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7"/>
  <workbookPr defaultThemeVersion="166925"/>
  <mc:AlternateContent xmlns:mc="http://schemas.openxmlformats.org/markup-compatibility/2006">
    <mc:Choice Requires="x15">
      <x15ac:absPath xmlns:x15ac="http://schemas.microsoft.com/office/spreadsheetml/2010/11/ac" url="https://actrans.sharepoint.com/sites/DistrictPrivateShare/Shared Documents/Service Development &amp; Planning/Service Planning/Bus Stops/Bus Stop Contracts/Transit Shelter Capital Contract/Shelter Inventory/"/>
    </mc:Choice>
  </mc:AlternateContent>
  <xr:revisionPtr revIDLastSave="1714" documentId="8_{B4719FBC-20A9-44D8-B1E6-EF7F54AFAADB}" xr6:coauthVersionLast="47" xr6:coauthVersionMax="47" xr10:uidLastSave="{F8B50DE8-ECAF-416E-BB41-FD965815113F}"/>
  <bookViews>
    <workbookView xWindow="-110" yWindow="-110" windowWidth="19420" windowHeight="10420" tabRatio="677" xr2:uid="{400B3521-3619-496F-BCEC-2D4B51F86224}"/>
  </bookViews>
  <sheets>
    <sheet name="Existing" sheetId="14" r:id="rId1"/>
    <sheet name="Future" sheetId="12" r:id="rId2"/>
    <sheet name="Totals" sheetId="7" r:id="rId3"/>
    <sheet name="Legend" sheetId="2" r:id="rId4"/>
    <sheet name="SP23" sheetId="10" r:id="rId5"/>
    <sheet name="PM Data" sheetId="8" r:id="rId6"/>
    <sheet name="Old" sheetId="1" r:id="rId7"/>
  </sheets>
  <externalReferences>
    <externalReference r:id="rId8"/>
  </externalReferences>
  <definedNames>
    <definedName name="_xlnm._FilterDatabase" localSheetId="0" hidden="1">Existing!$A$2:$Y$276</definedName>
    <definedName name="_xlnm._FilterDatabase" localSheetId="6" hidden="1">Old!$A$1:$AC$277</definedName>
    <definedName name="_xlnm._FilterDatabase" localSheetId="5" hidden="1">'PM Data'!$A$1:$AC$4163</definedName>
    <definedName name="_xlnm._FilterDatabase" localSheetId="4" hidden="1">'SP23'!$A$1:$J$4739</definedName>
  </definedNames>
  <calcPr calcId="191028"/>
  <pivotCaches>
    <pivotCache cacheId="83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12" l="1"/>
  <c r="H4" i="12"/>
  <c r="H3" i="12"/>
  <c r="H276" i="14"/>
  <c r="H29" i="14"/>
  <c r="H275" i="14"/>
  <c r="H28" i="14"/>
  <c r="H27" i="14"/>
  <c r="H26" i="14"/>
  <c r="H274" i="14"/>
  <c r="H273" i="14"/>
  <c r="H272" i="14"/>
  <c r="H271" i="14"/>
  <c r="H269" i="14"/>
  <c r="H268" i="14"/>
  <c r="H267" i="14"/>
  <c r="H266" i="14"/>
  <c r="H265" i="14"/>
  <c r="H264" i="14"/>
  <c r="H263" i="14"/>
  <c r="H261" i="14"/>
  <c r="H260" i="14"/>
  <c r="H259" i="14"/>
  <c r="H258" i="14"/>
  <c r="H257" i="14"/>
  <c r="H256" i="14"/>
  <c r="H253" i="14"/>
  <c r="H252" i="14"/>
  <c r="H251" i="14"/>
  <c r="H25" i="14"/>
  <c r="H250" i="14"/>
  <c r="H249" i="14"/>
  <c r="H248" i="14"/>
  <c r="H247" i="14"/>
  <c r="H246" i="14"/>
  <c r="H24" i="14"/>
  <c r="H245" i="14"/>
  <c r="H244" i="14"/>
  <c r="H243" i="14"/>
  <c r="H242" i="14"/>
  <c r="H241" i="14"/>
  <c r="H240" i="14"/>
  <c r="H239" i="14"/>
  <c r="H238" i="14"/>
  <c r="H237" i="14"/>
  <c r="H236" i="14"/>
  <c r="H235" i="14"/>
  <c r="H234" i="14"/>
  <c r="H233" i="14"/>
  <c r="H232" i="14"/>
  <c r="H231" i="14"/>
  <c r="H230" i="14"/>
  <c r="H229" i="14"/>
  <c r="H228" i="14"/>
  <c r="H227" i="14"/>
  <c r="H226" i="14"/>
  <c r="H225" i="14"/>
  <c r="H224" i="14"/>
  <c r="H223" i="14"/>
  <c r="H222" i="14"/>
  <c r="H221" i="14"/>
  <c r="H220" i="14"/>
  <c r="H219" i="14"/>
  <c r="H23" i="14"/>
  <c r="H22" i="14"/>
  <c r="H218" i="14"/>
  <c r="H217" i="14"/>
  <c r="H216" i="14"/>
  <c r="H215" i="14"/>
  <c r="H214" i="14"/>
  <c r="H213" i="14"/>
  <c r="H212" i="14"/>
  <c r="H211" i="14"/>
  <c r="H21" i="14"/>
  <c r="H210" i="14"/>
  <c r="H209" i="14"/>
  <c r="H208" i="14"/>
  <c r="H20" i="14"/>
  <c r="H207" i="14"/>
  <c r="H206" i="14"/>
  <c r="H205" i="14"/>
  <c r="H204" i="14"/>
  <c r="H203" i="14"/>
  <c r="H202" i="14"/>
  <c r="H201" i="14"/>
  <c r="H200" i="14"/>
  <c r="H199" i="14"/>
  <c r="H19" i="14"/>
  <c r="H198" i="14"/>
  <c r="H197" i="14"/>
  <c r="H196" i="14"/>
  <c r="H195" i="14"/>
  <c r="H194" i="14"/>
  <c r="H193" i="14"/>
  <c r="H192" i="14"/>
  <c r="H191" i="14"/>
  <c r="H190" i="14"/>
  <c r="H189" i="14"/>
  <c r="H188" i="14"/>
  <c r="H186" i="14"/>
  <c r="H185" i="14"/>
  <c r="H184" i="14"/>
  <c r="H183" i="14"/>
  <c r="H182" i="14"/>
  <c r="H181" i="14"/>
  <c r="H18" i="14"/>
  <c r="H180" i="14"/>
  <c r="H17" i="14"/>
  <c r="H179" i="14"/>
  <c r="H178" i="14"/>
  <c r="H16" i="14"/>
  <c r="H177" i="14"/>
  <c r="H176" i="14"/>
  <c r="H175" i="14"/>
  <c r="H174" i="14"/>
  <c r="H173" i="14"/>
  <c r="H172" i="14"/>
  <c r="H171" i="14"/>
  <c r="H15"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 i="14"/>
  <c r="H147" i="14"/>
  <c r="H146" i="14"/>
  <c r="H145" i="14"/>
  <c r="H144" i="14"/>
  <c r="H143" i="14"/>
  <c r="H1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2" i="14"/>
  <c r="H11" i="14"/>
  <c r="H112" i="14"/>
  <c r="H111" i="14"/>
  <c r="H110" i="14"/>
  <c r="H109" i="14"/>
  <c r="H108" i="14"/>
  <c r="H107" i="14"/>
  <c r="H106" i="14"/>
  <c r="H105" i="14"/>
  <c r="H10" i="14"/>
  <c r="H104" i="14"/>
  <c r="H103" i="14"/>
  <c r="H102" i="14"/>
  <c r="H9" i="14"/>
  <c r="H101" i="14"/>
  <c r="H100" i="14"/>
  <c r="H99" i="14"/>
  <c r="H98" i="14"/>
  <c r="H97" i="14"/>
  <c r="H96" i="14"/>
  <c r="H95" i="14"/>
  <c r="H94" i="14"/>
  <c r="H93" i="14"/>
  <c r="H92" i="14"/>
  <c r="H91" i="14"/>
  <c r="H90" i="14"/>
  <c r="H89" i="14"/>
  <c r="H88" i="14"/>
  <c r="H87" i="14"/>
  <c r="H86" i="14"/>
  <c r="H3" i="14"/>
  <c r="H85" i="14"/>
  <c r="H84" i="14"/>
  <c r="H83" i="14"/>
  <c r="H82" i="14"/>
  <c r="H81" i="14"/>
  <c r="H80" i="14"/>
  <c r="H79" i="14"/>
  <c r="H78" i="14"/>
  <c r="H77" i="14"/>
  <c r="H76" i="14"/>
  <c r="H75" i="14"/>
  <c r="H8" i="14"/>
  <c r="H74" i="14"/>
  <c r="H7" i="14"/>
  <c r="H73" i="14"/>
  <c r="H72" i="14"/>
  <c r="H71" i="14"/>
  <c r="H70" i="14"/>
  <c r="H69" i="14"/>
  <c r="H68" i="14"/>
  <c r="H67" i="14"/>
  <c r="H66" i="14"/>
  <c r="H65" i="14"/>
  <c r="H64" i="14"/>
  <c r="H63" i="14"/>
  <c r="H62" i="14"/>
  <c r="H61" i="14"/>
  <c r="H6" i="14"/>
  <c r="H60" i="14"/>
  <c r="H59" i="14"/>
  <c r="H58" i="14"/>
  <c r="H57" i="14"/>
  <c r="H56" i="14"/>
  <c r="H55" i="14"/>
  <c r="H54" i="14"/>
  <c r="H5" i="14"/>
  <c r="H53" i="14"/>
  <c r="H52" i="14"/>
  <c r="H51" i="14"/>
  <c r="H50" i="14"/>
  <c r="H49" i="14"/>
  <c r="H48" i="14"/>
  <c r="H47" i="14"/>
  <c r="H46" i="14"/>
  <c r="H45" i="14"/>
  <c r="H44" i="14"/>
  <c r="H43" i="14"/>
  <c r="H42" i="14"/>
  <c r="H41" i="14"/>
  <c r="H40" i="14"/>
  <c r="H4" i="14"/>
  <c r="H39" i="14"/>
  <c r="H38" i="14"/>
  <c r="H37" i="14"/>
  <c r="H36" i="14"/>
  <c r="H35" i="14"/>
  <c r="H34" i="14"/>
  <c r="H33" i="14"/>
  <c r="H32" i="14"/>
  <c r="H31" i="14"/>
  <c r="H30" i="14"/>
  <c r="AC212" i="1"/>
  <c r="AC276" i="1"/>
  <c r="AC274" i="1"/>
  <c r="AC273" i="1"/>
  <c r="AC241" i="1"/>
  <c r="AC213" i="1"/>
  <c r="AC207" i="1"/>
  <c r="AC203" i="1"/>
  <c r="AC202" i="1"/>
  <c r="AC199" i="1"/>
  <c r="AC168" i="1"/>
  <c r="AC165" i="1"/>
  <c r="AC157" i="1"/>
  <c r="AC9" i="1"/>
  <c r="AC133" i="1"/>
  <c r="AC127" i="1"/>
  <c r="AC96" i="1"/>
  <c r="AC95" i="1"/>
  <c r="AC86" i="1"/>
  <c r="AC82" i="1"/>
  <c r="AC65" i="1"/>
  <c r="AC53" i="1"/>
  <c r="AC51" i="1"/>
  <c r="AC14" i="1"/>
  <c r="AC29" i="1"/>
  <c r="AC37" i="1"/>
  <c r="AC277" i="1"/>
  <c r="AC275"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48" i="1"/>
  <c r="AC247" i="1"/>
  <c r="AC46" i="1"/>
  <c r="AC245" i="1"/>
  <c r="AC218" i="1"/>
  <c r="AC43" i="1"/>
  <c r="AC242" i="1"/>
  <c r="AC240" i="1"/>
  <c r="AC123" i="1"/>
  <c r="AC238" i="1"/>
  <c r="AC237" i="1"/>
  <c r="AC236" i="1"/>
  <c r="AC235" i="1"/>
  <c r="AC234" i="1"/>
  <c r="AC246" i="1"/>
  <c r="AC232" i="1"/>
  <c r="AC71" i="1"/>
  <c r="AC110" i="1"/>
  <c r="AC229" i="1"/>
  <c r="AC228" i="1"/>
  <c r="AC227" i="1"/>
  <c r="AC16" i="1"/>
  <c r="AC47" i="1"/>
  <c r="AC224" i="1"/>
  <c r="AC223" i="1"/>
  <c r="AC222" i="1"/>
  <c r="AC76" i="1"/>
  <c r="AC220" i="1"/>
  <c r="AC219" i="1"/>
  <c r="AC113" i="1"/>
  <c r="AC217" i="1"/>
  <c r="AC216" i="1"/>
  <c r="AC215" i="1"/>
  <c r="AC214" i="1"/>
  <c r="AC150" i="1"/>
  <c r="AC210" i="1"/>
  <c r="AC31" i="1"/>
  <c r="AC208" i="1"/>
  <c r="AC206" i="1"/>
  <c r="AC114" i="1"/>
  <c r="AC204" i="1"/>
  <c r="AC201" i="1"/>
  <c r="AC200" i="1"/>
  <c r="AC132" i="1"/>
  <c r="AC197" i="1"/>
  <c r="AC196" i="1"/>
  <c r="AC195" i="1"/>
  <c r="AC194" i="1"/>
  <c r="AC193" i="1"/>
  <c r="AC248" i="1"/>
  <c r="AC38" i="1"/>
  <c r="AC190" i="1"/>
  <c r="AC189" i="1"/>
  <c r="AC116" i="1"/>
  <c r="AC187" i="1"/>
  <c r="AC186" i="1"/>
  <c r="AC185" i="1"/>
  <c r="AC184" i="1"/>
  <c r="AC183" i="1"/>
  <c r="AC108" i="1"/>
  <c r="AC181" i="1"/>
  <c r="AC180" i="1"/>
  <c r="AC179" i="1"/>
  <c r="AC178" i="1"/>
  <c r="AC142" i="1"/>
  <c r="AC176" i="1"/>
  <c r="AC175" i="1"/>
  <c r="AC174" i="1"/>
  <c r="AC173" i="1"/>
  <c r="AC172" i="1"/>
  <c r="AC171" i="1"/>
  <c r="AC170" i="1"/>
  <c r="AC169" i="1"/>
  <c r="AC167" i="1"/>
  <c r="AC166" i="1"/>
  <c r="AC164" i="1"/>
  <c r="AC209" i="1"/>
  <c r="AC74" i="1"/>
  <c r="AC161" i="1"/>
  <c r="AC160" i="1"/>
  <c r="AC159" i="1"/>
  <c r="AC158" i="1"/>
  <c r="AC156" i="1"/>
  <c r="AC155" i="1"/>
  <c r="AC154" i="1"/>
  <c r="AC153" i="1"/>
  <c r="AC152" i="1"/>
  <c r="AC151" i="1"/>
  <c r="AC192" i="1"/>
  <c r="AC149" i="1"/>
  <c r="AC148" i="1"/>
  <c r="AC147" i="1"/>
  <c r="AC146" i="1"/>
  <c r="AC145" i="1"/>
  <c r="AC144" i="1"/>
  <c r="AC143" i="1"/>
  <c r="AC79" i="1"/>
  <c r="AC233" i="1"/>
  <c r="AC231" i="1"/>
  <c r="AC138" i="1"/>
  <c r="AC137" i="1"/>
  <c r="AC136" i="1"/>
  <c r="AC135" i="1"/>
  <c r="AC134" i="1"/>
  <c r="AC225" i="1"/>
  <c r="AC131" i="1"/>
  <c r="AC130" i="1"/>
  <c r="AC129" i="1"/>
  <c r="AC128" i="1"/>
  <c r="AC126" i="1"/>
  <c r="AC125" i="1"/>
  <c r="AC124" i="1"/>
  <c r="AC243" i="1"/>
  <c r="AC122" i="1"/>
  <c r="AC121" i="1"/>
  <c r="AC120" i="1"/>
  <c r="AC182" i="1"/>
  <c r="AC118" i="1"/>
  <c r="AC117" i="1"/>
  <c r="AC141" i="1"/>
  <c r="AC115" i="1"/>
  <c r="AC139" i="1"/>
  <c r="AC230" i="1"/>
  <c r="AC27" i="1"/>
  <c r="AC111" i="1"/>
  <c r="AC15" i="1"/>
  <c r="AC191" i="1"/>
  <c r="AC140" i="1"/>
  <c r="AC107" i="1"/>
  <c r="AC106" i="1"/>
  <c r="AC105" i="1"/>
  <c r="AC162" i="1"/>
  <c r="AC103" i="1"/>
  <c r="AC101" i="1"/>
  <c r="AC100" i="1"/>
  <c r="AC99" i="1"/>
  <c r="AC211" i="1"/>
  <c r="AC97" i="1"/>
  <c r="AC94" i="1"/>
  <c r="AC93" i="1"/>
  <c r="AC92" i="1"/>
  <c r="AC12" i="1"/>
  <c r="AC90" i="1"/>
  <c r="AC89" i="1"/>
  <c r="AC98" i="1"/>
  <c r="AC87" i="1"/>
  <c r="AC85" i="1"/>
  <c r="AC104" i="1"/>
  <c r="AC78" i="1"/>
  <c r="AC88" i="1"/>
  <c r="AC80" i="1"/>
  <c r="AC10" i="1"/>
  <c r="AC109" i="1"/>
  <c r="AC77" i="1"/>
  <c r="AC62" i="1"/>
  <c r="AC75" i="1"/>
  <c r="AC221" i="1"/>
  <c r="AC73" i="1"/>
  <c r="AC205" i="1"/>
  <c r="AC188" i="1"/>
  <c r="AC70" i="1"/>
  <c r="AC84" i="1"/>
  <c r="AC68" i="1"/>
  <c r="AC67" i="1"/>
  <c r="AC244" i="1"/>
  <c r="AC64" i="1"/>
  <c r="AC61" i="1"/>
  <c r="AC239" i="1"/>
  <c r="AC163" i="1"/>
  <c r="AC60" i="1"/>
  <c r="AC59" i="1"/>
  <c r="AC58" i="1"/>
  <c r="AC57" i="1"/>
  <c r="AC56" i="1"/>
  <c r="AC55" i="1"/>
  <c r="AC54" i="1"/>
  <c r="AC52" i="1"/>
  <c r="AC50" i="1"/>
  <c r="AC13" i="1"/>
  <c r="AC66" i="1"/>
  <c r="AC63" i="1"/>
  <c r="AC83" i="1"/>
  <c r="AC45" i="1"/>
  <c r="AC44" i="1"/>
  <c r="AC6" i="1"/>
  <c r="AC42" i="1"/>
  <c r="AC41" i="1"/>
  <c r="AC40" i="1"/>
  <c r="AC39" i="1"/>
  <c r="AC81" i="1"/>
  <c r="AC36" i="1"/>
  <c r="AC35" i="1"/>
  <c r="AC34" i="1"/>
  <c r="AC33" i="1"/>
  <c r="AC32" i="1"/>
  <c r="AC102" i="1"/>
  <c r="AC30" i="1"/>
  <c r="AC28" i="1"/>
  <c r="AC91" i="1"/>
  <c r="AC26" i="1"/>
  <c r="AC25" i="1"/>
  <c r="AC24" i="1"/>
  <c r="AC23" i="1"/>
  <c r="AC22" i="1"/>
  <c r="AC21" i="1"/>
  <c r="AC20" i="1"/>
  <c r="AC19" i="1"/>
  <c r="AC18" i="1"/>
  <c r="AC17" i="1"/>
  <c r="AC226" i="1"/>
  <c r="AC112" i="1"/>
  <c r="AC72" i="1"/>
  <c r="AC69" i="1"/>
  <c r="AC11" i="1"/>
  <c r="AC119" i="1"/>
  <c r="AC49" i="1"/>
  <c r="AC8" i="1"/>
  <c r="AC7" i="1"/>
  <c r="AC198" i="1"/>
  <c r="AC5" i="1"/>
  <c r="AC4" i="1"/>
  <c r="AC3" i="1"/>
  <c r="AC2" i="1"/>
  <c r="U3" i="8"/>
  <c r="AC4163" i="8"/>
  <c r="AA4163" i="8"/>
  <c r="Z4163" i="8"/>
  <c r="X4163" i="8"/>
  <c r="U4163" i="8"/>
  <c r="T4163" i="8"/>
  <c r="S4163" i="8"/>
  <c r="R4163" i="8"/>
  <c r="Q4163" i="8"/>
  <c r="G4163" i="8"/>
  <c r="AC4162" i="8"/>
  <c r="AA4162" i="8"/>
  <c r="Z4162" i="8"/>
  <c r="X4162" i="8"/>
  <c r="U4162" i="8"/>
  <c r="T4162" i="8"/>
  <c r="S4162" i="8"/>
  <c r="R4162" i="8"/>
  <c r="Q4162" i="8"/>
  <c r="G4162" i="8"/>
  <c r="AC4161" i="8"/>
  <c r="AA4161" i="8"/>
  <c r="Z4161" i="8"/>
  <c r="X4161" i="8"/>
  <c r="U4161" i="8"/>
  <c r="T4161" i="8"/>
  <c r="S4161" i="8"/>
  <c r="R4161" i="8"/>
  <c r="Q4161" i="8"/>
  <c r="G4161" i="8"/>
  <c r="AC4160" i="8"/>
  <c r="AA4160" i="8"/>
  <c r="Z4160" i="8"/>
  <c r="X4160" i="8"/>
  <c r="U4160" i="8"/>
  <c r="T4160" i="8"/>
  <c r="S4160" i="8"/>
  <c r="R4160" i="8"/>
  <c r="Q4160" i="8"/>
  <c r="G4160" i="8"/>
  <c r="AC4159" i="8"/>
  <c r="AA4159" i="8"/>
  <c r="Z4159" i="8"/>
  <c r="X4159" i="8"/>
  <c r="U4159" i="8"/>
  <c r="T4159" i="8"/>
  <c r="S4159" i="8"/>
  <c r="R4159" i="8"/>
  <c r="Q4159" i="8"/>
  <c r="G4159" i="8"/>
  <c r="AC4158" i="8"/>
  <c r="AA4158" i="8"/>
  <c r="Z4158" i="8"/>
  <c r="X4158" i="8"/>
  <c r="U4158" i="8"/>
  <c r="T4158" i="8"/>
  <c r="S4158" i="8"/>
  <c r="R4158" i="8"/>
  <c r="Q4158" i="8"/>
  <c r="G4158" i="8"/>
  <c r="AC4157" i="8"/>
  <c r="AA4157" i="8"/>
  <c r="Z4157" i="8"/>
  <c r="X4157" i="8"/>
  <c r="U4157" i="8"/>
  <c r="T4157" i="8"/>
  <c r="S4157" i="8"/>
  <c r="R4157" i="8"/>
  <c r="Q4157" i="8"/>
  <c r="G4157" i="8"/>
  <c r="AC4156" i="8"/>
  <c r="AA4156" i="8"/>
  <c r="Z4156" i="8"/>
  <c r="X4156" i="8"/>
  <c r="U4156" i="8"/>
  <c r="T4156" i="8"/>
  <c r="S4156" i="8"/>
  <c r="R4156" i="8"/>
  <c r="Q4156" i="8"/>
  <c r="AC4155" i="8"/>
  <c r="AA4155" i="8"/>
  <c r="Z4155" i="8"/>
  <c r="X4155" i="8"/>
  <c r="U4155" i="8"/>
  <c r="T4155" i="8"/>
  <c r="S4155" i="8"/>
  <c r="R4155" i="8"/>
  <c r="Q4155" i="8"/>
  <c r="G4155" i="8"/>
  <c r="AC4154" i="8"/>
  <c r="AA4154" i="8"/>
  <c r="Z4154" i="8"/>
  <c r="X4154" i="8"/>
  <c r="U4154" i="8"/>
  <c r="T4154" i="8"/>
  <c r="S4154" i="8"/>
  <c r="R4154" i="8"/>
  <c r="Q4154" i="8"/>
  <c r="G4154" i="8"/>
  <c r="AC4153" i="8"/>
  <c r="AA4153" i="8"/>
  <c r="Z4153" i="8"/>
  <c r="X4153" i="8"/>
  <c r="U4153" i="8"/>
  <c r="T4153" i="8"/>
  <c r="S4153" i="8"/>
  <c r="R4153" i="8"/>
  <c r="Q4153" i="8"/>
  <c r="G4153" i="8"/>
  <c r="AC4152" i="8"/>
  <c r="AA4152" i="8"/>
  <c r="Z4152" i="8"/>
  <c r="X4152" i="8"/>
  <c r="U4152" i="8"/>
  <c r="T4152" i="8"/>
  <c r="S4152" i="8"/>
  <c r="R4152" i="8"/>
  <c r="Q4152" i="8"/>
  <c r="G4152" i="8"/>
  <c r="AC4151" i="8"/>
  <c r="AA4151" i="8"/>
  <c r="Z4151" i="8"/>
  <c r="X4151" i="8"/>
  <c r="U4151" i="8"/>
  <c r="T4151" i="8"/>
  <c r="S4151" i="8"/>
  <c r="R4151" i="8"/>
  <c r="Q4151" i="8"/>
  <c r="G4151" i="8"/>
  <c r="AC4150" i="8"/>
  <c r="AA4150" i="8"/>
  <c r="Z4150" i="8"/>
  <c r="X4150" i="8"/>
  <c r="U4150" i="8"/>
  <c r="T4150" i="8"/>
  <c r="S4150" i="8"/>
  <c r="R4150" i="8"/>
  <c r="Q4150" i="8"/>
  <c r="G4150" i="8"/>
  <c r="AC4149" i="8"/>
  <c r="AA4149" i="8"/>
  <c r="Z4149" i="8"/>
  <c r="X4149" i="8"/>
  <c r="U4149" i="8"/>
  <c r="T4149" i="8"/>
  <c r="S4149" i="8"/>
  <c r="R4149" i="8"/>
  <c r="Q4149" i="8"/>
  <c r="G4149" i="8"/>
  <c r="AC4148" i="8"/>
  <c r="AA4148" i="8"/>
  <c r="Z4148" i="8"/>
  <c r="X4148" i="8"/>
  <c r="U4148" i="8"/>
  <c r="T4148" i="8"/>
  <c r="S4148" i="8"/>
  <c r="R4148" i="8"/>
  <c r="Q4148" i="8"/>
  <c r="G4148" i="8"/>
  <c r="AC4147" i="8"/>
  <c r="AA4147" i="8"/>
  <c r="Z4147" i="8"/>
  <c r="X4147" i="8"/>
  <c r="U4147" i="8"/>
  <c r="T4147" i="8"/>
  <c r="S4147" i="8"/>
  <c r="R4147" i="8"/>
  <c r="Q4147" i="8"/>
  <c r="G4147" i="8"/>
  <c r="AC4146" i="8"/>
  <c r="AA4146" i="8"/>
  <c r="Z4146" i="8"/>
  <c r="X4146" i="8"/>
  <c r="U4146" i="8"/>
  <c r="T4146" i="8"/>
  <c r="S4146" i="8"/>
  <c r="R4146" i="8"/>
  <c r="Q4146" i="8"/>
  <c r="G4146" i="8"/>
  <c r="AC4145" i="8"/>
  <c r="AA4145" i="8"/>
  <c r="Z4145" i="8"/>
  <c r="X4145" i="8"/>
  <c r="U4145" i="8"/>
  <c r="T4145" i="8"/>
  <c r="S4145" i="8"/>
  <c r="R4145" i="8"/>
  <c r="Q4145" i="8"/>
  <c r="G4145" i="8"/>
  <c r="AC4144" i="8"/>
  <c r="AA4144" i="8"/>
  <c r="Z4144" i="8"/>
  <c r="X4144" i="8"/>
  <c r="U4144" i="8"/>
  <c r="T4144" i="8"/>
  <c r="S4144" i="8"/>
  <c r="R4144" i="8"/>
  <c r="Q4144" i="8"/>
  <c r="AC4143" i="8"/>
  <c r="AA4143" i="8"/>
  <c r="Z4143" i="8"/>
  <c r="X4143" i="8"/>
  <c r="U4143" i="8"/>
  <c r="T4143" i="8"/>
  <c r="S4143" i="8"/>
  <c r="R4143" i="8"/>
  <c r="Q4143" i="8"/>
  <c r="G4143" i="8"/>
  <c r="AC4142" i="8"/>
  <c r="AA4142" i="8"/>
  <c r="Z4142" i="8"/>
  <c r="X4142" i="8"/>
  <c r="U4142" i="8"/>
  <c r="T4142" i="8"/>
  <c r="S4142" i="8"/>
  <c r="R4142" i="8"/>
  <c r="Q4142" i="8"/>
  <c r="G4142" i="8"/>
  <c r="AC4141" i="8"/>
  <c r="AA4141" i="8"/>
  <c r="Z4141" i="8"/>
  <c r="X4141" i="8"/>
  <c r="U4141" i="8"/>
  <c r="T4141" i="8"/>
  <c r="S4141" i="8"/>
  <c r="R4141" i="8"/>
  <c r="Q4141" i="8"/>
  <c r="G4141" i="8"/>
  <c r="AC4140" i="8"/>
  <c r="AA4140" i="8"/>
  <c r="Z4140" i="8"/>
  <c r="X4140" i="8"/>
  <c r="U4140" i="8"/>
  <c r="T4140" i="8"/>
  <c r="S4140" i="8"/>
  <c r="R4140" i="8"/>
  <c r="Q4140" i="8"/>
  <c r="G4140" i="8"/>
  <c r="AC4139" i="8"/>
  <c r="AA4139" i="8"/>
  <c r="Z4139" i="8"/>
  <c r="X4139" i="8"/>
  <c r="U4139" i="8"/>
  <c r="T4139" i="8"/>
  <c r="S4139" i="8"/>
  <c r="R4139" i="8"/>
  <c r="Q4139" i="8"/>
  <c r="G4139" i="8"/>
  <c r="AC4138" i="8"/>
  <c r="AA4138" i="8"/>
  <c r="Z4138" i="8"/>
  <c r="X4138" i="8"/>
  <c r="U4138" i="8"/>
  <c r="T4138" i="8"/>
  <c r="S4138" i="8"/>
  <c r="R4138" i="8"/>
  <c r="Q4138" i="8"/>
  <c r="G4138" i="8"/>
  <c r="AC4137" i="8"/>
  <c r="AA4137" i="8"/>
  <c r="Z4137" i="8"/>
  <c r="X4137" i="8"/>
  <c r="U4137" i="8"/>
  <c r="T4137" i="8"/>
  <c r="S4137" i="8"/>
  <c r="R4137" i="8"/>
  <c r="Q4137" i="8"/>
  <c r="G4137" i="8"/>
  <c r="AC4136" i="8"/>
  <c r="AA4136" i="8"/>
  <c r="Z4136" i="8"/>
  <c r="X4136" i="8"/>
  <c r="U4136" i="8"/>
  <c r="T4136" i="8"/>
  <c r="S4136" i="8"/>
  <c r="R4136" i="8"/>
  <c r="Q4136" i="8"/>
  <c r="G4136" i="8"/>
  <c r="AC4135" i="8"/>
  <c r="AA4135" i="8"/>
  <c r="Z4135" i="8"/>
  <c r="X4135" i="8"/>
  <c r="U4135" i="8"/>
  <c r="T4135" i="8"/>
  <c r="S4135" i="8"/>
  <c r="R4135" i="8"/>
  <c r="Q4135" i="8"/>
  <c r="G4135" i="8"/>
  <c r="AC4134" i="8"/>
  <c r="AA4134" i="8"/>
  <c r="Z4134" i="8"/>
  <c r="X4134" i="8"/>
  <c r="U4134" i="8"/>
  <c r="T4134" i="8"/>
  <c r="S4134" i="8"/>
  <c r="R4134" i="8"/>
  <c r="Q4134" i="8"/>
  <c r="G4134" i="8"/>
  <c r="AC4133" i="8"/>
  <c r="AA4133" i="8"/>
  <c r="Z4133" i="8"/>
  <c r="X4133" i="8"/>
  <c r="U4133" i="8"/>
  <c r="T4133" i="8"/>
  <c r="S4133" i="8"/>
  <c r="R4133" i="8"/>
  <c r="Q4133" i="8"/>
  <c r="AC4132" i="8"/>
  <c r="AA4132" i="8"/>
  <c r="Z4132" i="8"/>
  <c r="X4132" i="8"/>
  <c r="U4132" i="8"/>
  <c r="T4132" i="8"/>
  <c r="S4132" i="8"/>
  <c r="R4132" i="8"/>
  <c r="Q4132" i="8"/>
  <c r="G4132" i="8"/>
  <c r="AC4131" i="8"/>
  <c r="AA4131" i="8"/>
  <c r="Z4131" i="8"/>
  <c r="X4131" i="8"/>
  <c r="U4131" i="8"/>
  <c r="T4131" i="8"/>
  <c r="S4131" i="8"/>
  <c r="R4131" i="8"/>
  <c r="Q4131" i="8"/>
  <c r="G4131" i="8"/>
  <c r="AC4130" i="8"/>
  <c r="AA4130" i="8"/>
  <c r="Z4130" i="8"/>
  <c r="X4130" i="8"/>
  <c r="U4130" i="8"/>
  <c r="T4130" i="8"/>
  <c r="S4130" i="8"/>
  <c r="R4130" i="8"/>
  <c r="Q4130" i="8"/>
  <c r="G4130" i="8"/>
  <c r="AC4129" i="8"/>
  <c r="AA4129" i="8"/>
  <c r="Z4129" i="8"/>
  <c r="X4129" i="8"/>
  <c r="U4129" i="8"/>
  <c r="T4129" i="8"/>
  <c r="S4129" i="8"/>
  <c r="R4129" i="8"/>
  <c r="Q4129" i="8"/>
  <c r="G4129" i="8"/>
  <c r="AC4128" i="8"/>
  <c r="AA4128" i="8"/>
  <c r="Z4128" i="8"/>
  <c r="X4128" i="8"/>
  <c r="U4128" i="8"/>
  <c r="T4128" i="8"/>
  <c r="S4128" i="8"/>
  <c r="R4128" i="8"/>
  <c r="Q4128" i="8"/>
  <c r="G4128" i="8"/>
  <c r="AC4127" i="8"/>
  <c r="AA4127" i="8"/>
  <c r="Z4127" i="8"/>
  <c r="X4127" i="8"/>
  <c r="U4127" i="8"/>
  <c r="T4127" i="8"/>
  <c r="S4127" i="8"/>
  <c r="R4127" i="8"/>
  <c r="Q4127" i="8"/>
  <c r="G4127" i="8"/>
  <c r="AC4126" i="8"/>
  <c r="AA4126" i="8"/>
  <c r="Z4126" i="8"/>
  <c r="X4126" i="8"/>
  <c r="U4126" i="8"/>
  <c r="T4126" i="8"/>
  <c r="S4126" i="8"/>
  <c r="R4126" i="8"/>
  <c r="Q4126" i="8"/>
  <c r="G4126" i="8"/>
  <c r="AC4125" i="8"/>
  <c r="AA4125" i="8"/>
  <c r="Z4125" i="8"/>
  <c r="X4125" i="8"/>
  <c r="U4125" i="8"/>
  <c r="T4125" i="8"/>
  <c r="S4125" i="8"/>
  <c r="R4125" i="8"/>
  <c r="Q4125" i="8"/>
  <c r="G4125" i="8"/>
  <c r="AC4124" i="8"/>
  <c r="AA4124" i="8"/>
  <c r="Z4124" i="8"/>
  <c r="X4124" i="8"/>
  <c r="U4124" i="8"/>
  <c r="T4124" i="8"/>
  <c r="S4124" i="8"/>
  <c r="R4124" i="8"/>
  <c r="Q4124" i="8"/>
  <c r="G4124" i="8"/>
  <c r="AC4123" i="8"/>
  <c r="AA4123" i="8"/>
  <c r="Z4123" i="8"/>
  <c r="X4123" i="8"/>
  <c r="U4123" i="8"/>
  <c r="T4123" i="8"/>
  <c r="S4123" i="8"/>
  <c r="R4123" i="8"/>
  <c r="Q4123" i="8"/>
  <c r="G4123" i="8"/>
  <c r="AC4122" i="8"/>
  <c r="AA4122" i="8"/>
  <c r="Z4122" i="8"/>
  <c r="X4122" i="8"/>
  <c r="U4122" i="8"/>
  <c r="T4122" i="8"/>
  <c r="S4122" i="8"/>
  <c r="R4122" i="8"/>
  <c r="Q4122" i="8"/>
  <c r="G4122" i="8"/>
  <c r="AC4121" i="8"/>
  <c r="AA4121" i="8"/>
  <c r="Z4121" i="8"/>
  <c r="X4121" i="8"/>
  <c r="U4121" i="8"/>
  <c r="T4121" i="8"/>
  <c r="S4121" i="8"/>
  <c r="R4121" i="8"/>
  <c r="Q4121" i="8"/>
  <c r="G4121" i="8"/>
  <c r="AC4120" i="8"/>
  <c r="AA4120" i="8"/>
  <c r="Z4120" i="8"/>
  <c r="X4120" i="8"/>
  <c r="U4120" i="8"/>
  <c r="T4120" i="8"/>
  <c r="S4120" i="8"/>
  <c r="R4120" i="8"/>
  <c r="Q4120" i="8"/>
  <c r="G4120" i="8"/>
  <c r="AC4119" i="8"/>
  <c r="AA4119" i="8"/>
  <c r="Z4119" i="8"/>
  <c r="X4119" i="8"/>
  <c r="U4119" i="8"/>
  <c r="T4119" i="8"/>
  <c r="S4119" i="8"/>
  <c r="R4119" i="8"/>
  <c r="Q4119" i="8"/>
  <c r="G4119" i="8"/>
  <c r="AC4118" i="8"/>
  <c r="AA4118" i="8"/>
  <c r="Z4118" i="8"/>
  <c r="X4118" i="8"/>
  <c r="U4118" i="8"/>
  <c r="T4118" i="8"/>
  <c r="S4118" i="8"/>
  <c r="R4118" i="8"/>
  <c r="Q4118" i="8"/>
  <c r="G4118" i="8"/>
  <c r="AC4117" i="8"/>
  <c r="AA4117" i="8"/>
  <c r="Z4117" i="8"/>
  <c r="X4117" i="8"/>
  <c r="U4117" i="8"/>
  <c r="T4117" i="8"/>
  <c r="S4117" i="8"/>
  <c r="R4117" i="8"/>
  <c r="Q4117" i="8"/>
  <c r="G4117" i="8"/>
  <c r="AC4116" i="8"/>
  <c r="AA4116" i="8"/>
  <c r="Z4116" i="8"/>
  <c r="X4116" i="8"/>
  <c r="U4116" i="8"/>
  <c r="T4116" i="8"/>
  <c r="S4116" i="8"/>
  <c r="R4116" i="8"/>
  <c r="Q4116" i="8"/>
  <c r="G4116" i="8"/>
  <c r="AC4115" i="8"/>
  <c r="AA4115" i="8"/>
  <c r="Z4115" i="8"/>
  <c r="X4115" i="8"/>
  <c r="U4115" i="8"/>
  <c r="T4115" i="8"/>
  <c r="S4115" i="8"/>
  <c r="R4115" i="8"/>
  <c r="Q4115" i="8"/>
  <c r="G4115" i="8"/>
  <c r="AC4114" i="8"/>
  <c r="AA4114" i="8"/>
  <c r="Z4114" i="8"/>
  <c r="X4114" i="8"/>
  <c r="U4114" i="8"/>
  <c r="T4114" i="8"/>
  <c r="S4114" i="8"/>
  <c r="R4114" i="8"/>
  <c r="Q4114" i="8"/>
  <c r="G4114" i="8"/>
  <c r="AC4113" i="8"/>
  <c r="AA4113" i="8"/>
  <c r="Z4113" i="8"/>
  <c r="X4113" i="8"/>
  <c r="U4113" i="8"/>
  <c r="T4113" i="8"/>
  <c r="S4113" i="8"/>
  <c r="R4113" i="8"/>
  <c r="Q4113" i="8"/>
  <c r="G4113" i="8"/>
  <c r="AC4112" i="8"/>
  <c r="AA4112" i="8"/>
  <c r="Z4112" i="8"/>
  <c r="X4112" i="8"/>
  <c r="U4112" i="8"/>
  <c r="T4112" i="8"/>
  <c r="S4112" i="8"/>
  <c r="R4112" i="8"/>
  <c r="Q4112" i="8"/>
  <c r="G4112" i="8"/>
  <c r="AC4111" i="8"/>
  <c r="AA4111" i="8"/>
  <c r="Z4111" i="8"/>
  <c r="X4111" i="8"/>
  <c r="U4111" i="8"/>
  <c r="T4111" i="8"/>
  <c r="S4111" i="8"/>
  <c r="R4111" i="8"/>
  <c r="Q4111" i="8"/>
  <c r="G4111" i="8"/>
  <c r="AC4110" i="8"/>
  <c r="AA4110" i="8"/>
  <c r="Z4110" i="8"/>
  <c r="X4110" i="8"/>
  <c r="U4110" i="8"/>
  <c r="T4110" i="8"/>
  <c r="S4110" i="8"/>
  <c r="R4110" i="8"/>
  <c r="Q4110" i="8"/>
  <c r="G4110" i="8"/>
  <c r="AC4109" i="8"/>
  <c r="AA4109" i="8"/>
  <c r="Z4109" i="8"/>
  <c r="X4109" i="8"/>
  <c r="U4109" i="8"/>
  <c r="T4109" i="8"/>
  <c r="S4109" i="8"/>
  <c r="R4109" i="8"/>
  <c r="Q4109" i="8"/>
  <c r="G4109" i="8"/>
  <c r="AC4108" i="8"/>
  <c r="AA4108" i="8"/>
  <c r="Z4108" i="8"/>
  <c r="X4108" i="8"/>
  <c r="U4108" i="8"/>
  <c r="T4108" i="8"/>
  <c r="S4108" i="8"/>
  <c r="R4108" i="8"/>
  <c r="Q4108" i="8"/>
  <c r="G4108" i="8"/>
  <c r="AC4107" i="8"/>
  <c r="AA4107" i="8"/>
  <c r="Z4107" i="8"/>
  <c r="X4107" i="8"/>
  <c r="U4107" i="8"/>
  <c r="T4107" i="8"/>
  <c r="S4107" i="8"/>
  <c r="R4107" i="8"/>
  <c r="Q4107" i="8"/>
  <c r="G4107" i="8"/>
  <c r="AC4106" i="8"/>
  <c r="AA4106" i="8"/>
  <c r="Z4106" i="8"/>
  <c r="X4106" i="8"/>
  <c r="U4106" i="8"/>
  <c r="T4106" i="8"/>
  <c r="S4106" i="8"/>
  <c r="R4106" i="8"/>
  <c r="Q4106" i="8"/>
  <c r="G4106" i="8"/>
  <c r="AC4105" i="8"/>
  <c r="AA4105" i="8"/>
  <c r="Z4105" i="8"/>
  <c r="X4105" i="8"/>
  <c r="U4105" i="8"/>
  <c r="T4105" i="8"/>
  <c r="S4105" i="8"/>
  <c r="R4105" i="8"/>
  <c r="Q4105" i="8"/>
  <c r="G4105" i="8"/>
  <c r="AC4104" i="8"/>
  <c r="AA4104" i="8"/>
  <c r="Z4104" i="8"/>
  <c r="X4104" i="8"/>
  <c r="U4104" i="8"/>
  <c r="T4104" i="8"/>
  <c r="S4104" i="8"/>
  <c r="R4104" i="8"/>
  <c r="Q4104" i="8"/>
  <c r="G4104" i="8"/>
  <c r="AC4103" i="8"/>
  <c r="AA4103" i="8"/>
  <c r="Z4103" i="8"/>
  <c r="X4103" i="8"/>
  <c r="U4103" i="8"/>
  <c r="T4103" i="8"/>
  <c r="S4103" i="8"/>
  <c r="R4103" i="8"/>
  <c r="Q4103" i="8"/>
  <c r="G4103" i="8"/>
  <c r="AC4102" i="8"/>
  <c r="AA4102" i="8"/>
  <c r="Z4102" i="8"/>
  <c r="X4102" i="8"/>
  <c r="U4102" i="8"/>
  <c r="T4102" i="8"/>
  <c r="S4102" i="8"/>
  <c r="R4102" i="8"/>
  <c r="Q4102" i="8"/>
  <c r="G4102" i="8"/>
  <c r="AC4101" i="8"/>
  <c r="AA4101" i="8"/>
  <c r="Z4101" i="8"/>
  <c r="X4101" i="8"/>
  <c r="U4101" i="8"/>
  <c r="T4101" i="8"/>
  <c r="S4101" i="8"/>
  <c r="R4101" i="8"/>
  <c r="Q4101" i="8"/>
  <c r="G4101" i="8"/>
  <c r="AC4100" i="8"/>
  <c r="AA4100" i="8"/>
  <c r="Z4100" i="8"/>
  <c r="X4100" i="8"/>
  <c r="U4100" i="8"/>
  <c r="T4100" i="8"/>
  <c r="S4100" i="8"/>
  <c r="R4100" i="8"/>
  <c r="Q4100" i="8"/>
  <c r="G4100" i="8"/>
  <c r="AC4099" i="8"/>
  <c r="AA4099" i="8"/>
  <c r="Z4099" i="8"/>
  <c r="X4099" i="8"/>
  <c r="U4099" i="8"/>
  <c r="T4099" i="8"/>
  <c r="S4099" i="8"/>
  <c r="R4099" i="8"/>
  <c r="Q4099" i="8"/>
  <c r="G4099" i="8"/>
  <c r="AC4098" i="8"/>
  <c r="AA4098" i="8"/>
  <c r="Z4098" i="8"/>
  <c r="X4098" i="8"/>
  <c r="U4098" i="8"/>
  <c r="T4098" i="8"/>
  <c r="S4098" i="8"/>
  <c r="R4098" i="8"/>
  <c r="Q4098" i="8"/>
  <c r="G4098" i="8"/>
  <c r="AC4097" i="8"/>
  <c r="AA4097" i="8"/>
  <c r="Z4097" i="8"/>
  <c r="X4097" i="8"/>
  <c r="U4097" i="8"/>
  <c r="T4097" i="8"/>
  <c r="S4097" i="8"/>
  <c r="R4097" i="8"/>
  <c r="Q4097" i="8"/>
  <c r="G4097" i="8"/>
  <c r="AC4096" i="8"/>
  <c r="AA4096" i="8"/>
  <c r="Z4096" i="8"/>
  <c r="X4096" i="8"/>
  <c r="U4096" i="8"/>
  <c r="T4096" i="8"/>
  <c r="S4096" i="8"/>
  <c r="R4096" i="8"/>
  <c r="Q4096" i="8"/>
  <c r="G4096" i="8"/>
  <c r="AC4095" i="8"/>
  <c r="AA4095" i="8"/>
  <c r="Z4095" i="8"/>
  <c r="X4095" i="8"/>
  <c r="U4095" i="8"/>
  <c r="T4095" i="8"/>
  <c r="S4095" i="8"/>
  <c r="R4095" i="8"/>
  <c r="Q4095" i="8"/>
  <c r="G4095" i="8"/>
  <c r="AC4094" i="8"/>
  <c r="AA4094" i="8"/>
  <c r="Z4094" i="8"/>
  <c r="X4094" i="8"/>
  <c r="U4094" i="8"/>
  <c r="T4094" i="8"/>
  <c r="S4094" i="8"/>
  <c r="R4094" i="8"/>
  <c r="Q4094" i="8"/>
  <c r="G4094" i="8"/>
  <c r="AC4093" i="8"/>
  <c r="AA4093" i="8"/>
  <c r="Z4093" i="8"/>
  <c r="X4093" i="8"/>
  <c r="U4093" i="8"/>
  <c r="T4093" i="8"/>
  <c r="S4093" i="8"/>
  <c r="R4093" i="8"/>
  <c r="Q4093" i="8"/>
  <c r="G4093" i="8"/>
  <c r="AC4092" i="8"/>
  <c r="AA4092" i="8"/>
  <c r="Z4092" i="8"/>
  <c r="X4092" i="8"/>
  <c r="U4092" i="8"/>
  <c r="T4092" i="8"/>
  <c r="S4092" i="8"/>
  <c r="R4092" i="8"/>
  <c r="Q4092" i="8"/>
  <c r="G4092" i="8"/>
  <c r="AC4091" i="8"/>
  <c r="AA4091" i="8"/>
  <c r="Z4091" i="8"/>
  <c r="X4091" i="8"/>
  <c r="U4091" i="8"/>
  <c r="T4091" i="8"/>
  <c r="S4091" i="8"/>
  <c r="R4091" i="8"/>
  <c r="Q4091" i="8"/>
  <c r="G4091" i="8"/>
  <c r="AC4090" i="8"/>
  <c r="AA4090" i="8"/>
  <c r="Z4090" i="8"/>
  <c r="X4090" i="8"/>
  <c r="U4090" i="8"/>
  <c r="T4090" i="8"/>
  <c r="S4090" i="8"/>
  <c r="R4090" i="8"/>
  <c r="Q4090" i="8"/>
  <c r="G4090" i="8"/>
  <c r="AC4089" i="8"/>
  <c r="AA4089" i="8"/>
  <c r="Z4089" i="8"/>
  <c r="X4089" i="8"/>
  <c r="U4089" i="8"/>
  <c r="T4089" i="8"/>
  <c r="S4089" i="8"/>
  <c r="R4089" i="8"/>
  <c r="Q4089" i="8"/>
  <c r="G4089" i="8"/>
  <c r="AC4088" i="8"/>
  <c r="AA4088" i="8"/>
  <c r="Z4088" i="8"/>
  <c r="X4088" i="8"/>
  <c r="U4088" i="8"/>
  <c r="T4088" i="8"/>
  <c r="S4088" i="8"/>
  <c r="R4088" i="8"/>
  <c r="Q4088" i="8"/>
  <c r="G4088" i="8"/>
  <c r="AC4087" i="8"/>
  <c r="AA4087" i="8"/>
  <c r="Z4087" i="8"/>
  <c r="X4087" i="8"/>
  <c r="U4087" i="8"/>
  <c r="T4087" i="8"/>
  <c r="S4087" i="8"/>
  <c r="R4087" i="8"/>
  <c r="Q4087" i="8"/>
  <c r="AC4086" i="8"/>
  <c r="AA4086" i="8"/>
  <c r="Z4086" i="8"/>
  <c r="X4086" i="8"/>
  <c r="U4086" i="8"/>
  <c r="T4086" i="8"/>
  <c r="S4086" i="8"/>
  <c r="R4086" i="8"/>
  <c r="Q4086" i="8"/>
  <c r="G4086" i="8"/>
  <c r="AC4085" i="8"/>
  <c r="AA4085" i="8"/>
  <c r="Z4085" i="8"/>
  <c r="X4085" i="8"/>
  <c r="U4085" i="8"/>
  <c r="T4085" i="8"/>
  <c r="S4085" i="8"/>
  <c r="R4085" i="8"/>
  <c r="Q4085" i="8"/>
  <c r="G4085" i="8"/>
  <c r="AC4084" i="8"/>
  <c r="AA4084" i="8"/>
  <c r="Z4084" i="8"/>
  <c r="X4084" i="8"/>
  <c r="U4084" i="8"/>
  <c r="T4084" i="8"/>
  <c r="S4084" i="8"/>
  <c r="R4084" i="8"/>
  <c r="Q4084" i="8"/>
  <c r="G4084" i="8"/>
  <c r="AC4083" i="8"/>
  <c r="AA4083" i="8"/>
  <c r="Z4083" i="8"/>
  <c r="X4083" i="8"/>
  <c r="U4083" i="8"/>
  <c r="T4083" i="8"/>
  <c r="S4083" i="8"/>
  <c r="R4083" i="8"/>
  <c r="Q4083" i="8"/>
  <c r="G4083" i="8"/>
  <c r="AC4082" i="8"/>
  <c r="AA4082" i="8"/>
  <c r="Z4082" i="8"/>
  <c r="X4082" i="8"/>
  <c r="U4082" i="8"/>
  <c r="T4082" i="8"/>
  <c r="S4082" i="8"/>
  <c r="R4082" i="8"/>
  <c r="Q4082" i="8"/>
  <c r="G4082" i="8"/>
  <c r="AC4081" i="8"/>
  <c r="AA4081" i="8"/>
  <c r="Z4081" i="8"/>
  <c r="X4081" i="8"/>
  <c r="U4081" i="8"/>
  <c r="T4081" i="8"/>
  <c r="S4081" i="8"/>
  <c r="R4081" i="8"/>
  <c r="Q4081" i="8"/>
  <c r="G4081" i="8"/>
  <c r="AC4080" i="8"/>
  <c r="AA4080" i="8"/>
  <c r="Z4080" i="8"/>
  <c r="X4080" i="8"/>
  <c r="U4080" i="8"/>
  <c r="T4080" i="8"/>
  <c r="S4080" i="8"/>
  <c r="R4080" i="8"/>
  <c r="Q4080" i="8"/>
  <c r="G4080" i="8"/>
  <c r="AC4079" i="8"/>
  <c r="AA4079" i="8"/>
  <c r="Z4079" i="8"/>
  <c r="X4079" i="8"/>
  <c r="U4079" i="8"/>
  <c r="T4079" i="8"/>
  <c r="S4079" i="8"/>
  <c r="R4079" i="8"/>
  <c r="Q4079" i="8"/>
  <c r="G4079" i="8"/>
  <c r="AC4078" i="8"/>
  <c r="AA4078" i="8"/>
  <c r="Z4078" i="8"/>
  <c r="X4078" i="8"/>
  <c r="U4078" i="8"/>
  <c r="T4078" i="8"/>
  <c r="S4078" i="8"/>
  <c r="R4078" i="8"/>
  <c r="Q4078" i="8"/>
  <c r="G4078" i="8"/>
  <c r="AC4077" i="8"/>
  <c r="AA4077" i="8"/>
  <c r="Z4077" i="8"/>
  <c r="X4077" i="8"/>
  <c r="U4077" i="8"/>
  <c r="T4077" i="8"/>
  <c r="S4077" i="8"/>
  <c r="R4077" i="8"/>
  <c r="Q4077" i="8"/>
  <c r="G4077" i="8"/>
  <c r="AC4076" i="8"/>
  <c r="AA4076" i="8"/>
  <c r="Z4076" i="8"/>
  <c r="X4076" i="8"/>
  <c r="U4076" i="8"/>
  <c r="T4076" i="8"/>
  <c r="S4076" i="8"/>
  <c r="R4076" i="8"/>
  <c r="Q4076" i="8"/>
  <c r="G4076" i="8"/>
  <c r="AC4075" i="8"/>
  <c r="AA4075" i="8"/>
  <c r="Z4075" i="8"/>
  <c r="X4075" i="8"/>
  <c r="U4075" i="8"/>
  <c r="T4075" i="8"/>
  <c r="S4075" i="8"/>
  <c r="R4075" i="8"/>
  <c r="Q4075" i="8"/>
  <c r="G4075" i="8"/>
  <c r="AC4074" i="8"/>
  <c r="AA4074" i="8"/>
  <c r="Z4074" i="8"/>
  <c r="X4074" i="8"/>
  <c r="U4074" i="8"/>
  <c r="T4074" i="8"/>
  <c r="S4074" i="8"/>
  <c r="R4074" i="8"/>
  <c r="Q4074" i="8"/>
  <c r="G4074" i="8"/>
  <c r="AC4073" i="8"/>
  <c r="AA4073" i="8"/>
  <c r="Z4073" i="8"/>
  <c r="X4073" i="8"/>
  <c r="U4073" i="8"/>
  <c r="T4073" i="8"/>
  <c r="S4073" i="8"/>
  <c r="R4073" i="8"/>
  <c r="Q4073" i="8"/>
  <c r="G4073" i="8"/>
  <c r="AC4072" i="8"/>
  <c r="AA4072" i="8"/>
  <c r="Z4072" i="8"/>
  <c r="X4072" i="8"/>
  <c r="U4072" i="8"/>
  <c r="T4072" i="8"/>
  <c r="S4072" i="8"/>
  <c r="R4072" i="8"/>
  <c r="Q4072" i="8"/>
  <c r="G4072" i="8"/>
  <c r="AC4071" i="8"/>
  <c r="AA4071" i="8"/>
  <c r="Z4071" i="8"/>
  <c r="X4071" i="8"/>
  <c r="U4071" i="8"/>
  <c r="T4071" i="8"/>
  <c r="S4071" i="8"/>
  <c r="R4071" i="8"/>
  <c r="Q4071" i="8"/>
  <c r="G4071" i="8"/>
  <c r="AC4070" i="8"/>
  <c r="AA4070" i="8"/>
  <c r="Z4070" i="8"/>
  <c r="X4070" i="8"/>
  <c r="U4070" i="8"/>
  <c r="T4070" i="8"/>
  <c r="S4070" i="8"/>
  <c r="R4070" i="8"/>
  <c r="Q4070" i="8"/>
  <c r="G4070" i="8"/>
  <c r="AC4069" i="8"/>
  <c r="AA4069" i="8"/>
  <c r="Z4069" i="8"/>
  <c r="X4069" i="8"/>
  <c r="U4069" i="8"/>
  <c r="T4069" i="8"/>
  <c r="S4069" i="8"/>
  <c r="R4069" i="8"/>
  <c r="Q4069" i="8"/>
  <c r="G4069" i="8"/>
  <c r="AC4068" i="8"/>
  <c r="AA4068" i="8"/>
  <c r="Z4068" i="8"/>
  <c r="X4068" i="8"/>
  <c r="U4068" i="8"/>
  <c r="T4068" i="8"/>
  <c r="S4068" i="8"/>
  <c r="R4068" i="8"/>
  <c r="Q4068" i="8"/>
  <c r="G4068" i="8"/>
  <c r="AC4067" i="8"/>
  <c r="AA4067" i="8"/>
  <c r="Z4067" i="8"/>
  <c r="X4067" i="8"/>
  <c r="U4067" i="8"/>
  <c r="T4067" i="8"/>
  <c r="S4067" i="8"/>
  <c r="R4067" i="8"/>
  <c r="Q4067" i="8"/>
  <c r="G4067" i="8"/>
  <c r="AC4066" i="8"/>
  <c r="AA4066" i="8"/>
  <c r="Z4066" i="8"/>
  <c r="X4066" i="8"/>
  <c r="U4066" i="8"/>
  <c r="T4066" i="8"/>
  <c r="S4066" i="8"/>
  <c r="R4066" i="8"/>
  <c r="Q4066" i="8"/>
  <c r="G4066" i="8"/>
  <c r="AC4065" i="8"/>
  <c r="AA4065" i="8"/>
  <c r="Z4065" i="8"/>
  <c r="X4065" i="8"/>
  <c r="U4065" i="8"/>
  <c r="T4065" i="8"/>
  <c r="S4065" i="8"/>
  <c r="R4065" i="8"/>
  <c r="Q4065" i="8"/>
  <c r="G4065" i="8"/>
  <c r="AC4064" i="8"/>
  <c r="AA4064" i="8"/>
  <c r="Z4064" i="8"/>
  <c r="X4064" i="8"/>
  <c r="U4064" i="8"/>
  <c r="T4064" i="8"/>
  <c r="S4064" i="8"/>
  <c r="R4064" i="8"/>
  <c r="Q4064" i="8"/>
  <c r="G4064" i="8"/>
  <c r="AC4063" i="8"/>
  <c r="AA4063" i="8"/>
  <c r="Z4063" i="8"/>
  <c r="X4063" i="8"/>
  <c r="U4063" i="8"/>
  <c r="T4063" i="8"/>
  <c r="S4063" i="8"/>
  <c r="R4063" i="8"/>
  <c r="Q4063" i="8"/>
  <c r="G4063" i="8"/>
  <c r="AC4062" i="8"/>
  <c r="AA4062" i="8"/>
  <c r="Z4062" i="8"/>
  <c r="X4062" i="8"/>
  <c r="U4062" i="8"/>
  <c r="T4062" i="8"/>
  <c r="S4062" i="8"/>
  <c r="R4062" i="8"/>
  <c r="Q4062" i="8"/>
  <c r="G4062" i="8"/>
  <c r="AC4061" i="8"/>
  <c r="AA4061" i="8"/>
  <c r="Z4061" i="8"/>
  <c r="X4061" i="8"/>
  <c r="U4061" i="8"/>
  <c r="T4061" i="8"/>
  <c r="S4061" i="8"/>
  <c r="R4061" i="8"/>
  <c r="Q4061" i="8"/>
  <c r="G4061" i="8"/>
  <c r="AC4060" i="8"/>
  <c r="AA4060" i="8"/>
  <c r="Z4060" i="8"/>
  <c r="X4060" i="8"/>
  <c r="U4060" i="8"/>
  <c r="T4060" i="8"/>
  <c r="S4060" i="8"/>
  <c r="R4060" i="8"/>
  <c r="Q4060" i="8"/>
  <c r="G4060" i="8"/>
  <c r="AC4059" i="8"/>
  <c r="AA4059" i="8"/>
  <c r="Z4059" i="8"/>
  <c r="X4059" i="8"/>
  <c r="U4059" i="8"/>
  <c r="T4059" i="8"/>
  <c r="S4059" i="8"/>
  <c r="R4059" i="8"/>
  <c r="Q4059" i="8"/>
  <c r="G4059" i="8"/>
  <c r="AC4058" i="8"/>
  <c r="AA4058" i="8"/>
  <c r="Z4058" i="8"/>
  <c r="X4058" i="8"/>
  <c r="U4058" i="8"/>
  <c r="T4058" i="8"/>
  <c r="S4058" i="8"/>
  <c r="R4058" i="8"/>
  <c r="Q4058" i="8"/>
  <c r="G4058" i="8"/>
  <c r="AC4057" i="8"/>
  <c r="AA4057" i="8"/>
  <c r="Z4057" i="8"/>
  <c r="X4057" i="8"/>
  <c r="U4057" i="8"/>
  <c r="T4057" i="8"/>
  <c r="S4057" i="8"/>
  <c r="R4057" i="8"/>
  <c r="Q4057" i="8"/>
  <c r="G4057" i="8"/>
  <c r="AC4056" i="8"/>
  <c r="AA4056" i="8"/>
  <c r="Z4056" i="8"/>
  <c r="X4056" i="8"/>
  <c r="U4056" i="8"/>
  <c r="T4056" i="8"/>
  <c r="S4056" i="8"/>
  <c r="R4056" i="8"/>
  <c r="Q4056" i="8"/>
  <c r="G4056" i="8"/>
  <c r="AC4055" i="8"/>
  <c r="AA4055" i="8"/>
  <c r="Z4055" i="8"/>
  <c r="X4055" i="8"/>
  <c r="U4055" i="8"/>
  <c r="T4055" i="8"/>
  <c r="S4055" i="8"/>
  <c r="R4055" i="8"/>
  <c r="Q4055" i="8"/>
  <c r="G4055" i="8"/>
  <c r="AC4054" i="8"/>
  <c r="AA4054" i="8"/>
  <c r="Z4054" i="8"/>
  <c r="X4054" i="8"/>
  <c r="U4054" i="8"/>
  <c r="T4054" i="8"/>
  <c r="S4054" i="8"/>
  <c r="R4054" i="8"/>
  <c r="Q4054" i="8"/>
  <c r="G4054" i="8"/>
  <c r="AC4053" i="8"/>
  <c r="AA4053" i="8"/>
  <c r="Z4053" i="8"/>
  <c r="X4053" i="8"/>
  <c r="U4053" i="8"/>
  <c r="T4053" i="8"/>
  <c r="S4053" i="8"/>
  <c r="R4053" i="8"/>
  <c r="Q4053" i="8"/>
  <c r="G4053" i="8"/>
  <c r="AC4052" i="8"/>
  <c r="AA4052" i="8"/>
  <c r="Z4052" i="8"/>
  <c r="X4052" i="8"/>
  <c r="U4052" i="8"/>
  <c r="T4052" i="8"/>
  <c r="S4052" i="8"/>
  <c r="R4052" i="8"/>
  <c r="Q4052" i="8"/>
  <c r="G4052" i="8"/>
  <c r="AC4051" i="8"/>
  <c r="AA4051" i="8"/>
  <c r="Z4051" i="8"/>
  <c r="X4051" i="8"/>
  <c r="U4051" i="8"/>
  <c r="T4051" i="8"/>
  <c r="S4051" i="8"/>
  <c r="R4051" i="8"/>
  <c r="Q4051" i="8"/>
  <c r="G4051" i="8"/>
  <c r="AC4050" i="8"/>
  <c r="AA4050" i="8"/>
  <c r="Z4050" i="8"/>
  <c r="X4050" i="8"/>
  <c r="U4050" i="8"/>
  <c r="T4050" i="8"/>
  <c r="S4050" i="8"/>
  <c r="R4050" i="8"/>
  <c r="Q4050" i="8"/>
  <c r="G4050" i="8"/>
  <c r="AC4049" i="8"/>
  <c r="AA4049" i="8"/>
  <c r="Z4049" i="8"/>
  <c r="X4049" i="8"/>
  <c r="U4049" i="8"/>
  <c r="T4049" i="8"/>
  <c r="S4049" i="8"/>
  <c r="R4049" i="8"/>
  <c r="Q4049" i="8"/>
  <c r="G4049" i="8"/>
  <c r="AC4048" i="8"/>
  <c r="AA4048" i="8"/>
  <c r="Z4048" i="8"/>
  <c r="X4048" i="8"/>
  <c r="U4048" i="8"/>
  <c r="T4048" i="8"/>
  <c r="S4048" i="8"/>
  <c r="R4048" i="8"/>
  <c r="Q4048" i="8"/>
  <c r="G4048" i="8"/>
  <c r="AC4047" i="8"/>
  <c r="AA4047" i="8"/>
  <c r="Z4047" i="8"/>
  <c r="X4047" i="8"/>
  <c r="U4047" i="8"/>
  <c r="T4047" i="8"/>
  <c r="S4047" i="8"/>
  <c r="R4047" i="8"/>
  <c r="Q4047" i="8"/>
  <c r="G4047" i="8"/>
  <c r="AC4046" i="8"/>
  <c r="AA4046" i="8"/>
  <c r="Z4046" i="8"/>
  <c r="X4046" i="8"/>
  <c r="U4046" i="8"/>
  <c r="T4046" i="8"/>
  <c r="S4046" i="8"/>
  <c r="R4046" i="8"/>
  <c r="Q4046" i="8"/>
  <c r="G4046" i="8"/>
  <c r="AC4045" i="8"/>
  <c r="AA4045" i="8"/>
  <c r="Z4045" i="8"/>
  <c r="X4045" i="8"/>
  <c r="U4045" i="8"/>
  <c r="T4045" i="8"/>
  <c r="S4045" i="8"/>
  <c r="R4045" i="8"/>
  <c r="Q4045" i="8"/>
  <c r="G4045" i="8"/>
  <c r="AC4044" i="8"/>
  <c r="AA4044" i="8"/>
  <c r="Z4044" i="8"/>
  <c r="X4044" i="8"/>
  <c r="U4044" i="8"/>
  <c r="T4044" i="8"/>
  <c r="S4044" i="8"/>
  <c r="R4044" i="8"/>
  <c r="Q4044" i="8"/>
  <c r="G4044" i="8"/>
  <c r="AC4043" i="8"/>
  <c r="AA4043" i="8"/>
  <c r="Z4043" i="8"/>
  <c r="X4043" i="8"/>
  <c r="U4043" i="8"/>
  <c r="T4043" i="8"/>
  <c r="S4043" i="8"/>
  <c r="R4043" i="8"/>
  <c r="Q4043" i="8"/>
  <c r="G4043" i="8"/>
  <c r="AC4042" i="8"/>
  <c r="AA4042" i="8"/>
  <c r="Z4042" i="8"/>
  <c r="X4042" i="8"/>
  <c r="U4042" i="8"/>
  <c r="T4042" i="8"/>
  <c r="S4042" i="8"/>
  <c r="R4042" i="8"/>
  <c r="Q4042" i="8"/>
  <c r="G4042" i="8"/>
  <c r="AC4041" i="8"/>
  <c r="AA4041" i="8"/>
  <c r="Z4041" i="8"/>
  <c r="X4041" i="8"/>
  <c r="U4041" i="8"/>
  <c r="T4041" i="8"/>
  <c r="S4041" i="8"/>
  <c r="R4041" i="8"/>
  <c r="Q4041" i="8"/>
  <c r="G4041" i="8"/>
  <c r="AC4040" i="8"/>
  <c r="AA4040" i="8"/>
  <c r="Z4040" i="8"/>
  <c r="X4040" i="8"/>
  <c r="U4040" i="8"/>
  <c r="T4040" i="8"/>
  <c r="S4040" i="8"/>
  <c r="R4040" i="8"/>
  <c r="Q4040" i="8"/>
  <c r="G4040" i="8"/>
  <c r="AC4039" i="8"/>
  <c r="AA4039" i="8"/>
  <c r="Z4039" i="8"/>
  <c r="X4039" i="8"/>
  <c r="U4039" i="8"/>
  <c r="T4039" i="8"/>
  <c r="S4039" i="8"/>
  <c r="R4039" i="8"/>
  <c r="Q4039" i="8"/>
  <c r="G4039" i="8"/>
  <c r="AC4038" i="8"/>
  <c r="AA4038" i="8"/>
  <c r="Z4038" i="8"/>
  <c r="X4038" i="8"/>
  <c r="U4038" i="8"/>
  <c r="T4038" i="8"/>
  <c r="S4038" i="8"/>
  <c r="R4038" i="8"/>
  <c r="Q4038" i="8"/>
  <c r="G4038" i="8"/>
  <c r="AC4037" i="8"/>
  <c r="AA4037" i="8"/>
  <c r="Z4037" i="8"/>
  <c r="X4037" i="8"/>
  <c r="U4037" i="8"/>
  <c r="T4037" i="8"/>
  <c r="S4037" i="8"/>
  <c r="R4037" i="8"/>
  <c r="Q4037" i="8"/>
  <c r="AC4036" i="8"/>
  <c r="AA4036" i="8"/>
  <c r="Z4036" i="8"/>
  <c r="X4036" i="8"/>
  <c r="U4036" i="8"/>
  <c r="T4036" i="8"/>
  <c r="S4036" i="8"/>
  <c r="R4036" i="8"/>
  <c r="Q4036" i="8"/>
  <c r="G4036" i="8"/>
  <c r="AC4035" i="8"/>
  <c r="AA4035" i="8"/>
  <c r="Z4035" i="8"/>
  <c r="X4035" i="8"/>
  <c r="U4035" i="8"/>
  <c r="T4035" i="8"/>
  <c r="S4035" i="8"/>
  <c r="R4035" i="8"/>
  <c r="Q4035" i="8"/>
  <c r="G4035" i="8"/>
  <c r="AC4034" i="8"/>
  <c r="AA4034" i="8"/>
  <c r="Z4034" i="8"/>
  <c r="X4034" i="8"/>
  <c r="U4034" i="8"/>
  <c r="T4034" i="8"/>
  <c r="S4034" i="8"/>
  <c r="R4034" i="8"/>
  <c r="Q4034" i="8"/>
  <c r="G4034" i="8"/>
  <c r="AC4033" i="8"/>
  <c r="AA4033" i="8"/>
  <c r="Z4033" i="8"/>
  <c r="X4033" i="8"/>
  <c r="U4033" i="8"/>
  <c r="T4033" i="8"/>
  <c r="S4033" i="8"/>
  <c r="R4033" i="8"/>
  <c r="Q4033" i="8"/>
  <c r="G4033" i="8"/>
  <c r="AC4032" i="8"/>
  <c r="AA4032" i="8"/>
  <c r="Z4032" i="8"/>
  <c r="X4032" i="8"/>
  <c r="U4032" i="8"/>
  <c r="T4032" i="8"/>
  <c r="S4032" i="8"/>
  <c r="R4032" i="8"/>
  <c r="Q4032" i="8"/>
  <c r="G4032" i="8"/>
  <c r="AC4031" i="8"/>
  <c r="AA4031" i="8"/>
  <c r="Z4031" i="8"/>
  <c r="X4031" i="8"/>
  <c r="U4031" i="8"/>
  <c r="T4031" i="8"/>
  <c r="S4031" i="8"/>
  <c r="R4031" i="8"/>
  <c r="Q4031" i="8"/>
  <c r="G4031" i="8"/>
  <c r="AC4030" i="8"/>
  <c r="AA4030" i="8"/>
  <c r="Z4030" i="8"/>
  <c r="X4030" i="8"/>
  <c r="U4030" i="8"/>
  <c r="T4030" i="8"/>
  <c r="S4030" i="8"/>
  <c r="R4030" i="8"/>
  <c r="Q4030" i="8"/>
  <c r="G4030" i="8"/>
  <c r="AC4029" i="8"/>
  <c r="AA4029" i="8"/>
  <c r="Z4029" i="8"/>
  <c r="X4029" i="8"/>
  <c r="U4029" i="8"/>
  <c r="T4029" i="8"/>
  <c r="S4029" i="8"/>
  <c r="R4029" i="8"/>
  <c r="Q4029" i="8"/>
  <c r="G4029" i="8"/>
  <c r="AC4028" i="8"/>
  <c r="AA4028" i="8"/>
  <c r="Z4028" i="8"/>
  <c r="X4028" i="8"/>
  <c r="U4028" i="8"/>
  <c r="T4028" i="8"/>
  <c r="S4028" i="8"/>
  <c r="R4028" i="8"/>
  <c r="Q4028" i="8"/>
  <c r="G4028" i="8"/>
  <c r="AC4027" i="8"/>
  <c r="AA4027" i="8"/>
  <c r="Z4027" i="8"/>
  <c r="X4027" i="8"/>
  <c r="U4027" i="8"/>
  <c r="T4027" i="8"/>
  <c r="S4027" i="8"/>
  <c r="R4027" i="8"/>
  <c r="Q4027" i="8"/>
  <c r="G4027" i="8"/>
  <c r="AC4026" i="8"/>
  <c r="AA4026" i="8"/>
  <c r="Z4026" i="8"/>
  <c r="X4026" i="8"/>
  <c r="U4026" i="8"/>
  <c r="T4026" i="8"/>
  <c r="S4026" i="8"/>
  <c r="R4026" i="8"/>
  <c r="Q4026" i="8"/>
  <c r="G4026" i="8"/>
  <c r="AC4025" i="8"/>
  <c r="AA4025" i="8"/>
  <c r="Z4025" i="8"/>
  <c r="X4025" i="8"/>
  <c r="U4025" i="8"/>
  <c r="T4025" i="8"/>
  <c r="S4025" i="8"/>
  <c r="R4025" i="8"/>
  <c r="Q4025" i="8"/>
  <c r="G4025" i="8"/>
  <c r="AC4024" i="8"/>
  <c r="AA4024" i="8"/>
  <c r="Z4024" i="8"/>
  <c r="X4024" i="8"/>
  <c r="U4024" i="8"/>
  <c r="T4024" i="8"/>
  <c r="S4024" i="8"/>
  <c r="R4024" i="8"/>
  <c r="Q4024" i="8"/>
  <c r="G4024" i="8"/>
  <c r="AC4023" i="8"/>
  <c r="AA4023" i="8"/>
  <c r="Z4023" i="8"/>
  <c r="X4023" i="8"/>
  <c r="U4023" i="8"/>
  <c r="T4023" i="8"/>
  <c r="S4023" i="8"/>
  <c r="R4023" i="8"/>
  <c r="Q4023" i="8"/>
  <c r="G4023" i="8"/>
  <c r="AC4022" i="8"/>
  <c r="AA4022" i="8"/>
  <c r="Z4022" i="8"/>
  <c r="X4022" i="8"/>
  <c r="U4022" i="8"/>
  <c r="T4022" i="8"/>
  <c r="S4022" i="8"/>
  <c r="R4022" i="8"/>
  <c r="Q4022" i="8"/>
  <c r="G4022" i="8"/>
  <c r="AC4021" i="8"/>
  <c r="AA4021" i="8"/>
  <c r="Z4021" i="8"/>
  <c r="X4021" i="8"/>
  <c r="U4021" i="8"/>
  <c r="T4021" i="8"/>
  <c r="S4021" i="8"/>
  <c r="R4021" i="8"/>
  <c r="Q4021" i="8"/>
  <c r="G4021" i="8"/>
  <c r="AC4020" i="8"/>
  <c r="AA4020" i="8"/>
  <c r="Z4020" i="8"/>
  <c r="X4020" i="8"/>
  <c r="U4020" i="8"/>
  <c r="T4020" i="8"/>
  <c r="S4020" i="8"/>
  <c r="R4020" i="8"/>
  <c r="Q4020" i="8"/>
  <c r="G4020" i="8"/>
  <c r="AC4019" i="8"/>
  <c r="AA4019" i="8"/>
  <c r="Z4019" i="8"/>
  <c r="X4019" i="8"/>
  <c r="U4019" i="8"/>
  <c r="T4019" i="8"/>
  <c r="S4019" i="8"/>
  <c r="R4019" i="8"/>
  <c r="Q4019" i="8"/>
  <c r="G4019" i="8"/>
  <c r="AC4018" i="8"/>
  <c r="AA4018" i="8"/>
  <c r="Z4018" i="8"/>
  <c r="X4018" i="8"/>
  <c r="U4018" i="8"/>
  <c r="T4018" i="8"/>
  <c r="S4018" i="8"/>
  <c r="R4018" i="8"/>
  <c r="Q4018" i="8"/>
  <c r="G4018" i="8"/>
  <c r="AC4017" i="8"/>
  <c r="AA4017" i="8"/>
  <c r="Z4017" i="8"/>
  <c r="X4017" i="8"/>
  <c r="U4017" i="8"/>
  <c r="T4017" i="8"/>
  <c r="S4017" i="8"/>
  <c r="R4017" i="8"/>
  <c r="Q4017" i="8"/>
  <c r="G4017" i="8"/>
  <c r="AC4016" i="8"/>
  <c r="AA4016" i="8"/>
  <c r="Z4016" i="8"/>
  <c r="X4016" i="8"/>
  <c r="U4016" i="8"/>
  <c r="T4016" i="8"/>
  <c r="S4016" i="8"/>
  <c r="R4016" i="8"/>
  <c r="Q4016" i="8"/>
  <c r="G4016" i="8"/>
  <c r="AC4015" i="8"/>
  <c r="AA4015" i="8"/>
  <c r="Z4015" i="8"/>
  <c r="X4015" i="8"/>
  <c r="U4015" i="8"/>
  <c r="T4015" i="8"/>
  <c r="S4015" i="8"/>
  <c r="R4015" i="8"/>
  <c r="Q4015" i="8"/>
  <c r="AC4014" i="8"/>
  <c r="AA4014" i="8"/>
  <c r="Z4014" i="8"/>
  <c r="X4014" i="8"/>
  <c r="U4014" i="8"/>
  <c r="T4014" i="8"/>
  <c r="S4014" i="8"/>
  <c r="R4014" i="8"/>
  <c r="Q4014" i="8"/>
  <c r="G4014" i="8"/>
  <c r="AC4013" i="8"/>
  <c r="AA4013" i="8"/>
  <c r="Z4013" i="8"/>
  <c r="X4013" i="8"/>
  <c r="U4013" i="8"/>
  <c r="T4013" i="8"/>
  <c r="S4013" i="8"/>
  <c r="R4013" i="8"/>
  <c r="Q4013" i="8"/>
  <c r="G4013" i="8"/>
  <c r="AC4012" i="8"/>
  <c r="AA4012" i="8"/>
  <c r="Z4012" i="8"/>
  <c r="X4012" i="8"/>
  <c r="U4012" i="8"/>
  <c r="T4012" i="8"/>
  <c r="S4012" i="8"/>
  <c r="R4012" i="8"/>
  <c r="Q4012" i="8"/>
  <c r="G4012" i="8"/>
  <c r="AC4011" i="8"/>
  <c r="AA4011" i="8"/>
  <c r="Z4011" i="8"/>
  <c r="X4011" i="8"/>
  <c r="U4011" i="8"/>
  <c r="T4011" i="8"/>
  <c r="S4011" i="8"/>
  <c r="R4011" i="8"/>
  <c r="Q4011" i="8"/>
  <c r="G4011" i="8"/>
  <c r="AC4010" i="8"/>
  <c r="AA4010" i="8"/>
  <c r="Z4010" i="8"/>
  <c r="X4010" i="8"/>
  <c r="U4010" i="8"/>
  <c r="T4010" i="8"/>
  <c r="S4010" i="8"/>
  <c r="R4010" i="8"/>
  <c r="Q4010" i="8"/>
  <c r="G4010" i="8"/>
  <c r="AC4009" i="8"/>
  <c r="AA4009" i="8"/>
  <c r="Z4009" i="8"/>
  <c r="X4009" i="8"/>
  <c r="U4009" i="8"/>
  <c r="T4009" i="8"/>
  <c r="S4009" i="8"/>
  <c r="R4009" i="8"/>
  <c r="Q4009" i="8"/>
  <c r="G4009" i="8"/>
  <c r="AC4008" i="8"/>
  <c r="AA4008" i="8"/>
  <c r="Z4008" i="8"/>
  <c r="X4008" i="8"/>
  <c r="U4008" i="8"/>
  <c r="T4008" i="8"/>
  <c r="S4008" i="8"/>
  <c r="R4008" i="8"/>
  <c r="Q4008" i="8"/>
  <c r="G4008" i="8"/>
  <c r="AC4007" i="8"/>
  <c r="AA4007" i="8"/>
  <c r="Z4007" i="8"/>
  <c r="X4007" i="8"/>
  <c r="U4007" i="8"/>
  <c r="T4007" i="8"/>
  <c r="S4007" i="8"/>
  <c r="R4007" i="8"/>
  <c r="Q4007" i="8"/>
  <c r="G4007" i="8"/>
  <c r="AC4006" i="8"/>
  <c r="AA4006" i="8"/>
  <c r="Z4006" i="8"/>
  <c r="X4006" i="8"/>
  <c r="U4006" i="8"/>
  <c r="T4006" i="8"/>
  <c r="S4006" i="8"/>
  <c r="R4006" i="8"/>
  <c r="Q4006" i="8"/>
  <c r="G4006" i="8"/>
  <c r="AC4005" i="8"/>
  <c r="AA4005" i="8"/>
  <c r="Z4005" i="8"/>
  <c r="X4005" i="8"/>
  <c r="U4005" i="8"/>
  <c r="T4005" i="8"/>
  <c r="S4005" i="8"/>
  <c r="R4005" i="8"/>
  <c r="Q4005" i="8"/>
  <c r="G4005" i="8"/>
  <c r="AC4004" i="8"/>
  <c r="AA4004" i="8"/>
  <c r="Z4004" i="8"/>
  <c r="X4004" i="8"/>
  <c r="U4004" i="8"/>
  <c r="T4004" i="8"/>
  <c r="S4004" i="8"/>
  <c r="R4004" i="8"/>
  <c r="Q4004" i="8"/>
  <c r="G4004" i="8"/>
  <c r="AC4003" i="8"/>
  <c r="AA4003" i="8"/>
  <c r="Z4003" i="8"/>
  <c r="X4003" i="8"/>
  <c r="U4003" i="8"/>
  <c r="T4003" i="8"/>
  <c r="S4003" i="8"/>
  <c r="R4003" i="8"/>
  <c r="Q4003" i="8"/>
  <c r="G4003" i="8"/>
  <c r="AC4002" i="8"/>
  <c r="AA4002" i="8"/>
  <c r="Z4002" i="8"/>
  <c r="X4002" i="8"/>
  <c r="U4002" i="8"/>
  <c r="T4002" i="8"/>
  <c r="S4002" i="8"/>
  <c r="R4002" i="8"/>
  <c r="Q4002" i="8"/>
  <c r="G4002" i="8"/>
  <c r="AC4001" i="8"/>
  <c r="AA4001" i="8"/>
  <c r="Z4001" i="8"/>
  <c r="X4001" i="8"/>
  <c r="U4001" i="8"/>
  <c r="T4001" i="8"/>
  <c r="S4001" i="8"/>
  <c r="R4001" i="8"/>
  <c r="Q4001" i="8"/>
  <c r="G4001" i="8"/>
  <c r="AC4000" i="8"/>
  <c r="AA4000" i="8"/>
  <c r="Z4000" i="8"/>
  <c r="X4000" i="8"/>
  <c r="U4000" i="8"/>
  <c r="T4000" i="8"/>
  <c r="S4000" i="8"/>
  <c r="R4000" i="8"/>
  <c r="Q4000" i="8"/>
  <c r="G4000" i="8"/>
  <c r="AC3999" i="8"/>
  <c r="AA3999" i="8"/>
  <c r="Z3999" i="8"/>
  <c r="X3999" i="8"/>
  <c r="U3999" i="8"/>
  <c r="T3999" i="8"/>
  <c r="S3999" i="8"/>
  <c r="R3999" i="8"/>
  <c r="Q3999" i="8"/>
  <c r="G3999" i="8"/>
  <c r="AC3998" i="8"/>
  <c r="AA3998" i="8"/>
  <c r="Z3998" i="8"/>
  <c r="X3998" i="8"/>
  <c r="U3998" i="8"/>
  <c r="T3998" i="8"/>
  <c r="S3998" i="8"/>
  <c r="R3998" i="8"/>
  <c r="Q3998" i="8"/>
  <c r="G3998" i="8"/>
  <c r="AC3997" i="8"/>
  <c r="AA3997" i="8"/>
  <c r="Z3997" i="8"/>
  <c r="X3997" i="8"/>
  <c r="U3997" i="8"/>
  <c r="T3997" i="8"/>
  <c r="S3997" i="8"/>
  <c r="R3997" i="8"/>
  <c r="Q3997" i="8"/>
  <c r="G3997" i="8"/>
  <c r="AC3996" i="8"/>
  <c r="AA3996" i="8"/>
  <c r="Z3996" i="8"/>
  <c r="X3996" i="8"/>
  <c r="U3996" i="8"/>
  <c r="T3996" i="8"/>
  <c r="S3996" i="8"/>
  <c r="R3996" i="8"/>
  <c r="Q3996" i="8"/>
  <c r="G3996" i="8"/>
  <c r="AC3995" i="8"/>
  <c r="AA3995" i="8"/>
  <c r="Z3995" i="8"/>
  <c r="X3995" i="8"/>
  <c r="U3995" i="8"/>
  <c r="T3995" i="8"/>
  <c r="S3995" i="8"/>
  <c r="R3995" i="8"/>
  <c r="Q3995" i="8"/>
  <c r="G3995" i="8"/>
  <c r="AC3994" i="8"/>
  <c r="AA3994" i="8"/>
  <c r="Z3994" i="8"/>
  <c r="X3994" i="8"/>
  <c r="U3994" i="8"/>
  <c r="T3994" i="8"/>
  <c r="S3994" i="8"/>
  <c r="R3994" i="8"/>
  <c r="Q3994" i="8"/>
  <c r="G3994" i="8"/>
  <c r="AC3993" i="8"/>
  <c r="AA3993" i="8"/>
  <c r="Z3993" i="8"/>
  <c r="X3993" i="8"/>
  <c r="U3993" i="8"/>
  <c r="T3993" i="8"/>
  <c r="S3993" i="8"/>
  <c r="R3993" i="8"/>
  <c r="Q3993" i="8"/>
  <c r="G3993" i="8"/>
  <c r="AC3992" i="8"/>
  <c r="AA3992" i="8"/>
  <c r="Z3992" i="8"/>
  <c r="X3992" i="8"/>
  <c r="U3992" i="8"/>
  <c r="T3992" i="8"/>
  <c r="S3992" i="8"/>
  <c r="R3992" i="8"/>
  <c r="Q3992" i="8"/>
  <c r="G3992" i="8"/>
  <c r="AC3991" i="8"/>
  <c r="AA3991" i="8"/>
  <c r="Z3991" i="8"/>
  <c r="X3991" i="8"/>
  <c r="U3991" i="8"/>
  <c r="T3991" i="8"/>
  <c r="S3991" i="8"/>
  <c r="R3991" i="8"/>
  <c r="Q3991" i="8"/>
  <c r="AC3990" i="8"/>
  <c r="AA3990" i="8"/>
  <c r="Z3990" i="8"/>
  <c r="X3990" i="8"/>
  <c r="U3990" i="8"/>
  <c r="T3990" i="8"/>
  <c r="S3990" i="8"/>
  <c r="R3990" i="8"/>
  <c r="Q3990" i="8"/>
  <c r="G3990" i="8"/>
  <c r="AC3989" i="8"/>
  <c r="AA3989" i="8"/>
  <c r="Z3989" i="8"/>
  <c r="X3989" i="8"/>
  <c r="U3989" i="8"/>
  <c r="T3989" i="8"/>
  <c r="S3989" i="8"/>
  <c r="R3989" i="8"/>
  <c r="Q3989" i="8"/>
  <c r="G3989" i="8"/>
  <c r="AC3988" i="8"/>
  <c r="AA3988" i="8"/>
  <c r="Z3988" i="8"/>
  <c r="X3988" i="8"/>
  <c r="U3988" i="8"/>
  <c r="T3988" i="8"/>
  <c r="S3988" i="8"/>
  <c r="R3988" i="8"/>
  <c r="Q3988" i="8"/>
  <c r="G3988" i="8"/>
  <c r="AC3987" i="8"/>
  <c r="AA3987" i="8"/>
  <c r="Z3987" i="8"/>
  <c r="X3987" i="8"/>
  <c r="U3987" i="8"/>
  <c r="T3987" i="8"/>
  <c r="S3987" i="8"/>
  <c r="R3987" i="8"/>
  <c r="Q3987" i="8"/>
  <c r="G3987" i="8"/>
  <c r="AC3986" i="8"/>
  <c r="AA3986" i="8"/>
  <c r="Z3986" i="8"/>
  <c r="X3986" i="8"/>
  <c r="U3986" i="8"/>
  <c r="T3986" i="8"/>
  <c r="S3986" i="8"/>
  <c r="R3986" i="8"/>
  <c r="Q3986" i="8"/>
  <c r="G3986" i="8"/>
  <c r="AC3985" i="8"/>
  <c r="AA3985" i="8"/>
  <c r="Z3985" i="8"/>
  <c r="X3985" i="8"/>
  <c r="U3985" i="8"/>
  <c r="T3985" i="8"/>
  <c r="S3985" i="8"/>
  <c r="R3985" i="8"/>
  <c r="Q3985" i="8"/>
  <c r="G3985" i="8"/>
  <c r="AC3984" i="8"/>
  <c r="AA3984" i="8"/>
  <c r="Z3984" i="8"/>
  <c r="X3984" i="8"/>
  <c r="U3984" i="8"/>
  <c r="T3984" i="8"/>
  <c r="S3984" i="8"/>
  <c r="R3984" i="8"/>
  <c r="Q3984" i="8"/>
  <c r="G3984" i="8"/>
  <c r="AC3983" i="8"/>
  <c r="AA3983" i="8"/>
  <c r="Z3983" i="8"/>
  <c r="X3983" i="8"/>
  <c r="U3983" i="8"/>
  <c r="T3983" i="8"/>
  <c r="S3983" i="8"/>
  <c r="R3983" i="8"/>
  <c r="Q3983" i="8"/>
  <c r="G3983" i="8"/>
  <c r="AC3982" i="8"/>
  <c r="AA3982" i="8"/>
  <c r="Z3982" i="8"/>
  <c r="X3982" i="8"/>
  <c r="U3982" i="8"/>
  <c r="T3982" i="8"/>
  <c r="S3982" i="8"/>
  <c r="R3982" i="8"/>
  <c r="Q3982" i="8"/>
  <c r="G3982" i="8"/>
  <c r="AC3981" i="8"/>
  <c r="AA3981" i="8"/>
  <c r="Z3981" i="8"/>
  <c r="X3981" i="8"/>
  <c r="U3981" i="8"/>
  <c r="T3981" i="8"/>
  <c r="S3981" i="8"/>
  <c r="R3981" i="8"/>
  <c r="Q3981" i="8"/>
  <c r="G3981" i="8"/>
  <c r="AC3980" i="8"/>
  <c r="AA3980" i="8"/>
  <c r="Z3980" i="8"/>
  <c r="X3980" i="8"/>
  <c r="U3980" i="8"/>
  <c r="T3980" i="8"/>
  <c r="S3980" i="8"/>
  <c r="R3980" i="8"/>
  <c r="Q3980" i="8"/>
  <c r="G3980" i="8"/>
  <c r="AC3979" i="8"/>
  <c r="AA3979" i="8"/>
  <c r="Z3979" i="8"/>
  <c r="X3979" i="8"/>
  <c r="U3979" i="8"/>
  <c r="T3979" i="8"/>
  <c r="S3979" i="8"/>
  <c r="R3979" i="8"/>
  <c r="Q3979" i="8"/>
  <c r="G3979" i="8"/>
  <c r="AC3978" i="8"/>
  <c r="AA3978" i="8"/>
  <c r="Z3978" i="8"/>
  <c r="X3978" i="8"/>
  <c r="U3978" i="8"/>
  <c r="T3978" i="8"/>
  <c r="S3978" i="8"/>
  <c r="R3978" i="8"/>
  <c r="Q3978" i="8"/>
  <c r="G3978" i="8"/>
  <c r="AC3977" i="8"/>
  <c r="AA3977" i="8"/>
  <c r="Z3977" i="8"/>
  <c r="X3977" i="8"/>
  <c r="U3977" i="8"/>
  <c r="T3977" i="8"/>
  <c r="S3977" i="8"/>
  <c r="R3977" i="8"/>
  <c r="Q3977" i="8"/>
  <c r="G3977" i="8"/>
  <c r="AC3976" i="8"/>
  <c r="AA3976" i="8"/>
  <c r="Z3976" i="8"/>
  <c r="X3976" i="8"/>
  <c r="U3976" i="8"/>
  <c r="T3976" i="8"/>
  <c r="S3976" i="8"/>
  <c r="R3976" i="8"/>
  <c r="Q3976" i="8"/>
  <c r="G3976" i="8"/>
  <c r="AC3975" i="8"/>
  <c r="AA3975" i="8"/>
  <c r="Z3975" i="8"/>
  <c r="X3975" i="8"/>
  <c r="U3975" i="8"/>
  <c r="T3975" i="8"/>
  <c r="S3975" i="8"/>
  <c r="R3975" i="8"/>
  <c r="Q3975" i="8"/>
  <c r="G3975" i="8"/>
  <c r="AC3974" i="8"/>
  <c r="AA3974" i="8"/>
  <c r="Z3974" i="8"/>
  <c r="X3974" i="8"/>
  <c r="U3974" i="8"/>
  <c r="T3974" i="8"/>
  <c r="S3974" i="8"/>
  <c r="R3974" i="8"/>
  <c r="Q3974" i="8"/>
  <c r="G3974" i="8"/>
  <c r="AC3973" i="8"/>
  <c r="AA3973" i="8"/>
  <c r="Z3973" i="8"/>
  <c r="X3973" i="8"/>
  <c r="U3973" i="8"/>
  <c r="T3973" i="8"/>
  <c r="S3973" i="8"/>
  <c r="R3973" i="8"/>
  <c r="Q3973" i="8"/>
  <c r="G3973" i="8"/>
  <c r="AC3972" i="8"/>
  <c r="AA3972" i="8"/>
  <c r="Z3972" i="8"/>
  <c r="X3972" i="8"/>
  <c r="U3972" i="8"/>
  <c r="T3972" i="8"/>
  <c r="S3972" i="8"/>
  <c r="R3972" i="8"/>
  <c r="Q3972" i="8"/>
  <c r="G3972" i="8"/>
  <c r="AC3971" i="8"/>
  <c r="AA3971" i="8"/>
  <c r="Z3971" i="8"/>
  <c r="X3971" i="8"/>
  <c r="U3971" i="8"/>
  <c r="T3971" i="8"/>
  <c r="S3971" i="8"/>
  <c r="R3971" i="8"/>
  <c r="Q3971" i="8"/>
  <c r="G3971" i="8"/>
  <c r="AC3970" i="8"/>
  <c r="AA3970" i="8"/>
  <c r="Z3970" i="8"/>
  <c r="X3970" i="8"/>
  <c r="U3970" i="8"/>
  <c r="T3970" i="8"/>
  <c r="S3970" i="8"/>
  <c r="R3970" i="8"/>
  <c r="Q3970" i="8"/>
  <c r="G3970" i="8"/>
  <c r="AC3969" i="8"/>
  <c r="AA3969" i="8"/>
  <c r="Z3969" i="8"/>
  <c r="X3969" i="8"/>
  <c r="U3969" i="8"/>
  <c r="T3969" i="8"/>
  <c r="S3969" i="8"/>
  <c r="R3969" i="8"/>
  <c r="Q3969" i="8"/>
  <c r="G3969" i="8"/>
  <c r="AC3968" i="8"/>
  <c r="AA3968" i="8"/>
  <c r="Z3968" i="8"/>
  <c r="X3968" i="8"/>
  <c r="U3968" i="8"/>
  <c r="T3968" i="8"/>
  <c r="S3968" i="8"/>
  <c r="R3968" i="8"/>
  <c r="Q3968" i="8"/>
  <c r="G3968" i="8"/>
  <c r="AC3967" i="8"/>
  <c r="AA3967" i="8"/>
  <c r="Z3967" i="8"/>
  <c r="X3967" i="8"/>
  <c r="U3967" i="8"/>
  <c r="T3967" i="8"/>
  <c r="S3967" i="8"/>
  <c r="R3967" i="8"/>
  <c r="Q3967" i="8"/>
  <c r="G3967" i="8"/>
  <c r="AC3966" i="8"/>
  <c r="AA3966" i="8"/>
  <c r="Z3966" i="8"/>
  <c r="X3966" i="8"/>
  <c r="U3966" i="8"/>
  <c r="T3966" i="8"/>
  <c r="S3966" i="8"/>
  <c r="R3966" i="8"/>
  <c r="Q3966" i="8"/>
  <c r="G3966" i="8"/>
  <c r="AC3965" i="8"/>
  <c r="AA3965" i="8"/>
  <c r="Z3965" i="8"/>
  <c r="X3965" i="8"/>
  <c r="U3965" i="8"/>
  <c r="T3965" i="8"/>
  <c r="S3965" i="8"/>
  <c r="R3965" i="8"/>
  <c r="Q3965" i="8"/>
  <c r="G3965" i="8"/>
  <c r="AC3964" i="8"/>
  <c r="AA3964" i="8"/>
  <c r="Z3964" i="8"/>
  <c r="X3964" i="8"/>
  <c r="U3964" i="8"/>
  <c r="T3964" i="8"/>
  <c r="S3964" i="8"/>
  <c r="R3964" i="8"/>
  <c r="Q3964" i="8"/>
  <c r="G3964" i="8"/>
  <c r="AC3963" i="8"/>
  <c r="AA3963" i="8"/>
  <c r="Z3963" i="8"/>
  <c r="X3963" i="8"/>
  <c r="U3963" i="8"/>
  <c r="T3963" i="8"/>
  <c r="S3963" i="8"/>
  <c r="R3963" i="8"/>
  <c r="Q3963" i="8"/>
  <c r="G3963" i="8"/>
  <c r="AC3962" i="8"/>
  <c r="AA3962" i="8"/>
  <c r="Z3962" i="8"/>
  <c r="X3962" i="8"/>
  <c r="U3962" i="8"/>
  <c r="T3962" i="8"/>
  <c r="S3962" i="8"/>
  <c r="R3962" i="8"/>
  <c r="Q3962" i="8"/>
  <c r="G3962" i="8"/>
  <c r="AC3961" i="8"/>
  <c r="AA3961" i="8"/>
  <c r="Z3961" i="8"/>
  <c r="X3961" i="8"/>
  <c r="U3961" i="8"/>
  <c r="T3961" i="8"/>
  <c r="S3961" i="8"/>
  <c r="R3961" i="8"/>
  <c r="Q3961" i="8"/>
  <c r="G3961" i="8"/>
  <c r="AC3960" i="8"/>
  <c r="AA3960" i="8"/>
  <c r="Z3960" i="8"/>
  <c r="X3960" i="8"/>
  <c r="U3960" i="8"/>
  <c r="T3960" i="8"/>
  <c r="S3960" i="8"/>
  <c r="R3960" i="8"/>
  <c r="Q3960" i="8"/>
  <c r="G3960" i="8"/>
  <c r="AC3959" i="8"/>
  <c r="AA3959" i="8"/>
  <c r="Z3959" i="8"/>
  <c r="X3959" i="8"/>
  <c r="U3959" i="8"/>
  <c r="T3959" i="8"/>
  <c r="S3959" i="8"/>
  <c r="R3959" i="8"/>
  <c r="Q3959" i="8"/>
  <c r="G3959" i="8"/>
  <c r="AC3958" i="8"/>
  <c r="AA3958" i="8"/>
  <c r="Z3958" i="8"/>
  <c r="X3958" i="8"/>
  <c r="U3958" i="8"/>
  <c r="T3958" i="8"/>
  <c r="S3958" i="8"/>
  <c r="R3958" i="8"/>
  <c r="Q3958" i="8"/>
  <c r="G3958" i="8"/>
  <c r="AC3957" i="8"/>
  <c r="AA3957" i="8"/>
  <c r="Z3957" i="8"/>
  <c r="X3957" i="8"/>
  <c r="U3957" i="8"/>
  <c r="T3957" i="8"/>
  <c r="S3957" i="8"/>
  <c r="R3957" i="8"/>
  <c r="Q3957" i="8"/>
  <c r="G3957" i="8"/>
  <c r="AC3956" i="8"/>
  <c r="AA3956" i="8"/>
  <c r="Z3956" i="8"/>
  <c r="X3956" i="8"/>
  <c r="U3956" i="8"/>
  <c r="T3956" i="8"/>
  <c r="S3956" i="8"/>
  <c r="R3956" i="8"/>
  <c r="Q3956" i="8"/>
  <c r="G3956" i="8"/>
  <c r="AC3955" i="8"/>
  <c r="AA3955" i="8"/>
  <c r="Z3955" i="8"/>
  <c r="X3955" i="8"/>
  <c r="U3955" i="8"/>
  <c r="T3955" i="8"/>
  <c r="S3955" i="8"/>
  <c r="R3955" i="8"/>
  <c r="Q3955" i="8"/>
  <c r="G3955" i="8"/>
  <c r="AC3954" i="8"/>
  <c r="AA3954" i="8"/>
  <c r="Z3954" i="8"/>
  <c r="X3954" i="8"/>
  <c r="U3954" i="8"/>
  <c r="T3954" i="8"/>
  <c r="S3954" i="8"/>
  <c r="R3954" i="8"/>
  <c r="Q3954" i="8"/>
  <c r="G3954" i="8"/>
  <c r="AC3953" i="8"/>
  <c r="AA3953" i="8"/>
  <c r="Z3953" i="8"/>
  <c r="X3953" i="8"/>
  <c r="U3953" i="8"/>
  <c r="T3953" i="8"/>
  <c r="S3953" i="8"/>
  <c r="R3953" i="8"/>
  <c r="Q3953" i="8"/>
  <c r="G3953" i="8"/>
  <c r="AC3952" i="8"/>
  <c r="AA3952" i="8"/>
  <c r="Z3952" i="8"/>
  <c r="X3952" i="8"/>
  <c r="U3952" i="8"/>
  <c r="T3952" i="8"/>
  <c r="S3952" i="8"/>
  <c r="R3952" i="8"/>
  <c r="Q3952" i="8"/>
  <c r="G3952" i="8"/>
  <c r="AC3951" i="8"/>
  <c r="AA3951" i="8"/>
  <c r="Z3951" i="8"/>
  <c r="X3951" i="8"/>
  <c r="U3951" i="8"/>
  <c r="T3951" i="8"/>
  <c r="S3951" i="8"/>
  <c r="R3951" i="8"/>
  <c r="Q3951" i="8"/>
  <c r="G3951" i="8"/>
  <c r="AC3950" i="8"/>
  <c r="AA3950" i="8"/>
  <c r="Z3950" i="8"/>
  <c r="X3950" i="8"/>
  <c r="U3950" i="8"/>
  <c r="T3950" i="8"/>
  <c r="S3950" i="8"/>
  <c r="R3950" i="8"/>
  <c r="Q3950" i="8"/>
  <c r="G3950" i="8"/>
  <c r="AC3949" i="8"/>
  <c r="AA3949" i="8"/>
  <c r="Z3949" i="8"/>
  <c r="X3949" i="8"/>
  <c r="U3949" i="8"/>
  <c r="T3949" i="8"/>
  <c r="S3949" i="8"/>
  <c r="R3949" i="8"/>
  <c r="Q3949" i="8"/>
  <c r="G3949" i="8"/>
  <c r="AC3948" i="8"/>
  <c r="AA3948" i="8"/>
  <c r="Z3948" i="8"/>
  <c r="X3948" i="8"/>
  <c r="U3948" i="8"/>
  <c r="T3948" i="8"/>
  <c r="S3948" i="8"/>
  <c r="R3948" i="8"/>
  <c r="Q3948" i="8"/>
  <c r="G3948" i="8"/>
  <c r="AC3947" i="8"/>
  <c r="AA3947" i="8"/>
  <c r="Z3947" i="8"/>
  <c r="X3947" i="8"/>
  <c r="U3947" i="8"/>
  <c r="T3947" i="8"/>
  <c r="S3947" i="8"/>
  <c r="R3947" i="8"/>
  <c r="Q3947" i="8"/>
  <c r="G3947" i="8"/>
  <c r="AC3946" i="8"/>
  <c r="AA3946" i="8"/>
  <c r="Z3946" i="8"/>
  <c r="X3946" i="8"/>
  <c r="U3946" i="8"/>
  <c r="T3946" i="8"/>
  <c r="S3946" i="8"/>
  <c r="R3946" i="8"/>
  <c r="Q3946" i="8"/>
  <c r="G3946" i="8"/>
  <c r="AC3945" i="8"/>
  <c r="AA3945" i="8"/>
  <c r="Z3945" i="8"/>
  <c r="X3945" i="8"/>
  <c r="U3945" i="8"/>
  <c r="T3945" i="8"/>
  <c r="S3945" i="8"/>
  <c r="R3945" i="8"/>
  <c r="Q3945" i="8"/>
  <c r="G3945" i="8"/>
  <c r="AC3944" i="8"/>
  <c r="AA3944" i="8"/>
  <c r="Z3944" i="8"/>
  <c r="X3944" i="8"/>
  <c r="U3944" i="8"/>
  <c r="T3944" i="8"/>
  <c r="S3944" i="8"/>
  <c r="R3944" i="8"/>
  <c r="Q3944" i="8"/>
  <c r="G3944" i="8"/>
  <c r="AC3943" i="8"/>
  <c r="AA3943" i="8"/>
  <c r="Z3943" i="8"/>
  <c r="X3943" i="8"/>
  <c r="U3943" i="8"/>
  <c r="T3943" i="8"/>
  <c r="S3943" i="8"/>
  <c r="R3943" i="8"/>
  <c r="Q3943" i="8"/>
  <c r="G3943" i="8"/>
  <c r="AC3942" i="8"/>
  <c r="AA3942" i="8"/>
  <c r="Z3942" i="8"/>
  <c r="X3942" i="8"/>
  <c r="U3942" i="8"/>
  <c r="T3942" i="8"/>
  <c r="S3942" i="8"/>
  <c r="R3942" i="8"/>
  <c r="Q3942" i="8"/>
  <c r="G3942" i="8"/>
  <c r="AC3941" i="8"/>
  <c r="AA3941" i="8"/>
  <c r="Z3941" i="8"/>
  <c r="X3941" i="8"/>
  <c r="U3941" i="8"/>
  <c r="T3941" i="8"/>
  <c r="S3941" i="8"/>
  <c r="R3941" i="8"/>
  <c r="Q3941" i="8"/>
  <c r="G3941" i="8"/>
  <c r="AC3940" i="8"/>
  <c r="AA3940" i="8"/>
  <c r="Z3940" i="8"/>
  <c r="X3940" i="8"/>
  <c r="U3940" i="8"/>
  <c r="T3940" i="8"/>
  <c r="S3940" i="8"/>
  <c r="R3940" i="8"/>
  <c r="Q3940" i="8"/>
  <c r="G3940" i="8"/>
  <c r="AC3939" i="8"/>
  <c r="AA3939" i="8"/>
  <c r="Z3939" i="8"/>
  <c r="X3939" i="8"/>
  <c r="U3939" i="8"/>
  <c r="T3939" i="8"/>
  <c r="S3939" i="8"/>
  <c r="R3939" i="8"/>
  <c r="Q3939" i="8"/>
  <c r="G3939" i="8"/>
  <c r="AC3938" i="8"/>
  <c r="AA3938" i="8"/>
  <c r="Z3938" i="8"/>
  <c r="X3938" i="8"/>
  <c r="U3938" i="8"/>
  <c r="T3938" i="8"/>
  <c r="S3938" i="8"/>
  <c r="R3938" i="8"/>
  <c r="Q3938" i="8"/>
  <c r="G3938" i="8"/>
  <c r="AC3937" i="8"/>
  <c r="AA3937" i="8"/>
  <c r="Z3937" i="8"/>
  <c r="X3937" i="8"/>
  <c r="U3937" i="8"/>
  <c r="T3937" i="8"/>
  <c r="S3937" i="8"/>
  <c r="R3937" i="8"/>
  <c r="Q3937" i="8"/>
  <c r="G3937" i="8"/>
  <c r="AC3936" i="8"/>
  <c r="AA3936" i="8"/>
  <c r="Z3936" i="8"/>
  <c r="X3936" i="8"/>
  <c r="U3936" i="8"/>
  <c r="T3936" i="8"/>
  <c r="S3936" i="8"/>
  <c r="R3936" i="8"/>
  <c r="Q3936" i="8"/>
  <c r="G3936" i="8"/>
  <c r="AC3935" i="8"/>
  <c r="AA3935" i="8"/>
  <c r="Z3935" i="8"/>
  <c r="X3935" i="8"/>
  <c r="U3935" i="8"/>
  <c r="T3935" i="8"/>
  <c r="S3935" i="8"/>
  <c r="R3935" i="8"/>
  <c r="Q3935" i="8"/>
  <c r="G3935" i="8"/>
  <c r="AC3934" i="8"/>
  <c r="AA3934" i="8"/>
  <c r="Z3934" i="8"/>
  <c r="X3934" i="8"/>
  <c r="U3934" i="8"/>
  <c r="T3934" i="8"/>
  <c r="S3934" i="8"/>
  <c r="R3934" i="8"/>
  <c r="Q3934" i="8"/>
  <c r="G3934" i="8"/>
  <c r="AC3933" i="8"/>
  <c r="AA3933" i="8"/>
  <c r="Z3933" i="8"/>
  <c r="X3933" i="8"/>
  <c r="U3933" i="8"/>
  <c r="T3933" i="8"/>
  <c r="S3933" i="8"/>
  <c r="R3933" i="8"/>
  <c r="Q3933" i="8"/>
  <c r="G3933" i="8"/>
  <c r="AC3932" i="8"/>
  <c r="AA3932" i="8"/>
  <c r="Z3932" i="8"/>
  <c r="X3932" i="8"/>
  <c r="U3932" i="8"/>
  <c r="T3932" i="8"/>
  <c r="S3932" i="8"/>
  <c r="R3932" i="8"/>
  <c r="Q3932" i="8"/>
  <c r="G3932" i="8"/>
  <c r="AC3931" i="8"/>
  <c r="AA3931" i="8"/>
  <c r="Z3931" i="8"/>
  <c r="X3931" i="8"/>
  <c r="U3931" i="8"/>
  <c r="T3931" i="8"/>
  <c r="S3931" i="8"/>
  <c r="R3931" i="8"/>
  <c r="Q3931" i="8"/>
  <c r="G3931" i="8"/>
  <c r="AC3930" i="8"/>
  <c r="AA3930" i="8"/>
  <c r="Z3930" i="8"/>
  <c r="X3930" i="8"/>
  <c r="U3930" i="8"/>
  <c r="T3930" i="8"/>
  <c r="S3930" i="8"/>
  <c r="R3930" i="8"/>
  <c r="Q3930" i="8"/>
  <c r="G3930" i="8"/>
  <c r="AC3929" i="8"/>
  <c r="AA3929" i="8"/>
  <c r="Z3929" i="8"/>
  <c r="X3929" i="8"/>
  <c r="U3929" i="8"/>
  <c r="T3929" i="8"/>
  <c r="S3929" i="8"/>
  <c r="R3929" i="8"/>
  <c r="Q3929" i="8"/>
  <c r="G3929" i="8"/>
  <c r="AC3928" i="8"/>
  <c r="AA3928" i="8"/>
  <c r="Z3928" i="8"/>
  <c r="X3928" i="8"/>
  <c r="U3928" i="8"/>
  <c r="T3928" i="8"/>
  <c r="S3928" i="8"/>
  <c r="R3928" i="8"/>
  <c r="Q3928" i="8"/>
  <c r="G3928" i="8"/>
  <c r="AC3927" i="8"/>
  <c r="AA3927" i="8"/>
  <c r="Z3927" i="8"/>
  <c r="X3927" i="8"/>
  <c r="U3927" i="8"/>
  <c r="T3927" i="8"/>
  <c r="S3927" i="8"/>
  <c r="R3927" i="8"/>
  <c r="Q3927" i="8"/>
  <c r="G3927" i="8"/>
  <c r="AC3926" i="8"/>
  <c r="AA3926" i="8"/>
  <c r="Z3926" i="8"/>
  <c r="X3926" i="8"/>
  <c r="U3926" i="8"/>
  <c r="T3926" i="8"/>
  <c r="S3926" i="8"/>
  <c r="R3926" i="8"/>
  <c r="Q3926" i="8"/>
  <c r="G3926" i="8"/>
  <c r="AC3925" i="8"/>
  <c r="AA3925" i="8"/>
  <c r="Z3925" i="8"/>
  <c r="X3925" i="8"/>
  <c r="U3925" i="8"/>
  <c r="T3925" i="8"/>
  <c r="S3925" i="8"/>
  <c r="R3925" i="8"/>
  <c r="Q3925" i="8"/>
  <c r="G3925" i="8"/>
  <c r="AC3924" i="8"/>
  <c r="AA3924" i="8"/>
  <c r="Z3924" i="8"/>
  <c r="X3924" i="8"/>
  <c r="U3924" i="8"/>
  <c r="T3924" i="8"/>
  <c r="S3924" i="8"/>
  <c r="R3924" i="8"/>
  <c r="Q3924" i="8"/>
  <c r="G3924" i="8"/>
  <c r="AC3923" i="8"/>
  <c r="AA3923" i="8"/>
  <c r="Z3923" i="8"/>
  <c r="X3923" i="8"/>
  <c r="U3923" i="8"/>
  <c r="T3923" i="8"/>
  <c r="S3923" i="8"/>
  <c r="R3923" i="8"/>
  <c r="Q3923" i="8"/>
  <c r="G3923" i="8"/>
  <c r="AC3922" i="8"/>
  <c r="AA3922" i="8"/>
  <c r="Z3922" i="8"/>
  <c r="X3922" i="8"/>
  <c r="U3922" i="8"/>
  <c r="T3922" i="8"/>
  <c r="S3922" i="8"/>
  <c r="R3922" i="8"/>
  <c r="Q3922" i="8"/>
  <c r="G3922" i="8"/>
  <c r="AC3921" i="8"/>
  <c r="AA3921" i="8"/>
  <c r="Z3921" i="8"/>
  <c r="X3921" i="8"/>
  <c r="U3921" i="8"/>
  <c r="T3921" i="8"/>
  <c r="S3921" i="8"/>
  <c r="R3921" i="8"/>
  <c r="Q3921" i="8"/>
  <c r="G3921" i="8"/>
  <c r="AC3920" i="8"/>
  <c r="AA3920" i="8"/>
  <c r="Z3920" i="8"/>
  <c r="X3920" i="8"/>
  <c r="U3920" i="8"/>
  <c r="T3920" i="8"/>
  <c r="S3920" i="8"/>
  <c r="R3920" i="8"/>
  <c r="Q3920" i="8"/>
  <c r="G3920" i="8"/>
  <c r="AC3919" i="8"/>
  <c r="AA3919" i="8"/>
  <c r="Z3919" i="8"/>
  <c r="X3919" i="8"/>
  <c r="U3919" i="8"/>
  <c r="T3919" i="8"/>
  <c r="S3919" i="8"/>
  <c r="R3919" i="8"/>
  <c r="Q3919" i="8"/>
  <c r="G3919" i="8"/>
  <c r="AC3918" i="8"/>
  <c r="AA3918" i="8"/>
  <c r="Z3918" i="8"/>
  <c r="X3918" i="8"/>
  <c r="U3918" i="8"/>
  <c r="T3918" i="8"/>
  <c r="S3918" i="8"/>
  <c r="R3918" i="8"/>
  <c r="Q3918" i="8"/>
  <c r="G3918" i="8"/>
  <c r="AC3917" i="8"/>
  <c r="AA3917" i="8"/>
  <c r="Z3917" i="8"/>
  <c r="X3917" i="8"/>
  <c r="U3917" i="8"/>
  <c r="T3917" i="8"/>
  <c r="S3917" i="8"/>
  <c r="R3917" i="8"/>
  <c r="Q3917" i="8"/>
  <c r="G3917" i="8"/>
  <c r="AC3916" i="8"/>
  <c r="AA3916" i="8"/>
  <c r="Z3916" i="8"/>
  <c r="X3916" i="8"/>
  <c r="U3916" i="8"/>
  <c r="T3916" i="8"/>
  <c r="S3916" i="8"/>
  <c r="R3916" i="8"/>
  <c r="Q3916" i="8"/>
  <c r="G3916" i="8"/>
  <c r="AC3915" i="8"/>
  <c r="AA3915" i="8"/>
  <c r="Z3915" i="8"/>
  <c r="X3915" i="8"/>
  <c r="U3915" i="8"/>
  <c r="T3915" i="8"/>
  <c r="S3915" i="8"/>
  <c r="R3915" i="8"/>
  <c r="Q3915" i="8"/>
  <c r="G3915" i="8"/>
  <c r="AC3914" i="8"/>
  <c r="AA3914" i="8"/>
  <c r="Z3914" i="8"/>
  <c r="X3914" i="8"/>
  <c r="U3914" i="8"/>
  <c r="T3914" i="8"/>
  <c r="S3914" i="8"/>
  <c r="R3914" i="8"/>
  <c r="Q3914" i="8"/>
  <c r="G3914" i="8"/>
  <c r="AC3913" i="8"/>
  <c r="AA3913" i="8"/>
  <c r="Z3913" i="8"/>
  <c r="X3913" i="8"/>
  <c r="U3913" i="8"/>
  <c r="T3913" i="8"/>
  <c r="S3913" i="8"/>
  <c r="R3913" i="8"/>
  <c r="Q3913" i="8"/>
  <c r="G3913" i="8"/>
  <c r="AC3912" i="8"/>
  <c r="AA3912" i="8"/>
  <c r="Z3912" i="8"/>
  <c r="X3912" i="8"/>
  <c r="U3912" i="8"/>
  <c r="T3912" i="8"/>
  <c r="S3912" i="8"/>
  <c r="R3912" i="8"/>
  <c r="Q3912" i="8"/>
  <c r="G3912" i="8"/>
  <c r="AC3911" i="8"/>
  <c r="AA3911" i="8"/>
  <c r="Z3911" i="8"/>
  <c r="X3911" i="8"/>
  <c r="U3911" i="8"/>
  <c r="T3911" i="8"/>
  <c r="S3911" i="8"/>
  <c r="R3911" i="8"/>
  <c r="Q3911" i="8"/>
  <c r="G3911" i="8"/>
  <c r="AC3910" i="8"/>
  <c r="AA3910" i="8"/>
  <c r="Z3910" i="8"/>
  <c r="X3910" i="8"/>
  <c r="U3910" i="8"/>
  <c r="T3910" i="8"/>
  <c r="S3910" i="8"/>
  <c r="R3910" i="8"/>
  <c r="Q3910" i="8"/>
  <c r="G3910" i="8"/>
  <c r="AC3909" i="8"/>
  <c r="AA3909" i="8"/>
  <c r="Z3909" i="8"/>
  <c r="X3909" i="8"/>
  <c r="U3909" i="8"/>
  <c r="T3909" i="8"/>
  <c r="S3909" i="8"/>
  <c r="R3909" i="8"/>
  <c r="Q3909" i="8"/>
  <c r="G3909" i="8"/>
  <c r="AC3908" i="8"/>
  <c r="AA3908" i="8"/>
  <c r="Z3908" i="8"/>
  <c r="X3908" i="8"/>
  <c r="U3908" i="8"/>
  <c r="T3908" i="8"/>
  <c r="S3908" i="8"/>
  <c r="R3908" i="8"/>
  <c r="Q3908" i="8"/>
  <c r="G3908" i="8"/>
  <c r="AC3907" i="8"/>
  <c r="AA3907" i="8"/>
  <c r="Z3907" i="8"/>
  <c r="X3907" i="8"/>
  <c r="U3907" i="8"/>
  <c r="T3907" i="8"/>
  <c r="S3907" i="8"/>
  <c r="R3907" i="8"/>
  <c r="Q3907" i="8"/>
  <c r="G3907" i="8"/>
  <c r="AC3906" i="8"/>
  <c r="AA3906" i="8"/>
  <c r="Z3906" i="8"/>
  <c r="X3906" i="8"/>
  <c r="U3906" i="8"/>
  <c r="T3906" i="8"/>
  <c r="S3906" i="8"/>
  <c r="R3906" i="8"/>
  <c r="Q3906" i="8"/>
  <c r="G3906" i="8"/>
  <c r="AC3905" i="8"/>
  <c r="AA3905" i="8"/>
  <c r="Z3905" i="8"/>
  <c r="X3905" i="8"/>
  <c r="U3905" i="8"/>
  <c r="T3905" i="8"/>
  <c r="S3905" i="8"/>
  <c r="R3905" i="8"/>
  <c r="Q3905" i="8"/>
  <c r="G3905" i="8"/>
  <c r="AC3904" i="8"/>
  <c r="AA3904" i="8"/>
  <c r="Z3904" i="8"/>
  <c r="X3904" i="8"/>
  <c r="U3904" i="8"/>
  <c r="T3904" i="8"/>
  <c r="S3904" i="8"/>
  <c r="R3904" i="8"/>
  <c r="Q3904" i="8"/>
  <c r="G3904" i="8"/>
  <c r="AC3903" i="8"/>
  <c r="AA3903" i="8"/>
  <c r="Z3903" i="8"/>
  <c r="X3903" i="8"/>
  <c r="U3903" i="8"/>
  <c r="T3903" i="8"/>
  <c r="S3903" i="8"/>
  <c r="R3903" i="8"/>
  <c r="Q3903" i="8"/>
  <c r="G3903" i="8"/>
  <c r="AC3902" i="8"/>
  <c r="AA3902" i="8"/>
  <c r="Z3902" i="8"/>
  <c r="X3902" i="8"/>
  <c r="U3902" i="8"/>
  <c r="T3902" i="8"/>
  <c r="S3902" i="8"/>
  <c r="R3902" i="8"/>
  <c r="Q3902" i="8"/>
  <c r="G3902" i="8"/>
  <c r="AC3901" i="8"/>
  <c r="AA3901" i="8"/>
  <c r="Z3901" i="8"/>
  <c r="X3901" i="8"/>
  <c r="U3901" i="8"/>
  <c r="T3901" i="8"/>
  <c r="S3901" i="8"/>
  <c r="R3901" i="8"/>
  <c r="Q3901" i="8"/>
  <c r="G3901" i="8"/>
  <c r="AC3900" i="8"/>
  <c r="AA3900" i="8"/>
  <c r="Z3900" i="8"/>
  <c r="X3900" i="8"/>
  <c r="U3900" i="8"/>
  <c r="T3900" i="8"/>
  <c r="S3900" i="8"/>
  <c r="R3900" i="8"/>
  <c r="Q3900" i="8"/>
  <c r="G3900" i="8"/>
  <c r="AC3899" i="8"/>
  <c r="AA3899" i="8"/>
  <c r="Z3899" i="8"/>
  <c r="X3899" i="8"/>
  <c r="U3899" i="8"/>
  <c r="T3899" i="8"/>
  <c r="S3899" i="8"/>
  <c r="R3899" i="8"/>
  <c r="Q3899" i="8"/>
  <c r="G3899" i="8"/>
  <c r="AC3898" i="8"/>
  <c r="AA3898" i="8"/>
  <c r="Z3898" i="8"/>
  <c r="X3898" i="8"/>
  <c r="U3898" i="8"/>
  <c r="T3898" i="8"/>
  <c r="S3898" i="8"/>
  <c r="R3898" i="8"/>
  <c r="Q3898" i="8"/>
  <c r="G3898" i="8"/>
  <c r="AC3897" i="8"/>
  <c r="AA3897" i="8"/>
  <c r="Z3897" i="8"/>
  <c r="X3897" i="8"/>
  <c r="U3897" i="8"/>
  <c r="T3897" i="8"/>
  <c r="S3897" i="8"/>
  <c r="R3897" i="8"/>
  <c r="Q3897" i="8"/>
  <c r="G3897" i="8"/>
  <c r="AC3896" i="8"/>
  <c r="AA3896" i="8"/>
  <c r="Z3896" i="8"/>
  <c r="X3896" i="8"/>
  <c r="U3896" i="8"/>
  <c r="T3896" i="8"/>
  <c r="S3896" i="8"/>
  <c r="R3896" i="8"/>
  <c r="Q3896" i="8"/>
  <c r="G3896" i="8"/>
  <c r="AC3895" i="8"/>
  <c r="AA3895" i="8"/>
  <c r="Z3895" i="8"/>
  <c r="X3895" i="8"/>
  <c r="U3895" i="8"/>
  <c r="T3895" i="8"/>
  <c r="S3895" i="8"/>
  <c r="R3895" i="8"/>
  <c r="Q3895" i="8"/>
  <c r="G3895" i="8"/>
  <c r="AC3894" i="8"/>
  <c r="AA3894" i="8"/>
  <c r="Z3894" i="8"/>
  <c r="X3894" i="8"/>
  <c r="U3894" i="8"/>
  <c r="T3894" i="8"/>
  <c r="S3894" i="8"/>
  <c r="R3894" i="8"/>
  <c r="Q3894" i="8"/>
  <c r="G3894" i="8"/>
  <c r="AC3893" i="8"/>
  <c r="AA3893" i="8"/>
  <c r="Z3893" i="8"/>
  <c r="X3893" i="8"/>
  <c r="U3893" i="8"/>
  <c r="T3893" i="8"/>
  <c r="S3893" i="8"/>
  <c r="R3893" i="8"/>
  <c r="Q3893" i="8"/>
  <c r="G3893" i="8"/>
  <c r="AC3892" i="8"/>
  <c r="AA3892" i="8"/>
  <c r="Z3892" i="8"/>
  <c r="X3892" i="8"/>
  <c r="U3892" i="8"/>
  <c r="T3892" i="8"/>
  <c r="S3892" i="8"/>
  <c r="R3892" i="8"/>
  <c r="Q3892" i="8"/>
  <c r="G3892" i="8"/>
  <c r="AC3891" i="8"/>
  <c r="AA3891" i="8"/>
  <c r="Z3891" i="8"/>
  <c r="X3891" i="8"/>
  <c r="U3891" i="8"/>
  <c r="T3891" i="8"/>
  <c r="S3891" i="8"/>
  <c r="R3891" i="8"/>
  <c r="Q3891" i="8"/>
  <c r="G3891" i="8"/>
  <c r="AC3890" i="8"/>
  <c r="AA3890" i="8"/>
  <c r="Z3890" i="8"/>
  <c r="X3890" i="8"/>
  <c r="U3890" i="8"/>
  <c r="T3890" i="8"/>
  <c r="S3890" i="8"/>
  <c r="R3890" i="8"/>
  <c r="Q3890" i="8"/>
  <c r="G3890" i="8"/>
  <c r="AC3889" i="8"/>
  <c r="AA3889" i="8"/>
  <c r="Z3889" i="8"/>
  <c r="X3889" i="8"/>
  <c r="U3889" i="8"/>
  <c r="T3889" i="8"/>
  <c r="S3889" i="8"/>
  <c r="R3889" i="8"/>
  <c r="Q3889" i="8"/>
  <c r="G3889" i="8"/>
  <c r="AC3888" i="8"/>
  <c r="AA3888" i="8"/>
  <c r="Z3888" i="8"/>
  <c r="X3888" i="8"/>
  <c r="U3888" i="8"/>
  <c r="T3888" i="8"/>
  <c r="S3888" i="8"/>
  <c r="R3888" i="8"/>
  <c r="Q3888" i="8"/>
  <c r="G3888" i="8"/>
  <c r="AC3887" i="8"/>
  <c r="AA3887" i="8"/>
  <c r="Z3887" i="8"/>
  <c r="X3887" i="8"/>
  <c r="U3887" i="8"/>
  <c r="T3887" i="8"/>
  <c r="S3887" i="8"/>
  <c r="R3887" i="8"/>
  <c r="Q3887" i="8"/>
  <c r="G3887" i="8"/>
  <c r="AC3886" i="8"/>
  <c r="AA3886" i="8"/>
  <c r="Z3886" i="8"/>
  <c r="X3886" i="8"/>
  <c r="U3886" i="8"/>
  <c r="T3886" i="8"/>
  <c r="S3886" i="8"/>
  <c r="R3886" i="8"/>
  <c r="Q3886" i="8"/>
  <c r="AC3885" i="8"/>
  <c r="AA3885" i="8"/>
  <c r="Z3885" i="8"/>
  <c r="X3885" i="8"/>
  <c r="U3885" i="8"/>
  <c r="T3885" i="8"/>
  <c r="S3885" i="8"/>
  <c r="R3885" i="8"/>
  <c r="Q3885" i="8"/>
  <c r="G3885" i="8"/>
  <c r="AC3884" i="8"/>
  <c r="AA3884" i="8"/>
  <c r="Z3884" i="8"/>
  <c r="X3884" i="8"/>
  <c r="U3884" i="8"/>
  <c r="T3884" i="8"/>
  <c r="S3884" i="8"/>
  <c r="R3884" i="8"/>
  <c r="Q3884" i="8"/>
  <c r="G3884" i="8"/>
  <c r="AC3883" i="8"/>
  <c r="AA3883" i="8"/>
  <c r="Z3883" i="8"/>
  <c r="X3883" i="8"/>
  <c r="U3883" i="8"/>
  <c r="T3883" i="8"/>
  <c r="S3883" i="8"/>
  <c r="R3883" i="8"/>
  <c r="Q3883" i="8"/>
  <c r="G3883" i="8"/>
  <c r="AC3882" i="8"/>
  <c r="AA3882" i="8"/>
  <c r="Z3882" i="8"/>
  <c r="X3882" i="8"/>
  <c r="U3882" i="8"/>
  <c r="T3882" i="8"/>
  <c r="S3882" i="8"/>
  <c r="R3882" i="8"/>
  <c r="Q3882" i="8"/>
  <c r="G3882" i="8"/>
  <c r="AC3881" i="8"/>
  <c r="AA3881" i="8"/>
  <c r="Z3881" i="8"/>
  <c r="X3881" i="8"/>
  <c r="U3881" i="8"/>
  <c r="T3881" i="8"/>
  <c r="S3881" i="8"/>
  <c r="R3881" i="8"/>
  <c r="Q3881" i="8"/>
  <c r="G3881" i="8"/>
  <c r="AC3880" i="8"/>
  <c r="AA3880" i="8"/>
  <c r="Z3880" i="8"/>
  <c r="X3880" i="8"/>
  <c r="U3880" i="8"/>
  <c r="T3880" i="8"/>
  <c r="S3880" i="8"/>
  <c r="R3880" i="8"/>
  <c r="Q3880" i="8"/>
  <c r="G3880" i="8"/>
  <c r="AC3879" i="8"/>
  <c r="AA3879" i="8"/>
  <c r="Z3879" i="8"/>
  <c r="X3879" i="8"/>
  <c r="U3879" i="8"/>
  <c r="T3879" i="8"/>
  <c r="S3879" i="8"/>
  <c r="R3879" i="8"/>
  <c r="Q3879" i="8"/>
  <c r="G3879" i="8"/>
  <c r="AC3878" i="8"/>
  <c r="AA3878" i="8"/>
  <c r="Z3878" i="8"/>
  <c r="X3878" i="8"/>
  <c r="U3878" i="8"/>
  <c r="T3878" i="8"/>
  <c r="S3878" i="8"/>
  <c r="R3878" i="8"/>
  <c r="Q3878" i="8"/>
  <c r="G3878" i="8"/>
  <c r="AC3877" i="8"/>
  <c r="AA3877" i="8"/>
  <c r="Z3877" i="8"/>
  <c r="X3877" i="8"/>
  <c r="U3877" i="8"/>
  <c r="T3877" i="8"/>
  <c r="S3877" i="8"/>
  <c r="R3877" i="8"/>
  <c r="Q3877" i="8"/>
  <c r="G3877" i="8"/>
  <c r="AC3876" i="8"/>
  <c r="AA3876" i="8"/>
  <c r="Z3876" i="8"/>
  <c r="X3876" i="8"/>
  <c r="U3876" i="8"/>
  <c r="T3876" i="8"/>
  <c r="S3876" i="8"/>
  <c r="R3876" i="8"/>
  <c r="Q3876" i="8"/>
  <c r="G3876" i="8"/>
  <c r="AC3875" i="8"/>
  <c r="AA3875" i="8"/>
  <c r="Z3875" i="8"/>
  <c r="X3875" i="8"/>
  <c r="U3875" i="8"/>
  <c r="T3875" i="8"/>
  <c r="S3875" i="8"/>
  <c r="R3875" i="8"/>
  <c r="Q3875" i="8"/>
  <c r="G3875" i="8"/>
  <c r="AC3874" i="8"/>
  <c r="AA3874" i="8"/>
  <c r="Z3874" i="8"/>
  <c r="X3874" i="8"/>
  <c r="U3874" i="8"/>
  <c r="T3874" i="8"/>
  <c r="S3874" i="8"/>
  <c r="R3874" i="8"/>
  <c r="Q3874" i="8"/>
  <c r="G3874" i="8"/>
  <c r="AC3873" i="8"/>
  <c r="AA3873" i="8"/>
  <c r="Z3873" i="8"/>
  <c r="X3873" i="8"/>
  <c r="U3873" i="8"/>
  <c r="T3873" i="8"/>
  <c r="S3873" i="8"/>
  <c r="R3873" i="8"/>
  <c r="Q3873" i="8"/>
  <c r="G3873" i="8"/>
  <c r="AC3872" i="8"/>
  <c r="AA3872" i="8"/>
  <c r="Z3872" i="8"/>
  <c r="X3872" i="8"/>
  <c r="U3872" i="8"/>
  <c r="T3872" i="8"/>
  <c r="S3872" i="8"/>
  <c r="R3872" i="8"/>
  <c r="Q3872" i="8"/>
  <c r="G3872" i="8"/>
  <c r="AC3871" i="8"/>
  <c r="AA3871" i="8"/>
  <c r="Z3871" i="8"/>
  <c r="X3871" i="8"/>
  <c r="U3871" i="8"/>
  <c r="T3871" i="8"/>
  <c r="S3871" i="8"/>
  <c r="R3871" i="8"/>
  <c r="Q3871" i="8"/>
  <c r="G3871" i="8"/>
  <c r="AC3870" i="8"/>
  <c r="AA3870" i="8"/>
  <c r="Z3870" i="8"/>
  <c r="X3870" i="8"/>
  <c r="U3870" i="8"/>
  <c r="T3870" i="8"/>
  <c r="S3870" i="8"/>
  <c r="R3870" i="8"/>
  <c r="Q3870" i="8"/>
  <c r="G3870" i="8"/>
  <c r="AC3869" i="8"/>
  <c r="AA3869" i="8"/>
  <c r="Z3869" i="8"/>
  <c r="X3869" i="8"/>
  <c r="U3869" i="8"/>
  <c r="T3869" i="8"/>
  <c r="S3869" i="8"/>
  <c r="R3869" i="8"/>
  <c r="Q3869" i="8"/>
  <c r="G3869" i="8"/>
  <c r="AC3868" i="8"/>
  <c r="AA3868" i="8"/>
  <c r="Z3868" i="8"/>
  <c r="X3868" i="8"/>
  <c r="U3868" i="8"/>
  <c r="T3868" i="8"/>
  <c r="S3868" i="8"/>
  <c r="R3868" i="8"/>
  <c r="Q3868" i="8"/>
  <c r="G3868" i="8"/>
  <c r="AC3867" i="8"/>
  <c r="AA3867" i="8"/>
  <c r="Z3867" i="8"/>
  <c r="X3867" i="8"/>
  <c r="U3867" i="8"/>
  <c r="T3867" i="8"/>
  <c r="S3867" i="8"/>
  <c r="R3867" i="8"/>
  <c r="Q3867" i="8"/>
  <c r="G3867" i="8"/>
  <c r="AC3866" i="8"/>
  <c r="AA3866" i="8"/>
  <c r="Z3866" i="8"/>
  <c r="X3866" i="8"/>
  <c r="U3866" i="8"/>
  <c r="T3866" i="8"/>
  <c r="S3866" i="8"/>
  <c r="R3866" i="8"/>
  <c r="Q3866" i="8"/>
  <c r="G3866" i="8"/>
  <c r="AC3865" i="8"/>
  <c r="AA3865" i="8"/>
  <c r="Z3865" i="8"/>
  <c r="X3865" i="8"/>
  <c r="U3865" i="8"/>
  <c r="T3865" i="8"/>
  <c r="S3865" i="8"/>
  <c r="R3865" i="8"/>
  <c r="Q3865" i="8"/>
  <c r="G3865" i="8"/>
  <c r="AC3864" i="8"/>
  <c r="AA3864" i="8"/>
  <c r="Z3864" i="8"/>
  <c r="X3864" i="8"/>
  <c r="U3864" i="8"/>
  <c r="T3864" i="8"/>
  <c r="S3864" i="8"/>
  <c r="R3864" i="8"/>
  <c r="Q3864" i="8"/>
  <c r="G3864" i="8"/>
  <c r="AC3863" i="8"/>
  <c r="AA3863" i="8"/>
  <c r="Z3863" i="8"/>
  <c r="X3863" i="8"/>
  <c r="U3863" i="8"/>
  <c r="T3863" i="8"/>
  <c r="S3863" i="8"/>
  <c r="R3863" i="8"/>
  <c r="Q3863" i="8"/>
  <c r="G3863" i="8"/>
  <c r="AC3862" i="8"/>
  <c r="AA3862" i="8"/>
  <c r="Z3862" i="8"/>
  <c r="X3862" i="8"/>
  <c r="U3862" i="8"/>
  <c r="T3862" i="8"/>
  <c r="S3862" i="8"/>
  <c r="R3862" i="8"/>
  <c r="Q3862" i="8"/>
  <c r="G3862" i="8"/>
  <c r="AC3861" i="8"/>
  <c r="AA3861" i="8"/>
  <c r="Z3861" i="8"/>
  <c r="X3861" i="8"/>
  <c r="U3861" i="8"/>
  <c r="T3861" i="8"/>
  <c r="S3861" i="8"/>
  <c r="R3861" i="8"/>
  <c r="Q3861" i="8"/>
  <c r="G3861" i="8"/>
  <c r="AC3860" i="8"/>
  <c r="AA3860" i="8"/>
  <c r="Z3860" i="8"/>
  <c r="X3860" i="8"/>
  <c r="U3860" i="8"/>
  <c r="T3860" i="8"/>
  <c r="S3860" i="8"/>
  <c r="R3860" i="8"/>
  <c r="Q3860" i="8"/>
  <c r="G3860" i="8"/>
  <c r="AC3859" i="8"/>
  <c r="AA3859" i="8"/>
  <c r="Z3859" i="8"/>
  <c r="X3859" i="8"/>
  <c r="U3859" i="8"/>
  <c r="T3859" i="8"/>
  <c r="S3859" i="8"/>
  <c r="R3859" i="8"/>
  <c r="Q3859" i="8"/>
  <c r="G3859" i="8"/>
  <c r="AC3858" i="8"/>
  <c r="AA3858" i="8"/>
  <c r="Z3858" i="8"/>
  <c r="X3858" i="8"/>
  <c r="U3858" i="8"/>
  <c r="T3858" i="8"/>
  <c r="S3858" i="8"/>
  <c r="R3858" i="8"/>
  <c r="Q3858" i="8"/>
  <c r="G3858" i="8"/>
  <c r="AC3857" i="8"/>
  <c r="AA3857" i="8"/>
  <c r="Z3857" i="8"/>
  <c r="X3857" i="8"/>
  <c r="U3857" i="8"/>
  <c r="T3857" i="8"/>
  <c r="S3857" i="8"/>
  <c r="R3857" i="8"/>
  <c r="Q3857" i="8"/>
  <c r="G3857" i="8"/>
  <c r="AC3856" i="8"/>
  <c r="AA3856" i="8"/>
  <c r="Z3856" i="8"/>
  <c r="X3856" i="8"/>
  <c r="U3856" i="8"/>
  <c r="T3856" i="8"/>
  <c r="S3856" i="8"/>
  <c r="R3856" i="8"/>
  <c r="Q3856" i="8"/>
  <c r="G3856" i="8"/>
  <c r="AC3855" i="8"/>
  <c r="AA3855" i="8"/>
  <c r="Z3855" i="8"/>
  <c r="X3855" i="8"/>
  <c r="U3855" i="8"/>
  <c r="T3855" i="8"/>
  <c r="S3855" i="8"/>
  <c r="R3855" i="8"/>
  <c r="Q3855" i="8"/>
  <c r="G3855" i="8"/>
  <c r="AC3854" i="8"/>
  <c r="AA3854" i="8"/>
  <c r="Z3854" i="8"/>
  <c r="X3854" i="8"/>
  <c r="U3854" i="8"/>
  <c r="T3854" i="8"/>
  <c r="S3854" i="8"/>
  <c r="R3854" i="8"/>
  <c r="Q3854" i="8"/>
  <c r="G3854" i="8"/>
  <c r="AC3853" i="8"/>
  <c r="AA3853" i="8"/>
  <c r="Z3853" i="8"/>
  <c r="X3853" i="8"/>
  <c r="U3853" i="8"/>
  <c r="T3853" i="8"/>
  <c r="S3853" i="8"/>
  <c r="R3853" i="8"/>
  <c r="Q3853" i="8"/>
  <c r="G3853" i="8"/>
  <c r="AC3852" i="8"/>
  <c r="AA3852" i="8"/>
  <c r="Z3852" i="8"/>
  <c r="X3852" i="8"/>
  <c r="U3852" i="8"/>
  <c r="T3852" i="8"/>
  <c r="S3852" i="8"/>
  <c r="R3852" i="8"/>
  <c r="Q3852" i="8"/>
  <c r="G3852" i="8"/>
  <c r="AC3851" i="8"/>
  <c r="AA3851" i="8"/>
  <c r="Z3851" i="8"/>
  <c r="X3851" i="8"/>
  <c r="U3851" i="8"/>
  <c r="T3851" i="8"/>
  <c r="S3851" i="8"/>
  <c r="R3851" i="8"/>
  <c r="Q3851" i="8"/>
  <c r="G3851" i="8"/>
  <c r="AC3850" i="8"/>
  <c r="AA3850" i="8"/>
  <c r="Z3850" i="8"/>
  <c r="X3850" i="8"/>
  <c r="U3850" i="8"/>
  <c r="T3850" i="8"/>
  <c r="S3850" i="8"/>
  <c r="R3850" i="8"/>
  <c r="Q3850" i="8"/>
  <c r="G3850" i="8"/>
  <c r="AC3849" i="8"/>
  <c r="AA3849" i="8"/>
  <c r="Z3849" i="8"/>
  <c r="X3849" i="8"/>
  <c r="U3849" i="8"/>
  <c r="T3849" i="8"/>
  <c r="S3849" i="8"/>
  <c r="R3849" i="8"/>
  <c r="Q3849" i="8"/>
  <c r="AC3848" i="8"/>
  <c r="AA3848" i="8"/>
  <c r="Z3848" i="8"/>
  <c r="X3848" i="8"/>
  <c r="U3848" i="8"/>
  <c r="T3848" i="8"/>
  <c r="S3848" i="8"/>
  <c r="R3848" i="8"/>
  <c r="Q3848" i="8"/>
  <c r="G3848" i="8"/>
  <c r="AC3847" i="8"/>
  <c r="AA3847" i="8"/>
  <c r="Z3847" i="8"/>
  <c r="X3847" i="8"/>
  <c r="U3847" i="8"/>
  <c r="T3847" i="8"/>
  <c r="S3847" i="8"/>
  <c r="R3847" i="8"/>
  <c r="Q3847" i="8"/>
  <c r="G3847" i="8"/>
  <c r="AC3846" i="8"/>
  <c r="AA3846" i="8"/>
  <c r="Z3846" i="8"/>
  <c r="X3846" i="8"/>
  <c r="U3846" i="8"/>
  <c r="T3846" i="8"/>
  <c r="S3846" i="8"/>
  <c r="R3846" i="8"/>
  <c r="Q3846" i="8"/>
  <c r="G3846" i="8"/>
  <c r="AC3845" i="8"/>
  <c r="AA3845" i="8"/>
  <c r="Z3845" i="8"/>
  <c r="X3845" i="8"/>
  <c r="U3845" i="8"/>
  <c r="T3845" i="8"/>
  <c r="S3845" i="8"/>
  <c r="R3845" i="8"/>
  <c r="Q3845" i="8"/>
  <c r="G3845" i="8"/>
  <c r="AC3844" i="8"/>
  <c r="AA3844" i="8"/>
  <c r="Z3844" i="8"/>
  <c r="X3844" i="8"/>
  <c r="U3844" i="8"/>
  <c r="T3844" i="8"/>
  <c r="S3844" i="8"/>
  <c r="R3844" i="8"/>
  <c r="Q3844" i="8"/>
  <c r="G3844" i="8"/>
  <c r="AC3843" i="8"/>
  <c r="AA3843" i="8"/>
  <c r="Z3843" i="8"/>
  <c r="X3843" i="8"/>
  <c r="U3843" i="8"/>
  <c r="T3843" i="8"/>
  <c r="S3843" i="8"/>
  <c r="R3843" i="8"/>
  <c r="Q3843" i="8"/>
  <c r="G3843" i="8"/>
  <c r="AC3842" i="8"/>
  <c r="AA3842" i="8"/>
  <c r="Z3842" i="8"/>
  <c r="X3842" i="8"/>
  <c r="U3842" i="8"/>
  <c r="T3842" i="8"/>
  <c r="S3842" i="8"/>
  <c r="R3842" i="8"/>
  <c r="Q3842" i="8"/>
  <c r="G3842" i="8"/>
  <c r="AC3841" i="8"/>
  <c r="AA3841" i="8"/>
  <c r="Z3841" i="8"/>
  <c r="X3841" i="8"/>
  <c r="U3841" i="8"/>
  <c r="T3841" i="8"/>
  <c r="S3841" i="8"/>
  <c r="R3841" i="8"/>
  <c r="Q3841" i="8"/>
  <c r="G3841" i="8"/>
  <c r="AC3840" i="8"/>
  <c r="AA3840" i="8"/>
  <c r="Z3840" i="8"/>
  <c r="X3840" i="8"/>
  <c r="U3840" i="8"/>
  <c r="T3840" i="8"/>
  <c r="S3840" i="8"/>
  <c r="R3840" i="8"/>
  <c r="Q3840" i="8"/>
  <c r="G3840" i="8"/>
  <c r="AC3839" i="8"/>
  <c r="AA3839" i="8"/>
  <c r="Z3839" i="8"/>
  <c r="X3839" i="8"/>
  <c r="U3839" i="8"/>
  <c r="T3839" i="8"/>
  <c r="S3839" i="8"/>
  <c r="R3839" i="8"/>
  <c r="Q3839" i="8"/>
  <c r="G3839" i="8"/>
  <c r="AC3838" i="8"/>
  <c r="AA3838" i="8"/>
  <c r="Z3838" i="8"/>
  <c r="X3838" i="8"/>
  <c r="U3838" i="8"/>
  <c r="T3838" i="8"/>
  <c r="S3838" i="8"/>
  <c r="R3838" i="8"/>
  <c r="Q3838" i="8"/>
  <c r="G3838" i="8"/>
  <c r="AC3837" i="8"/>
  <c r="AA3837" i="8"/>
  <c r="Z3837" i="8"/>
  <c r="X3837" i="8"/>
  <c r="U3837" i="8"/>
  <c r="T3837" i="8"/>
  <c r="S3837" i="8"/>
  <c r="R3837" i="8"/>
  <c r="Q3837" i="8"/>
  <c r="G3837" i="8"/>
  <c r="AC3836" i="8"/>
  <c r="AA3836" i="8"/>
  <c r="Z3836" i="8"/>
  <c r="X3836" i="8"/>
  <c r="U3836" i="8"/>
  <c r="T3836" i="8"/>
  <c r="S3836" i="8"/>
  <c r="R3836" i="8"/>
  <c r="Q3836" i="8"/>
  <c r="G3836" i="8"/>
  <c r="AC3835" i="8"/>
  <c r="AA3835" i="8"/>
  <c r="Z3835" i="8"/>
  <c r="X3835" i="8"/>
  <c r="U3835" i="8"/>
  <c r="T3835" i="8"/>
  <c r="S3835" i="8"/>
  <c r="R3835" i="8"/>
  <c r="Q3835" i="8"/>
  <c r="G3835" i="8"/>
  <c r="AC3834" i="8"/>
  <c r="AA3834" i="8"/>
  <c r="Z3834" i="8"/>
  <c r="X3834" i="8"/>
  <c r="U3834" i="8"/>
  <c r="T3834" i="8"/>
  <c r="S3834" i="8"/>
  <c r="R3834" i="8"/>
  <c r="Q3834" i="8"/>
  <c r="G3834" i="8"/>
  <c r="AC3833" i="8"/>
  <c r="AA3833" i="8"/>
  <c r="Z3833" i="8"/>
  <c r="X3833" i="8"/>
  <c r="U3833" i="8"/>
  <c r="T3833" i="8"/>
  <c r="S3833" i="8"/>
  <c r="R3833" i="8"/>
  <c r="Q3833" i="8"/>
  <c r="G3833" i="8"/>
  <c r="AC3832" i="8"/>
  <c r="AA3832" i="8"/>
  <c r="Z3832" i="8"/>
  <c r="X3832" i="8"/>
  <c r="U3832" i="8"/>
  <c r="T3832" i="8"/>
  <c r="S3832" i="8"/>
  <c r="R3832" i="8"/>
  <c r="Q3832" i="8"/>
  <c r="G3832" i="8"/>
  <c r="AC3831" i="8"/>
  <c r="AA3831" i="8"/>
  <c r="Z3831" i="8"/>
  <c r="X3831" i="8"/>
  <c r="U3831" i="8"/>
  <c r="T3831" i="8"/>
  <c r="S3831" i="8"/>
  <c r="R3831" i="8"/>
  <c r="Q3831" i="8"/>
  <c r="G3831" i="8"/>
  <c r="AC3830" i="8"/>
  <c r="AA3830" i="8"/>
  <c r="Z3830" i="8"/>
  <c r="X3830" i="8"/>
  <c r="U3830" i="8"/>
  <c r="T3830" i="8"/>
  <c r="S3830" i="8"/>
  <c r="R3830" i="8"/>
  <c r="Q3830" i="8"/>
  <c r="G3830" i="8"/>
  <c r="AC3829" i="8"/>
  <c r="AA3829" i="8"/>
  <c r="Z3829" i="8"/>
  <c r="X3829" i="8"/>
  <c r="U3829" i="8"/>
  <c r="T3829" i="8"/>
  <c r="S3829" i="8"/>
  <c r="R3829" i="8"/>
  <c r="Q3829" i="8"/>
  <c r="G3829" i="8"/>
  <c r="AC3828" i="8"/>
  <c r="AA3828" i="8"/>
  <c r="Z3828" i="8"/>
  <c r="X3828" i="8"/>
  <c r="U3828" i="8"/>
  <c r="T3828" i="8"/>
  <c r="S3828" i="8"/>
  <c r="R3828" i="8"/>
  <c r="Q3828" i="8"/>
  <c r="G3828" i="8"/>
  <c r="AC3827" i="8"/>
  <c r="AA3827" i="8"/>
  <c r="Z3827" i="8"/>
  <c r="X3827" i="8"/>
  <c r="U3827" i="8"/>
  <c r="T3827" i="8"/>
  <c r="S3827" i="8"/>
  <c r="R3827" i="8"/>
  <c r="Q3827" i="8"/>
  <c r="G3827" i="8"/>
  <c r="AC3826" i="8"/>
  <c r="AA3826" i="8"/>
  <c r="Z3826" i="8"/>
  <c r="X3826" i="8"/>
  <c r="U3826" i="8"/>
  <c r="T3826" i="8"/>
  <c r="S3826" i="8"/>
  <c r="R3826" i="8"/>
  <c r="Q3826" i="8"/>
  <c r="G3826" i="8"/>
  <c r="AC3825" i="8"/>
  <c r="AA3825" i="8"/>
  <c r="Z3825" i="8"/>
  <c r="X3825" i="8"/>
  <c r="U3825" i="8"/>
  <c r="T3825" i="8"/>
  <c r="S3825" i="8"/>
  <c r="R3825" i="8"/>
  <c r="Q3825" i="8"/>
  <c r="G3825" i="8"/>
  <c r="AC3824" i="8"/>
  <c r="AA3824" i="8"/>
  <c r="Z3824" i="8"/>
  <c r="X3824" i="8"/>
  <c r="U3824" i="8"/>
  <c r="T3824" i="8"/>
  <c r="S3824" i="8"/>
  <c r="R3824" i="8"/>
  <c r="Q3824" i="8"/>
  <c r="G3824" i="8"/>
  <c r="AC3823" i="8"/>
  <c r="AA3823" i="8"/>
  <c r="Z3823" i="8"/>
  <c r="X3823" i="8"/>
  <c r="U3823" i="8"/>
  <c r="T3823" i="8"/>
  <c r="S3823" i="8"/>
  <c r="R3823" i="8"/>
  <c r="Q3823" i="8"/>
  <c r="AC3822" i="8"/>
  <c r="AA3822" i="8"/>
  <c r="Z3822" i="8"/>
  <c r="X3822" i="8"/>
  <c r="U3822" i="8"/>
  <c r="T3822" i="8"/>
  <c r="S3822" i="8"/>
  <c r="R3822" i="8"/>
  <c r="Q3822" i="8"/>
  <c r="G3822" i="8"/>
  <c r="AC3821" i="8"/>
  <c r="AA3821" i="8"/>
  <c r="Z3821" i="8"/>
  <c r="X3821" i="8"/>
  <c r="U3821" i="8"/>
  <c r="T3821" i="8"/>
  <c r="S3821" i="8"/>
  <c r="R3821" i="8"/>
  <c r="Q3821" i="8"/>
  <c r="G3821" i="8"/>
  <c r="AC3820" i="8"/>
  <c r="AA3820" i="8"/>
  <c r="Z3820" i="8"/>
  <c r="X3820" i="8"/>
  <c r="U3820" i="8"/>
  <c r="T3820" i="8"/>
  <c r="S3820" i="8"/>
  <c r="R3820" i="8"/>
  <c r="Q3820" i="8"/>
  <c r="G3820" i="8"/>
  <c r="AC3819" i="8"/>
  <c r="AA3819" i="8"/>
  <c r="Z3819" i="8"/>
  <c r="X3819" i="8"/>
  <c r="U3819" i="8"/>
  <c r="T3819" i="8"/>
  <c r="S3819" i="8"/>
  <c r="R3819" i="8"/>
  <c r="Q3819" i="8"/>
  <c r="G3819" i="8"/>
  <c r="AC3818" i="8"/>
  <c r="AA3818" i="8"/>
  <c r="Z3818" i="8"/>
  <c r="X3818" i="8"/>
  <c r="U3818" i="8"/>
  <c r="T3818" i="8"/>
  <c r="S3818" i="8"/>
  <c r="R3818" i="8"/>
  <c r="Q3818" i="8"/>
  <c r="G3818" i="8"/>
  <c r="AC3817" i="8"/>
  <c r="AA3817" i="8"/>
  <c r="Z3817" i="8"/>
  <c r="X3817" i="8"/>
  <c r="U3817" i="8"/>
  <c r="T3817" i="8"/>
  <c r="S3817" i="8"/>
  <c r="R3817" i="8"/>
  <c r="Q3817" i="8"/>
  <c r="G3817" i="8"/>
  <c r="AC3816" i="8"/>
  <c r="AA3816" i="8"/>
  <c r="Z3816" i="8"/>
  <c r="X3816" i="8"/>
  <c r="U3816" i="8"/>
  <c r="T3816" i="8"/>
  <c r="S3816" i="8"/>
  <c r="R3816" i="8"/>
  <c r="Q3816" i="8"/>
  <c r="G3816" i="8"/>
  <c r="AC3815" i="8"/>
  <c r="AA3815" i="8"/>
  <c r="Z3815" i="8"/>
  <c r="X3815" i="8"/>
  <c r="U3815" i="8"/>
  <c r="T3815" i="8"/>
  <c r="S3815" i="8"/>
  <c r="R3815" i="8"/>
  <c r="Q3815" i="8"/>
  <c r="G3815" i="8"/>
  <c r="AC3814" i="8"/>
  <c r="AA3814" i="8"/>
  <c r="Z3814" i="8"/>
  <c r="X3814" i="8"/>
  <c r="U3814" i="8"/>
  <c r="T3814" i="8"/>
  <c r="S3814" i="8"/>
  <c r="R3814" i="8"/>
  <c r="Q3814" i="8"/>
  <c r="G3814" i="8"/>
  <c r="AC3813" i="8"/>
  <c r="AA3813" i="8"/>
  <c r="Z3813" i="8"/>
  <c r="X3813" i="8"/>
  <c r="U3813" i="8"/>
  <c r="T3813" i="8"/>
  <c r="S3813" i="8"/>
  <c r="R3813" i="8"/>
  <c r="Q3813" i="8"/>
  <c r="G3813" i="8"/>
  <c r="AC3812" i="8"/>
  <c r="AA3812" i="8"/>
  <c r="Z3812" i="8"/>
  <c r="X3812" i="8"/>
  <c r="U3812" i="8"/>
  <c r="T3812" i="8"/>
  <c r="S3812" i="8"/>
  <c r="R3812" i="8"/>
  <c r="Q3812" i="8"/>
  <c r="G3812" i="8"/>
  <c r="AC3811" i="8"/>
  <c r="AA3811" i="8"/>
  <c r="Z3811" i="8"/>
  <c r="X3811" i="8"/>
  <c r="U3811" i="8"/>
  <c r="T3811" i="8"/>
  <c r="S3811" i="8"/>
  <c r="R3811" i="8"/>
  <c r="Q3811" i="8"/>
  <c r="G3811" i="8"/>
  <c r="AC3810" i="8"/>
  <c r="AA3810" i="8"/>
  <c r="Z3810" i="8"/>
  <c r="X3810" i="8"/>
  <c r="U3810" i="8"/>
  <c r="T3810" i="8"/>
  <c r="S3810" i="8"/>
  <c r="R3810" i="8"/>
  <c r="Q3810" i="8"/>
  <c r="G3810" i="8"/>
  <c r="AC3809" i="8"/>
  <c r="AA3809" i="8"/>
  <c r="Z3809" i="8"/>
  <c r="X3809" i="8"/>
  <c r="U3809" i="8"/>
  <c r="T3809" i="8"/>
  <c r="S3809" i="8"/>
  <c r="R3809" i="8"/>
  <c r="Q3809" i="8"/>
  <c r="G3809" i="8"/>
  <c r="AC3808" i="8"/>
  <c r="AA3808" i="8"/>
  <c r="Z3808" i="8"/>
  <c r="X3808" i="8"/>
  <c r="U3808" i="8"/>
  <c r="T3808" i="8"/>
  <c r="S3808" i="8"/>
  <c r="R3808" i="8"/>
  <c r="Q3808" i="8"/>
  <c r="G3808" i="8"/>
  <c r="AC3807" i="8"/>
  <c r="AA3807" i="8"/>
  <c r="Z3807" i="8"/>
  <c r="X3807" i="8"/>
  <c r="U3807" i="8"/>
  <c r="T3807" i="8"/>
  <c r="S3807" i="8"/>
  <c r="R3807" i="8"/>
  <c r="Q3807" i="8"/>
  <c r="G3807" i="8"/>
  <c r="AC3806" i="8"/>
  <c r="AA3806" i="8"/>
  <c r="Z3806" i="8"/>
  <c r="X3806" i="8"/>
  <c r="U3806" i="8"/>
  <c r="T3806" i="8"/>
  <c r="S3806" i="8"/>
  <c r="R3806" i="8"/>
  <c r="Q3806" i="8"/>
  <c r="G3806" i="8"/>
  <c r="AC3805" i="8"/>
  <c r="AA3805" i="8"/>
  <c r="Z3805" i="8"/>
  <c r="X3805" i="8"/>
  <c r="U3805" i="8"/>
  <c r="T3805" i="8"/>
  <c r="S3805" i="8"/>
  <c r="R3805" i="8"/>
  <c r="Q3805" i="8"/>
  <c r="G3805" i="8"/>
  <c r="AC3804" i="8"/>
  <c r="AA3804" i="8"/>
  <c r="Z3804" i="8"/>
  <c r="X3804" i="8"/>
  <c r="U3804" i="8"/>
  <c r="T3804" i="8"/>
  <c r="S3804" i="8"/>
  <c r="R3804" i="8"/>
  <c r="Q3804" i="8"/>
  <c r="G3804" i="8"/>
  <c r="AC3803" i="8"/>
  <c r="AA3803" i="8"/>
  <c r="Z3803" i="8"/>
  <c r="X3803" i="8"/>
  <c r="U3803" i="8"/>
  <c r="T3803" i="8"/>
  <c r="S3803" i="8"/>
  <c r="R3803" i="8"/>
  <c r="Q3803" i="8"/>
  <c r="G3803" i="8"/>
  <c r="AC3802" i="8"/>
  <c r="AA3802" i="8"/>
  <c r="Z3802" i="8"/>
  <c r="X3802" i="8"/>
  <c r="U3802" i="8"/>
  <c r="T3802" i="8"/>
  <c r="S3802" i="8"/>
  <c r="R3802" i="8"/>
  <c r="Q3802" i="8"/>
  <c r="G3802" i="8"/>
  <c r="AC3801" i="8"/>
  <c r="AA3801" i="8"/>
  <c r="Z3801" i="8"/>
  <c r="X3801" i="8"/>
  <c r="U3801" i="8"/>
  <c r="T3801" i="8"/>
  <c r="S3801" i="8"/>
  <c r="R3801" i="8"/>
  <c r="Q3801" i="8"/>
  <c r="G3801" i="8"/>
  <c r="AC3800" i="8"/>
  <c r="AA3800" i="8"/>
  <c r="Z3800" i="8"/>
  <c r="X3800" i="8"/>
  <c r="U3800" i="8"/>
  <c r="T3800" i="8"/>
  <c r="S3800" i="8"/>
  <c r="R3800" i="8"/>
  <c r="Q3800" i="8"/>
  <c r="G3800" i="8"/>
  <c r="AC3799" i="8"/>
  <c r="AA3799" i="8"/>
  <c r="Z3799" i="8"/>
  <c r="X3799" i="8"/>
  <c r="U3799" i="8"/>
  <c r="T3799" i="8"/>
  <c r="S3799" i="8"/>
  <c r="R3799" i="8"/>
  <c r="Q3799" i="8"/>
  <c r="G3799" i="8"/>
  <c r="AC3798" i="8"/>
  <c r="AA3798" i="8"/>
  <c r="Z3798" i="8"/>
  <c r="X3798" i="8"/>
  <c r="U3798" i="8"/>
  <c r="T3798" i="8"/>
  <c r="S3798" i="8"/>
  <c r="R3798" i="8"/>
  <c r="Q3798" i="8"/>
  <c r="G3798" i="8"/>
  <c r="AC3797" i="8"/>
  <c r="AA3797" i="8"/>
  <c r="Z3797" i="8"/>
  <c r="X3797" i="8"/>
  <c r="U3797" i="8"/>
  <c r="T3797" i="8"/>
  <c r="S3797" i="8"/>
  <c r="R3797" i="8"/>
  <c r="Q3797" i="8"/>
  <c r="G3797" i="8"/>
  <c r="AC3796" i="8"/>
  <c r="AA3796" i="8"/>
  <c r="Z3796" i="8"/>
  <c r="X3796" i="8"/>
  <c r="U3796" i="8"/>
  <c r="T3796" i="8"/>
  <c r="S3796" i="8"/>
  <c r="R3796" i="8"/>
  <c r="Q3796" i="8"/>
  <c r="G3796" i="8"/>
  <c r="AC3795" i="8"/>
  <c r="AA3795" i="8"/>
  <c r="Z3795" i="8"/>
  <c r="X3795" i="8"/>
  <c r="U3795" i="8"/>
  <c r="T3795" i="8"/>
  <c r="S3795" i="8"/>
  <c r="R3795" i="8"/>
  <c r="Q3795" i="8"/>
  <c r="G3795" i="8"/>
  <c r="AC3794" i="8"/>
  <c r="AA3794" i="8"/>
  <c r="Z3794" i="8"/>
  <c r="X3794" i="8"/>
  <c r="U3794" i="8"/>
  <c r="T3794" i="8"/>
  <c r="S3794" i="8"/>
  <c r="R3794" i="8"/>
  <c r="Q3794" i="8"/>
  <c r="G3794" i="8"/>
  <c r="AC3793" i="8"/>
  <c r="AA3793" i="8"/>
  <c r="Z3793" i="8"/>
  <c r="X3793" i="8"/>
  <c r="U3793" i="8"/>
  <c r="T3793" i="8"/>
  <c r="S3793" i="8"/>
  <c r="R3793" i="8"/>
  <c r="Q3793" i="8"/>
  <c r="G3793" i="8"/>
  <c r="AC3792" i="8"/>
  <c r="AA3792" i="8"/>
  <c r="Z3792" i="8"/>
  <c r="X3792" i="8"/>
  <c r="U3792" i="8"/>
  <c r="T3792" i="8"/>
  <c r="S3792" i="8"/>
  <c r="R3792" i="8"/>
  <c r="Q3792" i="8"/>
  <c r="G3792" i="8"/>
  <c r="AC3791" i="8"/>
  <c r="AA3791" i="8"/>
  <c r="Z3791" i="8"/>
  <c r="X3791" i="8"/>
  <c r="U3791" i="8"/>
  <c r="T3791" i="8"/>
  <c r="S3791" i="8"/>
  <c r="R3791" i="8"/>
  <c r="Q3791" i="8"/>
  <c r="G3791" i="8"/>
  <c r="AC3790" i="8"/>
  <c r="AA3790" i="8"/>
  <c r="Z3790" i="8"/>
  <c r="X3790" i="8"/>
  <c r="U3790" i="8"/>
  <c r="T3790" i="8"/>
  <c r="S3790" i="8"/>
  <c r="R3790" i="8"/>
  <c r="Q3790" i="8"/>
  <c r="G3790" i="8"/>
  <c r="AC3789" i="8"/>
  <c r="AA3789" i="8"/>
  <c r="Z3789" i="8"/>
  <c r="X3789" i="8"/>
  <c r="U3789" i="8"/>
  <c r="T3789" i="8"/>
  <c r="S3789" i="8"/>
  <c r="R3789" i="8"/>
  <c r="Q3789" i="8"/>
  <c r="G3789" i="8"/>
  <c r="AC3788" i="8"/>
  <c r="AA3788" i="8"/>
  <c r="Z3788" i="8"/>
  <c r="X3788" i="8"/>
  <c r="U3788" i="8"/>
  <c r="T3788" i="8"/>
  <c r="S3788" i="8"/>
  <c r="R3788" i="8"/>
  <c r="Q3788" i="8"/>
  <c r="G3788" i="8"/>
  <c r="AC3787" i="8"/>
  <c r="AA3787" i="8"/>
  <c r="Z3787" i="8"/>
  <c r="X3787" i="8"/>
  <c r="U3787" i="8"/>
  <c r="T3787" i="8"/>
  <c r="S3787" i="8"/>
  <c r="R3787" i="8"/>
  <c r="Q3787" i="8"/>
  <c r="G3787" i="8"/>
  <c r="AC3786" i="8"/>
  <c r="AA3786" i="8"/>
  <c r="Z3786" i="8"/>
  <c r="X3786" i="8"/>
  <c r="U3786" i="8"/>
  <c r="T3786" i="8"/>
  <c r="S3786" i="8"/>
  <c r="R3786" i="8"/>
  <c r="Q3786" i="8"/>
  <c r="G3786" i="8"/>
  <c r="AC3785" i="8"/>
  <c r="AA3785" i="8"/>
  <c r="Z3785" i="8"/>
  <c r="X3785" i="8"/>
  <c r="U3785" i="8"/>
  <c r="T3785" i="8"/>
  <c r="S3785" i="8"/>
  <c r="R3785" i="8"/>
  <c r="Q3785" i="8"/>
  <c r="G3785" i="8"/>
  <c r="AC3784" i="8"/>
  <c r="AA3784" i="8"/>
  <c r="Z3784" i="8"/>
  <c r="X3784" i="8"/>
  <c r="U3784" i="8"/>
  <c r="T3784" i="8"/>
  <c r="S3784" i="8"/>
  <c r="R3784" i="8"/>
  <c r="Q3784" i="8"/>
  <c r="G3784" i="8"/>
  <c r="AC3783" i="8"/>
  <c r="AA3783" i="8"/>
  <c r="Z3783" i="8"/>
  <c r="X3783" i="8"/>
  <c r="U3783" i="8"/>
  <c r="T3783" i="8"/>
  <c r="S3783" i="8"/>
  <c r="R3783" i="8"/>
  <c r="Q3783" i="8"/>
  <c r="G3783" i="8"/>
  <c r="AC3782" i="8"/>
  <c r="AA3782" i="8"/>
  <c r="Z3782" i="8"/>
  <c r="X3782" i="8"/>
  <c r="U3782" i="8"/>
  <c r="T3782" i="8"/>
  <c r="S3782" i="8"/>
  <c r="R3782" i="8"/>
  <c r="Q3782" i="8"/>
  <c r="G3782" i="8"/>
  <c r="AC3781" i="8"/>
  <c r="AA3781" i="8"/>
  <c r="Z3781" i="8"/>
  <c r="X3781" i="8"/>
  <c r="U3781" i="8"/>
  <c r="T3781" i="8"/>
  <c r="S3781" i="8"/>
  <c r="R3781" i="8"/>
  <c r="Q3781" i="8"/>
  <c r="G3781" i="8"/>
  <c r="AC3780" i="8"/>
  <c r="AA3780" i="8"/>
  <c r="Z3780" i="8"/>
  <c r="X3780" i="8"/>
  <c r="U3780" i="8"/>
  <c r="T3780" i="8"/>
  <c r="S3780" i="8"/>
  <c r="R3780" i="8"/>
  <c r="Q3780" i="8"/>
  <c r="G3780" i="8"/>
  <c r="AC3779" i="8"/>
  <c r="AA3779" i="8"/>
  <c r="Z3779" i="8"/>
  <c r="X3779" i="8"/>
  <c r="U3779" i="8"/>
  <c r="T3779" i="8"/>
  <c r="S3779" i="8"/>
  <c r="R3779" i="8"/>
  <c r="Q3779" i="8"/>
  <c r="G3779" i="8"/>
  <c r="AC3778" i="8"/>
  <c r="AA3778" i="8"/>
  <c r="Z3778" i="8"/>
  <c r="X3778" i="8"/>
  <c r="U3778" i="8"/>
  <c r="T3778" i="8"/>
  <c r="S3778" i="8"/>
  <c r="R3778" i="8"/>
  <c r="Q3778" i="8"/>
  <c r="G3778" i="8"/>
  <c r="AC3777" i="8"/>
  <c r="AA3777" i="8"/>
  <c r="Z3777" i="8"/>
  <c r="X3777" i="8"/>
  <c r="U3777" i="8"/>
  <c r="T3777" i="8"/>
  <c r="S3777" i="8"/>
  <c r="R3777" i="8"/>
  <c r="Q3777" i="8"/>
  <c r="G3777" i="8"/>
  <c r="AC3776" i="8"/>
  <c r="AA3776" i="8"/>
  <c r="Z3776" i="8"/>
  <c r="X3776" i="8"/>
  <c r="U3776" i="8"/>
  <c r="T3776" i="8"/>
  <c r="S3776" i="8"/>
  <c r="R3776" i="8"/>
  <c r="Q3776" i="8"/>
  <c r="G3776" i="8"/>
  <c r="AC3775" i="8"/>
  <c r="AA3775" i="8"/>
  <c r="Z3775" i="8"/>
  <c r="X3775" i="8"/>
  <c r="U3775" i="8"/>
  <c r="T3775" i="8"/>
  <c r="S3775" i="8"/>
  <c r="R3775" i="8"/>
  <c r="Q3775" i="8"/>
  <c r="G3775" i="8"/>
  <c r="AC3774" i="8"/>
  <c r="AA3774" i="8"/>
  <c r="Z3774" i="8"/>
  <c r="X3774" i="8"/>
  <c r="U3774" i="8"/>
  <c r="T3774" i="8"/>
  <c r="S3774" i="8"/>
  <c r="R3774" i="8"/>
  <c r="G3774" i="8"/>
  <c r="AC3773" i="8"/>
  <c r="AA3773" i="8"/>
  <c r="Z3773" i="8"/>
  <c r="X3773" i="8"/>
  <c r="U3773" i="8"/>
  <c r="T3773" i="8"/>
  <c r="S3773" i="8"/>
  <c r="R3773" i="8"/>
  <c r="Q3773" i="8"/>
  <c r="G3773" i="8"/>
  <c r="AC3772" i="8"/>
  <c r="AA3772" i="8"/>
  <c r="Z3772" i="8"/>
  <c r="X3772" i="8"/>
  <c r="U3772" i="8"/>
  <c r="T3772" i="8"/>
  <c r="S3772" i="8"/>
  <c r="R3772" i="8"/>
  <c r="Q3772" i="8"/>
  <c r="G3772" i="8"/>
  <c r="AC3771" i="8"/>
  <c r="AA3771" i="8"/>
  <c r="Z3771" i="8"/>
  <c r="X3771" i="8"/>
  <c r="U3771" i="8"/>
  <c r="T3771" i="8"/>
  <c r="S3771" i="8"/>
  <c r="R3771" i="8"/>
  <c r="Q3771" i="8"/>
  <c r="G3771" i="8"/>
  <c r="AC3770" i="8"/>
  <c r="AA3770" i="8"/>
  <c r="Z3770" i="8"/>
  <c r="X3770" i="8"/>
  <c r="U3770" i="8"/>
  <c r="T3770" i="8"/>
  <c r="S3770" i="8"/>
  <c r="R3770" i="8"/>
  <c r="Q3770" i="8"/>
  <c r="G3770" i="8"/>
  <c r="AC3769" i="8"/>
  <c r="AA3769" i="8"/>
  <c r="Z3769" i="8"/>
  <c r="X3769" i="8"/>
  <c r="U3769" i="8"/>
  <c r="T3769" i="8"/>
  <c r="S3769" i="8"/>
  <c r="R3769" i="8"/>
  <c r="Q3769" i="8"/>
  <c r="G3769" i="8"/>
  <c r="AC3768" i="8"/>
  <c r="AA3768" i="8"/>
  <c r="Z3768" i="8"/>
  <c r="X3768" i="8"/>
  <c r="U3768" i="8"/>
  <c r="T3768" i="8"/>
  <c r="S3768" i="8"/>
  <c r="R3768" i="8"/>
  <c r="Q3768" i="8"/>
  <c r="G3768" i="8"/>
  <c r="AC3767" i="8"/>
  <c r="AA3767" i="8"/>
  <c r="Z3767" i="8"/>
  <c r="X3767" i="8"/>
  <c r="U3767" i="8"/>
  <c r="T3767" i="8"/>
  <c r="S3767" i="8"/>
  <c r="R3767" i="8"/>
  <c r="Q3767" i="8"/>
  <c r="G3767" i="8"/>
  <c r="AC3766" i="8"/>
  <c r="AA3766" i="8"/>
  <c r="Z3766" i="8"/>
  <c r="X3766" i="8"/>
  <c r="U3766" i="8"/>
  <c r="T3766" i="8"/>
  <c r="S3766" i="8"/>
  <c r="R3766" i="8"/>
  <c r="Q3766" i="8"/>
  <c r="G3766" i="8"/>
  <c r="AC3765" i="8"/>
  <c r="AA3765" i="8"/>
  <c r="Z3765" i="8"/>
  <c r="X3765" i="8"/>
  <c r="U3765" i="8"/>
  <c r="T3765" i="8"/>
  <c r="S3765" i="8"/>
  <c r="R3765" i="8"/>
  <c r="Q3765" i="8"/>
  <c r="G3765" i="8"/>
  <c r="AC3764" i="8"/>
  <c r="AA3764" i="8"/>
  <c r="Z3764" i="8"/>
  <c r="X3764" i="8"/>
  <c r="U3764" i="8"/>
  <c r="T3764" i="8"/>
  <c r="S3764" i="8"/>
  <c r="R3764" i="8"/>
  <c r="Q3764" i="8"/>
  <c r="G3764" i="8"/>
  <c r="AC3763" i="8"/>
  <c r="AA3763" i="8"/>
  <c r="Z3763" i="8"/>
  <c r="X3763" i="8"/>
  <c r="U3763" i="8"/>
  <c r="T3763" i="8"/>
  <c r="S3763" i="8"/>
  <c r="R3763" i="8"/>
  <c r="Q3763" i="8"/>
  <c r="G3763" i="8"/>
  <c r="AC3762" i="8"/>
  <c r="AA3762" i="8"/>
  <c r="Z3762" i="8"/>
  <c r="X3762" i="8"/>
  <c r="U3762" i="8"/>
  <c r="T3762" i="8"/>
  <c r="S3762" i="8"/>
  <c r="R3762" i="8"/>
  <c r="Q3762" i="8"/>
  <c r="G3762" i="8"/>
  <c r="AC3761" i="8"/>
  <c r="AA3761" i="8"/>
  <c r="Z3761" i="8"/>
  <c r="X3761" i="8"/>
  <c r="U3761" i="8"/>
  <c r="T3761" i="8"/>
  <c r="S3761" i="8"/>
  <c r="R3761" i="8"/>
  <c r="Q3761" i="8"/>
  <c r="G3761" i="8"/>
  <c r="AC3760" i="8"/>
  <c r="AA3760" i="8"/>
  <c r="Z3760" i="8"/>
  <c r="X3760" i="8"/>
  <c r="U3760" i="8"/>
  <c r="T3760" i="8"/>
  <c r="S3760" i="8"/>
  <c r="R3760" i="8"/>
  <c r="Q3760" i="8"/>
  <c r="G3760" i="8"/>
  <c r="AC3759" i="8"/>
  <c r="AA3759" i="8"/>
  <c r="Z3759" i="8"/>
  <c r="X3759" i="8"/>
  <c r="U3759" i="8"/>
  <c r="T3759" i="8"/>
  <c r="S3759" i="8"/>
  <c r="R3759" i="8"/>
  <c r="Q3759" i="8"/>
  <c r="G3759" i="8"/>
  <c r="AC3758" i="8"/>
  <c r="AA3758" i="8"/>
  <c r="Z3758" i="8"/>
  <c r="X3758" i="8"/>
  <c r="U3758" i="8"/>
  <c r="T3758" i="8"/>
  <c r="S3758" i="8"/>
  <c r="R3758" i="8"/>
  <c r="Q3758" i="8"/>
  <c r="G3758" i="8"/>
  <c r="AC3757" i="8"/>
  <c r="AA3757" i="8"/>
  <c r="Z3757" i="8"/>
  <c r="X3757" i="8"/>
  <c r="U3757" i="8"/>
  <c r="T3757" i="8"/>
  <c r="S3757" i="8"/>
  <c r="R3757" i="8"/>
  <c r="Q3757" i="8"/>
  <c r="G3757" i="8"/>
  <c r="AC3756" i="8"/>
  <c r="AA3756" i="8"/>
  <c r="Z3756" i="8"/>
  <c r="X3756" i="8"/>
  <c r="U3756" i="8"/>
  <c r="T3756" i="8"/>
  <c r="S3756" i="8"/>
  <c r="R3756" i="8"/>
  <c r="Q3756" i="8"/>
  <c r="G3756" i="8"/>
  <c r="AC3755" i="8"/>
  <c r="AA3755" i="8"/>
  <c r="Z3755" i="8"/>
  <c r="X3755" i="8"/>
  <c r="U3755" i="8"/>
  <c r="T3755" i="8"/>
  <c r="S3755" i="8"/>
  <c r="R3755" i="8"/>
  <c r="Q3755" i="8"/>
  <c r="G3755" i="8"/>
  <c r="AC3754" i="8"/>
  <c r="AA3754" i="8"/>
  <c r="Z3754" i="8"/>
  <c r="X3754" i="8"/>
  <c r="U3754" i="8"/>
  <c r="T3754" i="8"/>
  <c r="S3754" i="8"/>
  <c r="R3754" i="8"/>
  <c r="Q3754" i="8"/>
  <c r="G3754" i="8"/>
  <c r="AC3753" i="8"/>
  <c r="AA3753" i="8"/>
  <c r="Z3753" i="8"/>
  <c r="X3753" i="8"/>
  <c r="U3753" i="8"/>
  <c r="T3753" i="8"/>
  <c r="S3753" i="8"/>
  <c r="R3753" i="8"/>
  <c r="Q3753" i="8"/>
  <c r="G3753" i="8"/>
  <c r="AC3752" i="8"/>
  <c r="AA3752" i="8"/>
  <c r="Z3752" i="8"/>
  <c r="X3752" i="8"/>
  <c r="U3752" i="8"/>
  <c r="T3752" i="8"/>
  <c r="S3752" i="8"/>
  <c r="R3752" i="8"/>
  <c r="Q3752" i="8"/>
  <c r="G3752" i="8"/>
  <c r="AC3751" i="8"/>
  <c r="AA3751" i="8"/>
  <c r="Z3751" i="8"/>
  <c r="X3751" i="8"/>
  <c r="U3751" i="8"/>
  <c r="T3751" i="8"/>
  <c r="S3751" i="8"/>
  <c r="R3751" i="8"/>
  <c r="Q3751" i="8"/>
  <c r="G3751" i="8"/>
  <c r="AC3750" i="8"/>
  <c r="AA3750" i="8"/>
  <c r="Z3750" i="8"/>
  <c r="X3750" i="8"/>
  <c r="U3750" i="8"/>
  <c r="T3750" i="8"/>
  <c r="S3750" i="8"/>
  <c r="R3750" i="8"/>
  <c r="Q3750" i="8"/>
  <c r="G3750" i="8"/>
  <c r="AC3749" i="8"/>
  <c r="AA3749" i="8"/>
  <c r="Z3749" i="8"/>
  <c r="X3749" i="8"/>
  <c r="U3749" i="8"/>
  <c r="T3749" i="8"/>
  <c r="S3749" i="8"/>
  <c r="R3749" i="8"/>
  <c r="Q3749" i="8"/>
  <c r="G3749" i="8"/>
  <c r="AC3748" i="8"/>
  <c r="AA3748" i="8"/>
  <c r="Z3748" i="8"/>
  <c r="X3748" i="8"/>
  <c r="U3748" i="8"/>
  <c r="T3748" i="8"/>
  <c r="S3748" i="8"/>
  <c r="R3748" i="8"/>
  <c r="Q3748" i="8"/>
  <c r="G3748" i="8"/>
  <c r="AC3747" i="8"/>
  <c r="AA3747" i="8"/>
  <c r="Z3747" i="8"/>
  <c r="X3747" i="8"/>
  <c r="U3747" i="8"/>
  <c r="T3747" i="8"/>
  <c r="S3747" i="8"/>
  <c r="R3747" i="8"/>
  <c r="Q3747" i="8"/>
  <c r="G3747" i="8"/>
  <c r="AC3746" i="8"/>
  <c r="AA3746" i="8"/>
  <c r="Z3746" i="8"/>
  <c r="X3746" i="8"/>
  <c r="U3746" i="8"/>
  <c r="T3746" i="8"/>
  <c r="S3746" i="8"/>
  <c r="R3746" i="8"/>
  <c r="Q3746" i="8"/>
  <c r="G3746" i="8"/>
  <c r="AC3745" i="8"/>
  <c r="AA3745" i="8"/>
  <c r="Z3745" i="8"/>
  <c r="X3745" i="8"/>
  <c r="U3745" i="8"/>
  <c r="T3745" i="8"/>
  <c r="S3745" i="8"/>
  <c r="R3745" i="8"/>
  <c r="Q3745" i="8"/>
  <c r="G3745" i="8"/>
  <c r="AC3744" i="8"/>
  <c r="AA3744" i="8"/>
  <c r="Z3744" i="8"/>
  <c r="X3744" i="8"/>
  <c r="U3744" i="8"/>
  <c r="T3744" i="8"/>
  <c r="S3744" i="8"/>
  <c r="R3744" i="8"/>
  <c r="Q3744" i="8"/>
  <c r="G3744" i="8"/>
  <c r="AC3743" i="8"/>
  <c r="AA3743" i="8"/>
  <c r="Z3743" i="8"/>
  <c r="X3743" i="8"/>
  <c r="U3743" i="8"/>
  <c r="T3743" i="8"/>
  <c r="S3743" i="8"/>
  <c r="R3743" i="8"/>
  <c r="Q3743" i="8"/>
  <c r="G3743" i="8"/>
  <c r="AC3742" i="8"/>
  <c r="AA3742" i="8"/>
  <c r="Z3742" i="8"/>
  <c r="X3742" i="8"/>
  <c r="U3742" i="8"/>
  <c r="T3742" i="8"/>
  <c r="S3742" i="8"/>
  <c r="R3742" i="8"/>
  <c r="Q3742" i="8"/>
  <c r="G3742" i="8"/>
  <c r="AC3741" i="8"/>
  <c r="AA3741" i="8"/>
  <c r="Z3741" i="8"/>
  <c r="X3741" i="8"/>
  <c r="U3741" i="8"/>
  <c r="T3741" i="8"/>
  <c r="S3741" i="8"/>
  <c r="R3741" i="8"/>
  <c r="Q3741" i="8"/>
  <c r="G3741" i="8"/>
  <c r="AC3740" i="8"/>
  <c r="AA3740" i="8"/>
  <c r="Z3740" i="8"/>
  <c r="X3740" i="8"/>
  <c r="U3740" i="8"/>
  <c r="T3740" i="8"/>
  <c r="S3740" i="8"/>
  <c r="R3740" i="8"/>
  <c r="Q3740" i="8"/>
  <c r="G3740" i="8"/>
  <c r="AC3739" i="8"/>
  <c r="AA3739" i="8"/>
  <c r="Z3739" i="8"/>
  <c r="X3739" i="8"/>
  <c r="U3739" i="8"/>
  <c r="T3739" i="8"/>
  <c r="S3739" i="8"/>
  <c r="R3739" i="8"/>
  <c r="Q3739" i="8"/>
  <c r="G3739" i="8"/>
  <c r="AC3738" i="8"/>
  <c r="AA3738" i="8"/>
  <c r="Z3738" i="8"/>
  <c r="X3738" i="8"/>
  <c r="U3738" i="8"/>
  <c r="T3738" i="8"/>
  <c r="S3738" i="8"/>
  <c r="R3738" i="8"/>
  <c r="Q3738" i="8"/>
  <c r="G3738" i="8"/>
  <c r="AC3737" i="8"/>
  <c r="AA3737" i="8"/>
  <c r="Z3737" i="8"/>
  <c r="X3737" i="8"/>
  <c r="U3737" i="8"/>
  <c r="T3737" i="8"/>
  <c r="S3737" i="8"/>
  <c r="R3737" i="8"/>
  <c r="Q3737" i="8"/>
  <c r="G3737" i="8"/>
  <c r="AC3736" i="8"/>
  <c r="AA3736" i="8"/>
  <c r="Z3736" i="8"/>
  <c r="X3736" i="8"/>
  <c r="U3736" i="8"/>
  <c r="T3736" i="8"/>
  <c r="S3736" i="8"/>
  <c r="R3736" i="8"/>
  <c r="Q3736" i="8"/>
  <c r="G3736" i="8"/>
  <c r="AC3735" i="8"/>
  <c r="AA3735" i="8"/>
  <c r="Z3735" i="8"/>
  <c r="X3735" i="8"/>
  <c r="U3735" i="8"/>
  <c r="T3735" i="8"/>
  <c r="S3735" i="8"/>
  <c r="R3735" i="8"/>
  <c r="Q3735" i="8"/>
  <c r="G3735" i="8"/>
  <c r="AC3734" i="8"/>
  <c r="AA3734" i="8"/>
  <c r="Z3734" i="8"/>
  <c r="X3734" i="8"/>
  <c r="U3734" i="8"/>
  <c r="T3734" i="8"/>
  <c r="S3734" i="8"/>
  <c r="R3734" i="8"/>
  <c r="Q3734" i="8"/>
  <c r="G3734" i="8"/>
  <c r="AC3733" i="8"/>
  <c r="AA3733" i="8"/>
  <c r="Z3733" i="8"/>
  <c r="X3733" i="8"/>
  <c r="U3733" i="8"/>
  <c r="T3733" i="8"/>
  <c r="S3733" i="8"/>
  <c r="R3733" i="8"/>
  <c r="Q3733" i="8"/>
  <c r="G3733" i="8"/>
  <c r="AC3732" i="8"/>
  <c r="AA3732" i="8"/>
  <c r="Z3732" i="8"/>
  <c r="X3732" i="8"/>
  <c r="U3732" i="8"/>
  <c r="T3732" i="8"/>
  <c r="S3732" i="8"/>
  <c r="R3732" i="8"/>
  <c r="Q3732" i="8"/>
  <c r="G3732" i="8"/>
  <c r="AC3731" i="8"/>
  <c r="AA3731" i="8"/>
  <c r="Z3731" i="8"/>
  <c r="X3731" i="8"/>
  <c r="U3731" i="8"/>
  <c r="T3731" i="8"/>
  <c r="S3731" i="8"/>
  <c r="R3731" i="8"/>
  <c r="Q3731" i="8"/>
  <c r="G3731" i="8"/>
  <c r="AC3730" i="8"/>
  <c r="AA3730" i="8"/>
  <c r="Z3730" i="8"/>
  <c r="X3730" i="8"/>
  <c r="U3730" i="8"/>
  <c r="T3730" i="8"/>
  <c r="S3730" i="8"/>
  <c r="R3730" i="8"/>
  <c r="Q3730" i="8"/>
  <c r="G3730" i="8"/>
  <c r="AC3729" i="8"/>
  <c r="AA3729" i="8"/>
  <c r="Z3729" i="8"/>
  <c r="X3729" i="8"/>
  <c r="U3729" i="8"/>
  <c r="T3729" i="8"/>
  <c r="S3729" i="8"/>
  <c r="R3729" i="8"/>
  <c r="Q3729" i="8"/>
  <c r="G3729" i="8"/>
  <c r="AC3728" i="8"/>
  <c r="AA3728" i="8"/>
  <c r="Z3728" i="8"/>
  <c r="X3728" i="8"/>
  <c r="U3728" i="8"/>
  <c r="T3728" i="8"/>
  <c r="S3728" i="8"/>
  <c r="R3728" i="8"/>
  <c r="Q3728" i="8"/>
  <c r="G3728" i="8"/>
  <c r="AC3727" i="8"/>
  <c r="AA3727" i="8"/>
  <c r="Z3727" i="8"/>
  <c r="X3727" i="8"/>
  <c r="U3727" i="8"/>
  <c r="T3727" i="8"/>
  <c r="S3727" i="8"/>
  <c r="R3727" i="8"/>
  <c r="Q3727" i="8"/>
  <c r="G3727" i="8"/>
  <c r="AC3726" i="8"/>
  <c r="AA3726" i="8"/>
  <c r="Z3726" i="8"/>
  <c r="X3726" i="8"/>
  <c r="U3726" i="8"/>
  <c r="T3726" i="8"/>
  <c r="S3726" i="8"/>
  <c r="R3726" i="8"/>
  <c r="Q3726" i="8"/>
  <c r="G3726" i="8"/>
  <c r="AC3725" i="8"/>
  <c r="AA3725" i="8"/>
  <c r="Z3725" i="8"/>
  <c r="X3725" i="8"/>
  <c r="U3725" i="8"/>
  <c r="T3725" i="8"/>
  <c r="S3725" i="8"/>
  <c r="R3725" i="8"/>
  <c r="Q3725" i="8"/>
  <c r="G3725" i="8"/>
  <c r="AC3724" i="8"/>
  <c r="AA3724" i="8"/>
  <c r="Z3724" i="8"/>
  <c r="X3724" i="8"/>
  <c r="U3724" i="8"/>
  <c r="T3724" i="8"/>
  <c r="S3724" i="8"/>
  <c r="R3724" i="8"/>
  <c r="Q3724" i="8"/>
  <c r="G3724" i="8"/>
  <c r="AC3723" i="8"/>
  <c r="AA3723" i="8"/>
  <c r="Z3723" i="8"/>
  <c r="X3723" i="8"/>
  <c r="U3723" i="8"/>
  <c r="T3723" i="8"/>
  <c r="S3723" i="8"/>
  <c r="R3723" i="8"/>
  <c r="Q3723" i="8"/>
  <c r="G3723" i="8"/>
  <c r="AC3722" i="8"/>
  <c r="AA3722" i="8"/>
  <c r="Z3722" i="8"/>
  <c r="X3722" i="8"/>
  <c r="U3722" i="8"/>
  <c r="T3722" i="8"/>
  <c r="S3722" i="8"/>
  <c r="R3722" i="8"/>
  <c r="Q3722" i="8"/>
  <c r="G3722" i="8"/>
  <c r="AC3721" i="8"/>
  <c r="AA3721" i="8"/>
  <c r="Z3721" i="8"/>
  <c r="X3721" i="8"/>
  <c r="U3721" i="8"/>
  <c r="T3721" i="8"/>
  <c r="S3721" i="8"/>
  <c r="R3721" i="8"/>
  <c r="Q3721" i="8"/>
  <c r="G3721" i="8"/>
  <c r="AC3720" i="8"/>
  <c r="AA3720" i="8"/>
  <c r="Z3720" i="8"/>
  <c r="X3720" i="8"/>
  <c r="U3720" i="8"/>
  <c r="T3720" i="8"/>
  <c r="S3720" i="8"/>
  <c r="R3720" i="8"/>
  <c r="Q3720" i="8"/>
  <c r="G3720" i="8"/>
  <c r="AC3719" i="8"/>
  <c r="AA3719" i="8"/>
  <c r="Z3719" i="8"/>
  <c r="X3719" i="8"/>
  <c r="U3719" i="8"/>
  <c r="T3719" i="8"/>
  <c r="S3719" i="8"/>
  <c r="R3719" i="8"/>
  <c r="Q3719" i="8"/>
  <c r="G3719" i="8"/>
  <c r="AC3718" i="8"/>
  <c r="AA3718" i="8"/>
  <c r="Z3718" i="8"/>
  <c r="X3718" i="8"/>
  <c r="U3718" i="8"/>
  <c r="T3718" i="8"/>
  <c r="S3718" i="8"/>
  <c r="R3718" i="8"/>
  <c r="Q3718" i="8"/>
  <c r="G3718" i="8"/>
  <c r="AC3717" i="8"/>
  <c r="AA3717" i="8"/>
  <c r="Z3717" i="8"/>
  <c r="X3717" i="8"/>
  <c r="U3717" i="8"/>
  <c r="T3717" i="8"/>
  <c r="S3717" i="8"/>
  <c r="R3717" i="8"/>
  <c r="Q3717" i="8"/>
  <c r="G3717" i="8"/>
  <c r="AC3716" i="8"/>
  <c r="AA3716" i="8"/>
  <c r="Z3716" i="8"/>
  <c r="X3716" i="8"/>
  <c r="U3716" i="8"/>
  <c r="T3716" i="8"/>
  <c r="S3716" i="8"/>
  <c r="R3716" i="8"/>
  <c r="Q3716" i="8"/>
  <c r="G3716" i="8"/>
  <c r="AC3715" i="8"/>
  <c r="AA3715" i="8"/>
  <c r="Z3715" i="8"/>
  <c r="X3715" i="8"/>
  <c r="U3715" i="8"/>
  <c r="T3715" i="8"/>
  <c r="S3715" i="8"/>
  <c r="R3715" i="8"/>
  <c r="Q3715" i="8"/>
  <c r="G3715" i="8"/>
  <c r="AC3714" i="8"/>
  <c r="AA3714" i="8"/>
  <c r="Z3714" i="8"/>
  <c r="X3714" i="8"/>
  <c r="U3714" i="8"/>
  <c r="T3714" i="8"/>
  <c r="S3714" i="8"/>
  <c r="R3714" i="8"/>
  <c r="Q3714" i="8"/>
  <c r="G3714" i="8"/>
  <c r="AC3713" i="8"/>
  <c r="AA3713" i="8"/>
  <c r="Z3713" i="8"/>
  <c r="X3713" i="8"/>
  <c r="U3713" i="8"/>
  <c r="T3713" i="8"/>
  <c r="S3713" i="8"/>
  <c r="R3713" i="8"/>
  <c r="Q3713" i="8"/>
  <c r="G3713" i="8"/>
  <c r="AC3712" i="8"/>
  <c r="AA3712" i="8"/>
  <c r="Z3712" i="8"/>
  <c r="X3712" i="8"/>
  <c r="U3712" i="8"/>
  <c r="T3712" i="8"/>
  <c r="S3712" i="8"/>
  <c r="R3712" i="8"/>
  <c r="Q3712" i="8"/>
  <c r="G3712" i="8"/>
  <c r="AC3711" i="8"/>
  <c r="AA3711" i="8"/>
  <c r="Z3711" i="8"/>
  <c r="X3711" i="8"/>
  <c r="U3711" i="8"/>
  <c r="T3711" i="8"/>
  <c r="S3711" i="8"/>
  <c r="R3711" i="8"/>
  <c r="Q3711" i="8"/>
  <c r="G3711" i="8"/>
  <c r="AC3710" i="8"/>
  <c r="AA3710" i="8"/>
  <c r="Z3710" i="8"/>
  <c r="X3710" i="8"/>
  <c r="U3710" i="8"/>
  <c r="T3710" i="8"/>
  <c r="S3710" i="8"/>
  <c r="R3710" i="8"/>
  <c r="Q3710" i="8"/>
  <c r="G3710" i="8"/>
  <c r="AC3709" i="8"/>
  <c r="AA3709" i="8"/>
  <c r="Z3709" i="8"/>
  <c r="X3709" i="8"/>
  <c r="U3709" i="8"/>
  <c r="T3709" i="8"/>
  <c r="S3709" i="8"/>
  <c r="R3709" i="8"/>
  <c r="Q3709" i="8"/>
  <c r="G3709" i="8"/>
  <c r="AC3708" i="8"/>
  <c r="AA3708" i="8"/>
  <c r="Z3708" i="8"/>
  <c r="X3708" i="8"/>
  <c r="U3708" i="8"/>
  <c r="T3708" i="8"/>
  <c r="S3708" i="8"/>
  <c r="R3708" i="8"/>
  <c r="Q3708" i="8"/>
  <c r="G3708" i="8"/>
  <c r="AC3707" i="8"/>
  <c r="AA3707" i="8"/>
  <c r="Z3707" i="8"/>
  <c r="X3707" i="8"/>
  <c r="U3707" i="8"/>
  <c r="T3707" i="8"/>
  <c r="S3707" i="8"/>
  <c r="R3707" i="8"/>
  <c r="Q3707" i="8"/>
  <c r="G3707" i="8"/>
  <c r="AC3706" i="8"/>
  <c r="AA3706" i="8"/>
  <c r="Z3706" i="8"/>
  <c r="X3706" i="8"/>
  <c r="U3706" i="8"/>
  <c r="T3706" i="8"/>
  <c r="S3706" i="8"/>
  <c r="R3706" i="8"/>
  <c r="Q3706" i="8"/>
  <c r="G3706" i="8"/>
  <c r="AC3705" i="8"/>
  <c r="AA3705" i="8"/>
  <c r="Z3705" i="8"/>
  <c r="X3705" i="8"/>
  <c r="U3705" i="8"/>
  <c r="T3705" i="8"/>
  <c r="S3705" i="8"/>
  <c r="R3705" i="8"/>
  <c r="Q3705" i="8"/>
  <c r="G3705" i="8"/>
  <c r="AC3704" i="8"/>
  <c r="AA3704" i="8"/>
  <c r="Z3704" i="8"/>
  <c r="X3704" i="8"/>
  <c r="U3704" i="8"/>
  <c r="T3704" i="8"/>
  <c r="S3704" i="8"/>
  <c r="R3704" i="8"/>
  <c r="Q3704" i="8"/>
  <c r="G3704" i="8"/>
  <c r="AC3703" i="8"/>
  <c r="AA3703" i="8"/>
  <c r="Z3703" i="8"/>
  <c r="X3703" i="8"/>
  <c r="U3703" i="8"/>
  <c r="T3703" i="8"/>
  <c r="S3703" i="8"/>
  <c r="R3703" i="8"/>
  <c r="Q3703" i="8"/>
  <c r="G3703" i="8"/>
  <c r="AC3702" i="8"/>
  <c r="AA3702" i="8"/>
  <c r="Z3702" i="8"/>
  <c r="X3702" i="8"/>
  <c r="U3702" i="8"/>
  <c r="T3702" i="8"/>
  <c r="S3702" i="8"/>
  <c r="R3702" i="8"/>
  <c r="Q3702" i="8"/>
  <c r="G3702" i="8"/>
  <c r="AC3701" i="8"/>
  <c r="AA3701" i="8"/>
  <c r="Z3701" i="8"/>
  <c r="X3701" i="8"/>
  <c r="U3701" i="8"/>
  <c r="T3701" i="8"/>
  <c r="S3701" i="8"/>
  <c r="R3701" i="8"/>
  <c r="Q3701" i="8"/>
  <c r="G3701" i="8"/>
  <c r="AC3700" i="8"/>
  <c r="AA3700" i="8"/>
  <c r="Z3700" i="8"/>
  <c r="X3700" i="8"/>
  <c r="U3700" i="8"/>
  <c r="T3700" i="8"/>
  <c r="S3700" i="8"/>
  <c r="R3700" i="8"/>
  <c r="Q3700" i="8"/>
  <c r="G3700" i="8"/>
  <c r="AC3699" i="8"/>
  <c r="AA3699" i="8"/>
  <c r="Z3699" i="8"/>
  <c r="X3699" i="8"/>
  <c r="U3699" i="8"/>
  <c r="T3699" i="8"/>
  <c r="S3699" i="8"/>
  <c r="R3699" i="8"/>
  <c r="Q3699" i="8"/>
  <c r="G3699" i="8"/>
  <c r="AC3698" i="8"/>
  <c r="AA3698" i="8"/>
  <c r="Z3698" i="8"/>
  <c r="X3698" i="8"/>
  <c r="U3698" i="8"/>
  <c r="T3698" i="8"/>
  <c r="S3698" i="8"/>
  <c r="R3698" i="8"/>
  <c r="Q3698" i="8"/>
  <c r="G3698" i="8"/>
  <c r="AC3697" i="8"/>
  <c r="AA3697" i="8"/>
  <c r="Z3697" i="8"/>
  <c r="X3697" i="8"/>
  <c r="U3697" i="8"/>
  <c r="T3697" i="8"/>
  <c r="S3697" i="8"/>
  <c r="R3697" i="8"/>
  <c r="Q3697" i="8"/>
  <c r="G3697" i="8"/>
  <c r="AC3696" i="8"/>
  <c r="AA3696" i="8"/>
  <c r="Z3696" i="8"/>
  <c r="X3696" i="8"/>
  <c r="U3696" i="8"/>
  <c r="T3696" i="8"/>
  <c r="S3696" i="8"/>
  <c r="R3696" i="8"/>
  <c r="Q3696" i="8"/>
  <c r="G3696" i="8"/>
  <c r="AC3695" i="8"/>
  <c r="AA3695" i="8"/>
  <c r="Z3695" i="8"/>
  <c r="X3695" i="8"/>
  <c r="U3695" i="8"/>
  <c r="T3695" i="8"/>
  <c r="S3695" i="8"/>
  <c r="R3695" i="8"/>
  <c r="Q3695" i="8"/>
  <c r="G3695" i="8"/>
  <c r="AC3694" i="8"/>
  <c r="AA3694" i="8"/>
  <c r="Z3694" i="8"/>
  <c r="X3694" i="8"/>
  <c r="U3694" i="8"/>
  <c r="T3694" i="8"/>
  <c r="S3694" i="8"/>
  <c r="R3694" i="8"/>
  <c r="Q3694" i="8"/>
  <c r="G3694" i="8"/>
  <c r="AC3693" i="8"/>
  <c r="AA3693" i="8"/>
  <c r="Z3693" i="8"/>
  <c r="X3693" i="8"/>
  <c r="U3693" i="8"/>
  <c r="T3693" i="8"/>
  <c r="S3693" i="8"/>
  <c r="R3693" i="8"/>
  <c r="Q3693" i="8"/>
  <c r="G3693" i="8"/>
  <c r="AC3692" i="8"/>
  <c r="AA3692" i="8"/>
  <c r="Z3692" i="8"/>
  <c r="X3692" i="8"/>
  <c r="U3692" i="8"/>
  <c r="T3692" i="8"/>
  <c r="S3692" i="8"/>
  <c r="R3692" i="8"/>
  <c r="Q3692" i="8"/>
  <c r="G3692" i="8"/>
  <c r="AC3691" i="8"/>
  <c r="AA3691" i="8"/>
  <c r="Z3691" i="8"/>
  <c r="X3691" i="8"/>
  <c r="U3691" i="8"/>
  <c r="T3691" i="8"/>
  <c r="S3691" i="8"/>
  <c r="R3691" i="8"/>
  <c r="Q3691" i="8"/>
  <c r="G3691" i="8"/>
  <c r="AC3690" i="8"/>
  <c r="AA3690" i="8"/>
  <c r="Z3690" i="8"/>
  <c r="X3690" i="8"/>
  <c r="U3690" i="8"/>
  <c r="T3690" i="8"/>
  <c r="S3690" i="8"/>
  <c r="R3690" i="8"/>
  <c r="Q3690" i="8"/>
  <c r="G3690" i="8"/>
  <c r="AC3689" i="8"/>
  <c r="AA3689" i="8"/>
  <c r="Z3689" i="8"/>
  <c r="X3689" i="8"/>
  <c r="U3689" i="8"/>
  <c r="T3689" i="8"/>
  <c r="S3689" i="8"/>
  <c r="R3689" i="8"/>
  <c r="Q3689" i="8"/>
  <c r="G3689" i="8"/>
  <c r="AC3688" i="8"/>
  <c r="AA3688" i="8"/>
  <c r="Z3688" i="8"/>
  <c r="X3688" i="8"/>
  <c r="U3688" i="8"/>
  <c r="T3688" i="8"/>
  <c r="S3688" i="8"/>
  <c r="R3688" i="8"/>
  <c r="Q3688" i="8"/>
  <c r="G3688" i="8"/>
  <c r="AC3687" i="8"/>
  <c r="AA3687" i="8"/>
  <c r="Z3687" i="8"/>
  <c r="X3687" i="8"/>
  <c r="U3687" i="8"/>
  <c r="T3687" i="8"/>
  <c r="S3687" i="8"/>
  <c r="R3687" i="8"/>
  <c r="Q3687" i="8"/>
  <c r="G3687" i="8"/>
  <c r="AC3686" i="8"/>
  <c r="AA3686" i="8"/>
  <c r="Z3686" i="8"/>
  <c r="X3686" i="8"/>
  <c r="U3686" i="8"/>
  <c r="T3686" i="8"/>
  <c r="S3686" i="8"/>
  <c r="R3686" i="8"/>
  <c r="Q3686" i="8"/>
  <c r="G3686" i="8"/>
  <c r="AC3685" i="8"/>
  <c r="AA3685" i="8"/>
  <c r="Z3685" i="8"/>
  <c r="X3685" i="8"/>
  <c r="U3685" i="8"/>
  <c r="T3685" i="8"/>
  <c r="S3685" i="8"/>
  <c r="R3685" i="8"/>
  <c r="Q3685" i="8"/>
  <c r="G3685" i="8"/>
  <c r="AC3684" i="8"/>
  <c r="AA3684" i="8"/>
  <c r="Z3684" i="8"/>
  <c r="X3684" i="8"/>
  <c r="U3684" i="8"/>
  <c r="T3684" i="8"/>
  <c r="S3684" i="8"/>
  <c r="R3684" i="8"/>
  <c r="Q3684" i="8"/>
  <c r="G3684" i="8"/>
  <c r="AC3683" i="8"/>
  <c r="AA3683" i="8"/>
  <c r="Z3683" i="8"/>
  <c r="X3683" i="8"/>
  <c r="U3683" i="8"/>
  <c r="T3683" i="8"/>
  <c r="S3683" i="8"/>
  <c r="R3683" i="8"/>
  <c r="Q3683" i="8"/>
  <c r="G3683" i="8"/>
  <c r="AC3682" i="8"/>
  <c r="AA3682" i="8"/>
  <c r="Z3682" i="8"/>
  <c r="X3682" i="8"/>
  <c r="U3682" i="8"/>
  <c r="T3682" i="8"/>
  <c r="S3682" i="8"/>
  <c r="R3682" i="8"/>
  <c r="Q3682" i="8"/>
  <c r="G3682" i="8"/>
  <c r="AC3681" i="8"/>
  <c r="AA3681" i="8"/>
  <c r="Z3681" i="8"/>
  <c r="X3681" i="8"/>
  <c r="U3681" i="8"/>
  <c r="T3681" i="8"/>
  <c r="S3681" i="8"/>
  <c r="R3681" i="8"/>
  <c r="Q3681" i="8"/>
  <c r="G3681" i="8"/>
  <c r="AC3680" i="8"/>
  <c r="AA3680" i="8"/>
  <c r="Z3680" i="8"/>
  <c r="X3680" i="8"/>
  <c r="U3680" i="8"/>
  <c r="T3680" i="8"/>
  <c r="S3680" i="8"/>
  <c r="R3680" i="8"/>
  <c r="Q3680" i="8"/>
  <c r="G3680" i="8"/>
  <c r="AC3679" i="8"/>
  <c r="AA3679" i="8"/>
  <c r="Z3679" i="8"/>
  <c r="X3679" i="8"/>
  <c r="U3679" i="8"/>
  <c r="T3679" i="8"/>
  <c r="S3679" i="8"/>
  <c r="R3679" i="8"/>
  <c r="Q3679" i="8"/>
  <c r="G3679" i="8"/>
  <c r="AC3678" i="8"/>
  <c r="AA3678" i="8"/>
  <c r="Z3678" i="8"/>
  <c r="X3678" i="8"/>
  <c r="U3678" i="8"/>
  <c r="T3678" i="8"/>
  <c r="S3678" i="8"/>
  <c r="R3678" i="8"/>
  <c r="Q3678" i="8"/>
  <c r="G3678" i="8"/>
  <c r="AC3677" i="8"/>
  <c r="AA3677" i="8"/>
  <c r="Z3677" i="8"/>
  <c r="X3677" i="8"/>
  <c r="U3677" i="8"/>
  <c r="T3677" i="8"/>
  <c r="S3677" i="8"/>
  <c r="R3677" i="8"/>
  <c r="Q3677" i="8"/>
  <c r="G3677" i="8"/>
  <c r="AC3676" i="8"/>
  <c r="AA3676" i="8"/>
  <c r="Z3676" i="8"/>
  <c r="X3676" i="8"/>
  <c r="U3676" i="8"/>
  <c r="T3676" i="8"/>
  <c r="S3676" i="8"/>
  <c r="R3676" i="8"/>
  <c r="Q3676" i="8"/>
  <c r="G3676" i="8"/>
  <c r="AC3675" i="8"/>
  <c r="AA3675" i="8"/>
  <c r="Z3675" i="8"/>
  <c r="X3675" i="8"/>
  <c r="U3675" i="8"/>
  <c r="T3675" i="8"/>
  <c r="S3675" i="8"/>
  <c r="R3675" i="8"/>
  <c r="Q3675" i="8"/>
  <c r="G3675" i="8"/>
  <c r="AC3674" i="8"/>
  <c r="AA3674" i="8"/>
  <c r="Z3674" i="8"/>
  <c r="X3674" i="8"/>
  <c r="U3674" i="8"/>
  <c r="T3674" i="8"/>
  <c r="S3674" i="8"/>
  <c r="R3674" i="8"/>
  <c r="Q3674" i="8"/>
  <c r="G3674" i="8"/>
  <c r="AC3673" i="8"/>
  <c r="AA3673" i="8"/>
  <c r="Z3673" i="8"/>
  <c r="X3673" i="8"/>
  <c r="U3673" i="8"/>
  <c r="T3673" i="8"/>
  <c r="S3673" i="8"/>
  <c r="R3673" i="8"/>
  <c r="Q3673" i="8"/>
  <c r="G3673" i="8"/>
  <c r="AC3672" i="8"/>
  <c r="AA3672" i="8"/>
  <c r="Z3672" i="8"/>
  <c r="X3672" i="8"/>
  <c r="U3672" i="8"/>
  <c r="T3672" i="8"/>
  <c r="S3672" i="8"/>
  <c r="R3672" i="8"/>
  <c r="Q3672" i="8"/>
  <c r="G3672" i="8"/>
  <c r="AC3671" i="8"/>
  <c r="AA3671" i="8"/>
  <c r="Z3671" i="8"/>
  <c r="X3671" i="8"/>
  <c r="U3671" i="8"/>
  <c r="T3671" i="8"/>
  <c r="S3671" i="8"/>
  <c r="R3671" i="8"/>
  <c r="Q3671" i="8"/>
  <c r="G3671" i="8"/>
  <c r="AC3670" i="8"/>
  <c r="AA3670" i="8"/>
  <c r="Z3670" i="8"/>
  <c r="X3670" i="8"/>
  <c r="U3670" i="8"/>
  <c r="T3670" i="8"/>
  <c r="S3670" i="8"/>
  <c r="R3670" i="8"/>
  <c r="Q3670" i="8"/>
  <c r="G3670" i="8"/>
  <c r="AC3669" i="8"/>
  <c r="AA3669" i="8"/>
  <c r="Z3669" i="8"/>
  <c r="X3669" i="8"/>
  <c r="U3669" i="8"/>
  <c r="T3669" i="8"/>
  <c r="S3669" i="8"/>
  <c r="R3669" i="8"/>
  <c r="Q3669" i="8"/>
  <c r="G3669" i="8"/>
  <c r="AC3668" i="8"/>
  <c r="AA3668" i="8"/>
  <c r="Z3668" i="8"/>
  <c r="X3668" i="8"/>
  <c r="U3668" i="8"/>
  <c r="T3668" i="8"/>
  <c r="S3668" i="8"/>
  <c r="R3668" i="8"/>
  <c r="Q3668" i="8"/>
  <c r="G3668" i="8"/>
  <c r="AC3667" i="8"/>
  <c r="AA3667" i="8"/>
  <c r="Z3667" i="8"/>
  <c r="X3667" i="8"/>
  <c r="U3667" i="8"/>
  <c r="T3667" i="8"/>
  <c r="S3667" i="8"/>
  <c r="R3667" i="8"/>
  <c r="Q3667" i="8"/>
  <c r="G3667" i="8"/>
  <c r="AC3666" i="8"/>
  <c r="AA3666" i="8"/>
  <c r="Z3666" i="8"/>
  <c r="X3666" i="8"/>
  <c r="U3666" i="8"/>
  <c r="T3666" i="8"/>
  <c r="S3666" i="8"/>
  <c r="R3666" i="8"/>
  <c r="Q3666" i="8"/>
  <c r="G3666" i="8"/>
  <c r="AC3665" i="8"/>
  <c r="AA3665" i="8"/>
  <c r="Z3665" i="8"/>
  <c r="X3665" i="8"/>
  <c r="U3665" i="8"/>
  <c r="T3665" i="8"/>
  <c r="S3665" i="8"/>
  <c r="R3665" i="8"/>
  <c r="Q3665" i="8"/>
  <c r="G3665" i="8"/>
  <c r="AC3664" i="8"/>
  <c r="AA3664" i="8"/>
  <c r="Z3664" i="8"/>
  <c r="X3664" i="8"/>
  <c r="U3664" i="8"/>
  <c r="T3664" i="8"/>
  <c r="S3664" i="8"/>
  <c r="R3664" i="8"/>
  <c r="Q3664" i="8"/>
  <c r="G3664" i="8"/>
  <c r="AC3663" i="8"/>
  <c r="AA3663" i="8"/>
  <c r="Z3663" i="8"/>
  <c r="X3663" i="8"/>
  <c r="U3663" i="8"/>
  <c r="T3663" i="8"/>
  <c r="S3663" i="8"/>
  <c r="R3663" i="8"/>
  <c r="Q3663" i="8"/>
  <c r="G3663" i="8"/>
  <c r="AC3662" i="8"/>
  <c r="AA3662" i="8"/>
  <c r="Z3662" i="8"/>
  <c r="X3662" i="8"/>
  <c r="U3662" i="8"/>
  <c r="T3662" i="8"/>
  <c r="S3662" i="8"/>
  <c r="R3662" i="8"/>
  <c r="Q3662" i="8"/>
  <c r="G3662" i="8"/>
  <c r="AC3661" i="8"/>
  <c r="AA3661" i="8"/>
  <c r="Z3661" i="8"/>
  <c r="X3661" i="8"/>
  <c r="U3661" i="8"/>
  <c r="T3661" i="8"/>
  <c r="S3661" i="8"/>
  <c r="R3661" i="8"/>
  <c r="Q3661" i="8"/>
  <c r="G3661" i="8"/>
  <c r="AC3660" i="8"/>
  <c r="AA3660" i="8"/>
  <c r="Z3660" i="8"/>
  <c r="X3660" i="8"/>
  <c r="U3660" i="8"/>
  <c r="T3660" i="8"/>
  <c r="S3660" i="8"/>
  <c r="R3660" i="8"/>
  <c r="Q3660" i="8"/>
  <c r="G3660" i="8"/>
  <c r="AC3659" i="8"/>
  <c r="AA3659" i="8"/>
  <c r="Z3659" i="8"/>
  <c r="X3659" i="8"/>
  <c r="U3659" i="8"/>
  <c r="T3659" i="8"/>
  <c r="S3659" i="8"/>
  <c r="R3659" i="8"/>
  <c r="Q3659" i="8"/>
  <c r="G3659" i="8"/>
  <c r="AC3658" i="8"/>
  <c r="AA3658" i="8"/>
  <c r="Z3658" i="8"/>
  <c r="X3658" i="8"/>
  <c r="U3658" i="8"/>
  <c r="T3658" i="8"/>
  <c r="S3658" i="8"/>
  <c r="R3658" i="8"/>
  <c r="Q3658" i="8"/>
  <c r="G3658" i="8"/>
  <c r="AC3657" i="8"/>
  <c r="AA3657" i="8"/>
  <c r="Z3657" i="8"/>
  <c r="X3657" i="8"/>
  <c r="U3657" i="8"/>
  <c r="T3657" i="8"/>
  <c r="S3657" i="8"/>
  <c r="R3657" i="8"/>
  <c r="Q3657" i="8"/>
  <c r="G3657" i="8"/>
  <c r="AC3656" i="8"/>
  <c r="AA3656" i="8"/>
  <c r="Z3656" i="8"/>
  <c r="X3656" i="8"/>
  <c r="U3656" i="8"/>
  <c r="T3656" i="8"/>
  <c r="S3656" i="8"/>
  <c r="R3656" i="8"/>
  <c r="Q3656" i="8"/>
  <c r="G3656" i="8"/>
  <c r="AC3655" i="8"/>
  <c r="AA3655" i="8"/>
  <c r="Z3655" i="8"/>
  <c r="X3655" i="8"/>
  <c r="U3655" i="8"/>
  <c r="T3655" i="8"/>
  <c r="S3655" i="8"/>
  <c r="R3655" i="8"/>
  <c r="Q3655" i="8"/>
  <c r="G3655" i="8"/>
  <c r="AC3654" i="8"/>
  <c r="AA3654" i="8"/>
  <c r="Z3654" i="8"/>
  <c r="X3654" i="8"/>
  <c r="U3654" i="8"/>
  <c r="T3654" i="8"/>
  <c r="S3654" i="8"/>
  <c r="R3654" i="8"/>
  <c r="Q3654" i="8"/>
  <c r="G3654" i="8"/>
  <c r="AC3653" i="8"/>
  <c r="AA3653" i="8"/>
  <c r="Z3653" i="8"/>
  <c r="X3653" i="8"/>
  <c r="U3653" i="8"/>
  <c r="T3653" i="8"/>
  <c r="S3653" i="8"/>
  <c r="R3653" i="8"/>
  <c r="Q3653" i="8"/>
  <c r="G3653" i="8"/>
  <c r="AC3652" i="8"/>
  <c r="AA3652" i="8"/>
  <c r="Z3652" i="8"/>
  <c r="X3652" i="8"/>
  <c r="U3652" i="8"/>
  <c r="T3652" i="8"/>
  <c r="S3652" i="8"/>
  <c r="R3652" i="8"/>
  <c r="Q3652" i="8"/>
  <c r="G3652" i="8"/>
  <c r="AC3651" i="8"/>
  <c r="AA3651" i="8"/>
  <c r="Z3651" i="8"/>
  <c r="X3651" i="8"/>
  <c r="U3651" i="8"/>
  <c r="T3651" i="8"/>
  <c r="S3651" i="8"/>
  <c r="R3651" i="8"/>
  <c r="Q3651" i="8"/>
  <c r="G3651" i="8"/>
  <c r="AC3650" i="8"/>
  <c r="AA3650" i="8"/>
  <c r="Z3650" i="8"/>
  <c r="X3650" i="8"/>
  <c r="U3650" i="8"/>
  <c r="T3650" i="8"/>
  <c r="S3650" i="8"/>
  <c r="R3650" i="8"/>
  <c r="Q3650" i="8"/>
  <c r="G3650" i="8"/>
  <c r="AC3649" i="8"/>
  <c r="AA3649" i="8"/>
  <c r="Z3649" i="8"/>
  <c r="X3649" i="8"/>
  <c r="U3649" i="8"/>
  <c r="T3649" i="8"/>
  <c r="S3649" i="8"/>
  <c r="R3649" i="8"/>
  <c r="Q3649" i="8"/>
  <c r="G3649" i="8"/>
  <c r="AC3648" i="8"/>
  <c r="AA3648" i="8"/>
  <c r="Z3648" i="8"/>
  <c r="X3648" i="8"/>
  <c r="U3648" i="8"/>
  <c r="T3648" i="8"/>
  <c r="S3648" i="8"/>
  <c r="R3648" i="8"/>
  <c r="Q3648" i="8"/>
  <c r="G3648" i="8"/>
  <c r="AC3647" i="8"/>
  <c r="AA3647" i="8"/>
  <c r="Z3647" i="8"/>
  <c r="X3647" i="8"/>
  <c r="U3647" i="8"/>
  <c r="T3647" i="8"/>
  <c r="S3647" i="8"/>
  <c r="R3647" i="8"/>
  <c r="Q3647" i="8"/>
  <c r="G3647" i="8"/>
  <c r="AC3646" i="8"/>
  <c r="AA3646" i="8"/>
  <c r="Z3646" i="8"/>
  <c r="X3646" i="8"/>
  <c r="U3646" i="8"/>
  <c r="T3646" i="8"/>
  <c r="S3646" i="8"/>
  <c r="R3646" i="8"/>
  <c r="Q3646" i="8"/>
  <c r="G3646" i="8"/>
  <c r="AC3645" i="8"/>
  <c r="AA3645" i="8"/>
  <c r="Z3645" i="8"/>
  <c r="X3645" i="8"/>
  <c r="U3645" i="8"/>
  <c r="T3645" i="8"/>
  <c r="S3645" i="8"/>
  <c r="R3645" i="8"/>
  <c r="Q3645" i="8"/>
  <c r="G3645" i="8"/>
  <c r="AC3644" i="8"/>
  <c r="AA3644" i="8"/>
  <c r="Z3644" i="8"/>
  <c r="X3644" i="8"/>
  <c r="U3644" i="8"/>
  <c r="T3644" i="8"/>
  <c r="S3644" i="8"/>
  <c r="R3644" i="8"/>
  <c r="Q3644" i="8"/>
  <c r="G3644" i="8"/>
  <c r="AC3643" i="8"/>
  <c r="AA3643" i="8"/>
  <c r="Z3643" i="8"/>
  <c r="X3643" i="8"/>
  <c r="U3643" i="8"/>
  <c r="T3643" i="8"/>
  <c r="S3643" i="8"/>
  <c r="R3643" i="8"/>
  <c r="Q3643" i="8"/>
  <c r="G3643" i="8"/>
  <c r="AC3642" i="8"/>
  <c r="AA3642" i="8"/>
  <c r="Z3642" i="8"/>
  <c r="X3642" i="8"/>
  <c r="U3642" i="8"/>
  <c r="T3642" i="8"/>
  <c r="S3642" i="8"/>
  <c r="R3642" i="8"/>
  <c r="Q3642" i="8"/>
  <c r="G3642" i="8"/>
  <c r="AC3641" i="8"/>
  <c r="AA3641" i="8"/>
  <c r="Z3641" i="8"/>
  <c r="X3641" i="8"/>
  <c r="U3641" i="8"/>
  <c r="T3641" i="8"/>
  <c r="S3641" i="8"/>
  <c r="R3641" i="8"/>
  <c r="Q3641" i="8"/>
  <c r="G3641" i="8"/>
  <c r="AC3640" i="8"/>
  <c r="AA3640" i="8"/>
  <c r="Z3640" i="8"/>
  <c r="X3640" i="8"/>
  <c r="U3640" i="8"/>
  <c r="T3640" i="8"/>
  <c r="S3640" i="8"/>
  <c r="R3640" i="8"/>
  <c r="Q3640" i="8"/>
  <c r="G3640" i="8"/>
  <c r="AC3639" i="8"/>
  <c r="AA3639" i="8"/>
  <c r="Z3639" i="8"/>
  <c r="X3639" i="8"/>
  <c r="U3639" i="8"/>
  <c r="T3639" i="8"/>
  <c r="S3639" i="8"/>
  <c r="R3639" i="8"/>
  <c r="Q3639" i="8"/>
  <c r="G3639" i="8"/>
  <c r="AC3638" i="8"/>
  <c r="AA3638" i="8"/>
  <c r="Z3638" i="8"/>
  <c r="X3638" i="8"/>
  <c r="U3638" i="8"/>
  <c r="T3638" i="8"/>
  <c r="S3638" i="8"/>
  <c r="R3638" i="8"/>
  <c r="Q3638" i="8"/>
  <c r="G3638" i="8"/>
  <c r="AC3637" i="8"/>
  <c r="AA3637" i="8"/>
  <c r="Z3637" i="8"/>
  <c r="X3637" i="8"/>
  <c r="U3637" i="8"/>
  <c r="T3637" i="8"/>
  <c r="S3637" i="8"/>
  <c r="R3637" i="8"/>
  <c r="Q3637" i="8"/>
  <c r="G3637" i="8"/>
  <c r="AC3636" i="8"/>
  <c r="AA3636" i="8"/>
  <c r="Z3636" i="8"/>
  <c r="X3636" i="8"/>
  <c r="U3636" i="8"/>
  <c r="T3636" i="8"/>
  <c r="S3636" i="8"/>
  <c r="R3636" i="8"/>
  <c r="Q3636" i="8"/>
  <c r="G3636" i="8"/>
  <c r="AC3635" i="8"/>
  <c r="AA3635" i="8"/>
  <c r="Z3635" i="8"/>
  <c r="X3635" i="8"/>
  <c r="U3635" i="8"/>
  <c r="T3635" i="8"/>
  <c r="S3635" i="8"/>
  <c r="R3635" i="8"/>
  <c r="Q3635" i="8"/>
  <c r="G3635" i="8"/>
  <c r="AC3634" i="8"/>
  <c r="AA3634" i="8"/>
  <c r="Z3634" i="8"/>
  <c r="X3634" i="8"/>
  <c r="U3634" i="8"/>
  <c r="T3634" i="8"/>
  <c r="S3634" i="8"/>
  <c r="R3634" i="8"/>
  <c r="Q3634" i="8"/>
  <c r="G3634" i="8"/>
  <c r="AC3633" i="8"/>
  <c r="AA3633" i="8"/>
  <c r="Z3633" i="8"/>
  <c r="X3633" i="8"/>
  <c r="U3633" i="8"/>
  <c r="T3633" i="8"/>
  <c r="S3633" i="8"/>
  <c r="R3633" i="8"/>
  <c r="Q3633" i="8"/>
  <c r="G3633" i="8"/>
  <c r="AC3632" i="8"/>
  <c r="AA3632" i="8"/>
  <c r="Z3632" i="8"/>
  <c r="X3632" i="8"/>
  <c r="U3632" i="8"/>
  <c r="T3632" i="8"/>
  <c r="S3632" i="8"/>
  <c r="R3632" i="8"/>
  <c r="Q3632" i="8"/>
  <c r="G3632" i="8"/>
  <c r="AC3631" i="8"/>
  <c r="AA3631" i="8"/>
  <c r="Z3631" i="8"/>
  <c r="X3631" i="8"/>
  <c r="U3631" i="8"/>
  <c r="T3631" i="8"/>
  <c r="S3631" i="8"/>
  <c r="R3631" i="8"/>
  <c r="Q3631" i="8"/>
  <c r="G3631" i="8"/>
  <c r="AC3630" i="8"/>
  <c r="AA3630" i="8"/>
  <c r="Z3630" i="8"/>
  <c r="X3630" i="8"/>
  <c r="U3630" i="8"/>
  <c r="T3630" i="8"/>
  <c r="S3630" i="8"/>
  <c r="R3630" i="8"/>
  <c r="Q3630" i="8"/>
  <c r="G3630" i="8"/>
  <c r="AC3629" i="8"/>
  <c r="AA3629" i="8"/>
  <c r="Z3629" i="8"/>
  <c r="X3629" i="8"/>
  <c r="U3629" i="8"/>
  <c r="T3629" i="8"/>
  <c r="S3629" i="8"/>
  <c r="R3629" i="8"/>
  <c r="Q3629" i="8"/>
  <c r="G3629" i="8"/>
  <c r="AC3628" i="8"/>
  <c r="AA3628" i="8"/>
  <c r="Z3628" i="8"/>
  <c r="X3628" i="8"/>
  <c r="U3628" i="8"/>
  <c r="T3628" i="8"/>
  <c r="S3628" i="8"/>
  <c r="R3628" i="8"/>
  <c r="Q3628" i="8"/>
  <c r="G3628" i="8"/>
  <c r="AC3627" i="8"/>
  <c r="AA3627" i="8"/>
  <c r="Z3627" i="8"/>
  <c r="X3627" i="8"/>
  <c r="U3627" i="8"/>
  <c r="T3627" i="8"/>
  <c r="S3627" i="8"/>
  <c r="R3627" i="8"/>
  <c r="Q3627" i="8"/>
  <c r="G3627" i="8"/>
  <c r="AC3626" i="8"/>
  <c r="AA3626" i="8"/>
  <c r="Z3626" i="8"/>
  <c r="X3626" i="8"/>
  <c r="U3626" i="8"/>
  <c r="T3626" i="8"/>
  <c r="S3626" i="8"/>
  <c r="R3626" i="8"/>
  <c r="Q3626" i="8"/>
  <c r="G3626" i="8"/>
  <c r="AC3625" i="8"/>
  <c r="AA3625" i="8"/>
  <c r="Z3625" i="8"/>
  <c r="X3625" i="8"/>
  <c r="U3625" i="8"/>
  <c r="T3625" i="8"/>
  <c r="S3625" i="8"/>
  <c r="R3625" i="8"/>
  <c r="Q3625" i="8"/>
  <c r="G3625" i="8"/>
  <c r="AC3624" i="8"/>
  <c r="AA3624" i="8"/>
  <c r="Z3624" i="8"/>
  <c r="X3624" i="8"/>
  <c r="U3624" i="8"/>
  <c r="T3624" i="8"/>
  <c r="S3624" i="8"/>
  <c r="R3624" i="8"/>
  <c r="Q3624" i="8"/>
  <c r="G3624" i="8"/>
  <c r="AC3623" i="8"/>
  <c r="AA3623" i="8"/>
  <c r="Z3623" i="8"/>
  <c r="X3623" i="8"/>
  <c r="U3623" i="8"/>
  <c r="T3623" i="8"/>
  <c r="S3623" i="8"/>
  <c r="R3623" i="8"/>
  <c r="Q3623" i="8"/>
  <c r="G3623" i="8"/>
  <c r="AC3622" i="8"/>
  <c r="AA3622" i="8"/>
  <c r="Z3622" i="8"/>
  <c r="X3622" i="8"/>
  <c r="U3622" i="8"/>
  <c r="T3622" i="8"/>
  <c r="S3622" i="8"/>
  <c r="R3622" i="8"/>
  <c r="Q3622" i="8"/>
  <c r="G3622" i="8"/>
  <c r="AC3621" i="8"/>
  <c r="AA3621" i="8"/>
  <c r="Z3621" i="8"/>
  <c r="X3621" i="8"/>
  <c r="U3621" i="8"/>
  <c r="T3621" i="8"/>
  <c r="S3621" i="8"/>
  <c r="R3621" i="8"/>
  <c r="Q3621" i="8"/>
  <c r="G3621" i="8"/>
  <c r="AC3620" i="8"/>
  <c r="AA3620" i="8"/>
  <c r="Z3620" i="8"/>
  <c r="X3620" i="8"/>
  <c r="U3620" i="8"/>
  <c r="T3620" i="8"/>
  <c r="S3620" i="8"/>
  <c r="R3620" i="8"/>
  <c r="Q3620" i="8"/>
  <c r="G3620" i="8"/>
  <c r="AC3619" i="8"/>
  <c r="AA3619" i="8"/>
  <c r="Z3619" i="8"/>
  <c r="X3619" i="8"/>
  <c r="U3619" i="8"/>
  <c r="T3619" i="8"/>
  <c r="S3619" i="8"/>
  <c r="R3619" i="8"/>
  <c r="Q3619" i="8"/>
  <c r="G3619" i="8"/>
  <c r="AC3618" i="8"/>
  <c r="AA3618" i="8"/>
  <c r="Z3618" i="8"/>
  <c r="X3618" i="8"/>
  <c r="U3618" i="8"/>
  <c r="T3618" i="8"/>
  <c r="S3618" i="8"/>
  <c r="R3618" i="8"/>
  <c r="Q3618" i="8"/>
  <c r="G3618" i="8"/>
  <c r="AC3617" i="8"/>
  <c r="AA3617" i="8"/>
  <c r="Z3617" i="8"/>
  <c r="X3617" i="8"/>
  <c r="U3617" i="8"/>
  <c r="T3617" i="8"/>
  <c r="S3617" i="8"/>
  <c r="R3617" i="8"/>
  <c r="Q3617" i="8"/>
  <c r="G3617" i="8"/>
  <c r="AC3616" i="8"/>
  <c r="AA3616" i="8"/>
  <c r="Z3616" i="8"/>
  <c r="X3616" i="8"/>
  <c r="U3616" i="8"/>
  <c r="T3616" i="8"/>
  <c r="S3616" i="8"/>
  <c r="R3616" i="8"/>
  <c r="Q3616" i="8"/>
  <c r="G3616" i="8"/>
  <c r="AC3615" i="8"/>
  <c r="AA3615" i="8"/>
  <c r="Z3615" i="8"/>
  <c r="X3615" i="8"/>
  <c r="U3615" i="8"/>
  <c r="T3615" i="8"/>
  <c r="S3615" i="8"/>
  <c r="R3615" i="8"/>
  <c r="Q3615" i="8"/>
  <c r="G3615" i="8"/>
  <c r="AC3614" i="8"/>
  <c r="AA3614" i="8"/>
  <c r="Z3614" i="8"/>
  <c r="X3614" i="8"/>
  <c r="U3614" i="8"/>
  <c r="T3614" i="8"/>
  <c r="S3614" i="8"/>
  <c r="R3614" i="8"/>
  <c r="Q3614" i="8"/>
  <c r="G3614" i="8"/>
  <c r="AC3613" i="8"/>
  <c r="AA3613" i="8"/>
  <c r="Z3613" i="8"/>
  <c r="X3613" i="8"/>
  <c r="U3613" i="8"/>
  <c r="T3613" i="8"/>
  <c r="S3613" i="8"/>
  <c r="R3613" i="8"/>
  <c r="Q3613" i="8"/>
  <c r="G3613" i="8"/>
  <c r="AC3612" i="8"/>
  <c r="AA3612" i="8"/>
  <c r="Z3612" i="8"/>
  <c r="X3612" i="8"/>
  <c r="U3612" i="8"/>
  <c r="T3612" i="8"/>
  <c r="S3612" i="8"/>
  <c r="R3612" i="8"/>
  <c r="Q3612" i="8"/>
  <c r="G3612" i="8"/>
  <c r="AC3611" i="8"/>
  <c r="AA3611" i="8"/>
  <c r="Z3611" i="8"/>
  <c r="X3611" i="8"/>
  <c r="U3611" i="8"/>
  <c r="T3611" i="8"/>
  <c r="S3611" i="8"/>
  <c r="R3611" i="8"/>
  <c r="Q3611" i="8"/>
  <c r="G3611" i="8"/>
  <c r="AC3610" i="8"/>
  <c r="AA3610" i="8"/>
  <c r="Z3610" i="8"/>
  <c r="X3610" i="8"/>
  <c r="U3610" i="8"/>
  <c r="T3610" i="8"/>
  <c r="S3610" i="8"/>
  <c r="R3610" i="8"/>
  <c r="Q3610" i="8"/>
  <c r="G3610" i="8"/>
  <c r="AC3609" i="8"/>
  <c r="AA3609" i="8"/>
  <c r="Z3609" i="8"/>
  <c r="X3609" i="8"/>
  <c r="U3609" i="8"/>
  <c r="T3609" i="8"/>
  <c r="S3609" i="8"/>
  <c r="R3609" i="8"/>
  <c r="Q3609" i="8"/>
  <c r="G3609" i="8"/>
  <c r="AC3608" i="8"/>
  <c r="AA3608" i="8"/>
  <c r="Z3608" i="8"/>
  <c r="X3608" i="8"/>
  <c r="U3608" i="8"/>
  <c r="T3608" i="8"/>
  <c r="S3608" i="8"/>
  <c r="R3608" i="8"/>
  <c r="Q3608" i="8"/>
  <c r="G3608" i="8"/>
  <c r="AC3607" i="8"/>
  <c r="AA3607" i="8"/>
  <c r="Z3607" i="8"/>
  <c r="X3607" i="8"/>
  <c r="U3607" i="8"/>
  <c r="T3607" i="8"/>
  <c r="S3607" i="8"/>
  <c r="R3607" i="8"/>
  <c r="Q3607" i="8"/>
  <c r="G3607" i="8"/>
  <c r="AC3606" i="8"/>
  <c r="AA3606" i="8"/>
  <c r="Z3606" i="8"/>
  <c r="X3606" i="8"/>
  <c r="U3606" i="8"/>
  <c r="T3606" i="8"/>
  <c r="S3606" i="8"/>
  <c r="R3606" i="8"/>
  <c r="Q3606" i="8"/>
  <c r="G3606" i="8"/>
  <c r="AC3605" i="8"/>
  <c r="AA3605" i="8"/>
  <c r="Z3605" i="8"/>
  <c r="X3605" i="8"/>
  <c r="U3605" i="8"/>
  <c r="T3605" i="8"/>
  <c r="S3605" i="8"/>
  <c r="R3605" i="8"/>
  <c r="Q3605" i="8"/>
  <c r="G3605" i="8"/>
  <c r="AC3604" i="8"/>
  <c r="AA3604" i="8"/>
  <c r="Z3604" i="8"/>
  <c r="X3604" i="8"/>
  <c r="U3604" i="8"/>
  <c r="T3604" i="8"/>
  <c r="S3604" i="8"/>
  <c r="R3604" i="8"/>
  <c r="Q3604" i="8"/>
  <c r="G3604" i="8"/>
  <c r="AC3603" i="8"/>
  <c r="AA3603" i="8"/>
  <c r="Z3603" i="8"/>
  <c r="X3603" i="8"/>
  <c r="U3603" i="8"/>
  <c r="T3603" i="8"/>
  <c r="S3603" i="8"/>
  <c r="R3603" i="8"/>
  <c r="Q3603" i="8"/>
  <c r="G3603" i="8"/>
  <c r="AC3602" i="8"/>
  <c r="AA3602" i="8"/>
  <c r="Z3602" i="8"/>
  <c r="X3602" i="8"/>
  <c r="U3602" i="8"/>
  <c r="T3602" i="8"/>
  <c r="S3602" i="8"/>
  <c r="R3602" i="8"/>
  <c r="Q3602" i="8"/>
  <c r="G3602" i="8"/>
  <c r="AC3601" i="8"/>
  <c r="AA3601" i="8"/>
  <c r="Z3601" i="8"/>
  <c r="X3601" i="8"/>
  <c r="U3601" i="8"/>
  <c r="T3601" i="8"/>
  <c r="S3601" i="8"/>
  <c r="R3601" i="8"/>
  <c r="Q3601" i="8"/>
  <c r="G3601" i="8"/>
  <c r="AC3600" i="8"/>
  <c r="AA3600" i="8"/>
  <c r="Z3600" i="8"/>
  <c r="X3600" i="8"/>
  <c r="U3600" i="8"/>
  <c r="T3600" i="8"/>
  <c r="S3600" i="8"/>
  <c r="R3600" i="8"/>
  <c r="Q3600" i="8"/>
  <c r="G3600" i="8"/>
  <c r="AC3599" i="8"/>
  <c r="AA3599" i="8"/>
  <c r="Z3599" i="8"/>
  <c r="X3599" i="8"/>
  <c r="U3599" i="8"/>
  <c r="T3599" i="8"/>
  <c r="S3599" i="8"/>
  <c r="R3599" i="8"/>
  <c r="Q3599" i="8"/>
  <c r="G3599" i="8"/>
  <c r="AC3598" i="8"/>
  <c r="AA3598" i="8"/>
  <c r="Z3598" i="8"/>
  <c r="X3598" i="8"/>
  <c r="U3598" i="8"/>
  <c r="T3598" i="8"/>
  <c r="S3598" i="8"/>
  <c r="R3598" i="8"/>
  <c r="Q3598" i="8"/>
  <c r="G3598" i="8"/>
  <c r="AC3597" i="8"/>
  <c r="AA3597" i="8"/>
  <c r="Z3597" i="8"/>
  <c r="X3597" i="8"/>
  <c r="U3597" i="8"/>
  <c r="T3597" i="8"/>
  <c r="S3597" i="8"/>
  <c r="R3597" i="8"/>
  <c r="Q3597" i="8"/>
  <c r="G3597" i="8"/>
  <c r="AC3596" i="8"/>
  <c r="AA3596" i="8"/>
  <c r="Z3596" i="8"/>
  <c r="X3596" i="8"/>
  <c r="U3596" i="8"/>
  <c r="T3596" i="8"/>
  <c r="S3596" i="8"/>
  <c r="R3596" i="8"/>
  <c r="Q3596" i="8"/>
  <c r="G3596" i="8"/>
  <c r="AC3595" i="8"/>
  <c r="AA3595" i="8"/>
  <c r="Z3595" i="8"/>
  <c r="X3595" i="8"/>
  <c r="U3595" i="8"/>
  <c r="T3595" i="8"/>
  <c r="S3595" i="8"/>
  <c r="R3595" i="8"/>
  <c r="Q3595" i="8"/>
  <c r="G3595" i="8"/>
  <c r="AC3594" i="8"/>
  <c r="AA3594" i="8"/>
  <c r="Z3594" i="8"/>
  <c r="X3594" i="8"/>
  <c r="U3594" i="8"/>
  <c r="T3594" i="8"/>
  <c r="S3594" i="8"/>
  <c r="R3594" i="8"/>
  <c r="Q3594" i="8"/>
  <c r="G3594" i="8"/>
  <c r="AC3593" i="8"/>
  <c r="AA3593" i="8"/>
  <c r="Z3593" i="8"/>
  <c r="X3593" i="8"/>
  <c r="U3593" i="8"/>
  <c r="T3593" i="8"/>
  <c r="S3593" i="8"/>
  <c r="R3593" i="8"/>
  <c r="Q3593" i="8"/>
  <c r="G3593" i="8"/>
  <c r="AC3592" i="8"/>
  <c r="AA3592" i="8"/>
  <c r="Z3592" i="8"/>
  <c r="X3592" i="8"/>
  <c r="U3592" i="8"/>
  <c r="T3592" i="8"/>
  <c r="S3592" i="8"/>
  <c r="R3592" i="8"/>
  <c r="Q3592" i="8"/>
  <c r="G3592" i="8"/>
  <c r="AC3591" i="8"/>
  <c r="AA3591" i="8"/>
  <c r="Z3591" i="8"/>
  <c r="X3591" i="8"/>
  <c r="U3591" i="8"/>
  <c r="T3591" i="8"/>
  <c r="S3591" i="8"/>
  <c r="R3591" i="8"/>
  <c r="Q3591" i="8"/>
  <c r="G3591" i="8"/>
  <c r="AC3590" i="8"/>
  <c r="AA3590" i="8"/>
  <c r="Z3590" i="8"/>
  <c r="X3590" i="8"/>
  <c r="U3590" i="8"/>
  <c r="T3590" i="8"/>
  <c r="S3590" i="8"/>
  <c r="R3590" i="8"/>
  <c r="Q3590" i="8"/>
  <c r="G3590" i="8"/>
  <c r="AC3589" i="8"/>
  <c r="AA3589" i="8"/>
  <c r="Z3589" i="8"/>
  <c r="X3589" i="8"/>
  <c r="U3589" i="8"/>
  <c r="T3589" i="8"/>
  <c r="S3589" i="8"/>
  <c r="R3589" i="8"/>
  <c r="Q3589" i="8"/>
  <c r="G3589" i="8"/>
  <c r="AC3588" i="8"/>
  <c r="AA3588" i="8"/>
  <c r="Z3588" i="8"/>
  <c r="X3588" i="8"/>
  <c r="U3588" i="8"/>
  <c r="T3588" i="8"/>
  <c r="S3588" i="8"/>
  <c r="R3588" i="8"/>
  <c r="Q3588" i="8"/>
  <c r="G3588" i="8"/>
  <c r="AC3587" i="8"/>
  <c r="AA3587" i="8"/>
  <c r="Z3587" i="8"/>
  <c r="X3587" i="8"/>
  <c r="U3587" i="8"/>
  <c r="T3587" i="8"/>
  <c r="S3587" i="8"/>
  <c r="R3587" i="8"/>
  <c r="Q3587" i="8"/>
  <c r="G3587" i="8"/>
  <c r="AC3586" i="8"/>
  <c r="AA3586" i="8"/>
  <c r="Z3586" i="8"/>
  <c r="X3586" i="8"/>
  <c r="U3586" i="8"/>
  <c r="T3586" i="8"/>
  <c r="S3586" i="8"/>
  <c r="R3586" i="8"/>
  <c r="Q3586" i="8"/>
  <c r="G3586" i="8"/>
  <c r="AC3585" i="8"/>
  <c r="AA3585" i="8"/>
  <c r="Z3585" i="8"/>
  <c r="X3585" i="8"/>
  <c r="U3585" i="8"/>
  <c r="T3585" i="8"/>
  <c r="S3585" i="8"/>
  <c r="R3585" i="8"/>
  <c r="Q3585" i="8"/>
  <c r="G3585" i="8"/>
  <c r="AC3584" i="8"/>
  <c r="AA3584" i="8"/>
  <c r="Z3584" i="8"/>
  <c r="X3584" i="8"/>
  <c r="U3584" i="8"/>
  <c r="T3584" i="8"/>
  <c r="S3584" i="8"/>
  <c r="R3584" i="8"/>
  <c r="Q3584" i="8"/>
  <c r="G3584" i="8"/>
  <c r="AC3583" i="8"/>
  <c r="AA3583" i="8"/>
  <c r="Z3583" i="8"/>
  <c r="X3583" i="8"/>
  <c r="U3583" i="8"/>
  <c r="T3583" i="8"/>
  <c r="S3583" i="8"/>
  <c r="R3583" i="8"/>
  <c r="Q3583" i="8"/>
  <c r="G3583" i="8"/>
  <c r="AC3582" i="8"/>
  <c r="AA3582" i="8"/>
  <c r="Z3582" i="8"/>
  <c r="X3582" i="8"/>
  <c r="U3582" i="8"/>
  <c r="T3582" i="8"/>
  <c r="S3582" i="8"/>
  <c r="R3582" i="8"/>
  <c r="Q3582" i="8"/>
  <c r="G3582" i="8"/>
  <c r="AC3581" i="8"/>
  <c r="AA3581" i="8"/>
  <c r="Z3581" i="8"/>
  <c r="X3581" i="8"/>
  <c r="U3581" i="8"/>
  <c r="T3581" i="8"/>
  <c r="S3581" i="8"/>
  <c r="R3581" i="8"/>
  <c r="Q3581" i="8"/>
  <c r="G3581" i="8"/>
  <c r="AC3580" i="8"/>
  <c r="AA3580" i="8"/>
  <c r="Z3580" i="8"/>
  <c r="X3580" i="8"/>
  <c r="U3580" i="8"/>
  <c r="T3580" i="8"/>
  <c r="S3580" i="8"/>
  <c r="R3580" i="8"/>
  <c r="G3580" i="8"/>
  <c r="AC3579" i="8"/>
  <c r="AA3579" i="8"/>
  <c r="Z3579" i="8"/>
  <c r="X3579" i="8"/>
  <c r="U3579" i="8"/>
  <c r="T3579" i="8"/>
  <c r="S3579" i="8"/>
  <c r="R3579" i="8"/>
  <c r="Q3579" i="8"/>
  <c r="G3579" i="8"/>
  <c r="AC3578" i="8"/>
  <c r="AA3578" i="8"/>
  <c r="Z3578" i="8"/>
  <c r="X3578" i="8"/>
  <c r="U3578" i="8"/>
  <c r="T3578" i="8"/>
  <c r="S3578" i="8"/>
  <c r="R3578" i="8"/>
  <c r="Q3578" i="8"/>
  <c r="G3578" i="8"/>
  <c r="AC3577" i="8"/>
  <c r="AA3577" i="8"/>
  <c r="Z3577" i="8"/>
  <c r="X3577" i="8"/>
  <c r="U3577" i="8"/>
  <c r="T3577" i="8"/>
  <c r="S3577" i="8"/>
  <c r="R3577" i="8"/>
  <c r="Q3577" i="8"/>
  <c r="G3577" i="8"/>
  <c r="AC3576" i="8"/>
  <c r="AA3576" i="8"/>
  <c r="Z3576" i="8"/>
  <c r="X3576" i="8"/>
  <c r="U3576" i="8"/>
  <c r="T3576" i="8"/>
  <c r="S3576" i="8"/>
  <c r="R3576" i="8"/>
  <c r="Q3576" i="8"/>
  <c r="G3576" i="8"/>
  <c r="AC3575" i="8"/>
  <c r="AA3575" i="8"/>
  <c r="Z3575" i="8"/>
  <c r="X3575" i="8"/>
  <c r="U3575" i="8"/>
  <c r="T3575" i="8"/>
  <c r="S3575" i="8"/>
  <c r="R3575" i="8"/>
  <c r="Q3575" i="8"/>
  <c r="G3575" i="8"/>
  <c r="AC3574" i="8"/>
  <c r="AA3574" i="8"/>
  <c r="Z3574" i="8"/>
  <c r="X3574" i="8"/>
  <c r="U3574" i="8"/>
  <c r="T3574" i="8"/>
  <c r="S3574" i="8"/>
  <c r="R3574" i="8"/>
  <c r="Q3574" i="8"/>
  <c r="G3574" i="8"/>
  <c r="AC3573" i="8"/>
  <c r="AA3573" i="8"/>
  <c r="Z3573" i="8"/>
  <c r="X3573" i="8"/>
  <c r="U3573" i="8"/>
  <c r="T3573" i="8"/>
  <c r="S3573" i="8"/>
  <c r="R3573" i="8"/>
  <c r="Q3573" i="8"/>
  <c r="G3573" i="8"/>
  <c r="AC3572" i="8"/>
  <c r="AA3572" i="8"/>
  <c r="Z3572" i="8"/>
  <c r="X3572" i="8"/>
  <c r="U3572" i="8"/>
  <c r="T3572" i="8"/>
  <c r="S3572" i="8"/>
  <c r="R3572" i="8"/>
  <c r="Q3572" i="8"/>
  <c r="G3572" i="8"/>
  <c r="AC3571" i="8"/>
  <c r="AA3571" i="8"/>
  <c r="Z3571" i="8"/>
  <c r="X3571" i="8"/>
  <c r="U3571" i="8"/>
  <c r="T3571" i="8"/>
  <c r="S3571" i="8"/>
  <c r="R3571" i="8"/>
  <c r="Q3571" i="8"/>
  <c r="G3571" i="8"/>
  <c r="AC3570" i="8"/>
  <c r="AA3570" i="8"/>
  <c r="Z3570" i="8"/>
  <c r="X3570" i="8"/>
  <c r="U3570" i="8"/>
  <c r="T3570" i="8"/>
  <c r="S3570" i="8"/>
  <c r="R3570" i="8"/>
  <c r="Q3570" i="8"/>
  <c r="G3570" i="8"/>
  <c r="AC3569" i="8"/>
  <c r="AA3569" i="8"/>
  <c r="Z3569" i="8"/>
  <c r="X3569" i="8"/>
  <c r="U3569" i="8"/>
  <c r="T3569" i="8"/>
  <c r="S3569" i="8"/>
  <c r="R3569" i="8"/>
  <c r="Q3569" i="8"/>
  <c r="G3569" i="8"/>
  <c r="AC3568" i="8"/>
  <c r="AA3568" i="8"/>
  <c r="Z3568" i="8"/>
  <c r="X3568" i="8"/>
  <c r="U3568" i="8"/>
  <c r="T3568" i="8"/>
  <c r="S3568" i="8"/>
  <c r="R3568" i="8"/>
  <c r="Q3568" i="8"/>
  <c r="G3568" i="8"/>
  <c r="AC3567" i="8"/>
  <c r="AA3567" i="8"/>
  <c r="Z3567" i="8"/>
  <c r="X3567" i="8"/>
  <c r="U3567" i="8"/>
  <c r="T3567" i="8"/>
  <c r="S3567" i="8"/>
  <c r="R3567" i="8"/>
  <c r="Q3567" i="8"/>
  <c r="G3567" i="8"/>
  <c r="AC3566" i="8"/>
  <c r="AA3566" i="8"/>
  <c r="Z3566" i="8"/>
  <c r="X3566" i="8"/>
  <c r="U3566" i="8"/>
  <c r="T3566" i="8"/>
  <c r="S3566" i="8"/>
  <c r="R3566" i="8"/>
  <c r="Q3566" i="8"/>
  <c r="G3566" i="8"/>
  <c r="AC3565" i="8"/>
  <c r="AA3565" i="8"/>
  <c r="Z3565" i="8"/>
  <c r="X3565" i="8"/>
  <c r="U3565" i="8"/>
  <c r="T3565" i="8"/>
  <c r="S3565" i="8"/>
  <c r="R3565" i="8"/>
  <c r="Q3565" i="8"/>
  <c r="G3565" i="8"/>
  <c r="AC3564" i="8"/>
  <c r="AA3564" i="8"/>
  <c r="Z3564" i="8"/>
  <c r="X3564" i="8"/>
  <c r="U3564" i="8"/>
  <c r="T3564" i="8"/>
  <c r="S3564" i="8"/>
  <c r="R3564" i="8"/>
  <c r="Q3564" i="8"/>
  <c r="G3564" i="8"/>
  <c r="AC3563" i="8"/>
  <c r="AA3563" i="8"/>
  <c r="Z3563" i="8"/>
  <c r="X3563" i="8"/>
  <c r="U3563" i="8"/>
  <c r="T3563" i="8"/>
  <c r="S3563" i="8"/>
  <c r="R3563" i="8"/>
  <c r="Q3563" i="8"/>
  <c r="G3563" i="8"/>
  <c r="AC3562" i="8"/>
  <c r="AA3562" i="8"/>
  <c r="Z3562" i="8"/>
  <c r="X3562" i="8"/>
  <c r="U3562" i="8"/>
  <c r="T3562" i="8"/>
  <c r="S3562" i="8"/>
  <c r="R3562" i="8"/>
  <c r="Q3562" i="8"/>
  <c r="G3562" i="8"/>
  <c r="AC3561" i="8"/>
  <c r="AA3561" i="8"/>
  <c r="Z3561" i="8"/>
  <c r="X3561" i="8"/>
  <c r="U3561" i="8"/>
  <c r="T3561" i="8"/>
  <c r="S3561" i="8"/>
  <c r="R3561" i="8"/>
  <c r="Q3561" i="8"/>
  <c r="G3561" i="8"/>
  <c r="AC3560" i="8"/>
  <c r="AA3560" i="8"/>
  <c r="Z3560" i="8"/>
  <c r="X3560" i="8"/>
  <c r="U3560" i="8"/>
  <c r="T3560" i="8"/>
  <c r="S3560" i="8"/>
  <c r="R3560" i="8"/>
  <c r="Q3560" i="8"/>
  <c r="G3560" i="8"/>
  <c r="AC3559" i="8"/>
  <c r="AA3559" i="8"/>
  <c r="Z3559" i="8"/>
  <c r="X3559" i="8"/>
  <c r="U3559" i="8"/>
  <c r="T3559" i="8"/>
  <c r="S3559" i="8"/>
  <c r="R3559" i="8"/>
  <c r="Q3559" i="8"/>
  <c r="G3559" i="8"/>
  <c r="AC3558" i="8"/>
  <c r="AA3558" i="8"/>
  <c r="Z3558" i="8"/>
  <c r="X3558" i="8"/>
  <c r="U3558" i="8"/>
  <c r="T3558" i="8"/>
  <c r="S3558" i="8"/>
  <c r="R3558" i="8"/>
  <c r="Q3558" i="8"/>
  <c r="G3558" i="8"/>
  <c r="AC3557" i="8"/>
  <c r="AA3557" i="8"/>
  <c r="Z3557" i="8"/>
  <c r="X3557" i="8"/>
  <c r="U3557" i="8"/>
  <c r="T3557" i="8"/>
  <c r="S3557" i="8"/>
  <c r="R3557" i="8"/>
  <c r="Q3557" i="8"/>
  <c r="G3557" i="8"/>
  <c r="AC3556" i="8"/>
  <c r="AA3556" i="8"/>
  <c r="Z3556" i="8"/>
  <c r="X3556" i="8"/>
  <c r="U3556" i="8"/>
  <c r="T3556" i="8"/>
  <c r="S3556" i="8"/>
  <c r="R3556" i="8"/>
  <c r="Q3556" i="8"/>
  <c r="G3556" i="8"/>
  <c r="AC3555" i="8"/>
  <c r="AA3555" i="8"/>
  <c r="Z3555" i="8"/>
  <c r="X3555" i="8"/>
  <c r="U3555" i="8"/>
  <c r="T3555" i="8"/>
  <c r="S3555" i="8"/>
  <c r="R3555" i="8"/>
  <c r="Q3555" i="8"/>
  <c r="G3555" i="8"/>
  <c r="AC3554" i="8"/>
  <c r="AA3554" i="8"/>
  <c r="Z3554" i="8"/>
  <c r="X3554" i="8"/>
  <c r="U3554" i="8"/>
  <c r="T3554" i="8"/>
  <c r="S3554" i="8"/>
  <c r="R3554" i="8"/>
  <c r="Q3554" i="8"/>
  <c r="G3554" i="8"/>
  <c r="AC3553" i="8"/>
  <c r="AA3553" i="8"/>
  <c r="Z3553" i="8"/>
  <c r="X3553" i="8"/>
  <c r="U3553" i="8"/>
  <c r="T3553" i="8"/>
  <c r="S3553" i="8"/>
  <c r="R3553" i="8"/>
  <c r="Q3553" i="8"/>
  <c r="G3553" i="8"/>
  <c r="AC3552" i="8"/>
  <c r="AA3552" i="8"/>
  <c r="Z3552" i="8"/>
  <c r="X3552" i="8"/>
  <c r="U3552" i="8"/>
  <c r="T3552" i="8"/>
  <c r="S3552" i="8"/>
  <c r="R3552" i="8"/>
  <c r="Q3552" i="8"/>
  <c r="G3552" i="8"/>
  <c r="AC3551" i="8"/>
  <c r="AA3551" i="8"/>
  <c r="Z3551" i="8"/>
  <c r="X3551" i="8"/>
  <c r="U3551" i="8"/>
  <c r="T3551" i="8"/>
  <c r="S3551" i="8"/>
  <c r="R3551" i="8"/>
  <c r="Q3551" i="8"/>
  <c r="G3551" i="8"/>
  <c r="AC3550" i="8"/>
  <c r="AA3550" i="8"/>
  <c r="Z3550" i="8"/>
  <c r="X3550" i="8"/>
  <c r="U3550" i="8"/>
  <c r="T3550" i="8"/>
  <c r="S3550" i="8"/>
  <c r="R3550" i="8"/>
  <c r="Q3550" i="8"/>
  <c r="G3550" i="8"/>
  <c r="AC3549" i="8"/>
  <c r="AA3549" i="8"/>
  <c r="Z3549" i="8"/>
  <c r="X3549" i="8"/>
  <c r="U3549" i="8"/>
  <c r="T3549" i="8"/>
  <c r="S3549" i="8"/>
  <c r="R3549" i="8"/>
  <c r="Q3549" i="8"/>
  <c r="G3549" i="8"/>
  <c r="AC3548" i="8"/>
  <c r="AA3548" i="8"/>
  <c r="Z3548" i="8"/>
  <c r="X3548" i="8"/>
  <c r="U3548" i="8"/>
  <c r="T3548" i="8"/>
  <c r="S3548" i="8"/>
  <c r="R3548" i="8"/>
  <c r="Q3548" i="8"/>
  <c r="G3548" i="8"/>
  <c r="AC3547" i="8"/>
  <c r="AA3547" i="8"/>
  <c r="Z3547" i="8"/>
  <c r="X3547" i="8"/>
  <c r="U3547" i="8"/>
  <c r="T3547" i="8"/>
  <c r="S3547" i="8"/>
  <c r="R3547" i="8"/>
  <c r="Q3547" i="8"/>
  <c r="G3547" i="8"/>
  <c r="AC3546" i="8"/>
  <c r="AA3546" i="8"/>
  <c r="Z3546" i="8"/>
  <c r="X3546" i="8"/>
  <c r="U3546" i="8"/>
  <c r="T3546" i="8"/>
  <c r="S3546" i="8"/>
  <c r="R3546" i="8"/>
  <c r="Q3546" i="8"/>
  <c r="G3546" i="8"/>
  <c r="AC3545" i="8"/>
  <c r="AA3545" i="8"/>
  <c r="Z3545" i="8"/>
  <c r="X3545" i="8"/>
  <c r="U3545" i="8"/>
  <c r="T3545" i="8"/>
  <c r="S3545" i="8"/>
  <c r="R3545" i="8"/>
  <c r="Q3545" i="8"/>
  <c r="G3545" i="8"/>
  <c r="AC3544" i="8"/>
  <c r="AA3544" i="8"/>
  <c r="Z3544" i="8"/>
  <c r="X3544" i="8"/>
  <c r="U3544" i="8"/>
  <c r="T3544" i="8"/>
  <c r="S3544" i="8"/>
  <c r="R3544" i="8"/>
  <c r="Q3544" i="8"/>
  <c r="G3544" i="8"/>
  <c r="AC3543" i="8"/>
  <c r="AA3543" i="8"/>
  <c r="Z3543" i="8"/>
  <c r="X3543" i="8"/>
  <c r="U3543" i="8"/>
  <c r="T3543" i="8"/>
  <c r="S3543" i="8"/>
  <c r="R3543" i="8"/>
  <c r="Q3543" i="8"/>
  <c r="G3543" i="8"/>
  <c r="AC3542" i="8"/>
  <c r="AA3542" i="8"/>
  <c r="Z3542" i="8"/>
  <c r="X3542" i="8"/>
  <c r="U3542" i="8"/>
  <c r="T3542" i="8"/>
  <c r="S3542" i="8"/>
  <c r="R3542" i="8"/>
  <c r="Q3542" i="8"/>
  <c r="G3542" i="8"/>
  <c r="AC3541" i="8"/>
  <c r="AA3541" i="8"/>
  <c r="Z3541" i="8"/>
  <c r="X3541" i="8"/>
  <c r="U3541" i="8"/>
  <c r="T3541" i="8"/>
  <c r="S3541" i="8"/>
  <c r="R3541" i="8"/>
  <c r="Q3541" i="8"/>
  <c r="G3541" i="8"/>
  <c r="AC3540" i="8"/>
  <c r="AA3540" i="8"/>
  <c r="Z3540" i="8"/>
  <c r="X3540" i="8"/>
  <c r="U3540" i="8"/>
  <c r="T3540" i="8"/>
  <c r="S3540" i="8"/>
  <c r="R3540" i="8"/>
  <c r="Q3540" i="8"/>
  <c r="G3540" i="8"/>
  <c r="AC3539" i="8"/>
  <c r="AA3539" i="8"/>
  <c r="Z3539" i="8"/>
  <c r="X3539" i="8"/>
  <c r="U3539" i="8"/>
  <c r="T3539" i="8"/>
  <c r="S3539" i="8"/>
  <c r="R3539" i="8"/>
  <c r="Q3539" i="8"/>
  <c r="G3539" i="8"/>
  <c r="AC3538" i="8"/>
  <c r="AA3538" i="8"/>
  <c r="Z3538" i="8"/>
  <c r="X3538" i="8"/>
  <c r="U3538" i="8"/>
  <c r="T3538" i="8"/>
  <c r="S3538" i="8"/>
  <c r="R3538" i="8"/>
  <c r="Q3538" i="8"/>
  <c r="G3538" i="8"/>
  <c r="AC3537" i="8"/>
  <c r="AA3537" i="8"/>
  <c r="Z3537" i="8"/>
  <c r="X3537" i="8"/>
  <c r="U3537" i="8"/>
  <c r="T3537" i="8"/>
  <c r="S3537" i="8"/>
  <c r="R3537" i="8"/>
  <c r="Q3537" i="8"/>
  <c r="G3537" i="8"/>
  <c r="AC3536" i="8"/>
  <c r="AA3536" i="8"/>
  <c r="Z3536" i="8"/>
  <c r="X3536" i="8"/>
  <c r="U3536" i="8"/>
  <c r="T3536" i="8"/>
  <c r="S3536" i="8"/>
  <c r="R3536" i="8"/>
  <c r="Q3536" i="8"/>
  <c r="G3536" i="8"/>
  <c r="AC3535" i="8"/>
  <c r="AA3535" i="8"/>
  <c r="Z3535" i="8"/>
  <c r="X3535" i="8"/>
  <c r="U3535" i="8"/>
  <c r="T3535" i="8"/>
  <c r="S3535" i="8"/>
  <c r="R3535" i="8"/>
  <c r="Q3535" i="8"/>
  <c r="G3535" i="8"/>
  <c r="AC3534" i="8"/>
  <c r="AA3534" i="8"/>
  <c r="Z3534" i="8"/>
  <c r="X3534" i="8"/>
  <c r="U3534" i="8"/>
  <c r="T3534" i="8"/>
  <c r="S3534" i="8"/>
  <c r="R3534" i="8"/>
  <c r="Q3534" i="8"/>
  <c r="G3534" i="8"/>
  <c r="AC3533" i="8"/>
  <c r="AA3533" i="8"/>
  <c r="Z3533" i="8"/>
  <c r="X3533" i="8"/>
  <c r="U3533" i="8"/>
  <c r="T3533" i="8"/>
  <c r="S3533" i="8"/>
  <c r="R3533" i="8"/>
  <c r="Q3533" i="8"/>
  <c r="G3533" i="8"/>
  <c r="AC3532" i="8"/>
  <c r="AA3532" i="8"/>
  <c r="Z3532" i="8"/>
  <c r="X3532" i="8"/>
  <c r="U3532" i="8"/>
  <c r="T3532" i="8"/>
  <c r="S3532" i="8"/>
  <c r="R3532" i="8"/>
  <c r="Q3532" i="8"/>
  <c r="G3532" i="8"/>
  <c r="AC3531" i="8"/>
  <c r="AA3531" i="8"/>
  <c r="Z3531" i="8"/>
  <c r="X3531" i="8"/>
  <c r="U3531" i="8"/>
  <c r="T3531" i="8"/>
  <c r="S3531" i="8"/>
  <c r="R3531" i="8"/>
  <c r="Q3531" i="8"/>
  <c r="G3531" i="8"/>
  <c r="AC3530" i="8"/>
  <c r="AA3530" i="8"/>
  <c r="Z3530" i="8"/>
  <c r="X3530" i="8"/>
  <c r="U3530" i="8"/>
  <c r="T3530" i="8"/>
  <c r="S3530" i="8"/>
  <c r="R3530" i="8"/>
  <c r="Q3530" i="8"/>
  <c r="G3530" i="8"/>
  <c r="AC3529" i="8"/>
  <c r="AA3529" i="8"/>
  <c r="Z3529" i="8"/>
  <c r="X3529" i="8"/>
  <c r="U3529" i="8"/>
  <c r="T3529" i="8"/>
  <c r="S3529" i="8"/>
  <c r="R3529" i="8"/>
  <c r="Q3529" i="8"/>
  <c r="G3529" i="8"/>
  <c r="AC3528" i="8"/>
  <c r="AA3528" i="8"/>
  <c r="Z3528" i="8"/>
  <c r="X3528" i="8"/>
  <c r="U3528" i="8"/>
  <c r="T3528" i="8"/>
  <c r="S3528" i="8"/>
  <c r="R3528" i="8"/>
  <c r="Q3528" i="8"/>
  <c r="G3528" i="8"/>
  <c r="AC3527" i="8"/>
  <c r="AA3527" i="8"/>
  <c r="Z3527" i="8"/>
  <c r="X3527" i="8"/>
  <c r="U3527" i="8"/>
  <c r="T3527" i="8"/>
  <c r="S3527" i="8"/>
  <c r="R3527" i="8"/>
  <c r="Q3527" i="8"/>
  <c r="G3527" i="8"/>
  <c r="AC3526" i="8"/>
  <c r="AA3526" i="8"/>
  <c r="Z3526" i="8"/>
  <c r="X3526" i="8"/>
  <c r="U3526" i="8"/>
  <c r="T3526" i="8"/>
  <c r="S3526" i="8"/>
  <c r="R3526" i="8"/>
  <c r="Q3526" i="8"/>
  <c r="G3526" i="8"/>
  <c r="AC3525" i="8"/>
  <c r="AA3525" i="8"/>
  <c r="Z3525" i="8"/>
  <c r="X3525" i="8"/>
  <c r="U3525" i="8"/>
  <c r="T3525" i="8"/>
  <c r="S3525" i="8"/>
  <c r="R3525" i="8"/>
  <c r="Q3525" i="8"/>
  <c r="G3525" i="8"/>
  <c r="AC3524" i="8"/>
  <c r="AA3524" i="8"/>
  <c r="Z3524" i="8"/>
  <c r="X3524" i="8"/>
  <c r="U3524" i="8"/>
  <c r="T3524" i="8"/>
  <c r="S3524" i="8"/>
  <c r="R3524" i="8"/>
  <c r="Q3524" i="8"/>
  <c r="G3524" i="8"/>
  <c r="AC3523" i="8"/>
  <c r="AA3523" i="8"/>
  <c r="Z3523" i="8"/>
  <c r="X3523" i="8"/>
  <c r="U3523" i="8"/>
  <c r="T3523" i="8"/>
  <c r="S3523" i="8"/>
  <c r="R3523" i="8"/>
  <c r="Q3523" i="8"/>
  <c r="G3523" i="8"/>
  <c r="AC3522" i="8"/>
  <c r="AA3522" i="8"/>
  <c r="Z3522" i="8"/>
  <c r="X3522" i="8"/>
  <c r="U3522" i="8"/>
  <c r="T3522" i="8"/>
  <c r="S3522" i="8"/>
  <c r="R3522" i="8"/>
  <c r="Q3522" i="8"/>
  <c r="G3522" i="8"/>
  <c r="AC3521" i="8"/>
  <c r="AA3521" i="8"/>
  <c r="Z3521" i="8"/>
  <c r="X3521" i="8"/>
  <c r="U3521" i="8"/>
  <c r="T3521" i="8"/>
  <c r="S3521" i="8"/>
  <c r="R3521" i="8"/>
  <c r="Q3521" i="8"/>
  <c r="G3521" i="8"/>
  <c r="AC3520" i="8"/>
  <c r="AA3520" i="8"/>
  <c r="Z3520" i="8"/>
  <c r="X3520" i="8"/>
  <c r="U3520" i="8"/>
  <c r="T3520" i="8"/>
  <c r="S3520" i="8"/>
  <c r="R3520" i="8"/>
  <c r="Q3520" i="8"/>
  <c r="G3520" i="8"/>
  <c r="AC3519" i="8"/>
  <c r="AA3519" i="8"/>
  <c r="Z3519" i="8"/>
  <c r="X3519" i="8"/>
  <c r="U3519" i="8"/>
  <c r="T3519" i="8"/>
  <c r="S3519" i="8"/>
  <c r="R3519" i="8"/>
  <c r="Q3519" i="8"/>
  <c r="G3519" i="8"/>
  <c r="AC3518" i="8"/>
  <c r="AA3518" i="8"/>
  <c r="Z3518" i="8"/>
  <c r="X3518" i="8"/>
  <c r="U3518" i="8"/>
  <c r="T3518" i="8"/>
  <c r="S3518" i="8"/>
  <c r="R3518" i="8"/>
  <c r="Q3518" i="8"/>
  <c r="G3518" i="8"/>
  <c r="AC3517" i="8"/>
  <c r="AA3517" i="8"/>
  <c r="Z3517" i="8"/>
  <c r="X3517" i="8"/>
  <c r="U3517" i="8"/>
  <c r="T3517" i="8"/>
  <c r="S3517" i="8"/>
  <c r="R3517" i="8"/>
  <c r="Q3517" i="8"/>
  <c r="G3517" i="8"/>
  <c r="AC3516" i="8"/>
  <c r="AA3516" i="8"/>
  <c r="Z3516" i="8"/>
  <c r="X3516" i="8"/>
  <c r="U3516" i="8"/>
  <c r="T3516" i="8"/>
  <c r="S3516" i="8"/>
  <c r="R3516" i="8"/>
  <c r="Q3516" i="8"/>
  <c r="G3516" i="8"/>
  <c r="AC3515" i="8"/>
  <c r="AA3515" i="8"/>
  <c r="Z3515" i="8"/>
  <c r="X3515" i="8"/>
  <c r="U3515" i="8"/>
  <c r="T3515" i="8"/>
  <c r="S3515" i="8"/>
  <c r="R3515" i="8"/>
  <c r="Q3515" i="8"/>
  <c r="G3515" i="8"/>
  <c r="AC3514" i="8"/>
  <c r="AA3514" i="8"/>
  <c r="Z3514" i="8"/>
  <c r="X3514" i="8"/>
  <c r="U3514" i="8"/>
  <c r="T3514" i="8"/>
  <c r="S3514" i="8"/>
  <c r="R3514" i="8"/>
  <c r="Q3514" i="8"/>
  <c r="G3514" i="8"/>
  <c r="AC3513" i="8"/>
  <c r="AA3513" i="8"/>
  <c r="Z3513" i="8"/>
  <c r="X3513" i="8"/>
  <c r="U3513" i="8"/>
  <c r="T3513" i="8"/>
  <c r="S3513" i="8"/>
  <c r="R3513" i="8"/>
  <c r="Q3513" i="8"/>
  <c r="G3513" i="8"/>
  <c r="AC3512" i="8"/>
  <c r="AA3512" i="8"/>
  <c r="Z3512" i="8"/>
  <c r="X3512" i="8"/>
  <c r="U3512" i="8"/>
  <c r="T3512" i="8"/>
  <c r="S3512" i="8"/>
  <c r="R3512" i="8"/>
  <c r="Q3512" i="8"/>
  <c r="G3512" i="8"/>
  <c r="AC3511" i="8"/>
  <c r="AA3511" i="8"/>
  <c r="Z3511" i="8"/>
  <c r="X3511" i="8"/>
  <c r="U3511" i="8"/>
  <c r="T3511" i="8"/>
  <c r="S3511" i="8"/>
  <c r="R3511" i="8"/>
  <c r="Q3511" i="8"/>
  <c r="G3511" i="8"/>
  <c r="AC3510" i="8"/>
  <c r="AA3510" i="8"/>
  <c r="Z3510" i="8"/>
  <c r="X3510" i="8"/>
  <c r="U3510" i="8"/>
  <c r="T3510" i="8"/>
  <c r="S3510" i="8"/>
  <c r="R3510" i="8"/>
  <c r="Q3510" i="8"/>
  <c r="G3510" i="8"/>
  <c r="AC3509" i="8"/>
  <c r="AA3509" i="8"/>
  <c r="Z3509" i="8"/>
  <c r="X3509" i="8"/>
  <c r="U3509" i="8"/>
  <c r="T3509" i="8"/>
  <c r="S3509" i="8"/>
  <c r="R3509" i="8"/>
  <c r="Q3509" i="8"/>
  <c r="G3509" i="8"/>
  <c r="AC3508" i="8"/>
  <c r="AA3508" i="8"/>
  <c r="Z3508" i="8"/>
  <c r="X3508" i="8"/>
  <c r="U3508" i="8"/>
  <c r="T3508" i="8"/>
  <c r="S3508" i="8"/>
  <c r="R3508" i="8"/>
  <c r="Q3508" i="8"/>
  <c r="G3508" i="8"/>
  <c r="AC3507" i="8"/>
  <c r="AA3507" i="8"/>
  <c r="Z3507" i="8"/>
  <c r="X3507" i="8"/>
  <c r="U3507" i="8"/>
  <c r="T3507" i="8"/>
  <c r="S3507" i="8"/>
  <c r="R3507" i="8"/>
  <c r="Q3507" i="8"/>
  <c r="G3507" i="8"/>
  <c r="AC3506" i="8"/>
  <c r="AA3506" i="8"/>
  <c r="Z3506" i="8"/>
  <c r="X3506" i="8"/>
  <c r="U3506" i="8"/>
  <c r="T3506" i="8"/>
  <c r="S3506" i="8"/>
  <c r="R3506" i="8"/>
  <c r="Q3506" i="8"/>
  <c r="G3506" i="8"/>
  <c r="AC3505" i="8"/>
  <c r="AA3505" i="8"/>
  <c r="Z3505" i="8"/>
  <c r="X3505" i="8"/>
  <c r="U3505" i="8"/>
  <c r="T3505" i="8"/>
  <c r="S3505" i="8"/>
  <c r="R3505" i="8"/>
  <c r="Q3505" i="8"/>
  <c r="G3505" i="8"/>
  <c r="AC3504" i="8"/>
  <c r="AA3504" i="8"/>
  <c r="Z3504" i="8"/>
  <c r="X3504" i="8"/>
  <c r="U3504" i="8"/>
  <c r="T3504" i="8"/>
  <c r="S3504" i="8"/>
  <c r="R3504" i="8"/>
  <c r="Q3504" i="8"/>
  <c r="G3504" i="8"/>
  <c r="AC3503" i="8"/>
  <c r="AA3503" i="8"/>
  <c r="Z3503" i="8"/>
  <c r="X3503" i="8"/>
  <c r="U3503" i="8"/>
  <c r="T3503" i="8"/>
  <c r="S3503" i="8"/>
  <c r="R3503" i="8"/>
  <c r="Q3503" i="8"/>
  <c r="G3503" i="8"/>
  <c r="AC3502" i="8"/>
  <c r="AA3502" i="8"/>
  <c r="Z3502" i="8"/>
  <c r="X3502" i="8"/>
  <c r="U3502" i="8"/>
  <c r="T3502" i="8"/>
  <c r="S3502" i="8"/>
  <c r="R3502" i="8"/>
  <c r="Q3502" i="8"/>
  <c r="G3502" i="8"/>
  <c r="AC3501" i="8"/>
  <c r="AA3501" i="8"/>
  <c r="Z3501" i="8"/>
  <c r="X3501" i="8"/>
  <c r="U3501" i="8"/>
  <c r="T3501" i="8"/>
  <c r="S3501" i="8"/>
  <c r="R3501" i="8"/>
  <c r="Q3501" i="8"/>
  <c r="G3501" i="8"/>
  <c r="AC3500" i="8"/>
  <c r="AA3500" i="8"/>
  <c r="Z3500" i="8"/>
  <c r="X3500" i="8"/>
  <c r="U3500" i="8"/>
  <c r="T3500" i="8"/>
  <c r="S3500" i="8"/>
  <c r="R3500" i="8"/>
  <c r="Q3500" i="8"/>
  <c r="G3500" i="8"/>
  <c r="AC3499" i="8"/>
  <c r="AA3499" i="8"/>
  <c r="Z3499" i="8"/>
  <c r="X3499" i="8"/>
  <c r="U3499" i="8"/>
  <c r="T3499" i="8"/>
  <c r="S3499" i="8"/>
  <c r="R3499" i="8"/>
  <c r="Q3499" i="8"/>
  <c r="G3499" i="8"/>
  <c r="AC3498" i="8"/>
  <c r="AA3498" i="8"/>
  <c r="Z3498" i="8"/>
  <c r="X3498" i="8"/>
  <c r="U3498" i="8"/>
  <c r="T3498" i="8"/>
  <c r="S3498" i="8"/>
  <c r="R3498" i="8"/>
  <c r="Q3498" i="8"/>
  <c r="G3498" i="8"/>
  <c r="AC3497" i="8"/>
  <c r="AA3497" i="8"/>
  <c r="Z3497" i="8"/>
  <c r="X3497" i="8"/>
  <c r="U3497" i="8"/>
  <c r="T3497" i="8"/>
  <c r="S3497" i="8"/>
  <c r="R3497" i="8"/>
  <c r="Q3497" i="8"/>
  <c r="G3497" i="8"/>
  <c r="AC3496" i="8"/>
  <c r="AA3496" i="8"/>
  <c r="Z3496" i="8"/>
  <c r="X3496" i="8"/>
  <c r="U3496" i="8"/>
  <c r="T3496" i="8"/>
  <c r="S3496" i="8"/>
  <c r="R3496" i="8"/>
  <c r="Q3496" i="8"/>
  <c r="G3496" i="8"/>
  <c r="AC3495" i="8"/>
  <c r="AA3495" i="8"/>
  <c r="Z3495" i="8"/>
  <c r="X3495" i="8"/>
  <c r="U3495" i="8"/>
  <c r="T3495" i="8"/>
  <c r="S3495" i="8"/>
  <c r="R3495" i="8"/>
  <c r="Q3495" i="8"/>
  <c r="G3495" i="8"/>
  <c r="AC3494" i="8"/>
  <c r="AA3494" i="8"/>
  <c r="Z3494" i="8"/>
  <c r="X3494" i="8"/>
  <c r="U3494" i="8"/>
  <c r="T3494" i="8"/>
  <c r="S3494" i="8"/>
  <c r="R3494" i="8"/>
  <c r="Q3494" i="8"/>
  <c r="G3494" i="8"/>
  <c r="AC3493" i="8"/>
  <c r="AA3493" i="8"/>
  <c r="Z3493" i="8"/>
  <c r="X3493" i="8"/>
  <c r="U3493" i="8"/>
  <c r="T3493" i="8"/>
  <c r="S3493" i="8"/>
  <c r="R3493" i="8"/>
  <c r="Q3493" i="8"/>
  <c r="G3493" i="8"/>
  <c r="AC3492" i="8"/>
  <c r="AA3492" i="8"/>
  <c r="Z3492" i="8"/>
  <c r="X3492" i="8"/>
  <c r="U3492" i="8"/>
  <c r="T3492" i="8"/>
  <c r="S3492" i="8"/>
  <c r="R3492" i="8"/>
  <c r="Q3492" i="8"/>
  <c r="G3492" i="8"/>
  <c r="AC3491" i="8"/>
  <c r="AA3491" i="8"/>
  <c r="Z3491" i="8"/>
  <c r="X3491" i="8"/>
  <c r="U3491" i="8"/>
  <c r="T3491" i="8"/>
  <c r="S3491" i="8"/>
  <c r="R3491" i="8"/>
  <c r="Q3491" i="8"/>
  <c r="G3491" i="8"/>
  <c r="AC3490" i="8"/>
  <c r="AA3490" i="8"/>
  <c r="Z3490" i="8"/>
  <c r="X3490" i="8"/>
  <c r="U3490" i="8"/>
  <c r="T3490" i="8"/>
  <c r="S3490" i="8"/>
  <c r="R3490" i="8"/>
  <c r="Q3490" i="8"/>
  <c r="G3490" i="8"/>
  <c r="AC3489" i="8"/>
  <c r="AA3489" i="8"/>
  <c r="Z3489" i="8"/>
  <c r="X3489" i="8"/>
  <c r="U3489" i="8"/>
  <c r="T3489" i="8"/>
  <c r="S3489" i="8"/>
  <c r="R3489" i="8"/>
  <c r="Q3489" i="8"/>
  <c r="G3489" i="8"/>
  <c r="AC3488" i="8"/>
  <c r="AA3488" i="8"/>
  <c r="Z3488" i="8"/>
  <c r="X3488" i="8"/>
  <c r="U3488" i="8"/>
  <c r="T3488" i="8"/>
  <c r="S3488" i="8"/>
  <c r="R3488" i="8"/>
  <c r="Q3488" i="8"/>
  <c r="G3488" i="8"/>
  <c r="AC3487" i="8"/>
  <c r="AA3487" i="8"/>
  <c r="Z3487" i="8"/>
  <c r="X3487" i="8"/>
  <c r="U3487" i="8"/>
  <c r="T3487" i="8"/>
  <c r="S3487" i="8"/>
  <c r="R3487" i="8"/>
  <c r="Q3487" i="8"/>
  <c r="G3487" i="8"/>
  <c r="AC3486" i="8"/>
  <c r="AA3486" i="8"/>
  <c r="Z3486" i="8"/>
  <c r="X3486" i="8"/>
  <c r="U3486" i="8"/>
  <c r="T3486" i="8"/>
  <c r="S3486" i="8"/>
  <c r="R3486" i="8"/>
  <c r="Q3486" i="8"/>
  <c r="G3486" i="8"/>
  <c r="AC3485" i="8"/>
  <c r="AA3485" i="8"/>
  <c r="Z3485" i="8"/>
  <c r="X3485" i="8"/>
  <c r="U3485" i="8"/>
  <c r="T3485" i="8"/>
  <c r="S3485" i="8"/>
  <c r="R3485" i="8"/>
  <c r="Q3485" i="8"/>
  <c r="G3485" i="8"/>
  <c r="AC3484" i="8"/>
  <c r="AA3484" i="8"/>
  <c r="Z3484" i="8"/>
  <c r="X3484" i="8"/>
  <c r="U3484" i="8"/>
  <c r="T3484" i="8"/>
  <c r="S3484" i="8"/>
  <c r="R3484" i="8"/>
  <c r="Q3484" i="8"/>
  <c r="G3484" i="8"/>
  <c r="AC3483" i="8"/>
  <c r="AA3483" i="8"/>
  <c r="Z3483" i="8"/>
  <c r="X3483" i="8"/>
  <c r="U3483" i="8"/>
  <c r="T3483" i="8"/>
  <c r="S3483" i="8"/>
  <c r="R3483" i="8"/>
  <c r="Q3483" i="8"/>
  <c r="G3483" i="8"/>
  <c r="AC3482" i="8"/>
  <c r="AA3482" i="8"/>
  <c r="Z3482" i="8"/>
  <c r="X3482" i="8"/>
  <c r="U3482" i="8"/>
  <c r="T3482" i="8"/>
  <c r="S3482" i="8"/>
  <c r="R3482" i="8"/>
  <c r="Q3482" i="8"/>
  <c r="G3482" i="8"/>
  <c r="AC3481" i="8"/>
  <c r="AA3481" i="8"/>
  <c r="Z3481" i="8"/>
  <c r="X3481" i="8"/>
  <c r="U3481" i="8"/>
  <c r="T3481" i="8"/>
  <c r="S3481" i="8"/>
  <c r="R3481" i="8"/>
  <c r="Q3481" i="8"/>
  <c r="G3481" i="8"/>
  <c r="AC3480" i="8"/>
  <c r="AA3480" i="8"/>
  <c r="Z3480" i="8"/>
  <c r="X3480" i="8"/>
  <c r="U3480" i="8"/>
  <c r="T3480" i="8"/>
  <c r="S3480" i="8"/>
  <c r="R3480" i="8"/>
  <c r="Q3480" i="8"/>
  <c r="G3480" i="8"/>
  <c r="AC3479" i="8"/>
  <c r="AA3479" i="8"/>
  <c r="Z3479" i="8"/>
  <c r="X3479" i="8"/>
  <c r="U3479" i="8"/>
  <c r="T3479" i="8"/>
  <c r="S3479" i="8"/>
  <c r="R3479" i="8"/>
  <c r="Q3479" i="8"/>
  <c r="G3479" i="8"/>
  <c r="AC3478" i="8"/>
  <c r="AA3478" i="8"/>
  <c r="Z3478" i="8"/>
  <c r="X3478" i="8"/>
  <c r="U3478" i="8"/>
  <c r="T3478" i="8"/>
  <c r="S3478" i="8"/>
  <c r="R3478" i="8"/>
  <c r="Q3478" i="8"/>
  <c r="G3478" i="8"/>
  <c r="AC3477" i="8"/>
  <c r="AA3477" i="8"/>
  <c r="Z3477" i="8"/>
  <c r="X3477" i="8"/>
  <c r="U3477" i="8"/>
  <c r="T3477" i="8"/>
  <c r="S3477" i="8"/>
  <c r="R3477" i="8"/>
  <c r="Q3477" i="8"/>
  <c r="G3477" i="8"/>
  <c r="AC3476" i="8"/>
  <c r="AA3476" i="8"/>
  <c r="Z3476" i="8"/>
  <c r="X3476" i="8"/>
  <c r="U3476" i="8"/>
  <c r="T3476" i="8"/>
  <c r="S3476" i="8"/>
  <c r="R3476" i="8"/>
  <c r="Q3476" i="8"/>
  <c r="G3476" i="8"/>
  <c r="AC3475" i="8"/>
  <c r="AA3475" i="8"/>
  <c r="Z3475" i="8"/>
  <c r="X3475" i="8"/>
  <c r="U3475" i="8"/>
  <c r="T3475" i="8"/>
  <c r="S3475" i="8"/>
  <c r="R3475" i="8"/>
  <c r="Q3475" i="8"/>
  <c r="G3475" i="8"/>
  <c r="AC3474" i="8"/>
  <c r="AA3474" i="8"/>
  <c r="Z3474" i="8"/>
  <c r="X3474" i="8"/>
  <c r="U3474" i="8"/>
  <c r="T3474" i="8"/>
  <c r="S3474" i="8"/>
  <c r="R3474" i="8"/>
  <c r="Q3474" i="8"/>
  <c r="G3474" i="8"/>
  <c r="AC3473" i="8"/>
  <c r="AA3473" i="8"/>
  <c r="Z3473" i="8"/>
  <c r="X3473" i="8"/>
  <c r="U3473" i="8"/>
  <c r="T3473" i="8"/>
  <c r="S3473" i="8"/>
  <c r="R3473" i="8"/>
  <c r="Q3473" i="8"/>
  <c r="G3473" i="8"/>
  <c r="AC3472" i="8"/>
  <c r="AA3472" i="8"/>
  <c r="Z3472" i="8"/>
  <c r="X3472" i="8"/>
  <c r="U3472" i="8"/>
  <c r="T3472" i="8"/>
  <c r="S3472" i="8"/>
  <c r="R3472" i="8"/>
  <c r="Q3472" i="8"/>
  <c r="G3472" i="8"/>
  <c r="AC3471" i="8"/>
  <c r="AA3471" i="8"/>
  <c r="Z3471" i="8"/>
  <c r="X3471" i="8"/>
  <c r="U3471" i="8"/>
  <c r="T3471" i="8"/>
  <c r="S3471" i="8"/>
  <c r="R3471" i="8"/>
  <c r="Q3471" i="8"/>
  <c r="G3471" i="8"/>
  <c r="AC3470" i="8"/>
  <c r="AA3470" i="8"/>
  <c r="Z3470" i="8"/>
  <c r="X3470" i="8"/>
  <c r="U3470" i="8"/>
  <c r="T3470" i="8"/>
  <c r="S3470" i="8"/>
  <c r="R3470" i="8"/>
  <c r="Q3470" i="8"/>
  <c r="G3470" i="8"/>
  <c r="AC3469" i="8"/>
  <c r="AA3469" i="8"/>
  <c r="Z3469" i="8"/>
  <c r="X3469" i="8"/>
  <c r="U3469" i="8"/>
  <c r="T3469" i="8"/>
  <c r="S3469" i="8"/>
  <c r="R3469" i="8"/>
  <c r="Q3469" i="8"/>
  <c r="G3469" i="8"/>
  <c r="AC3468" i="8"/>
  <c r="AA3468" i="8"/>
  <c r="Z3468" i="8"/>
  <c r="X3468" i="8"/>
  <c r="U3468" i="8"/>
  <c r="T3468" i="8"/>
  <c r="S3468" i="8"/>
  <c r="R3468" i="8"/>
  <c r="Q3468" i="8"/>
  <c r="G3468" i="8"/>
  <c r="AC3467" i="8"/>
  <c r="AA3467" i="8"/>
  <c r="Z3467" i="8"/>
  <c r="X3467" i="8"/>
  <c r="U3467" i="8"/>
  <c r="T3467" i="8"/>
  <c r="S3467" i="8"/>
  <c r="R3467" i="8"/>
  <c r="Q3467" i="8"/>
  <c r="G3467" i="8"/>
  <c r="AC3466" i="8"/>
  <c r="AA3466" i="8"/>
  <c r="Z3466" i="8"/>
  <c r="X3466" i="8"/>
  <c r="U3466" i="8"/>
  <c r="T3466" i="8"/>
  <c r="S3466" i="8"/>
  <c r="R3466" i="8"/>
  <c r="Q3466" i="8"/>
  <c r="G3466" i="8"/>
  <c r="AC3465" i="8"/>
  <c r="AA3465" i="8"/>
  <c r="Z3465" i="8"/>
  <c r="X3465" i="8"/>
  <c r="U3465" i="8"/>
  <c r="T3465" i="8"/>
  <c r="S3465" i="8"/>
  <c r="R3465" i="8"/>
  <c r="Q3465" i="8"/>
  <c r="G3465" i="8"/>
  <c r="AC3464" i="8"/>
  <c r="AA3464" i="8"/>
  <c r="Z3464" i="8"/>
  <c r="X3464" i="8"/>
  <c r="U3464" i="8"/>
  <c r="T3464" i="8"/>
  <c r="S3464" i="8"/>
  <c r="R3464" i="8"/>
  <c r="Q3464" i="8"/>
  <c r="G3464" i="8"/>
  <c r="AC3463" i="8"/>
  <c r="AA3463" i="8"/>
  <c r="Z3463" i="8"/>
  <c r="X3463" i="8"/>
  <c r="U3463" i="8"/>
  <c r="T3463" i="8"/>
  <c r="S3463" i="8"/>
  <c r="R3463" i="8"/>
  <c r="Q3463" i="8"/>
  <c r="G3463" i="8"/>
  <c r="AC3462" i="8"/>
  <c r="AA3462" i="8"/>
  <c r="Z3462" i="8"/>
  <c r="X3462" i="8"/>
  <c r="U3462" i="8"/>
  <c r="T3462" i="8"/>
  <c r="S3462" i="8"/>
  <c r="R3462" i="8"/>
  <c r="Q3462" i="8"/>
  <c r="G3462" i="8"/>
  <c r="AC3461" i="8"/>
  <c r="AA3461" i="8"/>
  <c r="Z3461" i="8"/>
  <c r="X3461" i="8"/>
  <c r="U3461" i="8"/>
  <c r="T3461" i="8"/>
  <c r="S3461" i="8"/>
  <c r="R3461" i="8"/>
  <c r="Q3461" i="8"/>
  <c r="G3461" i="8"/>
  <c r="AC3460" i="8"/>
  <c r="AA3460" i="8"/>
  <c r="Z3460" i="8"/>
  <c r="X3460" i="8"/>
  <c r="U3460" i="8"/>
  <c r="T3460" i="8"/>
  <c r="S3460" i="8"/>
  <c r="R3460" i="8"/>
  <c r="Q3460" i="8"/>
  <c r="G3460" i="8"/>
  <c r="AC3459" i="8"/>
  <c r="AA3459" i="8"/>
  <c r="Z3459" i="8"/>
  <c r="X3459" i="8"/>
  <c r="U3459" i="8"/>
  <c r="T3459" i="8"/>
  <c r="S3459" i="8"/>
  <c r="R3459" i="8"/>
  <c r="Q3459" i="8"/>
  <c r="G3459" i="8"/>
  <c r="AC3458" i="8"/>
  <c r="AA3458" i="8"/>
  <c r="Z3458" i="8"/>
  <c r="X3458" i="8"/>
  <c r="U3458" i="8"/>
  <c r="T3458" i="8"/>
  <c r="S3458" i="8"/>
  <c r="R3458" i="8"/>
  <c r="Q3458" i="8"/>
  <c r="G3458" i="8"/>
  <c r="AC3457" i="8"/>
  <c r="AA3457" i="8"/>
  <c r="Z3457" i="8"/>
  <c r="X3457" i="8"/>
  <c r="U3457" i="8"/>
  <c r="T3457" i="8"/>
  <c r="S3457" i="8"/>
  <c r="R3457" i="8"/>
  <c r="Q3457" i="8"/>
  <c r="G3457" i="8"/>
  <c r="AC3456" i="8"/>
  <c r="AA3456" i="8"/>
  <c r="Z3456" i="8"/>
  <c r="X3456" i="8"/>
  <c r="U3456" i="8"/>
  <c r="T3456" i="8"/>
  <c r="S3456" i="8"/>
  <c r="R3456" i="8"/>
  <c r="Q3456" i="8"/>
  <c r="G3456" i="8"/>
  <c r="AC3455" i="8"/>
  <c r="AA3455" i="8"/>
  <c r="Z3455" i="8"/>
  <c r="X3455" i="8"/>
  <c r="U3455" i="8"/>
  <c r="T3455" i="8"/>
  <c r="S3455" i="8"/>
  <c r="R3455" i="8"/>
  <c r="Q3455" i="8"/>
  <c r="G3455" i="8"/>
  <c r="AC3454" i="8"/>
  <c r="AA3454" i="8"/>
  <c r="Z3454" i="8"/>
  <c r="X3454" i="8"/>
  <c r="U3454" i="8"/>
  <c r="T3454" i="8"/>
  <c r="S3454" i="8"/>
  <c r="R3454" i="8"/>
  <c r="Q3454" i="8"/>
  <c r="G3454" i="8"/>
  <c r="AC3453" i="8"/>
  <c r="AA3453" i="8"/>
  <c r="Z3453" i="8"/>
  <c r="X3453" i="8"/>
  <c r="U3453" i="8"/>
  <c r="T3453" i="8"/>
  <c r="S3453" i="8"/>
  <c r="R3453" i="8"/>
  <c r="Q3453" i="8"/>
  <c r="G3453" i="8"/>
  <c r="AC3452" i="8"/>
  <c r="AA3452" i="8"/>
  <c r="Z3452" i="8"/>
  <c r="X3452" i="8"/>
  <c r="U3452" i="8"/>
  <c r="T3452" i="8"/>
  <c r="S3452" i="8"/>
  <c r="R3452" i="8"/>
  <c r="Q3452" i="8"/>
  <c r="G3452" i="8"/>
  <c r="AC3451" i="8"/>
  <c r="AA3451" i="8"/>
  <c r="Z3451" i="8"/>
  <c r="X3451" i="8"/>
  <c r="U3451" i="8"/>
  <c r="T3451" i="8"/>
  <c r="S3451" i="8"/>
  <c r="R3451" i="8"/>
  <c r="Q3451" i="8"/>
  <c r="G3451" i="8"/>
  <c r="AC3450" i="8"/>
  <c r="AA3450" i="8"/>
  <c r="Z3450" i="8"/>
  <c r="X3450" i="8"/>
  <c r="U3450" i="8"/>
  <c r="T3450" i="8"/>
  <c r="S3450" i="8"/>
  <c r="R3450" i="8"/>
  <c r="Q3450" i="8"/>
  <c r="G3450" i="8"/>
  <c r="AC3449" i="8"/>
  <c r="AA3449" i="8"/>
  <c r="Z3449" i="8"/>
  <c r="X3449" i="8"/>
  <c r="U3449" i="8"/>
  <c r="T3449" i="8"/>
  <c r="S3449" i="8"/>
  <c r="R3449" i="8"/>
  <c r="Q3449" i="8"/>
  <c r="G3449" i="8"/>
  <c r="AC3448" i="8"/>
  <c r="AA3448" i="8"/>
  <c r="Z3448" i="8"/>
  <c r="X3448" i="8"/>
  <c r="U3448" i="8"/>
  <c r="T3448" i="8"/>
  <c r="S3448" i="8"/>
  <c r="R3448" i="8"/>
  <c r="Q3448" i="8"/>
  <c r="G3448" i="8"/>
  <c r="AC3447" i="8"/>
  <c r="AA3447" i="8"/>
  <c r="Z3447" i="8"/>
  <c r="X3447" i="8"/>
  <c r="U3447" i="8"/>
  <c r="T3447" i="8"/>
  <c r="S3447" i="8"/>
  <c r="R3447" i="8"/>
  <c r="Q3447" i="8"/>
  <c r="G3447" i="8"/>
  <c r="AC3446" i="8"/>
  <c r="AA3446" i="8"/>
  <c r="Z3446" i="8"/>
  <c r="X3446" i="8"/>
  <c r="U3446" i="8"/>
  <c r="T3446" i="8"/>
  <c r="S3446" i="8"/>
  <c r="R3446" i="8"/>
  <c r="Q3446" i="8"/>
  <c r="G3446" i="8"/>
  <c r="AC3445" i="8"/>
  <c r="AA3445" i="8"/>
  <c r="Z3445" i="8"/>
  <c r="X3445" i="8"/>
  <c r="U3445" i="8"/>
  <c r="T3445" i="8"/>
  <c r="S3445" i="8"/>
  <c r="R3445" i="8"/>
  <c r="Q3445" i="8"/>
  <c r="G3445" i="8"/>
  <c r="AC3444" i="8"/>
  <c r="AA3444" i="8"/>
  <c r="Z3444" i="8"/>
  <c r="X3444" i="8"/>
  <c r="U3444" i="8"/>
  <c r="T3444" i="8"/>
  <c r="S3444" i="8"/>
  <c r="R3444" i="8"/>
  <c r="Q3444" i="8"/>
  <c r="G3444" i="8"/>
  <c r="AC3443" i="8"/>
  <c r="AA3443" i="8"/>
  <c r="Z3443" i="8"/>
  <c r="X3443" i="8"/>
  <c r="U3443" i="8"/>
  <c r="T3443" i="8"/>
  <c r="S3443" i="8"/>
  <c r="R3443" i="8"/>
  <c r="Q3443" i="8"/>
  <c r="G3443" i="8"/>
  <c r="AC3442" i="8"/>
  <c r="AA3442" i="8"/>
  <c r="Z3442" i="8"/>
  <c r="X3442" i="8"/>
  <c r="U3442" i="8"/>
  <c r="T3442" i="8"/>
  <c r="S3442" i="8"/>
  <c r="R3442" i="8"/>
  <c r="Q3442" i="8"/>
  <c r="G3442" i="8"/>
  <c r="AC3441" i="8"/>
  <c r="AA3441" i="8"/>
  <c r="Z3441" i="8"/>
  <c r="X3441" i="8"/>
  <c r="U3441" i="8"/>
  <c r="T3441" i="8"/>
  <c r="S3441" i="8"/>
  <c r="R3441" i="8"/>
  <c r="Q3441" i="8"/>
  <c r="G3441" i="8"/>
  <c r="AC3440" i="8"/>
  <c r="AA3440" i="8"/>
  <c r="Z3440" i="8"/>
  <c r="X3440" i="8"/>
  <c r="U3440" i="8"/>
  <c r="T3440" i="8"/>
  <c r="S3440" i="8"/>
  <c r="R3440" i="8"/>
  <c r="Q3440" i="8"/>
  <c r="G3440" i="8"/>
  <c r="AC3439" i="8"/>
  <c r="AA3439" i="8"/>
  <c r="Z3439" i="8"/>
  <c r="X3439" i="8"/>
  <c r="U3439" i="8"/>
  <c r="T3439" i="8"/>
  <c r="S3439" i="8"/>
  <c r="R3439" i="8"/>
  <c r="Q3439" i="8"/>
  <c r="G3439" i="8"/>
  <c r="AC3438" i="8"/>
  <c r="AA3438" i="8"/>
  <c r="Z3438" i="8"/>
  <c r="X3438" i="8"/>
  <c r="U3438" i="8"/>
  <c r="T3438" i="8"/>
  <c r="S3438" i="8"/>
  <c r="R3438" i="8"/>
  <c r="Q3438" i="8"/>
  <c r="G3438" i="8"/>
  <c r="AC3437" i="8"/>
  <c r="AA3437" i="8"/>
  <c r="Z3437" i="8"/>
  <c r="X3437" i="8"/>
  <c r="U3437" i="8"/>
  <c r="T3437" i="8"/>
  <c r="S3437" i="8"/>
  <c r="R3437" i="8"/>
  <c r="Q3437" i="8"/>
  <c r="G3437" i="8"/>
  <c r="AC3436" i="8"/>
  <c r="AA3436" i="8"/>
  <c r="Z3436" i="8"/>
  <c r="X3436" i="8"/>
  <c r="U3436" i="8"/>
  <c r="T3436" i="8"/>
  <c r="S3436" i="8"/>
  <c r="R3436" i="8"/>
  <c r="Q3436" i="8"/>
  <c r="G3436" i="8"/>
  <c r="AC3435" i="8"/>
  <c r="AA3435" i="8"/>
  <c r="Z3435" i="8"/>
  <c r="X3435" i="8"/>
  <c r="U3435" i="8"/>
  <c r="T3435" i="8"/>
  <c r="S3435" i="8"/>
  <c r="R3435" i="8"/>
  <c r="Q3435" i="8"/>
  <c r="G3435" i="8"/>
  <c r="AC3434" i="8"/>
  <c r="AA3434" i="8"/>
  <c r="Z3434" i="8"/>
  <c r="X3434" i="8"/>
  <c r="U3434" i="8"/>
  <c r="T3434" i="8"/>
  <c r="S3434" i="8"/>
  <c r="R3434" i="8"/>
  <c r="Q3434" i="8"/>
  <c r="G3434" i="8"/>
  <c r="AC3433" i="8"/>
  <c r="AA3433" i="8"/>
  <c r="Z3433" i="8"/>
  <c r="X3433" i="8"/>
  <c r="U3433" i="8"/>
  <c r="T3433" i="8"/>
  <c r="S3433" i="8"/>
  <c r="R3433" i="8"/>
  <c r="Q3433" i="8"/>
  <c r="G3433" i="8"/>
  <c r="AC3432" i="8"/>
  <c r="AA3432" i="8"/>
  <c r="Z3432" i="8"/>
  <c r="X3432" i="8"/>
  <c r="U3432" i="8"/>
  <c r="T3432" i="8"/>
  <c r="S3432" i="8"/>
  <c r="R3432" i="8"/>
  <c r="Q3432" i="8"/>
  <c r="G3432" i="8"/>
  <c r="AC3431" i="8"/>
  <c r="AA3431" i="8"/>
  <c r="Z3431" i="8"/>
  <c r="X3431" i="8"/>
  <c r="U3431" i="8"/>
  <c r="T3431" i="8"/>
  <c r="S3431" i="8"/>
  <c r="R3431" i="8"/>
  <c r="Q3431" i="8"/>
  <c r="G3431" i="8"/>
  <c r="AC3430" i="8"/>
  <c r="AA3430" i="8"/>
  <c r="Z3430" i="8"/>
  <c r="X3430" i="8"/>
  <c r="U3430" i="8"/>
  <c r="T3430" i="8"/>
  <c r="S3430" i="8"/>
  <c r="R3430" i="8"/>
  <c r="Q3430" i="8"/>
  <c r="G3430" i="8"/>
  <c r="AC3429" i="8"/>
  <c r="AA3429" i="8"/>
  <c r="Z3429" i="8"/>
  <c r="X3429" i="8"/>
  <c r="U3429" i="8"/>
  <c r="T3429" i="8"/>
  <c r="S3429" i="8"/>
  <c r="R3429" i="8"/>
  <c r="Q3429" i="8"/>
  <c r="G3429" i="8"/>
  <c r="AC3428" i="8"/>
  <c r="AA3428" i="8"/>
  <c r="Z3428" i="8"/>
  <c r="X3428" i="8"/>
  <c r="U3428" i="8"/>
  <c r="T3428" i="8"/>
  <c r="S3428" i="8"/>
  <c r="R3428" i="8"/>
  <c r="Q3428" i="8"/>
  <c r="G3428" i="8"/>
  <c r="AC3427" i="8"/>
  <c r="AA3427" i="8"/>
  <c r="Z3427" i="8"/>
  <c r="X3427" i="8"/>
  <c r="U3427" i="8"/>
  <c r="T3427" i="8"/>
  <c r="S3427" i="8"/>
  <c r="R3427" i="8"/>
  <c r="Q3427" i="8"/>
  <c r="G3427" i="8"/>
  <c r="AC3426" i="8"/>
  <c r="AA3426" i="8"/>
  <c r="Z3426" i="8"/>
  <c r="X3426" i="8"/>
  <c r="U3426" i="8"/>
  <c r="T3426" i="8"/>
  <c r="S3426" i="8"/>
  <c r="R3426" i="8"/>
  <c r="Q3426" i="8"/>
  <c r="G3426" i="8"/>
  <c r="AC3425" i="8"/>
  <c r="AA3425" i="8"/>
  <c r="Z3425" i="8"/>
  <c r="X3425" i="8"/>
  <c r="U3425" i="8"/>
  <c r="T3425" i="8"/>
  <c r="S3425" i="8"/>
  <c r="R3425" i="8"/>
  <c r="Q3425" i="8"/>
  <c r="G3425" i="8"/>
  <c r="AC3424" i="8"/>
  <c r="AA3424" i="8"/>
  <c r="Z3424" i="8"/>
  <c r="X3424" i="8"/>
  <c r="U3424" i="8"/>
  <c r="T3424" i="8"/>
  <c r="S3424" i="8"/>
  <c r="R3424" i="8"/>
  <c r="Q3424" i="8"/>
  <c r="G3424" i="8"/>
  <c r="AC3423" i="8"/>
  <c r="AA3423" i="8"/>
  <c r="Z3423" i="8"/>
  <c r="X3423" i="8"/>
  <c r="U3423" i="8"/>
  <c r="T3423" i="8"/>
  <c r="S3423" i="8"/>
  <c r="R3423" i="8"/>
  <c r="Q3423" i="8"/>
  <c r="G3423" i="8"/>
  <c r="AC3422" i="8"/>
  <c r="AA3422" i="8"/>
  <c r="Z3422" i="8"/>
  <c r="X3422" i="8"/>
  <c r="U3422" i="8"/>
  <c r="T3422" i="8"/>
  <c r="S3422" i="8"/>
  <c r="R3422" i="8"/>
  <c r="Q3422" i="8"/>
  <c r="G3422" i="8"/>
  <c r="AC3421" i="8"/>
  <c r="AA3421" i="8"/>
  <c r="Z3421" i="8"/>
  <c r="X3421" i="8"/>
  <c r="U3421" i="8"/>
  <c r="T3421" i="8"/>
  <c r="S3421" i="8"/>
  <c r="R3421" i="8"/>
  <c r="Q3421" i="8"/>
  <c r="G3421" i="8"/>
  <c r="AC3420" i="8"/>
  <c r="AA3420" i="8"/>
  <c r="Z3420" i="8"/>
  <c r="X3420" i="8"/>
  <c r="U3420" i="8"/>
  <c r="T3420" i="8"/>
  <c r="S3420" i="8"/>
  <c r="R3420" i="8"/>
  <c r="Q3420" i="8"/>
  <c r="G3420" i="8"/>
  <c r="AC3419" i="8"/>
  <c r="AA3419" i="8"/>
  <c r="Z3419" i="8"/>
  <c r="X3419" i="8"/>
  <c r="U3419" i="8"/>
  <c r="T3419" i="8"/>
  <c r="S3419" i="8"/>
  <c r="R3419" i="8"/>
  <c r="Q3419" i="8"/>
  <c r="G3419" i="8"/>
  <c r="AC3418" i="8"/>
  <c r="AA3418" i="8"/>
  <c r="Z3418" i="8"/>
  <c r="X3418" i="8"/>
  <c r="U3418" i="8"/>
  <c r="T3418" i="8"/>
  <c r="S3418" i="8"/>
  <c r="R3418" i="8"/>
  <c r="Q3418" i="8"/>
  <c r="G3418" i="8"/>
  <c r="AC3417" i="8"/>
  <c r="AA3417" i="8"/>
  <c r="Z3417" i="8"/>
  <c r="X3417" i="8"/>
  <c r="U3417" i="8"/>
  <c r="T3417" i="8"/>
  <c r="S3417" i="8"/>
  <c r="R3417" i="8"/>
  <c r="Q3417" i="8"/>
  <c r="G3417" i="8"/>
  <c r="AC3416" i="8"/>
  <c r="AA3416" i="8"/>
  <c r="Z3416" i="8"/>
  <c r="X3416" i="8"/>
  <c r="U3416" i="8"/>
  <c r="T3416" i="8"/>
  <c r="S3416" i="8"/>
  <c r="R3416" i="8"/>
  <c r="Q3416" i="8"/>
  <c r="G3416" i="8"/>
  <c r="AC3415" i="8"/>
  <c r="AA3415" i="8"/>
  <c r="Z3415" i="8"/>
  <c r="X3415" i="8"/>
  <c r="U3415" i="8"/>
  <c r="T3415" i="8"/>
  <c r="S3415" i="8"/>
  <c r="R3415" i="8"/>
  <c r="Q3415" i="8"/>
  <c r="G3415" i="8"/>
  <c r="AC3414" i="8"/>
  <c r="AA3414" i="8"/>
  <c r="Z3414" i="8"/>
  <c r="X3414" i="8"/>
  <c r="U3414" i="8"/>
  <c r="T3414" i="8"/>
  <c r="S3414" i="8"/>
  <c r="R3414" i="8"/>
  <c r="Q3414" i="8"/>
  <c r="G3414" i="8"/>
  <c r="AC3413" i="8"/>
  <c r="AA3413" i="8"/>
  <c r="Z3413" i="8"/>
  <c r="X3413" i="8"/>
  <c r="U3413" i="8"/>
  <c r="T3413" i="8"/>
  <c r="S3413" i="8"/>
  <c r="R3413" i="8"/>
  <c r="Q3413" i="8"/>
  <c r="G3413" i="8"/>
  <c r="AC3412" i="8"/>
  <c r="AA3412" i="8"/>
  <c r="Z3412" i="8"/>
  <c r="X3412" i="8"/>
  <c r="U3412" i="8"/>
  <c r="T3412" i="8"/>
  <c r="S3412" i="8"/>
  <c r="R3412" i="8"/>
  <c r="Q3412" i="8"/>
  <c r="G3412" i="8"/>
  <c r="AC3411" i="8"/>
  <c r="AA3411" i="8"/>
  <c r="Z3411" i="8"/>
  <c r="X3411" i="8"/>
  <c r="U3411" i="8"/>
  <c r="T3411" i="8"/>
  <c r="S3411" i="8"/>
  <c r="R3411" i="8"/>
  <c r="Q3411" i="8"/>
  <c r="G3411" i="8"/>
  <c r="AC3410" i="8"/>
  <c r="AA3410" i="8"/>
  <c r="Z3410" i="8"/>
  <c r="X3410" i="8"/>
  <c r="U3410" i="8"/>
  <c r="T3410" i="8"/>
  <c r="S3410" i="8"/>
  <c r="R3410" i="8"/>
  <c r="Q3410" i="8"/>
  <c r="G3410" i="8"/>
  <c r="AC3409" i="8"/>
  <c r="AA3409" i="8"/>
  <c r="Z3409" i="8"/>
  <c r="X3409" i="8"/>
  <c r="U3409" i="8"/>
  <c r="T3409" i="8"/>
  <c r="S3409" i="8"/>
  <c r="R3409" i="8"/>
  <c r="Q3409" i="8"/>
  <c r="G3409" i="8"/>
  <c r="AC3408" i="8"/>
  <c r="AA3408" i="8"/>
  <c r="Z3408" i="8"/>
  <c r="X3408" i="8"/>
  <c r="U3408" i="8"/>
  <c r="T3408" i="8"/>
  <c r="S3408" i="8"/>
  <c r="R3408" i="8"/>
  <c r="Q3408" i="8"/>
  <c r="G3408" i="8"/>
  <c r="AC3407" i="8"/>
  <c r="AA3407" i="8"/>
  <c r="Z3407" i="8"/>
  <c r="X3407" i="8"/>
  <c r="U3407" i="8"/>
  <c r="T3407" i="8"/>
  <c r="S3407" i="8"/>
  <c r="R3407" i="8"/>
  <c r="Q3407" i="8"/>
  <c r="G3407" i="8"/>
  <c r="AC3406" i="8"/>
  <c r="AA3406" i="8"/>
  <c r="Z3406" i="8"/>
  <c r="X3406" i="8"/>
  <c r="U3406" i="8"/>
  <c r="T3406" i="8"/>
  <c r="S3406" i="8"/>
  <c r="R3406" i="8"/>
  <c r="Q3406" i="8"/>
  <c r="G3406" i="8"/>
  <c r="AC3405" i="8"/>
  <c r="AA3405" i="8"/>
  <c r="Z3405" i="8"/>
  <c r="X3405" i="8"/>
  <c r="U3405" i="8"/>
  <c r="T3405" i="8"/>
  <c r="S3405" i="8"/>
  <c r="R3405" i="8"/>
  <c r="Q3405" i="8"/>
  <c r="G3405" i="8"/>
  <c r="AC3404" i="8"/>
  <c r="AA3404" i="8"/>
  <c r="Z3404" i="8"/>
  <c r="X3404" i="8"/>
  <c r="U3404" i="8"/>
  <c r="T3404" i="8"/>
  <c r="S3404" i="8"/>
  <c r="R3404" i="8"/>
  <c r="Q3404" i="8"/>
  <c r="G3404" i="8"/>
  <c r="AC3403" i="8"/>
  <c r="AA3403" i="8"/>
  <c r="Z3403" i="8"/>
  <c r="X3403" i="8"/>
  <c r="U3403" i="8"/>
  <c r="T3403" i="8"/>
  <c r="S3403" i="8"/>
  <c r="R3403" i="8"/>
  <c r="Q3403" i="8"/>
  <c r="G3403" i="8"/>
  <c r="AC3402" i="8"/>
  <c r="AA3402" i="8"/>
  <c r="Z3402" i="8"/>
  <c r="X3402" i="8"/>
  <c r="U3402" i="8"/>
  <c r="T3402" i="8"/>
  <c r="S3402" i="8"/>
  <c r="R3402" i="8"/>
  <c r="Q3402" i="8"/>
  <c r="G3402" i="8"/>
  <c r="AC3401" i="8"/>
  <c r="AA3401" i="8"/>
  <c r="Z3401" i="8"/>
  <c r="X3401" i="8"/>
  <c r="U3401" i="8"/>
  <c r="T3401" i="8"/>
  <c r="S3401" i="8"/>
  <c r="R3401" i="8"/>
  <c r="Q3401" i="8"/>
  <c r="G3401" i="8"/>
  <c r="AC3400" i="8"/>
  <c r="AA3400" i="8"/>
  <c r="Z3400" i="8"/>
  <c r="X3400" i="8"/>
  <c r="U3400" i="8"/>
  <c r="T3400" i="8"/>
  <c r="S3400" i="8"/>
  <c r="R3400" i="8"/>
  <c r="Q3400" i="8"/>
  <c r="G3400" i="8"/>
  <c r="AC3399" i="8"/>
  <c r="AA3399" i="8"/>
  <c r="Z3399" i="8"/>
  <c r="X3399" i="8"/>
  <c r="U3399" i="8"/>
  <c r="T3399" i="8"/>
  <c r="S3399" i="8"/>
  <c r="R3399" i="8"/>
  <c r="Q3399" i="8"/>
  <c r="G3399" i="8"/>
  <c r="AC3398" i="8"/>
  <c r="AA3398" i="8"/>
  <c r="Z3398" i="8"/>
  <c r="X3398" i="8"/>
  <c r="U3398" i="8"/>
  <c r="T3398" i="8"/>
  <c r="S3398" i="8"/>
  <c r="R3398" i="8"/>
  <c r="Q3398" i="8"/>
  <c r="G3398" i="8"/>
  <c r="AC3397" i="8"/>
  <c r="AA3397" i="8"/>
  <c r="Z3397" i="8"/>
  <c r="X3397" i="8"/>
  <c r="U3397" i="8"/>
  <c r="T3397" i="8"/>
  <c r="S3397" i="8"/>
  <c r="R3397" i="8"/>
  <c r="Q3397" i="8"/>
  <c r="G3397" i="8"/>
  <c r="AC3396" i="8"/>
  <c r="AA3396" i="8"/>
  <c r="Z3396" i="8"/>
  <c r="X3396" i="8"/>
  <c r="U3396" i="8"/>
  <c r="T3396" i="8"/>
  <c r="S3396" i="8"/>
  <c r="R3396" i="8"/>
  <c r="Q3396" i="8"/>
  <c r="G3396" i="8"/>
  <c r="AC3395" i="8"/>
  <c r="AA3395" i="8"/>
  <c r="Z3395" i="8"/>
  <c r="X3395" i="8"/>
  <c r="U3395" i="8"/>
  <c r="T3395" i="8"/>
  <c r="S3395" i="8"/>
  <c r="R3395" i="8"/>
  <c r="Q3395" i="8"/>
  <c r="G3395" i="8"/>
  <c r="AC3394" i="8"/>
  <c r="AA3394" i="8"/>
  <c r="Z3394" i="8"/>
  <c r="X3394" i="8"/>
  <c r="U3394" i="8"/>
  <c r="T3394" i="8"/>
  <c r="S3394" i="8"/>
  <c r="R3394" i="8"/>
  <c r="Q3394" i="8"/>
  <c r="G3394" i="8"/>
  <c r="AC3393" i="8"/>
  <c r="AA3393" i="8"/>
  <c r="Z3393" i="8"/>
  <c r="X3393" i="8"/>
  <c r="U3393" i="8"/>
  <c r="T3393" i="8"/>
  <c r="S3393" i="8"/>
  <c r="R3393" i="8"/>
  <c r="Q3393" i="8"/>
  <c r="G3393" i="8"/>
  <c r="AC3392" i="8"/>
  <c r="AA3392" i="8"/>
  <c r="Z3392" i="8"/>
  <c r="X3392" i="8"/>
  <c r="U3392" i="8"/>
  <c r="T3392" i="8"/>
  <c r="S3392" i="8"/>
  <c r="R3392" i="8"/>
  <c r="Q3392" i="8"/>
  <c r="G3392" i="8"/>
  <c r="AC3391" i="8"/>
  <c r="AA3391" i="8"/>
  <c r="Z3391" i="8"/>
  <c r="X3391" i="8"/>
  <c r="U3391" i="8"/>
  <c r="T3391" i="8"/>
  <c r="S3391" i="8"/>
  <c r="R3391" i="8"/>
  <c r="Q3391" i="8"/>
  <c r="G3391" i="8"/>
  <c r="AC3390" i="8"/>
  <c r="AA3390" i="8"/>
  <c r="Z3390" i="8"/>
  <c r="X3390" i="8"/>
  <c r="U3390" i="8"/>
  <c r="T3390" i="8"/>
  <c r="S3390" i="8"/>
  <c r="R3390" i="8"/>
  <c r="Q3390" i="8"/>
  <c r="G3390" i="8"/>
  <c r="AC3389" i="8"/>
  <c r="AA3389" i="8"/>
  <c r="Z3389" i="8"/>
  <c r="X3389" i="8"/>
  <c r="U3389" i="8"/>
  <c r="T3389" i="8"/>
  <c r="S3389" i="8"/>
  <c r="R3389" i="8"/>
  <c r="Q3389" i="8"/>
  <c r="G3389" i="8"/>
  <c r="AC3388" i="8"/>
  <c r="AA3388" i="8"/>
  <c r="Z3388" i="8"/>
  <c r="X3388" i="8"/>
  <c r="U3388" i="8"/>
  <c r="T3388" i="8"/>
  <c r="S3388" i="8"/>
  <c r="R3388" i="8"/>
  <c r="Q3388" i="8"/>
  <c r="G3388" i="8"/>
  <c r="AC3387" i="8"/>
  <c r="AA3387" i="8"/>
  <c r="Z3387" i="8"/>
  <c r="X3387" i="8"/>
  <c r="U3387" i="8"/>
  <c r="T3387" i="8"/>
  <c r="S3387" i="8"/>
  <c r="R3387" i="8"/>
  <c r="Q3387" i="8"/>
  <c r="G3387" i="8"/>
  <c r="AC3386" i="8"/>
  <c r="AA3386" i="8"/>
  <c r="Z3386" i="8"/>
  <c r="X3386" i="8"/>
  <c r="U3386" i="8"/>
  <c r="T3386" i="8"/>
  <c r="S3386" i="8"/>
  <c r="R3386" i="8"/>
  <c r="Q3386" i="8"/>
  <c r="G3386" i="8"/>
  <c r="AC3385" i="8"/>
  <c r="AA3385" i="8"/>
  <c r="Z3385" i="8"/>
  <c r="X3385" i="8"/>
  <c r="U3385" i="8"/>
  <c r="T3385" i="8"/>
  <c r="S3385" i="8"/>
  <c r="R3385" i="8"/>
  <c r="Q3385" i="8"/>
  <c r="G3385" i="8"/>
  <c r="AC3384" i="8"/>
  <c r="AA3384" i="8"/>
  <c r="Z3384" i="8"/>
  <c r="X3384" i="8"/>
  <c r="U3384" i="8"/>
  <c r="T3384" i="8"/>
  <c r="S3384" i="8"/>
  <c r="R3384" i="8"/>
  <c r="Q3384" i="8"/>
  <c r="G3384" i="8"/>
  <c r="AC3383" i="8"/>
  <c r="AA3383" i="8"/>
  <c r="Z3383" i="8"/>
  <c r="X3383" i="8"/>
  <c r="U3383" i="8"/>
  <c r="T3383" i="8"/>
  <c r="S3383" i="8"/>
  <c r="R3383" i="8"/>
  <c r="Q3383" i="8"/>
  <c r="G3383" i="8"/>
  <c r="AC3382" i="8"/>
  <c r="AA3382" i="8"/>
  <c r="Z3382" i="8"/>
  <c r="X3382" i="8"/>
  <c r="U3382" i="8"/>
  <c r="T3382" i="8"/>
  <c r="S3382" i="8"/>
  <c r="R3382" i="8"/>
  <c r="Q3382" i="8"/>
  <c r="G3382" i="8"/>
  <c r="AC3381" i="8"/>
  <c r="AA3381" i="8"/>
  <c r="Z3381" i="8"/>
  <c r="X3381" i="8"/>
  <c r="U3381" i="8"/>
  <c r="T3381" i="8"/>
  <c r="S3381" i="8"/>
  <c r="R3381" i="8"/>
  <c r="Q3381" i="8"/>
  <c r="G3381" i="8"/>
  <c r="AC3380" i="8"/>
  <c r="AA3380" i="8"/>
  <c r="Z3380" i="8"/>
  <c r="X3380" i="8"/>
  <c r="U3380" i="8"/>
  <c r="T3380" i="8"/>
  <c r="S3380" i="8"/>
  <c r="R3380" i="8"/>
  <c r="Q3380" i="8"/>
  <c r="G3380" i="8"/>
  <c r="AC3379" i="8"/>
  <c r="AA3379" i="8"/>
  <c r="Z3379" i="8"/>
  <c r="X3379" i="8"/>
  <c r="U3379" i="8"/>
  <c r="T3379" i="8"/>
  <c r="S3379" i="8"/>
  <c r="R3379" i="8"/>
  <c r="Q3379" i="8"/>
  <c r="G3379" i="8"/>
  <c r="AC3378" i="8"/>
  <c r="AA3378" i="8"/>
  <c r="Z3378" i="8"/>
  <c r="X3378" i="8"/>
  <c r="U3378" i="8"/>
  <c r="T3378" i="8"/>
  <c r="S3378" i="8"/>
  <c r="R3378" i="8"/>
  <c r="Q3378" i="8"/>
  <c r="G3378" i="8"/>
  <c r="AC3377" i="8"/>
  <c r="AA3377" i="8"/>
  <c r="Z3377" i="8"/>
  <c r="X3377" i="8"/>
  <c r="U3377" i="8"/>
  <c r="T3377" i="8"/>
  <c r="S3377" i="8"/>
  <c r="R3377" i="8"/>
  <c r="Q3377" i="8"/>
  <c r="G3377" i="8"/>
  <c r="AC3376" i="8"/>
  <c r="AA3376" i="8"/>
  <c r="Z3376" i="8"/>
  <c r="X3376" i="8"/>
  <c r="U3376" i="8"/>
  <c r="T3376" i="8"/>
  <c r="S3376" i="8"/>
  <c r="R3376" i="8"/>
  <c r="Q3376" i="8"/>
  <c r="G3376" i="8"/>
  <c r="AC3375" i="8"/>
  <c r="AA3375" i="8"/>
  <c r="Z3375" i="8"/>
  <c r="X3375" i="8"/>
  <c r="U3375" i="8"/>
  <c r="T3375" i="8"/>
  <c r="S3375" i="8"/>
  <c r="R3375" i="8"/>
  <c r="Q3375" i="8"/>
  <c r="G3375" i="8"/>
  <c r="AC3374" i="8"/>
  <c r="AA3374" i="8"/>
  <c r="Z3374" i="8"/>
  <c r="X3374" i="8"/>
  <c r="U3374" i="8"/>
  <c r="T3374" i="8"/>
  <c r="S3374" i="8"/>
  <c r="R3374" i="8"/>
  <c r="Q3374" i="8"/>
  <c r="G3374" i="8"/>
  <c r="AC3373" i="8"/>
  <c r="AA3373" i="8"/>
  <c r="Z3373" i="8"/>
  <c r="X3373" i="8"/>
  <c r="U3373" i="8"/>
  <c r="T3373" i="8"/>
  <c r="S3373" i="8"/>
  <c r="R3373" i="8"/>
  <c r="Q3373" i="8"/>
  <c r="G3373" i="8"/>
  <c r="AC3372" i="8"/>
  <c r="AA3372" i="8"/>
  <c r="Z3372" i="8"/>
  <c r="X3372" i="8"/>
  <c r="U3372" i="8"/>
  <c r="T3372" i="8"/>
  <c r="S3372" i="8"/>
  <c r="R3372" i="8"/>
  <c r="Q3372" i="8"/>
  <c r="G3372" i="8"/>
  <c r="AC3371" i="8"/>
  <c r="AA3371" i="8"/>
  <c r="Z3371" i="8"/>
  <c r="X3371" i="8"/>
  <c r="U3371" i="8"/>
  <c r="T3371" i="8"/>
  <c r="S3371" i="8"/>
  <c r="R3371" i="8"/>
  <c r="Q3371" i="8"/>
  <c r="G3371" i="8"/>
  <c r="AC3370" i="8"/>
  <c r="AA3370" i="8"/>
  <c r="Z3370" i="8"/>
  <c r="X3370" i="8"/>
  <c r="U3370" i="8"/>
  <c r="T3370" i="8"/>
  <c r="S3370" i="8"/>
  <c r="R3370" i="8"/>
  <c r="Q3370" i="8"/>
  <c r="G3370" i="8"/>
  <c r="AC3369" i="8"/>
  <c r="AA3369" i="8"/>
  <c r="Z3369" i="8"/>
  <c r="X3369" i="8"/>
  <c r="U3369" i="8"/>
  <c r="T3369" i="8"/>
  <c r="S3369" i="8"/>
  <c r="R3369" i="8"/>
  <c r="Q3369" i="8"/>
  <c r="G3369" i="8"/>
  <c r="AC3368" i="8"/>
  <c r="AA3368" i="8"/>
  <c r="Z3368" i="8"/>
  <c r="X3368" i="8"/>
  <c r="U3368" i="8"/>
  <c r="T3368" i="8"/>
  <c r="S3368" i="8"/>
  <c r="R3368" i="8"/>
  <c r="Q3368" i="8"/>
  <c r="G3368" i="8"/>
  <c r="AC3367" i="8"/>
  <c r="AA3367" i="8"/>
  <c r="Z3367" i="8"/>
  <c r="X3367" i="8"/>
  <c r="U3367" i="8"/>
  <c r="T3367" i="8"/>
  <c r="S3367" i="8"/>
  <c r="R3367" i="8"/>
  <c r="Q3367" i="8"/>
  <c r="G3367" i="8"/>
  <c r="AC3366" i="8"/>
  <c r="AA3366" i="8"/>
  <c r="Z3366" i="8"/>
  <c r="X3366" i="8"/>
  <c r="U3366" i="8"/>
  <c r="T3366" i="8"/>
  <c r="S3366" i="8"/>
  <c r="R3366" i="8"/>
  <c r="Q3366" i="8"/>
  <c r="G3366" i="8"/>
  <c r="AC3365" i="8"/>
  <c r="AA3365" i="8"/>
  <c r="Z3365" i="8"/>
  <c r="X3365" i="8"/>
  <c r="U3365" i="8"/>
  <c r="T3365" i="8"/>
  <c r="S3365" i="8"/>
  <c r="R3365" i="8"/>
  <c r="Q3365" i="8"/>
  <c r="G3365" i="8"/>
  <c r="AC3364" i="8"/>
  <c r="AA3364" i="8"/>
  <c r="Z3364" i="8"/>
  <c r="X3364" i="8"/>
  <c r="U3364" i="8"/>
  <c r="T3364" i="8"/>
  <c r="S3364" i="8"/>
  <c r="R3364" i="8"/>
  <c r="Q3364" i="8"/>
  <c r="G3364" i="8"/>
  <c r="AC3363" i="8"/>
  <c r="AA3363" i="8"/>
  <c r="Z3363" i="8"/>
  <c r="X3363" i="8"/>
  <c r="U3363" i="8"/>
  <c r="T3363" i="8"/>
  <c r="S3363" i="8"/>
  <c r="R3363" i="8"/>
  <c r="Q3363" i="8"/>
  <c r="G3363" i="8"/>
  <c r="AC3362" i="8"/>
  <c r="AA3362" i="8"/>
  <c r="Z3362" i="8"/>
  <c r="X3362" i="8"/>
  <c r="U3362" i="8"/>
  <c r="T3362" i="8"/>
  <c r="S3362" i="8"/>
  <c r="R3362" i="8"/>
  <c r="Q3362" i="8"/>
  <c r="G3362" i="8"/>
  <c r="AC3361" i="8"/>
  <c r="AA3361" i="8"/>
  <c r="Z3361" i="8"/>
  <c r="X3361" i="8"/>
  <c r="U3361" i="8"/>
  <c r="T3361" i="8"/>
  <c r="S3361" i="8"/>
  <c r="R3361" i="8"/>
  <c r="Q3361" i="8"/>
  <c r="G3361" i="8"/>
  <c r="AC3360" i="8"/>
  <c r="AA3360" i="8"/>
  <c r="Z3360" i="8"/>
  <c r="X3360" i="8"/>
  <c r="U3360" i="8"/>
  <c r="T3360" i="8"/>
  <c r="S3360" i="8"/>
  <c r="R3360" i="8"/>
  <c r="Q3360" i="8"/>
  <c r="G3360" i="8"/>
  <c r="AC3359" i="8"/>
  <c r="AA3359" i="8"/>
  <c r="Z3359" i="8"/>
  <c r="X3359" i="8"/>
  <c r="U3359" i="8"/>
  <c r="T3359" i="8"/>
  <c r="S3359" i="8"/>
  <c r="R3359" i="8"/>
  <c r="Q3359" i="8"/>
  <c r="G3359" i="8"/>
  <c r="AC3358" i="8"/>
  <c r="AA3358" i="8"/>
  <c r="Z3358" i="8"/>
  <c r="X3358" i="8"/>
  <c r="U3358" i="8"/>
  <c r="T3358" i="8"/>
  <c r="S3358" i="8"/>
  <c r="R3358" i="8"/>
  <c r="Q3358" i="8"/>
  <c r="G3358" i="8"/>
  <c r="AC3357" i="8"/>
  <c r="AA3357" i="8"/>
  <c r="Z3357" i="8"/>
  <c r="X3357" i="8"/>
  <c r="U3357" i="8"/>
  <c r="T3357" i="8"/>
  <c r="S3357" i="8"/>
  <c r="R3357" i="8"/>
  <c r="Q3357" i="8"/>
  <c r="G3357" i="8"/>
  <c r="AC3356" i="8"/>
  <c r="AA3356" i="8"/>
  <c r="Z3356" i="8"/>
  <c r="X3356" i="8"/>
  <c r="U3356" i="8"/>
  <c r="T3356" i="8"/>
  <c r="S3356" i="8"/>
  <c r="R3356" i="8"/>
  <c r="Q3356" i="8"/>
  <c r="G3356" i="8"/>
  <c r="AC3355" i="8"/>
  <c r="AA3355" i="8"/>
  <c r="Z3355" i="8"/>
  <c r="X3355" i="8"/>
  <c r="U3355" i="8"/>
  <c r="T3355" i="8"/>
  <c r="S3355" i="8"/>
  <c r="R3355" i="8"/>
  <c r="Q3355" i="8"/>
  <c r="G3355" i="8"/>
  <c r="AC3354" i="8"/>
  <c r="AA3354" i="8"/>
  <c r="Z3354" i="8"/>
  <c r="X3354" i="8"/>
  <c r="U3354" i="8"/>
  <c r="T3354" i="8"/>
  <c r="S3354" i="8"/>
  <c r="R3354" i="8"/>
  <c r="Q3354" i="8"/>
  <c r="G3354" i="8"/>
  <c r="AC3353" i="8"/>
  <c r="AA3353" i="8"/>
  <c r="Z3353" i="8"/>
  <c r="X3353" i="8"/>
  <c r="U3353" i="8"/>
  <c r="T3353" i="8"/>
  <c r="S3353" i="8"/>
  <c r="R3353" i="8"/>
  <c r="Q3353" i="8"/>
  <c r="G3353" i="8"/>
  <c r="AC3352" i="8"/>
  <c r="AA3352" i="8"/>
  <c r="Z3352" i="8"/>
  <c r="X3352" i="8"/>
  <c r="U3352" i="8"/>
  <c r="T3352" i="8"/>
  <c r="S3352" i="8"/>
  <c r="R3352" i="8"/>
  <c r="Q3352" i="8"/>
  <c r="G3352" i="8"/>
  <c r="AC3351" i="8"/>
  <c r="AA3351" i="8"/>
  <c r="Z3351" i="8"/>
  <c r="X3351" i="8"/>
  <c r="U3351" i="8"/>
  <c r="T3351" i="8"/>
  <c r="S3351" i="8"/>
  <c r="R3351" i="8"/>
  <c r="Q3351" i="8"/>
  <c r="G3351" i="8"/>
  <c r="AC3350" i="8"/>
  <c r="AA3350" i="8"/>
  <c r="Z3350" i="8"/>
  <c r="X3350" i="8"/>
  <c r="U3350" i="8"/>
  <c r="T3350" i="8"/>
  <c r="S3350" i="8"/>
  <c r="R3350" i="8"/>
  <c r="Q3350" i="8"/>
  <c r="G3350" i="8"/>
  <c r="AC3349" i="8"/>
  <c r="AA3349" i="8"/>
  <c r="Z3349" i="8"/>
  <c r="X3349" i="8"/>
  <c r="U3349" i="8"/>
  <c r="T3349" i="8"/>
  <c r="S3349" i="8"/>
  <c r="R3349" i="8"/>
  <c r="Q3349" i="8"/>
  <c r="G3349" i="8"/>
  <c r="AC3348" i="8"/>
  <c r="AA3348" i="8"/>
  <c r="Z3348" i="8"/>
  <c r="X3348" i="8"/>
  <c r="U3348" i="8"/>
  <c r="T3348" i="8"/>
  <c r="S3348" i="8"/>
  <c r="R3348" i="8"/>
  <c r="Q3348" i="8"/>
  <c r="G3348" i="8"/>
  <c r="AC3347" i="8"/>
  <c r="AA3347" i="8"/>
  <c r="Z3347" i="8"/>
  <c r="X3347" i="8"/>
  <c r="U3347" i="8"/>
  <c r="T3347" i="8"/>
  <c r="S3347" i="8"/>
  <c r="R3347" i="8"/>
  <c r="Q3347" i="8"/>
  <c r="G3347" i="8"/>
  <c r="AC3346" i="8"/>
  <c r="AA3346" i="8"/>
  <c r="Z3346" i="8"/>
  <c r="X3346" i="8"/>
  <c r="U3346" i="8"/>
  <c r="T3346" i="8"/>
  <c r="S3346" i="8"/>
  <c r="R3346" i="8"/>
  <c r="Q3346" i="8"/>
  <c r="G3346" i="8"/>
  <c r="AC3345" i="8"/>
  <c r="AA3345" i="8"/>
  <c r="Z3345" i="8"/>
  <c r="X3345" i="8"/>
  <c r="U3345" i="8"/>
  <c r="T3345" i="8"/>
  <c r="S3345" i="8"/>
  <c r="R3345" i="8"/>
  <c r="Q3345" i="8"/>
  <c r="G3345" i="8"/>
  <c r="AC3344" i="8"/>
  <c r="AA3344" i="8"/>
  <c r="Z3344" i="8"/>
  <c r="X3344" i="8"/>
  <c r="U3344" i="8"/>
  <c r="T3344" i="8"/>
  <c r="S3344" i="8"/>
  <c r="R3344" i="8"/>
  <c r="Q3344" i="8"/>
  <c r="G3344" i="8"/>
  <c r="AC3343" i="8"/>
  <c r="AA3343" i="8"/>
  <c r="Z3343" i="8"/>
  <c r="X3343" i="8"/>
  <c r="U3343" i="8"/>
  <c r="T3343" i="8"/>
  <c r="S3343" i="8"/>
  <c r="R3343" i="8"/>
  <c r="Q3343" i="8"/>
  <c r="G3343" i="8"/>
  <c r="AC3342" i="8"/>
  <c r="AA3342" i="8"/>
  <c r="Z3342" i="8"/>
  <c r="X3342" i="8"/>
  <c r="U3342" i="8"/>
  <c r="T3342" i="8"/>
  <c r="S3342" i="8"/>
  <c r="R3342" i="8"/>
  <c r="Q3342" i="8"/>
  <c r="G3342" i="8"/>
  <c r="AC3341" i="8"/>
  <c r="AA3341" i="8"/>
  <c r="Z3341" i="8"/>
  <c r="X3341" i="8"/>
  <c r="U3341" i="8"/>
  <c r="T3341" i="8"/>
  <c r="S3341" i="8"/>
  <c r="R3341" i="8"/>
  <c r="Q3341" i="8"/>
  <c r="G3341" i="8"/>
  <c r="AC3340" i="8"/>
  <c r="AA3340" i="8"/>
  <c r="Z3340" i="8"/>
  <c r="X3340" i="8"/>
  <c r="U3340" i="8"/>
  <c r="T3340" i="8"/>
  <c r="S3340" i="8"/>
  <c r="R3340" i="8"/>
  <c r="Q3340" i="8"/>
  <c r="G3340" i="8"/>
  <c r="AC3339" i="8"/>
  <c r="AA3339" i="8"/>
  <c r="Z3339" i="8"/>
  <c r="X3339" i="8"/>
  <c r="U3339" i="8"/>
  <c r="T3339" i="8"/>
  <c r="S3339" i="8"/>
  <c r="R3339" i="8"/>
  <c r="Q3339" i="8"/>
  <c r="G3339" i="8"/>
  <c r="AC3338" i="8"/>
  <c r="AA3338" i="8"/>
  <c r="Z3338" i="8"/>
  <c r="X3338" i="8"/>
  <c r="U3338" i="8"/>
  <c r="T3338" i="8"/>
  <c r="S3338" i="8"/>
  <c r="R3338" i="8"/>
  <c r="Q3338" i="8"/>
  <c r="G3338" i="8"/>
  <c r="AC3337" i="8"/>
  <c r="AA3337" i="8"/>
  <c r="Z3337" i="8"/>
  <c r="X3337" i="8"/>
  <c r="U3337" i="8"/>
  <c r="T3337" i="8"/>
  <c r="S3337" i="8"/>
  <c r="R3337" i="8"/>
  <c r="Q3337" i="8"/>
  <c r="G3337" i="8"/>
  <c r="AC3336" i="8"/>
  <c r="AA3336" i="8"/>
  <c r="Z3336" i="8"/>
  <c r="X3336" i="8"/>
  <c r="U3336" i="8"/>
  <c r="T3336" i="8"/>
  <c r="S3336" i="8"/>
  <c r="R3336" i="8"/>
  <c r="Q3336" i="8"/>
  <c r="G3336" i="8"/>
  <c r="AC3335" i="8"/>
  <c r="AA3335" i="8"/>
  <c r="Z3335" i="8"/>
  <c r="X3335" i="8"/>
  <c r="U3335" i="8"/>
  <c r="T3335" i="8"/>
  <c r="S3335" i="8"/>
  <c r="R3335" i="8"/>
  <c r="Q3335" i="8"/>
  <c r="G3335" i="8"/>
  <c r="AC3334" i="8"/>
  <c r="AA3334" i="8"/>
  <c r="Z3334" i="8"/>
  <c r="X3334" i="8"/>
  <c r="U3334" i="8"/>
  <c r="T3334" i="8"/>
  <c r="S3334" i="8"/>
  <c r="R3334" i="8"/>
  <c r="Q3334" i="8"/>
  <c r="G3334" i="8"/>
  <c r="AC3333" i="8"/>
  <c r="AA3333" i="8"/>
  <c r="Z3333" i="8"/>
  <c r="X3333" i="8"/>
  <c r="U3333" i="8"/>
  <c r="T3333" i="8"/>
  <c r="S3333" i="8"/>
  <c r="R3333" i="8"/>
  <c r="Q3333" i="8"/>
  <c r="G3333" i="8"/>
  <c r="AC3332" i="8"/>
  <c r="AA3332" i="8"/>
  <c r="Z3332" i="8"/>
  <c r="X3332" i="8"/>
  <c r="U3332" i="8"/>
  <c r="T3332" i="8"/>
  <c r="S3332" i="8"/>
  <c r="R3332" i="8"/>
  <c r="Q3332" i="8"/>
  <c r="G3332" i="8"/>
  <c r="AC3331" i="8"/>
  <c r="AA3331" i="8"/>
  <c r="Z3331" i="8"/>
  <c r="X3331" i="8"/>
  <c r="U3331" i="8"/>
  <c r="T3331" i="8"/>
  <c r="S3331" i="8"/>
  <c r="R3331" i="8"/>
  <c r="Q3331" i="8"/>
  <c r="G3331" i="8"/>
  <c r="AC3330" i="8"/>
  <c r="AA3330" i="8"/>
  <c r="Z3330" i="8"/>
  <c r="X3330" i="8"/>
  <c r="U3330" i="8"/>
  <c r="T3330" i="8"/>
  <c r="S3330" i="8"/>
  <c r="R3330" i="8"/>
  <c r="Q3330" i="8"/>
  <c r="G3330" i="8"/>
  <c r="AC3329" i="8"/>
  <c r="AA3329" i="8"/>
  <c r="Z3329" i="8"/>
  <c r="X3329" i="8"/>
  <c r="U3329" i="8"/>
  <c r="T3329" i="8"/>
  <c r="S3329" i="8"/>
  <c r="R3329" i="8"/>
  <c r="Q3329" i="8"/>
  <c r="G3329" i="8"/>
  <c r="AC3328" i="8"/>
  <c r="AA3328" i="8"/>
  <c r="Z3328" i="8"/>
  <c r="X3328" i="8"/>
  <c r="U3328" i="8"/>
  <c r="T3328" i="8"/>
  <c r="S3328" i="8"/>
  <c r="R3328" i="8"/>
  <c r="Q3328" i="8"/>
  <c r="G3328" i="8"/>
  <c r="AC3327" i="8"/>
  <c r="AA3327" i="8"/>
  <c r="Z3327" i="8"/>
  <c r="X3327" i="8"/>
  <c r="U3327" i="8"/>
  <c r="T3327" i="8"/>
  <c r="S3327" i="8"/>
  <c r="R3327" i="8"/>
  <c r="Q3327" i="8"/>
  <c r="G3327" i="8"/>
  <c r="AC3326" i="8"/>
  <c r="AA3326" i="8"/>
  <c r="Z3326" i="8"/>
  <c r="X3326" i="8"/>
  <c r="U3326" i="8"/>
  <c r="T3326" i="8"/>
  <c r="S3326" i="8"/>
  <c r="R3326" i="8"/>
  <c r="Q3326" i="8"/>
  <c r="G3326" i="8"/>
  <c r="AC3325" i="8"/>
  <c r="AA3325" i="8"/>
  <c r="Z3325" i="8"/>
  <c r="X3325" i="8"/>
  <c r="U3325" i="8"/>
  <c r="T3325" i="8"/>
  <c r="S3325" i="8"/>
  <c r="R3325" i="8"/>
  <c r="Q3325" i="8"/>
  <c r="G3325" i="8"/>
  <c r="AC3324" i="8"/>
  <c r="AA3324" i="8"/>
  <c r="Z3324" i="8"/>
  <c r="X3324" i="8"/>
  <c r="U3324" i="8"/>
  <c r="T3324" i="8"/>
  <c r="S3324" i="8"/>
  <c r="R3324" i="8"/>
  <c r="Q3324" i="8"/>
  <c r="G3324" i="8"/>
  <c r="AC3323" i="8"/>
  <c r="AA3323" i="8"/>
  <c r="Z3323" i="8"/>
  <c r="X3323" i="8"/>
  <c r="U3323" i="8"/>
  <c r="T3323" i="8"/>
  <c r="S3323" i="8"/>
  <c r="R3323" i="8"/>
  <c r="Q3323" i="8"/>
  <c r="G3323" i="8"/>
  <c r="AC3322" i="8"/>
  <c r="AA3322" i="8"/>
  <c r="Z3322" i="8"/>
  <c r="X3322" i="8"/>
  <c r="U3322" i="8"/>
  <c r="T3322" i="8"/>
  <c r="S3322" i="8"/>
  <c r="R3322" i="8"/>
  <c r="Q3322" i="8"/>
  <c r="G3322" i="8"/>
  <c r="AC3321" i="8"/>
  <c r="AA3321" i="8"/>
  <c r="Z3321" i="8"/>
  <c r="X3321" i="8"/>
  <c r="U3321" i="8"/>
  <c r="T3321" i="8"/>
  <c r="S3321" i="8"/>
  <c r="R3321" i="8"/>
  <c r="Q3321" i="8"/>
  <c r="G3321" i="8"/>
  <c r="AC3320" i="8"/>
  <c r="AA3320" i="8"/>
  <c r="Z3320" i="8"/>
  <c r="X3320" i="8"/>
  <c r="U3320" i="8"/>
  <c r="T3320" i="8"/>
  <c r="S3320" i="8"/>
  <c r="R3320" i="8"/>
  <c r="Q3320" i="8"/>
  <c r="G3320" i="8"/>
  <c r="AC3319" i="8"/>
  <c r="AA3319" i="8"/>
  <c r="Z3319" i="8"/>
  <c r="X3319" i="8"/>
  <c r="U3319" i="8"/>
  <c r="T3319" i="8"/>
  <c r="S3319" i="8"/>
  <c r="R3319" i="8"/>
  <c r="Q3319" i="8"/>
  <c r="G3319" i="8"/>
  <c r="AC3318" i="8"/>
  <c r="AA3318" i="8"/>
  <c r="Z3318" i="8"/>
  <c r="X3318" i="8"/>
  <c r="U3318" i="8"/>
  <c r="T3318" i="8"/>
  <c r="S3318" i="8"/>
  <c r="R3318" i="8"/>
  <c r="Q3318" i="8"/>
  <c r="G3318" i="8"/>
  <c r="AC3317" i="8"/>
  <c r="AA3317" i="8"/>
  <c r="Z3317" i="8"/>
  <c r="X3317" i="8"/>
  <c r="U3317" i="8"/>
  <c r="T3317" i="8"/>
  <c r="S3317" i="8"/>
  <c r="R3317" i="8"/>
  <c r="Q3317" i="8"/>
  <c r="G3317" i="8"/>
  <c r="AC3316" i="8"/>
  <c r="AA3316" i="8"/>
  <c r="Z3316" i="8"/>
  <c r="X3316" i="8"/>
  <c r="U3316" i="8"/>
  <c r="T3316" i="8"/>
  <c r="S3316" i="8"/>
  <c r="R3316" i="8"/>
  <c r="Q3316" i="8"/>
  <c r="G3316" i="8"/>
  <c r="AC3315" i="8"/>
  <c r="AA3315" i="8"/>
  <c r="Z3315" i="8"/>
  <c r="X3315" i="8"/>
  <c r="U3315" i="8"/>
  <c r="T3315" i="8"/>
  <c r="S3315" i="8"/>
  <c r="R3315" i="8"/>
  <c r="Q3315" i="8"/>
  <c r="G3315" i="8"/>
  <c r="AC3314" i="8"/>
  <c r="AA3314" i="8"/>
  <c r="Z3314" i="8"/>
  <c r="X3314" i="8"/>
  <c r="U3314" i="8"/>
  <c r="T3314" i="8"/>
  <c r="S3314" i="8"/>
  <c r="R3314" i="8"/>
  <c r="Q3314" i="8"/>
  <c r="G3314" i="8"/>
  <c r="AC3313" i="8"/>
  <c r="AA3313" i="8"/>
  <c r="Z3313" i="8"/>
  <c r="X3313" i="8"/>
  <c r="U3313" i="8"/>
  <c r="T3313" i="8"/>
  <c r="S3313" i="8"/>
  <c r="R3313" i="8"/>
  <c r="Q3313" i="8"/>
  <c r="G3313" i="8"/>
  <c r="AC3312" i="8"/>
  <c r="AA3312" i="8"/>
  <c r="Z3312" i="8"/>
  <c r="X3312" i="8"/>
  <c r="U3312" i="8"/>
  <c r="T3312" i="8"/>
  <c r="S3312" i="8"/>
  <c r="R3312" i="8"/>
  <c r="Q3312" i="8"/>
  <c r="G3312" i="8"/>
  <c r="AC3311" i="8"/>
  <c r="AA3311" i="8"/>
  <c r="Z3311" i="8"/>
  <c r="X3311" i="8"/>
  <c r="U3311" i="8"/>
  <c r="T3311" i="8"/>
  <c r="S3311" i="8"/>
  <c r="R3311" i="8"/>
  <c r="Q3311" i="8"/>
  <c r="G3311" i="8"/>
  <c r="AC3310" i="8"/>
  <c r="AA3310" i="8"/>
  <c r="Z3310" i="8"/>
  <c r="X3310" i="8"/>
  <c r="U3310" i="8"/>
  <c r="T3310" i="8"/>
  <c r="S3310" i="8"/>
  <c r="R3310" i="8"/>
  <c r="Q3310" i="8"/>
  <c r="G3310" i="8"/>
  <c r="AC3309" i="8"/>
  <c r="AA3309" i="8"/>
  <c r="Z3309" i="8"/>
  <c r="X3309" i="8"/>
  <c r="U3309" i="8"/>
  <c r="T3309" i="8"/>
  <c r="S3309" i="8"/>
  <c r="R3309" i="8"/>
  <c r="Q3309" i="8"/>
  <c r="G3309" i="8"/>
  <c r="AC3308" i="8"/>
  <c r="AA3308" i="8"/>
  <c r="Z3308" i="8"/>
  <c r="X3308" i="8"/>
  <c r="U3308" i="8"/>
  <c r="T3308" i="8"/>
  <c r="S3308" i="8"/>
  <c r="R3308" i="8"/>
  <c r="Q3308" i="8"/>
  <c r="G3308" i="8"/>
  <c r="AC3307" i="8"/>
  <c r="AA3307" i="8"/>
  <c r="Z3307" i="8"/>
  <c r="X3307" i="8"/>
  <c r="U3307" i="8"/>
  <c r="T3307" i="8"/>
  <c r="S3307" i="8"/>
  <c r="R3307" i="8"/>
  <c r="Q3307" i="8"/>
  <c r="G3307" i="8"/>
  <c r="AC3306" i="8"/>
  <c r="AA3306" i="8"/>
  <c r="Z3306" i="8"/>
  <c r="X3306" i="8"/>
  <c r="U3306" i="8"/>
  <c r="T3306" i="8"/>
  <c r="S3306" i="8"/>
  <c r="R3306" i="8"/>
  <c r="Q3306" i="8"/>
  <c r="G3306" i="8"/>
  <c r="AC3305" i="8"/>
  <c r="AA3305" i="8"/>
  <c r="Z3305" i="8"/>
  <c r="X3305" i="8"/>
  <c r="U3305" i="8"/>
  <c r="T3305" i="8"/>
  <c r="S3305" i="8"/>
  <c r="R3305" i="8"/>
  <c r="Q3305" i="8"/>
  <c r="G3305" i="8"/>
  <c r="AC3304" i="8"/>
  <c r="AA3304" i="8"/>
  <c r="Z3304" i="8"/>
  <c r="X3304" i="8"/>
  <c r="U3304" i="8"/>
  <c r="T3304" i="8"/>
  <c r="S3304" i="8"/>
  <c r="R3304" i="8"/>
  <c r="Q3304" i="8"/>
  <c r="G3304" i="8"/>
  <c r="AC3303" i="8"/>
  <c r="AA3303" i="8"/>
  <c r="Z3303" i="8"/>
  <c r="X3303" i="8"/>
  <c r="U3303" i="8"/>
  <c r="T3303" i="8"/>
  <c r="S3303" i="8"/>
  <c r="R3303" i="8"/>
  <c r="Q3303" i="8"/>
  <c r="G3303" i="8"/>
  <c r="AC3302" i="8"/>
  <c r="AA3302" i="8"/>
  <c r="Z3302" i="8"/>
  <c r="X3302" i="8"/>
  <c r="U3302" i="8"/>
  <c r="T3302" i="8"/>
  <c r="S3302" i="8"/>
  <c r="R3302" i="8"/>
  <c r="Q3302" i="8"/>
  <c r="G3302" i="8"/>
  <c r="AC3301" i="8"/>
  <c r="AA3301" i="8"/>
  <c r="Z3301" i="8"/>
  <c r="X3301" i="8"/>
  <c r="U3301" i="8"/>
  <c r="T3301" i="8"/>
  <c r="S3301" i="8"/>
  <c r="R3301" i="8"/>
  <c r="Q3301" i="8"/>
  <c r="G3301" i="8"/>
  <c r="AC3300" i="8"/>
  <c r="AA3300" i="8"/>
  <c r="Z3300" i="8"/>
  <c r="X3300" i="8"/>
  <c r="U3300" i="8"/>
  <c r="T3300" i="8"/>
  <c r="S3300" i="8"/>
  <c r="R3300" i="8"/>
  <c r="Q3300" i="8"/>
  <c r="G3300" i="8"/>
  <c r="AC3299" i="8"/>
  <c r="AA3299" i="8"/>
  <c r="Z3299" i="8"/>
  <c r="X3299" i="8"/>
  <c r="U3299" i="8"/>
  <c r="T3299" i="8"/>
  <c r="S3299" i="8"/>
  <c r="R3299" i="8"/>
  <c r="Q3299" i="8"/>
  <c r="G3299" i="8"/>
  <c r="AC3298" i="8"/>
  <c r="AA3298" i="8"/>
  <c r="Z3298" i="8"/>
  <c r="X3298" i="8"/>
  <c r="U3298" i="8"/>
  <c r="T3298" i="8"/>
  <c r="S3298" i="8"/>
  <c r="R3298" i="8"/>
  <c r="Q3298" i="8"/>
  <c r="G3298" i="8"/>
  <c r="AC3297" i="8"/>
  <c r="AA3297" i="8"/>
  <c r="Z3297" i="8"/>
  <c r="X3297" i="8"/>
  <c r="U3297" i="8"/>
  <c r="T3297" i="8"/>
  <c r="S3297" i="8"/>
  <c r="R3297" i="8"/>
  <c r="Q3297" i="8"/>
  <c r="G3297" i="8"/>
  <c r="AC3296" i="8"/>
  <c r="AA3296" i="8"/>
  <c r="Z3296" i="8"/>
  <c r="X3296" i="8"/>
  <c r="U3296" i="8"/>
  <c r="T3296" i="8"/>
  <c r="S3296" i="8"/>
  <c r="R3296" i="8"/>
  <c r="Q3296" i="8"/>
  <c r="G3296" i="8"/>
  <c r="AC3295" i="8"/>
  <c r="AA3295" i="8"/>
  <c r="Z3295" i="8"/>
  <c r="X3295" i="8"/>
  <c r="U3295" i="8"/>
  <c r="T3295" i="8"/>
  <c r="S3295" i="8"/>
  <c r="R3295" i="8"/>
  <c r="Q3295" i="8"/>
  <c r="G3295" i="8"/>
  <c r="AC3294" i="8"/>
  <c r="AA3294" i="8"/>
  <c r="Z3294" i="8"/>
  <c r="X3294" i="8"/>
  <c r="U3294" i="8"/>
  <c r="T3294" i="8"/>
  <c r="S3294" i="8"/>
  <c r="R3294" i="8"/>
  <c r="Q3294" i="8"/>
  <c r="G3294" i="8"/>
  <c r="AC3293" i="8"/>
  <c r="AA3293" i="8"/>
  <c r="Z3293" i="8"/>
  <c r="X3293" i="8"/>
  <c r="U3293" i="8"/>
  <c r="T3293" i="8"/>
  <c r="S3293" i="8"/>
  <c r="R3293" i="8"/>
  <c r="Q3293" i="8"/>
  <c r="G3293" i="8"/>
  <c r="AC3292" i="8"/>
  <c r="AA3292" i="8"/>
  <c r="Z3292" i="8"/>
  <c r="X3292" i="8"/>
  <c r="U3292" i="8"/>
  <c r="T3292" i="8"/>
  <c r="S3292" i="8"/>
  <c r="R3292" i="8"/>
  <c r="Q3292" i="8"/>
  <c r="G3292" i="8"/>
  <c r="AC3291" i="8"/>
  <c r="AA3291" i="8"/>
  <c r="Z3291" i="8"/>
  <c r="X3291" i="8"/>
  <c r="U3291" i="8"/>
  <c r="T3291" i="8"/>
  <c r="S3291" i="8"/>
  <c r="R3291" i="8"/>
  <c r="Q3291" i="8"/>
  <c r="G3291" i="8"/>
  <c r="AC3290" i="8"/>
  <c r="AA3290" i="8"/>
  <c r="Z3290" i="8"/>
  <c r="X3290" i="8"/>
  <c r="U3290" i="8"/>
  <c r="T3290" i="8"/>
  <c r="S3290" i="8"/>
  <c r="R3290" i="8"/>
  <c r="Q3290" i="8"/>
  <c r="G3290" i="8"/>
  <c r="AC3289" i="8"/>
  <c r="AA3289" i="8"/>
  <c r="Z3289" i="8"/>
  <c r="X3289" i="8"/>
  <c r="U3289" i="8"/>
  <c r="T3289" i="8"/>
  <c r="S3289" i="8"/>
  <c r="R3289" i="8"/>
  <c r="Q3289" i="8"/>
  <c r="G3289" i="8"/>
  <c r="AC3288" i="8"/>
  <c r="AA3288" i="8"/>
  <c r="Z3288" i="8"/>
  <c r="X3288" i="8"/>
  <c r="U3288" i="8"/>
  <c r="T3288" i="8"/>
  <c r="S3288" i="8"/>
  <c r="R3288" i="8"/>
  <c r="Q3288" i="8"/>
  <c r="G3288" i="8"/>
  <c r="AC3287" i="8"/>
  <c r="AA3287" i="8"/>
  <c r="Z3287" i="8"/>
  <c r="X3287" i="8"/>
  <c r="U3287" i="8"/>
  <c r="T3287" i="8"/>
  <c r="S3287" i="8"/>
  <c r="R3287" i="8"/>
  <c r="Q3287" i="8"/>
  <c r="G3287" i="8"/>
  <c r="AC3286" i="8"/>
  <c r="AA3286" i="8"/>
  <c r="Z3286" i="8"/>
  <c r="X3286" i="8"/>
  <c r="U3286" i="8"/>
  <c r="T3286" i="8"/>
  <c r="S3286" i="8"/>
  <c r="R3286" i="8"/>
  <c r="Q3286" i="8"/>
  <c r="G3286" i="8"/>
  <c r="AC3285" i="8"/>
  <c r="AA3285" i="8"/>
  <c r="Z3285" i="8"/>
  <c r="X3285" i="8"/>
  <c r="U3285" i="8"/>
  <c r="T3285" i="8"/>
  <c r="S3285" i="8"/>
  <c r="R3285" i="8"/>
  <c r="Q3285" i="8"/>
  <c r="G3285" i="8"/>
  <c r="AC3284" i="8"/>
  <c r="AA3284" i="8"/>
  <c r="Z3284" i="8"/>
  <c r="X3284" i="8"/>
  <c r="U3284" i="8"/>
  <c r="T3284" i="8"/>
  <c r="S3284" i="8"/>
  <c r="R3284" i="8"/>
  <c r="Q3284" i="8"/>
  <c r="G3284" i="8"/>
  <c r="AC3283" i="8"/>
  <c r="AA3283" i="8"/>
  <c r="Z3283" i="8"/>
  <c r="X3283" i="8"/>
  <c r="U3283" i="8"/>
  <c r="T3283" i="8"/>
  <c r="S3283" i="8"/>
  <c r="R3283" i="8"/>
  <c r="Q3283" i="8"/>
  <c r="G3283" i="8"/>
  <c r="AC3282" i="8"/>
  <c r="AA3282" i="8"/>
  <c r="Z3282" i="8"/>
  <c r="X3282" i="8"/>
  <c r="U3282" i="8"/>
  <c r="T3282" i="8"/>
  <c r="S3282" i="8"/>
  <c r="R3282" i="8"/>
  <c r="Q3282" i="8"/>
  <c r="G3282" i="8"/>
  <c r="AC3281" i="8"/>
  <c r="AA3281" i="8"/>
  <c r="Z3281" i="8"/>
  <c r="X3281" i="8"/>
  <c r="U3281" i="8"/>
  <c r="T3281" i="8"/>
  <c r="S3281" i="8"/>
  <c r="R3281" i="8"/>
  <c r="Q3281" i="8"/>
  <c r="G3281" i="8"/>
  <c r="AC3280" i="8"/>
  <c r="AA3280" i="8"/>
  <c r="Z3280" i="8"/>
  <c r="X3280" i="8"/>
  <c r="U3280" i="8"/>
  <c r="T3280" i="8"/>
  <c r="S3280" i="8"/>
  <c r="R3280" i="8"/>
  <c r="Q3280" i="8"/>
  <c r="G3280" i="8"/>
  <c r="AC3279" i="8"/>
  <c r="AA3279" i="8"/>
  <c r="Z3279" i="8"/>
  <c r="X3279" i="8"/>
  <c r="U3279" i="8"/>
  <c r="T3279" i="8"/>
  <c r="S3279" i="8"/>
  <c r="R3279" i="8"/>
  <c r="Q3279" i="8"/>
  <c r="G3279" i="8"/>
  <c r="AC3278" i="8"/>
  <c r="AA3278" i="8"/>
  <c r="Z3278" i="8"/>
  <c r="X3278" i="8"/>
  <c r="U3278" i="8"/>
  <c r="T3278" i="8"/>
  <c r="S3278" i="8"/>
  <c r="R3278" i="8"/>
  <c r="Q3278" i="8"/>
  <c r="G3278" i="8"/>
  <c r="AC3277" i="8"/>
  <c r="AA3277" i="8"/>
  <c r="Z3277" i="8"/>
  <c r="X3277" i="8"/>
  <c r="U3277" i="8"/>
  <c r="T3277" i="8"/>
  <c r="S3277" i="8"/>
  <c r="R3277" i="8"/>
  <c r="Q3277" i="8"/>
  <c r="G3277" i="8"/>
  <c r="AC3276" i="8"/>
  <c r="AA3276" i="8"/>
  <c r="Z3276" i="8"/>
  <c r="X3276" i="8"/>
  <c r="U3276" i="8"/>
  <c r="T3276" i="8"/>
  <c r="S3276" i="8"/>
  <c r="R3276" i="8"/>
  <c r="Q3276" i="8"/>
  <c r="G3276" i="8"/>
  <c r="AC3275" i="8"/>
  <c r="AA3275" i="8"/>
  <c r="Z3275" i="8"/>
  <c r="X3275" i="8"/>
  <c r="U3275" i="8"/>
  <c r="T3275" i="8"/>
  <c r="S3275" i="8"/>
  <c r="R3275" i="8"/>
  <c r="Q3275" i="8"/>
  <c r="G3275" i="8"/>
  <c r="AC3274" i="8"/>
  <c r="AA3274" i="8"/>
  <c r="Z3274" i="8"/>
  <c r="X3274" i="8"/>
  <c r="U3274" i="8"/>
  <c r="T3274" i="8"/>
  <c r="S3274" i="8"/>
  <c r="R3274" i="8"/>
  <c r="Q3274" i="8"/>
  <c r="G3274" i="8"/>
  <c r="AC3273" i="8"/>
  <c r="AA3273" i="8"/>
  <c r="Z3273" i="8"/>
  <c r="X3273" i="8"/>
  <c r="U3273" i="8"/>
  <c r="T3273" i="8"/>
  <c r="S3273" i="8"/>
  <c r="R3273" i="8"/>
  <c r="Q3273" i="8"/>
  <c r="G3273" i="8"/>
  <c r="AC3272" i="8"/>
  <c r="AA3272" i="8"/>
  <c r="Z3272" i="8"/>
  <c r="X3272" i="8"/>
  <c r="U3272" i="8"/>
  <c r="T3272" i="8"/>
  <c r="S3272" i="8"/>
  <c r="R3272" i="8"/>
  <c r="Q3272" i="8"/>
  <c r="G3272" i="8"/>
  <c r="AC3271" i="8"/>
  <c r="AA3271" i="8"/>
  <c r="Z3271" i="8"/>
  <c r="X3271" i="8"/>
  <c r="U3271" i="8"/>
  <c r="T3271" i="8"/>
  <c r="S3271" i="8"/>
  <c r="R3271" i="8"/>
  <c r="Q3271" i="8"/>
  <c r="G3271" i="8"/>
  <c r="AC3270" i="8"/>
  <c r="AA3270" i="8"/>
  <c r="Z3270" i="8"/>
  <c r="X3270" i="8"/>
  <c r="U3270" i="8"/>
  <c r="T3270" i="8"/>
  <c r="S3270" i="8"/>
  <c r="R3270" i="8"/>
  <c r="Q3270" i="8"/>
  <c r="G3270" i="8"/>
  <c r="AC3269" i="8"/>
  <c r="AA3269" i="8"/>
  <c r="Z3269" i="8"/>
  <c r="X3269" i="8"/>
  <c r="U3269" i="8"/>
  <c r="T3269" i="8"/>
  <c r="S3269" i="8"/>
  <c r="R3269" i="8"/>
  <c r="Q3269" i="8"/>
  <c r="G3269" i="8"/>
  <c r="AC3268" i="8"/>
  <c r="AA3268" i="8"/>
  <c r="Z3268" i="8"/>
  <c r="X3268" i="8"/>
  <c r="U3268" i="8"/>
  <c r="T3268" i="8"/>
  <c r="S3268" i="8"/>
  <c r="R3268" i="8"/>
  <c r="Q3268" i="8"/>
  <c r="G3268" i="8"/>
  <c r="AC3267" i="8"/>
  <c r="AA3267" i="8"/>
  <c r="Z3267" i="8"/>
  <c r="X3267" i="8"/>
  <c r="U3267" i="8"/>
  <c r="T3267" i="8"/>
  <c r="S3267" i="8"/>
  <c r="R3267" i="8"/>
  <c r="Q3267" i="8"/>
  <c r="G3267" i="8"/>
  <c r="AC3266" i="8"/>
  <c r="AA3266" i="8"/>
  <c r="Z3266" i="8"/>
  <c r="X3266" i="8"/>
  <c r="U3266" i="8"/>
  <c r="T3266" i="8"/>
  <c r="S3266" i="8"/>
  <c r="R3266" i="8"/>
  <c r="Q3266" i="8"/>
  <c r="G3266" i="8"/>
  <c r="AC3265" i="8"/>
  <c r="AA3265" i="8"/>
  <c r="Z3265" i="8"/>
  <c r="X3265" i="8"/>
  <c r="U3265" i="8"/>
  <c r="T3265" i="8"/>
  <c r="S3265" i="8"/>
  <c r="R3265" i="8"/>
  <c r="Q3265" i="8"/>
  <c r="G3265" i="8"/>
  <c r="AC3264" i="8"/>
  <c r="AA3264" i="8"/>
  <c r="Z3264" i="8"/>
  <c r="X3264" i="8"/>
  <c r="U3264" i="8"/>
  <c r="T3264" i="8"/>
  <c r="S3264" i="8"/>
  <c r="R3264" i="8"/>
  <c r="Q3264" i="8"/>
  <c r="G3264" i="8"/>
  <c r="AC3263" i="8"/>
  <c r="AA3263" i="8"/>
  <c r="Z3263" i="8"/>
  <c r="X3263" i="8"/>
  <c r="U3263" i="8"/>
  <c r="T3263" i="8"/>
  <c r="S3263" i="8"/>
  <c r="R3263" i="8"/>
  <c r="Q3263" i="8"/>
  <c r="G3263" i="8"/>
  <c r="AC3262" i="8"/>
  <c r="AA3262" i="8"/>
  <c r="Z3262" i="8"/>
  <c r="X3262" i="8"/>
  <c r="U3262" i="8"/>
  <c r="T3262" i="8"/>
  <c r="S3262" i="8"/>
  <c r="R3262" i="8"/>
  <c r="Q3262" i="8"/>
  <c r="G3262" i="8"/>
  <c r="AC3261" i="8"/>
  <c r="AA3261" i="8"/>
  <c r="Z3261" i="8"/>
  <c r="X3261" i="8"/>
  <c r="U3261" i="8"/>
  <c r="T3261" i="8"/>
  <c r="S3261" i="8"/>
  <c r="R3261" i="8"/>
  <c r="Q3261" i="8"/>
  <c r="G3261" i="8"/>
  <c r="AC3260" i="8"/>
  <c r="AA3260" i="8"/>
  <c r="Z3260" i="8"/>
  <c r="X3260" i="8"/>
  <c r="U3260" i="8"/>
  <c r="T3260" i="8"/>
  <c r="S3260" i="8"/>
  <c r="R3260" i="8"/>
  <c r="Q3260" i="8"/>
  <c r="G3260" i="8"/>
  <c r="AC3259" i="8"/>
  <c r="AA3259" i="8"/>
  <c r="Z3259" i="8"/>
  <c r="X3259" i="8"/>
  <c r="U3259" i="8"/>
  <c r="T3259" i="8"/>
  <c r="S3259" i="8"/>
  <c r="R3259" i="8"/>
  <c r="Q3259" i="8"/>
  <c r="G3259" i="8"/>
  <c r="AC3258" i="8"/>
  <c r="AA3258" i="8"/>
  <c r="Z3258" i="8"/>
  <c r="X3258" i="8"/>
  <c r="U3258" i="8"/>
  <c r="T3258" i="8"/>
  <c r="S3258" i="8"/>
  <c r="R3258" i="8"/>
  <c r="Q3258" i="8"/>
  <c r="G3258" i="8"/>
  <c r="AC3257" i="8"/>
  <c r="AA3257" i="8"/>
  <c r="Z3257" i="8"/>
  <c r="X3257" i="8"/>
  <c r="U3257" i="8"/>
  <c r="T3257" i="8"/>
  <c r="S3257" i="8"/>
  <c r="R3257" i="8"/>
  <c r="Q3257" i="8"/>
  <c r="G3257" i="8"/>
  <c r="AC3256" i="8"/>
  <c r="AA3256" i="8"/>
  <c r="Z3256" i="8"/>
  <c r="X3256" i="8"/>
  <c r="U3256" i="8"/>
  <c r="T3256" i="8"/>
  <c r="S3256" i="8"/>
  <c r="R3256" i="8"/>
  <c r="Q3256" i="8"/>
  <c r="G3256" i="8"/>
  <c r="AC3255" i="8"/>
  <c r="AA3255" i="8"/>
  <c r="Z3255" i="8"/>
  <c r="X3255" i="8"/>
  <c r="U3255" i="8"/>
  <c r="T3255" i="8"/>
  <c r="S3255" i="8"/>
  <c r="R3255" i="8"/>
  <c r="Q3255" i="8"/>
  <c r="G3255" i="8"/>
  <c r="AC3254" i="8"/>
  <c r="AA3254" i="8"/>
  <c r="Z3254" i="8"/>
  <c r="X3254" i="8"/>
  <c r="U3254" i="8"/>
  <c r="T3254" i="8"/>
  <c r="S3254" i="8"/>
  <c r="R3254" i="8"/>
  <c r="Q3254" i="8"/>
  <c r="G3254" i="8"/>
  <c r="AC3253" i="8"/>
  <c r="AA3253" i="8"/>
  <c r="Z3253" i="8"/>
  <c r="X3253" i="8"/>
  <c r="U3253" i="8"/>
  <c r="T3253" i="8"/>
  <c r="S3253" i="8"/>
  <c r="R3253" i="8"/>
  <c r="Q3253" i="8"/>
  <c r="G3253" i="8"/>
  <c r="AC3252" i="8"/>
  <c r="AA3252" i="8"/>
  <c r="Z3252" i="8"/>
  <c r="X3252" i="8"/>
  <c r="U3252" i="8"/>
  <c r="T3252" i="8"/>
  <c r="S3252" i="8"/>
  <c r="R3252" i="8"/>
  <c r="Q3252" i="8"/>
  <c r="G3252" i="8"/>
  <c r="AC3251" i="8"/>
  <c r="AA3251" i="8"/>
  <c r="Z3251" i="8"/>
  <c r="X3251" i="8"/>
  <c r="U3251" i="8"/>
  <c r="T3251" i="8"/>
  <c r="S3251" i="8"/>
  <c r="R3251" i="8"/>
  <c r="Q3251" i="8"/>
  <c r="G3251" i="8"/>
  <c r="AC3250" i="8"/>
  <c r="AA3250" i="8"/>
  <c r="Z3250" i="8"/>
  <c r="X3250" i="8"/>
  <c r="U3250" i="8"/>
  <c r="T3250" i="8"/>
  <c r="S3250" i="8"/>
  <c r="R3250" i="8"/>
  <c r="Q3250" i="8"/>
  <c r="G3250" i="8"/>
  <c r="AC3249" i="8"/>
  <c r="AA3249" i="8"/>
  <c r="Z3249" i="8"/>
  <c r="X3249" i="8"/>
  <c r="U3249" i="8"/>
  <c r="T3249" i="8"/>
  <c r="S3249" i="8"/>
  <c r="R3249" i="8"/>
  <c r="Q3249" i="8"/>
  <c r="G3249" i="8"/>
  <c r="AC3248" i="8"/>
  <c r="AA3248" i="8"/>
  <c r="Z3248" i="8"/>
  <c r="X3248" i="8"/>
  <c r="U3248" i="8"/>
  <c r="T3248" i="8"/>
  <c r="S3248" i="8"/>
  <c r="R3248" i="8"/>
  <c r="Q3248" i="8"/>
  <c r="G3248" i="8"/>
  <c r="AC3247" i="8"/>
  <c r="AA3247" i="8"/>
  <c r="Z3247" i="8"/>
  <c r="X3247" i="8"/>
  <c r="U3247" i="8"/>
  <c r="T3247" i="8"/>
  <c r="S3247" i="8"/>
  <c r="R3247" i="8"/>
  <c r="Q3247" i="8"/>
  <c r="G3247" i="8"/>
  <c r="AC3246" i="8"/>
  <c r="AA3246" i="8"/>
  <c r="Z3246" i="8"/>
  <c r="X3246" i="8"/>
  <c r="U3246" i="8"/>
  <c r="T3246" i="8"/>
  <c r="S3246" i="8"/>
  <c r="R3246" i="8"/>
  <c r="Q3246" i="8"/>
  <c r="G3246" i="8"/>
  <c r="AC3245" i="8"/>
  <c r="AA3245" i="8"/>
  <c r="Z3245" i="8"/>
  <c r="X3245" i="8"/>
  <c r="U3245" i="8"/>
  <c r="T3245" i="8"/>
  <c r="S3245" i="8"/>
  <c r="R3245" i="8"/>
  <c r="Q3245" i="8"/>
  <c r="G3245" i="8"/>
  <c r="AC3244" i="8"/>
  <c r="AA3244" i="8"/>
  <c r="Z3244" i="8"/>
  <c r="X3244" i="8"/>
  <c r="U3244" i="8"/>
  <c r="T3244" i="8"/>
  <c r="S3244" i="8"/>
  <c r="R3244" i="8"/>
  <c r="Q3244" i="8"/>
  <c r="G3244" i="8"/>
  <c r="AC3243" i="8"/>
  <c r="AA3243" i="8"/>
  <c r="Z3243" i="8"/>
  <c r="X3243" i="8"/>
  <c r="U3243" i="8"/>
  <c r="T3243" i="8"/>
  <c r="S3243" i="8"/>
  <c r="R3243" i="8"/>
  <c r="Q3243" i="8"/>
  <c r="G3243" i="8"/>
  <c r="AC3242" i="8"/>
  <c r="AA3242" i="8"/>
  <c r="Z3242" i="8"/>
  <c r="X3242" i="8"/>
  <c r="U3242" i="8"/>
  <c r="T3242" i="8"/>
  <c r="S3242" i="8"/>
  <c r="R3242" i="8"/>
  <c r="Q3242" i="8"/>
  <c r="G3242" i="8"/>
  <c r="AC3241" i="8"/>
  <c r="AA3241" i="8"/>
  <c r="Z3241" i="8"/>
  <c r="X3241" i="8"/>
  <c r="U3241" i="8"/>
  <c r="T3241" i="8"/>
  <c r="S3241" i="8"/>
  <c r="R3241" i="8"/>
  <c r="Q3241" i="8"/>
  <c r="G3241" i="8"/>
  <c r="AC3240" i="8"/>
  <c r="AA3240" i="8"/>
  <c r="Z3240" i="8"/>
  <c r="X3240" i="8"/>
  <c r="U3240" i="8"/>
  <c r="T3240" i="8"/>
  <c r="S3240" i="8"/>
  <c r="R3240" i="8"/>
  <c r="Q3240" i="8"/>
  <c r="G3240" i="8"/>
  <c r="AC3239" i="8"/>
  <c r="AA3239" i="8"/>
  <c r="Z3239" i="8"/>
  <c r="X3239" i="8"/>
  <c r="U3239" i="8"/>
  <c r="T3239" i="8"/>
  <c r="S3239" i="8"/>
  <c r="R3239" i="8"/>
  <c r="Q3239" i="8"/>
  <c r="G3239" i="8"/>
  <c r="AC3238" i="8"/>
  <c r="AA3238" i="8"/>
  <c r="Z3238" i="8"/>
  <c r="X3238" i="8"/>
  <c r="U3238" i="8"/>
  <c r="T3238" i="8"/>
  <c r="S3238" i="8"/>
  <c r="R3238" i="8"/>
  <c r="Q3238" i="8"/>
  <c r="G3238" i="8"/>
  <c r="AC3237" i="8"/>
  <c r="AA3237" i="8"/>
  <c r="Z3237" i="8"/>
  <c r="X3237" i="8"/>
  <c r="U3237" i="8"/>
  <c r="T3237" i="8"/>
  <c r="S3237" i="8"/>
  <c r="R3237" i="8"/>
  <c r="Q3237" i="8"/>
  <c r="G3237" i="8"/>
  <c r="AC3236" i="8"/>
  <c r="AA3236" i="8"/>
  <c r="Z3236" i="8"/>
  <c r="X3236" i="8"/>
  <c r="U3236" i="8"/>
  <c r="T3236" i="8"/>
  <c r="S3236" i="8"/>
  <c r="R3236" i="8"/>
  <c r="Q3236" i="8"/>
  <c r="G3236" i="8"/>
  <c r="AC3235" i="8"/>
  <c r="AA3235" i="8"/>
  <c r="Z3235" i="8"/>
  <c r="X3235" i="8"/>
  <c r="U3235" i="8"/>
  <c r="T3235" i="8"/>
  <c r="S3235" i="8"/>
  <c r="R3235" i="8"/>
  <c r="Q3235" i="8"/>
  <c r="G3235" i="8"/>
  <c r="AC3234" i="8"/>
  <c r="AA3234" i="8"/>
  <c r="Z3234" i="8"/>
  <c r="X3234" i="8"/>
  <c r="U3234" i="8"/>
  <c r="T3234" i="8"/>
  <c r="S3234" i="8"/>
  <c r="R3234" i="8"/>
  <c r="Q3234" i="8"/>
  <c r="G3234" i="8"/>
  <c r="AC3233" i="8"/>
  <c r="AA3233" i="8"/>
  <c r="Z3233" i="8"/>
  <c r="X3233" i="8"/>
  <c r="U3233" i="8"/>
  <c r="T3233" i="8"/>
  <c r="S3233" i="8"/>
  <c r="R3233" i="8"/>
  <c r="Q3233" i="8"/>
  <c r="G3233" i="8"/>
  <c r="AC3232" i="8"/>
  <c r="AA3232" i="8"/>
  <c r="Z3232" i="8"/>
  <c r="X3232" i="8"/>
  <c r="U3232" i="8"/>
  <c r="T3232" i="8"/>
  <c r="S3232" i="8"/>
  <c r="R3232" i="8"/>
  <c r="Q3232" i="8"/>
  <c r="G3232" i="8"/>
  <c r="AC3231" i="8"/>
  <c r="AA3231" i="8"/>
  <c r="Z3231" i="8"/>
  <c r="X3231" i="8"/>
  <c r="U3231" i="8"/>
  <c r="T3231" i="8"/>
  <c r="S3231" i="8"/>
  <c r="R3231" i="8"/>
  <c r="Q3231" i="8"/>
  <c r="G3231" i="8"/>
  <c r="AC3230" i="8"/>
  <c r="AA3230" i="8"/>
  <c r="Z3230" i="8"/>
  <c r="X3230" i="8"/>
  <c r="U3230" i="8"/>
  <c r="T3230" i="8"/>
  <c r="S3230" i="8"/>
  <c r="R3230" i="8"/>
  <c r="Q3230" i="8"/>
  <c r="G3230" i="8"/>
  <c r="AC3229" i="8"/>
  <c r="AA3229" i="8"/>
  <c r="Z3229" i="8"/>
  <c r="X3229" i="8"/>
  <c r="U3229" i="8"/>
  <c r="T3229" i="8"/>
  <c r="S3229" i="8"/>
  <c r="R3229" i="8"/>
  <c r="Q3229" i="8"/>
  <c r="G3229" i="8"/>
  <c r="AC3228" i="8"/>
  <c r="AA3228" i="8"/>
  <c r="Z3228" i="8"/>
  <c r="X3228" i="8"/>
  <c r="U3228" i="8"/>
  <c r="T3228" i="8"/>
  <c r="S3228" i="8"/>
  <c r="R3228" i="8"/>
  <c r="Q3228" i="8"/>
  <c r="G3228" i="8"/>
  <c r="AC3227" i="8"/>
  <c r="AA3227" i="8"/>
  <c r="Z3227" i="8"/>
  <c r="X3227" i="8"/>
  <c r="U3227" i="8"/>
  <c r="T3227" i="8"/>
  <c r="S3227" i="8"/>
  <c r="R3227" i="8"/>
  <c r="Q3227" i="8"/>
  <c r="G3227" i="8"/>
  <c r="AC3226" i="8"/>
  <c r="AA3226" i="8"/>
  <c r="Z3226" i="8"/>
  <c r="X3226" i="8"/>
  <c r="U3226" i="8"/>
  <c r="T3226" i="8"/>
  <c r="S3226" i="8"/>
  <c r="R3226" i="8"/>
  <c r="Q3226" i="8"/>
  <c r="G3226" i="8"/>
  <c r="AC3225" i="8"/>
  <c r="AA3225" i="8"/>
  <c r="Z3225" i="8"/>
  <c r="X3225" i="8"/>
  <c r="U3225" i="8"/>
  <c r="T3225" i="8"/>
  <c r="S3225" i="8"/>
  <c r="R3225" i="8"/>
  <c r="Q3225" i="8"/>
  <c r="G3225" i="8"/>
  <c r="AC3224" i="8"/>
  <c r="AA3224" i="8"/>
  <c r="Z3224" i="8"/>
  <c r="X3224" i="8"/>
  <c r="U3224" i="8"/>
  <c r="T3224" i="8"/>
  <c r="S3224" i="8"/>
  <c r="R3224" i="8"/>
  <c r="Q3224" i="8"/>
  <c r="G3224" i="8"/>
  <c r="AC3223" i="8"/>
  <c r="AA3223" i="8"/>
  <c r="Z3223" i="8"/>
  <c r="X3223" i="8"/>
  <c r="U3223" i="8"/>
  <c r="T3223" i="8"/>
  <c r="S3223" i="8"/>
  <c r="R3223" i="8"/>
  <c r="Q3223" i="8"/>
  <c r="G3223" i="8"/>
  <c r="AC3222" i="8"/>
  <c r="AA3222" i="8"/>
  <c r="Z3222" i="8"/>
  <c r="X3222" i="8"/>
  <c r="U3222" i="8"/>
  <c r="T3222" i="8"/>
  <c r="S3222" i="8"/>
  <c r="Q3222" i="8"/>
  <c r="G3222" i="8"/>
  <c r="AC3221" i="8"/>
  <c r="AA3221" i="8"/>
  <c r="Z3221" i="8"/>
  <c r="X3221" i="8"/>
  <c r="U3221" i="8"/>
  <c r="T3221" i="8"/>
  <c r="S3221" i="8"/>
  <c r="R3221" i="8"/>
  <c r="Q3221" i="8"/>
  <c r="G3221" i="8"/>
  <c r="AC3220" i="8"/>
  <c r="AA3220" i="8"/>
  <c r="Z3220" i="8"/>
  <c r="X3220" i="8"/>
  <c r="U3220" i="8"/>
  <c r="T3220" i="8"/>
  <c r="S3220" i="8"/>
  <c r="R3220" i="8"/>
  <c r="Q3220" i="8"/>
  <c r="G3220" i="8"/>
  <c r="AC3219" i="8"/>
  <c r="AA3219" i="8"/>
  <c r="Z3219" i="8"/>
  <c r="X3219" i="8"/>
  <c r="U3219" i="8"/>
  <c r="T3219" i="8"/>
  <c r="S3219" i="8"/>
  <c r="R3219" i="8"/>
  <c r="Q3219" i="8"/>
  <c r="G3219" i="8"/>
  <c r="AC3218" i="8"/>
  <c r="AA3218" i="8"/>
  <c r="Z3218" i="8"/>
  <c r="X3218" i="8"/>
  <c r="U3218" i="8"/>
  <c r="T3218" i="8"/>
  <c r="S3218" i="8"/>
  <c r="R3218" i="8"/>
  <c r="Q3218" i="8"/>
  <c r="G3218" i="8"/>
  <c r="AC3217" i="8"/>
  <c r="AA3217" i="8"/>
  <c r="Z3217" i="8"/>
  <c r="X3217" i="8"/>
  <c r="U3217" i="8"/>
  <c r="T3217" i="8"/>
  <c r="S3217" i="8"/>
  <c r="R3217" i="8"/>
  <c r="Q3217" i="8"/>
  <c r="G3217" i="8"/>
  <c r="AC3216" i="8"/>
  <c r="AA3216" i="8"/>
  <c r="Z3216" i="8"/>
  <c r="X3216" i="8"/>
  <c r="U3216" i="8"/>
  <c r="T3216" i="8"/>
  <c r="S3216" i="8"/>
  <c r="R3216" i="8"/>
  <c r="Q3216" i="8"/>
  <c r="G3216" i="8"/>
  <c r="AC3215" i="8"/>
  <c r="AA3215" i="8"/>
  <c r="Z3215" i="8"/>
  <c r="X3215" i="8"/>
  <c r="U3215" i="8"/>
  <c r="T3215" i="8"/>
  <c r="S3215" i="8"/>
  <c r="R3215" i="8"/>
  <c r="Q3215" i="8"/>
  <c r="G3215" i="8"/>
  <c r="AC3214" i="8"/>
  <c r="AA3214" i="8"/>
  <c r="Z3214" i="8"/>
  <c r="X3214" i="8"/>
  <c r="U3214" i="8"/>
  <c r="T3214" i="8"/>
  <c r="S3214" i="8"/>
  <c r="R3214" i="8"/>
  <c r="Q3214" i="8"/>
  <c r="G3214" i="8"/>
  <c r="AC3213" i="8"/>
  <c r="AA3213" i="8"/>
  <c r="Z3213" i="8"/>
  <c r="X3213" i="8"/>
  <c r="U3213" i="8"/>
  <c r="T3213" i="8"/>
  <c r="S3213" i="8"/>
  <c r="R3213" i="8"/>
  <c r="Q3213" i="8"/>
  <c r="G3213" i="8"/>
  <c r="AC3212" i="8"/>
  <c r="AA3212" i="8"/>
  <c r="Z3212" i="8"/>
  <c r="X3212" i="8"/>
  <c r="U3212" i="8"/>
  <c r="T3212" i="8"/>
  <c r="S3212" i="8"/>
  <c r="R3212" i="8"/>
  <c r="Q3212" i="8"/>
  <c r="G3212" i="8"/>
  <c r="AC3211" i="8"/>
  <c r="AA3211" i="8"/>
  <c r="Z3211" i="8"/>
  <c r="X3211" i="8"/>
  <c r="U3211" i="8"/>
  <c r="T3211" i="8"/>
  <c r="S3211" i="8"/>
  <c r="R3211" i="8"/>
  <c r="Q3211" i="8"/>
  <c r="G3211" i="8"/>
  <c r="AC3210" i="8"/>
  <c r="AA3210" i="8"/>
  <c r="Z3210" i="8"/>
  <c r="X3210" i="8"/>
  <c r="U3210" i="8"/>
  <c r="T3210" i="8"/>
  <c r="S3210" i="8"/>
  <c r="R3210" i="8"/>
  <c r="Q3210" i="8"/>
  <c r="G3210" i="8"/>
  <c r="AC3209" i="8"/>
  <c r="AA3209" i="8"/>
  <c r="Z3209" i="8"/>
  <c r="X3209" i="8"/>
  <c r="U3209" i="8"/>
  <c r="T3209" i="8"/>
  <c r="S3209" i="8"/>
  <c r="R3209" i="8"/>
  <c r="Q3209" i="8"/>
  <c r="G3209" i="8"/>
  <c r="AC3208" i="8"/>
  <c r="AA3208" i="8"/>
  <c r="Z3208" i="8"/>
  <c r="X3208" i="8"/>
  <c r="U3208" i="8"/>
  <c r="T3208" i="8"/>
  <c r="S3208" i="8"/>
  <c r="R3208" i="8"/>
  <c r="Q3208" i="8"/>
  <c r="G3208" i="8"/>
  <c r="AC3207" i="8"/>
  <c r="AA3207" i="8"/>
  <c r="Z3207" i="8"/>
  <c r="X3207" i="8"/>
  <c r="U3207" i="8"/>
  <c r="T3207" i="8"/>
  <c r="S3207" i="8"/>
  <c r="R3207" i="8"/>
  <c r="Q3207" i="8"/>
  <c r="G3207" i="8"/>
  <c r="AC3206" i="8"/>
  <c r="AA3206" i="8"/>
  <c r="Z3206" i="8"/>
  <c r="X3206" i="8"/>
  <c r="U3206" i="8"/>
  <c r="T3206" i="8"/>
  <c r="S3206" i="8"/>
  <c r="R3206" i="8"/>
  <c r="Q3206" i="8"/>
  <c r="G3206" i="8"/>
  <c r="AC3205" i="8"/>
  <c r="AA3205" i="8"/>
  <c r="Z3205" i="8"/>
  <c r="X3205" i="8"/>
  <c r="U3205" i="8"/>
  <c r="T3205" i="8"/>
  <c r="S3205" i="8"/>
  <c r="R3205" i="8"/>
  <c r="Q3205" i="8"/>
  <c r="G3205" i="8"/>
  <c r="AC3204" i="8"/>
  <c r="AA3204" i="8"/>
  <c r="Z3204" i="8"/>
  <c r="X3204" i="8"/>
  <c r="U3204" i="8"/>
  <c r="T3204" i="8"/>
  <c r="S3204" i="8"/>
  <c r="R3204" i="8"/>
  <c r="Q3204" i="8"/>
  <c r="G3204" i="8"/>
  <c r="AC3203" i="8"/>
  <c r="AA3203" i="8"/>
  <c r="Z3203" i="8"/>
  <c r="X3203" i="8"/>
  <c r="U3203" i="8"/>
  <c r="T3203" i="8"/>
  <c r="S3203" i="8"/>
  <c r="R3203" i="8"/>
  <c r="Q3203" i="8"/>
  <c r="G3203" i="8"/>
  <c r="AC3202" i="8"/>
  <c r="AA3202" i="8"/>
  <c r="Z3202" i="8"/>
  <c r="X3202" i="8"/>
  <c r="U3202" i="8"/>
  <c r="T3202" i="8"/>
  <c r="S3202" i="8"/>
  <c r="R3202" i="8"/>
  <c r="Q3202" i="8"/>
  <c r="G3202" i="8"/>
  <c r="AC3201" i="8"/>
  <c r="AA3201" i="8"/>
  <c r="Z3201" i="8"/>
  <c r="X3201" i="8"/>
  <c r="U3201" i="8"/>
  <c r="T3201" i="8"/>
  <c r="S3201" i="8"/>
  <c r="R3201" i="8"/>
  <c r="Q3201" i="8"/>
  <c r="G3201" i="8"/>
  <c r="AC3200" i="8"/>
  <c r="AA3200" i="8"/>
  <c r="Z3200" i="8"/>
  <c r="X3200" i="8"/>
  <c r="U3200" i="8"/>
  <c r="T3200" i="8"/>
  <c r="S3200" i="8"/>
  <c r="R3200" i="8"/>
  <c r="Q3200" i="8"/>
  <c r="G3200" i="8"/>
  <c r="AC3199" i="8"/>
  <c r="AA3199" i="8"/>
  <c r="Z3199" i="8"/>
  <c r="X3199" i="8"/>
  <c r="U3199" i="8"/>
  <c r="T3199" i="8"/>
  <c r="S3199" i="8"/>
  <c r="R3199" i="8"/>
  <c r="Q3199" i="8"/>
  <c r="G3199" i="8"/>
  <c r="AC3198" i="8"/>
  <c r="AA3198" i="8"/>
  <c r="Z3198" i="8"/>
  <c r="X3198" i="8"/>
  <c r="U3198" i="8"/>
  <c r="T3198" i="8"/>
  <c r="S3198" i="8"/>
  <c r="R3198" i="8"/>
  <c r="Q3198" i="8"/>
  <c r="AC3197" i="8"/>
  <c r="AA3197" i="8"/>
  <c r="Z3197" i="8"/>
  <c r="X3197" i="8"/>
  <c r="U3197" i="8"/>
  <c r="T3197" i="8"/>
  <c r="S3197" i="8"/>
  <c r="R3197" i="8"/>
  <c r="Q3197" i="8"/>
  <c r="G3197" i="8"/>
  <c r="AC3196" i="8"/>
  <c r="AA3196" i="8"/>
  <c r="Z3196" i="8"/>
  <c r="X3196" i="8"/>
  <c r="U3196" i="8"/>
  <c r="T3196" i="8"/>
  <c r="S3196" i="8"/>
  <c r="R3196" i="8"/>
  <c r="Q3196" i="8"/>
  <c r="G3196" i="8"/>
  <c r="AC3195" i="8"/>
  <c r="AA3195" i="8"/>
  <c r="Z3195" i="8"/>
  <c r="X3195" i="8"/>
  <c r="U3195" i="8"/>
  <c r="T3195" i="8"/>
  <c r="S3195" i="8"/>
  <c r="R3195" i="8"/>
  <c r="Q3195" i="8"/>
  <c r="G3195" i="8"/>
  <c r="AC3194" i="8"/>
  <c r="AA3194" i="8"/>
  <c r="Z3194" i="8"/>
  <c r="X3194" i="8"/>
  <c r="U3194" i="8"/>
  <c r="T3194" i="8"/>
  <c r="S3194" i="8"/>
  <c r="R3194" i="8"/>
  <c r="Q3194" i="8"/>
  <c r="G3194" i="8"/>
  <c r="AC3193" i="8"/>
  <c r="AA3193" i="8"/>
  <c r="Z3193" i="8"/>
  <c r="X3193" i="8"/>
  <c r="U3193" i="8"/>
  <c r="T3193" i="8"/>
  <c r="S3193" i="8"/>
  <c r="R3193" i="8"/>
  <c r="Q3193" i="8"/>
  <c r="G3193" i="8"/>
  <c r="AC3192" i="8"/>
  <c r="AA3192" i="8"/>
  <c r="Z3192" i="8"/>
  <c r="X3192" i="8"/>
  <c r="U3192" i="8"/>
  <c r="T3192" i="8"/>
  <c r="S3192" i="8"/>
  <c r="R3192" i="8"/>
  <c r="Q3192" i="8"/>
  <c r="G3192" i="8"/>
  <c r="AC3191" i="8"/>
  <c r="AA3191" i="8"/>
  <c r="Z3191" i="8"/>
  <c r="X3191" i="8"/>
  <c r="U3191" i="8"/>
  <c r="T3191" i="8"/>
  <c r="S3191" i="8"/>
  <c r="R3191" i="8"/>
  <c r="Q3191" i="8"/>
  <c r="G3191" i="8"/>
  <c r="AC3190" i="8"/>
  <c r="AA3190" i="8"/>
  <c r="Z3190" i="8"/>
  <c r="X3190" i="8"/>
  <c r="U3190" i="8"/>
  <c r="T3190" i="8"/>
  <c r="S3190" i="8"/>
  <c r="R3190" i="8"/>
  <c r="Q3190" i="8"/>
  <c r="G3190" i="8"/>
  <c r="AC3189" i="8"/>
  <c r="AA3189" i="8"/>
  <c r="Z3189" i="8"/>
  <c r="X3189" i="8"/>
  <c r="U3189" i="8"/>
  <c r="T3189" i="8"/>
  <c r="S3189" i="8"/>
  <c r="R3189" i="8"/>
  <c r="Q3189" i="8"/>
  <c r="G3189" i="8"/>
  <c r="AC3188" i="8"/>
  <c r="AA3188" i="8"/>
  <c r="Z3188" i="8"/>
  <c r="X3188" i="8"/>
  <c r="U3188" i="8"/>
  <c r="T3188" i="8"/>
  <c r="S3188" i="8"/>
  <c r="R3188" i="8"/>
  <c r="Q3188" i="8"/>
  <c r="G3188" i="8"/>
  <c r="AC3187" i="8"/>
  <c r="AA3187" i="8"/>
  <c r="Z3187" i="8"/>
  <c r="X3187" i="8"/>
  <c r="U3187" i="8"/>
  <c r="T3187" i="8"/>
  <c r="S3187" i="8"/>
  <c r="R3187" i="8"/>
  <c r="Q3187" i="8"/>
  <c r="G3187" i="8"/>
  <c r="AC3186" i="8"/>
  <c r="AA3186" i="8"/>
  <c r="Z3186" i="8"/>
  <c r="X3186" i="8"/>
  <c r="U3186" i="8"/>
  <c r="T3186" i="8"/>
  <c r="S3186" i="8"/>
  <c r="R3186" i="8"/>
  <c r="Q3186" i="8"/>
  <c r="G3186" i="8"/>
  <c r="AC3185" i="8"/>
  <c r="AA3185" i="8"/>
  <c r="Z3185" i="8"/>
  <c r="X3185" i="8"/>
  <c r="U3185" i="8"/>
  <c r="T3185" i="8"/>
  <c r="S3185" i="8"/>
  <c r="R3185" i="8"/>
  <c r="Q3185" i="8"/>
  <c r="G3185" i="8"/>
  <c r="AC3184" i="8"/>
  <c r="AA3184" i="8"/>
  <c r="Z3184" i="8"/>
  <c r="X3184" i="8"/>
  <c r="U3184" i="8"/>
  <c r="T3184" i="8"/>
  <c r="S3184" i="8"/>
  <c r="R3184" i="8"/>
  <c r="Q3184" i="8"/>
  <c r="G3184" i="8"/>
  <c r="AC3183" i="8"/>
  <c r="AA3183" i="8"/>
  <c r="Z3183" i="8"/>
  <c r="X3183" i="8"/>
  <c r="U3183" i="8"/>
  <c r="T3183" i="8"/>
  <c r="S3183" i="8"/>
  <c r="R3183" i="8"/>
  <c r="Q3183" i="8"/>
  <c r="G3183" i="8"/>
  <c r="AC3182" i="8"/>
  <c r="AA3182" i="8"/>
  <c r="Z3182" i="8"/>
  <c r="X3182" i="8"/>
  <c r="U3182" i="8"/>
  <c r="T3182" i="8"/>
  <c r="S3182" i="8"/>
  <c r="R3182" i="8"/>
  <c r="Q3182" i="8"/>
  <c r="G3182" i="8"/>
  <c r="AC3181" i="8"/>
  <c r="AA3181" i="8"/>
  <c r="Z3181" i="8"/>
  <c r="X3181" i="8"/>
  <c r="U3181" i="8"/>
  <c r="T3181" i="8"/>
  <c r="S3181" i="8"/>
  <c r="R3181" i="8"/>
  <c r="Q3181" i="8"/>
  <c r="G3181" i="8"/>
  <c r="AC3180" i="8"/>
  <c r="AA3180" i="8"/>
  <c r="Z3180" i="8"/>
  <c r="X3180" i="8"/>
  <c r="U3180" i="8"/>
  <c r="T3180" i="8"/>
  <c r="S3180" i="8"/>
  <c r="R3180" i="8"/>
  <c r="Q3180" i="8"/>
  <c r="G3180" i="8"/>
  <c r="AC3179" i="8"/>
  <c r="AA3179" i="8"/>
  <c r="Z3179" i="8"/>
  <c r="X3179" i="8"/>
  <c r="U3179" i="8"/>
  <c r="T3179" i="8"/>
  <c r="S3179" i="8"/>
  <c r="R3179" i="8"/>
  <c r="Q3179" i="8"/>
  <c r="G3179" i="8"/>
  <c r="AC3178" i="8"/>
  <c r="AA3178" i="8"/>
  <c r="Z3178" i="8"/>
  <c r="X3178" i="8"/>
  <c r="U3178" i="8"/>
  <c r="T3178" i="8"/>
  <c r="S3178" i="8"/>
  <c r="R3178" i="8"/>
  <c r="Q3178" i="8"/>
  <c r="G3178" i="8"/>
  <c r="AC3177" i="8"/>
  <c r="AA3177" i="8"/>
  <c r="Z3177" i="8"/>
  <c r="X3177" i="8"/>
  <c r="U3177" i="8"/>
  <c r="T3177" i="8"/>
  <c r="S3177" i="8"/>
  <c r="R3177" i="8"/>
  <c r="Q3177" i="8"/>
  <c r="G3177" i="8"/>
  <c r="AC3176" i="8"/>
  <c r="AA3176" i="8"/>
  <c r="Z3176" i="8"/>
  <c r="X3176" i="8"/>
  <c r="U3176" i="8"/>
  <c r="T3176" i="8"/>
  <c r="S3176" i="8"/>
  <c r="R3176" i="8"/>
  <c r="Q3176" i="8"/>
  <c r="G3176" i="8"/>
  <c r="AC3175" i="8"/>
  <c r="AA3175" i="8"/>
  <c r="Z3175" i="8"/>
  <c r="X3175" i="8"/>
  <c r="U3175" i="8"/>
  <c r="T3175" i="8"/>
  <c r="S3175" i="8"/>
  <c r="R3175" i="8"/>
  <c r="Q3175" i="8"/>
  <c r="G3175" i="8"/>
  <c r="AC3174" i="8"/>
  <c r="AA3174" i="8"/>
  <c r="Z3174" i="8"/>
  <c r="X3174" i="8"/>
  <c r="U3174" i="8"/>
  <c r="T3174" i="8"/>
  <c r="S3174" i="8"/>
  <c r="R3174" i="8"/>
  <c r="Q3174" i="8"/>
  <c r="G3174" i="8"/>
  <c r="AC3173" i="8"/>
  <c r="AA3173" i="8"/>
  <c r="Z3173" i="8"/>
  <c r="X3173" i="8"/>
  <c r="U3173" i="8"/>
  <c r="T3173" i="8"/>
  <c r="S3173" i="8"/>
  <c r="R3173" i="8"/>
  <c r="Q3173" i="8"/>
  <c r="G3173" i="8"/>
  <c r="AC3172" i="8"/>
  <c r="AA3172" i="8"/>
  <c r="Z3172" i="8"/>
  <c r="X3172" i="8"/>
  <c r="U3172" i="8"/>
  <c r="T3172" i="8"/>
  <c r="S3172" i="8"/>
  <c r="R3172" i="8"/>
  <c r="Q3172" i="8"/>
  <c r="G3172" i="8"/>
  <c r="AC3171" i="8"/>
  <c r="AA3171" i="8"/>
  <c r="Z3171" i="8"/>
  <c r="X3171" i="8"/>
  <c r="U3171" i="8"/>
  <c r="T3171" i="8"/>
  <c r="S3171" i="8"/>
  <c r="R3171" i="8"/>
  <c r="Q3171" i="8"/>
  <c r="G3171" i="8"/>
  <c r="AC3170" i="8"/>
  <c r="AA3170" i="8"/>
  <c r="Z3170" i="8"/>
  <c r="X3170" i="8"/>
  <c r="U3170" i="8"/>
  <c r="T3170" i="8"/>
  <c r="S3170" i="8"/>
  <c r="R3170" i="8"/>
  <c r="Q3170" i="8"/>
  <c r="G3170" i="8"/>
  <c r="AC3169" i="8"/>
  <c r="AA3169" i="8"/>
  <c r="Z3169" i="8"/>
  <c r="X3169" i="8"/>
  <c r="U3169" i="8"/>
  <c r="T3169" i="8"/>
  <c r="S3169" i="8"/>
  <c r="R3169" i="8"/>
  <c r="Q3169" i="8"/>
  <c r="G3169" i="8"/>
  <c r="AC3168" i="8"/>
  <c r="AA3168" i="8"/>
  <c r="Z3168" i="8"/>
  <c r="X3168" i="8"/>
  <c r="U3168" i="8"/>
  <c r="T3168" i="8"/>
  <c r="S3168" i="8"/>
  <c r="R3168" i="8"/>
  <c r="Q3168" i="8"/>
  <c r="G3168" i="8"/>
  <c r="AC3167" i="8"/>
  <c r="AA3167" i="8"/>
  <c r="Z3167" i="8"/>
  <c r="X3167" i="8"/>
  <c r="U3167" i="8"/>
  <c r="T3167" i="8"/>
  <c r="S3167" i="8"/>
  <c r="R3167" i="8"/>
  <c r="Q3167" i="8"/>
  <c r="G3167" i="8"/>
  <c r="AC3166" i="8"/>
  <c r="AA3166" i="8"/>
  <c r="Z3166" i="8"/>
  <c r="X3166" i="8"/>
  <c r="U3166" i="8"/>
  <c r="T3166" i="8"/>
  <c r="S3166" i="8"/>
  <c r="R3166" i="8"/>
  <c r="Q3166" i="8"/>
  <c r="G3166" i="8"/>
  <c r="AC3165" i="8"/>
  <c r="AA3165" i="8"/>
  <c r="Z3165" i="8"/>
  <c r="X3165" i="8"/>
  <c r="U3165" i="8"/>
  <c r="T3165" i="8"/>
  <c r="S3165" i="8"/>
  <c r="R3165" i="8"/>
  <c r="Q3165" i="8"/>
  <c r="G3165" i="8"/>
  <c r="AC3164" i="8"/>
  <c r="AA3164" i="8"/>
  <c r="Z3164" i="8"/>
  <c r="X3164" i="8"/>
  <c r="U3164" i="8"/>
  <c r="T3164" i="8"/>
  <c r="S3164" i="8"/>
  <c r="R3164" i="8"/>
  <c r="Q3164" i="8"/>
  <c r="G3164" i="8"/>
  <c r="AC3163" i="8"/>
  <c r="AA3163" i="8"/>
  <c r="Z3163" i="8"/>
  <c r="X3163" i="8"/>
  <c r="U3163" i="8"/>
  <c r="T3163" i="8"/>
  <c r="S3163" i="8"/>
  <c r="R3163" i="8"/>
  <c r="Q3163" i="8"/>
  <c r="G3163" i="8"/>
  <c r="AC3162" i="8"/>
  <c r="AA3162" i="8"/>
  <c r="Z3162" i="8"/>
  <c r="X3162" i="8"/>
  <c r="U3162" i="8"/>
  <c r="T3162" i="8"/>
  <c r="S3162" i="8"/>
  <c r="R3162" i="8"/>
  <c r="Q3162" i="8"/>
  <c r="G3162" i="8"/>
  <c r="AC3161" i="8"/>
  <c r="AA3161" i="8"/>
  <c r="Z3161" i="8"/>
  <c r="X3161" i="8"/>
  <c r="U3161" i="8"/>
  <c r="T3161" i="8"/>
  <c r="S3161" i="8"/>
  <c r="R3161" i="8"/>
  <c r="Q3161" i="8"/>
  <c r="G3161" i="8"/>
  <c r="AC3160" i="8"/>
  <c r="AA3160" i="8"/>
  <c r="Z3160" i="8"/>
  <c r="X3160" i="8"/>
  <c r="U3160" i="8"/>
  <c r="T3160" i="8"/>
  <c r="S3160" i="8"/>
  <c r="R3160" i="8"/>
  <c r="Q3160" i="8"/>
  <c r="G3160" i="8"/>
  <c r="AC3159" i="8"/>
  <c r="AA3159" i="8"/>
  <c r="Z3159" i="8"/>
  <c r="X3159" i="8"/>
  <c r="U3159" i="8"/>
  <c r="T3159" i="8"/>
  <c r="S3159" i="8"/>
  <c r="R3159" i="8"/>
  <c r="Q3159" i="8"/>
  <c r="G3159" i="8"/>
  <c r="AC3158" i="8"/>
  <c r="AA3158" i="8"/>
  <c r="Z3158" i="8"/>
  <c r="X3158" i="8"/>
  <c r="U3158" i="8"/>
  <c r="T3158" i="8"/>
  <c r="S3158" i="8"/>
  <c r="R3158" i="8"/>
  <c r="Q3158" i="8"/>
  <c r="G3158" i="8"/>
  <c r="AC3157" i="8"/>
  <c r="AA3157" i="8"/>
  <c r="Z3157" i="8"/>
  <c r="X3157" i="8"/>
  <c r="U3157" i="8"/>
  <c r="T3157" i="8"/>
  <c r="S3157" i="8"/>
  <c r="R3157" i="8"/>
  <c r="Q3157" i="8"/>
  <c r="G3157" i="8"/>
  <c r="AC3156" i="8"/>
  <c r="AA3156" i="8"/>
  <c r="Z3156" i="8"/>
  <c r="X3156" i="8"/>
  <c r="U3156" i="8"/>
  <c r="T3156" i="8"/>
  <c r="S3156" i="8"/>
  <c r="R3156" i="8"/>
  <c r="Q3156" i="8"/>
  <c r="G3156" i="8"/>
  <c r="AC3155" i="8"/>
  <c r="AA3155" i="8"/>
  <c r="Z3155" i="8"/>
  <c r="X3155" i="8"/>
  <c r="U3155" i="8"/>
  <c r="T3155" i="8"/>
  <c r="S3155" i="8"/>
  <c r="R3155" i="8"/>
  <c r="Q3155" i="8"/>
  <c r="G3155" i="8"/>
  <c r="AC3154" i="8"/>
  <c r="AA3154" i="8"/>
  <c r="Z3154" i="8"/>
  <c r="X3154" i="8"/>
  <c r="U3154" i="8"/>
  <c r="T3154" i="8"/>
  <c r="S3154" i="8"/>
  <c r="R3154" i="8"/>
  <c r="Q3154" i="8"/>
  <c r="G3154" i="8"/>
  <c r="AC3153" i="8"/>
  <c r="AA3153" i="8"/>
  <c r="Z3153" i="8"/>
  <c r="X3153" i="8"/>
  <c r="U3153" i="8"/>
  <c r="T3153" i="8"/>
  <c r="S3153" i="8"/>
  <c r="R3153" i="8"/>
  <c r="Q3153" i="8"/>
  <c r="G3153" i="8"/>
  <c r="AC3152" i="8"/>
  <c r="AA3152" i="8"/>
  <c r="Z3152" i="8"/>
  <c r="X3152" i="8"/>
  <c r="U3152" i="8"/>
  <c r="T3152" i="8"/>
  <c r="S3152" i="8"/>
  <c r="R3152" i="8"/>
  <c r="Q3152" i="8"/>
  <c r="G3152" i="8"/>
  <c r="AC3151" i="8"/>
  <c r="AA3151" i="8"/>
  <c r="Z3151" i="8"/>
  <c r="X3151" i="8"/>
  <c r="U3151" i="8"/>
  <c r="T3151" i="8"/>
  <c r="S3151" i="8"/>
  <c r="R3151" i="8"/>
  <c r="Q3151" i="8"/>
  <c r="G3151" i="8"/>
  <c r="AC3150" i="8"/>
  <c r="AA3150" i="8"/>
  <c r="Z3150" i="8"/>
  <c r="X3150" i="8"/>
  <c r="U3150" i="8"/>
  <c r="T3150" i="8"/>
  <c r="S3150" i="8"/>
  <c r="R3150" i="8"/>
  <c r="Q3150" i="8"/>
  <c r="G3150" i="8"/>
  <c r="AC3149" i="8"/>
  <c r="AA3149" i="8"/>
  <c r="Z3149" i="8"/>
  <c r="X3149" i="8"/>
  <c r="U3149" i="8"/>
  <c r="T3149" i="8"/>
  <c r="S3149" i="8"/>
  <c r="R3149" i="8"/>
  <c r="Q3149" i="8"/>
  <c r="G3149" i="8"/>
  <c r="AC3148" i="8"/>
  <c r="AA3148" i="8"/>
  <c r="Z3148" i="8"/>
  <c r="X3148" i="8"/>
  <c r="U3148" i="8"/>
  <c r="T3148" i="8"/>
  <c r="S3148" i="8"/>
  <c r="R3148" i="8"/>
  <c r="Q3148" i="8"/>
  <c r="G3148" i="8"/>
  <c r="AC3147" i="8"/>
  <c r="AA3147" i="8"/>
  <c r="Z3147" i="8"/>
  <c r="X3147" i="8"/>
  <c r="U3147" i="8"/>
  <c r="T3147" i="8"/>
  <c r="S3147" i="8"/>
  <c r="R3147" i="8"/>
  <c r="Q3147" i="8"/>
  <c r="G3147" i="8"/>
  <c r="AC3146" i="8"/>
  <c r="AA3146" i="8"/>
  <c r="Z3146" i="8"/>
  <c r="X3146" i="8"/>
  <c r="U3146" i="8"/>
  <c r="T3146" i="8"/>
  <c r="S3146" i="8"/>
  <c r="R3146" i="8"/>
  <c r="Q3146" i="8"/>
  <c r="G3146" i="8"/>
  <c r="AC3145" i="8"/>
  <c r="AA3145" i="8"/>
  <c r="Z3145" i="8"/>
  <c r="X3145" i="8"/>
  <c r="U3145" i="8"/>
  <c r="T3145" i="8"/>
  <c r="S3145" i="8"/>
  <c r="R3145" i="8"/>
  <c r="Q3145" i="8"/>
  <c r="G3145" i="8"/>
  <c r="AC3144" i="8"/>
  <c r="AA3144" i="8"/>
  <c r="Z3144" i="8"/>
  <c r="X3144" i="8"/>
  <c r="U3144" i="8"/>
  <c r="T3144" i="8"/>
  <c r="S3144" i="8"/>
  <c r="R3144" i="8"/>
  <c r="Q3144" i="8"/>
  <c r="G3144" i="8"/>
  <c r="AC3143" i="8"/>
  <c r="AA3143" i="8"/>
  <c r="Z3143" i="8"/>
  <c r="X3143" i="8"/>
  <c r="U3143" i="8"/>
  <c r="T3143" i="8"/>
  <c r="S3143" i="8"/>
  <c r="R3143" i="8"/>
  <c r="Q3143" i="8"/>
  <c r="G3143" i="8"/>
  <c r="AC3142" i="8"/>
  <c r="AA3142" i="8"/>
  <c r="Z3142" i="8"/>
  <c r="X3142" i="8"/>
  <c r="U3142" i="8"/>
  <c r="T3142" i="8"/>
  <c r="S3142" i="8"/>
  <c r="R3142" i="8"/>
  <c r="Q3142" i="8"/>
  <c r="G3142" i="8"/>
  <c r="AC3141" i="8"/>
  <c r="AA3141" i="8"/>
  <c r="Z3141" i="8"/>
  <c r="X3141" i="8"/>
  <c r="U3141" i="8"/>
  <c r="T3141" i="8"/>
  <c r="S3141" i="8"/>
  <c r="R3141" i="8"/>
  <c r="Q3141" i="8"/>
  <c r="G3141" i="8"/>
  <c r="AC3140" i="8"/>
  <c r="AA3140" i="8"/>
  <c r="Z3140" i="8"/>
  <c r="X3140" i="8"/>
  <c r="U3140" i="8"/>
  <c r="T3140" i="8"/>
  <c r="S3140" i="8"/>
  <c r="R3140" i="8"/>
  <c r="Q3140" i="8"/>
  <c r="G3140" i="8"/>
  <c r="AC3139" i="8"/>
  <c r="AA3139" i="8"/>
  <c r="Z3139" i="8"/>
  <c r="X3139" i="8"/>
  <c r="U3139" i="8"/>
  <c r="T3139" i="8"/>
  <c r="S3139" i="8"/>
  <c r="R3139" i="8"/>
  <c r="Q3139" i="8"/>
  <c r="G3139" i="8"/>
  <c r="AC3138" i="8"/>
  <c r="AA3138" i="8"/>
  <c r="Z3138" i="8"/>
  <c r="X3138" i="8"/>
  <c r="U3138" i="8"/>
  <c r="T3138" i="8"/>
  <c r="S3138" i="8"/>
  <c r="R3138" i="8"/>
  <c r="Q3138" i="8"/>
  <c r="G3138" i="8"/>
  <c r="AC3137" i="8"/>
  <c r="AA3137" i="8"/>
  <c r="Z3137" i="8"/>
  <c r="X3137" i="8"/>
  <c r="U3137" i="8"/>
  <c r="T3137" i="8"/>
  <c r="S3137" i="8"/>
  <c r="R3137" i="8"/>
  <c r="Q3137" i="8"/>
  <c r="G3137" i="8"/>
  <c r="AC3136" i="8"/>
  <c r="AA3136" i="8"/>
  <c r="Z3136" i="8"/>
  <c r="X3136" i="8"/>
  <c r="U3136" i="8"/>
  <c r="T3136" i="8"/>
  <c r="S3136" i="8"/>
  <c r="R3136" i="8"/>
  <c r="Q3136" i="8"/>
  <c r="G3136" i="8"/>
  <c r="AC3135" i="8"/>
  <c r="AA3135" i="8"/>
  <c r="Z3135" i="8"/>
  <c r="X3135" i="8"/>
  <c r="U3135" i="8"/>
  <c r="T3135" i="8"/>
  <c r="S3135" i="8"/>
  <c r="R3135" i="8"/>
  <c r="Q3135" i="8"/>
  <c r="G3135" i="8"/>
  <c r="AC3134" i="8"/>
  <c r="AA3134" i="8"/>
  <c r="Z3134" i="8"/>
  <c r="X3134" i="8"/>
  <c r="U3134" i="8"/>
  <c r="T3134" i="8"/>
  <c r="S3134" i="8"/>
  <c r="R3134" i="8"/>
  <c r="Q3134" i="8"/>
  <c r="G3134" i="8"/>
  <c r="AC3133" i="8"/>
  <c r="AA3133" i="8"/>
  <c r="Z3133" i="8"/>
  <c r="X3133" i="8"/>
  <c r="U3133" i="8"/>
  <c r="T3133" i="8"/>
  <c r="S3133" i="8"/>
  <c r="R3133" i="8"/>
  <c r="Q3133" i="8"/>
  <c r="G3133" i="8"/>
  <c r="AC3132" i="8"/>
  <c r="AA3132" i="8"/>
  <c r="Z3132" i="8"/>
  <c r="X3132" i="8"/>
  <c r="U3132" i="8"/>
  <c r="T3132" i="8"/>
  <c r="S3132" i="8"/>
  <c r="R3132" i="8"/>
  <c r="Q3132" i="8"/>
  <c r="G3132" i="8"/>
  <c r="AC3131" i="8"/>
  <c r="AA3131" i="8"/>
  <c r="Z3131" i="8"/>
  <c r="X3131" i="8"/>
  <c r="U3131" i="8"/>
  <c r="T3131" i="8"/>
  <c r="S3131" i="8"/>
  <c r="R3131" i="8"/>
  <c r="Q3131" i="8"/>
  <c r="G3131" i="8"/>
  <c r="AC3130" i="8"/>
  <c r="AA3130" i="8"/>
  <c r="Z3130" i="8"/>
  <c r="X3130" i="8"/>
  <c r="U3130" i="8"/>
  <c r="T3130" i="8"/>
  <c r="S3130" i="8"/>
  <c r="R3130" i="8"/>
  <c r="Q3130" i="8"/>
  <c r="G3130" i="8"/>
  <c r="AC3129" i="8"/>
  <c r="AA3129" i="8"/>
  <c r="Z3129" i="8"/>
  <c r="X3129" i="8"/>
  <c r="U3129" i="8"/>
  <c r="T3129" i="8"/>
  <c r="S3129" i="8"/>
  <c r="R3129" i="8"/>
  <c r="Q3129" i="8"/>
  <c r="G3129" i="8"/>
  <c r="AC3128" i="8"/>
  <c r="AA3128" i="8"/>
  <c r="Z3128" i="8"/>
  <c r="X3128" i="8"/>
  <c r="U3128" i="8"/>
  <c r="T3128" i="8"/>
  <c r="S3128" i="8"/>
  <c r="R3128" i="8"/>
  <c r="Q3128" i="8"/>
  <c r="G3128" i="8"/>
  <c r="AC3127" i="8"/>
  <c r="AA3127" i="8"/>
  <c r="Z3127" i="8"/>
  <c r="X3127" i="8"/>
  <c r="U3127" i="8"/>
  <c r="T3127" i="8"/>
  <c r="S3127" i="8"/>
  <c r="R3127" i="8"/>
  <c r="Q3127" i="8"/>
  <c r="G3127" i="8"/>
  <c r="AC3126" i="8"/>
  <c r="AA3126" i="8"/>
  <c r="Z3126" i="8"/>
  <c r="X3126" i="8"/>
  <c r="U3126" i="8"/>
  <c r="T3126" i="8"/>
  <c r="S3126" i="8"/>
  <c r="R3126" i="8"/>
  <c r="Q3126" i="8"/>
  <c r="G3126" i="8"/>
  <c r="AC3125" i="8"/>
  <c r="AA3125" i="8"/>
  <c r="Z3125" i="8"/>
  <c r="X3125" i="8"/>
  <c r="U3125" i="8"/>
  <c r="T3125" i="8"/>
  <c r="S3125" i="8"/>
  <c r="R3125" i="8"/>
  <c r="Q3125" i="8"/>
  <c r="G3125" i="8"/>
  <c r="AC3124" i="8"/>
  <c r="AA3124" i="8"/>
  <c r="Z3124" i="8"/>
  <c r="X3124" i="8"/>
  <c r="U3124" i="8"/>
  <c r="T3124" i="8"/>
  <c r="S3124" i="8"/>
  <c r="R3124" i="8"/>
  <c r="Q3124" i="8"/>
  <c r="G3124" i="8"/>
  <c r="AC3123" i="8"/>
  <c r="AA3123" i="8"/>
  <c r="Z3123" i="8"/>
  <c r="X3123" i="8"/>
  <c r="U3123" i="8"/>
  <c r="T3123" i="8"/>
  <c r="S3123" i="8"/>
  <c r="R3123" i="8"/>
  <c r="Q3123" i="8"/>
  <c r="G3123" i="8"/>
  <c r="AC3122" i="8"/>
  <c r="AA3122" i="8"/>
  <c r="Z3122" i="8"/>
  <c r="X3122" i="8"/>
  <c r="U3122" i="8"/>
  <c r="T3122" i="8"/>
  <c r="S3122" i="8"/>
  <c r="R3122" i="8"/>
  <c r="Q3122" i="8"/>
  <c r="G3122" i="8"/>
  <c r="AC3121" i="8"/>
  <c r="AA3121" i="8"/>
  <c r="Z3121" i="8"/>
  <c r="X3121" i="8"/>
  <c r="U3121" i="8"/>
  <c r="T3121" i="8"/>
  <c r="S3121" i="8"/>
  <c r="R3121" i="8"/>
  <c r="Q3121" i="8"/>
  <c r="G3121" i="8"/>
  <c r="AC3120" i="8"/>
  <c r="AA3120" i="8"/>
  <c r="Z3120" i="8"/>
  <c r="X3120" i="8"/>
  <c r="U3120" i="8"/>
  <c r="T3120" i="8"/>
  <c r="S3120" i="8"/>
  <c r="R3120" i="8"/>
  <c r="Q3120" i="8"/>
  <c r="G3120" i="8"/>
  <c r="AC3119" i="8"/>
  <c r="AA3119" i="8"/>
  <c r="Z3119" i="8"/>
  <c r="X3119" i="8"/>
  <c r="U3119" i="8"/>
  <c r="T3119" i="8"/>
  <c r="S3119" i="8"/>
  <c r="R3119" i="8"/>
  <c r="Q3119" i="8"/>
  <c r="G3119" i="8"/>
  <c r="AC3118" i="8"/>
  <c r="AA3118" i="8"/>
  <c r="Z3118" i="8"/>
  <c r="X3118" i="8"/>
  <c r="U3118" i="8"/>
  <c r="T3118" i="8"/>
  <c r="S3118" i="8"/>
  <c r="R3118" i="8"/>
  <c r="Q3118" i="8"/>
  <c r="G3118" i="8"/>
  <c r="AC3117" i="8"/>
  <c r="AA3117" i="8"/>
  <c r="Z3117" i="8"/>
  <c r="X3117" i="8"/>
  <c r="U3117" i="8"/>
  <c r="T3117" i="8"/>
  <c r="S3117" i="8"/>
  <c r="R3117" i="8"/>
  <c r="Q3117" i="8"/>
  <c r="G3117" i="8"/>
  <c r="AC3116" i="8"/>
  <c r="AA3116" i="8"/>
  <c r="Z3116" i="8"/>
  <c r="X3116" i="8"/>
  <c r="U3116" i="8"/>
  <c r="T3116" i="8"/>
  <c r="S3116" i="8"/>
  <c r="R3116" i="8"/>
  <c r="Q3116" i="8"/>
  <c r="G3116" i="8"/>
  <c r="AC3115" i="8"/>
  <c r="AA3115" i="8"/>
  <c r="Z3115" i="8"/>
  <c r="X3115" i="8"/>
  <c r="U3115" i="8"/>
  <c r="T3115" i="8"/>
  <c r="S3115" i="8"/>
  <c r="R3115" i="8"/>
  <c r="Q3115" i="8"/>
  <c r="G3115" i="8"/>
  <c r="AC3114" i="8"/>
  <c r="AA3114" i="8"/>
  <c r="Z3114" i="8"/>
  <c r="X3114" i="8"/>
  <c r="U3114" i="8"/>
  <c r="T3114" i="8"/>
  <c r="S3114" i="8"/>
  <c r="R3114" i="8"/>
  <c r="Q3114" i="8"/>
  <c r="G3114" i="8"/>
  <c r="AC3113" i="8"/>
  <c r="AA3113" i="8"/>
  <c r="Z3113" i="8"/>
  <c r="X3113" i="8"/>
  <c r="U3113" i="8"/>
  <c r="T3113" i="8"/>
  <c r="S3113" i="8"/>
  <c r="R3113" i="8"/>
  <c r="Q3113" i="8"/>
  <c r="G3113" i="8"/>
  <c r="AC3112" i="8"/>
  <c r="AA3112" i="8"/>
  <c r="Z3112" i="8"/>
  <c r="X3112" i="8"/>
  <c r="U3112" i="8"/>
  <c r="T3112" i="8"/>
  <c r="S3112" i="8"/>
  <c r="R3112" i="8"/>
  <c r="Q3112" i="8"/>
  <c r="G3112" i="8"/>
  <c r="AC3111" i="8"/>
  <c r="AA3111" i="8"/>
  <c r="Z3111" i="8"/>
  <c r="X3111" i="8"/>
  <c r="U3111" i="8"/>
  <c r="T3111" i="8"/>
  <c r="S3111" i="8"/>
  <c r="R3111" i="8"/>
  <c r="Q3111" i="8"/>
  <c r="G3111" i="8"/>
  <c r="AC3110" i="8"/>
  <c r="AA3110" i="8"/>
  <c r="Z3110" i="8"/>
  <c r="X3110" i="8"/>
  <c r="U3110" i="8"/>
  <c r="T3110" i="8"/>
  <c r="S3110" i="8"/>
  <c r="R3110" i="8"/>
  <c r="Q3110" i="8"/>
  <c r="G3110" i="8"/>
  <c r="AC3109" i="8"/>
  <c r="AA3109" i="8"/>
  <c r="Z3109" i="8"/>
  <c r="X3109" i="8"/>
  <c r="U3109" i="8"/>
  <c r="T3109" i="8"/>
  <c r="S3109" i="8"/>
  <c r="R3109" i="8"/>
  <c r="Q3109" i="8"/>
  <c r="G3109" i="8"/>
  <c r="AC3108" i="8"/>
  <c r="AA3108" i="8"/>
  <c r="Z3108" i="8"/>
  <c r="X3108" i="8"/>
  <c r="U3108" i="8"/>
  <c r="T3108" i="8"/>
  <c r="S3108" i="8"/>
  <c r="R3108" i="8"/>
  <c r="Q3108" i="8"/>
  <c r="G3108" i="8"/>
  <c r="AC3107" i="8"/>
  <c r="AA3107" i="8"/>
  <c r="Z3107" i="8"/>
  <c r="X3107" i="8"/>
  <c r="U3107" i="8"/>
  <c r="T3107" i="8"/>
  <c r="S3107" i="8"/>
  <c r="R3107" i="8"/>
  <c r="Q3107" i="8"/>
  <c r="G3107" i="8"/>
  <c r="AC3106" i="8"/>
  <c r="AA3106" i="8"/>
  <c r="Z3106" i="8"/>
  <c r="X3106" i="8"/>
  <c r="U3106" i="8"/>
  <c r="T3106" i="8"/>
  <c r="S3106" i="8"/>
  <c r="R3106" i="8"/>
  <c r="Q3106" i="8"/>
  <c r="G3106" i="8"/>
  <c r="AC3105" i="8"/>
  <c r="AA3105" i="8"/>
  <c r="Z3105" i="8"/>
  <c r="X3105" i="8"/>
  <c r="U3105" i="8"/>
  <c r="T3105" i="8"/>
  <c r="S3105" i="8"/>
  <c r="R3105" i="8"/>
  <c r="Q3105" i="8"/>
  <c r="G3105" i="8"/>
  <c r="AC3104" i="8"/>
  <c r="AA3104" i="8"/>
  <c r="Z3104" i="8"/>
  <c r="X3104" i="8"/>
  <c r="U3104" i="8"/>
  <c r="T3104" i="8"/>
  <c r="S3104" i="8"/>
  <c r="R3104" i="8"/>
  <c r="Q3104" i="8"/>
  <c r="G3104" i="8"/>
  <c r="AC3103" i="8"/>
  <c r="AA3103" i="8"/>
  <c r="Z3103" i="8"/>
  <c r="X3103" i="8"/>
  <c r="U3103" i="8"/>
  <c r="T3103" i="8"/>
  <c r="S3103" i="8"/>
  <c r="R3103" i="8"/>
  <c r="Q3103" i="8"/>
  <c r="G3103" i="8"/>
  <c r="AC3102" i="8"/>
  <c r="AA3102" i="8"/>
  <c r="Z3102" i="8"/>
  <c r="X3102" i="8"/>
  <c r="U3102" i="8"/>
  <c r="T3102" i="8"/>
  <c r="S3102" i="8"/>
  <c r="R3102" i="8"/>
  <c r="Q3102" i="8"/>
  <c r="G3102" i="8"/>
  <c r="AC3101" i="8"/>
  <c r="AA3101" i="8"/>
  <c r="Z3101" i="8"/>
  <c r="X3101" i="8"/>
  <c r="U3101" i="8"/>
  <c r="T3101" i="8"/>
  <c r="S3101" i="8"/>
  <c r="R3101" i="8"/>
  <c r="Q3101" i="8"/>
  <c r="G3101" i="8"/>
  <c r="AC3100" i="8"/>
  <c r="AA3100" i="8"/>
  <c r="Z3100" i="8"/>
  <c r="X3100" i="8"/>
  <c r="U3100" i="8"/>
  <c r="T3100" i="8"/>
  <c r="S3100" i="8"/>
  <c r="R3100" i="8"/>
  <c r="Q3100" i="8"/>
  <c r="G3100" i="8"/>
  <c r="AC3099" i="8"/>
  <c r="AA3099" i="8"/>
  <c r="Z3099" i="8"/>
  <c r="X3099" i="8"/>
  <c r="U3099" i="8"/>
  <c r="T3099" i="8"/>
  <c r="S3099" i="8"/>
  <c r="R3099" i="8"/>
  <c r="Q3099" i="8"/>
  <c r="G3099" i="8"/>
  <c r="AC3098" i="8"/>
  <c r="AA3098" i="8"/>
  <c r="Z3098" i="8"/>
  <c r="X3098" i="8"/>
  <c r="U3098" i="8"/>
  <c r="T3098" i="8"/>
  <c r="S3098" i="8"/>
  <c r="R3098" i="8"/>
  <c r="Q3098" i="8"/>
  <c r="G3098" i="8"/>
  <c r="AC3097" i="8"/>
  <c r="AA3097" i="8"/>
  <c r="Z3097" i="8"/>
  <c r="X3097" i="8"/>
  <c r="U3097" i="8"/>
  <c r="T3097" i="8"/>
  <c r="S3097" i="8"/>
  <c r="R3097" i="8"/>
  <c r="Q3097" i="8"/>
  <c r="G3097" i="8"/>
  <c r="AC3096" i="8"/>
  <c r="AA3096" i="8"/>
  <c r="Z3096" i="8"/>
  <c r="X3096" i="8"/>
  <c r="U3096" i="8"/>
  <c r="T3096" i="8"/>
  <c r="S3096" i="8"/>
  <c r="R3096" i="8"/>
  <c r="Q3096" i="8"/>
  <c r="G3096" i="8"/>
  <c r="AC3095" i="8"/>
  <c r="AA3095" i="8"/>
  <c r="Z3095" i="8"/>
  <c r="X3095" i="8"/>
  <c r="U3095" i="8"/>
  <c r="T3095" i="8"/>
  <c r="S3095" i="8"/>
  <c r="R3095" i="8"/>
  <c r="Q3095" i="8"/>
  <c r="G3095" i="8"/>
  <c r="AC3094" i="8"/>
  <c r="AA3094" i="8"/>
  <c r="Z3094" i="8"/>
  <c r="X3094" i="8"/>
  <c r="U3094" i="8"/>
  <c r="T3094" i="8"/>
  <c r="S3094" i="8"/>
  <c r="R3094" i="8"/>
  <c r="Q3094" i="8"/>
  <c r="G3094" i="8"/>
  <c r="AC3093" i="8"/>
  <c r="AA3093" i="8"/>
  <c r="Z3093" i="8"/>
  <c r="X3093" i="8"/>
  <c r="U3093" i="8"/>
  <c r="T3093" i="8"/>
  <c r="S3093" i="8"/>
  <c r="R3093" i="8"/>
  <c r="Q3093" i="8"/>
  <c r="G3093" i="8"/>
  <c r="AC3092" i="8"/>
  <c r="AA3092" i="8"/>
  <c r="Z3092" i="8"/>
  <c r="X3092" i="8"/>
  <c r="U3092" i="8"/>
  <c r="T3092" i="8"/>
  <c r="S3092" i="8"/>
  <c r="R3092" i="8"/>
  <c r="Q3092" i="8"/>
  <c r="G3092" i="8"/>
  <c r="AC3091" i="8"/>
  <c r="AA3091" i="8"/>
  <c r="Z3091" i="8"/>
  <c r="X3091" i="8"/>
  <c r="U3091" i="8"/>
  <c r="T3091" i="8"/>
  <c r="S3091" i="8"/>
  <c r="R3091" i="8"/>
  <c r="Q3091" i="8"/>
  <c r="G3091" i="8"/>
  <c r="AC3090" i="8"/>
  <c r="AA3090" i="8"/>
  <c r="Z3090" i="8"/>
  <c r="X3090" i="8"/>
  <c r="U3090" i="8"/>
  <c r="T3090" i="8"/>
  <c r="S3090" i="8"/>
  <c r="R3090" i="8"/>
  <c r="Q3090" i="8"/>
  <c r="G3090" i="8"/>
  <c r="AC3089" i="8"/>
  <c r="AA3089" i="8"/>
  <c r="Z3089" i="8"/>
  <c r="X3089" i="8"/>
  <c r="U3089" i="8"/>
  <c r="T3089" i="8"/>
  <c r="S3089" i="8"/>
  <c r="R3089" i="8"/>
  <c r="Q3089" i="8"/>
  <c r="G3089" i="8"/>
  <c r="AC3088" i="8"/>
  <c r="AA3088" i="8"/>
  <c r="Z3088" i="8"/>
  <c r="X3088" i="8"/>
  <c r="U3088" i="8"/>
  <c r="T3088" i="8"/>
  <c r="S3088" i="8"/>
  <c r="R3088" i="8"/>
  <c r="Q3088" i="8"/>
  <c r="G3088" i="8"/>
  <c r="AC3087" i="8"/>
  <c r="AA3087" i="8"/>
  <c r="Z3087" i="8"/>
  <c r="X3087" i="8"/>
  <c r="U3087" i="8"/>
  <c r="T3087" i="8"/>
  <c r="S3087" i="8"/>
  <c r="R3087" i="8"/>
  <c r="Q3087" i="8"/>
  <c r="G3087" i="8"/>
  <c r="AC3086" i="8"/>
  <c r="AA3086" i="8"/>
  <c r="Z3086" i="8"/>
  <c r="X3086" i="8"/>
  <c r="U3086" i="8"/>
  <c r="T3086" i="8"/>
  <c r="S3086" i="8"/>
  <c r="R3086" i="8"/>
  <c r="Q3086" i="8"/>
  <c r="G3086" i="8"/>
  <c r="AC3085" i="8"/>
  <c r="AA3085" i="8"/>
  <c r="Z3085" i="8"/>
  <c r="X3085" i="8"/>
  <c r="U3085" i="8"/>
  <c r="T3085" i="8"/>
  <c r="S3085" i="8"/>
  <c r="R3085" i="8"/>
  <c r="Q3085" i="8"/>
  <c r="G3085" i="8"/>
  <c r="AC3084" i="8"/>
  <c r="AA3084" i="8"/>
  <c r="Z3084" i="8"/>
  <c r="X3084" i="8"/>
  <c r="U3084" i="8"/>
  <c r="T3084" i="8"/>
  <c r="S3084" i="8"/>
  <c r="R3084" i="8"/>
  <c r="Q3084" i="8"/>
  <c r="G3084" i="8"/>
  <c r="AC3083" i="8"/>
  <c r="AA3083" i="8"/>
  <c r="Z3083" i="8"/>
  <c r="X3083" i="8"/>
  <c r="U3083" i="8"/>
  <c r="T3083" i="8"/>
  <c r="S3083" i="8"/>
  <c r="R3083" i="8"/>
  <c r="Q3083" i="8"/>
  <c r="G3083" i="8"/>
  <c r="AC3082" i="8"/>
  <c r="AA3082" i="8"/>
  <c r="Z3082" i="8"/>
  <c r="X3082" i="8"/>
  <c r="U3082" i="8"/>
  <c r="T3082" i="8"/>
  <c r="S3082" i="8"/>
  <c r="R3082" i="8"/>
  <c r="Q3082" i="8"/>
  <c r="G3082" i="8"/>
  <c r="AC3081" i="8"/>
  <c r="AA3081" i="8"/>
  <c r="Z3081" i="8"/>
  <c r="X3081" i="8"/>
  <c r="U3081" i="8"/>
  <c r="T3081" i="8"/>
  <c r="S3081" i="8"/>
  <c r="R3081" i="8"/>
  <c r="Q3081" i="8"/>
  <c r="G3081" i="8"/>
  <c r="AC3080" i="8"/>
  <c r="AA3080" i="8"/>
  <c r="Z3080" i="8"/>
  <c r="X3080" i="8"/>
  <c r="U3080" i="8"/>
  <c r="T3080" i="8"/>
  <c r="S3080" i="8"/>
  <c r="R3080" i="8"/>
  <c r="Q3080" i="8"/>
  <c r="G3080" i="8"/>
  <c r="AC3079" i="8"/>
  <c r="AA3079" i="8"/>
  <c r="Z3079" i="8"/>
  <c r="X3079" i="8"/>
  <c r="U3079" i="8"/>
  <c r="T3079" i="8"/>
  <c r="S3079" i="8"/>
  <c r="R3079" i="8"/>
  <c r="Q3079" i="8"/>
  <c r="G3079" i="8"/>
  <c r="AC3078" i="8"/>
  <c r="AA3078" i="8"/>
  <c r="Z3078" i="8"/>
  <c r="X3078" i="8"/>
  <c r="U3078" i="8"/>
  <c r="T3078" i="8"/>
  <c r="S3078" i="8"/>
  <c r="R3078" i="8"/>
  <c r="Q3078" i="8"/>
  <c r="G3078" i="8"/>
  <c r="AC3077" i="8"/>
  <c r="AA3077" i="8"/>
  <c r="Z3077" i="8"/>
  <c r="X3077" i="8"/>
  <c r="U3077" i="8"/>
  <c r="T3077" i="8"/>
  <c r="S3077" i="8"/>
  <c r="R3077" i="8"/>
  <c r="Q3077" i="8"/>
  <c r="G3077" i="8"/>
  <c r="AC3076" i="8"/>
  <c r="AA3076" i="8"/>
  <c r="Z3076" i="8"/>
  <c r="X3076" i="8"/>
  <c r="U3076" i="8"/>
  <c r="T3076" i="8"/>
  <c r="S3076" i="8"/>
  <c r="R3076" i="8"/>
  <c r="Q3076" i="8"/>
  <c r="G3076" i="8"/>
  <c r="AC3075" i="8"/>
  <c r="AA3075" i="8"/>
  <c r="Z3075" i="8"/>
  <c r="X3075" i="8"/>
  <c r="U3075" i="8"/>
  <c r="T3075" i="8"/>
  <c r="S3075" i="8"/>
  <c r="R3075" i="8"/>
  <c r="Q3075" i="8"/>
  <c r="G3075" i="8"/>
  <c r="AC3074" i="8"/>
  <c r="AA3074" i="8"/>
  <c r="Z3074" i="8"/>
  <c r="X3074" i="8"/>
  <c r="U3074" i="8"/>
  <c r="T3074" i="8"/>
  <c r="S3074" i="8"/>
  <c r="R3074" i="8"/>
  <c r="Q3074" i="8"/>
  <c r="G3074" i="8"/>
  <c r="AC3073" i="8"/>
  <c r="AA3073" i="8"/>
  <c r="Z3073" i="8"/>
  <c r="X3073" i="8"/>
  <c r="U3073" i="8"/>
  <c r="T3073" i="8"/>
  <c r="S3073" i="8"/>
  <c r="R3073" i="8"/>
  <c r="Q3073" i="8"/>
  <c r="G3073" i="8"/>
  <c r="AC3072" i="8"/>
  <c r="AA3072" i="8"/>
  <c r="Z3072" i="8"/>
  <c r="X3072" i="8"/>
  <c r="U3072" i="8"/>
  <c r="T3072" i="8"/>
  <c r="S3072" i="8"/>
  <c r="R3072" i="8"/>
  <c r="Q3072" i="8"/>
  <c r="G3072" i="8"/>
  <c r="AC3071" i="8"/>
  <c r="AA3071" i="8"/>
  <c r="Z3071" i="8"/>
  <c r="X3071" i="8"/>
  <c r="U3071" i="8"/>
  <c r="T3071" i="8"/>
  <c r="S3071" i="8"/>
  <c r="R3071" i="8"/>
  <c r="Q3071" i="8"/>
  <c r="G3071" i="8"/>
  <c r="AC3070" i="8"/>
  <c r="AA3070" i="8"/>
  <c r="Z3070" i="8"/>
  <c r="X3070" i="8"/>
  <c r="U3070" i="8"/>
  <c r="T3070" i="8"/>
  <c r="S3070" i="8"/>
  <c r="R3070" i="8"/>
  <c r="Q3070" i="8"/>
  <c r="G3070" i="8"/>
  <c r="AC3069" i="8"/>
  <c r="AA3069" i="8"/>
  <c r="Z3069" i="8"/>
  <c r="X3069" i="8"/>
  <c r="U3069" i="8"/>
  <c r="T3069" i="8"/>
  <c r="S3069" i="8"/>
  <c r="R3069" i="8"/>
  <c r="Q3069" i="8"/>
  <c r="G3069" i="8"/>
  <c r="AC3068" i="8"/>
  <c r="AA3068" i="8"/>
  <c r="Z3068" i="8"/>
  <c r="X3068" i="8"/>
  <c r="U3068" i="8"/>
  <c r="T3068" i="8"/>
  <c r="S3068" i="8"/>
  <c r="R3068" i="8"/>
  <c r="Q3068" i="8"/>
  <c r="G3068" i="8"/>
  <c r="AC3067" i="8"/>
  <c r="AA3067" i="8"/>
  <c r="Z3067" i="8"/>
  <c r="X3067" i="8"/>
  <c r="U3067" i="8"/>
  <c r="T3067" i="8"/>
  <c r="S3067" i="8"/>
  <c r="R3067" i="8"/>
  <c r="Q3067" i="8"/>
  <c r="G3067" i="8"/>
  <c r="AC3066" i="8"/>
  <c r="AA3066" i="8"/>
  <c r="Z3066" i="8"/>
  <c r="X3066" i="8"/>
  <c r="U3066" i="8"/>
  <c r="T3066" i="8"/>
  <c r="S3066" i="8"/>
  <c r="R3066" i="8"/>
  <c r="Q3066" i="8"/>
  <c r="G3066" i="8"/>
  <c r="AC3065" i="8"/>
  <c r="AA3065" i="8"/>
  <c r="Z3065" i="8"/>
  <c r="X3065" i="8"/>
  <c r="U3065" i="8"/>
  <c r="T3065" i="8"/>
  <c r="S3065" i="8"/>
  <c r="R3065" i="8"/>
  <c r="Q3065" i="8"/>
  <c r="G3065" i="8"/>
  <c r="AC3064" i="8"/>
  <c r="AA3064" i="8"/>
  <c r="Z3064" i="8"/>
  <c r="X3064" i="8"/>
  <c r="U3064" i="8"/>
  <c r="T3064" i="8"/>
  <c r="S3064" i="8"/>
  <c r="R3064" i="8"/>
  <c r="Q3064" i="8"/>
  <c r="G3064" i="8"/>
  <c r="AC3063" i="8"/>
  <c r="AA3063" i="8"/>
  <c r="Z3063" i="8"/>
  <c r="X3063" i="8"/>
  <c r="U3063" i="8"/>
  <c r="T3063" i="8"/>
  <c r="S3063" i="8"/>
  <c r="R3063" i="8"/>
  <c r="Q3063" i="8"/>
  <c r="G3063" i="8"/>
  <c r="AC3062" i="8"/>
  <c r="AA3062" i="8"/>
  <c r="Z3062" i="8"/>
  <c r="X3062" i="8"/>
  <c r="U3062" i="8"/>
  <c r="T3062" i="8"/>
  <c r="S3062" i="8"/>
  <c r="R3062" i="8"/>
  <c r="Q3062" i="8"/>
  <c r="G3062" i="8"/>
  <c r="AC3061" i="8"/>
  <c r="AA3061" i="8"/>
  <c r="Z3061" i="8"/>
  <c r="X3061" i="8"/>
  <c r="U3061" i="8"/>
  <c r="T3061" i="8"/>
  <c r="S3061" i="8"/>
  <c r="R3061" i="8"/>
  <c r="Q3061" i="8"/>
  <c r="G3061" i="8"/>
  <c r="AC3060" i="8"/>
  <c r="AA3060" i="8"/>
  <c r="Z3060" i="8"/>
  <c r="X3060" i="8"/>
  <c r="U3060" i="8"/>
  <c r="T3060" i="8"/>
  <c r="S3060" i="8"/>
  <c r="R3060" i="8"/>
  <c r="Q3060" i="8"/>
  <c r="G3060" i="8"/>
  <c r="AC3059" i="8"/>
  <c r="AA3059" i="8"/>
  <c r="Z3059" i="8"/>
  <c r="X3059" i="8"/>
  <c r="U3059" i="8"/>
  <c r="T3059" i="8"/>
  <c r="S3059" i="8"/>
  <c r="R3059" i="8"/>
  <c r="Q3059" i="8"/>
  <c r="G3059" i="8"/>
  <c r="AC3058" i="8"/>
  <c r="AA3058" i="8"/>
  <c r="Z3058" i="8"/>
  <c r="X3058" i="8"/>
  <c r="U3058" i="8"/>
  <c r="T3058" i="8"/>
  <c r="S3058" i="8"/>
  <c r="R3058" i="8"/>
  <c r="Q3058" i="8"/>
  <c r="G3058" i="8"/>
  <c r="AC3057" i="8"/>
  <c r="AA3057" i="8"/>
  <c r="Z3057" i="8"/>
  <c r="X3057" i="8"/>
  <c r="U3057" i="8"/>
  <c r="T3057" i="8"/>
  <c r="S3057" i="8"/>
  <c r="R3057" i="8"/>
  <c r="Q3057" i="8"/>
  <c r="G3057" i="8"/>
  <c r="AC3056" i="8"/>
  <c r="AA3056" i="8"/>
  <c r="Z3056" i="8"/>
  <c r="X3056" i="8"/>
  <c r="U3056" i="8"/>
  <c r="T3056" i="8"/>
  <c r="S3056" i="8"/>
  <c r="R3056" i="8"/>
  <c r="Q3056" i="8"/>
  <c r="G3056" i="8"/>
  <c r="AC3055" i="8"/>
  <c r="AA3055" i="8"/>
  <c r="Z3055" i="8"/>
  <c r="X3055" i="8"/>
  <c r="U3055" i="8"/>
  <c r="T3055" i="8"/>
  <c r="S3055" i="8"/>
  <c r="R3055" i="8"/>
  <c r="Q3055" i="8"/>
  <c r="G3055" i="8"/>
  <c r="AC3054" i="8"/>
  <c r="AA3054" i="8"/>
  <c r="Z3054" i="8"/>
  <c r="X3054" i="8"/>
  <c r="U3054" i="8"/>
  <c r="T3054" i="8"/>
  <c r="S3054" i="8"/>
  <c r="R3054" i="8"/>
  <c r="Q3054" i="8"/>
  <c r="G3054" i="8"/>
  <c r="AC3053" i="8"/>
  <c r="AA3053" i="8"/>
  <c r="Z3053" i="8"/>
  <c r="X3053" i="8"/>
  <c r="U3053" i="8"/>
  <c r="T3053" i="8"/>
  <c r="S3053" i="8"/>
  <c r="R3053" i="8"/>
  <c r="Q3053" i="8"/>
  <c r="G3053" i="8"/>
  <c r="AC3052" i="8"/>
  <c r="AA3052" i="8"/>
  <c r="Z3052" i="8"/>
  <c r="X3052" i="8"/>
  <c r="U3052" i="8"/>
  <c r="T3052" i="8"/>
  <c r="S3052" i="8"/>
  <c r="R3052" i="8"/>
  <c r="Q3052" i="8"/>
  <c r="G3052" i="8"/>
  <c r="AC3051" i="8"/>
  <c r="AA3051" i="8"/>
  <c r="Z3051" i="8"/>
  <c r="X3051" i="8"/>
  <c r="U3051" i="8"/>
  <c r="T3051" i="8"/>
  <c r="S3051" i="8"/>
  <c r="R3051" i="8"/>
  <c r="Q3051" i="8"/>
  <c r="G3051" i="8"/>
  <c r="AC3050" i="8"/>
  <c r="AA3050" i="8"/>
  <c r="Z3050" i="8"/>
  <c r="X3050" i="8"/>
  <c r="U3050" i="8"/>
  <c r="T3050" i="8"/>
  <c r="S3050" i="8"/>
  <c r="R3050" i="8"/>
  <c r="Q3050" i="8"/>
  <c r="G3050" i="8"/>
  <c r="AC3049" i="8"/>
  <c r="AA3049" i="8"/>
  <c r="Z3049" i="8"/>
  <c r="X3049" i="8"/>
  <c r="U3049" i="8"/>
  <c r="T3049" i="8"/>
  <c r="S3049" i="8"/>
  <c r="R3049" i="8"/>
  <c r="Q3049" i="8"/>
  <c r="G3049" i="8"/>
  <c r="AC3048" i="8"/>
  <c r="AA3048" i="8"/>
  <c r="Z3048" i="8"/>
  <c r="X3048" i="8"/>
  <c r="U3048" i="8"/>
  <c r="T3048" i="8"/>
  <c r="S3048" i="8"/>
  <c r="R3048" i="8"/>
  <c r="Q3048" i="8"/>
  <c r="G3048" i="8"/>
  <c r="AC3047" i="8"/>
  <c r="AA3047" i="8"/>
  <c r="Z3047" i="8"/>
  <c r="X3047" i="8"/>
  <c r="U3047" i="8"/>
  <c r="T3047" i="8"/>
  <c r="S3047" i="8"/>
  <c r="R3047" i="8"/>
  <c r="Q3047" i="8"/>
  <c r="G3047" i="8"/>
  <c r="AC3046" i="8"/>
  <c r="AA3046" i="8"/>
  <c r="Z3046" i="8"/>
  <c r="X3046" i="8"/>
  <c r="U3046" i="8"/>
  <c r="T3046" i="8"/>
  <c r="S3046" i="8"/>
  <c r="R3046" i="8"/>
  <c r="Q3046" i="8"/>
  <c r="G3046" i="8"/>
  <c r="AC3045" i="8"/>
  <c r="AA3045" i="8"/>
  <c r="Z3045" i="8"/>
  <c r="X3045" i="8"/>
  <c r="U3045" i="8"/>
  <c r="T3045" i="8"/>
  <c r="S3045" i="8"/>
  <c r="R3045" i="8"/>
  <c r="Q3045" i="8"/>
  <c r="G3045" i="8"/>
  <c r="AC3044" i="8"/>
  <c r="AA3044" i="8"/>
  <c r="Z3044" i="8"/>
  <c r="X3044" i="8"/>
  <c r="U3044" i="8"/>
  <c r="T3044" i="8"/>
  <c r="S3044" i="8"/>
  <c r="R3044" i="8"/>
  <c r="Q3044" i="8"/>
  <c r="G3044" i="8"/>
  <c r="AC3043" i="8"/>
  <c r="AA3043" i="8"/>
  <c r="Z3043" i="8"/>
  <c r="X3043" i="8"/>
  <c r="U3043" i="8"/>
  <c r="T3043" i="8"/>
  <c r="S3043" i="8"/>
  <c r="R3043" i="8"/>
  <c r="Q3043" i="8"/>
  <c r="G3043" i="8"/>
  <c r="AC3042" i="8"/>
  <c r="AA3042" i="8"/>
  <c r="Z3042" i="8"/>
  <c r="X3042" i="8"/>
  <c r="U3042" i="8"/>
  <c r="T3042" i="8"/>
  <c r="S3042" i="8"/>
  <c r="R3042" i="8"/>
  <c r="Q3042" i="8"/>
  <c r="G3042" i="8"/>
  <c r="AC3041" i="8"/>
  <c r="AA3041" i="8"/>
  <c r="Z3041" i="8"/>
  <c r="X3041" i="8"/>
  <c r="U3041" i="8"/>
  <c r="T3041" i="8"/>
  <c r="S3041" i="8"/>
  <c r="R3041" i="8"/>
  <c r="Q3041" i="8"/>
  <c r="G3041" i="8"/>
  <c r="AC3040" i="8"/>
  <c r="AA3040" i="8"/>
  <c r="Z3040" i="8"/>
  <c r="X3040" i="8"/>
  <c r="U3040" i="8"/>
  <c r="T3040" i="8"/>
  <c r="S3040" i="8"/>
  <c r="R3040" i="8"/>
  <c r="Q3040" i="8"/>
  <c r="G3040" i="8"/>
  <c r="AC3039" i="8"/>
  <c r="AA3039" i="8"/>
  <c r="Z3039" i="8"/>
  <c r="X3039" i="8"/>
  <c r="U3039" i="8"/>
  <c r="T3039" i="8"/>
  <c r="S3039" i="8"/>
  <c r="R3039" i="8"/>
  <c r="Q3039" i="8"/>
  <c r="G3039" i="8"/>
  <c r="AC3038" i="8"/>
  <c r="AA3038" i="8"/>
  <c r="Z3038" i="8"/>
  <c r="X3038" i="8"/>
  <c r="U3038" i="8"/>
  <c r="T3038" i="8"/>
  <c r="S3038" i="8"/>
  <c r="R3038" i="8"/>
  <c r="Q3038" i="8"/>
  <c r="G3038" i="8"/>
  <c r="AC3037" i="8"/>
  <c r="AA3037" i="8"/>
  <c r="Z3037" i="8"/>
  <c r="X3037" i="8"/>
  <c r="U3037" i="8"/>
  <c r="T3037" i="8"/>
  <c r="S3037" i="8"/>
  <c r="R3037" i="8"/>
  <c r="Q3037" i="8"/>
  <c r="G3037" i="8"/>
  <c r="AC3036" i="8"/>
  <c r="AA3036" i="8"/>
  <c r="Z3036" i="8"/>
  <c r="X3036" i="8"/>
  <c r="U3036" i="8"/>
  <c r="T3036" i="8"/>
  <c r="S3036" i="8"/>
  <c r="R3036" i="8"/>
  <c r="Q3036" i="8"/>
  <c r="G3036" i="8"/>
  <c r="AC3035" i="8"/>
  <c r="AA3035" i="8"/>
  <c r="Z3035" i="8"/>
  <c r="X3035" i="8"/>
  <c r="U3035" i="8"/>
  <c r="T3035" i="8"/>
  <c r="S3035" i="8"/>
  <c r="R3035" i="8"/>
  <c r="Q3035" i="8"/>
  <c r="G3035" i="8"/>
  <c r="AC3034" i="8"/>
  <c r="AA3034" i="8"/>
  <c r="Z3034" i="8"/>
  <c r="X3034" i="8"/>
  <c r="U3034" i="8"/>
  <c r="T3034" i="8"/>
  <c r="S3034" i="8"/>
  <c r="R3034" i="8"/>
  <c r="Q3034" i="8"/>
  <c r="G3034" i="8"/>
  <c r="AC3033" i="8"/>
  <c r="AA3033" i="8"/>
  <c r="Z3033" i="8"/>
  <c r="X3033" i="8"/>
  <c r="U3033" i="8"/>
  <c r="T3033" i="8"/>
  <c r="S3033" i="8"/>
  <c r="R3033" i="8"/>
  <c r="Q3033" i="8"/>
  <c r="G3033" i="8"/>
  <c r="AC3032" i="8"/>
  <c r="AA3032" i="8"/>
  <c r="Z3032" i="8"/>
  <c r="X3032" i="8"/>
  <c r="U3032" i="8"/>
  <c r="T3032" i="8"/>
  <c r="S3032" i="8"/>
  <c r="R3032" i="8"/>
  <c r="Q3032" i="8"/>
  <c r="G3032" i="8"/>
  <c r="AC3031" i="8"/>
  <c r="AA3031" i="8"/>
  <c r="Z3031" i="8"/>
  <c r="X3031" i="8"/>
  <c r="U3031" i="8"/>
  <c r="T3031" i="8"/>
  <c r="S3031" i="8"/>
  <c r="R3031" i="8"/>
  <c r="Q3031" i="8"/>
  <c r="G3031" i="8"/>
  <c r="AC3030" i="8"/>
  <c r="AA3030" i="8"/>
  <c r="Z3030" i="8"/>
  <c r="X3030" i="8"/>
  <c r="U3030" i="8"/>
  <c r="T3030" i="8"/>
  <c r="S3030" i="8"/>
  <c r="R3030" i="8"/>
  <c r="Q3030" i="8"/>
  <c r="G3030" i="8"/>
  <c r="AC3029" i="8"/>
  <c r="AA3029" i="8"/>
  <c r="Z3029" i="8"/>
  <c r="X3029" i="8"/>
  <c r="U3029" i="8"/>
  <c r="T3029" i="8"/>
  <c r="S3029" i="8"/>
  <c r="R3029" i="8"/>
  <c r="Q3029" i="8"/>
  <c r="G3029" i="8"/>
  <c r="AC3028" i="8"/>
  <c r="AA3028" i="8"/>
  <c r="Z3028" i="8"/>
  <c r="X3028" i="8"/>
  <c r="U3028" i="8"/>
  <c r="T3028" i="8"/>
  <c r="S3028" i="8"/>
  <c r="R3028" i="8"/>
  <c r="Q3028" i="8"/>
  <c r="G3028" i="8"/>
  <c r="AC3027" i="8"/>
  <c r="AA3027" i="8"/>
  <c r="Z3027" i="8"/>
  <c r="X3027" i="8"/>
  <c r="U3027" i="8"/>
  <c r="T3027" i="8"/>
  <c r="S3027" i="8"/>
  <c r="R3027" i="8"/>
  <c r="Q3027" i="8"/>
  <c r="G3027" i="8"/>
  <c r="AC3026" i="8"/>
  <c r="AA3026" i="8"/>
  <c r="Z3026" i="8"/>
  <c r="X3026" i="8"/>
  <c r="U3026" i="8"/>
  <c r="T3026" i="8"/>
  <c r="S3026" i="8"/>
  <c r="R3026" i="8"/>
  <c r="Q3026" i="8"/>
  <c r="G3026" i="8"/>
  <c r="AC3025" i="8"/>
  <c r="AA3025" i="8"/>
  <c r="Z3025" i="8"/>
  <c r="X3025" i="8"/>
  <c r="U3025" i="8"/>
  <c r="T3025" i="8"/>
  <c r="S3025" i="8"/>
  <c r="R3025" i="8"/>
  <c r="Q3025" i="8"/>
  <c r="G3025" i="8"/>
  <c r="AC3024" i="8"/>
  <c r="AA3024" i="8"/>
  <c r="Z3024" i="8"/>
  <c r="X3024" i="8"/>
  <c r="U3024" i="8"/>
  <c r="T3024" i="8"/>
  <c r="S3024" i="8"/>
  <c r="R3024" i="8"/>
  <c r="Q3024" i="8"/>
  <c r="G3024" i="8"/>
  <c r="AC3023" i="8"/>
  <c r="AA3023" i="8"/>
  <c r="Z3023" i="8"/>
  <c r="X3023" i="8"/>
  <c r="U3023" i="8"/>
  <c r="T3023" i="8"/>
  <c r="S3023" i="8"/>
  <c r="R3023" i="8"/>
  <c r="Q3023" i="8"/>
  <c r="G3023" i="8"/>
  <c r="AC3022" i="8"/>
  <c r="AA3022" i="8"/>
  <c r="Z3022" i="8"/>
  <c r="X3022" i="8"/>
  <c r="U3022" i="8"/>
  <c r="T3022" i="8"/>
  <c r="S3022" i="8"/>
  <c r="R3022" i="8"/>
  <c r="Q3022" i="8"/>
  <c r="G3022" i="8"/>
  <c r="AC3021" i="8"/>
  <c r="AA3021" i="8"/>
  <c r="Z3021" i="8"/>
  <c r="X3021" i="8"/>
  <c r="U3021" i="8"/>
  <c r="T3021" i="8"/>
  <c r="S3021" i="8"/>
  <c r="R3021" i="8"/>
  <c r="Q3021" i="8"/>
  <c r="G3021" i="8"/>
  <c r="AC3020" i="8"/>
  <c r="AA3020" i="8"/>
  <c r="Z3020" i="8"/>
  <c r="X3020" i="8"/>
  <c r="U3020" i="8"/>
  <c r="T3020" i="8"/>
  <c r="S3020" i="8"/>
  <c r="R3020" i="8"/>
  <c r="Q3020" i="8"/>
  <c r="G3020" i="8"/>
  <c r="AC3019" i="8"/>
  <c r="AA3019" i="8"/>
  <c r="Z3019" i="8"/>
  <c r="X3019" i="8"/>
  <c r="U3019" i="8"/>
  <c r="T3019" i="8"/>
  <c r="S3019" i="8"/>
  <c r="R3019" i="8"/>
  <c r="Q3019" i="8"/>
  <c r="G3019" i="8"/>
  <c r="AC3018" i="8"/>
  <c r="AA3018" i="8"/>
  <c r="Z3018" i="8"/>
  <c r="X3018" i="8"/>
  <c r="U3018" i="8"/>
  <c r="T3018" i="8"/>
  <c r="S3018" i="8"/>
  <c r="R3018" i="8"/>
  <c r="Q3018" i="8"/>
  <c r="G3018" i="8"/>
  <c r="AC3017" i="8"/>
  <c r="AA3017" i="8"/>
  <c r="Z3017" i="8"/>
  <c r="X3017" i="8"/>
  <c r="U3017" i="8"/>
  <c r="T3017" i="8"/>
  <c r="S3017" i="8"/>
  <c r="R3017" i="8"/>
  <c r="Q3017" i="8"/>
  <c r="G3017" i="8"/>
  <c r="AC3016" i="8"/>
  <c r="AA3016" i="8"/>
  <c r="Z3016" i="8"/>
  <c r="X3016" i="8"/>
  <c r="U3016" i="8"/>
  <c r="T3016" i="8"/>
  <c r="S3016" i="8"/>
  <c r="R3016" i="8"/>
  <c r="Q3016" i="8"/>
  <c r="G3016" i="8"/>
  <c r="AC3015" i="8"/>
  <c r="AA3015" i="8"/>
  <c r="Z3015" i="8"/>
  <c r="X3015" i="8"/>
  <c r="U3015" i="8"/>
  <c r="T3015" i="8"/>
  <c r="S3015" i="8"/>
  <c r="R3015" i="8"/>
  <c r="Q3015" i="8"/>
  <c r="G3015" i="8"/>
  <c r="AC3014" i="8"/>
  <c r="AA3014" i="8"/>
  <c r="Z3014" i="8"/>
  <c r="X3014" i="8"/>
  <c r="U3014" i="8"/>
  <c r="T3014" i="8"/>
  <c r="S3014" i="8"/>
  <c r="R3014" i="8"/>
  <c r="Q3014" i="8"/>
  <c r="G3014" i="8"/>
  <c r="AC3013" i="8"/>
  <c r="AA3013" i="8"/>
  <c r="Z3013" i="8"/>
  <c r="X3013" i="8"/>
  <c r="U3013" i="8"/>
  <c r="T3013" i="8"/>
  <c r="S3013" i="8"/>
  <c r="R3013" i="8"/>
  <c r="Q3013" i="8"/>
  <c r="G3013" i="8"/>
  <c r="AC3012" i="8"/>
  <c r="AA3012" i="8"/>
  <c r="Z3012" i="8"/>
  <c r="X3012" i="8"/>
  <c r="U3012" i="8"/>
  <c r="T3012" i="8"/>
  <c r="S3012" i="8"/>
  <c r="R3012" i="8"/>
  <c r="Q3012" i="8"/>
  <c r="G3012" i="8"/>
  <c r="AC3011" i="8"/>
  <c r="AA3011" i="8"/>
  <c r="Z3011" i="8"/>
  <c r="X3011" i="8"/>
  <c r="U3011" i="8"/>
  <c r="T3011" i="8"/>
  <c r="S3011" i="8"/>
  <c r="R3011" i="8"/>
  <c r="Q3011" i="8"/>
  <c r="G3011" i="8"/>
  <c r="AC3010" i="8"/>
  <c r="AA3010" i="8"/>
  <c r="Z3010" i="8"/>
  <c r="X3010" i="8"/>
  <c r="U3010" i="8"/>
  <c r="T3010" i="8"/>
  <c r="S3010" i="8"/>
  <c r="R3010" i="8"/>
  <c r="Q3010" i="8"/>
  <c r="G3010" i="8"/>
  <c r="AC3009" i="8"/>
  <c r="AA3009" i="8"/>
  <c r="Z3009" i="8"/>
  <c r="X3009" i="8"/>
  <c r="U3009" i="8"/>
  <c r="T3009" i="8"/>
  <c r="S3009" i="8"/>
  <c r="R3009" i="8"/>
  <c r="Q3009" i="8"/>
  <c r="G3009" i="8"/>
  <c r="AC3008" i="8"/>
  <c r="AA3008" i="8"/>
  <c r="Z3008" i="8"/>
  <c r="X3008" i="8"/>
  <c r="U3008" i="8"/>
  <c r="T3008" i="8"/>
  <c r="S3008" i="8"/>
  <c r="R3008" i="8"/>
  <c r="Q3008" i="8"/>
  <c r="G3008" i="8"/>
  <c r="AC3007" i="8"/>
  <c r="AA3007" i="8"/>
  <c r="Z3007" i="8"/>
  <c r="X3007" i="8"/>
  <c r="U3007" i="8"/>
  <c r="T3007" i="8"/>
  <c r="S3007" i="8"/>
  <c r="R3007" i="8"/>
  <c r="Q3007" i="8"/>
  <c r="G3007" i="8"/>
  <c r="AC3006" i="8"/>
  <c r="AA3006" i="8"/>
  <c r="Z3006" i="8"/>
  <c r="X3006" i="8"/>
  <c r="U3006" i="8"/>
  <c r="T3006" i="8"/>
  <c r="S3006" i="8"/>
  <c r="R3006" i="8"/>
  <c r="Q3006" i="8"/>
  <c r="G3006" i="8"/>
  <c r="AC3005" i="8"/>
  <c r="AA3005" i="8"/>
  <c r="Z3005" i="8"/>
  <c r="X3005" i="8"/>
  <c r="U3005" i="8"/>
  <c r="T3005" i="8"/>
  <c r="S3005" i="8"/>
  <c r="R3005" i="8"/>
  <c r="Q3005" i="8"/>
  <c r="G3005" i="8"/>
  <c r="AC3004" i="8"/>
  <c r="AA3004" i="8"/>
  <c r="Z3004" i="8"/>
  <c r="X3004" i="8"/>
  <c r="U3004" i="8"/>
  <c r="T3004" i="8"/>
  <c r="S3004" i="8"/>
  <c r="R3004" i="8"/>
  <c r="Q3004" i="8"/>
  <c r="G3004" i="8"/>
  <c r="AC3003" i="8"/>
  <c r="AA3003" i="8"/>
  <c r="Z3003" i="8"/>
  <c r="X3003" i="8"/>
  <c r="U3003" i="8"/>
  <c r="T3003" i="8"/>
  <c r="S3003" i="8"/>
  <c r="R3003" i="8"/>
  <c r="Q3003" i="8"/>
  <c r="G3003" i="8"/>
  <c r="AC3002" i="8"/>
  <c r="AA3002" i="8"/>
  <c r="Z3002" i="8"/>
  <c r="X3002" i="8"/>
  <c r="U3002" i="8"/>
  <c r="T3002" i="8"/>
  <c r="S3002" i="8"/>
  <c r="R3002" i="8"/>
  <c r="Q3002" i="8"/>
  <c r="G3002" i="8"/>
  <c r="AC3001" i="8"/>
  <c r="AA3001" i="8"/>
  <c r="Z3001" i="8"/>
  <c r="X3001" i="8"/>
  <c r="U3001" i="8"/>
  <c r="T3001" i="8"/>
  <c r="S3001" i="8"/>
  <c r="R3001" i="8"/>
  <c r="Q3001" i="8"/>
  <c r="G3001" i="8"/>
  <c r="AC3000" i="8"/>
  <c r="AA3000" i="8"/>
  <c r="Z3000" i="8"/>
  <c r="X3000" i="8"/>
  <c r="U3000" i="8"/>
  <c r="T3000" i="8"/>
  <c r="S3000" i="8"/>
  <c r="R3000" i="8"/>
  <c r="Q3000" i="8"/>
  <c r="G3000" i="8"/>
  <c r="AC2999" i="8"/>
  <c r="AA2999" i="8"/>
  <c r="Z2999" i="8"/>
  <c r="X2999" i="8"/>
  <c r="U2999" i="8"/>
  <c r="T2999" i="8"/>
  <c r="S2999" i="8"/>
  <c r="R2999" i="8"/>
  <c r="Q2999" i="8"/>
  <c r="G2999" i="8"/>
  <c r="AC2998" i="8"/>
  <c r="AA2998" i="8"/>
  <c r="Z2998" i="8"/>
  <c r="X2998" i="8"/>
  <c r="U2998" i="8"/>
  <c r="T2998" i="8"/>
  <c r="S2998" i="8"/>
  <c r="R2998" i="8"/>
  <c r="Q2998" i="8"/>
  <c r="G2998" i="8"/>
  <c r="AC2997" i="8"/>
  <c r="AA2997" i="8"/>
  <c r="Z2997" i="8"/>
  <c r="X2997" i="8"/>
  <c r="U2997" i="8"/>
  <c r="T2997" i="8"/>
  <c r="S2997" i="8"/>
  <c r="R2997" i="8"/>
  <c r="Q2997" i="8"/>
  <c r="G2997" i="8"/>
  <c r="AC2996" i="8"/>
  <c r="AA2996" i="8"/>
  <c r="Z2996" i="8"/>
  <c r="X2996" i="8"/>
  <c r="U2996" i="8"/>
  <c r="T2996" i="8"/>
  <c r="S2996" i="8"/>
  <c r="R2996" i="8"/>
  <c r="Q2996" i="8"/>
  <c r="G2996" i="8"/>
  <c r="AC2995" i="8"/>
  <c r="AA2995" i="8"/>
  <c r="Z2995" i="8"/>
  <c r="X2995" i="8"/>
  <c r="U2995" i="8"/>
  <c r="T2995" i="8"/>
  <c r="S2995" i="8"/>
  <c r="R2995" i="8"/>
  <c r="Q2995" i="8"/>
  <c r="G2995" i="8"/>
  <c r="AC2994" i="8"/>
  <c r="AA2994" i="8"/>
  <c r="Z2994" i="8"/>
  <c r="X2994" i="8"/>
  <c r="U2994" i="8"/>
  <c r="T2994" i="8"/>
  <c r="S2994" i="8"/>
  <c r="R2994" i="8"/>
  <c r="Q2994" i="8"/>
  <c r="G2994" i="8"/>
  <c r="AC2993" i="8"/>
  <c r="AA2993" i="8"/>
  <c r="Z2993" i="8"/>
  <c r="X2993" i="8"/>
  <c r="U2993" i="8"/>
  <c r="T2993" i="8"/>
  <c r="S2993" i="8"/>
  <c r="R2993" i="8"/>
  <c r="Q2993" i="8"/>
  <c r="G2993" i="8"/>
  <c r="AC2992" i="8"/>
  <c r="AA2992" i="8"/>
  <c r="Z2992" i="8"/>
  <c r="X2992" i="8"/>
  <c r="U2992" i="8"/>
  <c r="T2992" i="8"/>
  <c r="S2992" i="8"/>
  <c r="R2992" i="8"/>
  <c r="Q2992" i="8"/>
  <c r="G2992" i="8"/>
  <c r="AC2991" i="8"/>
  <c r="AA2991" i="8"/>
  <c r="Z2991" i="8"/>
  <c r="X2991" i="8"/>
  <c r="U2991" i="8"/>
  <c r="T2991" i="8"/>
  <c r="S2991" i="8"/>
  <c r="R2991" i="8"/>
  <c r="Q2991" i="8"/>
  <c r="G2991" i="8"/>
  <c r="AC2990" i="8"/>
  <c r="AA2990" i="8"/>
  <c r="Z2990" i="8"/>
  <c r="X2990" i="8"/>
  <c r="U2990" i="8"/>
  <c r="T2990" i="8"/>
  <c r="S2990" i="8"/>
  <c r="R2990" i="8"/>
  <c r="Q2990" i="8"/>
  <c r="G2990" i="8"/>
  <c r="AC2989" i="8"/>
  <c r="AA2989" i="8"/>
  <c r="Z2989" i="8"/>
  <c r="X2989" i="8"/>
  <c r="U2989" i="8"/>
  <c r="T2989" i="8"/>
  <c r="S2989" i="8"/>
  <c r="R2989" i="8"/>
  <c r="Q2989" i="8"/>
  <c r="G2989" i="8"/>
  <c r="AC2988" i="8"/>
  <c r="AA2988" i="8"/>
  <c r="Z2988" i="8"/>
  <c r="X2988" i="8"/>
  <c r="U2988" i="8"/>
  <c r="T2988" i="8"/>
  <c r="S2988" i="8"/>
  <c r="R2988" i="8"/>
  <c r="Q2988" i="8"/>
  <c r="G2988" i="8"/>
  <c r="AC2987" i="8"/>
  <c r="AA2987" i="8"/>
  <c r="Z2987" i="8"/>
  <c r="X2987" i="8"/>
  <c r="U2987" i="8"/>
  <c r="T2987" i="8"/>
  <c r="S2987" i="8"/>
  <c r="R2987" i="8"/>
  <c r="Q2987" i="8"/>
  <c r="G2987" i="8"/>
  <c r="AC2986" i="8"/>
  <c r="AA2986" i="8"/>
  <c r="Z2986" i="8"/>
  <c r="X2986" i="8"/>
  <c r="U2986" i="8"/>
  <c r="T2986" i="8"/>
  <c r="S2986" i="8"/>
  <c r="R2986" i="8"/>
  <c r="Q2986" i="8"/>
  <c r="G2986" i="8"/>
  <c r="AC2985" i="8"/>
  <c r="AA2985" i="8"/>
  <c r="Z2985" i="8"/>
  <c r="X2985" i="8"/>
  <c r="U2985" i="8"/>
  <c r="T2985" i="8"/>
  <c r="S2985" i="8"/>
  <c r="R2985" i="8"/>
  <c r="Q2985" i="8"/>
  <c r="G2985" i="8"/>
  <c r="AC2984" i="8"/>
  <c r="AA2984" i="8"/>
  <c r="Z2984" i="8"/>
  <c r="X2984" i="8"/>
  <c r="U2984" i="8"/>
  <c r="T2984" i="8"/>
  <c r="S2984" i="8"/>
  <c r="R2984" i="8"/>
  <c r="Q2984" i="8"/>
  <c r="G2984" i="8"/>
  <c r="AC2983" i="8"/>
  <c r="AA2983" i="8"/>
  <c r="Z2983" i="8"/>
  <c r="X2983" i="8"/>
  <c r="U2983" i="8"/>
  <c r="T2983" i="8"/>
  <c r="S2983" i="8"/>
  <c r="R2983" i="8"/>
  <c r="Q2983" i="8"/>
  <c r="G2983" i="8"/>
  <c r="AC2982" i="8"/>
  <c r="AA2982" i="8"/>
  <c r="Z2982" i="8"/>
  <c r="X2982" i="8"/>
  <c r="U2982" i="8"/>
  <c r="T2982" i="8"/>
  <c r="S2982" i="8"/>
  <c r="R2982" i="8"/>
  <c r="Q2982" i="8"/>
  <c r="G2982" i="8"/>
  <c r="AC2981" i="8"/>
  <c r="AA2981" i="8"/>
  <c r="Z2981" i="8"/>
  <c r="X2981" i="8"/>
  <c r="U2981" i="8"/>
  <c r="T2981" i="8"/>
  <c r="S2981" i="8"/>
  <c r="R2981" i="8"/>
  <c r="Q2981" i="8"/>
  <c r="G2981" i="8"/>
  <c r="AC2980" i="8"/>
  <c r="AA2980" i="8"/>
  <c r="Z2980" i="8"/>
  <c r="X2980" i="8"/>
  <c r="U2980" i="8"/>
  <c r="T2980" i="8"/>
  <c r="S2980" i="8"/>
  <c r="R2980" i="8"/>
  <c r="Q2980" i="8"/>
  <c r="G2980" i="8"/>
  <c r="AC2979" i="8"/>
  <c r="AA2979" i="8"/>
  <c r="Z2979" i="8"/>
  <c r="X2979" i="8"/>
  <c r="U2979" i="8"/>
  <c r="T2979" i="8"/>
  <c r="S2979" i="8"/>
  <c r="R2979" i="8"/>
  <c r="Q2979" i="8"/>
  <c r="G2979" i="8"/>
  <c r="AC2978" i="8"/>
  <c r="AA2978" i="8"/>
  <c r="Z2978" i="8"/>
  <c r="X2978" i="8"/>
  <c r="U2978" i="8"/>
  <c r="T2978" i="8"/>
  <c r="S2978" i="8"/>
  <c r="R2978" i="8"/>
  <c r="Q2978" i="8"/>
  <c r="G2978" i="8"/>
  <c r="AC2977" i="8"/>
  <c r="AA2977" i="8"/>
  <c r="Z2977" i="8"/>
  <c r="X2977" i="8"/>
  <c r="U2977" i="8"/>
  <c r="T2977" i="8"/>
  <c r="S2977" i="8"/>
  <c r="R2977" i="8"/>
  <c r="Q2977" i="8"/>
  <c r="G2977" i="8"/>
  <c r="AC2976" i="8"/>
  <c r="AA2976" i="8"/>
  <c r="Z2976" i="8"/>
  <c r="X2976" i="8"/>
  <c r="U2976" i="8"/>
  <c r="T2976" i="8"/>
  <c r="S2976" i="8"/>
  <c r="R2976" i="8"/>
  <c r="Q2976" i="8"/>
  <c r="G2976" i="8"/>
  <c r="AC2975" i="8"/>
  <c r="AA2975" i="8"/>
  <c r="Z2975" i="8"/>
  <c r="X2975" i="8"/>
  <c r="U2975" i="8"/>
  <c r="T2975" i="8"/>
  <c r="S2975" i="8"/>
  <c r="R2975" i="8"/>
  <c r="Q2975" i="8"/>
  <c r="G2975" i="8"/>
  <c r="AC2974" i="8"/>
  <c r="AA2974" i="8"/>
  <c r="Z2974" i="8"/>
  <c r="X2974" i="8"/>
  <c r="U2974" i="8"/>
  <c r="T2974" i="8"/>
  <c r="S2974" i="8"/>
  <c r="R2974" i="8"/>
  <c r="Q2974" i="8"/>
  <c r="G2974" i="8"/>
  <c r="AC2973" i="8"/>
  <c r="AA2973" i="8"/>
  <c r="Z2973" i="8"/>
  <c r="X2973" i="8"/>
  <c r="U2973" i="8"/>
  <c r="T2973" i="8"/>
  <c r="S2973" i="8"/>
  <c r="R2973" i="8"/>
  <c r="Q2973" i="8"/>
  <c r="G2973" i="8"/>
  <c r="AC2972" i="8"/>
  <c r="AA2972" i="8"/>
  <c r="Z2972" i="8"/>
  <c r="X2972" i="8"/>
  <c r="U2972" i="8"/>
  <c r="T2972" i="8"/>
  <c r="S2972" i="8"/>
  <c r="R2972" i="8"/>
  <c r="Q2972" i="8"/>
  <c r="G2972" i="8"/>
  <c r="AC2971" i="8"/>
  <c r="AA2971" i="8"/>
  <c r="Z2971" i="8"/>
  <c r="X2971" i="8"/>
  <c r="U2971" i="8"/>
  <c r="T2971" i="8"/>
  <c r="S2971" i="8"/>
  <c r="R2971" i="8"/>
  <c r="Q2971" i="8"/>
  <c r="G2971" i="8"/>
  <c r="AC2970" i="8"/>
  <c r="AA2970" i="8"/>
  <c r="Z2970" i="8"/>
  <c r="X2970" i="8"/>
  <c r="U2970" i="8"/>
  <c r="T2970" i="8"/>
  <c r="S2970" i="8"/>
  <c r="R2970" i="8"/>
  <c r="Q2970" i="8"/>
  <c r="G2970" i="8"/>
  <c r="AC2969" i="8"/>
  <c r="AA2969" i="8"/>
  <c r="Z2969" i="8"/>
  <c r="X2969" i="8"/>
  <c r="U2969" i="8"/>
  <c r="T2969" i="8"/>
  <c r="S2969" i="8"/>
  <c r="R2969" i="8"/>
  <c r="Q2969" i="8"/>
  <c r="G2969" i="8"/>
  <c r="AC2968" i="8"/>
  <c r="AA2968" i="8"/>
  <c r="Z2968" i="8"/>
  <c r="X2968" i="8"/>
  <c r="U2968" i="8"/>
  <c r="T2968" i="8"/>
  <c r="S2968" i="8"/>
  <c r="R2968" i="8"/>
  <c r="Q2968" i="8"/>
  <c r="G2968" i="8"/>
  <c r="AC2967" i="8"/>
  <c r="AA2967" i="8"/>
  <c r="Z2967" i="8"/>
  <c r="X2967" i="8"/>
  <c r="U2967" i="8"/>
  <c r="T2967" i="8"/>
  <c r="S2967" i="8"/>
  <c r="R2967" i="8"/>
  <c r="Q2967" i="8"/>
  <c r="G2967" i="8"/>
  <c r="AC2966" i="8"/>
  <c r="AA2966" i="8"/>
  <c r="Z2966" i="8"/>
  <c r="X2966" i="8"/>
  <c r="U2966" i="8"/>
  <c r="T2966" i="8"/>
  <c r="S2966" i="8"/>
  <c r="R2966" i="8"/>
  <c r="Q2966" i="8"/>
  <c r="G2966" i="8"/>
  <c r="AC2965" i="8"/>
  <c r="AA2965" i="8"/>
  <c r="Z2965" i="8"/>
  <c r="X2965" i="8"/>
  <c r="U2965" i="8"/>
  <c r="T2965" i="8"/>
  <c r="S2965" i="8"/>
  <c r="R2965" i="8"/>
  <c r="Q2965" i="8"/>
  <c r="G2965" i="8"/>
  <c r="AC2964" i="8"/>
  <c r="AA2964" i="8"/>
  <c r="Z2964" i="8"/>
  <c r="X2964" i="8"/>
  <c r="U2964" i="8"/>
  <c r="T2964" i="8"/>
  <c r="S2964" i="8"/>
  <c r="R2964" i="8"/>
  <c r="Q2964" i="8"/>
  <c r="G2964" i="8"/>
  <c r="AC2963" i="8"/>
  <c r="AA2963" i="8"/>
  <c r="Z2963" i="8"/>
  <c r="X2963" i="8"/>
  <c r="U2963" i="8"/>
  <c r="T2963" i="8"/>
  <c r="S2963" i="8"/>
  <c r="R2963" i="8"/>
  <c r="Q2963" i="8"/>
  <c r="G2963" i="8"/>
  <c r="AC2962" i="8"/>
  <c r="AA2962" i="8"/>
  <c r="Z2962" i="8"/>
  <c r="X2962" i="8"/>
  <c r="U2962" i="8"/>
  <c r="T2962" i="8"/>
  <c r="S2962" i="8"/>
  <c r="R2962" i="8"/>
  <c r="Q2962" i="8"/>
  <c r="G2962" i="8"/>
  <c r="AC2961" i="8"/>
  <c r="AA2961" i="8"/>
  <c r="Z2961" i="8"/>
  <c r="X2961" i="8"/>
  <c r="U2961" i="8"/>
  <c r="T2961" i="8"/>
  <c r="S2961" i="8"/>
  <c r="R2961" i="8"/>
  <c r="Q2961" i="8"/>
  <c r="G2961" i="8"/>
  <c r="AC2960" i="8"/>
  <c r="AA2960" i="8"/>
  <c r="Z2960" i="8"/>
  <c r="X2960" i="8"/>
  <c r="U2960" i="8"/>
  <c r="T2960" i="8"/>
  <c r="S2960" i="8"/>
  <c r="R2960" i="8"/>
  <c r="Q2960" i="8"/>
  <c r="G2960" i="8"/>
  <c r="AC2959" i="8"/>
  <c r="AA2959" i="8"/>
  <c r="Z2959" i="8"/>
  <c r="X2959" i="8"/>
  <c r="U2959" i="8"/>
  <c r="T2959" i="8"/>
  <c r="S2959" i="8"/>
  <c r="R2959" i="8"/>
  <c r="Q2959" i="8"/>
  <c r="G2959" i="8"/>
  <c r="AC2958" i="8"/>
  <c r="AA2958" i="8"/>
  <c r="Z2958" i="8"/>
  <c r="X2958" i="8"/>
  <c r="U2958" i="8"/>
  <c r="T2958" i="8"/>
  <c r="S2958" i="8"/>
  <c r="R2958" i="8"/>
  <c r="Q2958" i="8"/>
  <c r="G2958" i="8"/>
  <c r="AC2957" i="8"/>
  <c r="AA2957" i="8"/>
  <c r="Z2957" i="8"/>
  <c r="X2957" i="8"/>
  <c r="U2957" i="8"/>
  <c r="T2957" i="8"/>
  <c r="S2957" i="8"/>
  <c r="R2957" i="8"/>
  <c r="Q2957" i="8"/>
  <c r="G2957" i="8"/>
  <c r="AC2956" i="8"/>
  <c r="AA2956" i="8"/>
  <c r="Z2956" i="8"/>
  <c r="X2956" i="8"/>
  <c r="U2956" i="8"/>
  <c r="T2956" i="8"/>
  <c r="S2956" i="8"/>
  <c r="R2956" i="8"/>
  <c r="Q2956" i="8"/>
  <c r="G2956" i="8"/>
  <c r="AC2955" i="8"/>
  <c r="AA2955" i="8"/>
  <c r="Z2955" i="8"/>
  <c r="X2955" i="8"/>
  <c r="U2955" i="8"/>
  <c r="T2955" i="8"/>
  <c r="S2955" i="8"/>
  <c r="R2955" i="8"/>
  <c r="Q2955" i="8"/>
  <c r="G2955" i="8"/>
  <c r="AC2954" i="8"/>
  <c r="AA2954" i="8"/>
  <c r="Z2954" i="8"/>
  <c r="X2954" i="8"/>
  <c r="U2954" i="8"/>
  <c r="T2954" i="8"/>
  <c r="S2954" i="8"/>
  <c r="R2954" i="8"/>
  <c r="Q2954" i="8"/>
  <c r="G2954" i="8"/>
  <c r="AC2953" i="8"/>
  <c r="AA2953" i="8"/>
  <c r="Z2953" i="8"/>
  <c r="X2953" i="8"/>
  <c r="U2953" i="8"/>
  <c r="T2953" i="8"/>
  <c r="S2953" i="8"/>
  <c r="R2953" i="8"/>
  <c r="Q2953" i="8"/>
  <c r="G2953" i="8"/>
  <c r="AC2952" i="8"/>
  <c r="AA2952" i="8"/>
  <c r="Z2952" i="8"/>
  <c r="X2952" i="8"/>
  <c r="U2952" i="8"/>
  <c r="T2952" i="8"/>
  <c r="S2952" i="8"/>
  <c r="R2952" i="8"/>
  <c r="Q2952" i="8"/>
  <c r="G2952" i="8"/>
  <c r="AC2951" i="8"/>
  <c r="AA2951" i="8"/>
  <c r="Z2951" i="8"/>
  <c r="X2951" i="8"/>
  <c r="U2951" i="8"/>
  <c r="T2951" i="8"/>
  <c r="S2951" i="8"/>
  <c r="R2951" i="8"/>
  <c r="Q2951" i="8"/>
  <c r="G2951" i="8"/>
  <c r="AC2950" i="8"/>
  <c r="AA2950" i="8"/>
  <c r="Z2950" i="8"/>
  <c r="X2950" i="8"/>
  <c r="U2950" i="8"/>
  <c r="T2950" i="8"/>
  <c r="S2950" i="8"/>
  <c r="R2950" i="8"/>
  <c r="Q2950" i="8"/>
  <c r="G2950" i="8"/>
  <c r="AC2949" i="8"/>
  <c r="AA2949" i="8"/>
  <c r="Z2949" i="8"/>
  <c r="X2949" i="8"/>
  <c r="U2949" i="8"/>
  <c r="T2949" i="8"/>
  <c r="S2949" i="8"/>
  <c r="R2949" i="8"/>
  <c r="Q2949" i="8"/>
  <c r="G2949" i="8"/>
  <c r="AC2948" i="8"/>
  <c r="AA2948" i="8"/>
  <c r="Z2948" i="8"/>
  <c r="X2948" i="8"/>
  <c r="U2948" i="8"/>
  <c r="T2948" i="8"/>
  <c r="S2948" i="8"/>
  <c r="R2948" i="8"/>
  <c r="Q2948" i="8"/>
  <c r="G2948" i="8"/>
  <c r="AC2947" i="8"/>
  <c r="AA2947" i="8"/>
  <c r="Z2947" i="8"/>
  <c r="X2947" i="8"/>
  <c r="U2947" i="8"/>
  <c r="T2947" i="8"/>
  <c r="S2947" i="8"/>
  <c r="R2947" i="8"/>
  <c r="Q2947" i="8"/>
  <c r="G2947" i="8"/>
  <c r="AC2946" i="8"/>
  <c r="AA2946" i="8"/>
  <c r="Z2946" i="8"/>
  <c r="X2946" i="8"/>
  <c r="U2946" i="8"/>
  <c r="T2946" i="8"/>
  <c r="S2946" i="8"/>
  <c r="R2946" i="8"/>
  <c r="Q2946" i="8"/>
  <c r="G2946" i="8"/>
  <c r="AC2945" i="8"/>
  <c r="AA2945" i="8"/>
  <c r="Z2945" i="8"/>
  <c r="X2945" i="8"/>
  <c r="U2945" i="8"/>
  <c r="T2945" i="8"/>
  <c r="S2945" i="8"/>
  <c r="R2945" i="8"/>
  <c r="Q2945" i="8"/>
  <c r="G2945" i="8"/>
  <c r="AC2944" i="8"/>
  <c r="AA2944" i="8"/>
  <c r="Z2944" i="8"/>
  <c r="X2944" i="8"/>
  <c r="U2944" i="8"/>
  <c r="T2944" i="8"/>
  <c r="S2944" i="8"/>
  <c r="R2944" i="8"/>
  <c r="Q2944" i="8"/>
  <c r="G2944" i="8"/>
  <c r="AC2943" i="8"/>
  <c r="AA2943" i="8"/>
  <c r="Z2943" i="8"/>
  <c r="X2943" i="8"/>
  <c r="U2943" i="8"/>
  <c r="T2943" i="8"/>
  <c r="S2943" i="8"/>
  <c r="R2943" i="8"/>
  <c r="Q2943" i="8"/>
  <c r="G2943" i="8"/>
  <c r="AC2942" i="8"/>
  <c r="AA2942" i="8"/>
  <c r="Z2942" i="8"/>
  <c r="X2942" i="8"/>
  <c r="U2942" i="8"/>
  <c r="T2942" i="8"/>
  <c r="S2942" i="8"/>
  <c r="R2942" i="8"/>
  <c r="Q2942" i="8"/>
  <c r="G2942" i="8"/>
  <c r="AC2941" i="8"/>
  <c r="AA2941" i="8"/>
  <c r="Z2941" i="8"/>
  <c r="X2941" i="8"/>
  <c r="U2941" i="8"/>
  <c r="T2941" i="8"/>
  <c r="S2941" i="8"/>
  <c r="R2941" i="8"/>
  <c r="Q2941" i="8"/>
  <c r="G2941" i="8"/>
  <c r="AC2940" i="8"/>
  <c r="AA2940" i="8"/>
  <c r="Z2940" i="8"/>
  <c r="X2940" i="8"/>
  <c r="U2940" i="8"/>
  <c r="T2940" i="8"/>
  <c r="S2940" i="8"/>
  <c r="R2940" i="8"/>
  <c r="Q2940" i="8"/>
  <c r="G2940" i="8"/>
  <c r="AC2939" i="8"/>
  <c r="AA2939" i="8"/>
  <c r="Z2939" i="8"/>
  <c r="X2939" i="8"/>
  <c r="U2939" i="8"/>
  <c r="T2939" i="8"/>
  <c r="S2939" i="8"/>
  <c r="R2939" i="8"/>
  <c r="Q2939" i="8"/>
  <c r="G2939" i="8"/>
  <c r="AC2938" i="8"/>
  <c r="AA2938" i="8"/>
  <c r="Z2938" i="8"/>
  <c r="X2938" i="8"/>
  <c r="U2938" i="8"/>
  <c r="T2938" i="8"/>
  <c r="S2938" i="8"/>
  <c r="R2938" i="8"/>
  <c r="Q2938" i="8"/>
  <c r="G2938" i="8"/>
  <c r="AC2937" i="8"/>
  <c r="AA2937" i="8"/>
  <c r="Z2937" i="8"/>
  <c r="X2937" i="8"/>
  <c r="U2937" i="8"/>
  <c r="T2937" i="8"/>
  <c r="S2937" i="8"/>
  <c r="R2937" i="8"/>
  <c r="Q2937" i="8"/>
  <c r="G2937" i="8"/>
  <c r="AC2936" i="8"/>
  <c r="AA2936" i="8"/>
  <c r="Z2936" i="8"/>
  <c r="X2936" i="8"/>
  <c r="U2936" i="8"/>
  <c r="T2936" i="8"/>
  <c r="S2936" i="8"/>
  <c r="R2936" i="8"/>
  <c r="Q2936" i="8"/>
  <c r="G2936" i="8"/>
  <c r="AC2935" i="8"/>
  <c r="AA2935" i="8"/>
  <c r="Z2935" i="8"/>
  <c r="X2935" i="8"/>
  <c r="U2935" i="8"/>
  <c r="T2935" i="8"/>
  <c r="S2935" i="8"/>
  <c r="R2935" i="8"/>
  <c r="Q2935" i="8"/>
  <c r="G2935" i="8"/>
  <c r="AC2934" i="8"/>
  <c r="AA2934" i="8"/>
  <c r="Z2934" i="8"/>
  <c r="X2934" i="8"/>
  <c r="U2934" i="8"/>
  <c r="T2934" i="8"/>
  <c r="S2934" i="8"/>
  <c r="R2934" i="8"/>
  <c r="Q2934" i="8"/>
  <c r="G2934" i="8"/>
  <c r="AC2933" i="8"/>
  <c r="AA2933" i="8"/>
  <c r="Z2933" i="8"/>
  <c r="X2933" i="8"/>
  <c r="U2933" i="8"/>
  <c r="T2933" i="8"/>
  <c r="S2933" i="8"/>
  <c r="R2933" i="8"/>
  <c r="Q2933" i="8"/>
  <c r="G2933" i="8"/>
  <c r="AC2932" i="8"/>
  <c r="AA2932" i="8"/>
  <c r="Z2932" i="8"/>
  <c r="X2932" i="8"/>
  <c r="U2932" i="8"/>
  <c r="T2932" i="8"/>
  <c r="S2932" i="8"/>
  <c r="R2932" i="8"/>
  <c r="Q2932" i="8"/>
  <c r="G2932" i="8"/>
  <c r="AC2931" i="8"/>
  <c r="AA2931" i="8"/>
  <c r="Z2931" i="8"/>
  <c r="X2931" i="8"/>
  <c r="U2931" i="8"/>
  <c r="T2931" i="8"/>
  <c r="S2931" i="8"/>
  <c r="R2931" i="8"/>
  <c r="Q2931" i="8"/>
  <c r="G2931" i="8"/>
  <c r="AC2930" i="8"/>
  <c r="AA2930" i="8"/>
  <c r="Z2930" i="8"/>
  <c r="X2930" i="8"/>
  <c r="U2930" i="8"/>
  <c r="T2930" i="8"/>
  <c r="S2930" i="8"/>
  <c r="R2930" i="8"/>
  <c r="Q2930" i="8"/>
  <c r="G2930" i="8"/>
  <c r="AC2929" i="8"/>
  <c r="AA2929" i="8"/>
  <c r="Z2929" i="8"/>
  <c r="X2929" i="8"/>
  <c r="U2929" i="8"/>
  <c r="T2929" i="8"/>
  <c r="S2929" i="8"/>
  <c r="R2929" i="8"/>
  <c r="Q2929" i="8"/>
  <c r="G2929" i="8"/>
  <c r="AC2928" i="8"/>
  <c r="AA2928" i="8"/>
  <c r="Z2928" i="8"/>
  <c r="X2928" i="8"/>
  <c r="U2928" i="8"/>
  <c r="T2928" i="8"/>
  <c r="S2928" i="8"/>
  <c r="R2928" i="8"/>
  <c r="Q2928" i="8"/>
  <c r="G2928" i="8"/>
  <c r="AC2927" i="8"/>
  <c r="AA2927" i="8"/>
  <c r="Z2927" i="8"/>
  <c r="X2927" i="8"/>
  <c r="U2927" i="8"/>
  <c r="T2927" i="8"/>
  <c r="S2927" i="8"/>
  <c r="R2927" i="8"/>
  <c r="Q2927" i="8"/>
  <c r="G2927" i="8"/>
  <c r="AC2926" i="8"/>
  <c r="AA2926" i="8"/>
  <c r="Z2926" i="8"/>
  <c r="X2926" i="8"/>
  <c r="U2926" i="8"/>
  <c r="T2926" i="8"/>
  <c r="S2926" i="8"/>
  <c r="R2926" i="8"/>
  <c r="Q2926" i="8"/>
  <c r="G2926" i="8"/>
  <c r="AC2925" i="8"/>
  <c r="AA2925" i="8"/>
  <c r="Z2925" i="8"/>
  <c r="X2925" i="8"/>
  <c r="U2925" i="8"/>
  <c r="T2925" i="8"/>
  <c r="S2925" i="8"/>
  <c r="R2925" i="8"/>
  <c r="Q2925" i="8"/>
  <c r="G2925" i="8"/>
  <c r="AC2924" i="8"/>
  <c r="AA2924" i="8"/>
  <c r="Z2924" i="8"/>
  <c r="X2924" i="8"/>
  <c r="U2924" i="8"/>
  <c r="T2924" i="8"/>
  <c r="S2924" i="8"/>
  <c r="R2924" i="8"/>
  <c r="Q2924" i="8"/>
  <c r="G2924" i="8"/>
  <c r="AC2923" i="8"/>
  <c r="AA2923" i="8"/>
  <c r="Z2923" i="8"/>
  <c r="X2923" i="8"/>
  <c r="U2923" i="8"/>
  <c r="T2923" i="8"/>
  <c r="S2923" i="8"/>
  <c r="R2923" i="8"/>
  <c r="Q2923" i="8"/>
  <c r="G2923" i="8"/>
  <c r="AC2922" i="8"/>
  <c r="AA2922" i="8"/>
  <c r="Z2922" i="8"/>
  <c r="X2922" i="8"/>
  <c r="U2922" i="8"/>
  <c r="T2922" i="8"/>
  <c r="S2922" i="8"/>
  <c r="R2922" i="8"/>
  <c r="Q2922" i="8"/>
  <c r="G2922" i="8"/>
  <c r="AC2921" i="8"/>
  <c r="AA2921" i="8"/>
  <c r="Z2921" i="8"/>
  <c r="X2921" i="8"/>
  <c r="U2921" i="8"/>
  <c r="T2921" i="8"/>
  <c r="S2921" i="8"/>
  <c r="R2921" i="8"/>
  <c r="Q2921" i="8"/>
  <c r="G2921" i="8"/>
  <c r="AC2920" i="8"/>
  <c r="AA2920" i="8"/>
  <c r="Z2920" i="8"/>
  <c r="X2920" i="8"/>
  <c r="U2920" i="8"/>
  <c r="T2920" i="8"/>
  <c r="S2920" i="8"/>
  <c r="R2920" i="8"/>
  <c r="Q2920" i="8"/>
  <c r="G2920" i="8"/>
  <c r="AC2919" i="8"/>
  <c r="AA2919" i="8"/>
  <c r="Z2919" i="8"/>
  <c r="X2919" i="8"/>
  <c r="U2919" i="8"/>
  <c r="T2919" i="8"/>
  <c r="S2919" i="8"/>
  <c r="R2919" i="8"/>
  <c r="Q2919" i="8"/>
  <c r="G2919" i="8"/>
  <c r="AC2918" i="8"/>
  <c r="AA2918" i="8"/>
  <c r="Z2918" i="8"/>
  <c r="X2918" i="8"/>
  <c r="U2918" i="8"/>
  <c r="T2918" i="8"/>
  <c r="S2918" i="8"/>
  <c r="R2918" i="8"/>
  <c r="Q2918" i="8"/>
  <c r="G2918" i="8"/>
  <c r="AC2917" i="8"/>
  <c r="AA2917" i="8"/>
  <c r="Z2917" i="8"/>
  <c r="X2917" i="8"/>
  <c r="U2917" i="8"/>
  <c r="T2917" i="8"/>
  <c r="S2917" i="8"/>
  <c r="R2917" i="8"/>
  <c r="Q2917" i="8"/>
  <c r="G2917" i="8"/>
  <c r="AC2916" i="8"/>
  <c r="AA2916" i="8"/>
  <c r="Z2916" i="8"/>
  <c r="X2916" i="8"/>
  <c r="U2916" i="8"/>
  <c r="T2916" i="8"/>
  <c r="S2916" i="8"/>
  <c r="R2916" i="8"/>
  <c r="Q2916" i="8"/>
  <c r="G2916" i="8"/>
  <c r="AC2915" i="8"/>
  <c r="AA2915" i="8"/>
  <c r="Z2915" i="8"/>
  <c r="X2915" i="8"/>
  <c r="U2915" i="8"/>
  <c r="T2915" i="8"/>
  <c r="S2915" i="8"/>
  <c r="R2915" i="8"/>
  <c r="Q2915" i="8"/>
  <c r="G2915" i="8"/>
  <c r="AC2914" i="8"/>
  <c r="AA2914" i="8"/>
  <c r="Z2914" i="8"/>
  <c r="X2914" i="8"/>
  <c r="U2914" i="8"/>
  <c r="T2914" i="8"/>
  <c r="S2914" i="8"/>
  <c r="R2914" i="8"/>
  <c r="Q2914" i="8"/>
  <c r="G2914" i="8"/>
  <c r="AC2913" i="8"/>
  <c r="AA2913" i="8"/>
  <c r="Z2913" i="8"/>
  <c r="X2913" i="8"/>
  <c r="U2913" i="8"/>
  <c r="T2913" i="8"/>
  <c r="S2913" i="8"/>
  <c r="R2913" i="8"/>
  <c r="Q2913" i="8"/>
  <c r="G2913" i="8"/>
  <c r="AC2912" i="8"/>
  <c r="AA2912" i="8"/>
  <c r="Z2912" i="8"/>
  <c r="X2912" i="8"/>
  <c r="U2912" i="8"/>
  <c r="T2912" i="8"/>
  <c r="S2912" i="8"/>
  <c r="R2912" i="8"/>
  <c r="Q2912" i="8"/>
  <c r="G2912" i="8"/>
  <c r="AC2911" i="8"/>
  <c r="AA2911" i="8"/>
  <c r="Z2911" i="8"/>
  <c r="X2911" i="8"/>
  <c r="U2911" i="8"/>
  <c r="T2911" i="8"/>
  <c r="S2911" i="8"/>
  <c r="R2911" i="8"/>
  <c r="Q2911" i="8"/>
  <c r="G2911" i="8"/>
  <c r="AC2910" i="8"/>
  <c r="AA2910" i="8"/>
  <c r="Z2910" i="8"/>
  <c r="X2910" i="8"/>
  <c r="U2910" i="8"/>
  <c r="T2910" i="8"/>
  <c r="S2910" i="8"/>
  <c r="R2910" i="8"/>
  <c r="Q2910" i="8"/>
  <c r="G2910" i="8"/>
  <c r="AC2909" i="8"/>
  <c r="AA2909" i="8"/>
  <c r="Z2909" i="8"/>
  <c r="X2909" i="8"/>
  <c r="U2909" i="8"/>
  <c r="T2909" i="8"/>
  <c r="S2909" i="8"/>
  <c r="R2909" i="8"/>
  <c r="Q2909" i="8"/>
  <c r="G2909" i="8"/>
  <c r="AC2908" i="8"/>
  <c r="AA2908" i="8"/>
  <c r="Z2908" i="8"/>
  <c r="X2908" i="8"/>
  <c r="U2908" i="8"/>
  <c r="T2908" i="8"/>
  <c r="S2908" i="8"/>
  <c r="R2908" i="8"/>
  <c r="Q2908" i="8"/>
  <c r="G2908" i="8"/>
  <c r="AC2907" i="8"/>
  <c r="AA2907" i="8"/>
  <c r="Z2907" i="8"/>
  <c r="X2907" i="8"/>
  <c r="U2907" i="8"/>
  <c r="T2907" i="8"/>
  <c r="S2907" i="8"/>
  <c r="R2907" i="8"/>
  <c r="Q2907" i="8"/>
  <c r="G2907" i="8"/>
  <c r="AC2906" i="8"/>
  <c r="AA2906" i="8"/>
  <c r="Z2906" i="8"/>
  <c r="X2906" i="8"/>
  <c r="U2906" i="8"/>
  <c r="T2906" i="8"/>
  <c r="S2906" i="8"/>
  <c r="R2906" i="8"/>
  <c r="Q2906" i="8"/>
  <c r="G2906" i="8"/>
  <c r="AC2905" i="8"/>
  <c r="AA2905" i="8"/>
  <c r="Z2905" i="8"/>
  <c r="X2905" i="8"/>
  <c r="U2905" i="8"/>
  <c r="T2905" i="8"/>
  <c r="S2905" i="8"/>
  <c r="R2905" i="8"/>
  <c r="Q2905" i="8"/>
  <c r="G2905" i="8"/>
  <c r="AC2904" i="8"/>
  <c r="AA2904" i="8"/>
  <c r="Z2904" i="8"/>
  <c r="X2904" i="8"/>
  <c r="U2904" i="8"/>
  <c r="T2904" i="8"/>
  <c r="S2904" i="8"/>
  <c r="R2904" i="8"/>
  <c r="Q2904" i="8"/>
  <c r="G2904" i="8"/>
  <c r="AC2903" i="8"/>
  <c r="AA2903" i="8"/>
  <c r="Z2903" i="8"/>
  <c r="X2903" i="8"/>
  <c r="U2903" i="8"/>
  <c r="T2903" i="8"/>
  <c r="S2903" i="8"/>
  <c r="R2903" i="8"/>
  <c r="Q2903" i="8"/>
  <c r="G2903" i="8"/>
  <c r="AC2902" i="8"/>
  <c r="AA2902" i="8"/>
  <c r="Z2902" i="8"/>
  <c r="X2902" i="8"/>
  <c r="U2902" i="8"/>
  <c r="T2902" i="8"/>
  <c r="S2902" i="8"/>
  <c r="R2902" i="8"/>
  <c r="Q2902" i="8"/>
  <c r="G2902" i="8"/>
  <c r="AC2901" i="8"/>
  <c r="AA2901" i="8"/>
  <c r="Z2901" i="8"/>
  <c r="X2901" i="8"/>
  <c r="U2901" i="8"/>
  <c r="T2901" i="8"/>
  <c r="S2901" i="8"/>
  <c r="R2901" i="8"/>
  <c r="Q2901" i="8"/>
  <c r="G2901" i="8"/>
  <c r="AC2900" i="8"/>
  <c r="AA2900" i="8"/>
  <c r="Z2900" i="8"/>
  <c r="X2900" i="8"/>
  <c r="U2900" i="8"/>
  <c r="T2900" i="8"/>
  <c r="S2900" i="8"/>
  <c r="R2900" i="8"/>
  <c r="Q2900" i="8"/>
  <c r="G2900" i="8"/>
  <c r="AC2899" i="8"/>
  <c r="AA2899" i="8"/>
  <c r="Z2899" i="8"/>
  <c r="X2899" i="8"/>
  <c r="U2899" i="8"/>
  <c r="T2899" i="8"/>
  <c r="S2899" i="8"/>
  <c r="R2899" i="8"/>
  <c r="Q2899" i="8"/>
  <c r="G2899" i="8"/>
  <c r="AC2898" i="8"/>
  <c r="AA2898" i="8"/>
  <c r="Z2898" i="8"/>
  <c r="X2898" i="8"/>
  <c r="U2898" i="8"/>
  <c r="T2898" i="8"/>
  <c r="S2898" i="8"/>
  <c r="R2898" i="8"/>
  <c r="Q2898" i="8"/>
  <c r="G2898" i="8"/>
  <c r="AC2897" i="8"/>
  <c r="AA2897" i="8"/>
  <c r="Z2897" i="8"/>
  <c r="X2897" i="8"/>
  <c r="U2897" i="8"/>
  <c r="T2897" i="8"/>
  <c r="S2897" i="8"/>
  <c r="R2897" i="8"/>
  <c r="Q2897" i="8"/>
  <c r="G2897" i="8"/>
  <c r="AC2896" i="8"/>
  <c r="AA2896" i="8"/>
  <c r="Z2896" i="8"/>
  <c r="X2896" i="8"/>
  <c r="U2896" i="8"/>
  <c r="T2896" i="8"/>
  <c r="S2896" i="8"/>
  <c r="R2896" i="8"/>
  <c r="Q2896" i="8"/>
  <c r="G2896" i="8"/>
  <c r="AC2895" i="8"/>
  <c r="AA2895" i="8"/>
  <c r="Z2895" i="8"/>
  <c r="X2895" i="8"/>
  <c r="U2895" i="8"/>
  <c r="T2895" i="8"/>
  <c r="S2895" i="8"/>
  <c r="R2895" i="8"/>
  <c r="Q2895" i="8"/>
  <c r="G2895" i="8"/>
  <c r="AC2894" i="8"/>
  <c r="AA2894" i="8"/>
  <c r="Z2894" i="8"/>
  <c r="X2894" i="8"/>
  <c r="U2894" i="8"/>
  <c r="T2894" i="8"/>
  <c r="S2894" i="8"/>
  <c r="R2894" i="8"/>
  <c r="Q2894" i="8"/>
  <c r="G2894" i="8"/>
  <c r="AC2893" i="8"/>
  <c r="AA2893" i="8"/>
  <c r="Z2893" i="8"/>
  <c r="X2893" i="8"/>
  <c r="U2893" i="8"/>
  <c r="T2893" i="8"/>
  <c r="S2893" i="8"/>
  <c r="R2893" i="8"/>
  <c r="Q2893" i="8"/>
  <c r="G2893" i="8"/>
  <c r="AC2892" i="8"/>
  <c r="AA2892" i="8"/>
  <c r="Z2892" i="8"/>
  <c r="X2892" i="8"/>
  <c r="U2892" i="8"/>
  <c r="T2892" i="8"/>
  <c r="S2892" i="8"/>
  <c r="R2892" i="8"/>
  <c r="Q2892" i="8"/>
  <c r="G2892" i="8"/>
  <c r="AC2891" i="8"/>
  <c r="AA2891" i="8"/>
  <c r="Z2891" i="8"/>
  <c r="X2891" i="8"/>
  <c r="U2891" i="8"/>
  <c r="T2891" i="8"/>
  <c r="S2891" i="8"/>
  <c r="R2891" i="8"/>
  <c r="Q2891" i="8"/>
  <c r="G2891" i="8"/>
  <c r="AC2890" i="8"/>
  <c r="AA2890" i="8"/>
  <c r="Z2890" i="8"/>
  <c r="X2890" i="8"/>
  <c r="U2890" i="8"/>
  <c r="T2890" i="8"/>
  <c r="S2890" i="8"/>
  <c r="R2890" i="8"/>
  <c r="Q2890" i="8"/>
  <c r="G2890" i="8"/>
  <c r="AC2889" i="8"/>
  <c r="AA2889" i="8"/>
  <c r="Z2889" i="8"/>
  <c r="X2889" i="8"/>
  <c r="U2889" i="8"/>
  <c r="T2889" i="8"/>
  <c r="S2889" i="8"/>
  <c r="R2889" i="8"/>
  <c r="Q2889" i="8"/>
  <c r="G2889" i="8"/>
  <c r="AC2888" i="8"/>
  <c r="AA2888" i="8"/>
  <c r="Z2888" i="8"/>
  <c r="X2888" i="8"/>
  <c r="U2888" i="8"/>
  <c r="T2888" i="8"/>
  <c r="S2888" i="8"/>
  <c r="R2888" i="8"/>
  <c r="Q2888" i="8"/>
  <c r="G2888" i="8"/>
  <c r="AC2887" i="8"/>
  <c r="AA2887" i="8"/>
  <c r="Z2887" i="8"/>
  <c r="X2887" i="8"/>
  <c r="U2887" i="8"/>
  <c r="T2887" i="8"/>
  <c r="S2887" i="8"/>
  <c r="R2887" i="8"/>
  <c r="Q2887" i="8"/>
  <c r="G2887" i="8"/>
  <c r="AC2886" i="8"/>
  <c r="AA2886" i="8"/>
  <c r="Z2886" i="8"/>
  <c r="X2886" i="8"/>
  <c r="U2886" i="8"/>
  <c r="T2886" i="8"/>
  <c r="S2886" i="8"/>
  <c r="R2886" i="8"/>
  <c r="Q2886" i="8"/>
  <c r="G2886" i="8"/>
  <c r="AC2885" i="8"/>
  <c r="AA2885" i="8"/>
  <c r="Z2885" i="8"/>
  <c r="X2885" i="8"/>
  <c r="U2885" i="8"/>
  <c r="T2885" i="8"/>
  <c r="S2885" i="8"/>
  <c r="R2885" i="8"/>
  <c r="Q2885" i="8"/>
  <c r="G2885" i="8"/>
  <c r="AC2884" i="8"/>
  <c r="AA2884" i="8"/>
  <c r="Z2884" i="8"/>
  <c r="X2884" i="8"/>
  <c r="U2884" i="8"/>
  <c r="T2884" i="8"/>
  <c r="S2884" i="8"/>
  <c r="R2884" i="8"/>
  <c r="Q2884" i="8"/>
  <c r="G2884" i="8"/>
  <c r="AC2883" i="8"/>
  <c r="AA2883" i="8"/>
  <c r="Z2883" i="8"/>
  <c r="X2883" i="8"/>
  <c r="U2883" i="8"/>
  <c r="T2883" i="8"/>
  <c r="S2883" i="8"/>
  <c r="R2883" i="8"/>
  <c r="Q2883" i="8"/>
  <c r="G2883" i="8"/>
  <c r="AC2882" i="8"/>
  <c r="AA2882" i="8"/>
  <c r="Z2882" i="8"/>
  <c r="X2882" i="8"/>
  <c r="U2882" i="8"/>
  <c r="T2882" i="8"/>
  <c r="S2882" i="8"/>
  <c r="R2882" i="8"/>
  <c r="Q2882" i="8"/>
  <c r="G2882" i="8"/>
  <c r="AC2881" i="8"/>
  <c r="AA2881" i="8"/>
  <c r="Z2881" i="8"/>
  <c r="X2881" i="8"/>
  <c r="U2881" i="8"/>
  <c r="T2881" i="8"/>
  <c r="S2881" i="8"/>
  <c r="R2881" i="8"/>
  <c r="Q2881" i="8"/>
  <c r="G2881" i="8"/>
  <c r="AC2880" i="8"/>
  <c r="AA2880" i="8"/>
  <c r="Z2880" i="8"/>
  <c r="X2880" i="8"/>
  <c r="U2880" i="8"/>
  <c r="T2880" i="8"/>
  <c r="S2880" i="8"/>
  <c r="R2880" i="8"/>
  <c r="Q2880" i="8"/>
  <c r="G2880" i="8"/>
  <c r="AC2879" i="8"/>
  <c r="AA2879" i="8"/>
  <c r="Z2879" i="8"/>
  <c r="X2879" i="8"/>
  <c r="U2879" i="8"/>
  <c r="T2879" i="8"/>
  <c r="S2879" i="8"/>
  <c r="R2879" i="8"/>
  <c r="Q2879" i="8"/>
  <c r="G2879" i="8"/>
  <c r="AC2878" i="8"/>
  <c r="AA2878" i="8"/>
  <c r="Z2878" i="8"/>
  <c r="X2878" i="8"/>
  <c r="U2878" i="8"/>
  <c r="T2878" i="8"/>
  <c r="S2878" i="8"/>
  <c r="R2878" i="8"/>
  <c r="Q2878" i="8"/>
  <c r="G2878" i="8"/>
  <c r="AC2877" i="8"/>
  <c r="AA2877" i="8"/>
  <c r="Z2877" i="8"/>
  <c r="X2877" i="8"/>
  <c r="U2877" i="8"/>
  <c r="T2877" i="8"/>
  <c r="S2877" i="8"/>
  <c r="R2877" i="8"/>
  <c r="Q2877" i="8"/>
  <c r="G2877" i="8"/>
  <c r="AC2876" i="8"/>
  <c r="AA2876" i="8"/>
  <c r="Z2876" i="8"/>
  <c r="X2876" i="8"/>
  <c r="U2876" i="8"/>
  <c r="T2876" i="8"/>
  <c r="S2876" i="8"/>
  <c r="R2876" i="8"/>
  <c r="Q2876" i="8"/>
  <c r="G2876" i="8"/>
  <c r="AC2875" i="8"/>
  <c r="AA2875" i="8"/>
  <c r="Z2875" i="8"/>
  <c r="X2875" i="8"/>
  <c r="U2875" i="8"/>
  <c r="T2875" i="8"/>
  <c r="S2875" i="8"/>
  <c r="R2875" i="8"/>
  <c r="Q2875" i="8"/>
  <c r="G2875" i="8"/>
  <c r="AC2874" i="8"/>
  <c r="AA2874" i="8"/>
  <c r="Z2874" i="8"/>
  <c r="X2874" i="8"/>
  <c r="U2874" i="8"/>
  <c r="T2874" i="8"/>
  <c r="S2874" i="8"/>
  <c r="R2874" i="8"/>
  <c r="Q2874" i="8"/>
  <c r="G2874" i="8"/>
  <c r="AC2873" i="8"/>
  <c r="AA2873" i="8"/>
  <c r="Z2873" i="8"/>
  <c r="X2873" i="8"/>
  <c r="U2873" i="8"/>
  <c r="T2873" i="8"/>
  <c r="S2873" i="8"/>
  <c r="R2873" i="8"/>
  <c r="Q2873" i="8"/>
  <c r="G2873" i="8"/>
  <c r="AC2872" i="8"/>
  <c r="AA2872" i="8"/>
  <c r="Z2872" i="8"/>
  <c r="X2872" i="8"/>
  <c r="U2872" i="8"/>
  <c r="T2872" i="8"/>
  <c r="S2872" i="8"/>
  <c r="R2872" i="8"/>
  <c r="Q2872" i="8"/>
  <c r="G2872" i="8"/>
  <c r="AC2871" i="8"/>
  <c r="AA2871" i="8"/>
  <c r="Z2871" i="8"/>
  <c r="X2871" i="8"/>
  <c r="U2871" i="8"/>
  <c r="T2871" i="8"/>
  <c r="S2871" i="8"/>
  <c r="R2871" i="8"/>
  <c r="Q2871" i="8"/>
  <c r="G2871" i="8"/>
  <c r="AC2870" i="8"/>
  <c r="AA2870" i="8"/>
  <c r="Z2870" i="8"/>
  <c r="X2870" i="8"/>
  <c r="U2870" i="8"/>
  <c r="T2870" i="8"/>
  <c r="S2870" i="8"/>
  <c r="R2870" i="8"/>
  <c r="Q2870" i="8"/>
  <c r="G2870" i="8"/>
  <c r="AC2869" i="8"/>
  <c r="AA2869" i="8"/>
  <c r="Z2869" i="8"/>
  <c r="X2869" i="8"/>
  <c r="U2869" i="8"/>
  <c r="T2869" i="8"/>
  <c r="S2869" i="8"/>
  <c r="R2869" i="8"/>
  <c r="Q2869" i="8"/>
  <c r="G2869" i="8"/>
  <c r="AC2868" i="8"/>
  <c r="AA2868" i="8"/>
  <c r="Z2868" i="8"/>
  <c r="X2868" i="8"/>
  <c r="U2868" i="8"/>
  <c r="T2868" i="8"/>
  <c r="S2868" i="8"/>
  <c r="R2868" i="8"/>
  <c r="Q2868" i="8"/>
  <c r="G2868" i="8"/>
  <c r="AC2867" i="8"/>
  <c r="AA2867" i="8"/>
  <c r="Z2867" i="8"/>
  <c r="X2867" i="8"/>
  <c r="U2867" i="8"/>
  <c r="T2867" i="8"/>
  <c r="S2867" i="8"/>
  <c r="R2867" i="8"/>
  <c r="Q2867" i="8"/>
  <c r="G2867" i="8"/>
  <c r="AC2866" i="8"/>
  <c r="AA2866" i="8"/>
  <c r="Z2866" i="8"/>
  <c r="X2866" i="8"/>
  <c r="U2866" i="8"/>
  <c r="T2866" i="8"/>
  <c r="S2866" i="8"/>
  <c r="R2866" i="8"/>
  <c r="Q2866" i="8"/>
  <c r="G2866" i="8"/>
  <c r="AC2865" i="8"/>
  <c r="AA2865" i="8"/>
  <c r="Z2865" i="8"/>
  <c r="X2865" i="8"/>
  <c r="U2865" i="8"/>
  <c r="T2865" i="8"/>
  <c r="S2865" i="8"/>
  <c r="R2865" i="8"/>
  <c r="Q2865" i="8"/>
  <c r="G2865" i="8"/>
  <c r="AC2864" i="8"/>
  <c r="AA2864" i="8"/>
  <c r="Z2864" i="8"/>
  <c r="X2864" i="8"/>
  <c r="U2864" i="8"/>
  <c r="T2864" i="8"/>
  <c r="S2864" i="8"/>
  <c r="R2864" i="8"/>
  <c r="Q2864" i="8"/>
  <c r="G2864" i="8"/>
  <c r="AC2863" i="8"/>
  <c r="AA2863" i="8"/>
  <c r="Z2863" i="8"/>
  <c r="X2863" i="8"/>
  <c r="U2863" i="8"/>
  <c r="T2863" i="8"/>
  <c r="S2863" i="8"/>
  <c r="R2863" i="8"/>
  <c r="Q2863" i="8"/>
  <c r="G2863" i="8"/>
  <c r="AC2862" i="8"/>
  <c r="AA2862" i="8"/>
  <c r="Z2862" i="8"/>
  <c r="X2862" i="8"/>
  <c r="U2862" i="8"/>
  <c r="T2862" i="8"/>
  <c r="S2862" i="8"/>
  <c r="R2862" i="8"/>
  <c r="Q2862" i="8"/>
  <c r="G2862" i="8"/>
  <c r="AC2861" i="8"/>
  <c r="AA2861" i="8"/>
  <c r="Z2861" i="8"/>
  <c r="X2861" i="8"/>
  <c r="U2861" i="8"/>
  <c r="T2861" i="8"/>
  <c r="S2861" i="8"/>
  <c r="R2861" i="8"/>
  <c r="Q2861" i="8"/>
  <c r="G2861" i="8"/>
  <c r="AC2860" i="8"/>
  <c r="AA2860" i="8"/>
  <c r="Z2860" i="8"/>
  <c r="X2860" i="8"/>
  <c r="U2860" i="8"/>
  <c r="T2860" i="8"/>
  <c r="S2860" i="8"/>
  <c r="R2860" i="8"/>
  <c r="Q2860" i="8"/>
  <c r="G2860" i="8"/>
  <c r="AC2859" i="8"/>
  <c r="AA2859" i="8"/>
  <c r="Z2859" i="8"/>
  <c r="X2859" i="8"/>
  <c r="U2859" i="8"/>
  <c r="T2859" i="8"/>
  <c r="S2859" i="8"/>
  <c r="R2859" i="8"/>
  <c r="Q2859" i="8"/>
  <c r="G2859" i="8"/>
  <c r="AC2858" i="8"/>
  <c r="AA2858" i="8"/>
  <c r="Z2858" i="8"/>
  <c r="X2858" i="8"/>
  <c r="U2858" i="8"/>
  <c r="T2858" i="8"/>
  <c r="S2858" i="8"/>
  <c r="R2858" i="8"/>
  <c r="Q2858" i="8"/>
  <c r="G2858" i="8"/>
  <c r="AC2857" i="8"/>
  <c r="AA2857" i="8"/>
  <c r="Z2857" i="8"/>
  <c r="X2857" i="8"/>
  <c r="U2857" i="8"/>
  <c r="T2857" i="8"/>
  <c r="S2857" i="8"/>
  <c r="R2857" i="8"/>
  <c r="Q2857" i="8"/>
  <c r="G2857" i="8"/>
  <c r="AC2856" i="8"/>
  <c r="AA2856" i="8"/>
  <c r="Z2856" i="8"/>
  <c r="X2856" i="8"/>
  <c r="U2856" i="8"/>
  <c r="T2856" i="8"/>
  <c r="S2856" i="8"/>
  <c r="R2856" i="8"/>
  <c r="Q2856" i="8"/>
  <c r="G2856" i="8"/>
  <c r="AC2855" i="8"/>
  <c r="AA2855" i="8"/>
  <c r="Z2855" i="8"/>
  <c r="X2855" i="8"/>
  <c r="U2855" i="8"/>
  <c r="T2855" i="8"/>
  <c r="S2855" i="8"/>
  <c r="R2855" i="8"/>
  <c r="Q2855" i="8"/>
  <c r="G2855" i="8"/>
  <c r="AC2854" i="8"/>
  <c r="AA2854" i="8"/>
  <c r="Z2854" i="8"/>
  <c r="X2854" i="8"/>
  <c r="U2854" i="8"/>
  <c r="T2854" i="8"/>
  <c r="S2854" i="8"/>
  <c r="R2854" i="8"/>
  <c r="Q2854" i="8"/>
  <c r="G2854" i="8"/>
  <c r="AC2853" i="8"/>
  <c r="AA2853" i="8"/>
  <c r="Z2853" i="8"/>
  <c r="X2853" i="8"/>
  <c r="U2853" i="8"/>
  <c r="T2853" i="8"/>
  <c r="S2853" i="8"/>
  <c r="R2853" i="8"/>
  <c r="Q2853" i="8"/>
  <c r="G2853" i="8"/>
  <c r="AC2852" i="8"/>
  <c r="AA2852" i="8"/>
  <c r="Z2852" i="8"/>
  <c r="X2852" i="8"/>
  <c r="U2852" i="8"/>
  <c r="T2852" i="8"/>
  <c r="S2852" i="8"/>
  <c r="R2852" i="8"/>
  <c r="Q2852" i="8"/>
  <c r="G2852" i="8"/>
  <c r="AC2851" i="8"/>
  <c r="AA2851" i="8"/>
  <c r="Z2851" i="8"/>
  <c r="X2851" i="8"/>
  <c r="U2851" i="8"/>
  <c r="T2851" i="8"/>
  <c r="S2851" i="8"/>
  <c r="R2851" i="8"/>
  <c r="Q2851" i="8"/>
  <c r="G2851" i="8"/>
  <c r="AC2850" i="8"/>
  <c r="AA2850" i="8"/>
  <c r="Z2850" i="8"/>
  <c r="X2850" i="8"/>
  <c r="U2850" i="8"/>
  <c r="T2850" i="8"/>
  <c r="S2850" i="8"/>
  <c r="R2850" i="8"/>
  <c r="Q2850" i="8"/>
  <c r="G2850" i="8"/>
  <c r="AC2849" i="8"/>
  <c r="AA2849" i="8"/>
  <c r="Z2849" i="8"/>
  <c r="X2849" i="8"/>
  <c r="U2849" i="8"/>
  <c r="T2849" i="8"/>
  <c r="S2849" i="8"/>
  <c r="R2849" i="8"/>
  <c r="Q2849" i="8"/>
  <c r="G2849" i="8"/>
  <c r="AC2848" i="8"/>
  <c r="AA2848" i="8"/>
  <c r="Z2848" i="8"/>
  <c r="X2848" i="8"/>
  <c r="U2848" i="8"/>
  <c r="T2848" i="8"/>
  <c r="S2848" i="8"/>
  <c r="R2848" i="8"/>
  <c r="Q2848" i="8"/>
  <c r="G2848" i="8"/>
  <c r="AC2847" i="8"/>
  <c r="AA2847" i="8"/>
  <c r="Z2847" i="8"/>
  <c r="X2847" i="8"/>
  <c r="U2847" i="8"/>
  <c r="T2847" i="8"/>
  <c r="S2847" i="8"/>
  <c r="R2847" i="8"/>
  <c r="Q2847" i="8"/>
  <c r="G2847" i="8"/>
  <c r="AC2846" i="8"/>
  <c r="AA2846" i="8"/>
  <c r="Z2846" i="8"/>
  <c r="X2846" i="8"/>
  <c r="U2846" i="8"/>
  <c r="T2846" i="8"/>
  <c r="S2846" i="8"/>
  <c r="R2846" i="8"/>
  <c r="Q2846" i="8"/>
  <c r="G2846" i="8"/>
  <c r="AC2845" i="8"/>
  <c r="AA2845" i="8"/>
  <c r="Z2845" i="8"/>
  <c r="X2845" i="8"/>
  <c r="U2845" i="8"/>
  <c r="T2845" i="8"/>
  <c r="S2845" i="8"/>
  <c r="R2845" i="8"/>
  <c r="Q2845" i="8"/>
  <c r="G2845" i="8"/>
  <c r="AC2844" i="8"/>
  <c r="AA2844" i="8"/>
  <c r="Z2844" i="8"/>
  <c r="X2844" i="8"/>
  <c r="U2844" i="8"/>
  <c r="T2844" i="8"/>
  <c r="S2844" i="8"/>
  <c r="R2844" i="8"/>
  <c r="Q2844" i="8"/>
  <c r="G2844" i="8"/>
  <c r="AC2843" i="8"/>
  <c r="AA2843" i="8"/>
  <c r="Z2843" i="8"/>
  <c r="X2843" i="8"/>
  <c r="U2843" i="8"/>
  <c r="T2843" i="8"/>
  <c r="S2843" i="8"/>
  <c r="R2843" i="8"/>
  <c r="Q2843" i="8"/>
  <c r="G2843" i="8"/>
  <c r="AC2842" i="8"/>
  <c r="AA2842" i="8"/>
  <c r="Z2842" i="8"/>
  <c r="X2842" i="8"/>
  <c r="U2842" i="8"/>
  <c r="T2842" i="8"/>
  <c r="S2842" i="8"/>
  <c r="R2842" i="8"/>
  <c r="Q2842" i="8"/>
  <c r="G2842" i="8"/>
  <c r="AC2841" i="8"/>
  <c r="AA2841" i="8"/>
  <c r="Z2841" i="8"/>
  <c r="X2841" i="8"/>
  <c r="U2841" i="8"/>
  <c r="T2841" i="8"/>
  <c r="S2841" i="8"/>
  <c r="R2841" i="8"/>
  <c r="Q2841" i="8"/>
  <c r="G2841" i="8"/>
  <c r="AC2840" i="8"/>
  <c r="AA2840" i="8"/>
  <c r="Z2840" i="8"/>
  <c r="X2840" i="8"/>
  <c r="U2840" i="8"/>
  <c r="T2840" i="8"/>
  <c r="S2840" i="8"/>
  <c r="R2840" i="8"/>
  <c r="Q2840" i="8"/>
  <c r="G2840" i="8"/>
  <c r="AC2839" i="8"/>
  <c r="AA2839" i="8"/>
  <c r="Z2839" i="8"/>
  <c r="X2839" i="8"/>
  <c r="U2839" i="8"/>
  <c r="T2839" i="8"/>
  <c r="S2839" i="8"/>
  <c r="R2839" i="8"/>
  <c r="Q2839" i="8"/>
  <c r="G2839" i="8"/>
  <c r="AC2838" i="8"/>
  <c r="AA2838" i="8"/>
  <c r="Z2838" i="8"/>
  <c r="X2838" i="8"/>
  <c r="U2838" i="8"/>
  <c r="T2838" i="8"/>
  <c r="S2838" i="8"/>
  <c r="R2838" i="8"/>
  <c r="Q2838" i="8"/>
  <c r="G2838" i="8"/>
  <c r="AC2837" i="8"/>
  <c r="AA2837" i="8"/>
  <c r="Z2837" i="8"/>
  <c r="X2837" i="8"/>
  <c r="U2837" i="8"/>
  <c r="T2837" i="8"/>
  <c r="S2837" i="8"/>
  <c r="R2837" i="8"/>
  <c r="Q2837" i="8"/>
  <c r="G2837" i="8"/>
  <c r="AC2836" i="8"/>
  <c r="AA2836" i="8"/>
  <c r="Z2836" i="8"/>
  <c r="X2836" i="8"/>
  <c r="U2836" i="8"/>
  <c r="T2836" i="8"/>
  <c r="S2836" i="8"/>
  <c r="R2836" i="8"/>
  <c r="Q2836" i="8"/>
  <c r="G2836" i="8"/>
  <c r="AC2835" i="8"/>
  <c r="AA2835" i="8"/>
  <c r="Z2835" i="8"/>
  <c r="X2835" i="8"/>
  <c r="U2835" i="8"/>
  <c r="T2835" i="8"/>
  <c r="S2835" i="8"/>
  <c r="R2835" i="8"/>
  <c r="Q2835" i="8"/>
  <c r="G2835" i="8"/>
  <c r="AC2834" i="8"/>
  <c r="AA2834" i="8"/>
  <c r="Z2834" i="8"/>
  <c r="X2834" i="8"/>
  <c r="U2834" i="8"/>
  <c r="T2834" i="8"/>
  <c r="S2834" i="8"/>
  <c r="R2834" i="8"/>
  <c r="Q2834" i="8"/>
  <c r="G2834" i="8"/>
  <c r="AC2833" i="8"/>
  <c r="AA2833" i="8"/>
  <c r="Z2833" i="8"/>
  <c r="X2833" i="8"/>
  <c r="U2833" i="8"/>
  <c r="T2833" i="8"/>
  <c r="S2833" i="8"/>
  <c r="R2833" i="8"/>
  <c r="Q2833" i="8"/>
  <c r="G2833" i="8"/>
  <c r="AC2832" i="8"/>
  <c r="AA2832" i="8"/>
  <c r="Z2832" i="8"/>
  <c r="X2832" i="8"/>
  <c r="U2832" i="8"/>
  <c r="T2832" i="8"/>
  <c r="S2832" i="8"/>
  <c r="R2832" i="8"/>
  <c r="Q2832" i="8"/>
  <c r="G2832" i="8"/>
  <c r="AC2831" i="8"/>
  <c r="AA2831" i="8"/>
  <c r="Z2831" i="8"/>
  <c r="X2831" i="8"/>
  <c r="U2831" i="8"/>
  <c r="T2831" i="8"/>
  <c r="S2831" i="8"/>
  <c r="R2831" i="8"/>
  <c r="Q2831" i="8"/>
  <c r="G2831" i="8"/>
  <c r="AC2830" i="8"/>
  <c r="AA2830" i="8"/>
  <c r="Z2830" i="8"/>
  <c r="X2830" i="8"/>
  <c r="U2830" i="8"/>
  <c r="T2830" i="8"/>
  <c r="S2830" i="8"/>
  <c r="R2830" i="8"/>
  <c r="Q2830" i="8"/>
  <c r="G2830" i="8"/>
  <c r="AC2829" i="8"/>
  <c r="AA2829" i="8"/>
  <c r="Z2829" i="8"/>
  <c r="X2829" i="8"/>
  <c r="U2829" i="8"/>
  <c r="T2829" i="8"/>
  <c r="S2829" i="8"/>
  <c r="R2829" i="8"/>
  <c r="Q2829" i="8"/>
  <c r="G2829" i="8"/>
  <c r="AC2828" i="8"/>
  <c r="AA2828" i="8"/>
  <c r="Z2828" i="8"/>
  <c r="X2828" i="8"/>
  <c r="U2828" i="8"/>
  <c r="T2828" i="8"/>
  <c r="S2828" i="8"/>
  <c r="R2828" i="8"/>
  <c r="Q2828" i="8"/>
  <c r="G2828" i="8"/>
  <c r="AC2827" i="8"/>
  <c r="AA2827" i="8"/>
  <c r="Z2827" i="8"/>
  <c r="X2827" i="8"/>
  <c r="U2827" i="8"/>
  <c r="T2827" i="8"/>
  <c r="S2827" i="8"/>
  <c r="R2827" i="8"/>
  <c r="Q2827" i="8"/>
  <c r="G2827" i="8"/>
  <c r="AC2826" i="8"/>
  <c r="AA2826" i="8"/>
  <c r="Z2826" i="8"/>
  <c r="X2826" i="8"/>
  <c r="U2826" i="8"/>
  <c r="T2826" i="8"/>
  <c r="S2826" i="8"/>
  <c r="R2826" i="8"/>
  <c r="Q2826" i="8"/>
  <c r="G2826" i="8"/>
  <c r="AC2825" i="8"/>
  <c r="AA2825" i="8"/>
  <c r="Z2825" i="8"/>
  <c r="X2825" i="8"/>
  <c r="U2825" i="8"/>
  <c r="T2825" i="8"/>
  <c r="S2825" i="8"/>
  <c r="R2825" i="8"/>
  <c r="Q2825" i="8"/>
  <c r="G2825" i="8"/>
  <c r="AC2824" i="8"/>
  <c r="AA2824" i="8"/>
  <c r="Z2824" i="8"/>
  <c r="X2824" i="8"/>
  <c r="U2824" i="8"/>
  <c r="T2824" i="8"/>
  <c r="S2824" i="8"/>
  <c r="R2824" i="8"/>
  <c r="Q2824" i="8"/>
  <c r="G2824" i="8"/>
  <c r="AC2823" i="8"/>
  <c r="AA2823" i="8"/>
  <c r="Z2823" i="8"/>
  <c r="X2823" i="8"/>
  <c r="U2823" i="8"/>
  <c r="T2823" i="8"/>
  <c r="S2823" i="8"/>
  <c r="R2823" i="8"/>
  <c r="Q2823" i="8"/>
  <c r="G2823" i="8"/>
  <c r="AC2822" i="8"/>
  <c r="AA2822" i="8"/>
  <c r="Z2822" i="8"/>
  <c r="X2822" i="8"/>
  <c r="U2822" i="8"/>
  <c r="T2822" i="8"/>
  <c r="S2822" i="8"/>
  <c r="R2822" i="8"/>
  <c r="Q2822" i="8"/>
  <c r="G2822" i="8"/>
  <c r="AC2821" i="8"/>
  <c r="AA2821" i="8"/>
  <c r="Z2821" i="8"/>
  <c r="X2821" i="8"/>
  <c r="U2821" i="8"/>
  <c r="T2821" i="8"/>
  <c r="S2821" i="8"/>
  <c r="R2821" i="8"/>
  <c r="Q2821" i="8"/>
  <c r="G2821" i="8"/>
  <c r="AC2820" i="8"/>
  <c r="AA2820" i="8"/>
  <c r="Z2820" i="8"/>
  <c r="X2820" i="8"/>
  <c r="U2820" i="8"/>
  <c r="T2820" i="8"/>
  <c r="S2820" i="8"/>
  <c r="R2820" i="8"/>
  <c r="Q2820" i="8"/>
  <c r="G2820" i="8"/>
  <c r="AC2819" i="8"/>
  <c r="AA2819" i="8"/>
  <c r="Z2819" i="8"/>
  <c r="X2819" i="8"/>
  <c r="U2819" i="8"/>
  <c r="T2819" i="8"/>
  <c r="S2819" i="8"/>
  <c r="R2819" i="8"/>
  <c r="Q2819" i="8"/>
  <c r="G2819" i="8"/>
  <c r="AC2818" i="8"/>
  <c r="AA2818" i="8"/>
  <c r="Z2818" i="8"/>
  <c r="X2818" i="8"/>
  <c r="U2818" i="8"/>
  <c r="T2818" i="8"/>
  <c r="S2818" i="8"/>
  <c r="R2818" i="8"/>
  <c r="Q2818" i="8"/>
  <c r="G2818" i="8"/>
  <c r="AC2817" i="8"/>
  <c r="AA2817" i="8"/>
  <c r="Z2817" i="8"/>
  <c r="X2817" i="8"/>
  <c r="U2817" i="8"/>
  <c r="T2817" i="8"/>
  <c r="S2817" i="8"/>
  <c r="R2817" i="8"/>
  <c r="Q2817" i="8"/>
  <c r="G2817" i="8"/>
  <c r="AC2816" i="8"/>
  <c r="AA2816" i="8"/>
  <c r="Z2816" i="8"/>
  <c r="X2816" i="8"/>
  <c r="U2816" i="8"/>
  <c r="T2816" i="8"/>
  <c r="S2816" i="8"/>
  <c r="R2816" i="8"/>
  <c r="Q2816" i="8"/>
  <c r="G2816" i="8"/>
  <c r="AC2815" i="8"/>
  <c r="AA2815" i="8"/>
  <c r="Z2815" i="8"/>
  <c r="X2815" i="8"/>
  <c r="U2815" i="8"/>
  <c r="T2815" i="8"/>
  <c r="S2815" i="8"/>
  <c r="R2815" i="8"/>
  <c r="Q2815" i="8"/>
  <c r="G2815" i="8"/>
  <c r="AC2814" i="8"/>
  <c r="AA2814" i="8"/>
  <c r="Z2814" i="8"/>
  <c r="X2814" i="8"/>
  <c r="U2814" i="8"/>
  <c r="T2814" i="8"/>
  <c r="S2814" i="8"/>
  <c r="R2814" i="8"/>
  <c r="Q2814" i="8"/>
  <c r="G2814" i="8"/>
  <c r="AC2813" i="8"/>
  <c r="AA2813" i="8"/>
  <c r="Z2813" i="8"/>
  <c r="X2813" i="8"/>
  <c r="U2813" i="8"/>
  <c r="T2813" i="8"/>
  <c r="S2813" i="8"/>
  <c r="R2813" i="8"/>
  <c r="Q2813" i="8"/>
  <c r="G2813" i="8"/>
  <c r="AC2812" i="8"/>
  <c r="AA2812" i="8"/>
  <c r="Z2812" i="8"/>
  <c r="X2812" i="8"/>
  <c r="U2812" i="8"/>
  <c r="T2812" i="8"/>
  <c r="S2812" i="8"/>
  <c r="R2812" i="8"/>
  <c r="Q2812" i="8"/>
  <c r="G2812" i="8"/>
  <c r="AC2811" i="8"/>
  <c r="AA2811" i="8"/>
  <c r="Z2811" i="8"/>
  <c r="X2811" i="8"/>
  <c r="U2811" i="8"/>
  <c r="T2811" i="8"/>
  <c r="S2811" i="8"/>
  <c r="R2811" i="8"/>
  <c r="Q2811" i="8"/>
  <c r="G2811" i="8"/>
  <c r="AC2810" i="8"/>
  <c r="AA2810" i="8"/>
  <c r="Z2810" i="8"/>
  <c r="X2810" i="8"/>
  <c r="U2810" i="8"/>
  <c r="T2810" i="8"/>
  <c r="S2810" i="8"/>
  <c r="R2810" i="8"/>
  <c r="Q2810" i="8"/>
  <c r="G2810" i="8"/>
  <c r="AC2809" i="8"/>
  <c r="AA2809" i="8"/>
  <c r="Z2809" i="8"/>
  <c r="X2809" i="8"/>
  <c r="U2809" i="8"/>
  <c r="T2809" i="8"/>
  <c r="S2809" i="8"/>
  <c r="R2809" i="8"/>
  <c r="Q2809" i="8"/>
  <c r="G2809" i="8"/>
  <c r="AC2808" i="8"/>
  <c r="AA2808" i="8"/>
  <c r="Z2808" i="8"/>
  <c r="X2808" i="8"/>
  <c r="U2808" i="8"/>
  <c r="T2808" i="8"/>
  <c r="S2808" i="8"/>
  <c r="R2808" i="8"/>
  <c r="Q2808" i="8"/>
  <c r="G2808" i="8"/>
  <c r="AC2807" i="8"/>
  <c r="AA2807" i="8"/>
  <c r="Z2807" i="8"/>
  <c r="X2807" i="8"/>
  <c r="U2807" i="8"/>
  <c r="T2807" i="8"/>
  <c r="S2807" i="8"/>
  <c r="R2807" i="8"/>
  <c r="Q2807" i="8"/>
  <c r="G2807" i="8"/>
  <c r="AC2806" i="8"/>
  <c r="AA2806" i="8"/>
  <c r="Z2806" i="8"/>
  <c r="X2806" i="8"/>
  <c r="U2806" i="8"/>
  <c r="T2806" i="8"/>
  <c r="S2806" i="8"/>
  <c r="R2806" i="8"/>
  <c r="Q2806" i="8"/>
  <c r="G2806" i="8"/>
  <c r="AC2805" i="8"/>
  <c r="AA2805" i="8"/>
  <c r="Z2805" i="8"/>
  <c r="X2805" i="8"/>
  <c r="U2805" i="8"/>
  <c r="T2805" i="8"/>
  <c r="S2805" i="8"/>
  <c r="R2805" i="8"/>
  <c r="Q2805" i="8"/>
  <c r="G2805" i="8"/>
  <c r="AC2804" i="8"/>
  <c r="AA2804" i="8"/>
  <c r="Z2804" i="8"/>
  <c r="X2804" i="8"/>
  <c r="U2804" i="8"/>
  <c r="T2804" i="8"/>
  <c r="S2804" i="8"/>
  <c r="R2804" i="8"/>
  <c r="Q2804" i="8"/>
  <c r="G2804" i="8"/>
  <c r="AC2803" i="8"/>
  <c r="AA2803" i="8"/>
  <c r="Z2803" i="8"/>
  <c r="X2803" i="8"/>
  <c r="U2803" i="8"/>
  <c r="T2803" i="8"/>
  <c r="S2803" i="8"/>
  <c r="R2803" i="8"/>
  <c r="Q2803" i="8"/>
  <c r="G2803" i="8"/>
  <c r="AC2802" i="8"/>
  <c r="AA2802" i="8"/>
  <c r="Z2802" i="8"/>
  <c r="X2802" i="8"/>
  <c r="U2802" i="8"/>
  <c r="T2802" i="8"/>
  <c r="S2802" i="8"/>
  <c r="R2802" i="8"/>
  <c r="Q2802" i="8"/>
  <c r="G2802" i="8"/>
  <c r="AC2801" i="8"/>
  <c r="AA2801" i="8"/>
  <c r="Z2801" i="8"/>
  <c r="X2801" i="8"/>
  <c r="U2801" i="8"/>
  <c r="T2801" i="8"/>
  <c r="S2801" i="8"/>
  <c r="R2801" i="8"/>
  <c r="Q2801" i="8"/>
  <c r="G2801" i="8"/>
  <c r="AC2800" i="8"/>
  <c r="AA2800" i="8"/>
  <c r="Z2800" i="8"/>
  <c r="X2800" i="8"/>
  <c r="U2800" i="8"/>
  <c r="T2800" i="8"/>
  <c r="S2800" i="8"/>
  <c r="R2800" i="8"/>
  <c r="Q2800" i="8"/>
  <c r="G2800" i="8"/>
  <c r="AC2799" i="8"/>
  <c r="AA2799" i="8"/>
  <c r="Z2799" i="8"/>
  <c r="X2799" i="8"/>
  <c r="U2799" i="8"/>
  <c r="T2799" i="8"/>
  <c r="S2799" i="8"/>
  <c r="R2799" i="8"/>
  <c r="Q2799" i="8"/>
  <c r="G2799" i="8"/>
  <c r="AC2798" i="8"/>
  <c r="AA2798" i="8"/>
  <c r="Z2798" i="8"/>
  <c r="X2798" i="8"/>
  <c r="U2798" i="8"/>
  <c r="T2798" i="8"/>
  <c r="S2798" i="8"/>
  <c r="R2798" i="8"/>
  <c r="Q2798" i="8"/>
  <c r="G2798" i="8"/>
  <c r="AC2797" i="8"/>
  <c r="AA2797" i="8"/>
  <c r="Z2797" i="8"/>
  <c r="X2797" i="8"/>
  <c r="U2797" i="8"/>
  <c r="T2797" i="8"/>
  <c r="S2797" i="8"/>
  <c r="R2797" i="8"/>
  <c r="Q2797" i="8"/>
  <c r="G2797" i="8"/>
  <c r="AC2796" i="8"/>
  <c r="AA2796" i="8"/>
  <c r="Z2796" i="8"/>
  <c r="X2796" i="8"/>
  <c r="U2796" i="8"/>
  <c r="T2796" i="8"/>
  <c r="S2796" i="8"/>
  <c r="R2796" i="8"/>
  <c r="Q2796" i="8"/>
  <c r="G2796" i="8"/>
  <c r="AC2795" i="8"/>
  <c r="AA2795" i="8"/>
  <c r="Z2795" i="8"/>
  <c r="X2795" i="8"/>
  <c r="U2795" i="8"/>
  <c r="T2795" i="8"/>
  <c r="S2795" i="8"/>
  <c r="R2795" i="8"/>
  <c r="Q2795" i="8"/>
  <c r="G2795" i="8"/>
  <c r="AC2794" i="8"/>
  <c r="AA2794" i="8"/>
  <c r="Z2794" i="8"/>
  <c r="X2794" i="8"/>
  <c r="U2794" i="8"/>
  <c r="T2794" i="8"/>
  <c r="S2794" i="8"/>
  <c r="R2794" i="8"/>
  <c r="Q2794" i="8"/>
  <c r="G2794" i="8"/>
  <c r="AC2793" i="8"/>
  <c r="AA2793" i="8"/>
  <c r="Z2793" i="8"/>
  <c r="X2793" i="8"/>
  <c r="U2793" i="8"/>
  <c r="T2793" i="8"/>
  <c r="S2793" i="8"/>
  <c r="R2793" i="8"/>
  <c r="Q2793" i="8"/>
  <c r="G2793" i="8"/>
  <c r="AC2792" i="8"/>
  <c r="AA2792" i="8"/>
  <c r="Z2792" i="8"/>
  <c r="X2792" i="8"/>
  <c r="U2792" i="8"/>
  <c r="T2792" i="8"/>
  <c r="S2792" i="8"/>
  <c r="R2792" i="8"/>
  <c r="Q2792" i="8"/>
  <c r="G2792" i="8"/>
  <c r="AC2791" i="8"/>
  <c r="AA2791" i="8"/>
  <c r="Z2791" i="8"/>
  <c r="X2791" i="8"/>
  <c r="U2791" i="8"/>
  <c r="T2791" i="8"/>
  <c r="S2791" i="8"/>
  <c r="R2791" i="8"/>
  <c r="Q2791" i="8"/>
  <c r="G2791" i="8"/>
  <c r="AC2790" i="8"/>
  <c r="AA2790" i="8"/>
  <c r="Z2790" i="8"/>
  <c r="X2790" i="8"/>
  <c r="U2790" i="8"/>
  <c r="T2790" i="8"/>
  <c r="S2790" i="8"/>
  <c r="R2790" i="8"/>
  <c r="Q2790" i="8"/>
  <c r="G2790" i="8"/>
  <c r="AC2789" i="8"/>
  <c r="AA2789" i="8"/>
  <c r="Z2789" i="8"/>
  <c r="X2789" i="8"/>
  <c r="U2789" i="8"/>
  <c r="T2789" i="8"/>
  <c r="S2789" i="8"/>
  <c r="R2789" i="8"/>
  <c r="Q2789" i="8"/>
  <c r="G2789" i="8"/>
  <c r="AC2788" i="8"/>
  <c r="AA2788" i="8"/>
  <c r="Z2788" i="8"/>
  <c r="X2788" i="8"/>
  <c r="U2788" i="8"/>
  <c r="T2788" i="8"/>
  <c r="S2788" i="8"/>
  <c r="R2788" i="8"/>
  <c r="Q2788" i="8"/>
  <c r="G2788" i="8"/>
  <c r="AC2787" i="8"/>
  <c r="AA2787" i="8"/>
  <c r="Z2787" i="8"/>
  <c r="X2787" i="8"/>
  <c r="U2787" i="8"/>
  <c r="T2787" i="8"/>
  <c r="S2787" i="8"/>
  <c r="R2787" i="8"/>
  <c r="Q2787" i="8"/>
  <c r="G2787" i="8"/>
  <c r="AC2786" i="8"/>
  <c r="AA2786" i="8"/>
  <c r="Z2786" i="8"/>
  <c r="X2786" i="8"/>
  <c r="U2786" i="8"/>
  <c r="T2786" i="8"/>
  <c r="S2786" i="8"/>
  <c r="R2786" i="8"/>
  <c r="Q2786" i="8"/>
  <c r="G2786" i="8"/>
  <c r="AC2785" i="8"/>
  <c r="AA2785" i="8"/>
  <c r="Z2785" i="8"/>
  <c r="X2785" i="8"/>
  <c r="U2785" i="8"/>
  <c r="T2785" i="8"/>
  <c r="S2785" i="8"/>
  <c r="R2785" i="8"/>
  <c r="Q2785" i="8"/>
  <c r="G2785" i="8"/>
  <c r="AC2784" i="8"/>
  <c r="AA2784" i="8"/>
  <c r="Z2784" i="8"/>
  <c r="X2784" i="8"/>
  <c r="U2784" i="8"/>
  <c r="T2784" i="8"/>
  <c r="S2784" i="8"/>
  <c r="R2784" i="8"/>
  <c r="Q2784" i="8"/>
  <c r="G2784" i="8"/>
  <c r="AC2783" i="8"/>
  <c r="AA2783" i="8"/>
  <c r="Z2783" i="8"/>
  <c r="X2783" i="8"/>
  <c r="U2783" i="8"/>
  <c r="T2783" i="8"/>
  <c r="S2783" i="8"/>
  <c r="R2783" i="8"/>
  <c r="Q2783" i="8"/>
  <c r="G2783" i="8"/>
  <c r="AC2782" i="8"/>
  <c r="AA2782" i="8"/>
  <c r="Z2782" i="8"/>
  <c r="X2782" i="8"/>
  <c r="U2782" i="8"/>
  <c r="T2782" i="8"/>
  <c r="S2782" i="8"/>
  <c r="R2782" i="8"/>
  <c r="Q2782" i="8"/>
  <c r="G2782" i="8"/>
  <c r="AC2781" i="8"/>
  <c r="AA2781" i="8"/>
  <c r="Z2781" i="8"/>
  <c r="X2781" i="8"/>
  <c r="U2781" i="8"/>
  <c r="T2781" i="8"/>
  <c r="S2781" i="8"/>
  <c r="R2781" i="8"/>
  <c r="Q2781" i="8"/>
  <c r="G2781" i="8"/>
  <c r="AC2780" i="8"/>
  <c r="AA2780" i="8"/>
  <c r="Z2780" i="8"/>
  <c r="X2780" i="8"/>
  <c r="U2780" i="8"/>
  <c r="T2780" i="8"/>
  <c r="S2780" i="8"/>
  <c r="R2780" i="8"/>
  <c r="Q2780" i="8"/>
  <c r="G2780" i="8"/>
  <c r="AC2779" i="8"/>
  <c r="AA2779" i="8"/>
  <c r="Z2779" i="8"/>
  <c r="X2779" i="8"/>
  <c r="U2779" i="8"/>
  <c r="T2779" i="8"/>
  <c r="S2779" i="8"/>
  <c r="R2779" i="8"/>
  <c r="Q2779" i="8"/>
  <c r="G2779" i="8"/>
  <c r="AC2778" i="8"/>
  <c r="AA2778" i="8"/>
  <c r="Z2778" i="8"/>
  <c r="X2778" i="8"/>
  <c r="U2778" i="8"/>
  <c r="T2778" i="8"/>
  <c r="S2778" i="8"/>
  <c r="R2778" i="8"/>
  <c r="Q2778" i="8"/>
  <c r="G2778" i="8"/>
  <c r="AC2777" i="8"/>
  <c r="AA2777" i="8"/>
  <c r="Z2777" i="8"/>
  <c r="X2777" i="8"/>
  <c r="U2777" i="8"/>
  <c r="T2777" i="8"/>
  <c r="S2777" i="8"/>
  <c r="R2777" i="8"/>
  <c r="Q2777" i="8"/>
  <c r="G2777" i="8"/>
  <c r="AC2776" i="8"/>
  <c r="AA2776" i="8"/>
  <c r="Z2776" i="8"/>
  <c r="X2776" i="8"/>
  <c r="U2776" i="8"/>
  <c r="T2776" i="8"/>
  <c r="S2776" i="8"/>
  <c r="R2776" i="8"/>
  <c r="Q2776" i="8"/>
  <c r="G2776" i="8"/>
  <c r="AC2775" i="8"/>
  <c r="AA2775" i="8"/>
  <c r="Z2775" i="8"/>
  <c r="X2775" i="8"/>
  <c r="U2775" i="8"/>
  <c r="T2775" i="8"/>
  <c r="S2775" i="8"/>
  <c r="R2775" i="8"/>
  <c r="Q2775" i="8"/>
  <c r="G2775" i="8"/>
  <c r="AC2774" i="8"/>
  <c r="AA2774" i="8"/>
  <c r="Z2774" i="8"/>
  <c r="X2774" i="8"/>
  <c r="U2774" i="8"/>
  <c r="T2774" i="8"/>
  <c r="S2774" i="8"/>
  <c r="R2774" i="8"/>
  <c r="Q2774" i="8"/>
  <c r="G2774" i="8"/>
  <c r="AC2773" i="8"/>
  <c r="AA2773" i="8"/>
  <c r="Z2773" i="8"/>
  <c r="X2773" i="8"/>
  <c r="U2773" i="8"/>
  <c r="T2773" i="8"/>
  <c r="S2773" i="8"/>
  <c r="R2773" i="8"/>
  <c r="Q2773" i="8"/>
  <c r="G2773" i="8"/>
  <c r="AC2772" i="8"/>
  <c r="AA2772" i="8"/>
  <c r="Z2772" i="8"/>
  <c r="X2772" i="8"/>
  <c r="U2772" i="8"/>
  <c r="T2772" i="8"/>
  <c r="S2772" i="8"/>
  <c r="R2772" i="8"/>
  <c r="Q2772" i="8"/>
  <c r="G2772" i="8"/>
  <c r="AC2771" i="8"/>
  <c r="AA2771" i="8"/>
  <c r="Z2771" i="8"/>
  <c r="X2771" i="8"/>
  <c r="U2771" i="8"/>
  <c r="T2771" i="8"/>
  <c r="S2771" i="8"/>
  <c r="R2771" i="8"/>
  <c r="Q2771" i="8"/>
  <c r="G2771" i="8"/>
  <c r="AC2770" i="8"/>
  <c r="AA2770" i="8"/>
  <c r="Z2770" i="8"/>
  <c r="X2770" i="8"/>
  <c r="U2770" i="8"/>
  <c r="T2770" i="8"/>
  <c r="S2770" i="8"/>
  <c r="R2770" i="8"/>
  <c r="Q2770" i="8"/>
  <c r="G2770" i="8"/>
  <c r="AC2769" i="8"/>
  <c r="AA2769" i="8"/>
  <c r="Z2769" i="8"/>
  <c r="X2769" i="8"/>
  <c r="U2769" i="8"/>
  <c r="T2769" i="8"/>
  <c r="S2769" i="8"/>
  <c r="R2769" i="8"/>
  <c r="Q2769" i="8"/>
  <c r="G2769" i="8"/>
  <c r="AC2768" i="8"/>
  <c r="AA2768" i="8"/>
  <c r="Z2768" i="8"/>
  <c r="X2768" i="8"/>
  <c r="U2768" i="8"/>
  <c r="T2768" i="8"/>
  <c r="S2768" i="8"/>
  <c r="R2768" i="8"/>
  <c r="Q2768" i="8"/>
  <c r="G2768" i="8"/>
  <c r="AC2767" i="8"/>
  <c r="AA2767" i="8"/>
  <c r="Z2767" i="8"/>
  <c r="X2767" i="8"/>
  <c r="U2767" i="8"/>
  <c r="T2767" i="8"/>
  <c r="S2767" i="8"/>
  <c r="R2767" i="8"/>
  <c r="Q2767" i="8"/>
  <c r="G2767" i="8"/>
  <c r="AC2766" i="8"/>
  <c r="AA2766" i="8"/>
  <c r="Z2766" i="8"/>
  <c r="X2766" i="8"/>
  <c r="U2766" i="8"/>
  <c r="T2766" i="8"/>
  <c r="S2766" i="8"/>
  <c r="R2766" i="8"/>
  <c r="Q2766" i="8"/>
  <c r="G2766" i="8"/>
  <c r="AC2765" i="8"/>
  <c r="AA2765" i="8"/>
  <c r="Z2765" i="8"/>
  <c r="X2765" i="8"/>
  <c r="U2765" i="8"/>
  <c r="T2765" i="8"/>
  <c r="S2765" i="8"/>
  <c r="R2765" i="8"/>
  <c r="Q2765" i="8"/>
  <c r="G2765" i="8"/>
  <c r="AC2764" i="8"/>
  <c r="AA2764" i="8"/>
  <c r="Z2764" i="8"/>
  <c r="X2764" i="8"/>
  <c r="U2764" i="8"/>
  <c r="T2764" i="8"/>
  <c r="S2764" i="8"/>
  <c r="R2764" i="8"/>
  <c r="Q2764" i="8"/>
  <c r="G2764" i="8"/>
  <c r="AC2763" i="8"/>
  <c r="AA2763" i="8"/>
  <c r="Z2763" i="8"/>
  <c r="X2763" i="8"/>
  <c r="U2763" i="8"/>
  <c r="T2763" i="8"/>
  <c r="S2763" i="8"/>
  <c r="R2763" i="8"/>
  <c r="Q2763" i="8"/>
  <c r="G2763" i="8"/>
  <c r="AC2762" i="8"/>
  <c r="AA2762" i="8"/>
  <c r="Z2762" i="8"/>
  <c r="X2762" i="8"/>
  <c r="U2762" i="8"/>
  <c r="T2762" i="8"/>
  <c r="S2762" i="8"/>
  <c r="R2762" i="8"/>
  <c r="Q2762" i="8"/>
  <c r="G2762" i="8"/>
  <c r="AC2761" i="8"/>
  <c r="AA2761" i="8"/>
  <c r="Z2761" i="8"/>
  <c r="X2761" i="8"/>
  <c r="U2761" i="8"/>
  <c r="T2761" i="8"/>
  <c r="S2761" i="8"/>
  <c r="R2761" i="8"/>
  <c r="Q2761" i="8"/>
  <c r="G2761" i="8"/>
  <c r="AC2760" i="8"/>
  <c r="AA2760" i="8"/>
  <c r="Z2760" i="8"/>
  <c r="X2760" i="8"/>
  <c r="U2760" i="8"/>
  <c r="T2760" i="8"/>
  <c r="S2760" i="8"/>
  <c r="R2760" i="8"/>
  <c r="Q2760" i="8"/>
  <c r="G2760" i="8"/>
  <c r="AC2759" i="8"/>
  <c r="AA2759" i="8"/>
  <c r="Z2759" i="8"/>
  <c r="X2759" i="8"/>
  <c r="U2759" i="8"/>
  <c r="T2759" i="8"/>
  <c r="S2759" i="8"/>
  <c r="R2759" i="8"/>
  <c r="Q2759" i="8"/>
  <c r="G2759" i="8"/>
  <c r="AC2758" i="8"/>
  <c r="AA2758" i="8"/>
  <c r="Z2758" i="8"/>
  <c r="X2758" i="8"/>
  <c r="U2758" i="8"/>
  <c r="T2758" i="8"/>
  <c r="S2758" i="8"/>
  <c r="R2758" i="8"/>
  <c r="Q2758" i="8"/>
  <c r="G2758" i="8"/>
  <c r="AC2757" i="8"/>
  <c r="AA2757" i="8"/>
  <c r="Z2757" i="8"/>
  <c r="X2757" i="8"/>
  <c r="U2757" i="8"/>
  <c r="T2757" i="8"/>
  <c r="S2757" i="8"/>
  <c r="R2757" i="8"/>
  <c r="Q2757" i="8"/>
  <c r="G2757" i="8"/>
  <c r="AC2756" i="8"/>
  <c r="AA2756" i="8"/>
  <c r="Z2756" i="8"/>
  <c r="X2756" i="8"/>
  <c r="U2756" i="8"/>
  <c r="T2756" i="8"/>
  <c r="S2756" i="8"/>
  <c r="R2756" i="8"/>
  <c r="Q2756" i="8"/>
  <c r="G2756" i="8"/>
  <c r="AC2755" i="8"/>
  <c r="AA2755" i="8"/>
  <c r="Z2755" i="8"/>
  <c r="X2755" i="8"/>
  <c r="U2755" i="8"/>
  <c r="T2755" i="8"/>
  <c r="S2755" i="8"/>
  <c r="R2755" i="8"/>
  <c r="Q2755" i="8"/>
  <c r="G2755" i="8"/>
  <c r="AC2754" i="8"/>
  <c r="AA2754" i="8"/>
  <c r="Z2754" i="8"/>
  <c r="X2754" i="8"/>
  <c r="U2754" i="8"/>
  <c r="T2754" i="8"/>
  <c r="S2754" i="8"/>
  <c r="R2754" i="8"/>
  <c r="Q2754" i="8"/>
  <c r="G2754" i="8"/>
  <c r="AC2753" i="8"/>
  <c r="AA2753" i="8"/>
  <c r="Z2753" i="8"/>
  <c r="X2753" i="8"/>
  <c r="U2753" i="8"/>
  <c r="T2753" i="8"/>
  <c r="S2753" i="8"/>
  <c r="R2753" i="8"/>
  <c r="Q2753" i="8"/>
  <c r="G2753" i="8"/>
  <c r="AC2752" i="8"/>
  <c r="AA2752" i="8"/>
  <c r="Z2752" i="8"/>
  <c r="X2752" i="8"/>
  <c r="U2752" i="8"/>
  <c r="T2752" i="8"/>
  <c r="S2752" i="8"/>
  <c r="R2752" i="8"/>
  <c r="Q2752" i="8"/>
  <c r="G2752" i="8"/>
  <c r="AC2751" i="8"/>
  <c r="AA2751" i="8"/>
  <c r="Z2751" i="8"/>
  <c r="X2751" i="8"/>
  <c r="U2751" i="8"/>
  <c r="T2751" i="8"/>
  <c r="S2751" i="8"/>
  <c r="R2751" i="8"/>
  <c r="Q2751" i="8"/>
  <c r="G2751" i="8"/>
  <c r="AC2750" i="8"/>
  <c r="AA2750" i="8"/>
  <c r="Z2750" i="8"/>
  <c r="X2750" i="8"/>
  <c r="U2750" i="8"/>
  <c r="T2750" i="8"/>
  <c r="S2750" i="8"/>
  <c r="R2750" i="8"/>
  <c r="Q2750" i="8"/>
  <c r="G2750" i="8"/>
  <c r="AC2749" i="8"/>
  <c r="AA2749" i="8"/>
  <c r="Z2749" i="8"/>
  <c r="X2749" i="8"/>
  <c r="U2749" i="8"/>
  <c r="T2749" i="8"/>
  <c r="S2749" i="8"/>
  <c r="R2749" i="8"/>
  <c r="Q2749" i="8"/>
  <c r="G2749" i="8"/>
  <c r="AC2748" i="8"/>
  <c r="AA2748" i="8"/>
  <c r="Z2748" i="8"/>
  <c r="X2748" i="8"/>
  <c r="U2748" i="8"/>
  <c r="T2748" i="8"/>
  <c r="S2748" i="8"/>
  <c r="R2748" i="8"/>
  <c r="Q2748" i="8"/>
  <c r="G2748" i="8"/>
  <c r="AC2747" i="8"/>
  <c r="AA2747" i="8"/>
  <c r="Z2747" i="8"/>
  <c r="X2747" i="8"/>
  <c r="U2747" i="8"/>
  <c r="T2747" i="8"/>
  <c r="S2747" i="8"/>
  <c r="R2747" i="8"/>
  <c r="Q2747" i="8"/>
  <c r="G2747" i="8"/>
  <c r="AC2746" i="8"/>
  <c r="AA2746" i="8"/>
  <c r="Z2746" i="8"/>
  <c r="X2746" i="8"/>
  <c r="U2746" i="8"/>
  <c r="T2746" i="8"/>
  <c r="S2746" i="8"/>
  <c r="R2746" i="8"/>
  <c r="Q2746" i="8"/>
  <c r="G2746" i="8"/>
  <c r="AC2745" i="8"/>
  <c r="AA2745" i="8"/>
  <c r="Z2745" i="8"/>
  <c r="X2745" i="8"/>
  <c r="U2745" i="8"/>
  <c r="T2745" i="8"/>
  <c r="S2745" i="8"/>
  <c r="R2745" i="8"/>
  <c r="Q2745" i="8"/>
  <c r="G2745" i="8"/>
  <c r="AC2744" i="8"/>
  <c r="AA2744" i="8"/>
  <c r="Z2744" i="8"/>
  <c r="X2744" i="8"/>
  <c r="U2744" i="8"/>
  <c r="T2744" i="8"/>
  <c r="S2744" i="8"/>
  <c r="R2744" i="8"/>
  <c r="Q2744" i="8"/>
  <c r="G2744" i="8"/>
  <c r="AC2743" i="8"/>
  <c r="AA2743" i="8"/>
  <c r="Z2743" i="8"/>
  <c r="X2743" i="8"/>
  <c r="U2743" i="8"/>
  <c r="T2743" i="8"/>
  <c r="S2743" i="8"/>
  <c r="R2743" i="8"/>
  <c r="Q2743" i="8"/>
  <c r="G2743" i="8"/>
  <c r="AC2742" i="8"/>
  <c r="AA2742" i="8"/>
  <c r="Z2742" i="8"/>
  <c r="X2742" i="8"/>
  <c r="U2742" i="8"/>
  <c r="T2742" i="8"/>
  <c r="S2742" i="8"/>
  <c r="R2742" i="8"/>
  <c r="Q2742" i="8"/>
  <c r="G2742" i="8"/>
  <c r="AC2741" i="8"/>
  <c r="AA2741" i="8"/>
  <c r="Z2741" i="8"/>
  <c r="X2741" i="8"/>
  <c r="U2741" i="8"/>
  <c r="T2741" i="8"/>
  <c r="S2741" i="8"/>
  <c r="R2741" i="8"/>
  <c r="Q2741" i="8"/>
  <c r="G2741" i="8"/>
  <c r="AC2740" i="8"/>
  <c r="AA2740" i="8"/>
  <c r="Z2740" i="8"/>
  <c r="X2740" i="8"/>
  <c r="U2740" i="8"/>
  <c r="T2740" i="8"/>
  <c r="S2740" i="8"/>
  <c r="R2740" i="8"/>
  <c r="Q2740" i="8"/>
  <c r="G2740" i="8"/>
  <c r="AC2739" i="8"/>
  <c r="AA2739" i="8"/>
  <c r="Z2739" i="8"/>
  <c r="X2739" i="8"/>
  <c r="U2739" i="8"/>
  <c r="T2739" i="8"/>
  <c r="S2739" i="8"/>
  <c r="R2739" i="8"/>
  <c r="Q2739" i="8"/>
  <c r="G2739" i="8"/>
  <c r="AC2738" i="8"/>
  <c r="AA2738" i="8"/>
  <c r="Z2738" i="8"/>
  <c r="X2738" i="8"/>
  <c r="U2738" i="8"/>
  <c r="T2738" i="8"/>
  <c r="S2738" i="8"/>
  <c r="R2738" i="8"/>
  <c r="Q2738" i="8"/>
  <c r="G2738" i="8"/>
  <c r="AC2737" i="8"/>
  <c r="AA2737" i="8"/>
  <c r="Z2737" i="8"/>
  <c r="X2737" i="8"/>
  <c r="U2737" i="8"/>
  <c r="T2737" i="8"/>
  <c r="S2737" i="8"/>
  <c r="R2737" i="8"/>
  <c r="Q2737" i="8"/>
  <c r="G2737" i="8"/>
  <c r="AC2736" i="8"/>
  <c r="AA2736" i="8"/>
  <c r="Z2736" i="8"/>
  <c r="X2736" i="8"/>
  <c r="U2736" i="8"/>
  <c r="T2736" i="8"/>
  <c r="S2736" i="8"/>
  <c r="R2736" i="8"/>
  <c r="Q2736" i="8"/>
  <c r="G2736" i="8"/>
  <c r="AC2735" i="8"/>
  <c r="AA2735" i="8"/>
  <c r="Z2735" i="8"/>
  <c r="X2735" i="8"/>
  <c r="U2735" i="8"/>
  <c r="T2735" i="8"/>
  <c r="S2735" i="8"/>
  <c r="R2735" i="8"/>
  <c r="Q2735" i="8"/>
  <c r="G2735" i="8"/>
  <c r="AC2734" i="8"/>
  <c r="AA2734" i="8"/>
  <c r="Z2734" i="8"/>
  <c r="X2734" i="8"/>
  <c r="U2734" i="8"/>
  <c r="T2734" i="8"/>
  <c r="S2734" i="8"/>
  <c r="R2734" i="8"/>
  <c r="Q2734" i="8"/>
  <c r="G2734" i="8"/>
  <c r="AC2733" i="8"/>
  <c r="AA2733" i="8"/>
  <c r="Z2733" i="8"/>
  <c r="X2733" i="8"/>
  <c r="U2733" i="8"/>
  <c r="T2733" i="8"/>
  <c r="S2733" i="8"/>
  <c r="R2733" i="8"/>
  <c r="Q2733" i="8"/>
  <c r="G2733" i="8"/>
  <c r="AC2732" i="8"/>
  <c r="AA2732" i="8"/>
  <c r="Z2732" i="8"/>
  <c r="X2732" i="8"/>
  <c r="U2732" i="8"/>
  <c r="T2732" i="8"/>
  <c r="S2732" i="8"/>
  <c r="R2732" i="8"/>
  <c r="Q2732" i="8"/>
  <c r="G2732" i="8"/>
  <c r="AC2731" i="8"/>
  <c r="AA2731" i="8"/>
  <c r="Z2731" i="8"/>
  <c r="X2731" i="8"/>
  <c r="U2731" i="8"/>
  <c r="T2731" i="8"/>
  <c r="S2731" i="8"/>
  <c r="R2731" i="8"/>
  <c r="Q2731" i="8"/>
  <c r="G2731" i="8"/>
  <c r="AC2730" i="8"/>
  <c r="AA2730" i="8"/>
  <c r="Z2730" i="8"/>
  <c r="X2730" i="8"/>
  <c r="U2730" i="8"/>
  <c r="T2730" i="8"/>
  <c r="S2730" i="8"/>
  <c r="R2730" i="8"/>
  <c r="Q2730" i="8"/>
  <c r="G2730" i="8"/>
  <c r="AC2729" i="8"/>
  <c r="AA2729" i="8"/>
  <c r="Z2729" i="8"/>
  <c r="X2729" i="8"/>
  <c r="U2729" i="8"/>
  <c r="T2729" i="8"/>
  <c r="S2729" i="8"/>
  <c r="R2729" i="8"/>
  <c r="Q2729" i="8"/>
  <c r="G2729" i="8"/>
  <c r="AC2728" i="8"/>
  <c r="AA2728" i="8"/>
  <c r="Z2728" i="8"/>
  <c r="X2728" i="8"/>
  <c r="U2728" i="8"/>
  <c r="T2728" i="8"/>
  <c r="S2728" i="8"/>
  <c r="R2728" i="8"/>
  <c r="Q2728" i="8"/>
  <c r="G2728" i="8"/>
  <c r="AC2727" i="8"/>
  <c r="AA2727" i="8"/>
  <c r="Z2727" i="8"/>
  <c r="X2727" i="8"/>
  <c r="U2727" i="8"/>
  <c r="T2727" i="8"/>
  <c r="S2727" i="8"/>
  <c r="R2727" i="8"/>
  <c r="Q2727" i="8"/>
  <c r="G2727" i="8"/>
  <c r="AC2726" i="8"/>
  <c r="AA2726" i="8"/>
  <c r="Z2726" i="8"/>
  <c r="X2726" i="8"/>
  <c r="U2726" i="8"/>
  <c r="T2726" i="8"/>
  <c r="S2726" i="8"/>
  <c r="R2726" i="8"/>
  <c r="Q2726" i="8"/>
  <c r="G2726" i="8"/>
  <c r="AC2725" i="8"/>
  <c r="AA2725" i="8"/>
  <c r="Z2725" i="8"/>
  <c r="X2725" i="8"/>
  <c r="U2725" i="8"/>
  <c r="T2725" i="8"/>
  <c r="S2725" i="8"/>
  <c r="R2725" i="8"/>
  <c r="Q2725" i="8"/>
  <c r="G2725" i="8"/>
  <c r="AC2724" i="8"/>
  <c r="AA2724" i="8"/>
  <c r="Z2724" i="8"/>
  <c r="X2724" i="8"/>
  <c r="U2724" i="8"/>
  <c r="T2724" i="8"/>
  <c r="S2724" i="8"/>
  <c r="R2724" i="8"/>
  <c r="Q2724" i="8"/>
  <c r="G2724" i="8"/>
  <c r="AC2723" i="8"/>
  <c r="AA2723" i="8"/>
  <c r="Z2723" i="8"/>
  <c r="X2723" i="8"/>
  <c r="U2723" i="8"/>
  <c r="T2723" i="8"/>
  <c r="S2723" i="8"/>
  <c r="R2723" i="8"/>
  <c r="Q2723" i="8"/>
  <c r="G2723" i="8"/>
  <c r="AC2722" i="8"/>
  <c r="AA2722" i="8"/>
  <c r="Z2722" i="8"/>
  <c r="X2722" i="8"/>
  <c r="U2722" i="8"/>
  <c r="T2722" i="8"/>
  <c r="S2722" i="8"/>
  <c r="R2722" i="8"/>
  <c r="Q2722" i="8"/>
  <c r="G2722" i="8"/>
  <c r="AC2721" i="8"/>
  <c r="AA2721" i="8"/>
  <c r="Z2721" i="8"/>
  <c r="X2721" i="8"/>
  <c r="U2721" i="8"/>
  <c r="T2721" i="8"/>
  <c r="S2721" i="8"/>
  <c r="R2721" i="8"/>
  <c r="Q2721" i="8"/>
  <c r="G2721" i="8"/>
  <c r="AC2720" i="8"/>
  <c r="AA2720" i="8"/>
  <c r="Z2720" i="8"/>
  <c r="X2720" i="8"/>
  <c r="U2720" i="8"/>
  <c r="T2720" i="8"/>
  <c r="S2720" i="8"/>
  <c r="R2720" i="8"/>
  <c r="Q2720" i="8"/>
  <c r="G2720" i="8"/>
  <c r="AC2719" i="8"/>
  <c r="AA2719" i="8"/>
  <c r="Z2719" i="8"/>
  <c r="X2719" i="8"/>
  <c r="U2719" i="8"/>
  <c r="T2719" i="8"/>
  <c r="S2719" i="8"/>
  <c r="R2719" i="8"/>
  <c r="Q2719" i="8"/>
  <c r="G2719" i="8"/>
  <c r="AC2718" i="8"/>
  <c r="AA2718" i="8"/>
  <c r="Z2718" i="8"/>
  <c r="X2718" i="8"/>
  <c r="U2718" i="8"/>
  <c r="T2718" i="8"/>
  <c r="S2718" i="8"/>
  <c r="R2718" i="8"/>
  <c r="Q2718" i="8"/>
  <c r="G2718" i="8"/>
  <c r="AC2717" i="8"/>
  <c r="AA2717" i="8"/>
  <c r="Z2717" i="8"/>
  <c r="X2717" i="8"/>
  <c r="U2717" i="8"/>
  <c r="T2717" i="8"/>
  <c r="S2717" i="8"/>
  <c r="R2717" i="8"/>
  <c r="Q2717" i="8"/>
  <c r="G2717" i="8"/>
  <c r="AC2716" i="8"/>
  <c r="AA2716" i="8"/>
  <c r="Z2716" i="8"/>
  <c r="X2716" i="8"/>
  <c r="U2716" i="8"/>
  <c r="T2716" i="8"/>
  <c r="S2716" i="8"/>
  <c r="R2716" i="8"/>
  <c r="Q2716" i="8"/>
  <c r="G2716" i="8"/>
  <c r="AC2715" i="8"/>
  <c r="AA2715" i="8"/>
  <c r="Z2715" i="8"/>
  <c r="X2715" i="8"/>
  <c r="U2715" i="8"/>
  <c r="T2715" i="8"/>
  <c r="S2715" i="8"/>
  <c r="R2715" i="8"/>
  <c r="Q2715" i="8"/>
  <c r="G2715" i="8"/>
  <c r="AC2714" i="8"/>
  <c r="AA2714" i="8"/>
  <c r="Z2714" i="8"/>
  <c r="X2714" i="8"/>
  <c r="U2714" i="8"/>
  <c r="T2714" i="8"/>
  <c r="S2714" i="8"/>
  <c r="R2714" i="8"/>
  <c r="Q2714" i="8"/>
  <c r="G2714" i="8"/>
  <c r="AC2713" i="8"/>
  <c r="AA2713" i="8"/>
  <c r="Z2713" i="8"/>
  <c r="X2713" i="8"/>
  <c r="U2713" i="8"/>
  <c r="T2713" i="8"/>
  <c r="S2713" i="8"/>
  <c r="R2713" i="8"/>
  <c r="Q2713" i="8"/>
  <c r="G2713" i="8"/>
  <c r="AC2712" i="8"/>
  <c r="AA2712" i="8"/>
  <c r="Z2712" i="8"/>
  <c r="X2712" i="8"/>
  <c r="U2712" i="8"/>
  <c r="T2712" i="8"/>
  <c r="S2712" i="8"/>
  <c r="R2712" i="8"/>
  <c r="Q2712" i="8"/>
  <c r="G2712" i="8"/>
  <c r="AC2711" i="8"/>
  <c r="AA2711" i="8"/>
  <c r="Z2711" i="8"/>
  <c r="X2711" i="8"/>
  <c r="U2711" i="8"/>
  <c r="T2711" i="8"/>
  <c r="S2711" i="8"/>
  <c r="R2711" i="8"/>
  <c r="Q2711" i="8"/>
  <c r="G2711" i="8"/>
  <c r="AC2710" i="8"/>
  <c r="AA2710" i="8"/>
  <c r="Z2710" i="8"/>
  <c r="X2710" i="8"/>
  <c r="U2710" i="8"/>
  <c r="T2710" i="8"/>
  <c r="S2710" i="8"/>
  <c r="R2710" i="8"/>
  <c r="Q2710" i="8"/>
  <c r="G2710" i="8"/>
  <c r="AC2709" i="8"/>
  <c r="AA2709" i="8"/>
  <c r="Z2709" i="8"/>
  <c r="X2709" i="8"/>
  <c r="U2709" i="8"/>
  <c r="T2709" i="8"/>
  <c r="S2709" i="8"/>
  <c r="R2709" i="8"/>
  <c r="Q2709" i="8"/>
  <c r="G2709" i="8"/>
  <c r="AC2708" i="8"/>
  <c r="AA2708" i="8"/>
  <c r="Z2708" i="8"/>
  <c r="X2708" i="8"/>
  <c r="U2708" i="8"/>
  <c r="T2708" i="8"/>
  <c r="S2708" i="8"/>
  <c r="R2708" i="8"/>
  <c r="Q2708" i="8"/>
  <c r="G2708" i="8"/>
  <c r="AC2707" i="8"/>
  <c r="AA2707" i="8"/>
  <c r="Z2707" i="8"/>
  <c r="X2707" i="8"/>
  <c r="U2707" i="8"/>
  <c r="T2707" i="8"/>
  <c r="S2707" i="8"/>
  <c r="R2707" i="8"/>
  <c r="Q2707" i="8"/>
  <c r="G2707" i="8"/>
  <c r="AC2706" i="8"/>
  <c r="AA2706" i="8"/>
  <c r="Z2706" i="8"/>
  <c r="X2706" i="8"/>
  <c r="U2706" i="8"/>
  <c r="T2706" i="8"/>
  <c r="S2706" i="8"/>
  <c r="R2706" i="8"/>
  <c r="Q2706" i="8"/>
  <c r="G2706" i="8"/>
  <c r="AC2705" i="8"/>
  <c r="AA2705" i="8"/>
  <c r="Z2705" i="8"/>
  <c r="X2705" i="8"/>
  <c r="U2705" i="8"/>
  <c r="T2705" i="8"/>
  <c r="S2705" i="8"/>
  <c r="R2705" i="8"/>
  <c r="Q2705" i="8"/>
  <c r="G2705" i="8"/>
  <c r="AC2704" i="8"/>
  <c r="AA2704" i="8"/>
  <c r="Z2704" i="8"/>
  <c r="X2704" i="8"/>
  <c r="U2704" i="8"/>
  <c r="T2704" i="8"/>
  <c r="S2704" i="8"/>
  <c r="R2704" i="8"/>
  <c r="Q2704" i="8"/>
  <c r="G2704" i="8"/>
  <c r="AC2703" i="8"/>
  <c r="AA2703" i="8"/>
  <c r="Z2703" i="8"/>
  <c r="X2703" i="8"/>
  <c r="U2703" i="8"/>
  <c r="T2703" i="8"/>
  <c r="S2703" i="8"/>
  <c r="R2703" i="8"/>
  <c r="Q2703" i="8"/>
  <c r="G2703" i="8"/>
  <c r="AC2702" i="8"/>
  <c r="AA2702" i="8"/>
  <c r="Z2702" i="8"/>
  <c r="X2702" i="8"/>
  <c r="U2702" i="8"/>
  <c r="T2702" i="8"/>
  <c r="S2702" i="8"/>
  <c r="R2702" i="8"/>
  <c r="Q2702" i="8"/>
  <c r="G2702" i="8"/>
  <c r="AC2701" i="8"/>
  <c r="AA2701" i="8"/>
  <c r="Z2701" i="8"/>
  <c r="X2701" i="8"/>
  <c r="U2701" i="8"/>
  <c r="T2701" i="8"/>
  <c r="S2701" i="8"/>
  <c r="R2701" i="8"/>
  <c r="Q2701" i="8"/>
  <c r="G2701" i="8"/>
  <c r="AC2700" i="8"/>
  <c r="AA2700" i="8"/>
  <c r="Z2700" i="8"/>
  <c r="X2700" i="8"/>
  <c r="U2700" i="8"/>
  <c r="T2700" i="8"/>
  <c r="S2700" i="8"/>
  <c r="R2700" i="8"/>
  <c r="Q2700" i="8"/>
  <c r="G2700" i="8"/>
  <c r="AC2699" i="8"/>
  <c r="AA2699" i="8"/>
  <c r="Z2699" i="8"/>
  <c r="X2699" i="8"/>
  <c r="U2699" i="8"/>
  <c r="T2699" i="8"/>
  <c r="S2699" i="8"/>
  <c r="R2699" i="8"/>
  <c r="Q2699" i="8"/>
  <c r="G2699" i="8"/>
  <c r="AC2698" i="8"/>
  <c r="AA2698" i="8"/>
  <c r="Z2698" i="8"/>
  <c r="X2698" i="8"/>
  <c r="U2698" i="8"/>
  <c r="T2698" i="8"/>
  <c r="S2698" i="8"/>
  <c r="R2698" i="8"/>
  <c r="Q2698" i="8"/>
  <c r="G2698" i="8"/>
  <c r="AC2697" i="8"/>
  <c r="AA2697" i="8"/>
  <c r="Z2697" i="8"/>
  <c r="X2697" i="8"/>
  <c r="U2697" i="8"/>
  <c r="T2697" i="8"/>
  <c r="S2697" i="8"/>
  <c r="R2697" i="8"/>
  <c r="Q2697" i="8"/>
  <c r="G2697" i="8"/>
  <c r="AC2696" i="8"/>
  <c r="AA2696" i="8"/>
  <c r="Z2696" i="8"/>
  <c r="X2696" i="8"/>
  <c r="U2696" i="8"/>
  <c r="T2696" i="8"/>
  <c r="S2696" i="8"/>
  <c r="R2696" i="8"/>
  <c r="Q2696" i="8"/>
  <c r="G2696" i="8"/>
  <c r="AC2695" i="8"/>
  <c r="AA2695" i="8"/>
  <c r="Z2695" i="8"/>
  <c r="X2695" i="8"/>
  <c r="U2695" i="8"/>
  <c r="T2695" i="8"/>
  <c r="S2695" i="8"/>
  <c r="R2695" i="8"/>
  <c r="Q2695" i="8"/>
  <c r="G2695" i="8"/>
  <c r="AC2694" i="8"/>
  <c r="AA2694" i="8"/>
  <c r="Z2694" i="8"/>
  <c r="X2694" i="8"/>
  <c r="U2694" i="8"/>
  <c r="T2694" i="8"/>
  <c r="S2694" i="8"/>
  <c r="R2694" i="8"/>
  <c r="Q2694" i="8"/>
  <c r="G2694" i="8"/>
  <c r="AC2693" i="8"/>
  <c r="AA2693" i="8"/>
  <c r="Z2693" i="8"/>
  <c r="X2693" i="8"/>
  <c r="U2693" i="8"/>
  <c r="T2693" i="8"/>
  <c r="S2693" i="8"/>
  <c r="R2693" i="8"/>
  <c r="Q2693" i="8"/>
  <c r="G2693" i="8"/>
  <c r="AC2692" i="8"/>
  <c r="AA2692" i="8"/>
  <c r="Z2692" i="8"/>
  <c r="X2692" i="8"/>
  <c r="U2692" i="8"/>
  <c r="T2692" i="8"/>
  <c r="S2692" i="8"/>
  <c r="R2692" i="8"/>
  <c r="Q2692" i="8"/>
  <c r="G2692" i="8"/>
  <c r="AC2691" i="8"/>
  <c r="AA2691" i="8"/>
  <c r="Z2691" i="8"/>
  <c r="X2691" i="8"/>
  <c r="U2691" i="8"/>
  <c r="T2691" i="8"/>
  <c r="S2691" i="8"/>
  <c r="R2691" i="8"/>
  <c r="Q2691" i="8"/>
  <c r="G2691" i="8"/>
  <c r="AC2690" i="8"/>
  <c r="AA2690" i="8"/>
  <c r="Z2690" i="8"/>
  <c r="X2690" i="8"/>
  <c r="U2690" i="8"/>
  <c r="T2690" i="8"/>
  <c r="S2690" i="8"/>
  <c r="R2690" i="8"/>
  <c r="Q2690" i="8"/>
  <c r="G2690" i="8"/>
  <c r="AC2689" i="8"/>
  <c r="AA2689" i="8"/>
  <c r="Z2689" i="8"/>
  <c r="X2689" i="8"/>
  <c r="U2689" i="8"/>
  <c r="T2689" i="8"/>
  <c r="S2689" i="8"/>
  <c r="R2689" i="8"/>
  <c r="Q2689" i="8"/>
  <c r="G2689" i="8"/>
  <c r="AC2688" i="8"/>
  <c r="AA2688" i="8"/>
  <c r="Z2688" i="8"/>
  <c r="X2688" i="8"/>
  <c r="U2688" i="8"/>
  <c r="T2688" i="8"/>
  <c r="S2688" i="8"/>
  <c r="R2688" i="8"/>
  <c r="Q2688" i="8"/>
  <c r="G2688" i="8"/>
  <c r="AC2687" i="8"/>
  <c r="AA2687" i="8"/>
  <c r="Z2687" i="8"/>
  <c r="X2687" i="8"/>
  <c r="U2687" i="8"/>
  <c r="T2687" i="8"/>
  <c r="S2687" i="8"/>
  <c r="R2687" i="8"/>
  <c r="Q2687" i="8"/>
  <c r="G2687" i="8"/>
  <c r="AC2686" i="8"/>
  <c r="AA2686" i="8"/>
  <c r="Z2686" i="8"/>
  <c r="X2686" i="8"/>
  <c r="U2686" i="8"/>
  <c r="T2686" i="8"/>
  <c r="S2686" i="8"/>
  <c r="R2686" i="8"/>
  <c r="Q2686" i="8"/>
  <c r="G2686" i="8"/>
  <c r="AC2685" i="8"/>
  <c r="AA2685" i="8"/>
  <c r="Z2685" i="8"/>
  <c r="X2685" i="8"/>
  <c r="U2685" i="8"/>
  <c r="T2685" i="8"/>
  <c r="S2685" i="8"/>
  <c r="R2685" i="8"/>
  <c r="Q2685" i="8"/>
  <c r="G2685" i="8"/>
  <c r="AC2684" i="8"/>
  <c r="AA2684" i="8"/>
  <c r="Z2684" i="8"/>
  <c r="X2684" i="8"/>
  <c r="U2684" i="8"/>
  <c r="T2684" i="8"/>
  <c r="S2684" i="8"/>
  <c r="R2684" i="8"/>
  <c r="Q2684" i="8"/>
  <c r="G2684" i="8"/>
  <c r="AC2683" i="8"/>
  <c r="AA2683" i="8"/>
  <c r="Z2683" i="8"/>
  <c r="X2683" i="8"/>
  <c r="U2683" i="8"/>
  <c r="T2683" i="8"/>
  <c r="S2683" i="8"/>
  <c r="R2683" i="8"/>
  <c r="Q2683" i="8"/>
  <c r="G2683" i="8"/>
  <c r="AC2682" i="8"/>
  <c r="AA2682" i="8"/>
  <c r="Z2682" i="8"/>
  <c r="X2682" i="8"/>
  <c r="U2682" i="8"/>
  <c r="T2682" i="8"/>
  <c r="S2682" i="8"/>
  <c r="R2682" i="8"/>
  <c r="Q2682" i="8"/>
  <c r="G2682" i="8"/>
  <c r="AC2681" i="8"/>
  <c r="AA2681" i="8"/>
  <c r="Z2681" i="8"/>
  <c r="X2681" i="8"/>
  <c r="U2681" i="8"/>
  <c r="T2681" i="8"/>
  <c r="S2681" i="8"/>
  <c r="R2681" i="8"/>
  <c r="Q2681" i="8"/>
  <c r="G2681" i="8"/>
  <c r="AC2680" i="8"/>
  <c r="AA2680" i="8"/>
  <c r="Z2680" i="8"/>
  <c r="X2680" i="8"/>
  <c r="U2680" i="8"/>
  <c r="T2680" i="8"/>
  <c r="S2680" i="8"/>
  <c r="R2680" i="8"/>
  <c r="Q2680" i="8"/>
  <c r="G2680" i="8"/>
  <c r="AC2679" i="8"/>
  <c r="AA2679" i="8"/>
  <c r="Z2679" i="8"/>
  <c r="X2679" i="8"/>
  <c r="U2679" i="8"/>
  <c r="T2679" i="8"/>
  <c r="S2679" i="8"/>
  <c r="R2679" i="8"/>
  <c r="Q2679" i="8"/>
  <c r="G2679" i="8"/>
  <c r="AC2678" i="8"/>
  <c r="AA2678" i="8"/>
  <c r="Z2678" i="8"/>
  <c r="X2678" i="8"/>
  <c r="U2678" i="8"/>
  <c r="T2678" i="8"/>
  <c r="S2678" i="8"/>
  <c r="R2678" i="8"/>
  <c r="Q2678" i="8"/>
  <c r="G2678" i="8"/>
  <c r="AC2677" i="8"/>
  <c r="AA2677" i="8"/>
  <c r="Z2677" i="8"/>
  <c r="X2677" i="8"/>
  <c r="U2677" i="8"/>
  <c r="T2677" i="8"/>
  <c r="S2677" i="8"/>
  <c r="R2677" i="8"/>
  <c r="Q2677" i="8"/>
  <c r="G2677" i="8"/>
  <c r="AC2676" i="8"/>
  <c r="AA2676" i="8"/>
  <c r="Z2676" i="8"/>
  <c r="X2676" i="8"/>
  <c r="U2676" i="8"/>
  <c r="T2676" i="8"/>
  <c r="S2676" i="8"/>
  <c r="R2676" i="8"/>
  <c r="Q2676" i="8"/>
  <c r="G2676" i="8"/>
  <c r="AC2675" i="8"/>
  <c r="AA2675" i="8"/>
  <c r="Z2675" i="8"/>
  <c r="X2675" i="8"/>
  <c r="U2675" i="8"/>
  <c r="T2675" i="8"/>
  <c r="S2675" i="8"/>
  <c r="R2675" i="8"/>
  <c r="Q2675" i="8"/>
  <c r="G2675" i="8"/>
  <c r="AC2674" i="8"/>
  <c r="AA2674" i="8"/>
  <c r="Z2674" i="8"/>
  <c r="X2674" i="8"/>
  <c r="U2674" i="8"/>
  <c r="T2674" i="8"/>
  <c r="S2674" i="8"/>
  <c r="R2674" i="8"/>
  <c r="Q2674" i="8"/>
  <c r="G2674" i="8"/>
  <c r="AC2673" i="8"/>
  <c r="AA2673" i="8"/>
  <c r="Z2673" i="8"/>
  <c r="X2673" i="8"/>
  <c r="U2673" i="8"/>
  <c r="T2673" i="8"/>
  <c r="S2673" i="8"/>
  <c r="R2673" i="8"/>
  <c r="Q2673" i="8"/>
  <c r="G2673" i="8"/>
  <c r="AC2672" i="8"/>
  <c r="AA2672" i="8"/>
  <c r="Z2672" i="8"/>
  <c r="X2672" i="8"/>
  <c r="U2672" i="8"/>
  <c r="T2672" i="8"/>
  <c r="S2672" i="8"/>
  <c r="R2672" i="8"/>
  <c r="Q2672" i="8"/>
  <c r="G2672" i="8"/>
  <c r="AC2671" i="8"/>
  <c r="AA2671" i="8"/>
  <c r="Z2671" i="8"/>
  <c r="X2671" i="8"/>
  <c r="U2671" i="8"/>
  <c r="T2671" i="8"/>
  <c r="S2671" i="8"/>
  <c r="R2671" i="8"/>
  <c r="Q2671" i="8"/>
  <c r="G2671" i="8"/>
  <c r="AC2670" i="8"/>
  <c r="AA2670" i="8"/>
  <c r="Z2670" i="8"/>
  <c r="X2670" i="8"/>
  <c r="U2670" i="8"/>
  <c r="T2670" i="8"/>
  <c r="S2670" i="8"/>
  <c r="R2670" i="8"/>
  <c r="Q2670" i="8"/>
  <c r="G2670" i="8"/>
  <c r="AC2669" i="8"/>
  <c r="AA2669" i="8"/>
  <c r="Z2669" i="8"/>
  <c r="X2669" i="8"/>
  <c r="U2669" i="8"/>
  <c r="T2669" i="8"/>
  <c r="S2669" i="8"/>
  <c r="R2669" i="8"/>
  <c r="Q2669" i="8"/>
  <c r="G2669" i="8"/>
  <c r="AC2668" i="8"/>
  <c r="AA2668" i="8"/>
  <c r="Z2668" i="8"/>
  <c r="X2668" i="8"/>
  <c r="U2668" i="8"/>
  <c r="T2668" i="8"/>
  <c r="S2668" i="8"/>
  <c r="R2668" i="8"/>
  <c r="Q2668" i="8"/>
  <c r="G2668" i="8"/>
  <c r="AC2667" i="8"/>
  <c r="AA2667" i="8"/>
  <c r="Z2667" i="8"/>
  <c r="X2667" i="8"/>
  <c r="U2667" i="8"/>
  <c r="T2667" i="8"/>
  <c r="S2667" i="8"/>
  <c r="R2667" i="8"/>
  <c r="Q2667" i="8"/>
  <c r="G2667" i="8"/>
  <c r="AC2666" i="8"/>
  <c r="AA2666" i="8"/>
  <c r="Z2666" i="8"/>
  <c r="X2666" i="8"/>
  <c r="U2666" i="8"/>
  <c r="T2666" i="8"/>
  <c r="S2666" i="8"/>
  <c r="R2666" i="8"/>
  <c r="Q2666" i="8"/>
  <c r="G2666" i="8"/>
  <c r="AC2665" i="8"/>
  <c r="AA2665" i="8"/>
  <c r="Z2665" i="8"/>
  <c r="X2665" i="8"/>
  <c r="U2665" i="8"/>
  <c r="T2665" i="8"/>
  <c r="S2665" i="8"/>
  <c r="R2665" i="8"/>
  <c r="Q2665" i="8"/>
  <c r="G2665" i="8"/>
  <c r="AC2664" i="8"/>
  <c r="AA2664" i="8"/>
  <c r="Z2664" i="8"/>
  <c r="X2664" i="8"/>
  <c r="U2664" i="8"/>
  <c r="T2664" i="8"/>
  <c r="S2664" i="8"/>
  <c r="R2664" i="8"/>
  <c r="Q2664" i="8"/>
  <c r="G2664" i="8"/>
  <c r="AC2663" i="8"/>
  <c r="AA2663" i="8"/>
  <c r="Z2663" i="8"/>
  <c r="X2663" i="8"/>
  <c r="U2663" i="8"/>
  <c r="T2663" i="8"/>
  <c r="S2663" i="8"/>
  <c r="R2663" i="8"/>
  <c r="Q2663" i="8"/>
  <c r="G2663" i="8"/>
  <c r="AC2662" i="8"/>
  <c r="AA2662" i="8"/>
  <c r="Z2662" i="8"/>
  <c r="X2662" i="8"/>
  <c r="U2662" i="8"/>
  <c r="T2662" i="8"/>
  <c r="S2662" i="8"/>
  <c r="R2662" i="8"/>
  <c r="Q2662" i="8"/>
  <c r="G2662" i="8"/>
  <c r="AC2661" i="8"/>
  <c r="AA2661" i="8"/>
  <c r="Z2661" i="8"/>
  <c r="X2661" i="8"/>
  <c r="U2661" i="8"/>
  <c r="T2661" i="8"/>
  <c r="S2661" i="8"/>
  <c r="R2661" i="8"/>
  <c r="Q2661" i="8"/>
  <c r="G2661" i="8"/>
  <c r="AC2660" i="8"/>
  <c r="AA2660" i="8"/>
  <c r="Z2660" i="8"/>
  <c r="X2660" i="8"/>
  <c r="U2660" i="8"/>
  <c r="T2660" i="8"/>
  <c r="S2660" i="8"/>
  <c r="R2660" i="8"/>
  <c r="Q2660" i="8"/>
  <c r="G2660" i="8"/>
  <c r="AC2659" i="8"/>
  <c r="AA2659" i="8"/>
  <c r="Z2659" i="8"/>
  <c r="X2659" i="8"/>
  <c r="U2659" i="8"/>
  <c r="T2659" i="8"/>
  <c r="S2659" i="8"/>
  <c r="R2659" i="8"/>
  <c r="Q2659" i="8"/>
  <c r="G2659" i="8"/>
  <c r="AC2658" i="8"/>
  <c r="AA2658" i="8"/>
  <c r="Z2658" i="8"/>
  <c r="X2658" i="8"/>
  <c r="U2658" i="8"/>
  <c r="T2658" i="8"/>
  <c r="S2658" i="8"/>
  <c r="R2658" i="8"/>
  <c r="Q2658" i="8"/>
  <c r="G2658" i="8"/>
  <c r="AC2657" i="8"/>
  <c r="AA2657" i="8"/>
  <c r="Z2657" i="8"/>
  <c r="X2657" i="8"/>
  <c r="U2657" i="8"/>
  <c r="T2657" i="8"/>
  <c r="S2657" i="8"/>
  <c r="R2657" i="8"/>
  <c r="Q2657" i="8"/>
  <c r="G2657" i="8"/>
  <c r="AC2656" i="8"/>
  <c r="AA2656" i="8"/>
  <c r="Z2656" i="8"/>
  <c r="X2656" i="8"/>
  <c r="U2656" i="8"/>
  <c r="T2656" i="8"/>
  <c r="S2656" i="8"/>
  <c r="R2656" i="8"/>
  <c r="Q2656" i="8"/>
  <c r="G2656" i="8"/>
  <c r="AC2655" i="8"/>
  <c r="AA2655" i="8"/>
  <c r="Z2655" i="8"/>
  <c r="X2655" i="8"/>
  <c r="U2655" i="8"/>
  <c r="T2655" i="8"/>
  <c r="S2655" i="8"/>
  <c r="R2655" i="8"/>
  <c r="Q2655" i="8"/>
  <c r="G2655" i="8"/>
  <c r="AC2654" i="8"/>
  <c r="AA2654" i="8"/>
  <c r="Z2654" i="8"/>
  <c r="X2654" i="8"/>
  <c r="U2654" i="8"/>
  <c r="T2654" i="8"/>
  <c r="S2654" i="8"/>
  <c r="R2654" i="8"/>
  <c r="Q2654" i="8"/>
  <c r="G2654" i="8"/>
  <c r="AC2653" i="8"/>
  <c r="AA2653" i="8"/>
  <c r="Z2653" i="8"/>
  <c r="X2653" i="8"/>
  <c r="U2653" i="8"/>
  <c r="T2653" i="8"/>
  <c r="S2653" i="8"/>
  <c r="R2653" i="8"/>
  <c r="Q2653" i="8"/>
  <c r="G2653" i="8"/>
  <c r="AC2652" i="8"/>
  <c r="AA2652" i="8"/>
  <c r="Z2652" i="8"/>
  <c r="X2652" i="8"/>
  <c r="U2652" i="8"/>
  <c r="T2652" i="8"/>
  <c r="S2652" i="8"/>
  <c r="R2652" i="8"/>
  <c r="Q2652" i="8"/>
  <c r="G2652" i="8"/>
  <c r="AC2651" i="8"/>
  <c r="AA2651" i="8"/>
  <c r="Z2651" i="8"/>
  <c r="X2651" i="8"/>
  <c r="U2651" i="8"/>
  <c r="T2651" i="8"/>
  <c r="S2651" i="8"/>
  <c r="R2651" i="8"/>
  <c r="Q2651" i="8"/>
  <c r="G2651" i="8"/>
  <c r="AC2650" i="8"/>
  <c r="AA2650" i="8"/>
  <c r="Z2650" i="8"/>
  <c r="X2650" i="8"/>
  <c r="U2650" i="8"/>
  <c r="T2650" i="8"/>
  <c r="S2650" i="8"/>
  <c r="R2650" i="8"/>
  <c r="Q2650" i="8"/>
  <c r="G2650" i="8"/>
  <c r="AC2649" i="8"/>
  <c r="AA2649" i="8"/>
  <c r="Z2649" i="8"/>
  <c r="X2649" i="8"/>
  <c r="U2649" i="8"/>
  <c r="T2649" i="8"/>
  <c r="S2649" i="8"/>
  <c r="R2649" i="8"/>
  <c r="Q2649" i="8"/>
  <c r="G2649" i="8"/>
  <c r="AC2648" i="8"/>
  <c r="AA2648" i="8"/>
  <c r="Z2648" i="8"/>
  <c r="X2648" i="8"/>
  <c r="U2648" i="8"/>
  <c r="T2648" i="8"/>
  <c r="S2648" i="8"/>
  <c r="R2648" i="8"/>
  <c r="Q2648" i="8"/>
  <c r="G2648" i="8"/>
  <c r="AC2647" i="8"/>
  <c r="AA2647" i="8"/>
  <c r="Z2647" i="8"/>
  <c r="X2647" i="8"/>
  <c r="U2647" i="8"/>
  <c r="T2647" i="8"/>
  <c r="S2647" i="8"/>
  <c r="R2647" i="8"/>
  <c r="Q2647" i="8"/>
  <c r="G2647" i="8"/>
  <c r="AC2646" i="8"/>
  <c r="AA2646" i="8"/>
  <c r="Z2646" i="8"/>
  <c r="X2646" i="8"/>
  <c r="U2646" i="8"/>
  <c r="T2646" i="8"/>
  <c r="S2646" i="8"/>
  <c r="R2646" i="8"/>
  <c r="Q2646" i="8"/>
  <c r="G2646" i="8"/>
  <c r="AC2645" i="8"/>
  <c r="AA2645" i="8"/>
  <c r="Z2645" i="8"/>
  <c r="X2645" i="8"/>
  <c r="U2645" i="8"/>
  <c r="T2645" i="8"/>
  <c r="S2645" i="8"/>
  <c r="R2645" i="8"/>
  <c r="Q2645" i="8"/>
  <c r="G2645" i="8"/>
  <c r="AC2644" i="8"/>
  <c r="AA2644" i="8"/>
  <c r="Z2644" i="8"/>
  <c r="X2644" i="8"/>
  <c r="U2644" i="8"/>
  <c r="T2644" i="8"/>
  <c r="S2644" i="8"/>
  <c r="R2644" i="8"/>
  <c r="Q2644" i="8"/>
  <c r="G2644" i="8"/>
  <c r="AC2643" i="8"/>
  <c r="AA2643" i="8"/>
  <c r="Z2643" i="8"/>
  <c r="X2643" i="8"/>
  <c r="U2643" i="8"/>
  <c r="T2643" i="8"/>
  <c r="S2643" i="8"/>
  <c r="R2643" i="8"/>
  <c r="Q2643" i="8"/>
  <c r="G2643" i="8"/>
  <c r="AC2642" i="8"/>
  <c r="AA2642" i="8"/>
  <c r="Z2642" i="8"/>
  <c r="X2642" i="8"/>
  <c r="U2642" i="8"/>
  <c r="T2642" i="8"/>
  <c r="S2642" i="8"/>
  <c r="R2642" i="8"/>
  <c r="Q2642" i="8"/>
  <c r="G2642" i="8"/>
  <c r="AC2641" i="8"/>
  <c r="AA2641" i="8"/>
  <c r="Z2641" i="8"/>
  <c r="X2641" i="8"/>
  <c r="U2641" i="8"/>
  <c r="T2641" i="8"/>
  <c r="S2641" i="8"/>
  <c r="R2641" i="8"/>
  <c r="Q2641" i="8"/>
  <c r="G2641" i="8"/>
  <c r="AC2640" i="8"/>
  <c r="AA2640" i="8"/>
  <c r="Z2640" i="8"/>
  <c r="X2640" i="8"/>
  <c r="U2640" i="8"/>
  <c r="T2640" i="8"/>
  <c r="S2640" i="8"/>
  <c r="R2640" i="8"/>
  <c r="Q2640" i="8"/>
  <c r="G2640" i="8"/>
  <c r="AC2639" i="8"/>
  <c r="AA2639" i="8"/>
  <c r="Z2639" i="8"/>
  <c r="X2639" i="8"/>
  <c r="U2639" i="8"/>
  <c r="T2639" i="8"/>
  <c r="S2639" i="8"/>
  <c r="R2639" i="8"/>
  <c r="Q2639" i="8"/>
  <c r="G2639" i="8"/>
  <c r="AC2638" i="8"/>
  <c r="AA2638" i="8"/>
  <c r="Z2638" i="8"/>
  <c r="X2638" i="8"/>
  <c r="U2638" i="8"/>
  <c r="T2638" i="8"/>
  <c r="S2638" i="8"/>
  <c r="R2638" i="8"/>
  <c r="Q2638" i="8"/>
  <c r="G2638" i="8"/>
  <c r="AC2637" i="8"/>
  <c r="AA2637" i="8"/>
  <c r="Z2637" i="8"/>
  <c r="X2637" i="8"/>
  <c r="U2637" i="8"/>
  <c r="T2637" i="8"/>
  <c r="S2637" i="8"/>
  <c r="R2637" i="8"/>
  <c r="Q2637" i="8"/>
  <c r="G2637" i="8"/>
  <c r="AC2636" i="8"/>
  <c r="AA2636" i="8"/>
  <c r="Z2636" i="8"/>
  <c r="X2636" i="8"/>
  <c r="U2636" i="8"/>
  <c r="T2636" i="8"/>
  <c r="S2636" i="8"/>
  <c r="R2636" i="8"/>
  <c r="Q2636" i="8"/>
  <c r="G2636" i="8"/>
  <c r="AC2635" i="8"/>
  <c r="AA2635" i="8"/>
  <c r="Z2635" i="8"/>
  <c r="X2635" i="8"/>
  <c r="U2635" i="8"/>
  <c r="T2635" i="8"/>
  <c r="S2635" i="8"/>
  <c r="R2635" i="8"/>
  <c r="Q2635" i="8"/>
  <c r="G2635" i="8"/>
  <c r="AC2634" i="8"/>
  <c r="AA2634" i="8"/>
  <c r="Z2634" i="8"/>
  <c r="X2634" i="8"/>
  <c r="U2634" i="8"/>
  <c r="T2634" i="8"/>
  <c r="S2634" i="8"/>
  <c r="R2634" i="8"/>
  <c r="Q2634" i="8"/>
  <c r="G2634" i="8"/>
  <c r="AC2633" i="8"/>
  <c r="AA2633" i="8"/>
  <c r="Z2633" i="8"/>
  <c r="X2633" i="8"/>
  <c r="U2633" i="8"/>
  <c r="T2633" i="8"/>
  <c r="S2633" i="8"/>
  <c r="R2633" i="8"/>
  <c r="Q2633" i="8"/>
  <c r="G2633" i="8"/>
  <c r="AC2632" i="8"/>
  <c r="AA2632" i="8"/>
  <c r="Z2632" i="8"/>
  <c r="X2632" i="8"/>
  <c r="U2632" i="8"/>
  <c r="T2632" i="8"/>
  <c r="S2632" i="8"/>
  <c r="R2632" i="8"/>
  <c r="Q2632" i="8"/>
  <c r="G2632" i="8"/>
  <c r="AC2631" i="8"/>
  <c r="AA2631" i="8"/>
  <c r="Z2631" i="8"/>
  <c r="X2631" i="8"/>
  <c r="U2631" i="8"/>
  <c r="T2631" i="8"/>
  <c r="S2631" i="8"/>
  <c r="R2631" i="8"/>
  <c r="Q2631" i="8"/>
  <c r="G2631" i="8"/>
  <c r="AC2630" i="8"/>
  <c r="AA2630" i="8"/>
  <c r="Z2630" i="8"/>
  <c r="X2630" i="8"/>
  <c r="U2630" i="8"/>
  <c r="T2630" i="8"/>
  <c r="S2630" i="8"/>
  <c r="R2630" i="8"/>
  <c r="Q2630" i="8"/>
  <c r="G2630" i="8"/>
  <c r="AC2629" i="8"/>
  <c r="AA2629" i="8"/>
  <c r="Z2629" i="8"/>
  <c r="X2629" i="8"/>
  <c r="U2629" i="8"/>
  <c r="T2629" i="8"/>
  <c r="S2629" i="8"/>
  <c r="R2629" i="8"/>
  <c r="Q2629" i="8"/>
  <c r="G2629" i="8"/>
  <c r="AC2628" i="8"/>
  <c r="AA2628" i="8"/>
  <c r="Z2628" i="8"/>
  <c r="X2628" i="8"/>
  <c r="U2628" i="8"/>
  <c r="T2628" i="8"/>
  <c r="S2628" i="8"/>
  <c r="Q2628" i="8"/>
  <c r="G2628" i="8"/>
  <c r="AC2627" i="8"/>
  <c r="AA2627" i="8"/>
  <c r="Z2627" i="8"/>
  <c r="X2627" i="8"/>
  <c r="U2627" i="8"/>
  <c r="T2627" i="8"/>
  <c r="S2627" i="8"/>
  <c r="R2627" i="8"/>
  <c r="Q2627" i="8"/>
  <c r="G2627" i="8"/>
  <c r="AC2626" i="8"/>
  <c r="AA2626" i="8"/>
  <c r="Z2626" i="8"/>
  <c r="X2626" i="8"/>
  <c r="U2626" i="8"/>
  <c r="T2626" i="8"/>
  <c r="S2626" i="8"/>
  <c r="R2626" i="8"/>
  <c r="Q2626" i="8"/>
  <c r="G2626" i="8"/>
  <c r="AC2625" i="8"/>
  <c r="AA2625" i="8"/>
  <c r="Z2625" i="8"/>
  <c r="X2625" i="8"/>
  <c r="U2625" i="8"/>
  <c r="T2625" i="8"/>
  <c r="S2625" i="8"/>
  <c r="R2625" i="8"/>
  <c r="Q2625" i="8"/>
  <c r="G2625" i="8"/>
  <c r="AC2624" i="8"/>
  <c r="AA2624" i="8"/>
  <c r="Z2624" i="8"/>
  <c r="X2624" i="8"/>
  <c r="U2624" i="8"/>
  <c r="T2624" i="8"/>
  <c r="S2624" i="8"/>
  <c r="R2624" i="8"/>
  <c r="Q2624" i="8"/>
  <c r="G2624" i="8"/>
  <c r="AC2623" i="8"/>
  <c r="AA2623" i="8"/>
  <c r="Z2623" i="8"/>
  <c r="X2623" i="8"/>
  <c r="U2623" i="8"/>
  <c r="T2623" i="8"/>
  <c r="S2623" i="8"/>
  <c r="R2623" i="8"/>
  <c r="Q2623" i="8"/>
  <c r="G2623" i="8"/>
  <c r="AC2622" i="8"/>
  <c r="AA2622" i="8"/>
  <c r="Z2622" i="8"/>
  <c r="X2622" i="8"/>
  <c r="U2622" i="8"/>
  <c r="T2622" i="8"/>
  <c r="S2622" i="8"/>
  <c r="R2622" i="8"/>
  <c r="Q2622" i="8"/>
  <c r="G2622" i="8"/>
  <c r="AC2621" i="8"/>
  <c r="AA2621" i="8"/>
  <c r="Z2621" i="8"/>
  <c r="X2621" i="8"/>
  <c r="U2621" i="8"/>
  <c r="T2621" i="8"/>
  <c r="S2621" i="8"/>
  <c r="R2621" i="8"/>
  <c r="Q2621" i="8"/>
  <c r="G2621" i="8"/>
  <c r="AC2620" i="8"/>
  <c r="AA2620" i="8"/>
  <c r="Z2620" i="8"/>
  <c r="X2620" i="8"/>
  <c r="U2620" i="8"/>
  <c r="T2620" i="8"/>
  <c r="S2620" i="8"/>
  <c r="R2620" i="8"/>
  <c r="Q2620" i="8"/>
  <c r="G2620" i="8"/>
  <c r="AC2619" i="8"/>
  <c r="AA2619" i="8"/>
  <c r="Z2619" i="8"/>
  <c r="X2619" i="8"/>
  <c r="U2619" i="8"/>
  <c r="T2619" i="8"/>
  <c r="S2619" i="8"/>
  <c r="R2619" i="8"/>
  <c r="Q2619" i="8"/>
  <c r="G2619" i="8"/>
  <c r="AC2618" i="8"/>
  <c r="AA2618" i="8"/>
  <c r="Z2618" i="8"/>
  <c r="X2618" i="8"/>
  <c r="U2618" i="8"/>
  <c r="T2618" i="8"/>
  <c r="S2618" i="8"/>
  <c r="R2618" i="8"/>
  <c r="Q2618" i="8"/>
  <c r="G2618" i="8"/>
  <c r="AC2617" i="8"/>
  <c r="AA2617" i="8"/>
  <c r="Z2617" i="8"/>
  <c r="X2617" i="8"/>
  <c r="U2617" i="8"/>
  <c r="T2617" i="8"/>
  <c r="S2617" i="8"/>
  <c r="R2617" i="8"/>
  <c r="Q2617" i="8"/>
  <c r="G2617" i="8"/>
  <c r="AC2616" i="8"/>
  <c r="AA2616" i="8"/>
  <c r="Z2616" i="8"/>
  <c r="X2616" i="8"/>
  <c r="U2616" i="8"/>
  <c r="T2616" i="8"/>
  <c r="S2616" i="8"/>
  <c r="R2616" i="8"/>
  <c r="Q2616" i="8"/>
  <c r="G2616" i="8"/>
  <c r="AC2615" i="8"/>
  <c r="AA2615" i="8"/>
  <c r="Z2615" i="8"/>
  <c r="X2615" i="8"/>
  <c r="U2615" i="8"/>
  <c r="T2615" i="8"/>
  <c r="S2615" i="8"/>
  <c r="R2615" i="8"/>
  <c r="Q2615" i="8"/>
  <c r="G2615" i="8"/>
  <c r="AC2614" i="8"/>
  <c r="AA2614" i="8"/>
  <c r="Z2614" i="8"/>
  <c r="X2614" i="8"/>
  <c r="U2614" i="8"/>
  <c r="T2614" i="8"/>
  <c r="S2614" i="8"/>
  <c r="R2614" i="8"/>
  <c r="Q2614" i="8"/>
  <c r="G2614" i="8"/>
  <c r="AC2613" i="8"/>
  <c r="AA2613" i="8"/>
  <c r="Z2613" i="8"/>
  <c r="X2613" i="8"/>
  <c r="U2613" i="8"/>
  <c r="T2613" i="8"/>
  <c r="S2613" i="8"/>
  <c r="R2613" i="8"/>
  <c r="Q2613" i="8"/>
  <c r="G2613" i="8"/>
  <c r="AC2612" i="8"/>
  <c r="AA2612" i="8"/>
  <c r="Z2612" i="8"/>
  <c r="X2612" i="8"/>
  <c r="U2612" i="8"/>
  <c r="T2612" i="8"/>
  <c r="S2612" i="8"/>
  <c r="R2612" i="8"/>
  <c r="Q2612" i="8"/>
  <c r="G2612" i="8"/>
  <c r="AC2611" i="8"/>
  <c r="AA2611" i="8"/>
  <c r="Z2611" i="8"/>
  <c r="X2611" i="8"/>
  <c r="U2611" i="8"/>
  <c r="T2611" i="8"/>
  <c r="S2611" i="8"/>
  <c r="R2611" i="8"/>
  <c r="Q2611" i="8"/>
  <c r="G2611" i="8"/>
  <c r="AC2610" i="8"/>
  <c r="AA2610" i="8"/>
  <c r="Z2610" i="8"/>
  <c r="X2610" i="8"/>
  <c r="U2610" i="8"/>
  <c r="T2610" i="8"/>
  <c r="S2610" i="8"/>
  <c r="R2610" i="8"/>
  <c r="Q2610" i="8"/>
  <c r="G2610" i="8"/>
  <c r="AC2609" i="8"/>
  <c r="AA2609" i="8"/>
  <c r="Z2609" i="8"/>
  <c r="X2609" i="8"/>
  <c r="U2609" i="8"/>
  <c r="T2609" i="8"/>
  <c r="S2609" i="8"/>
  <c r="R2609" i="8"/>
  <c r="Q2609" i="8"/>
  <c r="G2609" i="8"/>
  <c r="AC2608" i="8"/>
  <c r="AA2608" i="8"/>
  <c r="Z2608" i="8"/>
  <c r="X2608" i="8"/>
  <c r="U2608" i="8"/>
  <c r="T2608" i="8"/>
  <c r="S2608" i="8"/>
  <c r="R2608" i="8"/>
  <c r="Q2608" i="8"/>
  <c r="G2608" i="8"/>
  <c r="AC2607" i="8"/>
  <c r="AA2607" i="8"/>
  <c r="Z2607" i="8"/>
  <c r="X2607" i="8"/>
  <c r="U2607" i="8"/>
  <c r="T2607" i="8"/>
  <c r="S2607" i="8"/>
  <c r="R2607" i="8"/>
  <c r="Q2607" i="8"/>
  <c r="G2607" i="8"/>
  <c r="AC2606" i="8"/>
  <c r="AA2606" i="8"/>
  <c r="Z2606" i="8"/>
  <c r="X2606" i="8"/>
  <c r="U2606" i="8"/>
  <c r="T2606" i="8"/>
  <c r="S2606" i="8"/>
  <c r="R2606" i="8"/>
  <c r="Q2606" i="8"/>
  <c r="G2606" i="8"/>
  <c r="AC2605" i="8"/>
  <c r="AA2605" i="8"/>
  <c r="Z2605" i="8"/>
  <c r="X2605" i="8"/>
  <c r="U2605" i="8"/>
  <c r="T2605" i="8"/>
  <c r="S2605" i="8"/>
  <c r="R2605" i="8"/>
  <c r="Q2605" i="8"/>
  <c r="G2605" i="8"/>
  <c r="AC2604" i="8"/>
  <c r="AA2604" i="8"/>
  <c r="Z2604" i="8"/>
  <c r="X2604" i="8"/>
  <c r="U2604" i="8"/>
  <c r="T2604" i="8"/>
  <c r="S2604" i="8"/>
  <c r="R2604" i="8"/>
  <c r="Q2604" i="8"/>
  <c r="G2604" i="8"/>
  <c r="AC2603" i="8"/>
  <c r="AA2603" i="8"/>
  <c r="Z2603" i="8"/>
  <c r="X2603" i="8"/>
  <c r="U2603" i="8"/>
  <c r="T2603" i="8"/>
  <c r="S2603" i="8"/>
  <c r="R2603" i="8"/>
  <c r="Q2603" i="8"/>
  <c r="G2603" i="8"/>
  <c r="AC2602" i="8"/>
  <c r="AA2602" i="8"/>
  <c r="Z2602" i="8"/>
  <c r="X2602" i="8"/>
  <c r="U2602" i="8"/>
  <c r="T2602" i="8"/>
  <c r="S2602" i="8"/>
  <c r="R2602" i="8"/>
  <c r="Q2602" i="8"/>
  <c r="G2602" i="8"/>
  <c r="AC2601" i="8"/>
  <c r="AA2601" i="8"/>
  <c r="Z2601" i="8"/>
  <c r="X2601" i="8"/>
  <c r="U2601" i="8"/>
  <c r="T2601" i="8"/>
  <c r="S2601" i="8"/>
  <c r="R2601" i="8"/>
  <c r="Q2601" i="8"/>
  <c r="G2601" i="8"/>
  <c r="AC2600" i="8"/>
  <c r="AA2600" i="8"/>
  <c r="Z2600" i="8"/>
  <c r="X2600" i="8"/>
  <c r="U2600" i="8"/>
  <c r="T2600" i="8"/>
  <c r="S2600" i="8"/>
  <c r="R2600" i="8"/>
  <c r="Q2600" i="8"/>
  <c r="G2600" i="8"/>
  <c r="AC2599" i="8"/>
  <c r="AA2599" i="8"/>
  <c r="Z2599" i="8"/>
  <c r="X2599" i="8"/>
  <c r="U2599" i="8"/>
  <c r="T2599" i="8"/>
  <c r="S2599" i="8"/>
  <c r="R2599" i="8"/>
  <c r="Q2599" i="8"/>
  <c r="G2599" i="8"/>
  <c r="AC2598" i="8"/>
  <c r="AA2598" i="8"/>
  <c r="Z2598" i="8"/>
  <c r="X2598" i="8"/>
  <c r="U2598" i="8"/>
  <c r="T2598" i="8"/>
  <c r="S2598" i="8"/>
  <c r="R2598" i="8"/>
  <c r="Q2598" i="8"/>
  <c r="G2598" i="8"/>
  <c r="AC2597" i="8"/>
  <c r="AA2597" i="8"/>
  <c r="Z2597" i="8"/>
  <c r="X2597" i="8"/>
  <c r="U2597" i="8"/>
  <c r="T2597" i="8"/>
  <c r="S2597" i="8"/>
  <c r="R2597" i="8"/>
  <c r="Q2597" i="8"/>
  <c r="G2597" i="8"/>
  <c r="AC2596" i="8"/>
  <c r="AA2596" i="8"/>
  <c r="Z2596" i="8"/>
  <c r="X2596" i="8"/>
  <c r="U2596" i="8"/>
  <c r="T2596" i="8"/>
  <c r="S2596" i="8"/>
  <c r="R2596" i="8"/>
  <c r="Q2596" i="8"/>
  <c r="G2596" i="8"/>
  <c r="AC2595" i="8"/>
  <c r="AA2595" i="8"/>
  <c r="Z2595" i="8"/>
  <c r="X2595" i="8"/>
  <c r="U2595" i="8"/>
  <c r="T2595" i="8"/>
  <c r="S2595" i="8"/>
  <c r="R2595" i="8"/>
  <c r="Q2595" i="8"/>
  <c r="G2595" i="8"/>
  <c r="AC2594" i="8"/>
  <c r="AA2594" i="8"/>
  <c r="Z2594" i="8"/>
  <c r="X2594" i="8"/>
  <c r="U2594" i="8"/>
  <c r="T2594" i="8"/>
  <c r="S2594" i="8"/>
  <c r="R2594" i="8"/>
  <c r="Q2594" i="8"/>
  <c r="G2594" i="8"/>
  <c r="AC2593" i="8"/>
  <c r="AA2593" i="8"/>
  <c r="Z2593" i="8"/>
  <c r="X2593" i="8"/>
  <c r="U2593" i="8"/>
  <c r="T2593" i="8"/>
  <c r="S2593" i="8"/>
  <c r="R2593" i="8"/>
  <c r="Q2593" i="8"/>
  <c r="G2593" i="8"/>
  <c r="AC2592" i="8"/>
  <c r="AA2592" i="8"/>
  <c r="Z2592" i="8"/>
  <c r="X2592" i="8"/>
  <c r="U2592" i="8"/>
  <c r="T2592" i="8"/>
  <c r="S2592" i="8"/>
  <c r="R2592" i="8"/>
  <c r="Q2592" i="8"/>
  <c r="G2592" i="8"/>
  <c r="AC2591" i="8"/>
  <c r="AA2591" i="8"/>
  <c r="Z2591" i="8"/>
  <c r="X2591" i="8"/>
  <c r="U2591" i="8"/>
  <c r="T2591" i="8"/>
  <c r="S2591" i="8"/>
  <c r="R2591" i="8"/>
  <c r="Q2591" i="8"/>
  <c r="G2591" i="8"/>
  <c r="AC2590" i="8"/>
  <c r="AA2590" i="8"/>
  <c r="Z2590" i="8"/>
  <c r="X2590" i="8"/>
  <c r="U2590" i="8"/>
  <c r="T2590" i="8"/>
  <c r="S2590" i="8"/>
  <c r="R2590" i="8"/>
  <c r="Q2590" i="8"/>
  <c r="G2590" i="8"/>
  <c r="AC2589" i="8"/>
  <c r="AA2589" i="8"/>
  <c r="Z2589" i="8"/>
  <c r="X2589" i="8"/>
  <c r="U2589" i="8"/>
  <c r="T2589" i="8"/>
  <c r="S2589" i="8"/>
  <c r="R2589" i="8"/>
  <c r="Q2589" i="8"/>
  <c r="G2589" i="8"/>
  <c r="AC2588" i="8"/>
  <c r="AA2588" i="8"/>
  <c r="Z2588" i="8"/>
  <c r="X2588" i="8"/>
  <c r="U2588" i="8"/>
  <c r="T2588" i="8"/>
  <c r="S2588" i="8"/>
  <c r="R2588" i="8"/>
  <c r="Q2588" i="8"/>
  <c r="G2588" i="8"/>
  <c r="AC2587" i="8"/>
  <c r="AA2587" i="8"/>
  <c r="Z2587" i="8"/>
  <c r="X2587" i="8"/>
  <c r="U2587" i="8"/>
  <c r="T2587" i="8"/>
  <c r="S2587" i="8"/>
  <c r="R2587" i="8"/>
  <c r="Q2587" i="8"/>
  <c r="G2587" i="8"/>
  <c r="AC2586" i="8"/>
  <c r="AA2586" i="8"/>
  <c r="Z2586" i="8"/>
  <c r="X2586" i="8"/>
  <c r="U2586" i="8"/>
  <c r="T2586" i="8"/>
  <c r="S2586" i="8"/>
  <c r="R2586" i="8"/>
  <c r="Q2586" i="8"/>
  <c r="G2586" i="8"/>
  <c r="AC2585" i="8"/>
  <c r="AA2585" i="8"/>
  <c r="Z2585" i="8"/>
  <c r="X2585" i="8"/>
  <c r="U2585" i="8"/>
  <c r="T2585" i="8"/>
  <c r="S2585" i="8"/>
  <c r="R2585" i="8"/>
  <c r="Q2585" i="8"/>
  <c r="G2585" i="8"/>
  <c r="AC2584" i="8"/>
  <c r="AA2584" i="8"/>
  <c r="Z2584" i="8"/>
  <c r="X2584" i="8"/>
  <c r="U2584" i="8"/>
  <c r="T2584" i="8"/>
  <c r="S2584" i="8"/>
  <c r="R2584" i="8"/>
  <c r="Q2584" i="8"/>
  <c r="G2584" i="8"/>
  <c r="AC2583" i="8"/>
  <c r="AA2583" i="8"/>
  <c r="Z2583" i="8"/>
  <c r="X2583" i="8"/>
  <c r="U2583" i="8"/>
  <c r="T2583" i="8"/>
  <c r="S2583" i="8"/>
  <c r="R2583" i="8"/>
  <c r="Q2583" i="8"/>
  <c r="G2583" i="8"/>
  <c r="AC2582" i="8"/>
  <c r="AA2582" i="8"/>
  <c r="Z2582" i="8"/>
  <c r="X2582" i="8"/>
  <c r="U2582" i="8"/>
  <c r="T2582" i="8"/>
  <c r="S2582" i="8"/>
  <c r="R2582" i="8"/>
  <c r="Q2582" i="8"/>
  <c r="G2582" i="8"/>
  <c r="AC2581" i="8"/>
  <c r="AA2581" i="8"/>
  <c r="Z2581" i="8"/>
  <c r="X2581" i="8"/>
  <c r="U2581" i="8"/>
  <c r="T2581" i="8"/>
  <c r="S2581" i="8"/>
  <c r="R2581" i="8"/>
  <c r="Q2581" i="8"/>
  <c r="G2581" i="8"/>
  <c r="AC2580" i="8"/>
  <c r="AA2580" i="8"/>
  <c r="Z2580" i="8"/>
  <c r="X2580" i="8"/>
  <c r="U2580" i="8"/>
  <c r="T2580" i="8"/>
  <c r="S2580" i="8"/>
  <c r="R2580" i="8"/>
  <c r="Q2580" i="8"/>
  <c r="G2580" i="8"/>
  <c r="AC2579" i="8"/>
  <c r="AA2579" i="8"/>
  <c r="Z2579" i="8"/>
  <c r="X2579" i="8"/>
  <c r="U2579" i="8"/>
  <c r="T2579" i="8"/>
  <c r="S2579" i="8"/>
  <c r="R2579" i="8"/>
  <c r="Q2579" i="8"/>
  <c r="G2579" i="8"/>
  <c r="AC2578" i="8"/>
  <c r="AA2578" i="8"/>
  <c r="Z2578" i="8"/>
  <c r="X2578" i="8"/>
  <c r="U2578" i="8"/>
  <c r="T2578" i="8"/>
  <c r="S2578" i="8"/>
  <c r="R2578" i="8"/>
  <c r="Q2578" i="8"/>
  <c r="G2578" i="8"/>
  <c r="AC2577" i="8"/>
  <c r="AA2577" i="8"/>
  <c r="Z2577" i="8"/>
  <c r="X2577" i="8"/>
  <c r="U2577" i="8"/>
  <c r="T2577" i="8"/>
  <c r="S2577" i="8"/>
  <c r="R2577" i="8"/>
  <c r="Q2577" i="8"/>
  <c r="G2577" i="8"/>
  <c r="AC2576" i="8"/>
  <c r="AA2576" i="8"/>
  <c r="Z2576" i="8"/>
  <c r="X2576" i="8"/>
  <c r="U2576" i="8"/>
  <c r="T2576" i="8"/>
  <c r="S2576" i="8"/>
  <c r="R2576" i="8"/>
  <c r="Q2576" i="8"/>
  <c r="G2576" i="8"/>
  <c r="AC2575" i="8"/>
  <c r="AA2575" i="8"/>
  <c r="Z2575" i="8"/>
  <c r="X2575" i="8"/>
  <c r="U2575" i="8"/>
  <c r="T2575" i="8"/>
  <c r="S2575" i="8"/>
  <c r="R2575" i="8"/>
  <c r="Q2575" i="8"/>
  <c r="G2575" i="8"/>
  <c r="AC2574" i="8"/>
  <c r="AA2574" i="8"/>
  <c r="Z2574" i="8"/>
  <c r="X2574" i="8"/>
  <c r="U2574" i="8"/>
  <c r="T2574" i="8"/>
  <c r="S2574" i="8"/>
  <c r="R2574" i="8"/>
  <c r="Q2574" i="8"/>
  <c r="G2574" i="8"/>
  <c r="AC2573" i="8"/>
  <c r="AA2573" i="8"/>
  <c r="Z2573" i="8"/>
  <c r="X2573" i="8"/>
  <c r="U2573" i="8"/>
  <c r="T2573" i="8"/>
  <c r="S2573" i="8"/>
  <c r="R2573" i="8"/>
  <c r="Q2573" i="8"/>
  <c r="G2573" i="8"/>
  <c r="AC2572" i="8"/>
  <c r="AA2572" i="8"/>
  <c r="Z2572" i="8"/>
  <c r="X2572" i="8"/>
  <c r="U2572" i="8"/>
  <c r="T2572" i="8"/>
  <c r="S2572" i="8"/>
  <c r="R2572" i="8"/>
  <c r="Q2572" i="8"/>
  <c r="G2572" i="8"/>
  <c r="AC2571" i="8"/>
  <c r="AA2571" i="8"/>
  <c r="Z2571" i="8"/>
  <c r="X2571" i="8"/>
  <c r="U2571" i="8"/>
  <c r="T2571" i="8"/>
  <c r="S2571" i="8"/>
  <c r="R2571" i="8"/>
  <c r="Q2571" i="8"/>
  <c r="G2571" i="8"/>
  <c r="AC2570" i="8"/>
  <c r="AA2570" i="8"/>
  <c r="Z2570" i="8"/>
  <c r="X2570" i="8"/>
  <c r="U2570" i="8"/>
  <c r="T2570" i="8"/>
  <c r="S2570" i="8"/>
  <c r="R2570" i="8"/>
  <c r="Q2570" i="8"/>
  <c r="G2570" i="8"/>
  <c r="AC2569" i="8"/>
  <c r="AA2569" i="8"/>
  <c r="Z2569" i="8"/>
  <c r="X2569" i="8"/>
  <c r="U2569" i="8"/>
  <c r="T2569" i="8"/>
  <c r="S2569" i="8"/>
  <c r="R2569" i="8"/>
  <c r="Q2569" i="8"/>
  <c r="G2569" i="8"/>
  <c r="AC2568" i="8"/>
  <c r="AA2568" i="8"/>
  <c r="Z2568" i="8"/>
  <c r="X2568" i="8"/>
  <c r="U2568" i="8"/>
  <c r="T2568" i="8"/>
  <c r="S2568" i="8"/>
  <c r="R2568" i="8"/>
  <c r="Q2568" i="8"/>
  <c r="G2568" i="8"/>
  <c r="AC2567" i="8"/>
  <c r="AA2567" i="8"/>
  <c r="Z2567" i="8"/>
  <c r="X2567" i="8"/>
  <c r="U2567" i="8"/>
  <c r="T2567" i="8"/>
  <c r="S2567" i="8"/>
  <c r="R2567" i="8"/>
  <c r="Q2567" i="8"/>
  <c r="G2567" i="8"/>
  <c r="AC2566" i="8"/>
  <c r="AA2566" i="8"/>
  <c r="Z2566" i="8"/>
  <c r="X2566" i="8"/>
  <c r="U2566" i="8"/>
  <c r="T2566" i="8"/>
  <c r="S2566" i="8"/>
  <c r="R2566" i="8"/>
  <c r="Q2566" i="8"/>
  <c r="G2566" i="8"/>
  <c r="AC2565" i="8"/>
  <c r="AA2565" i="8"/>
  <c r="Z2565" i="8"/>
  <c r="X2565" i="8"/>
  <c r="U2565" i="8"/>
  <c r="T2565" i="8"/>
  <c r="S2565" i="8"/>
  <c r="R2565" i="8"/>
  <c r="Q2565" i="8"/>
  <c r="G2565" i="8"/>
  <c r="AC2564" i="8"/>
  <c r="AA2564" i="8"/>
  <c r="Z2564" i="8"/>
  <c r="X2564" i="8"/>
  <c r="U2564" i="8"/>
  <c r="T2564" i="8"/>
  <c r="S2564" i="8"/>
  <c r="R2564" i="8"/>
  <c r="Q2564" i="8"/>
  <c r="G2564" i="8"/>
  <c r="AC2563" i="8"/>
  <c r="AA2563" i="8"/>
  <c r="Z2563" i="8"/>
  <c r="X2563" i="8"/>
  <c r="U2563" i="8"/>
  <c r="T2563" i="8"/>
  <c r="S2563" i="8"/>
  <c r="R2563" i="8"/>
  <c r="Q2563" i="8"/>
  <c r="G2563" i="8"/>
  <c r="AC2562" i="8"/>
  <c r="AA2562" i="8"/>
  <c r="Z2562" i="8"/>
  <c r="X2562" i="8"/>
  <c r="U2562" i="8"/>
  <c r="T2562" i="8"/>
  <c r="S2562" i="8"/>
  <c r="R2562" i="8"/>
  <c r="Q2562" i="8"/>
  <c r="G2562" i="8"/>
  <c r="AC2561" i="8"/>
  <c r="AA2561" i="8"/>
  <c r="Z2561" i="8"/>
  <c r="X2561" i="8"/>
  <c r="U2561" i="8"/>
  <c r="T2561" i="8"/>
  <c r="S2561" i="8"/>
  <c r="R2561" i="8"/>
  <c r="Q2561" i="8"/>
  <c r="G2561" i="8"/>
  <c r="AC2560" i="8"/>
  <c r="AA2560" i="8"/>
  <c r="Z2560" i="8"/>
  <c r="X2560" i="8"/>
  <c r="U2560" i="8"/>
  <c r="T2560" i="8"/>
  <c r="S2560" i="8"/>
  <c r="R2560" i="8"/>
  <c r="Q2560" i="8"/>
  <c r="G2560" i="8"/>
  <c r="AC2559" i="8"/>
  <c r="AA2559" i="8"/>
  <c r="Z2559" i="8"/>
  <c r="X2559" i="8"/>
  <c r="U2559" i="8"/>
  <c r="T2559" i="8"/>
  <c r="S2559" i="8"/>
  <c r="R2559" i="8"/>
  <c r="Q2559" i="8"/>
  <c r="G2559" i="8"/>
  <c r="AC2558" i="8"/>
  <c r="AA2558" i="8"/>
  <c r="Z2558" i="8"/>
  <c r="X2558" i="8"/>
  <c r="U2558" i="8"/>
  <c r="T2558" i="8"/>
  <c r="S2558" i="8"/>
  <c r="R2558" i="8"/>
  <c r="Q2558" i="8"/>
  <c r="G2558" i="8"/>
  <c r="AC2557" i="8"/>
  <c r="AA2557" i="8"/>
  <c r="Z2557" i="8"/>
  <c r="X2557" i="8"/>
  <c r="U2557" i="8"/>
  <c r="T2557" i="8"/>
  <c r="S2557" i="8"/>
  <c r="R2557" i="8"/>
  <c r="Q2557" i="8"/>
  <c r="G2557" i="8"/>
  <c r="AC2556" i="8"/>
  <c r="AA2556" i="8"/>
  <c r="Z2556" i="8"/>
  <c r="X2556" i="8"/>
  <c r="U2556" i="8"/>
  <c r="T2556" i="8"/>
  <c r="S2556" i="8"/>
  <c r="R2556" i="8"/>
  <c r="Q2556" i="8"/>
  <c r="G2556" i="8"/>
  <c r="AC2555" i="8"/>
  <c r="AA2555" i="8"/>
  <c r="Z2555" i="8"/>
  <c r="X2555" i="8"/>
  <c r="U2555" i="8"/>
  <c r="T2555" i="8"/>
  <c r="S2555" i="8"/>
  <c r="R2555" i="8"/>
  <c r="Q2555" i="8"/>
  <c r="G2555" i="8"/>
  <c r="AC2554" i="8"/>
  <c r="AA2554" i="8"/>
  <c r="Z2554" i="8"/>
  <c r="X2554" i="8"/>
  <c r="U2554" i="8"/>
  <c r="T2554" i="8"/>
  <c r="S2554" i="8"/>
  <c r="R2554" i="8"/>
  <c r="Q2554" i="8"/>
  <c r="G2554" i="8"/>
  <c r="AC2553" i="8"/>
  <c r="AA2553" i="8"/>
  <c r="Z2553" i="8"/>
  <c r="X2553" i="8"/>
  <c r="U2553" i="8"/>
  <c r="T2553" i="8"/>
  <c r="S2553" i="8"/>
  <c r="R2553" i="8"/>
  <c r="Q2553" i="8"/>
  <c r="G2553" i="8"/>
  <c r="AC2552" i="8"/>
  <c r="AA2552" i="8"/>
  <c r="Z2552" i="8"/>
  <c r="X2552" i="8"/>
  <c r="U2552" i="8"/>
  <c r="T2552" i="8"/>
  <c r="S2552" i="8"/>
  <c r="R2552" i="8"/>
  <c r="Q2552" i="8"/>
  <c r="G2552" i="8"/>
  <c r="AC2551" i="8"/>
  <c r="AA2551" i="8"/>
  <c r="Z2551" i="8"/>
  <c r="X2551" i="8"/>
  <c r="U2551" i="8"/>
  <c r="T2551" i="8"/>
  <c r="S2551" i="8"/>
  <c r="R2551" i="8"/>
  <c r="Q2551" i="8"/>
  <c r="G2551" i="8"/>
  <c r="AC2550" i="8"/>
  <c r="AA2550" i="8"/>
  <c r="Z2550" i="8"/>
  <c r="X2550" i="8"/>
  <c r="U2550" i="8"/>
  <c r="T2550" i="8"/>
  <c r="S2550" i="8"/>
  <c r="R2550" i="8"/>
  <c r="Q2550" i="8"/>
  <c r="G2550" i="8"/>
  <c r="AC2549" i="8"/>
  <c r="AA2549" i="8"/>
  <c r="Z2549" i="8"/>
  <c r="X2549" i="8"/>
  <c r="U2549" i="8"/>
  <c r="T2549" i="8"/>
  <c r="S2549" i="8"/>
  <c r="R2549" i="8"/>
  <c r="Q2549" i="8"/>
  <c r="G2549" i="8"/>
  <c r="AC2548" i="8"/>
  <c r="AA2548" i="8"/>
  <c r="Z2548" i="8"/>
  <c r="X2548" i="8"/>
  <c r="U2548" i="8"/>
  <c r="T2548" i="8"/>
  <c r="S2548" i="8"/>
  <c r="R2548" i="8"/>
  <c r="Q2548" i="8"/>
  <c r="G2548" i="8"/>
  <c r="AC2547" i="8"/>
  <c r="AA2547" i="8"/>
  <c r="Z2547" i="8"/>
  <c r="X2547" i="8"/>
  <c r="U2547" i="8"/>
  <c r="T2547" i="8"/>
  <c r="S2547" i="8"/>
  <c r="R2547" i="8"/>
  <c r="Q2547" i="8"/>
  <c r="G2547" i="8"/>
  <c r="AC2546" i="8"/>
  <c r="AA2546" i="8"/>
  <c r="Z2546" i="8"/>
  <c r="X2546" i="8"/>
  <c r="U2546" i="8"/>
  <c r="T2546" i="8"/>
  <c r="S2546" i="8"/>
  <c r="R2546" i="8"/>
  <c r="Q2546" i="8"/>
  <c r="G2546" i="8"/>
  <c r="AC2545" i="8"/>
  <c r="AA2545" i="8"/>
  <c r="Z2545" i="8"/>
  <c r="X2545" i="8"/>
  <c r="U2545" i="8"/>
  <c r="T2545" i="8"/>
  <c r="S2545" i="8"/>
  <c r="R2545" i="8"/>
  <c r="Q2545" i="8"/>
  <c r="G2545" i="8"/>
  <c r="AC2544" i="8"/>
  <c r="AA2544" i="8"/>
  <c r="Z2544" i="8"/>
  <c r="X2544" i="8"/>
  <c r="U2544" i="8"/>
  <c r="T2544" i="8"/>
  <c r="S2544" i="8"/>
  <c r="R2544" i="8"/>
  <c r="Q2544" i="8"/>
  <c r="G2544" i="8"/>
  <c r="AC2543" i="8"/>
  <c r="AA2543" i="8"/>
  <c r="Z2543" i="8"/>
  <c r="X2543" i="8"/>
  <c r="U2543" i="8"/>
  <c r="T2543" i="8"/>
  <c r="S2543" i="8"/>
  <c r="R2543" i="8"/>
  <c r="Q2543" i="8"/>
  <c r="G2543" i="8"/>
  <c r="AC2542" i="8"/>
  <c r="AA2542" i="8"/>
  <c r="Z2542" i="8"/>
  <c r="X2542" i="8"/>
  <c r="U2542" i="8"/>
  <c r="T2542" i="8"/>
  <c r="S2542" i="8"/>
  <c r="R2542" i="8"/>
  <c r="Q2542" i="8"/>
  <c r="G2542" i="8"/>
  <c r="AC2541" i="8"/>
  <c r="AA2541" i="8"/>
  <c r="Z2541" i="8"/>
  <c r="X2541" i="8"/>
  <c r="U2541" i="8"/>
  <c r="T2541" i="8"/>
  <c r="S2541" i="8"/>
  <c r="R2541" i="8"/>
  <c r="Q2541" i="8"/>
  <c r="G2541" i="8"/>
  <c r="AC2540" i="8"/>
  <c r="AA2540" i="8"/>
  <c r="Z2540" i="8"/>
  <c r="X2540" i="8"/>
  <c r="U2540" i="8"/>
  <c r="T2540" i="8"/>
  <c r="S2540" i="8"/>
  <c r="R2540" i="8"/>
  <c r="Q2540" i="8"/>
  <c r="G2540" i="8"/>
  <c r="AC2539" i="8"/>
  <c r="AA2539" i="8"/>
  <c r="Z2539" i="8"/>
  <c r="X2539" i="8"/>
  <c r="U2539" i="8"/>
  <c r="T2539" i="8"/>
  <c r="S2539" i="8"/>
  <c r="R2539" i="8"/>
  <c r="Q2539" i="8"/>
  <c r="G2539" i="8"/>
  <c r="AC2538" i="8"/>
  <c r="AA2538" i="8"/>
  <c r="Z2538" i="8"/>
  <c r="X2538" i="8"/>
  <c r="U2538" i="8"/>
  <c r="T2538" i="8"/>
  <c r="S2538" i="8"/>
  <c r="R2538" i="8"/>
  <c r="Q2538" i="8"/>
  <c r="G2538" i="8"/>
  <c r="AC2537" i="8"/>
  <c r="AA2537" i="8"/>
  <c r="Z2537" i="8"/>
  <c r="X2537" i="8"/>
  <c r="U2537" i="8"/>
  <c r="T2537" i="8"/>
  <c r="S2537" i="8"/>
  <c r="R2537" i="8"/>
  <c r="Q2537" i="8"/>
  <c r="G2537" i="8"/>
  <c r="AC2536" i="8"/>
  <c r="AA2536" i="8"/>
  <c r="Z2536" i="8"/>
  <c r="X2536" i="8"/>
  <c r="U2536" i="8"/>
  <c r="T2536" i="8"/>
  <c r="S2536" i="8"/>
  <c r="R2536" i="8"/>
  <c r="Q2536" i="8"/>
  <c r="G2536" i="8"/>
  <c r="AC2535" i="8"/>
  <c r="AA2535" i="8"/>
  <c r="Z2535" i="8"/>
  <c r="X2535" i="8"/>
  <c r="U2535" i="8"/>
  <c r="T2535" i="8"/>
  <c r="S2535" i="8"/>
  <c r="R2535" i="8"/>
  <c r="Q2535" i="8"/>
  <c r="G2535" i="8"/>
  <c r="AC2534" i="8"/>
  <c r="AA2534" i="8"/>
  <c r="Z2534" i="8"/>
  <c r="X2534" i="8"/>
  <c r="U2534" i="8"/>
  <c r="T2534" i="8"/>
  <c r="S2534" i="8"/>
  <c r="R2534" i="8"/>
  <c r="Q2534" i="8"/>
  <c r="G2534" i="8"/>
  <c r="AC2533" i="8"/>
  <c r="AA2533" i="8"/>
  <c r="Z2533" i="8"/>
  <c r="X2533" i="8"/>
  <c r="U2533" i="8"/>
  <c r="T2533" i="8"/>
  <c r="S2533" i="8"/>
  <c r="R2533" i="8"/>
  <c r="Q2533" i="8"/>
  <c r="G2533" i="8"/>
  <c r="AC2532" i="8"/>
  <c r="AA2532" i="8"/>
  <c r="Z2532" i="8"/>
  <c r="X2532" i="8"/>
  <c r="U2532" i="8"/>
  <c r="T2532" i="8"/>
  <c r="S2532" i="8"/>
  <c r="R2532" i="8"/>
  <c r="Q2532" i="8"/>
  <c r="G2532" i="8"/>
  <c r="AC2531" i="8"/>
  <c r="AA2531" i="8"/>
  <c r="Z2531" i="8"/>
  <c r="X2531" i="8"/>
  <c r="U2531" i="8"/>
  <c r="T2531" i="8"/>
  <c r="S2531" i="8"/>
  <c r="R2531" i="8"/>
  <c r="Q2531" i="8"/>
  <c r="G2531" i="8"/>
  <c r="AC2530" i="8"/>
  <c r="AA2530" i="8"/>
  <c r="Z2530" i="8"/>
  <c r="X2530" i="8"/>
  <c r="U2530" i="8"/>
  <c r="T2530" i="8"/>
  <c r="S2530" i="8"/>
  <c r="R2530" i="8"/>
  <c r="Q2530" i="8"/>
  <c r="G2530" i="8"/>
  <c r="AC2529" i="8"/>
  <c r="AA2529" i="8"/>
  <c r="Z2529" i="8"/>
  <c r="X2529" i="8"/>
  <c r="U2529" i="8"/>
  <c r="T2529" i="8"/>
  <c r="S2529" i="8"/>
  <c r="R2529" i="8"/>
  <c r="Q2529" i="8"/>
  <c r="G2529" i="8"/>
  <c r="AC2528" i="8"/>
  <c r="AA2528" i="8"/>
  <c r="Z2528" i="8"/>
  <c r="X2528" i="8"/>
  <c r="U2528" i="8"/>
  <c r="T2528" i="8"/>
  <c r="S2528" i="8"/>
  <c r="R2528" i="8"/>
  <c r="Q2528" i="8"/>
  <c r="G2528" i="8"/>
  <c r="AC2527" i="8"/>
  <c r="AA2527" i="8"/>
  <c r="Z2527" i="8"/>
  <c r="X2527" i="8"/>
  <c r="U2527" i="8"/>
  <c r="T2527" i="8"/>
  <c r="S2527" i="8"/>
  <c r="R2527" i="8"/>
  <c r="Q2527" i="8"/>
  <c r="G2527" i="8"/>
  <c r="AC2526" i="8"/>
  <c r="AA2526" i="8"/>
  <c r="Z2526" i="8"/>
  <c r="X2526" i="8"/>
  <c r="U2526" i="8"/>
  <c r="T2526" i="8"/>
  <c r="S2526" i="8"/>
  <c r="R2526" i="8"/>
  <c r="Q2526" i="8"/>
  <c r="G2526" i="8"/>
  <c r="AC2525" i="8"/>
  <c r="AA2525" i="8"/>
  <c r="Z2525" i="8"/>
  <c r="X2525" i="8"/>
  <c r="U2525" i="8"/>
  <c r="T2525" i="8"/>
  <c r="S2525" i="8"/>
  <c r="R2525" i="8"/>
  <c r="Q2525" i="8"/>
  <c r="G2525" i="8"/>
  <c r="AC2524" i="8"/>
  <c r="AA2524" i="8"/>
  <c r="Z2524" i="8"/>
  <c r="X2524" i="8"/>
  <c r="U2524" i="8"/>
  <c r="T2524" i="8"/>
  <c r="S2524" i="8"/>
  <c r="R2524" i="8"/>
  <c r="Q2524" i="8"/>
  <c r="G2524" i="8"/>
  <c r="AC2523" i="8"/>
  <c r="AA2523" i="8"/>
  <c r="Z2523" i="8"/>
  <c r="X2523" i="8"/>
  <c r="U2523" i="8"/>
  <c r="T2523" i="8"/>
  <c r="S2523" i="8"/>
  <c r="R2523" i="8"/>
  <c r="Q2523" i="8"/>
  <c r="G2523" i="8"/>
  <c r="AC2522" i="8"/>
  <c r="AA2522" i="8"/>
  <c r="Z2522" i="8"/>
  <c r="X2522" i="8"/>
  <c r="U2522" i="8"/>
  <c r="T2522" i="8"/>
  <c r="S2522" i="8"/>
  <c r="R2522" i="8"/>
  <c r="Q2522" i="8"/>
  <c r="G2522" i="8"/>
  <c r="AC2521" i="8"/>
  <c r="AA2521" i="8"/>
  <c r="Z2521" i="8"/>
  <c r="X2521" i="8"/>
  <c r="U2521" i="8"/>
  <c r="T2521" i="8"/>
  <c r="S2521" i="8"/>
  <c r="R2521" i="8"/>
  <c r="Q2521" i="8"/>
  <c r="G2521" i="8"/>
  <c r="AC2520" i="8"/>
  <c r="AA2520" i="8"/>
  <c r="Z2520" i="8"/>
  <c r="X2520" i="8"/>
  <c r="U2520" i="8"/>
  <c r="T2520" i="8"/>
  <c r="S2520" i="8"/>
  <c r="R2520" i="8"/>
  <c r="Q2520" i="8"/>
  <c r="G2520" i="8"/>
  <c r="AC2519" i="8"/>
  <c r="AA2519" i="8"/>
  <c r="Z2519" i="8"/>
  <c r="X2519" i="8"/>
  <c r="U2519" i="8"/>
  <c r="T2519" i="8"/>
  <c r="S2519" i="8"/>
  <c r="R2519" i="8"/>
  <c r="Q2519" i="8"/>
  <c r="G2519" i="8"/>
  <c r="AC2518" i="8"/>
  <c r="AA2518" i="8"/>
  <c r="Z2518" i="8"/>
  <c r="X2518" i="8"/>
  <c r="U2518" i="8"/>
  <c r="T2518" i="8"/>
  <c r="S2518" i="8"/>
  <c r="R2518" i="8"/>
  <c r="Q2518" i="8"/>
  <c r="G2518" i="8"/>
  <c r="AC2517" i="8"/>
  <c r="AA2517" i="8"/>
  <c r="Z2517" i="8"/>
  <c r="X2517" i="8"/>
  <c r="U2517" i="8"/>
  <c r="T2517" i="8"/>
  <c r="S2517" i="8"/>
  <c r="R2517" i="8"/>
  <c r="Q2517" i="8"/>
  <c r="G2517" i="8"/>
  <c r="AC2516" i="8"/>
  <c r="AA2516" i="8"/>
  <c r="Z2516" i="8"/>
  <c r="X2516" i="8"/>
  <c r="U2516" i="8"/>
  <c r="T2516" i="8"/>
  <c r="S2516" i="8"/>
  <c r="R2516" i="8"/>
  <c r="Q2516" i="8"/>
  <c r="G2516" i="8"/>
  <c r="AC2515" i="8"/>
  <c r="AA2515" i="8"/>
  <c r="Z2515" i="8"/>
  <c r="X2515" i="8"/>
  <c r="U2515" i="8"/>
  <c r="T2515" i="8"/>
  <c r="S2515" i="8"/>
  <c r="R2515" i="8"/>
  <c r="Q2515" i="8"/>
  <c r="G2515" i="8"/>
  <c r="AC2514" i="8"/>
  <c r="AA2514" i="8"/>
  <c r="Z2514" i="8"/>
  <c r="X2514" i="8"/>
  <c r="U2514" i="8"/>
  <c r="T2514" i="8"/>
  <c r="S2514" i="8"/>
  <c r="R2514" i="8"/>
  <c r="Q2514" i="8"/>
  <c r="G2514" i="8"/>
  <c r="AC2513" i="8"/>
  <c r="AA2513" i="8"/>
  <c r="Z2513" i="8"/>
  <c r="X2513" i="8"/>
  <c r="U2513" i="8"/>
  <c r="T2513" i="8"/>
  <c r="S2513" i="8"/>
  <c r="R2513" i="8"/>
  <c r="Q2513" i="8"/>
  <c r="G2513" i="8"/>
  <c r="AC2512" i="8"/>
  <c r="AA2512" i="8"/>
  <c r="Z2512" i="8"/>
  <c r="X2512" i="8"/>
  <c r="U2512" i="8"/>
  <c r="T2512" i="8"/>
  <c r="S2512" i="8"/>
  <c r="R2512" i="8"/>
  <c r="Q2512" i="8"/>
  <c r="G2512" i="8"/>
  <c r="AC2511" i="8"/>
  <c r="AA2511" i="8"/>
  <c r="Z2511" i="8"/>
  <c r="X2511" i="8"/>
  <c r="U2511" i="8"/>
  <c r="T2511" i="8"/>
  <c r="S2511" i="8"/>
  <c r="R2511" i="8"/>
  <c r="Q2511" i="8"/>
  <c r="G2511" i="8"/>
  <c r="AC2510" i="8"/>
  <c r="AA2510" i="8"/>
  <c r="Z2510" i="8"/>
  <c r="X2510" i="8"/>
  <c r="U2510" i="8"/>
  <c r="T2510" i="8"/>
  <c r="S2510" i="8"/>
  <c r="R2510" i="8"/>
  <c r="Q2510" i="8"/>
  <c r="G2510" i="8"/>
  <c r="AC2509" i="8"/>
  <c r="AA2509" i="8"/>
  <c r="Z2509" i="8"/>
  <c r="X2509" i="8"/>
  <c r="U2509" i="8"/>
  <c r="T2509" i="8"/>
  <c r="S2509" i="8"/>
  <c r="R2509" i="8"/>
  <c r="Q2509" i="8"/>
  <c r="G2509" i="8"/>
  <c r="AC2508" i="8"/>
  <c r="AA2508" i="8"/>
  <c r="Z2508" i="8"/>
  <c r="X2508" i="8"/>
  <c r="U2508" i="8"/>
  <c r="T2508" i="8"/>
  <c r="S2508" i="8"/>
  <c r="R2508" i="8"/>
  <c r="Q2508" i="8"/>
  <c r="G2508" i="8"/>
  <c r="AC2507" i="8"/>
  <c r="AA2507" i="8"/>
  <c r="Z2507" i="8"/>
  <c r="X2507" i="8"/>
  <c r="U2507" i="8"/>
  <c r="T2507" i="8"/>
  <c r="S2507" i="8"/>
  <c r="R2507" i="8"/>
  <c r="Q2507" i="8"/>
  <c r="G2507" i="8"/>
  <c r="AC2506" i="8"/>
  <c r="AA2506" i="8"/>
  <c r="Z2506" i="8"/>
  <c r="X2506" i="8"/>
  <c r="U2506" i="8"/>
  <c r="T2506" i="8"/>
  <c r="S2506" i="8"/>
  <c r="R2506" i="8"/>
  <c r="Q2506" i="8"/>
  <c r="G2506" i="8"/>
  <c r="AC2505" i="8"/>
  <c r="AA2505" i="8"/>
  <c r="Z2505" i="8"/>
  <c r="X2505" i="8"/>
  <c r="U2505" i="8"/>
  <c r="T2505" i="8"/>
  <c r="S2505" i="8"/>
  <c r="R2505" i="8"/>
  <c r="Q2505" i="8"/>
  <c r="G2505" i="8"/>
  <c r="AC2504" i="8"/>
  <c r="AA2504" i="8"/>
  <c r="Z2504" i="8"/>
  <c r="X2504" i="8"/>
  <c r="U2504" i="8"/>
  <c r="T2504" i="8"/>
  <c r="S2504" i="8"/>
  <c r="R2504" i="8"/>
  <c r="Q2504" i="8"/>
  <c r="G2504" i="8"/>
  <c r="AC2503" i="8"/>
  <c r="AA2503" i="8"/>
  <c r="Z2503" i="8"/>
  <c r="X2503" i="8"/>
  <c r="U2503" i="8"/>
  <c r="T2503" i="8"/>
  <c r="S2503" i="8"/>
  <c r="R2503" i="8"/>
  <c r="Q2503" i="8"/>
  <c r="G2503" i="8"/>
  <c r="AC2502" i="8"/>
  <c r="AA2502" i="8"/>
  <c r="Z2502" i="8"/>
  <c r="X2502" i="8"/>
  <c r="U2502" i="8"/>
  <c r="T2502" i="8"/>
  <c r="S2502" i="8"/>
  <c r="R2502" i="8"/>
  <c r="Q2502" i="8"/>
  <c r="G2502" i="8"/>
  <c r="AC2501" i="8"/>
  <c r="AA2501" i="8"/>
  <c r="Z2501" i="8"/>
  <c r="X2501" i="8"/>
  <c r="U2501" i="8"/>
  <c r="T2501" i="8"/>
  <c r="S2501" i="8"/>
  <c r="R2501" i="8"/>
  <c r="Q2501" i="8"/>
  <c r="G2501" i="8"/>
  <c r="AC2500" i="8"/>
  <c r="AA2500" i="8"/>
  <c r="Z2500" i="8"/>
  <c r="X2500" i="8"/>
  <c r="U2500" i="8"/>
  <c r="T2500" i="8"/>
  <c r="S2500" i="8"/>
  <c r="R2500" i="8"/>
  <c r="Q2500" i="8"/>
  <c r="G2500" i="8"/>
  <c r="AC2499" i="8"/>
  <c r="AA2499" i="8"/>
  <c r="Z2499" i="8"/>
  <c r="X2499" i="8"/>
  <c r="U2499" i="8"/>
  <c r="T2499" i="8"/>
  <c r="S2499" i="8"/>
  <c r="R2499" i="8"/>
  <c r="Q2499" i="8"/>
  <c r="G2499" i="8"/>
  <c r="AC2498" i="8"/>
  <c r="AA2498" i="8"/>
  <c r="Z2498" i="8"/>
  <c r="X2498" i="8"/>
  <c r="U2498" i="8"/>
  <c r="T2498" i="8"/>
  <c r="S2498" i="8"/>
  <c r="R2498" i="8"/>
  <c r="Q2498" i="8"/>
  <c r="G2498" i="8"/>
  <c r="AC2497" i="8"/>
  <c r="AA2497" i="8"/>
  <c r="Z2497" i="8"/>
  <c r="X2497" i="8"/>
  <c r="U2497" i="8"/>
  <c r="T2497" i="8"/>
  <c r="S2497" i="8"/>
  <c r="R2497" i="8"/>
  <c r="Q2497" i="8"/>
  <c r="G2497" i="8"/>
  <c r="AC2496" i="8"/>
  <c r="AA2496" i="8"/>
  <c r="Z2496" i="8"/>
  <c r="X2496" i="8"/>
  <c r="U2496" i="8"/>
  <c r="T2496" i="8"/>
  <c r="S2496" i="8"/>
  <c r="R2496" i="8"/>
  <c r="Q2496" i="8"/>
  <c r="G2496" i="8"/>
  <c r="AC2495" i="8"/>
  <c r="AA2495" i="8"/>
  <c r="Z2495" i="8"/>
  <c r="X2495" i="8"/>
  <c r="U2495" i="8"/>
  <c r="T2495" i="8"/>
  <c r="S2495" i="8"/>
  <c r="R2495" i="8"/>
  <c r="Q2495" i="8"/>
  <c r="G2495" i="8"/>
  <c r="AC2494" i="8"/>
  <c r="AA2494" i="8"/>
  <c r="Z2494" i="8"/>
  <c r="X2494" i="8"/>
  <c r="U2494" i="8"/>
  <c r="T2494" i="8"/>
  <c r="S2494" i="8"/>
  <c r="R2494" i="8"/>
  <c r="Q2494" i="8"/>
  <c r="G2494" i="8"/>
  <c r="AC2493" i="8"/>
  <c r="AA2493" i="8"/>
  <c r="Z2493" i="8"/>
  <c r="X2493" i="8"/>
  <c r="U2493" i="8"/>
  <c r="T2493" i="8"/>
  <c r="S2493" i="8"/>
  <c r="R2493" i="8"/>
  <c r="Q2493" i="8"/>
  <c r="G2493" i="8"/>
  <c r="AC2492" i="8"/>
  <c r="AA2492" i="8"/>
  <c r="Z2492" i="8"/>
  <c r="X2492" i="8"/>
  <c r="U2492" i="8"/>
  <c r="T2492" i="8"/>
  <c r="S2492" i="8"/>
  <c r="R2492" i="8"/>
  <c r="Q2492" i="8"/>
  <c r="G2492" i="8"/>
  <c r="AC2491" i="8"/>
  <c r="AA2491" i="8"/>
  <c r="Z2491" i="8"/>
  <c r="X2491" i="8"/>
  <c r="U2491" i="8"/>
  <c r="T2491" i="8"/>
  <c r="S2491" i="8"/>
  <c r="R2491" i="8"/>
  <c r="Q2491" i="8"/>
  <c r="AC2490" i="8"/>
  <c r="AA2490" i="8"/>
  <c r="Z2490" i="8"/>
  <c r="X2490" i="8"/>
  <c r="U2490" i="8"/>
  <c r="T2490" i="8"/>
  <c r="S2490" i="8"/>
  <c r="R2490" i="8"/>
  <c r="Q2490" i="8"/>
  <c r="G2490" i="8"/>
  <c r="AC2489" i="8"/>
  <c r="AA2489" i="8"/>
  <c r="Z2489" i="8"/>
  <c r="X2489" i="8"/>
  <c r="U2489" i="8"/>
  <c r="T2489" i="8"/>
  <c r="S2489" i="8"/>
  <c r="R2489" i="8"/>
  <c r="Q2489" i="8"/>
  <c r="G2489" i="8"/>
  <c r="AC2488" i="8"/>
  <c r="AA2488" i="8"/>
  <c r="Z2488" i="8"/>
  <c r="X2488" i="8"/>
  <c r="U2488" i="8"/>
  <c r="T2488" i="8"/>
  <c r="S2488" i="8"/>
  <c r="R2488" i="8"/>
  <c r="Q2488" i="8"/>
  <c r="G2488" i="8"/>
  <c r="AC2487" i="8"/>
  <c r="AA2487" i="8"/>
  <c r="Z2487" i="8"/>
  <c r="X2487" i="8"/>
  <c r="U2487" i="8"/>
  <c r="T2487" i="8"/>
  <c r="S2487" i="8"/>
  <c r="R2487" i="8"/>
  <c r="Q2487" i="8"/>
  <c r="G2487" i="8"/>
  <c r="AC2486" i="8"/>
  <c r="AA2486" i="8"/>
  <c r="Z2486" i="8"/>
  <c r="X2486" i="8"/>
  <c r="U2486" i="8"/>
  <c r="T2486" i="8"/>
  <c r="S2486" i="8"/>
  <c r="R2486" i="8"/>
  <c r="Q2486" i="8"/>
  <c r="G2486" i="8"/>
  <c r="AC2485" i="8"/>
  <c r="AA2485" i="8"/>
  <c r="Z2485" i="8"/>
  <c r="X2485" i="8"/>
  <c r="U2485" i="8"/>
  <c r="T2485" i="8"/>
  <c r="S2485" i="8"/>
  <c r="R2485" i="8"/>
  <c r="Q2485" i="8"/>
  <c r="G2485" i="8"/>
  <c r="AC2484" i="8"/>
  <c r="AA2484" i="8"/>
  <c r="Z2484" i="8"/>
  <c r="X2484" i="8"/>
  <c r="U2484" i="8"/>
  <c r="T2484" i="8"/>
  <c r="S2484" i="8"/>
  <c r="R2484" i="8"/>
  <c r="Q2484" i="8"/>
  <c r="G2484" i="8"/>
  <c r="AC2483" i="8"/>
  <c r="AA2483" i="8"/>
  <c r="Z2483" i="8"/>
  <c r="X2483" i="8"/>
  <c r="U2483" i="8"/>
  <c r="T2483" i="8"/>
  <c r="S2483" i="8"/>
  <c r="R2483" i="8"/>
  <c r="Q2483" i="8"/>
  <c r="G2483" i="8"/>
  <c r="AC2482" i="8"/>
  <c r="AA2482" i="8"/>
  <c r="Z2482" i="8"/>
  <c r="X2482" i="8"/>
  <c r="U2482" i="8"/>
  <c r="T2482" i="8"/>
  <c r="S2482" i="8"/>
  <c r="R2482" i="8"/>
  <c r="Q2482" i="8"/>
  <c r="G2482" i="8"/>
  <c r="AC2481" i="8"/>
  <c r="AA2481" i="8"/>
  <c r="Z2481" i="8"/>
  <c r="X2481" i="8"/>
  <c r="U2481" i="8"/>
  <c r="T2481" i="8"/>
  <c r="S2481" i="8"/>
  <c r="R2481" i="8"/>
  <c r="Q2481" i="8"/>
  <c r="G2481" i="8"/>
  <c r="AC2480" i="8"/>
  <c r="AA2480" i="8"/>
  <c r="Z2480" i="8"/>
  <c r="X2480" i="8"/>
  <c r="U2480" i="8"/>
  <c r="T2480" i="8"/>
  <c r="S2480" i="8"/>
  <c r="R2480" i="8"/>
  <c r="Q2480" i="8"/>
  <c r="G2480" i="8"/>
  <c r="AC2479" i="8"/>
  <c r="AA2479" i="8"/>
  <c r="Z2479" i="8"/>
  <c r="X2479" i="8"/>
  <c r="U2479" i="8"/>
  <c r="T2479" i="8"/>
  <c r="S2479" i="8"/>
  <c r="R2479" i="8"/>
  <c r="Q2479" i="8"/>
  <c r="G2479" i="8"/>
  <c r="AC2478" i="8"/>
  <c r="AA2478" i="8"/>
  <c r="Z2478" i="8"/>
  <c r="X2478" i="8"/>
  <c r="U2478" i="8"/>
  <c r="T2478" i="8"/>
  <c r="S2478" i="8"/>
  <c r="R2478" i="8"/>
  <c r="Q2478" i="8"/>
  <c r="G2478" i="8"/>
  <c r="AC2477" i="8"/>
  <c r="AA2477" i="8"/>
  <c r="Z2477" i="8"/>
  <c r="X2477" i="8"/>
  <c r="U2477" i="8"/>
  <c r="T2477" i="8"/>
  <c r="S2477" i="8"/>
  <c r="R2477" i="8"/>
  <c r="Q2477" i="8"/>
  <c r="G2477" i="8"/>
  <c r="AC2476" i="8"/>
  <c r="AA2476" i="8"/>
  <c r="Z2476" i="8"/>
  <c r="X2476" i="8"/>
  <c r="U2476" i="8"/>
  <c r="T2476" i="8"/>
  <c r="S2476" i="8"/>
  <c r="R2476" i="8"/>
  <c r="Q2476" i="8"/>
  <c r="G2476" i="8"/>
  <c r="AC2475" i="8"/>
  <c r="AA2475" i="8"/>
  <c r="Z2475" i="8"/>
  <c r="X2475" i="8"/>
  <c r="U2475" i="8"/>
  <c r="T2475" i="8"/>
  <c r="S2475" i="8"/>
  <c r="R2475" i="8"/>
  <c r="Q2475" i="8"/>
  <c r="G2475" i="8"/>
  <c r="AC2474" i="8"/>
  <c r="AA2474" i="8"/>
  <c r="Z2474" i="8"/>
  <c r="X2474" i="8"/>
  <c r="U2474" i="8"/>
  <c r="T2474" i="8"/>
  <c r="S2474" i="8"/>
  <c r="R2474" i="8"/>
  <c r="Q2474" i="8"/>
  <c r="G2474" i="8"/>
  <c r="AC2473" i="8"/>
  <c r="AA2473" i="8"/>
  <c r="Z2473" i="8"/>
  <c r="X2473" i="8"/>
  <c r="U2473" i="8"/>
  <c r="T2473" i="8"/>
  <c r="S2473" i="8"/>
  <c r="R2473" i="8"/>
  <c r="Q2473" i="8"/>
  <c r="G2473" i="8"/>
  <c r="AC2472" i="8"/>
  <c r="AA2472" i="8"/>
  <c r="Z2472" i="8"/>
  <c r="X2472" i="8"/>
  <c r="U2472" i="8"/>
  <c r="T2472" i="8"/>
  <c r="S2472" i="8"/>
  <c r="R2472" i="8"/>
  <c r="Q2472" i="8"/>
  <c r="G2472" i="8"/>
  <c r="AC2471" i="8"/>
  <c r="AA2471" i="8"/>
  <c r="Z2471" i="8"/>
  <c r="X2471" i="8"/>
  <c r="U2471" i="8"/>
  <c r="T2471" i="8"/>
  <c r="S2471" i="8"/>
  <c r="R2471" i="8"/>
  <c r="Q2471" i="8"/>
  <c r="G2471" i="8"/>
  <c r="AC2470" i="8"/>
  <c r="AA2470" i="8"/>
  <c r="Z2470" i="8"/>
  <c r="X2470" i="8"/>
  <c r="U2470" i="8"/>
  <c r="T2470" i="8"/>
  <c r="S2470" i="8"/>
  <c r="R2470" i="8"/>
  <c r="Q2470" i="8"/>
  <c r="G2470" i="8"/>
  <c r="AC2469" i="8"/>
  <c r="AA2469" i="8"/>
  <c r="Z2469" i="8"/>
  <c r="X2469" i="8"/>
  <c r="U2469" i="8"/>
  <c r="T2469" i="8"/>
  <c r="S2469" i="8"/>
  <c r="R2469" i="8"/>
  <c r="Q2469" i="8"/>
  <c r="G2469" i="8"/>
  <c r="AC2468" i="8"/>
  <c r="AA2468" i="8"/>
  <c r="Z2468" i="8"/>
  <c r="X2468" i="8"/>
  <c r="U2468" i="8"/>
  <c r="T2468" i="8"/>
  <c r="S2468" i="8"/>
  <c r="R2468" i="8"/>
  <c r="Q2468" i="8"/>
  <c r="G2468" i="8"/>
  <c r="AC2467" i="8"/>
  <c r="AA2467" i="8"/>
  <c r="Z2467" i="8"/>
  <c r="X2467" i="8"/>
  <c r="U2467" i="8"/>
  <c r="T2467" i="8"/>
  <c r="S2467" i="8"/>
  <c r="R2467" i="8"/>
  <c r="Q2467" i="8"/>
  <c r="G2467" i="8"/>
  <c r="AC2466" i="8"/>
  <c r="AA2466" i="8"/>
  <c r="Z2466" i="8"/>
  <c r="X2466" i="8"/>
  <c r="U2466" i="8"/>
  <c r="T2466" i="8"/>
  <c r="S2466" i="8"/>
  <c r="R2466" i="8"/>
  <c r="Q2466" i="8"/>
  <c r="G2466" i="8"/>
  <c r="AC2465" i="8"/>
  <c r="AA2465" i="8"/>
  <c r="Z2465" i="8"/>
  <c r="X2465" i="8"/>
  <c r="U2465" i="8"/>
  <c r="T2465" i="8"/>
  <c r="S2465" i="8"/>
  <c r="R2465" i="8"/>
  <c r="Q2465" i="8"/>
  <c r="G2465" i="8"/>
  <c r="AC2464" i="8"/>
  <c r="AA2464" i="8"/>
  <c r="Z2464" i="8"/>
  <c r="X2464" i="8"/>
  <c r="U2464" i="8"/>
  <c r="T2464" i="8"/>
  <c r="S2464" i="8"/>
  <c r="R2464" i="8"/>
  <c r="Q2464" i="8"/>
  <c r="G2464" i="8"/>
  <c r="AC2463" i="8"/>
  <c r="AA2463" i="8"/>
  <c r="Z2463" i="8"/>
  <c r="X2463" i="8"/>
  <c r="U2463" i="8"/>
  <c r="T2463" i="8"/>
  <c r="S2463" i="8"/>
  <c r="R2463" i="8"/>
  <c r="Q2463" i="8"/>
  <c r="G2463" i="8"/>
  <c r="AC2462" i="8"/>
  <c r="AA2462" i="8"/>
  <c r="Z2462" i="8"/>
  <c r="X2462" i="8"/>
  <c r="U2462" i="8"/>
  <c r="T2462" i="8"/>
  <c r="S2462" i="8"/>
  <c r="R2462" i="8"/>
  <c r="Q2462" i="8"/>
  <c r="G2462" i="8"/>
  <c r="AC2461" i="8"/>
  <c r="AA2461" i="8"/>
  <c r="Z2461" i="8"/>
  <c r="X2461" i="8"/>
  <c r="U2461" i="8"/>
  <c r="T2461" i="8"/>
  <c r="S2461" i="8"/>
  <c r="R2461" i="8"/>
  <c r="Q2461" i="8"/>
  <c r="G2461" i="8"/>
  <c r="AC2460" i="8"/>
  <c r="AA2460" i="8"/>
  <c r="Z2460" i="8"/>
  <c r="X2460" i="8"/>
  <c r="U2460" i="8"/>
  <c r="T2460" i="8"/>
  <c r="S2460" i="8"/>
  <c r="R2460" i="8"/>
  <c r="Q2460" i="8"/>
  <c r="G2460" i="8"/>
  <c r="AC2459" i="8"/>
  <c r="AA2459" i="8"/>
  <c r="Z2459" i="8"/>
  <c r="X2459" i="8"/>
  <c r="U2459" i="8"/>
  <c r="T2459" i="8"/>
  <c r="S2459" i="8"/>
  <c r="R2459" i="8"/>
  <c r="Q2459" i="8"/>
  <c r="G2459" i="8"/>
  <c r="AC2458" i="8"/>
  <c r="AA2458" i="8"/>
  <c r="Z2458" i="8"/>
  <c r="X2458" i="8"/>
  <c r="U2458" i="8"/>
  <c r="T2458" i="8"/>
  <c r="S2458" i="8"/>
  <c r="R2458" i="8"/>
  <c r="Q2458" i="8"/>
  <c r="G2458" i="8"/>
  <c r="AC2457" i="8"/>
  <c r="AA2457" i="8"/>
  <c r="Z2457" i="8"/>
  <c r="X2457" i="8"/>
  <c r="U2457" i="8"/>
  <c r="T2457" i="8"/>
  <c r="S2457" i="8"/>
  <c r="R2457" i="8"/>
  <c r="Q2457" i="8"/>
  <c r="G2457" i="8"/>
  <c r="AC2456" i="8"/>
  <c r="AA2456" i="8"/>
  <c r="Z2456" i="8"/>
  <c r="X2456" i="8"/>
  <c r="U2456" i="8"/>
  <c r="T2456" i="8"/>
  <c r="S2456" i="8"/>
  <c r="R2456" i="8"/>
  <c r="Q2456" i="8"/>
  <c r="G2456" i="8"/>
  <c r="AC2455" i="8"/>
  <c r="AA2455" i="8"/>
  <c r="Z2455" i="8"/>
  <c r="X2455" i="8"/>
  <c r="U2455" i="8"/>
  <c r="T2455" i="8"/>
  <c r="S2455" i="8"/>
  <c r="R2455" i="8"/>
  <c r="Q2455" i="8"/>
  <c r="G2455" i="8"/>
  <c r="AC2454" i="8"/>
  <c r="AA2454" i="8"/>
  <c r="Z2454" i="8"/>
  <c r="X2454" i="8"/>
  <c r="U2454" i="8"/>
  <c r="T2454" i="8"/>
  <c r="S2454" i="8"/>
  <c r="R2454" i="8"/>
  <c r="Q2454" i="8"/>
  <c r="G2454" i="8"/>
  <c r="AC2453" i="8"/>
  <c r="AA2453" i="8"/>
  <c r="Z2453" i="8"/>
  <c r="X2453" i="8"/>
  <c r="U2453" i="8"/>
  <c r="T2453" i="8"/>
  <c r="S2453" i="8"/>
  <c r="R2453" i="8"/>
  <c r="Q2453" i="8"/>
  <c r="G2453" i="8"/>
  <c r="AC2452" i="8"/>
  <c r="AA2452" i="8"/>
  <c r="Z2452" i="8"/>
  <c r="X2452" i="8"/>
  <c r="U2452" i="8"/>
  <c r="T2452" i="8"/>
  <c r="S2452" i="8"/>
  <c r="R2452" i="8"/>
  <c r="Q2452" i="8"/>
  <c r="G2452" i="8"/>
  <c r="AC2451" i="8"/>
  <c r="AA2451" i="8"/>
  <c r="Z2451" i="8"/>
  <c r="X2451" i="8"/>
  <c r="U2451" i="8"/>
  <c r="T2451" i="8"/>
  <c r="S2451" i="8"/>
  <c r="R2451" i="8"/>
  <c r="Q2451" i="8"/>
  <c r="G2451" i="8"/>
  <c r="AC2450" i="8"/>
  <c r="AA2450" i="8"/>
  <c r="Z2450" i="8"/>
  <c r="X2450" i="8"/>
  <c r="U2450" i="8"/>
  <c r="T2450" i="8"/>
  <c r="S2450" i="8"/>
  <c r="R2450" i="8"/>
  <c r="Q2450" i="8"/>
  <c r="G2450" i="8"/>
  <c r="AC2449" i="8"/>
  <c r="AA2449" i="8"/>
  <c r="Z2449" i="8"/>
  <c r="X2449" i="8"/>
  <c r="U2449" i="8"/>
  <c r="T2449" i="8"/>
  <c r="S2449" i="8"/>
  <c r="R2449" i="8"/>
  <c r="Q2449" i="8"/>
  <c r="G2449" i="8"/>
  <c r="AC2448" i="8"/>
  <c r="AA2448" i="8"/>
  <c r="Z2448" i="8"/>
  <c r="X2448" i="8"/>
  <c r="U2448" i="8"/>
  <c r="T2448" i="8"/>
  <c r="S2448" i="8"/>
  <c r="R2448" i="8"/>
  <c r="Q2448" i="8"/>
  <c r="G2448" i="8"/>
  <c r="AC2447" i="8"/>
  <c r="AA2447" i="8"/>
  <c r="Z2447" i="8"/>
  <c r="X2447" i="8"/>
  <c r="U2447" i="8"/>
  <c r="T2447" i="8"/>
  <c r="S2447" i="8"/>
  <c r="R2447" i="8"/>
  <c r="Q2447" i="8"/>
  <c r="G2447" i="8"/>
  <c r="AC2446" i="8"/>
  <c r="AA2446" i="8"/>
  <c r="Z2446" i="8"/>
  <c r="X2446" i="8"/>
  <c r="U2446" i="8"/>
  <c r="T2446" i="8"/>
  <c r="S2446" i="8"/>
  <c r="R2446" i="8"/>
  <c r="Q2446" i="8"/>
  <c r="G2446" i="8"/>
  <c r="AC2445" i="8"/>
  <c r="AA2445" i="8"/>
  <c r="Z2445" i="8"/>
  <c r="X2445" i="8"/>
  <c r="U2445" i="8"/>
  <c r="T2445" i="8"/>
  <c r="S2445" i="8"/>
  <c r="R2445" i="8"/>
  <c r="Q2445" i="8"/>
  <c r="G2445" i="8"/>
  <c r="AC2444" i="8"/>
  <c r="AA2444" i="8"/>
  <c r="Z2444" i="8"/>
  <c r="X2444" i="8"/>
  <c r="U2444" i="8"/>
  <c r="T2444" i="8"/>
  <c r="S2444" i="8"/>
  <c r="R2444" i="8"/>
  <c r="Q2444" i="8"/>
  <c r="G2444" i="8"/>
  <c r="AC2443" i="8"/>
  <c r="AA2443" i="8"/>
  <c r="Z2443" i="8"/>
  <c r="X2443" i="8"/>
  <c r="U2443" i="8"/>
  <c r="T2443" i="8"/>
  <c r="S2443" i="8"/>
  <c r="R2443" i="8"/>
  <c r="Q2443" i="8"/>
  <c r="G2443" i="8"/>
  <c r="AC2442" i="8"/>
  <c r="AA2442" i="8"/>
  <c r="Z2442" i="8"/>
  <c r="X2442" i="8"/>
  <c r="U2442" i="8"/>
  <c r="T2442" i="8"/>
  <c r="S2442" i="8"/>
  <c r="R2442" i="8"/>
  <c r="Q2442" i="8"/>
  <c r="G2442" i="8"/>
  <c r="AC2441" i="8"/>
  <c r="AA2441" i="8"/>
  <c r="Z2441" i="8"/>
  <c r="X2441" i="8"/>
  <c r="U2441" i="8"/>
  <c r="T2441" i="8"/>
  <c r="S2441" i="8"/>
  <c r="R2441" i="8"/>
  <c r="Q2441" i="8"/>
  <c r="G2441" i="8"/>
  <c r="AC2440" i="8"/>
  <c r="AA2440" i="8"/>
  <c r="Z2440" i="8"/>
  <c r="X2440" i="8"/>
  <c r="U2440" i="8"/>
  <c r="T2440" i="8"/>
  <c r="S2440" i="8"/>
  <c r="R2440" i="8"/>
  <c r="Q2440" i="8"/>
  <c r="G2440" i="8"/>
  <c r="AC2439" i="8"/>
  <c r="AA2439" i="8"/>
  <c r="Z2439" i="8"/>
  <c r="X2439" i="8"/>
  <c r="U2439" i="8"/>
  <c r="T2439" i="8"/>
  <c r="S2439" i="8"/>
  <c r="R2439" i="8"/>
  <c r="Q2439" i="8"/>
  <c r="G2439" i="8"/>
  <c r="AC2438" i="8"/>
  <c r="AA2438" i="8"/>
  <c r="Z2438" i="8"/>
  <c r="X2438" i="8"/>
  <c r="U2438" i="8"/>
  <c r="T2438" i="8"/>
  <c r="S2438" i="8"/>
  <c r="R2438" i="8"/>
  <c r="Q2438" i="8"/>
  <c r="G2438" i="8"/>
  <c r="AC2437" i="8"/>
  <c r="AA2437" i="8"/>
  <c r="Z2437" i="8"/>
  <c r="X2437" i="8"/>
  <c r="U2437" i="8"/>
  <c r="T2437" i="8"/>
  <c r="S2437" i="8"/>
  <c r="R2437" i="8"/>
  <c r="Q2437" i="8"/>
  <c r="G2437" i="8"/>
  <c r="AC2436" i="8"/>
  <c r="AA2436" i="8"/>
  <c r="Z2436" i="8"/>
  <c r="X2436" i="8"/>
  <c r="U2436" i="8"/>
  <c r="T2436" i="8"/>
  <c r="S2436" i="8"/>
  <c r="R2436" i="8"/>
  <c r="Q2436" i="8"/>
  <c r="G2436" i="8"/>
  <c r="AC2435" i="8"/>
  <c r="AA2435" i="8"/>
  <c r="Z2435" i="8"/>
  <c r="X2435" i="8"/>
  <c r="U2435" i="8"/>
  <c r="T2435" i="8"/>
  <c r="S2435" i="8"/>
  <c r="R2435" i="8"/>
  <c r="Q2435" i="8"/>
  <c r="G2435" i="8"/>
  <c r="AC2434" i="8"/>
  <c r="AA2434" i="8"/>
  <c r="Z2434" i="8"/>
  <c r="X2434" i="8"/>
  <c r="U2434" i="8"/>
  <c r="T2434" i="8"/>
  <c r="S2434" i="8"/>
  <c r="R2434" i="8"/>
  <c r="Q2434" i="8"/>
  <c r="G2434" i="8"/>
  <c r="AC2433" i="8"/>
  <c r="AA2433" i="8"/>
  <c r="Z2433" i="8"/>
  <c r="X2433" i="8"/>
  <c r="U2433" i="8"/>
  <c r="T2433" i="8"/>
  <c r="S2433" i="8"/>
  <c r="R2433" i="8"/>
  <c r="Q2433" i="8"/>
  <c r="G2433" i="8"/>
  <c r="AC2432" i="8"/>
  <c r="AA2432" i="8"/>
  <c r="Z2432" i="8"/>
  <c r="X2432" i="8"/>
  <c r="U2432" i="8"/>
  <c r="T2432" i="8"/>
  <c r="S2432" i="8"/>
  <c r="R2432" i="8"/>
  <c r="Q2432" i="8"/>
  <c r="G2432" i="8"/>
  <c r="AC2431" i="8"/>
  <c r="AA2431" i="8"/>
  <c r="Z2431" i="8"/>
  <c r="X2431" i="8"/>
  <c r="U2431" i="8"/>
  <c r="T2431" i="8"/>
  <c r="S2431" i="8"/>
  <c r="R2431" i="8"/>
  <c r="Q2431" i="8"/>
  <c r="G2431" i="8"/>
  <c r="AC2430" i="8"/>
  <c r="AA2430" i="8"/>
  <c r="Z2430" i="8"/>
  <c r="X2430" i="8"/>
  <c r="U2430" i="8"/>
  <c r="T2430" i="8"/>
  <c r="S2430" i="8"/>
  <c r="R2430" i="8"/>
  <c r="Q2430" i="8"/>
  <c r="G2430" i="8"/>
  <c r="AC2429" i="8"/>
  <c r="AA2429" i="8"/>
  <c r="Z2429" i="8"/>
  <c r="X2429" i="8"/>
  <c r="U2429" i="8"/>
  <c r="T2429" i="8"/>
  <c r="S2429" i="8"/>
  <c r="R2429" i="8"/>
  <c r="Q2429" i="8"/>
  <c r="G2429" i="8"/>
  <c r="AC2428" i="8"/>
  <c r="AA2428" i="8"/>
  <c r="Z2428" i="8"/>
  <c r="X2428" i="8"/>
  <c r="U2428" i="8"/>
  <c r="T2428" i="8"/>
  <c r="S2428" i="8"/>
  <c r="R2428" i="8"/>
  <c r="Q2428" i="8"/>
  <c r="G2428" i="8"/>
  <c r="AC2427" i="8"/>
  <c r="AA2427" i="8"/>
  <c r="Z2427" i="8"/>
  <c r="X2427" i="8"/>
  <c r="U2427" i="8"/>
  <c r="T2427" i="8"/>
  <c r="S2427" i="8"/>
  <c r="R2427" i="8"/>
  <c r="Q2427" i="8"/>
  <c r="G2427" i="8"/>
  <c r="AC2426" i="8"/>
  <c r="AA2426" i="8"/>
  <c r="Z2426" i="8"/>
  <c r="X2426" i="8"/>
  <c r="U2426" i="8"/>
  <c r="T2426" i="8"/>
  <c r="S2426" i="8"/>
  <c r="R2426" i="8"/>
  <c r="Q2426" i="8"/>
  <c r="G2426" i="8"/>
  <c r="AC2425" i="8"/>
  <c r="AA2425" i="8"/>
  <c r="Z2425" i="8"/>
  <c r="X2425" i="8"/>
  <c r="U2425" i="8"/>
  <c r="T2425" i="8"/>
  <c r="S2425" i="8"/>
  <c r="R2425" i="8"/>
  <c r="Q2425" i="8"/>
  <c r="G2425" i="8"/>
  <c r="AC2424" i="8"/>
  <c r="AA2424" i="8"/>
  <c r="Z2424" i="8"/>
  <c r="X2424" i="8"/>
  <c r="U2424" i="8"/>
  <c r="T2424" i="8"/>
  <c r="S2424" i="8"/>
  <c r="R2424" i="8"/>
  <c r="Q2424" i="8"/>
  <c r="G2424" i="8"/>
  <c r="AC2423" i="8"/>
  <c r="AA2423" i="8"/>
  <c r="Z2423" i="8"/>
  <c r="X2423" i="8"/>
  <c r="U2423" i="8"/>
  <c r="T2423" i="8"/>
  <c r="S2423" i="8"/>
  <c r="R2423" i="8"/>
  <c r="Q2423" i="8"/>
  <c r="G2423" i="8"/>
  <c r="AC2422" i="8"/>
  <c r="AA2422" i="8"/>
  <c r="Z2422" i="8"/>
  <c r="X2422" i="8"/>
  <c r="U2422" i="8"/>
  <c r="T2422" i="8"/>
  <c r="S2422" i="8"/>
  <c r="R2422" i="8"/>
  <c r="Q2422" i="8"/>
  <c r="G2422" i="8"/>
  <c r="AC2421" i="8"/>
  <c r="AA2421" i="8"/>
  <c r="Z2421" i="8"/>
  <c r="X2421" i="8"/>
  <c r="U2421" i="8"/>
  <c r="T2421" i="8"/>
  <c r="S2421" i="8"/>
  <c r="R2421" i="8"/>
  <c r="Q2421" i="8"/>
  <c r="G2421" i="8"/>
  <c r="AC2420" i="8"/>
  <c r="AA2420" i="8"/>
  <c r="Z2420" i="8"/>
  <c r="X2420" i="8"/>
  <c r="U2420" i="8"/>
  <c r="T2420" i="8"/>
  <c r="S2420" i="8"/>
  <c r="R2420" i="8"/>
  <c r="Q2420" i="8"/>
  <c r="G2420" i="8"/>
  <c r="AC2419" i="8"/>
  <c r="AA2419" i="8"/>
  <c r="Z2419" i="8"/>
  <c r="X2419" i="8"/>
  <c r="U2419" i="8"/>
  <c r="T2419" i="8"/>
  <c r="S2419" i="8"/>
  <c r="R2419" i="8"/>
  <c r="Q2419" i="8"/>
  <c r="G2419" i="8"/>
  <c r="AC2418" i="8"/>
  <c r="AA2418" i="8"/>
  <c r="Z2418" i="8"/>
  <c r="X2418" i="8"/>
  <c r="U2418" i="8"/>
  <c r="T2418" i="8"/>
  <c r="S2418" i="8"/>
  <c r="R2418" i="8"/>
  <c r="Q2418" i="8"/>
  <c r="G2418" i="8"/>
  <c r="AC2417" i="8"/>
  <c r="AA2417" i="8"/>
  <c r="Z2417" i="8"/>
  <c r="X2417" i="8"/>
  <c r="U2417" i="8"/>
  <c r="T2417" i="8"/>
  <c r="S2417" i="8"/>
  <c r="R2417" i="8"/>
  <c r="Q2417" i="8"/>
  <c r="G2417" i="8"/>
  <c r="AC2416" i="8"/>
  <c r="AA2416" i="8"/>
  <c r="Z2416" i="8"/>
  <c r="X2416" i="8"/>
  <c r="U2416" i="8"/>
  <c r="T2416" i="8"/>
  <c r="S2416" i="8"/>
  <c r="R2416" i="8"/>
  <c r="Q2416" i="8"/>
  <c r="G2416" i="8"/>
  <c r="AC2415" i="8"/>
  <c r="AA2415" i="8"/>
  <c r="Z2415" i="8"/>
  <c r="X2415" i="8"/>
  <c r="U2415" i="8"/>
  <c r="T2415" i="8"/>
  <c r="S2415" i="8"/>
  <c r="R2415" i="8"/>
  <c r="Q2415" i="8"/>
  <c r="G2415" i="8"/>
  <c r="AC2414" i="8"/>
  <c r="AA2414" i="8"/>
  <c r="Z2414" i="8"/>
  <c r="X2414" i="8"/>
  <c r="U2414" i="8"/>
  <c r="T2414" i="8"/>
  <c r="S2414" i="8"/>
  <c r="R2414" i="8"/>
  <c r="Q2414" i="8"/>
  <c r="G2414" i="8"/>
  <c r="AC2413" i="8"/>
  <c r="AA2413" i="8"/>
  <c r="Z2413" i="8"/>
  <c r="X2413" i="8"/>
  <c r="U2413" i="8"/>
  <c r="T2413" i="8"/>
  <c r="S2413" i="8"/>
  <c r="R2413" i="8"/>
  <c r="Q2413" i="8"/>
  <c r="G2413" i="8"/>
  <c r="AC2412" i="8"/>
  <c r="AA2412" i="8"/>
  <c r="Z2412" i="8"/>
  <c r="X2412" i="8"/>
  <c r="U2412" i="8"/>
  <c r="T2412" i="8"/>
  <c r="S2412" i="8"/>
  <c r="R2412" i="8"/>
  <c r="Q2412" i="8"/>
  <c r="G2412" i="8"/>
  <c r="AC2411" i="8"/>
  <c r="AA2411" i="8"/>
  <c r="Z2411" i="8"/>
  <c r="X2411" i="8"/>
  <c r="U2411" i="8"/>
  <c r="T2411" i="8"/>
  <c r="S2411" i="8"/>
  <c r="R2411" i="8"/>
  <c r="Q2411" i="8"/>
  <c r="G2411" i="8"/>
  <c r="AC2410" i="8"/>
  <c r="AA2410" i="8"/>
  <c r="Z2410" i="8"/>
  <c r="X2410" i="8"/>
  <c r="U2410" i="8"/>
  <c r="T2410" i="8"/>
  <c r="S2410" i="8"/>
  <c r="R2410" i="8"/>
  <c r="Q2410" i="8"/>
  <c r="G2410" i="8"/>
  <c r="AC2409" i="8"/>
  <c r="AA2409" i="8"/>
  <c r="Z2409" i="8"/>
  <c r="X2409" i="8"/>
  <c r="U2409" i="8"/>
  <c r="T2409" i="8"/>
  <c r="S2409" i="8"/>
  <c r="R2409" i="8"/>
  <c r="Q2409" i="8"/>
  <c r="G2409" i="8"/>
  <c r="AC2408" i="8"/>
  <c r="AA2408" i="8"/>
  <c r="Z2408" i="8"/>
  <c r="X2408" i="8"/>
  <c r="U2408" i="8"/>
  <c r="T2408" i="8"/>
  <c r="S2408" i="8"/>
  <c r="R2408" i="8"/>
  <c r="Q2408" i="8"/>
  <c r="G2408" i="8"/>
  <c r="AC2407" i="8"/>
  <c r="AA2407" i="8"/>
  <c r="Z2407" i="8"/>
  <c r="X2407" i="8"/>
  <c r="U2407" i="8"/>
  <c r="T2407" i="8"/>
  <c r="S2407" i="8"/>
  <c r="R2407" i="8"/>
  <c r="Q2407" i="8"/>
  <c r="G2407" i="8"/>
  <c r="AC2406" i="8"/>
  <c r="AA2406" i="8"/>
  <c r="Z2406" i="8"/>
  <c r="X2406" i="8"/>
  <c r="U2406" i="8"/>
  <c r="T2406" i="8"/>
  <c r="S2406" i="8"/>
  <c r="R2406" i="8"/>
  <c r="Q2406" i="8"/>
  <c r="G2406" i="8"/>
  <c r="AC2405" i="8"/>
  <c r="AA2405" i="8"/>
  <c r="Z2405" i="8"/>
  <c r="X2405" i="8"/>
  <c r="U2405" i="8"/>
  <c r="T2405" i="8"/>
  <c r="S2405" i="8"/>
  <c r="R2405" i="8"/>
  <c r="Q2405" i="8"/>
  <c r="G2405" i="8"/>
  <c r="AC2404" i="8"/>
  <c r="AA2404" i="8"/>
  <c r="Z2404" i="8"/>
  <c r="X2404" i="8"/>
  <c r="U2404" i="8"/>
  <c r="T2404" i="8"/>
  <c r="S2404" i="8"/>
  <c r="R2404" i="8"/>
  <c r="Q2404" i="8"/>
  <c r="G2404" i="8"/>
  <c r="AC2403" i="8"/>
  <c r="AA2403" i="8"/>
  <c r="Z2403" i="8"/>
  <c r="X2403" i="8"/>
  <c r="U2403" i="8"/>
  <c r="T2403" i="8"/>
  <c r="S2403" i="8"/>
  <c r="R2403" i="8"/>
  <c r="Q2403" i="8"/>
  <c r="G2403" i="8"/>
  <c r="AC2402" i="8"/>
  <c r="AA2402" i="8"/>
  <c r="Z2402" i="8"/>
  <c r="X2402" i="8"/>
  <c r="U2402" i="8"/>
  <c r="T2402" i="8"/>
  <c r="S2402" i="8"/>
  <c r="R2402" i="8"/>
  <c r="Q2402" i="8"/>
  <c r="G2402" i="8"/>
  <c r="AC2401" i="8"/>
  <c r="AA2401" i="8"/>
  <c r="Z2401" i="8"/>
  <c r="X2401" i="8"/>
  <c r="U2401" i="8"/>
  <c r="T2401" i="8"/>
  <c r="S2401" i="8"/>
  <c r="R2401" i="8"/>
  <c r="Q2401" i="8"/>
  <c r="G2401" i="8"/>
  <c r="AC2400" i="8"/>
  <c r="AA2400" i="8"/>
  <c r="Z2400" i="8"/>
  <c r="X2400" i="8"/>
  <c r="U2400" i="8"/>
  <c r="T2400" i="8"/>
  <c r="S2400" i="8"/>
  <c r="R2400" i="8"/>
  <c r="Q2400" i="8"/>
  <c r="G2400" i="8"/>
  <c r="AC2399" i="8"/>
  <c r="AA2399" i="8"/>
  <c r="Z2399" i="8"/>
  <c r="X2399" i="8"/>
  <c r="U2399" i="8"/>
  <c r="T2399" i="8"/>
  <c r="S2399" i="8"/>
  <c r="R2399" i="8"/>
  <c r="Q2399" i="8"/>
  <c r="G2399" i="8"/>
  <c r="AC2398" i="8"/>
  <c r="AA2398" i="8"/>
  <c r="Z2398" i="8"/>
  <c r="X2398" i="8"/>
  <c r="U2398" i="8"/>
  <c r="T2398" i="8"/>
  <c r="S2398" i="8"/>
  <c r="R2398" i="8"/>
  <c r="Q2398" i="8"/>
  <c r="G2398" i="8"/>
  <c r="AC2397" i="8"/>
  <c r="AA2397" i="8"/>
  <c r="Z2397" i="8"/>
  <c r="X2397" i="8"/>
  <c r="U2397" i="8"/>
  <c r="T2397" i="8"/>
  <c r="S2397" i="8"/>
  <c r="R2397" i="8"/>
  <c r="Q2397" i="8"/>
  <c r="G2397" i="8"/>
  <c r="AC2396" i="8"/>
  <c r="AA2396" i="8"/>
  <c r="Z2396" i="8"/>
  <c r="X2396" i="8"/>
  <c r="U2396" i="8"/>
  <c r="T2396" i="8"/>
  <c r="S2396" i="8"/>
  <c r="R2396" i="8"/>
  <c r="Q2396" i="8"/>
  <c r="G2396" i="8"/>
  <c r="AC2395" i="8"/>
  <c r="AA2395" i="8"/>
  <c r="Z2395" i="8"/>
  <c r="X2395" i="8"/>
  <c r="U2395" i="8"/>
  <c r="T2395" i="8"/>
  <c r="S2395" i="8"/>
  <c r="R2395" i="8"/>
  <c r="Q2395" i="8"/>
  <c r="G2395" i="8"/>
  <c r="AC2394" i="8"/>
  <c r="AA2394" i="8"/>
  <c r="Z2394" i="8"/>
  <c r="X2394" i="8"/>
  <c r="U2394" i="8"/>
  <c r="T2394" i="8"/>
  <c r="S2394" i="8"/>
  <c r="R2394" i="8"/>
  <c r="Q2394" i="8"/>
  <c r="G2394" i="8"/>
  <c r="AC2393" i="8"/>
  <c r="AA2393" i="8"/>
  <c r="Z2393" i="8"/>
  <c r="X2393" i="8"/>
  <c r="U2393" i="8"/>
  <c r="T2393" i="8"/>
  <c r="S2393" i="8"/>
  <c r="R2393" i="8"/>
  <c r="Q2393" i="8"/>
  <c r="G2393" i="8"/>
  <c r="AC2392" i="8"/>
  <c r="AA2392" i="8"/>
  <c r="Z2392" i="8"/>
  <c r="X2392" i="8"/>
  <c r="U2392" i="8"/>
  <c r="T2392" i="8"/>
  <c r="S2392" i="8"/>
  <c r="R2392" i="8"/>
  <c r="Q2392" i="8"/>
  <c r="G2392" i="8"/>
  <c r="AC2391" i="8"/>
  <c r="AA2391" i="8"/>
  <c r="Z2391" i="8"/>
  <c r="X2391" i="8"/>
  <c r="U2391" i="8"/>
  <c r="T2391" i="8"/>
  <c r="S2391" i="8"/>
  <c r="R2391" i="8"/>
  <c r="Q2391" i="8"/>
  <c r="G2391" i="8"/>
  <c r="AC2390" i="8"/>
  <c r="AA2390" i="8"/>
  <c r="Z2390" i="8"/>
  <c r="X2390" i="8"/>
  <c r="U2390" i="8"/>
  <c r="T2390" i="8"/>
  <c r="S2390" i="8"/>
  <c r="R2390" i="8"/>
  <c r="Q2390" i="8"/>
  <c r="G2390" i="8"/>
  <c r="AC2389" i="8"/>
  <c r="AA2389" i="8"/>
  <c r="Z2389" i="8"/>
  <c r="X2389" i="8"/>
  <c r="U2389" i="8"/>
  <c r="T2389" i="8"/>
  <c r="S2389" i="8"/>
  <c r="R2389" i="8"/>
  <c r="Q2389" i="8"/>
  <c r="G2389" i="8"/>
  <c r="AC2388" i="8"/>
  <c r="AA2388" i="8"/>
  <c r="Z2388" i="8"/>
  <c r="X2388" i="8"/>
  <c r="U2388" i="8"/>
  <c r="T2388" i="8"/>
  <c r="S2388" i="8"/>
  <c r="R2388" i="8"/>
  <c r="Q2388" i="8"/>
  <c r="G2388" i="8"/>
  <c r="AC2387" i="8"/>
  <c r="AA2387" i="8"/>
  <c r="Z2387" i="8"/>
  <c r="X2387" i="8"/>
  <c r="U2387" i="8"/>
  <c r="T2387" i="8"/>
  <c r="S2387" i="8"/>
  <c r="R2387" i="8"/>
  <c r="Q2387" i="8"/>
  <c r="G2387" i="8"/>
  <c r="AC2386" i="8"/>
  <c r="AA2386" i="8"/>
  <c r="Z2386" i="8"/>
  <c r="X2386" i="8"/>
  <c r="U2386" i="8"/>
  <c r="T2386" i="8"/>
  <c r="S2386" i="8"/>
  <c r="R2386" i="8"/>
  <c r="Q2386" i="8"/>
  <c r="G2386" i="8"/>
  <c r="AC2385" i="8"/>
  <c r="AA2385" i="8"/>
  <c r="Z2385" i="8"/>
  <c r="X2385" i="8"/>
  <c r="U2385" i="8"/>
  <c r="T2385" i="8"/>
  <c r="S2385" i="8"/>
  <c r="R2385" i="8"/>
  <c r="Q2385" i="8"/>
  <c r="G2385" i="8"/>
  <c r="AC2384" i="8"/>
  <c r="AA2384" i="8"/>
  <c r="Z2384" i="8"/>
  <c r="X2384" i="8"/>
  <c r="U2384" i="8"/>
  <c r="T2384" i="8"/>
  <c r="S2384" i="8"/>
  <c r="R2384" i="8"/>
  <c r="Q2384" i="8"/>
  <c r="G2384" i="8"/>
  <c r="AC2383" i="8"/>
  <c r="AA2383" i="8"/>
  <c r="Z2383" i="8"/>
  <c r="X2383" i="8"/>
  <c r="U2383" i="8"/>
  <c r="T2383" i="8"/>
  <c r="S2383" i="8"/>
  <c r="R2383" i="8"/>
  <c r="Q2383" i="8"/>
  <c r="G2383" i="8"/>
  <c r="AC2382" i="8"/>
  <c r="AA2382" i="8"/>
  <c r="Z2382" i="8"/>
  <c r="X2382" i="8"/>
  <c r="U2382" i="8"/>
  <c r="T2382" i="8"/>
  <c r="S2382" i="8"/>
  <c r="R2382" i="8"/>
  <c r="Q2382" i="8"/>
  <c r="G2382" i="8"/>
  <c r="AC2381" i="8"/>
  <c r="AA2381" i="8"/>
  <c r="Z2381" i="8"/>
  <c r="X2381" i="8"/>
  <c r="U2381" i="8"/>
  <c r="T2381" i="8"/>
  <c r="S2381" i="8"/>
  <c r="R2381" i="8"/>
  <c r="Q2381" i="8"/>
  <c r="G2381" i="8"/>
  <c r="AC2380" i="8"/>
  <c r="AA2380" i="8"/>
  <c r="Z2380" i="8"/>
  <c r="X2380" i="8"/>
  <c r="U2380" i="8"/>
  <c r="T2380" i="8"/>
  <c r="S2380" i="8"/>
  <c r="R2380" i="8"/>
  <c r="Q2380" i="8"/>
  <c r="G2380" i="8"/>
  <c r="AC2379" i="8"/>
  <c r="AA2379" i="8"/>
  <c r="Z2379" i="8"/>
  <c r="X2379" i="8"/>
  <c r="U2379" i="8"/>
  <c r="T2379" i="8"/>
  <c r="S2379" i="8"/>
  <c r="R2379" i="8"/>
  <c r="Q2379" i="8"/>
  <c r="G2379" i="8"/>
  <c r="AC2378" i="8"/>
  <c r="AA2378" i="8"/>
  <c r="Z2378" i="8"/>
  <c r="X2378" i="8"/>
  <c r="U2378" i="8"/>
  <c r="T2378" i="8"/>
  <c r="S2378" i="8"/>
  <c r="R2378" i="8"/>
  <c r="Q2378" i="8"/>
  <c r="G2378" i="8"/>
  <c r="AC2377" i="8"/>
  <c r="AA2377" i="8"/>
  <c r="Z2377" i="8"/>
  <c r="X2377" i="8"/>
  <c r="U2377" i="8"/>
  <c r="T2377" i="8"/>
  <c r="S2377" i="8"/>
  <c r="R2377" i="8"/>
  <c r="Q2377" i="8"/>
  <c r="G2377" i="8"/>
  <c r="AC2376" i="8"/>
  <c r="AA2376" i="8"/>
  <c r="Z2376" i="8"/>
  <c r="X2376" i="8"/>
  <c r="U2376" i="8"/>
  <c r="T2376" i="8"/>
  <c r="S2376" i="8"/>
  <c r="R2376" i="8"/>
  <c r="Q2376" i="8"/>
  <c r="G2376" i="8"/>
  <c r="AC2375" i="8"/>
  <c r="AA2375" i="8"/>
  <c r="Z2375" i="8"/>
  <c r="X2375" i="8"/>
  <c r="U2375" i="8"/>
  <c r="T2375" i="8"/>
  <c r="S2375" i="8"/>
  <c r="R2375" i="8"/>
  <c r="Q2375" i="8"/>
  <c r="G2375" i="8"/>
  <c r="AC2374" i="8"/>
  <c r="AA2374" i="8"/>
  <c r="Z2374" i="8"/>
  <c r="X2374" i="8"/>
  <c r="U2374" i="8"/>
  <c r="T2374" i="8"/>
  <c r="S2374" i="8"/>
  <c r="R2374" i="8"/>
  <c r="Q2374" i="8"/>
  <c r="G2374" i="8"/>
  <c r="AC2373" i="8"/>
  <c r="AA2373" i="8"/>
  <c r="Z2373" i="8"/>
  <c r="X2373" i="8"/>
  <c r="U2373" i="8"/>
  <c r="T2373" i="8"/>
  <c r="S2373" i="8"/>
  <c r="R2373" i="8"/>
  <c r="Q2373" i="8"/>
  <c r="G2373" i="8"/>
  <c r="AC2372" i="8"/>
  <c r="AA2372" i="8"/>
  <c r="Z2372" i="8"/>
  <c r="X2372" i="8"/>
  <c r="U2372" i="8"/>
  <c r="T2372" i="8"/>
  <c r="S2372" i="8"/>
  <c r="R2372" i="8"/>
  <c r="Q2372" i="8"/>
  <c r="G2372" i="8"/>
  <c r="AC2371" i="8"/>
  <c r="AA2371" i="8"/>
  <c r="Z2371" i="8"/>
  <c r="X2371" i="8"/>
  <c r="U2371" i="8"/>
  <c r="T2371" i="8"/>
  <c r="S2371" i="8"/>
  <c r="R2371" i="8"/>
  <c r="Q2371" i="8"/>
  <c r="G2371" i="8"/>
  <c r="AC2370" i="8"/>
  <c r="AA2370" i="8"/>
  <c r="Z2370" i="8"/>
  <c r="X2370" i="8"/>
  <c r="U2370" i="8"/>
  <c r="T2370" i="8"/>
  <c r="S2370" i="8"/>
  <c r="R2370" i="8"/>
  <c r="Q2370" i="8"/>
  <c r="G2370" i="8"/>
  <c r="AC2369" i="8"/>
  <c r="AA2369" i="8"/>
  <c r="Z2369" i="8"/>
  <c r="X2369" i="8"/>
  <c r="U2369" i="8"/>
  <c r="T2369" i="8"/>
  <c r="S2369" i="8"/>
  <c r="R2369" i="8"/>
  <c r="Q2369" i="8"/>
  <c r="G2369" i="8"/>
  <c r="AC2368" i="8"/>
  <c r="AA2368" i="8"/>
  <c r="Z2368" i="8"/>
  <c r="X2368" i="8"/>
  <c r="U2368" i="8"/>
  <c r="T2368" i="8"/>
  <c r="S2368" i="8"/>
  <c r="R2368" i="8"/>
  <c r="Q2368" i="8"/>
  <c r="G2368" i="8"/>
  <c r="AC2367" i="8"/>
  <c r="AA2367" i="8"/>
  <c r="Z2367" i="8"/>
  <c r="X2367" i="8"/>
  <c r="U2367" i="8"/>
  <c r="T2367" i="8"/>
  <c r="S2367" i="8"/>
  <c r="R2367" i="8"/>
  <c r="Q2367" i="8"/>
  <c r="G2367" i="8"/>
  <c r="AC2366" i="8"/>
  <c r="AA2366" i="8"/>
  <c r="Z2366" i="8"/>
  <c r="X2366" i="8"/>
  <c r="U2366" i="8"/>
  <c r="T2366" i="8"/>
  <c r="S2366" i="8"/>
  <c r="R2366" i="8"/>
  <c r="Q2366" i="8"/>
  <c r="G2366" i="8"/>
  <c r="AC2365" i="8"/>
  <c r="AA2365" i="8"/>
  <c r="Z2365" i="8"/>
  <c r="X2365" i="8"/>
  <c r="U2365" i="8"/>
  <c r="T2365" i="8"/>
  <c r="S2365" i="8"/>
  <c r="R2365" i="8"/>
  <c r="Q2365" i="8"/>
  <c r="G2365" i="8"/>
  <c r="AC2364" i="8"/>
  <c r="AA2364" i="8"/>
  <c r="Z2364" i="8"/>
  <c r="X2364" i="8"/>
  <c r="U2364" i="8"/>
  <c r="T2364" i="8"/>
  <c r="S2364" i="8"/>
  <c r="R2364" i="8"/>
  <c r="Q2364" i="8"/>
  <c r="G2364" i="8"/>
  <c r="AC2363" i="8"/>
  <c r="AA2363" i="8"/>
  <c r="Z2363" i="8"/>
  <c r="X2363" i="8"/>
  <c r="U2363" i="8"/>
  <c r="T2363" i="8"/>
  <c r="S2363" i="8"/>
  <c r="R2363" i="8"/>
  <c r="Q2363" i="8"/>
  <c r="G2363" i="8"/>
  <c r="AC2362" i="8"/>
  <c r="AA2362" i="8"/>
  <c r="Z2362" i="8"/>
  <c r="X2362" i="8"/>
  <c r="U2362" i="8"/>
  <c r="T2362" i="8"/>
  <c r="S2362" i="8"/>
  <c r="R2362" i="8"/>
  <c r="Q2362" i="8"/>
  <c r="G2362" i="8"/>
  <c r="AC2361" i="8"/>
  <c r="AA2361" i="8"/>
  <c r="Z2361" i="8"/>
  <c r="X2361" i="8"/>
  <c r="U2361" i="8"/>
  <c r="T2361" i="8"/>
  <c r="S2361" i="8"/>
  <c r="R2361" i="8"/>
  <c r="Q2361" i="8"/>
  <c r="G2361" i="8"/>
  <c r="AC2360" i="8"/>
  <c r="AA2360" i="8"/>
  <c r="Z2360" i="8"/>
  <c r="X2360" i="8"/>
  <c r="U2360" i="8"/>
  <c r="T2360" i="8"/>
  <c r="S2360" i="8"/>
  <c r="R2360" i="8"/>
  <c r="Q2360" i="8"/>
  <c r="G2360" i="8"/>
  <c r="AC2359" i="8"/>
  <c r="AA2359" i="8"/>
  <c r="Z2359" i="8"/>
  <c r="X2359" i="8"/>
  <c r="U2359" i="8"/>
  <c r="T2359" i="8"/>
  <c r="S2359" i="8"/>
  <c r="R2359" i="8"/>
  <c r="Q2359" i="8"/>
  <c r="G2359" i="8"/>
  <c r="AC2358" i="8"/>
  <c r="AA2358" i="8"/>
  <c r="Z2358" i="8"/>
  <c r="X2358" i="8"/>
  <c r="U2358" i="8"/>
  <c r="T2358" i="8"/>
  <c r="S2358" i="8"/>
  <c r="R2358" i="8"/>
  <c r="Q2358" i="8"/>
  <c r="G2358" i="8"/>
  <c r="AC2357" i="8"/>
  <c r="AA2357" i="8"/>
  <c r="Z2357" i="8"/>
  <c r="X2357" i="8"/>
  <c r="U2357" i="8"/>
  <c r="T2357" i="8"/>
  <c r="S2357" i="8"/>
  <c r="R2357" i="8"/>
  <c r="Q2357" i="8"/>
  <c r="G2357" i="8"/>
  <c r="AC2356" i="8"/>
  <c r="AA2356" i="8"/>
  <c r="Z2356" i="8"/>
  <c r="X2356" i="8"/>
  <c r="U2356" i="8"/>
  <c r="T2356" i="8"/>
  <c r="S2356" i="8"/>
  <c r="R2356" i="8"/>
  <c r="Q2356" i="8"/>
  <c r="G2356" i="8"/>
  <c r="AC2355" i="8"/>
  <c r="AA2355" i="8"/>
  <c r="Z2355" i="8"/>
  <c r="X2355" i="8"/>
  <c r="U2355" i="8"/>
  <c r="T2355" i="8"/>
  <c r="S2355" i="8"/>
  <c r="R2355" i="8"/>
  <c r="Q2355" i="8"/>
  <c r="G2355" i="8"/>
  <c r="AC2354" i="8"/>
  <c r="AA2354" i="8"/>
  <c r="Z2354" i="8"/>
  <c r="X2354" i="8"/>
  <c r="U2354" i="8"/>
  <c r="T2354" i="8"/>
  <c r="S2354" i="8"/>
  <c r="R2354" i="8"/>
  <c r="Q2354" i="8"/>
  <c r="G2354" i="8"/>
  <c r="AC2353" i="8"/>
  <c r="AA2353" i="8"/>
  <c r="Z2353" i="8"/>
  <c r="X2353" i="8"/>
  <c r="U2353" i="8"/>
  <c r="T2353" i="8"/>
  <c r="S2353" i="8"/>
  <c r="R2353" i="8"/>
  <c r="Q2353" i="8"/>
  <c r="G2353" i="8"/>
  <c r="AC2352" i="8"/>
  <c r="AA2352" i="8"/>
  <c r="Z2352" i="8"/>
  <c r="X2352" i="8"/>
  <c r="U2352" i="8"/>
  <c r="T2352" i="8"/>
  <c r="S2352" i="8"/>
  <c r="R2352" i="8"/>
  <c r="Q2352" i="8"/>
  <c r="G2352" i="8"/>
  <c r="AC2351" i="8"/>
  <c r="AA2351" i="8"/>
  <c r="Z2351" i="8"/>
  <c r="X2351" i="8"/>
  <c r="U2351" i="8"/>
  <c r="T2351" i="8"/>
  <c r="S2351" i="8"/>
  <c r="R2351" i="8"/>
  <c r="Q2351" i="8"/>
  <c r="G2351" i="8"/>
  <c r="AC2350" i="8"/>
  <c r="AA2350" i="8"/>
  <c r="Z2350" i="8"/>
  <c r="X2350" i="8"/>
  <c r="U2350" i="8"/>
  <c r="T2350" i="8"/>
  <c r="S2350" i="8"/>
  <c r="R2350" i="8"/>
  <c r="Q2350" i="8"/>
  <c r="G2350" i="8"/>
  <c r="AC2349" i="8"/>
  <c r="AA2349" i="8"/>
  <c r="Z2349" i="8"/>
  <c r="X2349" i="8"/>
  <c r="U2349" i="8"/>
  <c r="T2349" i="8"/>
  <c r="S2349" i="8"/>
  <c r="R2349" i="8"/>
  <c r="Q2349" i="8"/>
  <c r="G2349" i="8"/>
  <c r="AC2348" i="8"/>
  <c r="AA2348" i="8"/>
  <c r="Z2348" i="8"/>
  <c r="X2348" i="8"/>
  <c r="U2348" i="8"/>
  <c r="T2348" i="8"/>
  <c r="S2348" i="8"/>
  <c r="R2348" i="8"/>
  <c r="Q2348" i="8"/>
  <c r="G2348" i="8"/>
  <c r="AC2347" i="8"/>
  <c r="AA2347" i="8"/>
  <c r="Z2347" i="8"/>
  <c r="X2347" i="8"/>
  <c r="U2347" i="8"/>
  <c r="T2347" i="8"/>
  <c r="S2347" i="8"/>
  <c r="R2347" i="8"/>
  <c r="Q2347" i="8"/>
  <c r="G2347" i="8"/>
  <c r="AC2346" i="8"/>
  <c r="AA2346" i="8"/>
  <c r="Z2346" i="8"/>
  <c r="X2346" i="8"/>
  <c r="U2346" i="8"/>
  <c r="T2346" i="8"/>
  <c r="S2346" i="8"/>
  <c r="R2346" i="8"/>
  <c r="Q2346" i="8"/>
  <c r="G2346" i="8"/>
  <c r="AC2345" i="8"/>
  <c r="AA2345" i="8"/>
  <c r="Z2345" i="8"/>
  <c r="X2345" i="8"/>
  <c r="U2345" i="8"/>
  <c r="T2345" i="8"/>
  <c r="S2345" i="8"/>
  <c r="R2345" i="8"/>
  <c r="Q2345" i="8"/>
  <c r="G2345" i="8"/>
  <c r="AC2344" i="8"/>
  <c r="AA2344" i="8"/>
  <c r="Z2344" i="8"/>
  <c r="X2344" i="8"/>
  <c r="U2344" i="8"/>
  <c r="T2344" i="8"/>
  <c r="S2344" i="8"/>
  <c r="R2344" i="8"/>
  <c r="Q2344" i="8"/>
  <c r="G2344" i="8"/>
  <c r="AC2343" i="8"/>
  <c r="AA2343" i="8"/>
  <c r="Z2343" i="8"/>
  <c r="X2343" i="8"/>
  <c r="U2343" i="8"/>
  <c r="T2343" i="8"/>
  <c r="S2343" i="8"/>
  <c r="R2343" i="8"/>
  <c r="Q2343" i="8"/>
  <c r="G2343" i="8"/>
  <c r="AC2342" i="8"/>
  <c r="AA2342" i="8"/>
  <c r="Z2342" i="8"/>
  <c r="X2342" i="8"/>
  <c r="U2342" i="8"/>
  <c r="T2342" i="8"/>
  <c r="S2342" i="8"/>
  <c r="R2342" i="8"/>
  <c r="Q2342" i="8"/>
  <c r="G2342" i="8"/>
  <c r="AC2341" i="8"/>
  <c r="AA2341" i="8"/>
  <c r="Z2341" i="8"/>
  <c r="X2341" i="8"/>
  <c r="U2341" i="8"/>
  <c r="T2341" i="8"/>
  <c r="S2341" i="8"/>
  <c r="R2341" i="8"/>
  <c r="Q2341" i="8"/>
  <c r="G2341" i="8"/>
  <c r="AC2340" i="8"/>
  <c r="AA2340" i="8"/>
  <c r="Z2340" i="8"/>
  <c r="X2340" i="8"/>
  <c r="U2340" i="8"/>
  <c r="T2340" i="8"/>
  <c r="S2340" i="8"/>
  <c r="R2340" i="8"/>
  <c r="Q2340" i="8"/>
  <c r="G2340" i="8"/>
  <c r="AC2339" i="8"/>
  <c r="AA2339" i="8"/>
  <c r="Z2339" i="8"/>
  <c r="X2339" i="8"/>
  <c r="U2339" i="8"/>
  <c r="T2339" i="8"/>
  <c r="S2339" i="8"/>
  <c r="R2339" i="8"/>
  <c r="Q2339" i="8"/>
  <c r="G2339" i="8"/>
  <c r="AC2338" i="8"/>
  <c r="AA2338" i="8"/>
  <c r="Z2338" i="8"/>
  <c r="X2338" i="8"/>
  <c r="U2338" i="8"/>
  <c r="T2338" i="8"/>
  <c r="S2338" i="8"/>
  <c r="R2338" i="8"/>
  <c r="Q2338" i="8"/>
  <c r="G2338" i="8"/>
  <c r="AC2337" i="8"/>
  <c r="AA2337" i="8"/>
  <c r="Z2337" i="8"/>
  <c r="X2337" i="8"/>
  <c r="U2337" i="8"/>
  <c r="T2337" i="8"/>
  <c r="S2337" i="8"/>
  <c r="R2337" i="8"/>
  <c r="Q2337" i="8"/>
  <c r="G2337" i="8"/>
  <c r="AC2336" i="8"/>
  <c r="AA2336" i="8"/>
  <c r="Z2336" i="8"/>
  <c r="X2336" i="8"/>
  <c r="U2336" i="8"/>
  <c r="T2336" i="8"/>
  <c r="S2336" i="8"/>
  <c r="R2336" i="8"/>
  <c r="Q2336" i="8"/>
  <c r="G2336" i="8"/>
  <c r="AC2335" i="8"/>
  <c r="AA2335" i="8"/>
  <c r="Z2335" i="8"/>
  <c r="X2335" i="8"/>
  <c r="U2335" i="8"/>
  <c r="T2335" i="8"/>
  <c r="S2335" i="8"/>
  <c r="R2335" i="8"/>
  <c r="Q2335" i="8"/>
  <c r="G2335" i="8"/>
  <c r="AC2334" i="8"/>
  <c r="AA2334" i="8"/>
  <c r="Z2334" i="8"/>
  <c r="X2334" i="8"/>
  <c r="U2334" i="8"/>
  <c r="T2334" i="8"/>
  <c r="S2334" i="8"/>
  <c r="R2334" i="8"/>
  <c r="Q2334" i="8"/>
  <c r="G2334" i="8"/>
  <c r="AC2333" i="8"/>
  <c r="AA2333" i="8"/>
  <c r="Z2333" i="8"/>
  <c r="X2333" i="8"/>
  <c r="U2333" i="8"/>
  <c r="T2333" i="8"/>
  <c r="S2333" i="8"/>
  <c r="R2333" i="8"/>
  <c r="Q2333" i="8"/>
  <c r="G2333" i="8"/>
  <c r="AC2332" i="8"/>
  <c r="AA2332" i="8"/>
  <c r="Z2332" i="8"/>
  <c r="X2332" i="8"/>
  <c r="U2332" i="8"/>
  <c r="T2332" i="8"/>
  <c r="S2332" i="8"/>
  <c r="R2332" i="8"/>
  <c r="Q2332" i="8"/>
  <c r="G2332" i="8"/>
  <c r="AC2331" i="8"/>
  <c r="AA2331" i="8"/>
  <c r="Z2331" i="8"/>
  <c r="X2331" i="8"/>
  <c r="U2331" i="8"/>
  <c r="T2331" i="8"/>
  <c r="S2331" i="8"/>
  <c r="R2331" i="8"/>
  <c r="Q2331" i="8"/>
  <c r="G2331" i="8"/>
  <c r="AC2330" i="8"/>
  <c r="AA2330" i="8"/>
  <c r="Z2330" i="8"/>
  <c r="X2330" i="8"/>
  <c r="U2330" i="8"/>
  <c r="T2330" i="8"/>
  <c r="S2330" i="8"/>
  <c r="R2330" i="8"/>
  <c r="Q2330" i="8"/>
  <c r="G2330" i="8"/>
  <c r="AC2329" i="8"/>
  <c r="AA2329" i="8"/>
  <c r="Z2329" i="8"/>
  <c r="X2329" i="8"/>
  <c r="U2329" i="8"/>
  <c r="T2329" i="8"/>
  <c r="S2329" i="8"/>
  <c r="R2329" i="8"/>
  <c r="Q2329" i="8"/>
  <c r="G2329" i="8"/>
  <c r="AC2328" i="8"/>
  <c r="AA2328" i="8"/>
  <c r="Z2328" i="8"/>
  <c r="X2328" i="8"/>
  <c r="U2328" i="8"/>
  <c r="T2328" i="8"/>
  <c r="S2328" i="8"/>
  <c r="R2328" i="8"/>
  <c r="Q2328" i="8"/>
  <c r="G2328" i="8"/>
  <c r="AC2327" i="8"/>
  <c r="AA2327" i="8"/>
  <c r="Z2327" i="8"/>
  <c r="X2327" i="8"/>
  <c r="U2327" i="8"/>
  <c r="T2327" i="8"/>
  <c r="S2327" i="8"/>
  <c r="R2327" i="8"/>
  <c r="Q2327" i="8"/>
  <c r="G2327" i="8"/>
  <c r="AC2326" i="8"/>
  <c r="AA2326" i="8"/>
  <c r="Z2326" i="8"/>
  <c r="X2326" i="8"/>
  <c r="U2326" i="8"/>
  <c r="T2326" i="8"/>
  <c r="S2326" i="8"/>
  <c r="R2326" i="8"/>
  <c r="Q2326" i="8"/>
  <c r="G2326" i="8"/>
  <c r="AC2325" i="8"/>
  <c r="AA2325" i="8"/>
  <c r="Z2325" i="8"/>
  <c r="X2325" i="8"/>
  <c r="U2325" i="8"/>
  <c r="T2325" i="8"/>
  <c r="S2325" i="8"/>
  <c r="R2325" i="8"/>
  <c r="Q2325" i="8"/>
  <c r="G2325" i="8"/>
  <c r="AC2324" i="8"/>
  <c r="AA2324" i="8"/>
  <c r="Z2324" i="8"/>
  <c r="X2324" i="8"/>
  <c r="U2324" i="8"/>
  <c r="T2324" i="8"/>
  <c r="S2324" i="8"/>
  <c r="R2324" i="8"/>
  <c r="Q2324" i="8"/>
  <c r="G2324" i="8"/>
  <c r="AC2323" i="8"/>
  <c r="AA2323" i="8"/>
  <c r="Z2323" i="8"/>
  <c r="X2323" i="8"/>
  <c r="U2323" i="8"/>
  <c r="T2323" i="8"/>
  <c r="S2323" i="8"/>
  <c r="R2323" i="8"/>
  <c r="Q2323" i="8"/>
  <c r="G2323" i="8"/>
  <c r="AC2322" i="8"/>
  <c r="AA2322" i="8"/>
  <c r="Z2322" i="8"/>
  <c r="X2322" i="8"/>
  <c r="U2322" i="8"/>
  <c r="T2322" i="8"/>
  <c r="S2322" i="8"/>
  <c r="R2322" i="8"/>
  <c r="Q2322" i="8"/>
  <c r="G2322" i="8"/>
  <c r="AC2321" i="8"/>
  <c r="AA2321" i="8"/>
  <c r="Z2321" i="8"/>
  <c r="X2321" i="8"/>
  <c r="U2321" i="8"/>
  <c r="T2321" i="8"/>
  <c r="S2321" i="8"/>
  <c r="R2321" i="8"/>
  <c r="Q2321" i="8"/>
  <c r="G2321" i="8"/>
  <c r="AC2320" i="8"/>
  <c r="AA2320" i="8"/>
  <c r="Z2320" i="8"/>
  <c r="X2320" i="8"/>
  <c r="U2320" i="8"/>
  <c r="T2320" i="8"/>
  <c r="S2320" i="8"/>
  <c r="R2320" i="8"/>
  <c r="Q2320" i="8"/>
  <c r="G2320" i="8"/>
  <c r="AC2319" i="8"/>
  <c r="AA2319" i="8"/>
  <c r="Z2319" i="8"/>
  <c r="X2319" i="8"/>
  <c r="U2319" i="8"/>
  <c r="T2319" i="8"/>
  <c r="S2319" i="8"/>
  <c r="R2319" i="8"/>
  <c r="Q2319" i="8"/>
  <c r="G2319" i="8"/>
  <c r="AC2318" i="8"/>
  <c r="AA2318" i="8"/>
  <c r="Z2318" i="8"/>
  <c r="X2318" i="8"/>
  <c r="U2318" i="8"/>
  <c r="T2318" i="8"/>
  <c r="S2318" i="8"/>
  <c r="R2318" i="8"/>
  <c r="Q2318" i="8"/>
  <c r="G2318" i="8"/>
  <c r="AC2317" i="8"/>
  <c r="AA2317" i="8"/>
  <c r="Z2317" i="8"/>
  <c r="X2317" i="8"/>
  <c r="U2317" i="8"/>
  <c r="T2317" i="8"/>
  <c r="S2317" i="8"/>
  <c r="R2317" i="8"/>
  <c r="Q2317" i="8"/>
  <c r="G2317" i="8"/>
  <c r="AC2316" i="8"/>
  <c r="AA2316" i="8"/>
  <c r="Z2316" i="8"/>
  <c r="X2316" i="8"/>
  <c r="U2316" i="8"/>
  <c r="T2316" i="8"/>
  <c r="S2316" i="8"/>
  <c r="R2316" i="8"/>
  <c r="Q2316" i="8"/>
  <c r="G2316" i="8"/>
  <c r="AC2315" i="8"/>
  <c r="AA2315" i="8"/>
  <c r="Z2315" i="8"/>
  <c r="X2315" i="8"/>
  <c r="U2315" i="8"/>
  <c r="T2315" i="8"/>
  <c r="S2315" i="8"/>
  <c r="R2315" i="8"/>
  <c r="Q2315" i="8"/>
  <c r="G2315" i="8"/>
  <c r="AC2314" i="8"/>
  <c r="AA2314" i="8"/>
  <c r="Z2314" i="8"/>
  <c r="X2314" i="8"/>
  <c r="U2314" i="8"/>
  <c r="T2314" i="8"/>
  <c r="S2314" i="8"/>
  <c r="R2314" i="8"/>
  <c r="Q2314" i="8"/>
  <c r="G2314" i="8"/>
  <c r="AC2313" i="8"/>
  <c r="AA2313" i="8"/>
  <c r="Z2313" i="8"/>
  <c r="X2313" i="8"/>
  <c r="U2313" i="8"/>
  <c r="T2313" i="8"/>
  <c r="S2313" i="8"/>
  <c r="R2313" i="8"/>
  <c r="Q2313" i="8"/>
  <c r="G2313" i="8"/>
  <c r="AC2312" i="8"/>
  <c r="AA2312" i="8"/>
  <c r="Z2312" i="8"/>
  <c r="X2312" i="8"/>
  <c r="U2312" i="8"/>
  <c r="T2312" i="8"/>
  <c r="S2312" i="8"/>
  <c r="R2312" i="8"/>
  <c r="Q2312" i="8"/>
  <c r="G2312" i="8"/>
  <c r="AC2311" i="8"/>
  <c r="AA2311" i="8"/>
  <c r="Z2311" i="8"/>
  <c r="X2311" i="8"/>
  <c r="U2311" i="8"/>
  <c r="T2311" i="8"/>
  <c r="S2311" i="8"/>
  <c r="R2311" i="8"/>
  <c r="Q2311" i="8"/>
  <c r="G2311" i="8"/>
  <c r="AC2310" i="8"/>
  <c r="AA2310" i="8"/>
  <c r="Z2310" i="8"/>
  <c r="X2310" i="8"/>
  <c r="U2310" i="8"/>
  <c r="T2310" i="8"/>
  <c r="S2310" i="8"/>
  <c r="R2310" i="8"/>
  <c r="Q2310" i="8"/>
  <c r="G2310" i="8"/>
  <c r="AC2309" i="8"/>
  <c r="AA2309" i="8"/>
  <c r="Z2309" i="8"/>
  <c r="X2309" i="8"/>
  <c r="U2309" i="8"/>
  <c r="T2309" i="8"/>
  <c r="S2309" i="8"/>
  <c r="R2309" i="8"/>
  <c r="Q2309" i="8"/>
  <c r="G2309" i="8"/>
  <c r="AC2308" i="8"/>
  <c r="AA2308" i="8"/>
  <c r="Z2308" i="8"/>
  <c r="X2308" i="8"/>
  <c r="U2308" i="8"/>
  <c r="T2308" i="8"/>
  <c r="S2308" i="8"/>
  <c r="R2308" i="8"/>
  <c r="Q2308" i="8"/>
  <c r="G2308" i="8"/>
  <c r="AC2307" i="8"/>
  <c r="AA2307" i="8"/>
  <c r="Z2307" i="8"/>
  <c r="X2307" i="8"/>
  <c r="U2307" i="8"/>
  <c r="T2307" i="8"/>
  <c r="S2307" i="8"/>
  <c r="R2307" i="8"/>
  <c r="Q2307" i="8"/>
  <c r="G2307" i="8"/>
  <c r="AC2306" i="8"/>
  <c r="AA2306" i="8"/>
  <c r="Z2306" i="8"/>
  <c r="X2306" i="8"/>
  <c r="U2306" i="8"/>
  <c r="T2306" i="8"/>
  <c r="S2306" i="8"/>
  <c r="R2306" i="8"/>
  <c r="Q2306" i="8"/>
  <c r="G2306" i="8"/>
  <c r="AC2305" i="8"/>
  <c r="AA2305" i="8"/>
  <c r="Z2305" i="8"/>
  <c r="X2305" i="8"/>
  <c r="U2305" i="8"/>
  <c r="T2305" i="8"/>
  <c r="S2305" i="8"/>
  <c r="R2305" i="8"/>
  <c r="Q2305" i="8"/>
  <c r="G2305" i="8"/>
  <c r="AC2304" i="8"/>
  <c r="AA2304" i="8"/>
  <c r="Z2304" i="8"/>
  <c r="X2304" i="8"/>
  <c r="U2304" i="8"/>
  <c r="T2304" i="8"/>
  <c r="S2304" i="8"/>
  <c r="R2304" i="8"/>
  <c r="Q2304" i="8"/>
  <c r="G2304" i="8"/>
  <c r="AC2303" i="8"/>
  <c r="AA2303" i="8"/>
  <c r="Z2303" i="8"/>
  <c r="X2303" i="8"/>
  <c r="U2303" i="8"/>
  <c r="T2303" i="8"/>
  <c r="S2303" i="8"/>
  <c r="R2303" i="8"/>
  <c r="Q2303" i="8"/>
  <c r="G2303" i="8"/>
  <c r="AC2302" i="8"/>
  <c r="AA2302" i="8"/>
  <c r="Z2302" i="8"/>
  <c r="X2302" i="8"/>
  <c r="U2302" i="8"/>
  <c r="T2302" i="8"/>
  <c r="S2302" i="8"/>
  <c r="R2302" i="8"/>
  <c r="Q2302" i="8"/>
  <c r="G2302" i="8"/>
  <c r="AC2301" i="8"/>
  <c r="AA2301" i="8"/>
  <c r="Z2301" i="8"/>
  <c r="X2301" i="8"/>
  <c r="U2301" i="8"/>
  <c r="T2301" i="8"/>
  <c r="S2301" i="8"/>
  <c r="R2301" i="8"/>
  <c r="Q2301" i="8"/>
  <c r="G2301" i="8"/>
  <c r="AC2300" i="8"/>
  <c r="AA2300" i="8"/>
  <c r="Z2300" i="8"/>
  <c r="X2300" i="8"/>
  <c r="U2300" i="8"/>
  <c r="T2300" i="8"/>
  <c r="S2300" i="8"/>
  <c r="R2300" i="8"/>
  <c r="Q2300" i="8"/>
  <c r="G2300" i="8"/>
  <c r="AC2299" i="8"/>
  <c r="AA2299" i="8"/>
  <c r="Z2299" i="8"/>
  <c r="X2299" i="8"/>
  <c r="U2299" i="8"/>
  <c r="T2299" i="8"/>
  <c r="S2299" i="8"/>
  <c r="R2299" i="8"/>
  <c r="Q2299" i="8"/>
  <c r="G2299" i="8"/>
  <c r="AC2298" i="8"/>
  <c r="AA2298" i="8"/>
  <c r="Z2298" i="8"/>
  <c r="X2298" i="8"/>
  <c r="U2298" i="8"/>
  <c r="T2298" i="8"/>
  <c r="S2298" i="8"/>
  <c r="R2298" i="8"/>
  <c r="Q2298" i="8"/>
  <c r="G2298" i="8"/>
  <c r="AC2297" i="8"/>
  <c r="AA2297" i="8"/>
  <c r="Z2297" i="8"/>
  <c r="X2297" i="8"/>
  <c r="U2297" i="8"/>
  <c r="T2297" i="8"/>
  <c r="S2297" i="8"/>
  <c r="R2297" i="8"/>
  <c r="Q2297" i="8"/>
  <c r="G2297" i="8"/>
  <c r="AC2296" i="8"/>
  <c r="AA2296" i="8"/>
  <c r="Z2296" i="8"/>
  <c r="X2296" i="8"/>
  <c r="U2296" i="8"/>
  <c r="T2296" i="8"/>
  <c r="S2296" i="8"/>
  <c r="R2296" i="8"/>
  <c r="Q2296" i="8"/>
  <c r="G2296" i="8"/>
  <c r="AC2295" i="8"/>
  <c r="AA2295" i="8"/>
  <c r="Z2295" i="8"/>
  <c r="X2295" i="8"/>
  <c r="U2295" i="8"/>
  <c r="T2295" i="8"/>
  <c r="S2295" i="8"/>
  <c r="R2295" i="8"/>
  <c r="Q2295" i="8"/>
  <c r="G2295" i="8"/>
  <c r="AC2294" i="8"/>
  <c r="AA2294" i="8"/>
  <c r="Z2294" i="8"/>
  <c r="X2294" i="8"/>
  <c r="U2294" i="8"/>
  <c r="T2294" i="8"/>
  <c r="S2294" i="8"/>
  <c r="R2294" i="8"/>
  <c r="Q2294" i="8"/>
  <c r="G2294" i="8"/>
  <c r="AC2293" i="8"/>
  <c r="AA2293" i="8"/>
  <c r="Z2293" i="8"/>
  <c r="X2293" i="8"/>
  <c r="U2293" i="8"/>
  <c r="T2293" i="8"/>
  <c r="S2293" i="8"/>
  <c r="R2293" i="8"/>
  <c r="Q2293" i="8"/>
  <c r="G2293" i="8"/>
  <c r="AC2292" i="8"/>
  <c r="AA2292" i="8"/>
  <c r="Z2292" i="8"/>
  <c r="X2292" i="8"/>
  <c r="U2292" i="8"/>
  <c r="T2292" i="8"/>
  <c r="S2292" i="8"/>
  <c r="R2292" i="8"/>
  <c r="Q2292" i="8"/>
  <c r="G2292" i="8"/>
  <c r="AC2291" i="8"/>
  <c r="AA2291" i="8"/>
  <c r="Z2291" i="8"/>
  <c r="X2291" i="8"/>
  <c r="U2291" i="8"/>
  <c r="T2291" i="8"/>
  <c r="S2291" i="8"/>
  <c r="R2291" i="8"/>
  <c r="Q2291" i="8"/>
  <c r="G2291" i="8"/>
  <c r="AC2290" i="8"/>
  <c r="AA2290" i="8"/>
  <c r="Z2290" i="8"/>
  <c r="X2290" i="8"/>
  <c r="U2290" i="8"/>
  <c r="T2290" i="8"/>
  <c r="S2290" i="8"/>
  <c r="R2290" i="8"/>
  <c r="Q2290" i="8"/>
  <c r="G2290" i="8"/>
  <c r="AC2289" i="8"/>
  <c r="AA2289" i="8"/>
  <c r="Z2289" i="8"/>
  <c r="X2289" i="8"/>
  <c r="U2289" i="8"/>
  <c r="T2289" i="8"/>
  <c r="S2289" i="8"/>
  <c r="R2289" i="8"/>
  <c r="Q2289" i="8"/>
  <c r="G2289" i="8"/>
  <c r="AC2288" i="8"/>
  <c r="AA2288" i="8"/>
  <c r="Z2288" i="8"/>
  <c r="X2288" i="8"/>
  <c r="U2288" i="8"/>
  <c r="T2288" i="8"/>
  <c r="S2288" i="8"/>
  <c r="R2288" i="8"/>
  <c r="Q2288" i="8"/>
  <c r="G2288" i="8"/>
  <c r="AC2287" i="8"/>
  <c r="AA2287" i="8"/>
  <c r="Z2287" i="8"/>
  <c r="X2287" i="8"/>
  <c r="U2287" i="8"/>
  <c r="T2287" i="8"/>
  <c r="S2287" i="8"/>
  <c r="R2287" i="8"/>
  <c r="Q2287" i="8"/>
  <c r="G2287" i="8"/>
  <c r="AC2286" i="8"/>
  <c r="AA2286" i="8"/>
  <c r="Z2286" i="8"/>
  <c r="X2286" i="8"/>
  <c r="U2286" i="8"/>
  <c r="T2286" i="8"/>
  <c r="S2286" i="8"/>
  <c r="R2286" i="8"/>
  <c r="Q2286" i="8"/>
  <c r="G2286" i="8"/>
  <c r="AC2285" i="8"/>
  <c r="AA2285" i="8"/>
  <c r="Z2285" i="8"/>
  <c r="X2285" i="8"/>
  <c r="U2285" i="8"/>
  <c r="T2285" i="8"/>
  <c r="S2285" i="8"/>
  <c r="R2285" i="8"/>
  <c r="Q2285" i="8"/>
  <c r="G2285" i="8"/>
  <c r="AC2284" i="8"/>
  <c r="AA2284" i="8"/>
  <c r="Z2284" i="8"/>
  <c r="X2284" i="8"/>
  <c r="U2284" i="8"/>
  <c r="T2284" i="8"/>
  <c r="S2284" i="8"/>
  <c r="R2284" i="8"/>
  <c r="Q2284" i="8"/>
  <c r="G2284" i="8"/>
  <c r="AC2283" i="8"/>
  <c r="AA2283" i="8"/>
  <c r="Z2283" i="8"/>
  <c r="X2283" i="8"/>
  <c r="U2283" i="8"/>
  <c r="T2283" i="8"/>
  <c r="S2283" i="8"/>
  <c r="R2283" i="8"/>
  <c r="Q2283" i="8"/>
  <c r="G2283" i="8"/>
  <c r="AC2282" i="8"/>
  <c r="AA2282" i="8"/>
  <c r="Z2282" i="8"/>
  <c r="X2282" i="8"/>
  <c r="U2282" i="8"/>
  <c r="T2282" i="8"/>
  <c r="S2282" i="8"/>
  <c r="R2282" i="8"/>
  <c r="Q2282" i="8"/>
  <c r="G2282" i="8"/>
  <c r="AC2281" i="8"/>
  <c r="AA2281" i="8"/>
  <c r="Z2281" i="8"/>
  <c r="X2281" i="8"/>
  <c r="U2281" i="8"/>
  <c r="T2281" i="8"/>
  <c r="S2281" i="8"/>
  <c r="R2281" i="8"/>
  <c r="Q2281" i="8"/>
  <c r="G2281" i="8"/>
  <c r="AC2280" i="8"/>
  <c r="AA2280" i="8"/>
  <c r="Z2280" i="8"/>
  <c r="X2280" i="8"/>
  <c r="U2280" i="8"/>
  <c r="T2280" i="8"/>
  <c r="S2280" i="8"/>
  <c r="R2280" i="8"/>
  <c r="Q2280" i="8"/>
  <c r="G2280" i="8"/>
  <c r="AC2279" i="8"/>
  <c r="AA2279" i="8"/>
  <c r="Z2279" i="8"/>
  <c r="X2279" i="8"/>
  <c r="U2279" i="8"/>
  <c r="T2279" i="8"/>
  <c r="S2279" i="8"/>
  <c r="R2279" i="8"/>
  <c r="Q2279" i="8"/>
  <c r="G2279" i="8"/>
  <c r="AC2278" i="8"/>
  <c r="AA2278" i="8"/>
  <c r="Z2278" i="8"/>
  <c r="X2278" i="8"/>
  <c r="U2278" i="8"/>
  <c r="T2278" i="8"/>
  <c r="S2278" i="8"/>
  <c r="R2278" i="8"/>
  <c r="Q2278" i="8"/>
  <c r="G2278" i="8"/>
  <c r="AC2277" i="8"/>
  <c r="AA2277" i="8"/>
  <c r="Z2277" i="8"/>
  <c r="X2277" i="8"/>
  <c r="U2277" i="8"/>
  <c r="T2277" i="8"/>
  <c r="S2277" i="8"/>
  <c r="R2277" i="8"/>
  <c r="Q2277" i="8"/>
  <c r="G2277" i="8"/>
  <c r="AC2276" i="8"/>
  <c r="AA2276" i="8"/>
  <c r="Z2276" i="8"/>
  <c r="X2276" i="8"/>
  <c r="U2276" i="8"/>
  <c r="T2276" i="8"/>
  <c r="S2276" i="8"/>
  <c r="R2276" i="8"/>
  <c r="Q2276" i="8"/>
  <c r="G2276" i="8"/>
  <c r="AC2275" i="8"/>
  <c r="AA2275" i="8"/>
  <c r="Z2275" i="8"/>
  <c r="X2275" i="8"/>
  <c r="U2275" i="8"/>
  <c r="T2275" i="8"/>
  <c r="S2275" i="8"/>
  <c r="R2275" i="8"/>
  <c r="Q2275" i="8"/>
  <c r="G2275" i="8"/>
  <c r="AC2274" i="8"/>
  <c r="AA2274" i="8"/>
  <c r="Z2274" i="8"/>
  <c r="X2274" i="8"/>
  <c r="U2274" i="8"/>
  <c r="T2274" i="8"/>
  <c r="S2274" i="8"/>
  <c r="R2274" i="8"/>
  <c r="Q2274" i="8"/>
  <c r="G2274" i="8"/>
  <c r="AC2273" i="8"/>
  <c r="AA2273" i="8"/>
  <c r="Z2273" i="8"/>
  <c r="X2273" i="8"/>
  <c r="U2273" i="8"/>
  <c r="T2273" i="8"/>
  <c r="S2273" i="8"/>
  <c r="R2273" i="8"/>
  <c r="Q2273" i="8"/>
  <c r="G2273" i="8"/>
  <c r="AC2272" i="8"/>
  <c r="AA2272" i="8"/>
  <c r="Z2272" i="8"/>
  <c r="X2272" i="8"/>
  <c r="U2272" i="8"/>
  <c r="T2272" i="8"/>
  <c r="S2272" i="8"/>
  <c r="R2272" i="8"/>
  <c r="Q2272" i="8"/>
  <c r="G2272" i="8"/>
  <c r="AC2271" i="8"/>
  <c r="AA2271" i="8"/>
  <c r="Z2271" i="8"/>
  <c r="X2271" i="8"/>
  <c r="U2271" i="8"/>
  <c r="T2271" i="8"/>
  <c r="S2271" i="8"/>
  <c r="R2271" i="8"/>
  <c r="Q2271" i="8"/>
  <c r="G2271" i="8"/>
  <c r="AC2270" i="8"/>
  <c r="AA2270" i="8"/>
  <c r="Z2270" i="8"/>
  <c r="X2270" i="8"/>
  <c r="U2270" i="8"/>
  <c r="T2270" i="8"/>
  <c r="S2270" i="8"/>
  <c r="R2270" i="8"/>
  <c r="Q2270" i="8"/>
  <c r="G2270" i="8"/>
  <c r="AC2269" i="8"/>
  <c r="AA2269" i="8"/>
  <c r="Z2269" i="8"/>
  <c r="X2269" i="8"/>
  <c r="U2269" i="8"/>
  <c r="T2269" i="8"/>
  <c r="S2269" i="8"/>
  <c r="R2269" i="8"/>
  <c r="Q2269" i="8"/>
  <c r="G2269" i="8"/>
  <c r="AC2268" i="8"/>
  <c r="AA2268" i="8"/>
  <c r="Z2268" i="8"/>
  <c r="X2268" i="8"/>
  <c r="U2268" i="8"/>
  <c r="T2268" i="8"/>
  <c r="S2268" i="8"/>
  <c r="R2268" i="8"/>
  <c r="Q2268" i="8"/>
  <c r="G2268" i="8"/>
  <c r="AC2267" i="8"/>
  <c r="AA2267" i="8"/>
  <c r="Z2267" i="8"/>
  <c r="X2267" i="8"/>
  <c r="U2267" i="8"/>
  <c r="T2267" i="8"/>
  <c r="S2267" i="8"/>
  <c r="R2267" i="8"/>
  <c r="Q2267" i="8"/>
  <c r="G2267" i="8"/>
  <c r="AC2266" i="8"/>
  <c r="AA2266" i="8"/>
  <c r="Z2266" i="8"/>
  <c r="X2266" i="8"/>
  <c r="U2266" i="8"/>
  <c r="T2266" i="8"/>
  <c r="S2266" i="8"/>
  <c r="R2266" i="8"/>
  <c r="Q2266" i="8"/>
  <c r="G2266" i="8"/>
  <c r="AC2265" i="8"/>
  <c r="AA2265" i="8"/>
  <c r="Z2265" i="8"/>
  <c r="X2265" i="8"/>
  <c r="U2265" i="8"/>
  <c r="T2265" i="8"/>
  <c r="S2265" i="8"/>
  <c r="R2265" i="8"/>
  <c r="Q2265" i="8"/>
  <c r="G2265" i="8"/>
  <c r="AC2264" i="8"/>
  <c r="AA2264" i="8"/>
  <c r="Z2264" i="8"/>
  <c r="X2264" i="8"/>
  <c r="U2264" i="8"/>
  <c r="T2264" i="8"/>
  <c r="S2264" i="8"/>
  <c r="R2264" i="8"/>
  <c r="Q2264" i="8"/>
  <c r="G2264" i="8"/>
  <c r="AC2263" i="8"/>
  <c r="AA2263" i="8"/>
  <c r="Z2263" i="8"/>
  <c r="X2263" i="8"/>
  <c r="U2263" i="8"/>
  <c r="T2263" i="8"/>
  <c r="S2263" i="8"/>
  <c r="R2263" i="8"/>
  <c r="Q2263" i="8"/>
  <c r="G2263" i="8"/>
  <c r="AC2262" i="8"/>
  <c r="AA2262" i="8"/>
  <c r="Z2262" i="8"/>
  <c r="X2262" i="8"/>
  <c r="U2262" i="8"/>
  <c r="T2262" i="8"/>
  <c r="S2262" i="8"/>
  <c r="R2262" i="8"/>
  <c r="Q2262" i="8"/>
  <c r="G2262" i="8"/>
  <c r="AC2261" i="8"/>
  <c r="AA2261" i="8"/>
  <c r="Z2261" i="8"/>
  <c r="X2261" i="8"/>
  <c r="U2261" i="8"/>
  <c r="T2261" i="8"/>
  <c r="S2261" i="8"/>
  <c r="R2261" i="8"/>
  <c r="Q2261" i="8"/>
  <c r="G2261" i="8"/>
  <c r="AC2260" i="8"/>
  <c r="AA2260" i="8"/>
  <c r="Z2260" i="8"/>
  <c r="X2260" i="8"/>
  <c r="U2260" i="8"/>
  <c r="T2260" i="8"/>
  <c r="S2260" i="8"/>
  <c r="R2260" i="8"/>
  <c r="Q2260" i="8"/>
  <c r="G2260" i="8"/>
  <c r="AC2259" i="8"/>
  <c r="AA2259" i="8"/>
  <c r="Z2259" i="8"/>
  <c r="X2259" i="8"/>
  <c r="U2259" i="8"/>
  <c r="T2259" i="8"/>
  <c r="S2259" i="8"/>
  <c r="R2259" i="8"/>
  <c r="Q2259" i="8"/>
  <c r="G2259" i="8"/>
  <c r="AC2258" i="8"/>
  <c r="AA2258" i="8"/>
  <c r="Z2258" i="8"/>
  <c r="X2258" i="8"/>
  <c r="U2258" i="8"/>
  <c r="T2258" i="8"/>
  <c r="S2258" i="8"/>
  <c r="R2258" i="8"/>
  <c r="Q2258" i="8"/>
  <c r="G2258" i="8"/>
  <c r="AC2257" i="8"/>
  <c r="AA2257" i="8"/>
  <c r="Z2257" i="8"/>
  <c r="X2257" i="8"/>
  <c r="U2257" i="8"/>
  <c r="T2257" i="8"/>
  <c r="S2257" i="8"/>
  <c r="R2257" i="8"/>
  <c r="Q2257" i="8"/>
  <c r="G2257" i="8"/>
  <c r="AC2256" i="8"/>
  <c r="AA2256" i="8"/>
  <c r="Z2256" i="8"/>
  <c r="X2256" i="8"/>
  <c r="U2256" i="8"/>
  <c r="T2256" i="8"/>
  <c r="S2256" i="8"/>
  <c r="R2256" i="8"/>
  <c r="Q2256" i="8"/>
  <c r="G2256" i="8"/>
  <c r="AC2255" i="8"/>
  <c r="AA2255" i="8"/>
  <c r="Z2255" i="8"/>
  <c r="X2255" i="8"/>
  <c r="U2255" i="8"/>
  <c r="T2255" i="8"/>
  <c r="S2255" i="8"/>
  <c r="R2255" i="8"/>
  <c r="Q2255" i="8"/>
  <c r="G2255" i="8"/>
  <c r="AC2254" i="8"/>
  <c r="AA2254" i="8"/>
  <c r="Z2254" i="8"/>
  <c r="X2254" i="8"/>
  <c r="U2254" i="8"/>
  <c r="T2254" i="8"/>
  <c r="S2254" i="8"/>
  <c r="R2254" i="8"/>
  <c r="Q2254" i="8"/>
  <c r="G2254" i="8"/>
  <c r="AC2253" i="8"/>
  <c r="AA2253" i="8"/>
  <c r="Z2253" i="8"/>
  <c r="X2253" i="8"/>
  <c r="U2253" i="8"/>
  <c r="T2253" i="8"/>
  <c r="S2253" i="8"/>
  <c r="R2253" i="8"/>
  <c r="Q2253" i="8"/>
  <c r="G2253" i="8"/>
  <c r="AC2252" i="8"/>
  <c r="AA2252" i="8"/>
  <c r="Z2252" i="8"/>
  <c r="X2252" i="8"/>
  <c r="U2252" i="8"/>
  <c r="T2252" i="8"/>
  <c r="S2252" i="8"/>
  <c r="R2252" i="8"/>
  <c r="Q2252" i="8"/>
  <c r="G2252" i="8"/>
  <c r="AC2251" i="8"/>
  <c r="AA2251" i="8"/>
  <c r="Z2251" i="8"/>
  <c r="X2251" i="8"/>
  <c r="U2251" i="8"/>
  <c r="T2251" i="8"/>
  <c r="S2251" i="8"/>
  <c r="R2251" i="8"/>
  <c r="Q2251" i="8"/>
  <c r="G2251" i="8"/>
  <c r="AC2250" i="8"/>
  <c r="AA2250" i="8"/>
  <c r="Z2250" i="8"/>
  <c r="X2250" i="8"/>
  <c r="U2250" i="8"/>
  <c r="T2250" i="8"/>
  <c r="S2250" i="8"/>
  <c r="R2250" i="8"/>
  <c r="Q2250" i="8"/>
  <c r="G2250" i="8"/>
  <c r="AC2249" i="8"/>
  <c r="AA2249" i="8"/>
  <c r="Z2249" i="8"/>
  <c r="X2249" i="8"/>
  <c r="U2249" i="8"/>
  <c r="T2249" i="8"/>
  <c r="S2249" i="8"/>
  <c r="R2249" i="8"/>
  <c r="Q2249" i="8"/>
  <c r="G2249" i="8"/>
  <c r="AC2248" i="8"/>
  <c r="AA2248" i="8"/>
  <c r="Z2248" i="8"/>
  <c r="X2248" i="8"/>
  <c r="U2248" i="8"/>
  <c r="T2248" i="8"/>
  <c r="S2248" i="8"/>
  <c r="R2248" i="8"/>
  <c r="Q2248" i="8"/>
  <c r="G2248" i="8"/>
  <c r="AC2247" i="8"/>
  <c r="AA2247" i="8"/>
  <c r="Z2247" i="8"/>
  <c r="X2247" i="8"/>
  <c r="U2247" i="8"/>
  <c r="T2247" i="8"/>
  <c r="S2247" i="8"/>
  <c r="R2247" i="8"/>
  <c r="Q2247" i="8"/>
  <c r="G2247" i="8"/>
  <c r="AC2246" i="8"/>
  <c r="AA2246" i="8"/>
  <c r="Z2246" i="8"/>
  <c r="X2246" i="8"/>
  <c r="U2246" i="8"/>
  <c r="T2246" i="8"/>
  <c r="S2246" i="8"/>
  <c r="R2246" i="8"/>
  <c r="Q2246" i="8"/>
  <c r="G2246" i="8"/>
  <c r="AC2245" i="8"/>
  <c r="AA2245" i="8"/>
  <c r="Z2245" i="8"/>
  <c r="X2245" i="8"/>
  <c r="U2245" i="8"/>
  <c r="T2245" i="8"/>
  <c r="S2245" i="8"/>
  <c r="R2245" i="8"/>
  <c r="Q2245" i="8"/>
  <c r="G2245" i="8"/>
  <c r="AC2244" i="8"/>
  <c r="AA2244" i="8"/>
  <c r="Z2244" i="8"/>
  <c r="X2244" i="8"/>
  <c r="U2244" i="8"/>
  <c r="T2244" i="8"/>
  <c r="S2244" i="8"/>
  <c r="R2244" i="8"/>
  <c r="Q2244" i="8"/>
  <c r="G2244" i="8"/>
  <c r="AC2243" i="8"/>
  <c r="AA2243" i="8"/>
  <c r="Z2243" i="8"/>
  <c r="X2243" i="8"/>
  <c r="U2243" i="8"/>
  <c r="T2243" i="8"/>
  <c r="S2243" i="8"/>
  <c r="R2243" i="8"/>
  <c r="Q2243" i="8"/>
  <c r="G2243" i="8"/>
  <c r="AC2242" i="8"/>
  <c r="AA2242" i="8"/>
  <c r="Z2242" i="8"/>
  <c r="X2242" i="8"/>
  <c r="U2242" i="8"/>
  <c r="T2242" i="8"/>
  <c r="S2242" i="8"/>
  <c r="R2242" i="8"/>
  <c r="Q2242" i="8"/>
  <c r="G2242" i="8"/>
  <c r="AC2241" i="8"/>
  <c r="AA2241" i="8"/>
  <c r="Z2241" i="8"/>
  <c r="X2241" i="8"/>
  <c r="U2241" i="8"/>
  <c r="T2241" i="8"/>
  <c r="S2241" i="8"/>
  <c r="R2241" i="8"/>
  <c r="Q2241" i="8"/>
  <c r="G2241" i="8"/>
  <c r="AC2240" i="8"/>
  <c r="AA2240" i="8"/>
  <c r="Z2240" i="8"/>
  <c r="X2240" i="8"/>
  <c r="U2240" i="8"/>
  <c r="T2240" i="8"/>
  <c r="S2240" i="8"/>
  <c r="R2240" i="8"/>
  <c r="Q2240" i="8"/>
  <c r="G2240" i="8"/>
  <c r="AC2239" i="8"/>
  <c r="AA2239" i="8"/>
  <c r="Z2239" i="8"/>
  <c r="X2239" i="8"/>
  <c r="U2239" i="8"/>
  <c r="T2239" i="8"/>
  <c r="S2239" i="8"/>
  <c r="R2239" i="8"/>
  <c r="Q2239" i="8"/>
  <c r="G2239" i="8"/>
  <c r="AC2238" i="8"/>
  <c r="AA2238" i="8"/>
  <c r="Z2238" i="8"/>
  <c r="X2238" i="8"/>
  <c r="U2238" i="8"/>
  <c r="T2238" i="8"/>
  <c r="S2238" i="8"/>
  <c r="R2238" i="8"/>
  <c r="Q2238" i="8"/>
  <c r="G2238" i="8"/>
  <c r="AC2237" i="8"/>
  <c r="AA2237" i="8"/>
  <c r="Z2237" i="8"/>
  <c r="X2237" i="8"/>
  <c r="U2237" i="8"/>
  <c r="T2237" i="8"/>
  <c r="S2237" i="8"/>
  <c r="R2237" i="8"/>
  <c r="Q2237" i="8"/>
  <c r="G2237" i="8"/>
  <c r="AC2236" i="8"/>
  <c r="AA2236" i="8"/>
  <c r="Z2236" i="8"/>
  <c r="X2236" i="8"/>
  <c r="U2236" i="8"/>
  <c r="T2236" i="8"/>
  <c r="S2236" i="8"/>
  <c r="R2236" i="8"/>
  <c r="Q2236" i="8"/>
  <c r="G2236" i="8"/>
  <c r="AC2235" i="8"/>
  <c r="AA2235" i="8"/>
  <c r="Z2235" i="8"/>
  <c r="X2235" i="8"/>
  <c r="U2235" i="8"/>
  <c r="T2235" i="8"/>
  <c r="S2235" i="8"/>
  <c r="R2235" i="8"/>
  <c r="Q2235" i="8"/>
  <c r="G2235" i="8"/>
  <c r="AC2234" i="8"/>
  <c r="AA2234" i="8"/>
  <c r="Z2234" i="8"/>
  <c r="X2234" i="8"/>
  <c r="U2234" i="8"/>
  <c r="T2234" i="8"/>
  <c r="S2234" i="8"/>
  <c r="R2234" i="8"/>
  <c r="Q2234" i="8"/>
  <c r="G2234" i="8"/>
  <c r="AC2233" i="8"/>
  <c r="AA2233" i="8"/>
  <c r="Z2233" i="8"/>
  <c r="X2233" i="8"/>
  <c r="U2233" i="8"/>
  <c r="T2233" i="8"/>
  <c r="S2233" i="8"/>
  <c r="R2233" i="8"/>
  <c r="Q2233" i="8"/>
  <c r="G2233" i="8"/>
  <c r="AC2232" i="8"/>
  <c r="AA2232" i="8"/>
  <c r="Z2232" i="8"/>
  <c r="X2232" i="8"/>
  <c r="U2232" i="8"/>
  <c r="T2232" i="8"/>
  <c r="S2232" i="8"/>
  <c r="R2232" i="8"/>
  <c r="Q2232" i="8"/>
  <c r="G2232" i="8"/>
  <c r="AC2231" i="8"/>
  <c r="AA2231" i="8"/>
  <c r="Z2231" i="8"/>
  <c r="X2231" i="8"/>
  <c r="U2231" i="8"/>
  <c r="T2231" i="8"/>
  <c r="S2231" i="8"/>
  <c r="R2231" i="8"/>
  <c r="Q2231" i="8"/>
  <c r="G2231" i="8"/>
  <c r="AC2230" i="8"/>
  <c r="AA2230" i="8"/>
  <c r="Z2230" i="8"/>
  <c r="X2230" i="8"/>
  <c r="U2230" i="8"/>
  <c r="T2230" i="8"/>
  <c r="S2230" i="8"/>
  <c r="R2230" i="8"/>
  <c r="Q2230" i="8"/>
  <c r="G2230" i="8"/>
  <c r="AC2229" i="8"/>
  <c r="AA2229" i="8"/>
  <c r="Z2229" i="8"/>
  <c r="X2229" i="8"/>
  <c r="U2229" i="8"/>
  <c r="T2229" i="8"/>
  <c r="S2229" i="8"/>
  <c r="R2229" i="8"/>
  <c r="Q2229" i="8"/>
  <c r="G2229" i="8"/>
  <c r="AC2228" i="8"/>
  <c r="AA2228" i="8"/>
  <c r="Z2228" i="8"/>
  <c r="X2228" i="8"/>
  <c r="U2228" i="8"/>
  <c r="T2228" i="8"/>
  <c r="S2228" i="8"/>
  <c r="R2228" i="8"/>
  <c r="Q2228" i="8"/>
  <c r="G2228" i="8"/>
  <c r="AC2227" i="8"/>
  <c r="AA2227" i="8"/>
  <c r="Z2227" i="8"/>
  <c r="X2227" i="8"/>
  <c r="U2227" i="8"/>
  <c r="T2227" i="8"/>
  <c r="S2227" i="8"/>
  <c r="R2227" i="8"/>
  <c r="Q2227" i="8"/>
  <c r="G2227" i="8"/>
  <c r="AC2226" i="8"/>
  <c r="AA2226" i="8"/>
  <c r="Z2226" i="8"/>
  <c r="X2226" i="8"/>
  <c r="U2226" i="8"/>
  <c r="T2226" i="8"/>
  <c r="S2226" i="8"/>
  <c r="R2226" i="8"/>
  <c r="Q2226" i="8"/>
  <c r="G2226" i="8"/>
  <c r="AC2225" i="8"/>
  <c r="AA2225" i="8"/>
  <c r="Z2225" i="8"/>
  <c r="X2225" i="8"/>
  <c r="U2225" i="8"/>
  <c r="T2225" i="8"/>
  <c r="S2225" i="8"/>
  <c r="R2225" i="8"/>
  <c r="Q2225" i="8"/>
  <c r="G2225" i="8"/>
  <c r="AC2224" i="8"/>
  <c r="AA2224" i="8"/>
  <c r="Z2224" i="8"/>
  <c r="X2224" i="8"/>
  <c r="U2224" i="8"/>
  <c r="T2224" i="8"/>
  <c r="S2224" i="8"/>
  <c r="R2224" i="8"/>
  <c r="Q2224" i="8"/>
  <c r="G2224" i="8"/>
  <c r="AC2223" i="8"/>
  <c r="AA2223" i="8"/>
  <c r="Z2223" i="8"/>
  <c r="X2223" i="8"/>
  <c r="U2223" i="8"/>
  <c r="T2223" i="8"/>
  <c r="S2223" i="8"/>
  <c r="R2223" i="8"/>
  <c r="Q2223" i="8"/>
  <c r="G2223" i="8"/>
  <c r="AC2222" i="8"/>
  <c r="AA2222" i="8"/>
  <c r="Z2222" i="8"/>
  <c r="X2222" i="8"/>
  <c r="U2222" i="8"/>
  <c r="T2222" i="8"/>
  <c r="S2222" i="8"/>
  <c r="R2222" i="8"/>
  <c r="Q2222" i="8"/>
  <c r="G2222" i="8"/>
  <c r="AC2221" i="8"/>
  <c r="AA2221" i="8"/>
  <c r="Z2221" i="8"/>
  <c r="X2221" i="8"/>
  <c r="U2221" i="8"/>
  <c r="T2221" i="8"/>
  <c r="S2221" i="8"/>
  <c r="R2221" i="8"/>
  <c r="Q2221" i="8"/>
  <c r="G2221" i="8"/>
  <c r="AC2220" i="8"/>
  <c r="AA2220" i="8"/>
  <c r="Z2220" i="8"/>
  <c r="X2220" i="8"/>
  <c r="U2220" i="8"/>
  <c r="T2220" i="8"/>
  <c r="S2220" i="8"/>
  <c r="R2220" i="8"/>
  <c r="Q2220" i="8"/>
  <c r="G2220" i="8"/>
  <c r="AC2219" i="8"/>
  <c r="AA2219" i="8"/>
  <c r="Z2219" i="8"/>
  <c r="X2219" i="8"/>
  <c r="U2219" i="8"/>
  <c r="T2219" i="8"/>
  <c r="S2219" i="8"/>
  <c r="R2219" i="8"/>
  <c r="Q2219" i="8"/>
  <c r="G2219" i="8"/>
  <c r="AC2218" i="8"/>
  <c r="AA2218" i="8"/>
  <c r="Z2218" i="8"/>
  <c r="X2218" i="8"/>
  <c r="U2218" i="8"/>
  <c r="T2218" i="8"/>
  <c r="S2218" i="8"/>
  <c r="R2218" i="8"/>
  <c r="Q2218" i="8"/>
  <c r="G2218" i="8"/>
  <c r="AC2217" i="8"/>
  <c r="AA2217" i="8"/>
  <c r="Z2217" i="8"/>
  <c r="X2217" i="8"/>
  <c r="U2217" i="8"/>
  <c r="T2217" i="8"/>
  <c r="S2217" i="8"/>
  <c r="R2217" i="8"/>
  <c r="Q2217" i="8"/>
  <c r="G2217" i="8"/>
  <c r="AC2216" i="8"/>
  <c r="AA2216" i="8"/>
  <c r="Z2216" i="8"/>
  <c r="X2216" i="8"/>
  <c r="U2216" i="8"/>
  <c r="T2216" i="8"/>
  <c r="S2216" i="8"/>
  <c r="R2216" i="8"/>
  <c r="Q2216" i="8"/>
  <c r="G2216" i="8"/>
  <c r="AC2215" i="8"/>
  <c r="AA2215" i="8"/>
  <c r="Z2215" i="8"/>
  <c r="X2215" i="8"/>
  <c r="U2215" i="8"/>
  <c r="T2215" i="8"/>
  <c r="S2215" i="8"/>
  <c r="R2215" i="8"/>
  <c r="Q2215" i="8"/>
  <c r="G2215" i="8"/>
  <c r="AC2214" i="8"/>
  <c r="AA2214" i="8"/>
  <c r="Z2214" i="8"/>
  <c r="X2214" i="8"/>
  <c r="U2214" i="8"/>
  <c r="T2214" i="8"/>
  <c r="S2214" i="8"/>
  <c r="R2214" i="8"/>
  <c r="Q2214" i="8"/>
  <c r="G2214" i="8"/>
  <c r="AC2213" i="8"/>
  <c r="AA2213" i="8"/>
  <c r="Z2213" i="8"/>
  <c r="X2213" i="8"/>
  <c r="U2213" i="8"/>
  <c r="T2213" i="8"/>
  <c r="S2213" i="8"/>
  <c r="R2213" i="8"/>
  <c r="Q2213" i="8"/>
  <c r="G2213" i="8"/>
  <c r="AC2212" i="8"/>
  <c r="AA2212" i="8"/>
  <c r="Z2212" i="8"/>
  <c r="X2212" i="8"/>
  <c r="U2212" i="8"/>
  <c r="T2212" i="8"/>
  <c r="S2212" i="8"/>
  <c r="R2212" i="8"/>
  <c r="Q2212" i="8"/>
  <c r="G2212" i="8"/>
  <c r="AC2211" i="8"/>
  <c r="AA2211" i="8"/>
  <c r="Z2211" i="8"/>
  <c r="X2211" i="8"/>
  <c r="U2211" i="8"/>
  <c r="T2211" i="8"/>
  <c r="S2211" i="8"/>
  <c r="R2211" i="8"/>
  <c r="Q2211" i="8"/>
  <c r="G2211" i="8"/>
  <c r="AC2210" i="8"/>
  <c r="AA2210" i="8"/>
  <c r="Z2210" i="8"/>
  <c r="X2210" i="8"/>
  <c r="U2210" i="8"/>
  <c r="T2210" i="8"/>
  <c r="S2210" i="8"/>
  <c r="R2210" i="8"/>
  <c r="Q2210" i="8"/>
  <c r="G2210" i="8"/>
  <c r="AC2209" i="8"/>
  <c r="AA2209" i="8"/>
  <c r="Z2209" i="8"/>
  <c r="X2209" i="8"/>
  <c r="U2209" i="8"/>
  <c r="T2209" i="8"/>
  <c r="S2209" i="8"/>
  <c r="R2209" i="8"/>
  <c r="Q2209" i="8"/>
  <c r="G2209" i="8"/>
  <c r="AC2208" i="8"/>
  <c r="AA2208" i="8"/>
  <c r="Z2208" i="8"/>
  <c r="X2208" i="8"/>
  <c r="U2208" i="8"/>
  <c r="T2208" i="8"/>
  <c r="S2208" i="8"/>
  <c r="R2208" i="8"/>
  <c r="Q2208" i="8"/>
  <c r="G2208" i="8"/>
  <c r="AC2207" i="8"/>
  <c r="AA2207" i="8"/>
  <c r="Z2207" i="8"/>
  <c r="X2207" i="8"/>
  <c r="U2207" i="8"/>
  <c r="T2207" i="8"/>
  <c r="S2207" i="8"/>
  <c r="R2207" i="8"/>
  <c r="Q2207" i="8"/>
  <c r="G2207" i="8"/>
  <c r="AC2206" i="8"/>
  <c r="AA2206" i="8"/>
  <c r="Z2206" i="8"/>
  <c r="X2206" i="8"/>
  <c r="U2206" i="8"/>
  <c r="T2206" i="8"/>
  <c r="S2206" i="8"/>
  <c r="R2206" i="8"/>
  <c r="Q2206" i="8"/>
  <c r="G2206" i="8"/>
  <c r="AC2205" i="8"/>
  <c r="AA2205" i="8"/>
  <c r="Z2205" i="8"/>
  <c r="X2205" i="8"/>
  <c r="U2205" i="8"/>
  <c r="T2205" i="8"/>
  <c r="S2205" i="8"/>
  <c r="R2205" i="8"/>
  <c r="Q2205" i="8"/>
  <c r="G2205" i="8"/>
  <c r="AC2204" i="8"/>
  <c r="AA2204" i="8"/>
  <c r="Z2204" i="8"/>
  <c r="X2204" i="8"/>
  <c r="U2204" i="8"/>
  <c r="T2204" i="8"/>
  <c r="S2204" i="8"/>
  <c r="R2204" i="8"/>
  <c r="Q2204" i="8"/>
  <c r="G2204" i="8"/>
  <c r="AC2203" i="8"/>
  <c r="AA2203" i="8"/>
  <c r="Z2203" i="8"/>
  <c r="X2203" i="8"/>
  <c r="U2203" i="8"/>
  <c r="T2203" i="8"/>
  <c r="S2203" i="8"/>
  <c r="R2203" i="8"/>
  <c r="Q2203" i="8"/>
  <c r="G2203" i="8"/>
  <c r="AC2202" i="8"/>
  <c r="AA2202" i="8"/>
  <c r="Z2202" i="8"/>
  <c r="X2202" i="8"/>
  <c r="U2202" i="8"/>
  <c r="T2202" i="8"/>
  <c r="S2202" i="8"/>
  <c r="R2202" i="8"/>
  <c r="Q2202" i="8"/>
  <c r="G2202" i="8"/>
  <c r="AC2201" i="8"/>
  <c r="AA2201" i="8"/>
  <c r="Z2201" i="8"/>
  <c r="X2201" i="8"/>
  <c r="U2201" i="8"/>
  <c r="T2201" i="8"/>
  <c r="S2201" i="8"/>
  <c r="R2201" i="8"/>
  <c r="Q2201" i="8"/>
  <c r="G2201" i="8"/>
  <c r="AC2200" i="8"/>
  <c r="AA2200" i="8"/>
  <c r="Z2200" i="8"/>
  <c r="X2200" i="8"/>
  <c r="U2200" i="8"/>
  <c r="T2200" i="8"/>
  <c r="S2200" i="8"/>
  <c r="R2200" i="8"/>
  <c r="Q2200" i="8"/>
  <c r="G2200" i="8"/>
  <c r="AC2199" i="8"/>
  <c r="AA2199" i="8"/>
  <c r="Z2199" i="8"/>
  <c r="X2199" i="8"/>
  <c r="U2199" i="8"/>
  <c r="T2199" i="8"/>
  <c r="S2199" i="8"/>
  <c r="R2199" i="8"/>
  <c r="Q2199" i="8"/>
  <c r="G2199" i="8"/>
  <c r="AC2198" i="8"/>
  <c r="AA2198" i="8"/>
  <c r="Z2198" i="8"/>
  <c r="X2198" i="8"/>
  <c r="U2198" i="8"/>
  <c r="T2198" i="8"/>
  <c r="S2198" i="8"/>
  <c r="R2198" i="8"/>
  <c r="Q2198" i="8"/>
  <c r="G2198" i="8"/>
  <c r="AC2197" i="8"/>
  <c r="AA2197" i="8"/>
  <c r="Z2197" i="8"/>
  <c r="X2197" i="8"/>
  <c r="U2197" i="8"/>
  <c r="T2197" i="8"/>
  <c r="S2197" i="8"/>
  <c r="R2197" i="8"/>
  <c r="Q2197" i="8"/>
  <c r="G2197" i="8"/>
  <c r="AC2196" i="8"/>
  <c r="AA2196" i="8"/>
  <c r="Z2196" i="8"/>
  <c r="X2196" i="8"/>
  <c r="U2196" i="8"/>
  <c r="T2196" i="8"/>
  <c r="S2196" i="8"/>
  <c r="R2196" i="8"/>
  <c r="Q2196" i="8"/>
  <c r="G2196" i="8"/>
  <c r="AC2195" i="8"/>
  <c r="AA2195" i="8"/>
  <c r="Z2195" i="8"/>
  <c r="X2195" i="8"/>
  <c r="U2195" i="8"/>
  <c r="T2195" i="8"/>
  <c r="S2195" i="8"/>
  <c r="R2195" i="8"/>
  <c r="Q2195" i="8"/>
  <c r="G2195" i="8"/>
  <c r="AC2194" i="8"/>
  <c r="AA2194" i="8"/>
  <c r="Z2194" i="8"/>
  <c r="X2194" i="8"/>
  <c r="U2194" i="8"/>
  <c r="T2194" i="8"/>
  <c r="S2194" i="8"/>
  <c r="R2194" i="8"/>
  <c r="Q2194" i="8"/>
  <c r="G2194" i="8"/>
  <c r="AC2193" i="8"/>
  <c r="AA2193" i="8"/>
  <c r="Z2193" i="8"/>
  <c r="X2193" i="8"/>
  <c r="U2193" i="8"/>
  <c r="T2193" i="8"/>
  <c r="S2193" i="8"/>
  <c r="R2193" i="8"/>
  <c r="Q2193" i="8"/>
  <c r="G2193" i="8"/>
  <c r="AC2192" i="8"/>
  <c r="AA2192" i="8"/>
  <c r="Z2192" i="8"/>
  <c r="X2192" i="8"/>
  <c r="U2192" i="8"/>
  <c r="T2192" i="8"/>
  <c r="S2192" i="8"/>
  <c r="R2192" i="8"/>
  <c r="Q2192" i="8"/>
  <c r="G2192" i="8"/>
  <c r="AC2191" i="8"/>
  <c r="AA2191" i="8"/>
  <c r="Z2191" i="8"/>
  <c r="X2191" i="8"/>
  <c r="U2191" i="8"/>
  <c r="T2191" i="8"/>
  <c r="S2191" i="8"/>
  <c r="R2191" i="8"/>
  <c r="Q2191" i="8"/>
  <c r="G2191" i="8"/>
  <c r="AC2190" i="8"/>
  <c r="AA2190" i="8"/>
  <c r="Z2190" i="8"/>
  <c r="X2190" i="8"/>
  <c r="U2190" i="8"/>
  <c r="T2190" i="8"/>
  <c r="S2190" i="8"/>
  <c r="R2190" i="8"/>
  <c r="Q2190" i="8"/>
  <c r="G2190" i="8"/>
  <c r="AC2189" i="8"/>
  <c r="AA2189" i="8"/>
  <c r="Z2189" i="8"/>
  <c r="X2189" i="8"/>
  <c r="U2189" i="8"/>
  <c r="T2189" i="8"/>
  <c r="S2189" i="8"/>
  <c r="R2189" i="8"/>
  <c r="Q2189" i="8"/>
  <c r="G2189" i="8"/>
  <c r="AC2188" i="8"/>
  <c r="AA2188" i="8"/>
  <c r="Z2188" i="8"/>
  <c r="X2188" i="8"/>
  <c r="U2188" i="8"/>
  <c r="T2188" i="8"/>
  <c r="S2188" i="8"/>
  <c r="R2188" i="8"/>
  <c r="Q2188" i="8"/>
  <c r="G2188" i="8"/>
  <c r="AC2187" i="8"/>
  <c r="AA2187" i="8"/>
  <c r="Z2187" i="8"/>
  <c r="X2187" i="8"/>
  <c r="U2187" i="8"/>
  <c r="T2187" i="8"/>
  <c r="S2187" i="8"/>
  <c r="R2187" i="8"/>
  <c r="Q2187" i="8"/>
  <c r="G2187" i="8"/>
  <c r="AC2186" i="8"/>
  <c r="AA2186" i="8"/>
  <c r="Z2186" i="8"/>
  <c r="X2186" i="8"/>
  <c r="U2186" i="8"/>
  <c r="T2186" i="8"/>
  <c r="S2186" i="8"/>
  <c r="R2186" i="8"/>
  <c r="Q2186" i="8"/>
  <c r="G2186" i="8"/>
  <c r="AC2185" i="8"/>
  <c r="AA2185" i="8"/>
  <c r="Z2185" i="8"/>
  <c r="X2185" i="8"/>
  <c r="U2185" i="8"/>
  <c r="T2185" i="8"/>
  <c r="S2185" i="8"/>
  <c r="R2185" i="8"/>
  <c r="Q2185" i="8"/>
  <c r="G2185" i="8"/>
  <c r="AC2184" i="8"/>
  <c r="AA2184" i="8"/>
  <c r="Z2184" i="8"/>
  <c r="X2184" i="8"/>
  <c r="U2184" i="8"/>
  <c r="T2184" i="8"/>
  <c r="S2184" i="8"/>
  <c r="R2184" i="8"/>
  <c r="Q2184" i="8"/>
  <c r="G2184" i="8"/>
  <c r="AC2183" i="8"/>
  <c r="AA2183" i="8"/>
  <c r="Z2183" i="8"/>
  <c r="X2183" i="8"/>
  <c r="U2183" i="8"/>
  <c r="T2183" i="8"/>
  <c r="S2183" i="8"/>
  <c r="R2183" i="8"/>
  <c r="Q2183" i="8"/>
  <c r="G2183" i="8"/>
  <c r="AC2182" i="8"/>
  <c r="AA2182" i="8"/>
  <c r="Z2182" i="8"/>
  <c r="X2182" i="8"/>
  <c r="U2182" i="8"/>
  <c r="T2182" i="8"/>
  <c r="S2182" i="8"/>
  <c r="R2182" i="8"/>
  <c r="Q2182" i="8"/>
  <c r="G2182" i="8"/>
  <c r="AC2181" i="8"/>
  <c r="AA2181" i="8"/>
  <c r="Z2181" i="8"/>
  <c r="X2181" i="8"/>
  <c r="U2181" i="8"/>
  <c r="T2181" i="8"/>
  <c r="S2181" i="8"/>
  <c r="R2181" i="8"/>
  <c r="Q2181" i="8"/>
  <c r="G2181" i="8"/>
  <c r="AC2180" i="8"/>
  <c r="AA2180" i="8"/>
  <c r="Z2180" i="8"/>
  <c r="X2180" i="8"/>
  <c r="U2180" i="8"/>
  <c r="T2180" i="8"/>
  <c r="S2180" i="8"/>
  <c r="R2180" i="8"/>
  <c r="Q2180" i="8"/>
  <c r="G2180" i="8"/>
  <c r="AC2179" i="8"/>
  <c r="AA2179" i="8"/>
  <c r="Z2179" i="8"/>
  <c r="X2179" i="8"/>
  <c r="U2179" i="8"/>
  <c r="T2179" i="8"/>
  <c r="S2179" i="8"/>
  <c r="R2179" i="8"/>
  <c r="Q2179" i="8"/>
  <c r="G2179" i="8"/>
  <c r="AC2178" i="8"/>
  <c r="AA2178" i="8"/>
  <c r="Z2178" i="8"/>
  <c r="X2178" i="8"/>
  <c r="U2178" i="8"/>
  <c r="T2178" i="8"/>
  <c r="S2178" i="8"/>
  <c r="R2178" i="8"/>
  <c r="Q2178" i="8"/>
  <c r="G2178" i="8"/>
  <c r="AC2177" i="8"/>
  <c r="AA2177" i="8"/>
  <c r="Z2177" i="8"/>
  <c r="X2177" i="8"/>
  <c r="U2177" i="8"/>
  <c r="T2177" i="8"/>
  <c r="S2177" i="8"/>
  <c r="R2177" i="8"/>
  <c r="Q2177" i="8"/>
  <c r="G2177" i="8"/>
  <c r="AC2176" i="8"/>
  <c r="AA2176" i="8"/>
  <c r="Z2176" i="8"/>
  <c r="X2176" i="8"/>
  <c r="U2176" i="8"/>
  <c r="T2176" i="8"/>
  <c r="S2176" i="8"/>
  <c r="R2176" i="8"/>
  <c r="Q2176" i="8"/>
  <c r="G2176" i="8"/>
  <c r="AC2175" i="8"/>
  <c r="AA2175" i="8"/>
  <c r="Z2175" i="8"/>
  <c r="X2175" i="8"/>
  <c r="U2175" i="8"/>
  <c r="T2175" i="8"/>
  <c r="S2175" i="8"/>
  <c r="R2175" i="8"/>
  <c r="Q2175" i="8"/>
  <c r="G2175" i="8"/>
  <c r="AC2174" i="8"/>
  <c r="AA2174" i="8"/>
  <c r="Z2174" i="8"/>
  <c r="X2174" i="8"/>
  <c r="U2174" i="8"/>
  <c r="T2174" i="8"/>
  <c r="S2174" i="8"/>
  <c r="R2174" i="8"/>
  <c r="Q2174" i="8"/>
  <c r="G2174" i="8"/>
  <c r="AC2173" i="8"/>
  <c r="AA2173" i="8"/>
  <c r="Z2173" i="8"/>
  <c r="X2173" i="8"/>
  <c r="U2173" i="8"/>
  <c r="T2173" i="8"/>
  <c r="S2173" i="8"/>
  <c r="R2173" i="8"/>
  <c r="Q2173" i="8"/>
  <c r="G2173" i="8"/>
  <c r="AC2172" i="8"/>
  <c r="AA2172" i="8"/>
  <c r="Z2172" i="8"/>
  <c r="X2172" i="8"/>
  <c r="U2172" i="8"/>
  <c r="T2172" i="8"/>
  <c r="S2172" i="8"/>
  <c r="R2172" i="8"/>
  <c r="Q2172" i="8"/>
  <c r="G2172" i="8"/>
  <c r="AC2171" i="8"/>
  <c r="AA2171" i="8"/>
  <c r="Z2171" i="8"/>
  <c r="X2171" i="8"/>
  <c r="U2171" i="8"/>
  <c r="T2171" i="8"/>
  <c r="S2171" i="8"/>
  <c r="R2171" i="8"/>
  <c r="Q2171" i="8"/>
  <c r="G2171" i="8"/>
  <c r="AC2170" i="8"/>
  <c r="AA2170" i="8"/>
  <c r="Z2170" i="8"/>
  <c r="X2170" i="8"/>
  <c r="U2170" i="8"/>
  <c r="T2170" i="8"/>
  <c r="S2170" i="8"/>
  <c r="R2170" i="8"/>
  <c r="Q2170" i="8"/>
  <c r="G2170" i="8"/>
  <c r="AC2169" i="8"/>
  <c r="AA2169" i="8"/>
  <c r="Z2169" i="8"/>
  <c r="X2169" i="8"/>
  <c r="U2169" i="8"/>
  <c r="T2169" i="8"/>
  <c r="S2169" i="8"/>
  <c r="R2169" i="8"/>
  <c r="Q2169" i="8"/>
  <c r="G2169" i="8"/>
  <c r="AC2168" i="8"/>
  <c r="AA2168" i="8"/>
  <c r="Z2168" i="8"/>
  <c r="X2168" i="8"/>
  <c r="U2168" i="8"/>
  <c r="T2168" i="8"/>
  <c r="S2168" i="8"/>
  <c r="R2168" i="8"/>
  <c r="Q2168" i="8"/>
  <c r="G2168" i="8"/>
  <c r="AC2167" i="8"/>
  <c r="AA2167" i="8"/>
  <c r="Z2167" i="8"/>
  <c r="X2167" i="8"/>
  <c r="U2167" i="8"/>
  <c r="T2167" i="8"/>
  <c r="S2167" i="8"/>
  <c r="R2167" i="8"/>
  <c r="Q2167" i="8"/>
  <c r="G2167" i="8"/>
  <c r="AC2166" i="8"/>
  <c r="AA2166" i="8"/>
  <c r="Z2166" i="8"/>
  <c r="X2166" i="8"/>
  <c r="U2166" i="8"/>
  <c r="T2166" i="8"/>
  <c r="S2166" i="8"/>
  <c r="R2166" i="8"/>
  <c r="Q2166" i="8"/>
  <c r="G2166" i="8"/>
  <c r="AC2165" i="8"/>
  <c r="AA2165" i="8"/>
  <c r="Z2165" i="8"/>
  <c r="X2165" i="8"/>
  <c r="U2165" i="8"/>
  <c r="T2165" i="8"/>
  <c r="S2165" i="8"/>
  <c r="R2165" i="8"/>
  <c r="Q2165" i="8"/>
  <c r="G2165" i="8"/>
  <c r="AC2164" i="8"/>
  <c r="AA2164" i="8"/>
  <c r="Z2164" i="8"/>
  <c r="X2164" i="8"/>
  <c r="U2164" i="8"/>
  <c r="T2164" i="8"/>
  <c r="S2164" i="8"/>
  <c r="R2164" i="8"/>
  <c r="Q2164" i="8"/>
  <c r="G2164" i="8"/>
  <c r="AC2163" i="8"/>
  <c r="AA2163" i="8"/>
  <c r="Z2163" i="8"/>
  <c r="X2163" i="8"/>
  <c r="U2163" i="8"/>
  <c r="T2163" i="8"/>
  <c r="S2163" i="8"/>
  <c r="R2163" i="8"/>
  <c r="Q2163" i="8"/>
  <c r="G2163" i="8"/>
  <c r="AC2162" i="8"/>
  <c r="AA2162" i="8"/>
  <c r="Z2162" i="8"/>
  <c r="X2162" i="8"/>
  <c r="U2162" i="8"/>
  <c r="T2162" i="8"/>
  <c r="S2162" i="8"/>
  <c r="R2162" i="8"/>
  <c r="Q2162" i="8"/>
  <c r="G2162" i="8"/>
  <c r="AC2161" i="8"/>
  <c r="AA2161" i="8"/>
  <c r="Z2161" i="8"/>
  <c r="X2161" i="8"/>
  <c r="U2161" i="8"/>
  <c r="T2161" i="8"/>
  <c r="S2161" i="8"/>
  <c r="R2161" i="8"/>
  <c r="Q2161" i="8"/>
  <c r="G2161" i="8"/>
  <c r="AC2160" i="8"/>
  <c r="AA2160" i="8"/>
  <c r="Z2160" i="8"/>
  <c r="X2160" i="8"/>
  <c r="U2160" i="8"/>
  <c r="T2160" i="8"/>
  <c r="S2160" i="8"/>
  <c r="R2160" i="8"/>
  <c r="Q2160" i="8"/>
  <c r="G2160" i="8"/>
  <c r="AC2159" i="8"/>
  <c r="AA2159" i="8"/>
  <c r="Z2159" i="8"/>
  <c r="X2159" i="8"/>
  <c r="U2159" i="8"/>
  <c r="T2159" i="8"/>
  <c r="S2159" i="8"/>
  <c r="R2159" i="8"/>
  <c r="Q2159" i="8"/>
  <c r="G2159" i="8"/>
  <c r="AC2158" i="8"/>
  <c r="AA2158" i="8"/>
  <c r="Z2158" i="8"/>
  <c r="X2158" i="8"/>
  <c r="U2158" i="8"/>
  <c r="T2158" i="8"/>
  <c r="S2158" i="8"/>
  <c r="R2158" i="8"/>
  <c r="Q2158" i="8"/>
  <c r="G2158" i="8"/>
  <c r="AC2157" i="8"/>
  <c r="AA2157" i="8"/>
  <c r="Z2157" i="8"/>
  <c r="X2157" i="8"/>
  <c r="U2157" i="8"/>
  <c r="T2157" i="8"/>
  <c r="S2157" i="8"/>
  <c r="R2157" i="8"/>
  <c r="Q2157" i="8"/>
  <c r="G2157" i="8"/>
  <c r="AC2156" i="8"/>
  <c r="AA2156" i="8"/>
  <c r="Z2156" i="8"/>
  <c r="X2156" i="8"/>
  <c r="U2156" i="8"/>
  <c r="T2156" i="8"/>
  <c r="S2156" i="8"/>
  <c r="R2156" i="8"/>
  <c r="Q2156" i="8"/>
  <c r="G2156" i="8"/>
  <c r="AC2155" i="8"/>
  <c r="AA2155" i="8"/>
  <c r="Z2155" i="8"/>
  <c r="X2155" i="8"/>
  <c r="U2155" i="8"/>
  <c r="T2155" i="8"/>
  <c r="S2155" i="8"/>
  <c r="R2155" i="8"/>
  <c r="Q2155" i="8"/>
  <c r="G2155" i="8"/>
  <c r="AC2154" i="8"/>
  <c r="AA2154" i="8"/>
  <c r="Z2154" i="8"/>
  <c r="X2154" i="8"/>
  <c r="U2154" i="8"/>
  <c r="T2154" i="8"/>
  <c r="S2154" i="8"/>
  <c r="R2154" i="8"/>
  <c r="Q2154" i="8"/>
  <c r="G2154" i="8"/>
  <c r="AC2153" i="8"/>
  <c r="AA2153" i="8"/>
  <c r="Z2153" i="8"/>
  <c r="X2153" i="8"/>
  <c r="U2153" i="8"/>
  <c r="T2153" i="8"/>
  <c r="S2153" i="8"/>
  <c r="R2153" i="8"/>
  <c r="Q2153" i="8"/>
  <c r="G2153" i="8"/>
  <c r="AC2152" i="8"/>
  <c r="AA2152" i="8"/>
  <c r="Z2152" i="8"/>
  <c r="X2152" i="8"/>
  <c r="U2152" i="8"/>
  <c r="T2152" i="8"/>
  <c r="S2152" i="8"/>
  <c r="R2152" i="8"/>
  <c r="Q2152" i="8"/>
  <c r="G2152" i="8"/>
  <c r="AC2151" i="8"/>
  <c r="AA2151" i="8"/>
  <c r="Z2151" i="8"/>
  <c r="X2151" i="8"/>
  <c r="U2151" i="8"/>
  <c r="T2151" i="8"/>
  <c r="S2151" i="8"/>
  <c r="R2151" i="8"/>
  <c r="Q2151" i="8"/>
  <c r="G2151" i="8"/>
  <c r="AC2150" i="8"/>
  <c r="AA2150" i="8"/>
  <c r="Z2150" i="8"/>
  <c r="X2150" i="8"/>
  <c r="U2150" i="8"/>
  <c r="T2150" i="8"/>
  <c r="S2150" i="8"/>
  <c r="R2150" i="8"/>
  <c r="Q2150" i="8"/>
  <c r="G2150" i="8"/>
  <c r="AC2149" i="8"/>
  <c r="AA2149" i="8"/>
  <c r="Z2149" i="8"/>
  <c r="X2149" i="8"/>
  <c r="U2149" i="8"/>
  <c r="T2149" i="8"/>
  <c r="S2149" i="8"/>
  <c r="R2149" i="8"/>
  <c r="Q2149" i="8"/>
  <c r="G2149" i="8"/>
  <c r="AC2148" i="8"/>
  <c r="AA2148" i="8"/>
  <c r="Z2148" i="8"/>
  <c r="X2148" i="8"/>
  <c r="U2148" i="8"/>
  <c r="T2148" i="8"/>
  <c r="S2148" i="8"/>
  <c r="R2148" i="8"/>
  <c r="Q2148" i="8"/>
  <c r="G2148" i="8"/>
  <c r="AC2147" i="8"/>
  <c r="AA2147" i="8"/>
  <c r="Z2147" i="8"/>
  <c r="X2147" i="8"/>
  <c r="U2147" i="8"/>
  <c r="T2147" i="8"/>
  <c r="S2147" i="8"/>
  <c r="R2147" i="8"/>
  <c r="Q2147" i="8"/>
  <c r="G2147" i="8"/>
  <c r="AC2146" i="8"/>
  <c r="AA2146" i="8"/>
  <c r="Z2146" i="8"/>
  <c r="X2146" i="8"/>
  <c r="U2146" i="8"/>
  <c r="T2146" i="8"/>
  <c r="S2146" i="8"/>
  <c r="R2146" i="8"/>
  <c r="Q2146" i="8"/>
  <c r="G2146" i="8"/>
  <c r="AC2145" i="8"/>
  <c r="AA2145" i="8"/>
  <c r="Z2145" i="8"/>
  <c r="X2145" i="8"/>
  <c r="U2145" i="8"/>
  <c r="T2145" i="8"/>
  <c r="S2145" i="8"/>
  <c r="R2145" i="8"/>
  <c r="Q2145" i="8"/>
  <c r="G2145" i="8"/>
  <c r="AC2144" i="8"/>
  <c r="AA2144" i="8"/>
  <c r="Z2144" i="8"/>
  <c r="X2144" i="8"/>
  <c r="U2144" i="8"/>
  <c r="T2144" i="8"/>
  <c r="S2144" i="8"/>
  <c r="R2144" i="8"/>
  <c r="Q2144" i="8"/>
  <c r="G2144" i="8"/>
  <c r="AC2143" i="8"/>
  <c r="AA2143" i="8"/>
  <c r="Z2143" i="8"/>
  <c r="X2143" i="8"/>
  <c r="U2143" i="8"/>
  <c r="T2143" i="8"/>
  <c r="S2143" i="8"/>
  <c r="R2143" i="8"/>
  <c r="Q2143" i="8"/>
  <c r="G2143" i="8"/>
  <c r="AC2142" i="8"/>
  <c r="AA2142" i="8"/>
  <c r="Z2142" i="8"/>
  <c r="X2142" i="8"/>
  <c r="U2142" i="8"/>
  <c r="T2142" i="8"/>
  <c r="S2142" i="8"/>
  <c r="R2142" i="8"/>
  <c r="Q2142" i="8"/>
  <c r="G2142" i="8"/>
  <c r="AC2141" i="8"/>
  <c r="AA2141" i="8"/>
  <c r="Z2141" i="8"/>
  <c r="X2141" i="8"/>
  <c r="U2141" i="8"/>
  <c r="T2141" i="8"/>
  <c r="S2141" i="8"/>
  <c r="R2141" i="8"/>
  <c r="Q2141" i="8"/>
  <c r="G2141" i="8"/>
  <c r="AC2140" i="8"/>
  <c r="AA2140" i="8"/>
  <c r="Z2140" i="8"/>
  <c r="X2140" i="8"/>
  <c r="U2140" i="8"/>
  <c r="T2140" i="8"/>
  <c r="S2140" i="8"/>
  <c r="R2140" i="8"/>
  <c r="Q2140" i="8"/>
  <c r="G2140" i="8"/>
  <c r="AC2139" i="8"/>
  <c r="AA2139" i="8"/>
  <c r="Z2139" i="8"/>
  <c r="X2139" i="8"/>
  <c r="U2139" i="8"/>
  <c r="T2139" i="8"/>
  <c r="S2139" i="8"/>
  <c r="R2139" i="8"/>
  <c r="Q2139" i="8"/>
  <c r="G2139" i="8"/>
  <c r="AC2138" i="8"/>
  <c r="AA2138" i="8"/>
  <c r="Z2138" i="8"/>
  <c r="X2138" i="8"/>
  <c r="U2138" i="8"/>
  <c r="T2138" i="8"/>
  <c r="S2138" i="8"/>
  <c r="R2138" i="8"/>
  <c r="Q2138" i="8"/>
  <c r="G2138" i="8"/>
  <c r="AC2137" i="8"/>
  <c r="AA2137" i="8"/>
  <c r="Z2137" i="8"/>
  <c r="X2137" i="8"/>
  <c r="U2137" i="8"/>
  <c r="T2137" i="8"/>
  <c r="S2137" i="8"/>
  <c r="R2137" i="8"/>
  <c r="Q2137" i="8"/>
  <c r="G2137" i="8"/>
  <c r="AC2136" i="8"/>
  <c r="AA2136" i="8"/>
  <c r="Z2136" i="8"/>
  <c r="X2136" i="8"/>
  <c r="U2136" i="8"/>
  <c r="T2136" i="8"/>
  <c r="S2136" i="8"/>
  <c r="R2136" i="8"/>
  <c r="Q2136" i="8"/>
  <c r="G2136" i="8"/>
  <c r="AC2135" i="8"/>
  <c r="AA2135" i="8"/>
  <c r="Z2135" i="8"/>
  <c r="X2135" i="8"/>
  <c r="U2135" i="8"/>
  <c r="T2135" i="8"/>
  <c r="S2135" i="8"/>
  <c r="R2135" i="8"/>
  <c r="Q2135" i="8"/>
  <c r="G2135" i="8"/>
  <c r="AC2134" i="8"/>
  <c r="AA2134" i="8"/>
  <c r="Z2134" i="8"/>
  <c r="X2134" i="8"/>
  <c r="U2134" i="8"/>
  <c r="T2134" i="8"/>
  <c r="S2134" i="8"/>
  <c r="R2134" i="8"/>
  <c r="Q2134" i="8"/>
  <c r="G2134" i="8"/>
  <c r="AC2133" i="8"/>
  <c r="AA2133" i="8"/>
  <c r="Z2133" i="8"/>
  <c r="X2133" i="8"/>
  <c r="U2133" i="8"/>
  <c r="T2133" i="8"/>
  <c r="S2133" i="8"/>
  <c r="R2133" i="8"/>
  <c r="Q2133" i="8"/>
  <c r="G2133" i="8"/>
  <c r="AC2132" i="8"/>
  <c r="AA2132" i="8"/>
  <c r="Z2132" i="8"/>
  <c r="X2132" i="8"/>
  <c r="U2132" i="8"/>
  <c r="T2132" i="8"/>
  <c r="S2132" i="8"/>
  <c r="R2132" i="8"/>
  <c r="Q2132" i="8"/>
  <c r="G2132" i="8"/>
  <c r="AC2131" i="8"/>
  <c r="AA2131" i="8"/>
  <c r="Z2131" i="8"/>
  <c r="X2131" i="8"/>
  <c r="U2131" i="8"/>
  <c r="T2131" i="8"/>
  <c r="S2131" i="8"/>
  <c r="R2131" i="8"/>
  <c r="Q2131" i="8"/>
  <c r="G2131" i="8"/>
  <c r="AC2130" i="8"/>
  <c r="AA2130" i="8"/>
  <c r="Z2130" i="8"/>
  <c r="X2130" i="8"/>
  <c r="U2130" i="8"/>
  <c r="T2130" i="8"/>
  <c r="S2130" i="8"/>
  <c r="R2130" i="8"/>
  <c r="Q2130" i="8"/>
  <c r="G2130" i="8"/>
  <c r="AC2129" i="8"/>
  <c r="AA2129" i="8"/>
  <c r="Z2129" i="8"/>
  <c r="X2129" i="8"/>
  <c r="U2129" i="8"/>
  <c r="T2129" i="8"/>
  <c r="S2129" i="8"/>
  <c r="R2129" i="8"/>
  <c r="Q2129" i="8"/>
  <c r="G2129" i="8"/>
  <c r="AC2128" i="8"/>
  <c r="AA2128" i="8"/>
  <c r="Z2128" i="8"/>
  <c r="X2128" i="8"/>
  <c r="U2128" i="8"/>
  <c r="T2128" i="8"/>
  <c r="S2128" i="8"/>
  <c r="R2128" i="8"/>
  <c r="Q2128" i="8"/>
  <c r="G2128" i="8"/>
  <c r="AC2127" i="8"/>
  <c r="AA2127" i="8"/>
  <c r="Z2127" i="8"/>
  <c r="X2127" i="8"/>
  <c r="U2127" i="8"/>
  <c r="T2127" i="8"/>
  <c r="S2127" i="8"/>
  <c r="R2127" i="8"/>
  <c r="Q2127" i="8"/>
  <c r="G2127" i="8"/>
  <c r="AC2126" i="8"/>
  <c r="AA2126" i="8"/>
  <c r="Z2126" i="8"/>
  <c r="X2126" i="8"/>
  <c r="U2126" i="8"/>
  <c r="T2126" i="8"/>
  <c r="S2126" i="8"/>
  <c r="R2126" i="8"/>
  <c r="Q2126" i="8"/>
  <c r="G2126" i="8"/>
  <c r="AC2125" i="8"/>
  <c r="AA2125" i="8"/>
  <c r="Z2125" i="8"/>
  <c r="X2125" i="8"/>
  <c r="U2125" i="8"/>
  <c r="T2125" i="8"/>
  <c r="S2125" i="8"/>
  <c r="R2125" i="8"/>
  <c r="Q2125" i="8"/>
  <c r="G2125" i="8"/>
  <c r="AC2124" i="8"/>
  <c r="AA2124" i="8"/>
  <c r="Z2124" i="8"/>
  <c r="X2124" i="8"/>
  <c r="U2124" i="8"/>
  <c r="T2124" i="8"/>
  <c r="S2124" i="8"/>
  <c r="R2124" i="8"/>
  <c r="Q2124" i="8"/>
  <c r="G2124" i="8"/>
  <c r="AC2123" i="8"/>
  <c r="AA2123" i="8"/>
  <c r="Z2123" i="8"/>
  <c r="X2123" i="8"/>
  <c r="U2123" i="8"/>
  <c r="T2123" i="8"/>
  <c r="S2123" i="8"/>
  <c r="R2123" i="8"/>
  <c r="Q2123" i="8"/>
  <c r="G2123" i="8"/>
  <c r="AC2122" i="8"/>
  <c r="AA2122" i="8"/>
  <c r="Z2122" i="8"/>
  <c r="X2122" i="8"/>
  <c r="U2122" i="8"/>
  <c r="T2122" i="8"/>
  <c r="S2122" i="8"/>
  <c r="R2122" i="8"/>
  <c r="Q2122" i="8"/>
  <c r="G2122" i="8"/>
  <c r="AC2121" i="8"/>
  <c r="AA2121" i="8"/>
  <c r="Z2121" i="8"/>
  <c r="X2121" i="8"/>
  <c r="U2121" i="8"/>
  <c r="T2121" i="8"/>
  <c r="S2121" i="8"/>
  <c r="R2121" i="8"/>
  <c r="Q2121" i="8"/>
  <c r="G2121" i="8"/>
  <c r="AC2120" i="8"/>
  <c r="AA2120" i="8"/>
  <c r="Z2120" i="8"/>
  <c r="X2120" i="8"/>
  <c r="U2120" i="8"/>
  <c r="T2120" i="8"/>
  <c r="S2120" i="8"/>
  <c r="R2120" i="8"/>
  <c r="Q2120" i="8"/>
  <c r="G2120" i="8"/>
  <c r="AC2119" i="8"/>
  <c r="AA2119" i="8"/>
  <c r="Z2119" i="8"/>
  <c r="X2119" i="8"/>
  <c r="U2119" i="8"/>
  <c r="T2119" i="8"/>
  <c r="S2119" i="8"/>
  <c r="R2119" i="8"/>
  <c r="Q2119" i="8"/>
  <c r="G2119" i="8"/>
  <c r="AC2118" i="8"/>
  <c r="AA2118" i="8"/>
  <c r="Z2118" i="8"/>
  <c r="X2118" i="8"/>
  <c r="U2118" i="8"/>
  <c r="T2118" i="8"/>
  <c r="S2118" i="8"/>
  <c r="R2118" i="8"/>
  <c r="Q2118" i="8"/>
  <c r="G2118" i="8"/>
  <c r="AC2117" i="8"/>
  <c r="AA2117" i="8"/>
  <c r="Z2117" i="8"/>
  <c r="X2117" i="8"/>
  <c r="U2117" i="8"/>
  <c r="T2117" i="8"/>
  <c r="S2117" i="8"/>
  <c r="R2117" i="8"/>
  <c r="Q2117" i="8"/>
  <c r="G2117" i="8"/>
  <c r="AC2116" i="8"/>
  <c r="AA2116" i="8"/>
  <c r="Z2116" i="8"/>
  <c r="X2116" i="8"/>
  <c r="U2116" i="8"/>
  <c r="T2116" i="8"/>
  <c r="S2116" i="8"/>
  <c r="R2116" i="8"/>
  <c r="Q2116" i="8"/>
  <c r="G2116" i="8"/>
  <c r="AC2115" i="8"/>
  <c r="AA2115" i="8"/>
  <c r="Z2115" i="8"/>
  <c r="X2115" i="8"/>
  <c r="U2115" i="8"/>
  <c r="T2115" i="8"/>
  <c r="S2115" i="8"/>
  <c r="R2115" i="8"/>
  <c r="Q2115" i="8"/>
  <c r="G2115" i="8"/>
  <c r="AC2114" i="8"/>
  <c r="AA2114" i="8"/>
  <c r="Z2114" i="8"/>
  <c r="X2114" i="8"/>
  <c r="U2114" i="8"/>
  <c r="T2114" i="8"/>
  <c r="S2114" i="8"/>
  <c r="R2114" i="8"/>
  <c r="Q2114" i="8"/>
  <c r="G2114" i="8"/>
  <c r="AC2113" i="8"/>
  <c r="AA2113" i="8"/>
  <c r="Z2113" i="8"/>
  <c r="X2113" i="8"/>
  <c r="U2113" i="8"/>
  <c r="T2113" i="8"/>
  <c r="S2113" i="8"/>
  <c r="R2113" i="8"/>
  <c r="Q2113" i="8"/>
  <c r="G2113" i="8"/>
  <c r="AC2112" i="8"/>
  <c r="AA2112" i="8"/>
  <c r="Z2112" i="8"/>
  <c r="X2112" i="8"/>
  <c r="U2112" i="8"/>
  <c r="T2112" i="8"/>
  <c r="S2112" i="8"/>
  <c r="R2112" i="8"/>
  <c r="Q2112" i="8"/>
  <c r="G2112" i="8"/>
  <c r="AC2111" i="8"/>
  <c r="AA2111" i="8"/>
  <c r="Z2111" i="8"/>
  <c r="X2111" i="8"/>
  <c r="U2111" i="8"/>
  <c r="T2111" i="8"/>
  <c r="S2111" i="8"/>
  <c r="R2111" i="8"/>
  <c r="Q2111" i="8"/>
  <c r="G2111" i="8"/>
  <c r="AC2110" i="8"/>
  <c r="AA2110" i="8"/>
  <c r="Z2110" i="8"/>
  <c r="X2110" i="8"/>
  <c r="U2110" i="8"/>
  <c r="T2110" i="8"/>
  <c r="S2110" i="8"/>
  <c r="R2110" i="8"/>
  <c r="Q2110" i="8"/>
  <c r="G2110" i="8"/>
  <c r="AC2109" i="8"/>
  <c r="AA2109" i="8"/>
  <c r="Z2109" i="8"/>
  <c r="X2109" i="8"/>
  <c r="U2109" i="8"/>
  <c r="T2109" i="8"/>
  <c r="S2109" i="8"/>
  <c r="R2109" i="8"/>
  <c r="Q2109" i="8"/>
  <c r="G2109" i="8"/>
  <c r="AC2108" i="8"/>
  <c r="AA2108" i="8"/>
  <c r="Z2108" i="8"/>
  <c r="X2108" i="8"/>
  <c r="U2108" i="8"/>
  <c r="T2108" i="8"/>
  <c r="S2108" i="8"/>
  <c r="R2108" i="8"/>
  <c r="Q2108" i="8"/>
  <c r="G2108" i="8"/>
  <c r="AC2107" i="8"/>
  <c r="AA2107" i="8"/>
  <c r="Z2107" i="8"/>
  <c r="X2107" i="8"/>
  <c r="U2107" i="8"/>
  <c r="T2107" i="8"/>
  <c r="S2107" i="8"/>
  <c r="R2107" i="8"/>
  <c r="Q2107" i="8"/>
  <c r="G2107" i="8"/>
  <c r="AC2106" i="8"/>
  <c r="AA2106" i="8"/>
  <c r="Z2106" i="8"/>
  <c r="X2106" i="8"/>
  <c r="U2106" i="8"/>
  <c r="T2106" i="8"/>
  <c r="S2106" i="8"/>
  <c r="R2106" i="8"/>
  <c r="Q2106" i="8"/>
  <c r="G2106" i="8"/>
  <c r="AC2105" i="8"/>
  <c r="AA2105" i="8"/>
  <c r="Z2105" i="8"/>
  <c r="X2105" i="8"/>
  <c r="U2105" i="8"/>
  <c r="T2105" i="8"/>
  <c r="S2105" i="8"/>
  <c r="R2105" i="8"/>
  <c r="Q2105" i="8"/>
  <c r="G2105" i="8"/>
  <c r="AC2104" i="8"/>
  <c r="AA2104" i="8"/>
  <c r="Z2104" i="8"/>
  <c r="X2104" i="8"/>
  <c r="U2104" i="8"/>
  <c r="T2104" i="8"/>
  <c r="S2104" i="8"/>
  <c r="R2104" i="8"/>
  <c r="Q2104" i="8"/>
  <c r="G2104" i="8"/>
  <c r="AC2103" i="8"/>
  <c r="AA2103" i="8"/>
  <c r="Z2103" i="8"/>
  <c r="X2103" i="8"/>
  <c r="U2103" i="8"/>
  <c r="T2103" i="8"/>
  <c r="S2103" i="8"/>
  <c r="R2103" i="8"/>
  <c r="Q2103" i="8"/>
  <c r="G2103" i="8"/>
  <c r="AC2102" i="8"/>
  <c r="AA2102" i="8"/>
  <c r="Z2102" i="8"/>
  <c r="X2102" i="8"/>
  <c r="U2102" i="8"/>
  <c r="T2102" i="8"/>
  <c r="S2102" i="8"/>
  <c r="R2102" i="8"/>
  <c r="Q2102" i="8"/>
  <c r="G2102" i="8"/>
  <c r="AC2101" i="8"/>
  <c r="AA2101" i="8"/>
  <c r="Z2101" i="8"/>
  <c r="X2101" i="8"/>
  <c r="U2101" i="8"/>
  <c r="T2101" i="8"/>
  <c r="S2101" i="8"/>
  <c r="R2101" i="8"/>
  <c r="Q2101" i="8"/>
  <c r="G2101" i="8"/>
  <c r="AC2100" i="8"/>
  <c r="AA2100" i="8"/>
  <c r="Z2100" i="8"/>
  <c r="X2100" i="8"/>
  <c r="U2100" i="8"/>
  <c r="T2100" i="8"/>
  <c r="S2100" i="8"/>
  <c r="R2100" i="8"/>
  <c r="Q2100" i="8"/>
  <c r="G2100" i="8"/>
  <c r="AC2099" i="8"/>
  <c r="AA2099" i="8"/>
  <c r="Z2099" i="8"/>
  <c r="X2099" i="8"/>
  <c r="U2099" i="8"/>
  <c r="T2099" i="8"/>
  <c r="S2099" i="8"/>
  <c r="R2099" i="8"/>
  <c r="Q2099" i="8"/>
  <c r="G2099" i="8"/>
  <c r="AC2098" i="8"/>
  <c r="AA2098" i="8"/>
  <c r="Z2098" i="8"/>
  <c r="X2098" i="8"/>
  <c r="U2098" i="8"/>
  <c r="T2098" i="8"/>
  <c r="S2098" i="8"/>
  <c r="R2098" i="8"/>
  <c r="Q2098" i="8"/>
  <c r="G2098" i="8"/>
  <c r="AC2097" i="8"/>
  <c r="AA2097" i="8"/>
  <c r="Z2097" i="8"/>
  <c r="X2097" i="8"/>
  <c r="U2097" i="8"/>
  <c r="T2097" i="8"/>
  <c r="S2097" i="8"/>
  <c r="R2097" i="8"/>
  <c r="Q2097" i="8"/>
  <c r="G2097" i="8"/>
  <c r="AC2096" i="8"/>
  <c r="AA2096" i="8"/>
  <c r="Z2096" i="8"/>
  <c r="X2096" i="8"/>
  <c r="U2096" i="8"/>
  <c r="T2096" i="8"/>
  <c r="S2096" i="8"/>
  <c r="R2096" i="8"/>
  <c r="Q2096" i="8"/>
  <c r="G2096" i="8"/>
  <c r="AC2095" i="8"/>
  <c r="AA2095" i="8"/>
  <c r="Z2095" i="8"/>
  <c r="X2095" i="8"/>
  <c r="U2095" i="8"/>
  <c r="T2095" i="8"/>
  <c r="S2095" i="8"/>
  <c r="R2095" i="8"/>
  <c r="Q2095" i="8"/>
  <c r="G2095" i="8"/>
  <c r="AC2094" i="8"/>
  <c r="AA2094" i="8"/>
  <c r="Z2094" i="8"/>
  <c r="X2094" i="8"/>
  <c r="U2094" i="8"/>
  <c r="T2094" i="8"/>
  <c r="S2094" i="8"/>
  <c r="R2094" i="8"/>
  <c r="Q2094" i="8"/>
  <c r="G2094" i="8"/>
  <c r="AC2093" i="8"/>
  <c r="AA2093" i="8"/>
  <c r="Z2093" i="8"/>
  <c r="X2093" i="8"/>
  <c r="U2093" i="8"/>
  <c r="T2093" i="8"/>
  <c r="S2093" i="8"/>
  <c r="R2093" i="8"/>
  <c r="Q2093" i="8"/>
  <c r="G2093" i="8"/>
  <c r="AC2092" i="8"/>
  <c r="AA2092" i="8"/>
  <c r="Z2092" i="8"/>
  <c r="X2092" i="8"/>
  <c r="U2092" i="8"/>
  <c r="T2092" i="8"/>
  <c r="S2092" i="8"/>
  <c r="R2092" i="8"/>
  <c r="Q2092" i="8"/>
  <c r="G2092" i="8"/>
  <c r="AC2091" i="8"/>
  <c r="AA2091" i="8"/>
  <c r="Z2091" i="8"/>
  <c r="X2091" i="8"/>
  <c r="U2091" i="8"/>
  <c r="T2091" i="8"/>
  <c r="S2091" i="8"/>
  <c r="R2091" i="8"/>
  <c r="Q2091" i="8"/>
  <c r="G2091" i="8"/>
  <c r="AC2090" i="8"/>
  <c r="AA2090" i="8"/>
  <c r="Z2090" i="8"/>
  <c r="X2090" i="8"/>
  <c r="U2090" i="8"/>
  <c r="T2090" i="8"/>
  <c r="S2090" i="8"/>
  <c r="Q2090" i="8"/>
  <c r="G2090" i="8"/>
  <c r="AC2089" i="8"/>
  <c r="AA2089" i="8"/>
  <c r="Z2089" i="8"/>
  <c r="X2089" i="8"/>
  <c r="U2089" i="8"/>
  <c r="T2089" i="8"/>
  <c r="S2089" i="8"/>
  <c r="R2089" i="8"/>
  <c r="Q2089" i="8"/>
  <c r="G2089" i="8"/>
  <c r="AC2088" i="8"/>
  <c r="AA2088" i="8"/>
  <c r="Z2088" i="8"/>
  <c r="X2088" i="8"/>
  <c r="U2088" i="8"/>
  <c r="T2088" i="8"/>
  <c r="S2088" i="8"/>
  <c r="R2088" i="8"/>
  <c r="Q2088" i="8"/>
  <c r="G2088" i="8"/>
  <c r="AC2087" i="8"/>
  <c r="AA2087" i="8"/>
  <c r="Z2087" i="8"/>
  <c r="X2087" i="8"/>
  <c r="U2087" i="8"/>
  <c r="T2087" i="8"/>
  <c r="S2087" i="8"/>
  <c r="R2087" i="8"/>
  <c r="Q2087" i="8"/>
  <c r="G2087" i="8"/>
  <c r="AC2086" i="8"/>
  <c r="AA2086" i="8"/>
  <c r="Z2086" i="8"/>
  <c r="X2086" i="8"/>
  <c r="U2086" i="8"/>
  <c r="T2086" i="8"/>
  <c r="S2086" i="8"/>
  <c r="R2086" i="8"/>
  <c r="Q2086" i="8"/>
  <c r="G2086" i="8"/>
  <c r="AC2085" i="8"/>
  <c r="AA2085" i="8"/>
  <c r="Z2085" i="8"/>
  <c r="X2085" i="8"/>
  <c r="U2085" i="8"/>
  <c r="T2085" i="8"/>
  <c r="S2085" i="8"/>
  <c r="R2085" i="8"/>
  <c r="Q2085" i="8"/>
  <c r="G2085" i="8"/>
  <c r="AC2084" i="8"/>
  <c r="AA2084" i="8"/>
  <c r="Z2084" i="8"/>
  <c r="X2084" i="8"/>
  <c r="U2084" i="8"/>
  <c r="T2084" i="8"/>
  <c r="S2084" i="8"/>
  <c r="R2084" i="8"/>
  <c r="Q2084" i="8"/>
  <c r="G2084" i="8"/>
  <c r="AC2083" i="8"/>
  <c r="AA2083" i="8"/>
  <c r="Z2083" i="8"/>
  <c r="X2083" i="8"/>
  <c r="U2083" i="8"/>
  <c r="T2083" i="8"/>
  <c r="S2083" i="8"/>
  <c r="R2083" i="8"/>
  <c r="Q2083" i="8"/>
  <c r="G2083" i="8"/>
  <c r="AC2082" i="8"/>
  <c r="AA2082" i="8"/>
  <c r="Z2082" i="8"/>
  <c r="X2082" i="8"/>
  <c r="U2082" i="8"/>
  <c r="T2082" i="8"/>
  <c r="S2082" i="8"/>
  <c r="R2082" i="8"/>
  <c r="Q2082" i="8"/>
  <c r="G2082" i="8"/>
  <c r="AC2081" i="8"/>
  <c r="AA2081" i="8"/>
  <c r="Z2081" i="8"/>
  <c r="X2081" i="8"/>
  <c r="U2081" i="8"/>
  <c r="T2081" i="8"/>
  <c r="S2081" i="8"/>
  <c r="R2081" i="8"/>
  <c r="Q2081" i="8"/>
  <c r="G2081" i="8"/>
  <c r="AC2080" i="8"/>
  <c r="AA2080" i="8"/>
  <c r="Z2080" i="8"/>
  <c r="X2080" i="8"/>
  <c r="U2080" i="8"/>
  <c r="T2080" i="8"/>
  <c r="S2080" i="8"/>
  <c r="R2080" i="8"/>
  <c r="Q2080" i="8"/>
  <c r="G2080" i="8"/>
  <c r="AC2079" i="8"/>
  <c r="AA2079" i="8"/>
  <c r="Z2079" i="8"/>
  <c r="X2079" i="8"/>
  <c r="U2079" i="8"/>
  <c r="T2079" i="8"/>
  <c r="S2079" i="8"/>
  <c r="R2079" i="8"/>
  <c r="Q2079" i="8"/>
  <c r="G2079" i="8"/>
  <c r="AC2078" i="8"/>
  <c r="AA2078" i="8"/>
  <c r="Z2078" i="8"/>
  <c r="X2078" i="8"/>
  <c r="U2078" i="8"/>
  <c r="T2078" i="8"/>
  <c r="S2078" i="8"/>
  <c r="R2078" i="8"/>
  <c r="Q2078" i="8"/>
  <c r="G2078" i="8"/>
  <c r="AC2077" i="8"/>
  <c r="AA2077" i="8"/>
  <c r="Z2077" i="8"/>
  <c r="X2077" i="8"/>
  <c r="U2077" i="8"/>
  <c r="T2077" i="8"/>
  <c r="S2077" i="8"/>
  <c r="R2077" i="8"/>
  <c r="Q2077" i="8"/>
  <c r="G2077" i="8"/>
  <c r="AC2076" i="8"/>
  <c r="AA2076" i="8"/>
  <c r="Z2076" i="8"/>
  <c r="X2076" i="8"/>
  <c r="U2076" i="8"/>
  <c r="T2076" i="8"/>
  <c r="S2076" i="8"/>
  <c r="R2076" i="8"/>
  <c r="Q2076" i="8"/>
  <c r="G2076" i="8"/>
  <c r="AC2075" i="8"/>
  <c r="AA2075" i="8"/>
  <c r="Z2075" i="8"/>
  <c r="X2075" i="8"/>
  <c r="U2075" i="8"/>
  <c r="T2075" i="8"/>
  <c r="S2075" i="8"/>
  <c r="R2075" i="8"/>
  <c r="Q2075" i="8"/>
  <c r="G2075" i="8"/>
  <c r="AC2074" i="8"/>
  <c r="AA2074" i="8"/>
  <c r="Z2074" i="8"/>
  <c r="X2074" i="8"/>
  <c r="U2074" i="8"/>
  <c r="T2074" i="8"/>
  <c r="S2074" i="8"/>
  <c r="R2074" i="8"/>
  <c r="Q2074" i="8"/>
  <c r="G2074" i="8"/>
  <c r="AC2073" i="8"/>
  <c r="AA2073" i="8"/>
  <c r="Z2073" i="8"/>
  <c r="X2073" i="8"/>
  <c r="U2073" i="8"/>
  <c r="T2073" i="8"/>
  <c r="S2073" i="8"/>
  <c r="R2073" i="8"/>
  <c r="Q2073" i="8"/>
  <c r="G2073" i="8"/>
  <c r="AC2072" i="8"/>
  <c r="AA2072" i="8"/>
  <c r="Z2072" i="8"/>
  <c r="X2072" i="8"/>
  <c r="U2072" i="8"/>
  <c r="T2072" i="8"/>
  <c r="S2072" i="8"/>
  <c r="R2072" i="8"/>
  <c r="Q2072" i="8"/>
  <c r="G2072" i="8"/>
  <c r="AC2071" i="8"/>
  <c r="AA2071" i="8"/>
  <c r="Z2071" i="8"/>
  <c r="X2071" i="8"/>
  <c r="U2071" i="8"/>
  <c r="T2071" i="8"/>
  <c r="S2071" i="8"/>
  <c r="R2071" i="8"/>
  <c r="Q2071" i="8"/>
  <c r="G2071" i="8"/>
  <c r="AC2070" i="8"/>
  <c r="AA2070" i="8"/>
  <c r="Z2070" i="8"/>
  <c r="X2070" i="8"/>
  <c r="U2070" i="8"/>
  <c r="T2070" i="8"/>
  <c r="S2070" i="8"/>
  <c r="R2070" i="8"/>
  <c r="Q2070" i="8"/>
  <c r="G2070" i="8"/>
  <c r="AC2069" i="8"/>
  <c r="AA2069" i="8"/>
  <c r="Z2069" i="8"/>
  <c r="X2069" i="8"/>
  <c r="U2069" i="8"/>
  <c r="T2069" i="8"/>
  <c r="S2069" i="8"/>
  <c r="R2069" i="8"/>
  <c r="Q2069" i="8"/>
  <c r="G2069" i="8"/>
  <c r="AC2068" i="8"/>
  <c r="AA2068" i="8"/>
  <c r="Z2068" i="8"/>
  <c r="X2068" i="8"/>
  <c r="U2068" i="8"/>
  <c r="T2068" i="8"/>
  <c r="S2068" i="8"/>
  <c r="R2068" i="8"/>
  <c r="Q2068" i="8"/>
  <c r="G2068" i="8"/>
  <c r="AC2067" i="8"/>
  <c r="AA2067" i="8"/>
  <c r="Z2067" i="8"/>
  <c r="X2067" i="8"/>
  <c r="U2067" i="8"/>
  <c r="T2067" i="8"/>
  <c r="S2067" i="8"/>
  <c r="R2067" i="8"/>
  <c r="Q2067" i="8"/>
  <c r="G2067" i="8"/>
  <c r="AC2066" i="8"/>
  <c r="AA2066" i="8"/>
  <c r="Z2066" i="8"/>
  <c r="X2066" i="8"/>
  <c r="U2066" i="8"/>
  <c r="T2066" i="8"/>
  <c r="S2066" i="8"/>
  <c r="R2066" i="8"/>
  <c r="Q2066" i="8"/>
  <c r="G2066" i="8"/>
  <c r="AC2065" i="8"/>
  <c r="AA2065" i="8"/>
  <c r="Z2065" i="8"/>
  <c r="X2065" i="8"/>
  <c r="U2065" i="8"/>
  <c r="T2065" i="8"/>
  <c r="S2065" i="8"/>
  <c r="R2065" i="8"/>
  <c r="Q2065" i="8"/>
  <c r="G2065" i="8"/>
  <c r="AC2064" i="8"/>
  <c r="AA2064" i="8"/>
  <c r="Z2064" i="8"/>
  <c r="X2064" i="8"/>
  <c r="U2064" i="8"/>
  <c r="T2064" i="8"/>
  <c r="S2064" i="8"/>
  <c r="R2064" i="8"/>
  <c r="Q2064" i="8"/>
  <c r="G2064" i="8"/>
  <c r="AC2063" i="8"/>
  <c r="AA2063" i="8"/>
  <c r="Z2063" i="8"/>
  <c r="X2063" i="8"/>
  <c r="U2063" i="8"/>
  <c r="T2063" i="8"/>
  <c r="S2063" i="8"/>
  <c r="R2063" i="8"/>
  <c r="Q2063" i="8"/>
  <c r="G2063" i="8"/>
  <c r="AC2062" i="8"/>
  <c r="AA2062" i="8"/>
  <c r="Z2062" i="8"/>
  <c r="X2062" i="8"/>
  <c r="U2062" i="8"/>
  <c r="T2062" i="8"/>
  <c r="S2062" i="8"/>
  <c r="R2062" i="8"/>
  <c r="Q2062" i="8"/>
  <c r="G2062" i="8"/>
  <c r="AC2061" i="8"/>
  <c r="AA2061" i="8"/>
  <c r="Z2061" i="8"/>
  <c r="X2061" i="8"/>
  <c r="U2061" i="8"/>
  <c r="T2061" i="8"/>
  <c r="S2061" i="8"/>
  <c r="R2061" i="8"/>
  <c r="Q2061" i="8"/>
  <c r="G2061" i="8"/>
  <c r="AC2060" i="8"/>
  <c r="AA2060" i="8"/>
  <c r="Z2060" i="8"/>
  <c r="X2060" i="8"/>
  <c r="U2060" i="8"/>
  <c r="T2060" i="8"/>
  <c r="S2060" i="8"/>
  <c r="R2060" i="8"/>
  <c r="Q2060" i="8"/>
  <c r="G2060" i="8"/>
  <c r="AC2059" i="8"/>
  <c r="AA2059" i="8"/>
  <c r="Z2059" i="8"/>
  <c r="X2059" i="8"/>
  <c r="U2059" i="8"/>
  <c r="T2059" i="8"/>
  <c r="S2059" i="8"/>
  <c r="R2059" i="8"/>
  <c r="Q2059" i="8"/>
  <c r="G2059" i="8"/>
  <c r="AC2058" i="8"/>
  <c r="AA2058" i="8"/>
  <c r="Z2058" i="8"/>
  <c r="X2058" i="8"/>
  <c r="U2058" i="8"/>
  <c r="T2058" i="8"/>
  <c r="S2058" i="8"/>
  <c r="R2058" i="8"/>
  <c r="Q2058" i="8"/>
  <c r="G2058" i="8"/>
  <c r="AC2057" i="8"/>
  <c r="AA2057" i="8"/>
  <c r="Z2057" i="8"/>
  <c r="X2057" i="8"/>
  <c r="U2057" i="8"/>
  <c r="T2057" i="8"/>
  <c r="S2057" i="8"/>
  <c r="R2057" i="8"/>
  <c r="Q2057" i="8"/>
  <c r="G2057" i="8"/>
  <c r="AC2056" i="8"/>
  <c r="AA2056" i="8"/>
  <c r="Z2056" i="8"/>
  <c r="X2056" i="8"/>
  <c r="U2056" i="8"/>
  <c r="T2056" i="8"/>
  <c r="S2056" i="8"/>
  <c r="R2056" i="8"/>
  <c r="Q2056" i="8"/>
  <c r="G2056" i="8"/>
  <c r="AC2055" i="8"/>
  <c r="AA2055" i="8"/>
  <c r="Z2055" i="8"/>
  <c r="X2055" i="8"/>
  <c r="U2055" i="8"/>
  <c r="T2055" i="8"/>
  <c r="S2055" i="8"/>
  <c r="R2055" i="8"/>
  <c r="Q2055" i="8"/>
  <c r="G2055" i="8"/>
  <c r="AC2054" i="8"/>
  <c r="AA2054" i="8"/>
  <c r="Z2054" i="8"/>
  <c r="X2054" i="8"/>
  <c r="U2054" i="8"/>
  <c r="T2054" i="8"/>
  <c r="S2054" i="8"/>
  <c r="R2054" i="8"/>
  <c r="Q2054" i="8"/>
  <c r="G2054" i="8"/>
  <c r="AC2053" i="8"/>
  <c r="AA2053" i="8"/>
  <c r="Z2053" i="8"/>
  <c r="X2053" i="8"/>
  <c r="U2053" i="8"/>
  <c r="T2053" i="8"/>
  <c r="S2053" i="8"/>
  <c r="R2053" i="8"/>
  <c r="Q2053" i="8"/>
  <c r="G2053" i="8"/>
  <c r="AC2052" i="8"/>
  <c r="AA2052" i="8"/>
  <c r="Z2052" i="8"/>
  <c r="X2052" i="8"/>
  <c r="U2052" i="8"/>
  <c r="T2052" i="8"/>
  <c r="S2052" i="8"/>
  <c r="R2052" i="8"/>
  <c r="Q2052" i="8"/>
  <c r="G2052" i="8"/>
  <c r="AC2051" i="8"/>
  <c r="AA2051" i="8"/>
  <c r="Z2051" i="8"/>
  <c r="X2051" i="8"/>
  <c r="U2051" i="8"/>
  <c r="T2051" i="8"/>
  <c r="S2051" i="8"/>
  <c r="R2051" i="8"/>
  <c r="Q2051" i="8"/>
  <c r="G2051" i="8"/>
  <c r="AC2050" i="8"/>
  <c r="AA2050" i="8"/>
  <c r="Z2050" i="8"/>
  <c r="X2050" i="8"/>
  <c r="U2050" i="8"/>
  <c r="T2050" i="8"/>
  <c r="S2050" i="8"/>
  <c r="R2050" i="8"/>
  <c r="Q2050" i="8"/>
  <c r="G2050" i="8"/>
  <c r="AC2049" i="8"/>
  <c r="AA2049" i="8"/>
  <c r="Z2049" i="8"/>
  <c r="X2049" i="8"/>
  <c r="U2049" i="8"/>
  <c r="T2049" i="8"/>
  <c r="S2049" i="8"/>
  <c r="R2049" i="8"/>
  <c r="Q2049" i="8"/>
  <c r="G2049" i="8"/>
  <c r="AC2048" i="8"/>
  <c r="AA2048" i="8"/>
  <c r="Z2048" i="8"/>
  <c r="X2048" i="8"/>
  <c r="U2048" i="8"/>
  <c r="T2048" i="8"/>
  <c r="S2048" i="8"/>
  <c r="R2048" i="8"/>
  <c r="Q2048" i="8"/>
  <c r="G2048" i="8"/>
  <c r="AC2047" i="8"/>
  <c r="AA2047" i="8"/>
  <c r="Z2047" i="8"/>
  <c r="X2047" i="8"/>
  <c r="U2047" i="8"/>
  <c r="T2047" i="8"/>
  <c r="S2047" i="8"/>
  <c r="R2047" i="8"/>
  <c r="Q2047" i="8"/>
  <c r="G2047" i="8"/>
  <c r="AC2046" i="8"/>
  <c r="AA2046" i="8"/>
  <c r="Z2046" i="8"/>
  <c r="X2046" i="8"/>
  <c r="U2046" i="8"/>
  <c r="T2046" i="8"/>
  <c r="S2046" i="8"/>
  <c r="R2046" i="8"/>
  <c r="Q2046" i="8"/>
  <c r="G2046" i="8"/>
  <c r="AC2045" i="8"/>
  <c r="AA2045" i="8"/>
  <c r="Z2045" i="8"/>
  <c r="X2045" i="8"/>
  <c r="U2045" i="8"/>
  <c r="T2045" i="8"/>
  <c r="S2045" i="8"/>
  <c r="R2045" i="8"/>
  <c r="Q2045" i="8"/>
  <c r="G2045" i="8"/>
  <c r="AC2044" i="8"/>
  <c r="AA2044" i="8"/>
  <c r="Z2044" i="8"/>
  <c r="X2044" i="8"/>
  <c r="U2044" i="8"/>
  <c r="T2044" i="8"/>
  <c r="S2044" i="8"/>
  <c r="R2044" i="8"/>
  <c r="Q2044" i="8"/>
  <c r="G2044" i="8"/>
  <c r="AC2043" i="8"/>
  <c r="AA2043" i="8"/>
  <c r="Z2043" i="8"/>
  <c r="X2043" i="8"/>
  <c r="U2043" i="8"/>
  <c r="T2043" i="8"/>
  <c r="S2043" i="8"/>
  <c r="R2043" i="8"/>
  <c r="Q2043" i="8"/>
  <c r="G2043" i="8"/>
  <c r="AC2042" i="8"/>
  <c r="AA2042" i="8"/>
  <c r="Z2042" i="8"/>
  <c r="X2042" i="8"/>
  <c r="U2042" i="8"/>
  <c r="T2042" i="8"/>
  <c r="S2042" i="8"/>
  <c r="R2042" i="8"/>
  <c r="Q2042" i="8"/>
  <c r="G2042" i="8"/>
  <c r="AC2041" i="8"/>
  <c r="AA2041" i="8"/>
  <c r="Z2041" i="8"/>
  <c r="X2041" i="8"/>
  <c r="U2041" i="8"/>
  <c r="T2041" i="8"/>
  <c r="S2041" i="8"/>
  <c r="R2041" i="8"/>
  <c r="Q2041" i="8"/>
  <c r="G2041" i="8"/>
  <c r="AC2040" i="8"/>
  <c r="AA2040" i="8"/>
  <c r="Z2040" i="8"/>
  <c r="X2040" i="8"/>
  <c r="U2040" i="8"/>
  <c r="T2040" i="8"/>
  <c r="S2040" i="8"/>
  <c r="R2040" i="8"/>
  <c r="Q2040" i="8"/>
  <c r="G2040" i="8"/>
  <c r="AC2039" i="8"/>
  <c r="AA2039" i="8"/>
  <c r="Z2039" i="8"/>
  <c r="X2039" i="8"/>
  <c r="U2039" i="8"/>
  <c r="T2039" i="8"/>
  <c r="S2039" i="8"/>
  <c r="R2039" i="8"/>
  <c r="Q2039" i="8"/>
  <c r="G2039" i="8"/>
  <c r="AC2038" i="8"/>
  <c r="AA2038" i="8"/>
  <c r="Z2038" i="8"/>
  <c r="X2038" i="8"/>
  <c r="U2038" i="8"/>
  <c r="T2038" i="8"/>
  <c r="S2038" i="8"/>
  <c r="R2038" i="8"/>
  <c r="Q2038" i="8"/>
  <c r="G2038" i="8"/>
  <c r="AC2037" i="8"/>
  <c r="AA2037" i="8"/>
  <c r="Z2037" i="8"/>
  <c r="X2037" i="8"/>
  <c r="U2037" i="8"/>
  <c r="T2037" i="8"/>
  <c r="S2037" i="8"/>
  <c r="R2037" i="8"/>
  <c r="Q2037" i="8"/>
  <c r="G2037" i="8"/>
  <c r="AC2036" i="8"/>
  <c r="AA2036" i="8"/>
  <c r="Z2036" i="8"/>
  <c r="X2036" i="8"/>
  <c r="U2036" i="8"/>
  <c r="T2036" i="8"/>
  <c r="S2036" i="8"/>
  <c r="R2036" i="8"/>
  <c r="Q2036" i="8"/>
  <c r="G2036" i="8"/>
  <c r="AC2035" i="8"/>
  <c r="AA2035" i="8"/>
  <c r="Z2035" i="8"/>
  <c r="X2035" i="8"/>
  <c r="U2035" i="8"/>
  <c r="T2035" i="8"/>
  <c r="S2035" i="8"/>
  <c r="R2035" i="8"/>
  <c r="Q2035" i="8"/>
  <c r="G2035" i="8"/>
  <c r="AC2034" i="8"/>
  <c r="AA2034" i="8"/>
  <c r="Z2034" i="8"/>
  <c r="X2034" i="8"/>
  <c r="U2034" i="8"/>
  <c r="T2034" i="8"/>
  <c r="S2034" i="8"/>
  <c r="R2034" i="8"/>
  <c r="Q2034" i="8"/>
  <c r="G2034" i="8"/>
  <c r="AC2033" i="8"/>
  <c r="AA2033" i="8"/>
  <c r="Z2033" i="8"/>
  <c r="X2033" i="8"/>
  <c r="U2033" i="8"/>
  <c r="T2033" i="8"/>
  <c r="S2033" i="8"/>
  <c r="R2033" i="8"/>
  <c r="Q2033" i="8"/>
  <c r="G2033" i="8"/>
  <c r="AC2032" i="8"/>
  <c r="AA2032" i="8"/>
  <c r="Z2032" i="8"/>
  <c r="X2032" i="8"/>
  <c r="U2032" i="8"/>
  <c r="T2032" i="8"/>
  <c r="S2032" i="8"/>
  <c r="R2032" i="8"/>
  <c r="Q2032" i="8"/>
  <c r="G2032" i="8"/>
  <c r="AC2031" i="8"/>
  <c r="AA2031" i="8"/>
  <c r="Z2031" i="8"/>
  <c r="X2031" i="8"/>
  <c r="U2031" i="8"/>
  <c r="T2031" i="8"/>
  <c r="S2031" i="8"/>
  <c r="R2031" i="8"/>
  <c r="Q2031" i="8"/>
  <c r="G2031" i="8"/>
  <c r="AC2030" i="8"/>
  <c r="AA2030" i="8"/>
  <c r="Z2030" i="8"/>
  <c r="X2030" i="8"/>
  <c r="U2030" i="8"/>
  <c r="T2030" i="8"/>
  <c r="S2030" i="8"/>
  <c r="R2030" i="8"/>
  <c r="Q2030" i="8"/>
  <c r="G2030" i="8"/>
  <c r="AC2029" i="8"/>
  <c r="AA2029" i="8"/>
  <c r="Z2029" i="8"/>
  <c r="X2029" i="8"/>
  <c r="U2029" i="8"/>
  <c r="T2029" i="8"/>
  <c r="S2029" i="8"/>
  <c r="R2029" i="8"/>
  <c r="Q2029" i="8"/>
  <c r="G2029" i="8"/>
  <c r="AC2028" i="8"/>
  <c r="AA2028" i="8"/>
  <c r="Z2028" i="8"/>
  <c r="X2028" i="8"/>
  <c r="U2028" i="8"/>
  <c r="T2028" i="8"/>
  <c r="S2028" i="8"/>
  <c r="R2028" i="8"/>
  <c r="Q2028" i="8"/>
  <c r="G2028" i="8"/>
  <c r="AC2027" i="8"/>
  <c r="AA2027" i="8"/>
  <c r="Z2027" i="8"/>
  <c r="X2027" i="8"/>
  <c r="U2027" i="8"/>
  <c r="T2027" i="8"/>
  <c r="S2027" i="8"/>
  <c r="R2027" i="8"/>
  <c r="Q2027" i="8"/>
  <c r="G2027" i="8"/>
  <c r="AC2026" i="8"/>
  <c r="AA2026" i="8"/>
  <c r="Z2026" i="8"/>
  <c r="X2026" i="8"/>
  <c r="U2026" i="8"/>
  <c r="T2026" i="8"/>
  <c r="S2026" i="8"/>
  <c r="R2026" i="8"/>
  <c r="Q2026" i="8"/>
  <c r="G2026" i="8"/>
  <c r="AC2025" i="8"/>
  <c r="AA2025" i="8"/>
  <c r="Z2025" i="8"/>
  <c r="X2025" i="8"/>
  <c r="U2025" i="8"/>
  <c r="T2025" i="8"/>
  <c r="S2025" i="8"/>
  <c r="R2025" i="8"/>
  <c r="Q2025" i="8"/>
  <c r="G2025" i="8"/>
  <c r="AC2024" i="8"/>
  <c r="AA2024" i="8"/>
  <c r="Z2024" i="8"/>
  <c r="X2024" i="8"/>
  <c r="U2024" i="8"/>
  <c r="T2024" i="8"/>
  <c r="S2024" i="8"/>
  <c r="R2024" i="8"/>
  <c r="Q2024" i="8"/>
  <c r="G2024" i="8"/>
  <c r="AC2023" i="8"/>
  <c r="AA2023" i="8"/>
  <c r="Z2023" i="8"/>
  <c r="X2023" i="8"/>
  <c r="U2023" i="8"/>
  <c r="T2023" i="8"/>
  <c r="S2023" i="8"/>
  <c r="R2023" i="8"/>
  <c r="Q2023" i="8"/>
  <c r="G2023" i="8"/>
  <c r="AC2022" i="8"/>
  <c r="AA2022" i="8"/>
  <c r="Z2022" i="8"/>
  <c r="X2022" i="8"/>
  <c r="U2022" i="8"/>
  <c r="T2022" i="8"/>
  <c r="S2022" i="8"/>
  <c r="R2022" i="8"/>
  <c r="Q2022" i="8"/>
  <c r="G2022" i="8"/>
  <c r="AC2021" i="8"/>
  <c r="AA2021" i="8"/>
  <c r="Z2021" i="8"/>
  <c r="X2021" i="8"/>
  <c r="U2021" i="8"/>
  <c r="T2021" i="8"/>
  <c r="S2021" i="8"/>
  <c r="R2021" i="8"/>
  <c r="Q2021" i="8"/>
  <c r="G2021" i="8"/>
  <c r="AC2020" i="8"/>
  <c r="AA2020" i="8"/>
  <c r="Z2020" i="8"/>
  <c r="X2020" i="8"/>
  <c r="U2020" i="8"/>
  <c r="T2020" i="8"/>
  <c r="S2020" i="8"/>
  <c r="R2020" i="8"/>
  <c r="Q2020" i="8"/>
  <c r="G2020" i="8"/>
  <c r="AC2019" i="8"/>
  <c r="AA2019" i="8"/>
  <c r="Z2019" i="8"/>
  <c r="X2019" i="8"/>
  <c r="U2019" i="8"/>
  <c r="T2019" i="8"/>
  <c r="S2019" i="8"/>
  <c r="R2019" i="8"/>
  <c r="Q2019" i="8"/>
  <c r="G2019" i="8"/>
  <c r="AC2018" i="8"/>
  <c r="AA2018" i="8"/>
  <c r="Z2018" i="8"/>
  <c r="X2018" i="8"/>
  <c r="U2018" i="8"/>
  <c r="T2018" i="8"/>
  <c r="S2018" i="8"/>
  <c r="R2018" i="8"/>
  <c r="Q2018" i="8"/>
  <c r="G2018" i="8"/>
  <c r="AC2017" i="8"/>
  <c r="AA2017" i="8"/>
  <c r="Z2017" i="8"/>
  <c r="X2017" i="8"/>
  <c r="U2017" i="8"/>
  <c r="T2017" i="8"/>
  <c r="S2017" i="8"/>
  <c r="R2017" i="8"/>
  <c r="Q2017" i="8"/>
  <c r="G2017" i="8"/>
  <c r="AC2016" i="8"/>
  <c r="AA2016" i="8"/>
  <c r="Z2016" i="8"/>
  <c r="X2016" i="8"/>
  <c r="U2016" i="8"/>
  <c r="T2016" i="8"/>
  <c r="S2016" i="8"/>
  <c r="R2016" i="8"/>
  <c r="Q2016" i="8"/>
  <c r="G2016" i="8"/>
  <c r="AC2015" i="8"/>
  <c r="AA2015" i="8"/>
  <c r="Z2015" i="8"/>
  <c r="X2015" i="8"/>
  <c r="U2015" i="8"/>
  <c r="T2015" i="8"/>
  <c r="S2015" i="8"/>
  <c r="R2015" i="8"/>
  <c r="Q2015" i="8"/>
  <c r="G2015" i="8"/>
  <c r="AC2014" i="8"/>
  <c r="AA2014" i="8"/>
  <c r="Z2014" i="8"/>
  <c r="X2014" i="8"/>
  <c r="U2014" i="8"/>
  <c r="T2014" i="8"/>
  <c r="S2014" i="8"/>
  <c r="R2014" i="8"/>
  <c r="Q2014" i="8"/>
  <c r="G2014" i="8"/>
  <c r="AC2013" i="8"/>
  <c r="AA2013" i="8"/>
  <c r="Z2013" i="8"/>
  <c r="X2013" i="8"/>
  <c r="U2013" i="8"/>
  <c r="T2013" i="8"/>
  <c r="S2013" i="8"/>
  <c r="R2013" i="8"/>
  <c r="Q2013" i="8"/>
  <c r="G2013" i="8"/>
  <c r="AC2012" i="8"/>
  <c r="AA2012" i="8"/>
  <c r="Z2012" i="8"/>
  <c r="X2012" i="8"/>
  <c r="U2012" i="8"/>
  <c r="T2012" i="8"/>
  <c r="S2012" i="8"/>
  <c r="R2012" i="8"/>
  <c r="Q2012" i="8"/>
  <c r="G2012" i="8"/>
  <c r="AC2011" i="8"/>
  <c r="AA2011" i="8"/>
  <c r="Z2011" i="8"/>
  <c r="X2011" i="8"/>
  <c r="U2011" i="8"/>
  <c r="T2011" i="8"/>
  <c r="S2011" i="8"/>
  <c r="R2011" i="8"/>
  <c r="Q2011" i="8"/>
  <c r="G2011" i="8"/>
  <c r="AC2010" i="8"/>
  <c r="AA2010" i="8"/>
  <c r="Z2010" i="8"/>
  <c r="X2010" i="8"/>
  <c r="U2010" i="8"/>
  <c r="T2010" i="8"/>
  <c r="S2010" i="8"/>
  <c r="R2010" i="8"/>
  <c r="Q2010" i="8"/>
  <c r="G2010" i="8"/>
  <c r="AC2009" i="8"/>
  <c r="AA2009" i="8"/>
  <c r="Z2009" i="8"/>
  <c r="X2009" i="8"/>
  <c r="U2009" i="8"/>
  <c r="T2009" i="8"/>
  <c r="S2009" i="8"/>
  <c r="R2009" i="8"/>
  <c r="Q2009" i="8"/>
  <c r="G2009" i="8"/>
  <c r="AC2008" i="8"/>
  <c r="AA2008" i="8"/>
  <c r="Z2008" i="8"/>
  <c r="X2008" i="8"/>
  <c r="U2008" i="8"/>
  <c r="T2008" i="8"/>
  <c r="S2008" i="8"/>
  <c r="R2008" i="8"/>
  <c r="Q2008" i="8"/>
  <c r="G2008" i="8"/>
  <c r="AC2007" i="8"/>
  <c r="AA2007" i="8"/>
  <c r="Z2007" i="8"/>
  <c r="X2007" i="8"/>
  <c r="U2007" i="8"/>
  <c r="T2007" i="8"/>
  <c r="S2007" i="8"/>
  <c r="R2007" i="8"/>
  <c r="Q2007" i="8"/>
  <c r="G2007" i="8"/>
  <c r="AC2006" i="8"/>
  <c r="AA2006" i="8"/>
  <c r="Z2006" i="8"/>
  <c r="X2006" i="8"/>
  <c r="U2006" i="8"/>
  <c r="T2006" i="8"/>
  <c r="S2006" i="8"/>
  <c r="R2006" i="8"/>
  <c r="Q2006" i="8"/>
  <c r="G2006" i="8"/>
  <c r="AC2005" i="8"/>
  <c r="AA2005" i="8"/>
  <c r="Z2005" i="8"/>
  <c r="X2005" i="8"/>
  <c r="U2005" i="8"/>
  <c r="T2005" i="8"/>
  <c r="S2005" i="8"/>
  <c r="R2005" i="8"/>
  <c r="Q2005" i="8"/>
  <c r="G2005" i="8"/>
  <c r="AC2004" i="8"/>
  <c r="AA2004" i="8"/>
  <c r="Z2004" i="8"/>
  <c r="X2004" i="8"/>
  <c r="U2004" i="8"/>
  <c r="T2004" i="8"/>
  <c r="S2004" i="8"/>
  <c r="R2004" i="8"/>
  <c r="Q2004" i="8"/>
  <c r="G2004" i="8"/>
  <c r="AC2003" i="8"/>
  <c r="AA2003" i="8"/>
  <c r="Z2003" i="8"/>
  <c r="X2003" i="8"/>
  <c r="U2003" i="8"/>
  <c r="T2003" i="8"/>
  <c r="S2003" i="8"/>
  <c r="R2003" i="8"/>
  <c r="Q2003" i="8"/>
  <c r="G2003" i="8"/>
  <c r="AC2002" i="8"/>
  <c r="AA2002" i="8"/>
  <c r="Z2002" i="8"/>
  <c r="X2002" i="8"/>
  <c r="U2002" i="8"/>
  <c r="T2002" i="8"/>
  <c r="S2002" i="8"/>
  <c r="R2002" i="8"/>
  <c r="Q2002" i="8"/>
  <c r="G2002" i="8"/>
  <c r="AC2001" i="8"/>
  <c r="AA2001" i="8"/>
  <c r="Z2001" i="8"/>
  <c r="X2001" i="8"/>
  <c r="U2001" i="8"/>
  <c r="T2001" i="8"/>
  <c r="S2001" i="8"/>
  <c r="R2001" i="8"/>
  <c r="Q2001" i="8"/>
  <c r="G2001" i="8"/>
  <c r="AC2000" i="8"/>
  <c r="AA2000" i="8"/>
  <c r="Z2000" i="8"/>
  <c r="X2000" i="8"/>
  <c r="U2000" i="8"/>
  <c r="T2000" i="8"/>
  <c r="S2000" i="8"/>
  <c r="R2000" i="8"/>
  <c r="Q2000" i="8"/>
  <c r="G2000" i="8"/>
  <c r="AC1999" i="8"/>
  <c r="AA1999" i="8"/>
  <c r="Z1999" i="8"/>
  <c r="X1999" i="8"/>
  <c r="U1999" i="8"/>
  <c r="T1999" i="8"/>
  <c r="S1999" i="8"/>
  <c r="R1999" i="8"/>
  <c r="Q1999" i="8"/>
  <c r="G1999" i="8"/>
  <c r="AC1998" i="8"/>
  <c r="AA1998" i="8"/>
  <c r="Z1998" i="8"/>
  <c r="X1998" i="8"/>
  <c r="U1998" i="8"/>
  <c r="T1998" i="8"/>
  <c r="S1998" i="8"/>
  <c r="R1998" i="8"/>
  <c r="Q1998" i="8"/>
  <c r="G1998" i="8"/>
  <c r="AC1997" i="8"/>
  <c r="AA1997" i="8"/>
  <c r="Z1997" i="8"/>
  <c r="X1997" i="8"/>
  <c r="U1997" i="8"/>
  <c r="T1997" i="8"/>
  <c r="S1997" i="8"/>
  <c r="R1997" i="8"/>
  <c r="Q1997" i="8"/>
  <c r="G1997" i="8"/>
  <c r="AC1996" i="8"/>
  <c r="AA1996" i="8"/>
  <c r="Z1996" i="8"/>
  <c r="X1996" i="8"/>
  <c r="U1996" i="8"/>
  <c r="T1996" i="8"/>
  <c r="S1996" i="8"/>
  <c r="R1996" i="8"/>
  <c r="Q1996" i="8"/>
  <c r="G1996" i="8"/>
  <c r="AC1995" i="8"/>
  <c r="AA1995" i="8"/>
  <c r="Z1995" i="8"/>
  <c r="X1995" i="8"/>
  <c r="U1995" i="8"/>
  <c r="T1995" i="8"/>
  <c r="S1995" i="8"/>
  <c r="R1995" i="8"/>
  <c r="Q1995" i="8"/>
  <c r="G1995" i="8"/>
  <c r="AC1994" i="8"/>
  <c r="AA1994" i="8"/>
  <c r="Z1994" i="8"/>
  <c r="X1994" i="8"/>
  <c r="U1994" i="8"/>
  <c r="T1994" i="8"/>
  <c r="S1994" i="8"/>
  <c r="R1994" i="8"/>
  <c r="Q1994" i="8"/>
  <c r="G1994" i="8"/>
  <c r="AC1993" i="8"/>
  <c r="AA1993" i="8"/>
  <c r="Z1993" i="8"/>
  <c r="X1993" i="8"/>
  <c r="U1993" i="8"/>
  <c r="T1993" i="8"/>
  <c r="S1993" i="8"/>
  <c r="R1993" i="8"/>
  <c r="Q1993" i="8"/>
  <c r="G1993" i="8"/>
  <c r="AC1992" i="8"/>
  <c r="AA1992" i="8"/>
  <c r="Z1992" i="8"/>
  <c r="X1992" i="8"/>
  <c r="U1992" i="8"/>
  <c r="T1992" i="8"/>
  <c r="S1992" i="8"/>
  <c r="R1992" i="8"/>
  <c r="Q1992" i="8"/>
  <c r="G1992" i="8"/>
  <c r="AC1991" i="8"/>
  <c r="AA1991" i="8"/>
  <c r="Z1991" i="8"/>
  <c r="X1991" i="8"/>
  <c r="U1991" i="8"/>
  <c r="T1991" i="8"/>
  <c r="S1991" i="8"/>
  <c r="R1991" i="8"/>
  <c r="Q1991" i="8"/>
  <c r="G1991" i="8"/>
  <c r="AC1990" i="8"/>
  <c r="AA1990" i="8"/>
  <c r="Z1990" i="8"/>
  <c r="X1990" i="8"/>
  <c r="U1990" i="8"/>
  <c r="T1990" i="8"/>
  <c r="S1990" i="8"/>
  <c r="R1990" i="8"/>
  <c r="Q1990" i="8"/>
  <c r="G1990" i="8"/>
  <c r="AC1989" i="8"/>
  <c r="AA1989" i="8"/>
  <c r="Z1989" i="8"/>
  <c r="X1989" i="8"/>
  <c r="U1989" i="8"/>
  <c r="T1989" i="8"/>
  <c r="S1989" i="8"/>
  <c r="R1989" i="8"/>
  <c r="Q1989" i="8"/>
  <c r="G1989" i="8"/>
  <c r="AC1988" i="8"/>
  <c r="AA1988" i="8"/>
  <c r="Z1988" i="8"/>
  <c r="X1988" i="8"/>
  <c r="U1988" i="8"/>
  <c r="T1988" i="8"/>
  <c r="S1988" i="8"/>
  <c r="R1988" i="8"/>
  <c r="Q1988" i="8"/>
  <c r="G1988" i="8"/>
  <c r="AC1987" i="8"/>
  <c r="AA1987" i="8"/>
  <c r="Z1987" i="8"/>
  <c r="X1987" i="8"/>
  <c r="U1987" i="8"/>
  <c r="T1987" i="8"/>
  <c r="S1987" i="8"/>
  <c r="R1987" i="8"/>
  <c r="Q1987" i="8"/>
  <c r="G1987" i="8"/>
  <c r="AC1986" i="8"/>
  <c r="AA1986" i="8"/>
  <c r="Z1986" i="8"/>
  <c r="X1986" i="8"/>
  <c r="U1986" i="8"/>
  <c r="T1986" i="8"/>
  <c r="S1986" i="8"/>
  <c r="R1986" i="8"/>
  <c r="Q1986" i="8"/>
  <c r="G1986" i="8"/>
  <c r="AC1985" i="8"/>
  <c r="AA1985" i="8"/>
  <c r="Z1985" i="8"/>
  <c r="X1985" i="8"/>
  <c r="U1985" i="8"/>
  <c r="T1985" i="8"/>
  <c r="S1985" i="8"/>
  <c r="R1985" i="8"/>
  <c r="Q1985" i="8"/>
  <c r="G1985" i="8"/>
  <c r="AC1984" i="8"/>
  <c r="AA1984" i="8"/>
  <c r="Z1984" i="8"/>
  <c r="X1984" i="8"/>
  <c r="U1984" i="8"/>
  <c r="T1984" i="8"/>
  <c r="S1984" i="8"/>
  <c r="R1984" i="8"/>
  <c r="Q1984" i="8"/>
  <c r="G1984" i="8"/>
  <c r="AC1983" i="8"/>
  <c r="AA1983" i="8"/>
  <c r="Z1983" i="8"/>
  <c r="X1983" i="8"/>
  <c r="U1983" i="8"/>
  <c r="T1983" i="8"/>
  <c r="S1983" i="8"/>
  <c r="R1983" i="8"/>
  <c r="Q1983" i="8"/>
  <c r="G1983" i="8"/>
  <c r="AC1982" i="8"/>
  <c r="AA1982" i="8"/>
  <c r="Z1982" i="8"/>
  <c r="X1982" i="8"/>
  <c r="U1982" i="8"/>
  <c r="T1982" i="8"/>
  <c r="S1982" i="8"/>
  <c r="R1982" i="8"/>
  <c r="Q1982" i="8"/>
  <c r="G1982" i="8"/>
  <c r="AC1981" i="8"/>
  <c r="AA1981" i="8"/>
  <c r="Z1981" i="8"/>
  <c r="X1981" i="8"/>
  <c r="U1981" i="8"/>
  <c r="T1981" i="8"/>
  <c r="S1981" i="8"/>
  <c r="R1981" i="8"/>
  <c r="Q1981" i="8"/>
  <c r="G1981" i="8"/>
  <c r="AC1980" i="8"/>
  <c r="AA1980" i="8"/>
  <c r="Z1980" i="8"/>
  <c r="X1980" i="8"/>
  <c r="U1980" i="8"/>
  <c r="T1980" i="8"/>
  <c r="S1980" i="8"/>
  <c r="R1980" i="8"/>
  <c r="Q1980" i="8"/>
  <c r="G1980" i="8"/>
  <c r="AC1979" i="8"/>
  <c r="AA1979" i="8"/>
  <c r="Z1979" i="8"/>
  <c r="X1979" i="8"/>
  <c r="U1979" i="8"/>
  <c r="T1979" i="8"/>
  <c r="S1979" i="8"/>
  <c r="R1979" i="8"/>
  <c r="Q1979" i="8"/>
  <c r="G1979" i="8"/>
  <c r="AC1978" i="8"/>
  <c r="AA1978" i="8"/>
  <c r="Z1978" i="8"/>
  <c r="X1978" i="8"/>
  <c r="U1978" i="8"/>
  <c r="T1978" i="8"/>
  <c r="S1978" i="8"/>
  <c r="R1978" i="8"/>
  <c r="Q1978" i="8"/>
  <c r="G1978" i="8"/>
  <c r="AC1977" i="8"/>
  <c r="AA1977" i="8"/>
  <c r="Z1977" i="8"/>
  <c r="X1977" i="8"/>
  <c r="U1977" i="8"/>
  <c r="T1977" i="8"/>
  <c r="S1977" i="8"/>
  <c r="R1977" i="8"/>
  <c r="Q1977" i="8"/>
  <c r="G1977" i="8"/>
  <c r="AC1976" i="8"/>
  <c r="AA1976" i="8"/>
  <c r="Z1976" i="8"/>
  <c r="X1976" i="8"/>
  <c r="U1976" i="8"/>
  <c r="T1976" i="8"/>
  <c r="S1976" i="8"/>
  <c r="R1976" i="8"/>
  <c r="Q1976" i="8"/>
  <c r="G1976" i="8"/>
  <c r="AC1975" i="8"/>
  <c r="AA1975" i="8"/>
  <c r="Z1975" i="8"/>
  <c r="X1975" i="8"/>
  <c r="U1975" i="8"/>
  <c r="T1975" i="8"/>
  <c r="S1975" i="8"/>
  <c r="R1975" i="8"/>
  <c r="Q1975" i="8"/>
  <c r="G1975" i="8"/>
  <c r="AC1974" i="8"/>
  <c r="AA1974" i="8"/>
  <c r="Z1974" i="8"/>
  <c r="X1974" i="8"/>
  <c r="U1974" i="8"/>
  <c r="T1974" i="8"/>
  <c r="S1974" i="8"/>
  <c r="R1974" i="8"/>
  <c r="Q1974" i="8"/>
  <c r="G1974" i="8"/>
  <c r="AC1973" i="8"/>
  <c r="AA1973" i="8"/>
  <c r="Z1973" i="8"/>
  <c r="X1973" i="8"/>
  <c r="U1973" i="8"/>
  <c r="T1973" i="8"/>
  <c r="S1973" i="8"/>
  <c r="R1973" i="8"/>
  <c r="Q1973" i="8"/>
  <c r="G1973" i="8"/>
  <c r="AC1972" i="8"/>
  <c r="AA1972" i="8"/>
  <c r="Z1972" i="8"/>
  <c r="X1972" i="8"/>
  <c r="U1972" i="8"/>
  <c r="T1972" i="8"/>
  <c r="S1972" i="8"/>
  <c r="R1972" i="8"/>
  <c r="Q1972" i="8"/>
  <c r="G1972" i="8"/>
  <c r="AC1971" i="8"/>
  <c r="AA1971" i="8"/>
  <c r="Z1971" i="8"/>
  <c r="X1971" i="8"/>
  <c r="U1971" i="8"/>
  <c r="T1971" i="8"/>
  <c r="S1971" i="8"/>
  <c r="R1971" i="8"/>
  <c r="Q1971" i="8"/>
  <c r="G1971" i="8"/>
  <c r="AC1970" i="8"/>
  <c r="AA1970" i="8"/>
  <c r="Z1970" i="8"/>
  <c r="X1970" i="8"/>
  <c r="U1970" i="8"/>
  <c r="T1970" i="8"/>
  <c r="S1970" i="8"/>
  <c r="R1970" i="8"/>
  <c r="Q1970" i="8"/>
  <c r="G1970" i="8"/>
  <c r="AC1969" i="8"/>
  <c r="AA1969" i="8"/>
  <c r="Z1969" i="8"/>
  <c r="X1969" i="8"/>
  <c r="U1969" i="8"/>
  <c r="T1969" i="8"/>
  <c r="S1969" i="8"/>
  <c r="R1969" i="8"/>
  <c r="Q1969" i="8"/>
  <c r="G1969" i="8"/>
  <c r="AC1968" i="8"/>
  <c r="AA1968" i="8"/>
  <c r="Z1968" i="8"/>
  <c r="X1968" i="8"/>
  <c r="U1968" i="8"/>
  <c r="T1968" i="8"/>
  <c r="S1968" i="8"/>
  <c r="R1968" i="8"/>
  <c r="Q1968" i="8"/>
  <c r="G1968" i="8"/>
  <c r="AC1967" i="8"/>
  <c r="AA1967" i="8"/>
  <c r="Z1967" i="8"/>
  <c r="X1967" i="8"/>
  <c r="U1967" i="8"/>
  <c r="T1967" i="8"/>
  <c r="S1967" i="8"/>
  <c r="R1967" i="8"/>
  <c r="Q1967" i="8"/>
  <c r="G1967" i="8"/>
  <c r="AC1966" i="8"/>
  <c r="AA1966" i="8"/>
  <c r="Z1966" i="8"/>
  <c r="X1966" i="8"/>
  <c r="U1966" i="8"/>
  <c r="T1966" i="8"/>
  <c r="S1966" i="8"/>
  <c r="R1966" i="8"/>
  <c r="Q1966" i="8"/>
  <c r="G1966" i="8"/>
  <c r="AC1965" i="8"/>
  <c r="AA1965" i="8"/>
  <c r="Z1965" i="8"/>
  <c r="X1965" i="8"/>
  <c r="U1965" i="8"/>
  <c r="T1965" i="8"/>
  <c r="S1965" i="8"/>
  <c r="R1965" i="8"/>
  <c r="Q1965" i="8"/>
  <c r="G1965" i="8"/>
  <c r="AC1964" i="8"/>
  <c r="AA1964" i="8"/>
  <c r="Z1964" i="8"/>
  <c r="X1964" i="8"/>
  <c r="U1964" i="8"/>
  <c r="T1964" i="8"/>
  <c r="S1964" i="8"/>
  <c r="R1964" i="8"/>
  <c r="Q1964" i="8"/>
  <c r="G1964" i="8"/>
  <c r="AC1963" i="8"/>
  <c r="AA1963" i="8"/>
  <c r="Z1963" i="8"/>
  <c r="X1963" i="8"/>
  <c r="U1963" i="8"/>
  <c r="T1963" i="8"/>
  <c r="S1963" i="8"/>
  <c r="R1963" i="8"/>
  <c r="Q1963" i="8"/>
  <c r="G1963" i="8"/>
  <c r="AC1962" i="8"/>
  <c r="AA1962" i="8"/>
  <c r="Z1962" i="8"/>
  <c r="X1962" i="8"/>
  <c r="U1962" i="8"/>
  <c r="T1962" i="8"/>
  <c r="S1962" i="8"/>
  <c r="R1962" i="8"/>
  <c r="Q1962" i="8"/>
  <c r="G1962" i="8"/>
  <c r="AC1961" i="8"/>
  <c r="AA1961" i="8"/>
  <c r="Z1961" i="8"/>
  <c r="X1961" i="8"/>
  <c r="U1961" i="8"/>
  <c r="T1961" i="8"/>
  <c r="S1961" i="8"/>
  <c r="R1961" i="8"/>
  <c r="Q1961" i="8"/>
  <c r="G1961" i="8"/>
  <c r="AC1960" i="8"/>
  <c r="AA1960" i="8"/>
  <c r="Z1960" i="8"/>
  <c r="X1960" i="8"/>
  <c r="U1960" i="8"/>
  <c r="T1960" i="8"/>
  <c r="S1960" i="8"/>
  <c r="R1960" i="8"/>
  <c r="Q1960" i="8"/>
  <c r="G1960" i="8"/>
  <c r="AC1959" i="8"/>
  <c r="AA1959" i="8"/>
  <c r="Z1959" i="8"/>
  <c r="X1959" i="8"/>
  <c r="U1959" i="8"/>
  <c r="T1959" i="8"/>
  <c r="S1959" i="8"/>
  <c r="R1959" i="8"/>
  <c r="Q1959" i="8"/>
  <c r="G1959" i="8"/>
  <c r="AC1958" i="8"/>
  <c r="AA1958" i="8"/>
  <c r="Z1958" i="8"/>
  <c r="X1958" i="8"/>
  <c r="U1958" i="8"/>
  <c r="T1958" i="8"/>
  <c r="S1958" i="8"/>
  <c r="R1958" i="8"/>
  <c r="Q1958" i="8"/>
  <c r="G1958" i="8"/>
  <c r="AC1957" i="8"/>
  <c r="AA1957" i="8"/>
  <c r="Z1957" i="8"/>
  <c r="X1957" i="8"/>
  <c r="U1957" i="8"/>
  <c r="T1957" i="8"/>
  <c r="S1957" i="8"/>
  <c r="R1957" i="8"/>
  <c r="Q1957" i="8"/>
  <c r="G1957" i="8"/>
  <c r="AC1956" i="8"/>
  <c r="AA1956" i="8"/>
  <c r="Z1956" i="8"/>
  <c r="X1956" i="8"/>
  <c r="U1956" i="8"/>
  <c r="T1956" i="8"/>
  <c r="S1956" i="8"/>
  <c r="R1956" i="8"/>
  <c r="Q1956" i="8"/>
  <c r="G1956" i="8"/>
  <c r="AC1955" i="8"/>
  <c r="AA1955" i="8"/>
  <c r="Z1955" i="8"/>
  <c r="X1955" i="8"/>
  <c r="U1955" i="8"/>
  <c r="T1955" i="8"/>
  <c r="S1955" i="8"/>
  <c r="R1955" i="8"/>
  <c r="Q1955" i="8"/>
  <c r="G1955" i="8"/>
  <c r="AC1954" i="8"/>
  <c r="AA1954" i="8"/>
  <c r="Z1954" i="8"/>
  <c r="X1954" i="8"/>
  <c r="U1954" i="8"/>
  <c r="T1954" i="8"/>
  <c r="S1954" i="8"/>
  <c r="R1954" i="8"/>
  <c r="Q1954" i="8"/>
  <c r="G1954" i="8"/>
  <c r="AC1953" i="8"/>
  <c r="AA1953" i="8"/>
  <c r="Z1953" i="8"/>
  <c r="X1953" i="8"/>
  <c r="U1953" i="8"/>
  <c r="T1953" i="8"/>
  <c r="S1953" i="8"/>
  <c r="R1953" i="8"/>
  <c r="Q1953" i="8"/>
  <c r="G1953" i="8"/>
  <c r="AC1952" i="8"/>
  <c r="AA1952" i="8"/>
  <c r="Z1952" i="8"/>
  <c r="X1952" i="8"/>
  <c r="U1952" i="8"/>
  <c r="T1952" i="8"/>
  <c r="S1952" i="8"/>
  <c r="R1952" i="8"/>
  <c r="Q1952" i="8"/>
  <c r="G1952" i="8"/>
  <c r="AC1951" i="8"/>
  <c r="AA1951" i="8"/>
  <c r="Z1951" i="8"/>
  <c r="X1951" i="8"/>
  <c r="U1951" i="8"/>
  <c r="T1951" i="8"/>
  <c r="S1951" i="8"/>
  <c r="R1951" i="8"/>
  <c r="Q1951" i="8"/>
  <c r="G1951" i="8"/>
  <c r="AC1950" i="8"/>
  <c r="AA1950" i="8"/>
  <c r="Z1950" i="8"/>
  <c r="X1950" i="8"/>
  <c r="U1950" i="8"/>
  <c r="T1950" i="8"/>
  <c r="S1950" i="8"/>
  <c r="R1950" i="8"/>
  <c r="Q1950" i="8"/>
  <c r="G1950" i="8"/>
  <c r="AC1949" i="8"/>
  <c r="AA1949" i="8"/>
  <c r="Z1949" i="8"/>
  <c r="X1949" i="8"/>
  <c r="U1949" i="8"/>
  <c r="T1949" i="8"/>
  <c r="S1949" i="8"/>
  <c r="R1949" i="8"/>
  <c r="Q1949" i="8"/>
  <c r="G1949" i="8"/>
  <c r="AC1948" i="8"/>
  <c r="AA1948" i="8"/>
  <c r="Z1948" i="8"/>
  <c r="X1948" i="8"/>
  <c r="U1948" i="8"/>
  <c r="T1948" i="8"/>
  <c r="S1948" i="8"/>
  <c r="R1948" i="8"/>
  <c r="Q1948" i="8"/>
  <c r="G1948" i="8"/>
  <c r="AC1947" i="8"/>
  <c r="AA1947" i="8"/>
  <c r="Z1947" i="8"/>
  <c r="X1947" i="8"/>
  <c r="U1947" i="8"/>
  <c r="T1947" i="8"/>
  <c r="S1947" i="8"/>
  <c r="R1947" i="8"/>
  <c r="Q1947" i="8"/>
  <c r="G1947" i="8"/>
  <c r="AC1946" i="8"/>
  <c r="AA1946" i="8"/>
  <c r="Z1946" i="8"/>
  <c r="X1946" i="8"/>
  <c r="U1946" i="8"/>
  <c r="T1946" i="8"/>
  <c r="S1946" i="8"/>
  <c r="R1946" i="8"/>
  <c r="Q1946" i="8"/>
  <c r="G1946" i="8"/>
  <c r="AC1945" i="8"/>
  <c r="AA1945" i="8"/>
  <c r="Z1945" i="8"/>
  <c r="X1945" i="8"/>
  <c r="U1945" i="8"/>
  <c r="T1945" i="8"/>
  <c r="S1945" i="8"/>
  <c r="R1945" i="8"/>
  <c r="Q1945" i="8"/>
  <c r="G1945" i="8"/>
  <c r="AC1944" i="8"/>
  <c r="AA1944" i="8"/>
  <c r="Z1944" i="8"/>
  <c r="X1944" i="8"/>
  <c r="U1944" i="8"/>
  <c r="T1944" i="8"/>
  <c r="S1944" i="8"/>
  <c r="R1944" i="8"/>
  <c r="Q1944" i="8"/>
  <c r="G1944" i="8"/>
  <c r="AC1943" i="8"/>
  <c r="AA1943" i="8"/>
  <c r="Z1943" i="8"/>
  <c r="X1943" i="8"/>
  <c r="U1943" i="8"/>
  <c r="T1943" i="8"/>
  <c r="S1943" i="8"/>
  <c r="R1943" i="8"/>
  <c r="Q1943" i="8"/>
  <c r="G1943" i="8"/>
  <c r="AC1942" i="8"/>
  <c r="AA1942" i="8"/>
  <c r="Z1942" i="8"/>
  <c r="X1942" i="8"/>
  <c r="U1942" i="8"/>
  <c r="T1942" i="8"/>
  <c r="S1942" i="8"/>
  <c r="R1942" i="8"/>
  <c r="Q1942" i="8"/>
  <c r="G1942" i="8"/>
  <c r="AC1941" i="8"/>
  <c r="AA1941" i="8"/>
  <c r="Z1941" i="8"/>
  <c r="X1941" i="8"/>
  <c r="U1941" i="8"/>
  <c r="T1941" i="8"/>
  <c r="S1941" i="8"/>
  <c r="R1941" i="8"/>
  <c r="Q1941" i="8"/>
  <c r="G1941" i="8"/>
  <c r="AC1940" i="8"/>
  <c r="AA1940" i="8"/>
  <c r="Z1940" i="8"/>
  <c r="X1940" i="8"/>
  <c r="U1940" i="8"/>
  <c r="T1940" i="8"/>
  <c r="S1940" i="8"/>
  <c r="R1940" i="8"/>
  <c r="Q1940" i="8"/>
  <c r="G1940" i="8"/>
  <c r="AC1939" i="8"/>
  <c r="AA1939" i="8"/>
  <c r="Z1939" i="8"/>
  <c r="X1939" i="8"/>
  <c r="U1939" i="8"/>
  <c r="T1939" i="8"/>
  <c r="S1939" i="8"/>
  <c r="R1939" i="8"/>
  <c r="Q1939" i="8"/>
  <c r="G1939" i="8"/>
  <c r="AC1938" i="8"/>
  <c r="AA1938" i="8"/>
  <c r="Z1938" i="8"/>
  <c r="X1938" i="8"/>
  <c r="U1938" i="8"/>
  <c r="T1938" i="8"/>
  <c r="S1938" i="8"/>
  <c r="R1938" i="8"/>
  <c r="Q1938" i="8"/>
  <c r="G1938" i="8"/>
  <c r="AC1937" i="8"/>
  <c r="AA1937" i="8"/>
  <c r="Z1937" i="8"/>
  <c r="X1937" i="8"/>
  <c r="U1937" i="8"/>
  <c r="T1937" i="8"/>
  <c r="S1937" i="8"/>
  <c r="R1937" i="8"/>
  <c r="Q1937" i="8"/>
  <c r="G1937" i="8"/>
  <c r="AC1936" i="8"/>
  <c r="AA1936" i="8"/>
  <c r="Z1936" i="8"/>
  <c r="X1936" i="8"/>
  <c r="U1936" i="8"/>
  <c r="T1936" i="8"/>
  <c r="S1936" i="8"/>
  <c r="R1936" i="8"/>
  <c r="Q1936" i="8"/>
  <c r="G1936" i="8"/>
  <c r="AC1935" i="8"/>
  <c r="AA1935" i="8"/>
  <c r="Z1935" i="8"/>
  <c r="X1935" i="8"/>
  <c r="U1935" i="8"/>
  <c r="T1935" i="8"/>
  <c r="S1935" i="8"/>
  <c r="R1935" i="8"/>
  <c r="Q1935" i="8"/>
  <c r="G1935" i="8"/>
  <c r="AC1934" i="8"/>
  <c r="AA1934" i="8"/>
  <c r="Z1934" i="8"/>
  <c r="X1934" i="8"/>
  <c r="U1934" i="8"/>
  <c r="T1934" i="8"/>
  <c r="S1934" i="8"/>
  <c r="R1934" i="8"/>
  <c r="Q1934" i="8"/>
  <c r="G1934" i="8"/>
  <c r="AC1933" i="8"/>
  <c r="AA1933" i="8"/>
  <c r="Z1933" i="8"/>
  <c r="X1933" i="8"/>
  <c r="U1933" i="8"/>
  <c r="T1933" i="8"/>
  <c r="S1933" i="8"/>
  <c r="R1933" i="8"/>
  <c r="Q1933" i="8"/>
  <c r="G1933" i="8"/>
  <c r="AC1932" i="8"/>
  <c r="AA1932" i="8"/>
  <c r="Z1932" i="8"/>
  <c r="X1932" i="8"/>
  <c r="U1932" i="8"/>
  <c r="T1932" i="8"/>
  <c r="S1932" i="8"/>
  <c r="R1932" i="8"/>
  <c r="Q1932" i="8"/>
  <c r="G1932" i="8"/>
  <c r="AC1931" i="8"/>
  <c r="AA1931" i="8"/>
  <c r="Z1931" i="8"/>
  <c r="X1931" i="8"/>
  <c r="U1931" i="8"/>
  <c r="T1931" i="8"/>
  <c r="S1931" i="8"/>
  <c r="R1931" i="8"/>
  <c r="Q1931" i="8"/>
  <c r="G1931" i="8"/>
  <c r="AC1930" i="8"/>
  <c r="AA1930" i="8"/>
  <c r="Z1930" i="8"/>
  <c r="X1930" i="8"/>
  <c r="U1930" i="8"/>
  <c r="T1930" i="8"/>
  <c r="S1930" i="8"/>
  <c r="R1930" i="8"/>
  <c r="Q1930" i="8"/>
  <c r="G1930" i="8"/>
  <c r="AC1929" i="8"/>
  <c r="AA1929" i="8"/>
  <c r="Z1929" i="8"/>
  <c r="X1929" i="8"/>
  <c r="U1929" i="8"/>
  <c r="T1929" i="8"/>
  <c r="S1929" i="8"/>
  <c r="R1929" i="8"/>
  <c r="Q1929" i="8"/>
  <c r="G1929" i="8"/>
  <c r="AC1928" i="8"/>
  <c r="AA1928" i="8"/>
  <c r="Z1928" i="8"/>
  <c r="X1928" i="8"/>
  <c r="U1928" i="8"/>
  <c r="T1928" i="8"/>
  <c r="S1928" i="8"/>
  <c r="R1928" i="8"/>
  <c r="Q1928" i="8"/>
  <c r="G1928" i="8"/>
  <c r="AC1927" i="8"/>
  <c r="AA1927" i="8"/>
  <c r="Z1927" i="8"/>
  <c r="X1927" i="8"/>
  <c r="U1927" i="8"/>
  <c r="T1927" i="8"/>
  <c r="S1927" i="8"/>
  <c r="R1927" i="8"/>
  <c r="Q1927" i="8"/>
  <c r="G1927" i="8"/>
  <c r="AC1926" i="8"/>
  <c r="AA1926" i="8"/>
  <c r="Z1926" i="8"/>
  <c r="X1926" i="8"/>
  <c r="U1926" i="8"/>
  <c r="T1926" i="8"/>
  <c r="S1926" i="8"/>
  <c r="R1926" i="8"/>
  <c r="Q1926" i="8"/>
  <c r="G1926" i="8"/>
  <c r="AC1925" i="8"/>
  <c r="AA1925" i="8"/>
  <c r="Z1925" i="8"/>
  <c r="X1925" i="8"/>
  <c r="U1925" i="8"/>
  <c r="T1925" i="8"/>
  <c r="S1925" i="8"/>
  <c r="R1925" i="8"/>
  <c r="Q1925" i="8"/>
  <c r="G1925" i="8"/>
  <c r="AC1924" i="8"/>
  <c r="AA1924" i="8"/>
  <c r="Z1924" i="8"/>
  <c r="X1924" i="8"/>
  <c r="U1924" i="8"/>
  <c r="T1924" i="8"/>
  <c r="S1924" i="8"/>
  <c r="R1924" i="8"/>
  <c r="Q1924" i="8"/>
  <c r="G1924" i="8"/>
  <c r="AC1923" i="8"/>
  <c r="AA1923" i="8"/>
  <c r="Z1923" i="8"/>
  <c r="X1923" i="8"/>
  <c r="U1923" i="8"/>
  <c r="T1923" i="8"/>
  <c r="S1923" i="8"/>
  <c r="R1923" i="8"/>
  <c r="Q1923" i="8"/>
  <c r="G1923" i="8"/>
  <c r="AC1922" i="8"/>
  <c r="AA1922" i="8"/>
  <c r="Z1922" i="8"/>
  <c r="X1922" i="8"/>
  <c r="U1922" i="8"/>
  <c r="T1922" i="8"/>
  <c r="S1922" i="8"/>
  <c r="R1922" i="8"/>
  <c r="Q1922" i="8"/>
  <c r="G1922" i="8"/>
  <c r="AC1921" i="8"/>
  <c r="AA1921" i="8"/>
  <c r="Z1921" i="8"/>
  <c r="X1921" i="8"/>
  <c r="U1921" i="8"/>
  <c r="T1921" i="8"/>
  <c r="S1921" i="8"/>
  <c r="R1921" i="8"/>
  <c r="Q1921" i="8"/>
  <c r="G1921" i="8"/>
  <c r="AC1920" i="8"/>
  <c r="AA1920" i="8"/>
  <c r="Z1920" i="8"/>
  <c r="X1920" i="8"/>
  <c r="U1920" i="8"/>
  <c r="T1920" i="8"/>
  <c r="S1920" i="8"/>
  <c r="R1920" i="8"/>
  <c r="Q1920" i="8"/>
  <c r="G1920" i="8"/>
  <c r="AC1919" i="8"/>
  <c r="AA1919" i="8"/>
  <c r="Z1919" i="8"/>
  <c r="X1919" i="8"/>
  <c r="U1919" i="8"/>
  <c r="T1919" i="8"/>
  <c r="S1919" i="8"/>
  <c r="R1919" i="8"/>
  <c r="Q1919" i="8"/>
  <c r="G1919" i="8"/>
  <c r="AC1918" i="8"/>
  <c r="AA1918" i="8"/>
  <c r="Z1918" i="8"/>
  <c r="X1918" i="8"/>
  <c r="U1918" i="8"/>
  <c r="T1918" i="8"/>
  <c r="S1918" i="8"/>
  <c r="R1918" i="8"/>
  <c r="Q1918" i="8"/>
  <c r="G1918" i="8"/>
  <c r="AC1917" i="8"/>
  <c r="AA1917" i="8"/>
  <c r="Z1917" i="8"/>
  <c r="X1917" i="8"/>
  <c r="U1917" i="8"/>
  <c r="T1917" i="8"/>
  <c r="S1917" i="8"/>
  <c r="R1917" i="8"/>
  <c r="Q1917" i="8"/>
  <c r="G1917" i="8"/>
  <c r="AC1916" i="8"/>
  <c r="AA1916" i="8"/>
  <c r="Z1916" i="8"/>
  <c r="X1916" i="8"/>
  <c r="U1916" i="8"/>
  <c r="T1916" i="8"/>
  <c r="S1916" i="8"/>
  <c r="R1916" i="8"/>
  <c r="Q1916" i="8"/>
  <c r="G1916" i="8"/>
  <c r="AC1915" i="8"/>
  <c r="AA1915" i="8"/>
  <c r="Z1915" i="8"/>
  <c r="X1915" i="8"/>
  <c r="U1915" i="8"/>
  <c r="T1915" i="8"/>
  <c r="S1915" i="8"/>
  <c r="R1915" i="8"/>
  <c r="Q1915" i="8"/>
  <c r="G1915" i="8"/>
  <c r="AC1914" i="8"/>
  <c r="AA1914" i="8"/>
  <c r="Z1914" i="8"/>
  <c r="X1914" i="8"/>
  <c r="U1914" i="8"/>
  <c r="T1914" i="8"/>
  <c r="S1914" i="8"/>
  <c r="R1914" i="8"/>
  <c r="Q1914" i="8"/>
  <c r="G1914" i="8"/>
  <c r="AC1913" i="8"/>
  <c r="AA1913" i="8"/>
  <c r="Z1913" i="8"/>
  <c r="X1913" i="8"/>
  <c r="U1913" i="8"/>
  <c r="T1913" i="8"/>
  <c r="S1913" i="8"/>
  <c r="R1913" i="8"/>
  <c r="Q1913" i="8"/>
  <c r="G1913" i="8"/>
  <c r="AC1912" i="8"/>
  <c r="AA1912" i="8"/>
  <c r="Z1912" i="8"/>
  <c r="X1912" i="8"/>
  <c r="U1912" i="8"/>
  <c r="T1912" i="8"/>
  <c r="S1912" i="8"/>
  <c r="R1912" i="8"/>
  <c r="Q1912" i="8"/>
  <c r="G1912" i="8"/>
  <c r="AC1911" i="8"/>
  <c r="AA1911" i="8"/>
  <c r="Z1911" i="8"/>
  <c r="X1911" i="8"/>
  <c r="U1911" i="8"/>
  <c r="T1911" i="8"/>
  <c r="S1911" i="8"/>
  <c r="R1911" i="8"/>
  <c r="Q1911" i="8"/>
  <c r="G1911" i="8"/>
  <c r="AC1910" i="8"/>
  <c r="AA1910" i="8"/>
  <c r="Z1910" i="8"/>
  <c r="X1910" i="8"/>
  <c r="U1910" i="8"/>
  <c r="T1910" i="8"/>
  <c r="S1910" i="8"/>
  <c r="R1910" i="8"/>
  <c r="Q1910" i="8"/>
  <c r="G1910" i="8"/>
  <c r="AC1909" i="8"/>
  <c r="AA1909" i="8"/>
  <c r="Z1909" i="8"/>
  <c r="X1909" i="8"/>
  <c r="U1909" i="8"/>
  <c r="T1909" i="8"/>
  <c r="S1909" i="8"/>
  <c r="R1909" i="8"/>
  <c r="Q1909" i="8"/>
  <c r="G1909" i="8"/>
  <c r="AC1908" i="8"/>
  <c r="AA1908" i="8"/>
  <c r="Z1908" i="8"/>
  <c r="X1908" i="8"/>
  <c r="U1908" i="8"/>
  <c r="T1908" i="8"/>
  <c r="S1908" i="8"/>
  <c r="R1908" i="8"/>
  <c r="Q1908" i="8"/>
  <c r="G1908" i="8"/>
  <c r="AC1907" i="8"/>
  <c r="AA1907" i="8"/>
  <c r="Z1907" i="8"/>
  <c r="X1907" i="8"/>
  <c r="U1907" i="8"/>
  <c r="T1907" i="8"/>
  <c r="S1907" i="8"/>
  <c r="R1907" i="8"/>
  <c r="Q1907" i="8"/>
  <c r="G1907" i="8"/>
  <c r="AC1906" i="8"/>
  <c r="AA1906" i="8"/>
  <c r="Z1906" i="8"/>
  <c r="X1906" i="8"/>
  <c r="U1906" i="8"/>
  <c r="T1906" i="8"/>
  <c r="S1906" i="8"/>
  <c r="R1906" i="8"/>
  <c r="Q1906" i="8"/>
  <c r="G1906" i="8"/>
  <c r="AC1905" i="8"/>
  <c r="AA1905" i="8"/>
  <c r="Z1905" i="8"/>
  <c r="X1905" i="8"/>
  <c r="U1905" i="8"/>
  <c r="T1905" i="8"/>
  <c r="S1905" i="8"/>
  <c r="R1905" i="8"/>
  <c r="Q1905" i="8"/>
  <c r="G1905" i="8"/>
  <c r="AC1904" i="8"/>
  <c r="AA1904" i="8"/>
  <c r="Z1904" i="8"/>
  <c r="X1904" i="8"/>
  <c r="U1904" i="8"/>
  <c r="T1904" i="8"/>
  <c r="S1904" i="8"/>
  <c r="R1904" i="8"/>
  <c r="Q1904" i="8"/>
  <c r="G1904" i="8"/>
  <c r="AC1903" i="8"/>
  <c r="AA1903" i="8"/>
  <c r="Z1903" i="8"/>
  <c r="X1903" i="8"/>
  <c r="U1903" i="8"/>
  <c r="T1903" i="8"/>
  <c r="S1903" i="8"/>
  <c r="R1903" i="8"/>
  <c r="Q1903" i="8"/>
  <c r="G1903" i="8"/>
  <c r="AC1902" i="8"/>
  <c r="AA1902" i="8"/>
  <c r="Z1902" i="8"/>
  <c r="X1902" i="8"/>
  <c r="U1902" i="8"/>
  <c r="T1902" i="8"/>
  <c r="S1902" i="8"/>
  <c r="R1902" i="8"/>
  <c r="Q1902" i="8"/>
  <c r="G1902" i="8"/>
  <c r="AC1901" i="8"/>
  <c r="AA1901" i="8"/>
  <c r="Z1901" i="8"/>
  <c r="X1901" i="8"/>
  <c r="U1901" i="8"/>
  <c r="T1901" i="8"/>
  <c r="S1901" i="8"/>
  <c r="R1901" i="8"/>
  <c r="Q1901" i="8"/>
  <c r="G1901" i="8"/>
  <c r="AC1900" i="8"/>
  <c r="AA1900" i="8"/>
  <c r="Z1900" i="8"/>
  <c r="X1900" i="8"/>
  <c r="U1900" i="8"/>
  <c r="T1900" i="8"/>
  <c r="S1900" i="8"/>
  <c r="R1900" i="8"/>
  <c r="Q1900" i="8"/>
  <c r="G1900" i="8"/>
  <c r="AC1899" i="8"/>
  <c r="AA1899" i="8"/>
  <c r="Z1899" i="8"/>
  <c r="X1899" i="8"/>
  <c r="U1899" i="8"/>
  <c r="T1899" i="8"/>
  <c r="S1899" i="8"/>
  <c r="R1899" i="8"/>
  <c r="Q1899" i="8"/>
  <c r="G1899" i="8"/>
  <c r="AC1898" i="8"/>
  <c r="AA1898" i="8"/>
  <c r="Z1898" i="8"/>
  <c r="X1898" i="8"/>
  <c r="U1898" i="8"/>
  <c r="T1898" i="8"/>
  <c r="S1898" i="8"/>
  <c r="R1898" i="8"/>
  <c r="Q1898" i="8"/>
  <c r="G1898" i="8"/>
  <c r="AC1897" i="8"/>
  <c r="AA1897" i="8"/>
  <c r="Z1897" i="8"/>
  <c r="X1897" i="8"/>
  <c r="U1897" i="8"/>
  <c r="T1897" i="8"/>
  <c r="S1897" i="8"/>
  <c r="R1897" i="8"/>
  <c r="Q1897" i="8"/>
  <c r="G1897" i="8"/>
  <c r="AC1896" i="8"/>
  <c r="AA1896" i="8"/>
  <c r="Z1896" i="8"/>
  <c r="X1896" i="8"/>
  <c r="U1896" i="8"/>
  <c r="T1896" i="8"/>
  <c r="S1896" i="8"/>
  <c r="R1896" i="8"/>
  <c r="Q1896" i="8"/>
  <c r="G1896" i="8"/>
  <c r="AC1895" i="8"/>
  <c r="AA1895" i="8"/>
  <c r="Z1895" i="8"/>
  <c r="X1895" i="8"/>
  <c r="U1895" i="8"/>
  <c r="T1895" i="8"/>
  <c r="S1895" i="8"/>
  <c r="R1895" i="8"/>
  <c r="Q1895" i="8"/>
  <c r="G1895" i="8"/>
  <c r="AC1894" i="8"/>
  <c r="AA1894" i="8"/>
  <c r="Z1894" i="8"/>
  <c r="X1894" i="8"/>
  <c r="U1894" i="8"/>
  <c r="T1894" i="8"/>
  <c r="S1894" i="8"/>
  <c r="R1894" i="8"/>
  <c r="Q1894" i="8"/>
  <c r="G1894" i="8"/>
  <c r="AC1893" i="8"/>
  <c r="AA1893" i="8"/>
  <c r="Z1893" i="8"/>
  <c r="X1893" i="8"/>
  <c r="U1893" i="8"/>
  <c r="T1893" i="8"/>
  <c r="S1893" i="8"/>
  <c r="R1893" i="8"/>
  <c r="Q1893" i="8"/>
  <c r="G1893" i="8"/>
  <c r="AC1892" i="8"/>
  <c r="AA1892" i="8"/>
  <c r="Z1892" i="8"/>
  <c r="X1892" i="8"/>
  <c r="U1892" i="8"/>
  <c r="T1892" i="8"/>
  <c r="S1892" i="8"/>
  <c r="R1892" i="8"/>
  <c r="Q1892" i="8"/>
  <c r="G1892" i="8"/>
  <c r="AC1891" i="8"/>
  <c r="AA1891" i="8"/>
  <c r="Z1891" i="8"/>
  <c r="X1891" i="8"/>
  <c r="U1891" i="8"/>
  <c r="T1891" i="8"/>
  <c r="S1891" i="8"/>
  <c r="R1891" i="8"/>
  <c r="Q1891" i="8"/>
  <c r="G1891" i="8"/>
  <c r="AC1890" i="8"/>
  <c r="AA1890" i="8"/>
  <c r="Z1890" i="8"/>
  <c r="X1890" i="8"/>
  <c r="U1890" i="8"/>
  <c r="T1890" i="8"/>
  <c r="S1890" i="8"/>
  <c r="R1890" i="8"/>
  <c r="Q1890" i="8"/>
  <c r="G1890" i="8"/>
  <c r="AC1889" i="8"/>
  <c r="AA1889" i="8"/>
  <c r="Z1889" i="8"/>
  <c r="X1889" i="8"/>
  <c r="U1889" i="8"/>
  <c r="T1889" i="8"/>
  <c r="S1889" i="8"/>
  <c r="R1889" i="8"/>
  <c r="Q1889" i="8"/>
  <c r="G1889" i="8"/>
  <c r="AC1888" i="8"/>
  <c r="AA1888" i="8"/>
  <c r="Z1888" i="8"/>
  <c r="X1888" i="8"/>
  <c r="U1888" i="8"/>
  <c r="T1888" i="8"/>
  <c r="S1888" i="8"/>
  <c r="R1888" i="8"/>
  <c r="Q1888" i="8"/>
  <c r="G1888" i="8"/>
  <c r="AC1887" i="8"/>
  <c r="AA1887" i="8"/>
  <c r="Z1887" i="8"/>
  <c r="X1887" i="8"/>
  <c r="U1887" i="8"/>
  <c r="T1887" i="8"/>
  <c r="S1887" i="8"/>
  <c r="R1887" i="8"/>
  <c r="Q1887" i="8"/>
  <c r="G1887" i="8"/>
  <c r="AC1886" i="8"/>
  <c r="AA1886" i="8"/>
  <c r="Z1886" i="8"/>
  <c r="X1886" i="8"/>
  <c r="U1886" i="8"/>
  <c r="T1886" i="8"/>
  <c r="S1886" i="8"/>
  <c r="R1886" i="8"/>
  <c r="Q1886" i="8"/>
  <c r="G1886" i="8"/>
  <c r="AC1885" i="8"/>
  <c r="AA1885" i="8"/>
  <c r="Z1885" i="8"/>
  <c r="X1885" i="8"/>
  <c r="U1885" i="8"/>
  <c r="T1885" i="8"/>
  <c r="S1885" i="8"/>
  <c r="R1885" i="8"/>
  <c r="Q1885" i="8"/>
  <c r="G1885" i="8"/>
  <c r="AC1884" i="8"/>
  <c r="AA1884" i="8"/>
  <c r="Z1884" i="8"/>
  <c r="X1884" i="8"/>
  <c r="U1884" i="8"/>
  <c r="T1884" i="8"/>
  <c r="S1884" i="8"/>
  <c r="R1884" i="8"/>
  <c r="Q1884" i="8"/>
  <c r="G1884" i="8"/>
  <c r="AC1883" i="8"/>
  <c r="AA1883" i="8"/>
  <c r="Z1883" i="8"/>
  <c r="X1883" i="8"/>
  <c r="U1883" i="8"/>
  <c r="T1883" i="8"/>
  <c r="S1883" i="8"/>
  <c r="R1883" i="8"/>
  <c r="Q1883" i="8"/>
  <c r="G1883" i="8"/>
  <c r="AC1882" i="8"/>
  <c r="AA1882" i="8"/>
  <c r="Z1882" i="8"/>
  <c r="X1882" i="8"/>
  <c r="U1882" i="8"/>
  <c r="T1882" i="8"/>
  <c r="S1882" i="8"/>
  <c r="R1882" i="8"/>
  <c r="Q1882" i="8"/>
  <c r="G1882" i="8"/>
  <c r="AC1881" i="8"/>
  <c r="AA1881" i="8"/>
  <c r="Z1881" i="8"/>
  <c r="X1881" i="8"/>
  <c r="U1881" i="8"/>
  <c r="T1881" i="8"/>
  <c r="S1881" i="8"/>
  <c r="R1881" i="8"/>
  <c r="Q1881" i="8"/>
  <c r="G1881" i="8"/>
  <c r="AC1880" i="8"/>
  <c r="AA1880" i="8"/>
  <c r="Z1880" i="8"/>
  <c r="X1880" i="8"/>
  <c r="U1880" i="8"/>
  <c r="T1880" i="8"/>
  <c r="S1880" i="8"/>
  <c r="R1880" i="8"/>
  <c r="Q1880" i="8"/>
  <c r="G1880" i="8"/>
  <c r="AC1879" i="8"/>
  <c r="AA1879" i="8"/>
  <c r="Z1879" i="8"/>
  <c r="X1879" i="8"/>
  <c r="U1879" i="8"/>
  <c r="T1879" i="8"/>
  <c r="S1879" i="8"/>
  <c r="R1879" i="8"/>
  <c r="Q1879" i="8"/>
  <c r="G1879" i="8"/>
  <c r="AC1878" i="8"/>
  <c r="AA1878" i="8"/>
  <c r="Z1878" i="8"/>
  <c r="X1878" i="8"/>
  <c r="U1878" i="8"/>
  <c r="T1878" i="8"/>
  <c r="S1878" i="8"/>
  <c r="R1878" i="8"/>
  <c r="Q1878" i="8"/>
  <c r="G1878" i="8"/>
  <c r="AC1877" i="8"/>
  <c r="AA1877" i="8"/>
  <c r="Z1877" i="8"/>
  <c r="X1877" i="8"/>
  <c r="U1877" i="8"/>
  <c r="T1877" i="8"/>
  <c r="S1877" i="8"/>
  <c r="R1877" i="8"/>
  <c r="Q1877" i="8"/>
  <c r="G1877" i="8"/>
  <c r="AC1876" i="8"/>
  <c r="AA1876" i="8"/>
  <c r="Z1876" i="8"/>
  <c r="X1876" i="8"/>
  <c r="U1876" i="8"/>
  <c r="T1876" i="8"/>
  <c r="S1876" i="8"/>
  <c r="R1876" i="8"/>
  <c r="Q1876" i="8"/>
  <c r="G1876" i="8"/>
  <c r="AC1875" i="8"/>
  <c r="AA1875" i="8"/>
  <c r="Z1875" i="8"/>
  <c r="X1875" i="8"/>
  <c r="U1875" i="8"/>
  <c r="T1875" i="8"/>
  <c r="S1875" i="8"/>
  <c r="R1875" i="8"/>
  <c r="Q1875" i="8"/>
  <c r="G1875" i="8"/>
  <c r="AC1874" i="8"/>
  <c r="AA1874" i="8"/>
  <c r="Z1874" i="8"/>
  <c r="X1874" i="8"/>
  <c r="U1874" i="8"/>
  <c r="T1874" i="8"/>
  <c r="S1874" i="8"/>
  <c r="R1874" i="8"/>
  <c r="Q1874" i="8"/>
  <c r="G1874" i="8"/>
  <c r="AC1873" i="8"/>
  <c r="AA1873" i="8"/>
  <c r="Z1873" i="8"/>
  <c r="X1873" i="8"/>
  <c r="U1873" i="8"/>
  <c r="T1873" i="8"/>
  <c r="S1873" i="8"/>
  <c r="R1873" i="8"/>
  <c r="Q1873" i="8"/>
  <c r="G1873" i="8"/>
  <c r="AC1872" i="8"/>
  <c r="AA1872" i="8"/>
  <c r="Z1872" i="8"/>
  <c r="X1872" i="8"/>
  <c r="U1872" i="8"/>
  <c r="T1872" i="8"/>
  <c r="S1872" i="8"/>
  <c r="R1872" i="8"/>
  <c r="Q1872" i="8"/>
  <c r="G1872" i="8"/>
  <c r="AC1871" i="8"/>
  <c r="AA1871" i="8"/>
  <c r="Z1871" i="8"/>
  <c r="X1871" i="8"/>
  <c r="U1871" i="8"/>
  <c r="T1871" i="8"/>
  <c r="S1871" i="8"/>
  <c r="R1871" i="8"/>
  <c r="Q1871" i="8"/>
  <c r="G1871" i="8"/>
  <c r="AC1870" i="8"/>
  <c r="AA1870" i="8"/>
  <c r="Z1870" i="8"/>
  <c r="X1870" i="8"/>
  <c r="U1870" i="8"/>
  <c r="T1870" i="8"/>
  <c r="S1870" i="8"/>
  <c r="R1870" i="8"/>
  <c r="Q1870" i="8"/>
  <c r="G1870" i="8"/>
  <c r="AC1869" i="8"/>
  <c r="AA1869" i="8"/>
  <c r="Z1869" i="8"/>
  <c r="X1869" i="8"/>
  <c r="U1869" i="8"/>
  <c r="T1869" i="8"/>
  <c r="S1869" i="8"/>
  <c r="R1869" i="8"/>
  <c r="Q1869" i="8"/>
  <c r="G1869" i="8"/>
  <c r="AC1868" i="8"/>
  <c r="AA1868" i="8"/>
  <c r="Z1868" i="8"/>
  <c r="X1868" i="8"/>
  <c r="U1868" i="8"/>
  <c r="T1868" i="8"/>
  <c r="S1868" i="8"/>
  <c r="R1868" i="8"/>
  <c r="Q1868" i="8"/>
  <c r="G1868" i="8"/>
  <c r="AC1867" i="8"/>
  <c r="AA1867" i="8"/>
  <c r="Z1867" i="8"/>
  <c r="X1867" i="8"/>
  <c r="U1867" i="8"/>
  <c r="T1867" i="8"/>
  <c r="S1867" i="8"/>
  <c r="R1867" i="8"/>
  <c r="Q1867" i="8"/>
  <c r="G1867" i="8"/>
  <c r="AC1866" i="8"/>
  <c r="AA1866" i="8"/>
  <c r="Z1866" i="8"/>
  <c r="X1866" i="8"/>
  <c r="U1866" i="8"/>
  <c r="T1866" i="8"/>
  <c r="S1866" i="8"/>
  <c r="R1866" i="8"/>
  <c r="Q1866" i="8"/>
  <c r="G1866" i="8"/>
  <c r="AC1865" i="8"/>
  <c r="AA1865" i="8"/>
  <c r="Z1865" i="8"/>
  <c r="X1865" i="8"/>
  <c r="U1865" i="8"/>
  <c r="T1865" i="8"/>
  <c r="S1865" i="8"/>
  <c r="R1865" i="8"/>
  <c r="Q1865" i="8"/>
  <c r="G1865" i="8"/>
  <c r="AC1864" i="8"/>
  <c r="AA1864" i="8"/>
  <c r="Z1864" i="8"/>
  <c r="X1864" i="8"/>
  <c r="U1864" i="8"/>
  <c r="T1864" i="8"/>
  <c r="S1864" i="8"/>
  <c r="R1864" i="8"/>
  <c r="Q1864" i="8"/>
  <c r="G1864" i="8"/>
  <c r="AC1863" i="8"/>
  <c r="AA1863" i="8"/>
  <c r="Z1863" i="8"/>
  <c r="X1863" i="8"/>
  <c r="U1863" i="8"/>
  <c r="T1863" i="8"/>
  <c r="S1863" i="8"/>
  <c r="R1863" i="8"/>
  <c r="Q1863" i="8"/>
  <c r="G1863" i="8"/>
  <c r="AC1862" i="8"/>
  <c r="AA1862" i="8"/>
  <c r="Z1862" i="8"/>
  <c r="X1862" i="8"/>
  <c r="U1862" i="8"/>
  <c r="T1862" i="8"/>
  <c r="S1862" i="8"/>
  <c r="R1862" i="8"/>
  <c r="Q1862" i="8"/>
  <c r="G1862" i="8"/>
  <c r="AC1861" i="8"/>
  <c r="AA1861" i="8"/>
  <c r="Z1861" i="8"/>
  <c r="X1861" i="8"/>
  <c r="U1861" i="8"/>
  <c r="T1861" i="8"/>
  <c r="S1861" i="8"/>
  <c r="R1861" i="8"/>
  <c r="Q1861" i="8"/>
  <c r="G1861" i="8"/>
  <c r="AC1860" i="8"/>
  <c r="AA1860" i="8"/>
  <c r="Z1860" i="8"/>
  <c r="X1860" i="8"/>
  <c r="U1860" i="8"/>
  <c r="T1860" i="8"/>
  <c r="S1860" i="8"/>
  <c r="R1860" i="8"/>
  <c r="Q1860" i="8"/>
  <c r="G1860" i="8"/>
  <c r="AC1859" i="8"/>
  <c r="AA1859" i="8"/>
  <c r="Z1859" i="8"/>
  <c r="X1859" i="8"/>
  <c r="U1859" i="8"/>
  <c r="T1859" i="8"/>
  <c r="S1859" i="8"/>
  <c r="R1859" i="8"/>
  <c r="Q1859" i="8"/>
  <c r="G1859" i="8"/>
  <c r="AC1858" i="8"/>
  <c r="AA1858" i="8"/>
  <c r="Z1858" i="8"/>
  <c r="X1858" i="8"/>
  <c r="U1858" i="8"/>
  <c r="T1858" i="8"/>
  <c r="S1858" i="8"/>
  <c r="R1858" i="8"/>
  <c r="Q1858" i="8"/>
  <c r="G1858" i="8"/>
  <c r="AC1857" i="8"/>
  <c r="AA1857" i="8"/>
  <c r="Z1857" i="8"/>
  <c r="X1857" i="8"/>
  <c r="U1857" i="8"/>
  <c r="T1857" i="8"/>
  <c r="S1857" i="8"/>
  <c r="R1857" i="8"/>
  <c r="Q1857" i="8"/>
  <c r="G1857" i="8"/>
  <c r="AC1856" i="8"/>
  <c r="AA1856" i="8"/>
  <c r="Z1856" i="8"/>
  <c r="X1856" i="8"/>
  <c r="U1856" i="8"/>
  <c r="T1856" i="8"/>
  <c r="S1856" i="8"/>
  <c r="R1856" i="8"/>
  <c r="Q1856" i="8"/>
  <c r="G1856" i="8"/>
  <c r="AC1855" i="8"/>
  <c r="AA1855" i="8"/>
  <c r="Z1855" i="8"/>
  <c r="X1855" i="8"/>
  <c r="U1855" i="8"/>
  <c r="T1855" i="8"/>
  <c r="S1855" i="8"/>
  <c r="R1855" i="8"/>
  <c r="Q1855" i="8"/>
  <c r="G1855" i="8"/>
  <c r="AC1854" i="8"/>
  <c r="AA1854" i="8"/>
  <c r="Z1854" i="8"/>
  <c r="X1854" i="8"/>
  <c r="U1854" i="8"/>
  <c r="T1854" i="8"/>
  <c r="S1854" i="8"/>
  <c r="R1854" i="8"/>
  <c r="Q1854" i="8"/>
  <c r="G1854" i="8"/>
  <c r="AC1853" i="8"/>
  <c r="AA1853" i="8"/>
  <c r="Z1853" i="8"/>
  <c r="X1853" i="8"/>
  <c r="U1853" i="8"/>
  <c r="T1853" i="8"/>
  <c r="S1853" i="8"/>
  <c r="R1853" i="8"/>
  <c r="Q1853" i="8"/>
  <c r="G1853" i="8"/>
  <c r="AC1852" i="8"/>
  <c r="AA1852" i="8"/>
  <c r="Z1852" i="8"/>
  <c r="X1852" i="8"/>
  <c r="U1852" i="8"/>
  <c r="T1852" i="8"/>
  <c r="S1852" i="8"/>
  <c r="R1852" i="8"/>
  <c r="Q1852" i="8"/>
  <c r="G1852" i="8"/>
  <c r="AC1851" i="8"/>
  <c r="AA1851" i="8"/>
  <c r="Z1851" i="8"/>
  <c r="X1851" i="8"/>
  <c r="U1851" i="8"/>
  <c r="T1851" i="8"/>
  <c r="S1851" i="8"/>
  <c r="R1851" i="8"/>
  <c r="Q1851" i="8"/>
  <c r="G1851" i="8"/>
  <c r="AC1850" i="8"/>
  <c r="AA1850" i="8"/>
  <c r="Z1850" i="8"/>
  <c r="X1850" i="8"/>
  <c r="U1850" i="8"/>
  <c r="T1850" i="8"/>
  <c r="S1850" i="8"/>
  <c r="R1850" i="8"/>
  <c r="Q1850" i="8"/>
  <c r="G1850" i="8"/>
  <c r="AC1849" i="8"/>
  <c r="AA1849" i="8"/>
  <c r="Z1849" i="8"/>
  <c r="X1849" i="8"/>
  <c r="U1849" i="8"/>
  <c r="T1849" i="8"/>
  <c r="S1849" i="8"/>
  <c r="R1849" i="8"/>
  <c r="Q1849" i="8"/>
  <c r="G1849" i="8"/>
  <c r="AC1848" i="8"/>
  <c r="AA1848" i="8"/>
  <c r="Z1848" i="8"/>
  <c r="X1848" i="8"/>
  <c r="U1848" i="8"/>
  <c r="T1848" i="8"/>
  <c r="S1848" i="8"/>
  <c r="R1848" i="8"/>
  <c r="Q1848" i="8"/>
  <c r="G1848" i="8"/>
  <c r="AC1847" i="8"/>
  <c r="AA1847" i="8"/>
  <c r="Z1847" i="8"/>
  <c r="X1847" i="8"/>
  <c r="U1847" i="8"/>
  <c r="T1847" i="8"/>
  <c r="S1847" i="8"/>
  <c r="R1847" i="8"/>
  <c r="Q1847" i="8"/>
  <c r="G1847" i="8"/>
  <c r="AC1846" i="8"/>
  <c r="AA1846" i="8"/>
  <c r="Z1846" i="8"/>
  <c r="X1846" i="8"/>
  <c r="U1846" i="8"/>
  <c r="T1846" i="8"/>
  <c r="S1846" i="8"/>
  <c r="R1846" i="8"/>
  <c r="Q1846" i="8"/>
  <c r="G1846" i="8"/>
  <c r="AC1845" i="8"/>
  <c r="AA1845" i="8"/>
  <c r="Z1845" i="8"/>
  <c r="X1845" i="8"/>
  <c r="U1845" i="8"/>
  <c r="T1845" i="8"/>
  <c r="S1845" i="8"/>
  <c r="R1845" i="8"/>
  <c r="Q1845" i="8"/>
  <c r="G1845" i="8"/>
  <c r="AC1844" i="8"/>
  <c r="AA1844" i="8"/>
  <c r="Z1844" i="8"/>
  <c r="X1844" i="8"/>
  <c r="U1844" i="8"/>
  <c r="T1844" i="8"/>
  <c r="S1844" i="8"/>
  <c r="R1844" i="8"/>
  <c r="Q1844" i="8"/>
  <c r="G1844" i="8"/>
  <c r="AC1843" i="8"/>
  <c r="AA1843" i="8"/>
  <c r="Z1843" i="8"/>
  <c r="X1843" i="8"/>
  <c r="U1843" i="8"/>
  <c r="T1843" i="8"/>
  <c r="S1843" i="8"/>
  <c r="R1843" i="8"/>
  <c r="Q1843" i="8"/>
  <c r="G1843" i="8"/>
  <c r="AC1842" i="8"/>
  <c r="AA1842" i="8"/>
  <c r="Z1842" i="8"/>
  <c r="X1842" i="8"/>
  <c r="U1842" i="8"/>
  <c r="T1842" i="8"/>
  <c r="S1842" i="8"/>
  <c r="R1842" i="8"/>
  <c r="Q1842" i="8"/>
  <c r="G1842" i="8"/>
  <c r="AC1841" i="8"/>
  <c r="AA1841" i="8"/>
  <c r="Z1841" i="8"/>
  <c r="X1841" i="8"/>
  <c r="U1841" i="8"/>
  <c r="T1841" i="8"/>
  <c r="S1841" i="8"/>
  <c r="R1841" i="8"/>
  <c r="Q1841" i="8"/>
  <c r="G1841" i="8"/>
  <c r="AC1840" i="8"/>
  <c r="AA1840" i="8"/>
  <c r="Z1840" i="8"/>
  <c r="X1840" i="8"/>
  <c r="U1840" i="8"/>
  <c r="T1840" i="8"/>
  <c r="S1840" i="8"/>
  <c r="R1840" i="8"/>
  <c r="Q1840" i="8"/>
  <c r="G1840" i="8"/>
  <c r="AC1839" i="8"/>
  <c r="AA1839" i="8"/>
  <c r="Z1839" i="8"/>
  <c r="X1839" i="8"/>
  <c r="U1839" i="8"/>
  <c r="T1839" i="8"/>
  <c r="S1839" i="8"/>
  <c r="R1839" i="8"/>
  <c r="Q1839" i="8"/>
  <c r="G1839" i="8"/>
  <c r="AC1838" i="8"/>
  <c r="AA1838" i="8"/>
  <c r="Z1838" i="8"/>
  <c r="X1838" i="8"/>
  <c r="U1838" i="8"/>
  <c r="T1838" i="8"/>
  <c r="S1838" i="8"/>
  <c r="R1838" i="8"/>
  <c r="Q1838" i="8"/>
  <c r="G1838" i="8"/>
  <c r="AC1837" i="8"/>
  <c r="AA1837" i="8"/>
  <c r="Z1837" i="8"/>
  <c r="X1837" i="8"/>
  <c r="U1837" i="8"/>
  <c r="T1837" i="8"/>
  <c r="S1837" i="8"/>
  <c r="R1837" i="8"/>
  <c r="Q1837" i="8"/>
  <c r="G1837" i="8"/>
  <c r="AC1836" i="8"/>
  <c r="AA1836" i="8"/>
  <c r="Z1836" i="8"/>
  <c r="X1836" i="8"/>
  <c r="U1836" i="8"/>
  <c r="T1836" i="8"/>
  <c r="S1836" i="8"/>
  <c r="R1836" i="8"/>
  <c r="Q1836" i="8"/>
  <c r="G1836" i="8"/>
  <c r="AC1835" i="8"/>
  <c r="AA1835" i="8"/>
  <c r="Z1835" i="8"/>
  <c r="X1835" i="8"/>
  <c r="U1835" i="8"/>
  <c r="T1835" i="8"/>
  <c r="S1835" i="8"/>
  <c r="R1835" i="8"/>
  <c r="Q1835" i="8"/>
  <c r="G1835" i="8"/>
  <c r="AC1834" i="8"/>
  <c r="AA1834" i="8"/>
  <c r="Z1834" i="8"/>
  <c r="X1834" i="8"/>
  <c r="U1834" i="8"/>
  <c r="T1834" i="8"/>
  <c r="S1834" i="8"/>
  <c r="R1834" i="8"/>
  <c r="Q1834" i="8"/>
  <c r="G1834" i="8"/>
  <c r="AC1833" i="8"/>
  <c r="AA1833" i="8"/>
  <c r="Z1833" i="8"/>
  <c r="X1833" i="8"/>
  <c r="U1833" i="8"/>
  <c r="T1833" i="8"/>
  <c r="S1833" i="8"/>
  <c r="R1833" i="8"/>
  <c r="Q1833" i="8"/>
  <c r="G1833" i="8"/>
  <c r="AC1832" i="8"/>
  <c r="AA1832" i="8"/>
  <c r="Z1832" i="8"/>
  <c r="X1832" i="8"/>
  <c r="U1832" i="8"/>
  <c r="T1832" i="8"/>
  <c r="S1832" i="8"/>
  <c r="R1832" i="8"/>
  <c r="Q1832" i="8"/>
  <c r="G1832" i="8"/>
  <c r="AC1831" i="8"/>
  <c r="AA1831" i="8"/>
  <c r="Z1831" i="8"/>
  <c r="X1831" i="8"/>
  <c r="U1831" i="8"/>
  <c r="T1831" i="8"/>
  <c r="S1831" i="8"/>
  <c r="R1831" i="8"/>
  <c r="Q1831" i="8"/>
  <c r="G1831" i="8"/>
  <c r="AC1830" i="8"/>
  <c r="AA1830" i="8"/>
  <c r="Z1830" i="8"/>
  <c r="X1830" i="8"/>
  <c r="U1830" i="8"/>
  <c r="T1830" i="8"/>
  <c r="S1830" i="8"/>
  <c r="R1830" i="8"/>
  <c r="Q1830" i="8"/>
  <c r="G1830" i="8"/>
  <c r="AC1829" i="8"/>
  <c r="AA1829" i="8"/>
  <c r="Z1829" i="8"/>
  <c r="X1829" i="8"/>
  <c r="U1829" i="8"/>
  <c r="T1829" i="8"/>
  <c r="S1829" i="8"/>
  <c r="R1829" i="8"/>
  <c r="Q1829" i="8"/>
  <c r="G1829" i="8"/>
  <c r="AC1828" i="8"/>
  <c r="AA1828" i="8"/>
  <c r="Z1828" i="8"/>
  <c r="X1828" i="8"/>
  <c r="U1828" i="8"/>
  <c r="T1828" i="8"/>
  <c r="S1828" i="8"/>
  <c r="R1828" i="8"/>
  <c r="Q1828" i="8"/>
  <c r="G1828" i="8"/>
  <c r="AC1827" i="8"/>
  <c r="AA1827" i="8"/>
  <c r="Z1827" i="8"/>
  <c r="X1827" i="8"/>
  <c r="U1827" i="8"/>
  <c r="T1827" i="8"/>
  <c r="S1827" i="8"/>
  <c r="R1827" i="8"/>
  <c r="Q1827" i="8"/>
  <c r="G1827" i="8"/>
  <c r="AC1826" i="8"/>
  <c r="AA1826" i="8"/>
  <c r="Z1826" i="8"/>
  <c r="X1826" i="8"/>
  <c r="U1826" i="8"/>
  <c r="T1826" i="8"/>
  <c r="S1826" i="8"/>
  <c r="R1826" i="8"/>
  <c r="Q1826" i="8"/>
  <c r="G1826" i="8"/>
  <c r="AC1825" i="8"/>
  <c r="AA1825" i="8"/>
  <c r="Z1825" i="8"/>
  <c r="X1825" i="8"/>
  <c r="U1825" i="8"/>
  <c r="T1825" i="8"/>
  <c r="S1825" i="8"/>
  <c r="R1825" i="8"/>
  <c r="Q1825" i="8"/>
  <c r="G1825" i="8"/>
  <c r="AC1824" i="8"/>
  <c r="AA1824" i="8"/>
  <c r="Z1824" i="8"/>
  <c r="X1824" i="8"/>
  <c r="U1824" i="8"/>
  <c r="T1824" i="8"/>
  <c r="S1824" i="8"/>
  <c r="R1824" i="8"/>
  <c r="Q1824" i="8"/>
  <c r="G1824" i="8"/>
  <c r="AC1823" i="8"/>
  <c r="AA1823" i="8"/>
  <c r="Z1823" i="8"/>
  <c r="X1823" i="8"/>
  <c r="U1823" i="8"/>
  <c r="T1823" i="8"/>
  <c r="S1823" i="8"/>
  <c r="R1823" i="8"/>
  <c r="Q1823" i="8"/>
  <c r="G1823" i="8"/>
  <c r="AC1822" i="8"/>
  <c r="AA1822" i="8"/>
  <c r="Z1822" i="8"/>
  <c r="X1822" i="8"/>
  <c r="U1822" i="8"/>
  <c r="T1822" i="8"/>
  <c r="S1822" i="8"/>
  <c r="R1822" i="8"/>
  <c r="Q1822" i="8"/>
  <c r="G1822" i="8"/>
  <c r="AC1821" i="8"/>
  <c r="AA1821" i="8"/>
  <c r="Z1821" i="8"/>
  <c r="X1821" i="8"/>
  <c r="U1821" i="8"/>
  <c r="T1821" i="8"/>
  <c r="S1821" i="8"/>
  <c r="R1821" i="8"/>
  <c r="Q1821" i="8"/>
  <c r="G1821" i="8"/>
  <c r="AC1820" i="8"/>
  <c r="AA1820" i="8"/>
  <c r="Z1820" i="8"/>
  <c r="X1820" i="8"/>
  <c r="U1820" i="8"/>
  <c r="T1820" i="8"/>
  <c r="S1820" i="8"/>
  <c r="R1820" i="8"/>
  <c r="Q1820" i="8"/>
  <c r="G1820" i="8"/>
  <c r="AC1819" i="8"/>
  <c r="AA1819" i="8"/>
  <c r="Z1819" i="8"/>
  <c r="X1819" i="8"/>
  <c r="U1819" i="8"/>
  <c r="T1819" i="8"/>
  <c r="S1819" i="8"/>
  <c r="R1819" i="8"/>
  <c r="Q1819" i="8"/>
  <c r="G1819" i="8"/>
  <c r="AC1818" i="8"/>
  <c r="AA1818" i="8"/>
  <c r="Z1818" i="8"/>
  <c r="X1818" i="8"/>
  <c r="U1818" i="8"/>
  <c r="T1818" i="8"/>
  <c r="S1818" i="8"/>
  <c r="R1818" i="8"/>
  <c r="Q1818" i="8"/>
  <c r="G1818" i="8"/>
  <c r="AC1817" i="8"/>
  <c r="AA1817" i="8"/>
  <c r="Z1817" i="8"/>
  <c r="X1817" i="8"/>
  <c r="U1817" i="8"/>
  <c r="T1817" i="8"/>
  <c r="S1817" i="8"/>
  <c r="R1817" i="8"/>
  <c r="Q1817" i="8"/>
  <c r="G1817" i="8"/>
  <c r="AC1816" i="8"/>
  <c r="AA1816" i="8"/>
  <c r="Z1816" i="8"/>
  <c r="X1816" i="8"/>
  <c r="U1816" i="8"/>
  <c r="T1816" i="8"/>
  <c r="S1816" i="8"/>
  <c r="R1816" i="8"/>
  <c r="Q1816" i="8"/>
  <c r="G1816" i="8"/>
  <c r="AC1815" i="8"/>
  <c r="AA1815" i="8"/>
  <c r="Z1815" i="8"/>
  <c r="X1815" i="8"/>
  <c r="U1815" i="8"/>
  <c r="T1815" i="8"/>
  <c r="S1815" i="8"/>
  <c r="R1815" i="8"/>
  <c r="Q1815" i="8"/>
  <c r="G1815" i="8"/>
  <c r="AC1814" i="8"/>
  <c r="AA1814" i="8"/>
  <c r="Z1814" i="8"/>
  <c r="X1814" i="8"/>
  <c r="U1814" i="8"/>
  <c r="T1814" i="8"/>
  <c r="S1814" i="8"/>
  <c r="R1814" i="8"/>
  <c r="Q1814" i="8"/>
  <c r="G1814" i="8"/>
  <c r="AC1813" i="8"/>
  <c r="AA1813" i="8"/>
  <c r="Z1813" i="8"/>
  <c r="X1813" i="8"/>
  <c r="U1813" i="8"/>
  <c r="T1813" i="8"/>
  <c r="S1813" i="8"/>
  <c r="R1813" i="8"/>
  <c r="Q1813" i="8"/>
  <c r="G1813" i="8"/>
  <c r="AC1812" i="8"/>
  <c r="AA1812" i="8"/>
  <c r="Z1812" i="8"/>
  <c r="X1812" i="8"/>
  <c r="U1812" i="8"/>
  <c r="T1812" i="8"/>
  <c r="S1812" i="8"/>
  <c r="R1812" i="8"/>
  <c r="Q1812" i="8"/>
  <c r="G1812" i="8"/>
  <c r="AC1811" i="8"/>
  <c r="AA1811" i="8"/>
  <c r="Z1811" i="8"/>
  <c r="X1811" i="8"/>
  <c r="U1811" i="8"/>
  <c r="T1811" i="8"/>
  <c r="S1811" i="8"/>
  <c r="R1811" i="8"/>
  <c r="Q1811" i="8"/>
  <c r="G1811" i="8"/>
  <c r="AC1810" i="8"/>
  <c r="AA1810" i="8"/>
  <c r="Z1810" i="8"/>
  <c r="X1810" i="8"/>
  <c r="U1810" i="8"/>
  <c r="T1810" i="8"/>
  <c r="S1810" i="8"/>
  <c r="R1810" i="8"/>
  <c r="Q1810" i="8"/>
  <c r="G1810" i="8"/>
  <c r="AC1809" i="8"/>
  <c r="AA1809" i="8"/>
  <c r="Z1809" i="8"/>
  <c r="X1809" i="8"/>
  <c r="U1809" i="8"/>
  <c r="T1809" i="8"/>
  <c r="S1809" i="8"/>
  <c r="R1809" i="8"/>
  <c r="Q1809" i="8"/>
  <c r="G1809" i="8"/>
  <c r="AC1808" i="8"/>
  <c r="AA1808" i="8"/>
  <c r="Z1808" i="8"/>
  <c r="X1808" i="8"/>
  <c r="U1808" i="8"/>
  <c r="T1808" i="8"/>
  <c r="S1808" i="8"/>
  <c r="R1808" i="8"/>
  <c r="Q1808" i="8"/>
  <c r="G1808" i="8"/>
  <c r="AC1807" i="8"/>
  <c r="AA1807" i="8"/>
  <c r="Z1807" i="8"/>
  <c r="X1807" i="8"/>
  <c r="U1807" i="8"/>
  <c r="T1807" i="8"/>
  <c r="S1807" i="8"/>
  <c r="R1807" i="8"/>
  <c r="Q1807" i="8"/>
  <c r="G1807" i="8"/>
  <c r="AC1806" i="8"/>
  <c r="AA1806" i="8"/>
  <c r="Z1806" i="8"/>
  <c r="X1806" i="8"/>
  <c r="U1806" i="8"/>
  <c r="T1806" i="8"/>
  <c r="S1806" i="8"/>
  <c r="R1806" i="8"/>
  <c r="Q1806" i="8"/>
  <c r="G1806" i="8"/>
  <c r="AC1805" i="8"/>
  <c r="AA1805" i="8"/>
  <c r="Z1805" i="8"/>
  <c r="X1805" i="8"/>
  <c r="U1805" i="8"/>
  <c r="T1805" i="8"/>
  <c r="S1805" i="8"/>
  <c r="R1805" i="8"/>
  <c r="Q1805" i="8"/>
  <c r="G1805" i="8"/>
  <c r="AC1804" i="8"/>
  <c r="AA1804" i="8"/>
  <c r="Z1804" i="8"/>
  <c r="X1804" i="8"/>
  <c r="U1804" i="8"/>
  <c r="T1804" i="8"/>
  <c r="S1804" i="8"/>
  <c r="R1804" i="8"/>
  <c r="Q1804" i="8"/>
  <c r="G1804" i="8"/>
  <c r="AC1803" i="8"/>
  <c r="AA1803" i="8"/>
  <c r="Z1803" i="8"/>
  <c r="X1803" i="8"/>
  <c r="U1803" i="8"/>
  <c r="T1803" i="8"/>
  <c r="S1803" i="8"/>
  <c r="R1803" i="8"/>
  <c r="Q1803" i="8"/>
  <c r="G1803" i="8"/>
  <c r="AC1802" i="8"/>
  <c r="AA1802" i="8"/>
  <c r="Z1802" i="8"/>
  <c r="X1802" i="8"/>
  <c r="U1802" i="8"/>
  <c r="T1802" i="8"/>
  <c r="S1802" i="8"/>
  <c r="R1802" i="8"/>
  <c r="Q1802" i="8"/>
  <c r="G1802" i="8"/>
  <c r="AC1801" i="8"/>
  <c r="AA1801" i="8"/>
  <c r="Z1801" i="8"/>
  <c r="X1801" i="8"/>
  <c r="U1801" i="8"/>
  <c r="T1801" i="8"/>
  <c r="S1801" i="8"/>
  <c r="R1801" i="8"/>
  <c r="Q1801" i="8"/>
  <c r="G1801" i="8"/>
  <c r="AC1800" i="8"/>
  <c r="AA1800" i="8"/>
  <c r="Z1800" i="8"/>
  <c r="X1800" i="8"/>
  <c r="U1800" i="8"/>
  <c r="T1800" i="8"/>
  <c r="S1800" i="8"/>
  <c r="R1800" i="8"/>
  <c r="Q1800" i="8"/>
  <c r="G1800" i="8"/>
  <c r="AC1799" i="8"/>
  <c r="AA1799" i="8"/>
  <c r="Z1799" i="8"/>
  <c r="X1799" i="8"/>
  <c r="U1799" i="8"/>
  <c r="T1799" i="8"/>
  <c r="S1799" i="8"/>
  <c r="R1799" i="8"/>
  <c r="Q1799" i="8"/>
  <c r="G1799" i="8"/>
  <c r="AC1798" i="8"/>
  <c r="AA1798" i="8"/>
  <c r="Z1798" i="8"/>
  <c r="X1798" i="8"/>
  <c r="U1798" i="8"/>
  <c r="T1798" i="8"/>
  <c r="S1798" i="8"/>
  <c r="R1798" i="8"/>
  <c r="Q1798" i="8"/>
  <c r="G1798" i="8"/>
  <c r="AC1797" i="8"/>
  <c r="AA1797" i="8"/>
  <c r="Z1797" i="8"/>
  <c r="X1797" i="8"/>
  <c r="U1797" i="8"/>
  <c r="T1797" i="8"/>
  <c r="S1797" i="8"/>
  <c r="R1797" i="8"/>
  <c r="Q1797" i="8"/>
  <c r="G1797" i="8"/>
  <c r="AC1796" i="8"/>
  <c r="AA1796" i="8"/>
  <c r="Z1796" i="8"/>
  <c r="X1796" i="8"/>
  <c r="U1796" i="8"/>
  <c r="T1796" i="8"/>
  <c r="S1796" i="8"/>
  <c r="R1796" i="8"/>
  <c r="Q1796" i="8"/>
  <c r="G1796" i="8"/>
  <c r="AC1795" i="8"/>
  <c r="AA1795" i="8"/>
  <c r="Z1795" i="8"/>
  <c r="X1795" i="8"/>
  <c r="U1795" i="8"/>
  <c r="T1795" i="8"/>
  <c r="S1795" i="8"/>
  <c r="R1795" i="8"/>
  <c r="Q1795" i="8"/>
  <c r="G1795" i="8"/>
  <c r="AC1794" i="8"/>
  <c r="AA1794" i="8"/>
  <c r="Z1794" i="8"/>
  <c r="X1794" i="8"/>
  <c r="U1794" i="8"/>
  <c r="T1794" i="8"/>
  <c r="S1794" i="8"/>
  <c r="R1794" i="8"/>
  <c r="Q1794" i="8"/>
  <c r="G1794" i="8"/>
  <c r="AC1793" i="8"/>
  <c r="AA1793" i="8"/>
  <c r="Z1793" i="8"/>
  <c r="X1793" i="8"/>
  <c r="U1793" i="8"/>
  <c r="T1793" i="8"/>
  <c r="S1793" i="8"/>
  <c r="R1793" i="8"/>
  <c r="Q1793" i="8"/>
  <c r="G1793" i="8"/>
  <c r="AC1792" i="8"/>
  <c r="AA1792" i="8"/>
  <c r="Z1792" i="8"/>
  <c r="X1792" i="8"/>
  <c r="U1792" i="8"/>
  <c r="T1792" i="8"/>
  <c r="S1792" i="8"/>
  <c r="R1792" i="8"/>
  <c r="Q1792" i="8"/>
  <c r="G1792" i="8"/>
  <c r="AC1791" i="8"/>
  <c r="AA1791" i="8"/>
  <c r="Z1791" i="8"/>
  <c r="X1791" i="8"/>
  <c r="U1791" i="8"/>
  <c r="T1791" i="8"/>
  <c r="S1791" i="8"/>
  <c r="R1791" i="8"/>
  <c r="Q1791" i="8"/>
  <c r="G1791" i="8"/>
  <c r="AC1790" i="8"/>
  <c r="AA1790" i="8"/>
  <c r="Z1790" i="8"/>
  <c r="X1790" i="8"/>
  <c r="U1790" i="8"/>
  <c r="T1790" i="8"/>
  <c r="S1790" i="8"/>
  <c r="R1790" i="8"/>
  <c r="Q1790" i="8"/>
  <c r="G1790" i="8"/>
  <c r="AC1789" i="8"/>
  <c r="AA1789" i="8"/>
  <c r="Z1789" i="8"/>
  <c r="X1789" i="8"/>
  <c r="U1789" i="8"/>
  <c r="T1789" i="8"/>
  <c r="S1789" i="8"/>
  <c r="R1789" i="8"/>
  <c r="Q1789" i="8"/>
  <c r="G1789" i="8"/>
  <c r="AC1788" i="8"/>
  <c r="AA1788" i="8"/>
  <c r="Z1788" i="8"/>
  <c r="X1788" i="8"/>
  <c r="U1788" i="8"/>
  <c r="T1788" i="8"/>
  <c r="S1788" i="8"/>
  <c r="R1788" i="8"/>
  <c r="Q1788" i="8"/>
  <c r="G1788" i="8"/>
  <c r="AC1787" i="8"/>
  <c r="AA1787" i="8"/>
  <c r="Z1787" i="8"/>
  <c r="X1787" i="8"/>
  <c r="U1787" i="8"/>
  <c r="T1787" i="8"/>
  <c r="S1787" i="8"/>
  <c r="R1787" i="8"/>
  <c r="Q1787" i="8"/>
  <c r="G1787" i="8"/>
  <c r="AC1786" i="8"/>
  <c r="AA1786" i="8"/>
  <c r="Z1786" i="8"/>
  <c r="X1786" i="8"/>
  <c r="U1786" i="8"/>
  <c r="T1786" i="8"/>
  <c r="S1786" i="8"/>
  <c r="R1786" i="8"/>
  <c r="Q1786" i="8"/>
  <c r="G1786" i="8"/>
  <c r="AC1785" i="8"/>
  <c r="AA1785" i="8"/>
  <c r="Z1785" i="8"/>
  <c r="X1785" i="8"/>
  <c r="U1785" i="8"/>
  <c r="T1785" i="8"/>
  <c r="S1785" i="8"/>
  <c r="R1785" i="8"/>
  <c r="Q1785" i="8"/>
  <c r="G1785" i="8"/>
  <c r="AC1784" i="8"/>
  <c r="AA1784" i="8"/>
  <c r="Z1784" i="8"/>
  <c r="X1784" i="8"/>
  <c r="U1784" i="8"/>
  <c r="T1784" i="8"/>
  <c r="S1784" i="8"/>
  <c r="R1784" i="8"/>
  <c r="Q1784" i="8"/>
  <c r="G1784" i="8"/>
  <c r="AC1783" i="8"/>
  <c r="AA1783" i="8"/>
  <c r="Z1783" i="8"/>
  <c r="X1783" i="8"/>
  <c r="U1783" i="8"/>
  <c r="T1783" i="8"/>
  <c r="S1783" i="8"/>
  <c r="R1783" i="8"/>
  <c r="Q1783" i="8"/>
  <c r="G1783" i="8"/>
  <c r="AC1782" i="8"/>
  <c r="AA1782" i="8"/>
  <c r="Z1782" i="8"/>
  <c r="X1782" i="8"/>
  <c r="U1782" i="8"/>
  <c r="T1782" i="8"/>
  <c r="S1782" i="8"/>
  <c r="R1782" i="8"/>
  <c r="Q1782" i="8"/>
  <c r="G1782" i="8"/>
  <c r="AC1781" i="8"/>
  <c r="AA1781" i="8"/>
  <c r="Z1781" i="8"/>
  <c r="X1781" i="8"/>
  <c r="U1781" i="8"/>
  <c r="T1781" i="8"/>
  <c r="S1781" i="8"/>
  <c r="R1781" i="8"/>
  <c r="Q1781" i="8"/>
  <c r="G1781" i="8"/>
  <c r="AC1780" i="8"/>
  <c r="AA1780" i="8"/>
  <c r="Z1780" i="8"/>
  <c r="X1780" i="8"/>
  <c r="U1780" i="8"/>
  <c r="T1780" i="8"/>
  <c r="S1780" i="8"/>
  <c r="R1780" i="8"/>
  <c r="Q1780" i="8"/>
  <c r="G1780" i="8"/>
  <c r="AC1779" i="8"/>
  <c r="AA1779" i="8"/>
  <c r="Z1779" i="8"/>
  <c r="X1779" i="8"/>
  <c r="U1779" i="8"/>
  <c r="T1779" i="8"/>
  <c r="S1779" i="8"/>
  <c r="R1779" i="8"/>
  <c r="Q1779" i="8"/>
  <c r="G1779" i="8"/>
  <c r="AC1778" i="8"/>
  <c r="AA1778" i="8"/>
  <c r="Z1778" i="8"/>
  <c r="X1778" i="8"/>
  <c r="U1778" i="8"/>
  <c r="T1778" i="8"/>
  <c r="S1778" i="8"/>
  <c r="R1778" i="8"/>
  <c r="Q1778" i="8"/>
  <c r="G1778" i="8"/>
  <c r="AC1777" i="8"/>
  <c r="AA1777" i="8"/>
  <c r="Z1777" i="8"/>
  <c r="X1777" i="8"/>
  <c r="U1777" i="8"/>
  <c r="T1777" i="8"/>
  <c r="S1777" i="8"/>
  <c r="R1777" i="8"/>
  <c r="Q1777" i="8"/>
  <c r="G1777" i="8"/>
  <c r="AC1776" i="8"/>
  <c r="AA1776" i="8"/>
  <c r="Z1776" i="8"/>
  <c r="X1776" i="8"/>
  <c r="U1776" i="8"/>
  <c r="T1776" i="8"/>
  <c r="S1776" i="8"/>
  <c r="R1776" i="8"/>
  <c r="Q1776" i="8"/>
  <c r="G1776" i="8"/>
  <c r="AC1775" i="8"/>
  <c r="AA1775" i="8"/>
  <c r="Z1775" i="8"/>
  <c r="X1775" i="8"/>
  <c r="U1775" i="8"/>
  <c r="T1775" i="8"/>
  <c r="S1775" i="8"/>
  <c r="R1775" i="8"/>
  <c r="Q1775" i="8"/>
  <c r="G1775" i="8"/>
  <c r="AC1774" i="8"/>
  <c r="AA1774" i="8"/>
  <c r="Z1774" i="8"/>
  <c r="X1774" i="8"/>
  <c r="U1774" i="8"/>
  <c r="T1774" i="8"/>
  <c r="S1774" i="8"/>
  <c r="R1774" i="8"/>
  <c r="Q1774" i="8"/>
  <c r="G1774" i="8"/>
  <c r="AC1773" i="8"/>
  <c r="AA1773" i="8"/>
  <c r="Z1773" i="8"/>
  <c r="X1773" i="8"/>
  <c r="U1773" i="8"/>
  <c r="T1773" i="8"/>
  <c r="S1773" i="8"/>
  <c r="R1773" i="8"/>
  <c r="Q1773" i="8"/>
  <c r="G1773" i="8"/>
  <c r="AC1772" i="8"/>
  <c r="AA1772" i="8"/>
  <c r="Z1772" i="8"/>
  <c r="X1772" i="8"/>
  <c r="U1772" i="8"/>
  <c r="T1772" i="8"/>
  <c r="S1772" i="8"/>
  <c r="R1772" i="8"/>
  <c r="Q1772" i="8"/>
  <c r="G1772" i="8"/>
  <c r="AC1771" i="8"/>
  <c r="AA1771" i="8"/>
  <c r="Z1771" i="8"/>
  <c r="X1771" i="8"/>
  <c r="U1771" i="8"/>
  <c r="T1771" i="8"/>
  <c r="S1771" i="8"/>
  <c r="R1771" i="8"/>
  <c r="Q1771" i="8"/>
  <c r="G1771" i="8"/>
  <c r="AC1770" i="8"/>
  <c r="AA1770" i="8"/>
  <c r="Z1770" i="8"/>
  <c r="X1770" i="8"/>
  <c r="U1770" i="8"/>
  <c r="T1770" i="8"/>
  <c r="S1770" i="8"/>
  <c r="R1770" i="8"/>
  <c r="Q1770" i="8"/>
  <c r="G1770" i="8"/>
  <c r="AC1769" i="8"/>
  <c r="AA1769" i="8"/>
  <c r="Z1769" i="8"/>
  <c r="X1769" i="8"/>
  <c r="U1769" i="8"/>
  <c r="T1769" i="8"/>
  <c r="S1769" i="8"/>
  <c r="R1769" i="8"/>
  <c r="Q1769" i="8"/>
  <c r="G1769" i="8"/>
  <c r="AC1768" i="8"/>
  <c r="AA1768" i="8"/>
  <c r="Z1768" i="8"/>
  <c r="X1768" i="8"/>
  <c r="U1768" i="8"/>
  <c r="T1768" i="8"/>
  <c r="S1768" i="8"/>
  <c r="R1768" i="8"/>
  <c r="Q1768" i="8"/>
  <c r="G1768" i="8"/>
  <c r="AC1767" i="8"/>
  <c r="AA1767" i="8"/>
  <c r="Z1767" i="8"/>
  <c r="X1767" i="8"/>
  <c r="U1767" i="8"/>
  <c r="T1767" i="8"/>
  <c r="S1767" i="8"/>
  <c r="R1767" i="8"/>
  <c r="Q1767" i="8"/>
  <c r="G1767" i="8"/>
  <c r="AC1766" i="8"/>
  <c r="AA1766" i="8"/>
  <c r="Z1766" i="8"/>
  <c r="X1766" i="8"/>
  <c r="U1766" i="8"/>
  <c r="T1766" i="8"/>
  <c r="S1766" i="8"/>
  <c r="R1766" i="8"/>
  <c r="Q1766" i="8"/>
  <c r="G1766" i="8"/>
  <c r="AC1765" i="8"/>
  <c r="AA1765" i="8"/>
  <c r="Z1765" i="8"/>
  <c r="X1765" i="8"/>
  <c r="U1765" i="8"/>
  <c r="T1765" i="8"/>
  <c r="S1765" i="8"/>
  <c r="R1765" i="8"/>
  <c r="Q1765" i="8"/>
  <c r="G1765" i="8"/>
  <c r="AC1764" i="8"/>
  <c r="AA1764" i="8"/>
  <c r="Z1764" i="8"/>
  <c r="X1764" i="8"/>
  <c r="U1764" i="8"/>
  <c r="T1764" i="8"/>
  <c r="S1764" i="8"/>
  <c r="R1764" i="8"/>
  <c r="Q1764" i="8"/>
  <c r="G1764" i="8"/>
  <c r="AC1763" i="8"/>
  <c r="AA1763" i="8"/>
  <c r="Z1763" i="8"/>
  <c r="X1763" i="8"/>
  <c r="U1763" i="8"/>
  <c r="T1763" i="8"/>
  <c r="S1763" i="8"/>
  <c r="R1763" i="8"/>
  <c r="Q1763" i="8"/>
  <c r="G1763" i="8"/>
  <c r="AC1762" i="8"/>
  <c r="AA1762" i="8"/>
  <c r="Z1762" i="8"/>
  <c r="X1762" i="8"/>
  <c r="U1762" i="8"/>
  <c r="T1762" i="8"/>
  <c r="S1762" i="8"/>
  <c r="R1762" i="8"/>
  <c r="Q1762" i="8"/>
  <c r="G1762" i="8"/>
  <c r="AC1761" i="8"/>
  <c r="AA1761" i="8"/>
  <c r="Z1761" i="8"/>
  <c r="X1761" i="8"/>
  <c r="U1761" i="8"/>
  <c r="T1761" i="8"/>
  <c r="S1761" i="8"/>
  <c r="R1761" i="8"/>
  <c r="Q1761" i="8"/>
  <c r="G1761" i="8"/>
  <c r="AC1760" i="8"/>
  <c r="AA1760" i="8"/>
  <c r="Z1760" i="8"/>
  <c r="X1760" i="8"/>
  <c r="U1760" i="8"/>
  <c r="T1760" i="8"/>
  <c r="S1760" i="8"/>
  <c r="R1760" i="8"/>
  <c r="Q1760" i="8"/>
  <c r="G1760" i="8"/>
  <c r="AC1759" i="8"/>
  <c r="AA1759" i="8"/>
  <c r="Z1759" i="8"/>
  <c r="X1759" i="8"/>
  <c r="U1759" i="8"/>
  <c r="T1759" i="8"/>
  <c r="S1759" i="8"/>
  <c r="R1759" i="8"/>
  <c r="Q1759" i="8"/>
  <c r="G1759" i="8"/>
  <c r="AC1758" i="8"/>
  <c r="AA1758" i="8"/>
  <c r="Z1758" i="8"/>
  <c r="X1758" i="8"/>
  <c r="U1758" i="8"/>
  <c r="T1758" i="8"/>
  <c r="S1758" i="8"/>
  <c r="R1758" i="8"/>
  <c r="Q1758" i="8"/>
  <c r="G1758" i="8"/>
  <c r="AC1757" i="8"/>
  <c r="AA1757" i="8"/>
  <c r="Z1757" i="8"/>
  <c r="X1757" i="8"/>
  <c r="U1757" i="8"/>
  <c r="T1757" i="8"/>
  <c r="S1757" i="8"/>
  <c r="R1757" i="8"/>
  <c r="Q1757" i="8"/>
  <c r="G1757" i="8"/>
  <c r="AC1756" i="8"/>
  <c r="AA1756" i="8"/>
  <c r="Z1756" i="8"/>
  <c r="X1756" i="8"/>
  <c r="U1756" i="8"/>
  <c r="T1756" i="8"/>
  <c r="S1756" i="8"/>
  <c r="R1756" i="8"/>
  <c r="Q1756" i="8"/>
  <c r="G1756" i="8"/>
  <c r="AC1755" i="8"/>
  <c r="AA1755" i="8"/>
  <c r="Z1755" i="8"/>
  <c r="X1755" i="8"/>
  <c r="U1755" i="8"/>
  <c r="T1755" i="8"/>
  <c r="S1755" i="8"/>
  <c r="R1755" i="8"/>
  <c r="Q1755" i="8"/>
  <c r="G1755" i="8"/>
  <c r="AC1754" i="8"/>
  <c r="AA1754" i="8"/>
  <c r="Z1754" i="8"/>
  <c r="X1754" i="8"/>
  <c r="U1754" i="8"/>
  <c r="T1754" i="8"/>
  <c r="S1754" i="8"/>
  <c r="R1754" i="8"/>
  <c r="Q1754" i="8"/>
  <c r="G1754" i="8"/>
  <c r="AC1753" i="8"/>
  <c r="AA1753" i="8"/>
  <c r="Z1753" i="8"/>
  <c r="X1753" i="8"/>
  <c r="U1753" i="8"/>
  <c r="T1753" i="8"/>
  <c r="S1753" i="8"/>
  <c r="R1753" i="8"/>
  <c r="Q1753" i="8"/>
  <c r="G1753" i="8"/>
  <c r="AC1752" i="8"/>
  <c r="AA1752" i="8"/>
  <c r="Z1752" i="8"/>
  <c r="X1752" i="8"/>
  <c r="U1752" i="8"/>
  <c r="T1752" i="8"/>
  <c r="S1752" i="8"/>
  <c r="R1752" i="8"/>
  <c r="Q1752" i="8"/>
  <c r="G1752" i="8"/>
  <c r="AC1751" i="8"/>
  <c r="AA1751" i="8"/>
  <c r="Z1751" i="8"/>
  <c r="X1751" i="8"/>
  <c r="U1751" i="8"/>
  <c r="T1751" i="8"/>
  <c r="S1751" i="8"/>
  <c r="R1751" i="8"/>
  <c r="Q1751" i="8"/>
  <c r="G1751" i="8"/>
  <c r="AC1750" i="8"/>
  <c r="AA1750" i="8"/>
  <c r="Z1750" i="8"/>
  <c r="X1750" i="8"/>
  <c r="U1750" i="8"/>
  <c r="T1750" i="8"/>
  <c r="S1750" i="8"/>
  <c r="R1750" i="8"/>
  <c r="Q1750" i="8"/>
  <c r="G1750" i="8"/>
  <c r="AC1749" i="8"/>
  <c r="AA1749" i="8"/>
  <c r="Z1749" i="8"/>
  <c r="X1749" i="8"/>
  <c r="U1749" i="8"/>
  <c r="T1749" i="8"/>
  <c r="S1749" i="8"/>
  <c r="R1749" i="8"/>
  <c r="Q1749" i="8"/>
  <c r="G1749" i="8"/>
  <c r="AC1748" i="8"/>
  <c r="AA1748" i="8"/>
  <c r="Z1748" i="8"/>
  <c r="X1748" i="8"/>
  <c r="U1748" i="8"/>
  <c r="T1748" i="8"/>
  <c r="S1748" i="8"/>
  <c r="R1748" i="8"/>
  <c r="Q1748" i="8"/>
  <c r="G1748" i="8"/>
  <c r="AC1747" i="8"/>
  <c r="AA1747" i="8"/>
  <c r="Z1747" i="8"/>
  <c r="X1747" i="8"/>
  <c r="U1747" i="8"/>
  <c r="T1747" i="8"/>
  <c r="S1747" i="8"/>
  <c r="R1747" i="8"/>
  <c r="Q1747" i="8"/>
  <c r="G1747" i="8"/>
  <c r="AC1746" i="8"/>
  <c r="AA1746" i="8"/>
  <c r="Z1746" i="8"/>
  <c r="X1746" i="8"/>
  <c r="U1746" i="8"/>
  <c r="T1746" i="8"/>
  <c r="S1746" i="8"/>
  <c r="R1746" i="8"/>
  <c r="Q1746" i="8"/>
  <c r="G1746" i="8"/>
  <c r="AC1745" i="8"/>
  <c r="AA1745" i="8"/>
  <c r="Z1745" i="8"/>
  <c r="X1745" i="8"/>
  <c r="U1745" i="8"/>
  <c r="T1745" i="8"/>
  <c r="S1745" i="8"/>
  <c r="R1745" i="8"/>
  <c r="Q1745" i="8"/>
  <c r="G1745" i="8"/>
  <c r="AC1744" i="8"/>
  <c r="AA1744" i="8"/>
  <c r="Z1744" i="8"/>
  <c r="X1744" i="8"/>
  <c r="U1744" i="8"/>
  <c r="T1744" i="8"/>
  <c r="S1744" i="8"/>
  <c r="R1744" i="8"/>
  <c r="Q1744" i="8"/>
  <c r="G1744" i="8"/>
  <c r="AC1743" i="8"/>
  <c r="AA1743" i="8"/>
  <c r="Z1743" i="8"/>
  <c r="X1743" i="8"/>
  <c r="U1743" i="8"/>
  <c r="T1743" i="8"/>
  <c r="S1743" i="8"/>
  <c r="R1743" i="8"/>
  <c r="Q1743" i="8"/>
  <c r="G1743" i="8"/>
  <c r="AC1742" i="8"/>
  <c r="AA1742" i="8"/>
  <c r="Z1742" i="8"/>
  <c r="X1742" i="8"/>
  <c r="U1742" i="8"/>
  <c r="T1742" i="8"/>
  <c r="S1742" i="8"/>
  <c r="R1742" i="8"/>
  <c r="Q1742" i="8"/>
  <c r="G1742" i="8"/>
  <c r="AC1741" i="8"/>
  <c r="AA1741" i="8"/>
  <c r="Z1741" i="8"/>
  <c r="X1741" i="8"/>
  <c r="U1741" i="8"/>
  <c r="T1741" i="8"/>
  <c r="S1741" i="8"/>
  <c r="R1741" i="8"/>
  <c r="Q1741" i="8"/>
  <c r="G1741" i="8"/>
  <c r="AC1740" i="8"/>
  <c r="AA1740" i="8"/>
  <c r="Z1740" i="8"/>
  <c r="X1740" i="8"/>
  <c r="U1740" i="8"/>
  <c r="T1740" i="8"/>
  <c r="S1740" i="8"/>
  <c r="R1740" i="8"/>
  <c r="Q1740" i="8"/>
  <c r="G1740" i="8"/>
  <c r="AC1739" i="8"/>
  <c r="AA1739" i="8"/>
  <c r="Z1739" i="8"/>
  <c r="X1739" i="8"/>
  <c r="U1739" i="8"/>
  <c r="T1739" i="8"/>
  <c r="S1739" i="8"/>
  <c r="R1739" i="8"/>
  <c r="Q1739" i="8"/>
  <c r="G1739" i="8"/>
  <c r="AC1738" i="8"/>
  <c r="AA1738" i="8"/>
  <c r="Z1738" i="8"/>
  <c r="X1738" i="8"/>
  <c r="U1738" i="8"/>
  <c r="T1738" i="8"/>
  <c r="S1738" i="8"/>
  <c r="R1738" i="8"/>
  <c r="Q1738" i="8"/>
  <c r="G1738" i="8"/>
  <c r="AC1737" i="8"/>
  <c r="AA1737" i="8"/>
  <c r="Z1737" i="8"/>
  <c r="X1737" i="8"/>
  <c r="U1737" i="8"/>
  <c r="T1737" i="8"/>
  <c r="S1737" i="8"/>
  <c r="R1737" i="8"/>
  <c r="Q1737" i="8"/>
  <c r="G1737" i="8"/>
  <c r="AC1736" i="8"/>
  <c r="AA1736" i="8"/>
  <c r="Z1736" i="8"/>
  <c r="X1736" i="8"/>
  <c r="U1736" i="8"/>
  <c r="T1736" i="8"/>
  <c r="S1736" i="8"/>
  <c r="R1736" i="8"/>
  <c r="Q1736" i="8"/>
  <c r="G1736" i="8"/>
  <c r="AC1735" i="8"/>
  <c r="AA1735" i="8"/>
  <c r="Z1735" i="8"/>
  <c r="X1735" i="8"/>
  <c r="U1735" i="8"/>
  <c r="T1735" i="8"/>
  <c r="S1735" i="8"/>
  <c r="R1735" i="8"/>
  <c r="Q1735" i="8"/>
  <c r="G1735" i="8"/>
  <c r="AC1734" i="8"/>
  <c r="AA1734" i="8"/>
  <c r="Z1734" i="8"/>
  <c r="X1734" i="8"/>
  <c r="U1734" i="8"/>
  <c r="T1734" i="8"/>
  <c r="S1734" i="8"/>
  <c r="R1734" i="8"/>
  <c r="Q1734" i="8"/>
  <c r="G1734" i="8"/>
  <c r="AC1733" i="8"/>
  <c r="AA1733" i="8"/>
  <c r="Z1733" i="8"/>
  <c r="X1733" i="8"/>
  <c r="U1733" i="8"/>
  <c r="T1733" i="8"/>
  <c r="S1733" i="8"/>
  <c r="R1733" i="8"/>
  <c r="Q1733" i="8"/>
  <c r="G1733" i="8"/>
  <c r="AC1732" i="8"/>
  <c r="AA1732" i="8"/>
  <c r="Z1732" i="8"/>
  <c r="X1732" i="8"/>
  <c r="U1732" i="8"/>
  <c r="T1732" i="8"/>
  <c r="S1732" i="8"/>
  <c r="R1732" i="8"/>
  <c r="Q1732" i="8"/>
  <c r="G1732" i="8"/>
  <c r="AC1731" i="8"/>
  <c r="AA1731" i="8"/>
  <c r="Z1731" i="8"/>
  <c r="X1731" i="8"/>
  <c r="U1731" i="8"/>
  <c r="T1731" i="8"/>
  <c r="S1731" i="8"/>
  <c r="R1731" i="8"/>
  <c r="Q1731" i="8"/>
  <c r="G1731" i="8"/>
  <c r="AC1730" i="8"/>
  <c r="AA1730" i="8"/>
  <c r="Z1730" i="8"/>
  <c r="X1730" i="8"/>
  <c r="U1730" i="8"/>
  <c r="T1730" i="8"/>
  <c r="S1730" i="8"/>
  <c r="R1730" i="8"/>
  <c r="Q1730" i="8"/>
  <c r="G1730" i="8"/>
  <c r="AC1729" i="8"/>
  <c r="AA1729" i="8"/>
  <c r="Z1729" i="8"/>
  <c r="X1729" i="8"/>
  <c r="U1729" i="8"/>
  <c r="T1729" i="8"/>
  <c r="S1729" i="8"/>
  <c r="R1729" i="8"/>
  <c r="Q1729" i="8"/>
  <c r="G1729" i="8"/>
  <c r="AC1728" i="8"/>
  <c r="AA1728" i="8"/>
  <c r="Z1728" i="8"/>
  <c r="X1728" i="8"/>
  <c r="U1728" i="8"/>
  <c r="T1728" i="8"/>
  <c r="S1728" i="8"/>
  <c r="R1728" i="8"/>
  <c r="Q1728" i="8"/>
  <c r="G1728" i="8"/>
  <c r="AC1727" i="8"/>
  <c r="AA1727" i="8"/>
  <c r="Z1727" i="8"/>
  <c r="X1727" i="8"/>
  <c r="U1727" i="8"/>
  <c r="T1727" i="8"/>
  <c r="S1727" i="8"/>
  <c r="R1727" i="8"/>
  <c r="Q1727" i="8"/>
  <c r="G1727" i="8"/>
  <c r="AC1726" i="8"/>
  <c r="AA1726" i="8"/>
  <c r="Z1726" i="8"/>
  <c r="X1726" i="8"/>
  <c r="U1726" i="8"/>
  <c r="T1726" i="8"/>
  <c r="S1726" i="8"/>
  <c r="R1726" i="8"/>
  <c r="Q1726" i="8"/>
  <c r="G1726" i="8"/>
  <c r="AC1725" i="8"/>
  <c r="AA1725" i="8"/>
  <c r="Z1725" i="8"/>
  <c r="X1725" i="8"/>
  <c r="U1725" i="8"/>
  <c r="T1725" i="8"/>
  <c r="S1725" i="8"/>
  <c r="R1725" i="8"/>
  <c r="Q1725" i="8"/>
  <c r="G1725" i="8"/>
  <c r="AC1724" i="8"/>
  <c r="AA1724" i="8"/>
  <c r="Z1724" i="8"/>
  <c r="X1724" i="8"/>
  <c r="U1724" i="8"/>
  <c r="T1724" i="8"/>
  <c r="S1724" i="8"/>
  <c r="R1724" i="8"/>
  <c r="Q1724" i="8"/>
  <c r="G1724" i="8"/>
  <c r="AC1723" i="8"/>
  <c r="AA1723" i="8"/>
  <c r="Z1723" i="8"/>
  <c r="X1723" i="8"/>
  <c r="U1723" i="8"/>
  <c r="T1723" i="8"/>
  <c r="S1723" i="8"/>
  <c r="R1723" i="8"/>
  <c r="Q1723" i="8"/>
  <c r="G1723" i="8"/>
  <c r="AC1722" i="8"/>
  <c r="AA1722" i="8"/>
  <c r="Z1722" i="8"/>
  <c r="X1722" i="8"/>
  <c r="U1722" i="8"/>
  <c r="T1722" i="8"/>
  <c r="S1722" i="8"/>
  <c r="R1722" i="8"/>
  <c r="Q1722" i="8"/>
  <c r="G1722" i="8"/>
  <c r="AC1721" i="8"/>
  <c r="AA1721" i="8"/>
  <c r="Z1721" i="8"/>
  <c r="X1721" i="8"/>
  <c r="U1721" i="8"/>
  <c r="T1721" i="8"/>
  <c r="S1721" i="8"/>
  <c r="R1721" i="8"/>
  <c r="Q1721" i="8"/>
  <c r="G1721" i="8"/>
  <c r="AC1720" i="8"/>
  <c r="AA1720" i="8"/>
  <c r="Z1720" i="8"/>
  <c r="X1720" i="8"/>
  <c r="U1720" i="8"/>
  <c r="T1720" i="8"/>
  <c r="S1720" i="8"/>
  <c r="R1720" i="8"/>
  <c r="Q1720" i="8"/>
  <c r="G1720" i="8"/>
  <c r="AC1719" i="8"/>
  <c r="AA1719" i="8"/>
  <c r="Z1719" i="8"/>
  <c r="X1719" i="8"/>
  <c r="U1719" i="8"/>
  <c r="T1719" i="8"/>
  <c r="S1719" i="8"/>
  <c r="R1719" i="8"/>
  <c r="Q1719" i="8"/>
  <c r="G1719" i="8"/>
  <c r="AC1718" i="8"/>
  <c r="AA1718" i="8"/>
  <c r="Z1718" i="8"/>
  <c r="X1718" i="8"/>
  <c r="U1718" i="8"/>
  <c r="T1718" i="8"/>
  <c r="S1718" i="8"/>
  <c r="R1718" i="8"/>
  <c r="Q1718" i="8"/>
  <c r="G1718" i="8"/>
  <c r="AC1717" i="8"/>
  <c r="AA1717" i="8"/>
  <c r="Z1717" i="8"/>
  <c r="X1717" i="8"/>
  <c r="U1717" i="8"/>
  <c r="T1717" i="8"/>
  <c r="S1717" i="8"/>
  <c r="R1717" i="8"/>
  <c r="Q1717" i="8"/>
  <c r="G1717" i="8"/>
  <c r="AC1716" i="8"/>
  <c r="AA1716" i="8"/>
  <c r="Z1716" i="8"/>
  <c r="X1716" i="8"/>
  <c r="U1716" i="8"/>
  <c r="T1716" i="8"/>
  <c r="S1716" i="8"/>
  <c r="R1716" i="8"/>
  <c r="Q1716" i="8"/>
  <c r="G1716" i="8"/>
  <c r="AC1715" i="8"/>
  <c r="AA1715" i="8"/>
  <c r="Z1715" i="8"/>
  <c r="X1715" i="8"/>
  <c r="U1715" i="8"/>
  <c r="T1715" i="8"/>
  <c r="S1715" i="8"/>
  <c r="R1715" i="8"/>
  <c r="Q1715" i="8"/>
  <c r="G1715" i="8"/>
  <c r="AC1714" i="8"/>
  <c r="AA1714" i="8"/>
  <c r="Z1714" i="8"/>
  <c r="X1714" i="8"/>
  <c r="U1714" i="8"/>
  <c r="T1714" i="8"/>
  <c r="S1714" i="8"/>
  <c r="R1714" i="8"/>
  <c r="Q1714" i="8"/>
  <c r="G1714" i="8"/>
  <c r="AC1713" i="8"/>
  <c r="AA1713" i="8"/>
  <c r="Z1713" i="8"/>
  <c r="X1713" i="8"/>
  <c r="U1713" i="8"/>
  <c r="T1713" i="8"/>
  <c r="S1713" i="8"/>
  <c r="R1713" i="8"/>
  <c r="Q1713" i="8"/>
  <c r="G1713" i="8"/>
  <c r="AC1712" i="8"/>
  <c r="AA1712" i="8"/>
  <c r="Z1712" i="8"/>
  <c r="X1712" i="8"/>
  <c r="U1712" i="8"/>
  <c r="T1712" i="8"/>
  <c r="S1712" i="8"/>
  <c r="R1712" i="8"/>
  <c r="Q1712" i="8"/>
  <c r="G1712" i="8"/>
  <c r="AC1711" i="8"/>
  <c r="AA1711" i="8"/>
  <c r="Z1711" i="8"/>
  <c r="X1711" i="8"/>
  <c r="U1711" i="8"/>
  <c r="T1711" i="8"/>
  <c r="S1711" i="8"/>
  <c r="R1711" i="8"/>
  <c r="Q1711" i="8"/>
  <c r="G1711" i="8"/>
  <c r="AC1710" i="8"/>
  <c r="AA1710" i="8"/>
  <c r="Z1710" i="8"/>
  <c r="X1710" i="8"/>
  <c r="U1710" i="8"/>
  <c r="T1710" i="8"/>
  <c r="S1710" i="8"/>
  <c r="R1710" i="8"/>
  <c r="Q1710" i="8"/>
  <c r="G1710" i="8"/>
  <c r="AC1709" i="8"/>
  <c r="AA1709" i="8"/>
  <c r="Z1709" i="8"/>
  <c r="X1709" i="8"/>
  <c r="U1709" i="8"/>
  <c r="T1709" i="8"/>
  <c r="S1709" i="8"/>
  <c r="R1709" i="8"/>
  <c r="Q1709" i="8"/>
  <c r="G1709" i="8"/>
  <c r="AC1708" i="8"/>
  <c r="AA1708" i="8"/>
  <c r="Z1708" i="8"/>
  <c r="X1708" i="8"/>
  <c r="U1708" i="8"/>
  <c r="T1708" i="8"/>
  <c r="S1708" i="8"/>
  <c r="R1708" i="8"/>
  <c r="Q1708" i="8"/>
  <c r="G1708" i="8"/>
  <c r="AC1707" i="8"/>
  <c r="AA1707" i="8"/>
  <c r="Z1707" i="8"/>
  <c r="X1707" i="8"/>
  <c r="U1707" i="8"/>
  <c r="T1707" i="8"/>
  <c r="S1707" i="8"/>
  <c r="R1707" i="8"/>
  <c r="Q1707" i="8"/>
  <c r="G1707" i="8"/>
  <c r="AC1706" i="8"/>
  <c r="AA1706" i="8"/>
  <c r="Z1706" i="8"/>
  <c r="X1706" i="8"/>
  <c r="U1706" i="8"/>
  <c r="T1706" i="8"/>
  <c r="S1706" i="8"/>
  <c r="R1706" i="8"/>
  <c r="Q1706" i="8"/>
  <c r="G1706" i="8"/>
  <c r="AC1705" i="8"/>
  <c r="AA1705" i="8"/>
  <c r="Z1705" i="8"/>
  <c r="X1705" i="8"/>
  <c r="U1705" i="8"/>
  <c r="T1705" i="8"/>
  <c r="S1705" i="8"/>
  <c r="R1705" i="8"/>
  <c r="Q1705" i="8"/>
  <c r="G1705" i="8"/>
  <c r="AC1704" i="8"/>
  <c r="AA1704" i="8"/>
  <c r="Z1704" i="8"/>
  <c r="X1704" i="8"/>
  <c r="U1704" i="8"/>
  <c r="T1704" i="8"/>
  <c r="S1704" i="8"/>
  <c r="R1704" i="8"/>
  <c r="Q1704" i="8"/>
  <c r="G1704" i="8"/>
  <c r="AC1703" i="8"/>
  <c r="AA1703" i="8"/>
  <c r="Z1703" i="8"/>
  <c r="X1703" i="8"/>
  <c r="U1703" i="8"/>
  <c r="T1703" i="8"/>
  <c r="S1703" i="8"/>
  <c r="R1703" i="8"/>
  <c r="Q1703" i="8"/>
  <c r="G1703" i="8"/>
  <c r="AC1702" i="8"/>
  <c r="AA1702" i="8"/>
  <c r="Z1702" i="8"/>
  <c r="X1702" i="8"/>
  <c r="U1702" i="8"/>
  <c r="T1702" i="8"/>
  <c r="S1702" i="8"/>
  <c r="R1702" i="8"/>
  <c r="Q1702" i="8"/>
  <c r="G1702" i="8"/>
  <c r="AC1701" i="8"/>
  <c r="AA1701" i="8"/>
  <c r="Z1701" i="8"/>
  <c r="X1701" i="8"/>
  <c r="U1701" i="8"/>
  <c r="T1701" i="8"/>
  <c r="S1701" i="8"/>
  <c r="R1701" i="8"/>
  <c r="Q1701" i="8"/>
  <c r="G1701" i="8"/>
  <c r="AC1700" i="8"/>
  <c r="AA1700" i="8"/>
  <c r="Z1700" i="8"/>
  <c r="X1700" i="8"/>
  <c r="U1700" i="8"/>
  <c r="T1700" i="8"/>
  <c r="S1700" i="8"/>
  <c r="R1700" i="8"/>
  <c r="Q1700" i="8"/>
  <c r="G1700" i="8"/>
  <c r="AC1699" i="8"/>
  <c r="AA1699" i="8"/>
  <c r="Z1699" i="8"/>
  <c r="X1699" i="8"/>
  <c r="U1699" i="8"/>
  <c r="T1699" i="8"/>
  <c r="S1699" i="8"/>
  <c r="R1699" i="8"/>
  <c r="Q1699" i="8"/>
  <c r="G1699" i="8"/>
  <c r="AC1698" i="8"/>
  <c r="AA1698" i="8"/>
  <c r="Z1698" i="8"/>
  <c r="X1698" i="8"/>
  <c r="U1698" i="8"/>
  <c r="T1698" i="8"/>
  <c r="S1698" i="8"/>
  <c r="R1698" i="8"/>
  <c r="Q1698" i="8"/>
  <c r="G1698" i="8"/>
  <c r="AC1697" i="8"/>
  <c r="AA1697" i="8"/>
  <c r="Z1697" i="8"/>
  <c r="X1697" i="8"/>
  <c r="U1697" i="8"/>
  <c r="T1697" i="8"/>
  <c r="S1697" i="8"/>
  <c r="R1697" i="8"/>
  <c r="Q1697" i="8"/>
  <c r="G1697" i="8"/>
  <c r="AC1696" i="8"/>
  <c r="AA1696" i="8"/>
  <c r="Z1696" i="8"/>
  <c r="X1696" i="8"/>
  <c r="U1696" i="8"/>
  <c r="T1696" i="8"/>
  <c r="S1696" i="8"/>
  <c r="R1696" i="8"/>
  <c r="Q1696" i="8"/>
  <c r="G1696" i="8"/>
  <c r="AC1695" i="8"/>
  <c r="AA1695" i="8"/>
  <c r="Z1695" i="8"/>
  <c r="X1695" i="8"/>
  <c r="U1695" i="8"/>
  <c r="T1695" i="8"/>
  <c r="S1695" i="8"/>
  <c r="R1695" i="8"/>
  <c r="Q1695" i="8"/>
  <c r="G1695" i="8"/>
  <c r="AC1694" i="8"/>
  <c r="AA1694" i="8"/>
  <c r="Z1694" i="8"/>
  <c r="X1694" i="8"/>
  <c r="U1694" i="8"/>
  <c r="T1694" i="8"/>
  <c r="S1694" i="8"/>
  <c r="R1694" i="8"/>
  <c r="Q1694" i="8"/>
  <c r="G1694" i="8"/>
  <c r="AC1693" i="8"/>
  <c r="AA1693" i="8"/>
  <c r="Z1693" i="8"/>
  <c r="X1693" i="8"/>
  <c r="U1693" i="8"/>
  <c r="T1693" i="8"/>
  <c r="S1693" i="8"/>
  <c r="R1693" i="8"/>
  <c r="Q1693" i="8"/>
  <c r="G1693" i="8"/>
  <c r="AC1692" i="8"/>
  <c r="AA1692" i="8"/>
  <c r="Z1692" i="8"/>
  <c r="X1692" i="8"/>
  <c r="U1692" i="8"/>
  <c r="T1692" i="8"/>
  <c r="S1692" i="8"/>
  <c r="R1692" i="8"/>
  <c r="Q1692" i="8"/>
  <c r="G1692" i="8"/>
  <c r="AC1691" i="8"/>
  <c r="AA1691" i="8"/>
  <c r="Z1691" i="8"/>
  <c r="X1691" i="8"/>
  <c r="U1691" i="8"/>
  <c r="T1691" i="8"/>
  <c r="S1691" i="8"/>
  <c r="R1691" i="8"/>
  <c r="Q1691" i="8"/>
  <c r="G1691" i="8"/>
  <c r="AC1690" i="8"/>
  <c r="AA1690" i="8"/>
  <c r="Z1690" i="8"/>
  <c r="X1690" i="8"/>
  <c r="U1690" i="8"/>
  <c r="T1690" i="8"/>
  <c r="S1690" i="8"/>
  <c r="R1690" i="8"/>
  <c r="Q1690" i="8"/>
  <c r="G1690" i="8"/>
  <c r="AC1689" i="8"/>
  <c r="AA1689" i="8"/>
  <c r="Z1689" i="8"/>
  <c r="X1689" i="8"/>
  <c r="U1689" i="8"/>
  <c r="T1689" i="8"/>
  <c r="S1689" i="8"/>
  <c r="R1689" i="8"/>
  <c r="Q1689" i="8"/>
  <c r="G1689" i="8"/>
  <c r="AC1688" i="8"/>
  <c r="AA1688" i="8"/>
  <c r="Z1688" i="8"/>
  <c r="X1688" i="8"/>
  <c r="U1688" i="8"/>
  <c r="T1688" i="8"/>
  <c r="S1688" i="8"/>
  <c r="R1688" i="8"/>
  <c r="Q1688" i="8"/>
  <c r="G1688" i="8"/>
  <c r="AC1687" i="8"/>
  <c r="AA1687" i="8"/>
  <c r="Z1687" i="8"/>
  <c r="X1687" i="8"/>
  <c r="U1687" i="8"/>
  <c r="T1687" i="8"/>
  <c r="S1687" i="8"/>
  <c r="R1687" i="8"/>
  <c r="Q1687" i="8"/>
  <c r="G1687" i="8"/>
  <c r="AC1686" i="8"/>
  <c r="AA1686" i="8"/>
  <c r="Z1686" i="8"/>
  <c r="X1686" i="8"/>
  <c r="U1686" i="8"/>
  <c r="T1686" i="8"/>
  <c r="S1686" i="8"/>
  <c r="R1686" i="8"/>
  <c r="Q1686" i="8"/>
  <c r="G1686" i="8"/>
  <c r="AC1685" i="8"/>
  <c r="AA1685" i="8"/>
  <c r="Z1685" i="8"/>
  <c r="X1685" i="8"/>
  <c r="U1685" i="8"/>
  <c r="T1685" i="8"/>
  <c r="S1685" i="8"/>
  <c r="R1685" i="8"/>
  <c r="Q1685" i="8"/>
  <c r="G1685" i="8"/>
  <c r="AC1684" i="8"/>
  <c r="AA1684" i="8"/>
  <c r="Z1684" i="8"/>
  <c r="X1684" i="8"/>
  <c r="U1684" i="8"/>
  <c r="T1684" i="8"/>
  <c r="S1684" i="8"/>
  <c r="R1684" i="8"/>
  <c r="Q1684" i="8"/>
  <c r="G1684" i="8"/>
  <c r="AC1683" i="8"/>
  <c r="AA1683" i="8"/>
  <c r="Z1683" i="8"/>
  <c r="X1683" i="8"/>
  <c r="U1683" i="8"/>
  <c r="T1683" i="8"/>
  <c r="S1683" i="8"/>
  <c r="R1683" i="8"/>
  <c r="Q1683" i="8"/>
  <c r="G1683" i="8"/>
  <c r="AC1682" i="8"/>
  <c r="AA1682" i="8"/>
  <c r="Z1682" i="8"/>
  <c r="X1682" i="8"/>
  <c r="U1682" i="8"/>
  <c r="T1682" i="8"/>
  <c r="S1682" i="8"/>
  <c r="R1682" i="8"/>
  <c r="Q1682" i="8"/>
  <c r="G1682" i="8"/>
  <c r="AC1681" i="8"/>
  <c r="AA1681" i="8"/>
  <c r="Z1681" i="8"/>
  <c r="X1681" i="8"/>
  <c r="U1681" i="8"/>
  <c r="T1681" i="8"/>
  <c r="S1681" i="8"/>
  <c r="R1681" i="8"/>
  <c r="Q1681" i="8"/>
  <c r="G1681" i="8"/>
  <c r="AC1680" i="8"/>
  <c r="AA1680" i="8"/>
  <c r="Z1680" i="8"/>
  <c r="X1680" i="8"/>
  <c r="U1680" i="8"/>
  <c r="T1680" i="8"/>
  <c r="S1680" i="8"/>
  <c r="R1680" i="8"/>
  <c r="Q1680" i="8"/>
  <c r="G1680" i="8"/>
  <c r="AC1679" i="8"/>
  <c r="AA1679" i="8"/>
  <c r="Z1679" i="8"/>
  <c r="X1679" i="8"/>
  <c r="U1679" i="8"/>
  <c r="T1679" i="8"/>
  <c r="S1679" i="8"/>
  <c r="R1679" i="8"/>
  <c r="Q1679" i="8"/>
  <c r="G1679" i="8"/>
  <c r="AC1678" i="8"/>
  <c r="AA1678" i="8"/>
  <c r="Z1678" i="8"/>
  <c r="X1678" i="8"/>
  <c r="U1678" i="8"/>
  <c r="T1678" i="8"/>
  <c r="S1678" i="8"/>
  <c r="R1678" i="8"/>
  <c r="Q1678" i="8"/>
  <c r="G1678" i="8"/>
  <c r="AC1677" i="8"/>
  <c r="AA1677" i="8"/>
  <c r="Z1677" i="8"/>
  <c r="X1677" i="8"/>
  <c r="U1677" i="8"/>
  <c r="T1677" i="8"/>
  <c r="S1677" i="8"/>
  <c r="R1677" i="8"/>
  <c r="Q1677" i="8"/>
  <c r="G1677" i="8"/>
  <c r="AC1676" i="8"/>
  <c r="AA1676" i="8"/>
  <c r="Z1676" i="8"/>
  <c r="X1676" i="8"/>
  <c r="U1676" i="8"/>
  <c r="T1676" i="8"/>
  <c r="S1676" i="8"/>
  <c r="R1676" i="8"/>
  <c r="Q1676" i="8"/>
  <c r="G1676" i="8"/>
  <c r="AC1675" i="8"/>
  <c r="AA1675" i="8"/>
  <c r="Z1675" i="8"/>
  <c r="X1675" i="8"/>
  <c r="U1675" i="8"/>
  <c r="T1675" i="8"/>
  <c r="S1675" i="8"/>
  <c r="R1675" i="8"/>
  <c r="Q1675" i="8"/>
  <c r="G1675" i="8"/>
  <c r="AC1674" i="8"/>
  <c r="AA1674" i="8"/>
  <c r="Z1674" i="8"/>
  <c r="X1674" i="8"/>
  <c r="U1674" i="8"/>
  <c r="T1674" i="8"/>
  <c r="S1674" i="8"/>
  <c r="R1674" i="8"/>
  <c r="Q1674" i="8"/>
  <c r="G1674" i="8"/>
  <c r="AC1673" i="8"/>
  <c r="AA1673" i="8"/>
  <c r="Z1673" i="8"/>
  <c r="X1673" i="8"/>
  <c r="U1673" i="8"/>
  <c r="T1673" i="8"/>
  <c r="S1673" i="8"/>
  <c r="R1673" i="8"/>
  <c r="Q1673" i="8"/>
  <c r="G1673" i="8"/>
  <c r="AC1672" i="8"/>
  <c r="AA1672" i="8"/>
  <c r="Z1672" i="8"/>
  <c r="X1672" i="8"/>
  <c r="U1672" i="8"/>
  <c r="T1672" i="8"/>
  <c r="S1672" i="8"/>
  <c r="R1672" i="8"/>
  <c r="Q1672" i="8"/>
  <c r="G1672" i="8"/>
  <c r="AC1671" i="8"/>
  <c r="AA1671" i="8"/>
  <c r="Z1671" i="8"/>
  <c r="X1671" i="8"/>
  <c r="U1671" i="8"/>
  <c r="T1671" i="8"/>
  <c r="S1671" i="8"/>
  <c r="R1671" i="8"/>
  <c r="Q1671" i="8"/>
  <c r="G1671" i="8"/>
  <c r="AC1670" i="8"/>
  <c r="AA1670" i="8"/>
  <c r="Z1670" i="8"/>
  <c r="X1670" i="8"/>
  <c r="U1670" i="8"/>
  <c r="T1670" i="8"/>
  <c r="S1670" i="8"/>
  <c r="R1670" i="8"/>
  <c r="Q1670" i="8"/>
  <c r="G1670" i="8"/>
  <c r="AC1669" i="8"/>
  <c r="AA1669" i="8"/>
  <c r="Z1669" i="8"/>
  <c r="X1669" i="8"/>
  <c r="U1669" i="8"/>
  <c r="T1669" i="8"/>
  <c r="S1669" i="8"/>
  <c r="R1669" i="8"/>
  <c r="Q1669" i="8"/>
  <c r="G1669" i="8"/>
  <c r="AC1668" i="8"/>
  <c r="AA1668" i="8"/>
  <c r="Z1668" i="8"/>
  <c r="X1668" i="8"/>
  <c r="U1668" i="8"/>
  <c r="T1668" i="8"/>
  <c r="S1668" i="8"/>
  <c r="R1668" i="8"/>
  <c r="Q1668" i="8"/>
  <c r="G1668" i="8"/>
  <c r="AC1667" i="8"/>
  <c r="AA1667" i="8"/>
  <c r="Z1667" i="8"/>
  <c r="X1667" i="8"/>
  <c r="U1667" i="8"/>
  <c r="T1667" i="8"/>
  <c r="S1667" i="8"/>
  <c r="R1667" i="8"/>
  <c r="Q1667" i="8"/>
  <c r="G1667" i="8"/>
  <c r="AC1666" i="8"/>
  <c r="AA1666" i="8"/>
  <c r="Z1666" i="8"/>
  <c r="X1666" i="8"/>
  <c r="U1666" i="8"/>
  <c r="T1666" i="8"/>
  <c r="S1666" i="8"/>
  <c r="R1666" i="8"/>
  <c r="Q1666" i="8"/>
  <c r="G1666" i="8"/>
  <c r="AC1665" i="8"/>
  <c r="AA1665" i="8"/>
  <c r="Z1665" i="8"/>
  <c r="X1665" i="8"/>
  <c r="U1665" i="8"/>
  <c r="T1665" i="8"/>
  <c r="S1665" i="8"/>
  <c r="R1665" i="8"/>
  <c r="Q1665" i="8"/>
  <c r="G1665" i="8"/>
  <c r="AC1664" i="8"/>
  <c r="AA1664" i="8"/>
  <c r="Z1664" i="8"/>
  <c r="X1664" i="8"/>
  <c r="U1664" i="8"/>
  <c r="T1664" i="8"/>
  <c r="S1664" i="8"/>
  <c r="R1664" i="8"/>
  <c r="Q1664" i="8"/>
  <c r="G1664" i="8"/>
  <c r="AC1663" i="8"/>
  <c r="AA1663" i="8"/>
  <c r="Z1663" i="8"/>
  <c r="X1663" i="8"/>
  <c r="U1663" i="8"/>
  <c r="T1663" i="8"/>
  <c r="S1663" i="8"/>
  <c r="R1663" i="8"/>
  <c r="Q1663" i="8"/>
  <c r="G1663" i="8"/>
  <c r="AC1662" i="8"/>
  <c r="AA1662" i="8"/>
  <c r="Z1662" i="8"/>
  <c r="X1662" i="8"/>
  <c r="U1662" i="8"/>
  <c r="T1662" i="8"/>
  <c r="S1662" i="8"/>
  <c r="R1662" i="8"/>
  <c r="Q1662" i="8"/>
  <c r="G1662" i="8"/>
  <c r="AC1661" i="8"/>
  <c r="AA1661" i="8"/>
  <c r="Z1661" i="8"/>
  <c r="X1661" i="8"/>
  <c r="U1661" i="8"/>
  <c r="T1661" i="8"/>
  <c r="S1661" i="8"/>
  <c r="R1661" i="8"/>
  <c r="Q1661" i="8"/>
  <c r="G1661" i="8"/>
  <c r="AC1660" i="8"/>
  <c r="AA1660" i="8"/>
  <c r="Z1660" i="8"/>
  <c r="X1660" i="8"/>
  <c r="U1660" i="8"/>
  <c r="T1660" i="8"/>
  <c r="S1660" i="8"/>
  <c r="R1660" i="8"/>
  <c r="Q1660" i="8"/>
  <c r="G1660" i="8"/>
  <c r="AC1659" i="8"/>
  <c r="AA1659" i="8"/>
  <c r="Z1659" i="8"/>
  <c r="X1659" i="8"/>
  <c r="U1659" i="8"/>
  <c r="T1659" i="8"/>
  <c r="S1659" i="8"/>
  <c r="R1659" i="8"/>
  <c r="Q1659" i="8"/>
  <c r="G1659" i="8"/>
  <c r="AC1658" i="8"/>
  <c r="AA1658" i="8"/>
  <c r="Z1658" i="8"/>
  <c r="X1658" i="8"/>
  <c r="U1658" i="8"/>
  <c r="T1658" i="8"/>
  <c r="S1658" i="8"/>
  <c r="R1658" i="8"/>
  <c r="Q1658" i="8"/>
  <c r="G1658" i="8"/>
  <c r="AC1657" i="8"/>
  <c r="AA1657" i="8"/>
  <c r="Z1657" i="8"/>
  <c r="X1657" i="8"/>
  <c r="U1657" i="8"/>
  <c r="T1657" i="8"/>
  <c r="S1657" i="8"/>
  <c r="R1657" i="8"/>
  <c r="Q1657" i="8"/>
  <c r="G1657" i="8"/>
  <c r="AC1656" i="8"/>
  <c r="AA1656" i="8"/>
  <c r="Z1656" i="8"/>
  <c r="X1656" i="8"/>
  <c r="U1656" i="8"/>
  <c r="T1656" i="8"/>
  <c r="S1656" i="8"/>
  <c r="R1656" i="8"/>
  <c r="Q1656" i="8"/>
  <c r="G1656" i="8"/>
  <c r="AC1655" i="8"/>
  <c r="AA1655" i="8"/>
  <c r="Z1655" i="8"/>
  <c r="X1655" i="8"/>
  <c r="U1655" i="8"/>
  <c r="T1655" i="8"/>
  <c r="S1655" i="8"/>
  <c r="R1655" i="8"/>
  <c r="Q1655" i="8"/>
  <c r="G1655" i="8"/>
  <c r="AC1654" i="8"/>
  <c r="AA1654" i="8"/>
  <c r="Z1654" i="8"/>
  <c r="X1654" i="8"/>
  <c r="U1654" i="8"/>
  <c r="T1654" i="8"/>
  <c r="S1654" i="8"/>
  <c r="R1654" i="8"/>
  <c r="Q1654" i="8"/>
  <c r="G1654" i="8"/>
  <c r="AC1653" i="8"/>
  <c r="AA1653" i="8"/>
  <c r="Z1653" i="8"/>
  <c r="X1653" i="8"/>
  <c r="U1653" i="8"/>
  <c r="T1653" i="8"/>
  <c r="S1653" i="8"/>
  <c r="R1653" i="8"/>
  <c r="Q1653" i="8"/>
  <c r="G1653" i="8"/>
  <c r="AC1652" i="8"/>
  <c r="AA1652" i="8"/>
  <c r="Z1652" i="8"/>
  <c r="X1652" i="8"/>
  <c r="U1652" i="8"/>
  <c r="T1652" i="8"/>
  <c r="S1652" i="8"/>
  <c r="R1652" i="8"/>
  <c r="Q1652" i="8"/>
  <c r="G1652" i="8"/>
  <c r="AC1651" i="8"/>
  <c r="AA1651" i="8"/>
  <c r="Z1651" i="8"/>
  <c r="X1651" i="8"/>
  <c r="U1651" i="8"/>
  <c r="T1651" i="8"/>
  <c r="S1651" i="8"/>
  <c r="R1651" i="8"/>
  <c r="Q1651" i="8"/>
  <c r="G1651" i="8"/>
  <c r="AC1650" i="8"/>
  <c r="AA1650" i="8"/>
  <c r="Z1650" i="8"/>
  <c r="X1650" i="8"/>
  <c r="U1650" i="8"/>
  <c r="T1650" i="8"/>
  <c r="S1650" i="8"/>
  <c r="R1650" i="8"/>
  <c r="Q1650" i="8"/>
  <c r="G1650" i="8"/>
  <c r="AC1649" i="8"/>
  <c r="AA1649" i="8"/>
  <c r="Z1649" i="8"/>
  <c r="X1649" i="8"/>
  <c r="U1649" i="8"/>
  <c r="T1649" i="8"/>
  <c r="S1649" i="8"/>
  <c r="R1649" i="8"/>
  <c r="Q1649" i="8"/>
  <c r="G1649" i="8"/>
  <c r="AC1648" i="8"/>
  <c r="AA1648" i="8"/>
  <c r="Z1648" i="8"/>
  <c r="X1648" i="8"/>
  <c r="U1648" i="8"/>
  <c r="T1648" i="8"/>
  <c r="S1648" i="8"/>
  <c r="R1648" i="8"/>
  <c r="Q1648" i="8"/>
  <c r="G1648" i="8"/>
  <c r="AC1647" i="8"/>
  <c r="AA1647" i="8"/>
  <c r="Z1647" i="8"/>
  <c r="X1647" i="8"/>
  <c r="U1647" i="8"/>
  <c r="T1647" i="8"/>
  <c r="S1647" i="8"/>
  <c r="R1647" i="8"/>
  <c r="Q1647" i="8"/>
  <c r="G1647" i="8"/>
  <c r="AC1646" i="8"/>
  <c r="AA1646" i="8"/>
  <c r="Z1646" i="8"/>
  <c r="X1646" i="8"/>
  <c r="U1646" i="8"/>
  <c r="T1646" i="8"/>
  <c r="S1646" i="8"/>
  <c r="R1646" i="8"/>
  <c r="Q1646" i="8"/>
  <c r="G1646" i="8"/>
  <c r="AC1645" i="8"/>
  <c r="AA1645" i="8"/>
  <c r="Z1645" i="8"/>
  <c r="X1645" i="8"/>
  <c r="U1645" i="8"/>
  <c r="T1645" i="8"/>
  <c r="S1645" i="8"/>
  <c r="R1645" i="8"/>
  <c r="Q1645" i="8"/>
  <c r="G1645" i="8"/>
  <c r="AC1644" i="8"/>
  <c r="AA1644" i="8"/>
  <c r="Z1644" i="8"/>
  <c r="X1644" i="8"/>
  <c r="U1644" i="8"/>
  <c r="T1644" i="8"/>
  <c r="S1644" i="8"/>
  <c r="R1644" i="8"/>
  <c r="Q1644" i="8"/>
  <c r="G1644" i="8"/>
  <c r="AC1643" i="8"/>
  <c r="AA1643" i="8"/>
  <c r="Z1643" i="8"/>
  <c r="X1643" i="8"/>
  <c r="U1643" i="8"/>
  <c r="T1643" i="8"/>
  <c r="S1643" i="8"/>
  <c r="R1643" i="8"/>
  <c r="Q1643" i="8"/>
  <c r="G1643" i="8"/>
  <c r="AC1642" i="8"/>
  <c r="AA1642" i="8"/>
  <c r="Z1642" i="8"/>
  <c r="X1642" i="8"/>
  <c r="U1642" i="8"/>
  <c r="T1642" i="8"/>
  <c r="S1642" i="8"/>
  <c r="R1642" i="8"/>
  <c r="Q1642" i="8"/>
  <c r="G1642" i="8"/>
  <c r="AC1641" i="8"/>
  <c r="AA1641" i="8"/>
  <c r="Z1641" i="8"/>
  <c r="X1641" i="8"/>
  <c r="U1641" i="8"/>
  <c r="T1641" i="8"/>
  <c r="S1641" i="8"/>
  <c r="R1641" i="8"/>
  <c r="Q1641" i="8"/>
  <c r="G1641" i="8"/>
  <c r="AC1640" i="8"/>
  <c r="AA1640" i="8"/>
  <c r="Z1640" i="8"/>
  <c r="X1640" i="8"/>
  <c r="U1640" i="8"/>
  <c r="T1640" i="8"/>
  <c r="S1640" i="8"/>
  <c r="R1640" i="8"/>
  <c r="Q1640" i="8"/>
  <c r="G1640" i="8"/>
  <c r="AC1639" i="8"/>
  <c r="AA1639" i="8"/>
  <c r="Z1639" i="8"/>
  <c r="X1639" i="8"/>
  <c r="U1639" i="8"/>
  <c r="T1639" i="8"/>
  <c r="S1639" i="8"/>
  <c r="R1639" i="8"/>
  <c r="Q1639" i="8"/>
  <c r="G1639" i="8"/>
  <c r="AC1638" i="8"/>
  <c r="AA1638" i="8"/>
  <c r="Z1638" i="8"/>
  <c r="X1638" i="8"/>
  <c r="U1638" i="8"/>
  <c r="T1638" i="8"/>
  <c r="S1638" i="8"/>
  <c r="R1638" i="8"/>
  <c r="Q1638" i="8"/>
  <c r="G1638" i="8"/>
  <c r="AC1637" i="8"/>
  <c r="AA1637" i="8"/>
  <c r="Z1637" i="8"/>
  <c r="X1637" i="8"/>
  <c r="U1637" i="8"/>
  <c r="T1637" i="8"/>
  <c r="S1637" i="8"/>
  <c r="R1637" i="8"/>
  <c r="Q1637" i="8"/>
  <c r="G1637" i="8"/>
  <c r="AC1636" i="8"/>
  <c r="AA1636" i="8"/>
  <c r="Z1636" i="8"/>
  <c r="X1636" i="8"/>
  <c r="U1636" i="8"/>
  <c r="T1636" i="8"/>
  <c r="S1636" i="8"/>
  <c r="R1636" i="8"/>
  <c r="Q1636" i="8"/>
  <c r="G1636" i="8"/>
  <c r="AC1635" i="8"/>
  <c r="AA1635" i="8"/>
  <c r="Z1635" i="8"/>
  <c r="X1635" i="8"/>
  <c r="U1635" i="8"/>
  <c r="T1635" i="8"/>
  <c r="S1635" i="8"/>
  <c r="R1635" i="8"/>
  <c r="Q1635" i="8"/>
  <c r="G1635" i="8"/>
  <c r="AC1634" i="8"/>
  <c r="AA1634" i="8"/>
  <c r="Z1634" i="8"/>
  <c r="X1634" i="8"/>
  <c r="U1634" i="8"/>
  <c r="T1634" i="8"/>
  <c r="S1634" i="8"/>
  <c r="R1634" i="8"/>
  <c r="Q1634" i="8"/>
  <c r="G1634" i="8"/>
  <c r="AC1633" i="8"/>
  <c r="AA1633" i="8"/>
  <c r="Z1633" i="8"/>
  <c r="X1633" i="8"/>
  <c r="U1633" i="8"/>
  <c r="T1633" i="8"/>
  <c r="S1633" i="8"/>
  <c r="R1633" i="8"/>
  <c r="Q1633" i="8"/>
  <c r="G1633" i="8"/>
  <c r="AC1632" i="8"/>
  <c r="AA1632" i="8"/>
  <c r="Z1632" i="8"/>
  <c r="X1632" i="8"/>
  <c r="U1632" i="8"/>
  <c r="T1632" i="8"/>
  <c r="S1632" i="8"/>
  <c r="R1632" i="8"/>
  <c r="Q1632" i="8"/>
  <c r="G1632" i="8"/>
  <c r="AC1631" i="8"/>
  <c r="AA1631" i="8"/>
  <c r="Z1631" i="8"/>
  <c r="X1631" i="8"/>
  <c r="U1631" i="8"/>
  <c r="T1631" i="8"/>
  <c r="S1631" i="8"/>
  <c r="R1631" i="8"/>
  <c r="Q1631" i="8"/>
  <c r="G1631" i="8"/>
  <c r="AC1630" i="8"/>
  <c r="AA1630" i="8"/>
  <c r="Z1630" i="8"/>
  <c r="X1630" i="8"/>
  <c r="U1630" i="8"/>
  <c r="T1630" i="8"/>
  <c r="S1630" i="8"/>
  <c r="R1630" i="8"/>
  <c r="Q1630" i="8"/>
  <c r="G1630" i="8"/>
  <c r="AC1629" i="8"/>
  <c r="AA1629" i="8"/>
  <c r="Z1629" i="8"/>
  <c r="X1629" i="8"/>
  <c r="U1629" i="8"/>
  <c r="T1629" i="8"/>
  <c r="S1629" i="8"/>
  <c r="R1629" i="8"/>
  <c r="Q1629" i="8"/>
  <c r="G1629" i="8"/>
  <c r="AC1628" i="8"/>
  <c r="AA1628" i="8"/>
  <c r="Z1628" i="8"/>
  <c r="X1628" i="8"/>
  <c r="U1628" i="8"/>
  <c r="T1628" i="8"/>
  <c r="S1628" i="8"/>
  <c r="R1628" i="8"/>
  <c r="Q1628" i="8"/>
  <c r="G1628" i="8"/>
  <c r="AC1627" i="8"/>
  <c r="AA1627" i="8"/>
  <c r="Z1627" i="8"/>
  <c r="X1627" i="8"/>
  <c r="U1627" i="8"/>
  <c r="T1627" i="8"/>
  <c r="S1627" i="8"/>
  <c r="R1627" i="8"/>
  <c r="Q1627" i="8"/>
  <c r="G1627" i="8"/>
  <c r="AC1626" i="8"/>
  <c r="AA1626" i="8"/>
  <c r="Z1626" i="8"/>
  <c r="X1626" i="8"/>
  <c r="U1626" i="8"/>
  <c r="T1626" i="8"/>
  <c r="S1626" i="8"/>
  <c r="R1626" i="8"/>
  <c r="Q1626" i="8"/>
  <c r="G1626" i="8"/>
  <c r="AC1625" i="8"/>
  <c r="AA1625" i="8"/>
  <c r="Z1625" i="8"/>
  <c r="X1625" i="8"/>
  <c r="U1625" i="8"/>
  <c r="T1625" i="8"/>
  <c r="S1625" i="8"/>
  <c r="R1625" i="8"/>
  <c r="Q1625" i="8"/>
  <c r="G1625" i="8"/>
  <c r="AC1624" i="8"/>
  <c r="AA1624" i="8"/>
  <c r="Z1624" i="8"/>
  <c r="X1624" i="8"/>
  <c r="U1624" i="8"/>
  <c r="T1624" i="8"/>
  <c r="S1624" i="8"/>
  <c r="R1624" i="8"/>
  <c r="Q1624" i="8"/>
  <c r="G1624" i="8"/>
  <c r="AC1623" i="8"/>
  <c r="AA1623" i="8"/>
  <c r="Z1623" i="8"/>
  <c r="X1623" i="8"/>
  <c r="U1623" i="8"/>
  <c r="T1623" i="8"/>
  <c r="S1623" i="8"/>
  <c r="R1623" i="8"/>
  <c r="Q1623" i="8"/>
  <c r="G1623" i="8"/>
  <c r="AC1622" i="8"/>
  <c r="AA1622" i="8"/>
  <c r="Z1622" i="8"/>
  <c r="X1622" i="8"/>
  <c r="U1622" i="8"/>
  <c r="T1622" i="8"/>
  <c r="S1622" i="8"/>
  <c r="R1622" i="8"/>
  <c r="Q1622" i="8"/>
  <c r="G1622" i="8"/>
  <c r="AC1621" i="8"/>
  <c r="AA1621" i="8"/>
  <c r="Z1621" i="8"/>
  <c r="X1621" i="8"/>
  <c r="U1621" i="8"/>
  <c r="T1621" i="8"/>
  <c r="S1621" i="8"/>
  <c r="R1621" i="8"/>
  <c r="Q1621" i="8"/>
  <c r="G1621" i="8"/>
  <c r="AC1620" i="8"/>
  <c r="AA1620" i="8"/>
  <c r="Z1620" i="8"/>
  <c r="X1620" i="8"/>
  <c r="U1620" i="8"/>
  <c r="T1620" i="8"/>
  <c r="S1620" i="8"/>
  <c r="R1620" i="8"/>
  <c r="Q1620" i="8"/>
  <c r="G1620" i="8"/>
  <c r="AC1619" i="8"/>
  <c r="AA1619" i="8"/>
  <c r="Z1619" i="8"/>
  <c r="X1619" i="8"/>
  <c r="U1619" i="8"/>
  <c r="T1619" i="8"/>
  <c r="S1619" i="8"/>
  <c r="R1619" i="8"/>
  <c r="Q1619" i="8"/>
  <c r="G1619" i="8"/>
  <c r="AC1618" i="8"/>
  <c r="AA1618" i="8"/>
  <c r="Z1618" i="8"/>
  <c r="X1618" i="8"/>
  <c r="U1618" i="8"/>
  <c r="T1618" i="8"/>
  <c r="S1618" i="8"/>
  <c r="R1618" i="8"/>
  <c r="Q1618" i="8"/>
  <c r="G1618" i="8"/>
  <c r="AC1617" i="8"/>
  <c r="AA1617" i="8"/>
  <c r="Z1617" i="8"/>
  <c r="X1617" i="8"/>
  <c r="U1617" i="8"/>
  <c r="T1617" i="8"/>
  <c r="S1617" i="8"/>
  <c r="R1617" i="8"/>
  <c r="Q1617" i="8"/>
  <c r="G1617" i="8"/>
  <c r="AC1616" i="8"/>
  <c r="AA1616" i="8"/>
  <c r="Z1616" i="8"/>
  <c r="X1616" i="8"/>
  <c r="U1616" i="8"/>
  <c r="T1616" i="8"/>
  <c r="S1616" i="8"/>
  <c r="R1616" i="8"/>
  <c r="Q1616" i="8"/>
  <c r="G1616" i="8"/>
  <c r="AC1615" i="8"/>
  <c r="AA1615" i="8"/>
  <c r="Z1615" i="8"/>
  <c r="X1615" i="8"/>
  <c r="U1615" i="8"/>
  <c r="T1615" i="8"/>
  <c r="S1615" i="8"/>
  <c r="R1615" i="8"/>
  <c r="Q1615" i="8"/>
  <c r="G1615" i="8"/>
  <c r="AC1614" i="8"/>
  <c r="AA1614" i="8"/>
  <c r="Z1614" i="8"/>
  <c r="X1614" i="8"/>
  <c r="U1614" i="8"/>
  <c r="T1614" i="8"/>
  <c r="S1614" i="8"/>
  <c r="R1614" i="8"/>
  <c r="Q1614" i="8"/>
  <c r="G1614" i="8"/>
  <c r="AC1613" i="8"/>
  <c r="AA1613" i="8"/>
  <c r="Z1613" i="8"/>
  <c r="X1613" i="8"/>
  <c r="U1613" i="8"/>
  <c r="T1613" i="8"/>
  <c r="S1613" i="8"/>
  <c r="R1613" i="8"/>
  <c r="Q1613" i="8"/>
  <c r="G1613" i="8"/>
  <c r="AC1612" i="8"/>
  <c r="AA1612" i="8"/>
  <c r="Z1612" i="8"/>
  <c r="X1612" i="8"/>
  <c r="U1612" i="8"/>
  <c r="T1612" i="8"/>
  <c r="S1612" i="8"/>
  <c r="R1612" i="8"/>
  <c r="Q1612" i="8"/>
  <c r="G1612" i="8"/>
  <c r="AC1611" i="8"/>
  <c r="AA1611" i="8"/>
  <c r="Z1611" i="8"/>
  <c r="X1611" i="8"/>
  <c r="U1611" i="8"/>
  <c r="T1611" i="8"/>
  <c r="S1611" i="8"/>
  <c r="R1611" i="8"/>
  <c r="Q1611" i="8"/>
  <c r="G1611" i="8"/>
  <c r="AC1610" i="8"/>
  <c r="AA1610" i="8"/>
  <c r="Z1610" i="8"/>
  <c r="X1610" i="8"/>
  <c r="U1610" i="8"/>
  <c r="T1610" i="8"/>
  <c r="S1610" i="8"/>
  <c r="R1610" i="8"/>
  <c r="Q1610" i="8"/>
  <c r="G1610" i="8"/>
  <c r="AC1609" i="8"/>
  <c r="AA1609" i="8"/>
  <c r="Z1609" i="8"/>
  <c r="X1609" i="8"/>
  <c r="U1609" i="8"/>
  <c r="T1609" i="8"/>
  <c r="S1609" i="8"/>
  <c r="R1609" i="8"/>
  <c r="Q1609" i="8"/>
  <c r="G1609" i="8"/>
  <c r="AC1608" i="8"/>
  <c r="AA1608" i="8"/>
  <c r="Z1608" i="8"/>
  <c r="X1608" i="8"/>
  <c r="U1608" i="8"/>
  <c r="T1608" i="8"/>
  <c r="S1608" i="8"/>
  <c r="R1608" i="8"/>
  <c r="Q1608" i="8"/>
  <c r="G1608" i="8"/>
  <c r="AC1607" i="8"/>
  <c r="AA1607" i="8"/>
  <c r="Z1607" i="8"/>
  <c r="X1607" i="8"/>
  <c r="U1607" i="8"/>
  <c r="T1607" i="8"/>
  <c r="S1607" i="8"/>
  <c r="R1607" i="8"/>
  <c r="Q1607" i="8"/>
  <c r="G1607" i="8"/>
  <c r="AC1606" i="8"/>
  <c r="AA1606" i="8"/>
  <c r="Z1606" i="8"/>
  <c r="X1606" i="8"/>
  <c r="U1606" i="8"/>
  <c r="T1606" i="8"/>
  <c r="S1606" i="8"/>
  <c r="R1606" i="8"/>
  <c r="Q1606" i="8"/>
  <c r="G1606" i="8"/>
  <c r="AC1605" i="8"/>
  <c r="AA1605" i="8"/>
  <c r="Z1605" i="8"/>
  <c r="X1605" i="8"/>
  <c r="U1605" i="8"/>
  <c r="T1605" i="8"/>
  <c r="S1605" i="8"/>
  <c r="R1605" i="8"/>
  <c r="Q1605" i="8"/>
  <c r="G1605" i="8"/>
  <c r="AC1604" i="8"/>
  <c r="AA1604" i="8"/>
  <c r="Z1604" i="8"/>
  <c r="X1604" i="8"/>
  <c r="U1604" i="8"/>
  <c r="T1604" i="8"/>
  <c r="S1604" i="8"/>
  <c r="R1604" i="8"/>
  <c r="Q1604" i="8"/>
  <c r="G1604" i="8"/>
  <c r="AC1603" i="8"/>
  <c r="AA1603" i="8"/>
  <c r="Z1603" i="8"/>
  <c r="X1603" i="8"/>
  <c r="U1603" i="8"/>
  <c r="T1603" i="8"/>
  <c r="S1603" i="8"/>
  <c r="R1603" i="8"/>
  <c r="Q1603" i="8"/>
  <c r="G1603" i="8"/>
  <c r="AC1602" i="8"/>
  <c r="AA1602" i="8"/>
  <c r="Z1602" i="8"/>
  <c r="X1602" i="8"/>
  <c r="U1602" i="8"/>
  <c r="T1602" i="8"/>
  <c r="S1602" i="8"/>
  <c r="R1602" i="8"/>
  <c r="Q1602" i="8"/>
  <c r="G1602" i="8"/>
  <c r="AC1601" i="8"/>
  <c r="AA1601" i="8"/>
  <c r="Z1601" i="8"/>
  <c r="X1601" i="8"/>
  <c r="U1601" i="8"/>
  <c r="T1601" i="8"/>
  <c r="S1601" i="8"/>
  <c r="R1601" i="8"/>
  <c r="Q1601" i="8"/>
  <c r="G1601" i="8"/>
  <c r="AC1600" i="8"/>
  <c r="AA1600" i="8"/>
  <c r="Z1600" i="8"/>
  <c r="X1600" i="8"/>
  <c r="U1600" i="8"/>
  <c r="T1600" i="8"/>
  <c r="S1600" i="8"/>
  <c r="R1600" i="8"/>
  <c r="Q1600" i="8"/>
  <c r="G1600" i="8"/>
  <c r="AC1599" i="8"/>
  <c r="AA1599" i="8"/>
  <c r="Z1599" i="8"/>
  <c r="X1599" i="8"/>
  <c r="U1599" i="8"/>
  <c r="T1599" i="8"/>
  <c r="S1599" i="8"/>
  <c r="R1599" i="8"/>
  <c r="Q1599" i="8"/>
  <c r="G1599" i="8"/>
  <c r="AC1598" i="8"/>
  <c r="AA1598" i="8"/>
  <c r="Z1598" i="8"/>
  <c r="X1598" i="8"/>
  <c r="U1598" i="8"/>
  <c r="T1598" i="8"/>
  <c r="S1598" i="8"/>
  <c r="R1598" i="8"/>
  <c r="Q1598" i="8"/>
  <c r="G1598" i="8"/>
  <c r="AC1597" i="8"/>
  <c r="AA1597" i="8"/>
  <c r="Z1597" i="8"/>
  <c r="X1597" i="8"/>
  <c r="U1597" i="8"/>
  <c r="T1597" i="8"/>
  <c r="S1597" i="8"/>
  <c r="R1597" i="8"/>
  <c r="Q1597" i="8"/>
  <c r="G1597" i="8"/>
  <c r="AC1596" i="8"/>
  <c r="AA1596" i="8"/>
  <c r="Z1596" i="8"/>
  <c r="X1596" i="8"/>
  <c r="U1596" i="8"/>
  <c r="T1596" i="8"/>
  <c r="S1596" i="8"/>
  <c r="R1596" i="8"/>
  <c r="Q1596" i="8"/>
  <c r="G1596" i="8"/>
  <c r="AC1595" i="8"/>
  <c r="AA1595" i="8"/>
  <c r="Z1595" i="8"/>
  <c r="X1595" i="8"/>
  <c r="U1595" i="8"/>
  <c r="T1595" i="8"/>
  <c r="S1595" i="8"/>
  <c r="R1595" i="8"/>
  <c r="Q1595" i="8"/>
  <c r="G1595" i="8"/>
  <c r="AC1594" i="8"/>
  <c r="AA1594" i="8"/>
  <c r="Z1594" i="8"/>
  <c r="X1594" i="8"/>
  <c r="U1594" i="8"/>
  <c r="T1594" i="8"/>
  <c r="S1594" i="8"/>
  <c r="R1594" i="8"/>
  <c r="Q1594" i="8"/>
  <c r="G1594" i="8"/>
  <c r="AC1593" i="8"/>
  <c r="AA1593" i="8"/>
  <c r="Z1593" i="8"/>
  <c r="X1593" i="8"/>
  <c r="U1593" i="8"/>
  <c r="T1593" i="8"/>
  <c r="S1593" i="8"/>
  <c r="R1593" i="8"/>
  <c r="Q1593" i="8"/>
  <c r="G1593" i="8"/>
  <c r="AC1592" i="8"/>
  <c r="AA1592" i="8"/>
  <c r="Z1592" i="8"/>
  <c r="X1592" i="8"/>
  <c r="U1592" i="8"/>
  <c r="T1592" i="8"/>
  <c r="S1592" i="8"/>
  <c r="R1592" i="8"/>
  <c r="Q1592" i="8"/>
  <c r="G1592" i="8"/>
  <c r="AC1591" i="8"/>
  <c r="AA1591" i="8"/>
  <c r="Z1591" i="8"/>
  <c r="X1591" i="8"/>
  <c r="U1591" i="8"/>
  <c r="T1591" i="8"/>
  <c r="S1591" i="8"/>
  <c r="R1591" i="8"/>
  <c r="Q1591" i="8"/>
  <c r="G1591" i="8"/>
  <c r="AC1590" i="8"/>
  <c r="AA1590" i="8"/>
  <c r="Z1590" i="8"/>
  <c r="X1590" i="8"/>
  <c r="U1590" i="8"/>
  <c r="T1590" i="8"/>
  <c r="S1590" i="8"/>
  <c r="R1590" i="8"/>
  <c r="Q1590" i="8"/>
  <c r="G1590" i="8"/>
  <c r="AC1589" i="8"/>
  <c r="AA1589" i="8"/>
  <c r="Z1589" i="8"/>
  <c r="X1589" i="8"/>
  <c r="U1589" i="8"/>
  <c r="T1589" i="8"/>
  <c r="S1589" i="8"/>
  <c r="R1589" i="8"/>
  <c r="Q1589" i="8"/>
  <c r="G1589" i="8"/>
  <c r="AC1588" i="8"/>
  <c r="AA1588" i="8"/>
  <c r="Z1588" i="8"/>
  <c r="X1588" i="8"/>
  <c r="U1588" i="8"/>
  <c r="T1588" i="8"/>
  <c r="S1588" i="8"/>
  <c r="R1588" i="8"/>
  <c r="Q1588" i="8"/>
  <c r="G1588" i="8"/>
  <c r="AC1587" i="8"/>
  <c r="AA1587" i="8"/>
  <c r="Z1587" i="8"/>
  <c r="X1587" i="8"/>
  <c r="U1587" i="8"/>
  <c r="T1587" i="8"/>
  <c r="S1587" i="8"/>
  <c r="R1587" i="8"/>
  <c r="Q1587" i="8"/>
  <c r="G1587" i="8"/>
  <c r="AC1586" i="8"/>
  <c r="AA1586" i="8"/>
  <c r="Z1586" i="8"/>
  <c r="X1586" i="8"/>
  <c r="U1586" i="8"/>
  <c r="T1586" i="8"/>
  <c r="S1586" i="8"/>
  <c r="R1586" i="8"/>
  <c r="Q1586" i="8"/>
  <c r="G1586" i="8"/>
  <c r="AC1585" i="8"/>
  <c r="AA1585" i="8"/>
  <c r="Z1585" i="8"/>
  <c r="X1585" i="8"/>
  <c r="U1585" i="8"/>
  <c r="T1585" i="8"/>
  <c r="S1585" i="8"/>
  <c r="R1585" i="8"/>
  <c r="Q1585" i="8"/>
  <c r="G1585" i="8"/>
  <c r="AC1584" i="8"/>
  <c r="AA1584" i="8"/>
  <c r="Z1584" i="8"/>
  <c r="X1584" i="8"/>
  <c r="U1584" i="8"/>
  <c r="T1584" i="8"/>
  <c r="S1584" i="8"/>
  <c r="R1584" i="8"/>
  <c r="Q1584" i="8"/>
  <c r="G1584" i="8"/>
  <c r="AC1583" i="8"/>
  <c r="AA1583" i="8"/>
  <c r="Z1583" i="8"/>
  <c r="X1583" i="8"/>
  <c r="U1583" i="8"/>
  <c r="T1583" i="8"/>
  <c r="S1583" i="8"/>
  <c r="R1583" i="8"/>
  <c r="Q1583" i="8"/>
  <c r="G1583" i="8"/>
  <c r="AC1582" i="8"/>
  <c r="AA1582" i="8"/>
  <c r="Z1582" i="8"/>
  <c r="X1582" i="8"/>
  <c r="U1582" i="8"/>
  <c r="T1582" i="8"/>
  <c r="S1582" i="8"/>
  <c r="R1582" i="8"/>
  <c r="Q1582" i="8"/>
  <c r="G1582" i="8"/>
  <c r="AC1581" i="8"/>
  <c r="AA1581" i="8"/>
  <c r="Z1581" i="8"/>
  <c r="X1581" i="8"/>
  <c r="U1581" i="8"/>
  <c r="T1581" i="8"/>
  <c r="S1581" i="8"/>
  <c r="R1581" i="8"/>
  <c r="Q1581" i="8"/>
  <c r="G1581" i="8"/>
  <c r="AC1580" i="8"/>
  <c r="AA1580" i="8"/>
  <c r="Z1580" i="8"/>
  <c r="X1580" i="8"/>
  <c r="U1580" i="8"/>
  <c r="T1580" i="8"/>
  <c r="S1580" i="8"/>
  <c r="R1580" i="8"/>
  <c r="Q1580" i="8"/>
  <c r="G1580" i="8"/>
  <c r="AC1579" i="8"/>
  <c r="AA1579" i="8"/>
  <c r="Z1579" i="8"/>
  <c r="X1579" i="8"/>
  <c r="U1579" i="8"/>
  <c r="T1579" i="8"/>
  <c r="S1579" i="8"/>
  <c r="R1579" i="8"/>
  <c r="Q1579" i="8"/>
  <c r="G1579" i="8"/>
  <c r="AC1578" i="8"/>
  <c r="AA1578" i="8"/>
  <c r="Z1578" i="8"/>
  <c r="X1578" i="8"/>
  <c r="U1578" i="8"/>
  <c r="T1578" i="8"/>
  <c r="S1578" i="8"/>
  <c r="R1578" i="8"/>
  <c r="Q1578" i="8"/>
  <c r="G1578" i="8"/>
  <c r="AC1577" i="8"/>
  <c r="AA1577" i="8"/>
  <c r="Z1577" i="8"/>
  <c r="X1577" i="8"/>
  <c r="U1577" i="8"/>
  <c r="T1577" i="8"/>
  <c r="S1577" i="8"/>
  <c r="R1577" i="8"/>
  <c r="Q1577" i="8"/>
  <c r="G1577" i="8"/>
  <c r="AC1576" i="8"/>
  <c r="AA1576" i="8"/>
  <c r="Z1576" i="8"/>
  <c r="X1576" i="8"/>
  <c r="U1576" i="8"/>
  <c r="T1576" i="8"/>
  <c r="S1576" i="8"/>
  <c r="R1576" i="8"/>
  <c r="Q1576" i="8"/>
  <c r="G1576" i="8"/>
  <c r="AC1575" i="8"/>
  <c r="AA1575" i="8"/>
  <c r="Z1575" i="8"/>
  <c r="X1575" i="8"/>
  <c r="U1575" i="8"/>
  <c r="T1575" i="8"/>
  <c r="S1575" i="8"/>
  <c r="R1575" i="8"/>
  <c r="Q1575" i="8"/>
  <c r="G1575" i="8"/>
  <c r="AC1574" i="8"/>
  <c r="AA1574" i="8"/>
  <c r="Z1574" i="8"/>
  <c r="X1574" i="8"/>
  <c r="U1574" i="8"/>
  <c r="T1574" i="8"/>
  <c r="S1574" i="8"/>
  <c r="R1574" i="8"/>
  <c r="Q1574" i="8"/>
  <c r="G1574" i="8"/>
  <c r="AC1573" i="8"/>
  <c r="AA1573" i="8"/>
  <c r="Z1573" i="8"/>
  <c r="X1573" i="8"/>
  <c r="U1573" i="8"/>
  <c r="T1573" i="8"/>
  <c r="S1573" i="8"/>
  <c r="R1573" i="8"/>
  <c r="Q1573" i="8"/>
  <c r="G1573" i="8"/>
  <c r="AC1572" i="8"/>
  <c r="AA1572" i="8"/>
  <c r="Z1572" i="8"/>
  <c r="X1572" i="8"/>
  <c r="U1572" i="8"/>
  <c r="T1572" i="8"/>
  <c r="S1572" i="8"/>
  <c r="R1572" i="8"/>
  <c r="Q1572" i="8"/>
  <c r="G1572" i="8"/>
  <c r="AC1571" i="8"/>
  <c r="AA1571" i="8"/>
  <c r="Z1571" i="8"/>
  <c r="X1571" i="8"/>
  <c r="U1571" i="8"/>
  <c r="T1571" i="8"/>
  <c r="S1571" i="8"/>
  <c r="R1571" i="8"/>
  <c r="Q1571" i="8"/>
  <c r="G1571" i="8"/>
  <c r="AC1570" i="8"/>
  <c r="AA1570" i="8"/>
  <c r="Z1570" i="8"/>
  <c r="X1570" i="8"/>
  <c r="U1570" i="8"/>
  <c r="T1570" i="8"/>
  <c r="S1570" i="8"/>
  <c r="R1570" i="8"/>
  <c r="Q1570" i="8"/>
  <c r="G1570" i="8"/>
  <c r="AC1569" i="8"/>
  <c r="AA1569" i="8"/>
  <c r="Z1569" i="8"/>
  <c r="X1569" i="8"/>
  <c r="U1569" i="8"/>
  <c r="T1569" i="8"/>
  <c r="S1569" i="8"/>
  <c r="R1569" i="8"/>
  <c r="Q1569" i="8"/>
  <c r="G1569" i="8"/>
  <c r="AC1568" i="8"/>
  <c r="AA1568" i="8"/>
  <c r="Z1568" i="8"/>
  <c r="X1568" i="8"/>
  <c r="U1568" i="8"/>
  <c r="T1568" i="8"/>
  <c r="S1568" i="8"/>
  <c r="R1568" i="8"/>
  <c r="Q1568" i="8"/>
  <c r="G1568" i="8"/>
  <c r="AC1567" i="8"/>
  <c r="AA1567" i="8"/>
  <c r="Z1567" i="8"/>
  <c r="X1567" i="8"/>
  <c r="U1567" i="8"/>
  <c r="T1567" i="8"/>
  <c r="S1567" i="8"/>
  <c r="R1567" i="8"/>
  <c r="Q1567" i="8"/>
  <c r="G1567" i="8"/>
  <c r="AC1566" i="8"/>
  <c r="AA1566" i="8"/>
  <c r="Z1566" i="8"/>
  <c r="X1566" i="8"/>
  <c r="U1566" i="8"/>
  <c r="T1566" i="8"/>
  <c r="S1566" i="8"/>
  <c r="R1566" i="8"/>
  <c r="Q1566" i="8"/>
  <c r="G1566" i="8"/>
  <c r="AC1565" i="8"/>
  <c r="AA1565" i="8"/>
  <c r="Z1565" i="8"/>
  <c r="X1565" i="8"/>
  <c r="U1565" i="8"/>
  <c r="T1565" i="8"/>
  <c r="S1565" i="8"/>
  <c r="R1565" i="8"/>
  <c r="Q1565" i="8"/>
  <c r="G1565" i="8"/>
  <c r="AC1564" i="8"/>
  <c r="AA1564" i="8"/>
  <c r="Z1564" i="8"/>
  <c r="X1564" i="8"/>
  <c r="U1564" i="8"/>
  <c r="T1564" i="8"/>
  <c r="S1564" i="8"/>
  <c r="R1564" i="8"/>
  <c r="Q1564" i="8"/>
  <c r="G1564" i="8"/>
  <c r="AC1563" i="8"/>
  <c r="AA1563" i="8"/>
  <c r="Z1563" i="8"/>
  <c r="X1563" i="8"/>
  <c r="U1563" i="8"/>
  <c r="T1563" i="8"/>
  <c r="S1563" i="8"/>
  <c r="R1563" i="8"/>
  <c r="Q1563" i="8"/>
  <c r="G1563" i="8"/>
  <c r="AC1562" i="8"/>
  <c r="AA1562" i="8"/>
  <c r="Z1562" i="8"/>
  <c r="X1562" i="8"/>
  <c r="U1562" i="8"/>
  <c r="T1562" i="8"/>
  <c r="S1562" i="8"/>
  <c r="R1562" i="8"/>
  <c r="Q1562" i="8"/>
  <c r="G1562" i="8"/>
  <c r="AC1561" i="8"/>
  <c r="AA1561" i="8"/>
  <c r="Z1561" i="8"/>
  <c r="X1561" i="8"/>
  <c r="U1561" i="8"/>
  <c r="T1561" i="8"/>
  <c r="S1561" i="8"/>
  <c r="R1561" i="8"/>
  <c r="Q1561" i="8"/>
  <c r="G1561" i="8"/>
  <c r="AC1560" i="8"/>
  <c r="AA1560" i="8"/>
  <c r="Z1560" i="8"/>
  <c r="X1560" i="8"/>
  <c r="U1560" i="8"/>
  <c r="T1560" i="8"/>
  <c r="S1560" i="8"/>
  <c r="R1560" i="8"/>
  <c r="Q1560" i="8"/>
  <c r="G1560" i="8"/>
  <c r="AC1559" i="8"/>
  <c r="AA1559" i="8"/>
  <c r="Z1559" i="8"/>
  <c r="X1559" i="8"/>
  <c r="U1559" i="8"/>
  <c r="T1559" i="8"/>
  <c r="S1559" i="8"/>
  <c r="R1559" i="8"/>
  <c r="Q1559" i="8"/>
  <c r="G1559" i="8"/>
  <c r="AC1558" i="8"/>
  <c r="AA1558" i="8"/>
  <c r="Z1558" i="8"/>
  <c r="X1558" i="8"/>
  <c r="U1558" i="8"/>
  <c r="T1558" i="8"/>
  <c r="S1558" i="8"/>
  <c r="R1558" i="8"/>
  <c r="Q1558" i="8"/>
  <c r="G1558" i="8"/>
  <c r="AC1557" i="8"/>
  <c r="AA1557" i="8"/>
  <c r="Z1557" i="8"/>
  <c r="X1557" i="8"/>
  <c r="U1557" i="8"/>
  <c r="T1557" i="8"/>
  <c r="S1557" i="8"/>
  <c r="R1557" i="8"/>
  <c r="Q1557" i="8"/>
  <c r="G1557" i="8"/>
  <c r="AC1556" i="8"/>
  <c r="AA1556" i="8"/>
  <c r="Z1556" i="8"/>
  <c r="X1556" i="8"/>
  <c r="U1556" i="8"/>
  <c r="T1556" i="8"/>
  <c r="S1556" i="8"/>
  <c r="R1556" i="8"/>
  <c r="Q1556" i="8"/>
  <c r="G1556" i="8"/>
  <c r="AC1555" i="8"/>
  <c r="AA1555" i="8"/>
  <c r="Z1555" i="8"/>
  <c r="X1555" i="8"/>
  <c r="U1555" i="8"/>
  <c r="T1555" i="8"/>
  <c r="S1555" i="8"/>
  <c r="R1555" i="8"/>
  <c r="Q1555" i="8"/>
  <c r="G1555" i="8"/>
  <c r="AC1554" i="8"/>
  <c r="AA1554" i="8"/>
  <c r="Z1554" i="8"/>
  <c r="X1554" i="8"/>
  <c r="U1554" i="8"/>
  <c r="T1554" i="8"/>
  <c r="S1554" i="8"/>
  <c r="R1554" i="8"/>
  <c r="Q1554" i="8"/>
  <c r="G1554" i="8"/>
  <c r="AC1553" i="8"/>
  <c r="AA1553" i="8"/>
  <c r="Z1553" i="8"/>
  <c r="X1553" i="8"/>
  <c r="U1553" i="8"/>
  <c r="T1553" i="8"/>
  <c r="S1553" i="8"/>
  <c r="R1553" i="8"/>
  <c r="Q1553" i="8"/>
  <c r="G1553" i="8"/>
  <c r="AC1552" i="8"/>
  <c r="AA1552" i="8"/>
  <c r="Z1552" i="8"/>
  <c r="X1552" i="8"/>
  <c r="U1552" i="8"/>
  <c r="T1552" i="8"/>
  <c r="S1552" i="8"/>
  <c r="R1552" i="8"/>
  <c r="Q1552" i="8"/>
  <c r="G1552" i="8"/>
  <c r="AC1551" i="8"/>
  <c r="AA1551" i="8"/>
  <c r="Z1551" i="8"/>
  <c r="X1551" i="8"/>
  <c r="U1551" i="8"/>
  <c r="T1551" i="8"/>
  <c r="S1551" i="8"/>
  <c r="R1551" i="8"/>
  <c r="Q1551" i="8"/>
  <c r="G1551" i="8"/>
  <c r="AC1550" i="8"/>
  <c r="AA1550" i="8"/>
  <c r="Z1550" i="8"/>
  <c r="X1550" i="8"/>
  <c r="U1550" i="8"/>
  <c r="T1550" i="8"/>
  <c r="S1550" i="8"/>
  <c r="R1550" i="8"/>
  <c r="Q1550" i="8"/>
  <c r="G1550" i="8"/>
  <c r="AC1549" i="8"/>
  <c r="AA1549" i="8"/>
  <c r="Z1549" i="8"/>
  <c r="X1549" i="8"/>
  <c r="U1549" i="8"/>
  <c r="T1549" i="8"/>
  <c r="S1549" i="8"/>
  <c r="R1549" i="8"/>
  <c r="Q1549" i="8"/>
  <c r="G1549" i="8"/>
  <c r="AC1548" i="8"/>
  <c r="AA1548" i="8"/>
  <c r="Z1548" i="8"/>
  <c r="X1548" i="8"/>
  <c r="U1548" i="8"/>
  <c r="T1548" i="8"/>
  <c r="S1548" i="8"/>
  <c r="R1548" i="8"/>
  <c r="Q1548" i="8"/>
  <c r="G1548" i="8"/>
  <c r="AC1547" i="8"/>
  <c r="AA1547" i="8"/>
  <c r="Z1547" i="8"/>
  <c r="X1547" i="8"/>
  <c r="U1547" i="8"/>
  <c r="T1547" i="8"/>
  <c r="S1547" i="8"/>
  <c r="R1547" i="8"/>
  <c r="Q1547" i="8"/>
  <c r="G1547" i="8"/>
  <c r="AC1546" i="8"/>
  <c r="AA1546" i="8"/>
  <c r="Z1546" i="8"/>
  <c r="X1546" i="8"/>
  <c r="U1546" i="8"/>
  <c r="T1546" i="8"/>
  <c r="S1546" i="8"/>
  <c r="R1546" i="8"/>
  <c r="Q1546" i="8"/>
  <c r="G1546" i="8"/>
  <c r="AC1545" i="8"/>
  <c r="AA1545" i="8"/>
  <c r="Z1545" i="8"/>
  <c r="X1545" i="8"/>
  <c r="U1545" i="8"/>
  <c r="T1545" i="8"/>
  <c r="S1545" i="8"/>
  <c r="R1545" i="8"/>
  <c r="Q1545" i="8"/>
  <c r="G1545" i="8"/>
  <c r="AC1544" i="8"/>
  <c r="AA1544" i="8"/>
  <c r="Z1544" i="8"/>
  <c r="X1544" i="8"/>
  <c r="U1544" i="8"/>
  <c r="T1544" i="8"/>
  <c r="S1544" i="8"/>
  <c r="R1544" i="8"/>
  <c r="Q1544" i="8"/>
  <c r="G1544" i="8"/>
  <c r="AC1543" i="8"/>
  <c r="AA1543" i="8"/>
  <c r="Z1543" i="8"/>
  <c r="X1543" i="8"/>
  <c r="U1543" i="8"/>
  <c r="T1543" i="8"/>
  <c r="S1543" i="8"/>
  <c r="R1543" i="8"/>
  <c r="Q1543" i="8"/>
  <c r="G1543" i="8"/>
  <c r="AC1542" i="8"/>
  <c r="AA1542" i="8"/>
  <c r="Z1542" i="8"/>
  <c r="X1542" i="8"/>
  <c r="U1542" i="8"/>
  <c r="T1542" i="8"/>
  <c r="S1542" i="8"/>
  <c r="R1542" i="8"/>
  <c r="Q1542" i="8"/>
  <c r="G1542" i="8"/>
  <c r="AC1541" i="8"/>
  <c r="AA1541" i="8"/>
  <c r="Z1541" i="8"/>
  <c r="X1541" i="8"/>
  <c r="U1541" i="8"/>
  <c r="T1541" i="8"/>
  <c r="S1541" i="8"/>
  <c r="R1541" i="8"/>
  <c r="Q1541" i="8"/>
  <c r="G1541" i="8"/>
  <c r="AC1540" i="8"/>
  <c r="AA1540" i="8"/>
  <c r="Z1540" i="8"/>
  <c r="X1540" i="8"/>
  <c r="U1540" i="8"/>
  <c r="T1540" i="8"/>
  <c r="S1540" i="8"/>
  <c r="R1540" i="8"/>
  <c r="Q1540" i="8"/>
  <c r="G1540" i="8"/>
  <c r="AC1539" i="8"/>
  <c r="AA1539" i="8"/>
  <c r="Z1539" i="8"/>
  <c r="X1539" i="8"/>
  <c r="U1539" i="8"/>
  <c r="T1539" i="8"/>
  <c r="S1539" i="8"/>
  <c r="R1539" i="8"/>
  <c r="Q1539" i="8"/>
  <c r="G1539" i="8"/>
  <c r="AC1538" i="8"/>
  <c r="AA1538" i="8"/>
  <c r="Z1538" i="8"/>
  <c r="X1538" i="8"/>
  <c r="U1538" i="8"/>
  <c r="T1538" i="8"/>
  <c r="S1538" i="8"/>
  <c r="R1538" i="8"/>
  <c r="Q1538" i="8"/>
  <c r="G1538" i="8"/>
  <c r="AC1537" i="8"/>
  <c r="AA1537" i="8"/>
  <c r="Z1537" i="8"/>
  <c r="X1537" i="8"/>
  <c r="U1537" i="8"/>
  <c r="T1537" i="8"/>
  <c r="S1537" i="8"/>
  <c r="R1537" i="8"/>
  <c r="Q1537" i="8"/>
  <c r="G1537" i="8"/>
  <c r="AC1536" i="8"/>
  <c r="AA1536" i="8"/>
  <c r="Z1536" i="8"/>
  <c r="X1536" i="8"/>
  <c r="U1536" i="8"/>
  <c r="T1536" i="8"/>
  <c r="S1536" i="8"/>
  <c r="R1536" i="8"/>
  <c r="Q1536" i="8"/>
  <c r="G1536" i="8"/>
  <c r="AC1535" i="8"/>
  <c r="AA1535" i="8"/>
  <c r="Z1535" i="8"/>
  <c r="X1535" i="8"/>
  <c r="U1535" i="8"/>
  <c r="T1535" i="8"/>
  <c r="S1535" i="8"/>
  <c r="R1535" i="8"/>
  <c r="Q1535" i="8"/>
  <c r="G1535" i="8"/>
  <c r="AC1534" i="8"/>
  <c r="AA1534" i="8"/>
  <c r="Z1534" i="8"/>
  <c r="X1534" i="8"/>
  <c r="U1534" i="8"/>
  <c r="T1534" i="8"/>
  <c r="S1534" i="8"/>
  <c r="R1534" i="8"/>
  <c r="Q1534" i="8"/>
  <c r="G1534" i="8"/>
  <c r="AC1533" i="8"/>
  <c r="AA1533" i="8"/>
  <c r="Z1533" i="8"/>
  <c r="X1533" i="8"/>
  <c r="U1533" i="8"/>
  <c r="T1533" i="8"/>
  <c r="S1533" i="8"/>
  <c r="R1533" i="8"/>
  <c r="Q1533" i="8"/>
  <c r="G1533" i="8"/>
  <c r="AC1532" i="8"/>
  <c r="AA1532" i="8"/>
  <c r="Z1532" i="8"/>
  <c r="X1532" i="8"/>
  <c r="U1532" i="8"/>
  <c r="T1532" i="8"/>
  <c r="S1532" i="8"/>
  <c r="R1532" i="8"/>
  <c r="Q1532" i="8"/>
  <c r="G1532" i="8"/>
  <c r="AC1531" i="8"/>
  <c r="AA1531" i="8"/>
  <c r="Z1531" i="8"/>
  <c r="X1531" i="8"/>
  <c r="U1531" i="8"/>
  <c r="T1531" i="8"/>
  <c r="S1531" i="8"/>
  <c r="R1531" i="8"/>
  <c r="Q1531" i="8"/>
  <c r="G1531" i="8"/>
  <c r="AC1530" i="8"/>
  <c r="AA1530" i="8"/>
  <c r="Z1530" i="8"/>
  <c r="X1530" i="8"/>
  <c r="U1530" i="8"/>
  <c r="T1530" i="8"/>
  <c r="S1530" i="8"/>
  <c r="R1530" i="8"/>
  <c r="Q1530" i="8"/>
  <c r="G1530" i="8"/>
  <c r="AC1529" i="8"/>
  <c r="AA1529" i="8"/>
  <c r="Z1529" i="8"/>
  <c r="X1529" i="8"/>
  <c r="U1529" i="8"/>
  <c r="T1529" i="8"/>
  <c r="S1529" i="8"/>
  <c r="R1529" i="8"/>
  <c r="Q1529" i="8"/>
  <c r="G1529" i="8"/>
  <c r="AC1528" i="8"/>
  <c r="AA1528" i="8"/>
  <c r="Z1528" i="8"/>
  <c r="X1528" i="8"/>
  <c r="U1528" i="8"/>
  <c r="T1528" i="8"/>
  <c r="S1528" i="8"/>
  <c r="R1528" i="8"/>
  <c r="Q1528" i="8"/>
  <c r="G1528" i="8"/>
  <c r="AC1527" i="8"/>
  <c r="AA1527" i="8"/>
  <c r="Z1527" i="8"/>
  <c r="X1527" i="8"/>
  <c r="U1527" i="8"/>
  <c r="T1527" i="8"/>
  <c r="S1527" i="8"/>
  <c r="R1527" i="8"/>
  <c r="Q1527" i="8"/>
  <c r="G1527" i="8"/>
  <c r="AC1526" i="8"/>
  <c r="AA1526" i="8"/>
  <c r="Z1526" i="8"/>
  <c r="X1526" i="8"/>
  <c r="U1526" i="8"/>
  <c r="T1526" i="8"/>
  <c r="S1526" i="8"/>
  <c r="R1526" i="8"/>
  <c r="Q1526" i="8"/>
  <c r="G1526" i="8"/>
  <c r="AC1525" i="8"/>
  <c r="AA1525" i="8"/>
  <c r="Z1525" i="8"/>
  <c r="X1525" i="8"/>
  <c r="U1525" i="8"/>
  <c r="T1525" i="8"/>
  <c r="S1525" i="8"/>
  <c r="R1525" i="8"/>
  <c r="Q1525" i="8"/>
  <c r="G1525" i="8"/>
  <c r="AC1524" i="8"/>
  <c r="AA1524" i="8"/>
  <c r="Z1524" i="8"/>
  <c r="X1524" i="8"/>
  <c r="U1524" i="8"/>
  <c r="T1524" i="8"/>
  <c r="S1524" i="8"/>
  <c r="R1524" i="8"/>
  <c r="Q1524" i="8"/>
  <c r="G1524" i="8"/>
  <c r="AC1523" i="8"/>
  <c r="AA1523" i="8"/>
  <c r="Z1523" i="8"/>
  <c r="X1523" i="8"/>
  <c r="U1523" i="8"/>
  <c r="T1523" i="8"/>
  <c r="S1523" i="8"/>
  <c r="R1523" i="8"/>
  <c r="Q1523" i="8"/>
  <c r="G1523" i="8"/>
  <c r="AC1522" i="8"/>
  <c r="AA1522" i="8"/>
  <c r="Z1522" i="8"/>
  <c r="X1522" i="8"/>
  <c r="U1522" i="8"/>
  <c r="T1522" i="8"/>
  <c r="S1522" i="8"/>
  <c r="R1522" i="8"/>
  <c r="Q1522" i="8"/>
  <c r="G1522" i="8"/>
  <c r="AC1521" i="8"/>
  <c r="AA1521" i="8"/>
  <c r="Z1521" i="8"/>
  <c r="X1521" i="8"/>
  <c r="U1521" i="8"/>
  <c r="T1521" i="8"/>
  <c r="S1521" i="8"/>
  <c r="R1521" i="8"/>
  <c r="Q1521" i="8"/>
  <c r="G1521" i="8"/>
  <c r="AC1520" i="8"/>
  <c r="AA1520" i="8"/>
  <c r="Z1520" i="8"/>
  <c r="X1520" i="8"/>
  <c r="U1520" i="8"/>
  <c r="T1520" i="8"/>
  <c r="S1520" i="8"/>
  <c r="R1520" i="8"/>
  <c r="Q1520" i="8"/>
  <c r="G1520" i="8"/>
  <c r="AC1519" i="8"/>
  <c r="AA1519" i="8"/>
  <c r="Z1519" i="8"/>
  <c r="X1519" i="8"/>
  <c r="U1519" i="8"/>
  <c r="T1519" i="8"/>
  <c r="S1519" i="8"/>
  <c r="R1519" i="8"/>
  <c r="Q1519" i="8"/>
  <c r="G1519" i="8"/>
  <c r="AC1518" i="8"/>
  <c r="AA1518" i="8"/>
  <c r="Z1518" i="8"/>
  <c r="X1518" i="8"/>
  <c r="U1518" i="8"/>
  <c r="T1518" i="8"/>
  <c r="S1518" i="8"/>
  <c r="R1518" i="8"/>
  <c r="Q1518" i="8"/>
  <c r="G1518" i="8"/>
  <c r="AC1517" i="8"/>
  <c r="AA1517" i="8"/>
  <c r="Z1517" i="8"/>
  <c r="X1517" i="8"/>
  <c r="U1517" i="8"/>
  <c r="T1517" i="8"/>
  <c r="S1517" i="8"/>
  <c r="R1517" i="8"/>
  <c r="Q1517" i="8"/>
  <c r="G1517" i="8"/>
  <c r="AC1516" i="8"/>
  <c r="AA1516" i="8"/>
  <c r="Z1516" i="8"/>
  <c r="X1516" i="8"/>
  <c r="U1516" i="8"/>
  <c r="T1516" i="8"/>
  <c r="S1516" i="8"/>
  <c r="R1516" i="8"/>
  <c r="Q1516" i="8"/>
  <c r="G1516" i="8"/>
  <c r="AC1515" i="8"/>
  <c r="AA1515" i="8"/>
  <c r="Z1515" i="8"/>
  <c r="X1515" i="8"/>
  <c r="U1515" i="8"/>
  <c r="T1515" i="8"/>
  <c r="S1515" i="8"/>
  <c r="R1515" i="8"/>
  <c r="Q1515" i="8"/>
  <c r="G1515" i="8"/>
  <c r="AC1514" i="8"/>
  <c r="AA1514" i="8"/>
  <c r="Z1514" i="8"/>
  <c r="X1514" i="8"/>
  <c r="U1514" i="8"/>
  <c r="T1514" i="8"/>
  <c r="S1514" i="8"/>
  <c r="R1514" i="8"/>
  <c r="Q1514" i="8"/>
  <c r="G1514" i="8"/>
  <c r="AC1513" i="8"/>
  <c r="AA1513" i="8"/>
  <c r="Z1513" i="8"/>
  <c r="X1513" i="8"/>
  <c r="U1513" i="8"/>
  <c r="T1513" i="8"/>
  <c r="S1513" i="8"/>
  <c r="R1513" i="8"/>
  <c r="Q1513" i="8"/>
  <c r="G1513" i="8"/>
  <c r="AC1512" i="8"/>
  <c r="AA1512" i="8"/>
  <c r="Z1512" i="8"/>
  <c r="X1512" i="8"/>
  <c r="U1512" i="8"/>
  <c r="T1512" i="8"/>
  <c r="S1512" i="8"/>
  <c r="R1512" i="8"/>
  <c r="Q1512" i="8"/>
  <c r="G1512" i="8"/>
  <c r="AC1511" i="8"/>
  <c r="AA1511" i="8"/>
  <c r="Z1511" i="8"/>
  <c r="X1511" i="8"/>
  <c r="U1511" i="8"/>
  <c r="T1511" i="8"/>
  <c r="S1511" i="8"/>
  <c r="R1511" i="8"/>
  <c r="Q1511" i="8"/>
  <c r="G1511" i="8"/>
  <c r="AC1510" i="8"/>
  <c r="AA1510" i="8"/>
  <c r="Z1510" i="8"/>
  <c r="X1510" i="8"/>
  <c r="U1510" i="8"/>
  <c r="T1510" i="8"/>
  <c r="S1510" i="8"/>
  <c r="R1510" i="8"/>
  <c r="Q1510" i="8"/>
  <c r="G1510" i="8"/>
  <c r="AC1509" i="8"/>
  <c r="AA1509" i="8"/>
  <c r="Z1509" i="8"/>
  <c r="X1509" i="8"/>
  <c r="U1509" i="8"/>
  <c r="T1509" i="8"/>
  <c r="S1509" i="8"/>
  <c r="R1509" i="8"/>
  <c r="Q1509" i="8"/>
  <c r="G1509" i="8"/>
  <c r="AC1508" i="8"/>
  <c r="AA1508" i="8"/>
  <c r="Z1508" i="8"/>
  <c r="X1508" i="8"/>
  <c r="U1508" i="8"/>
  <c r="T1508" i="8"/>
  <c r="S1508" i="8"/>
  <c r="R1508" i="8"/>
  <c r="Q1508" i="8"/>
  <c r="G1508" i="8"/>
  <c r="AC1507" i="8"/>
  <c r="AA1507" i="8"/>
  <c r="Z1507" i="8"/>
  <c r="X1507" i="8"/>
  <c r="U1507" i="8"/>
  <c r="T1507" i="8"/>
  <c r="S1507" i="8"/>
  <c r="R1507" i="8"/>
  <c r="Q1507" i="8"/>
  <c r="G1507" i="8"/>
  <c r="AC1506" i="8"/>
  <c r="AA1506" i="8"/>
  <c r="Z1506" i="8"/>
  <c r="X1506" i="8"/>
  <c r="U1506" i="8"/>
  <c r="T1506" i="8"/>
  <c r="S1506" i="8"/>
  <c r="R1506" i="8"/>
  <c r="Q1506" i="8"/>
  <c r="G1506" i="8"/>
  <c r="AC1505" i="8"/>
  <c r="AA1505" i="8"/>
  <c r="Z1505" i="8"/>
  <c r="X1505" i="8"/>
  <c r="U1505" i="8"/>
  <c r="T1505" i="8"/>
  <c r="S1505" i="8"/>
  <c r="R1505" i="8"/>
  <c r="Q1505" i="8"/>
  <c r="G1505" i="8"/>
  <c r="AC1504" i="8"/>
  <c r="AA1504" i="8"/>
  <c r="Z1504" i="8"/>
  <c r="X1504" i="8"/>
  <c r="U1504" i="8"/>
  <c r="T1504" i="8"/>
  <c r="S1504" i="8"/>
  <c r="R1504" i="8"/>
  <c r="Q1504" i="8"/>
  <c r="G1504" i="8"/>
  <c r="AC1503" i="8"/>
  <c r="AA1503" i="8"/>
  <c r="Z1503" i="8"/>
  <c r="X1503" i="8"/>
  <c r="U1503" i="8"/>
  <c r="T1503" i="8"/>
  <c r="S1503" i="8"/>
  <c r="R1503" i="8"/>
  <c r="Q1503" i="8"/>
  <c r="G1503" i="8"/>
  <c r="AC1502" i="8"/>
  <c r="AA1502" i="8"/>
  <c r="Z1502" i="8"/>
  <c r="X1502" i="8"/>
  <c r="U1502" i="8"/>
  <c r="T1502" i="8"/>
  <c r="S1502" i="8"/>
  <c r="R1502" i="8"/>
  <c r="Q1502" i="8"/>
  <c r="G1502" i="8"/>
  <c r="AC1501" i="8"/>
  <c r="AA1501" i="8"/>
  <c r="Z1501" i="8"/>
  <c r="X1501" i="8"/>
  <c r="U1501" i="8"/>
  <c r="T1501" i="8"/>
  <c r="S1501" i="8"/>
  <c r="R1501" i="8"/>
  <c r="Q1501" i="8"/>
  <c r="G1501" i="8"/>
  <c r="AC1500" i="8"/>
  <c r="AA1500" i="8"/>
  <c r="Z1500" i="8"/>
  <c r="X1500" i="8"/>
  <c r="U1500" i="8"/>
  <c r="T1500" i="8"/>
  <c r="S1500" i="8"/>
  <c r="R1500" i="8"/>
  <c r="Q1500" i="8"/>
  <c r="G1500" i="8"/>
  <c r="AC1499" i="8"/>
  <c r="AA1499" i="8"/>
  <c r="Z1499" i="8"/>
  <c r="X1499" i="8"/>
  <c r="U1499" i="8"/>
  <c r="T1499" i="8"/>
  <c r="S1499" i="8"/>
  <c r="R1499" i="8"/>
  <c r="Q1499" i="8"/>
  <c r="G1499" i="8"/>
  <c r="AC1498" i="8"/>
  <c r="AA1498" i="8"/>
  <c r="Z1498" i="8"/>
  <c r="X1498" i="8"/>
  <c r="U1498" i="8"/>
  <c r="T1498" i="8"/>
  <c r="S1498" i="8"/>
  <c r="R1498" i="8"/>
  <c r="Q1498" i="8"/>
  <c r="G1498" i="8"/>
  <c r="AC1497" i="8"/>
  <c r="AA1497" i="8"/>
  <c r="Z1497" i="8"/>
  <c r="X1497" i="8"/>
  <c r="U1497" i="8"/>
  <c r="T1497" i="8"/>
  <c r="S1497" i="8"/>
  <c r="R1497" i="8"/>
  <c r="Q1497" i="8"/>
  <c r="G1497" i="8"/>
  <c r="AC1496" i="8"/>
  <c r="AA1496" i="8"/>
  <c r="Z1496" i="8"/>
  <c r="X1496" i="8"/>
  <c r="U1496" i="8"/>
  <c r="T1496" i="8"/>
  <c r="S1496" i="8"/>
  <c r="R1496" i="8"/>
  <c r="Q1496" i="8"/>
  <c r="G1496" i="8"/>
  <c r="AC1495" i="8"/>
  <c r="AA1495" i="8"/>
  <c r="Z1495" i="8"/>
  <c r="X1495" i="8"/>
  <c r="U1495" i="8"/>
  <c r="T1495" i="8"/>
  <c r="S1495" i="8"/>
  <c r="R1495" i="8"/>
  <c r="Q1495" i="8"/>
  <c r="G1495" i="8"/>
  <c r="AC1494" i="8"/>
  <c r="AA1494" i="8"/>
  <c r="Z1494" i="8"/>
  <c r="X1494" i="8"/>
  <c r="U1494" i="8"/>
  <c r="T1494" i="8"/>
  <c r="S1494" i="8"/>
  <c r="R1494" i="8"/>
  <c r="Q1494" i="8"/>
  <c r="G1494" i="8"/>
  <c r="AC1493" i="8"/>
  <c r="AA1493" i="8"/>
  <c r="Z1493" i="8"/>
  <c r="X1493" i="8"/>
  <c r="U1493" i="8"/>
  <c r="T1493" i="8"/>
  <c r="S1493" i="8"/>
  <c r="R1493" i="8"/>
  <c r="Q1493" i="8"/>
  <c r="G1493" i="8"/>
  <c r="AC1492" i="8"/>
  <c r="AA1492" i="8"/>
  <c r="Z1492" i="8"/>
  <c r="X1492" i="8"/>
  <c r="U1492" i="8"/>
  <c r="T1492" i="8"/>
  <c r="S1492" i="8"/>
  <c r="R1492" i="8"/>
  <c r="Q1492" i="8"/>
  <c r="G1492" i="8"/>
  <c r="AC1491" i="8"/>
  <c r="AA1491" i="8"/>
  <c r="Z1491" i="8"/>
  <c r="X1491" i="8"/>
  <c r="U1491" i="8"/>
  <c r="T1491" i="8"/>
  <c r="S1491" i="8"/>
  <c r="R1491" i="8"/>
  <c r="Q1491" i="8"/>
  <c r="G1491" i="8"/>
  <c r="AC1490" i="8"/>
  <c r="AA1490" i="8"/>
  <c r="Z1490" i="8"/>
  <c r="X1490" i="8"/>
  <c r="U1490" i="8"/>
  <c r="T1490" i="8"/>
  <c r="S1490" i="8"/>
  <c r="R1490" i="8"/>
  <c r="Q1490" i="8"/>
  <c r="G1490" i="8"/>
  <c r="AC1489" i="8"/>
  <c r="AA1489" i="8"/>
  <c r="Z1489" i="8"/>
  <c r="X1489" i="8"/>
  <c r="U1489" i="8"/>
  <c r="T1489" i="8"/>
  <c r="S1489" i="8"/>
  <c r="R1489" i="8"/>
  <c r="Q1489" i="8"/>
  <c r="G1489" i="8"/>
  <c r="AC1488" i="8"/>
  <c r="AA1488" i="8"/>
  <c r="Z1488" i="8"/>
  <c r="X1488" i="8"/>
  <c r="U1488" i="8"/>
  <c r="T1488" i="8"/>
  <c r="S1488" i="8"/>
  <c r="R1488" i="8"/>
  <c r="Q1488" i="8"/>
  <c r="G1488" i="8"/>
  <c r="AC1487" i="8"/>
  <c r="AA1487" i="8"/>
  <c r="Z1487" i="8"/>
  <c r="X1487" i="8"/>
  <c r="U1487" i="8"/>
  <c r="T1487" i="8"/>
  <c r="S1487" i="8"/>
  <c r="R1487" i="8"/>
  <c r="Q1487" i="8"/>
  <c r="G1487" i="8"/>
  <c r="AC1486" i="8"/>
  <c r="AA1486" i="8"/>
  <c r="Z1486" i="8"/>
  <c r="X1486" i="8"/>
  <c r="U1486" i="8"/>
  <c r="T1486" i="8"/>
  <c r="S1486" i="8"/>
  <c r="R1486" i="8"/>
  <c r="Q1486" i="8"/>
  <c r="G1486" i="8"/>
  <c r="AC1485" i="8"/>
  <c r="AA1485" i="8"/>
  <c r="Z1485" i="8"/>
  <c r="X1485" i="8"/>
  <c r="U1485" i="8"/>
  <c r="T1485" i="8"/>
  <c r="S1485" i="8"/>
  <c r="R1485" i="8"/>
  <c r="Q1485" i="8"/>
  <c r="G1485" i="8"/>
  <c r="AC1484" i="8"/>
  <c r="AA1484" i="8"/>
  <c r="Z1484" i="8"/>
  <c r="X1484" i="8"/>
  <c r="U1484" i="8"/>
  <c r="T1484" i="8"/>
  <c r="S1484" i="8"/>
  <c r="R1484" i="8"/>
  <c r="Q1484" i="8"/>
  <c r="G1484" i="8"/>
  <c r="AC1483" i="8"/>
  <c r="AA1483" i="8"/>
  <c r="Z1483" i="8"/>
  <c r="X1483" i="8"/>
  <c r="U1483" i="8"/>
  <c r="T1483" i="8"/>
  <c r="S1483" i="8"/>
  <c r="R1483" i="8"/>
  <c r="Q1483" i="8"/>
  <c r="G1483" i="8"/>
  <c r="AC1482" i="8"/>
  <c r="AA1482" i="8"/>
  <c r="Z1482" i="8"/>
  <c r="X1482" i="8"/>
  <c r="U1482" i="8"/>
  <c r="T1482" i="8"/>
  <c r="S1482" i="8"/>
  <c r="R1482" i="8"/>
  <c r="Q1482" i="8"/>
  <c r="G1482" i="8"/>
  <c r="AC1481" i="8"/>
  <c r="AA1481" i="8"/>
  <c r="Z1481" i="8"/>
  <c r="X1481" i="8"/>
  <c r="U1481" i="8"/>
  <c r="T1481" i="8"/>
  <c r="S1481" i="8"/>
  <c r="R1481" i="8"/>
  <c r="Q1481" i="8"/>
  <c r="G1481" i="8"/>
  <c r="AC1480" i="8"/>
  <c r="AA1480" i="8"/>
  <c r="Z1480" i="8"/>
  <c r="X1480" i="8"/>
  <c r="U1480" i="8"/>
  <c r="T1480" i="8"/>
  <c r="S1480" i="8"/>
  <c r="R1480" i="8"/>
  <c r="Q1480" i="8"/>
  <c r="G1480" i="8"/>
  <c r="AC1479" i="8"/>
  <c r="AA1479" i="8"/>
  <c r="Z1479" i="8"/>
  <c r="X1479" i="8"/>
  <c r="U1479" i="8"/>
  <c r="T1479" i="8"/>
  <c r="S1479" i="8"/>
  <c r="R1479" i="8"/>
  <c r="Q1479" i="8"/>
  <c r="G1479" i="8"/>
  <c r="AC1478" i="8"/>
  <c r="AA1478" i="8"/>
  <c r="Z1478" i="8"/>
  <c r="X1478" i="8"/>
  <c r="U1478" i="8"/>
  <c r="T1478" i="8"/>
  <c r="S1478" i="8"/>
  <c r="R1478" i="8"/>
  <c r="Q1478" i="8"/>
  <c r="G1478" i="8"/>
  <c r="AC1477" i="8"/>
  <c r="AA1477" i="8"/>
  <c r="Z1477" i="8"/>
  <c r="X1477" i="8"/>
  <c r="U1477" i="8"/>
  <c r="T1477" i="8"/>
  <c r="S1477" i="8"/>
  <c r="R1477" i="8"/>
  <c r="Q1477" i="8"/>
  <c r="G1477" i="8"/>
  <c r="AC1476" i="8"/>
  <c r="AA1476" i="8"/>
  <c r="Z1476" i="8"/>
  <c r="X1476" i="8"/>
  <c r="U1476" i="8"/>
  <c r="T1476" i="8"/>
  <c r="S1476" i="8"/>
  <c r="R1476" i="8"/>
  <c r="Q1476" i="8"/>
  <c r="G1476" i="8"/>
  <c r="AC1475" i="8"/>
  <c r="AA1475" i="8"/>
  <c r="Z1475" i="8"/>
  <c r="X1475" i="8"/>
  <c r="U1475" i="8"/>
  <c r="T1475" i="8"/>
  <c r="S1475" i="8"/>
  <c r="R1475" i="8"/>
  <c r="Q1475" i="8"/>
  <c r="G1475" i="8"/>
  <c r="AC1474" i="8"/>
  <c r="AA1474" i="8"/>
  <c r="Z1474" i="8"/>
  <c r="X1474" i="8"/>
  <c r="U1474" i="8"/>
  <c r="T1474" i="8"/>
  <c r="S1474" i="8"/>
  <c r="R1474" i="8"/>
  <c r="Q1474" i="8"/>
  <c r="G1474" i="8"/>
  <c r="AC1473" i="8"/>
  <c r="AA1473" i="8"/>
  <c r="Z1473" i="8"/>
  <c r="X1473" i="8"/>
  <c r="U1473" i="8"/>
  <c r="T1473" i="8"/>
  <c r="S1473" i="8"/>
  <c r="R1473" i="8"/>
  <c r="Q1473" i="8"/>
  <c r="G1473" i="8"/>
  <c r="AC1472" i="8"/>
  <c r="AA1472" i="8"/>
  <c r="Z1472" i="8"/>
  <c r="X1472" i="8"/>
  <c r="U1472" i="8"/>
  <c r="T1472" i="8"/>
  <c r="S1472" i="8"/>
  <c r="R1472" i="8"/>
  <c r="Q1472" i="8"/>
  <c r="G1472" i="8"/>
  <c r="AC1471" i="8"/>
  <c r="AA1471" i="8"/>
  <c r="Z1471" i="8"/>
  <c r="X1471" i="8"/>
  <c r="U1471" i="8"/>
  <c r="T1471" i="8"/>
  <c r="S1471" i="8"/>
  <c r="R1471" i="8"/>
  <c r="Q1471" i="8"/>
  <c r="G1471" i="8"/>
  <c r="AC1470" i="8"/>
  <c r="AA1470" i="8"/>
  <c r="Z1470" i="8"/>
  <c r="X1470" i="8"/>
  <c r="U1470" i="8"/>
  <c r="T1470" i="8"/>
  <c r="S1470" i="8"/>
  <c r="R1470" i="8"/>
  <c r="Q1470" i="8"/>
  <c r="G1470" i="8"/>
  <c r="AC1469" i="8"/>
  <c r="AA1469" i="8"/>
  <c r="Z1469" i="8"/>
  <c r="X1469" i="8"/>
  <c r="U1469" i="8"/>
  <c r="T1469" i="8"/>
  <c r="S1469" i="8"/>
  <c r="R1469" i="8"/>
  <c r="Q1469" i="8"/>
  <c r="G1469" i="8"/>
  <c r="AC1468" i="8"/>
  <c r="AA1468" i="8"/>
  <c r="Z1468" i="8"/>
  <c r="X1468" i="8"/>
  <c r="U1468" i="8"/>
  <c r="T1468" i="8"/>
  <c r="S1468" i="8"/>
  <c r="R1468" i="8"/>
  <c r="Q1468" i="8"/>
  <c r="G1468" i="8"/>
  <c r="AC1467" i="8"/>
  <c r="AA1467" i="8"/>
  <c r="Z1467" i="8"/>
  <c r="X1467" i="8"/>
  <c r="U1467" i="8"/>
  <c r="T1467" i="8"/>
  <c r="S1467" i="8"/>
  <c r="R1467" i="8"/>
  <c r="Q1467" i="8"/>
  <c r="G1467" i="8"/>
  <c r="AC1466" i="8"/>
  <c r="AA1466" i="8"/>
  <c r="Z1466" i="8"/>
  <c r="X1466" i="8"/>
  <c r="U1466" i="8"/>
  <c r="T1466" i="8"/>
  <c r="S1466" i="8"/>
  <c r="R1466" i="8"/>
  <c r="Q1466" i="8"/>
  <c r="G1466" i="8"/>
  <c r="AC1465" i="8"/>
  <c r="AA1465" i="8"/>
  <c r="Z1465" i="8"/>
  <c r="X1465" i="8"/>
  <c r="U1465" i="8"/>
  <c r="T1465" i="8"/>
  <c r="S1465" i="8"/>
  <c r="R1465" i="8"/>
  <c r="Q1465" i="8"/>
  <c r="G1465" i="8"/>
  <c r="AC1464" i="8"/>
  <c r="AA1464" i="8"/>
  <c r="Z1464" i="8"/>
  <c r="X1464" i="8"/>
  <c r="U1464" i="8"/>
  <c r="T1464" i="8"/>
  <c r="S1464" i="8"/>
  <c r="R1464" i="8"/>
  <c r="Q1464" i="8"/>
  <c r="G1464" i="8"/>
  <c r="AC1463" i="8"/>
  <c r="AA1463" i="8"/>
  <c r="Z1463" i="8"/>
  <c r="X1463" i="8"/>
  <c r="U1463" i="8"/>
  <c r="T1463" i="8"/>
  <c r="S1463" i="8"/>
  <c r="R1463" i="8"/>
  <c r="Q1463" i="8"/>
  <c r="G1463" i="8"/>
  <c r="AC1462" i="8"/>
  <c r="AA1462" i="8"/>
  <c r="Z1462" i="8"/>
  <c r="X1462" i="8"/>
  <c r="U1462" i="8"/>
  <c r="T1462" i="8"/>
  <c r="S1462" i="8"/>
  <c r="R1462" i="8"/>
  <c r="Q1462" i="8"/>
  <c r="G1462" i="8"/>
  <c r="AC1461" i="8"/>
  <c r="AA1461" i="8"/>
  <c r="Z1461" i="8"/>
  <c r="X1461" i="8"/>
  <c r="U1461" i="8"/>
  <c r="T1461" i="8"/>
  <c r="S1461" i="8"/>
  <c r="R1461" i="8"/>
  <c r="Q1461" i="8"/>
  <c r="G1461" i="8"/>
  <c r="AC1460" i="8"/>
  <c r="AA1460" i="8"/>
  <c r="Z1460" i="8"/>
  <c r="X1460" i="8"/>
  <c r="U1460" i="8"/>
  <c r="T1460" i="8"/>
  <c r="S1460" i="8"/>
  <c r="R1460" i="8"/>
  <c r="Q1460" i="8"/>
  <c r="G1460" i="8"/>
  <c r="AC1459" i="8"/>
  <c r="AA1459" i="8"/>
  <c r="Z1459" i="8"/>
  <c r="X1459" i="8"/>
  <c r="U1459" i="8"/>
  <c r="T1459" i="8"/>
  <c r="S1459" i="8"/>
  <c r="R1459" i="8"/>
  <c r="Q1459" i="8"/>
  <c r="G1459" i="8"/>
  <c r="AC1458" i="8"/>
  <c r="AA1458" i="8"/>
  <c r="Z1458" i="8"/>
  <c r="X1458" i="8"/>
  <c r="U1458" i="8"/>
  <c r="T1458" i="8"/>
  <c r="S1458" i="8"/>
  <c r="R1458" i="8"/>
  <c r="Q1458" i="8"/>
  <c r="G1458" i="8"/>
  <c r="AC1457" i="8"/>
  <c r="AA1457" i="8"/>
  <c r="Z1457" i="8"/>
  <c r="X1457" i="8"/>
  <c r="U1457" i="8"/>
  <c r="T1457" i="8"/>
  <c r="S1457" i="8"/>
  <c r="R1457" i="8"/>
  <c r="Q1457" i="8"/>
  <c r="G1457" i="8"/>
  <c r="AC1456" i="8"/>
  <c r="AA1456" i="8"/>
  <c r="Z1456" i="8"/>
  <c r="X1456" i="8"/>
  <c r="U1456" i="8"/>
  <c r="T1456" i="8"/>
  <c r="S1456" i="8"/>
  <c r="R1456" i="8"/>
  <c r="Q1456" i="8"/>
  <c r="G1456" i="8"/>
  <c r="AC1455" i="8"/>
  <c r="AA1455" i="8"/>
  <c r="Z1455" i="8"/>
  <c r="X1455" i="8"/>
  <c r="U1455" i="8"/>
  <c r="T1455" i="8"/>
  <c r="S1455" i="8"/>
  <c r="R1455" i="8"/>
  <c r="Q1455" i="8"/>
  <c r="G1455" i="8"/>
  <c r="AC1454" i="8"/>
  <c r="AA1454" i="8"/>
  <c r="Z1454" i="8"/>
  <c r="X1454" i="8"/>
  <c r="U1454" i="8"/>
  <c r="T1454" i="8"/>
  <c r="S1454" i="8"/>
  <c r="R1454" i="8"/>
  <c r="Q1454" i="8"/>
  <c r="G1454" i="8"/>
  <c r="AC1453" i="8"/>
  <c r="AA1453" i="8"/>
  <c r="Z1453" i="8"/>
  <c r="X1453" i="8"/>
  <c r="U1453" i="8"/>
  <c r="T1453" i="8"/>
  <c r="S1453" i="8"/>
  <c r="R1453" i="8"/>
  <c r="Q1453" i="8"/>
  <c r="G1453" i="8"/>
  <c r="AC1452" i="8"/>
  <c r="AA1452" i="8"/>
  <c r="Z1452" i="8"/>
  <c r="X1452" i="8"/>
  <c r="U1452" i="8"/>
  <c r="T1452" i="8"/>
  <c r="S1452" i="8"/>
  <c r="R1452" i="8"/>
  <c r="Q1452" i="8"/>
  <c r="G1452" i="8"/>
  <c r="AC1451" i="8"/>
  <c r="AA1451" i="8"/>
  <c r="Z1451" i="8"/>
  <c r="X1451" i="8"/>
  <c r="U1451" i="8"/>
  <c r="T1451" i="8"/>
  <c r="S1451" i="8"/>
  <c r="R1451" i="8"/>
  <c r="Q1451" i="8"/>
  <c r="G1451" i="8"/>
  <c r="AC1450" i="8"/>
  <c r="AA1450" i="8"/>
  <c r="Z1450" i="8"/>
  <c r="X1450" i="8"/>
  <c r="U1450" i="8"/>
  <c r="T1450" i="8"/>
  <c r="S1450" i="8"/>
  <c r="R1450" i="8"/>
  <c r="Q1450" i="8"/>
  <c r="G1450" i="8"/>
  <c r="AC1449" i="8"/>
  <c r="AA1449" i="8"/>
  <c r="Z1449" i="8"/>
  <c r="X1449" i="8"/>
  <c r="U1449" i="8"/>
  <c r="T1449" i="8"/>
  <c r="S1449" i="8"/>
  <c r="R1449" i="8"/>
  <c r="Q1449" i="8"/>
  <c r="G1449" i="8"/>
  <c r="AC1448" i="8"/>
  <c r="AA1448" i="8"/>
  <c r="Z1448" i="8"/>
  <c r="X1448" i="8"/>
  <c r="U1448" i="8"/>
  <c r="T1448" i="8"/>
  <c r="S1448" i="8"/>
  <c r="R1448" i="8"/>
  <c r="Q1448" i="8"/>
  <c r="G1448" i="8"/>
  <c r="AC1447" i="8"/>
  <c r="AA1447" i="8"/>
  <c r="Z1447" i="8"/>
  <c r="X1447" i="8"/>
  <c r="U1447" i="8"/>
  <c r="T1447" i="8"/>
  <c r="S1447" i="8"/>
  <c r="R1447" i="8"/>
  <c r="Q1447" i="8"/>
  <c r="G1447" i="8"/>
  <c r="AC1446" i="8"/>
  <c r="AA1446" i="8"/>
  <c r="Z1446" i="8"/>
  <c r="X1446" i="8"/>
  <c r="U1446" i="8"/>
  <c r="T1446" i="8"/>
  <c r="S1446" i="8"/>
  <c r="R1446" i="8"/>
  <c r="Q1446" i="8"/>
  <c r="G1446" i="8"/>
  <c r="AC1445" i="8"/>
  <c r="AA1445" i="8"/>
  <c r="Z1445" i="8"/>
  <c r="X1445" i="8"/>
  <c r="U1445" i="8"/>
  <c r="T1445" i="8"/>
  <c r="S1445" i="8"/>
  <c r="R1445" i="8"/>
  <c r="Q1445" i="8"/>
  <c r="G1445" i="8"/>
  <c r="AC1444" i="8"/>
  <c r="AA1444" i="8"/>
  <c r="Z1444" i="8"/>
  <c r="X1444" i="8"/>
  <c r="U1444" i="8"/>
  <c r="T1444" i="8"/>
  <c r="S1444" i="8"/>
  <c r="R1444" i="8"/>
  <c r="Q1444" i="8"/>
  <c r="G1444" i="8"/>
  <c r="AC1443" i="8"/>
  <c r="AA1443" i="8"/>
  <c r="Z1443" i="8"/>
  <c r="X1443" i="8"/>
  <c r="U1443" i="8"/>
  <c r="T1443" i="8"/>
  <c r="S1443" i="8"/>
  <c r="R1443" i="8"/>
  <c r="Q1443" i="8"/>
  <c r="G1443" i="8"/>
  <c r="AC1442" i="8"/>
  <c r="AA1442" i="8"/>
  <c r="Z1442" i="8"/>
  <c r="X1442" i="8"/>
  <c r="U1442" i="8"/>
  <c r="T1442" i="8"/>
  <c r="S1442" i="8"/>
  <c r="R1442" i="8"/>
  <c r="Q1442" i="8"/>
  <c r="G1442" i="8"/>
  <c r="AC1441" i="8"/>
  <c r="AA1441" i="8"/>
  <c r="Z1441" i="8"/>
  <c r="X1441" i="8"/>
  <c r="U1441" i="8"/>
  <c r="T1441" i="8"/>
  <c r="S1441" i="8"/>
  <c r="R1441" i="8"/>
  <c r="Q1441" i="8"/>
  <c r="G1441" i="8"/>
  <c r="AC1440" i="8"/>
  <c r="AA1440" i="8"/>
  <c r="Z1440" i="8"/>
  <c r="X1440" i="8"/>
  <c r="U1440" i="8"/>
  <c r="T1440" i="8"/>
  <c r="S1440" i="8"/>
  <c r="R1440" i="8"/>
  <c r="Q1440" i="8"/>
  <c r="G1440" i="8"/>
  <c r="AC1439" i="8"/>
  <c r="AA1439" i="8"/>
  <c r="Z1439" i="8"/>
  <c r="X1439" i="8"/>
  <c r="U1439" i="8"/>
  <c r="T1439" i="8"/>
  <c r="S1439" i="8"/>
  <c r="R1439" i="8"/>
  <c r="Q1439" i="8"/>
  <c r="G1439" i="8"/>
  <c r="AC1438" i="8"/>
  <c r="AA1438" i="8"/>
  <c r="Z1438" i="8"/>
  <c r="X1438" i="8"/>
  <c r="U1438" i="8"/>
  <c r="T1438" i="8"/>
  <c r="S1438" i="8"/>
  <c r="R1438" i="8"/>
  <c r="Q1438" i="8"/>
  <c r="G1438" i="8"/>
  <c r="AC1437" i="8"/>
  <c r="AA1437" i="8"/>
  <c r="Z1437" i="8"/>
  <c r="X1437" i="8"/>
  <c r="U1437" i="8"/>
  <c r="T1437" i="8"/>
  <c r="S1437" i="8"/>
  <c r="R1437" i="8"/>
  <c r="Q1437" i="8"/>
  <c r="G1437" i="8"/>
  <c r="AC1436" i="8"/>
  <c r="AA1436" i="8"/>
  <c r="Z1436" i="8"/>
  <c r="X1436" i="8"/>
  <c r="U1436" i="8"/>
  <c r="T1436" i="8"/>
  <c r="S1436" i="8"/>
  <c r="R1436" i="8"/>
  <c r="Q1436" i="8"/>
  <c r="G1436" i="8"/>
  <c r="AC1435" i="8"/>
  <c r="AA1435" i="8"/>
  <c r="Z1435" i="8"/>
  <c r="X1435" i="8"/>
  <c r="U1435" i="8"/>
  <c r="T1435" i="8"/>
  <c r="S1435" i="8"/>
  <c r="R1435" i="8"/>
  <c r="Q1435" i="8"/>
  <c r="G1435" i="8"/>
  <c r="AC1434" i="8"/>
  <c r="AA1434" i="8"/>
  <c r="Z1434" i="8"/>
  <c r="X1434" i="8"/>
  <c r="U1434" i="8"/>
  <c r="T1434" i="8"/>
  <c r="S1434" i="8"/>
  <c r="R1434" i="8"/>
  <c r="Q1434" i="8"/>
  <c r="G1434" i="8"/>
  <c r="AC1433" i="8"/>
  <c r="AA1433" i="8"/>
  <c r="Z1433" i="8"/>
  <c r="X1433" i="8"/>
  <c r="U1433" i="8"/>
  <c r="T1433" i="8"/>
  <c r="S1433" i="8"/>
  <c r="R1433" i="8"/>
  <c r="Q1433" i="8"/>
  <c r="G1433" i="8"/>
  <c r="AC1432" i="8"/>
  <c r="AA1432" i="8"/>
  <c r="Z1432" i="8"/>
  <c r="X1432" i="8"/>
  <c r="U1432" i="8"/>
  <c r="T1432" i="8"/>
  <c r="S1432" i="8"/>
  <c r="R1432" i="8"/>
  <c r="Q1432" i="8"/>
  <c r="G1432" i="8"/>
  <c r="AC1431" i="8"/>
  <c r="AA1431" i="8"/>
  <c r="Z1431" i="8"/>
  <c r="X1431" i="8"/>
  <c r="U1431" i="8"/>
  <c r="T1431" i="8"/>
  <c r="S1431" i="8"/>
  <c r="R1431" i="8"/>
  <c r="Q1431" i="8"/>
  <c r="G1431" i="8"/>
  <c r="AC1430" i="8"/>
  <c r="AA1430" i="8"/>
  <c r="Z1430" i="8"/>
  <c r="X1430" i="8"/>
  <c r="U1430" i="8"/>
  <c r="T1430" i="8"/>
  <c r="S1430" i="8"/>
  <c r="R1430" i="8"/>
  <c r="Q1430" i="8"/>
  <c r="G1430" i="8"/>
  <c r="AC1429" i="8"/>
  <c r="AA1429" i="8"/>
  <c r="Z1429" i="8"/>
  <c r="X1429" i="8"/>
  <c r="U1429" i="8"/>
  <c r="T1429" i="8"/>
  <c r="S1429" i="8"/>
  <c r="R1429" i="8"/>
  <c r="Q1429" i="8"/>
  <c r="G1429" i="8"/>
  <c r="AC1428" i="8"/>
  <c r="AA1428" i="8"/>
  <c r="Z1428" i="8"/>
  <c r="X1428" i="8"/>
  <c r="U1428" i="8"/>
  <c r="T1428" i="8"/>
  <c r="S1428" i="8"/>
  <c r="R1428" i="8"/>
  <c r="Q1428" i="8"/>
  <c r="G1428" i="8"/>
  <c r="AC1427" i="8"/>
  <c r="AA1427" i="8"/>
  <c r="Z1427" i="8"/>
  <c r="X1427" i="8"/>
  <c r="U1427" i="8"/>
  <c r="T1427" i="8"/>
  <c r="S1427" i="8"/>
  <c r="R1427" i="8"/>
  <c r="Q1427" i="8"/>
  <c r="G1427" i="8"/>
  <c r="AC1426" i="8"/>
  <c r="AA1426" i="8"/>
  <c r="Z1426" i="8"/>
  <c r="X1426" i="8"/>
  <c r="U1426" i="8"/>
  <c r="T1426" i="8"/>
  <c r="S1426" i="8"/>
  <c r="R1426" i="8"/>
  <c r="Q1426" i="8"/>
  <c r="G1426" i="8"/>
  <c r="AC1425" i="8"/>
  <c r="AA1425" i="8"/>
  <c r="Z1425" i="8"/>
  <c r="X1425" i="8"/>
  <c r="U1425" i="8"/>
  <c r="T1425" i="8"/>
  <c r="S1425" i="8"/>
  <c r="R1425" i="8"/>
  <c r="Q1425" i="8"/>
  <c r="G1425" i="8"/>
  <c r="AC1424" i="8"/>
  <c r="AA1424" i="8"/>
  <c r="Z1424" i="8"/>
  <c r="X1424" i="8"/>
  <c r="U1424" i="8"/>
  <c r="T1424" i="8"/>
  <c r="S1424" i="8"/>
  <c r="R1424" i="8"/>
  <c r="Q1424" i="8"/>
  <c r="G1424" i="8"/>
  <c r="AC1423" i="8"/>
  <c r="AA1423" i="8"/>
  <c r="Z1423" i="8"/>
  <c r="X1423" i="8"/>
  <c r="U1423" i="8"/>
  <c r="T1423" i="8"/>
  <c r="S1423" i="8"/>
  <c r="R1423" i="8"/>
  <c r="Q1423" i="8"/>
  <c r="G1423" i="8"/>
  <c r="AC1422" i="8"/>
  <c r="AA1422" i="8"/>
  <c r="Z1422" i="8"/>
  <c r="X1422" i="8"/>
  <c r="U1422" i="8"/>
  <c r="T1422" i="8"/>
  <c r="S1422" i="8"/>
  <c r="R1422" i="8"/>
  <c r="Q1422" i="8"/>
  <c r="G1422" i="8"/>
  <c r="AC1421" i="8"/>
  <c r="AA1421" i="8"/>
  <c r="Z1421" i="8"/>
  <c r="X1421" i="8"/>
  <c r="U1421" i="8"/>
  <c r="T1421" i="8"/>
  <c r="S1421" i="8"/>
  <c r="R1421" i="8"/>
  <c r="Q1421" i="8"/>
  <c r="G1421" i="8"/>
  <c r="AC1420" i="8"/>
  <c r="AA1420" i="8"/>
  <c r="Z1420" i="8"/>
  <c r="X1420" i="8"/>
  <c r="U1420" i="8"/>
  <c r="T1420" i="8"/>
  <c r="S1420" i="8"/>
  <c r="R1420" i="8"/>
  <c r="Q1420" i="8"/>
  <c r="G1420" i="8"/>
  <c r="AC1419" i="8"/>
  <c r="AA1419" i="8"/>
  <c r="Z1419" i="8"/>
  <c r="X1419" i="8"/>
  <c r="U1419" i="8"/>
  <c r="T1419" i="8"/>
  <c r="S1419" i="8"/>
  <c r="R1419" i="8"/>
  <c r="Q1419" i="8"/>
  <c r="G1419" i="8"/>
  <c r="AC1418" i="8"/>
  <c r="AA1418" i="8"/>
  <c r="Z1418" i="8"/>
  <c r="X1418" i="8"/>
  <c r="U1418" i="8"/>
  <c r="T1418" i="8"/>
  <c r="S1418" i="8"/>
  <c r="R1418" i="8"/>
  <c r="Q1418" i="8"/>
  <c r="G1418" i="8"/>
  <c r="AC1417" i="8"/>
  <c r="AA1417" i="8"/>
  <c r="Z1417" i="8"/>
  <c r="X1417" i="8"/>
  <c r="U1417" i="8"/>
  <c r="T1417" i="8"/>
  <c r="S1417" i="8"/>
  <c r="R1417" i="8"/>
  <c r="Q1417" i="8"/>
  <c r="G1417" i="8"/>
  <c r="AC1416" i="8"/>
  <c r="AA1416" i="8"/>
  <c r="Z1416" i="8"/>
  <c r="X1416" i="8"/>
  <c r="U1416" i="8"/>
  <c r="T1416" i="8"/>
  <c r="S1416" i="8"/>
  <c r="R1416" i="8"/>
  <c r="Q1416" i="8"/>
  <c r="G1416" i="8"/>
  <c r="AC1415" i="8"/>
  <c r="AA1415" i="8"/>
  <c r="Z1415" i="8"/>
  <c r="X1415" i="8"/>
  <c r="U1415" i="8"/>
  <c r="T1415" i="8"/>
  <c r="S1415" i="8"/>
  <c r="R1415" i="8"/>
  <c r="Q1415" i="8"/>
  <c r="G1415" i="8"/>
  <c r="AC1414" i="8"/>
  <c r="AA1414" i="8"/>
  <c r="Z1414" i="8"/>
  <c r="X1414" i="8"/>
  <c r="U1414" i="8"/>
  <c r="T1414" i="8"/>
  <c r="S1414" i="8"/>
  <c r="R1414" i="8"/>
  <c r="Q1414" i="8"/>
  <c r="G1414" i="8"/>
  <c r="AC1413" i="8"/>
  <c r="AA1413" i="8"/>
  <c r="Z1413" i="8"/>
  <c r="X1413" i="8"/>
  <c r="U1413" i="8"/>
  <c r="T1413" i="8"/>
  <c r="S1413" i="8"/>
  <c r="R1413" i="8"/>
  <c r="Q1413" i="8"/>
  <c r="G1413" i="8"/>
  <c r="AC1412" i="8"/>
  <c r="AA1412" i="8"/>
  <c r="Z1412" i="8"/>
  <c r="X1412" i="8"/>
  <c r="U1412" i="8"/>
  <c r="T1412" i="8"/>
  <c r="S1412" i="8"/>
  <c r="R1412" i="8"/>
  <c r="Q1412" i="8"/>
  <c r="G1412" i="8"/>
  <c r="AC1411" i="8"/>
  <c r="AA1411" i="8"/>
  <c r="Z1411" i="8"/>
  <c r="X1411" i="8"/>
  <c r="U1411" i="8"/>
  <c r="T1411" i="8"/>
  <c r="S1411" i="8"/>
  <c r="R1411" i="8"/>
  <c r="Q1411" i="8"/>
  <c r="G1411" i="8"/>
  <c r="AC1410" i="8"/>
  <c r="AA1410" i="8"/>
  <c r="Z1410" i="8"/>
  <c r="X1410" i="8"/>
  <c r="U1410" i="8"/>
  <c r="T1410" i="8"/>
  <c r="S1410" i="8"/>
  <c r="R1410" i="8"/>
  <c r="Q1410" i="8"/>
  <c r="G1410" i="8"/>
  <c r="AC1409" i="8"/>
  <c r="AA1409" i="8"/>
  <c r="Z1409" i="8"/>
  <c r="X1409" i="8"/>
  <c r="U1409" i="8"/>
  <c r="T1409" i="8"/>
  <c r="S1409" i="8"/>
  <c r="R1409" i="8"/>
  <c r="Q1409" i="8"/>
  <c r="G1409" i="8"/>
  <c r="AC1408" i="8"/>
  <c r="AA1408" i="8"/>
  <c r="Z1408" i="8"/>
  <c r="X1408" i="8"/>
  <c r="U1408" i="8"/>
  <c r="T1408" i="8"/>
  <c r="S1408" i="8"/>
  <c r="R1408" i="8"/>
  <c r="Q1408" i="8"/>
  <c r="G1408" i="8"/>
  <c r="AC1407" i="8"/>
  <c r="AA1407" i="8"/>
  <c r="Z1407" i="8"/>
  <c r="X1407" i="8"/>
  <c r="U1407" i="8"/>
  <c r="T1407" i="8"/>
  <c r="S1407" i="8"/>
  <c r="R1407" i="8"/>
  <c r="Q1407" i="8"/>
  <c r="G1407" i="8"/>
  <c r="AC1406" i="8"/>
  <c r="AA1406" i="8"/>
  <c r="Z1406" i="8"/>
  <c r="X1406" i="8"/>
  <c r="U1406" i="8"/>
  <c r="T1406" i="8"/>
  <c r="S1406" i="8"/>
  <c r="R1406" i="8"/>
  <c r="Q1406" i="8"/>
  <c r="G1406" i="8"/>
  <c r="AC1405" i="8"/>
  <c r="AA1405" i="8"/>
  <c r="Z1405" i="8"/>
  <c r="X1405" i="8"/>
  <c r="U1405" i="8"/>
  <c r="T1405" i="8"/>
  <c r="S1405" i="8"/>
  <c r="R1405" i="8"/>
  <c r="Q1405" i="8"/>
  <c r="G1405" i="8"/>
  <c r="AC1404" i="8"/>
  <c r="AA1404" i="8"/>
  <c r="Z1404" i="8"/>
  <c r="X1404" i="8"/>
  <c r="U1404" i="8"/>
  <c r="T1404" i="8"/>
  <c r="S1404" i="8"/>
  <c r="R1404" i="8"/>
  <c r="Q1404" i="8"/>
  <c r="G1404" i="8"/>
  <c r="AC1403" i="8"/>
  <c r="AA1403" i="8"/>
  <c r="Z1403" i="8"/>
  <c r="X1403" i="8"/>
  <c r="U1403" i="8"/>
  <c r="T1403" i="8"/>
  <c r="S1403" i="8"/>
  <c r="R1403" i="8"/>
  <c r="Q1403" i="8"/>
  <c r="G1403" i="8"/>
  <c r="AC1402" i="8"/>
  <c r="AA1402" i="8"/>
  <c r="Z1402" i="8"/>
  <c r="X1402" i="8"/>
  <c r="U1402" i="8"/>
  <c r="T1402" i="8"/>
  <c r="S1402" i="8"/>
  <c r="R1402" i="8"/>
  <c r="Q1402" i="8"/>
  <c r="G1402" i="8"/>
  <c r="AC1401" i="8"/>
  <c r="AA1401" i="8"/>
  <c r="Z1401" i="8"/>
  <c r="X1401" i="8"/>
  <c r="U1401" i="8"/>
  <c r="T1401" i="8"/>
  <c r="S1401" i="8"/>
  <c r="R1401" i="8"/>
  <c r="Q1401" i="8"/>
  <c r="G1401" i="8"/>
  <c r="AC1400" i="8"/>
  <c r="AA1400" i="8"/>
  <c r="Z1400" i="8"/>
  <c r="X1400" i="8"/>
  <c r="U1400" i="8"/>
  <c r="T1400" i="8"/>
  <c r="S1400" i="8"/>
  <c r="R1400" i="8"/>
  <c r="Q1400" i="8"/>
  <c r="G1400" i="8"/>
  <c r="AC1399" i="8"/>
  <c r="AA1399" i="8"/>
  <c r="Z1399" i="8"/>
  <c r="X1399" i="8"/>
  <c r="U1399" i="8"/>
  <c r="T1399" i="8"/>
  <c r="S1399" i="8"/>
  <c r="R1399" i="8"/>
  <c r="Q1399" i="8"/>
  <c r="G1399" i="8"/>
  <c r="AC1398" i="8"/>
  <c r="AA1398" i="8"/>
  <c r="Z1398" i="8"/>
  <c r="X1398" i="8"/>
  <c r="U1398" i="8"/>
  <c r="T1398" i="8"/>
  <c r="S1398" i="8"/>
  <c r="R1398" i="8"/>
  <c r="Q1398" i="8"/>
  <c r="G1398" i="8"/>
  <c r="AC1397" i="8"/>
  <c r="AA1397" i="8"/>
  <c r="Z1397" i="8"/>
  <c r="X1397" i="8"/>
  <c r="U1397" i="8"/>
  <c r="T1397" i="8"/>
  <c r="S1397" i="8"/>
  <c r="R1397" i="8"/>
  <c r="Q1397" i="8"/>
  <c r="G1397" i="8"/>
  <c r="AC1396" i="8"/>
  <c r="AA1396" i="8"/>
  <c r="Z1396" i="8"/>
  <c r="X1396" i="8"/>
  <c r="U1396" i="8"/>
  <c r="T1396" i="8"/>
  <c r="S1396" i="8"/>
  <c r="R1396" i="8"/>
  <c r="Q1396" i="8"/>
  <c r="G1396" i="8"/>
  <c r="AC1395" i="8"/>
  <c r="AA1395" i="8"/>
  <c r="Z1395" i="8"/>
  <c r="X1395" i="8"/>
  <c r="U1395" i="8"/>
  <c r="T1395" i="8"/>
  <c r="S1395" i="8"/>
  <c r="R1395" i="8"/>
  <c r="Q1395" i="8"/>
  <c r="G1395" i="8"/>
  <c r="AC1394" i="8"/>
  <c r="AA1394" i="8"/>
  <c r="Z1394" i="8"/>
  <c r="X1394" i="8"/>
  <c r="U1394" i="8"/>
  <c r="T1394" i="8"/>
  <c r="S1394" i="8"/>
  <c r="R1394" i="8"/>
  <c r="Q1394" i="8"/>
  <c r="G1394" i="8"/>
  <c r="AC1393" i="8"/>
  <c r="AA1393" i="8"/>
  <c r="Z1393" i="8"/>
  <c r="X1393" i="8"/>
  <c r="U1393" i="8"/>
  <c r="T1393" i="8"/>
  <c r="S1393" i="8"/>
  <c r="R1393" i="8"/>
  <c r="Q1393" i="8"/>
  <c r="G1393" i="8"/>
  <c r="AC1392" i="8"/>
  <c r="AA1392" i="8"/>
  <c r="Z1392" i="8"/>
  <c r="X1392" i="8"/>
  <c r="U1392" i="8"/>
  <c r="T1392" i="8"/>
  <c r="S1392" i="8"/>
  <c r="R1392" i="8"/>
  <c r="Q1392" i="8"/>
  <c r="G1392" i="8"/>
  <c r="AC1391" i="8"/>
  <c r="AA1391" i="8"/>
  <c r="Z1391" i="8"/>
  <c r="X1391" i="8"/>
  <c r="U1391" i="8"/>
  <c r="T1391" i="8"/>
  <c r="S1391" i="8"/>
  <c r="R1391" i="8"/>
  <c r="Q1391" i="8"/>
  <c r="G1391" i="8"/>
  <c r="AC1390" i="8"/>
  <c r="AA1390" i="8"/>
  <c r="Z1390" i="8"/>
  <c r="X1390" i="8"/>
  <c r="U1390" i="8"/>
  <c r="T1390" i="8"/>
  <c r="S1390" i="8"/>
  <c r="R1390" i="8"/>
  <c r="Q1390" i="8"/>
  <c r="G1390" i="8"/>
  <c r="AC1389" i="8"/>
  <c r="AA1389" i="8"/>
  <c r="Z1389" i="8"/>
  <c r="X1389" i="8"/>
  <c r="U1389" i="8"/>
  <c r="T1389" i="8"/>
  <c r="S1389" i="8"/>
  <c r="R1389" i="8"/>
  <c r="Q1389" i="8"/>
  <c r="G1389" i="8"/>
  <c r="AC1388" i="8"/>
  <c r="AA1388" i="8"/>
  <c r="Z1388" i="8"/>
  <c r="X1388" i="8"/>
  <c r="U1388" i="8"/>
  <c r="T1388" i="8"/>
  <c r="S1388" i="8"/>
  <c r="R1388" i="8"/>
  <c r="Q1388" i="8"/>
  <c r="G1388" i="8"/>
  <c r="AC1387" i="8"/>
  <c r="AA1387" i="8"/>
  <c r="Z1387" i="8"/>
  <c r="X1387" i="8"/>
  <c r="U1387" i="8"/>
  <c r="T1387" i="8"/>
  <c r="S1387" i="8"/>
  <c r="R1387" i="8"/>
  <c r="Q1387" i="8"/>
  <c r="G1387" i="8"/>
  <c r="AC1386" i="8"/>
  <c r="AA1386" i="8"/>
  <c r="Z1386" i="8"/>
  <c r="X1386" i="8"/>
  <c r="U1386" i="8"/>
  <c r="T1386" i="8"/>
  <c r="S1386" i="8"/>
  <c r="R1386" i="8"/>
  <c r="Q1386" i="8"/>
  <c r="G1386" i="8"/>
  <c r="AC1385" i="8"/>
  <c r="AA1385" i="8"/>
  <c r="Z1385" i="8"/>
  <c r="X1385" i="8"/>
  <c r="U1385" i="8"/>
  <c r="T1385" i="8"/>
  <c r="S1385" i="8"/>
  <c r="R1385" i="8"/>
  <c r="Q1385" i="8"/>
  <c r="G1385" i="8"/>
  <c r="AC1384" i="8"/>
  <c r="AA1384" i="8"/>
  <c r="Z1384" i="8"/>
  <c r="X1384" i="8"/>
  <c r="U1384" i="8"/>
  <c r="T1384" i="8"/>
  <c r="S1384" i="8"/>
  <c r="R1384" i="8"/>
  <c r="Q1384" i="8"/>
  <c r="G1384" i="8"/>
  <c r="AC1383" i="8"/>
  <c r="AA1383" i="8"/>
  <c r="Z1383" i="8"/>
  <c r="X1383" i="8"/>
  <c r="U1383" i="8"/>
  <c r="T1383" i="8"/>
  <c r="S1383" i="8"/>
  <c r="R1383" i="8"/>
  <c r="Q1383" i="8"/>
  <c r="G1383" i="8"/>
  <c r="AC1382" i="8"/>
  <c r="AA1382" i="8"/>
  <c r="Z1382" i="8"/>
  <c r="X1382" i="8"/>
  <c r="U1382" i="8"/>
  <c r="T1382" i="8"/>
  <c r="S1382" i="8"/>
  <c r="R1382" i="8"/>
  <c r="Q1382" i="8"/>
  <c r="G1382" i="8"/>
  <c r="AC1381" i="8"/>
  <c r="AA1381" i="8"/>
  <c r="Z1381" i="8"/>
  <c r="X1381" i="8"/>
  <c r="U1381" i="8"/>
  <c r="T1381" i="8"/>
  <c r="S1381" i="8"/>
  <c r="R1381" i="8"/>
  <c r="Q1381" i="8"/>
  <c r="G1381" i="8"/>
  <c r="AC1380" i="8"/>
  <c r="AA1380" i="8"/>
  <c r="Z1380" i="8"/>
  <c r="X1380" i="8"/>
  <c r="U1380" i="8"/>
  <c r="T1380" i="8"/>
  <c r="S1380" i="8"/>
  <c r="R1380" i="8"/>
  <c r="Q1380" i="8"/>
  <c r="G1380" i="8"/>
  <c r="AC1379" i="8"/>
  <c r="AA1379" i="8"/>
  <c r="Z1379" i="8"/>
  <c r="X1379" i="8"/>
  <c r="U1379" i="8"/>
  <c r="T1379" i="8"/>
  <c r="S1379" i="8"/>
  <c r="R1379" i="8"/>
  <c r="Q1379" i="8"/>
  <c r="G1379" i="8"/>
  <c r="AC1378" i="8"/>
  <c r="AA1378" i="8"/>
  <c r="Z1378" i="8"/>
  <c r="X1378" i="8"/>
  <c r="U1378" i="8"/>
  <c r="T1378" i="8"/>
  <c r="S1378" i="8"/>
  <c r="R1378" i="8"/>
  <c r="Q1378" i="8"/>
  <c r="G1378" i="8"/>
  <c r="AC1377" i="8"/>
  <c r="AA1377" i="8"/>
  <c r="Z1377" i="8"/>
  <c r="X1377" i="8"/>
  <c r="U1377" i="8"/>
  <c r="T1377" i="8"/>
  <c r="S1377" i="8"/>
  <c r="R1377" i="8"/>
  <c r="Q1377" i="8"/>
  <c r="G1377" i="8"/>
  <c r="AC1376" i="8"/>
  <c r="AA1376" i="8"/>
  <c r="Z1376" i="8"/>
  <c r="X1376" i="8"/>
  <c r="U1376" i="8"/>
  <c r="T1376" i="8"/>
  <c r="S1376" i="8"/>
  <c r="R1376" i="8"/>
  <c r="Q1376" i="8"/>
  <c r="G1376" i="8"/>
  <c r="AC1375" i="8"/>
  <c r="AA1375" i="8"/>
  <c r="Z1375" i="8"/>
  <c r="X1375" i="8"/>
  <c r="U1375" i="8"/>
  <c r="T1375" i="8"/>
  <c r="S1375" i="8"/>
  <c r="R1375" i="8"/>
  <c r="Q1375" i="8"/>
  <c r="G1375" i="8"/>
  <c r="AC1374" i="8"/>
  <c r="AA1374" i="8"/>
  <c r="Z1374" i="8"/>
  <c r="X1374" i="8"/>
  <c r="U1374" i="8"/>
  <c r="T1374" i="8"/>
  <c r="S1374" i="8"/>
  <c r="R1374" i="8"/>
  <c r="Q1374" i="8"/>
  <c r="G1374" i="8"/>
  <c r="AC1373" i="8"/>
  <c r="AA1373" i="8"/>
  <c r="Z1373" i="8"/>
  <c r="X1373" i="8"/>
  <c r="U1373" i="8"/>
  <c r="T1373" i="8"/>
  <c r="S1373" i="8"/>
  <c r="R1373" i="8"/>
  <c r="Q1373" i="8"/>
  <c r="G1373" i="8"/>
  <c r="AC1372" i="8"/>
  <c r="AA1372" i="8"/>
  <c r="Z1372" i="8"/>
  <c r="X1372" i="8"/>
  <c r="U1372" i="8"/>
  <c r="T1372" i="8"/>
  <c r="S1372" i="8"/>
  <c r="R1372" i="8"/>
  <c r="Q1372" i="8"/>
  <c r="G1372" i="8"/>
  <c r="AC1371" i="8"/>
  <c r="AA1371" i="8"/>
  <c r="Z1371" i="8"/>
  <c r="X1371" i="8"/>
  <c r="U1371" i="8"/>
  <c r="T1371" i="8"/>
  <c r="S1371" i="8"/>
  <c r="R1371" i="8"/>
  <c r="Q1371" i="8"/>
  <c r="G1371" i="8"/>
  <c r="AC1370" i="8"/>
  <c r="AA1370" i="8"/>
  <c r="Z1370" i="8"/>
  <c r="X1370" i="8"/>
  <c r="U1370" i="8"/>
  <c r="T1370" i="8"/>
  <c r="S1370" i="8"/>
  <c r="R1370" i="8"/>
  <c r="Q1370" i="8"/>
  <c r="G1370" i="8"/>
  <c r="AC1369" i="8"/>
  <c r="AA1369" i="8"/>
  <c r="Z1369" i="8"/>
  <c r="X1369" i="8"/>
  <c r="U1369" i="8"/>
  <c r="T1369" i="8"/>
  <c r="S1369" i="8"/>
  <c r="R1369" i="8"/>
  <c r="Q1369" i="8"/>
  <c r="G1369" i="8"/>
  <c r="AC1368" i="8"/>
  <c r="AA1368" i="8"/>
  <c r="Z1368" i="8"/>
  <c r="X1368" i="8"/>
  <c r="U1368" i="8"/>
  <c r="T1368" i="8"/>
  <c r="S1368" i="8"/>
  <c r="R1368" i="8"/>
  <c r="Q1368" i="8"/>
  <c r="G1368" i="8"/>
  <c r="AC1367" i="8"/>
  <c r="AA1367" i="8"/>
  <c r="Z1367" i="8"/>
  <c r="X1367" i="8"/>
  <c r="U1367" i="8"/>
  <c r="T1367" i="8"/>
  <c r="S1367" i="8"/>
  <c r="R1367" i="8"/>
  <c r="Q1367" i="8"/>
  <c r="G1367" i="8"/>
  <c r="AC1366" i="8"/>
  <c r="AA1366" i="8"/>
  <c r="Z1366" i="8"/>
  <c r="X1366" i="8"/>
  <c r="U1366" i="8"/>
  <c r="T1366" i="8"/>
  <c r="S1366" i="8"/>
  <c r="R1366" i="8"/>
  <c r="Q1366" i="8"/>
  <c r="G1366" i="8"/>
  <c r="AC1365" i="8"/>
  <c r="AA1365" i="8"/>
  <c r="Z1365" i="8"/>
  <c r="X1365" i="8"/>
  <c r="U1365" i="8"/>
  <c r="T1365" i="8"/>
  <c r="S1365" i="8"/>
  <c r="R1365" i="8"/>
  <c r="Q1365" i="8"/>
  <c r="G1365" i="8"/>
  <c r="AC1364" i="8"/>
  <c r="AA1364" i="8"/>
  <c r="Z1364" i="8"/>
  <c r="X1364" i="8"/>
  <c r="U1364" i="8"/>
  <c r="T1364" i="8"/>
  <c r="S1364" i="8"/>
  <c r="R1364" i="8"/>
  <c r="Q1364" i="8"/>
  <c r="G1364" i="8"/>
  <c r="AC1363" i="8"/>
  <c r="AA1363" i="8"/>
  <c r="Z1363" i="8"/>
  <c r="X1363" i="8"/>
  <c r="U1363" i="8"/>
  <c r="T1363" i="8"/>
  <c r="S1363" i="8"/>
  <c r="R1363" i="8"/>
  <c r="Q1363" i="8"/>
  <c r="G1363" i="8"/>
  <c r="AC1362" i="8"/>
  <c r="AA1362" i="8"/>
  <c r="Z1362" i="8"/>
  <c r="X1362" i="8"/>
  <c r="U1362" i="8"/>
  <c r="T1362" i="8"/>
  <c r="S1362" i="8"/>
  <c r="R1362" i="8"/>
  <c r="Q1362" i="8"/>
  <c r="G1362" i="8"/>
  <c r="AC1361" i="8"/>
  <c r="AA1361" i="8"/>
  <c r="Z1361" i="8"/>
  <c r="X1361" i="8"/>
  <c r="U1361" i="8"/>
  <c r="T1361" i="8"/>
  <c r="S1361" i="8"/>
  <c r="R1361" i="8"/>
  <c r="Q1361" i="8"/>
  <c r="G1361" i="8"/>
  <c r="AC1360" i="8"/>
  <c r="AA1360" i="8"/>
  <c r="Z1360" i="8"/>
  <c r="X1360" i="8"/>
  <c r="U1360" i="8"/>
  <c r="T1360" i="8"/>
  <c r="S1360" i="8"/>
  <c r="R1360" i="8"/>
  <c r="Q1360" i="8"/>
  <c r="G1360" i="8"/>
  <c r="AC1359" i="8"/>
  <c r="AA1359" i="8"/>
  <c r="Z1359" i="8"/>
  <c r="X1359" i="8"/>
  <c r="U1359" i="8"/>
  <c r="T1359" i="8"/>
  <c r="S1359" i="8"/>
  <c r="R1359" i="8"/>
  <c r="Q1359" i="8"/>
  <c r="G1359" i="8"/>
  <c r="AC1358" i="8"/>
  <c r="AA1358" i="8"/>
  <c r="Z1358" i="8"/>
  <c r="X1358" i="8"/>
  <c r="U1358" i="8"/>
  <c r="T1358" i="8"/>
  <c r="S1358" i="8"/>
  <c r="R1358" i="8"/>
  <c r="Q1358" i="8"/>
  <c r="G1358" i="8"/>
  <c r="AC1357" i="8"/>
  <c r="AA1357" i="8"/>
  <c r="Z1357" i="8"/>
  <c r="X1357" i="8"/>
  <c r="U1357" i="8"/>
  <c r="T1357" i="8"/>
  <c r="S1357" i="8"/>
  <c r="R1357" i="8"/>
  <c r="Q1357" i="8"/>
  <c r="G1357" i="8"/>
  <c r="AC1356" i="8"/>
  <c r="AA1356" i="8"/>
  <c r="Z1356" i="8"/>
  <c r="X1356" i="8"/>
  <c r="U1356" i="8"/>
  <c r="T1356" i="8"/>
  <c r="S1356" i="8"/>
  <c r="R1356" i="8"/>
  <c r="Q1356" i="8"/>
  <c r="G1356" i="8"/>
  <c r="AC1355" i="8"/>
  <c r="AA1355" i="8"/>
  <c r="Z1355" i="8"/>
  <c r="X1355" i="8"/>
  <c r="U1355" i="8"/>
  <c r="T1355" i="8"/>
  <c r="S1355" i="8"/>
  <c r="R1355" i="8"/>
  <c r="Q1355" i="8"/>
  <c r="G1355" i="8"/>
  <c r="AC1354" i="8"/>
  <c r="AA1354" i="8"/>
  <c r="Z1354" i="8"/>
  <c r="X1354" i="8"/>
  <c r="U1354" i="8"/>
  <c r="T1354" i="8"/>
  <c r="S1354" i="8"/>
  <c r="R1354" i="8"/>
  <c r="Q1354" i="8"/>
  <c r="G1354" i="8"/>
  <c r="AC1353" i="8"/>
  <c r="AA1353" i="8"/>
  <c r="Z1353" i="8"/>
  <c r="X1353" i="8"/>
  <c r="U1353" i="8"/>
  <c r="T1353" i="8"/>
  <c r="S1353" i="8"/>
  <c r="R1353" i="8"/>
  <c r="Q1353" i="8"/>
  <c r="G1353" i="8"/>
  <c r="AC1352" i="8"/>
  <c r="AA1352" i="8"/>
  <c r="Z1352" i="8"/>
  <c r="X1352" i="8"/>
  <c r="U1352" i="8"/>
  <c r="T1352" i="8"/>
  <c r="S1352" i="8"/>
  <c r="R1352" i="8"/>
  <c r="Q1352" i="8"/>
  <c r="G1352" i="8"/>
  <c r="AC1351" i="8"/>
  <c r="AA1351" i="8"/>
  <c r="Z1351" i="8"/>
  <c r="X1351" i="8"/>
  <c r="U1351" i="8"/>
  <c r="T1351" i="8"/>
  <c r="S1351" i="8"/>
  <c r="R1351" i="8"/>
  <c r="Q1351" i="8"/>
  <c r="G1351" i="8"/>
  <c r="AC1350" i="8"/>
  <c r="AA1350" i="8"/>
  <c r="Z1350" i="8"/>
  <c r="X1350" i="8"/>
  <c r="U1350" i="8"/>
  <c r="T1350" i="8"/>
  <c r="S1350" i="8"/>
  <c r="R1350" i="8"/>
  <c r="Q1350" i="8"/>
  <c r="G1350" i="8"/>
  <c r="AC1349" i="8"/>
  <c r="AA1349" i="8"/>
  <c r="Z1349" i="8"/>
  <c r="X1349" i="8"/>
  <c r="U1349" i="8"/>
  <c r="T1349" i="8"/>
  <c r="S1349" i="8"/>
  <c r="R1349" i="8"/>
  <c r="Q1349" i="8"/>
  <c r="G1349" i="8"/>
  <c r="AC1348" i="8"/>
  <c r="AA1348" i="8"/>
  <c r="Z1348" i="8"/>
  <c r="X1348" i="8"/>
  <c r="U1348" i="8"/>
  <c r="T1348" i="8"/>
  <c r="S1348" i="8"/>
  <c r="R1348" i="8"/>
  <c r="Q1348" i="8"/>
  <c r="G1348" i="8"/>
  <c r="AC1347" i="8"/>
  <c r="AA1347" i="8"/>
  <c r="Z1347" i="8"/>
  <c r="X1347" i="8"/>
  <c r="U1347" i="8"/>
  <c r="T1347" i="8"/>
  <c r="S1347" i="8"/>
  <c r="R1347" i="8"/>
  <c r="Q1347" i="8"/>
  <c r="G1347" i="8"/>
  <c r="AC1346" i="8"/>
  <c r="AA1346" i="8"/>
  <c r="Z1346" i="8"/>
  <c r="X1346" i="8"/>
  <c r="U1346" i="8"/>
  <c r="T1346" i="8"/>
  <c r="S1346" i="8"/>
  <c r="R1346" i="8"/>
  <c r="Q1346" i="8"/>
  <c r="G1346" i="8"/>
  <c r="AC1345" i="8"/>
  <c r="AA1345" i="8"/>
  <c r="Z1345" i="8"/>
  <c r="X1345" i="8"/>
  <c r="U1345" i="8"/>
  <c r="T1345" i="8"/>
  <c r="S1345" i="8"/>
  <c r="R1345" i="8"/>
  <c r="Q1345" i="8"/>
  <c r="G1345" i="8"/>
  <c r="AC1344" i="8"/>
  <c r="AA1344" i="8"/>
  <c r="Z1344" i="8"/>
  <c r="X1344" i="8"/>
  <c r="U1344" i="8"/>
  <c r="T1344" i="8"/>
  <c r="S1344" i="8"/>
  <c r="R1344" i="8"/>
  <c r="Q1344" i="8"/>
  <c r="G1344" i="8"/>
  <c r="AC1343" i="8"/>
  <c r="AA1343" i="8"/>
  <c r="Z1343" i="8"/>
  <c r="X1343" i="8"/>
  <c r="U1343" i="8"/>
  <c r="T1343" i="8"/>
  <c r="S1343" i="8"/>
  <c r="R1343" i="8"/>
  <c r="Q1343" i="8"/>
  <c r="G1343" i="8"/>
  <c r="AC1342" i="8"/>
  <c r="AA1342" i="8"/>
  <c r="Z1342" i="8"/>
  <c r="X1342" i="8"/>
  <c r="U1342" i="8"/>
  <c r="T1342" i="8"/>
  <c r="S1342" i="8"/>
  <c r="R1342" i="8"/>
  <c r="Q1342" i="8"/>
  <c r="G1342" i="8"/>
  <c r="AC1341" i="8"/>
  <c r="AA1341" i="8"/>
  <c r="Z1341" i="8"/>
  <c r="X1341" i="8"/>
  <c r="U1341" i="8"/>
  <c r="T1341" i="8"/>
  <c r="S1341" i="8"/>
  <c r="R1341" i="8"/>
  <c r="Q1341" i="8"/>
  <c r="G1341" i="8"/>
  <c r="AC1340" i="8"/>
  <c r="AA1340" i="8"/>
  <c r="Z1340" i="8"/>
  <c r="X1340" i="8"/>
  <c r="U1340" i="8"/>
  <c r="T1340" i="8"/>
  <c r="S1340" i="8"/>
  <c r="R1340" i="8"/>
  <c r="Q1340" i="8"/>
  <c r="G1340" i="8"/>
  <c r="AC1339" i="8"/>
  <c r="AA1339" i="8"/>
  <c r="Z1339" i="8"/>
  <c r="X1339" i="8"/>
  <c r="U1339" i="8"/>
  <c r="T1339" i="8"/>
  <c r="S1339" i="8"/>
  <c r="R1339" i="8"/>
  <c r="Q1339" i="8"/>
  <c r="G1339" i="8"/>
  <c r="AC1338" i="8"/>
  <c r="AA1338" i="8"/>
  <c r="Z1338" i="8"/>
  <c r="X1338" i="8"/>
  <c r="U1338" i="8"/>
  <c r="T1338" i="8"/>
  <c r="S1338" i="8"/>
  <c r="R1338" i="8"/>
  <c r="Q1338" i="8"/>
  <c r="G1338" i="8"/>
  <c r="AC1337" i="8"/>
  <c r="AA1337" i="8"/>
  <c r="Z1337" i="8"/>
  <c r="X1337" i="8"/>
  <c r="U1337" i="8"/>
  <c r="T1337" i="8"/>
  <c r="S1337" i="8"/>
  <c r="R1337" i="8"/>
  <c r="Q1337" i="8"/>
  <c r="G1337" i="8"/>
  <c r="AC1336" i="8"/>
  <c r="AA1336" i="8"/>
  <c r="Z1336" i="8"/>
  <c r="X1336" i="8"/>
  <c r="U1336" i="8"/>
  <c r="T1336" i="8"/>
  <c r="S1336" i="8"/>
  <c r="R1336" i="8"/>
  <c r="Q1336" i="8"/>
  <c r="G1336" i="8"/>
  <c r="AC1335" i="8"/>
  <c r="AA1335" i="8"/>
  <c r="Z1335" i="8"/>
  <c r="X1335" i="8"/>
  <c r="U1335" i="8"/>
  <c r="T1335" i="8"/>
  <c r="S1335" i="8"/>
  <c r="R1335" i="8"/>
  <c r="Q1335" i="8"/>
  <c r="G1335" i="8"/>
  <c r="AC1334" i="8"/>
  <c r="AA1334" i="8"/>
  <c r="Z1334" i="8"/>
  <c r="X1334" i="8"/>
  <c r="U1334" i="8"/>
  <c r="T1334" i="8"/>
  <c r="S1334" i="8"/>
  <c r="R1334" i="8"/>
  <c r="Q1334" i="8"/>
  <c r="G1334" i="8"/>
  <c r="AC1333" i="8"/>
  <c r="AA1333" i="8"/>
  <c r="Z1333" i="8"/>
  <c r="X1333" i="8"/>
  <c r="U1333" i="8"/>
  <c r="T1333" i="8"/>
  <c r="S1333" i="8"/>
  <c r="R1333" i="8"/>
  <c r="Q1333" i="8"/>
  <c r="G1333" i="8"/>
  <c r="AC1332" i="8"/>
  <c r="AA1332" i="8"/>
  <c r="Z1332" i="8"/>
  <c r="X1332" i="8"/>
  <c r="U1332" i="8"/>
  <c r="T1332" i="8"/>
  <c r="S1332" i="8"/>
  <c r="R1332" i="8"/>
  <c r="Q1332" i="8"/>
  <c r="G1332" i="8"/>
  <c r="AC1331" i="8"/>
  <c r="AA1331" i="8"/>
  <c r="Z1331" i="8"/>
  <c r="X1331" i="8"/>
  <c r="U1331" i="8"/>
  <c r="T1331" i="8"/>
  <c r="S1331" i="8"/>
  <c r="R1331" i="8"/>
  <c r="Q1331" i="8"/>
  <c r="G1331" i="8"/>
  <c r="AC1330" i="8"/>
  <c r="AA1330" i="8"/>
  <c r="Z1330" i="8"/>
  <c r="X1330" i="8"/>
  <c r="U1330" i="8"/>
  <c r="T1330" i="8"/>
  <c r="S1330" i="8"/>
  <c r="R1330" i="8"/>
  <c r="Q1330" i="8"/>
  <c r="G1330" i="8"/>
  <c r="AC1329" i="8"/>
  <c r="AA1329" i="8"/>
  <c r="Z1329" i="8"/>
  <c r="X1329" i="8"/>
  <c r="U1329" i="8"/>
  <c r="T1329" i="8"/>
  <c r="S1329" i="8"/>
  <c r="R1329" i="8"/>
  <c r="Q1329" i="8"/>
  <c r="G1329" i="8"/>
  <c r="AC1328" i="8"/>
  <c r="AA1328" i="8"/>
  <c r="Z1328" i="8"/>
  <c r="X1328" i="8"/>
  <c r="U1328" i="8"/>
  <c r="T1328" i="8"/>
  <c r="S1328" i="8"/>
  <c r="R1328" i="8"/>
  <c r="Q1328" i="8"/>
  <c r="G1328" i="8"/>
  <c r="AC1327" i="8"/>
  <c r="AA1327" i="8"/>
  <c r="Z1327" i="8"/>
  <c r="X1327" i="8"/>
  <c r="U1327" i="8"/>
  <c r="T1327" i="8"/>
  <c r="S1327" i="8"/>
  <c r="R1327" i="8"/>
  <c r="Q1327" i="8"/>
  <c r="G1327" i="8"/>
  <c r="AC1326" i="8"/>
  <c r="AA1326" i="8"/>
  <c r="Z1326" i="8"/>
  <c r="X1326" i="8"/>
  <c r="U1326" i="8"/>
  <c r="T1326" i="8"/>
  <c r="S1326" i="8"/>
  <c r="R1326" i="8"/>
  <c r="Q1326" i="8"/>
  <c r="G1326" i="8"/>
  <c r="AC1325" i="8"/>
  <c r="AA1325" i="8"/>
  <c r="Z1325" i="8"/>
  <c r="X1325" i="8"/>
  <c r="U1325" i="8"/>
  <c r="T1325" i="8"/>
  <c r="S1325" i="8"/>
  <c r="R1325" i="8"/>
  <c r="Q1325" i="8"/>
  <c r="G1325" i="8"/>
  <c r="AC1324" i="8"/>
  <c r="AA1324" i="8"/>
  <c r="Z1324" i="8"/>
  <c r="X1324" i="8"/>
  <c r="U1324" i="8"/>
  <c r="T1324" i="8"/>
  <c r="S1324" i="8"/>
  <c r="R1324" i="8"/>
  <c r="Q1324" i="8"/>
  <c r="G1324" i="8"/>
  <c r="AC1323" i="8"/>
  <c r="AA1323" i="8"/>
  <c r="Z1323" i="8"/>
  <c r="X1323" i="8"/>
  <c r="U1323" i="8"/>
  <c r="T1323" i="8"/>
  <c r="S1323" i="8"/>
  <c r="R1323" i="8"/>
  <c r="Q1323" i="8"/>
  <c r="G1323" i="8"/>
  <c r="AC1322" i="8"/>
  <c r="AA1322" i="8"/>
  <c r="Z1322" i="8"/>
  <c r="X1322" i="8"/>
  <c r="U1322" i="8"/>
  <c r="T1322" i="8"/>
  <c r="S1322" i="8"/>
  <c r="R1322" i="8"/>
  <c r="Q1322" i="8"/>
  <c r="G1322" i="8"/>
  <c r="AC1321" i="8"/>
  <c r="AA1321" i="8"/>
  <c r="Z1321" i="8"/>
  <c r="X1321" i="8"/>
  <c r="U1321" i="8"/>
  <c r="T1321" i="8"/>
  <c r="S1321" i="8"/>
  <c r="R1321" i="8"/>
  <c r="Q1321" i="8"/>
  <c r="G1321" i="8"/>
  <c r="AC1320" i="8"/>
  <c r="AA1320" i="8"/>
  <c r="Z1320" i="8"/>
  <c r="X1320" i="8"/>
  <c r="U1320" i="8"/>
  <c r="T1320" i="8"/>
  <c r="S1320" i="8"/>
  <c r="R1320" i="8"/>
  <c r="Q1320" i="8"/>
  <c r="G1320" i="8"/>
  <c r="AC1319" i="8"/>
  <c r="AA1319" i="8"/>
  <c r="Z1319" i="8"/>
  <c r="X1319" i="8"/>
  <c r="U1319" i="8"/>
  <c r="T1319" i="8"/>
  <c r="S1319" i="8"/>
  <c r="R1319" i="8"/>
  <c r="Q1319" i="8"/>
  <c r="G1319" i="8"/>
  <c r="AC1318" i="8"/>
  <c r="AA1318" i="8"/>
  <c r="Z1318" i="8"/>
  <c r="X1318" i="8"/>
  <c r="U1318" i="8"/>
  <c r="T1318" i="8"/>
  <c r="S1318" i="8"/>
  <c r="R1318" i="8"/>
  <c r="Q1318" i="8"/>
  <c r="G1318" i="8"/>
  <c r="AC1317" i="8"/>
  <c r="AA1317" i="8"/>
  <c r="Z1317" i="8"/>
  <c r="X1317" i="8"/>
  <c r="U1317" i="8"/>
  <c r="T1317" i="8"/>
  <c r="S1317" i="8"/>
  <c r="R1317" i="8"/>
  <c r="Q1317" i="8"/>
  <c r="G1317" i="8"/>
  <c r="AC1316" i="8"/>
  <c r="AA1316" i="8"/>
  <c r="Z1316" i="8"/>
  <c r="X1316" i="8"/>
  <c r="U1316" i="8"/>
  <c r="T1316" i="8"/>
  <c r="S1316" i="8"/>
  <c r="R1316" i="8"/>
  <c r="Q1316" i="8"/>
  <c r="G1316" i="8"/>
  <c r="AC1315" i="8"/>
  <c r="AA1315" i="8"/>
  <c r="Z1315" i="8"/>
  <c r="X1315" i="8"/>
  <c r="U1315" i="8"/>
  <c r="T1315" i="8"/>
  <c r="S1315" i="8"/>
  <c r="R1315" i="8"/>
  <c r="Q1315" i="8"/>
  <c r="G1315" i="8"/>
  <c r="AC1314" i="8"/>
  <c r="AA1314" i="8"/>
  <c r="Z1314" i="8"/>
  <c r="X1314" i="8"/>
  <c r="U1314" i="8"/>
  <c r="T1314" i="8"/>
  <c r="S1314" i="8"/>
  <c r="R1314" i="8"/>
  <c r="Q1314" i="8"/>
  <c r="G1314" i="8"/>
  <c r="AC1313" i="8"/>
  <c r="AA1313" i="8"/>
  <c r="Z1313" i="8"/>
  <c r="X1313" i="8"/>
  <c r="U1313" i="8"/>
  <c r="T1313" i="8"/>
  <c r="S1313" i="8"/>
  <c r="R1313" i="8"/>
  <c r="Q1313" i="8"/>
  <c r="G1313" i="8"/>
  <c r="AC1312" i="8"/>
  <c r="AA1312" i="8"/>
  <c r="Z1312" i="8"/>
  <c r="X1312" i="8"/>
  <c r="U1312" i="8"/>
  <c r="T1312" i="8"/>
  <c r="S1312" i="8"/>
  <c r="R1312" i="8"/>
  <c r="Q1312" i="8"/>
  <c r="G1312" i="8"/>
  <c r="AC1311" i="8"/>
  <c r="AA1311" i="8"/>
  <c r="Z1311" i="8"/>
  <c r="X1311" i="8"/>
  <c r="U1311" i="8"/>
  <c r="T1311" i="8"/>
  <c r="S1311" i="8"/>
  <c r="R1311" i="8"/>
  <c r="Q1311" i="8"/>
  <c r="G1311" i="8"/>
  <c r="AC1310" i="8"/>
  <c r="AA1310" i="8"/>
  <c r="Z1310" i="8"/>
  <c r="X1310" i="8"/>
  <c r="U1310" i="8"/>
  <c r="T1310" i="8"/>
  <c r="S1310" i="8"/>
  <c r="R1310" i="8"/>
  <c r="Q1310" i="8"/>
  <c r="G1310" i="8"/>
  <c r="AC1309" i="8"/>
  <c r="AA1309" i="8"/>
  <c r="Z1309" i="8"/>
  <c r="X1309" i="8"/>
  <c r="U1309" i="8"/>
  <c r="T1309" i="8"/>
  <c r="S1309" i="8"/>
  <c r="R1309" i="8"/>
  <c r="Q1309" i="8"/>
  <c r="G1309" i="8"/>
  <c r="AC1308" i="8"/>
  <c r="AA1308" i="8"/>
  <c r="Z1308" i="8"/>
  <c r="X1308" i="8"/>
  <c r="U1308" i="8"/>
  <c r="T1308" i="8"/>
  <c r="S1308" i="8"/>
  <c r="R1308" i="8"/>
  <c r="Q1308" i="8"/>
  <c r="G1308" i="8"/>
  <c r="AC1307" i="8"/>
  <c r="AA1307" i="8"/>
  <c r="Z1307" i="8"/>
  <c r="X1307" i="8"/>
  <c r="U1307" i="8"/>
  <c r="T1307" i="8"/>
  <c r="S1307" i="8"/>
  <c r="R1307" i="8"/>
  <c r="Q1307" i="8"/>
  <c r="G1307" i="8"/>
  <c r="AC1306" i="8"/>
  <c r="AA1306" i="8"/>
  <c r="Z1306" i="8"/>
  <c r="X1306" i="8"/>
  <c r="U1306" i="8"/>
  <c r="T1306" i="8"/>
  <c r="S1306" i="8"/>
  <c r="R1306" i="8"/>
  <c r="Q1306" i="8"/>
  <c r="G1306" i="8"/>
  <c r="AC1305" i="8"/>
  <c r="AA1305" i="8"/>
  <c r="Z1305" i="8"/>
  <c r="X1305" i="8"/>
  <c r="U1305" i="8"/>
  <c r="T1305" i="8"/>
  <c r="S1305" i="8"/>
  <c r="R1305" i="8"/>
  <c r="Q1305" i="8"/>
  <c r="G1305" i="8"/>
  <c r="AC1304" i="8"/>
  <c r="AA1304" i="8"/>
  <c r="Z1304" i="8"/>
  <c r="X1304" i="8"/>
  <c r="U1304" i="8"/>
  <c r="T1304" i="8"/>
  <c r="S1304" i="8"/>
  <c r="R1304" i="8"/>
  <c r="Q1304" i="8"/>
  <c r="G1304" i="8"/>
  <c r="AC1303" i="8"/>
  <c r="AA1303" i="8"/>
  <c r="Z1303" i="8"/>
  <c r="X1303" i="8"/>
  <c r="U1303" i="8"/>
  <c r="T1303" i="8"/>
  <c r="S1303" i="8"/>
  <c r="R1303" i="8"/>
  <c r="Q1303" i="8"/>
  <c r="G1303" i="8"/>
  <c r="AC1302" i="8"/>
  <c r="AA1302" i="8"/>
  <c r="Z1302" i="8"/>
  <c r="X1302" i="8"/>
  <c r="U1302" i="8"/>
  <c r="T1302" i="8"/>
  <c r="S1302" i="8"/>
  <c r="R1302" i="8"/>
  <c r="Q1302" i="8"/>
  <c r="G1302" i="8"/>
  <c r="AC1301" i="8"/>
  <c r="AA1301" i="8"/>
  <c r="Z1301" i="8"/>
  <c r="X1301" i="8"/>
  <c r="U1301" i="8"/>
  <c r="T1301" i="8"/>
  <c r="S1301" i="8"/>
  <c r="R1301" i="8"/>
  <c r="Q1301" i="8"/>
  <c r="G1301" i="8"/>
  <c r="AC1300" i="8"/>
  <c r="AA1300" i="8"/>
  <c r="Z1300" i="8"/>
  <c r="X1300" i="8"/>
  <c r="U1300" i="8"/>
  <c r="T1300" i="8"/>
  <c r="S1300" i="8"/>
  <c r="R1300" i="8"/>
  <c r="Q1300" i="8"/>
  <c r="G1300" i="8"/>
  <c r="AC1299" i="8"/>
  <c r="AA1299" i="8"/>
  <c r="Z1299" i="8"/>
  <c r="X1299" i="8"/>
  <c r="U1299" i="8"/>
  <c r="T1299" i="8"/>
  <c r="S1299" i="8"/>
  <c r="R1299" i="8"/>
  <c r="Q1299" i="8"/>
  <c r="G1299" i="8"/>
  <c r="AC1298" i="8"/>
  <c r="AA1298" i="8"/>
  <c r="Z1298" i="8"/>
  <c r="X1298" i="8"/>
  <c r="U1298" i="8"/>
  <c r="T1298" i="8"/>
  <c r="S1298" i="8"/>
  <c r="R1298" i="8"/>
  <c r="Q1298" i="8"/>
  <c r="G1298" i="8"/>
  <c r="AC1297" i="8"/>
  <c r="AA1297" i="8"/>
  <c r="Z1297" i="8"/>
  <c r="X1297" i="8"/>
  <c r="U1297" i="8"/>
  <c r="T1297" i="8"/>
  <c r="S1297" i="8"/>
  <c r="R1297" i="8"/>
  <c r="Q1297" i="8"/>
  <c r="G1297" i="8"/>
  <c r="AC1296" i="8"/>
  <c r="AA1296" i="8"/>
  <c r="Z1296" i="8"/>
  <c r="X1296" i="8"/>
  <c r="U1296" i="8"/>
  <c r="T1296" i="8"/>
  <c r="S1296" i="8"/>
  <c r="R1296" i="8"/>
  <c r="Q1296" i="8"/>
  <c r="G1296" i="8"/>
  <c r="AC1295" i="8"/>
  <c r="AA1295" i="8"/>
  <c r="Z1295" i="8"/>
  <c r="X1295" i="8"/>
  <c r="U1295" i="8"/>
  <c r="T1295" i="8"/>
  <c r="S1295" i="8"/>
  <c r="R1295" i="8"/>
  <c r="Q1295" i="8"/>
  <c r="G1295" i="8"/>
  <c r="AC1294" i="8"/>
  <c r="AA1294" i="8"/>
  <c r="Z1294" i="8"/>
  <c r="X1294" i="8"/>
  <c r="U1294" i="8"/>
  <c r="T1294" i="8"/>
  <c r="S1294" i="8"/>
  <c r="R1294" i="8"/>
  <c r="Q1294" i="8"/>
  <c r="G1294" i="8"/>
  <c r="AC1293" i="8"/>
  <c r="AA1293" i="8"/>
  <c r="Z1293" i="8"/>
  <c r="X1293" i="8"/>
  <c r="U1293" i="8"/>
  <c r="T1293" i="8"/>
  <c r="S1293" i="8"/>
  <c r="R1293" i="8"/>
  <c r="Q1293" i="8"/>
  <c r="G1293" i="8"/>
  <c r="AC1292" i="8"/>
  <c r="AA1292" i="8"/>
  <c r="Z1292" i="8"/>
  <c r="X1292" i="8"/>
  <c r="U1292" i="8"/>
  <c r="T1292" i="8"/>
  <c r="S1292" i="8"/>
  <c r="R1292" i="8"/>
  <c r="Q1292" i="8"/>
  <c r="G1292" i="8"/>
  <c r="AC1291" i="8"/>
  <c r="AA1291" i="8"/>
  <c r="Z1291" i="8"/>
  <c r="X1291" i="8"/>
  <c r="U1291" i="8"/>
  <c r="T1291" i="8"/>
  <c r="S1291" i="8"/>
  <c r="R1291" i="8"/>
  <c r="Q1291" i="8"/>
  <c r="G1291" i="8"/>
  <c r="AC1290" i="8"/>
  <c r="AA1290" i="8"/>
  <c r="Z1290" i="8"/>
  <c r="X1290" i="8"/>
  <c r="U1290" i="8"/>
  <c r="T1290" i="8"/>
  <c r="S1290" i="8"/>
  <c r="R1290" i="8"/>
  <c r="Q1290" i="8"/>
  <c r="G1290" i="8"/>
  <c r="AC1289" i="8"/>
  <c r="AA1289" i="8"/>
  <c r="Z1289" i="8"/>
  <c r="X1289" i="8"/>
  <c r="U1289" i="8"/>
  <c r="T1289" i="8"/>
  <c r="S1289" i="8"/>
  <c r="R1289" i="8"/>
  <c r="Q1289" i="8"/>
  <c r="G1289" i="8"/>
  <c r="AC1288" i="8"/>
  <c r="AA1288" i="8"/>
  <c r="Z1288" i="8"/>
  <c r="X1288" i="8"/>
  <c r="U1288" i="8"/>
  <c r="T1288" i="8"/>
  <c r="S1288" i="8"/>
  <c r="R1288" i="8"/>
  <c r="Q1288" i="8"/>
  <c r="G1288" i="8"/>
  <c r="AC1287" i="8"/>
  <c r="AA1287" i="8"/>
  <c r="Z1287" i="8"/>
  <c r="X1287" i="8"/>
  <c r="U1287" i="8"/>
  <c r="T1287" i="8"/>
  <c r="S1287" i="8"/>
  <c r="R1287" i="8"/>
  <c r="Q1287" i="8"/>
  <c r="G1287" i="8"/>
  <c r="AC1286" i="8"/>
  <c r="AA1286" i="8"/>
  <c r="Z1286" i="8"/>
  <c r="X1286" i="8"/>
  <c r="U1286" i="8"/>
  <c r="T1286" i="8"/>
  <c r="S1286" i="8"/>
  <c r="R1286" i="8"/>
  <c r="Q1286" i="8"/>
  <c r="G1286" i="8"/>
  <c r="AC1285" i="8"/>
  <c r="AA1285" i="8"/>
  <c r="Z1285" i="8"/>
  <c r="X1285" i="8"/>
  <c r="U1285" i="8"/>
  <c r="T1285" i="8"/>
  <c r="S1285" i="8"/>
  <c r="Q1285" i="8"/>
  <c r="G1285" i="8"/>
  <c r="AC1284" i="8"/>
  <c r="AA1284" i="8"/>
  <c r="Z1284" i="8"/>
  <c r="X1284" i="8"/>
  <c r="U1284" i="8"/>
  <c r="T1284" i="8"/>
  <c r="S1284" i="8"/>
  <c r="R1284" i="8"/>
  <c r="Q1284" i="8"/>
  <c r="G1284" i="8"/>
  <c r="AC1283" i="8"/>
  <c r="AA1283" i="8"/>
  <c r="Z1283" i="8"/>
  <c r="X1283" i="8"/>
  <c r="U1283" i="8"/>
  <c r="T1283" i="8"/>
  <c r="S1283" i="8"/>
  <c r="R1283" i="8"/>
  <c r="Q1283" i="8"/>
  <c r="G1283" i="8"/>
  <c r="AC1282" i="8"/>
  <c r="AA1282" i="8"/>
  <c r="Z1282" i="8"/>
  <c r="X1282" i="8"/>
  <c r="U1282" i="8"/>
  <c r="T1282" i="8"/>
  <c r="S1282" i="8"/>
  <c r="R1282" i="8"/>
  <c r="Q1282" i="8"/>
  <c r="G1282" i="8"/>
  <c r="AC1281" i="8"/>
  <c r="AA1281" i="8"/>
  <c r="Z1281" i="8"/>
  <c r="X1281" i="8"/>
  <c r="U1281" i="8"/>
  <c r="T1281" i="8"/>
  <c r="S1281" i="8"/>
  <c r="R1281" i="8"/>
  <c r="Q1281" i="8"/>
  <c r="G1281" i="8"/>
  <c r="AC1280" i="8"/>
  <c r="AA1280" i="8"/>
  <c r="Z1280" i="8"/>
  <c r="X1280" i="8"/>
  <c r="U1280" i="8"/>
  <c r="T1280" i="8"/>
  <c r="S1280" i="8"/>
  <c r="R1280" i="8"/>
  <c r="Q1280" i="8"/>
  <c r="G1280" i="8"/>
  <c r="AC1279" i="8"/>
  <c r="AA1279" i="8"/>
  <c r="Z1279" i="8"/>
  <c r="X1279" i="8"/>
  <c r="U1279" i="8"/>
  <c r="T1279" i="8"/>
  <c r="S1279" i="8"/>
  <c r="R1279" i="8"/>
  <c r="Q1279" i="8"/>
  <c r="G1279" i="8"/>
  <c r="AC1278" i="8"/>
  <c r="AA1278" i="8"/>
  <c r="Z1278" i="8"/>
  <c r="X1278" i="8"/>
  <c r="U1278" i="8"/>
  <c r="T1278" i="8"/>
  <c r="S1278" i="8"/>
  <c r="R1278" i="8"/>
  <c r="Q1278" i="8"/>
  <c r="G1278" i="8"/>
  <c r="AC1277" i="8"/>
  <c r="AA1277" i="8"/>
  <c r="Z1277" i="8"/>
  <c r="X1277" i="8"/>
  <c r="U1277" i="8"/>
  <c r="T1277" i="8"/>
  <c r="S1277" i="8"/>
  <c r="R1277" i="8"/>
  <c r="Q1277" i="8"/>
  <c r="G1277" i="8"/>
  <c r="AC1276" i="8"/>
  <c r="AA1276" i="8"/>
  <c r="Z1276" i="8"/>
  <c r="X1276" i="8"/>
  <c r="U1276" i="8"/>
  <c r="T1276" i="8"/>
  <c r="S1276" i="8"/>
  <c r="R1276" i="8"/>
  <c r="Q1276" i="8"/>
  <c r="G1276" i="8"/>
  <c r="AC1275" i="8"/>
  <c r="AA1275" i="8"/>
  <c r="Z1275" i="8"/>
  <c r="X1275" i="8"/>
  <c r="U1275" i="8"/>
  <c r="T1275" i="8"/>
  <c r="S1275" i="8"/>
  <c r="R1275" i="8"/>
  <c r="Q1275" i="8"/>
  <c r="G1275" i="8"/>
  <c r="AC1274" i="8"/>
  <c r="AA1274" i="8"/>
  <c r="Z1274" i="8"/>
  <c r="X1274" i="8"/>
  <c r="U1274" i="8"/>
  <c r="T1274" i="8"/>
  <c r="S1274" i="8"/>
  <c r="Q1274" i="8"/>
  <c r="G1274" i="8"/>
  <c r="AC1273" i="8"/>
  <c r="AA1273" i="8"/>
  <c r="Z1273" i="8"/>
  <c r="X1273" i="8"/>
  <c r="U1273" i="8"/>
  <c r="T1273" i="8"/>
  <c r="S1273" i="8"/>
  <c r="R1273" i="8"/>
  <c r="Q1273" i="8"/>
  <c r="G1273" i="8"/>
  <c r="AC1272" i="8"/>
  <c r="AA1272" i="8"/>
  <c r="Z1272" i="8"/>
  <c r="X1272" i="8"/>
  <c r="U1272" i="8"/>
  <c r="T1272" i="8"/>
  <c r="S1272" i="8"/>
  <c r="R1272" i="8"/>
  <c r="Q1272" i="8"/>
  <c r="G1272" i="8"/>
  <c r="AC1271" i="8"/>
  <c r="AA1271" i="8"/>
  <c r="Z1271" i="8"/>
  <c r="X1271" i="8"/>
  <c r="U1271" i="8"/>
  <c r="T1271" i="8"/>
  <c r="S1271" i="8"/>
  <c r="R1271" i="8"/>
  <c r="Q1271" i="8"/>
  <c r="G1271" i="8"/>
  <c r="AC1270" i="8"/>
  <c r="AA1270" i="8"/>
  <c r="Z1270" i="8"/>
  <c r="X1270" i="8"/>
  <c r="U1270" i="8"/>
  <c r="T1270" i="8"/>
  <c r="S1270" i="8"/>
  <c r="R1270" i="8"/>
  <c r="Q1270" i="8"/>
  <c r="G1270" i="8"/>
  <c r="AC1269" i="8"/>
  <c r="AA1269" i="8"/>
  <c r="Z1269" i="8"/>
  <c r="X1269" i="8"/>
  <c r="U1269" i="8"/>
  <c r="T1269" i="8"/>
  <c r="S1269" i="8"/>
  <c r="R1269" i="8"/>
  <c r="Q1269" i="8"/>
  <c r="G1269" i="8"/>
  <c r="AC1268" i="8"/>
  <c r="AA1268" i="8"/>
  <c r="Z1268" i="8"/>
  <c r="X1268" i="8"/>
  <c r="U1268" i="8"/>
  <c r="T1268" i="8"/>
  <c r="S1268" i="8"/>
  <c r="R1268" i="8"/>
  <c r="Q1268" i="8"/>
  <c r="G1268" i="8"/>
  <c r="AC1267" i="8"/>
  <c r="AA1267" i="8"/>
  <c r="Z1267" i="8"/>
  <c r="X1267" i="8"/>
  <c r="U1267" i="8"/>
  <c r="T1267" i="8"/>
  <c r="S1267" i="8"/>
  <c r="R1267" i="8"/>
  <c r="Q1267" i="8"/>
  <c r="G1267" i="8"/>
  <c r="AC1266" i="8"/>
  <c r="AA1266" i="8"/>
  <c r="Z1266" i="8"/>
  <c r="X1266" i="8"/>
  <c r="U1266" i="8"/>
  <c r="T1266" i="8"/>
  <c r="S1266" i="8"/>
  <c r="R1266" i="8"/>
  <c r="Q1266" i="8"/>
  <c r="G1266" i="8"/>
  <c r="AC1265" i="8"/>
  <c r="AA1265" i="8"/>
  <c r="Z1265" i="8"/>
  <c r="X1265" i="8"/>
  <c r="U1265" i="8"/>
  <c r="T1265" i="8"/>
  <c r="S1265" i="8"/>
  <c r="R1265" i="8"/>
  <c r="Q1265" i="8"/>
  <c r="G1265" i="8"/>
  <c r="AC1264" i="8"/>
  <c r="AA1264" i="8"/>
  <c r="Z1264" i="8"/>
  <c r="X1264" i="8"/>
  <c r="U1264" i="8"/>
  <c r="T1264" i="8"/>
  <c r="S1264" i="8"/>
  <c r="R1264" i="8"/>
  <c r="Q1264" i="8"/>
  <c r="G1264" i="8"/>
  <c r="AC1263" i="8"/>
  <c r="AA1263" i="8"/>
  <c r="Z1263" i="8"/>
  <c r="X1263" i="8"/>
  <c r="U1263" i="8"/>
  <c r="T1263" i="8"/>
  <c r="S1263" i="8"/>
  <c r="R1263" i="8"/>
  <c r="Q1263" i="8"/>
  <c r="G1263" i="8"/>
  <c r="AC1262" i="8"/>
  <c r="AA1262" i="8"/>
  <c r="Z1262" i="8"/>
  <c r="X1262" i="8"/>
  <c r="U1262" i="8"/>
  <c r="T1262" i="8"/>
  <c r="S1262" i="8"/>
  <c r="R1262" i="8"/>
  <c r="Q1262" i="8"/>
  <c r="G1262" i="8"/>
  <c r="AC1261" i="8"/>
  <c r="AA1261" i="8"/>
  <c r="Z1261" i="8"/>
  <c r="X1261" i="8"/>
  <c r="U1261" i="8"/>
  <c r="T1261" i="8"/>
  <c r="S1261" i="8"/>
  <c r="R1261" i="8"/>
  <c r="Q1261" i="8"/>
  <c r="G1261" i="8"/>
  <c r="AC1260" i="8"/>
  <c r="AA1260" i="8"/>
  <c r="Z1260" i="8"/>
  <c r="X1260" i="8"/>
  <c r="U1260" i="8"/>
  <c r="T1260" i="8"/>
  <c r="S1260" i="8"/>
  <c r="R1260" i="8"/>
  <c r="Q1260" i="8"/>
  <c r="G1260" i="8"/>
  <c r="AC1259" i="8"/>
  <c r="AA1259" i="8"/>
  <c r="Z1259" i="8"/>
  <c r="X1259" i="8"/>
  <c r="U1259" i="8"/>
  <c r="T1259" i="8"/>
  <c r="S1259" i="8"/>
  <c r="R1259" i="8"/>
  <c r="Q1259" i="8"/>
  <c r="G1259" i="8"/>
  <c r="AC1258" i="8"/>
  <c r="AA1258" i="8"/>
  <c r="Z1258" i="8"/>
  <c r="X1258" i="8"/>
  <c r="U1258" i="8"/>
  <c r="T1258" i="8"/>
  <c r="S1258" i="8"/>
  <c r="R1258" i="8"/>
  <c r="Q1258" i="8"/>
  <c r="G1258" i="8"/>
  <c r="AC1257" i="8"/>
  <c r="AA1257" i="8"/>
  <c r="Z1257" i="8"/>
  <c r="X1257" i="8"/>
  <c r="U1257" i="8"/>
  <c r="T1257" i="8"/>
  <c r="S1257" i="8"/>
  <c r="R1257" i="8"/>
  <c r="Q1257" i="8"/>
  <c r="G1257" i="8"/>
  <c r="AC1256" i="8"/>
  <c r="AA1256" i="8"/>
  <c r="Z1256" i="8"/>
  <c r="X1256" i="8"/>
  <c r="U1256" i="8"/>
  <c r="T1256" i="8"/>
  <c r="S1256" i="8"/>
  <c r="R1256" i="8"/>
  <c r="Q1256" i="8"/>
  <c r="G1256" i="8"/>
  <c r="AC1255" i="8"/>
  <c r="AA1255" i="8"/>
  <c r="Z1255" i="8"/>
  <c r="X1255" i="8"/>
  <c r="U1255" i="8"/>
  <c r="T1255" i="8"/>
  <c r="S1255" i="8"/>
  <c r="R1255" i="8"/>
  <c r="Q1255" i="8"/>
  <c r="G1255" i="8"/>
  <c r="AC1254" i="8"/>
  <c r="AA1254" i="8"/>
  <c r="Z1254" i="8"/>
  <c r="X1254" i="8"/>
  <c r="U1254" i="8"/>
  <c r="T1254" i="8"/>
  <c r="S1254" i="8"/>
  <c r="R1254" i="8"/>
  <c r="Q1254" i="8"/>
  <c r="G1254" i="8"/>
  <c r="AC1253" i="8"/>
  <c r="AA1253" i="8"/>
  <c r="Z1253" i="8"/>
  <c r="X1253" i="8"/>
  <c r="U1253" i="8"/>
  <c r="T1253" i="8"/>
  <c r="S1253" i="8"/>
  <c r="R1253" i="8"/>
  <c r="Q1253" i="8"/>
  <c r="G1253" i="8"/>
  <c r="AC1252" i="8"/>
  <c r="AA1252" i="8"/>
  <c r="Z1252" i="8"/>
  <c r="X1252" i="8"/>
  <c r="U1252" i="8"/>
  <c r="T1252" i="8"/>
  <c r="S1252" i="8"/>
  <c r="R1252" i="8"/>
  <c r="Q1252" i="8"/>
  <c r="G1252" i="8"/>
  <c r="AC1251" i="8"/>
  <c r="AA1251" i="8"/>
  <c r="Z1251" i="8"/>
  <c r="X1251" i="8"/>
  <c r="U1251" i="8"/>
  <c r="T1251" i="8"/>
  <c r="S1251" i="8"/>
  <c r="R1251" i="8"/>
  <c r="Q1251" i="8"/>
  <c r="G1251" i="8"/>
  <c r="AC1250" i="8"/>
  <c r="AA1250" i="8"/>
  <c r="Z1250" i="8"/>
  <c r="X1250" i="8"/>
  <c r="U1250" i="8"/>
  <c r="T1250" i="8"/>
  <c r="S1250" i="8"/>
  <c r="R1250" i="8"/>
  <c r="Q1250" i="8"/>
  <c r="G1250" i="8"/>
  <c r="AC1249" i="8"/>
  <c r="AA1249" i="8"/>
  <c r="Z1249" i="8"/>
  <c r="X1249" i="8"/>
  <c r="U1249" i="8"/>
  <c r="T1249" i="8"/>
  <c r="S1249" i="8"/>
  <c r="R1249" i="8"/>
  <c r="Q1249" i="8"/>
  <c r="G1249" i="8"/>
  <c r="AC1248" i="8"/>
  <c r="AA1248" i="8"/>
  <c r="Z1248" i="8"/>
  <c r="X1248" i="8"/>
  <c r="U1248" i="8"/>
  <c r="T1248" i="8"/>
  <c r="S1248" i="8"/>
  <c r="R1248" i="8"/>
  <c r="Q1248" i="8"/>
  <c r="G1248" i="8"/>
  <c r="AC1247" i="8"/>
  <c r="AA1247" i="8"/>
  <c r="Z1247" i="8"/>
  <c r="X1247" i="8"/>
  <c r="U1247" i="8"/>
  <c r="T1247" i="8"/>
  <c r="S1247" i="8"/>
  <c r="R1247" i="8"/>
  <c r="Q1247" i="8"/>
  <c r="G1247" i="8"/>
  <c r="AC1246" i="8"/>
  <c r="AA1246" i="8"/>
  <c r="Z1246" i="8"/>
  <c r="X1246" i="8"/>
  <c r="U1246" i="8"/>
  <c r="T1246" i="8"/>
  <c r="S1246" i="8"/>
  <c r="R1246" i="8"/>
  <c r="Q1246" i="8"/>
  <c r="G1246" i="8"/>
  <c r="AC1245" i="8"/>
  <c r="AA1245" i="8"/>
  <c r="Z1245" i="8"/>
  <c r="X1245" i="8"/>
  <c r="U1245" i="8"/>
  <c r="T1245" i="8"/>
  <c r="S1245" i="8"/>
  <c r="R1245" i="8"/>
  <c r="Q1245" i="8"/>
  <c r="G1245" i="8"/>
  <c r="AC1244" i="8"/>
  <c r="AA1244" i="8"/>
  <c r="Z1244" i="8"/>
  <c r="X1244" i="8"/>
  <c r="U1244" i="8"/>
  <c r="T1244" i="8"/>
  <c r="S1244" i="8"/>
  <c r="R1244" i="8"/>
  <c r="Q1244" i="8"/>
  <c r="G1244" i="8"/>
  <c r="AC1243" i="8"/>
  <c r="AA1243" i="8"/>
  <c r="Z1243" i="8"/>
  <c r="X1243" i="8"/>
  <c r="U1243" i="8"/>
  <c r="T1243" i="8"/>
  <c r="S1243" i="8"/>
  <c r="R1243" i="8"/>
  <c r="Q1243" i="8"/>
  <c r="G1243" i="8"/>
  <c r="AC1242" i="8"/>
  <c r="AA1242" i="8"/>
  <c r="Z1242" i="8"/>
  <c r="X1242" i="8"/>
  <c r="U1242" i="8"/>
  <c r="T1242" i="8"/>
  <c r="S1242" i="8"/>
  <c r="R1242" i="8"/>
  <c r="Q1242" i="8"/>
  <c r="G1242" i="8"/>
  <c r="AC1241" i="8"/>
  <c r="AA1241" i="8"/>
  <c r="Z1241" i="8"/>
  <c r="X1241" i="8"/>
  <c r="U1241" i="8"/>
  <c r="T1241" i="8"/>
  <c r="S1241" i="8"/>
  <c r="R1241" i="8"/>
  <c r="Q1241" i="8"/>
  <c r="G1241" i="8"/>
  <c r="AC1240" i="8"/>
  <c r="AA1240" i="8"/>
  <c r="Z1240" i="8"/>
  <c r="X1240" i="8"/>
  <c r="U1240" i="8"/>
  <c r="T1240" i="8"/>
  <c r="S1240" i="8"/>
  <c r="R1240" i="8"/>
  <c r="Q1240" i="8"/>
  <c r="G1240" i="8"/>
  <c r="AC1239" i="8"/>
  <c r="AA1239" i="8"/>
  <c r="Z1239" i="8"/>
  <c r="X1239" i="8"/>
  <c r="U1239" i="8"/>
  <c r="T1239" i="8"/>
  <c r="S1239" i="8"/>
  <c r="R1239" i="8"/>
  <c r="Q1239" i="8"/>
  <c r="G1239" i="8"/>
  <c r="AC1238" i="8"/>
  <c r="AA1238" i="8"/>
  <c r="Z1238" i="8"/>
  <c r="X1238" i="8"/>
  <c r="U1238" i="8"/>
  <c r="T1238" i="8"/>
  <c r="S1238" i="8"/>
  <c r="R1238" i="8"/>
  <c r="Q1238" i="8"/>
  <c r="G1238" i="8"/>
  <c r="AC1237" i="8"/>
  <c r="AA1237" i="8"/>
  <c r="Z1237" i="8"/>
  <c r="X1237" i="8"/>
  <c r="U1237" i="8"/>
  <c r="T1237" i="8"/>
  <c r="S1237" i="8"/>
  <c r="R1237" i="8"/>
  <c r="Q1237" i="8"/>
  <c r="G1237" i="8"/>
  <c r="AC1236" i="8"/>
  <c r="AA1236" i="8"/>
  <c r="Z1236" i="8"/>
  <c r="X1236" i="8"/>
  <c r="U1236" i="8"/>
  <c r="T1236" i="8"/>
  <c r="S1236" i="8"/>
  <c r="R1236" i="8"/>
  <c r="Q1236" i="8"/>
  <c r="G1236" i="8"/>
  <c r="AC1235" i="8"/>
  <c r="AA1235" i="8"/>
  <c r="Z1235" i="8"/>
  <c r="X1235" i="8"/>
  <c r="U1235" i="8"/>
  <c r="T1235" i="8"/>
  <c r="S1235" i="8"/>
  <c r="R1235" i="8"/>
  <c r="Q1235" i="8"/>
  <c r="G1235" i="8"/>
  <c r="AC1234" i="8"/>
  <c r="AA1234" i="8"/>
  <c r="Z1234" i="8"/>
  <c r="X1234" i="8"/>
  <c r="U1234" i="8"/>
  <c r="T1234" i="8"/>
  <c r="S1234" i="8"/>
  <c r="R1234" i="8"/>
  <c r="Q1234" i="8"/>
  <c r="G1234" i="8"/>
  <c r="AC1233" i="8"/>
  <c r="AA1233" i="8"/>
  <c r="Z1233" i="8"/>
  <c r="X1233" i="8"/>
  <c r="U1233" i="8"/>
  <c r="T1233" i="8"/>
  <c r="S1233" i="8"/>
  <c r="R1233" i="8"/>
  <c r="Q1233" i="8"/>
  <c r="G1233" i="8"/>
  <c r="AC1232" i="8"/>
  <c r="AA1232" i="8"/>
  <c r="Z1232" i="8"/>
  <c r="X1232" i="8"/>
  <c r="U1232" i="8"/>
  <c r="T1232" i="8"/>
  <c r="S1232" i="8"/>
  <c r="R1232" i="8"/>
  <c r="Q1232" i="8"/>
  <c r="G1232" i="8"/>
  <c r="AC1231" i="8"/>
  <c r="AA1231" i="8"/>
  <c r="Z1231" i="8"/>
  <c r="X1231" i="8"/>
  <c r="U1231" i="8"/>
  <c r="T1231" i="8"/>
  <c r="S1231" i="8"/>
  <c r="R1231" i="8"/>
  <c r="Q1231" i="8"/>
  <c r="G1231" i="8"/>
  <c r="AC1230" i="8"/>
  <c r="AA1230" i="8"/>
  <c r="Z1230" i="8"/>
  <c r="X1230" i="8"/>
  <c r="U1230" i="8"/>
  <c r="T1230" i="8"/>
  <c r="S1230" i="8"/>
  <c r="R1230" i="8"/>
  <c r="Q1230" i="8"/>
  <c r="G1230" i="8"/>
  <c r="AC1229" i="8"/>
  <c r="AA1229" i="8"/>
  <c r="Z1229" i="8"/>
  <c r="X1229" i="8"/>
  <c r="U1229" i="8"/>
  <c r="T1229" i="8"/>
  <c r="S1229" i="8"/>
  <c r="R1229" i="8"/>
  <c r="Q1229" i="8"/>
  <c r="G1229" i="8"/>
  <c r="AC1228" i="8"/>
  <c r="AA1228" i="8"/>
  <c r="Z1228" i="8"/>
  <c r="X1228" i="8"/>
  <c r="U1228" i="8"/>
  <c r="T1228" i="8"/>
  <c r="S1228" i="8"/>
  <c r="R1228" i="8"/>
  <c r="Q1228" i="8"/>
  <c r="G1228" i="8"/>
  <c r="AC1227" i="8"/>
  <c r="AA1227" i="8"/>
  <c r="Z1227" i="8"/>
  <c r="X1227" i="8"/>
  <c r="U1227" i="8"/>
  <c r="T1227" i="8"/>
  <c r="S1227" i="8"/>
  <c r="R1227" i="8"/>
  <c r="Q1227" i="8"/>
  <c r="G1227" i="8"/>
  <c r="AC1226" i="8"/>
  <c r="AA1226" i="8"/>
  <c r="Z1226" i="8"/>
  <c r="X1226" i="8"/>
  <c r="U1226" i="8"/>
  <c r="T1226" i="8"/>
  <c r="S1226" i="8"/>
  <c r="R1226" i="8"/>
  <c r="Q1226" i="8"/>
  <c r="G1226" i="8"/>
  <c r="AC1225" i="8"/>
  <c r="AA1225" i="8"/>
  <c r="Z1225" i="8"/>
  <c r="X1225" i="8"/>
  <c r="U1225" i="8"/>
  <c r="T1225" i="8"/>
  <c r="S1225" i="8"/>
  <c r="R1225" i="8"/>
  <c r="Q1225" i="8"/>
  <c r="G1225" i="8"/>
  <c r="AC1224" i="8"/>
  <c r="AA1224" i="8"/>
  <c r="Z1224" i="8"/>
  <c r="X1224" i="8"/>
  <c r="U1224" i="8"/>
  <c r="T1224" i="8"/>
  <c r="S1224" i="8"/>
  <c r="R1224" i="8"/>
  <c r="Q1224" i="8"/>
  <c r="G1224" i="8"/>
  <c r="AC1223" i="8"/>
  <c r="AA1223" i="8"/>
  <c r="Z1223" i="8"/>
  <c r="X1223" i="8"/>
  <c r="U1223" i="8"/>
  <c r="T1223" i="8"/>
  <c r="S1223" i="8"/>
  <c r="R1223" i="8"/>
  <c r="Q1223" i="8"/>
  <c r="G1223" i="8"/>
  <c r="AC1222" i="8"/>
  <c r="AA1222" i="8"/>
  <c r="Z1222" i="8"/>
  <c r="X1222" i="8"/>
  <c r="U1222" i="8"/>
  <c r="T1222" i="8"/>
  <c r="S1222" i="8"/>
  <c r="R1222" i="8"/>
  <c r="Q1222" i="8"/>
  <c r="G1222" i="8"/>
  <c r="AC1221" i="8"/>
  <c r="AA1221" i="8"/>
  <c r="Z1221" i="8"/>
  <c r="X1221" i="8"/>
  <c r="U1221" i="8"/>
  <c r="T1221" i="8"/>
  <c r="S1221" i="8"/>
  <c r="R1221" i="8"/>
  <c r="Q1221" i="8"/>
  <c r="G1221" i="8"/>
  <c r="AC1220" i="8"/>
  <c r="AA1220" i="8"/>
  <c r="Z1220" i="8"/>
  <c r="X1220" i="8"/>
  <c r="U1220" i="8"/>
  <c r="T1220" i="8"/>
  <c r="S1220" i="8"/>
  <c r="R1220" i="8"/>
  <c r="Q1220" i="8"/>
  <c r="G1220" i="8"/>
  <c r="AC1219" i="8"/>
  <c r="AA1219" i="8"/>
  <c r="Z1219" i="8"/>
  <c r="X1219" i="8"/>
  <c r="U1219" i="8"/>
  <c r="T1219" i="8"/>
  <c r="S1219" i="8"/>
  <c r="R1219" i="8"/>
  <c r="Q1219" i="8"/>
  <c r="G1219" i="8"/>
  <c r="AC1218" i="8"/>
  <c r="AA1218" i="8"/>
  <c r="Z1218" i="8"/>
  <c r="X1218" i="8"/>
  <c r="U1218" i="8"/>
  <c r="T1218" i="8"/>
  <c r="S1218" i="8"/>
  <c r="R1218" i="8"/>
  <c r="Q1218" i="8"/>
  <c r="G1218" i="8"/>
  <c r="AC1217" i="8"/>
  <c r="AA1217" i="8"/>
  <c r="Z1217" i="8"/>
  <c r="X1217" i="8"/>
  <c r="U1217" i="8"/>
  <c r="T1217" i="8"/>
  <c r="S1217" i="8"/>
  <c r="R1217" i="8"/>
  <c r="Q1217" i="8"/>
  <c r="G1217" i="8"/>
  <c r="AC1216" i="8"/>
  <c r="AA1216" i="8"/>
  <c r="Z1216" i="8"/>
  <c r="X1216" i="8"/>
  <c r="U1216" i="8"/>
  <c r="T1216" i="8"/>
  <c r="S1216" i="8"/>
  <c r="R1216" i="8"/>
  <c r="Q1216" i="8"/>
  <c r="G1216" i="8"/>
  <c r="AC1215" i="8"/>
  <c r="AA1215" i="8"/>
  <c r="Z1215" i="8"/>
  <c r="X1215" i="8"/>
  <c r="U1215" i="8"/>
  <c r="T1215" i="8"/>
  <c r="S1215" i="8"/>
  <c r="R1215" i="8"/>
  <c r="Q1215" i="8"/>
  <c r="G1215" i="8"/>
  <c r="AC1214" i="8"/>
  <c r="AA1214" i="8"/>
  <c r="Z1214" i="8"/>
  <c r="X1214" i="8"/>
  <c r="U1214" i="8"/>
  <c r="T1214" i="8"/>
  <c r="S1214" i="8"/>
  <c r="R1214" i="8"/>
  <c r="Q1214" i="8"/>
  <c r="G1214" i="8"/>
  <c r="AC1213" i="8"/>
  <c r="AA1213" i="8"/>
  <c r="Z1213" i="8"/>
  <c r="X1213" i="8"/>
  <c r="U1213" i="8"/>
  <c r="T1213" i="8"/>
  <c r="S1213" i="8"/>
  <c r="R1213" i="8"/>
  <c r="Q1213" i="8"/>
  <c r="G1213" i="8"/>
  <c r="AC1212" i="8"/>
  <c r="AA1212" i="8"/>
  <c r="Z1212" i="8"/>
  <c r="X1212" i="8"/>
  <c r="U1212" i="8"/>
  <c r="T1212" i="8"/>
  <c r="S1212" i="8"/>
  <c r="R1212" i="8"/>
  <c r="Q1212" i="8"/>
  <c r="G1212" i="8"/>
  <c r="AC1211" i="8"/>
  <c r="AA1211" i="8"/>
  <c r="Z1211" i="8"/>
  <c r="X1211" i="8"/>
  <c r="U1211" i="8"/>
  <c r="T1211" i="8"/>
  <c r="S1211" i="8"/>
  <c r="R1211" i="8"/>
  <c r="Q1211" i="8"/>
  <c r="G1211" i="8"/>
  <c r="AC1210" i="8"/>
  <c r="AA1210" i="8"/>
  <c r="Z1210" i="8"/>
  <c r="X1210" i="8"/>
  <c r="U1210" i="8"/>
  <c r="T1210" i="8"/>
  <c r="S1210" i="8"/>
  <c r="R1210" i="8"/>
  <c r="Q1210" i="8"/>
  <c r="G1210" i="8"/>
  <c r="AC1209" i="8"/>
  <c r="AA1209" i="8"/>
  <c r="Z1209" i="8"/>
  <c r="X1209" i="8"/>
  <c r="U1209" i="8"/>
  <c r="T1209" i="8"/>
  <c r="S1209" i="8"/>
  <c r="R1209" i="8"/>
  <c r="Q1209" i="8"/>
  <c r="G1209" i="8"/>
  <c r="AC1208" i="8"/>
  <c r="AA1208" i="8"/>
  <c r="Z1208" i="8"/>
  <c r="X1208" i="8"/>
  <c r="U1208" i="8"/>
  <c r="T1208" i="8"/>
  <c r="S1208" i="8"/>
  <c r="R1208" i="8"/>
  <c r="Q1208" i="8"/>
  <c r="G1208" i="8"/>
  <c r="AC1207" i="8"/>
  <c r="AA1207" i="8"/>
  <c r="Z1207" i="8"/>
  <c r="X1207" i="8"/>
  <c r="U1207" i="8"/>
  <c r="T1207" i="8"/>
  <c r="S1207" i="8"/>
  <c r="R1207" i="8"/>
  <c r="Q1207" i="8"/>
  <c r="G1207" i="8"/>
  <c r="AC1206" i="8"/>
  <c r="AA1206" i="8"/>
  <c r="Z1206" i="8"/>
  <c r="X1206" i="8"/>
  <c r="U1206" i="8"/>
  <c r="T1206" i="8"/>
  <c r="S1206" i="8"/>
  <c r="R1206" i="8"/>
  <c r="Q1206" i="8"/>
  <c r="G1206" i="8"/>
  <c r="AC1205" i="8"/>
  <c r="AA1205" i="8"/>
  <c r="Z1205" i="8"/>
  <c r="X1205" i="8"/>
  <c r="U1205" i="8"/>
  <c r="T1205" i="8"/>
  <c r="S1205" i="8"/>
  <c r="R1205" i="8"/>
  <c r="Q1205" i="8"/>
  <c r="G1205" i="8"/>
  <c r="AC1204" i="8"/>
  <c r="AA1204" i="8"/>
  <c r="Z1204" i="8"/>
  <c r="X1204" i="8"/>
  <c r="U1204" i="8"/>
  <c r="T1204" i="8"/>
  <c r="S1204" i="8"/>
  <c r="R1204" i="8"/>
  <c r="Q1204" i="8"/>
  <c r="G1204" i="8"/>
  <c r="AC1203" i="8"/>
  <c r="AA1203" i="8"/>
  <c r="Z1203" i="8"/>
  <c r="X1203" i="8"/>
  <c r="U1203" i="8"/>
  <c r="T1203" i="8"/>
  <c r="S1203" i="8"/>
  <c r="R1203" i="8"/>
  <c r="Q1203" i="8"/>
  <c r="G1203" i="8"/>
  <c r="AC1202" i="8"/>
  <c r="AA1202" i="8"/>
  <c r="Z1202" i="8"/>
  <c r="X1202" i="8"/>
  <c r="U1202" i="8"/>
  <c r="T1202" i="8"/>
  <c r="S1202" i="8"/>
  <c r="R1202" i="8"/>
  <c r="Q1202" i="8"/>
  <c r="G1202" i="8"/>
  <c r="AC1201" i="8"/>
  <c r="AA1201" i="8"/>
  <c r="Z1201" i="8"/>
  <c r="X1201" i="8"/>
  <c r="U1201" i="8"/>
  <c r="T1201" i="8"/>
  <c r="S1201" i="8"/>
  <c r="R1201" i="8"/>
  <c r="Q1201" i="8"/>
  <c r="G1201" i="8"/>
  <c r="AC1200" i="8"/>
  <c r="AA1200" i="8"/>
  <c r="Z1200" i="8"/>
  <c r="X1200" i="8"/>
  <c r="U1200" i="8"/>
  <c r="T1200" i="8"/>
  <c r="S1200" i="8"/>
  <c r="R1200" i="8"/>
  <c r="Q1200" i="8"/>
  <c r="G1200" i="8"/>
  <c r="AC1199" i="8"/>
  <c r="AA1199" i="8"/>
  <c r="Z1199" i="8"/>
  <c r="X1199" i="8"/>
  <c r="U1199" i="8"/>
  <c r="T1199" i="8"/>
  <c r="S1199" i="8"/>
  <c r="R1199" i="8"/>
  <c r="Q1199" i="8"/>
  <c r="G1199" i="8"/>
  <c r="AC1198" i="8"/>
  <c r="AA1198" i="8"/>
  <c r="Z1198" i="8"/>
  <c r="X1198" i="8"/>
  <c r="U1198" i="8"/>
  <c r="T1198" i="8"/>
  <c r="S1198" i="8"/>
  <c r="R1198" i="8"/>
  <c r="Q1198" i="8"/>
  <c r="G1198" i="8"/>
  <c r="AC1197" i="8"/>
  <c r="AA1197" i="8"/>
  <c r="Z1197" i="8"/>
  <c r="X1197" i="8"/>
  <c r="U1197" i="8"/>
  <c r="T1197" i="8"/>
  <c r="S1197" i="8"/>
  <c r="R1197" i="8"/>
  <c r="Q1197" i="8"/>
  <c r="G1197" i="8"/>
  <c r="AC1196" i="8"/>
  <c r="AA1196" i="8"/>
  <c r="Z1196" i="8"/>
  <c r="X1196" i="8"/>
  <c r="U1196" i="8"/>
  <c r="T1196" i="8"/>
  <c r="S1196" i="8"/>
  <c r="R1196" i="8"/>
  <c r="Q1196" i="8"/>
  <c r="G1196" i="8"/>
  <c r="AC1195" i="8"/>
  <c r="AA1195" i="8"/>
  <c r="Z1195" i="8"/>
  <c r="X1195" i="8"/>
  <c r="U1195" i="8"/>
  <c r="T1195" i="8"/>
  <c r="S1195" i="8"/>
  <c r="R1195" i="8"/>
  <c r="Q1195" i="8"/>
  <c r="G1195" i="8"/>
  <c r="AC1194" i="8"/>
  <c r="AA1194" i="8"/>
  <c r="Z1194" i="8"/>
  <c r="X1194" i="8"/>
  <c r="U1194" i="8"/>
  <c r="T1194" i="8"/>
  <c r="S1194" i="8"/>
  <c r="R1194" i="8"/>
  <c r="Q1194" i="8"/>
  <c r="G1194" i="8"/>
  <c r="AC1193" i="8"/>
  <c r="AA1193" i="8"/>
  <c r="Z1193" i="8"/>
  <c r="X1193" i="8"/>
  <c r="U1193" i="8"/>
  <c r="T1193" i="8"/>
  <c r="S1193" i="8"/>
  <c r="R1193" i="8"/>
  <c r="Q1193" i="8"/>
  <c r="G1193" i="8"/>
  <c r="AC1192" i="8"/>
  <c r="AA1192" i="8"/>
  <c r="Z1192" i="8"/>
  <c r="X1192" i="8"/>
  <c r="U1192" i="8"/>
  <c r="T1192" i="8"/>
  <c r="S1192" i="8"/>
  <c r="R1192" i="8"/>
  <c r="Q1192" i="8"/>
  <c r="G1192" i="8"/>
  <c r="AC1191" i="8"/>
  <c r="AA1191" i="8"/>
  <c r="Z1191" i="8"/>
  <c r="X1191" i="8"/>
  <c r="U1191" i="8"/>
  <c r="T1191" i="8"/>
  <c r="S1191" i="8"/>
  <c r="R1191" i="8"/>
  <c r="Q1191" i="8"/>
  <c r="G1191" i="8"/>
  <c r="AC1190" i="8"/>
  <c r="AA1190" i="8"/>
  <c r="Z1190" i="8"/>
  <c r="X1190" i="8"/>
  <c r="U1190" i="8"/>
  <c r="T1190" i="8"/>
  <c r="S1190" i="8"/>
  <c r="R1190" i="8"/>
  <c r="Q1190" i="8"/>
  <c r="G1190" i="8"/>
  <c r="AC1189" i="8"/>
  <c r="AA1189" i="8"/>
  <c r="Z1189" i="8"/>
  <c r="X1189" i="8"/>
  <c r="U1189" i="8"/>
  <c r="T1189" i="8"/>
  <c r="S1189" i="8"/>
  <c r="R1189" i="8"/>
  <c r="Q1189" i="8"/>
  <c r="G1189" i="8"/>
  <c r="AC1188" i="8"/>
  <c r="AA1188" i="8"/>
  <c r="Z1188" i="8"/>
  <c r="X1188" i="8"/>
  <c r="U1188" i="8"/>
  <c r="T1188" i="8"/>
  <c r="S1188" i="8"/>
  <c r="R1188" i="8"/>
  <c r="Q1188" i="8"/>
  <c r="G1188" i="8"/>
  <c r="AC1187" i="8"/>
  <c r="AA1187" i="8"/>
  <c r="Z1187" i="8"/>
  <c r="X1187" i="8"/>
  <c r="U1187" i="8"/>
  <c r="T1187" i="8"/>
  <c r="S1187" i="8"/>
  <c r="R1187" i="8"/>
  <c r="Q1187" i="8"/>
  <c r="G1187" i="8"/>
  <c r="AC1186" i="8"/>
  <c r="AA1186" i="8"/>
  <c r="Z1186" i="8"/>
  <c r="X1186" i="8"/>
  <c r="U1186" i="8"/>
  <c r="T1186" i="8"/>
  <c r="S1186" i="8"/>
  <c r="R1186" i="8"/>
  <c r="Q1186" i="8"/>
  <c r="G1186" i="8"/>
  <c r="AC1185" i="8"/>
  <c r="AA1185" i="8"/>
  <c r="Z1185" i="8"/>
  <c r="X1185" i="8"/>
  <c r="U1185" i="8"/>
  <c r="T1185" i="8"/>
  <c r="S1185" i="8"/>
  <c r="R1185" i="8"/>
  <c r="Q1185" i="8"/>
  <c r="G1185" i="8"/>
  <c r="AC1184" i="8"/>
  <c r="AA1184" i="8"/>
  <c r="Z1184" i="8"/>
  <c r="X1184" i="8"/>
  <c r="U1184" i="8"/>
  <c r="T1184" i="8"/>
  <c r="S1184" i="8"/>
  <c r="R1184" i="8"/>
  <c r="Q1184" i="8"/>
  <c r="G1184" i="8"/>
  <c r="AC1183" i="8"/>
  <c r="AA1183" i="8"/>
  <c r="Z1183" i="8"/>
  <c r="X1183" i="8"/>
  <c r="U1183" i="8"/>
  <c r="T1183" i="8"/>
  <c r="S1183" i="8"/>
  <c r="R1183" i="8"/>
  <c r="Q1183" i="8"/>
  <c r="G1183" i="8"/>
  <c r="AC1182" i="8"/>
  <c r="AA1182" i="8"/>
  <c r="Z1182" i="8"/>
  <c r="X1182" i="8"/>
  <c r="U1182" i="8"/>
  <c r="T1182" i="8"/>
  <c r="S1182" i="8"/>
  <c r="R1182" i="8"/>
  <c r="Q1182" i="8"/>
  <c r="G1182" i="8"/>
  <c r="AC1181" i="8"/>
  <c r="AA1181" i="8"/>
  <c r="Z1181" i="8"/>
  <c r="X1181" i="8"/>
  <c r="U1181" i="8"/>
  <c r="T1181" i="8"/>
  <c r="S1181" i="8"/>
  <c r="R1181" i="8"/>
  <c r="Q1181" i="8"/>
  <c r="G1181" i="8"/>
  <c r="AC1180" i="8"/>
  <c r="AA1180" i="8"/>
  <c r="Z1180" i="8"/>
  <c r="X1180" i="8"/>
  <c r="U1180" i="8"/>
  <c r="T1180" i="8"/>
  <c r="S1180" i="8"/>
  <c r="R1180" i="8"/>
  <c r="Q1180" i="8"/>
  <c r="G1180" i="8"/>
  <c r="AC1179" i="8"/>
  <c r="AA1179" i="8"/>
  <c r="Z1179" i="8"/>
  <c r="X1179" i="8"/>
  <c r="U1179" i="8"/>
  <c r="T1179" i="8"/>
  <c r="S1179" i="8"/>
  <c r="R1179" i="8"/>
  <c r="Q1179" i="8"/>
  <c r="G1179" i="8"/>
  <c r="AC1178" i="8"/>
  <c r="AA1178" i="8"/>
  <c r="Z1178" i="8"/>
  <c r="X1178" i="8"/>
  <c r="U1178" i="8"/>
  <c r="T1178" i="8"/>
  <c r="S1178" i="8"/>
  <c r="R1178" i="8"/>
  <c r="Q1178" i="8"/>
  <c r="G1178" i="8"/>
  <c r="AC1177" i="8"/>
  <c r="AA1177" i="8"/>
  <c r="Z1177" i="8"/>
  <c r="X1177" i="8"/>
  <c r="U1177" i="8"/>
  <c r="T1177" i="8"/>
  <c r="S1177" i="8"/>
  <c r="R1177" i="8"/>
  <c r="Q1177" i="8"/>
  <c r="G1177" i="8"/>
  <c r="AC1176" i="8"/>
  <c r="AA1176" i="8"/>
  <c r="Z1176" i="8"/>
  <c r="X1176" i="8"/>
  <c r="U1176" i="8"/>
  <c r="T1176" i="8"/>
  <c r="S1176" i="8"/>
  <c r="R1176" i="8"/>
  <c r="Q1176" i="8"/>
  <c r="G1176" i="8"/>
  <c r="AC1175" i="8"/>
  <c r="AA1175" i="8"/>
  <c r="Z1175" i="8"/>
  <c r="X1175" i="8"/>
  <c r="U1175" i="8"/>
  <c r="T1175" i="8"/>
  <c r="S1175" i="8"/>
  <c r="R1175" i="8"/>
  <c r="Q1175" i="8"/>
  <c r="G1175" i="8"/>
  <c r="AC1174" i="8"/>
  <c r="AA1174" i="8"/>
  <c r="Z1174" i="8"/>
  <c r="X1174" i="8"/>
  <c r="U1174" i="8"/>
  <c r="T1174" i="8"/>
  <c r="S1174" i="8"/>
  <c r="R1174" i="8"/>
  <c r="Q1174" i="8"/>
  <c r="G1174" i="8"/>
  <c r="AC1173" i="8"/>
  <c r="AA1173" i="8"/>
  <c r="Z1173" i="8"/>
  <c r="X1173" i="8"/>
  <c r="U1173" i="8"/>
  <c r="T1173" i="8"/>
  <c r="S1173" i="8"/>
  <c r="R1173" i="8"/>
  <c r="Q1173" i="8"/>
  <c r="G1173" i="8"/>
  <c r="AC1172" i="8"/>
  <c r="AA1172" i="8"/>
  <c r="Z1172" i="8"/>
  <c r="X1172" i="8"/>
  <c r="U1172" i="8"/>
  <c r="T1172" i="8"/>
  <c r="S1172" i="8"/>
  <c r="R1172" i="8"/>
  <c r="Q1172" i="8"/>
  <c r="G1172" i="8"/>
  <c r="AC1171" i="8"/>
  <c r="AA1171" i="8"/>
  <c r="Z1171" i="8"/>
  <c r="X1171" i="8"/>
  <c r="U1171" i="8"/>
  <c r="T1171" i="8"/>
  <c r="S1171" i="8"/>
  <c r="R1171" i="8"/>
  <c r="Q1171" i="8"/>
  <c r="G1171" i="8"/>
  <c r="AC1170" i="8"/>
  <c r="AA1170" i="8"/>
  <c r="Z1170" i="8"/>
  <c r="X1170" i="8"/>
  <c r="U1170" i="8"/>
  <c r="T1170" i="8"/>
  <c r="S1170" i="8"/>
  <c r="R1170" i="8"/>
  <c r="Q1170" i="8"/>
  <c r="G1170" i="8"/>
  <c r="AC1169" i="8"/>
  <c r="AA1169" i="8"/>
  <c r="Z1169" i="8"/>
  <c r="X1169" i="8"/>
  <c r="U1169" i="8"/>
  <c r="T1169" i="8"/>
  <c r="S1169" i="8"/>
  <c r="R1169" i="8"/>
  <c r="Q1169" i="8"/>
  <c r="G1169" i="8"/>
  <c r="AC1168" i="8"/>
  <c r="AA1168" i="8"/>
  <c r="Z1168" i="8"/>
  <c r="X1168" i="8"/>
  <c r="U1168" i="8"/>
  <c r="T1168" i="8"/>
  <c r="S1168" i="8"/>
  <c r="R1168" i="8"/>
  <c r="Q1168" i="8"/>
  <c r="G1168" i="8"/>
  <c r="AC1167" i="8"/>
  <c r="AA1167" i="8"/>
  <c r="Z1167" i="8"/>
  <c r="X1167" i="8"/>
  <c r="U1167" i="8"/>
  <c r="T1167" i="8"/>
  <c r="S1167" i="8"/>
  <c r="R1167" i="8"/>
  <c r="Q1167" i="8"/>
  <c r="G1167" i="8"/>
  <c r="AC1166" i="8"/>
  <c r="AA1166" i="8"/>
  <c r="Z1166" i="8"/>
  <c r="X1166" i="8"/>
  <c r="U1166" i="8"/>
  <c r="T1166" i="8"/>
  <c r="S1166" i="8"/>
  <c r="R1166" i="8"/>
  <c r="Q1166" i="8"/>
  <c r="G1166" i="8"/>
  <c r="AC1165" i="8"/>
  <c r="AA1165" i="8"/>
  <c r="Z1165" i="8"/>
  <c r="X1165" i="8"/>
  <c r="U1165" i="8"/>
  <c r="T1165" i="8"/>
  <c r="S1165" i="8"/>
  <c r="R1165" i="8"/>
  <c r="Q1165" i="8"/>
  <c r="G1165" i="8"/>
  <c r="AC1164" i="8"/>
  <c r="AA1164" i="8"/>
  <c r="Z1164" i="8"/>
  <c r="X1164" i="8"/>
  <c r="U1164" i="8"/>
  <c r="T1164" i="8"/>
  <c r="S1164" i="8"/>
  <c r="R1164" i="8"/>
  <c r="Q1164" i="8"/>
  <c r="G1164" i="8"/>
  <c r="AC1163" i="8"/>
  <c r="AA1163" i="8"/>
  <c r="Z1163" i="8"/>
  <c r="X1163" i="8"/>
  <c r="U1163" i="8"/>
  <c r="T1163" i="8"/>
  <c r="S1163" i="8"/>
  <c r="R1163" i="8"/>
  <c r="Q1163" i="8"/>
  <c r="G1163" i="8"/>
  <c r="AC1162" i="8"/>
  <c r="AA1162" i="8"/>
  <c r="Z1162" i="8"/>
  <c r="X1162" i="8"/>
  <c r="U1162" i="8"/>
  <c r="T1162" i="8"/>
  <c r="S1162" i="8"/>
  <c r="R1162" i="8"/>
  <c r="Q1162" i="8"/>
  <c r="G1162" i="8"/>
  <c r="AC1161" i="8"/>
  <c r="AA1161" i="8"/>
  <c r="Z1161" i="8"/>
  <c r="X1161" i="8"/>
  <c r="U1161" i="8"/>
  <c r="T1161" i="8"/>
  <c r="S1161" i="8"/>
  <c r="R1161" i="8"/>
  <c r="Q1161" i="8"/>
  <c r="G1161" i="8"/>
  <c r="AC1160" i="8"/>
  <c r="AA1160" i="8"/>
  <c r="Z1160" i="8"/>
  <c r="X1160" i="8"/>
  <c r="U1160" i="8"/>
  <c r="T1160" i="8"/>
  <c r="S1160" i="8"/>
  <c r="R1160" i="8"/>
  <c r="Q1160" i="8"/>
  <c r="G1160" i="8"/>
  <c r="AC1159" i="8"/>
  <c r="AA1159" i="8"/>
  <c r="Z1159" i="8"/>
  <c r="X1159" i="8"/>
  <c r="U1159" i="8"/>
  <c r="T1159" i="8"/>
  <c r="S1159" i="8"/>
  <c r="R1159" i="8"/>
  <c r="Q1159" i="8"/>
  <c r="G1159" i="8"/>
  <c r="AC1158" i="8"/>
  <c r="AA1158" i="8"/>
  <c r="Z1158" i="8"/>
  <c r="X1158" i="8"/>
  <c r="U1158" i="8"/>
  <c r="T1158" i="8"/>
  <c r="S1158" i="8"/>
  <c r="R1158" i="8"/>
  <c r="Q1158" i="8"/>
  <c r="G1158" i="8"/>
  <c r="AC1157" i="8"/>
  <c r="AA1157" i="8"/>
  <c r="Z1157" i="8"/>
  <c r="X1157" i="8"/>
  <c r="U1157" i="8"/>
  <c r="T1157" i="8"/>
  <c r="S1157" i="8"/>
  <c r="R1157" i="8"/>
  <c r="Q1157" i="8"/>
  <c r="G1157" i="8"/>
  <c r="AC1156" i="8"/>
  <c r="AA1156" i="8"/>
  <c r="Z1156" i="8"/>
  <c r="X1156" i="8"/>
  <c r="U1156" i="8"/>
  <c r="T1156" i="8"/>
  <c r="S1156" i="8"/>
  <c r="R1156" i="8"/>
  <c r="Q1156" i="8"/>
  <c r="G1156" i="8"/>
  <c r="AC1155" i="8"/>
  <c r="AA1155" i="8"/>
  <c r="Z1155" i="8"/>
  <c r="X1155" i="8"/>
  <c r="U1155" i="8"/>
  <c r="T1155" i="8"/>
  <c r="S1155" i="8"/>
  <c r="R1155" i="8"/>
  <c r="Q1155" i="8"/>
  <c r="G1155" i="8"/>
  <c r="AC1154" i="8"/>
  <c r="AA1154" i="8"/>
  <c r="Z1154" i="8"/>
  <c r="X1154" i="8"/>
  <c r="U1154" i="8"/>
  <c r="T1154" i="8"/>
  <c r="S1154" i="8"/>
  <c r="R1154" i="8"/>
  <c r="Q1154" i="8"/>
  <c r="G1154" i="8"/>
  <c r="AC1153" i="8"/>
  <c r="AA1153" i="8"/>
  <c r="Z1153" i="8"/>
  <c r="X1153" i="8"/>
  <c r="U1153" i="8"/>
  <c r="T1153" i="8"/>
  <c r="S1153" i="8"/>
  <c r="R1153" i="8"/>
  <c r="Q1153" i="8"/>
  <c r="G1153" i="8"/>
  <c r="AC1152" i="8"/>
  <c r="AA1152" i="8"/>
  <c r="Z1152" i="8"/>
  <c r="X1152" i="8"/>
  <c r="U1152" i="8"/>
  <c r="T1152" i="8"/>
  <c r="S1152" i="8"/>
  <c r="R1152" i="8"/>
  <c r="Q1152" i="8"/>
  <c r="G1152" i="8"/>
  <c r="AC1151" i="8"/>
  <c r="AA1151" i="8"/>
  <c r="Z1151" i="8"/>
  <c r="X1151" i="8"/>
  <c r="U1151" i="8"/>
  <c r="T1151" i="8"/>
  <c r="S1151" i="8"/>
  <c r="R1151" i="8"/>
  <c r="Q1151" i="8"/>
  <c r="G1151" i="8"/>
  <c r="AC1150" i="8"/>
  <c r="AA1150" i="8"/>
  <c r="Z1150" i="8"/>
  <c r="X1150" i="8"/>
  <c r="U1150" i="8"/>
  <c r="T1150" i="8"/>
  <c r="S1150" i="8"/>
  <c r="R1150" i="8"/>
  <c r="Q1150" i="8"/>
  <c r="G1150" i="8"/>
  <c r="AC1149" i="8"/>
  <c r="AA1149" i="8"/>
  <c r="Z1149" i="8"/>
  <c r="X1149" i="8"/>
  <c r="U1149" i="8"/>
  <c r="T1149" i="8"/>
  <c r="S1149" i="8"/>
  <c r="R1149" i="8"/>
  <c r="Q1149" i="8"/>
  <c r="G1149" i="8"/>
  <c r="AC1148" i="8"/>
  <c r="AA1148" i="8"/>
  <c r="Z1148" i="8"/>
  <c r="X1148" i="8"/>
  <c r="U1148" i="8"/>
  <c r="T1148" i="8"/>
  <c r="S1148" i="8"/>
  <c r="R1148" i="8"/>
  <c r="Q1148" i="8"/>
  <c r="G1148" i="8"/>
  <c r="AC1147" i="8"/>
  <c r="AA1147" i="8"/>
  <c r="Z1147" i="8"/>
  <c r="X1147" i="8"/>
  <c r="U1147" i="8"/>
  <c r="T1147" i="8"/>
  <c r="S1147" i="8"/>
  <c r="R1147" i="8"/>
  <c r="Q1147" i="8"/>
  <c r="G1147" i="8"/>
  <c r="AC1146" i="8"/>
  <c r="AA1146" i="8"/>
  <c r="Z1146" i="8"/>
  <c r="X1146" i="8"/>
  <c r="U1146" i="8"/>
  <c r="T1146" i="8"/>
  <c r="S1146" i="8"/>
  <c r="R1146" i="8"/>
  <c r="Q1146" i="8"/>
  <c r="G1146" i="8"/>
  <c r="AC1145" i="8"/>
  <c r="AA1145" i="8"/>
  <c r="Z1145" i="8"/>
  <c r="X1145" i="8"/>
  <c r="U1145" i="8"/>
  <c r="T1145" i="8"/>
  <c r="S1145" i="8"/>
  <c r="R1145" i="8"/>
  <c r="Q1145" i="8"/>
  <c r="G1145" i="8"/>
  <c r="AC1144" i="8"/>
  <c r="AA1144" i="8"/>
  <c r="Z1144" i="8"/>
  <c r="X1144" i="8"/>
  <c r="U1144" i="8"/>
  <c r="T1144" i="8"/>
  <c r="S1144" i="8"/>
  <c r="R1144" i="8"/>
  <c r="Q1144" i="8"/>
  <c r="G1144" i="8"/>
  <c r="AC1143" i="8"/>
  <c r="AA1143" i="8"/>
  <c r="Z1143" i="8"/>
  <c r="X1143" i="8"/>
  <c r="U1143" i="8"/>
  <c r="T1143" i="8"/>
  <c r="S1143" i="8"/>
  <c r="R1143" i="8"/>
  <c r="Q1143" i="8"/>
  <c r="G1143" i="8"/>
  <c r="AC1142" i="8"/>
  <c r="AA1142" i="8"/>
  <c r="Z1142" i="8"/>
  <c r="X1142" i="8"/>
  <c r="U1142" i="8"/>
  <c r="T1142" i="8"/>
  <c r="S1142" i="8"/>
  <c r="R1142" i="8"/>
  <c r="Q1142" i="8"/>
  <c r="G1142" i="8"/>
  <c r="AC1141" i="8"/>
  <c r="AA1141" i="8"/>
  <c r="Z1141" i="8"/>
  <c r="X1141" i="8"/>
  <c r="U1141" i="8"/>
  <c r="T1141" i="8"/>
  <c r="S1141" i="8"/>
  <c r="R1141" i="8"/>
  <c r="Q1141" i="8"/>
  <c r="G1141" i="8"/>
  <c r="AC1140" i="8"/>
  <c r="AA1140" i="8"/>
  <c r="Z1140" i="8"/>
  <c r="X1140" i="8"/>
  <c r="U1140" i="8"/>
  <c r="T1140" i="8"/>
  <c r="S1140" i="8"/>
  <c r="R1140" i="8"/>
  <c r="Q1140" i="8"/>
  <c r="G1140" i="8"/>
  <c r="AC1139" i="8"/>
  <c r="AA1139" i="8"/>
  <c r="Z1139" i="8"/>
  <c r="X1139" i="8"/>
  <c r="U1139" i="8"/>
  <c r="T1139" i="8"/>
  <c r="S1139" i="8"/>
  <c r="R1139" i="8"/>
  <c r="Q1139" i="8"/>
  <c r="G1139" i="8"/>
  <c r="AC1138" i="8"/>
  <c r="AA1138" i="8"/>
  <c r="Z1138" i="8"/>
  <c r="X1138" i="8"/>
  <c r="U1138" i="8"/>
  <c r="T1138" i="8"/>
  <c r="S1138" i="8"/>
  <c r="R1138" i="8"/>
  <c r="Q1138" i="8"/>
  <c r="G1138" i="8"/>
  <c r="AC1137" i="8"/>
  <c r="AA1137" i="8"/>
  <c r="Z1137" i="8"/>
  <c r="X1137" i="8"/>
  <c r="U1137" i="8"/>
  <c r="T1137" i="8"/>
  <c r="S1137" i="8"/>
  <c r="R1137" i="8"/>
  <c r="Q1137" i="8"/>
  <c r="G1137" i="8"/>
  <c r="AC1136" i="8"/>
  <c r="AA1136" i="8"/>
  <c r="Z1136" i="8"/>
  <c r="X1136" i="8"/>
  <c r="U1136" i="8"/>
  <c r="T1136" i="8"/>
  <c r="S1136" i="8"/>
  <c r="R1136" i="8"/>
  <c r="Q1136" i="8"/>
  <c r="G1136" i="8"/>
  <c r="AC1135" i="8"/>
  <c r="AA1135" i="8"/>
  <c r="Z1135" i="8"/>
  <c r="X1135" i="8"/>
  <c r="U1135" i="8"/>
  <c r="T1135" i="8"/>
  <c r="S1135" i="8"/>
  <c r="R1135" i="8"/>
  <c r="Q1135" i="8"/>
  <c r="G1135" i="8"/>
  <c r="AC1134" i="8"/>
  <c r="AA1134" i="8"/>
  <c r="Z1134" i="8"/>
  <c r="X1134" i="8"/>
  <c r="U1134" i="8"/>
  <c r="T1134" i="8"/>
  <c r="S1134" i="8"/>
  <c r="R1134" i="8"/>
  <c r="Q1134" i="8"/>
  <c r="G1134" i="8"/>
  <c r="AC1133" i="8"/>
  <c r="AA1133" i="8"/>
  <c r="Z1133" i="8"/>
  <c r="X1133" i="8"/>
  <c r="U1133" i="8"/>
  <c r="T1133" i="8"/>
  <c r="S1133" i="8"/>
  <c r="R1133" i="8"/>
  <c r="Q1133" i="8"/>
  <c r="G1133" i="8"/>
  <c r="AC1132" i="8"/>
  <c r="AA1132" i="8"/>
  <c r="Z1132" i="8"/>
  <c r="X1132" i="8"/>
  <c r="U1132" i="8"/>
  <c r="T1132" i="8"/>
  <c r="S1132" i="8"/>
  <c r="R1132" i="8"/>
  <c r="Q1132" i="8"/>
  <c r="G1132" i="8"/>
  <c r="AC1131" i="8"/>
  <c r="AA1131" i="8"/>
  <c r="Z1131" i="8"/>
  <c r="X1131" i="8"/>
  <c r="U1131" i="8"/>
  <c r="T1131" i="8"/>
  <c r="S1131" i="8"/>
  <c r="R1131" i="8"/>
  <c r="Q1131" i="8"/>
  <c r="G1131" i="8"/>
  <c r="AC1130" i="8"/>
  <c r="AA1130" i="8"/>
  <c r="Z1130" i="8"/>
  <c r="X1130" i="8"/>
  <c r="U1130" i="8"/>
  <c r="T1130" i="8"/>
  <c r="S1130" i="8"/>
  <c r="R1130" i="8"/>
  <c r="Q1130" i="8"/>
  <c r="G1130" i="8"/>
  <c r="AC1129" i="8"/>
  <c r="AA1129" i="8"/>
  <c r="Z1129" i="8"/>
  <c r="X1129" i="8"/>
  <c r="U1129" i="8"/>
  <c r="T1129" i="8"/>
  <c r="S1129" i="8"/>
  <c r="R1129" i="8"/>
  <c r="Q1129" i="8"/>
  <c r="G1129" i="8"/>
  <c r="AC1128" i="8"/>
  <c r="AA1128" i="8"/>
  <c r="Z1128" i="8"/>
  <c r="X1128" i="8"/>
  <c r="U1128" i="8"/>
  <c r="T1128" i="8"/>
  <c r="S1128" i="8"/>
  <c r="R1128" i="8"/>
  <c r="Q1128" i="8"/>
  <c r="G1128" i="8"/>
  <c r="AC1127" i="8"/>
  <c r="AA1127" i="8"/>
  <c r="Z1127" i="8"/>
  <c r="X1127" i="8"/>
  <c r="U1127" i="8"/>
  <c r="T1127" i="8"/>
  <c r="S1127" i="8"/>
  <c r="R1127" i="8"/>
  <c r="Q1127" i="8"/>
  <c r="G1127" i="8"/>
  <c r="AC1126" i="8"/>
  <c r="AA1126" i="8"/>
  <c r="Z1126" i="8"/>
  <c r="X1126" i="8"/>
  <c r="U1126" i="8"/>
  <c r="T1126" i="8"/>
  <c r="S1126" i="8"/>
  <c r="R1126" i="8"/>
  <c r="Q1126" i="8"/>
  <c r="G1126" i="8"/>
  <c r="AC1125" i="8"/>
  <c r="AA1125" i="8"/>
  <c r="Z1125" i="8"/>
  <c r="X1125" i="8"/>
  <c r="U1125" i="8"/>
  <c r="T1125" i="8"/>
  <c r="S1125" i="8"/>
  <c r="R1125" i="8"/>
  <c r="Q1125" i="8"/>
  <c r="G1125" i="8"/>
  <c r="AC1124" i="8"/>
  <c r="AA1124" i="8"/>
  <c r="Z1124" i="8"/>
  <c r="X1124" i="8"/>
  <c r="U1124" i="8"/>
  <c r="T1124" i="8"/>
  <c r="S1124" i="8"/>
  <c r="R1124" i="8"/>
  <c r="Q1124" i="8"/>
  <c r="G1124" i="8"/>
  <c r="AC1123" i="8"/>
  <c r="AA1123" i="8"/>
  <c r="Z1123" i="8"/>
  <c r="X1123" i="8"/>
  <c r="U1123" i="8"/>
  <c r="T1123" i="8"/>
  <c r="S1123" i="8"/>
  <c r="R1123" i="8"/>
  <c r="Q1123" i="8"/>
  <c r="G1123" i="8"/>
  <c r="AC1122" i="8"/>
  <c r="AA1122" i="8"/>
  <c r="Z1122" i="8"/>
  <c r="X1122" i="8"/>
  <c r="U1122" i="8"/>
  <c r="T1122" i="8"/>
  <c r="S1122" i="8"/>
  <c r="R1122" i="8"/>
  <c r="Q1122" i="8"/>
  <c r="G1122" i="8"/>
  <c r="AC1121" i="8"/>
  <c r="AA1121" i="8"/>
  <c r="Z1121" i="8"/>
  <c r="X1121" i="8"/>
  <c r="U1121" i="8"/>
  <c r="T1121" i="8"/>
  <c r="S1121" i="8"/>
  <c r="R1121" i="8"/>
  <c r="Q1121" i="8"/>
  <c r="G1121" i="8"/>
  <c r="AC1120" i="8"/>
  <c r="AA1120" i="8"/>
  <c r="Z1120" i="8"/>
  <c r="X1120" i="8"/>
  <c r="U1120" i="8"/>
  <c r="T1120" i="8"/>
  <c r="S1120" i="8"/>
  <c r="R1120" i="8"/>
  <c r="Q1120" i="8"/>
  <c r="G1120" i="8"/>
  <c r="AC1119" i="8"/>
  <c r="AA1119" i="8"/>
  <c r="Z1119" i="8"/>
  <c r="X1119" i="8"/>
  <c r="U1119" i="8"/>
  <c r="T1119" i="8"/>
  <c r="S1119" i="8"/>
  <c r="R1119" i="8"/>
  <c r="Q1119" i="8"/>
  <c r="G1119" i="8"/>
  <c r="AC1118" i="8"/>
  <c r="AA1118" i="8"/>
  <c r="Z1118" i="8"/>
  <c r="X1118" i="8"/>
  <c r="U1118" i="8"/>
  <c r="T1118" i="8"/>
  <c r="S1118" i="8"/>
  <c r="R1118" i="8"/>
  <c r="Q1118" i="8"/>
  <c r="G1118" i="8"/>
  <c r="AC1117" i="8"/>
  <c r="AA1117" i="8"/>
  <c r="Z1117" i="8"/>
  <c r="X1117" i="8"/>
  <c r="U1117" i="8"/>
  <c r="T1117" i="8"/>
  <c r="S1117" i="8"/>
  <c r="R1117" i="8"/>
  <c r="Q1117" i="8"/>
  <c r="G1117" i="8"/>
  <c r="AC1116" i="8"/>
  <c r="AA1116" i="8"/>
  <c r="Z1116" i="8"/>
  <c r="X1116" i="8"/>
  <c r="U1116" i="8"/>
  <c r="T1116" i="8"/>
  <c r="S1116" i="8"/>
  <c r="R1116" i="8"/>
  <c r="Q1116" i="8"/>
  <c r="G1116" i="8"/>
  <c r="AC1115" i="8"/>
  <c r="AA1115" i="8"/>
  <c r="Z1115" i="8"/>
  <c r="X1115" i="8"/>
  <c r="U1115" i="8"/>
  <c r="T1115" i="8"/>
  <c r="S1115" i="8"/>
  <c r="R1115" i="8"/>
  <c r="Q1115" i="8"/>
  <c r="G1115" i="8"/>
  <c r="AC1114" i="8"/>
  <c r="AA1114" i="8"/>
  <c r="Z1114" i="8"/>
  <c r="X1114" i="8"/>
  <c r="U1114" i="8"/>
  <c r="T1114" i="8"/>
  <c r="S1114" i="8"/>
  <c r="R1114" i="8"/>
  <c r="Q1114" i="8"/>
  <c r="G1114" i="8"/>
  <c r="AC1113" i="8"/>
  <c r="AA1113" i="8"/>
  <c r="Z1113" i="8"/>
  <c r="X1113" i="8"/>
  <c r="U1113" i="8"/>
  <c r="T1113" i="8"/>
  <c r="S1113" i="8"/>
  <c r="R1113" i="8"/>
  <c r="Q1113" i="8"/>
  <c r="G1113" i="8"/>
  <c r="AC1112" i="8"/>
  <c r="AA1112" i="8"/>
  <c r="Z1112" i="8"/>
  <c r="X1112" i="8"/>
  <c r="U1112" i="8"/>
  <c r="T1112" i="8"/>
  <c r="S1112" i="8"/>
  <c r="R1112" i="8"/>
  <c r="Q1112" i="8"/>
  <c r="G1112" i="8"/>
  <c r="AC1111" i="8"/>
  <c r="AA1111" i="8"/>
  <c r="Z1111" i="8"/>
  <c r="X1111" i="8"/>
  <c r="U1111" i="8"/>
  <c r="T1111" i="8"/>
  <c r="S1111" i="8"/>
  <c r="R1111" i="8"/>
  <c r="Q1111" i="8"/>
  <c r="G1111" i="8"/>
  <c r="AC1110" i="8"/>
  <c r="AA1110" i="8"/>
  <c r="Z1110" i="8"/>
  <c r="X1110" i="8"/>
  <c r="U1110" i="8"/>
  <c r="T1110" i="8"/>
  <c r="S1110" i="8"/>
  <c r="R1110" i="8"/>
  <c r="Q1110" i="8"/>
  <c r="G1110" i="8"/>
  <c r="AC1109" i="8"/>
  <c r="AA1109" i="8"/>
  <c r="Z1109" i="8"/>
  <c r="X1109" i="8"/>
  <c r="U1109" i="8"/>
  <c r="T1109" i="8"/>
  <c r="S1109" i="8"/>
  <c r="R1109" i="8"/>
  <c r="Q1109" i="8"/>
  <c r="G1109" i="8"/>
  <c r="AC1108" i="8"/>
  <c r="AA1108" i="8"/>
  <c r="Z1108" i="8"/>
  <c r="X1108" i="8"/>
  <c r="U1108" i="8"/>
  <c r="T1108" i="8"/>
  <c r="S1108" i="8"/>
  <c r="R1108" i="8"/>
  <c r="Q1108" i="8"/>
  <c r="G1108" i="8"/>
  <c r="AC1107" i="8"/>
  <c r="AA1107" i="8"/>
  <c r="Z1107" i="8"/>
  <c r="X1107" i="8"/>
  <c r="U1107" i="8"/>
  <c r="T1107" i="8"/>
  <c r="S1107" i="8"/>
  <c r="R1107" i="8"/>
  <c r="Q1107" i="8"/>
  <c r="G1107" i="8"/>
  <c r="AC1106" i="8"/>
  <c r="AA1106" i="8"/>
  <c r="Z1106" i="8"/>
  <c r="X1106" i="8"/>
  <c r="U1106" i="8"/>
  <c r="T1106" i="8"/>
  <c r="S1106" i="8"/>
  <c r="R1106" i="8"/>
  <c r="Q1106" i="8"/>
  <c r="G1106" i="8"/>
  <c r="AC1105" i="8"/>
  <c r="AA1105" i="8"/>
  <c r="Z1105" i="8"/>
  <c r="X1105" i="8"/>
  <c r="U1105" i="8"/>
  <c r="T1105" i="8"/>
  <c r="S1105" i="8"/>
  <c r="R1105" i="8"/>
  <c r="Q1105" i="8"/>
  <c r="G1105" i="8"/>
  <c r="AC1104" i="8"/>
  <c r="AA1104" i="8"/>
  <c r="Z1104" i="8"/>
  <c r="X1104" i="8"/>
  <c r="U1104" i="8"/>
  <c r="T1104" i="8"/>
  <c r="S1104" i="8"/>
  <c r="R1104" i="8"/>
  <c r="Q1104" i="8"/>
  <c r="G1104" i="8"/>
  <c r="AC1103" i="8"/>
  <c r="AA1103" i="8"/>
  <c r="Z1103" i="8"/>
  <c r="X1103" i="8"/>
  <c r="U1103" i="8"/>
  <c r="T1103" i="8"/>
  <c r="S1103" i="8"/>
  <c r="R1103" i="8"/>
  <c r="Q1103" i="8"/>
  <c r="G1103" i="8"/>
  <c r="AC1102" i="8"/>
  <c r="AA1102" i="8"/>
  <c r="Z1102" i="8"/>
  <c r="X1102" i="8"/>
  <c r="U1102" i="8"/>
  <c r="T1102" i="8"/>
  <c r="S1102" i="8"/>
  <c r="R1102" i="8"/>
  <c r="Q1102" i="8"/>
  <c r="G1102" i="8"/>
  <c r="AC1101" i="8"/>
  <c r="AA1101" i="8"/>
  <c r="Z1101" i="8"/>
  <c r="X1101" i="8"/>
  <c r="U1101" i="8"/>
  <c r="T1101" i="8"/>
  <c r="S1101" i="8"/>
  <c r="R1101" i="8"/>
  <c r="Q1101" i="8"/>
  <c r="G1101" i="8"/>
  <c r="AC1100" i="8"/>
  <c r="AA1100" i="8"/>
  <c r="Z1100" i="8"/>
  <c r="X1100" i="8"/>
  <c r="U1100" i="8"/>
  <c r="T1100" i="8"/>
  <c r="S1100" i="8"/>
  <c r="R1100" i="8"/>
  <c r="Q1100" i="8"/>
  <c r="G1100" i="8"/>
  <c r="AC1099" i="8"/>
  <c r="AA1099" i="8"/>
  <c r="Z1099" i="8"/>
  <c r="X1099" i="8"/>
  <c r="U1099" i="8"/>
  <c r="T1099" i="8"/>
  <c r="S1099" i="8"/>
  <c r="R1099" i="8"/>
  <c r="Q1099" i="8"/>
  <c r="G1099" i="8"/>
  <c r="AC1098" i="8"/>
  <c r="AA1098" i="8"/>
  <c r="Z1098" i="8"/>
  <c r="X1098" i="8"/>
  <c r="U1098" i="8"/>
  <c r="T1098" i="8"/>
  <c r="S1098" i="8"/>
  <c r="R1098" i="8"/>
  <c r="Q1098" i="8"/>
  <c r="G1098" i="8"/>
  <c r="AC1097" i="8"/>
  <c r="AA1097" i="8"/>
  <c r="Z1097" i="8"/>
  <c r="X1097" i="8"/>
  <c r="U1097" i="8"/>
  <c r="T1097" i="8"/>
  <c r="S1097" i="8"/>
  <c r="R1097" i="8"/>
  <c r="Q1097" i="8"/>
  <c r="G1097" i="8"/>
  <c r="AC1096" i="8"/>
  <c r="AA1096" i="8"/>
  <c r="Z1096" i="8"/>
  <c r="X1096" i="8"/>
  <c r="U1096" i="8"/>
  <c r="T1096" i="8"/>
  <c r="S1096" i="8"/>
  <c r="R1096" i="8"/>
  <c r="Q1096" i="8"/>
  <c r="G1096" i="8"/>
  <c r="AC1095" i="8"/>
  <c r="AA1095" i="8"/>
  <c r="Z1095" i="8"/>
  <c r="X1095" i="8"/>
  <c r="U1095" i="8"/>
  <c r="T1095" i="8"/>
  <c r="S1095" i="8"/>
  <c r="R1095" i="8"/>
  <c r="Q1095" i="8"/>
  <c r="G1095" i="8"/>
  <c r="AC1094" i="8"/>
  <c r="AA1094" i="8"/>
  <c r="Z1094" i="8"/>
  <c r="X1094" i="8"/>
  <c r="U1094" i="8"/>
  <c r="T1094" i="8"/>
  <c r="S1094" i="8"/>
  <c r="R1094" i="8"/>
  <c r="Q1094" i="8"/>
  <c r="G1094" i="8"/>
  <c r="AC1093" i="8"/>
  <c r="AA1093" i="8"/>
  <c r="Z1093" i="8"/>
  <c r="X1093" i="8"/>
  <c r="U1093" i="8"/>
  <c r="T1093" i="8"/>
  <c r="S1093" i="8"/>
  <c r="R1093" i="8"/>
  <c r="Q1093" i="8"/>
  <c r="G1093" i="8"/>
  <c r="AC1092" i="8"/>
  <c r="AA1092" i="8"/>
  <c r="Z1092" i="8"/>
  <c r="X1092" i="8"/>
  <c r="U1092" i="8"/>
  <c r="T1092" i="8"/>
  <c r="S1092" i="8"/>
  <c r="R1092" i="8"/>
  <c r="Q1092" i="8"/>
  <c r="G1092" i="8"/>
  <c r="AC1091" i="8"/>
  <c r="AA1091" i="8"/>
  <c r="Z1091" i="8"/>
  <c r="X1091" i="8"/>
  <c r="U1091" i="8"/>
  <c r="T1091" i="8"/>
  <c r="S1091" i="8"/>
  <c r="R1091" i="8"/>
  <c r="Q1091" i="8"/>
  <c r="G1091" i="8"/>
  <c r="AC1090" i="8"/>
  <c r="AA1090" i="8"/>
  <c r="Z1090" i="8"/>
  <c r="X1090" i="8"/>
  <c r="U1090" i="8"/>
  <c r="T1090" i="8"/>
  <c r="S1090" i="8"/>
  <c r="R1090" i="8"/>
  <c r="Q1090" i="8"/>
  <c r="G1090" i="8"/>
  <c r="AC1089" i="8"/>
  <c r="AA1089" i="8"/>
  <c r="Z1089" i="8"/>
  <c r="X1089" i="8"/>
  <c r="U1089" i="8"/>
  <c r="T1089" i="8"/>
  <c r="S1089" i="8"/>
  <c r="R1089" i="8"/>
  <c r="Q1089" i="8"/>
  <c r="G1089" i="8"/>
  <c r="AC1088" i="8"/>
  <c r="AA1088" i="8"/>
  <c r="Z1088" i="8"/>
  <c r="X1088" i="8"/>
  <c r="U1088" i="8"/>
  <c r="T1088" i="8"/>
  <c r="S1088" i="8"/>
  <c r="R1088" i="8"/>
  <c r="Q1088" i="8"/>
  <c r="G1088" i="8"/>
  <c r="AC1087" i="8"/>
  <c r="AA1087" i="8"/>
  <c r="Z1087" i="8"/>
  <c r="X1087" i="8"/>
  <c r="U1087" i="8"/>
  <c r="T1087" i="8"/>
  <c r="S1087" i="8"/>
  <c r="R1087" i="8"/>
  <c r="Q1087" i="8"/>
  <c r="G1087" i="8"/>
  <c r="AC1086" i="8"/>
  <c r="AA1086" i="8"/>
  <c r="Z1086" i="8"/>
  <c r="X1086" i="8"/>
  <c r="U1086" i="8"/>
  <c r="T1086" i="8"/>
  <c r="S1086" i="8"/>
  <c r="R1086" i="8"/>
  <c r="Q1086" i="8"/>
  <c r="G1086" i="8"/>
  <c r="AC1085" i="8"/>
  <c r="AA1085" i="8"/>
  <c r="Z1085" i="8"/>
  <c r="X1085" i="8"/>
  <c r="U1085" i="8"/>
  <c r="T1085" i="8"/>
  <c r="S1085" i="8"/>
  <c r="R1085" i="8"/>
  <c r="Q1085" i="8"/>
  <c r="G1085" i="8"/>
  <c r="AC1084" i="8"/>
  <c r="AA1084" i="8"/>
  <c r="Z1084" i="8"/>
  <c r="X1084" i="8"/>
  <c r="U1084" i="8"/>
  <c r="T1084" i="8"/>
  <c r="S1084" i="8"/>
  <c r="R1084" i="8"/>
  <c r="Q1084" i="8"/>
  <c r="G1084" i="8"/>
  <c r="AC1083" i="8"/>
  <c r="AA1083" i="8"/>
  <c r="Z1083" i="8"/>
  <c r="X1083" i="8"/>
  <c r="U1083" i="8"/>
  <c r="T1083" i="8"/>
  <c r="S1083" i="8"/>
  <c r="R1083" i="8"/>
  <c r="Q1083" i="8"/>
  <c r="G1083" i="8"/>
  <c r="AC1082" i="8"/>
  <c r="AA1082" i="8"/>
  <c r="Z1082" i="8"/>
  <c r="X1082" i="8"/>
  <c r="U1082" i="8"/>
  <c r="T1082" i="8"/>
  <c r="S1082" i="8"/>
  <c r="R1082" i="8"/>
  <c r="Q1082" i="8"/>
  <c r="G1082" i="8"/>
  <c r="AC1081" i="8"/>
  <c r="AA1081" i="8"/>
  <c r="Z1081" i="8"/>
  <c r="X1081" i="8"/>
  <c r="U1081" i="8"/>
  <c r="T1081" i="8"/>
  <c r="S1081" i="8"/>
  <c r="R1081" i="8"/>
  <c r="Q1081" i="8"/>
  <c r="G1081" i="8"/>
  <c r="AC1080" i="8"/>
  <c r="AA1080" i="8"/>
  <c r="Z1080" i="8"/>
  <c r="X1080" i="8"/>
  <c r="U1080" i="8"/>
  <c r="T1080" i="8"/>
  <c r="S1080" i="8"/>
  <c r="R1080" i="8"/>
  <c r="Q1080" i="8"/>
  <c r="G1080" i="8"/>
  <c r="AC1079" i="8"/>
  <c r="AA1079" i="8"/>
  <c r="Z1079" i="8"/>
  <c r="X1079" i="8"/>
  <c r="U1079" i="8"/>
  <c r="T1079" i="8"/>
  <c r="S1079" i="8"/>
  <c r="R1079" i="8"/>
  <c r="Q1079" i="8"/>
  <c r="G1079" i="8"/>
  <c r="AC1078" i="8"/>
  <c r="AA1078" i="8"/>
  <c r="Z1078" i="8"/>
  <c r="X1078" i="8"/>
  <c r="U1078" i="8"/>
  <c r="T1078" i="8"/>
  <c r="S1078" i="8"/>
  <c r="R1078" i="8"/>
  <c r="Q1078" i="8"/>
  <c r="G1078" i="8"/>
  <c r="AC1077" i="8"/>
  <c r="AA1077" i="8"/>
  <c r="Z1077" i="8"/>
  <c r="X1077" i="8"/>
  <c r="U1077" i="8"/>
  <c r="T1077" i="8"/>
  <c r="S1077" i="8"/>
  <c r="R1077" i="8"/>
  <c r="Q1077" i="8"/>
  <c r="G1077" i="8"/>
  <c r="AC1076" i="8"/>
  <c r="AA1076" i="8"/>
  <c r="Z1076" i="8"/>
  <c r="X1076" i="8"/>
  <c r="U1076" i="8"/>
  <c r="T1076" i="8"/>
  <c r="S1076" i="8"/>
  <c r="R1076" i="8"/>
  <c r="Q1076" i="8"/>
  <c r="G1076" i="8"/>
  <c r="AC1075" i="8"/>
  <c r="AA1075" i="8"/>
  <c r="Z1075" i="8"/>
  <c r="X1075" i="8"/>
  <c r="U1075" i="8"/>
  <c r="T1075" i="8"/>
  <c r="S1075" i="8"/>
  <c r="R1075" i="8"/>
  <c r="Q1075" i="8"/>
  <c r="G1075" i="8"/>
  <c r="AC1074" i="8"/>
  <c r="AA1074" i="8"/>
  <c r="Z1074" i="8"/>
  <c r="X1074" i="8"/>
  <c r="U1074" i="8"/>
  <c r="T1074" i="8"/>
  <c r="S1074" i="8"/>
  <c r="R1074" i="8"/>
  <c r="Q1074" i="8"/>
  <c r="G1074" i="8"/>
  <c r="AC1073" i="8"/>
  <c r="AA1073" i="8"/>
  <c r="Z1073" i="8"/>
  <c r="X1073" i="8"/>
  <c r="U1073" i="8"/>
  <c r="T1073" i="8"/>
  <c r="S1073" i="8"/>
  <c r="R1073" i="8"/>
  <c r="Q1073" i="8"/>
  <c r="G1073" i="8"/>
  <c r="AC1072" i="8"/>
  <c r="AA1072" i="8"/>
  <c r="Z1072" i="8"/>
  <c r="X1072" i="8"/>
  <c r="U1072" i="8"/>
  <c r="T1072" i="8"/>
  <c r="S1072" i="8"/>
  <c r="R1072" i="8"/>
  <c r="Q1072" i="8"/>
  <c r="G1072" i="8"/>
  <c r="AC1071" i="8"/>
  <c r="AA1071" i="8"/>
  <c r="Z1071" i="8"/>
  <c r="X1071" i="8"/>
  <c r="U1071" i="8"/>
  <c r="T1071" i="8"/>
  <c r="S1071" i="8"/>
  <c r="R1071" i="8"/>
  <c r="Q1071" i="8"/>
  <c r="G1071" i="8"/>
  <c r="AC1070" i="8"/>
  <c r="AA1070" i="8"/>
  <c r="Z1070" i="8"/>
  <c r="X1070" i="8"/>
  <c r="U1070" i="8"/>
  <c r="T1070" i="8"/>
  <c r="S1070" i="8"/>
  <c r="R1070" i="8"/>
  <c r="Q1070" i="8"/>
  <c r="G1070" i="8"/>
  <c r="AC1069" i="8"/>
  <c r="AA1069" i="8"/>
  <c r="Z1069" i="8"/>
  <c r="X1069" i="8"/>
  <c r="U1069" i="8"/>
  <c r="T1069" i="8"/>
  <c r="S1069" i="8"/>
  <c r="R1069" i="8"/>
  <c r="Q1069" i="8"/>
  <c r="G1069" i="8"/>
  <c r="AC1068" i="8"/>
  <c r="AA1068" i="8"/>
  <c r="Z1068" i="8"/>
  <c r="X1068" i="8"/>
  <c r="U1068" i="8"/>
  <c r="T1068" i="8"/>
  <c r="S1068" i="8"/>
  <c r="R1068" i="8"/>
  <c r="Q1068" i="8"/>
  <c r="G1068" i="8"/>
  <c r="AC1067" i="8"/>
  <c r="AA1067" i="8"/>
  <c r="Z1067" i="8"/>
  <c r="X1067" i="8"/>
  <c r="U1067" i="8"/>
  <c r="T1067" i="8"/>
  <c r="S1067" i="8"/>
  <c r="R1067" i="8"/>
  <c r="Q1067" i="8"/>
  <c r="G1067" i="8"/>
  <c r="AC1066" i="8"/>
  <c r="AA1066" i="8"/>
  <c r="Z1066" i="8"/>
  <c r="X1066" i="8"/>
  <c r="U1066" i="8"/>
  <c r="T1066" i="8"/>
  <c r="S1066" i="8"/>
  <c r="R1066" i="8"/>
  <c r="Q1066" i="8"/>
  <c r="G1066" i="8"/>
  <c r="AC1065" i="8"/>
  <c r="AA1065" i="8"/>
  <c r="Z1065" i="8"/>
  <c r="X1065" i="8"/>
  <c r="U1065" i="8"/>
  <c r="T1065" i="8"/>
  <c r="S1065" i="8"/>
  <c r="R1065" i="8"/>
  <c r="Q1065" i="8"/>
  <c r="G1065" i="8"/>
  <c r="AC1064" i="8"/>
  <c r="AA1064" i="8"/>
  <c r="Z1064" i="8"/>
  <c r="X1064" i="8"/>
  <c r="U1064" i="8"/>
  <c r="T1064" i="8"/>
  <c r="S1064" i="8"/>
  <c r="R1064" i="8"/>
  <c r="Q1064" i="8"/>
  <c r="G1064" i="8"/>
  <c r="AC1063" i="8"/>
  <c r="AA1063" i="8"/>
  <c r="Z1063" i="8"/>
  <c r="X1063" i="8"/>
  <c r="U1063" i="8"/>
  <c r="T1063" i="8"/>
  <c r="S1063" i="8"/>
  <c r="R1063" i="8"/>
  <c r="Q1063" i="8"/>
  <c r="G1063" i="8"/>
  <c r="AC1062" i="8"/>
  <c r="AA1062" i="8"/>
  <c r="Z1062" i="8"/>
  <c r="X1062" i="8"/>
  <c r="U1062" i="8"/>
  <c r="T1062" i="8"/>
  <c r="S1062" i="8"/>
  <c r="R1062" i="8"/>
  <c r="Q1062" i="8"/>
  <c r="G1062" i="8"/>
  <c r="AC1061" i="8"/>
  <c r="AA1061" i="8"/>
  <c r="Z1061" i="8"/>
  <c r="X1061" i="8"/>
  <c r="U1061" i="8"/>
  <c r="T1061" i="8"/>
  <c r="S1061" i="8"/>
  <c r="R1061" i="8"/>
  <c r="Q1061" i="8"/>
  <c r="G1061" i="8"/>
  <c r="AC1060" i="8"/>
  <c r="AA1060" i="8"/>
  <c r="Z1060" i="8"/>
  <c r="X1060" i="8"/>
  <c r="U1060" i="8"/>
  <c r="T1060" i="8"/>
  <c r="S1060" i="8"/>
  <c r="R1060" i="8"/>
  <c r="Q1060" i="8"/>
  <c r="G1060" i="8"/>
  <c r="AC1059" i="8"/>
  <c r="AA1059" i="8"/>
  <c r="Z1059" i="8"/>
  <c r="X1059" i="8"/>
  <c r="U1059" i="8"/>
  <c r="T1059" i="8"/>
  <c r="S1059" i="8"/>
  <c r="R1059" i="8"/>
  <c r="Q1059" i="8"/>
  <c r="G1059" i="8"/>
  <c r="AC1058" i="8"/>
  <c r="AA1058" i="8"/>
  <c r="Z1058" i="8"/>
  <c r="X1058" i="8"/>
  <c r="U1058" i="8"/>
  <c r="T1058" i="8"/>
  <c r="S1058" i="8"/>
  <c r="R1058" i="8"/>
  <c r="Q1058" i="8"/>
  <c r="G1058" i="8"/>
  <c r="AC1057" i="8"/>
  <c r="AA1057" i="8"/>
  <c r="Z1057" i="8"/>
  <c r="X1057" i="8"/>
  <c r="U1057" i="8"/>
  <c r="T1057" i="8"/>
  <c r="S1057" i="8"/>
  <c r="R1057" i="8"/>
  <c r="Q1057" i="8"/>
  <c r="G1057" i="8"/>
  <c r="AC1056" i="8"/>
  <c r="AA1056" i="8"/>
  <c r="Z1056" i="8"/>
  <c r="X1056" i="8"/>
  <c r="U1056" i="8"/>
  <c r="T1056" i="8"/>
  <c r="S1056" i="8"/>
  <c r="R1056" i="8"/>
  <c r="Q1056" i="8"/>
  <c r="G1056" i="8"/>
  <c r="AC1055" i="8"/>
  <c r="AA1055" i="8"/>
  <c r="Z1055" i="8"/>
  <c r="X1055" i="8"/>
  <c r="U1055" i="8"/>
  <c r="T1055" i="8"/>
  <c r="S1055" i="8"/>
  <c r="R1055" i="8"/>
  <c r="Q1055" i="8"/>
  <c r="G1055" i="8"/>
  <c r="AC1054" i="8"/>
  <c r="AA1054" i="8"/>
  <c r="Z1054" i="8"/>
  <c r="X1054" i="8"/>
  <c r="U1054" i="8"/>
  <c r="T1054" i="8"/>
  <c r="S1054" i="8"/>
  <c r="R1054" i="8"/>
  <c r="Q1054" i="8"/>
  <c r="G1054" i="8"/>
  <c r="AC1053" i="8"/>
  <c r="AA1053" i="8"/>
  <c r="Z1053" i="8"/>
  <c r="X1053" i="8"/>
  <c r="U1053" i="8"/>
  <c r="T1053" i="8"/>
  <c r="S1053" i="8"/>
  <c r="R1053" i="8"/>
  <c r="Q1053" i="8"/>
  <c r="G1053" i="8"/>
  <c r="AC1052" i="8"/>
  <c r="AA1052" i="8"/>
  <c r="Z1052" i="8"/>
  <c r="X1052" i="8"/>
  <c r="U1052" i="8"/>
  <c r="T1052" i="8"/>
  <c r="S1052" i="8"/>
  <c r="R1052" i="8"/>
  <c r="Q1052" i="8"/>
  <c r="G1052" i="8"/>
  <c r="AC1051" i="8"/>
  <c r="AA1051" i="8"/>
  <c r="Z1051" i="8"/>
  <c r="X1051" i="8"/>
  <c r="U1051" i="8"/>
  <c r="T1051" i="8"/>
  <c r="S1051" i="8"/>
  <c r="R1051" i="8"/>
  <c r="Q1051" i="8"/>
  <c r="G1051" i="8"/>
  <c r="AC1050" i="8"/>
  <c r="AA1050" i="8"/>
  <c r="Z1050" i="8"/>
  <c r="X1050" i="8"/>
  <c r="U1050" i="8"/>
  <c r="T1050" i="8"/>
  <c r="S1050" i="8"/>
  <c r="R1050" i="8"/>
  <c r="Q1050" i="8"/>
  <c r="G1050" i="8"/>
  <c r="AC1049" i="8"/>
  <c r="AA1049" i="8"/>
  <c r="Z1049" i="8"/>
  <c r="X1049" i="8"/>
  <c r="U1049" i="8"/>
  <c r="T1049" i="8"/>
  <c r="S1049" i="8"/>
  <c r="R1049" i="8"/>
  <c r="Q1049" i="8"/>
  <c r="G1049" i="8"/>
  <c r="AC1048" i="8"/>
  <c r="AA1048" i="8"/>
  <c r="Z1048" i="8"/>
  <c r="X1048" i="8"/>
  <c r="U1048" i="8"/>
  <c r="T1048" i="8"/>
  <c r="S1048" i="8"/>
  <c r="R1048" i="8"/>
  <c r="Q1048" i="8"/>
  <c r="G1048" i="8"/>
  <c r="AC1047" i="8"/>
  <c r="AA1047" i="8"/>
  <c r="Z1047" i="8"/>
  <c r="X1047" i="8"/>
  <c r="U1047" i="8"/>
  <c r="T1047" i="8"/>
  <c r="S1047" i="8"/>
  <c r="R1047" i="8"/>
  <c r="Q1047" i="8"/>
  <c r="G1047" i="8"/>
  <c r="AC1046" i="8"/>
  <c r="AA1046" i="8"/>
  <c r="Z1046" i="8"/>
  <c r="X1046" i="8"/>
  <c r="U1046" i="8"/>
  <c r="T1046" i="8"/>
  <c r="S1046" i="8"/>
  <c r="R1046" i="8"/>
  <c r="Q1046" i="8"/>
  <c r="G1046" i="8"/>
  <c r="AC1045" i="8"/>
  <c r="AA1045" i="8"/>
  <c r="Z1045" i="8"/>
  <c r="X1045" i="8"/>
  <c r="U1045" i="8"/>
  <c r="T1045" i="8"/>
  <c r="S1045" i="8"/>
  <c r="R1045" i="8"/>
  <c r="Q1045" i="8"/>
  <c r="G1045" i="8"/>
  <c r="AC1044" i="8"/>
  <c r="AA1044" i="8"/>
  <c r="Z1044" i="8"/>
  <c r="X1044" i="8"/>
  <c r="U1044" i="8"/>
  <c r="T1044" i="8"/>
  <c r="S1044" i="8"/>
  <c r="R1044" i="8"/>
  <c r="Q1044" i="8"/>
  <c r="G1044" i="8"/>
  <c r="AC1043" i="8"/>
  <c r="AA1043" i="8"/>
  <c r="Z1043" i="8"/>
  <c r="X1043" i="8"/>
  <c r="U1043" i="8"/>
  <c r="T1043" i="8"/>
  <c r="S1043" i="8"/>
  <c r="R1043" i="8"/>
  <c r="Q1043" i="8"/>
  <c r="G1043" i="8"/>
  <c r="AC1042" i="8"/>
  <c r="AA1042" i="8"/>
  <c r="Z1042" i="8"/>
  <c r="X1042" i="8"/>
  <c r="U1042" i="8"/>
  <c r="T1042" i="8"/>
  <c r="S1042" i="8"/>
  <c r="R1042" i="8"/>
  <c r="Q1042" i="8"/>
  <c r="G1042" i="8"/>
  <c r="AC1041" i="8"/>
  <c r="AA1041" i="8"/>
  <c r="Z1041" i="8"/>
  <c r="X1041" i="8"/>
  <c r="U1041" i="8"/>
  <c r="T1041" i="8"/>
  <c r="S1041" i="8"/>
  <c r="R1041" i="8"/>
  <c r="Q1041" i="8"/>
  <c r="G1041" i="8"/>
  <c r="AC1040" i="8"/>
  <c r="AA1040" i="8"/>
  <c r="Z1040" i="8"/>
  <c r="X1040" i="8"/>
  <c r="U1040" i="8"/>
  <c r="T1040" i="8"/>
  <c r="S1040" i="8"/>
  <c r="R1040" i="8"/>
  <c r="Q1040" i="8"/>
  <c r="G1040" i="8"/>
  <c r="AC1039" i="8"/>
  <c r="AA1039" i="8"/>
  <c r="Z1039" i="8"/>
  <c r="X1039" i="8"/>
  <c r="U1039" i="8"/>
  <c r="T1039" i="8"/>
  <c r="S1039" i="8"/>
  <c r="R1039" i="8"/>
  <c r="Q1039" i="8"/>
  <c r="G1039" i="8"/>
  <c r="AC1038" i="8"/>
  <c r="AA1038" i="8"/>
  <c r="Z1038" i="8"/>
  <c r="X1038" i="8"/>
  <c r="U1038" i="8"/>
  <c r="T1038" i="8"/>
  <c r="S1038" i="8"/>
  <c r="R1038" i="8"/>
  <c r="Q1038" i="8"/>
  <c r="G1038" i="8"/>
  <c r="AC1037" i="8"/>
  <c r="AA1037" i="8"/>
  <c r="Z1037" i="8"/>
  <c r="X1037" i="8"/>
  <c r="U1037" i="8"/>
  <c r="T1037" i="8"/>
  <c r="S1037" i="8"/>
  <c r="R1037" i="8"/>
  <c r="Q1037" i="8"/>
  <c r="G1037" i="8"/>
  <c r="AC1036" i="8"/>
  <c r="AA1036" i="8"/>
  <c r="Z1036" i="8"/>
  <c r="X1036" i="8"/>
  <c r="U1036" i="8"/>
  <c r="T1036" i="8"/>
  <c r="S1036" i="8"/>
  <c r="R1036" i="8"/>
  <c r="Q1036" i="8"/>
  <c r="G1036" i="8"/>
  <c r="AC1035" i="8"/>
  <c r="AA1035" i="8"/>
  <c r="Z1035" i="8"/>
  <c r="X1035" i="8"/>
  <c r="U1035" i="8"/>
  <c r="T1035" i="8"/>
  <c r="S1035" i="8"/>
  <c r="R1035" i="8"/>
  <c r="Q1035" i="8"/>
  <c r="G1035" i="8"/>
  <c r="AC1034" i="8"/>
  <c r="AA1034" i="8"/>
  <c r="Z1034" i="8"/>
  <c r="X1034" i="8"/>
  <c r="U1034" i="8"/>
  <c r="T1034" i="8"/>
  <c r="S1034" i="8"/>
  <c r="R1034" i="8"/>
  <c r="Q1034" i="8"/>
  <c r="G1034" i="8"/>
  <c r="AC1033" i="8"/>
  <c r="AA1033" i="8"/>
  <c r="Z1033" i="8"/>
  <c r="X1033" i="8"/>
  <c r="U1033" i="8"/>
  <c r="T1033" i="8"/>
  <c r="S1033" i="8"/>
  <c r="R1033" i="8"/>
  <c r="Q1033" i="8"/>
  <c r="G1033" i="8"/>
  <c r="AC1032" i="8"/>
  <c r="AA1032" i="8"/>
  <c r="Z1032" i="8"/>
  <c r="X1032" i="8"/>
  <c r="U1032" i="8"/>
  <c r="T1032" i="8"/>
  <c r="S1032" i="8"/>
  <c r="R1032" i="8"/>
  <c r="Q1032" i="8"/>
  <c r="G1032" i="8"/>
  <c r="AC1031" i="8"/>
  <c r="AA1031" i="8"/>
  <c r="Z1031" i="8"/>
  <c r="X1031" i="8"/>
  <c r="U1031" i="8"/>
  <c r="T1031" i="8"/>
  <c r="S1031" i="8"/>
  <c r="R1031" i="8"/>
  <c r="Q1031" i="8"/>
  <c r="G1031" i="8"/>
  <c r="AC1030" i="8"/>
  <c r="AA1030" i="8"/>
  <c r="Z1030" i="8"/>
  <c r="X1030" i="8"/>
  <c r="U1030" i="8"/>
  <c r="T1030" i="8"/>
  <c r="S1030" i="8"/>
  <c r="R1030" i="8"/>
  <c r="Q1030" i="8"/>
  <c r="G1030" i="8"/>
  <c r="AC1029" i="8"/>
  <c r="AA1029" i="8"/>
  <c r="Z1029" i="8"/>
  <c r="X1029" i="8"/>
  <c r="U1029" i="8"/>
  <c r="T1029" i="8"/>
  <c r="S1029" i="8"/>
  <c r="R1029" i="8"/>
  <c r="Q1029" i="8"/>
  <c r="G1029" i="8"/>
  <c r="AC1028" i="8"/>
  <c r="AA1028" i="8"/>
  <c r="Z1028" i="8"/>
  <c r="X1028" i="8"/>
  <c r="U1028" i="8"/>
  <c r="T1028" i="8"/>
  <c r="S1028" i="8"/>
  <c r="R1028" i="8"/>
  <c r="Q1028" i="8"/>
  <c r="G1028" i="8"/>
  <c r="AC1027" i="8"/>
  <c r="AA1027" i="8"/>
  <c r="Z1027" i="8"/>
  <c r="X1027" i="8"/>
  <c r="U1027" i="8"/>
  <c r="T1027" i="8"/>
  <c r="S1027" i="8"/>
  <c r="R1027" i="8"/>
  <c r="Q1027" i="8"/>
  <c r="G1027" i="8"/>
  <c r="AC1026" i="8"/>
  <c r="AA1026" i="8"/>
  <c r="Z1026" i="8"/>
  <c r="X1026" i="8"/>
  <c r="U1026" i="8"/>
  <c r="T1026" i="8"/>
  <c r="S1026" i="8"/>
  <c r="R1026" i="8"/>
  <c r="Q1026" i="8"/>
  <c r="G1026" i="8"/>
  <c r="AC1025" i="8"/>
  <c r="AA1025" i="8"/>
  <c r="Z1025" i="8"/>
  <c r="X1025" i="8"/>
  <c r="U1025" i="8"/>
  <c r="T1025" i="8"/>
  <c r="S1025" i="8"/>
  <c r="R1025" i="8"/>
  <c r="Q1025" i="8"/>
  <c r="G1025" i="8"/>
  <c r="AC1024" i="8"/>
  <c r="AA1024" i="8"/>
  <c r="Z1024" i="8"/>
  <c r="X1024" i="8"/>
  <c r="U1024" i="8"/>
  <c r="T1024" i="8"/>
  <c r="S1024" i="8"/>
  <c r="R1024" i="8"/>
  <c r="Q1024" i="8"/>
  <c r="G1024" i="8"/>
  <c r="AC1023" i="8"/>
  <c r="AA1023" i="8"/>
  <c r="Z1023" i="8"/>
  <c r="X1023" i="8"/>
  <c r="U1023" i="8"/>
  <c r="T1023" i="8"/>
  <c r="S1023" i="8"/>
  <c r="R1023" i="8"/>
  <c r="Q1023" i="8"/>
  <c r="G1023" i="8"/>
  <c r="AC1022" i="8"/>
  <c r="AA1022" i="8"/>
  <c r="Z1022" i="8"/>
  <c r="X1022" i="8"/>
  <c r="U1022" i="8"/>
  <c r="T1022" i="8"/>
  <c r="S1022" i="8"/>
  <c r="R1022" i="8"/>
  <c r="Q1022" i="8"/>
  <c r="G1022" i="8"/>
  <c r="AC1021" i="8"/>
  <c r="AA1021" i="8"/>
  <c r="Z1021" i="8"/>
  <c r="X1021" i="8"/>
  <c r="U1021" i="8"/>
  <c r="T1021" i="8"/>
  <c r="S1021" i="8"/>
  <c r="R1021" i="8"/>
  <c r="Q1021" i="8"/>
  <c r="G1021" i="8"/>
  <c r="AC1020" i="8"/>
  <c r="AA1020" i="8"/>
  <c r="Z1020" i="8"/>
  <c r="X1020" i="8"/>
  <c r="U1020" i="8"/>
  <c r="T1020" i="8"/>
  <c r="S1020" i="8"/>
  <c r="R1020" i="8"/>
  <c r="Q1020" i="8"/>
  <c r="G1020" i="8"/>
  <c r="AC1019" i="8"/>
  <c r="AA1019" i="8"/>
  <c r="Z1019" i="8"/>
  <c r="X1019" i="8"/>
  <c r="U1019" i="8"/>
  <c r="T1019" i="8"/>
  <c r="S1019" i="8"/>
  <c r="R1019" i="8"/>
  <c r="Q1019" i="8"/>
  <c r="G1019" i="8"/>
  <c r="AC1018" i="8"/>
  <c r="AA1018" i="8"/>
  <c r="Z1018" i="8"/>
  <c r="X1018" i="8"/>
  <c r="U1018" i="8"/>
  <c r="T1018" i="8"/>
  <c r="S1018" i="8"/>
  <c r="R1018" i="8"/>
  <c r="Q1018" i="8"/>
  <c r="G1018" i="8"/>
  <c r="AC1017" i="8"/>
  <c r="AA1017" i="8"/>
  <c r="Z1017" i="8"/>
  <c r="X1017" i="8"/>
  <c r="U1017" i="8"/>
  <c r="T1017" i="8"/>
  <c r="S1017" i="8"/>
  <c r="R1017" i="8"/>
  <c r="Q1017" i="8"/>
  <c r="G1017" i="8"/>
  <c r="AC1016" i="8"/>
  <c r="AA1016" i="8"/>
  <c r="Z1016" i="8"/>
  <c r="X1016" i="8"/>
  <c r="U1016" i="8"/>
  <c r="T1016" i="8"/>
  <c r="S1016" i="8"/>
  <c r="R1016" i="8"/>
  <c r="Q1016" i="8"/>
  <c r="G1016" i="8"/>
  <c r="AC1015" i="8"/>
  <c r="AA1015" i="8"/>
  <c r="Z1015" i="8"/>
  <c r="X1015" i="8"/>
  <c r="U1015" i="8"/>
  <c r="T1015" i="8"/>
  <c r="S1015" i="8"/>
  <c r="R1015" i="8"/>
  <c r="Q1015" i="8"/>
  <c r="G1015" i="8"/>
  <c r="AC1014" i="8"/>
  <c r="AA1014" i="8"/>
  <c r="Z1014" i="8"/>
  <c r="X1014" i="8"/>
  <c r="U1014" i="8"/>
  <c r="T1014" i="8"/>
  <c r="S1014" i="8"/>
  <c r="R1014" i="8"/>
  <c r="Q1014" i="8"/>
  <c r="G1014" i="8"/>
  <c r="AC1013" i="8"/>
  <c r="AA1013" i="8"/>
  <c r="Z1013" i="8"/>
  <c r="X1013" i="8"/>
  <c r="U1013" i="8"/>
  <c r="T1013" i="8"/>
  <c r="S1013" i="8"/>
  <c r="R1013" i="8"/>
  <c r="Q1013" i="8"/>
  <c r="G1013" i="8"/>
  <c r="AC1012" i="8"/>
  <c r="AA1012" i="8"/>
  <c r="Z1012" i="8"/>
  <c r="X1012" i="8"/>
  <c r="U1012" i="8"/>
  <c r="T1012" i="8"/>
  <c r="S1012" i="8"/>
  <c r="R1012" i="8"/>
  <c r="Q1012" i="8"/>
  <c r="G1012" i="8"/>
  <c r="AC1011" i="8"/>
  <c r="AA1011" i="8"/>
  <c r="Z1011" i="8"/>
  <c r="X1011" i="8"/>
  <c r="U1011" i="8"/>
  <c r="T1011" i="8"/>
  <c r="S1011" i="8"/>
  <c r="R1011" i="8"/>
  <c r="Q1011" i="8"/>
  <c r="G1011" i="8"/>
  <c r="AC1010" i="8"/>
  <c r="AA1010" i="8"/>
  <c r="Z1010" i="8"/>
  <c r="X1010" i="8"/>
  <c r="U1010" i="8"/>
  <c r="T1010" i="8"/>
  <c r="S1010" i="8"/>
  <c r="R1010" i="8"/>
  <c r="Q1010" i="8"/>
  <c r="G1010" i="8"/>
  <c r="AC1009" i="8"/>
  <c r="AA1009" i="8"/>
  <c r="Z1009" i="8"/>
  <c r="X1009" i="8"/>
  <c r="U1009" i="8"/>
  <c r="T1009" i="8"/>
  <c r="S1009" i="8"/>
  <c r="R1009" i="8"/>
  <c r="Q1009" i="8"/>
  <c r="G1009" i="8"/>
  <c r="AC1008" i="8"/>
  <c r="AA1008" i="8"/>
  <c r="Z1008" i="8"/>
  <c r="X1008" i="8"/>
  <c r="U1008" i="8"/>
  <c r="T1008" i="8"/>
  <c r="S1008" i="8"/>
  <c r="R1008" i="8"/>
  <c r="Q1008" i="8"/>
  <c r="G1008" i="8"/>
  <c r="AC1007" i="8"/>
  <c r="AA1007" i="8"/>
  <c r="Z1007" i="8"/>
  <c r="X1007" i="8"/>
  <c r="U1007" i="8"/>
  <c r="T1007" i="8"/>
  <c r="S1007" i="8"/>
  <c r="R1007" i="8"/>
  <c r="Q1007" i="8"/>
  <c r="G1007" i="8"/>
  <c r="AC1006" i="8"/>
  <c r="AA1006" i="8"/>
  <c r="Z1006" i="8"/>
  <c r="X1006" i="8"/>
  <c r="U1006" i="8"/>
  <c r="T1006" i="8"/>
  <c r="S1006" i="8"/>
  <c r="R1006" i="8"/>
  <c r="Q1006" i="8"/>
  <c r="G1006" i="8"/>
  <c r="AC1005" i="8"/>
  <c r="AA1005" i="8"/>
  <c r="Z1005" i="8"/>
  <c r="X1005" i="8"/>
  <c r="U1005" i="8"/>
  <c r="T1005" i="8"/>
  <c r="S1005" i="8"/>
  <c r="R1005" i="8"/>
  <c r="Q1005" i="8"/>
  <c r="G1005" i="8"/>
  <c r="AC1004" i="8"/>
  <c r="AA1004" i="8"/>
  <c r="Z1004" i="8"/>
  <c r="X1004" i="8"/>
  <c r="U1004" i="8"/>
  <c r="T1004" i="8"/>
  <c r="S1004" i="8"/>
  <c r="R1004" i="8"/>
  <c r="Q1004" i="8"/>
  <c r="G1004" i="8"/>
  <c r="AC1003" i="8"/>
  <c r="AA1003" i="8"/>
  <c r="Z1003" i="8"/>
  <c r="X1003" i="8"/>
  <c r="U1003" i="8"/>
  <c r="T1003" i="8"/>
  <c r="S1003" i="8"/>
  <c r="R1003" i="8"/>
  <c r="Q1003" i="8"/>
  <c r="G1003" i="8"/>
  <c r="AC1002" i="8"/>
  <c r="AA1002" i="8"/>
  <c r="Z1002" i="8"/>
  <c r="X1002" i="8"/>
  <c r="U1002" i="8"/>
  <c r="T1002" i="8"/>
  <c r="S1002" i="8"/>
  <c r="R1002" i="8"/>
  <c r="Q1002" i="8"/>
  <c r="G1002" i="8"/>
  <c r="AC1001" i="8"/>
  <c r="AA1001" i="8"/>
  <c r="Z1001" i="8"/>
  <c r="X1001" i="8"/>
  <c r="U1001" i="8"/>
  <c r="T1001" i="8"/>
  <c r="S1001" i="8"/>
  <c r="R1001" i="8"/>
  <c r="Q1001" i="8"/>
  <c r="G1001" i="8"/>
  <c r="AC1000" i="8"/>
  <c r="AA1000" i="8"/>
  <c r="Z1000" i="8"/>
  <c r="X1000" i="8"/>
  <c r="U1000" i="8"/>
  <c r="T1000" i="8"/>
  <c r="S1000" i="8"/>
  <c r="R1000" i="8"/>
  <c r="Q1000" i="8"/>
  <c r="G1000" i="8"/>
  <c r="AC999" i="8"/>
  <c r="AA999" i="8"/>
  <c r="Z999" i="8"/>
  <c r="X999" i="8"/>
  <c r="U999" i="8"/>
  <c r="T999" i="8"/>
  <c r="S999" i="8"/>
  <c r="R999" i="8"/>
  <c r="Q999" i="8"/>
  <c r="G999" i="8"/>
  <c r="AC998" i="8"/>
  <c r="AA998" i="8"/>
  <c r="Z998" i="8"/>
  <c r="X998" i="8"/>
  <c r="U998" i="8"/>
  <c r="T998" i="8"/>
  <c r="S998" i="8"/>
  <c r="R998" i="8"/>
  <c r="Q998" i="8"/>
  <c r="G998" i="8"/>
  <c r="AC997" i="8"/>
  <c r="AA997" i="8"/>
  <c r="Z997" i="8"/>
  <c r="X997" i="8"/>
  <c r="U997" i="8"/>
  <c r="T997" i="8"/>
  <c r="S997" i="8"/>
  <c r="R997" i="8"/>
  <c r="Q997" i="8"/>
  <c r="G997" i="8"/>
  <c r="AC996" i="8"/>
  <c r="AA996" i="8"/>
  <c r="Z996" i="8"/>
  <c r="X996" i="8"/>
  <c r="U996" i="8"/>
  <c r="T996" i="8"/>
  <c r="S996" i="8"/>
  <c r="R996" i="8"/>
  <c r="Q996" i="8"/>
  <c r="G996" i="8"/>
  <c r="AC995" i="8"/>
  <c r="AA995" i="8"/>
  <c r="Z995" i="8"/>
  <c r="X995" i="8"/>
  <c r="U995" i="8"/>
  <c r="T995" i="8"/>
  <c r="S995" i="8"/>
  <c r="R995" i="8"/>
  <c r="Q995" i="8"/>
  <c r="G995" i="8"/>
  <c r="AC994" i="8"/>
  <c r="AA994" i="8"/>
  <c r="Z994" i="8"/>
  <c r="X994" i="8"/>
  <c r="U994" i="8"/>
  <c r="T994" i="8"/>
  <c r="S994" i="8"/>
  <c r="R994" i="8"/>
  <c r="Q994" i="8"/>
  <c r="G994" i="8"/>
  <c r="AC993" i="8"/>
  <c r="AA993" i="8"/>
  <c r="Z993" i="8"/>
  <c r="X993" i="8"/>
  <c r="U993" i="8"/>
  <c r="T993" i="8"/>
  <c r="S993" i="8"/>
  <c r="R993" i="8"/>
  <c r="Q993" i="8"/>
  <c r="G993" i="8"/>
  <c r="AC992" i="8"/>
  <c r="AA992" i="8"/>
  <c r="Z992" i="8"/>
  <c r="X992" i="8"/>
  <c r="U992" i="8"/>
  <c r="T992" i="8"/>
  <c r="S992" i="8"/>
  <c r="R992" i="8"/>
  <c r="Q992" i="8"/>
  <c r="G992" i="8"/>
  <c r="AC991" i="8"/>
  <c r="AA991" i="8"/>
  <c r="Z991" i="8"/>
  <c r="X991" i="8"/>
  <c r="U991" i="8"/>
  <c r="T991" i="8"/>
  <c r="S991" i="8"/>
  <c r="R991" i="8"/>
  <c r="Q991" i="8"/>
  <c r="G991" i="8"/>
  <c r="AC990" i="8"/>
  <c r="AA990" i="8"/>
  <c r="Z990" i="8"/>
  <c r="X990" i="8"/>
  <c r="U990" i="8"/>
  <c r="T990" i="8"/>
  <c r="S990" i="8"/>
  <c r="R990" i="8"/>
  <c r="Q990" i="8"/>
  <c r="G990" i="8"/>
  <c r="AC989" i="8"/>
  <c r="AA989" i="8"/>
  <c r="Z989" i="8"/>
  <c r="X989" i="8"/>
  <c r="U989" i="8"/>
  <c r="T989" i="8"/>
  <c r="S989" i="8"/>
  <c r="R989" i="8"/>
  <c r="Q989" i="8"/>
  <c r="G989" i="8"/>
  <c r="AC988" i="8"/>
  <c r="AA988" i="8"/>
  <c r="Z988" i="8"/>
  <c r="X988" i="8"/>
  <c r="U988" i="8"/>
  <c r="T988" i="8"/>
  <c r="S988" i="8"/>
  <c r="R988" i="8"/>
  <c r="Q988" i="8"/>
  <c r="G988" i="8"/>
  <c r="AC987" i="8"/>
  <c r="AA987" i="8"/>
  <c r="Z987" i="8"/>
  <c r="X987" i="8"/>
  <c r="U987" i="8"/>
  <c r="T987" i="8"/>
  <c r="S987" i="8"/>
  <c r="R987" i="8"/>
  <c r="Q987" i="8"/>
  <c r="G987" i="8"/>
  <c r="AC986" i="8"/>
  <c r="AA986" i="8"/>
  <c r="Z986" i="8"/>
  <c r="X986" i="8"/>
  <c r="U986" i="8"/>
  <c r="T986" i="8"/>
  <c r="S986" i="8"/>
  <c r="R986" i="8"/>
  <c r="Q986" i="8"/>
  <c r="G986" i="8"/>
  <c r="AC985" i="8"/>
  <c r="AA985" i="8"/>
  <c r="Z985" i="8"/>
  <c r="X985" i="8"/>
  <c r="U985" i="8"/>
  <c r="T985" i="8"/>
  <c r="S985" i="8"/>
  <c r="R985" i="8"/>
  <c r="Q985" i="8"/>
  <c r="G985" i="8"/>
  <c r="AC984" i="8"/>
  <c r="AA984" i="8"/>
  <c r="Z984" i="8"/>
  <c r="X984" i="8"/>
  <c r="U984" i="8"/>
  <c r="T984" i="8"/>
  <c r="S984" i="8"/>
  <c r="R984" i="8"/>
  <c r="Q984" i="8"/>
  <c r="G984" i="8"/>
  <c r="AC983" i="8"/>
  <c r="AA983" i="8"/>
  <c r="Z983" i="8"/>
  <c r="X983" i="8"/>
  <c r="U983" i="8"/>
  <c r="T983" i="8"/>
  <c r="S983" i="8"/>
  <c r="R983" i="8"/>
  <c r="Q983" i="8"/>
  <c r="G983" i="8"/>
  <c r="AC982" i="8"/>
  <c r="AA982" i="8"/>
  <c r="Z982" i="8"/>
  <c r="X982" i="8"/>
  <c r="U982" i="8"/>
  <c r="T982" i="8"/>
  <c r="S982" i="8"/>
  <c r="R982" i="8"/>
  <c r="Q982" i="8"/>
  <c r="G982" i="8"/>
  <c r="AC981" i="8"/>
  <c r="AA981" i="8"/>
  <c r="Z981" i="8"/>
  <c r="X981" i="8"/>
  <c r="U981" i="8"/>
  <c r="T981" i="8"/>
  <c r="S981" i="8"/>
  <c r="R981" i="8"/>
  <c r="Q981" i="8"/>
  <c r="G981" i="8"/>
  <c r="AC980" i="8"/>
  <c r="AA980" i="8"/>
  <c r="Z980" i="8"/>
  <c r="X980" i="8"/>
  <c r="U980" i="8"/>
  <c r="T980" i="8"/>
  <c r="S980" i="8"/>
  <c r="R980" i="8"/>
  <c r="Q980" i="8"/>
  <c r="G980" i="8"/>
  <c r="AC979" i="8"/>
  <c r="AA979" i="8"/>
  <c r="Z979" i="8"/>
  <c r="X979" i="8"/>
  <c r="U979" i="8"/>
  <c r="T979" i="8"/>
  <c r="S979" i="8"/>
  <c r="R979" i="8"/>
  <c r="Q979" i="8"/>
  <c r="G979" i="8"/>
  <c r="AC978" i="8"/>
  <c r="AA978" i="8"/>
  <c r="Z978" i="8"/>
  <c r="X978" i="8"/>
  <c r="U978" i="8"/>
  <c r="T978" i="8"/>
  <c r="S978" i="8"/>
  <c r="R978" i="8"/>
  <c r="Q978" i="8"/>
  <c r="G978" i="8"/>
  <c r="AC977" i="8"/>
  <c r="AA977" i="8"/>
  <c r="Z977" i="8"/>
  <c r="X977" i="8"/>
  <c r="U977" i="8"/>
  <c r="T977" i="8"/>
  <c r="S977" i="8"/>
  <c r="R977" i="8"/>
  <c r="Q977" i="8"/>
  <c r="G977" i="8"/>
  <c r="AC976" i="8"/>
  <c r="AA976" i="8"/>
  <c r="Z976" i="8"/>
  <c r="X976" i="8"/>
  <c r="U976" i="8"/>
  <c r="T976" i="8"/>
  <c r="S976" i="8"/>
  <c r="R976" i="8"/>
  <c r="Q976" i="8"/>
  <c r="G976" i="8"/>
  <c r="AC975" i="8"/>
  <c r="AA975" i="8"/>
  <c r="Z975" i="8"/>
  <c r="X975" i="8"/>
  <c r="U975" i="8"/>
  <c r="T975" i="8"/>
  <c r="S975" i="8"/>
  <c r="R975" i="8"/>
  <c r="Q975" i="8"/>
  <c r="G975" i="8"/>
  <c r="AC974" i="8"/>
  <c r="AA974" i="8"/>
  <c r="Z974" i="8"/>
  <c r="X974" i="8"/>
  <c r="U974" i="8"/>
  <c r="T974" i="8"/>
  <c r="S974" i="8"/>
  <c r="R974" i="8"/>
  <c r="Q974" i="8"/>
  <c r="G974" i="8"/>
  <c r="AC973" i="8"/>
  <c r="AA973" i="8"/>
  <c r="Z973" i="8"/>
  <c r="X973" i="8"/>
  <c r="U973" i="8"/>
  <c r="T973" i="8"/>
  <c r="S973" i="8"/>
  <c r="R973" i="8"/>
  <c r="Q973" i="8"/>
  <c r="G973" i="8"/>
  <c r="AC972" i="8"/>
  <c r="AA972" i="8"/>
  <c r="Z972" i="8"/>
  <c r="X972" i="8"/>
  <c r="U972" i="8"/>
  <c r="T972" i="8"/>
  <c r="S972" i="8"/>
  <c r="R972" i="8"/>
  <c r="Q972" i="8"/>
  <c r="G972" i="8"/>
  <c r="AC971" i="8"/>
  <c r="AA971" i="8"/>
  <c r="Z971" i="8"/>
  <c r="X971" i="8"/>
  <c r="U971" i="8"/>
  <c r="T971" i="8"/>
  <c r="S971" i="8"/>
  <c r="R971" i="8"/>
  <c r="Q971" i="8"/>
  <c r="G971" i="8"/>
  <c r="AC970" i="8"/>
  <c r="AA970" i="8"/>
  <c r="Z970" i="8"/>
  <c r="X970" i="8"/>
  <c r="U970" i="8"/>
  <c r="T970" i="8"/>
  <c r="S970" i="8"/>
  <c r="R970" i="8"/>
  <c r="Q970" i="8"/>
  <c r="G970" i="8"/>
  <c r="AC969" i="8"/>
  <c r="AA969" i="8"/>
  <c r="Z969" i="8"/>
  <c r="X969" i="8"/>
  <c r="U969" i="8"/>
  <c r="T969" i="8"/>
  <c r="S969" i="8"/>
  <c r="R969" i="8"/>
  <c r="Q969" i="8"/>
  <c r="G969" i="8"/>
  <c r="AC968" i="8"/>
  <c r="AA968" i="8"/>
  <c r="Z968" i="8"/>
  <c r="X968" i="8"/>
  <c r="U968" i="8"/>
  <c r="T968" i="8"/>
  <c r="S968" i="8"/>
  <c r="R968" i="8"/>
  <c r="Q968" i="8"/>
  <c r="G968" i="8"/>
  <c r="AC967" i="8"/>
  <c r="AA967" i="8"/>
  <c r="Z967" i="8"/>
  <c r="X967" i="8"/>
  <c r="U967" i="8"/>
  <c r="T967" i="8"/>
  <c r="S967" i="8"/>
  <c r="R967" i="8"/>
  <c r="Q967" i="8"/>
  <c r="G967" i="8"/>
  <c r="AC966" i="8"/>
  <c r="AA966" i="8"/>
  <c r="Z966" i="8"/>
  <c r="X966" i="8"/>
  <c r="U966" i="8"/>
  <c r="T966" i="8"/>
  <c r="S966" i="8"/>
  <c r="R966" i="8"/>
  <c r="Q966" i="8"/>
  <c r="G966" i="8"/>
  <c r="AC965" i="8"/>
  <c r="AA965" i="8"/>
  <c r="Z965" i="8"/>
  <c r="X965" i="8"/>
  <c r="U965" i="8"/>
  <c r="T965" i="8"/>
  <c r="S965" i="8"/>
  <c r="R965" i="8"/>
  <c r="Q965" i="8"/>
  <c r="G965" i="8"/>
  <c r="AC964" i="8"/>
  <c r="AA964" i="8"/>
  <c r="Z964" i="8"/>
  <c r="X964" i="8"/>
  <c r="U964" i="8"/>
  <c r="T964" i="8"/>
  <c r="S964" i="8"/>
  <c r="R964" i="8"/>
  <c r="Q964" i="8"/>
  <c r="G964" i="8"/>
  <c r="AC963" i="8"/>
  <c r="AA963" i="8"/>
  <c r="Z963" i="8"/>
  <c r="X963" i="8"/>
  <c r="U963" i="8"/>
  <c r="T963" i="8"/>
  <c r="S963" i="8"/>
  <c r="R963" i="8"/>
  <c r="Q963" i="8"/>
  <c r="G963" i="8"/>
  <c r="AC962" i="8"/>
  <c r="AA962" i="8"/>
  <c r="Z962" i="8"/>
  <c r="X962" i="8"/>
  <c r="U962" i="8"/>
  <c r="T962" i="8"/>
  <c r="S962" i="8"/>
  <c r="R962" i="8"/>
  <c r="Q962" i="8"/>
  <c r="G962" i="8"/>
  <c r="AC961" i="8"/>
  <c r="AA961" i="8"/>
  <c r="Z961" i="8"/>
  <c r="X961" i="8"/>
  <c r="U961" i="8"/>
  <c r="T961" i="8"/>
  <c r="S961" i="8"/>
  <c r="R961" i="8"/>
  <c r="Q961" i="8"/>
  <c r="G961" i="8"/>
  <c r="AC960" i="8"/>
  <c r="AA960" i="8"/>
  <c r="Z960" i="8"/>
  <c r="X960" i="8"/>
  <c r="U960" i="8"/>
  <c r="T960" i="8"/>
  <c r="S960" i="8"/>
  <c r="R960" i="8"/>
  <c r="Q960" i="8"/>
  <c r="G960" i="8"/>
  <c r="AC959" i="8"/>
  <c r="AA959" i="8"/>
  <c r="Z959" i="8"/>
  <c r="X959" i="8"/>
  <c r="U959" i="8"/>
  <c r="T959" i="8"/>
  <c r="S959" i="8"/>
  <c r="R959" i="8"/>
  <c r="Q959" i="8"/>
  <c r="G959" i="8"/>
  <c r="AC958" i="8"/>
  <c r="AA958" i="8"/>
  <c r="Z958" i="8"/>
  <c r="X958" i="8"/>
  <c r="U958" i="8"/>
  <c r="T958" i="8"/>
  <c r="S958" i="8"/>
  <c r="R958" i="8"/>
  <c r="Q958" i="8"/>
  <c r="G958" i="8"/>
  <c r="AC957" i="8"/>
  <c r="AA957" i="8"/>
  <c r="Z957" i="8"/>
  <c r="X957" i="8"/>
  <c r="U957" i="8"/>
  <c r="T957" i="8"/>
  <c r="S957" i="8"/>
  <c r="R957" i="8"/>
  <c r="Q957" i="8"/>
  <c r="G957" i="8"/>
  <c r="AC956" i="8"/>
  <c r="AA956" i="8"/>
  <c r="Z956" i="8"/>
  <c r="X956" i="8"/>
  <c r="U956" i="8"/>
  <c r="T956" i="8"/>
  <c r="S956" i="8"/>
  <c r="R956" i="8"/>
  <c r="Q956" i="8"/>
  <c r="G956" i="8"/>
  <c r="AC955" i="8"/>
  <c r="AA955" i="8"/>
  <c r="Z955" i="8"/>
  <c r="X955" i="8"/>
  <c r="U955" i="8"/>
  <c r="T955" i="8"/>
  <c r="S955" i="8"/>
  <c r="R955" i="8"/>
  <c r="Q955" i="8"/>
  <c r="G955" i="8"/>
  <c r="AC954" i="8"/>
  <c r="AA954" i="8"/>
  <c r="Z954" i="8"/>
  <c r="X954" i="8"/>
  <c r="U954" i="8"/>
  <c r="T954" i="8"/>
  <c r="S954" i="8"/>
  <c r="R954" i="8"/>
  <c r="Q954" i="8"/>
  <c r="G954" i="8"/>
  <c r="AC953" i="8"/>
  <c r="AA953" i="8"/>
  <c r="Z953" i="8"/>
  <c r="X953" i="8"/>
  <c r="U953" i="8"/>
  <c r="T953" i="8"/>
  <c r="S953" i="8"/>
  <c r="R953" i="8"/>
  <c r="Q953" i="8"/>
  <c r="G953" i="8"/>
  <c r="AC952" i="8"/>
  <c r="AA952" i="8"/>
  <c r="Z952" i="8"/>
  <c r="X952" i="8"/>
  <c r="U952" i="8"/>
  <c r="T952" i="8"/>
  <c r="S952" i="8"/>
  <c r="R952" i="8"/>
  <c r="Q952" i="8"/>
  <c r="G952" i="8"/>
  <c r="AC951" i="8"/>
  <c r="AA951" i="8"/>
  <c r="Z951" i="8"/>
  <c r="X951" i="8"/>
  <c r="U951" i="8"/>
  <c r="T951" i="8"/>
  <c r="S951" i="8"/>
  <c r="R951" i="8"/>
  <c r="Q951" i="8"/>
  <c r="G951" i="8"/>
  <c r="AC950" i="8"/>
  <c r="AA950" i="8"/>
  <c r="Z950" i="8"/>
  <c r="X950" i="8"/>
  <c r="U950" i="8"/>
  <c r="T950" i="8"/>
  <c r="S950" i="8"/>
  <c r="R950" i="8"/>
  <c r="Q950" i="8"/>
  <c r="G950" i="8"/>
  <c r="AC949" i="8"/>
  <c r="AA949" i="8"/>
  <c r="Z949" i="8"/>
  <c r="X949" i="8"/>
  <c r="U949" i="8"/>
  <c r="T949" i="8"/>
  <c r="S949" i="8"/>
  <c r="R949" i="8"/>
  <c r="Q949" i="8"/>
  <c r="G949" i="8"/>
  <c r="AC948" i="8"/>
  <c r="AA948" i="8"/>
  <c r="Z948" i="8"/>
  <c r="X948" i="8"/>
  <c r="U948" i="8"/>
  <c r="T948" i="8"/>
  <c r="S948" i="8"/>
  <c r="R948" i="8"/>
  <c r="Q948" i="8"/>
  <c r="G948" i="8"/>
  <c r="AC947" i="8"/>
  <c r="AA947" i="8"/>
  <c r="Z947" i="8"/>
  <c r="X947" i="8"/>
  <c r="U947" i="8"/>
  <c r="T947" i="8"/>
  <c r="S947" i="8"/>
  <c r="R947" i="8"/>
  <c r="Q947" i="8"/>
  <c r="G947" i="8"/>
  <c r="AC946" i="8"/>
  <c r="AA946" i="8"/>
  <c r="Z946" i="8"/>
  <c r="X946" i="8"/>
  <c r="U946" i="8"/>
  <c r="T946" i="8"/>
  <c r="S946" i="8"/>
  <c r="R946" i="8"/>
  <c r="Q946" i="8"/>
  <c r="G946" i="8"/>
  <c r="AC945" i="8"/>
  <c r="AA945" i="8"/>
  <c r="Z945" i="8"/>
  <c r="X945" i="8"/>
  <c r="U945" i="8"/>
  <c r="T945" i="8"/>
  <c r="S945" i="8"/>
  <c r="R945" i="8"/>
  <c r="Q945" i="8"/>
  <c r="G945" i="8"/>
  <c r="AC944" i="8"/>
  <c r="AA944" i="8"/>
  <c r="Z944" i="8"/>
  <c r="X944" i="8"/>
  <c r="U944" i="8"/>
  <c r="T944" i="8"/>
  <c r="S944" i="8"/>
  <c r="R944" i="8"/>
  <c r="Q944" i="8"/>
  <c r="G944" i="8"/>
  <c r="AC943" i="8"/>
  <c r="AA943" i="8"/>
  <c r="Z943" i="8"/>
  <c r="X943" i="8"/>
  <c r="U943" i="8"/>
  <c r="T943" i="8"/>
  <c r="S943" i="8"/>
  <c r="R943" i="8"/>
  <c r="Q943" i="8"/>
  <c r="G943" i="8"/>
  <c r="AC942" i="8"/>
  <c r="AA942" i="8"/>
  <c r="Z942" i="8"/>
  <c r="X942" i="8"/>
  <c r="U942" i="8"/>
  <c r="T942" i="8"/>
  <c r="S942" i="8"/>
  <c r="R942" i="8"/>
  <c r="Q942" i="8"/>
  <c r="G942" i="8"/>
  <c r="AC941" i="8"/>
  <c r="AA941" i="8"/>
  <c r="Z941" i="8"/>
  <c r="X941" i="8"/>
  <c r="U941" i="8"/>
  <c r="T941" i="8"/>
  <c r="S941" i="8"/>
  <c r="R941" i="8"/>
  <c r="Q941" i="8"/>
  <c r="G941" i="8"/>
  <c r="AC940" i="8"/>
  <c r="AA940" i="8"/>
  <c r="Z940" i="8"/>
  <c r="X940" i="8"/>
  <c r="U940" i="8"/>
  <c r="T940" i="8"/>
  <c r="S940" i="8"/>
  <c r="R940" i="8"/>
  <c r="Q940" i="8"/>
  <c r="G940" i="8"/>
  <c r="AC939" i="8"/>
  <c r="AA939" i="8"/>
  <c r="Z939" i="8"/>
  <c r="X939" i="8"/>
  <c r="U939" i="8"/>
  <c r="T939" i="8"/>
  <c r="S939" i="8"/>
  <c r="R939" i="8"/>
  <c r="Q939" i="8"/>
  <c r="G939" i="8"/>
  <c r="AC938" i="8"/>
  <c r="AA938" i="8"/>
  <c r="Z938" i="8"/>
  <c r="X938" i="8"/>
  <c r="U938" i="8"/>
  <c r="T938" i="8"/>
  <c r="S938" i="8"/>
  <c r="R938" i="8"/>
  <c r="Q938" i="8"/>
  <c r="G938" i="8"/>
  <c r="AC937" i="8"/>
  <c r="AA937" i="8"/>
  <c r="Z937" i="8"/>
  <c r="X937" i="8"/>
  <c r="U937" i="8"/>
  <c r="T937" i="8"/>
  <c r="S937" i="8"/>
  <c r="R937" i="8"/>
  <c r="Q937" i="8"/>
  <c r="G937" i="8"/>
  <c r="AC936" i="8"/>
  <c r="AA936" i="8"/>
  <c r="Z936" i="8"/>
  <c r="X936" i="8"/>
  <c r="U936" i="8"/>
  <c r="T936" i="8"/>
  <c r="S936" i="8"/>
  <c r="R936" i="8"/>
  <c r="Q936" i="8"/>
  <c r="G936" i="8"/>
  <c r="AC935" i="8"/>
  <c r="AA935" i="8"/>
  <c r="Z935" i="8"/>
  <c r="X935" i="8"/>
  <c r="U935" i="8"/>
  <c r="T935" i="8"/>
  <c r="S935" i="8"/>
  <c r="R935" i="8"/>
  <c r="Q935" i="8"/>
  <c r="G935" i="8"/>
  <c r="AC934" i="8"/>
  <c r="AA934" i="8"/>
  <c r="Z934" i="8"/>
  <c r="X934" i="8"/>
  <c r="U934" i="8"/>
  <c r="T934" i="8"/>
  <c r="S934" i="8"/>
  <c r="R934" i="8"/>
  <c r="Q934" i="8"/>
  <c r="G934" i="8"/>
  <c r="AC933" i="8"/>
  <c r="AA933" i="8"/>
  <c r="Z933" i="8"/>
  <c r="X933" i="8"/>
  <c r="U933" i="8"/>
  <c r="T933" i="8"/>
  <c r="S933" i="8"/>
  <c r="R933" i="8"/>
  <c r="Q933" i="8"/>
  <c r="G933" i="8"/>
  <c r="AC932" i="8"/>
  <c r="AA932" i="8"/>
  <c r="Z932" i="8"/>
  <c r="X932" i="8"/>
  <c r="U932" i="8"/>
  <c r="T932" i="8"/>
  <c r="S932" i="8"/>
  <c r="R932" i="8"/>
  <c r="Q932" i="8"/>
  <c r="G932" i="8"/>
  <c r="AC931" i="8"/>
  <c r="AA931" i="8"/>
  <c r="Z931" i="8"/>
  <c r="X931" i="8"/>
  <c r="U931" i="8"/>
  <c r="T931" i="8"/>
  <c r="S931" i="8"/>
  <c r="R931" i="8"/>
  <c r="Q931" i="8"/>
  <c r="G931" i="8"/>
  <c r="AC930" i="8"/>
  <c r="AA930" i="8"/>
  <c r="Z930" i="8"/>
  <c r="X930" i="8"/>
  <c r="U930" i="8"/>
  <c r="T930" i="8"/>
  <c r="S930" i="8"/>
  <c r="R930" i="8"/>
  <c r="Q930" i="8"/>
  <c r="G930" i="8"/>
  <c r="AC929" i="8"/>
  <c r="AA929" i="8"/>
  <c r="Z929" i="8"/>
  <c r="X929" i="8"/>
  <c r="U929" i="8"/>
  <c r="T929" i="8"/>
  <c r="S929" i="8"/>
  <c r="R929" i="8"/>
  <c r="Q929" i="8"/>
  <c r="G929" i="8"/>
  <c r="AC928" i="8"/>
  <c r="AA928" i="8"/>
  <c r="Z928" i="8"/>
  <c r="X928" i="8"/>
  <c r="U928" i="8"/>
  <c r="T928" i="8"/>
  <c r="S928" i="8"/>
  <c r="R928" i="8"/>
  <c r="Q928" i="8"/>
  <c r="G928" i="8"/>
  <c r="AC927" i="8"/>
  <c r="AA927" i="8"/>
  <c r="Z927" i="8"/>
  <c r="X927" i="8"/>
  <c r="U927" i="8"/>
  <c r="T927" i="8"/>
  <c r="S927" i="8"/>
  <c r="R927" i="8"/>
  <c r="Q927" i="8"/>
  <c r="G927" i="8"/>
  <c r="AC926" i="8"/>
  <c r="AA926" i="8"/>
  <c r="Z926" i="8"/>
  <c r="X926" i="8"/>
  <c r="U926" i="8"/>
  <c r="T926" i="8"/>
  <c r="S926" i="8"/>
  <c r="R926" i="8"/>
  <c r="Q926" i="8"/>
  <c r="G926" i="8"/>
  <c r="AC925" i="8"/>
  <c r="AA925" i="8"/>
  <c r="Z925" i="8"/>
  <c r="X925" i="8"/>
  <c r="U925" i="8"/>
  <c r="T925" i="8"/>
  <c r="S925" i="8"/>
  <c r="R925" i="8"/>
  <c r="Q925" i="8"/>
  <c r="G925" i="8"/>
  <c r="AC924" i="8"/>
  <c r="AA924" i="8"/>
  <c r="Z924" i="8"/>
  <c r="X924" i="8"/>
  <c r="U924" i="8"/>
  <c r="T924" i="8"/>
  <c r="S924" i="8"/>
  <c r="R924" i="8"/>
  <c r="Q924" i="8"/>
  <c r="G924" i="8"/>
  <c r="AC923" i="8"/>
  <c r="AA923" i="8"/>
  <c r="Z923" i="8"/>
  <c r="X923" i="8"/>
  <c r="U923" i="8"/>
  <c r="T923" i="8"/>
  <c r="S923" i="8"/>
  <c r="R923" i="8"/>
  <c r="Q923" i="8"/>
  <c r="G923" i="8"/>
  <c r="AC922" i="8"/>
  <c r="AA922" i="8"/>
  <c r="Z922" i="8"/>
  <c r="X922" i="8"/>
  <c r="U922" i="8"/>
  <c r="T922" i="8"/>
  <c r="S922" i="8"/>
  <c r="R922" i="8"/>
  <c r="Q922" i="8"/>
  <c r="G922" i="8"/>
  <c r="AC921" i="8"/>
  <c r="AA921" i="8"/>
  <c r="Z921" i="8"/>
  <c r="X921" i="8"/>
  <c r="U921" i="8"/>
  <c r="T921" i="8"/>
  <c r="S921" i="8"/>
  <c r="R921" i="8"/>
  <c r="Q921" i="8"/>
  <c r="G921" i="8"/>
  <c r="AC920" i="8"/>
  <c r="AA920" i="8"/>
  <c r="Z920" i="8"/>
  <c r="X920" i="8"/>
  <c r="U920" i="8"/>
  <c r="T920" i="8"/>
  <c r="S920" i="8"/>
  <c r="R920" i="8"/>
  <c r="Q920" i="8"/>
  <c r="G920" i="8"/>
  <c r="AC919" i="8"/>
  <c r="AA919" i="8"/>
  <c r="Z919" i="8"/>
  <c r="X919" i="8"/>
  <c r="U919" i="8"/>
  <c r="T919" i="8"/>
  <c r="S919" i="8"/>
  <c r="R919" i="8"/>
  <c r="Q919" i="8"/>
  <c r="G919" i="8"/>
  <c r="AC918" i="8"/>
  <c r="AA918" i="8"/>
  <c r="Z918" i="8"/>
  <c r="X918" i="8"/>
  <c r="U918" i="8"/>
  <c r="T918" i="8"/>
  <c r="S918" i="8"/>
  <c r="R918" i="8"/>
  <c r="Q918" i="8"/>
  <c r="G918" i="8"/>
  <c r="AC917" i="8"/>
  <c r="AA917" i="8"/>
  <c r="Z917" i="8"/>
  <c r="X917" i="8"/>
  <c r="U917" i="8"/>
  <c r="T917" i="8"/>
  <c r="S917" i="8"/>
  <c r="R917" i="8"/>
  <c r="Q917" i="8"/>
  <c r="G917" i="8"/>
  <c r="AC916" i="8"/>
  <c r="AA916" i="8"/>
  <c r="Z916" i="8"/>
  <c r="X916" i="8"/>
  <c r="U916" i="8"/>
  <c r="T916" i="8"/>
  <c r="S916" i="8"/>
  <c r="R916" i="8"/>
  <c r="Q916" i="8"/>
  <c r="G916" i="8"/>
  <c r="AC915" i="8"/>
  <c r="AA915" i="8"/>
  <c r="Z915" i="8"/>
  <c r="X915" i="8"/>
  <c r="U915" i="8"/>
  <c r="T915" i="8"/>
  <c r="S915" i="8"/>
  <c r="R915" i="8"/>
  <c r="Q915" i="8"/>
  <c r="G915" i="8"/>
  <c r="AC914" i="8"/>
  <c r="AA914" i="8"/>
  <c r="Z914" i="8"/>
  <c r="X914" i="8"/>
  <c r="U914" i="8"/>
  <c r="T914" i="8"/>
  <c r="S914" i="8"/>
  <c r="R914" i="8"/>
  <c r="Q914" i="8"/>
  <c r="G914" i="8"/>
  <c r="AC913" i="8"/>
  <c r="AA913" i="8"/>
  <c r="Z913" i="8"/>
  <c r="X913" i="8"/>
  <c r="U913" i="8"/>
  <c r="T913" i="8"/>
  <c r="S913" i="8"/>
  <c r="R913" i="8"/>
  <c r="Q913" i="8"/>
  <c r="G913" i="8"/>
  <c r="AC912" i="8"/>
  <c r="AA912" i="8"/>
  <c r="Z912" i="8"/>
  <c r="X912" i="8"/>
  <c r="U912" i="8"/>
  <c r="T912" i="8"/>
  <c r="S912" i="8"/>
  <c r="R912" i="8"/>
  <c r="Q912" i="8"/>
  <c r="G912" i="8"/>
  <c r="AC911" i="8"/>
  <c r="AA911" i="8"/>
  <c r="Z911" i="8"/>
  <c r="X911" i="8"/>
  <c r="U911" i="8"/>
  <c r="T911" i="8"/>
  <c r="S911" i="8"/>
  <c r="R911" i="8"/>
  <c r="Q911" i="8"/>
  <c r="G911" i="8"/>
  <c r="AC910" i="8"/>
  <c r="AA910" i="8"/>
  <c r="Z910" i="8"/>
  <c r="X910" i="8"/>
  <c r="U910" i="8"/>
  <c r="T910" i="8"/>
  <c r="S910" i="8"/>
  <c r="R910" i="8"/>
  <c r="Q910" i="8"/>
  <c r="G910" i="8"/>
  <c r="AC909" i="8"/>
  <c r="AA909" i="8"/>
  <c r="Z909" i="8"/>
  <c r="X909" i="8"/>
  <c r="U909" i="8"/>
  <c r="T909" i="8"/>
  <c r="S909" i="8"/>
  <c r="R909" i="8"/>
  <c r="Q909" i="8"/>
  <c r="G909" i="8"/>
  <c r="AC908" i="8"/>
  <c r="AA908" i="8"/>
  <c r="Z908" i="8"/>
  <c r="X908" i="8"/>
  <c r="U908" i="8"/>
  <c r="T908" i="8"/>
  <c r="S908" i="8"/>
  <c r="R908" i="8"/>
  <c r="Q908" i="8"/>
  <c r="G908" i="8"/>
  <c r="AC907" i="8"/>
  <c r="AA907" i="8"/>
  <c r="Z907" i="8"/>
  <c r="X907" i="8"/>
  <c r="U907" i="8"/>
  <c r="T907" i="8"/>
  <c r="S907" i="8"/>
  <c r="R907" i="8"/>
  <c r="Q907" i="8"/>
  <c r="G907" i="8"/>
  <c r="AC906" i="8"/>
  <c r="AA906" i="8"/>
  <c r="Z906" i="8"/>
  <c r="X906" i="8"/>
  <c r="U906" i="8"/>
  <c r="T906" i="8"/>
  <c r="S906" i="8"/>
  <c r="R906" i="8"/>
  <c r="Q906" i="8"/>
  <c r="G906" i="8"/>
  <c r="AC905" i="8"/>
  <c r="AA905" i="8"/>
  <c r="Z905" i="8"/>
  <c r="X905" i="8"/>
  <c r="U905" i="8"/>
  <c r="T905" i="8"/>
  <c r="S905" i="8"/>
  <c r="R905" i="8"/>
  <c r="Q905" i="8"/>
  <c r="G905" i="8"/>
  <c r="AC904" i="8"/>
  <c r="AA904" i="8"/>
  <c r="Z904" i="8"/>
  <c r="X904" i="8"/>
  <c r="U904" i="8"/>
  <c r="T904" i="8"/>
  <c r="S904" i="8"/>
  <c r="R904" i="8"/>
  <c r="Q904" i="8"/>
  <c r="G904" i="8"/>
  <c r="AC903" i="8"/>
  <c r="AA903" i="8"/>
  <c r="Z903" i="8"/>
  <c r="X903" i="8"/>
  <c r="U903" i="8"/>
  <c r="T903" i="8"/>
  <c r="S903" i="8"/>
  <c r="R903" i="8"/>
  <c r="Q903" i="8"/>
  <c r="G903" i="8"/>
  <c r="AC902" i="8"/>
  <c r="AA902" i="8"/>
  <c r="Z902" i="8"/>
  <c r="X902" i="8"/>
  <c r="U902" i="8"/>
  <c r="T902" i="8"/>
  <c r="S902" i="8"/>
  <c r="R902" i="8"/>
  <c r="Q902" i="8"/>
  <c r="G902" i="8"/>
  <c r="AC901" i="8"/>
  <c r="AA901" i="8"/>
  <c r="Z901" i="8"/>
  <c r="X901" i="8"/>
  <c r="U901" i="8"/>
  <c r="T901" i="8"/>
  <c r="S901" i="8"/>
  <c r="R901" i="8"/>
  <c r="Q901" i="8"/>
  <c r="G901" i="8"/>
  <c r="AC900" i="8"/>
  <c r="AA900" i="8"/>
  <c r="Z900" i="8"/>
  <c r="X900" i="8"/>
  <c r="U900" i="8"/>
  <c r="T900" i="8"/>
  <c r="S900" i="8"/>
  <c r="R900" i="8"/>
  <c r="Q900" i="8"/>
  <c r="G900" i="8"/>
  <c r="AC899" i="8"/>
  <c r="AA899" i="8"/>
  <c r="Z899" i="8"/>
  <c r="X899" i="8"/>
  <c r="U899" i="8"/>
  <c r="T899" i="8"/>
  <c r="S899" i="8"/>
  <c r="R899" i="8"/>
  <c r="Q899" i="8"/>
  <c r="G899" i="8"/>
  <c r="AC898" i="8"/>
  <c r="AA898" i="8"/>
  <c r="Z898" i="8"/>
  <c r="X898" i="8"/>
  <c r="U898" i="8"/>
  <c r="T898" i="8"/>
  <c r="S898" i="8"/>
  <c r="R898" i="8"/>
  <c r="Q898" i="8"/>
  <c r="G898" i="8"/>
  <c r="AC897" i="8"/>
  <c r="AA897" i="8"/>
  <c r="Z897" i="8"/>
  <c r="X897" i="8"/>
  <c r="U897" i="8"/>
  <c r="T897" i="8"/>
  <c r="S897" i="8"/>
  <c r="R897" i="8"/>
  <c r="Q897" i="8"/>
  <c r="G897" i="8"/>
  <c r="AC896" i="8"/>
  <c r="AA896" i="8"/>
  <c r="Z896" i="8"/>
  <c r="X896" i="8"/>
  <c r="U896" i="8"/>
  <c r="T896" i="8"/>
  <c r="S896" i="8"/>
  <c r="R896" i="8"/>
  <c r="Q896" i="8"/>
  <c r="G896" i="8"/>
  <c r="AC895" i="8"/>
  <c r="AA895" i="8"/>
  <c r="Z895" i="8"/>
  <c r="X895" i="8"/>
  <c r="U895" i="8"/>
  <c r="T895" i="8"/>
  <c r="S895" i="8"/>
  <c r="R895" i="8"/>
  <c r="Q895" i="8"/>
  <c r="G895" i="8"/>
  <c r="AC894" i="8"/>
  <c r="AA894" i="8"/>
  <c r="Z894" i="8"/>
  <c r="X894" i="8"/>
  <c r="U894" i="8"/>
  <c r="T894" i="8"/>
  <c r="S894" i="8"/>
  <c r="R894" i="8"/>
  <c r="Q894" i="8"/>
  <c r="G894" i="8"/>
  <c r="AC893" i="8"/>
  <c r="AA893" i="8"/>
  <c r="Z893" i="8"/>
  <c r="X893" i="8"/>
  <c r="U893" i="8"/>
  <c r="T893" i="8"/>
  <c r="S893" i="8"/>
  <c r="R893" i="8"/>
  <c r="Q893" i="8"/>
  <c r="G893" i="8"/>
  <c r="AC892" i="8"/>
  <c r="AA892" i="8"/>
  <c r="Z892" i="8"/>
  <c r="X892" i="8"/>
  <c r="U892" i="8"/>
  <c r="T892" i="8"/>
  <c r="S892" i="8"/>
  <c r="R892" i="8"/>
  <c r="Q892" i="8"/>
  <c r="G892" i="8"/>
  <c r="AC891" i="8"/>
  <c r="AA891" i="8"/>
  <c r="Z891" i="8"/>
  <c r="X891" i="8"/>
  <c r="U891" i="8"/>
  <c r="T891" i="8"/>
  <c r="S891" i="8"/>
  <c r="R891" i="8"/>
  <c r="Q891" i="8"/>
  <c r="G891" i="8"/>
  <c r="AC890" i="8"/>
  <c r="AA890" i="8"/>
  <c r="Z890" i="8"/>
  <c r="X890" i="8"/>
  <c r="U890" i="8"/>
  <c r="T890" i="8"/>
  <c r="S890" i="8"/>
  <c r="R890" i="8"/>
  <c r="Q890" i="8"/>
  <c r="G890" i="8"/>
  <c r="AC889" i="8"/>
  <c r="AA889" i="8"/>
  <c r="Z889" i="8"/>
  <c r="X889" i="8"/>
  <c r="U889" i="8"/>
  <c r="T889" i="8"/>
  <c r="S889" i="8"/>
  <c r="R889" i="8"/>
  <c r="Q889" i="8"/>
  <c r="G889" i="8"/>
  <c r="AC888" i="8"/>
  <c r="AA888" i="8"/>
  <c r="Z888" i="8"/>
  <c r="X888" i="8"/>
  <c r="U888" i="8"/>
  <c r="T888" i="8"/>
  <c r="S888" i="8"/>
  <c r="R888" i="8"/>
  <c r="Q888" i="8"/>
  <c r="G888" i="8"/>
  <c r="AC887" i="8"/>
  <c r="AA887" i="8"/>
  <c r="Z887" i="8"/>
  <c r="X887" i="8"/>
  <c r="U887" i="8"/>
  <c r="T887" i="8"/>
  <c r="S887" i="8"/>
  <c r="R887" i="8"/>
  <c r="Q887" i="8"/>
  <c r="G887" i="8"/>
  <c r="AC886" i="8"/>
  <c r="AA886" i="8"/>
  <c r="Z886" i="8"/>
  <c r="X886" i="8"/>
  <c r="U886" i="8"/>
  <c r="T886" i="8"/>
  <c r="S886" i="8"/>
  <c r="R886" i="8"/>
  <c r="Q886" i="8"/>
  <c r="G886" i="8"/>
  <c r="AC885" i="8"/>
  <c r="AA885" i="8"/>
  <c r="Z885" i="8"/>
  <c r="X885" i="8"/>
  <c r="U885" i="8"/>
  <c r="T885" i="8"/>
  <c r="S885" i="8"/>
  <c r="R885" i="8"/>
  <c r="Q885" i="8"/>
  <c r="G885" i="8"/>
  <c r="AC884" i="8"/>
  <c r="AA884" i="8"/>
  <c r="Z884" i="8"/>
  <c r="X884" i="8"/>
  <c r="U884" i="8"/>
  <c r="T884" i="8"/>
  <c r="S884" i="8"/>
  <c r="R884" i="8"/>
  <c r="Q884" i="8"/>
  <c r="G884" i="8"/>
  <c r="AC883" i="8"/>
  <c r="AA883" i="8"/>
  <c r="Z883" i="8"/>
  <c r="X883" i="8"/>
  <c r="U883" i="8"/>
  <c r="T883" i="8"/>
  <c r="S883" i="8"/>
  <c r="R883" i="8"/>
  <c r="Q883" i="8"/>
  <c r="G883" i="8"/>
  <c r="AC882" i="8"/>
  <c r="AA882" i="8"/>
  <c r="Z882" i="8"/>
  <c r="X882" i="8"/>
  <c r="U882" i="8"/>
  <c r="T882" i="8"/>
  <c r="S882" i="8"/>
  <c r="R882" i="8"/>
  <c r="Q882" i="8"/>
  <c r="G882" i="8"/>
  <c r="AC881" i="8"/>
  <c r="AA881" i="8"/>
  <c r="Z881" i="8"/>
  <c r="X881" i="8"/>
  <c r="U881" i="8"/>
  <c r="T881" i="8"/>
  <c r="S881" i="8"/>
  <c r="R881" i="8"/>
  <c r="Q881" i="8"/>
  <c r="G881" i="8"/>
  <c r="AC880" i="8"/>
  <c r="AA880" i="8"/>
  <c r="Z880" i="8"/>
  <c r="X880" i="8"/>
  <c r="U880" i="8"/>
  <c r="T880" i="8"/>
  <c r="S880" i="8"/>
  <c r="R880" i="8"/>
  <c r="Q880" i="8"/>
  <c r="G880" i="8"/>
  <c r="AC879" i="8"/>
  <c r="AA879" i="8"/>
  <c r="Z879" i="8"/>
  <c r="X879" i="8"/>
  <c r="U879" i="8"/>
  <c r="T879" i="8"/>
  <c r="S879" i="8"/>
  <c r="R879" i="8"/>
  <c r="Q879" i="8"/>
  <c r="G879" i="8"/>
  <c r="AC878" i="8"/>
  <c r="AA878" i="8"/>
  <c r="Z878" i="8"/>
  <c r="X878" i="8"/>
  <c r="U878" i="8"/>
  <c r="T878" i="8"/>
  <c r="S878" i="8"/>
  <c r="R878" i="8"/>
  <c r="Q878" i="8"/>
  <c r="G878" i="8"/>
  <c r="AC877" i="8"/>
  <c r="AA877" i="8"/>
  <c r="Z877" i="8"/>
  <c r="X877" i="8"/>
  <c r="U877" i="8"/>
  <c r="T877" i="8"/>
  <c r="S877" i="8"/>
  <c r="R877" i="8"/>
  <c r="Q877" i="8"/>
  <c r="G877" i="8"/>
  <c r="AC876" i="8"/>
  <c r="AA876" i="8"/>
  <c r="Z876" i="8"/>
  <c r="X876" i="8"/>
  <c r="U876" i="8"/>
  <c r="T876" i="8"/>
  <c r="S876" i="8"/>
  <c r="R876" i="8"/>
  <c r="Q876" i="8"/>
  <c r="G876" i="8"/>
  <c r="AC875" i="8"/>
  <c r="AA875" i="8"/>
  <c r="Z875" i="8"/>
  <c r="X875" i="8"/>
  <c r="U875" i="8"/>
  <c r="T875" i="8"/>
  <c r="S875" i="8"/>
  <c r="R875" i="8"/>
  <c r="Q875" i="8"/>
  <c r="G875" i="8"/>
  <c r="AC874" i="8"/>
  <c r="AA874" i="8"/>
  <c r="Z874" i="8"/>
  <c r="X874" i="8"/>
  <c r="U874" i="8"/>
  <c r="T874" i="8"/>
  <c r="S874" i="8"/>
  <c r="R874" i="8"/>
  <c r="Q874" i="8"/>
  <c r="G874" i="8"/>
  <c r="AC873" i="8"/>
  <c r="AA873" i="8"/>
  <c r="Z873" i="8"/>
  <c r="X873" i="8"/>
  <c r="U873" i="8"/>
  <c r="T873" i="8"/>
  <c r="S873" i="8"/>
  <c r="R873" i="8"/>
  <c r="Q873" i="8"/>
  <c r="G873" i="8"/>
  <c r="AC872" i="8"/>
  <c r="AA872" i="8"/>
  <c r="Z872" i="8"/>
  <c r="X872" i="8"/>
  <c r="U872" i="8"/>
  <c r="T872" i="8"/>
  <c r="S872" i="8"/>
  <c r="R872" i="8"/>
  <c r="Q872" i="8"/>
  <c r="G872" i="8"/>
  <c r="AC871" i="8"/>
  <c r="AA871" i="8"/>
  <c r="Z871" i="8"/>
  <c r="X871" i="8"/>
  <c r="U871" i="8"/>
  <c r="T871" i="8"/>
  <c r="S871" i="8"/>
  <c r="R871" i="8"/>
  <c r="Q871" i="8"/>
  <c r="G871" i="8"/>
  <c r="AC870" i="8"/>
  <c r="AA870" i="8"/>
  <c r="Z870" i="8"/>
  <c r="X870" i="8"/>
  <c r="U870" i="8"/>
  <c r="T870" i="8"/>
  <c r="S870" i="8"/>
  <c r="R870" i="8"/>
  <c r="Q870" i="8"/>
  <c r="G870" i="8"/>
  <c r="AC869" i="8"/>
  <c r="AA869" i="8"/>
  <c r="Z869" i="8"/>
  <c r="X869" i="8"/>
  <c r="U869" i="8"/>
  <c r="T869" i="8"/>
  <c r="S869" i="8"/>
  <c r="R869" i="8"/>
  <c r="Q869" i="8"/>
  <c r="G869" i="8"/>
  <c r="AC868" i="8"/>
  <c r="AA868" i="8"/>
  <c r="Z868" i="8"/>
  <c r="X868" i="8"/>
  <c r="U868" i="8"/>
  <c r="T868" i="8"/>
  <c r="S868" i="8"/>
  <c r="R868" i="8"/>
  <c r="Q868" i="8"/>
  <c r="G868" i="8"/>
  <c r="AC867" i="8"/>
  <c r="AA867" i="8"/>
  <c r="Z867" i="8"/>
  <c r="X867" i="8"/>
  <c r="U867" i="8"/>
  <c r="T867" i="8"/>
  <c r="S867" i="8"/>
  <c r="R867" i="8"/>
  <c r="Q867" i="8"/>
  <c r="G867" i="8"/>
  <c r="AC866" i="8"/>
  <c r="AA866" i="8"/>
  <c r="Z866" i="8"/>
  <c r="X866" i="8"/>
  <c r="U866" i="8"/>
  <c r="T866" i="8"/>
  <c r="S866" i="8"/>
  <c r="R866" i="8"/>
  <c r="Q866" i="8"/>
  <c r="G866" i="8"/>
  <c r="AC865" i="8"/>
  <c r="AA865" i="8"/>
  <c r="Z865" i="8"/>
  <c r="X865" i="8"/>
  <c r="U865" i="8"/>
  <c r="T865" i="8"/>
  <c r="S865" i="8"/>
  <c r="R865" i="8"/>
  <c r="Q865" i="8"/>
  <c r="G865" i="8"/>
  <c r="AC864" i="8"/>
  <c r="AA864" i="8"/>
  <c r="Z864" i="8"/>
  <c r="X864" i="8"/>
  <c r="U864" i="8"/>
  <c r="T864" i="8"/>
  <c r="S864" i="8"/>
  <c r="R864" i="8"/>
  <c r="Q864" i="8"/>
  <c r="G864" i="8"/>
  <c r="AC863" i="8"/>
  <c r="AA863" i="8"/>
  <c r="Z863" i="8"/>
  <c r="X863" i="8"/>
  <c r="U863" i="8"/>
  <c r="T863" i="8"/>
  <c r="S863" i="8"/>
  <c r="R863" i="8"/>
  <c r="Q863" i="8"/>
  <c r="G863" i="8"/>
  <c r="AC862" i="8"/>
  <c r="AA862" i="8"/>
  <c r="Z862" i="8"/>
  <c r="X862" i="8"/>
  <c r="U862" i="8"/>
  <c r="T862" i="8"/>
  <c r="S862" i="8"/>
  <c r="R862" i="8"/>
  <c r="Q862" i="8"/>
  <c r="G862" i="8"/>
  <c r="AC861" i="8"/>
  <c r="AA861" i="8"/>
  <c r="Z861" i="8"/>
  <c r="X861" i="8"/>
  <c r="U861" i="8"/>
  <c r="T861" i="8"/>
  <c r="S861" i="8"/>
  <c r="R861" i="8"/>
  <c r="Q861" i="8"/>
  <c r="G861" i="8"/>
  <c r="AC860" i="8"/>
  <c r="AA860" i="8"/>
  <c r="Z860" i="8"/>
  <c r="X860" i="8"/>
  <c r="U860" i="8"/>
  <c r="T860" i="8"/>
  <c r="S860" i="8"/>
  <c r="R860" i="8"/>
  <c r="Q860" i="8"/>
  <c r="G860" i="8"/>
  <c r="AC859" i="8"/>
  <c r="AA859" i="8"/>
  <c r="Z859" i="8"/>
  <c r="X859" i="8"/>
  <c r="U859" i="8"/>
  <c r="T859" i="8"/>
  <c r="S859" i="8"/>
  <c r="R859" i="8"/>
  <c r="Q859" i="8"/>
  <c r="G859" i="8"/>
  <c r="AC858" i="8"/>
  <c r="AA858" i="8"/>
  <c r="Z858" i="8"/>
  <c r="X858" i="8"/>
  <c r="U858" i="8"/>
  <c r="T858" i="8"/>
  <c r="S858" i="8"/>
  <c r="R858" i="8"/>
  <c r="Q858" i="8"/>
  <c r="G858" i="8"/>
  <c r="AC857" i="8"/>
  <c r="AA857" i="8"/>
  <c r="Z857" i="8"/>
  <c r="X857" i="8"/>
  <c r="U857" i="8"/>
  <c r="T857" i="8"/>
  <c r="S857" i="8"/>
  <c r="R857" i="8"/>
  <c r="Q857" i="8"/>
  <c r="G857" i="8"/>
  <c r="AC856" i="8"/>
  <c r="AA856" i="8"/>
  <c r="Z856" i="8"/>
  <c r="X856" i="8"/>
  <c r="U856" i="8"/>
  <c r="T856" i="8"/>
  <c r="S856" i="8"/>
  <c r="R856" i="8"/>
  <c r="Q856" i="8"/>
  <c r="G856" i="8"/>
  <c r="AC855" i="8"/>
  <c r="AA855" i="8"/>
  <c r="Z855" i="8"/>
  <c r="X855" i="8"/>
  <c r="U855" i="8"/>
  <c r="T855" i="8"/>
  <c r="S855" i="8"/>
  <c r="R855" i="8"/>
  <c r="Q855" i="8"/>
  <c r="G855" i="8"/>
  <c r="AC854" i="8"/>
  <c r="AA854" i="8"/>
  <c r="Z854" i="8"/>
  <c r="X854" i="8"/>
  <c r="U854" i="8"/>
  <c r="T854" i="8"/>
  <c r="S854" i="8"/>
  <c r="R854" i="8"/>
  <c r="Q854" i="8"/>
  <c r="G854" i="8"/>
  <c r="AC853" i="8"/>
  <c r="AA853" i="8"/>
  <c r="Z853" i="8"/>
  <c r="X853" i="8"/>
  <c r="U853" i="8"/>
  <c r="T853" i="8"/>
  <c r="S853" i="8"/>
  <c r="R853" i="8"/>
  <c r="Q853" i="8"/>
  <c r="G853" i="8"/>
  <c r="AC852" i="8"/>
  <c r="AA852" i="8"/>
  <c r="Z852" i="8"/>
  <c r="X852" i="8"/>
  <c r="U852" i="8"/>
  <c r="T852" i="8"/>
  <c r="S852" i="8"/>
  <c r="R852" i="8"/>
  <c r="Q852" i="8"/>
  <c r="G852" i="8"/>
  <c r="AC851" i="8"/>
  <c r="AA851" i="8"/>
  <c r="Z851" i="8"/>
  <c r="X851" i="8"/>
  <c r="U851" i="8"/>
  <c r="T851" i="8"/>
  <c r="S851" i="8"/>
  <c r="R851" i="8"/>
  <c r="Q851" i="8"/>
  <c r="G851" i="8"/>
  <c r="AC850" i="8"/>
  <c r="AA850" i="8"/>
  <c r="Z850" i="8"/>
  <c r="X850" i="8"/>
  <c r="U850" i="8"/>
  <c r="T850" i="8"/>
  <c r="S850" i="8"/>
  <c r="R850" i="8"/>
  <c r="Q850" i="8"/>
  <c r="G850" i="8"/>
  <c r="AC849" i="8"/>
  <c r="AA849" i="8"/>
  <c r="Z849" i="8"/>
  <c r="X849" i="8"/>
  <c r="U849" i="8"/>
  <c r="T849" i="8"/>
  <c r="S849" i="8"/>
  <c r="R849" i="8"/>
  <c r="Q849" i="8"/>
  <c r="G849" i="8"/>
  <c r="AC848" i="8"/>
  <c r="AA848" i="8"/>
  <c r="Z848" i="8"/>
  <c r="X848" i="8"/>
  <c r="U848" i="8"/>
  <c r="T848" i="8"/>
  <c r="S848" i="8"/>
  <c r="R848" i="8"/>
  <c r="Q848" i="8"/>
  <c r="G848" i="8"/>
  <c r="AC847" i="8"/>
  <c r="AA847" i="8"/>
  <c r="Z847" i="8"/>
  <c r="X847" i="8"/>
  <c r="U847" i="8"/>
  <c r="T847" i="8"/>
  <c r="S847" i="8"/>
  <c r="R847" i="8"/>
  <c r="Q847" i="8"/>
  <c r="G847" i="8"/>
  <c r="AC846" i="8"/>
  <c r="AA846" i="8"/>
  <c r="Z846" i="8"/>
  <c r="X846" i="8"/>
  <c r="U846" i="8"/>
  <c r="T846" i="8"/>
  <c r="S846" i="8"/>
  <c r="R846" i="8"/>
  <c r="Q846" i="8"/>
  <c r="G846" i="8"/>
  <c r="AC845" i="8"/>
  <c r="AA845" i="8"/>
  <c r="Z845" i="8"/>
  <c r="X845" i="8"/>
  <c r="U845" i="8"/>
  <c r="T845" i="8"/>
  <c r="S845" i="8"/>
  <c r="R845" i="8"/>
  <c r="Q845" i="8"/>
  <c r="G845" i="8"/>
  <c r="AC844" i="8"/>
  <c r="AA844" i="8"/>
  <c r="Z844" i="8"/>
  <c r="X844" i="8"/>
  <c r="U844" i="8"/>
  <c r="T844" i="8"/>
  <c r="S844" i="8"/>
  <c r="R844" i="8"/>
  <c r="Q844" i="8"/>
  <c r="G844" i="8"/>
  <c r="AC843" i="8"/>
  <c r="AA843" i="8"/>
  <c r="Z843" i="8"/>
  <c r="X843" i="8"/>
  <c r="U843" i="8"/>
  <c r="T843" i="8"/>
  <c r="S843" i="8"/>
  <c r="R843" i="8"/>
  <c r="Q843" i="8"/>
  <c r="G843" i="8"/>
  <c r="AC842" i="8"/>
  <c r="AA842" i="8"/>
  <c r="Z842" i="8"/>
  <c r="X842" i="8"/>
  <c r="U842" i="8"/>
  <c r="T842" i="8"/>
  <c r="S842" i="8"/>
  <c r="R842" i="8"/>
  <c r="Q842" i="8"/>
  <c r="G842" i="8"/>
  <c r="AC841" i="8"/>
  <c r="AA841" i="8"/>
  <c r="Z841" i="8"/>
  <c r="X841" i="8"/>
  <c r="U841" i="8"/>
  <c r="T841" i="8"/>
  <c r="S841" i="8"/>
  <c r="R841" i="8"/>
  <c r="Q841" i="8"/>
  <c r="G841" i="8"/>
  <c r="AC840" i="8"/>
  <c r="AA840" i="8"/>
  <c r="Z840" i="8"/>
  <c r="X840" i="8"/>
  <c r="U840" i="8"/>
  <c r="T840" i="8"/>
  <c r="S840" i="8"/>
  <c r="R840" i="8"/>
  <c r="Q840" i="8"/>
  <c r="G840" i="8"/>
  <c r="AC839" i="8"/>
  <c r="AA839" i="8"/>
  <c r="Z839" i="8"/>
  <c r="X839" i="8"/>
  <c r="U839" i="8"/>
  <c r="T839" i="8"/>
  <c r="S839" i="8"/>
  <c r="R839" i="8"/>
  <c r="Q839" i="8"/>
  <c r="G839" i="8"/>
  <c r="AC838" i="8"/>
  <c r="AA838" i="8"/>
  <c r="Z838" i="8"/>
  <c r="X838" i="8"/>
  <c r="U838" i="8"/>
  <c r="T838" i="8"/>
  <c r="S838" i="8"/>
  <c r="R838" i="8"/>
  <c r="Q838" i="8"/>
  <c r="G838" i="8"/>
  <c r="AC837" i="8"/>
  <c r="AA837" i="8"/>
  <c r="Z837" i="8"/>
  <c r="X837" i="8"/>
  <c r="U837" i="8"/>
  <c r="T837" i="8"/>
  <c r="S837" i="8"/>
  <c r="R837" i="8"/>
  <c r="Q837" i="8"/>
  <c r="G837" i="8"/>
  <c r="AC836" i="8"/>
  <c r="AA836" i="8"/>
  <c r="Z836" i="8"/>
  <c r="X836" i="8"/>
  <c r="U836" i="8"/>
  <c r="T836" i="8"/>
  <c r="S836" i="8"/>
  <c r="R836" i="8"/>
  <c r="Q836" i="8"/>
  <c r="G836" i="8"/>
  <c r="AC835" i="8"/>
  <c r="AA835" i="8"/>
  <c r="Z835" i="8"/>
  <c r="X835" i="8"/>
  <c r="U835" i="8"/>
  <c r="T835" i="8"/>
  <c r="S835" i="8"/>
  <c r="R835" i="8"/>
  <c r="Q835" i="8"/>
  <c r="G835" i="8"/>
  <c r="AC834" i="8"/>
  <c r="AA834" i="8"/>
  <c r="Z834" i="8"/>
  <c r="X834" i="8"/>
  <c r="U834" i="8"/>
  <c r="T834" i="8"/>
  <c r="S834" i="8"/>
  <c r="R834" i="8"/>
  <c r="Q834" i="8"/>
  <c r="G834" i="8"/>
  <c r="AC833" i="8"/>
  <c r="AA833" i="8"/>
  <c r="Z833" i="8"/>
  <c r="X833" i="8"/>
  <c r="U833" i="8"/>
  <c r="T833" i="8"/>
  <c r="S833" i="8"/>
  <c r="R833" i="8"/>
  <c r="Q833" i="8"/>
  <c r="G833" i="8"/>
  <c r="AC832" i="8"/>
  <c r="AA832" i="8"/>
  <c r="Z832" i="8"/>
  <c r="X832" i="8"/>
  <c r="U832" i="8"/>
  <c r="T832" i="8"/>
  <c r="S832" i="8"/>
  <c r="R832" i="8"/>
  <c r="Q832" i="8"/>
  <c r="G832" i="8"/>
  <c r="AC831" i="8"/>
  <c r="AA831" i="8"/>
  <c r="Z831" i="8"/>
  <c r="X831" i="8"/>
  <c r="U831" i="8"/>
  <c r="T831" i="8"/>
  <c r="S831" i="8"/>
  <c r="R831" i="8"/>
  <c r="Q831" i="8"/>
  <c r="G831" i="8"/>
  <c r="AC830" i="8"/>
  <c r="AA830" i="8"/>
  <c r="Z830" i="8"/>
  <c r="X830" i="8"/>
  <c r="U830" i="8"/>
  <c r="T830" i="8"/>
  <c r="S830" i="8"/>
  <c r="R830" i="8"/>
  <c r="Q830" i="8"/>
  <c r="G830" i="8"/>
  <c r="AC829" i="8"/>
  <c r="AA829" i="8"/>
  <c r="Z829" i="8"/>
  <c r="X829" i="8"/>
  <c r="U829" i="8"/>
  <c r="T829" i="8"/>
  <c r="S829" i="8"/>
  <c r="R829" i="8"/>
  <c r="Q829" i="8"/>
  <c r="G829" i="8"/>
  <c r="AC828" i="8"/>
  <c r="AA828" i="8"/>
  <c r="Z828" i="8"/>
  <c r="X828" i="8"/>
  <c r="U828" i="8"/>
  <c r="T828" i="8"/>
  <c r="S828" i="8"/>
  <c r="R828" i="8"/>
  <c r="Q828" i="8"/>
  <c r="G828" i="8"/>
  <c r="AC827" i="8"/>
  <c r="AA827" i="8"/>
  <c r="Z827" i="8"/>
  <c r="X827" i="8"/>
  <c r="U827" i="8"/>
  <c r="T827" i="8"/>
  <c r="S827" i="8"/>
  <c r="R827" i="8"/>
  <c r="Q827" i="8"/>
  <c r="G827" i="8"/>
  <c r="AC826" i="8"/>
  <c r="AA826" i="8"/>
  <c r="Z826" i="8"/>
  <c r="X826" i="8"/>
  <c r="U826" i="8"/>
  <c r="T826" i="8"/>
  <c r="S826" i="8"/>
  <c r="R826" i="8"/>
  <c r="Q826" i="8"/>
  <c r="G826" i="8"/>
  <c r="AC825" i="8"/>
  <c r="AA825" i="8"/>
  <c r="Z825" i="8"/>
  <c r="X825" i="8"/>
  <c r="U825" i="8"/>
  <c r="T825" i="8"/>
  <c r="S825" i="8"/>
  <c r="R825" i="8"/>
  <c r="Q825" i="8"/>
  <c r="G825" i="8"/>
  <c r="AC824" i="8"/>
  <c r="AA824" i="8"/>
  <c r="Z824" i="8"/>
  <c r="X824" i="8"/>
  <c r="U824" i="8"/>
  <c r="T824" i="8"/>
  <c r="S824" i="8"/>
  <c r="R824" i="8"/>
  <c r="Q824" i="8"/>
  <c r="G824" i="8"/>
  <c r="AC823" i="8"/>
  <c r="AA823" i="8"/>
  <c r="Z823" i="8"/>
  <c r="X823" i="8"/>
  <c r="U823" i="8"/>
  <c r="T823" i="8"/>
  <c r="S823" i="8"/>
  <c r="R823" i="8"/>
  <c r="Q823" i="8"/>
  <c r="G823" i="8"/>
  <c r="AC822" i="8"/>
  <c r="AA822" i="8"/>
  <c r="Z822" i="8"/>
  <c r="X822" i="8"/>
  <c r="U822" i="8"/>
  <c r="T822" i="8"/>
  <c r="S822" i="8"/>
  <c r="R822" i="8"/>
  <c r="Q822" i="8"/>
  <c r="G822" i="8"/>
  <c r="AC821" i="8"/>
  <c r="AA821" i="8"/>
  <c r="Z821" i="8"/>
  <c r="X821" i="8"/>
  <c r="U821" i="8"/>
  <c r="T821" i="8"/>
  <c r="S821" i="8"/>
  <c r="R821" i="8"/>
  <c r="Q821" i="8"/>
  <c r="G821" i="8"/>
  <c r="AC820" i="8"/>
  <c r="AA820" i="8"/>
  <c r="Z820" i="8"/>
  <c r="X820" i="8"/>
  <c r="U820" i="8"/>
  <c r="T820" i="8"/>
  <c r="S820" i="8"/>
  <c r="R820" i="8"/>
  <c r="Q820" i="8"/>
  <c r="G820" i="8"/>
  <c r="AC819" i="8"/>
  <c r="AA819" i="8"/>
  <c r="Z819" i="8"/>
  <c r="X819" i="8"/>
  <c r="U819" i="8"/>
  <c r="T819" i="8"/>
  <c r="S819" i="8"/>
  <c r="R819" i="8"/>
  <c r="Q819" i="8"/>
  <c r="G819" i="8"/>
  <c r="AC818" i="8"/>
  <c r="AA818" i="8"/>
  <c r="Z818" i="8"/>
  <c r="X818" i="8"/>
  <c r="U818" i="8"/>
  <c r="T818" i="8"/>
  <c r="S818" i="8"/>
  <c r="R818" i="8"/>
  <c r="Q818" i="8"/>
  <c r="G818" i="8"/>
  <c r="AC817" i="8"/>
  <c r="AA817" i="8"/>
  <c r="Z817" i="8"/>
  <c r="X817" i="8"/>
  <c r="U817" i="8"/>
  <c r="T817" i="8"/>
  <c r="S817" i="8"/>
  <c r="R817" i="8"/>
  <c r="Q817" i="8"/>
  <c r="G817" i="8"/>
  <c r="AC816" i="8"/>
  <c r="AA816" i="8"/>
  <c r="Z816" i="8"/>
  <c r="X816" i="8"/>
  <c r="U816" i="8"/>
  <c r="T816" i="8"/>
  <c r="S816" i="8"/>
  <c r="R816" i="8"/>
  <c r="Q816" i="8"/>
  <c r="G816" i="8"/>
  <c r="AC815" i="8"/>
  <c r="AA815" i="8"/>
  <c r="Z815" i="8"/>
  <c r="X815" i="8"/>
  <c r="U815" i="8"/>
  <c r="T815" i="8"/>
  <c r="S815" i="8"/>
  <c r="R815" i="8"/>
  <c r="Q815" i="8"/>
  <c r="G815" i="8"/>
  <c r="AC814" i="8"/>
  <c r="AA814" i="8"/>
  <c r="Z814" i="8"/>
  <c r="X814" i="8"/>
  <c r="U814" i="8"/>
  <c r="T814" i="8"/>
  <c r="S814" i="8"/>
  <c r="R814" i="8"/>
  <c r="Q814" i="8"/>
  <c r="G814" i="8"/>
  <c r="AC813" i="8"/>
  <c r="AA813" i="8"/>
  <c r="Z813" i="8"/>
  <c r="X813" i="8"/>
  <c r="U813" i="8"/>
  <c r="T813" i="8"/>
  <c r="S813" i="8"/>
  <c r="R813" i="8"/>
  <c r="Q813" i="8"/>
  <c r="G813" i="8"/>
  <c r="AC812" i="8"/>
  <c r="AA812" i="8"/>
  <c r="Z812" i="8"/>
  <c r="X812" i="8"/>
  <c r="U812" i="8"/>
  <c r="T812" i="8"/>
  <c r="S812" i="8"/>
  <c r="R812" i="8"/>
  <c r="Q812" i="8"/>
  <c r="G812" i="8"/>
  <c r="AC811" i="8"/>
  <c r="AA811" i="8"/>
  <c r="Z811" i="8"/>
  <c r="X811" i="8"/>
  <c r="U811" i="8"/>
  <c r="T811" i="8"/>
  <c r="S811" i="8"/>
  <c r="R811" i="8"/>
  <c r="Q811" i="8"/>
  <c r="G811" i="8"/>
  <c r="AC810" i="8"/>
  <c r="AA810" i="8"/>
  <c r="Z810" i="8"/>
  <c r="X810" i="8"/>
  <c r="U810" i="8"/>
  <c r="T810" i="8"/>
  <c r="S810" i="8"/>
  <c r="R810" i="8"/>
  <c r="Q810" i="8"/>
  <c r="G810" i="8"/>
  <c r="AC809" i="8"/>
  <c r="AA809" i="8"/>
  <c r="Z809" i="8"/>
  <c r="X809" i="8"/>
  <c r="U809" i="8"/>
  <c r="T809" i="8"/>
  <c r="S809" i="8"/>
  <c r="R809" i="8"/>
  <c r="Q809" i="8"/>
  <c r="G809" i="8"/>
  <c r="AC808" i="8"/>
  <c r="AA808" i="8"/>
  <c r="Z808" i="8"/>
  <c r="X808" i="8"/>
  <c r="U808" i="8"/>
  <c r="T808" i="8"/>
  <c r="S808" i="8"/>
  <c r="R808" i="8"/>
  <c r="Q808" i="8"/>
  <c r="G808" i="8"/>
  <c r="AC807" i="8"/>
  <c r="AA807" i="8"/>
  <c r="Z807" i="8"/>
  <c r="X807" i="8"/>
  <c r="U807" i="8"/>
  <c r="T807" i="8"/>
  <c r="S807" i="8"/>
  <c r="R807" i="8"/>
  <c r="Q807" i="8"/>
  <c r="G807" i="8"/>
  <c r="AC806" i="8"/>
  <c r="AA806" i="8"/>
  <c r="Z806" i="8"/>
  <c r="X806" i="8"/>
  <c r="U806" i="8"/>
  <c r="T806" i="8"/>
  <c r="S806" i="8"/>
  <c r="R806" i="8"/>
  <c r="Q806" i="8"/>
  <c r="G806" i="8"/>
  <c r="AC805" i="8"/>
  <c r="AA805" i="8"/>
  <c r="Z805" i="8"/>
  <c r="X805" i="8"/>
  <c r="U805" i="8"/>
  <c r="T805" i="8"/>
  <c r="S805" i="8"/>
  <c r="R805" i="8"/>
  <c r="Q805" i="8"/>
  <c r="G805" i="8"/>
  <c r="AC804" i="8"/>
  <c r="AA804" i="8"/>
  <c r="Z804" i="8"/>
  <c r="X804" i="8"/>
  <c r="U804" i="8"/>
  <c r="T804" i="8"/>
  <c r="S804" i="8"/>
  <c r="R804" i="8"/>
  <c r="Q804" i="8"/>
  <c r="G804" i="8"/>
  <c r="AC803" i="8"/>
  <c r="AA803" i="8"/>
  <c r="Z803" i="8"/>
  <c r="X803" i="8"/>
  <c r="U803" i="8"/>
  <c r="T803" i="8"/>
  <c r="S803" i="8"/>
  <c r="R803" i="8"/>
  <c r="Q803" i="8"/>
  <c r="G803" i="8"/>
  <c r="AC802" i="8"/>
  <c r="AA802" i="8"/>
  <c r="Z802" i="8"/>
  <c r="X802" i="8"/>
  <c r="U802" i="8"/>
  <c r="T802" i="8"/>
  <c r="S802" i="8"/>
  <c r="R802" i="8"/>
  <c r="Q802" i="8"/>
  <c r="G802" i="8"/>
  <c r="AC801" i="8"/>
  <c r="AA801" i="8"/>
  <c r="Z801" i="8"/>
  <c r="X801" i="8"/>
  <c r="U801" i="8"/>
  <c r="T801" i="8"/>
  <c r="S801" i="8"/>
  <c r="R801" i="8"/>
  <c r="Q801" i="8"/>
  <c r="G801" i="8"/>
  <c r="AC800" i="8"/>
  <c r="AA800" i="8"/>
  <c r="Z800" i="8"/>
  <c r="X800" i="8"/>
  <c r="U800" i="8"/>
  <c r="T800" i="8"/>
  <c r="S800" i="8"/>
  <c r="R800" i="8"/>
  <c r="Q800" i="8"/>
  <c r="G800" i="8"/>
  <c r="AC799" i="8"/>
  <c r="AA799" i="8"/>
  <c r="Z799" i="8"/>
  <c r="X799" i="8"/>
  <c r="U799" i="8"/>
  <c r="T799" i="8"/>
  <c r="S799" i="8"/>
  <c r="R799" i="8"/>
  <c r="Q799" i="8"/>
  <c r="G799" i="8"/>
  <c r="AC798" i="8"/>
  <c r="AA798" i="8"/>
  <c r="Z798" i="8"/>
  <c r="X798" i="8"/>
  <c r="U798" i="8"/>
  <c r="T798" i="8"/>
  <c r="S798" i="8"/>
  <c r="R798" i="8"/>
  <c r="Q798" i="8"/>
  <c r="G798" i="8"/>
  <c r="AC797" i="8"/>
  <c r="AA797" i="8"/>
  <c r="Z797" i="8"/>
  <c r="X797" i="8"/>
  <c r="U797" i="8"/>
  <c r="T797" i="8"/>
  <c r="S797" i="8"/>
  <c r="R797" i="8"/>
  <c r="Q797" i="8"/>
  <c r="G797" i="8"/>
  <c r="AC796" i="8"/>
  <c r="AA796" i="8"/>
  <c r="Z796" i="8"/>
  <c r="X796" i="8"/>
  <c r="U796" i="8"/>
  <c r="T796" i="8"/>
  <c r="S796" i="8"/>
  <c r="R796" i="8"/>
  <c r="Q796" i="8"/>
  <c r="G796" i="8"/>
  <c r="AC795" i="8"/>
  <c r="AA795" i="8"/>
  <c r="Z795" i="8"/>
  <c r="X795" i="8"/>
  <c r="U795" i="8"/>
  <c r="T795" i="8"/>
  <c r="S795" i="8"/>
  <c r="R795" i="8"/>
  <c r="Q795" i="8"/>
  <c r="G795" i="8"/>
  <c r="AC794" i="8"/>
  <c r="AA794" i="8"/>
  <c r="Z794" i="8"/>
  <c r="X794" i="8"/>
  <c r="U794" i="8"/>
  <c r="T794" i="8"/>
  <c r="S794" i="8"/>
  <c r="R794" i="8"/>
  <c r="Q794" i="8"/>
  <c r="G794" i="8"/>
  <c r="AC793" i="8"/>
  <c r="AA793" i="8"/>
  <c r="Z793" i="8"/>
  <c r="X793" i="8"/>
  <c r="U793" i="8"/>
  <c r="T793" i="8"/>
  <c r="S793" i="8"/>
  <c r="R793" i="8"/>
  <c r="Q793" i="8"/>
  <c r="G793" i="8"/>
  <c r="AC792" i="8"/>
  <c r="AA792" i="8"/>
  <c r="Z792" i="8"/>
  <c r="X792" i="8"/>
  <c r="U792" i="8"/>
  <c r="T792" i="8"/>
  <c r="S792" i="8"/>
  <c r="R792" i="8"/>
  <c r="Q792" i="8"/>
  <c r="G792" i="8"/>
  <c r="AC791" i="8"/>
  <c r="AA791" i="8"/>
  <c r="Z791" i="8"/>
  <c r="X791" i="8"/>
  <c r="U791" i="8"/>
  <c r="T791" i="8"/>
  <c r="S791" i="8"/>
  <c r="R791" i="8"/>
  <c r="Q791" i="8"/>
  <c r="G791" i="8"/>
  <c r="AC790" i="8"/>
  <c r="AA790" i="8"/>
  <c r="Z790" i="8"/>
  <c r="X790" i="8"/>
  <c r="U790" i="8"/>
  <c r="T790" i="8"/>
  <c r="S790" i="8"/>
  <c r="R790" i="8"/>
  <c r="Q790" i="8"/>
  <c r="G790" i="8"/>
  <c r="AC789" i="8"/>
  <c r="AA789" i="8"/>
  <c r="Z789" i="8"/>
  <c r="X789" i="8"/>
  <c r="U789" i="8"/>
  <c r="T789" i="8"/>
  <c r="S789" i="8"/>
  <c r="R789" i="8"/>
  <c r="Q789" i="8"/>
  <c r="G789" i="8"/>
  <c r="AC788" i="8"/>
  <c r="AA788" i="8"/>
  <c r="Z788" i="8"/>
  <c r="X788" i="8"/>
  <c r="U788" i="8"/>
  <c r="T788" i="8"/>
  <c r="S788" i="8"/>
  <c r="R788" i="8"/>
  <c r="Q788" i="8"/>
  <c r="G788" i="8"/>
  <c r="AC787" i="8"/>
  <c r="AA787" i="8"/>
  <c r="Z787" i="8"/>
  <c r="X787" i="8"/>
  <c r="U787" i="8"/>
  <c r="T787" i="8"/>
  <c r="S787" i="8"/>
  <c r="R787" i="8"/>
  <c r="Q787" i="8"/>
  <c r="G787" i="8"/>
  <c r="AC786" i="8"/>
  <c r="AA786" i="8"/>
  <c r="Z786" i="8"/>
  <c r="X786" i="8"/>
  <c r="U786" i="8"/>
  <c r="T786" i="8"/>
  <c r="S786" i="8"/>
  <c r="R786" i="8"/>
  <c r="Q786" i="8"/>
  <c r="G786" i="8"/>
  <c r="AC785" i="8"/>
  <c r="AA785" i="8"/>
  <c r="Z785" i="8"/>
  <c r="X785" i="8"/>
  <c r="U785" i="8"/>
  <c r="T785" i="8"/>
  <c r="S785" i="8"/>
  <c r="R785" i="8"/>
  <c r="Q785" i="8"/>
  <c r="G785" i="8"/>
  <c r="AC784" i="8"/>
  <c r="AA784" i="8"/>
  <c r="Z784" i="8"/>
  <c r="X784" i="8"/>
  <c r="U784" i="8"/>
  <c r="T784" i="8"/>
  <c r="S784" i="8"/>
  <c r="R784" i="8"/>
  <c r="Q784" i="8"/>
  <c r="G784" i="8"/>
  <c r="AC783" i="8"/>
  <c r="AA783" i="8"/>
  <c r="Z783" i="8"/>
  <c r="X783" i="8"/>
  <c r="U783" i="8"/>
  <c r="T783" i="8"/>
  <c r="S783" i="8"/>
  <c r="R783" i="8"/>
  <c r="Q783" i="8"/>
  <c r="G783" i="8"/>
  <c r="AC782" i="8"/>
  <c r="AA782" i="8"/>
  <c r="Z782" i="8"/>
  <c r="X782" i="8"/>
  <c r="U782" i="8"/>
  <c r="T782" i="8"/>
  <c r="S782" i="8"/>
  <c r="R782" i="8"/>
  <c r="Q782" i="8"/>
  <c r="G782" i="8"/>
  <c r="AC781" i="8"/>
  <c r="AA781" i="8"/>
  <c r="Z781" i="8"/>
  <c r="X781" i="8"/>
  <c r="U781" i="8"/>
  <c r="T781" i="8"/>
  <c r="S781" i="8"/>
  <c r="R781" i="8"/>
  <c r="Q781" i="8"/>
  <c r="G781" i="8"/>
  <c r="AC780" i="8"/>
  <c r="AA780" i="8"/>
  <c r="Z780" i="8"/>
  <c r="X780" i="8"/>
  <c r="U780" i="8"/>
  <c r="T780" i="8"/>
  <c r="S780" i="8"/>
  <c r="R780" i="8"/>
  <c r="Q780" i="8"/>
  <c r="G780" i="8"/>
  <c r="AC779" i="8"/>
  <c r="AA779" i="8"/>
  <c r="Z779" i="8"/>
  <c r="X779" i="8"/>
  <c r="U779" i="8"/>
  <c r="T779" i="8"/>
  <c r="S779" i="8"/>
  <c r="R779" i="8"/>
  <c r="Q779" i="8"/>
  <c r="G779" i="8"/>
  <c r="AC778" i="8"/>
  <c r="AA778" i="8"/>
  <c r="Z778" i="8"/>
  <c r="X778" i="8"/>
  <c r="U778" i="8"/>
  <c r="T778" i="8"/>
  <c r="S778" i="8"/>
  <c r="R778" i="8"/>
  <c r="Q778" i="8"/>
  <c r="G778" i="8"/>
  <c r="AC777" i="8"/>
  <c r="AA777" i="8"/>
  <c r="Z777" i="8"/>
  <c r="X777" i="8"/>
  <c r="U777" i="8"/>
  <c r="T777" i="8"/>
  <c r="S777" i="8"/>
  <c r="R777" i="8"/>
  <c r="Q777" i="8"/>
  <c r="G777" i="8"/>
  <c r="AC776" i="8"/>
  <c r="AA776" i="8"/>
  <c r="Z776" i="8"/>
  <c r="X776" i="8"/>
  <c r="U776" i="8"/>
  <c r="T776" i="8"/>
  <c r="S776" i="8"/>
  <c r="R776" i="8"/>
  <c r="Q776" i="8"/>
  <c r="G776" i="8"/>
  <c r="AC775" i="8"/>
  <c r="AA775" i="8"/>
  <c r="Z775" i="8"/>
  <c r="X775" i="8"/>
  <c r="U775" i="8"/>
  <c r="T775" i="8"/>
  <c r="S775" i="8"/>
  <c r="R775" i="8"/>
  <c r="Q775" i="8"/>
  <c r="G775" i="8"/>
  <c r="AC774" i="8"/>
  <c r="AA774" i="8"/>
  <c r="Z774" i="8"/>
  <c r="X774" i="8"/>
  <c r="U774" i="8"/>
  <c r="T774" i="8"/>
  <c r="S774" i="8"/>
  <c r="R774" i="8"/>
  <c r="Q774" i="8"/>
  <c r="G774" i="8"/>
  <c r="AC773" i="8"/>
  <c r="AA773" i="8"/>
  <c r="Z773" i="8"/>
  <c r="X773" i="8"/>
  <c r="U773" i="8"/>
  <c r="T773" i="8"/>
  <c r="S773" i="8"/>
  <c r="R773" i="8"/>
  <c r="Q773" i="8"/>
  <c r="G773" i="8"/>
  <c r="AC772" i="8"/>
  <c r="AA772" i="8"/>
  <c r="Z772" i="8"/>
  <c r="X772" i="8"/>
  <c r="U772" i="8"/>
  <c r="T772" i="8"/>
  <c r="S772" i="8"/>
  <c r="R772" i="8"/>
  <c r="Q772" i="8"/>
  <c r="G772" i="8"/>
  <c r="AC771" i="8"/>
  <c r="AA771" i="8"/>
  <c r="Z771" i="8"/>
  <c r="X771" i="8"/>
  <c r="U771" i="8"/>
  <c r="T771" i="8"/>
  <c r="S771" i="8"/>
  <c r="R771" i="8"/>
  <c r="Q771" i="8"/>
  <c r="G771" i="8"/>
  <c r="AC770" i="8"/>
  <c r="AA770" i="8"/>
  <c r="Z770" i="8"/>
  <c r="X770" i="8"/>
  <c r="U770" i="8"/>
  <c r="T770" i="8"/>
  <c r="S770" i="8"/>
  <c r="R770" i="8"/>
  <c r="Q770" i="8"/>
  <c r="G770" i="8"/>
  <c r="AC769" i="8"/>
  <c r="AA769" i="8"/>
  <c r="Z769" i="8"/>
  <c r="X769" i="8"/>
  <c r="U769" i="8"/>
  <c r="T769" i="8"/>
  <c r="S769" i="8"/>
  <c r="R769" i="8"/>
  <c r="Q769" i="8"/>
  <c r="G769" i="8"/>
  <c r="AC768" i="8"/>
  <c r="AA768" i="8"/>
  <c r="Z768" i="8"/>
  <c r="X768" i="8"/>
  <c r="U768" i="8"/>
  <c r="T768" i="8"/>
  <c r="S768" i="8"/>
  <c r="R768" i="8"/>
  <c r="Q768" i="8"/>
  <c r="G768" i="8"/>
  <c r="AC767" i="8"/>
  <c r="AA767" i="8"/>
  <c r="Z767" i="8"/>
  <c r="X767" i="8"/>
  <c r="U767" i="8"/>
  <c r="T767" i="8"/>
  <c r="S767" i="8"/>
  <c r="R767" i="8"/>
  <c r="Q767" i="8"/>
  <c r="G767" i="8"/>
  <c r="AC766" i="8"/>
  <c r="AA766" i="8"/>
  <c r="Z766" i="8"/>
  <c r="X766" i="8"/>
  <c r="U766" i="8"/>
  <c r="T766" i="8"/>
  <c r="S766" i="8"/>
  <c r="R766" i="8"/>
  <c r="Q766" i="8"/>
  <c r="G766" i="8"/>
  <c r="AC765" i="8"/>
  <c r="AA765" i="8"/>
  <c r="Z765" i="8"/>
  <c r="X765" i="8"/>
  <c r="U765" i="8"/>
  <c r="T765" i="8"/>
  <c r="S765" i="8"/>
  <c r="R765" i="8"/>
  <c r="Q765" i="8"/>
  <c r="G765" i="8"/>
  <c r="AC764" i="8"/>
  <c r="AA764" i="8"/>
  <c r="Z764" i="8"/>
  <c r="X764" i="8"/>
  <c r="U764" i="8"/>
  <c r="T764" i="8"/>
  <c r="S764" i="8"/>
  <c r="R764" i="8"/>
  <c r="Q764" i="8"/>
  <c r="G764" i="8"/>
  <c r="AC763" i="8"/>
  <c r="AA763" i="8"/>
  <c r="Z763" i="8"/>
  <c r="X763" i="8"/>
  <c r="U763" i="8"/>
  <c r="T763" i="8"/>
  <c r="S763" i="8"/>
  <c r="R763" i="8"/>
  <c r="Q763" i="8"/>
  <c r="G763" i="8"/>
  <c r="AC762" i="8"/>
  <c r="AA762" i="8"/>
  <c r="Z762" i="8"/>
  <c r="X762" i="8"/>
  <c r="U762" i="8"/>
  <c r="T762" i="8"/>
  <c r="S762" i="8"/>
  <c r="R762" i="8"/>
  <c r="Q762" i="8"/>
  <c r="G762" i="8"/>
  <c r="AC761" i="8"/>
  <c r="AA761" i="8"/>
  <c r="Z761" i="8"/>
  <c r="X761" i="8"/>
  <c r="U761" i="8"/>
  <c r="T761" i="8"/>
  <c r="S761" i="8"/>
  <c r="R761" i="8"/>
  <c r="Q761" i="8"/>
  <c r="G761" i="8"/>
  <c r="AC760" i="8"/>
  <c r="AA760" i="8"/>
  <c r="Z760" i="8"/>
  <c r="X760" i="8"/>
  <c r="U760" i="8"/>
  <c r="T760" i="8"/>
  <c r="S760" i="8"/>
  <c r="R760" i="8"/>
  <c r="Q760" i="8"/>
  <c r="G760" i="8"/>
  <c r="AC759" i="8"/>
  <c r="AA759" i="8"/>
  <c r="Z759" i="8"/>
  <c r="X759" i="8"/>
  <c r="U759" i="8"/>
  <c r="T759" i="8"/>
  <c r="S759" i="8"/>
  <c r="R759" i="8"/>
  <c r="Q759" i="8"/>
  <c r="G759" i="8"/>
  <c r="AC758" i="8"/>
  <c r="AA758" i="8"/>
  <c r="Z758" i="8"/>
  <c r="X758" i="8"/>
  <c r="U758" i="8"/>
  <c r="T758" i="8"/>
  <c r="S758" i="8"/>
  <c r="R758" i="8"/>
  <c r="Q758" i="8"/>
  <c r="G758" i="8"/>
  <c r="AC757" i="8"/>
  <c r="AA757" i="8"/>
  <c r="Z757" i="8"/>
  <c r="X757" i="8"/>
  <c r="U757" i="8"/>
  <c r="T757" i="8"/>
  <c r="S757" i="8"/>
  <c r="R757" i="8"/>
  <c r="Q757" i="8"/>
  <c r="G757" i="8"/>
  <c r="AC756" i="8"/>
  <c r="AA756" i="8"/>
  <c r="Z756" i="8"/>
  <c r="X756" i="8"/>
  <c r="U756" i="8"/>
  <c r="T756" i="8"/>
  <c r="S756" i="8"/>
  <c r="R756" i="8"/>
  <c r="Q756" i="8"/>
  <c r="G756" i="8"/>
  <c r="AC755" i="8"/>
  <c r="AA755" i="8"/>
  <c r="Z755" i="8"/>
  <c r="X755" i="8"/>
  <c r="U755" i="8"/>
  <c r="T755" i="8"/>
  <c r="S755" i="8"/>
  <c r="R755" i="8"/>
  <c r="Q755" i="8"/>
  <c r="G755" i="8"/>
  <c r="AC754" i="8"/>
  <c r="AA754" i="8"/>
  <c r="Z754" i="8"/>
  <c r="X754" i="8"/>
  <c r="U754" i="8"/>
  <c r="T754" i="8"/>
  <c r="S754" i="8"/>
  <c r="R754" i="8"/>
  <c r="Q754" i="8"/>
  <c r="G754" i="8"/>
  <c r="AC753" i="8"/>
  <c r="AA753" i="8"/>
  <c r="Z753" i="8"/>
  <c r="X753" i="8"/>
  <c r="U753" i="8"/>
  <c r="T753" i="8"/>
  <c r="S753" i="8"/>
  <c r="R753" i="8"/>
  <c r="Q753" i="8"/>
  <c r="G753" i="8"/>
  <c r="AC752" i="8"/>
  <c r="AA752" i="8"/>
  <c r="Z752" i="8"/>
  <c r="X752" i="8"/>
  <c r="U752" i="8"/>
  <c r="T752" i="8"/>
  <c r="S752" i="8"/>
  <c r="R752" i="8"/>
  <c r="Q752" i="8"/>
  <c r="G752" i="8"/>
  <c r="AC751" i="8"/>
  <c r="AA751" i="8"/>
  <c r="Z751" i="8"/>
  <c r="X751" i="8"/>
  <c r="U751" i="8"/>
  <c r="T751" i="8"/>
  <c r="S751" i="8"/>
  <c r="R751" i="8"/>
  <c r="Q751" i="8"/>
  <c r="G751" i="8"/>
  <c r="AC750" i="8"/>
  <c r="AA750" i="8"/>
  <c r="Z750" i="8"/>
  <c r="X750" i="8"/>
  <c r="U750" i="8"/>
  <c r="T750" i="8"/>
  <c r="S750" i="8"/>
  <c r="R750" i="8"/>
  <c r="Q750" i="8"/>
  <c r="G750" i="8"/>
  <c r="AC749" i="8"/>
  <c r="AA749" i="8"/>
  <c r="Z749" i="8"/>
  <c r="X749" i="8"/>
  <c r="U749" i="8"/>
  <c r="T749" i="8"/>
  <c r="S749" i="8"/>
  <c r="R749" i="8"/>
  <c r="Q749" i="8"/>
  <c r="G749" i="8"/>
  <c r="AC748" i="8"/>
  <c r="AA748" i="8"/>
  <c r="Z748" i="8"/>
  <c r="X748" i="8"/>
  <c r="U748" i="8"/>
  <c r="T748" i="8"/>
  <c r="S748" i="8"/>
  <c r="R748" i="8"/>
  <c r="Q748" i="8"/>
  <c r="G748" i="8"/>
  <c r="AC747" i="8"/>
  <c r="AA747" i="8"/>
  <c r="Z747" i="8"/>
  <c r="X747" i="8"/>
  <c r="U747" i="8"/>
  <c r="T747" i="8"/>
  <c r="S747" i="8"/>
  <c r="R747" i="8"/>
  <c r="Q747" i="8"/>
  <c r="G747" i="8"/>
  <c r="AC746" i="8"/>
  <c r="AA746" i="8"/>
  <c r="Z746" i="8"/>
  <c r="X746" i="8"/>
  <c r="U746" i="8"/>
  <c r="T746" i="8"/>
  <c r="S746" i="8"/>
  <c r="R746" i="8"/>
  <c r="Q746" i="8"/>
  <c r="G746" i="8"/>
  <c r="AC745" i="8"/>
  <c r="AA745" i="8"/>
  <c r="Z745" i="8"/>
  <c r="X745" i="8"/>
  <c r="U745" i="8"/>
  <c r="T745" i="8"/>
  <c r="S745" i="8"/>
  <c r="R745" i="8"/>
  <c r="Q745" i="8"/>
  <c r="G745" i="8"/>
  <c r="AC744" i="8"/>
  <c r="AA744" i="8"/>
  <c r="Z744" i="8"/>
  <c r="X744" i="8"/>
  <c r="U744" i="8"/>
  <c r="T744" i="8"/>
  <c r="S744" i="8"/>
  <c r="R744" i="8"/>
  <c r="Q744" i="8"/>
  <c r="G744" i="8"/>
  <c r="AC743" i="8"/>
  <c r="AA743" i="8"/>
  <c r="Z743" i="8"/>
  <c r="X743" i="8"/>
  <c r="U743" i="8"/>
  <c r="T743" i="8"/>
  <c r="S743" i="8"/>
  <c r="R743" i="8"/>
  <c r="Q743" i="8"/>
  <c r="G743" i="8"/>
  <c r="AC742" i="8"/>
  <c r="AA742" i="8"/>
  <c r="Z742" i="8"/>
  <c r="X742" i="8"/>
  <c r="U742" i="8"/>
  <c r="T742" i="8"/>
  <c r="S742" i="8"/>
  <c r="R742" i="8"/>
  <c r="Q742" i="8"/>
  <c r="G742" i="8"/>
  <c r="AC741" i="8"/>
  <c r="AA741" i="8"/>
  <c r="Z741" i="8"/>
  <c r="X741" i="8"/>
  <c r="U741" i="8"/>
  <c r="T741" i="8"/>
  <c r="S741" i="8"/>
  <c r="R741" i="8"/>
  <c r="Q741" i="8"/>
  <c r="G741" i="8"/>
  <c r="AC740" i="8"/>
  <c r="AA740" i="8"/>
  <c r="Z740" i="8"/>
  <c r="X740" i="8"/>
  <c r="U740" i="8"/>
  <c r="T740" i="8"/>
  <c r="S740" i="8"/>
  <c r="R740" i="8"/>
  <c r="Q740" i="8"/>
  <c r="G740" i="8"/>
  <c r="AC739" i="8"/>
  <c r="AA739" i="8"/>
  <c r="Z739" i="8"/>
  <c r="X739" i="8"/>
  <c r="U739" i="8"/>
  <c r="T739" i="8"/>
  <c r="S739" i="8"/>
  <c r="R739" i="8"/>
  <c r="Q739" i="8"/>
  <c r="G739" i="8"/>
  <c r="AC738" i="8"/>
  <c r="AA738" i="8"/>
  <c r="Z738" i="8"/>
  <c r="X738" i="8"/>
  <c r="U738" i="8"/>
  <c r="T738" i="8"/>
  <c r="S738" i="8"/>
  <c r="R738" i="8"/>
  <c r="Q738" i="8"/>
  <c r="G738" i="8"/>
  <c r="AC737" i="8"/>
  <c r="AA737" i="8"/>
  <c r="Z737" i="8"/>
  <c r="X737" i="8"/>
  <c r="U737" i="8"/>
  <c r="T737" i="8"/>
  <c r="S737" i="8"/>
  <c r="R737" i="8"/>
  <c r="Q737" i="8"/>
  <c r="G737" i="8"/>
  <c r="AC736" i="8"/>
  <c r="AA736" i="8"/>
  <c r="Z736" i="8"/>
  <c r="X736" i="8"/>
  <c r="U736" i="8"/>
  <c r="T736" i="8"/>
  <c r="S736" i="8"/>
  <c r="R736" i="8"/>
  <c r="Q736" i="8"/>
  <c r="G736" i="8"/>
  <c r="AC735" i="8"/>
  <c r="AA735" i="8"/>
  <c r="Z735" i="8"/>
  <c r="X735" i="8"/>
  <c r="U735" i="8"/>
  <c r="T735" i="8"/>
  <c r="S735" i="8"/>
  <c r="R735" i="8"/>
  <c r="Q735" i="8"/>
  <c r="G735" i="8"/>
  <c r="AC734" i="8"/>
  <c r="AA734" i="8"/>
  <c r="Z734" i="8"/>
  <c r="X734" i="8"/>
  <c r="U734" i="8"/>
  <c r="T734" i="8"/>
  <c r="S734" i="8"/>
  <c r="R734" i="8"/>
  <c r="Q734" i="8"/>
  <c r="G734" i="8"/>
  <c r="AC733" i="8"/>
  <c r="AA733" i="8"/>
  <c r="Z733" i="8"/>
  <c r="X733" i="8"/>
  <c r="U733" i="8"/>
  <c r="T733" i="8"/>
  <c r="S733" i="8"/>
  <c r="R733" i="8"/>
  <c r="Q733" i="8"/>
  <c r="G733" i="8"/>
  <c r="AC732" i="8"/>
  <c r="AA732" i="8"/>
  <c r="Z732" i="8"/>
  <c r="X732" i="8"/>
  <c r="U732" i="8"/>
  <c r="T732" i="8"/>
  <c r="S732" i="8"/>
  <c r="R732" i="8"/>
  <c r="Q732" i="8"/>
  <c r="G732" i="8"/>
  <c r="AC731" i="8"/>
  <c r="AA731" i="8"/>
  <c r="Z731" i="8"/>
  <c r="X731" i="8"/>
  <c r="U731" i="8"/>
  <c r="T731" i="8"/>
  <c r="S731" i="8"/>
  <c r="R731" i="8"/>
  <c r="Q731" i="8"/>
  <c r="G731" i="8"/>
  <c r="AC730" i="8"/>
  <c r="AA730" i="8"/>
  <c r="Z730" i="8"/>
  <c r="X730" i="8"/>
  <c r="U730" i="8"/>
  <c r="T730" i="8"/>
  <c r="S730" i="8"/>
  <c r="R730" i="8"/>
  <c r="Q730" i="8"/>
  <c r="G730" i="8"/>
  <c r="AC729" i="8"/>
  <c r="AA729" i="8"/>
  <c r="Z729" i="8"/>
  <c r="X729" i="8"/>
  <c r="U729" i="8"/>
  <c r="T729" i="8"/>
  <c r="S729" i="8"/>
  <c r="R729" i="8"/>
  <c r="Q729" i="8"/>
  <c r="G729" i="8"/>
  <c r="AC728" i="8"/>
  <c r="AA728" i="8"/>
  <c r="Z728" i="8"/>
  <c r="X728" i="8"/>
  <c r="U728" i="8"/>
  <c r="T728" i="8"/>
  <c r="S728" i="8"/>
  <c r="R728" i="8"/>
  <c r="Q728" i="8"/>
  <c r="G728" i="8"/>
  <c r="AC727" i="8"/>
  <c r="AA727" i="8"/>
  <c r="Z727" i="8"/>
  <c r="X727" i="8"/>
  <c r="U727" i="8"/>
  <c r="T727" i="8"/>
  <c r="S727" i="8"/>
  <c r="R727" i="8"/>
  <c r="Q727" i="8"/>
  <c r="G727" i="8"/>
  <c r="AC726" i="8"/>
  <c r="AA726" i="8"/>
  <c r="Z726" i="8"/>
  <c r="X726" i="8"/>
  <c r="U726" i="8"/>
  <c r="T726" i="8"/>
  <c r="S726" i="8"/>
  <c r="R726" i="8"/>
  <c r="Q726" i="8"/>
  <c r="G726" i="8"/>
  <c r="AC725" i="8"/>
  <c r="AA725" i="8"/>
  <c r="Z725" i="8"/>
  <c r="X725" i="8"/>
  <c r="U725" i="8"/>
  <c r="T725" i="8"/>
  <c r="S725" i="8"/>
  <c r="R725" i="8"/>
  <c r="Q725" i="8"/>
  <c r="G725" i="8"/>
  <c r="AC724" i="8"/>
  <c r="AA724" i="8"/>
  <c r="Z724" i="8"/>
  <c r="X724" i="8"/>
  <c r="U724" i="8"/>
  <c r="T724" i="8"/>
  <c r="S724" i="8"/>
  <c r="R724" i="8"/>
  <c r="Q724" i="8"/>
  <c r="G724" i="8"/>
  <c r="AC723" i="8"/>
  <c r="AA723" i="8"/>
  <c r="Z723" i="8"/>
  <c r="X723" i="8"/>
  <c r="U723" i="8"/>
  <c r="T723" i="8"/>
  <c r="S723" i="8"/>
  <c r="R723" i="8"/>
  <c r="Q723" i="8"/>
  <c r="G723" i="8"/>
  <c r="AC722" i="8"/>
  <c r="AA722" i="8"/>
  <c r="Z722" i="8"/>
  <c r="X722" i="8"/>
  <c r="U722" i="8"/>
  <c r="T722" i="8"/>
  <c r="S722" i="8"/>
  <c r="R722" i="8"/>
  <c r="Q722" i="8"/>
  <c r="G722" i="8"/>
  <c r="AC721" i="8"/>
  <c r="AA721" i="8"/>
  <c r="Z721" i="8"/>
  <c r="X721" i="8"/>
  <c r="U721" i="8"/>
  <c r="T721" i="8"/>
  <c r="S721" i="8"/>
  <c r="R721" i="8"/>
  <c r="Q721" i="8"/>
  <c r="G721" i="8"/>
  <c r="AC720" i="8"/>
  <c r="AA720" i="8"/>
  <c r="Z720" i="8"/>
  <c r="X720" i="8"/>
  <c r="U720" i="8"/>
  <c r="T720" i="8"/>
  <c r="S720" i="8"/>
  <c r="R720" i="8"/>
  <c r="Q720" i="8"/>
  <c r="G720" i="8"/>
  <c r="AC719" i="8"/>
  <c r="AA719" i="8"/>
  <c r="Z719" i="8"/>
  <c r="X719" i="8"/>
  <c r="U719" i="8"/>
  <c r="T719" i="8"/>
  <c r="S719" i="8"/>
  <c r="R719" i="8"/>
  <c r="Q719" i="8"/>
  <c r="G719" i="8"/>
  <c r="AC718" i="8"/>
  <c r="AA718" i="8"/>
  <c r="Z718" i="8"/>
  <c r="X718" i="8"/>
  <c r="U718" i="8"/>
  <c r="T718" i="8"/>
  <c r="S718" i="8"/>
  <c r="R718" i="8"/>
  <c r="Q718" i="8"/>
  <c r="G718" i="8"/>
  <c r="AC717" i="8"/>
  <c r="AA717" i="8"/>
  <c r="Z717" i="8"/>
  <c r="X717" i="8"/>
  <c r="U717" i="8"/>
  <c r="T717" i="8"/>
  <c r="S717" i="8"/>
  <c r="R717" i="8"/>
  <c r="Q717" i="8"/>
  <c r="G717" i="8"/>
  <c r="AC716" i="8"/>
  <c r="AA716" i="8"/>
  <c r="Z716" i="8"/>
  <c r="X716" i="8"/>
  <c r="U716" i="8"/>
  <c r="T716" i="8"/>
  <c r="S716" i="8"/>
  <c r="R716" i="8"/>
  <c r="Q716" i="8"/>
  <c r="G716" i="8"/>
  <c r="AC715" i="8"/>
  <c r="AA715" i="8"/>
  <c r="Z715" i="8"/>
  <c r="X715" i="8"/>
  <c r="U715" i="8"/>
  <c r="T715" i="8"/>
  <c r="S715" i="8"/>
  <c r="R715" i="8"/>
  <c r="Q715" i="8"/>
  <c r="G715" i="8"/>
  <c r="AC714" i="8"/>
  <c r="AA714" i="8"/>
  <c r="Z714" i="8"/>
  <c r="X714" i="8"/>
  <c r="U714" i="8"/>
  <c r="T714" i="8"/>
  <c r="S714" i="8"/>
  <c r="R714" i="8"/>
  <c r="Q714" i="8"/>
  <c r="G714" i="8"/>
  <c r="AC713" i="8"/>
  <c r="AA713" i="8"/>
  <c r="Z713" i="8"/>
  <c r="X713" i="8"/>
  <c r="U713" i="8"/>
  <c r="T713" i="8"/>
  <c r="S713" i="8"/>
  <c r="R713" i="8"/>
  <c r="Q713" i="8"/>
  <c r="G713" i="8"/>
  <c r="AC712" i="8"/>
  <c r="AA712" i="8"/>
  <c r="Z712" i="8"/>
  <c r="X712" i="8"/>
  <c r="U712" i="8"/>
  <c r="T712" i="8"/>
  <c r="S712" i="8"/>
  <c r="R712" i="8"/>
  <c r="Q712" i="8"/>
  <c r="G712" i="8"/>
  <c r="AC711" i="8"/>
  <c r="AA711" i="8"/>
  <c r="Z711" i="8"/>
  <c r="X711" i="8"/>
  <c r="U711" i="8"/>
  <c r="T711" i="8"/>
  <c r="S711" i="8"/>
  <c r="R711" i="8"/>
  <c r="Q711" i="8"/>
  <c r="G711" i="8"/>
  <c r="AC710" i="8"/>
  <c r="AA710" i="8"/>
  <c r="Z710" i="8"/>
  <c r="X710" i="8"/>
  <c r="U710" i="8"/>
  <c r="T710" i="8"/>
  <c r="S710" i="8"/>
  <c r="R710" i="8"/>
  <c r="Q710" i="8"/>
  <c r="G710" i="8"/>
  <c r="AC709" i="8"/>
  <c r="AA709" i="8"/>
  <c r="Z709" i="8"/>
  <c r="X709" i="8"/>
  <c r="U709" i="8"/>
  <c r="T709" i="8"/>
  <c r="S709" i="8"/>
  <c r="R709" i="8"/>
  <c r="Q709" i="8"/>
  <c r="G709" i="8"/>
  <c r="AC708" i="8"/>
  <c r="AA708" i="8"/>
  <c r="Z708" i="8"/>
  <c r="X708" i="8"/>
  <c r="U708" i="8"/>
  <c r="T708" i="8"/>
  <c r="S708" i="8"/>
  <c r="R708" i="8"/>
  <c r="Q708" i="8"/>
  <c r="G708" i="8"/>
  <c r="AC707" i="8"/>
  <c r="AA707" i="8"/>
  <c r="Z707" i="8"/>
  <c r="X707" i="8"/>
  <c r="U707" i="8"/>
  <c r="T707" i="8"/>
  <c r="S707" i="8"/>
  <c r="R707" i="8"/>
  <c r="Q707" i="8"/>
  <c r="G707" i="8"/>
  <c r="AC706" i="8"/>
  <c r="AA706" i="8"/>
  <c r="Z706" i="8"/>
  <c r="X706" i="8"/>
  <c r="U706" i="8"/>
  <c r="T706" i="8"/>
  <c r="S706" i="8"/>
  <c r="R706" i="8"/>
  <c r="Q706" i="8"/>
  <c r="G706" i="8"/>
  <c r="AC705" i="8"/>
  <c r="AA705" i="8"/>
  <c r="Z705" i="8"/>
  <c r="X705" i="8"/>
  <c r="U705" i="8"/>
  <c r="T705" i="8"/>
  <c r="S705" i="8"/>
  <c r="R705" i="8"/>
  <c r="Q705" i="8"/>
  <c r="G705" i="8"/>
  <c r="AC704" i="8"/>
  <c r="AA704" i="8"/>
  <c r="Z704" i="8"/>
  <c r="X704" i="8"/>
  <c r="U704" i="8"/>
  <c r="T704" i="8"/>
  <c r="S704" i="8"/>
  <c r="R704" i="8"/>
  <c r="Q704" i="8"/>
  <c r="G704" i="8"/>
  <c r="AC703" i="8"/>
  <c r="AA703" i="8"/>
  <c r="Z703" i="8"/>
  <c r="X703" i="8"/>
  <c r="U703" i="8"/>
  <c r="T703" i="8"/>
  <c r="S703" i="8"/>
  <c r="R703" i="8"/>
  <c r="Q703" i="8"/>
  <c r="G703" i="8"/>
  <c r="AC702" i="8"/>
  <c r="AA702" i="8"/>
  <c r="Z702" i="8"/>
  <c r="X702" i="8"/>
  <c r="U702" i="8"/>
  <c r="T702" i="8"/>
  <c r="S702" i="8"/>
  <c r="R702" i="8"/>
  <c r="Q702" i="8"/>
  <c r="G702" i="8"/>
  <c r="AC701" i="8"/>
  <c r="AA701" i="8"/>
  <c r="Z701" i="8"/>
  <c r="X701" i="8"/>
  <c r="U701" i="8"/>
  <c r="T701" i="8"/>
  <c r="S701" i="8"/>
  <c r="R701" i="8"/>
  <c r="Q701" i="8"/>
  <c r="G701" i="8"/>
  <c r="AC700" i="8"/>
  <c r="AA700" i="8"/>
  <c r="Z700" i="8"/>
  <c r="X700" i="8"/>
  <c r="U700" i="8"/>
  <c r="T700" i="8"/>
  <c r="S700" i="8"/>
  <c r="R700" i="8"/>
  <c r="Q700" i="8"/>
  <c r="G700" i="8"/>
  <c r="AC699" i="8"/>
  <c r="AA699" i="8"/>
  <c r="Z699" i="8"/>
  <c r="X699" i="8"/>
  <c r="U699" i="8"/>
  <c r="T699" i="8"/>
  <c r="S699" i="8"/>
  <c r="R699" i="8"/>
  <c r="Q699" i="8"/>
  <c r="G699" i="8"/>
  <c r="AC698" i="8"/>
  <c r="AA698" i="8"/>
  <c r="Z698" i="8"/>
  <c r="X698" i="8"/>
  <c r="U698" i="8"/>
  <c r="T698" i="8"/>
  <c r="S698" i="8"/>
  <c r="R698" i="8"/>
  <c r="Q698" i="8"/>
  <c r="G698" i="8"/>
  <c r="AC697" i="8"/>
  <c r="AA697" i="8"/>
  <c r="Z697" i="8"/>
  <c r="X697" i="8"/>
  <c r="U697" i="8"/>
  <c r="T697" i="8"/>
  <c r="S697" i="8"/>
  <c r="R697" i="8"/>
  <c r="Q697" i="8"/>
  <c r="G697" i="8"/>
  <c r="AC696" i="8"/>
  <c r="AA696" i="8"/>
  <c r="Z696" i="8"/>
  <c r="X696" i="8"/>
  <c r="U696" i="8"/>
  <c r="T696" i="8"/>
  <c r="S696" i="8"/>
  <c r="R696" i="8"/>
  <c r="Q696" i="8"/>
  <c r="G696" i="8"/>
  <c r="AC695" i="8"/>
  <c r="AA695" i="8"/>
  <c r="Z695" i="8"/>
  <c r="X695" i="8"/>
  <c r="U695" i="8"/>
  <c r="T695" i="8"/>
  <c r="S695" i="8"/>
  <c r="R695" i="8"/>
  <c r="Q695" i="8"/>
  <c r="G695" i="8"/>
  <c r="AC694" i="8"/>
  <c r="AA694" i="8"/>
  <c r="Z694" i="8"/>
  <c r="X694" i="8"/>
  <c r="U694" i="8"/>
  <c r="T694" i="8"/>
  <c r="S694" i="8"/>
  <c r="R694" i="8"/>
  <c r="Q694" i="8"/>
  <c r="G694" i="8"/>
  <c r="AC693" i="8"/>
  <c r="AA693" i="8"/>
  <c r="Z693" i="8"/>
  <c r="X693" i="8"/>
  <c r="U693" i="8"/>
  <c r="T693" i="8"/>
  <c r="S693" i="8"/>
  <c r="R693" i="8"/>
  <c r="Q693" i="8"/>
  <c r="G693" i="8"/>
  <c r="AC692" i="8"/>
  <c r="AA692" i="8"/>
  <c r="Z692" i="8"/>
  <c r="X692" i="8"/>
  <c r="U692" i="8"/>
  <c r="T692" i="8"/>
  <c r="S692" i="8"/>
  <c r="R692" i="8"/>
  <c r="Q692" i="8"/>
  <c r="G692" i="8"/>
  <c r="AC691" i="8"/>
  <c r="AA691" i="8"/>
  <c r="Z691" i="8"/>
  <c r="X691" i="8"/>
  <c r="U691" i="8"/>
  <c r="T691" i="8"/>
  <c r="S691" i="8"/>
  <c r="R691" i="8"/>
  <c r="Q691" i="8"/>
  <c r="G691" i="8"/>
  <c r="AC690" i="8"/>
  <c r="AA690" i="8"/>
  <c r="Z690" i="8"/>
  <c r="X690" i="8"/>
  <c r="U690" i="8"/>
  <c r="T690" i="8"/>
  <c r="S690" i="8"/>
  <c r="R690" i="8"/>
  <c r="Q690" i="8"/>
  <c r="G690" i="8"/>
  <c r="AC689" i="8"/>
  <c r="AA689" i="8"/>
  <c r="Z689" i="8"/>
  <c r="X689" i="8"/>
  <c r="U689" i="8"/>
  <c r="T689" i="8"/>
  <c r="S689" i="8"/>
  <c r="R689" i="8"/>
  <c r="Q689" i="8"/>
  <c r="G689" i="8"/>
  <c r="AC688" i="8"/>
  <c r="AA688" i="8"/>
  <c r="Z688" i="8"/>
  <c r="X688" i="8"/>
  <c r="U688" i="8"/>
  <c r="T688" i="8"/>
  <c r="S688" i="8"/>
  <c r="R688" i="8"/>
  <c r="Q688" i="8"/>
  <c r="G688" i="8"/>
  <c r="AC687" i="8"/>
  <c r="AA687" i="8"/>
  <c r="Z687" i="8"/>
  <c r="X687" i="8"/>
  <c r="U687" i="8"/>
  <c r="T687" i="8"/>
  <c r="S687" i="8"/>
  <c r="R687" i="8"/>
  <c r="Q687" i="8"/>
  <c r="G687" i="8"/>
  <c r="AC686" i="8"/>
  <c r="AA686" i="8"/>
  <c r="Z686" i="8"/>
  <c r="X686" i="8"/>
  <c r="U686" i="8"/>
  <c r="T686" i="8"/>
  <c r="S686" i="8"/>
  <c r="R686" i="8"/>
  <c r="Q686" i="8"/>
  <c r="G686" i="8"/>
  <c r="AC685" i="8"/>
  <c r="AA685" i="8"/>
  <c r="Z685" i="8"/>
  <c r="X685" i="8"/>
  <c r="U685" i="8"/>
  <c r="T685" i="8"/>
  <c r="S685" i="8"/>
  <c r="R685" i="8"/>
  <c r="Q685" i="8"/>
  <c r="G685" i="8"/>
  <c r="AC684" i="8"/>
  <c r="AA684" i="8"/>
  <c r="Z684" i="8"/>
  <c r="X684" i="8"/>
  <c r="U684" i="8"/>
  <c r="T684" i="8"/>
  <c r="S684" i="8"/>
  <c r="R684" i="8"/>
  <c r="Q684" i="8"/>
  <c r="G684" i="8"/>
  <c r="AC683" i="8"/>
  <c r="AA683" i="8"/>
  <c r="Z683" i="8"/>
  <c r="X683" i="8"/>
  <c r="U683" i="8"/>
  <c r="T683" i="8"/>
  <c r="S683" i="8"/>
  <c r="R683" i="8"/>
  <c r="Q683" i="8"/>
  <c r="G683" i="8"/>
  <c r="AC682" i="8"/>
  <c r="AA682" i="8"/>
  <c r="Z682" i="8"/>
  <c r="X682" i="8"/>
  <c r="U682" i="8"/>
  <c r="T682" i="8"/>
  <c r="S682" i="8"/>
  <c r="R682" i="8"/>
  <c r="Q682" i="8"/>
  <c r="G682" i="8"/>
  <c r="AC681" i="8"/>
  <c r="AA681" i="8"/>
  <c r="Z681" i="8"/>
  <c r="X681" i="8"/>
  <c r="U681" i="8"/>
  <c r="T681" i="8"/>
  <c r="S681" i="8"/>
  <c r="R681" i="8"/>
  <c r="Q681" i="8"/>
  <c r="G681" i="8"/>
  <c r="AC680" i="8"/>
  <c r="AA680" i="8"/>
  <c r="Z680" i="8"/>
  <c r="X680" i="8"/>
  <c r="U680" i="8"/>
  <c r="T680" i="8"/>
  <c r="S680" i="8"/>
  <c r="R680" i="8"/>
  <c r="Q680" i="8"/>
  <c r="G680" i="8"/>
  <c r="AC679" i="8"/>
  <c r="AA679" i="8"/>
  <c r="Z679" i="8"/>
  <c r="X679" i="8"/>
  <c r="U679" i="8"/>
  <c r="T679" i="8"/>
  <c r="S679" i="8"/>
  <c r="R679" i="8"/>
  <c r="Q679" i="8"/>
  <c r="G679" i="8"/>
  <c r="AC678" i="8"/>
  <c r="AA678" i="8"/>
  <c r="Z678" i="8"/>
  <c r="X678" i="8"/>
  <c r="U678" i="8"/>
  <c r="T678" i="8"/>
  <c r="S678" i="8"/>
  <c r="R678" i="8"/>
  <c r="Q678" i="8"/>
  <c r="G678" i="8"/>
  <c r="AC677" i="8"/>
  <c r="AA677" i="8"/>
  <c r="Z677" i="8"/>
  <c r="X677" i="8"/>
  <c r="U677" i="8"/>
  <c r="T677" i="8"/>
  <c r="S677" i="8"/>
  <c r="R677" i="8"/>
  <c r="Q677" i="8"/>
  <c r="G677" i="8"/>
  <c r="AC676" i="8"/>
  <c r="AA676" i="8"/>
  <c r="Z676" i="8"/>
  <c r="X676" i="8"/>
  <c r="U676" i="8"/>
  <c r="T676" i="8"/>
  <c r="S676" i="8"/>
  <c r="R676" i="8"/>
  <c r="Q676" i="8"/>
  <c r="G676" i="8"/>
  <c r="AC675" i="8"/>
  <c r="AA675" i="8"/>
  <c r="Z675" i="8"/>
  <c r="X675" i="8"/>
  <c r="U675" i="8"/>
  <c r="T675" i="8"/>
  <c r="S675" i="8"/>
  <c r="R675" i="8"/>
  <c r="Q675" i="8"/>
  <c r="G675" i="8"/>
  <c r="AC674" i="8"/>
  <c r="AA674" i="8"/>
  <c r="Z674" i="8"/>
  <c r="X674" i="8"/>
  <c r="U674" i="8"/>
  <c r="T674" i="8"/>
  <c r="S674" i="8"/>
  <c r="R674" i="8"/>
  <c r="Q674" i="8"/>
  <c r="G674" i="8"/>
  <c r="AC673" i="8"/>
  <c r="AA673" i="8"/>
  <c r="Z673" i="8"/>
  <c r="X673" i="8"/>
  <c r="U673" i="8"/>
  <c r="T673" i="8"/>
  <c r="S673" i="8"/>
  <c r="R673" i="8"/>
  <c r="Q673" i="8"/>
  <c r="G673" i="8"/>
  <c r="AC672" i="8"/>
  <c r="AA672" i="8"/>
  <c r="Z672" i="8"/>
  <c r="X672" i="8"/>
  <c r="U672" i="8"/>
  <c r="T672" i="8"/>
  <c r="S672" i="8"/>
  <c r="R672" i="8"/>
  <c r="Q672" i="8"/>
  <c r="G672" i="8"/>
  <c r="AC671" i="8"/>
  <c r="AA671" i="8"/>
  <c r="Z671" i="8"/>
  <c r="X671" i="8"/>
  <c r="U671" i="8"/>
  <c r="T671" i="8"/>
  <c r="S671" i="8"/>
  <c r="R671" i="8"/>
  <c r="Q671" i="8"/>
  <c r="G671" i="8"/>
  <c r="AC670" i="8"/>
  <c r="AA670" i="8"/>
  <c r="Z670" i="8"/>
  <c r="X670" i="8"/>
  <c r="U670" i="8"/>
  <c r="T670" i="8"/>
  <c r="S670" i="8"/>
  <c r="R670" i="8"/>
  <c r="Q670" i="8"/>
  <c r="G670" i="8"/>
  <c r="AC669" i="8"/>
  <c r="AA669" i="8"/>
  <c r="Z669" i="8"/>
  <c r="X669" i="8"/>
  <c r="U669" i="8"/>
  <c r="T669" i="8"/>
  <c r="S669" i="8"/>
  <c r="R669" i="8"/>
  <c r="Q669" i="8"/>
  <c r="G669" i="8"/>
  <c r="AC668" i="8"/>
  <c r="AA668" i="8"/>
  <c r="Z668" i="8"/>
  <c r="X668" i="8"/>
  <c r="U668" i="8"/>
  <c r="T668" i="8"/>
  <c r="S668" i="8"/>
  <c r="R668" i="8"/>
  <c r="Q668" i="8"/>
  <c r="G668" i="8"/>
  <c r="AC667" i="8"/>
  <c r="AA667" i="8"/>
  <c r="Z667" i="8"/>
  <c r="X667" i="8"/>
  <c r="U667" i="8"/>
  <c r="T667" i="8"/>
  <c r="S667" i="8"/>
  <c r="R667" i="8"/>
  <c r="Q667" i="8"/>
  <c r="G667" i="8"/>
  <c r="AC666" i="8"/>
  <c r="AA666" i="8"/>
  <c r="Z666" i="8"/>
  <c r="X666" i="8"/>
  <c r="U666" i="8"/>
  <c r="T666" i="8"/>
  <c r="S666" i="8"/>
  <c r="R666" i="8"/>
  <c r="Q666" i="8"/>
  <c r="G666" i="8"/>
  <c r="AC665" i="8"/>
  <c r="AA665" i="8"/>
  <c r="Z665" i="8"/>
  <c r="X665" i="8"/>
  <c r="U665" i="8"/>
  <c r="T665" i="8"/>
  <c r="S665" i="8"/>
  <c r="R665" i="8"/>
  <c r="Q665" i="8"/>
  <c r="G665" i="8"/>
  <c r="AC664" i="8"/>
  <c r="AA664" i="8"/>
  <c r="Z664" i="8"/>
  <c r="X664" i="8"/>
  <c r="U664" i="8"/>
  <c r="T664" i="8"/>
  <c r="S664" i="8"/>
  <c r="R664" i="8"/>
  <c r="Q664" i="8"/>
  <c r="G664" i="8"/>
  <c r="AC663" i="8"/>
  <c r="AA663" i="8"/>
  <c r="Z663" i="8"/>
  <c r="X663" i="8"/>
  <c r="U663" i="8"/>
  <c r="T663" i="8"/>
  <c r="S663" i="8"/>
  <c r="R663" i="8"/>
  <c r="Q663" i="8"/>
  <c r="G663" i="8"/>
  <c r="AC662" i="8"/>
  <c r="AA662" i="8"/>
  <c r="Z662" i="8"/>
  <c r="X662" i="8"/>
  <c r="U662" i="8"/>
  <c r="T662" i="8"/>
  <c r="S662" i="8"/>
  <c r="R662" i="8"/>
  <c r="Q662" i="8"/>
  <c r="G662" i="8"/>
  <c r="AC661" i="8"/>
  <c r="AA661" i="8"/>
  <c r="Z661" i="8"/>
  <c r="X661" i="8"/>
  <c r="U661" i="8"/>
  <c r="T661" i="8"/>
  <c r="S661" i="8"/>
  <c r="R661" i="8"/>
  <c r="Q661" i="8"/>
  <c r="G661" i="8"/>
  <c r="AC660" i="8"/>
  <c r="AA660" i="8"/>
  <c r="Z660" i="8"/>
  <c r="X660" i="8"/>
  <c r="U660" i="8"/>
  <c r="T660" i="8"/>
  <c r="S660" i="8"/>
  <c r="R660" i="8"/>
  <c r="Q660" i="8"/>
  <c r="G660" i="8"/>
  <c r="AC659" i="8"/>
  <c r="AA659" i="8"/>
  <c r="Z659" i="8"/>
  <c r="X659" i="8"/>
  <c r="U659" i="8"/>
  <c r="T659" i="8"/>
  <c r="S659" i="8"/>
  <c r="R659" i="8"/>
  <c r="Q659" i="8"/>
  <c r="G659" i="8"/>
  <c r="AC658" i="8"/>
  <c r="AA658" i="8"/>
  <c r="Z658" i="8"/>
  <c r="X658" i="8"/>
  <c r="U658" i="8"/>
  <c r="T658" i="8"/>
  <c r="S658" i="8"/>
  <c r="R658" i="8"/>
  <c r="Q658" i="8"/>
  <c r="G658" i="8"/>
  <c r="AC657" i="8"/>
  <c r="AA657" i="8"/>
  <c r="Z657" i="8"/>
  <c r="X657" i="8"/>
  <c r="U657" i="8"/>
  <c r="T657" i="8"/>
  <c r="S657" i="8"/>
  <c r="R657" i="8"/>
  <c r="Q657" i="8"/>
  <c r="G657" i="8"/>
  <c r="AC656" i="8"/>
  <c r="AA656" i="8"/>
  <c r="Z656" i="8"/>
  <c r="X656" i="8"/>
  <c r="U656" i="8"/>
  <c r="T656" i="8"/>
  <c r="S656" i="8"/>
  <c r="R656" i="8"/>
  <c r="Q656" i="8"/>
  <c r="G656" i="8"/>
  <c r="AC655" i="8"/>
  <c r="AA655" i="8"/>
  <c r="Z655" i="8"/>
  <c r="X655" i="8"/>
  <c r="U655" i="8"/>
  <c r="T655" i="8"/>
  <c r="S655" i="8"/>
  <c r="R655" i="8"/>
  <c r="Q655" i="8"/>
  <c r="G655" i="8"/>
  <c r="AC654" i="8"/>
  <c r="AA654" i="8"/>
  <c r="Z654" i="8"/>
  <c r="X654" i="8"/>
  <c r="U654" i="8"/>
  <c r="T654" i="8"/>
  <c r="S654" i="8"/>
  <c r="R654" i="8"/>
  <c r="Q654" i="8"/>
  <c r="G654" i="8"/>
  <c r="AC653" i="8"/>
  <c r="AA653" i="8"/>
  <c r="Z653" i="8"/>
  <c r="X653" i="8"/>
  <c r="U653" i="8"/>
  <c r="T653" i="8"/>
  <c r="S653" i="8"/>
  <c r="R653" i="8"/>
  <c r="Q653" i="8"/>
  <c r="G653" i="8"/>
  <c r="AC652" i="8"/>
  <c r="AA652" i="8"/>
  <c r="Z652" i="8"/>
  <c r="X652" i="8"/>
  <c r="U652" i="8"/>
  <c r="T652" i="8"/>
  <c r="S652" i="8"/>
  <c r="R652" i="8"/>
  <c r="Q652" i="8"/>
  <c r="G652" i="8"/>
  <c r="AC651" i="8"/>
  <c r="AA651" i="8"/>
  <c r="Z651" i="8"/>
  <c r="X651" i="8"/>
  <c r="U651" i="8"/>
  <c r="T651" i="8"/>
  <c r="S651" i="8"/>
  <c r="R651" i="8"/>
  <c r="Q651" i="8"/>
  <c r="G651" i="8"/>
  <c r="AC650" i="8"/>
  <c r="AA650" i="8"/>
  <c r="Z650" i="8"/>
  <c r="X650" i="8"/>
  <c r="U650" i="8"/>
  <c r="T650" i="8"/>
  <c r="S650" i="8"/>
  <c r="R650" i="8"/>
  <c r="Q650" i="8"/>
  <c r="G650" i="8"/>
  <c r="AC649" i="8"/>
  <c r="AA649" i="8"/>
  <c r="Z649" i="8"/>
  <c r="X649" i="8"/>
  <c r="U649" i="8"/>
  <c r="T649" i="8"/>
  <c r="S649" i="8"/>
  <c r="R649" i="8"/>
  <c r="Q649" i="8"/>
  <c r="G649" i="8"/>
  <c r="AC648" i="8"/>
  <c r="AA648" i="8"/>
  <c r="Z648" i="8"/>
  <c r="X648" i="8"/>
  <c r="U648" i="8"/>
  <c r="T648" i="8"/>
  <c r="S648" i="8"/>
  <c r="R648" i="8"/>
  <c r="Q648" i="8"/>
  <c r="G648" i="8"/>
  <c r="AC647" i="8"/>
  <c r="AA647" i="8"/>
  <c r="Z647" i="8"/>
  <c r="X647" i="8"/>
  <c r="U647" i="8"/>
  <c r="T647" i="8"/>
  <c r="S647" i="8"/>
  <c r="R647" i="8"/>
  <c r="Q647" i="8"/>
  <c r="G647" i="8"/>
  <c r="AC646" i="8"/>
  <c r="AA646" i="8"/>
  <c r="Z646" i="8"/>
  <c r="X646" i="8"/>
  <c r="U646" i="8"/>
  <c r="T646" i="8"/>
  <c r="S646" i="8"/>
  <c r="R646" i="8"/>
  <c r="Q646" i="8"/>
  <c r="G646" i="8"/>
  <c r="AC645" i="8"/>
  <c r="AA645" i="8"/>
  <c r="Z645" i="8"/>
  <c r="X645" i="8"/>
  <c r="U645" i="8"/>
  <c r="T645" i="8"/>
  <c r="S645" i="8"/>
  <c r="R645" i="8"/>
  <c r="Q645" i="8"/>
  <c r="G645" i="8"/>
  <c r="AC644" i="8"/>
  <c r="AA644" i="8"/>
  <c r="Z644" i="8"/>
  <c r="X644" i="8"/>
  <c r="U644" i="8"/>
  <c r="T644" i="8"/>
  <c r="S644" i="8"/>
  <c r="R644" i="8"/>
  <c r="Q644" i="8"/>
  <c r="G644" i="8"/>
  <c r="AC643" i="8"/>
  <c r="AA643" i="8"/>
  <c r="Z643" i="8"/>
  <c r="X643" i="8"/>
  <c r="U643" i="8"/>
  <c r="T643" i="8"/>
  <c r="S643" i="8"/>
  <c r="R643" i="8"/>
  <c r="Q643" i="8"/>
  <c r="G643" i="8"/>
  <c r="AC642" i="8"/>
  <c r="AA642" i="8"/>
  <c r="Z642" i="8"/>
  <c r="X642" i="8"/>
  <c r="U642" i="8"/>
  <c r="T642" i="8"/>
  <c r="S642" i="8"/>
  <c r="R642" i="8"/>
  <c r="Q642" i="8"/>
  <c r="G642" i="8"/>
  <c r="AC641" i="8"/>
  <c r="AA641" i="8"/>
  <c r="Z641" i="8"/>
  <c r="X641" i="8"/>
  <c r="U641" i="8"/>
  <c r="T641" i="8"/>
  <c r="S641" i="8"/>
  <c r="R641" i="8"/>
  <c r="Q641" i="8"/>
  <c r="G641" i="8"/>
  <c r="AC640" i="8"/>
  <c r="AA640" i="8"/>
  <c r="Z640" i="8"/>
  <c r="X640" i="8"/>
  <c r="U640" i="8"/>
  <c r="T640" i="8"/>
  <c r="S640" i="8"/>
  <c r="R640" i="8"/>
  <c r="Q640" i="8"/>
  <c r="G640" i="8"/>
  <c r="AC639" i="8"/>
  <c r="AA639" i="8"/>
  <c r="Z639" i="8"/>
  <c r="X639" i="8"/>
  <c r="U639" i="8"/>
  <c r="T639" i="8"/>
  <c r="S639" i="8"/>
  <c r="R639" i="8"/>
  <c r="Q639" i="8"/>
  <c r="G639" i="8"/>
  <c r="AC638" i="8"/>
  <c r="AA638" i="8"/>
  <c r="Z638" i="8"/>
  <c r="X638" i="8"/>
  <c r="U638" i="8"/>
  <c r="T638" i="8"/>
  <c r="S638" i="8"/>
  <c r="R638" i="8"/>
  <c r="Q638" i="8"/>
  <c r="G638" i="8"/>
  <c r="AC637" i="8"/>
  <c r="AA637" i="8"/>
  <c r="Z637" i="8"/>
  <c r="X637" i="8"/>
  <c r="U637" i="8"/>
  <c r="T637" i="8"/>
  <c r="S637" i="8"/>
  <c r="R637" i="8"/>
  <c r="Q637" i="8"/>
  <c r="G637" i="8"/>
  <c r="AC636" i="8"/>
  <c r="AA636" i="8"/>
  <c r="Z636" i="8"/>
  <c r="X636" i="8"/>
  <c r="U636" i="8"/>
  <c r="T636" i="8"/>
  <c r="S636" i="8"/>
  <c r="R636" i="8"/>
  <c r="Q636" i="8"/>
  <c r="G636" i="8"/>
  <c r="AC635" i="8"/>
  <c r="AA635" i="8"/>
  <c r="Z635" i="8"/>
  <c r="X635" i="8"/>
  <c r="U635" i="8"/>
  <c r="T635" i="8"/>
  <c r="S635" i="8"/>
  <c r="R635" i="8"/>
  <c r="Q635" i="8"/>
  <c r="G635" i="8"/>
  <c r="AC634" i="8"/>
  <c r="AA634" i="8"/>
  <c r="Z634" i="8"/>
  <c r="X634" i="8"/>
  <c r="U634" i="8"/>
  <c r="T634" i="8"/>
  <c r="S634" i="8"/>
  <c r="R634" i="8"/>
  <c r="Q634" i="8"/>
  <c r="G634" i="8"/>
  <c r="AC633" i="8"/>
  <c r="AA633" i="8"/>
  <c r="Z633" i="8"/>
  <c r="X633" i="8"/>
  <c r="U633" i="8"/>
  <c r="T633" i="8"/>
  <c r="S633" i="8"/>
  <c r="R633" i="8"/>
  <c r="Q633" i="8"/>
  <c r="G633" i="8"/>
  <c r="AC632" i="8"/>
  <c r="AA632" i="8"/>
  <c r="Z632" i="8"/>
  <c r="X632" i="8"/>
  <c r="U632" i="8"/>
  <c r="T632" i="8"/>
  <c r="S632" i="8"/>
  <c r="R632" i="8"/>
  <c r="Q632" i="8"/>
  <c r="G632" i="8"/>
  <c r="AC631" i="8"/>
  <c r="AA631" i="8"/>
  <c r="Z631" i="8"/>
  <c r="X631" i="8"/>
  <c r="U631" i="8"/>
  <c r="T631" i="8"/>
  <c r="S631" i="8"/>
  <c r="R631" i="8"/>
  <c r="Q631" i="8"/>
  <c r="G631" i="8"/>
  <c r="AC630" i="8"/>
  <c r="AA630" i="8"/>
  <c r="Z630" i="8"/>
  <c r="X630" i="8"/>
  <c r="U630" i="8"/>
  <c r="T630" i="8"/>
  <c r="S630" i="8"/>
  <c r="R630" i="8"/>
  <c r="Q630" i="8"/>
  <c r="G630" i="8"/>
  <c r="AC629" i="8"/>
  <c r="AA629" i="8"/>
  <c r="Z629" i="8"/>
  <c r="X629" i="8"/>
  <c r="U629" i="8"/>
  <c r="T629" i="8"/>
  <c r="S629" i="8"/>
  <c r="R629" i="8"/>
  <c r="Q629" i="8"/>
  <c r="G629" i="8"/>
  <c r="AC628" i="8"/>
  <c r="AA628" i="8"/>
  <c r="Z628" i="8"/>
  <c r="X628" i="8"/>
  <c r="U628" i="8"/>
  <c r="T628" i="8"/>
  <c r="S628" i="8"/>
  <c r="R628" i="8"/>
  <c r="Q628" i="8"/>
  <c r="G628" i="8"/>
  <c r="AC627" i="8"/>
  <c r="AA627" i="8"/>
  <c r="Z627" i="8"/>
  <c r="X627" i="8"/>
  <c r="U627" i="8"/>
  <c r="T627" i="8"/>
  <c r="S627" i="8"/>
  <c r="R627" i="8"/>
  <c r="Q627" i="8"/>
  <c r="G627" i="8"/>
  <c r="AC626" i="8"/>
  <c r="AA626" i="8"/>
  <c r="Z626" i="8"/>
  <c r="X626" i="8"/>
  <c r="U626" i="8"/>
  <c r="T626" i="8"/>
  <c r="S626" i="8"/>
  <c r="R626" i="8"/>
  <c r="Q626" i="8"/>
  <c r="G626" i="8"/>
  <c r="AC625" i="8"/>
  <c r="AA625" i="8"/>
  <c r="Z625" i="8"/>
  <c r="X625" i="8"/>
  <c r="U625" i="8"/>
  <c r="T625" i="8"/>
  <c r="S625" i="8"/>
  <c r="R625" i="8"/>
  <c r="Q625" i="8"/>
  <c r="G625" i="8"/>
  <c r="AC624" i="8"/>
  <c r="AA624" i="8"/>
  <c r="Z624" i="8"/>
  <c r="X624" i="8"/>
  <c r="U624" i="8"/>
  <c r="T624" i="8"/>
  <c r="S624" i="8"/>
  <c r="R624" i="8"/>
  <c r="Q624" i="8"/>
  <c r="G624" i="8"/>
  <c r="AC623" i="8"/>
  <c r="AA623" i="8"/>
  <c r="Z623" i="8"/>
  <c r="X623" i="8"/>
  <c r="U623" i="8"/>
  <c r="T623" i="8"/>
  <c r="S623" i="8"/>
  <c r="R623" i="8"/>
  <c r="Q623" i="8"/>
  <c r="G623" i="8"/>
  <c r="AC622" i="8"/>
  <c r="AA622" i="8"/>
  <c r="Z622" i="8"/>
  <c r="X622" i="8"/>
  <c r="U622" i="8"/>
  <c r="T622" i="8"/>
  <c r="S622" i="8"/>
  <c r="R622" i="8"/>
  <c r="Q622" i="8"/>
  <c r="G622" i="8"/>
  <c r="AC621" i="8"/>
  <c r="AA621" i="8"/>
  <c r="Z621" i="8"/>
  <c r="X621" i="8"/>
  <c r="U621" i="8"/>
  <c r="T621" i="8"/>
  <c r="S621" i="8"/>
  <c r="R621" i="8"/>
  <c r="Q621" i="8"/>
  <c r="G621" i="8"/>
  <c r="AC620" i="8"/>
  <c r="AA620" i="8"/>
  <c r="Z620" i="8"/>
  <c r="X620" i="8"/>
  <c r="U620" i="8"/>
  <c r="T620" i="8"/>
  <c r="S620" i="8"/>
  <c r="R620" i="8"/>
  <c r="Q620" i="8"/>
  <c r="G620" i="8"/>
  <c r="AC619" i="8"/>
  <c r="AA619" i="8"/>
  <c r="Z619" i="8"/>
  <c r="X619" i="8"/>
  <c r="U619" i="8"/>
  <c r="T619" i="8"/>
  <c r="S619" i="8"/>
  <c r="R619" i="8"/>
  <c r="Q619" i="8"/>
  <c r="G619" i="8"/>
  <c r="AC618" i="8"/>
  <c r="AA618" i="8"/>
  <c r="Z618" i="8"/>
  <c r="X618" i="8"/>
  <c r="U618" i="8"/>
  <c r="T618" i="8"/>
  <c r="S618" i="8"/>
  <c r="R618" i="8"/>
  <c r="Q618" i="8"/>
  <c r="G618" i="8"/>
  <c r="AC617" i="8"/>
  <c r="AA617" i="8"/>
  <c r="Z617" i="8"/>
  <c r="X617" i="8"/>
  <c r="U617" i="8"/>
  <c r="T617" i="8"/>
  <c r="S617" i="8"/>
  <c r="R617" i="8"/>
  <c r="Q617" i="8"/>
  <c r="G617" i="8"/>
  <c r="AC616" i="8"/>
  <c r="AA616" i="8"/>
  <c r="Z616" i="8"/>
  <c r="X616" i="8"/>
  <c r="U616" i="8"/>
  <c r="T616" i="8"/>
  <c r="S616" i="8"/>
  <c r="R616" i="8"/>
  <c r="Q616" i="8"/>
  <c r="G616" i="8"/>
  <c r="AC615" i="8"/>
  <c r="AA615" i="8"/>
  <c r="Z615" i="8"/>
  <c r="X615" i="8"/>
  <c r="U615" i="8"/>
  <c r="T615" i="8"/>
  <c r="S615" i="8"/>
  <c r="R615" i="8"/>
  <c r="Q615" i="8"/>
  <c r="G615" i="8"/>
  <c r="AC614" i="8"/>
  <c r="AA614" i="8"/>
  <c r="Z614" i="8"/>
  <c r="X614" i="8"/>
  <c r="U614" i="8"/>
  <c r="T614" i="8"/>
  <c r="S614" i="8"/>
  <c r="R614" i="8"/>
  <c r="Q614" i="8"/>
  <c r="G614" i="8"/>
  <c r="AC613" i="8"/>
  <c r="AA613" i="8"/>
  <c r="Z613" i="8"/>
  <c r="X613" i="8"/>
  <c r="U613" i="8"/>
  <c r="T613" i="8"/>
  <c r="S613" i="8"/>
  <c r="R613" i="8"/>
  <c r="Q613" i="8"/>
  <c r="G613" i="8"/>
  <c r="AC612" i="8"/>
  <c r="AA612" i="8"/>
  <c r="Z612" i="8"/>
  <c r="X612" i="8"/>
  <c r="U612" i="8"/>
  <c r="T612" i="8"/>
  <c r="S612" i="8"/>
  <c r="R612" i="8"/>
  <c r="Q612" i="8"/>
  <c r="G612" i="8"/>
  <c r="AC611" i="8"/>
  <c r="AA611" i="8"/>
  <c r="Z611" i="8"/>
  <c r="X611" i="8"/>
  <c r="U611" i="8"/>
  <c r="T611" i="8"/>
  <c r="S611" i="8"/>
  <c r="R611" i="8"/>
  <c r="Q611" i="8"/>
  <c r="G611" i="8"/>
  <c r="AC610" i="8"/>
  <c r="AA610" i="8"/>
  <c r="Z610" i="8"/>
  <c r="X610" i="8"/>
  <c r="U610" i="8"/>
  <c r="T610" i="8"/>
  <c r="S610" i="8"/>
  <c r="R610" i="8"/>
  <c r="Q610" i="8"/>
  <c r="G610" i="8"/>
  <c r="AC609" i="8"/>
  <c r="AA609" i="8"/>
  <c r="Z609" i="8"/>
  <c r="X609" i="8"/>
  <c r="U609" i="8"/>
  <c r="T609" i="8"/>
  <c r="S609" i="8"/>
  <c r="R609" i="8"/>
  <c r="Q609" i="8"/>
  <c r="G609" i="8"/>
  <c r="AC608" i="8"/>
  <c r="AA608" i="8"/>
  <c r="Z608" i="8"/>
  <c r="X608" i="8"/>
  <c r="U608" i="8"/>
  <c r="T608" i="8"/>
  <c r="S608" i="8"/>
  <c r="R608" i="8"/>
  <c r="Q608" i="8"/>
  <c r="G608" i="8"/>
  <c r="AC607" i="8"/>
  <c r="AA607" i="8"/>
  <c r="Z607" i="8"/>
  <c r="X607" i="8"/>
  <c r="U607" i="8"/>
  <c r="T607" i="8"/>
  <c r="S607" i="8"/>
  <c r="R607" i="8"/>
  <c r="Q607" i="8"/>
  <c r="G607" i="8"/>
  <c r="AC606" i="8"/>
  <c r="AA606" i="8"/>
  <c r="Z606" i="8"/>
  <c r="X606" i="8"/>
  <c r="U606" i="8"/>
  <c r="T606" i="8"/>
  <c r="S606" i="8"/>
  <c r="R606" i="8"/>
  <c r="Q606" i="8"/>
  <c r="G606" i="8"/>
  <c r="AC605" i="8"/>
  <c r="AA605" i="8"/>
  <c r="Z605" i="8"/>
  <c r="X605" i="8"/>
  <c r="U605" i="8"/>
  <c r="T605" i="8"/>
  <c r="S605" i="8"/>
  <c r="R605" i="8"/>
  <c r="Q605" i="8"/>
  <c r="G605" i="8"/>
  <c r="AC604" i="8"/>
  <c r="AA604" i="8"/>
  <c r="Z604" i="8"/>
  <c r="X604" i="8"/>
  <c r="U604" i="8"/>
  <c r="T604" i="8"/>
  <c r="S604" i="8"/>
  <c r="R604" i="8"/>
  <c r="Q604" i="8"/>
  <c r="G604" i="8"/>
  <c r="AC603" i="8"/>
  <c r="AA603" i="8"/>
  <c r="Z603" i="8"/>
  <c r="X603" i="8"/>
  <c r="U603" i="8"/>
  <c r="T603" i="8"/>
  <c r="S603" i="8"/>
  <c r="R603" i="8"/>
  <c r="Q603" i="8"/>
  <c r="G603" i="8"/>
  <c r="AC602" i="8"/>
  <c r="AA602" i="8"/>
  <c r="Z602" i="8"/>
  <c r="X602" i="8"/>
  <c r="U602" i="8"/>
  <c r="T602" i="8"/>
  <c r="S602" i="8"/>
  <c r="R602" i="8"/>
  <c r="Q602" i="8"/>
  <c r="G602" i="8"/>
  <c r="AC601" i="8"/>
  <c r="AA601" i="8"/>
  <c r="Z601" i="8"/>
  <c r="X601" i="8"/>
  <c r="U601" i="8"/>
  <c r="T601" i="8"/>
  <c r="S601" i="8"/>
  <c r="R601" i="8"/>
  <c r="Q601" i="8"/>
  <c r="G601" i="8"/>
  <c r="AC600" i="8"/>
  <c r="AA600" i="8"/>
  <c r="Z600" i="8"/>
  <c r="X600" i="8"/>
  <c r="U600" i="8"/>
  <c r="T600" i="8"/>
  <c r="S600" i="8"/>
  <c r="R600" i="8"/>
  <c r="Q600" i="8"/>
  <c r="G600" i="8"/>
  <c r="AC599" i="8"/>
  <c r="AA599" i="8"/>
  <c r="Z599" i="8"/>
  <c r="X599" i="8"/>
  <c r="U599" i="8"/>
  <c r="T599" i="8"/>
  <c r="S599" i="8"/>
  <c r="R599" i="8"/>
  <c r="Q599" i="8"/>
  <c r="G599" i="8"/>
  <c r="AC598" i="8"/>
  <c r="AA598" i="8"/>
  <c r="Z598" i="8"/>
  <c r="X598" i="8"/>
  <c r="U598" i="8"/>
  <c r="T598" i="8"/>
  <c r="S598" i="8"/>
  <c r="R598" i="8"/>
  <c r="Q598" i="8"/>
  <c r="G598" i="8"/>
  <c r="AC597" i="8"/>
  <c r="AA597" i="8"/>
  <c r="Z597" i="8"/>
  <c r="X597" i="8"/>
  <c r="U597" i="8"/>
  <c r="T597" i="8"/>
  <c r="S597" i="8"/>
  <c r="R597" i="8"/>
  <c r="Q597" i="8"/>
  <c r="G597" i="8"/>
  <c r="AC596" i="8"/>
  <c r="AA596" i="8"/>
  <c r="Z596" i="8"/>
  <c r="X596" i="8"/>
  <c r="U596" i="8"/>
  <c r="T596" i="8"/>
  <c r="S596" i="8"/>
  <c r="R596" i="8"/>
  <c r="Q596" i="8"/>
  <c r="G596" i="8"/>
  <c r="AC595" i="8"/>
  <c r="AA595" i="8"/>
  <c r="Z595" i="8"/>
  <c r="X595" i="8"/>
  <c r="U595" i="8"/>
  <c r="T595" i="8"/>
  <c r="S595" i="8"/>
  <c r="R595" i="8"/>
  <c r="Q595" i="8"/>
  <c r="G595" i="8"/>
  <c r="AC594" i="8"/>
  <c r="AA594" i="8"/>
  <c r="Z594" i="8"/>
  <c r="X594" i="8"/>
  <c r="U594" i="8"/>
  <c r="T594" i="8"/>
  <c r="S594" i="8"/>
  <c r="R594" i="8"/>
  <c r="Q594" i="8"/>
  <c r="G594" i="8"/>
  <c r="AC593" i="8"/>
  <c r="AA593" i="8"/>
  <c r="Z593" i="8"/>
  <c r="X593" i="8"/>
  <c r="U593" i="8"/>
  <c r="T593" i="8"/>
  <c r="S593" i="8"/>
  <c r="R593" i="8"/>
  <c r="Q593" i="8"/>
  <c r="G593" i="8"/>
  <c r="AC592" i="8"/>
  <c r="AA592" i="8"/>
  <c r="Z592" i="8"/>
  <c r="X592" i="8"/>
  <c r="U592" i="8"/>
  <c r="T592" i="8"/>
  <c r="S592" i="8"/>
  <c r="R592" i="8"/>
  <c r="Q592" i="8"/>
  <c r="G592" i="8"/>
  <c r="AC591" i="8"/>
  <c r="AA591" i="8"/>
  <c r="Z591" i="8"/>
  <c r="X591" i="8"/>
  <c r="U591" i="8"/>
  <c r="T591" i="8"/>
  <c r="S591" i="8"/>
  <c r="R591" i="8"/>
  <c r="Q591" i="8"/>
  <c r="G591" i="8"/>
  <c r="AC590" i="8"/>
  <c r="AA590" i="8"/>
  <c r="Z590" i="8"/>
  <c r="X590" i="8"/>
  <c r="U590" i="8"/>
  <c r="T590" i="8"/>
  <c r="S590" i="8"/>
  <c r="R590" i="8"/>
  <c r="Q590" i="8"/>
  <c r="G590" i="8"/>
  <c r="AC589" i="8"/>
  <c r="AA589" i="8"/>
  <c r="Z589" i="8"/>
  <c r="X589" i="8"/>
  <c r="U589" i="8"/>
  <c r="T589" i="8"/>
  <c r="S589" i="8"/>
  <c r="R589" i="8"/>
  <c r="Q589" i="8"/>
  <c r="G589" i="8"/>
  <c r="AC588" i="8"/>
  <c r="AA588" i="8"/>
  <c r="Z588" i="8"/>
  <c r="X588" i="8"/>
  <c r="U588" i="8"/>
  <c r="T588" i="8"/>
  <c r="S588" i="8"/>
  <c r="R588" i="8"/>
  <c r="Q588" i="8"/>
  <c r="G588" i="8"/>
  <c r="AC587" i="8"/>
  <c r="AA587" i="8"/>
  <c r="Z587" i="8"/>
  <c r="X587" i="8"/>
  <c r="U587" i="8"/>
  <c r="T587" i="8"/>
  <c r="S587" i="8"/>
  <c r="R587" i="8"/>
  <c r="Q587" i="8"/>
  <c r="G587" i="8"/>
  <c r="AC586" i="8"/>
  <c r="AA586" i="8"/>
  <c r="Z586" i="8"/>
  <c r="X586" i="8"/>
  <c r="U586" i="8"/>
  <c r="T586" i="8"/>
  <c r="S586" i="8"/>
  <c r="R586" i="8"/>
  <c r="Q586" i="8"/>
  <c r="G586" i="8"/>
  <c r="AC585" i="8"/>
  <c r="AA585" i="8"/>
  <c r="Z585" i="8"/>
  <c r="X585" i="8"/>
  <c r="U585" i="8"/>
  <c r="T585" i="8"/>
  <c r="S585" i="8"/>
  <c r="R585" i="8"/>
  <c r="Q585" i="8"/>
  <c r="G585" i="8"/>
  <c r="AC584" i="8"/>
  <c r="AA584" i="8"/>
  <c r="Z584" i="8"/>
  <c r="X584" i="8"/>
  <c r="U584" i="8"/>
  <c r="T584" i="8"/>
  <c r="S584" i="8"/>
  <c r="R584" i="8"/>
  <c r="Q584" i="8"/>
  <c r="G584" i="8"/>
  <c r="AC583" i="8"/>
  <c r="AA583" i="8"/>
  <c r="Z583" i="8"/>
  <c r="X583" i="8"/>
  <c r="U583" i="8"/>
  <c r="T583" i="8"/>
  <c r="S583" i="8"/>
  <c r="R583" i="8"/>
  <c r="Q583" i="8"/>
  <c r="G583" i="8"/>
  <c r="AC582" i="8"/>
  <c r="AA582" i="8"/>
  <c r="Z582" i="8"/>
  <c r="X582" i="8"/>
  <c r="U582" i="8"/>
  <c r="T582" i="8"/>
  <c r="S582" i="8"/>
  <c r="R582" i="8"/>
  <c r="Q582" i="8"/>
  <c r="G582" i="8"/>
  <c r="AC581" i="8"/>
  <c r="AA581" i="8"/>
  <c r="Z581" i="8"/>
  <c r="X581" i="8"/>
  <c r="U581" i="8"/>
  <c r="T581" i="8"/>
  <c r="S581" i="8"/>
  <c r="R581" i="8"/>
  <c r="Q581" i="8"/>
  <c r="G581" i="8"/>
  <c r="AC580" i="8"/>
  <c r="AA580" i="8"/>
  <c r="Z580" i="8"/>
  <c r="X580" i="8"/>
  <c r="U580" i="8"/>
  <c r="T580" i="8"/>
  <c r="S580" i="8"/>
  <c r="R580" i="8"/>
  <c r="Q580" i="8"/>
  <c r="G580" i="8"/>
  <c r="AC579" i="8"/>
  <c r="AA579" i="8"/>
  <c r="Z579" i="8"/>
  <c r="X579" i="8"/>
  <c r="U579" i="8"/>
  <c r="T579" i="8"/>
  <c r="S579" i="8"/>
  <c r="R579" i="8"/>
  <c r="Q579" i="8"/>
  <c r="G579" i="8"/>
  <c r="AC578" i="8"/>
  <c r="AA578" i="8"/>
  <c r="Z578" i="8"/>
  <c r="X578" i="8"/>
  <c r="U578" i="8"/>
  <c r="T578" i="8"/>
  <c r="S578" i="8"/>
  <c r="R578" i="8"/>
  <c r="Q578" i="8"/>
  <c r="G578" i="8"/>
  <c r="AC577" i="8"/>
  <c r="AA577" i="8"/>
  <c r="Z577" i="8"/>
  <c r="X577" i="8"/>
  <c r="U577" i="8"/>
  <c r="T577" i="8"/>
  <c r="S577" i="8"/>
  <c r="R577" i="8"/>
  <c r="Q577" i="8"/>
  <c r="G577" i="8"/>
  <c r="AC576" i="8"/>
  <c r="AA576" i="8"/>
  <c r="Z576" i="8"/>
  <c r="X576" i="8"/>
  <c r="U576" i="8"/>
  <c r="T576" i="8"/>
  <c r="S576" i="8"/>
  <c r="R576" i="8"/>
  <c r="Q576" i="8"/>
  <c r="G576" i="8"/>
  <c r="AC575" i="8"/>
  <c r="AA575" i="8"/>
  <c r="Z575" i="8"/>
  <c r="X575" i="8"/>
  <c r="U575" i="8"/>
  <c r="T575" i="8"/>
  <c r="S575" i="8"/>
  <c r="R575" i="8"/>
  <c r="Q575" i="8"/>
  <c r="G575" i="8"/>
  <c r="AC574" i="8"/>
  <c r="AA574" i="8"/>
  <c r="Z574" i="8"/>
  <c r="X574" i="8"/>
  <c r="U574" i="8"/>
  <c r="T574" i="8"/>
  <c r="S574" i="8"/>
  <c r="R574" i="8"/>
  <c r="Q574" i="8"/>
  <c r="G574" i="8"/>
  <c r="AC573" i="8"/>
  <c r="AA573" i="8"/>
  <c r="Z573" i="8"/>
  <c r="X573" i="8"/>
  <c r="U573" i="8"/>
  <c r="T573" i="8"/>
  <c r="S573" i="8"/>
  <c r="R573" i="8"/>
  <c r="Q573" i="8"/>
  <c r="G573" i="8"/>
  <c r="AC572" i="8"/>
  <c r="AA572" i="8"/>
  <c r="Z572" i="8"/>
  <c r="X572" i="8"/>
  <c r="U572" i="8"/>
  <c r="T572" i="8"/>
  <c r="S572" i="8"/>
  <c r="R572" i="8"/>
  <c r="Q572" i="8"/>
  <c r="G572" i="8"/>
  <c r="AC571" i="8"/>
  <c r="AA571" i="8"/>
  <c r="Z571" i="8"/>
  <c r="X571" i="8"/>
  <c r="U571" i="8"/>
  <c r="T571" i="8"/>
  <c r="S571" i="8"/>
  <c r="R571" i="8"/>
  <c r="Q571" i="8"/>
  <c r="G571" i="8"/>
  <c r="AC570" i="8"/>
  <c r="AA570" i="8"/>
  <c r="Z570" i="8"/>
  <c r="X570" i="8"/>
  <c r="U570" i="8"/>
  <c r="T570" i="8"/>
  <c r="S570" i="8"/>
  <c r="R570" i="8"/>
  <c r="Q570" i="8"/>
  <c r="G570" i="8"/>
  <c r="AC569" i="8"/>
  <c r="AA569" i="8"/>
  <c r="Z569" i="8"/>
  <c r="X569" i="8"/>
  <c r="U569" i="8"/>
  <c r="T569" i="8"/>
  <c r="S569" i="8"/>
  <c r="R569" i="8"/>
  <c r="Q569" i="8"/>
  <c r="G569" i="8"/>
  <c r="AC568" i="8"/>
  <c r="AA568" i="8"/>
  <c r="Z568" i="8"/>
  <c r="X568" i="8"/>
  <c r="U568" i="8"/>
  <c r="T568" i="8"/>
  <c r="S568" i="8"/>
  <c r="R568" i="8"/>
  <c r="Q568" i="8"/>
  <c r="G568" i="8"/>
  <c r="AC567" i="8"/>
  <c r="AA567" i="8"/>
  <c r="Z567" i="8"/>
  <c r="X567" i="8"/>
  <c r="U567" i="8"/>
  <c r="T567" i="8"/>
  <c r="S567" i="8"/>
  <c r="R567" i="8"/>
  <c r="Q567" i="8"/>
  <c r="G567" i="8"/>
  <c r="AC566" i="8"/>
  <c r="AA566" i="8"/>
  <c r="Z566" i="8"/>
  <c r="X566" i="8"/>
  <c r="U566" i="8"/>
  <c r="T566" i="8"/>
  <c r="S566" i="8"/>
  <c r="R566" i="8"/>
  <c r="Q566" i="8"/>
  <c r="G566" i="8"/>
  <c r="AC565" i="8"/>
  <c r="AA565" i="8"/>
  <c r="Z565" i="8"/>
  <c r="X565" i="8"/>
  <c r="U565" i="8"/>
  <c r="T565" i="8"/>
  <c r="S565" i="8"/>
  <c r="R565" i="8"/>
  <c r="Q565" i="8"/>
  <c r="G565" i="8"/>
  <c r="AC564" i="8"/>
  <c r="AA564" i="8"/>
  <c r="Z564" i="8"/>
  <c r="X564" i="8"/>
  <c r="U564" i="8"/>
  <c r="T564" i="8"/>
  <c r="S564" i="8"/>
  <c r="R564" i="8"/>
  <c r="Q564" i="8"/>
  <c r="G564" i="8"/>
  <c r="AC563" i="8"/>
  <c r="AA563" i="8"/>
  <c r="Z563" i="8"/>
  <c r="X563" i="8"/>
  <c r="U563" i="8"/>
  <c r="T563" i="8"/>
  <c r="S563" i="8"/>
  <c r="R563" i="8"/>
  <c r="Q563" i="8"/>
  <c r="G563" i="8"/>
  <c r="AC562" i="8"/>
  <c r="AA562" i="8"/>
  <c r="Z562" i="8"/>
  <c r="X562" i="8"/>
  <c r="U562" i="8"/>
  <c r="T562" i="8"/>
  <c r="S562" i="8"/>
  <c r="R562" i="8"/>
  <c r="Q562" i="8"/>
  <c r="G562" i="8"/>
  <c r="AC561" i="8"/>
  <c r="AA561" i="8"/>
  <c r="Z561" i="8"/>
  <c r="X561" i="8"/>
  <c r="U561" i="8"/>
  <c r="T561" i="8"/>
  <c r="S561" i="8"/>
  <c r="R561" i="8"/>
  <c r="Q561" i="8"/>
  <c r="G561" i="8"/>
  <c r="AC560" i="8"/>
  <c r="AA560" i="8"/>
  <c r="Z560" i="8"/>
  <c r="X560" i="8"/>
  <c r="U560" i="8"/>
  <c r="T560" i="8"/>
  <c r="S560" i="8"/>
  <c r="R560" i="8"/>
  <c r="Q560" i="8"/>
  <c r="G560" i="8"/>
  <c r="AC559" i="8"/>
  <c r="AA559" i="8"/>
  <c r="Z559" i="8"/>
  <c r="X559" i="8"/>
  <c r="U559" i="8"/>
  <c r="T559" i="8"/>
  <c r="S559" i="8"/>
  <c r="R559" i="8"/>
  <c r="Q559" i="8"/>
  <c r="G559" i="8"/>
  <c r="AC558" i="8"/>
  <c r="AA558" i="8"/>
  <c r="Z558" i="8"/>
  <c r="X558" i="8"/>
  <c r="U558" i="8"/>
  <c r="T558" i="8"/>
  <c r="S558" i="8"/>
  <c r="R558" i="8"/>
  <c r="Q558" i="8"/>
  <c r="G558" i="8"/>
  <c r="AC557" i="8"/>
  <c r="AA557" i="8"/>
  <c r="Z557" i="8"/>
  <c r="X557" i="8"/>
  <c r="U557" i="8"/>
  <c r="T557" i="8"/>
  <c r="S557" i="8"/>
  <c r="R557" i="8"/>
  <c r="Q557" i="8"/>
  <c r="G557" i="8"/>
  <c r="AC556" i="8"/>
  <c r="AA556" i="8"/>
  <c r="Z556" i="8"/>
  <c r="X556" i="8"/>
  <c r="U556" i="8"/>
  <c r="T556" i="8"/>
  <c r="S556" i="8"/>
  <c r="R556" i="8"/>
  <c r="Q556" i="8"/>
  <c r="G556" i="8"/>
  <c r="AC555" i="8"/>
  <c r="AA555" i="8"/>
  <c r="Z555" i="8"/>
  <c r="X555" i="8"/>
  <c r="U555" i="8"/>
  <c r="T555" i="8"/>
  <c r="S555" i="8"/>
  <c r="R555" i="8"/>
  <c r="Q555" i="8"/>
  <c r="G555" i="8"/>
  <c r="AC554" i="8"/>
  <c r="AA554" i="8"/>
  <c r="Z554" i="8"/>
  <c r="X554" i="8"/>
  <c r="U554" i="8"/>
  <c r="T554" i="8"/>
  <c r="S554" i="8"/>
  <c r="R554" i="8"/>
  <c r="Q554" i="8"/>
  <c r="G554" i="8"/>
  <c r="AC553" i="8"/>
  <c r="AA553" i="8"/>
  <c r="Z553" i="8"/>
  <c r="X553" i="8"/>
  <c r="U553" i="8"/>
  <c r="T553" i="8"/>
  <c r="S553" i="8"/>
  <c r="R553" i="8"/>
  <c r="Q553" i="8"/>
  <c r="G553" i="8"/>
  <c r="AC552" i="8"/>
  <c r="AA552" i="8"/>
  <c r="Z552" i="8"/>
  <c r="X552" i="8"/>
  <c r="U552" i="8"/>
  <c r="T552" i="8"/>
  <c r="S552" i="8"/>
  <c r="R552" i="8"/>
  <c r="Q552" i="8"/>
  <c r="G552" i="8"/>
  <c r="AC551" i="8"/>
  <c r="AA551" i="8"/>
  <c r="Z551" i="8"/>
  <c r="X551" i="8"/>
  <c r="U551" i="8"/>
  <c r="T551" i="8"/>
  <c r="S551" i="8"/>
  <c r="R551" i="8"/>
  <c r="Q551" i="8"/>
  <c r="G551" i="8"/>
  <c r="AC550" i="8"/>
  <c r="AA550" i="8"/>
  <c r="Z550" i="8"/>
  <c r="X550" i="8"/>
  <c r="U550" i="8"/>
  <c r="T550" i="8"/>
  <c r="S550" i="8"/>
  <c r="R550" i="8"/>
  <c r="Q550" i="8"/>
  <c r="G550" i="8"/>
  <c r="AC549" i="8"/>
  <c r="AA549" i="8"/>
  <c r="Z549" i="8"/>
  <c r="X549" i="8"/>
  <c r="U549" i="8"/>
  <c r="T549" i="8"/>
  <c r="S549" i="8"/>
  <c r="R549" i="8"/>
  <c r="Q549" i="8"/>
  <c r="G549" i="8"/>
  <c r="AC548" i="8"/>
  <c r="AA548" i="8"/>
  <c r="Z548" i="8"/>
  <c r="X548" i="8"/>
  <c r="U548" i="8"/>
  <c r="T548" i="8"/>
  <c r="S548" i="8"/>
  <c r="R548" i="8"/>
  <c r="Q548" i="8"/>
  <c r="G548" i="8"/>
  <c r="AC547" i="8"/>
  <c r="AA547" i="8"/>
  <c r="Z547" i="8"/>
  <c r="X547" i="8"/>
  <c r="U547" i="8"/>
  <c r="T547" i="8"/>
  <c r="S547" i="8"/>
  <c r="R547" i="8"/>
  <c r="Q547" i="8"/>
  <c r="G547" i="8"/>
  <c r="AC546" i="8"/>
  <c r="AA546" i="8"/>
  <c r="Z546" i="8"/>
  <c r="X546" i="8"/>
  <c r="U546" i="8"/>
  <c r="T546" i="8"/>
  <c r="S546" i="8"/>
  <c r="R546" i="8"/>
  <c r="Q546" i="8"/>
  <c r="G546" i="8"/>
  <c r="AC545" i="8"/>
  <c r="AA545" i="8"/>
  <c r="Z545" i="8"/>
  <c r="X545" i="8"/>
  <c r="U545" i="8"/>
  <c r="T545" i="8"/>
  <c r="S545" i="8"/>
  <c r="R545" i="8"/>
  <c r="Q545" i="8"/>
  <c r="G545" i="8"/>
  <c r="AC544" i="8"/>
  <c r="AA544" i="8"/>
  <c r="Z544" i="8"/>
  <c r="X544" i="8"/>
  <c r="U544" i="8"/>
  <c r="T544" i="8"/>
  <c r="S544" i="8"/>
  <c r="R544" i="8"/>
  <c r="Q544" i="8"/>
  <c r="G544" i="8"/>
  <c r="AC543" i="8"/>
  <c r="AA543" i="8"/>
  <c r="Z543" i="8"/>
  <c r="X543" i="8"/>
  <c r="U543" i="8"/>
  <c r="T543" i="8"/>
  <c r="S543" i="8"/>
  <c r="R543" i="8"/>
  <c r="Q543" i="8"/>
  <c r="G543" i="8"/>
  <c r="AC542" i="8"/>
  <c r="AA542" i="8"/>
  <c r="Z542" i="8"/>
  <c r="X542" i="8"/>
  <c r="U542" i="8"/>
  <c r="T542" i="8"/>
  <c r="S542" i="8"/>
  <c r="R542" i="8"/>
  <c r="Q542" i="8"/>
  <c r="G542" i="8"/>
  <c r="AC541" i="8"/>
  <c r="AA541" i="8"/>
  <c r="Z541" i="8"/>
  <c r="X541" i="8"/>
  <c r="U541" i="8"/>
  <c r="T541" i="8"/>
  <c r="S541" i="8"/>
  <c r="R541" i="8"/>
  <c r="Q541" i="8"/>
  <c r="G541" i="8"/>
  <c r="AC540" i="8"/>
  <c r="AA540" i="8"/>
  <c r="Z540" i="8"/>
  <c r="X540" i="8"/>
  <c r="U540" i="8"/>
  <c r="T540" i="8"/>
  <c r="S540" i="8"/>
  <c r="R540" i="8"/>
  <c r="Q540" i="8"/>
  <c r="G540" i="8"/>
  <c r="AC539" i="8"/>
  <c r="AA539" i="8"/>
  <c r="Z539" i="8"/>
  <c r="X539" i="8"/>
  <c r="U539" i="8"/>
  <c r="T539" i="8"/>
  <c r="S539" i="8"/>
  <c r="R539" i="8"/>
  <c r="Q539" i="8"/>
  <c r="G539" i="8"/>
  <c r="AC538" i="8"/>
  <c r="AA538" i="8"/>
  <c r="Z538" i="8"/>
  <c r="X538" i="8"/>
  <c r="U538" i="8"/>
  <c r="T538" i="8"/>
  <c r="S538" i="8"/>
  <c r="R538" i="8"/>
  <c r="Q538" i="8"/>
  <c r="G538" i="8"/>
  <c r="AC537" i="8"/>
  <c r="AA537" i="8"/>
  <c r="Z537" i="8"/>
  <c r="X537" i="8"/>
  <c r="U537" i="8"/>
  <c r="T537" i="8"/>
  <c r="S537" i="8"/>
  <c r="R537" i="8"/>
  <c r="Q537" i="8"/>
  <c r="G537" i="8"/>
  <c r="AC536" i="8"/>
  <c r="AA536" i="8"/>
  <c r="Z536" i="8"/>
  <c r="X536" i="8"/>
  <c r="U536" i="8"/>
  <c r="T536" i="8"/>
  <c r="S536" i="8"/>
  <c r="R536" i="8"/>
  <c r="Q536" i="8"/>
  <c r="G536" i="8"/>
  <c r="AC535" i="8"/>
  <c r="AA535" i="8"/>
  <c r="Z535" i="8"/>
  <c r="X535" i="8"/>
  <c r="U535" i="8"/>
  <c r="T535" i="8"/>
  <c r="S535" i="8"/>
  <c r="R535" i="8"/>
  <c r="Q535" i="8"/>
  <c r="G535" i="8"/>
  <c r="AC534" i="8"/>
  <c r="AA534" i="8"/>
  <c r="Z534" i="8"/>
  <c r="X534" i="8"/>
  <c r="U534" i="8"/>
  <c r="T534" i="8"/>
  <c r="S534" i="8"/>
  <c r="R534" i="8"/>
  <c r="Q534" i="8"/>
  <c r="G534" i="8"/>
  <c r="AC533" i="8"/>
  <c r="AA533" i="8"/>
  <c r="Z533" i="8"/>
  <c r="X533" i="8"/>
  <c r="U533" i="8"/>
  <c r="T533" i="8"/>
  <c r="S533" i="8"/>
  <c r="R533" i="8"/>
  <c r="G533" i="8"/>
  <c r="AC532" i="8"/>
  <c r="AA532" i="8"/>
  <c r="Z532" i="8"/>
  <c r="X532" i="8"/>
  <c r="U532" i="8"/>
  <c r="T532" i="8"/>
  <c r="S532" i="8"/>
  <c r="R532" i="8"/>
  <c r="Q532" i="8"/>
  <c r="G532" i="8"/>
  <c r="AC531" i="8"/>
  <c r="AA531" i="8"/>
  <c r="Z531" i="8"/>
  <c r="X531" i="8"/>
  <c r="U531" i="8"/>
  <c r="T531" i="8"/>
  <c r="S531" i="8"/>
  <c r="R531" i="8"/>
  <c r="Q531" i="8"/>
  <c r="G531" i="8"/>
  <c r="AC530" i="8"/>
  <c r="AA530" i="8"/>
  <c r="Z530" i="8"/>
  <c r="X530" i="8"/>
  <c r="U530" i="8"/>
  <c r="T530" i="8"/>
  <c r="S530" i="8"/>
  <c r="R530" i="8"/>
  <c r="Q530" i="8"/>
  <c r="G530" i="8"/>
  <c r="AC529" i="8"/>
  <c r="AA529" i="8"/>
  <c r="Z529" i="8"/>
  <c r="X529" i="8"/>
  <c r="U529" i="8"/>
  <c r="T529" i="8"/>
  <c r="S529" i="8"/>
  <c r="R529" i="8"/>
  <c r="Q529" i="8"/>
  <c r="G529" i="8"/>
  <c r="AC528" i="8"/>
  <c r="AA528" i="8"/>
  <c r="Z528" i="8"/>
  <c r="X528" i="8"/>
  <c r="U528" i="8"/>
  <c r="T528" i="8"/>
  <c r="S528" i="8"/>
  <c r="R528" i="8"/>
  <c r="Q528" i="8"/>
  <c r="G528" i="8"/>
  <c r="AC527" i="8"/>
  <c r="AA527" i="8"/>
  <c r="Z527" i="8"/>
  <c r="X527" i="8"/>
  <c r="U527" i="8"/>
  <c r="T527" i="8"/>
  <c r="S527" i="8"/>
  <c r="R527" i="8"/>
  <c r="Q527" i="8"/>
  <c r="G527" i="8"/>
  <c r="AC526" i="8"/>
  <c r="AA526" i="8"/>
  <c r="Z526" i="8"/>
  <c r="X526" i="8"/>
  <c r="U526" i="8"/>
  <c r="T526" i="8"/>
  <c r="S526" i="8"/>
  <c r="R526" i="8"/>
  <c r="Q526" i="8"/>
  <c r="G526" i="8"/>
  <c r="AC525" i="8"/>
  <c r="AA525" i="8"/>
  <c r="Z525" i="8"/>
  <c r="X525" i="8"/>
  <c r="U525" i="8"/>
  <c r="T525" i="8"/>
  <c r="S525" i="8"/>
  <c r="R525" i="8"/>
  <c r="Q525" i="8"/>
  <c r="G525" i="8"/>
  <c r="AC524" i="8"/>
  <c r="AA524" i="8"/>
  <c r="Z524" i="8"/>
  <c r="X524" i="8"/>
  <c r="U524" i="8"/>
  <c r="T524" i="8"/>
  <c r="S524" i="8"/>
  <c r="R524" i="8"/>
  <c r="Q524" i="8"/>
  <c r="G524" i="8"/>
  <c r="AC523" i="8"/>
  <c r="AA523" i="8"/>
  <c r="Z523" i="8"/>
  <c r="X523" i="8"/>
  <c r="U523" i="8"/>
  <c r="T523" i="8"/>
  <c r="S523" i="8"/>
  <c r="R523" i="8"/>
  <c r="Q523" i="8"/>
  <c r="G523" i="8"/>
  <c r="AC522" i="8"/>
  <c r="AA522" i="8"/>
  <c r="Z522" i="8"/>
  <c r="X522" i="8"/>
  <c r="U522" i="8"/>
  <c r="T522" i="8"/>
  <c r="S522" i="8"/>
  <c r="R522" i="8"/>
  <c r="Q522" i="8"/>
  <c r="G522" i="8"/>
  <c r="AC521" i="8"/>
  <c r="AA521" i="8"/>
  <c r="Z521" i="8"/>
  <c r="X521" i="8"/>
  <c r="U521" i="8"/>
  <c r="T521" i="8"/>
  <c r="S521" i="8"/>
  <c r="R521" i="8"/>
  <c r="Q521" i="8"/>
  <c r="G521" i="8"/>
  <c r="AC520" i="8"/>
  <c r="AA520" i="8"/>
  <c r="Z520" i="8"/>
  <c r="X520" i="8"/>
  <c r="U520" i="8"/>
  <c r="T520" i="8"/>
  <c r="S520" i="8"/>
  <c r="R520" i="8"/>
  <c r="Q520" i="8"/>
  <c r="G520" i="8"/>
  <c r="AC519" i="8"/>
  <c r="AA519" i="8"/>
  <c r="Z519" i="8"/>
  <c r="X519" i="8"/>
  <c r="U519" i="8"/>
  <c r="T519" i="8"/>
  <c r="S519" i="8"/>
  <c r="R519" i="8"/>
  <c r="Q519" i="8"/>
  <c r="G519" i="8"/>
  <c r="AC518" i="8"/>
  <c r="AA518" i="8"/>
  <c r="Z518" i="8"/>
  <c r="X518" i="8"/>
  <c r="U518" i="8"/>
  <c r="T518" i="8"/>
  <c r="S518" i="8"/>
  <c r="R518" i="8"/>
  <c r="Q518" i="8"/>
  <c r="G518" i="8"/>
  <c r="AC517" i="8"/>
  <c r="AA517" i="8"/>
  <c r="Z517" i="8"/>
  <c r="X517" i="8"/>
  <c r="U517" i="8"/>
  <c r="T517" i="8"/>
  <c r="S517" i="8"/>
  <c r="R517" i="8"/>
  <c r="Q517" i="8"/>
  <c r="G517" i="8"/>
  <c r="AC516" i="8"/>
  <c r="AA516" i="8"/>
  <c r="Z516" i="8"/>
  <c r="X516" i="8"/>
  <c r="U516" i="8"/>
  <c r="T516" i="8"/>
  <c r="S516" i="8"/>
  <c r="R516" i="8"/>
  <c r="Q516" i="8"/>
  <c r="G516" i="8"/>
  <c r="AC515" i="8"/>
  <c r="AA515" i="8"/>
  <c r="Z515" i="8"/>
  <c r="X515" i="8"/>
  <c r="U515" i="8"/>
  <c r="T515" i="8"/>
  <c r="S515" i="8"/>
  <c r="R515" i="8"/>
  <c r="Q515" i="8"/>
  <c r="G515" i="8"/>
  <c r="AC514" i="8"/>
  <c r="AA514" i="8"/>
  <c r="Z514" i="8"/>
  <c r="X514" i="8"/>
  <c r="U514" i="8"/>
  <c r="T514" i="8"/>
  <c r="S514" i="8"/>
  <c r="R514" i="8"/>
  <c r="Q514" i="8"/>
  <c r="G514" i="8"/>
  <c r="AC513" i="8"/>
  <c r="AA513" i="8"/>
  <c r="Z513" i="8"/>
  <c r="X513" i="8"/>
  <c r="U513" i="8"/>
  <c r="T513" i="8"/>
  <c r="S513" i="8"/>
  <c r="R513" i="8"/>
  <c r="Q513" i="8"/>
  <c r="G513" i="8"/>
  <c r="AC512" i="8"/>
  <c r="AA512" i="8"/>
  <c r="Z512" i="8"/>
  <c r="X512" i="8"/>
  <c r="U512" i="8"/>
  <c r="T512" i="8"/>
  <c r="S512" i="8"/>
  <c r="R512" i="8"/>
  <c r="Q512" i="8"/>
  <c r="G512" i="8"/>
  <c r="AC511" i="8"/>
  <c r="AA511" i="8"/>
  <c r="Z511" i="8"/>
  <c r="X511" i="8"/>
  <c r="U511" i="8"/>
  <c r="T511" i="8"/>
  <c r="S511" i="8"/>
  <c r="R511" i="8"/>
  <c r="Q511" i="8"/>
  <c r="G511" i="8"/>
  <c r="AC510" i="8"/>
  <c r="AA510" i="8"/>
  <c r="Z510" i="8"/>
  <c r="X510" i="8"/>
  <c r="U510" i="8"/>
  <c r="T510" i="8"/>
  <c r="S510" i="8"/>
  <c r="R510" i="8"/>
  <c r="Q510" i="8"/>
  <c r="G510" i="8"/>
  <c r="AC509" i="8"/>
  <c r="AA509" i="8"/>
  <c r="Z509" i="8"/>
  <c r="X509" i="8"/>
  <c r="U509" i="8"/>
  <c r="T509" i="8"/>
  <c r="S509" i="8"/>
  <c r="R509" i="8"/>
  <c r="Q509" i="8"/>
  <c r="G509" i="8"/>
  <c r="AC508" i="8"/>
  <c r="AA508" i="8"/>
  <c r="Z508" i="8"/>
  <c r="X508" i="8"/>
  <c r="U508" i="8"/>
  <c r="T508" i="8"/>
  <c r="S508" i="8"/>
  <c r="R508" i="8"/>
  <c r="Q508" i="8"/>
  <c r="G508" i="8"/>
  <c r="AC507" i="8"/>
  <c r="AA507" i="8"/>
  <c r="Z507" i="8"/>
  <c r="X507" i="8"/>
  <c r="U507" i="8"/>
  <c r="T507" i="8"/>
  <c r="S507" i="8"/>
  <c r="R507" i="8"/>
  <c r="Q507" i="8"/>
  <c r="G507" i="8"/>
  <c r="AC506" i="8"/>
  <c r="AA506" i="8"/>
  <c r="Z506" i="8"/>
  <c r="X506" i="8"/>
  <c r="U506" i="8"/>
  <c r="T506" i="8"/>
  <c r="S506" i="8"/>
  <c r="R506" i="8"/>
  <c r="Q506" i="8"/>
  <c r="G506" i="8"/>
  <c r="AC505" i="8"/>
  <c r="AA505" i="8"/>
  <c r="Z505" i="8"/>
  <c r="X505" i="8"/>
  <c r="U505" i="8"/>
  <c r="T505" i="8"/>
  <c r="S505" i="8"/>
  <c r="R505" i="8"/>
  <c r="Q505" i="8"/>
  <c r="G505" i="8"/>
  <c r="AC504" i="8"/>
  <c r="AA504" i="8"/>
  <c r="Z504" i="8"/>
  <c r="X504" i="8"/>
  <c r="U504" i="8"/>
  <c r="T504" i="8"/>
  <c r="S504" i="8"/>
  <c r="R504" i="8"/>
  <c r="Q504" i="8"/>
  <c r="G504" i="8"/>
  <c r="AC503" i="8"/>
  <c r="AA503" i="8"/>
  <c r="Z503" i="8"/>
  <c r="X503" i="8"/>
  <c r="U503" i="8"/>
  <c r="T503" i="8"/>
  <c r="S503" i="8"/>
  <c r="R503" i="8"/>
  <c r="Q503" i="8"/>
  <c r="G503" i="8"/>
  <c r="AC502" i="8"/>
  <c r="AA502" i="8"/>
  <c r="Z502" i="8"/>
  <c r="X502" i="8"/>
  <c r="U502" i="8"/>
  <c r="T502" i="8"/>
  <c r="S502" i="8"/>
  <c r="R502" i="8"/>
  <c r="Q502" i="8"/>
  <c r="G502" i="8"/>
  <c r="AC501" i="8"/>
  <c r="AA501" i="8"/>
  <c r="Z501" i="8"/>
  <c r="X501" i="8"/>
  <c r="U501" i="8"/>
  <c r="T501" i="8"/>
  <c r="S501" i="8"/>
  <c r="R501" i="8"/>
  <c r="Q501" i="8"/>
  <c r="G501" i="8"/>
  <c r="AC500" i="8"/>
  <c r="AA500" i="8"/>
  <c r="Z500" i="8"/>
  <c r="X500" i="8"/>
  <c r="U500" i="8"/>
  <c r="T500" i="8"/>
  <c r="S500" i="8"/>
  <c r="R500" i="8"/>
  <c r="Q500" i="8"/>
  <c r="G500" i="8"/>
  <c r="AC499" i="8"/>
  <c r="AA499" i="8"/>
  <c r="Z499" i="8"/>
  <c r="X499" i="8"/>
  <c r="U499" i="8"/>
  <c r="T499" i="8"/>
  <c r="S499" i="8"/>
  <c r="R499" i="8"/>
  <c r="Q499" i="8"/>
  <c r="G499" i="8"/>
  <c r="AC498" i="8"/>
  <c r="AA498" i="8"/>
  <c r="Z498" i="8"/>
  <c r="X498" i="8"/>
  <c r="U498" i="8"/>
  <c r="T498" i="8"/>
  <c r="S498" i="8"/>
  <c r="R498" i="8"/>
  <c r="Q498" i="8"/>
  <c r="G498" i="8"/>
  <c r="AC497" i="8"/>
  <c r="AA497" i="8"/>
  <c r="Z497" i="8"/>
  <c r="X497" i="8"/>
  <c r="U497" i="8"/>
  <c r="T497" i="8"/>
  <c r="S497" i="8"/>
  <c r="R497" i="8"/>
  <c r="Q497" i="8"/>
  <c r="G497" i="8"/>
  <c r="AC496" i="8"/>
  <c r="AA496" i="8"/>
  <c r="Z496" i="8"/>
  <c r="X496" i="8"/>
  <c r="U496" i="8"/>
  <c r="T496" i="8"/>
  <c r="S496" i="8"/>
  <c r="R496" i="8"/>
  <c r="Q496" i="8"/>
  <c r="G496" i="8"/>
  <c r="AC495" i="8"/>
  <c r="AA495" i="8"/>
  <c r="Z495" i="8"/>
  <c r="X495" i="8"/>
  <c r="U495" i="8"/>
  <c r="T495" i="8"/>
  <c r="S495" i="8"/>
  <c r="R495" i="8"/>
  <c r="Q495" i="8"/>
  <c r="G495" i="8"/>
  <c r="AC494" i="8"/>
  <c r="AA494" i="8"/>
  <c r="Z494" i="8"/>
  <c r="X494" i="8"/>
  <c r="U494" i="8"/>
  <c r="T494" i="8"/>
  <c r="S494" i="8"/>
  <c r="R494" i="8"/>
  <c r="Q494" i="8"/>
  <c r="G494" i="8"/>
  <c r="AC493" i="8"/>
  <c r="AA493" i="8"/>
  <c r="Z493" i="8"/>
  <c r="X493" i="8"/>
  <c r="U493" i="8"/>
  <c r="T493" i="8"/>
  <c r="S493" i="8"/>
  <c r="R493" i="8"/>
  <c r="Q493" i="8"/>
  <c r="G493" i="8"/>
  <c r="AC492" i="8"/>
  <c r="AA492" i="8"/>
  <c r="Z492" i="8"/>
  <c r="X492" i="8"/>
  <c r="U492" i="8"/>
  <c r="T492" i="8"/>
  <c r="S492" i="8"/>
  <c r="R492" i="8"/>
  <c r="Q492" i="8"/>
  <c r="G492" i="8"/>
  <c r="AC491" i="8"/>
  <c r="AA491" i="8"/>
  <c r="Z491" i="8"/>
  <c r="X491" i="8"/>
  <c r="U491" i="8"/>
  <c r="T491" i="8"/>
  <c r="S491" i="8"/>
  <c r="R491" i="8"/>
  <c r="Q491" i="8"/>
  <c r="G491" i="8"/>
  <c r="AC490" i="8"/>
  <c r="AA490" i="8"/>
  <c r="Z490" i="8"/>
  <c r="X490" i="8"/>
  <c r="U490" i="8"/>
  <c r="T490" i="8"/>
  <c r="S490" i="8"/>
  <c r="R490" i="8"/>
  <c r="Q490" i="8"/>
  <c r="G490" i="8"/>
  <c r="AC489" i="8"/>
  <c r="AA489" i="8"/>
  <c r="Z489" i="8"/>
  <c r="X489" i="8"/>
  <c r="U489" i="8"/>
  <c r="T489" i="8"/>
  <c r="S489" i="8"/>
  <c r="R489" i="8"/>
  <c r="Q489" i="8"/>
  <c r="G489" i="8"/>
  <c r="AC488" i="8"/>
  <c r="AA488" i="8"/>
  <c r="Z488" i="8"/>
  <c r="X488" i="8"/>
  <c r="U488" i="8"/>
  <c r="T488" i="8"/>
  <c r="S488" i="8"/>
  <c r="R488" i="8"/>
  <c r="Q488" i="8"/>
  <c r="G488" i="8"/>
  <c r="AC487" i="8"/>
  <c r="AA487" i="8"/>
  <c r="Z487" i="8"/>
  <c r="X487" i="8"/>
  <c r="U487" i="8"/>
  <c r="T487" i="8"/>
  <c r="S487" i="8"/>
  <c r="R487" i="8"/>
  <c r="Q487" i="8"/>
  <c r="G487" i="8"/>
  <c r="AC486" i="8"/>
  <c r="AA486" i="8"/>
  <c r="Z486" i="8"/>
  <c r="X486" i="8"/>
  <c r="U486" i="8"/>
  <c r="T486" i="8"/>
  <c r="S486" i="8"/>
  <c r="R486" i="8"/>
  <c r="Q486" i="8"/>
  <c r="G486" i="8"/>
  <c r="AC485" i="8"/>
  <c r="AA485" i="8"/>
  <c r="Z485" i="8"/>
  <c r="X485" i="8"/>
  <c r="U485" i="8"/>
  <c r="T485" i="8"/>
  <c r="S485" i="8"/>
  <c r="R485" i="8"/>
  <c r="Q485" i="8"/>
  <c r="G485" i="8"/>
  <c r="AC484" i="8"/>
  <c r="AA484" i="8"/>
  <c r="Z484" i="8"/>
  <c r="X484" i="8"/>
  <c r="U484" i="8"/>
  <c r="T484" i="8"/>
  <c r="S484" i="8"/>
  <c r="R484" i="8"/>
  <c r="Q484" i="8"/>
  <c r="G484" i="8"/>
  <c r="AC483" i="8"/>
  <c r="AA483" i="8"/>
  <c r="Z483" i="8"/>
  <c r="X483" i="8"/>
  <c r="U483" i="8"/>
  <c r="T483" i="8"/>
  <c r="S483" i="8"/>
  <c r="R483" i="8"/>
  <c r="Q483" i="8"/>
  <c r="G483" i="8"/>
  <c r="AC482" i="8"/>
  <c r="AA482" i="8"/>
  <c r="Z482" i="8"/>
  <c r="X482" i="8"/>
  <c r="U482" i="8"/>
  <c r="T482" i="8"/>
  <c r="S482" i="8"/>
  <c r="R482" i="8"/>
  <c r="Q482" i="8"/>
  <c r="G482" i="8"/>
  <c r="AC481" i="8"/>
  <c r="AA481" i="8"/>
  <c r="Z481" i="8"/>
  <c r="X481" i="8"/>
  <c r="U481" i="8"/>
  <c r="T481" i="8"/>
  <c r="S481" i="8"/>
  <c r="R481" i="8"/>
  <c r="Q481" i="8"/>
  <c r="G481" i="8"/>
  <c r="AC480" i="8"/>
  <c r="AA480" i="8"/>
  <c r="Z480" i="8"/>
  <c r="X480" i="8"/>
  <c r="U480" i="8"/>
  <c r="T480" i="8"/>
  <c r="S480" i="8"/>
  <c r="R480" i="8"/>
  <c r="Q480" i="8"/>
  <c r="G480" i="8"/>
  <c r="AC479" i="8"/>
  <c r="AA479" i="8"/>
  <c r="Z479" i="8"/>
  <c r="X479" i="8"/>
  <c r="U479" i="8"/>
  <c r="T479" i="8"/>
  <c r="S479" i="8"/>
  <c r="R479" i="8"/>
  <c r="Q479" i="8"/>
  <c r="G479" i="8"/>
  <c r="AC478" i="8"/>
  <c r="AA478" i="8"/>
  <c r="Z478" i="8"/>
  <c r="X478" i="8"/>
  <c r="U478" i="8"/>
  <c r="T478" i="8"/>
  <c r="S478" i="8"/>
  <c r="R478" i="8"/>
  <c r="Q478" i="8"/>
  <c r="G478" i="8"/>
  <c r="AC477" i="8"/>
  <c r="AA477" i="8"/>
  <c r="Z477" i="8"/>
  <c r="X477" i="8"/>
  <c r="U477" i="8"/>
  <c r="T477" i="8"/>
  <c r="S477" i="8"/>
  <c r="R477" i="8"/>
  <c r="Q477" i="8"/>
  <c r="G477" i="8"/>
  <c r="AC476" i="8"/>
  <c r="AA476" i="8"/>
  <c r="Z476" i="8"/>
  <c r="X476" i="8"/>
  <c r="U476" i="8"/>
  <c r="T476" i="8"/>
  <c r="S476" i="8"/>
  <c r="R476" i="8"/>
  <c r="Q476" i="8"/>
  <c r="G476" i="8"/>
  <c r="AC475" i="8"/>
  <c r="AA475" i="8"/>
  <c r="Z475" i="8"/>
  <c r="X475" i="8"/>
  <c r="U475" i="8"/>
  <c r="T475" i="8"/>
  <c r="S475" i="8"/>
  <c r="R475" i="8"/>
  <c r="Q475" i="8"/>
  <c r="G475" i="8"/>
  <c r="AC474" i="8"/>
  <c r="AA474" i="8"/>
  <c r="Z474" i="8"/>
  <c r="X474" i="8"/>
  <c r="U474" i="8"/>
  <c r="T474" i="8"/>
  <c r="S474" i="8"/>
  <c r="R474" i="8"/>
  <c r="Q474" i="8"/>
  <c r="G474" i="8"/>
  <c r="AC473" i="8"/>
  <c r="AA473" i="8"/>
  <c r="Z473" i="8"/>
  <c r="X473" i="8"/>
  <c r="U473" i="8"/>
  <c r="T473" i="8"/>
  <c r="S473" i="8"/>
  <c r="R473" i="8"/>
  <c r="Q473" i="8"/>
  <c r="G473" i="8"/>
  <c r="AC472" i="8"/>
  <c r="AA472" i="8"/>
  <c r="Z472" i="8"/>
  <c r="X472" i="8"/>
  <c r="U472" i="8"/>
  <c r="T472" i="8"/>
  <c r="S472" i="8"/>
  <c r="R472" i="8"/>
  <c r="Q472" i="8"/>
  <c r="G472" i="8"/>
  <c r="AC471" i="8"/>
  <c r="AA471" i="8"/>
  <c r="Z471" i="8"/>
  <c r="X471" i="8"/>
  <c r="U471" i="8"/>
  <c r="T471" i="8"/>
  <c r="S471" i="8"/>
  <c r="R471" i="8"/>
  <c r="Q471" i="8"/>
  <c r="G471" i="8"/>
  <c r="AC470" i="8"/>
  <c r="AA470" i="8"/>
  <c r="Z470" i="8"/>
  <c r="X470" i="8"/>
  <c r="U470" i="8"/>
  <c r="T470" i="8"/>
  <c r="S470" i="8"/>
  <c r="R470" i="8"/>
  <c r="Q470" i="8"/>
  <c r="G470" i="8"/>
  <c r="AC469" i="8"/>
  <c r="AA469" i="8"/>
  <c r="Z469" i="8"/>
  <c r="X469" i="8"/>
  <c r="U469" i="8"/>
  <c r="T469" i="8"/>
  <c r="S469" i="8"/>
  <c r="R469" i="8"/>
  <c r="Q469" i="8"/>
  <c r="G469" i="8"/>
  <c r="AC468" i="8"/>
  <c r="AA468" i="8"/>
  <c r="Z468" i="8"/>
  <c r="X468" i="8"/>
  <c r="U468" i="8"/>
  <c r="T468" i="8"/>
  <c r="S468" i="8"/>
  <c r="R468" i="8"/>
  <c r="Q468" i="8"/>
  <c r="G468" i="8"/>
  <c r="AC467" i="8"/>
  <c r="AA467" i="8"/>
  <c r="Z467" i="8"/>
  <c r="X467" i="8"/>
  <c r="U467" i="8"/>
  <c r="T467" i="8"/>
  <c r="S467" i="8"/>
  <c r="R467" i="8"/>
  <c r="Q467" i="8"/>
  <c r="G467" i="8"/>
  <c r="AC466" i="8"/>
  <c r="AA466" i="8"/>
  <c r="Z466" i="8"/>
  <c r="X466" i="8"/>
  <c r="U466" i="8"/>
  <c r="T466" i="8"/>
  <c r="S466" i="8"/>
  <c r="R466" i="8"/>
  <c r="Q466" i="8"/>
  <c r="G466" i="8"/>
  <c r="AC465" i="8"/>
  <c r="AA465" i="8"/>
  <c r="Z465" i="8"/>
  <c r="X465" i="8"/>
  <c r="U465" i="8"/>
  <c r="T465" i="8"/>
  <c r="S465" i="8"/>
  <c r="R465" i="8"/>
  <c r="Q465" i="8"/>
  <c r="G465" i="8"/>
  <c r="AC464" i="8"/>
  <c r="AA464" i="8"/>
  <c r="Z464" i="8"/>
  <c r="X464" i="8"/>
  <c r="U464" i="8"/>
  <c r="T464" i="8"/>
  <c r="S464" i="8"/>
  <c r="R464" i="8"/>
  <c r="Q464" i="8"/>
  <c r="G464" i="8"/>
  <c r="AC463" i="8"/>
  <c r="AA463" i="8"/>
  <c r="Z463" i="8"/>
  <c r="X463" i="8"/>
  <c r="U463" i="8"/>
  <c r="T463" i="8"/>
  <c r="S463" i="8"/>
  <c r="R463" i="8"/>
  <c r="Q463" i="8"/>
  <c r="G463" i="8"/>
  <c r="AC462" i="8"/>
  <c r="AA462" i="8"/>
  <c r="Z462" i="8"/>
  <c r="X462" i="8"/>
  <c r="U462" i="8"/>
  <c r="T462" i="8"/>
  <c r="S462" i="8"/>
  <c r="R462" i="8"/>
  <c r="Q462" i="8"/>
  <c r="G462" i="8"/>
  <c r="AC461" i="8"/>
  <c r="AA461" i="8"/>
  <c r="Z461" i="8"/>
  <c r="X461" i="8"/>
  <c r="U461" i="8"/>
  <c r="T461" i="8"/>
  <c r="S461" i="8"/>
  <c r="R461" i="8"/>
  <c r="Q461" i="8"/>
  <c r="G461" i="8"/>
  <c r="AC460" i="8"/>
  <c r="AA460" i="8"/>
  <c r="Z460" i="8"/>
  <c r="X460" i="8"/>
  <c r="U460" i="8"/>
  <c r="T460" i="8"/>
  <c r="S460" i="8"/>
  <c r="R460" i="8"/>
  <c r="Q460" i="8"/>
  <c r="G460" i="8"/>
  <c r="AC459" i="8"/>
  <c r="AA459" i="8"/>
  <c r="Z459" i="8"/>
  <c r="X459" i="8"/>
  <c r="U459" i="8"/>
  <c r="T459" i="8"/>
  <c r="S459" i="8"/>
  <c r="R459" i="8"/>
  <c r="Q459" i="8"/>
  <c r="G459" i="8"/>
  <c r="AC458" i="8"/>
  <c r="AA458" i="8"/>
  <c r="Z458" i="8"/>
  <c r="X458" i="8"/>
  <c r="U458" i="8"/>
  <c r="T458" i="8"/>
  <c r="S458" i="8"/>
  <c r="R458" i="8"/>
  <c r="Q458" i="8"/>
  <c r="G458" i="8"/>
  <c r="AC457" i="8"/>
  <c r="AA457" i="8"/>
  <c r="Z457" i="8"/>
  <c r="X457" i="8"/>
  <c r="U457" i="8"/>
  <c r="T457" i="8"/>
  <c r="S457" i="8"/>
  <c r="R457" i="8"/>
  <c r="Q457" i="8"/>
  <c r="G457" i="8"/>
  <c r="AC456" i="8"/>
  <c r="AA456" i="8"/>
  <c r="Z456" i="8"/>
  <c r="X456" i="8"/>
  <c r="U456" i="8"/>
  <c r="T456" i="8"/>
  <c r="S456" i="8"/>
  <c r="R456" i="8"/>
  <c r="Q456" i="8"/>
  <c r="G456" i="8"/>
  <c r="AC455" i="8"/>
  <c r="AA455" i="8"/>
  <c r="Z455" i="8"/>
  <c r="X455" i="8"/>
  <c r="U455" i="8"/>
  <c r="T455" i="8"/>
  <c r="S455" i="8"/>
  <c r="R455" i="8"/>
  <c r="Q455" i="8"/>
  <c r="G455" i="8"/>
  <c r="AC454" i="8"/>
  <c r="AA454" i="8"/>
  <c r="Z454" i="8"/>
  <c r="X454" i="8"/>
  <c r="U454" i="8"/>
  <c r="T454" i="8"/>
  <c r="S454" i="8"/>
  <c r="R454" i="8"/>
  <c r="Q454" i="8"/>
  <c r="G454" i="8"/>
  <c r="AC453" i="8"/>
  <c r="AA453" i="8"/>
  <c r="Z453" i="8"/>
  <c r="X453" i="8"/>
  <c r="U453" i="8"/>
  <c r="T453" i="8"/>
  <c r="S453" i="8"/>
  <c r="R453" i="8"/>
  <c r="Q453" i="8"/>
  <c r="G453" i="8"/>
  <c r="AC452" i="8"/>
  <c r="AA452" i="8"/>
  <c r="Z452" i="8"/>
  <c r="X452" i="8"/>
  <c r="U452" i="8"/>
  <c r="T452" i="8"/>
  <c r="S452" i="8"/>
  <c r="R452" i="8"/>
  <c r="Q452" i="8"/>
  <c r="G452" i="8"/>
  <c r="AC451" i="8"/>
  <c r="AA451" i="8"/>
  <c r="Z451" i="8"/>
  <c r="X451" i="8"/>
  <c r="U451" i="8"/>
  <c r="T451" i="8"/>
  <c r="S451" i="8"/>
  <c r="R451" i="8"/>
  <c r="Q451" i="8"/>
  <c r="G451" i="8"/>
  <c r="AC450" i="8"/>
  <c r="AA450" i="8"/>
  <c r="Z450" i="8"/>
  <c r="X450" i="8"/>
  <c r="U450" i="8"/>
  <c r="T450" i="8"/>
  <c r="S450" i="8"/>
  <c r="R450" i="8"/>
  <c r="Q450" i="8"/>
  <c r="G450" i="8"/>
  <c r="AC449" i="8"/>
  <c r="AA449" i="8"/>
  <c r="Z449" i="8"/>
  <c r="X449" i="8"/>
  <c r="U449" i="8"/>
  <c r="T449" i="8"/>
  <c r="S449" i="8"/>
  <c r="R449" i="8"/>
  <c r="Q449" i="8"/>
  <c r="G449" i="8"/>
  <c r="AC448" i="8"/>
  <c r="AA448" i="8"/>
  <c r="Z448" i="8"/>
  <c r="X448" i="8"/>
  <c r="U448" i="8"/>
  <c r="T448" i="8"/>
  <c r="S448" i="8"/>
  <c r="R448" i="8"/>
  <c r="Q448" i="8"/>
  <c r="G448" i="8"/>
  <c r="AC447" i="8"/>
  <c r="AA447" i="8"/>
  <c r="Z447" i="8"/>
  <c r="X447" i="8"/>
  <c r="U447" i="8"/>
  <c r="T447" i="8"/>
  <c r="S447" i="8"/>
  <c r="R447" i="8"/>
  <c r="Q447" i="8"/>
  <c r="G447" i="8"/>
  <c r="AC446" i="8"/>
  <c r="AA446" i="8"/>
  <c r="Z446" i="8"/>
  <c r="X446" i="8"/>
  <c r="U446" i="8"/>
  <c r="T446" i="8"/>
  <c r="S446" i="8"/>
  <c r="R446" i="8"/>
  <c r="Q446" i="8"/>
  <c r="G446" i="8"/>
  <c r="AC445" i="8"/>
  <c r="AA445" i="8"/>
  <c r="Z445" i="8"/>
  <c r="X445" i="8"/>
  <c r="U445" i="8"/>
  <c r="T445" i="8"/>
  <c r="S445" i="8"/>
  <c r="R445" i="8"/>
  <c r="Q445" i="8"/>
  <c r="G445" i="8"/>
  <c r="AC444" i="8"/>
  <c r="AA444" i="8"/>
  <c r="Z444" i="8"/>
  <c r="X444" i="8"/>
  <c r="U444" i="8"/>
  <c r="T444" i="8"/>
  <c r="S444" i="8"/>
  <c r="R444" i="8"/>
  <c r="Q444" i="8"/>
  <c r="G444" i="8"/>
  <c r="AC443" i="8"/>
  <c r="AA443" i="8"/>
  <c r="Z443" i="8"/>
  <c r="X443" i="8"/>
  <c r="U443" i="8"/>
  <c r="T443" i="8"/>
  <c r="S443" i="8"/>
  <c r="R443" i="8"/>
  <c r="Q443" i="8"/>
  <c r="G443" i="8"/>
  <c r="AC442" i="8"/>
  <c r="AA442" i="8"/>
  <c r="Z442" i="8"/>
  <c r="X442" i="8"/>
  <c r="U442" i="8"/>
  <c r="T442" i="8"/>
  <c r="S442" i="8"/>
  <c r="R442" i="8"/>
  <c r="Q442" i="8"/>
  <c r="G442" i="8"/>
  <c r="AC441" i="8"/>
  <c r="AA441" i="8"/>
  <c r="Z441" i="8"/>
  <c r="X441" i="8"/>
  <c r="U441" i="8"/>
  <c r="T441" i="8"/>
  <c r="S441" i="8"/>
  <c r="R441" i="8"/>
  <c r="Q441" i="8"/>
  <c r="G441" i="8"/>
  <c r="AC440" i="8"/>
  <c r="AA440" i="8"/>
  <c r="Z440" i="8"/>
  <c r="X440" i="8"/>
  <c r="U440" i="8"/>
  <c r="T440" i="8"/>
  <c r="S440" i="8"/>
  <c r="R440" i="8"/>
  <c r="Q440" i="8"/>
  <c r="G440" i="8"/>
  <c r="AC439" i="8"/>
  <c r="AA439" i="8"/>
  <c r="Z439" i="8"/>
  <c r="X439" i="8"/>
  <c r="U439" i="8"/>
  <c r="T439" i="8"/>
  <c r="S439" i="8"/>
  <c r="R439" i="8"/>
  <c r="Q439" i="8"/>
  <c r="G439" i="8"/>
  <c r="AC438" i="8"/>
  <c r="AA438" i="8"/>
  <c r="Z438" i="8"/>
  <c r="X438" i="8"/>
  <c r="U438" i="8"/>
  <c r="T438" i="8"/>
  <c r="S438" i="8"/>
  <c r="R438" i="8"/>
  <c r="Q438" i="8"/>
  <c r="G438" i="8"/>
  <c r="AC437" i="8"/>
  <c r="AA437" i="8"/>
  <c r="Z437" i="8"/>
  <c r="X437" i="8"/>
  <c r="U437" i="8"/>
  <c r="T437" i="8"/>
  <c r="S437" i="8"/>
  <c r="R437" i="8"/>
  <c r="Q437" i="8"/>
  <c r="G437" i="8"/>
  <c r="AC436" i="8"/>
  <c r="AA436" i="8"/>
  <c r="Z436" i="8"/>
  <c r="X436" i="8"/>
  <c r="U436" i="8"/>
  <c r="T436" i="8"/>
  <c r="S436" i="8"/>
  <c r="R436" i="8"/>
  <c r="Q436" i="8"/>
  <c r="G436" i="8"/>
  <c r="AC435" i="8"/>
  <c r="AA435" i="8"/>
  <c r="Z435" i="8"/>
  <c r="X435" i="8"/>
  <c r="U435" i="8"/>
  <c r="T435" i="8"/>
  <c r="S435" i="8"/>
  <c r="R435" i="8"/>
  <c r="Q435" i="8"/>
  <c r="G435" i="8"/>
  <c r="AC434" i="8"/>
  <c r="AA434" i="8"/>
  <c r="Z434" i="8"/>
  <c r="X434" i="8"/>
  <c r="U434" i="8"/>
  <c r="T434" i="8"/>
  <c r="S434" i="8"/>
  <c r="R434" i="8"/>
  <c r="Q434" i="8"/>
  <c r="G434" i="8"/>
  <c r="AC433" i="8"/>
  <c r="AA433" i="8"/>
  <c r="Z433" i="8"/>
  <c r="X433" i="8"/>
  <c r="U433" i="8"/>
  <c r="T433" i="8"/>
  <c r="S433" i="8"/>
  <c r="R433" i="8"/>
  <c r="Q433" i="8"/>
  <c r="G433" i="8"/>
  <c r="AC432" i="8"/>
  <c r="AA432" i="8"/>
  <c r="Z432" i="8"/>
  <c r="X432" i="8"/>
  <c r="U432" i="8"/>
  <c r="T432" i="8"/>
  <c r="S432" i="8"/>
  <c r="R432" i="8"/>
  <c r="Q432" i="8"/>
  <c r="G432" i="8"/>
  <c r="AC431" i="8"/>
  <c r="AA431" i="8"/>
  <c r="Z431" i="8"/>
  <c r="X431" i="8"/>
  <c r="U431" i="8"/>
  <c r="T431" i="8"/>
  <c r="S431" i="8"/>
  <c r="R431" i="8"/>
  <c r="Q431" i="8"/>
  <c r="G431" i="8"/>
  <c r="AC430" i="8"/>
  <c r="AA430" i="8"/>
  <c r="Z430" i="8"/>
  <c r="X430" i="8"/>
  <c r="U430" i="8"/>
  <c r="T430" i="8"/>
  <c r="S430" i="8"/>
  <c r="R430" i="8"/>
  <c r="Q430" i="8"/>
  <c r="G430" i="8"/>
  <c r="AC429" i="8"/>
  <c r="AA429" i="8"/>
  <c r="Z429" i="8"/>
  <c r="X429" i="8"/>
  <c r="U429" i="8"/>
  <c r="T429" i="8"/>
  <c r="S429" i="8"/>
  <c r="R429" i="8"/>
  <c r="Q429" i="8"/>
  <c r="G429" i="8"/>
  <c r="AC428" i="8"/>
  <c r="AA428" i="8"/>
  <c r="Z428" i="8"/>
  <c r="X428" i="8"/>
  <c r="U428" i="8"/>
  <c r="T428" i="8"/>
  <c r="S428" i="8"/>
  <c r="R428" i="8"/>
  <c r="Q428" i="8"/>
  <c r="G428" i="8"/>
  <c r="AC427" i="8"/>
  <c r="AA427" i="8"/>
  <c r="Z427" i="8"/>
  <c r="X427" i="8"/>
  <c r="U427" i="8"/>
  <c r="T427" i="8"/>
  <c r="S427" i="8"/>
  <c r="R427" i="8"/>
  <c r="Q427" i="8"/>
  <c r="G427" i="8"/>
  <c r="AC426" i="8"/>
  <c r="AA426" i="8"/>
  <c r="Z426" i="8"/>
  <c r="X426" i="8"/>
  <c r="U426" i="8"/>
  <c r="T426" i="8"/>
  <c r="S426" i="8"/>
  <c r="R426" i="8"/>
  <c r="Q426" i="8"/>
  <c r="G426" i="8"/>
  <c r="AC425" i="8"/>
  <c r="AA425" i="8"/>
  <c r="Z425" i="8"/>
  <c r="X425" i="8"/>
  <c r="U425" i="8"/>
  <c r="T425" i="8"/>
  <c r="S425" i="8"/>
  <c r="R425" i="8"/>
  <c r="Q425" i="8"/>
  <c r="G425" i="8"/>
  <c r="AC424" i="8"/>
  <c r="AA424" i="8"/>
  <c r="Z424" i="8"/>
  <c r="X424" i="8"/>
  <c r="U424" i="8"/>
  <c r="T424" i="8"/>
  <c r="S424" i="8"/>
  <c r="R424" i="8"/>
  <c r="Q424" i="8"/>
  <c r="G424" i="8"/>
  <c r="AC423" i="8"/>
  <c r="AA423" i="8"/>
  <c r="Z423" i="8"/>
  <c r="X423" i="8"/>
  <c r="U423" i="8"/>
  <c r="T423" i="8"/>
  <c r="S423" i="8"/>
  <c r="R423" i="8"/>
  <c r="Q423" i="8"/>
  <c r="G423" i="8"/>
  <c r="AC422" i="8"/>
  <c r="AA422" i="8"/>
  <c r="Z422" i="8"/>
  <c r="X422" i="8"/>
  <c r="U422" i="8"/>
  <c r="T422" i="8"/>
  <c r="S422" i="8"/>
  <c r="R422" i="8"/>
  <c r="Q422" i="8"/>
  <c r="G422" i="8"/>
  <c r="AC421" i="8"/>
  <c r="AA421" i="8"/>
  <c r="Z421" i="8"/>
  <c r="X421" i="8"/>
  <c r="U421" i="8"/>
  <c r="T421" i="8"/>
  <c r="S421" i="8"/>
  <c r="R421" i="8"/>
  <c r="Q421" i="8"/>
  <c r="G421" i="8"/>
  <c r="AC420" i="8"/>
  <c r="AA420" i="8"/>
  <c r="Z420" i="8"/>
  <c r="X420" i="8"/>
  <c r="U420" i="8"/>
  <c r="T420" i="8"/>
  <c r="S420" i="8"/>
  <c r="R420" i="8"/>
  <c r="Q420" i="8"/>
  <c r="G420" i="8"/>
  <c r="AC419" i="8"/>
  <c r="AA419" i="8"/>
  <c r="Z419" i="8"/>
  <c r="X419" i="8"/>
  <c r="U419" i="8"/>
  <c r="T419" i="8"/>
  <c r="S419" i="8"/>
  <c r="R419" i="8"/>
  <c r="Q419" i="8"/>
  <c r="G419" i="8"/>
  <c r="AC418" i="8"/>
  <c r="AA418" i="8"/>
  <c r="Z418" i="8"/>
  <c r="X418" i="8"/>
  <c r="U418" i="8"/>
  <c r="T418" i="8"/>
  <c r="S418" i="8"/>
  <c r="R418" i="8"/>
  <c r="Q418" i="8"/>
  <c r="G418" i="8"/>
  <c r="AC417" i="8"/>
  <c r="AA417" i="8"/>
  <c r="Z417" i="8"/>
  <c r="X417" i="8"/>
  <c r="U417" i="8"/>
  <c r="T417" i="8"/>
  <c r="S417" i="8"/>
  <c r="R417" i="8"/>
  <c r="Q417" i="8"/>
  <c r="G417" i="8"/>
  <c r="AC416" i="8"/>
  <c r="AA416" i="8"/>
  <c r="Z416" i="8"/>
  <c r="X416" i="8"/>
  <c r="U416" i="8"/>
  <c r="T416" i="8"/>
  <c r="S416" i="8"/>
  <c r="R416" i="8"/>
  <c r="Q416" i="8"/>
  <c r="G416" i="8"/>
  <c r="AC415" i="8"/>
  <c r="AA415" i="8"/>
  <c r="Z415" i="8"/>
  <c r="X415" i="8"/>
  <c r="U415" i="8"/>
  <c r="T415" i="8"/>
  <c r="S415" i="8"/>
  <c r="R415" i="8"/>
  <c r="Q415" i="8"/>
  <c r="G415" i="8"/>
  <c r="AC414" i="8"/>
  <c r="AA414" i="8"/>
  <c r="Z414" i="8"/>
  <c r="X414" i="8"/>
  <c r="U414" i="8"/>
  <c r="T414" i="8"/>
  <c r="S414" i="8"/>
  <c r="R414" i="8"/>
  <c r="Q414" i="8"/>
  <c r="G414" i="8"/>
  <c r="AC413" i="8"/>
  <c r="AA413" i="8"/>
  <c r="Z413" i="8"/>
  <c r="X413" i="8"/>
  <c r="U413" i="8"/>
  <c r="T413" i="8"/>
  <c r="S413" i="8"/>
  <c r="R413" i="8"/>
  <c r="Q413" i="8"/>
  <c r="G413" i="8"/>
  <c r="AC412" i="8"/>
  <c r="AA412" i="8"/>
  <c r="Z412" i="8"/>
  <c r="X412" i="8"/>
  <c r="U412" i="8"/>
  <c r="T412" i="8"/>
  <c r="S412" i="8"/>
  <c r="R412" i="8"/>
  <c r="Q412" i="8"/>
  <c r="G412" i="8"/>
  <c r="AC411" i="8"/>
  <c r="AA411" i="8"/>
  <c r="Z411" i="8"/>
  <c r="X411" i="8"/>
  <c r="U411" i="8"/>
  <c r="T411" i="8"/>
  <c r="S411" i="8"/>
  <c r="R411" i="8"/>
  <c r="Q411" i="8"/>
  <c r="G411" i="8"/>
  <c r="AC410" i="8"/>
  <c r="AA410" i="8"/>
  <c r="Z410" i="8"/>
  <c r="X410" i="8"/>
  <c r="U410" i="8"/>
  <c r="T410" i="8"/>
  <c r="S410" i="8"/>
  <c r="R410" i="8"/>
  <c r="Q410" i="8"/>
  <c r="G410" i="8"/>
  <c r="AC409" i="8"/>
  <c r="AA409" i="8"/>
  <c r="Z409" i="8"/>
  <c r="X409" i="8"/>
  <c r="U409" i="8"/>
  <c r="T409" i="8"/>
  <c r="S409" i="8"/>
  <c r="R409" i="8"/>
  <c r="Q409" i="8"/>
  <c r="G409" i="8"/>
  <c r="AC408" i="8"/>
  <c r="AA408" i="8"/>
  <c r="Z408" i="8"/>
  <c r="X408" i="8"/>
  <c r="U408" i="8"/>
  <c r="T408" i="8"/>
  <c r="S408" i="8"/>
  <c r="R408" i="8"/>
  <c r="Q408" i="8"/>
  <c r="G408" i="8"/>
  <c r="AC407" i="8"/>
  <c r="AA407" i="8"/>
  <c r="Z407" i="8"/>
  <c r="X407" i="8"/>
  <c r="U407" i="8"/>
  <c r="T407" i="8"/>
  <c r="S407" i="8"/>
  <c r="R407" i="8"/>
  <c r="Q407" i="8"/>
  <c r="G407" i="8"/>
  <c r="AC406" i="8"/>
  <c r="AA406" i="8"/>
  <c r="Z406" i="8"/>
  <c r="X406" i="8"/>
  <c r="U406" i="8"/>
  <c r="T406" i="8"/>
  <c r="S406" i="8"/>
  <c r="R406" i="8"/>
  <c r="Q406" i="8"/>
  <c r="G406" i="8"/>
  <c r="AC405" i="8"/>
  <c r="AA405" i="8"/>
  <c r="Z405" i="8"/>
  <c r="X405" i="8"/>
  <c r="U405" i="8"/>
  <c r="T405" i="8"/>
  <c r="S405" i="8"/>
  <c r="R405" i="8"/>
  <c r="Q405" i="8"/>
  <c r="G405" i="8"/>
  <c r="AC404" i="8"/>
  <c r="AA404" i="8"/>
  <c r="Z404" i="8"/>
  <c r="X404" i="8"/>
  <c r="U404" i="8"/>
  <c r="T404" i="8"/>
  <c r="S404" i="8"/>
  <c r="R404" i="8"/>
  <c r="Q404" i="8"/>
  <c r="G404" i="8"/>
  <c r="AC403" i="8"/>
  <c r="AA403" i="8"/>
  <c r="Z403" i="8"/>
  <c r="X403" i="8"/>
  <c r="U403" i="8"/>
  <c r="T403" i="8"/>
  <c r="S403" i="8"/>
  <c r="R403" i="8"/>
  <c r="Q403" i="8"/>
  <c r="G403" i="8"/>
  <c r="AC402" i="8"/>
  <c r="AA402" i="8"/>
  <c r="Z402" i="8"/>
  <c r="X402" i="8"/>
  <c r="U402" i="8"/>
  <c r="T402" i="8"/>
  <c r="S402" i="8"/>
  <c r="R402" i="8"/>
  <c r="Q402" i="8"/>
  <c r="G402" i="8"/>
  <c r="AC401" i="8"/>
  <c r="AA401" i="8"/>
  <c r="Z401" i="8"/>
  <c r="X401" i="8"/>
  <c r="U401" i="8"/>
  <c r="T401" i="8"/>
  <c r="S401" i="8"/>
  <c r="R401" i="8"/>
  <c r="Q401" i="8"/>
  <c r="G401" i="8"/>
  <c r="AC400" i="8"/>
  <c r="AA400" i="8"/>
  <c r="Z400" i="8"/>
  <c r="X400" i="8"/>
  <c r="U400" i="8"/>
  <c r="T400" i="8"/>
  <c r="S400" i="8"/>
  <c r="R400" i="8"/>
  <c r="Q400" i="8"/>
  <c r="G400" i="8"/>
  <c r="AC399" i="8"/>
  <c r="AA399" i="8"/>
  <c r="Z399" i="8"/>
  <c r="X399" i="8"/>
  <c r="U399" i="8"/>
  <c r="T399" i="8"/>
  <c r="S399" i="8"/>
  <c r="R399" i="8"/>
  <c r="Q399" i="8"/>
  <c r="G399" i="8"/>
  <c r="AC398" i="8"/>
  <c r="AA398" i="8"/>
  <c r="Z398" i="8"/>
  <c r="X398" i="8"/>
  <c r="U398" i="8"/>
  <c r="T398" i="8"/>
  <c r="S398" i="8"/>
  <c r="R398" i="8"/>
  <c r="Q398" i="8"/>
  <c r="G398" i="8"/>
  <c r="AC397" i="8"/>
  <c r="AA397" i="8"/>
  <c r="Z397" i="8"/>
  <c r="X397" i="8"/>
  <c r="U397" i="8"/>
  <c r="T397" i="8"/>
  <c r="S397" i="8"/>
  <c r="R397" i="8"/>
  <c r="Q397" i="8"/>
  <c r="G397" i="8"/>
  <c r="AC396" i="8"/>
  <c r="AA396" i="8"/>
  <c r="Z396" i="8"/>
  <c r="X396" i="8"/>
  <c r="U396" i="8"/>
  <c r="T396" i="8"/>
  <c r="S396" i="8"/>
  <c r="R396" i="8"/>
  <c r="Q396" i="8"/>
  <c r="G396" i="8"/>
  <c r="AC395" i="8"/>
  <c r="AA395" i="8"/>
  <c r="Z395" i="8"/>
  <c r="X395" i="8"/>
  <c r="U395" i="8"/>
  <c r="T395" i="8"/>
  <c r="S395" i="8"/>
  <c r="R395" i="8"/>
  <c r="Q395" i="8"/>
  <c r="G395" i="8"/>
  <c r="AC394" i="8"/>
  <c r="AA394" i="8"/>
  <c r="Z394" i="8"/>
  <c r="X394" i="8"/>
  <c r="U394" i="8"/>
  <c r="T394" i="8"/>
  <c r="S394" i="8"/>
  <c r="R394" i="8"/>
  <c r="Q394" i="8"/>
  <c r="G394" i="8"/>
  <c r="AC393" i="8"/>
  <c r="AA393" i="8"/>
  <c r="Z393" i="8"/>
  <c r="X393" i="8"/>
  <c r="U393" i="8"/>
  <c r="T393" i="8"/>
  <c r="S393" i="8"/>
  <c r="R393" i="8"/>
  <c r="Q393" i="8"/>
  <c r="G393" i="8"/>
  <c r="AC392" i="8"/>
  <c r="AA392" i="8"/>
  <c r="Z392" i="8"/>
  <c r="X392" i="8"/>
  <c r="U392" i="8"/>
  <c r="T392" i="8"/>
  <c r="S392" i="8"/>
  <c r="R392" i="8"/>
  <c r="Q392" i="8"/>
  <c r="G392" i="8"/>
  <c r="AC391" i="8"/>
  <c r="AA391" i="8"/>
  <c r="Z391" i="8"/>
  <c r="X391" i="8"/>
  <c r="U391" i="8"/>
  <c r="T391" i="8"/>
  <c r="S391" i="8"/>
  <c r="R391" i="8"/>
  <c r="Q391" i="8"/>
  <c r="G391" i="8"/>
  <c r="AC390" i="8"/>
  <c r="AA390" i="8"/>
  <c r="Z390" i="8"/>
  <c r="X390" i="8"/>
  <c r="U390" i="8"/>
  <c r="T390" i="8"/>
  <c r="S390" i="8"/>
  <c r="R390" i="8"/>
  <c r="Q390" i="8"/>
  <c r="G390" i="8"/>
  <c r="AC389" i="8"/>
  <c r="AA389" i="8"/>
  <c r="Z389" i="8"/>
  <c r="X389" i="8"/>
  <c r="U389" i="8"/>
  <c r="T389" i="8"/>
  <c r="S389" i="8"/>
  <c r="R389" i="8"/>
  <c r="G389" i="8"/>
  <c r="AC388" i="8"/>
  <c r="AA388" i="8"/>
  <c r="Z388" i="8"/>
  <c r="X388" i="8"/>
  <c r="U388" i="8"/>
  <c r="T388" i="8"/>
  <c r="S388" i="8"/>
  <c r="R388" i="8"/>
  <c r="Q388" i="8"/>
  <c r="G388" i="8"/>
  <c r="AC387" i="8"/>
  <c r="AA387" i="8"/>
  <c r="Z387" i="8"/>
  <c r="X387" i="8"/>
  <c r="U387" i="8"/>
  <c r="T387" i="8"/>
  <c r="S387" i="8"/>
  <c r="R387" i="8"/>
  <c r="Q387" i="8"/>
  <c r="G387" i="8"/>
  <c r="AC386" i="8"/>
  <c r="AA386" i="8"/>
  <c r="Z386" i="8"/>
  <c r="X386" i="8"/>
  <c r="U386" i="8"/>
  <c r="T386" i="8"/>
  <c r="S386" i="8"/>
  <c r="R386" i="8"/>
  <c r="Q386" i="8"/>
  <c r="G386" i="8"/>
  <c r="AC385" i="8"/>
  <c r="AA385" i="8"/>
  <c r="Z385" i="8"/>
  <c r="X385" i="8"/>
  <c r="U385" i="8"/>
  <c r="T385" i="8"/>
  <c r="S385" i="8"/>
  <c r="R385" i="8"/>
  <c r="Q385" i="8"/>
  <c r="G385" i="8"/>
  <c r="AC384" i="8"/>
  <c r="AA384" i="8"/>
  <c r="Z384" i="8"/>
  <c r="X384" i="8"/>
  <c r="U384" i="8"/>
  <c r="T384" i="8"/>
  <c r="S384" i="8"/>
  <c r="R384" i="8"/>
  <c r="Q384" i="8"/>
  <c r="G384" i="8"/>
  <c r="AC383" i="8"/>
  <c r="AA383" i="8"/>
  <c r="Z383" i="8"/>
  <c r="X383" i="8"/>
  <c r="U383" i="8"/>
  <c r="T383" i="8"/>
  <c r="S383" i="8"/>
  <c r="R383" i="8"/>
  <c r="Q383" i="8"/>
  <c r="G383" i="8"/>
  <c r="AC382" i="8"/>
  <c r="AA382" i="8"/>
  <c r="Z382" i="8"/>
  <c r="X382" i="8"/>
  <c r="U382" i="8"/>
  <c r="T382" i="8"/>
  <c r="S382" i="8"/>
  <c r="R382" i="8"/>
  <c r="Q382" i="8"/>
  <c r="G382" i="8"/>
  <c r="AC381" i="8"/>
  <c r="AA381" i="8"/>
  <c r="Z381" i="8"/>
  <c r="X381" i="8"/>
  <c r="U381" i="8"/>
  <c r="T381" i="8"/>
  <c r="S381" i="8"/>
  <c r="R381" i="8"/>
  <c r="Q381" i="8"/>
  <c r="G381" i="8"/>
  <c r="AC380" i="8"/>
  <c r="AA380" i="8"/>
  <c r="Z380" i="8"/>
  <c r="X380" i="8"/>
  <c r="U380" i="8"/>
  <c r="T380" i="8"/>
  <c r="S380" i="8"/>
  <c r="R380" i="8"/>
  <c r="Q380" i="8"/>
  <c r="G380" i="8"/>
  <c r="AC379" i="8"/>
  <c r="AA379" i="8"/>
  <c r="Z379" i="8"/>
  <c r="X379" i="8"/>
  <c r="U379" i="8"/>
  <c r="T379" i="8"/>
  <c r="S379" i="8"/>
  <c r="R379" i="8"/>
  <c r="Q379" i="8"/>
  <c r="G379" i="8"/>
  <c r="AC378" i="8"/>
  <c r="AA378" i="8"/>
  <c r="Z378" i="8"/>
  <c r="X378" i="8"/>
  <c r="U378" i="8"/>
  <c r="T378" i="8"/>
  <c r="S378" i="8"/>
  <c r="R378" i="8"/>
  <c r="Q378" i="8"/>
  <c r="G378" i="8"/>
  <c r="AC377" i="8"/>
  <c r="AA377" i="8"/>
  <c r="Z377" i="8"/>
  <c r="X377" i="8"/>
  <c r="U377" i="8"/>
  <c r="T377" i="8"/>
  <c r="S377" i="8"/>
  <c r="R377" i="8"/>
  <c r="Q377" i="8"/>
  <c r="G377" i="8"/>
  <c r="AC376" i="8"/>
  <c r="AA376" i="8"/>
  <c r="Z376" i="8"/>
  <c r="X376" i="8"/>
  <c r="U376" i="8"/>
  <c r="T376" i="8"/>
  <c r="S376" i="8"/>
  <c r="R376" i="8"/>
  <c r="Q376" i="8"/>
  <c r="G376" i="8"/>
  <c r="AC375" i="8"/>
  <c r="AA375" i="8"/>
  <c r="Z375" i="8"/>
  <c r="X375" i="8"/>
  <c r="U375" i="8"/>
  <c r="T375" i="8"/>
  <c r="S375" i="8"/>
  <c r="R375" i="8"/>
  <c r="Q375" i="8"/>
  <c r="G375" i="8"/>
  <c r="AC374" i="8"/>
  <c r="AA374" i="8"/>
  <c r="Z374" i="8"/>
  <c r="X374" i="8"/>
  <c r="U374" i="8"/>
  <c r="T374" i="8"/>
  <c r="S374" i="8"/>
  <c r="R374" i="8"/>
  <c r="Q374" i="8"/>
  <c r="G374" i="8"/>
  <c r="AC373" i="8"/>
  <c r="AA373" i="8"/>
  <c r="Z373" i="8"/>
  <c r="X373" i="8"/>
  <c r="U373" i="8"/>
  <c r="T373" i="8"/>
  <c r="S373" i="8"/>
  <c r="R373" i="8"/>
  <c r="Q373" i="8"/>
  <c r="G373" i="8"/>
  <c r="AC372" i="8"/>
  <c r="AA372" i="8"/>
  <c r="Z372" i="8"/>
  <c r="X372" i="8"/>
  <c r="U372" i="8"/>
  <c r="T372" i="8"/>
  <c r="S372" i="8"/>
  <c r="R372" i="8"/>
  <c r="Q372" i="8"/>
  <c r="G372" i="8"/>
  <c r="AC371" i="8"/>
  <c r="AA371" i="8"/>
  <c r="Z371" i="8"/>
  <c r="X371" i="8"/>
  <c r="U371" i="8"/>
  <c r="T371" i="8"/>
  <c r="S371" i="8"/>
  <c r="R371" i="8"/>
  <c r="Q371" i="8"/>
  <c r="G371" i="8"/>
  <c r="AC370" i="8"/>
  <c r="AA370" i="8"/>
  <c r="Z370" i="8"/>
  <c r="X370" i="8"/>
  <c r="U370" i="8"/>
  <c r="T370" i="8"/>
  <c r="S370" i="8"/>
  <c r="R370" i="8"/>
  <c r="Q370" i="8"/>
  <c r="G370" i="8"/>
  <c r="AC369" i="8"/>
  <c r="AA369" i="8"/>
  <c r="Z369" i="8"/>
  <c r="X369" i="8"/>
  <c r="U369" i="8"/>
  <c r="T369" i="8"/>
  <c r="S369" i="8"/>
  <c r="R369" i="8"/>
  <c r="Q369" i="8"/>
  <c r="G369" i="8"/>
  <c r="AC368" i="8"/>
  <c r="AA368" i="8"/>
  <c r="Z368" i="8"/>
  <c r="X368" i="8"/>
  <c r="U368" i="8"/>
  <c r="T368" i="8"/>
  <c r="S368" i="8"/>
  <c r="R368" i="8"/>
  <c r="Q368" i="8"/>
  <c r="G368" i="8"/>
  <c r="AC367" i="8"/>
  <c r="AA367" i="8"/>
  <c r="Z367" i="8"/>
  <c r="X367" i="8"/>
  <c r="U367" i="8"/>
  <c r="T367" i="8"/>
  <c r="S367" i="8"/>
  <c r="R367" i="8"/>
  <c r="Q367" i="8"/>
  <c r="G367" i="8"/>
  <c r="AC366" i="8"/>
  <c r="AA366" i="8"/>
  <c r="Z366" i="8"/>
  <c r="X366" i="8"/>
  <c r="U366" i="8"/>
  <c r="T366" i="8"/>
  <c r="S366" i="8"/>
  <c r="R366" i="8"/>
  <c r="Q366" i="8"/>
  <c r="G366" i="8"/>
  <c r="AC365" i="8"/>
  <c r="AA365" i="8"/>
  <c r="Z365" i="8"/>
  <c r="X365" i="8"/>
  <c r="U365" i="8"/>
  <c r="T365" i="8"/>
  <c r="S365" i="8"/>
  <c r="R365" i="8"/>
  <c r="Q365" i="8"/>
  <c r="G365" i="8"/>
  <c r="AC364" i="8"/>
  <c r="AA364" i="8"/>
  <c r="Z364" i="8"/>
  <c r="X364" i="8"/>
  <c r="U364" i="8"/>
  <c r="T364" i="8"/>
  <c r="S364" i="8"/>
  <c r="R364" i="8"/>
  <c r="Q364" i="8"/>
  <c r="G364" i="8"/>
  <c r="AC363" i="8"/>
  <c r="AA363" i="8"/>
  <c r="Z363" i="8"/>
  <c r="X363" i="8"/>
  <c r="U363" i="8"/>
  <c r="T363" i="8"/>
  <c r="S363" i="8"/>
  <c r="R363" i="8"/>
  <c r="Q363" i="8"/>
  <c r="G363" i="8"/>
  <c r="AC362" i="8"/>
  <c r="AA362" i="8"/>
  <c r="Z362" i="8"/>
  <c r="X362" i="8"/>
  <c r="U362" i="8"/>
  <c r="T362" i="8"/>
  <c r="S362" i="8"/>
  <c r="R362" i="8"/>
  <c r="Q362" i="8"/>
  <c r="G362" i="8"/>
  <c r="AC361" i="8"/>
  <c r="AA361" i="8"/>
  <c r="Z361" i="8"/>
  <c r="X361" i="8"/>
  <c r="U361" i="8"/>
  <c r="T361" i="8"/>
  <c r="S361" i="8"/>
  <c r="R361" i="8"/>
  <c r="Q361" i="8"/>
  <c r="G361" i="8"/>
  <c r="AC360" i="8"/>
  <c r="AA360" i="8"/>
  <c r="Z360" i="8"/>
  <c r="X360" i="8"/>
  <c r="U360" i="8"/>
  <c r="T360" i="8"/>
  <c r="S360" i="8"/>
  <c r="R360" i="8"/>
  <c r="Q360" i="8"/>
  <c r="G360" i="8"/>
  <c r="AC359" i="8"/>
  <c r="AA359" i="8"/>
  <c r="Z359" i="8"/>
  <c r="X359" i="8"/>
  <c r="U359" i="8"/>
  <c r="T359" i="8"/>
  <c r="S359" i="8"/>
  <c r="R359" i="8"/>
  <c r="Q359" i="8"/>
  <c r="G359" i="8"/>
  <c r="AC358" i="8"/>
  <c r="AA358" i="8"/>
  <c r="Z358" i="8"/>
  <c r="X358" i="8"/>
  <c r="U358" i="8"/>
  <c r="T358" i="8"/>
  <c r="S358" i="8"/>
  <c r="R358" i="8"/>
  <c r="Q358" i="8"/>
  <c r="G358" i="8"/>
  <c r="AC357" i="8"/>
  <c r="AA357" i="8"/>
  <c r="Z357" i="8"/>
  <c r="X357" i="8"/>
  <c r="U357" i="8"/>
  <c r="T357" i="8"/>
  <c r="S357" i="8"/>
  <c r="R357" i="8"/>
  <c r="Q357" i="8"/>
  <c r="G357" i="8"/>
  <c r="AC356" i="8"/>
  <c r="AA356" i="8"/>
  <c r="Z356" i="8"/>
  <c r="X356" i="8"/>
  <c r="U356" i="8"/>
  <c r="T356" i="8"/>
  <c r="S356" i="8"/>
  <c r="R356" i="8"/>
  <c r="Q356" i="8"/>
  <c r="G356" i="8"/>
  <c r="AC355" i="8"/>
  <c r="AA355" i="8"/>
  <c r="Z355" i="8"/>
  <c r="X355" i="8"/>
  <c r="U355" i="8"/>
  <c r="T355" i="8"/>
  <c r="S355" i="8"/>
  <c r="R355" i="8"/>
  <c r="Q355" i="8"/>
  <c r="G355" i="8"/>
  <c r="AC354" i="8"/>
  <c r="AA354" i="8"/>
  <c r="Z354" i="8"/>
  <c r="X354" i="8"/>
  <c r="U354" i="8"/>
  <c r="T354" i="8"/>
  <c r="S354" i="8"/>
  <c r="R354" i="8"/>
  <c r="Q354" i="8"/>
  <c r="G354" i="8"/>
  <c r="AC353" i="8"/>
  <c r="AA353" i="8"/>
  <c r="Z353" i="8"/>
  <c r="X353" i="8"/>
  <c r="U353" i="8"/>
  <c r="T353" i="8"/>
  <c r="S353" i="8"/>
  <c r="R353" i="8"/>
  <c r="Q353" i="8"/>
  <c r="G353" i="8"/>
  <c r="AC352" i="8"/>
  <c r="AA352" i="8"/>
  <c r="Z352" i="8"/>
  <c r="X352" i="8"/>
  <c r="U352" i="8"/>
  <c r="T352" i="8"/>
  <c r="S352" i="8"/>
  <c r="R352" i="8"/>
  <c r="Q352" i="8"/>
  <c r="G352" i="8"/>
  <c r="AC351" i="8"/>
  <c r="AA351" i="8"/>
  <c r="Z351" i="8"/>
  <c r="X351" i="8"/>
  <c r="U351" i="8"/>
  <c r="T351" i="8"/>
  <c r="S351" i="8"/>
  <c r="R351" i="8"/>
  <c r="Q351" i="8"/>
  <c r="G351" i="8"/>
  <c r="AC350" i="8"/>
  <c r="AA350" i="8"/>
  <c r="Z350" i="8"/>
  <c r="X350" i="8"/>
  <c r="U350" i="8"/>
  <c r="T350" i="8"/>
  <c r="S350" i="8"/>
  <c r="R350" i="8"/>
  <c r="Q350" i="8"/>
  <c r="G350" i="8"/>
  <c r="AC349" i="8"/>
  <c r="AA349" i="8"/>
  <c r="Z349" i="8"/>
  <c r="X349" i="8"/>
  <c r="U349" i="8"/>
  <c r="T349" i="8"/>
  <c r="S349" i="8"/>
  <c r="R349" i="8"/>
  <c r="Q349" i="8"/>
  <c r="G349" i="8"/>
  <c r="AC348" i="8"/>
  <c r="AA348" i="8"/>
  <c r="Z348" i="8"/>
  <c r="X348" i="8"/>
  <c r="U348" i="8"/>
  <c r="T348" i="8"/>
  <c r="S348" i="8"/>
  <c r="R348" i="8"/>
  <c r="Q348" i="8"/>
  <c r="G348" i="8"/>
  <c r="AC347" i="8"/>
  <c r="AA347" i="8"/>
  <c r="Z347" i="8"/>
  <c r="X347" i="8"/>
  <c r="U347" i="8"/>
  <c r="T347" i="8"/>
  <c r="S347" i="8"/>
  <c r="R347" i="8"/>
  <c r="Q347" i="8"/>
  <c r="G347" i="8"/>
  <c r="AC346" i="8"/>
  <c r="AA346" i="8"/>
  <c r="Z346" i="8"/>
  <c r="X346" i="8"/>
  <c r="U346" i="8"/>
  <c r="T346" i="8"/>
  <c r="S346" i="8"/>
  <c r="R346" i="8"/>
  <c r="Q346" i="8"/>
  <c r="G346" i="8"/>
  <c r="AC345" i="8"/>
  <c r="AA345" i="8"/>
  <c r="Z345" i="8"/>
  <c r="X345" i="8"/>
  <c r="U345" i="8"/>
  <c r="T345" i="8"/>
  <c r="S345" i="8"/>
  <c r="R345" i="8"/>
  <c r="Q345" i="8"/>
  <c r="G345" i="8"/>
  <c r="AC344" i="8"/>
  <c r="AA344" i="8"/>
  <c r="Z344" i="8"/>
  <c r="X344" i="8"/>
  <c r="U344" i="8"/>
  <c r="T344" i="8"/>
  <c r="S344" i="8"/>
  <c r="R344" i="8"/>
  <c r="Q344" i="8"/>
  <c r="G344" i="8"/>
  <c r="AC343" i="8"/>
  <c r="AA343" i="8"/>
  <c r="Z343" i="8"/>
  <c r="X343" i="8"/>
  <c r="U343" i="8"/>
  <c r="T343" i="8"/>
  <c r="S343" i="8"/>
  <c r="R343" i="8"/>
  <c r="Q343" i="8"/>
  <c r="G343" i="8"/>
  <c r="AC342" i="8"/>
  <c r="AA342" i="8"/>
  <c r="Z342" i="8"/>
  <c r="X342" i="8"/>
  <c r="U342" i="8"/>
  <c r="T342" i="8"/>
  <c r="S342" i="8"/>
  <c r="R342" i="8"/>
  <c r="Q342" i="8"/>
  <c r="G342" i="8"/>
  <c r="AC341" i="8"/>
  <c r="AA341" i="8"/>
  <c r="Z341" i="8"/>
  <c r="X341" i="8"/>
  <c r="U341" i="8"/>
  <c r="T341" i="8"/>
  <c r="S341" i="8"/>
  <c r="R341" i="8"/>
  <c r="Q341" i="8"/>
  <c r="G341" i="8"/>
  <c r="AC340" i="8"/>
  <c r="AA340" i="8"/>
  <c r="Z340" i="8"/>
  <c r="X340" i="8"/>
  <c r="U340" i="8"/>
  <c r="T340" i="8"/>
  <c r="S340" i="8"/>
  <c r="R340" i="8"/>
  <c r="Q340" i="8"/>
  <c r="G340" i="8"/>
  <c r="AC339" i="8"/>
  <c r="AA339" i="8"/>
  <c r="Z339" i="8"/>
  <c r="X339" i="8"/>
  <c r="U339" i="8"/>
  <c r="T339" i="8"/>
  <c r="S339" i="8"/>
  <c r="R339" i="8"/>
  <c r="Q339" i="8"/>
  <c r="G339" i="8"/>
  <c r="AC338" i="8"/>
  <c r="AA338" i="8"/>
  <c r="Z338" i="8"/>
  <c r="X338" i="8"/>
  <c r="U338" i="8"/>
  <c r="T338" i="8"/>
  <c r="S338" i="8"/>
  <c r="R338" i="8"/>
  <c r="Q338" i="8"/>
  <c r="G338" i="8"/>
  <c r="AC337" i="8"/>
  <c r="AA337" i="8"/>
  <c r="Z337" i="8"/>
  <c r="X337" i="8"/>
  <c r="U337" i="8"/>
  <c r="T337" i="8"/>
  <c r="S337" i="8"/>
  <c r="R337" i="8"/>
  <c r="Q337" i="8"/>
  <c r="G337" i="8"/>
  <c r="AC336" i="8"/>
  <c r="AA336" i="8"/>
  <c r="Z336" i="8"/>
  <c r="X336" i="8"/>
  <c r="U336" i="8"/>
  <c r="T336" i="8"/>
  <c r="S336" i="8"/>
  <c r="R336" i="8"/>
  <c r="Q336" i="8"/>
  <c r="G336" i="8"/>
  <c r="AC335" i="8"/>
  <c r="AA335" i="8"/>
  <c r="Z335" i="8"/>
  <c r="X335" i="8"/>
  <c r="U335" i="8"/>
  <c r="T335" i="8"/>
  <c r="S335" i="8"/>
  <c r="R335" i="8"/>
  <c r="Q335" i="8"/>
  <c r="G335" i="8"/>
  <c r="AC334" i="8"/>
  <c r="AA334" i="8"/>
  <c r="Z334" i="8"/>
  <c r="X334" i="8"/>
  <c r="U334" i="8"/>
  <c r="T334" i="8"/>
  <c r="S334" i="8"/>
  <c r="R334" i="8"/>
  <c r="Q334" i="8"/>
  <c r="G334" i="8"/>
  <c r="AC333" i="8"/>
  <c r="AA333" i="8"/>
  <c r="Z333" i="8"/>
  <c r="X333" i="8"/>
  <c r="U333" i="8"/>
  <c r="T333" i="8"/>
  <c r="S333" i="8"/>
  <c r="R333" i="8"/>
  <c r="Q333" i="8"/>
  <c r="G333" i="8"/>
  <c r="AC332" i="8"/>
  <c r="AA332" i="8"/>
  <c r="Z332" i="8"/>
  <c r="X332" i="8"/>
  <c r="U332" i="8"/>
  <c r="T332" i="8"/>
  <c r="S332" i="8"/>
  <c r="R332" i="8"/>
  <c r="Q332" i="8"/>
  <c r="G332" i="8"/>
  <c r="AC331" i="8"/>
  <c r="AA331" i="8"/>
  <c r="Z331" i="8"/>
  <c r="X331" i="8"/>
  <c r="U331" i="8"/>
  <c r="T331" i="8"/>
  <c r="S331" i="8"/>
  <c r="R331" i="8"/>
  <c r="Q331" i="8"/>
  <c r="G331" i="8"/>
  <c r="AC330" i="8"/>
  <c r="AA330" i="8"/>
  <c r="Z330" i="8"/>
  <c r="X330" i="8"/>
  <c r="U330" i="8"/>
  <c r="T330" i="8"/>
  <c r="S330" i="8"/>
  <c r="R330" i="8"/>
  <c r="Q330" i="8"/>
  <c r="G330" i="8"/>
  <c r="AC329" i="8"/>
  <c r="AA329" i="8"/>
  <c r="Z329" i="8"/>
  <c r="X329" i="8"/>
  <c r="U329" i="8"/>
  <c r="T329" i="8"/>
  <c r="S329" i="8"/>
  <c r="R329" i="8"/>
  <c r="Q329" i="8"/>
  <c r="G329" i="8"/>
  <c r="AC328" i="8"/>
  <c r="AA328" i="8"/>
  <c r="Z328" i="8"/>
  <c r="X328" i="8"/>
  <c r="U328" i="8"/>
  <c r="T328" i="8"/>
  <c r="S328" i="8"/>
  <c r="R328" i="8"/>
  <c r="Q328" i="8"/>
  <c r="G328" i="8"/>
  <c r="AC327" i="8"/>
  <c r="AA327" i="8"/>
  <c r="Z327" i="8"/>
  <c r="X327" i="8"/>
  <c r="U327" i="8"/>
  <c r="T327" i="8"/>
  <c r="S327" i="8"/>
  <c r="R327" i="8"/>
  <c r="Q327" i="8"/>
  <c r="G327" i="8"/>
  <c r="AC326" i="8"/>
  <c r="AA326" i="8"/>
  <c r="Z326" i="8"/>
  <c r="X326" i="8"/>
  <c r="U326" i="8"/>
  <c r="T326" i="8"/>
  <c r="S326" i="8"/>
  <c r="R326" i="8"/>
  <c r="Q326" i="8"/>
  <c r="G326" i="8"/>
  <c r="AC325" i="8"/>
  <c r="AA325" i="8"/>
  <c r="Z325" i="8"/>
  <c r="X325" i="8"/>
  <c r="U325" i="8"/>
  <c r="T325" i="8"/>
  <c r="S325" i="8"/>
  <c r="R325" i="8"/>
  <c r="Q325" i="8"/>
  <c r="G325" i="8"/>
  <c r="AC324" i="8"/>
  <c r="AA324" i="8"/>
  <c r="Z324" i="8"/>
  <c r="X324" i="8"/>
  <c r="U324" i="8"/>
  <c r="T324" i="8"/>
  <c r="S324" i="8"/>
  <c r="R324" i="8"/>
  <c r="Q324" i="8"/>
  <c r="G324" i="8"/>
  <c r="AC323" i="8"/>
  <c r="AA323" i="8"/>
  <c r="Z323" i="8"/>
  <c r="X323" i="8"/>
  <c r="U323" i="8"/>
  <c r="T323" i="8"/>
  <c r="S323" i="8"/>
  <c r="R323" i="8"/>
  <c r="Q323" i="8"/>
  <c r="G323" i="8"/>
  <c r="AC322" i="8"/>
  <c r="AA322" i="8"/>
  <c r="Z322" i="8"/>
  <c r="X322" i="8"/>
  <c r="U322" i="8"/>
  <c r="T322" i="8"/>
  <c r="S322" i="8"/>
  <c r="R322" i="8"/>
  <c r="Q322" i="8"/>
  <c r="G322" i="8"/>
  <c r="AC321" i="8"/>
  <c r="AA321" i="8"/>
  <c r="Z321" i="8"/>
  <c r="X321" i="8"/>
  <c r="U321" i="8"/>
  <c r="T321" i="8"/>
  <c r="S321" i="8"/>
  <c r="R321" i="8"/>
  <c r="Q321" i="8"/>
  <c r="G321" i="8"/>
  <c r="AC320" i="8"/>
  <c r="AA320" i="8"/>
  <c r="Z320" i="8"/>
  <c r="X320" i="8"/>
  <c r="U320" i="8"/>
  <c r="T320" i="8"/>
  <c r="S320" i="8"/>
  <c r="R320" i="8"/>
  <c r="Q320" i="8"/>
  <c r="G320" i="8"/>
  <c r="AC319" i="8"/>
  <c r="AA319" i="8"/>
  <c r="Z319" i="8"/>
  <c r="X319" i="8"/>
  <c r="U319" i="8"/>
  <c r="T319" i="8"/>
  <c r="S319" i="8"/>
  <c r="R319" i="8"/>
  <c r="Q319" i="8"/>
  <c r="G319" i="8"/>
  <c r="AC318" i="8"/>
  <c r="AA318" i="8"/>
  <c r="Z318" i="8"/>
  <c r="X318" i="8"/>
  <c r="U318" i="8"/>
  <c r="T318" i="8"/>
  <c r="S318" i="8"/>
  <c r="R318" i="8"/>
  <c r="Q318" i="8"/>
  <c r="G318" i="8"/>
  <c r="AC317" i="8"/>
  <c r="AA317" i="8"/>
  <c r="Z317" i="8"/>
  <c r="X317" i="8"/>
  <c r="U317" i="8"/>
  <c r="T317" i="8"/>
  <c r="S317" i="8"/>
  <c r="R317" i="8"/>
  <c r="Q317" i="8"/>
  <c r="G317" i="8"/>
  <c r="AC316" i="8"/>
  <c r="AA316" i="8"/>
  <c r="Z316" i="8"/>
  <c r="X316" i="8"/>
  <c r="U316" i="8"/>
  <c r="T316" i="8"/>
  <c r="S316" i="8"/>
  <c r="R316" i="8"/>
  <c r="Q316" i="8"/>
  <c r="G316" i="8"/>
  <c r="AC315" i="8"/>
  <c r="AA315" i="8"/>
  <c r="Z315" i="8"/>
  <c r="X315" i="8"/>
  <c r="U315" i="8"/>
  <c r="T315" i="8"/>
  <c r="S315" i="8"/>
  <c r="R315" i="8"/>
  <c r="Q315" i="8"/>
  <c r="G315" i="8"/>
  <c r="AC314" i="8"/>
  <c r="AA314" i="8"/>
  <c r="Z314" i="8"/>
  <c r="X314" i="8"/>
  <c r="U314" i="8"/>
  <c r="T314" i="8"/>
  <c r="S314" i="8"/>
  <c r="R314" i="8"/>
  <c r="Q314" i="8"/>
  <c r="G314" i="8"/>
  <c r="AC313" i="8"/>
  <c r="AA313" i="8"/>
  <c r="Z313" i="8"/>
  <c r="X313" i="8"/>
  <c r="U313" i="8"/>
  <c r="T313" i="8"/>
  <c r="S313" i="8"/>
  <c r="R313" i="8"/>
  <c r="Q313" i="8"/>
  <c r="G313" i="8"/>
  <c r="AC312" i="8"/>
  <c r="AA312" i="8"/>
  <c r="Z312" i="8"/>
  <c r="X312" i="8"/>
  <c r="U312" i="8"/>
  <c r="T312" i="8"/>
  <c r="S312" i="8"/>
  <c r="R312" i="8"/>
  <c r="Q312" i="8"/>
  <c r="G312" i="8"/>
  <c r="AC311" i="8"/>
  <c r="AA311" i="8"/>
  <c r="Z311" i="8"/>
  <c r="X311" i="8"/>
  <c r="U311" i="8"/>
  <c r="T311" i="8"/>
  <c r="S311" i="8"/>
  <c r="R311" i="8"/>
  <c r="Q311" i="8"/>
  <c r="G311" i="8"/>
  <c r="AC310" i="8"/>
  <c r="AA310" i="8"/>
  <c r="Z310" i="8"/>
  <c r="X310" i="8"/>
  <c r="U310" i="8"/>
  <c r="T310" i="8"/>
  <c r="S310" i="8"/>
  <c r="R310" i="8"/>
  <c r="Q310" i="8"/>
  <c r="G310" i="8"/>
  <c r="AC309" i="8"/>
  <c r="AA309" i="8"/>
  <c r="Z309" i="8"/>
  <c r="X309" i="8"/>
  <c r="U309" i="8"/>
  <c r="T309" i="8"/>
  <c r="S309" i="8"/>
  <c r="R309" i="8"/>
  <c r="Q309" i="8"/>
  <c r="G309" i="8"/>
  <c r="AC308" i="8"/>
  <c r="AA308" i="8"/>
  <c r="Z308" i="8"/>
  <c r="X308" i="8"/>
  <c r="U308" i="8"/>
  <c r="T308" i="8"/>
  <c r="S308" i="8"/>
  <c r="R308" i="8"/>
  <c r="Q308" i="8"/>
  <c r="G308" i="8"/>
  <c r="AC307" i="8"/>
  <c r="AA307" i="8"/>
  <c r="Z307" i="8"/>
  <c r="X307" i="8"/>
  <c r="U307" i="8"/>
  <c r="T307" i="8"/>
  <c r="S307" i="8"/>
  <c r="R307" i="8"/>
  <c r="Q307" i="8"/>
  <c r="G307" i="8"/>
  <c r="AC306" i="8"/>
  <c r="AA306" i="8"/>
  <c r="Z306" i="8"/>
  <c r="X306" i="8"/>
  <c r="U306" i="8"/>
  <c r="T306" i="8"/>
  <c r="S306" i="8"/>
  <c r="R306" i="8"/>
  <c r="Q306" i="8"/>
  <c r="G306" i="8"/>
  <c r="AC305" i="8"/>
  <c r="AA305" i="8"/>
  <c r="Z305" i="8"/>
  <c r="X305" i="8"/>
  <c r="U305" i="8"/>
  <c r="T305" i="8"/>
  <c r="S305" i="8"/>
  <c r="R305" i="8"/>
  <c r="Q305" i="8"/>
  <c r="G305" i="8"/>
  <c r="AC304" i="8"/>
  <c r="AA304" i="8"/>
  <c r="Z304" i="8"/>
  <c r="X304" i="8"/>
  <c r="U304" i="8"/>
  <c r="T304" i="8"/>
  <c r="S304" i="8"/>
  <c r="R304" i="8"/>
  <c r="Q304" i="8"/>
  <c r="G304" i="8"/>
  <c r="AC303" i="8"/>
  <c r="AA303" i="8"/>
  <c r="Z303" i="8"/>
  <c r="X303" i="8"/>
  <c r="U303" i="8"/>
  <c r="T303" i="8"/>
  <c r="S303" i="8"/>
  <c r="R303" i="8"/>
  <c r="Q303" i="8"/>
  <c r="G303" i="8"/>
  <c r="AC302" i="8"/>
  <c r="AA302" i="8"/>
  <c r="Z302" i="8"/>
  <c r="X302" i="8"/>
  <c r="U302" i="8"/>
  <c r="T302" i="8"/>
  <c r="S302" i="8"/>
  <c r="R302" i="8"/>
  <c r="Q302" i="8"/>
  <c r="G302" i="8"/>
  <c r="AC301" i="8"/>
  <c r="AA301" i="8"/>
  <c r="Z301" i="8"/>
  <c r="X301" i="8"/>
  <c r="U301" i="8"/>
  <c r="T301" i="8"/>
  <c r="S301" i="8"/>
  <c r="R301" i="8"/>
  <c r="Q301" i="8"/>
  <c r="G301" i="8"/>
  <c r="AC300" i="8"/>
  <c r="AA300" i="8"/>
  <c r="Z300" i="8"/>
  <c r="X300" i="8"/>
  <c r="U300" i="8"/>
  <c r="T300" i="8"/>
  <c r="S300" i="8"/>
  <c r="R300" i="8"/>
  <c r="Q300" i="8"/>
  <c r="G300" i="8"/>
  <c r="AC299" i="8"/>
  <c r="AA299" i="8"/>
  <c r="Z299" i="8"/>
  <c r="X299" i="8"/>
  <c r="U299" i="8"/>
  <c r="T299" i="8"/>
  <c r="S299" i="8"/>
  <c r="R299" i="8"/>
  <c r="Q299" i="8"/>
  <c r="G299" i="8"/>
  <c r="AC298" i="8"/>
  <c r="AA298" i="8"/>
  <c r="Z298" i="8"/>
  <c r="X298" i="8"/>
  <c r="U298" i="8"/>
  <c r="T298" i="8"/>
  <c r="S298" i="8"/>
  <c r="R298" i="8"/>
  <c r="Q298" i="8"/>
  <c r="G298" i="8"/>
  <c r="AC297" i="8"/>
  <c r="AA297" i="8"/>
  <c r="Z297" i="8"/>
  <c r="X297" i="8"/>
  <c r="U297" i="8"/>
  <c r="T297" i="8"/>
  <c r="S297" i="8"/>
  <c r="R297" i="8"/>
  <c r="Q297" i="8"/>
  <c r="G297" i="8"/>
  <c r="AC296" i="8"/>
  <c r="AA296" i="8"/>
  <c r="Z296" i="8"/>
  <c r="X296" i="8"/>
  <c r="U296" i="8"/>
  <c r="T296" i="8"/>
  <c r="S296" i="8"/>
  <c r="R296" i="8"/>
  <c r="Q296" i="8"/>
  <c r="G296" i="8"/>
  <c r="AC295" i="8"/>
  <c r="AA295" i="8"/>
  <c r="Z295" i="8"/>
  <c r="X295" i="8"/>
  <c r="U295" i="8"/>
  <c r="T295" i="8"/>
  <c r="S295" i="8"/>
  <c r="R295" i="8"/>
  <c r="Q295" i="8"/>
  <c r="G295" i="8"/>
  <c r="AC294" i="8"/>
  <c r="AA294" i="8"/>
  <c r="Z294" i="8"/>
  <c r="X294" i="8"/>
  <c r="U294" i="8"/>
  <c r="T294" i="8"/>
  <c r="S294" i="8"/>
  <c r="R294" i="8"/>
  <c r="Q294" i="8"/>
  <c r="G294" i="8"/>
  <c r="AC293" i="8"/>
  <c r="AA293" i="8"/>
  <c r="Z293" i="8"/>
  <c r="X293" i="8"/>
  <c r="U293" i="8"/>
  <c r="T293" i="8"/>
  <c r="S293" i="8"/>
  <c r="R293" i="8"/>
  <c r="Q293" i="8"/>
  <c r="G293" i="8"/>
  <c r="AC292" i="8"/>
  <c r="AA292" i="8"/>
  <c r="Z292" i="8"/>
  <c r="X292" i="8"/>
  <c r="U292" i="8"/>
  <c r="T292" i="8"/>
  <c r="S292" i="8"/>
  <c r="R292" i="8"/>
  <c r="Q292" i="8"/>
  <c r="G292" i="8"/>
  <c r="AC291" i="8"/>
  <c r="AA291" i="8"/>
  <c r="Z291" i="8"/>
  <c r="X291" i="8"/>
  <c r="U291" i="8"/>
  <c r="T291" i="8"/>
  <c r="S291" i="8"/>
  <c r="R291" i="8"/>
  <c r="Q291" i="8"/>
  <c r="G291" i="8"/>
  <c r="AC290" i="8"/>
  <c r="AA290" i="8"/>
  <c r="Z290" i="8"/>
  <c r="X290" i="8"/>
  <c r="U290" i="8"/>
  <c r="T290" i="8"/>
  <c r="S290" i="8"/>
  <c r="R290" i="8"/>
  <c r="Q290" i="8"/>
  <c r="G290" i="8"/>
  <c r="AC289" i="8"/>
  <c r="AA289" i="8"/>
  <c r="Z289" i="8"/>
  <c r="X289" i="8"/>
  <c r="U289" i="8"/>
  <c r="T289" i="8"/>
  <c r="S289" i="8"/>
  <c r="R289" i="8"/>
  <c r="Q289" i="8"/>
  <c r="G289" i="8"/>
  <c r="AC288" i="8"/>
  <c r="AA288" i="8"/>
  <c r="Z288" i="8"/>
  <c r="X288" i="8"/>
  <c r="U288" i="8"/>
  <c r="T288" i="8"/>
  <c r="S288" i="8"/>
  <c r="R288" i="8"/>
  <c r="Q288" i="8"/>
  <c r="G288" i="8"/>
  <c r="AC287" i="8"/>
  <c r="AA287" i="8"/>
  <c r="Z287" i="8"/>
  <c r="X287" i="8"/>
  <c r="U287" i="8"/>
  <c r="T287" i="8"/>
  <c r="S287" i="8"/>
  <c r="R287" i="8"/>
  <c r="Q287" i="8"/>
  <c r="G287" i="8"/>
  <c r="AC286" i="8"/>
  <c r="AA286" i="8"/>
  <c r="Z286" i="8"/>
  <c r="X286" i="8"/>
  <c r="U286" i="8"/>
  <c r="T286" i="8"/>
  <c r="S286" i="8"/>
  <c r="R286" i="8"/>
  <c r="Q286" i="8"/>
  <c r="G286" i="8"/>
  <c r="AC285" i="8"/>
  <c r="AA285" i="8"/>
  <c r="Z285" i="8"/>
  <c r="X285" i="8"/>
  <c r="U285" i="8"/>
  <c r="T285" i="8"/>
  <c r="S285" i="8"/>
  <c r="R285" i="8"/>
  <c r="Q285" i="8"/>
  <c r="G285" i="8"/>
  <c r="AC284" i="8"/>
  <c r="AA284" i="8"/>
  <c r="Z284" i="8"/>
  <c r="X284" i="8"/>
  <c r="U284" i="8"/>
  <c r="T284" i="8"/>
  <c r="S284" i="8"/>
  <c r="R284" i="8"/>
  <c r="Q284" i="8"/>
  <c r="G284" i="8"/>
  <c r="AC283" i="8"/>
  <c r="AA283" i="8"/>
  <c r="Z283" i="8"/>
  <c r="X283" i="8"/>
  <c r="U283" i="8"/>
  <c r="T283" i="8"/>
  <c r="S283" i="8"/>
  <c r="R283" i="8"/>
  <c r="Q283" i="8"/>
  <c r="G283" i="8"/>
  <c r="AC282" i="8"/>
  <c r="AA282" i="8"/>
  <c r="Z282" i="8"/>
  <c r="X282" i="8"/>
  <c r="U282" i="8"/>
  <c r="T282" i="8"/>
  <c r="S282" i="8"/>
  <c r="R282" i="8"/>
  <c r="Q282" i="8"/>
  <c r="G282" i="8"/>
  <c r="AC281" i="8"/>
  <c r="AA281" i="8"/>
  <c r="Z281" i="8"/>
  <c r="X281" i="8"/>
  <c r="U281" i="8"/>
  <c r="T281" i="8"/>
  <c r="S281" i="8"/>
  <c r="R281" i="8"/>
  <c r="Q281" i="8"/>
  <c r="G281" i="8"/>
  <c r="AC280" i="8"/>
  <c r="AA280" i="8"/>
  <c r="Z280" i="8"/>
  <c r="X280" i="8"/>
  <c r="U280" i="8"/>
  <c r="T280" i="8"/>
  <c r="S280" i="8"/>
  <c r="R280" i="8"/>
  <c r="Q280" i="8"/>
  <c r="G280" i="8"/>
  <c r="AC279" i="8"/>
  <c r="AA279" i="8"/>
  <c r="Z279" i="8"/>
  <c r="X279" i="8"/>
  <c r="U279" i="8"/>
  <c r="T279" i="8"/>
  <c r="S279" i="8"/>
  <c r="R279" i="8"/>
  <c r="Q279" i="8"/>
  <c r="G279" i="8"/>
  <c r="AC278" i="8"/>
  <c r="AA278" i="8"/>
  <c r="Z278" i="8"/>
  <c r="X278" i="8"/>
  <c r="U278" i="8"/>
  <c r="T278" i="8"/>
  <c r="S278" i="8"/>
  <c r="R278" i="8"/>
  <c r="Q278" i="8"/>
  <c r="G278" i="8"/>
  <c r="AC277" i="8"/>
  <c r="AA277" i="8"/>
  <c r="Z277" i="8"/>
  <c r="X277" i="8"/>
  <c r="U277" i="8"/>
  <c r="T277" i="8"/>
  <c r="S277" i="8"/>
  <c r="R277" i="8"/>
  <c r="Q277" i="8"/>
  <c r="G277" i="8"/>
  <c r="AC276" i="8"/>
  <c r="AA276" i="8"/>
  <c r="Z276" i="8"/>
  <c r="X276" i="8"/>
  <c r="U276" i="8"/>
  <c r="T276" i="8"/>
  <c r="S276" i="8"/>
  <c r="R276" i="8"/>
  <c r="Q276" i="8"/>
  <c r="G276" i="8"/>
  <c r="AC275" i="8"/>
  <c r="AA275" i="8"/>
  <c r="Z275" i="8"/>
  <c r="X275" i="8"/>
  <c r="U275" i="8"/>
  <c r="T275" i="8"/>
  <c r="S275" i="8"/>
  <c r="R275" i="8"/>
  <c r="Q275" i="8"/>
  <c r="G275" i="8"/>
  <c r="AC274" i="8"/>
  <c r="AA274" i="8"/>
  <c r="Z274" i="8"/>
  <c r="X274" i="8"/>
  <c r="U274" i="8"/>
  <c r="T274" i="8"/>
  <c r="S274" i="8"/>
  <c r="R274" i="8"/>
  <c r="Q274" i="8"/>
  <c r="G274" i="8"/>
  <c r="AC273" i="8"/>
  <c r="AA273" i="8"/>
  <c r="Z273" i="8"/>
  <c r="X273" i="8"/>
  <c r="U273" i="8"/>
  <c r="T273" i="8"/>
  <c r="S273" i="8"/>
  <c r="R273" i="8"/>
  <c r="Q273" i="8"/>
  <c r="G273" i="8"/>
  <c r="AC272" i="8"/>
  <c r="AA272" i="8"/>
  <c r="Z272" i="8"/>
  <c r="X272" i="8"/>
  <c r="U272" i="8"/>
  <c r="T272" i="8"/>
  <c r="S272" i="8"/>
  <c r="R272" i="8"/>
  <c r="Q272" i="8"/>
  <c r="G272" i="8"/>
  <c r="AC271" i="8"/>
  <c r="AA271" i="8"/>
  <c r="Z271" i="8"/>
  <c r="X271" i="8"/>
  <c r="U271" i="8"/>
  <c r="T271" i="8"/>
  <c r="S271" i="8"/>
  <c r="R271" i="8"/>
  <c r="Q271" i="8"/>
  <c r="G271" i="8"/>
  <c r="AC270" i="8"/>
  <c r="AA270" i="8"/>
  <c r="Z270" i="8"/>
  <c r="X270" i="8"/>
  <c r="U270" i="8"/>
  <c r="T270" i="8"/>
  <c r="S270" i="8"/>
  <c r="R270" i="8"/>
  <c r="Q270" i="8"/>
  <c r="G270" i="8"/>
  <c r="AC269" i="8"/>
  <c r="AA269" i="8"/>
  <c r="Z269" i="8"/>
  <c r="X269" i="8"/>
  <c r="U269" i="8"/>
  <c r="T269" i="8"/>
  <c r="S269" i="8"/>
  <c r="R269" i="8"/>
  <c r="Q269" i="8"/>
  <c r="G269" i="8"/>
  <c r="AC268" i="8"/>
  <c r="AA268" i="8"/>
  <c r="Z268" i="8"/>
  <c r="X268" i="8"/>
  <c r="U268" i="8"/>
  <c r="T268" i="8"/>
  <c r="S268" i="8"/>
  <c r="R268" i="8"/>
  <c r="Q268" i="8"/>
  <c r="G268" i="8"/>
  <c r="AC267" i="8"/>
  <c r="AA267" i="8"/>
  <c r="Z267" i="8"/>
  <c r="X267" i="8"/>
  <c r="U267" i="8"/>
  <c r="T267" i="8"/>
  <c r="S267" i="8"/>
  <c r="R267" i="8"/>
  <c r="Q267" i="8"/>
  <c r="G267" i="8"/>
  <c r="AC266" i="8"/>
  <c r="AA266" i="8"/>
  <c r="Z266" i="8"/>
  <c r="X266" i="8"/>
  <c r="U266" i="8"/>
  <c r="T266" i="8"/>
  <c r="S266" i="8"/>
  <c r="R266" i="8"/>
  <c r="Q266" i="8"/>
  <c r="G266" i="8"/>
  <c r="AC265" i="8"/>
  <c r="AA265" i="8"/>
  <c r="Z265" i="8"/>
  <c r="X265" i="8"/>
  <c r="U265" i="8"/>
  <c r="T265" i="8"/>
  <c r="S265" i="8"/>
  <c r="R265" i="8"/>
  <c r="Q265" i="8"/>
  <c r="G265" i="8"/>
  <c r="AC264" i="8"/>
  <c r="AA264" i="8"/>
  <c r="Z264" i="8"/>
  <c r="X264" i="8"/>
  <c r="U264" i="8"/>
  <c r="T264" i="8"/>
  <c r="S264" i="8"/>
  <c r="R264" i="8"/>
  <c r="Q264" i="8"/>
  <c r="G264" i="8"/>
  <c r="AC263" i="8"/>
  <c r="AA263" i="8"/>
  <c r="Z263" i="8"/>
  <c r="X263" i="8"/>
  <c r="U263" i="8"/>
  <c r="T263" i="8"/>
  <c r="S263" i="8"/>
  <c r="R263" i="8"/>
  <c r="Q263" i="8"/>
  <c r="G263" i="8"/>
  <c r="AC262" i="8"/>
  <c r="AA262" i="8"/>
  <c r="Z262" i="8"/>
  <c r="X262" i="8"/>
  <c r="U262" i="8"/>
  <c r="T262" i="8"/>
  <c r="S262" i="8"/>
  <c r="R262" i="8"/>
  <c r="Q262" i="8"/>
  <c r="G262" i="8"/>
  <c r="AC261" i="8"/>
  <c r="AA261" i="8"/>
  <c r="Z261" i="8"/>
  <c r="X261" i="8"/>
  <c r="U261" i="8"/>
  <c r="T261" i="8"/>
  <c r="S261" i="8"/>
  <c r="R261" i="8"/>
  <c r="Q261" i="8"/>
  <c r="G261" i="8"/>
  <c r="AC260" i="8"/>
  <c r="AA260" i="8"/>
  <c r="Z260" i="8"/>
  <c r="X260" i="8"/>
  <c r="U260" i="8"/>
  <c r="T260" i="8"/>
  <c r="S260" i="8"/>
  <c r="R260" i="8"/>
  <c r="Q260" i="8"/>
  <c r="G260" i="8"/>
  <c r="AC259" i="8"/>
  <c r="AA259" i="8"/>
  <c r="Z259" i="8"/>
  <c r="X259" i="8"/>
  <c r="U259" i="8"/>
  <c r="T259" i="8"/>
  <c r="S259" i="8"/>
  <c r="R259" i="8"/>
  <c r="Q259" i="8"/>
  <c r="G259" i="8"/>
  <c r="AC258" i="8"/>
  <c r="AA258" i="8"/>
  <c r="Z258" i="8"/>
  <c r="X258" i="8"/>
  <c r="U258" i="8"/>
  <c r="T258" i="8"/>
  <c r="S258" i="8"/>
  <c r="R258" i="8"/>
  <c r="Q258" i="8"/>
  <c r="G258" i="8"/>
  <c r="AC257" i="8"/>
  <c r="AA257" i="8"/>
  <c r="Z257" i="8"/>
  <c r="X257" i="8"/>
  <c r="U257" i="8"/>
  <c r="T257" i="8"/>
  <c r="S257" i="8"/>
  <c r="R257" i="8"/>
  <c r="Q257" i="8"/>
  <c r="G257" i="8"/>
  <c r="AC256" i="8"/>
  <c r="AA256" i="8"/>
  <c r="Z256" i="8"/>
  <c r="X256" i="8"/>
  <c r="U256" i="8"/>
  <c r="T256" i="8"/>
  <c r="S256" i="8"/>
  <c r="R256" i="8"/>
  <c r="Q256" i="8"/>
  <c r="G256" i="8"/>
  <c r="AC255" i="8"/>
  <c r="AA255" i="8"/>
  <c r="Z255" i="8"/>
  <c r="X255" i="8"/>
  <c r="U255" i="8"/>
  <c r="T255" i="8"/>
  <c r="S255" i="8"/>
  <c r="R255" i="8"/>
  <c r="Q255" i="8"/>
  <c r="G255" i="8"/>
  <c r="AC254" i="8"/>
  <c r="AA254" i="8"/>
  <c r="Z254" i="8"/>
  <c r="X254" i="8"/>
  <c r="U254" i="8"/>
  <c r="T254" i="8"/>
  <c r="S254" i="8"/>
  <c r="R254" i="8"/>
  <c r="Q254" i="8"/>
  <c r="G254" i="8"/>
  <c r="AC253" i="8"/>
  <c r="AA253" i="8"/>
  <c r="Z253" i="8"/>
  <c r="X253" i="8"/>
  <c r="U253" i="8"/>
  <c r="T253" i="8"/>
  <c r="S253" i="8"/>
  <c r="R253" i="8"/>
  <c r="Q253" i="8"/>
  <c r="G253" i="8"/>
  <c r="AC252" i="8"/>
  <c r="AA252" i="8"/>
  <c r="Z252" i="8"/>
  <c r="X252" i="8"/>
  <c r="U252" i="8"/>
  <c r="T252" i="8"/>
  <c r="S252" i="8"/>
  <c r="R252" i="8"/>
  <c r="Q252" i="8"/>
  <c r="G252" i="8"/>
  <c r="AC251" i="8"/>
  <c r="AA251" i="8"/>
  <c r="Z251" i="8"/>
  <c r="X251" i="8"/>
  <c r="U251" i="8"/>
  <c r="T251" i="8"/>
  <c r="S251" i="8"/>
  <c r="R251" i="8"/>
  <c r="Q251" i="8"/>
  <c r="G251" i="8"/>
  <c r="AC250" i="8"/>
  <c r="AA250" i="8"/>
  <c r="Z250" i="8"/>
  <c r="X250" i="8"/>
  <c r="U250" i="8"/>
  <c r="T250" i="8"/>
  <c r="S250" i="8"/>
  <c r="R250" i="8"/>
  <c r="Q250" i="8"/>
  <c r="G250" i="8"/>
  <c r="AC249" i="8"/>
  <c r="AA249" i="8"/>
  <c r="Z249" i="8"/>
  <c r="X249" i="8"/>
  <c r="U249" i="8"/>
  <c r="T249" i="8"/>
  <c r="S249" i="8"/>
  <c r="R249" i="8"/>
  <c r="Q249" i="8"/>
  <c r="G249" i="8"/>
  <c r="AC248" i="8"/>
  <c r="AA248" i="8"/>
  <c r="Z248" i="8"/>
  <c r="X248" i="8"/>
  <c r="U248" i="8"/>
  <c r="T248" i="8"/>
  <c r="S248" i="8"/>
  <c r="R248" i="8"/>
  <c r="Q248" i="8"/>
  <c r="G248" i="8"/>
  <c r="AC247" i="8"/>
  <c r="AA247" i="8"/>
  <c r="Z247" i="8"/>
  <c r="X247" i="8"/>
  <c r="U247" i="8"/>
  <c r="T247" i="8"/>
  <c r="S247" i="8"/>
  <c r="R247" i="8"/>
  <c r="Q247" i="8"/>
  <c r="G247" i="8"/>
  <c r="AC246" i="8"/>
  <c r="AA246" i="8"/>
  <c r="Z246" i="8"/>
  <c r="X246" i="8"/>
  <c r="U246" i="8"/>
  <c r="T246" i="8"/>
  <c r="S246" i="8"/>
  <c r="R246" i="8"/>
  <c r="Q246" i="8"/>
  <c r="G246" i="8"/>
  <c r="AC245" i="8"/>
  <c r="AA245" i="8"/>
  <c r="Z245" i="8"/>
  <c r="X245" i="8"/>
  <c r="U245" i="8"/>
  <c r="T245" i="8"/>
  <c r="S245" i="8"/>
  <c r="R245" i="8"/>
  <c r="Q245" i="8"/>
  <c r="G245" i="8"/>
  <c r="AC244" i="8"/>
  <c r="AA244" i="8"/>
  <c r="Z244" i="8"/>
  <c r="X244" i="8"/>
  <c r="U244" i="8"/>
  <c r="T244" i="8"/>
  <c r="S244" i="8"/>
  <c r="R244" i="8"/>
  <c r="Q244" i="8"/>
  <c r="G244" i="8"/>
  <c r="AC243" i="8"/>
  <c r="AA243" i="8"/>
  <c r="Z243" i="8"/>
  <c r="X243" i="8"/>
  <c r="U243" i="8"/>
  <c r="T243" i="8"/>
  <c r="S243" i="8"/>
  <c r="R243" i="8"/>
  <c r="Q243" i="8"/>
  <c r="G243" i="8"/>
  <c r="AC242" i="8"/>
  <c r="AA242" i="8"/>
  <c r="Z242" i="8"/>
  <c r="X242" i="8"/>
  <c r="U242" i="8"/>
  <c r="T242" i="8"/>
  <c r="S242" i="8"/>
  <c r="R242" i="8"/>
  <c r="Q242" i="8"/>
  <c r="G242" i="8"/>
  <c r="AC241" i="8"/>
  <c r="AA241" i="8"/>
  <c r="Z241" i="8"/>
  <c r="X241" i="8"/>
  <c r="U241" i="8"/>
  <c r="T241" i="8"/>
  <c r="S241" i="8"/>
  <c r="R241" i="8"/>
  <c r="Q241" i="8"/>
  <c r="G241" i="8"/>
  <c r="AC240" i="8"/>
  <c r="AA240" i="8"/>
  <c r="Z240" i="8"/>
  <c r="X240" i="8"/>
  <c r="U240" i="8"/>
  <c r="T240" i="8"/>
  <c r="S240" i="8"/>
  <c r="R240" i="8"/>
  <c r="Q240" i="8"/>
  <c r="G240" i="8"/>
  <c r="AC239" i="8"/>
  <c r="AA239" i="8"/>
  <c r="Z239" i="8"/>
  <c r="X239" i="8"/>
  <c r="U239" i="8"/>
  <c r="T239" i="8"/>
  <c r="S239" i="8"/>
  <c r="R239" i="8"/>
  <c r="Q239" i="8"/>
  <c r="G239" i="8"/>
  <c r="AC238" i="8"/>
  <c r="AA238" i="8"/>
  <c r="Z238" i="8"/>
  <c r="X238" i="8"/>
  <c r="U238" i="8"/>
  <c r="T238" i="8"/>
  <c r="S238" i="8"/>
  <c r="R238" i="8"/>
  <c r="Q238" i="8"/>
  <c r="G238" i="8"/>
  <c r="AC237" i="8"/>
  <c r="AA237" i="8"/>
  <c r="Z237" i="8"/>
  <c r="X237" i="8"/>
  <c r="U237" i="8"/>
  <c r="T237" i="8"/>
  <c r="S237" i="8"/>
  <c r="R237" i="8"/>
  <c r="Q237" i="8"/>
  <c r="G237" i="8"/>
  <c r="AC236" i="8"/>
  <c r="AA236" i="8"/>
  <c r="Z236" i="8"/>
  <c r="X236" i="8"/>
  <c r="U236" i="8"/>
  <c r="T236" i="8"/>
  <c r="S236" i="8"/>
  <c r="R236" i="8"/>
  <c r="Q236" i="8"/>
  <c r="G236" i="8"/>
  <c r="AC235" i="8"/>
  <c r="AA235" i="8"/>
  <c r="Z235" i="8"/>
  <c r="X235" i="8"/>
  <c r="U235" i="8"/>
  <c r="T235" i="8"/>
  <c r="S235" i="8"/>
  <c r="R235" i="8"/>
  <c r="Q235" i="8"/>
  <c r="G235" i="8"/>
  <c r="AC234" i="8"/>
  <c r="AA234" i="8"/>
  <c r="Z234" i="8"/>
  <c r="X234" i="8"/>
  <c r="U234" i="8"/>
  <c r="T234" i="8"/>
  <c r="S234" i="8"/>
  <c r="R234" i="8"/>
  <c r="Q234" i="8"/>
  <c r="G234" i="8"/>
  <c r="AC233" i="8"/>
  <c r="AA233" i="8"/>
  <c r="Z233" i="8"/>
  <c r="X233" i="8"/>
  <c r="U233" i="8"/>
  <c r="T233" i="8"/>
  <c r="S233" i="8"/>
  <c r="R233" i="8"/>
  <c r="Q233" i="8"/>
  <c r="G233" i="8"/>
  <c r="AC232" i="8"/>
  <c r="AA232" i="8"/>
  <c r="Z232" i="8"/>
  <c r="X232" i="8"/>
  <c r="U232" i="8"/>
  <c r="T232" i="8"/>
  <c r="S232" i="8"/>
  <c r="R232" i="8"/>
  <c r="Q232" i="8"/>
  <c r="G232" i="8"/>
  <c r="AC231" i="8"/>
  <c r="AA231" i="8"/>
  <c r="Z231" i="8"/>
  <c r="X231" i="8"/>
  <c r="U231" i="8"/>
  <c r="T231" i="8"/>
  <c r="S231" i="8"/>
  <c r="R231" i="8"/>
  <c r="Q231" i="8"/>
  <c r="G231" i="8"/>
  <c r="AC230" i="8"/>
  <c r="AA230" i="8"/>
  <c r="Z230" i="8"/>
  <c r="X230" i="8"/>
  <c r="U230" i="8"/>
  <c r="T230" i="8"/>
  <c r="S230" i="8"/>
  <c r="R230" i="8"/>
  <c r="Q230" i="8"/>
  <c r="G230" i="8"/>
  <c r="AC229" i="8"/>
  <c r="AA229" i="8"/>
  <c r="Z229" i="8"/>
  <c r="X229" i="8"/>
  <c r="U229" i="8"/>
  <c r="T229" i="8"/>
  <c r="S229" i="8"/>
  <c r="R229" i="8"/>
  <c r="Q229" i="8"/>
  <c r="G229" i="8"/>
  <c r="AC228" i="8"/>
  <c r="AA228" i="8"/>
  <c r="Z228" i="8"/>
  <c r="X228" i="8"/>
  <c r="U228" i="8"/>
  <c r="T228" i="8"/>
  <c r="S228" i="8"/>
  <c r="R228" i="8"/>
  <c r="Q228" i="8"/>
  <c r="G228" i="8"/>
  <c r="AC227" i="8"/>
  <c r="AA227" i="8"/>
  <c r="Z227" i="8"/>
  <c r="X227" i="8"/>
  <c r="U227" i="8"/>
  <c r="T227" i="8"/>
  <c r="S227" i="8"/>
  <c r="R227" i="8"/>
  <c r="Q227" i="8"/>
  <c r="G227" i="8"/>
  <c r="AC226" i="8"/>
  <c r="AA226" i="8"/>
  <c r="Z226" i="8"/>
  <c r="X226" i="8"/>
  <c r="U226" i="8"/>
  <c r="T226" i="8"/>
  <c r="S226" i="8"/>
  <c r="R226" i="8"/>
  <c r="Q226" i="8"/>
  <c r="G226" i="8"/>
  <c r="AC225" i="8"/>
  <c r="AA225" i="8"/>
  <c r="Z225" i="8"/>
  <c r="X225" i="8"/>
  <c r="U225" i="8"/>
  <c r="T225" i="8"/>
  <c r="S225" i="8"/>
  <c r="R225" i="8"/>
  <c r="Q225" i="8"/>
  <c r="G225" i="8"/>
  <c r="AC224" i="8"/>
  <c r="AA224" i="8"/>
  <c r="Z224" i="8"/>
  <c r="X224" i="8"/>
  <c r="U224" i="8"/>
  <c r="T224" i="8"/>
  <c r="S224" i="8"/>
  <c r="R224" i="8"/>
  <c r="Q224" i="8"/>
  <c r="G224" i="8"/>
  <c r="AC223" i="8"/>
  <c r="AA223" i="8"/>
  <c r="Z223" i="8"/>
  <c r="X223" i="8"/>
  <c r="U223" i="8"/>
  <c r="T223" i="8"/>
  <c r="S223" i="8"/>
  <c r="R223" i="8"/>
  <c r="Q223" i="8"/>
  <c r="G223" i="8"/>
  <c r="AC222" i="8"/>
  <c r="AA222" i="8"/>
  <c r="Z222" i="8"/>
  <c r="X222" i="8"/>
  <c r="U222" i="8"/>
  <c r="T222" i="8"/>
  <c r="S222" i="8"/>
  <c r="R222" i="8"/>
  <c r="Q222" i="8"/>
  <c r="G222" i="8"/>
  <c r="AC221" i="8"/>
  <c r="AA221" i="8"/>
  <c r="Z221" i="8"/>
  <c r="X221" i="8"/>
  <c r="U221" i="8"/>
  <c r="T221" i="8"/>
  <c r="S221" i="8"/>
  <c r="R221" i="8"/>
  <c r="Q221" i="8"/>
  <c r="G221" i="8"/>
  <c r="AC220" i="8"/>
  <c r="AA220" i="8"/>
  <c r="Z220" i="8"/>
  <c r="X220" i="8"/>
  <c r="U220" i="8"/>
  <c r="T220" i="8"/>
  <c r="S220" i="8"/>
  <c r="R220" i="8"/>
  <c r="Q220" i="8"/>
  <c r="G220" i="8"/>
  <c r="AC219" i="8"/>
  <c r="AA219" i="8"/>
  <c r="Z219" i="8"/>
  <c r="X219" i="8"/>
  <c r="U219" i="8"/>
  <c r="T219" i="8"/>
  <c r="S219" i="8"/>
  <c r="R219" i="8"/>
  <c r="Q219" i="8"/>
  <c r="G219" i="8"/>
  <c r="AC218" i="8"/>
  <c r="AA218" i="8"/>
  <c r="Z218" i="8"/>
  <c r="X218" i="8"/>
  <c r="U218" i="8"/>
  <c r="T218" i="8"/>
  <c r="S218" i="8"/>
  <c r="R218" i="8"/>
  <c r="Q218" i="8"/>
  <c r="G218" i="8"/>
  <c r="AC217" i="8"/>
  <c r="AA217" i="8"/>
  <c r="Z217" i="8"/>
  <c r="X217" i="8"/>
  <c r="U217" i="8"/>
  <c r="T217" i="8"/>
  <c r="S217" i="8"/>
  <c r="R217" i="8"/>
  <c r="Q217" i="8"/>
  <c r="G217" i="8"/>
  <c r="AC216" i="8"/>
  <c r="AA216" i="8"/>
  <c r="Z216" i="8"/>
  <c r="X216" i="8"/>
  <c r="U216" i="8"/>
  <c r="T216" i="8"/>
  <c r="S216" i="8"/>
  <c r="R216" i="8"/>
  <c r="Q216" i="8"/>
  <c r="G216" i="8"/>
  <c r="AC215" i="8"/>
  <c r="AA215" i="8"/>
  <c r="Z215" i="8"/>
  <c r="X215" i="8"/>
  <c r="U215" i="8"/>
  <c r="T215" i="8"/>
  <c r="S215" i="8"/>
  <c r="R215" i="8"/>
  <c r="Q215" i="8"/>
  <c r="G215" i="8"/>
  <c r="AC214" i="8"/>
  <c r="AA214" i="8"/>
  <c r="Z214" i="8"/>
  <c r="X214" i="8"/>
  <c r="U214" i="8"/>
  <c r="T214" i="8"/>
  <c r="S214" i="8"/>
  <c r="R214" i="8"/>
  <c r="Q214" i="8"/>
  <c r="G214" i="8"/>
  <c r="AC213" i="8"/>
  <c r="AA213" i="8"/>
  <c r="Z213" i="8"/>
  <c r="X213" i="8"/>
  <c r="U213" i="8"/>
  <c r="T213" i="8"/>
  <c r="S213" i="8"/>
  <c r="R213" i="8"/>
  <c r="Q213" i="8"/>
  <c r="G213" i="8"/>
  <c r="AC212" i="8"/>
  <c r="AA212" i="8"/>
  <c r="Z212" i="8"/>
  <c r="X212" i="8"/>
  <c r="U212" i="8"/>
  <c r="T212" i="8"/>
  <c r="S212" i="8"/>
  <c r="R212" i="8"/>
  <c r="Q212" i="8"/>
  <c r="G212" i="8"/>
  <c r="AC211" i="8"/>
  <c r="AA211" i="8"/>
  <c r="Z211" i="8"/>
  <c r="X211" i="8"/>
  <c r="U211" i="8"/>
  <c r="T211" i="8"/>
  <c r="S211" i="8"/>
  <c r="R211" i="8"/>
  <c r="Q211" i="8"/>
  <c r="G211" i="8"/>
  <c r="AC210" i="8"/>
  <c r="AA210" i="8"/>
  <c r="Z210" i="8"/>
  <c r="X210" i="8"/>
  <c r="U210" i="8"/>
  <c r="T210" i="8"/>
  <c r="S210" i="8"/>
  <c r="R210" i="8"/>
  <c r="Q210" i="8"/>
  <c r="G210" i="8"/>
  <c r="AC209" i="8"/>
  <c r="AA209" i="8"/>
  <c r="Z209" i="8"/>
  <c r="X209" i="8"/>
  <c r="U209" i="8"/>
  <c r="T209" i="8"/>
  <c r="S209" i="8"/>
  <c r="R209" i="8"/>
  <c r="Q209" i="8"/>
  <c r="G209" i="8"/>
  <c r="AC208" i="8"/>
  <c r="AA208" i="8"/>
  <c r="Z208" i="8"/>
  <c r="X208" i="8"/>
  <c r="U208" i="8"/>
  <c r="T208" i="8"/>
  <c r="S208" i="8"/>
  <c r="R208" i="8"/>
  <c r="Q208" i="8"/>
  <c r="G208" i="8"/>
  <c r="AC207" i="8"/>
  <c r="AA207" i="8"/>
  <c r="Z207" i="8"/>
  <c r="X207" i="8"/>
  <c r="U207" i="8"/>
  <c r="T207" i="8"/>
  <c r="S207" i="8"/>
  <c r="R207" i="8"/>
  <c r="Q207" i="8"/>
  <c r="G207" i="8"/>
  <c r="AC206" i="8"/>
  <c r="AA206" i="8"/>
  <c r="Z206" i="8"/>
  <c r="X206" i="8"/>
  <c r="U206" i="8"/>
  <c r="T206" i="8"/>
  <c r="S206" i="8"/>
  <c r="R206" i="8"/>
  <c r="Q206" i="8"/>
  <c r="G206" i="8"/>
  <c r="AC205" i="8"/>
  <c r="AA205" i="8"/>
  <c r="Z205" i="8"/>
  <c r="X205" i="8"/>
  <c r="U205" i="8"/>
  <c r="T205" i="8"/>
  <c r="S205" i="8"/>
  <c r="R205" i="8"/>
  <c r="Q205" i="8"/>
  <c r="G205" i="8"/>
  <c r="AC204" i="8"/>
  <c r="AA204" i="8"/>
  <c r="Z204" i="8"/>
  <c r="X204" i="8"/>
  <c r="U204" i="8"/>
  <c r="T204" i="8"/>
  <c r="S204" i="8"/>
  <c r="R204" i="8"/>
  <c r="Q204" i="8"/>
  <c r="G204" i="8"/>
  <c r="AC203" i="8"/>
  <c r="AA203" i="8"/>
  <c r="Z203" i="8"/>
  <c r="X203" i="8"/>
  <c r="U203" i="8"/>
  <c r="T203" i="8"/>
  <c r="S203" i="8"/>
  <c r="R203" i="8"/>
  <c r="Q203" i="8"/>
  <c r="G203" i="8"/>
  <c r="AC202" i="8"/>
  <c r="AA202" i="8"/>
  <c r="Z202" i="8"/>
  <c r="X202" i="8"/>
  <c r="U202" i="8"/>
  <c r="T202" i="8"/>
  <c r="S202" i="8"/>
  <c r="R202" i="8"/>
  <c r="Q202" i="8"/>
  <c r="G202" i="8"/>
  <c r="AC201" i="8"/>
  <c r="AA201" i="8"/>
  <c r="Z201" i="8"/>
  <c r="X201" i="8"/>
  <c r="U201" i="8"/>
  <c r="T201" i="8"/>
  <c r="S201" i="8"/>
  <c r="R201" i="8"/>
  <c r="Q201" i="8"/>
  <c r="G201" i="8"/>
  <c r="AC200" i="8"/>
  <c r="AA200" i="8"/>
  <c r="Z200" i="8"/>
  <c r="X200" i="8"/>
  <c r="U200" i="8"/>
  <c r="T200" i="8"/>
  <c r="S200" i="8"/>
  <c r="R200" i="8"/>
  <c r="Q200" i="8"/>
  <c r="G200" i="8"/>
  <c r="AC199" i="8"/>
  <c r="AA199" i="8"/>
  <c r="Z199" i="8"/>
  <c r="X199" i="8"/>
  <c r="U199" i="8"/>
  <c r="T199" i="8"/>
  <c r="S199" i="8"/>
  <c r="R199" i="8"/>
  <c r="Q199" i="8"/>
  <c r="G199" i="8"/>
  <c r="AC198" i="8"/>
  <c r="AA198" i="8"/>
  <c r="Z198" i="8"/>
  <c r="X198" i="8"/>
  <c r="U198" i="8"/>
  <c r="T198" i="8"/>
  <c r="S198" i="8"/>
  <c r="R198" i="8"/>
  <c r="Q198" i="8"/>
  <c r="G198" i="8"/>
  <c r="AC197" i="8"/>
  <c r="AA197" i="8"/>
  <c r="Z197" i="8"/>
  <c r="X197" i="8"/>
  <c r="U197" i="8"/>
  <c r="T197" i="8"/>
  <c r="S197" i="8"/>
  <c r="R197" i="8"/>
  <c r="Q197" i="8"/>
  <c r="G197" i="8"/>
  <c r="AC196" i="8"/>
  <c r="AA196" i="8"/>
  <c r="Z196" i="8"/>
  <c r="X196" i="8"/>
  <c r="U196" i="8"/>
  <c r="T196" i="8"/>
  <c r="S196" i="8"/>
  <c r="R196" i="8"/>
  <c r="Q196" i="8"/>
  <c r="G196" i="8"/>
  <c r="AC195" i="8"/>
  <c r="AA195" i="8"/>
  <c r="Z195" i="8"/>
  <c r="X195" i="8"/>
  <c r="U195" i="8"/>
  <c r="T195" i="8"/>
  <c r="S195" i="8"/>
  <c r="R195" i="8"/>
  <c r="Q195" i="8"/>
  <c r="G195" i="8"/>
  <c r="AC194" i="8"/>
  <c r="AA194" i="8"/>
  <c r="Z194" i="8"/>
  <c r="X194" i="8"/>
  <c r="U194" i="8"/>
  <c r="T194" i="8"/>
  <c r="S194" i="8"/>
  <c r="R194" i="8"/>
  <c r="Q194" i="8"/>
  <c r="G194" i="8"/>
  <c r="AC193" i="8"/>
  <c r="AA193" i="8"/>
  <c r="Z193" i="8"/>
  <c r="X193" i="8"/>
  <c r="U193" i="8"/>
  <c r="T193" i="8"/>
  <c r="S193" i="8"/>
  <c r="R193" i="8"/>
  <c r="Q193" i="8"/>
  <c r="G193" i="8"/>
  <c r="AC192" i="8"/>
  <c r="AA192" i="8"/>
  <c r="Z192" i="8"/>
  <c r="X192" i="8"/>
  <c r="U192" i="8"/>
  <c r="T192" i="8"/>
  <c r="S192" i="8"/>
  <c r="R192" i="8"/>
  <c r="Q192" i="8"/>
  <c r="G192" i="8"/>
  <c r="AC191" i="8"/>
  <c r="AA191" i="8"/>
  <c r="Z191" i="8"/>
  <c r="X191" i="8"/>
  <c r="U191" i="8"/>
  <c r="T191" i="8"/>
  <c r="S191" i="8"/>
  <c r="R191" i="8"/>
  <c r="Q191" i="8"/>
  <c r="G191" i="8"/>
  <c r="AC190" i="8"/>
  <c r="AA190" i="8"/>
  <c r="Z190" i="8"/>
  <c r="X190" i="8"/>
  <c r="U190" i="8"/>
  <c r="T190" i="8"/>
  <c r="S190" i="8"/>
  <c r="R190" i="8"/>
  <c r="Q190" i="8"/>
  <c r="G190" i="8"/>
  <c r="AC189" i="8"/>
  <c r="AA189" i="8"/>
  <c r="Z189" i="8"/>
  <c r="X189" i="8"/>
  <c r="U189" i="8"/>
  <c r="T189" i="8"/>
  <c r="S189" i="8"/>
  <c r="R189" i="8"/>
  <c r="Q189" i="8"/>
  <c r="G189" i="8"/>
  <c r="AC188" i="8"/>
  <c r="AA188" i="8"/>
  <c r="Z188" i="8"/>
  <c r="X188" i="8"/>
  <c r="U188" i="8"/>
  <c r="T188" i="8"/>
  <c r="S188" i="8"/>
  <c r="R188" i="8"/>
  <c r="Q188" i="8"/>
  <c r="G188" i="8"/>
  <c r="AC187" i="8"/>
  <c r="AA187" i="8"/>
  <c r="Z187" i="8"/>
  <c r="X187" i="8"/>
  <c r="U187" i="8"/>
  <c r="T187" i="8"/>
  <c r="S187" i="8"/>
  <c r="R187" i="8"/>
  <c r="Q187" i="8"/>
  <c r="G187" i="8"/>
  <c r="AC186" i="8"/>
  <c r="AA186" i="8"/>
  <c r="Z186" i="8"/>
  <c r="X186" i="8"/>
  <c r="U186" i="8"/>
  <c r="T186" i="8"/>
  <c r="S186" i="8"/>
  <c r="R186" i="8"/>
  <c r="Q186" i="8"/>
  <c r="G186" i="8"/>
  <c r="AC185" i="8"/>
  <c r="AA185" i="8"/>
  <c r="Z185" i="8"/>
  <c r="X185" i="8"/>
  <c r="U185" i="8"/>
  <c r="T185" i="8"/>
  <c r="S185" i="8"/>
  <c r="R185" i="8"/>
  <c r="Q185" i="8"/>
  <c r="G185" i="8"/>
  <c r="AC184" i="8"/>
  <c r="AA184" i="8"/>
  <c r="Z184" i="8"/>
  <c r="X184" i="8"/>
  <c r="U184" i="8"/>
  <c r="T184" i="8"/>
  <c r="S184" i="8"/>
  <c r="R184" i="8"/>
  <c r="Q184" i="8"/>
  <c r="G184" i="8"/>
  <c r="AC183" i="8"/>
  <c r="AA183" i="8"/>
  <c r="Z183" i="8"/>
  <c r="X183" i="8"/>
  <c r="U183" i="8"/>
  <c r="T183" i="8"/>
  <c r="S183" i="8"/>
  <c r="R183" i="8"/>
  <c r="Q183" i="8"/>
  <c r="G183" i="8"/>
  <c r="AC182" i="8"/>
  <c r="AA182" i="8"/>
  <c r="Z182" i="8"/>
  <c r="X182" i="8"/>
  <c r="U182" i="8"/>
  <c r="T182" i="8"/>
  <c r="S182" i="8"/>
  <c r="R182" i="8"/>
  <c r="Q182" i="8"/>
  <c r="G182" i="8"/>
  <c r="AC181" i="8"/>
  <c r="AA181" i="8"/>
  <c r="Z181" i="8"/>
  <c r="X181" i="8"/>
  <c r="U181" i="8"/>
  <c r="T181" i="8"/>
  <c r="S181" i="8"/>
  <c r="R181" i="8"/>
  <c r="Q181" i="8"/>
  <c r="G181" i="8"/>
  <c r="AC180" i="8"/>
  <c r="AA180" i="8"/>
  <c r="Z180" i="8"/>
  <c r="X180" i="8"/>
  <c r="U180" i="8"/>
  <c r="T180" i="8"/>
  <c r="S180" i="8"/>
  <c r="R180" i="8"/>
  <c r="Q180" i="8"/>
  <c r="G180" i="8"/>
  <c r="AC179" i="8"/>
  <c r="AA179" i="8"/>
  <c r="Z179" i="8"/>
  <c r="X179" i="8"/>
  <c r="U179" i="8"/>
  <c r="T179" i="8"/>
  <c r="S179" i="8"/>
  <c r="R179" i="8"/>
  <c r="Q179" i="8"/>
  <c r="G179" i="8"/>
  <c r="AC178" i="8"/>
  <c r="AA178" i="8"/>
  <c r="Z178" i="8"/>
  <c r="X178" i="8"/>
  <c r="U178" i="8"/>
  <c r="T178" i="8"/>
  <c r="S178" i="8"/>
  <c r="R178" i="8"/>
  <c r="Q178" i="8"/>
  <c r="G178" i="8"/>
  <c r="AC177" i="8"/>
  <c r="AA177" i="8"/>
  <c r="Z177" i="8"/>
  <c r="X177" i="8"/>
  <c r="U177" i="8"/>
  <c r="T177" i="8"/>
  <c r="S177" i="8"/>
  <c r="R177" i="8"/>
  <c r="Q177" i="8"/>
  <c r="G177" i="8"/>
  <c r="AC176" i="8"/>
  <c r="AA176" i="8"/>
  <c r="Z176" i="8"/>
  <c r="X176" i="8"/>
  <c r="U176" i="8"/>
  <c r="T176" i="8"/>
  <c r="S176" i="8"/>
  <c r="R176" i="8"/>
  <c r="Q176" i="8"/>
  <c r="G176" i="8"/>
  <c r="AC175" i="8"/>
  <c r="AA175" i="8"/>
  <c r="Z175" i="8"/>
  <c r="X175" i="8"/>
  <c r="U175" i="8"/>
  <c r="T175" i="8"/>
  <c r="S175" i="8"/>
  <c r="R175" i="8"/>
  <c r="Q175" i="8"/>
  <c r="G175" i="8"/>
  <c r="AC174" i="8"/>
  <c r="AA174" i="8"/>
  <c r="Z174" i="8"/>
  <c r="X174" i="8"/>
  <c r="U174" i="8"/>
  <c r="T174" i="8"/>
  <c r="S174" i="8"/>
  <c r="R174" i="8"/>
  <c r="Q174" i="8"/>
  <c r="G174" i="8"/>
  <c r="AC173" i="8"/>
  <c r="AA173" i="8"/>
  <c r="Z173" i="8"/>
  <c r="X173" i="8"/>
  <c r="U173" i="8"/>
  <c r="T173" i="8"/>
  <c r="S173" i="8"/>
  <c r="R173" i="8"/>
  <c r="Q173" i="8"/>
  <c r="G173" i="8"/>
  <c r="AC172" i="8"/>
  <c r="AA172" i="8"/>
  <c r="Z172" i="8"/>
  <c r="X172" i="8"/>
  <c r="U172" i="8"/>
  <c r="T172" i="8"/>
  <c r="S172" i="8"/>
  <c r="R172" i="8"/>
  <c r="Q172" i="8"/>
  <c r="G172" i="8"/>
  <c r="AC171" i="8"/>
  <c r="AA171" i="8"/>
  <c r="Z171" i="8"/>
  <c r="X171" i="8"/>
  <c r="U171" i="8"/>
  <c r="T171" i="8"/>
  <c r="S171" i="8"/>
  <c r="R171" i="8"/>
  <c r="Q171" i="8"/>
  <c r="G171" i="8"/>
  <c r="AC170" i="8"/>
  <c r="AA170" i="8"/>
  <c r="Z170" i="8"/>
  <c r="X170" i="8"/>
  <c r="U170" i="8"/>
  <c r="T170" i="8"/>
  <c r="S170" i="8"/>
  <c r="R170" i="8"/>
  <c r="Q170" i="8"/>
  <c r="G170" i="8"/>
  <c r="AC169" i="8"/>
  <c r="AA169" i="8"/>
  <c r="Z169" i="8"/>
  <c r="X169" i="8"/>
  <c r="U169" i="8"/>
  <c r="T169" i="8"/>
  <c r="S169" i="8"/>
  <c r="R169" i="8"/>
  <c r="Q169" i="8"/>
  <c r="G169" i="8"/>
  <c r="AC168" i="8"/>
  <c r="AA168" i="8"/>
  <c r="Z168" i="8"/>
  <c r="X168" i="8"/>
  <c r="U168" i="8"/>
  <c r="T168" i="8"/>
  <c r="S168" i="8"/>
  <c r="R168" i="8"/>
  <c r="Q168" i="8"/>
  <c r="G168" i="8"/>
  <c r="AC167" i="8"/>
  <c r="AA167" i="8"/>
  <c r="Z167" i="8"/>
  <c r="X167" i="8"/>
  <c r="U167" i="8"/>
  <c r="T167" i="8"/>
  <c r="S167" i="8"/>
  <c r="R167" i="8"/>
  <c r="Q167" i="8"/>
  <c r="G167" i="8"/>
  <c r="AC166" i="8"/>
  <c r="AA166" i="8"/>
  <c r="Z166" i="8"/>
  <c r="X166" i="8"/>
  <c r="U166" i="8"/>
  <c r="T166" i="8"/>
  <c r="S166" i="8"/>
  <c r="R166" i="8"/>
  <c r="Q166" i="8"/>
  <c r="G166" i="8"/>
  <c r="AC165" i="8"/>
  <c r="AA165" i="8"/>
  <c r="Z165" i="8"/>
  <c r="X165" i="8"/>
  <c r="U165" i="8"/>
  <c r="T165" i="8"/>
  <c r="S165" i="8"/>
  <c r="R165" i="8"/>
  <c r="Q165" i="8"/>
  <c r="G165" i="8"/>
  <c r="AC164" i="8"/>
  <c r="AA164" i="8"/>
  <c r="Z164" i="8"/>
  <c r="X164" i="8"/>
  <c r="U164" i="8"/>
  <c r="T164" i="8"/>
  <c r="S164" i="8"/>
  <c r="R164" i="8"/>
  <c r="Q164" i="8"/>
  <c r="G164" i="8"/>
  <c r="AC163" i="8"/>
  <c r="AA163" i="8"/>
  <c r="Z163" i="8"/>
  <c r="X163" i="8"/>
  <c r="U163" i="8"/>
  <c r="T163" i="8"/>
  <c r="S163" i="8"/>
  <c r="R163" i="8"/>
  <c r="Q163" i="8"/>
  <c r="G163" i="8"/>
  <c r="AC162" i="8"/>
  <c r="AA162" i="8"/>
  <c r="Z162" i="8"/>
  <c r="X162" i="8"/>
  <c r="U162" i="8"/>
  <c r="T162" i="8"/>
  <c r="S162" i="8"/>
  <c r="R162" i="8"/>
  <c r="Q162" i="8"/>
  <c r="G162" i="8"/>
  <c r="AC161" i="8"/>
  <c r="AA161" i="8"/>
  <c r="Z161" i="8"/>
  <c r="X161" i="8"/>
  <c r="U161" i="8"/>
  <c r="T161" i="8"/>
  <c r="S161" i="8"/>
  <c r="R161" i="8"/>
  <c r="Q161" i="8"/>
  <c r="G161" i="8"/>
  <c r="AC160" i="8"/>
  <c r="AA160" i="8"/>
  <c r="Z160" i="8"/>
  <c r="X160" i="8"/>
  <c r="U160" i="8"/>
  <c r="T160" i="8"/>
  <c r="S160" i="8"/>
  <c r="R160" i="8"/>
  <c r="Q160" i="8"/>
  <c r="G160" i="8"/>
  <c r="AC159" i="8"/>
  <c r="AA159" i="8"/>
  <c r="Z159" i="8"/>
  <c r="X159" i="8"/>
  <c r="U159" i="8"/>
  <c r="T159" i="8"/>
  <c r="S159" i="8"/>
  <c r="R159" i="8"/>
  <c r="Q159" i="8"/>
  <c r="G159" i="8"/>
  <c r="AC158" i="8"/>
  <c r="AA158" i="8"/>
  <c r="Z158" i="8"/>
  <c r="X158" i="8"/>
  <c r="U158" i="8"/>
  <c r="T158" i="8"/>
  <c r="S158" i="8"/>
  <c r="R158" i="8"/>
  <c r="Q158" i="8"/>
  <c r="G158" i="8"/>
  <c r="AC157" i="8"/>
  <c r="AA157" i="8"/>
  <c r="Z157" i="8"/>
  <c r="X157" i="8"/>
  <c r="U157" i="8"/>
  <c r="T157" i="8"/>
  <c r="S157" i="8"/>
  <c r="R157" i="8"/>
  <c r="Q157" i="8"/>
  <c r="G157" i="8"/>
  <c r="AC156" i="8"/>
  <c r="AA156" i="8"/>
  <c r="Z156" i="8"/>
  <c r="X156" i="8"/>
  <c r="U156" i="8"/>
  <c r="T156" i="8"/>
  <c r="S156" i="8"/>
  <c r="R156" i="8"/>
  <c r="Q156" i="8"/>
  <c r="G156" i="8"/>
  <c r="AC155" i="8"/>
  <c r="AA155" i="8"/>
  <c r="Z155" i="8"/>
  <c r="X155" i="8"/>
  <c r="U155" i="8"/>
  <c r="T155" i="8"/>
  <c r="S155" i="8"/>
  <c r="R155" i="8"/>
  <c r="Q155" i="8"/>
  <c r="G155" i="8"/>
  <c r="AC154" i="8"/>
  <c r="AA154" i="8"/>
  <c r="Z154" i="8"/>
  <c r="X154" i="8"/>
  <c r="U154" i="8"/>
  <c r="T154" i="8"/>
  <c r="S154" i="8"/>
  <c r="R154" i="8"/>
  <c r="Q154" i="8"/>
  <c r="G154" i="8"/>
  <c r="AC153" i="8"/>
  <c r="AA153" i="8"/>
  <c r="Z153" i="8"/>
  <c r="X153" i="8"/>
  <c r="U153" i="8"/>
  <c r="T153" i="8"/>
  <c r="S153" i="8"/>
  <c r="R153" i="8"/>
  <c r="Q153" i="8"/>
  <c r="G153" i="8"/>
  <c r="AC152" i="8"/>
  <c r="AA152" i="8"/>
  <c r="Z152" i="8"/>
  <c r="X152" i="8"/>
  <c r="U152" i="8"/>
  <c r="T152" i="8"/>
  <c r="S152" i="8"/>
  <c r="R152" i="8"/>
  <c r="Q152" i="8"/>
  <c r="G152" i="8"/>
  <c r="AC151" i="8"/>
  <c r="AA151" i="8"/>
  <c r="Z151" i="8"/>
  <c r="X151" i="8"/>
  <c r="U151" i="8"/>
  <c r="T151" i="8"/>
  <c r="S151" i="8"/>
  <c r="R151" i="8"/>
  <c r="Q151" i="8"/>
  <c r="G151" i="8"/>
  <c r="AC150" i="8"/>
  <c r="AA150" i="8"/>
  <c r="Z150" i="8"/>
  <c r="X150" i="8"/>
  <c r="U150" i="8"/>
  <c r="T150" i="8"/>
  <c r="S150" i="8"/>
  <c r="R150" i="8"/>
  <c r="Q150" i="8"/>
  <c r="G150" i="8"/>
  <c r="AC149" i="8"/>
  <c r="AA149" i="8"/>
  <c r="Z149" i="8"/>
  <c r="X149" i="8"/>
  <c r="U149" i="8"/>
  <c r="T149" i="8"/>
  <c r="S149" i="8"/>
  <c r="R149" i="8"/>
  <c r="Q149" i="8"/>
  <c r="G149" i="8"/>
  <c r="AC148" i="8"/>
  <c r="AA148" i="8"/>
  <c r="Z148" i="8"/>
  <c r="X148" i="8"/>
  <c r="U148" i="8"/>
  <c r="T148" i="8"/>
  <c r="S148" i="8"/>
  <c r="R148" i="8"/>
  <c r="Q148" i="8"/>
  <c r="G148" i="8"/>
  <c r="AC147" i="8"/>
  <c r="AA147" i="8"/>
  <c r="Z147" i="8"/>
  <c r="X147" i="8"/>
  <c r="U147" i="8"/>
  <c r="T147" i="8"/>
  <c r="S147" i="8"/>
  <c r="R147" i="8"/>
  <c r="Q147" i="8"/>
  <c r="G147" i="8"/>
  <c r="AC146" i="8"/>
  <c r="AA146" i="8"/>
  <c r="Z146" i="8"/>
  <c r="X146" i="8"/>
  <c r="U146" i="8"/>
  <c r="T146" i="8"/>
  <c r="S146" i="8"/>
  <c r="R146" i="8"/>
  <c r="Q146" i="8"/>
  <c r="G146" i="8"/>
  <c r="AC145" i="8"/>
  <c r="AA145" i="8"/>
  <c r="Z145" i="8"/>
  <c r="X145" i="8"/>
  <c r="U145" i="8"/>
  <c r="T145" i="8"/>
  <c r="S145" i="8"/>
  <c r="R145" i="8"/>
  <c r="Q145" i="8"/>
  <c r="G145" i="8"/>
  <c r="AC144" i="8"/>
  <c r="AA144" i="8"/>
  <c r="Z144" i="8"/>
  <c r="X144" i="8"/>
  <c r="U144" i="8"/>
  <c r="T144" i="8"/>
  <c r="S144" i="8"/>
  <c r="R144" i="8"/>
  <c r="Q144" i="8"/>
  <c r="G144" i="8"/>
  <c r="AC143" i="8"/>
  <c r="AA143" i="8"/>
  <c r="Z143" i="8"/>
  <c r="X143" i="8"/>
  <c r="U143" i="8"/>
  <c r="T143" i="8"/>
  <c r="S143" i="8"/>
  <c r="R143" i="8"/>
  <c r="Q143" i="8"/>
  <c r="G143" i="8"/>
  <c r="AC142" i="8"/>
  <c r="AA142" i="8"/>
  <c r="Z142" i="8"/>
  <c r="X142" i="8"/>
  <c r="U142" i="8"/>
  <c r="T142" i="8"/>
  <c r="S142" i="8"/>
  <c r="R142" i="8"/>
  <c r="Q142" i="8"/>
  <c r="G142" i="8"/>
  <c r="AC141" i="8"/>
  <c r="AA141" i="8"/>
  <c r="Z141" i="8"/>
  <c r="X141" i="8"/>
  <c r="U141" i="8"/>
  <c r="T141" i="8"/>
  <c r="S141" i="8"/>
  <c r="R141" i="8"/>
  <c r="Q141" i="8"/>
  <c r="G141" i="8"/>
  <c r="AC140" i="8"/>
  <c r="AA140" i="8"/>
  <c r="Z140" i="8"/>
  <c r="X140" i="8"/>
  <c r="U140" i="8"/>
  <c r="T140" i="8"/>
  <c r="S140" i="8"/>
  <c r="R140" i="8"/>
  <c r="Q140" i="8"/>
  <c r="G140" i="8"/>
  <c r="AC139" i="8"/>
  <c r="AA139" i="8"/>
  <c r="Z139" i="8"/>
  <c r="X139" i="8"/>
  <c r="U139" i="8"/>
  <c r="T139" i="8"/>
  <c r="S139" i="8"/>
  <c r="R139" i="8"/>
  <c r="Q139" i="8"/>
  <c r="G139" i="8"/>
  <c r="AC138" i="8"/>
  <c r="AA138" i="8"/>
  <c r="Z138" i="8"/>
  <c r="X138" i="8"/>
  <c r="U138" i="8"/>
  <c r="T138" i="8"/>
  <c r="S138" i="8"/>
  <c r="R138" i="8"/>
  <c r="Q138" i="8"/>
  <c r="G138" i="8"/>
  <c r="AC137" i="8"/>
  <c r="AA137" i="8"/>
  <c r="Z137" i="8"/>
  <c r="X137" i="8"/>
  <c r="U137" i="8"/>
  <c r="T137" i="8"/>
  <c r="S137" i="8"/>
  <c r="R137" i="8"/>
  <c r="Q137" i="8"/>
  <c r="G137" i="8"/>
  <c r="AC136" i="8"/>
  <c r="AA136" i="8"/>
  <c r="Z136" i="8"/>
  <c r="X136" i="8"/>
  <c r="U136" i="8"/>
  <c r="T136" i="8"/>
  <c r="S136" i="8"/>
  <c r="R136" i="8"/>
  <c r="Q136" i="8"/>
  <c r="G136" i="8"/>
  <c r="AC135" i="8"/>
  <c r="AA135" i="8"/>
  <c r="Z135" i="8"/>
  <c r="X135" i="8"/>
  <c r="U135" i="8"/>
  <c r="T135" i="8"/>
  <c r="S135" i="8"/>
  <c r="R135" i="8"/>
  <c r="Q135" i="8"/>
  <c r="G135" i="8"/>
  <c r="AC134" i="8"/>
  <c r="AA134" i="8"/>
  <c r="Z134" i="8"/>
  <c r="X134" i="8"/>
  <c r="U134" i="8"/>
  <c r="T134" i="8"/>
  <c r="S134" i="8"/>
  <c r="R134" i="8"/>
  <c r="Q134" i="8"/>
  <c r="G134" i="8"/>
  <c r="AC133" i="8"/>
  <c r="AA133" i="8"/>
  <c r="Z133" i="8"/>
  <c r="X133" i="8"/>
  <c r="U133" i="8"/>
  <c r="T133" i="8"/>
  <c r="S133" i="8"/>
  <c r="R133" i="8"/>
  <c r="Q133" i="8"/>
  <c r="G133" i="8"/>
  <c r="AC132" i="8"/>
  <c r="AA132" i="8"/>
  <c r="Z132" i="8"/>
  <c r="X132" i="8"/>
  <c r="U132" i="8"/>
  <c r="T132" i="8"/>
  <c r="S132" i="8"/>
  <c r="R132" i="8"/>
  <c r="Q132" i="8"/>
  <c r="G132" i="8"/>
  <c r="AC131" i="8"/>
  <c r="AA131" i="8"/>
  <c r="Z131" i="8"/>
  <c r="X131" i="8"/>
  <c r="U131" i="8"/>
  <c r="T131" i="8"/>
  <c r="S131" i="8"/>
  <c r="R131" i="8"/>
  <c r="Q131" i="8"/>
  <c r="G131" i="8"/>
  <c r="AC130" i="8"/>
  <c r="AA130" i="8"/>
  <c r="Z130" i="8"/>
  <c r="X130" i="8"/>
  <c r="U130" i="8"/>
  <c r="T130" i="8"/>
  <c r="S130" i="8"/>
  <c r="R130" i="8"/>
  <c r="Q130" i="8"/>
  <c r="G130" i="8"/>
  <c r="AC129" i="8"/>
  <c r="AA129" i="8"/>
  <c r="Z129" i="8"/>
  <c r="X129" i="8"/>
  <c r="U129" i="8"/>
  <c r="T129" i="8"/>
  <c r="S129" i="8"/>
  <c r="R129" i="8"/>
  <c r="Q129" i="8"/>
  <c r="G129" i="8"/>
  <c r="AC128" i="8"/>
  <c r="AA128" i="8"/>
  <c r="Z128" i="8"/>
  <c r="X128" i="8"/>
  <c r="U128" i="8"/>
  <c r="T128" i="8"/>
  <c r="S128" i="8"/>
  <c r="R128" i="8"/>
  <c r="Q128" i="8"/>
  <c r="G128" i="8"/>
  <c r="AC127" i="8"/>
  <c r="AA127" i="8"/>
  <c r="Z127" i="8"/>
  <c r="X127" i="8"/>
  <c r="U127" i="8"/>
  <c r="T127" i="8"/>
  <c r="S127" i="8"/>
  <c r="R127" i="8"/>
  <c r="Q127" i="8"/>
  <c r="G127" i="8"/>
  <c r="AC126" i="8"/>
  <c r="AA126" i="8"/>
  <c r="Z126" i="8"/>
  <c r="X126" i="8"/>
  <c r="U126" i="8"/>
  <c r="T126" i="8"/>
  <c r="S126" i="8"/>
  <c r="R126" i="8"/>
  <c r="Q126" i="8"/>
  <c r="G126" i="8"/>
  <c r="AC125" i="8"/>
  <c r="AA125" i="8"/>
  <c r="Z125" i="8"/>
  <c r="X125" i="8"/>
  <c r="U125" i="8"/>
  <c r="T125" i="8"/>
  <c r="S125" i="8"/>
  <c r="R125" i="8"/>
  <c r="Q125" i="8"/>
  <c r="G125" i="8"/>
  <c r="AC124" i="8"/>
  <c r="AA124" i="8"/>
  <c r="Z124" i="8"/>
  <c r="X124" i="8"/>
  <c r="U124" i="8"/>
  <c r="T124" i="8"/>
  <c r="S124" i="8"/>
  <c r="R124" i="8"/>
  <c r="Q124" i="8"/>
  <c r="G124" i="8"/>
  <c r="AC123" i="8"/>
  <c r="AA123" i="8"/>
  <c r="Z123" i="8"/>
  <c r="X123" i="8"/>
  <c r="U123" i="8"/>
  <c r="T123" i="8"/>
  <c r="S123" i="8"/>
  <c r="R123" i="8"/>
  <c r="Q123" i="8"/>
  <c r="G123" i="8"/>
  <c r="AC122" i="8"/>
  <c r="AA122" i="8"/>
  <c r="Z122" i="8"/>
  <c r="X122" i="8"/>
  <c r="U122" i="8"/>
  <c r="T122" i="8"/>
  <c r="S122" i="8"/>
  <c r="R122" i="8"/>
  <c r="Q122" i="8"/>
  <c r="G122" i="8"/>
  <c r="AC121" i="8"/>
  <c r="AA121" i="8"/>
  <c r="Z121" i="8"/>
  <c r="X121" i="8"/>
  <c r="U121" i="8"/>
  <c r="T121" i="8"/>
  <c r="S121" i="8"/>
  <c r="R121" i="8"/>
  <c r="Q121" i="8"/>
  <c r="G121" i="8"/>
  <c r="AC120" i="8"/>
  <c r="AA120" i="8"/>
  <c r="Z120" i="8"/>
  <c r="X120" i="8"/>
  <c r="U120" i="8"/>
  <c r="T120" i="8"/>
  <c r="S120" i="8"/>
  <c r="R120" i="8"/>
  <c r="Q120" i="8"/>
  <c r="G120" i="8"/>
  <c r="AC119" i="8"/>
  <c r="AA119" i="8"/>
  <c r="Z119" i="8"/>
  <c r="X119" i="8"/>
  <c r="U119" i="8"/>
  <c r="T119" i="8"/>
  <c r="S119" i="8"/>
  <c r="R119" i="8"/>
  <c r="Q119" i="8"/>
  <c r="G119" i="8"/>
  <c r="AC118" i="8"/>
  <c r="AA118" i="8"/>
  <c r="Z118" i="8"/>
  <c r="X118" i="8"/>
  <c r="U118" i="8"/>
  <c r="T118" i="8"/>
  <c r="S118" i="8"/>
  <c r="R118" i="8"/>
  <c r="Q118" i="8"/>
  <c r="G118" i="8"/>
  <c r="AC117" i="8"/>
  <c r="AA117" i="8"/>
  <c r="Z117" i="8"/>
  <c r="X117" i="8"/>
  <c r="U117" i="8"/>
  <c r="T117" i="8"/>
  <c r="S117" i="8"/>
  <c r="R117" i="8"/>
  <c r="Q117" i="8"/>
  <c r="G117" i="8"/>
  <c r="AC116" i="8"/>
  <c r="AA116" i="8"/>
  <c r="Z116" i="8"/>
  <c r="X116" i="8"/>
  <c r="U116" i="8"/>
  <c r="T116" i="8"/>
  <c r="S116" i="8"/>
  <c r="R116" i="8"/>
  <c r="Q116" i="8"/>
  <c r="G116" i="8"/>
  <c r="AC115" i="8"/>
  <c r="AA115" i="8"/>
  <c r="Z115" i="8"/>
  <c r="X115" i="8"/>
  <c r="U115" i="8"/>
  <c r="T115" i="8"/>
  <c r="S115" i="8"/>
  <c r="R115" i="8"/>
  <c r="Q115" i="8"/>
  <c r="G115" i="8"/>
  <c r="AC114" i="8"/>
  <c r="AA114" i="8"/>
  <c r="Z114" i="8"/>
  <c r="X114" i="8"/>
  <c r="U114" i="8"/>
  <c r="T114" i="8"/>
  <c r="S114" i="8"/>
  <c r="R114" i="8"/>
  <c r="Q114" i="8"/>
  <c r="G114" i="8"/>
  <c r="AC113" i="8"/>
  <c r="AA113" i="8"/>
  <c r="Z113" i="8"/>
  <c r="X113" i="8"/>
  <c r="U113" i="8"/>
  <c r="T113" i="8"/>
  <c r="S113" i="8"/>
  <c r="R113" i="8"/>
  <c r="Q113" i="8"/>
  <c r="G113" i="8"/>
  <c r="AC112" i="8"/>
  <c r="AA112" i="8"/>
  <c r="Z112" i="8"/>
  <c r="X112" i="8"/>
  <c r="U112" i="8"/>
  <c r="T112" i="8"/>
  <c r="S112" i="8"/>
  <c r="R112" i="8"/>
  <c r="Q112" i="8"/>
  <c r="G112" i="8"/>
  <c r="AC111" i="8"/>
  <c r="AA111" i="8"/>
  <c r="Z111" i="8"/>
  <c r="X111" i="8"/>
  <c r="U111" i="8"/>
  <c r="T111" i="8"/>
  <c r="S111" i="8"/>
  <c r="R111" i="8"/>
  <c r="Q111" i="8"/>
  <c r="G111" i="8"/>
  <c r="AC110" i="8"/>
  <c r="AA110" i="8"/>
  <c r="Z110" i="8"/>
  <c r="X110" i="8"/>
  <c r="U110" i="8"/>
  <c r="T110" i="8"/>
  <c r="S110" i="8"/>
  <c r="R110" i="8"/>
  <c r="Q110" i="8"/>
  <c r="G110" i="8"/>
  <c r="AC109" i="8"/>
  <c r="AA109" i="8"/>
  <c r="Z109" i="8"/>
  <c r="X109" i="8"/>
  <c r="U109" i="8"/>
  <c r="T109" i="8"/>
  <c r="S109" i="8"/>
  <c r="R109" i="8"/>
  <c r="Q109" i="8"/>
  <c r="G109" i="8"/>
  <c r="AC108" i="8"/>
  <c r="AA108" i="8"/>
  <c r="Z108" i="8"/>
  <c r="X108" i="8"/>
  <c r="U108" i="8"/>
  <c r="T108" i="8"/>
  <c r="S108" i="8"/>
  <c r="R108" i="8"/>
  <c r="Q108" i="8"/>
  <c r="G108" i="8"/>
  <c r="AC107" i="8"/>
  <c r="AA107" i="8"/>
  <c r="Z107" i="8"/>
  <c r="X107" i="8"/>
  <c r="U107" i="8"/>
  <c r="T107" i="8"/>
  <c r="S107" i="8"/>
  <c r="R107" i="8"/>
  <c r="Q107" i="8"/>
  <c r="G107" i="8"/>
  <c r="AC106" i="8"/>
  <c r="AA106" i="8"/>
  <c r="Z106" i="8"/>
  <c r="X106" i="8"/>
  <c r="U106" i="8"/>
  <c r="T106" i="8"/>
  <c r="S106" i="8"/>
  <c r="R106" i="8"/>
  <c r="Q106" i="8"/>
  <c r="G106" i="8"/>
  <c r="AC105" i="8"/>
  <c r="AA105" i="8"/>
  <c r="Z105" i="8"/>
  <c r="X105" i="8"/>
  <c r="U105" i="8"/>
  <c r="T105" i="8"/>
  <c r="S105" i="8"/>
  <c r="R105" i="8"/>
  <c r="Q105" i="8"/>
  <c r="G105" i="8"/>
  <c r="AC104" i="8"/>
  <c r="AA104" i="8"/>
  <c r="Z104" i="8"/>
  <c r="X104" i="8"/>
  <c r="U104" i="8"/>
  <c r="T104" i="8"/>
  <c r="S104" i="8"/>
  <c r="R104" i="8"/>
  <c r="Q104" i="8"/>
  <c r="G104" i="8"/>
  <c r="AC103" i="8"/>
  <c r="AA103" i="8"/>
  <c r="Z103" i="8"/>
  <c r="X103" i="8"/>
  <c r="U103" i="8"/>
  <c r="T103" i="8"/>
  <c r="S103" i="8"/>
  <c r="R103" i="8"/>
  <c r="Q103" i="8"/>
  <c r="G103" i="8"/>
  <c r="AC102" i="8"/>
  <c r="AA102" i="8"/>
  <c r="Z102" i="8"/>
  <c r="X102" i="8"/>
  <c r="U102" i="8"/>
  <c r="T102" i="8"/>
  <c r="S102" i="8"/>
  <c r="R102" i="8"/>
  <c r="Q102" i="8"/>
  <c r="G102" i="8"/>
  <c r="AC101" i="8"/>
  <c r="AA101" i="8"/>
  <c r="Z101" i="8"/>
  <c r="X101" i="8"/>
  <c r="U101" i="8"/>
  <c r="T101" i="8"/>
  <c r="S101" i="8"/>
  <c r="R101" i="8"/>
  <c r="Q101" i="8"/>
  <c r="G101" i="8"/>
  <c r="AC100" i="8"/>
  <c r="AA100" i="8"/>
  <c r="Z100" i="8"/>
  <c r="X100" i="8"/>
  <c r="U100" i="8"/>
  <c r="T100" i="8"/>
  <c r="S100" i="8"/>
  <c r="R100" i="8"/>
  <c r="Q100" i="8"/>
  <c r="G100" i="8"/>
  <c r="AC99" i="8"/>
  <c r="AA99" i="8"/>
  <c r="Z99" i="8"/>
  <c r="X99" i="8"/>
  <c r="U99" i="8"/>
  <c r="T99" i="8"/>
  <c r="S99" i="8"/>
  <c r="R99" i="8"/>
  <c r="Q99" i="8"/>
  <c r="G99" i="8"/>
  <c r="AC98" i="8"/>
  <c r="AA98" i="8"/>
  <c r="Z98" i="8"/>
  <c r="X98" i="8"/>
  <c r="U98" i="8"/>
  <c r="T98" i="8"/>
  <c r="S98" i="8"/>
  <c r="R98" i="8"/>
  <c r="Q98" i="8"/>
  <c r="G98" i="8"/>
  <c r="AC97" i="8"/>
  <c r="AA97" i="8"/>
  <c r="Z97" i="8"/>
  <c r="X97" i="8"/>
  <c r="U97" i="8"/>
  <c r="T97" i="8"/>
  <c r="S97" i="8"/>
  <c r="R97" i="8"/>
  <c r="Q97" i="8"/>
  <c r="G97" i="8"/>
  <c r="AC96" i="8"/>
  <c r="AA96" i="8"/>
  <c r="Z96" i="8"/>
  <c r="X96" i="8"/>
  <c r="U96" i="8"/>
  <c r="T96" i="8"/>
  <c r="S96" i="8"/>
  <c r="R96" i="8"/>
  <c r="Q96" i="8"/>
  <c r="G96" i="8"/>
  <c r="AC95" i="8"/>
  <c r="AA95" i="8"/>
  <c r="Z95" i="8"/>
  <c r="X95" i="8"/>
  <c r="U95" i="8"/>
  <c r="T95" i="8"/>
  <c r="S95" i="8"/>
  <c r="R95" i="8"/>
  <c r="Q95" i="8"/>
  <c r="G95" i="8"/>
  <c r="AC94" i="8"/>
  <c r="AA94" i="8"/>
  <c r="Z94" i="8"/>
  <c r="X94" i="8"/>
  <c r="U94" i="8"/>
  <c r="T94" i="8"/>
  <c r="S94" i="8"/>
  <c r="R94" i="8"/>
  <c r="Q94" i="8"/>
  <c r="G94" i="8"/>
  <c r="AC93" i="8"/>
  <c r="AA93" i="8"/>
  <c r="Z93" i="8"/>
  <c r="X93" i="8"/>
  <c r="U93" i="8"/>
  <c r="T93" i="8"/>
  <c r="S93" i="8"/>
  <c r="R93" i="8"/>
  <c r="Q93" i="8"/>
  <c r="G93" i="8"/>
  <c r="AC92" i="8"/>
  <c r="AA92" i="8"/>
  <c r="Z92" i="8"/>
  <c r="X92" i="8"/>
  <c r="U92" i="8"/>
  <c r="T92" i="8"/>
  <c r="S92" i="8"/>
  <c r="R92" i="8"/>
  <c r="Q92" i="8"/>
  <c r="G92" i="8"/>
  <c r="AC91" i="8"/>
  <c r="AA91" i="8"/>
  <c r="Z91" i="8"/>
  <c r="X91" i="8"/>
  <c r="U91" i="8"/>
  <c r="T91" i="8"/>
  <c r="S91" i="8"/>
  <c r="R91" i="8"/>
  <c r="Q91" i="8"/>
  <c r="G91" i="8"/>
  <c r="AC90" i="8"/>
  <c r="AA90" i="8"/>
  <c r="Z90" i="8"/>
  <c r="X90" i="8"/>
  <c r="U90" i="8"/>
  <c r="T90" i="8"/>
  <c r="S90" i="8"/>
  <c r="R90" i="8"/>
  <c r="Q90" i="8"/>
  <c r="G90" i="8"/>
  <c r="AC89" i="8"/>
  <c r="AA89" i="8"/>
  <c r="Z89" i="8"/>
  <c r="X89" i="8"/>
  <c r="U89" i="8"/>
  <c r="T89" i="8"/>
  <c r="S89" i="8"/>
  <c r="R89" i="8"/>
  <c r="Q89" i="8"/>
  <c r="G89" i="8"/>
  <c r="AC88" i="8"/>
  <c r="AA88" i="8"/>
  <c r="Z88" i="8"/>
  <c r="X88" i="8"/>
  <c r="U88" i="8"/>
  <c r="T88" i="8"/>
  <c r="S88" i="8"/>
  <c r="R88" i="8"/>
  <c r="Q88" i="8"/>
  <c r="G88" i="8"/>
  <c r="AC87" i="8"/>
  <c r="AA87" i="8"/>
  <c r="Z87" i="8"/>
  <c r="X87" i="8"/>
  <c r="U87" i="8"/>
  <c r="T87" i="8"/>
  <c r="S87" i="8"/>
  <c r="R87" i="8"/>
  <c r="Q87" i="8"/>
  <c r="G87" i="8"/>
  <c r="AC86" i="8"/>
  <c r="AA86" i="8"/>
  <c r="Z86" i="8"/>
  <c r="X86" i="8"/>
  <c r="U86" i="8"/>
  <c r="T86" i="8"/>
  <c r="S86" i="8"/>
  <c r="R86" i="8"/>
  <c r="Q86" i="8"/>
  <c r="G86" i="8"/>
  <c r="AC85" i="8"/>
  <c r="AA85" i="8"/>
  <c r="Z85" i="8"/>
  <c r="X85" i="8"/>
  <c r="U85" i="8"/>
  <c r="T85" i="8"/>
  <c r="S85" i="8"/>
  <c r="R85" i="8"/>
  <c r="Q85" i="8"/>
  <c r="G85" i="8"/>
  <c r="AC84" i="8"/>
  <c r="AA84" i="8"/>
  <c r="Z84" i="8"/>
  <c r="X84" i="8"/>
  <c r="U84" i="8"/>
  <c r="T84" i="8"/>
  <c r="S84" i="8"/>
  <c r="R84" i="8"/>
  <c r="Q84" i="8"/>
  <c r="G84" i="8"/>
  <c r="AC83" i="8"/>
  <c r="AA83" i="8"/>
  <c r="Z83" i="8"/>
  <c r="X83" i="8"/>
  <c r="U83" i="8"/>
  <c r="T83" i="8"/>
  <c r="S83" i="8"/>
  <c r="R83" i="8"/>
  <c r="Q83" i="8"/>
  <c r="G83" i="8"/>
  <c r="AC82" i="8"/>
  <c r="AA82" i="8"/>
  <c r="Z82" i="8"/>
  <c r="X82" i="8"/>
  <c r="U82" i="8"/>
  <c r="T82" i="8"/>
  <c r="S82" i="8"/>
  <c r="R82" i="8"/>
  <c r="Q82" i="8"/>
  <c r="G82" i="8"/>
  <c r="AC81" i="8"/>
  <c r="AA81" i="8"/>
  <c r="Z81" i="8"/>
  <c r="X81" i="8"/>
  <c r="U81" i="8"/>
  <c r="T81" i="8"/>
  <c r="S81" i="8"/>
  <c r="R81" i="8"/>
  <c r="Q81" i="8"/>
  <c r="G81" i="8"/>
  <c r="AC80" i="8"/>
  <c r="AA80" i="8"/>
  <c r="Z80" i="8"/>
  <c r="X80" i="8"/>
  <c r="U80" i="8"/>
  <c r="T80" i="8"/>
  <c r="S80" i="8"/>
  <c r="R80" i="8"/>
  <c r="Q80" i="8"/>
  <c r="G80" i="8"/>
  <c r="AC79" i="8"/>
  <c r="AA79" i="8"/>
  <c r="Z79" i="8"/>
  <c r="X79" i="8"/>
  <c r="U79" i="8"/>
  <c r="T79" i="8"/>
  <c r="S79" i="8"/>
  <c r="R79" i="8"/>
  <c r="Q79" i="8"/>
  <c r="G79" i="8"/>
  <c r="AC78" i="8"/>
  <c r="AA78" i="8"/>
  <c r="Z78" i="8"/>
  <c r="X78" i="8"/>
  <c r="U78" i="8"/>
  <c r="T78" i="8"/>
  <c r="S78" i="8"/>
  <c r="R78" i="8"/>
  <c r="Q78" i="8"/>
  <c r="G78" i="8"/>
  <c r="AC77" i="8"/>
  <c r="AA77" i="8"/>
  <c r="Z77" i="8"/>
  <c r="X77" i="8"/>
  <c r="U77" i="8"/>
  <c r="T77" i="8"/>
  <c r="S77" i="8"/>
  <c r="R77" i="8"/>
  <c r="Q77" i="8"/>
  <c r="G77" i="8"/>
  <c r="AC76" i="8"/>
  <c r="AA76" i="8"/>
  <c r="Z76" i="8"/>
  <c r="X76" i="8"/>
  <c r="U76" i="8"/>
  <c r="T76" i="8"/>
  <c r="S76" i="8"/>
  <c r="R76" i="8"/>
  <c r="Q76" i="8"/>
  <c r="G76" i="8"/>
  <c r="AC75" i="8"/>
  <c r="AA75" i="8"/>
  <c r="Z75" i="8"/>
  <c r="X75" i="8"/>
  <c r="U75" i="8"/>
  <c r="T75" i="8"/>
  <c r="S75" i="8"/>
  <c r="R75" i="8"/>
  <c r="Q75" i="8"/>
  <c r="G75" i="8"/>
  <c r="AC74" i="8"/>
  <c r="AA74" i="8"/>
  <c r="Z74" i="8"/>
  <c r="X74" i="8"/>
  <c r="U74" i="8"/>
  <c r="T74" i="8"/>
  <c r="S74" i="8"/>
  <c r="R74" i="8"/>
  <c r="Q74" i="8"/>
  <c r="G74" i="8"/>
  <c r="AC73" i="8"/>
  <c r="AA73" i="8"/>
  <c r="Z73" i="8"/>
  <c r="X73" i="8"/>
  <c r="U73" i="8"/>
  <c r="T73" i="8"/>
  <c r="S73" i="8"/>
  <c r="R73" i="8"/>
  <c r="Q73" i="8"/>
  <c r="G73" i="8"/>
  <c r="AC72" i="8"/>
  <c r="AA72" i="8"/>
  <c r="Z72" i="8"/>
  <c r="X72" i="8"/>
  <c r="U72" i="8"/>
  <c r="T72" i="8"/>
  <c r="S72" i="8"/>
  <c r="R72" i="8"/>
  <c r="Q72" i="8"/>
  <c r="G72" i="8"/>
  <c r="AC71" i="8"/>
  <c r="AA71" i="8"/>
  <c r="Z71" i="8"/>
  <c r="X71" i="8"/>
  <c r="U71" i="8"/>
  <c r="T71" i="8"/>
  <c r="S71" i="8"/>
  <c r="R71" i="8"/>
  <c r="Q71" i="8"/>
  <c r="G71" i="8"/>
  <c r="AC70" i="8"/>
  <c r="AA70" i="8"/>
  <c r="Z70" i="8"/>
  <c r="X70" i="8"/>
  <c r="U70" i="8"/>
  <c r="T70" i="8"/>
  <c r="S70" i="8"/>
  <c r="R70" i="8"/>
  <c r="Q70" i="8"/>
  <c r="G70" i="8"/>
  <c r="AC69" i="8"/>
  <c r="AA69" i="8"/>
  <c r="Z69" i="8"/>
  <c r="X69" i="8"/>
  <c r="U69" i="8"/>
  <c r="T69" i="8"/>
  <c r="S69" i="8"/>
  <c r="R69" i="8"/>
  <c r="Q69" i="8"/>
  <c r="G69" i="8"/>
  <c r="AC68" i="8"/>
  <c r="AA68" i="8"/>
  <c r="Z68" i="8"/>
  <c r="X68" i="8"/>
  <c r="U68" i="8"/>
  <c r="T68" i="8"/>
  <c r="S68" i="8"/>
  <c r="R68" i="8"/>
  <c r="Q68" i="8"/>
  <c r="G68" i="8"/>
  <c r="AC67" i="8"/>
  <c r="AA67" i="8"/>
  <c r="Z67" i="8"/>
  <c r="X67" i="8"/>
  <c r="U67" i="8"/>
  <c r="T67" i="8"/>
  <c r="S67" i="8"/>
  <c r="R67" i="8"/>
  <c r="Q67" i="8"/>
  <c r="G67" i="8"/>
  <c r="AC66" i="8"/>
  <c r="AA66" i="8"/>
  <c r="Z66" i="8"/>
  <c r="X66" i="8"/>
  <c r="U66" i="8"/>
  <c r="T66" i="8"/>
  <c r="S66" i="8"/>
  <c r="R66" i="8"/>
  <c r="Q66" i="8"/>
  <c r="G66" i="8"/>
  <c r="AC65" i="8"/>
  <c r="AA65" i="8"/>
  <c r="Z65" i="8"/>
  <c r="X65" i="8"/>
  <c r="U65" i="8"/>
  <c r="T65" i="8"/>
  <c r="S65" i="8"/>
  <c r="R65" i="8"/>
  <c r="Q65" i="8"/>
  <c r="G65" i="8"/>
  <c r="AC64" i="8"/>
  <c r="AA64" i="8"/>
  <c r="Z64" i="8"/>
  <c r="X64" i="8"/>
  <c r="U64" i="8"/>
  <c r="T64" i="8"/>
  <c r="S64" i="8"/>
  <c r="R64" i="8"/>
  <c r="Q64" i="8"/>
  <c r="G64" i="8"/>
  <c r="AC63" i="8"/>
  <c r="AA63" i="8"/>
  <c r="Z63" i="8"/>
  <c r="X63" i="8"/>
  <c r="U63" i="8"/>
  <c r="T63" i="8"/>
  <c r="S63" i="8"/>
  <c r="R63" i="8"/>
  <c r="Q63" i="8"/>
  <c r="G63" i="8"/>
  <c r="AC62" i="8"/>
  <c r="AA62" i="8"/>
  <c r="Z62" i="8"/>
  <c r="X62" i="8"/>
  <c r="U62" i="8"/>
  <c r="T62" i="8"/>
  <c r="S62" i="8"/>
  <c r="R62" i="8"/>
  <c r="Q62" i="8"/>
  <c r="G62" i="8"/>
  <c r="AC61" i="8"/>
  <c r="AA61" i="8"/>
  <c r="Z61" i="8"/>
  <c r="X61" i="8"/>
  <c r="U61" i="8"/>
  <c r="T61" i="8"/>
  <c r="S61" i="8"/>
  <c r="R61" i="8"/>
  <c r="Q61" i="8"/>
  <c r="G61" i="8"/>
  <c r="AC60" i="8"/>
  <c r="AA60" i="8"/>
  <c r="Z60" i="8"/>
  <c r="X60" i="8"/>
  <c r="U60" i="8"/>
  <c r="T60" i="8"/>
  <c r="S60" i="8"/>
  <c r="R60" i="8"/>
  <c r="Q60" i="8"/>
  <c r="G60" i="8"/>
  <c r="AC59" i="8"/>
  <c r="AA59" i="8"/>
  <c r="Z59" i="8"/>
  <c r="X59" i="8"/>
  <c r="U59" i="8"/>
  <c r="T59" i="8"/>
  <c r="S59" i="8"/>
  <c r="R59" i="8"/>
  <c r="Q59" i="8"/>
  <c r="G59" i="8"/>
  <c r="AC58" i="8"/>
  <c r="AA58" i="8"/>
  <c r="Z58" i="8"/>
  <c r="X58" i="8"/>
  <c r="U58" i="8"/>
  <c r="T58" i="8"/>
  <c r="S58" i="8"/>
  <c r="R58" i="8"/>
  <c r="Q58" i="8"/>
  <c r="G58" i="8"/>
  <c r="AC57" i="8"/>
  <c r="AA57" i="8"/>
  <c r="Z57" i="8"/>
  <c r="X57" i="8"/>
  <c r="U57" i="8"/>
  <c r="T57" i="8"/>
  <c r="S57" i="8"/>
  <c r="R57" i="8"/>
  <c r="Q57" i="8"/>
  <c r="G57" i="8"/>
  <c r="AC56" i="8"/>
  <c r="AA56" i="8"/>
  <c r="Z56" i="8"/>
  <c r="X56" i="8"/>
  <c r="U56" i="8"/>
  <c r="T56" i="8"/>
  <c r="S56" i="8"/>
  <c r="R56" i="8"/>
  <c r="Q56" i="8"/>
  <c r="G56" i="8"/>
  <c r="AC55" i="8"/>
  <c r="AA55" i="8"/>
  <c r="Z55" i="8"/>
  <c r="X55" i="8"/>
  <c r="U55" i="8"/>
  <c r="T55" i="8"/>
  <c r="S55" i="8"/>
  <c r="R55" i="8"/>
  <c r="Q55" i="8"/>
  <c r="G55" i="8"/>
  <c r="AC54" i="8"/>
  <c r="AA54" i="8"/>
  <c r="Z54" i="8"/>
  <c r="X54" i="8"/>
  <c r="U54" i="8"/>
  <c r="T54" i="8"/>
  <c r="S54" i="8"/>
  <c r="R54" i="8"/>
  <c r="Q54" i="8"/>
  <c r="G54" i="8"/>
  <c r="AC53" i="8"/>
  <c r="AA53" i="8"/>
  <c r="Z53" i="8"/>
  <c r="X53" i="8"/>
  <c r="U53" i="8"/>
  <c r="T53" i="8"/>
  <c r="S53" i="8"/>
  <c r="R53" i="8"/>
  <c r="Q53" i="8"/>
  <c r="G53" i="8"/>
  <c r="AC52" i="8"/>
  <c r="AA52" i="8"/>
  <c r="Z52" i="8"/>
  <c r="X52" i="8"/>
  <c r="U52" i="8"/>
  <c r="T52" i="8"/>
  <c r="S52" i="8"/>
  <c r="R52" i="8"/>
  <c r="Q52" i="8"/>
  <c r="G52" i="8"/>
  <c r="AC51" i="8"/>
  <c r="AA51" i="8"/>
  <c r="Z51" i="8"/>
  <c r="X51" i="8"/>
  <c r="U51" i="8"/>
  <c r="T51" i="8"/>
  <c r="S51" i="8"/>
  <c r="R51" i="8"/>
  <c r="Q51" i="8"/>
  <c r="G51" i="8"/>
  <c r="AC50" i="8"/>
  <c r="AA50" i="8"/>
  <c r="Z50" i="8"/>
  <c r="X50" i="8"/>
  <c r="U50" i="8"/>
  <c r="T50" i="8"/>
  <c r="S50" i="8"/>
  <c r="R50" i="8"/>
  <c r="Q50" i="8"/>
  <c r="G50" i="8"/>
  <c r="AC49" i="8"/>
  <c r="AA49" i="8"/>
  <c r="Z49" i="8"/>
  <c r="X49" i="8"/>
  <c r="U49" i="8"/>
  <c r="T49" i="8"/>
  <c r="S49" i="8"/>
  <c r="R49" i="8"/>
  <c r="Q49" i="8"/>
  <c r="G49" i="8"/>
  <c r="AC48" i="8"/>
  <c r="AA48" i="8"/>
  <c r="Z48" i="8"/>
  <c r="X48" i="8"/>
  <c r="U48" i="8"/>
  <c r="T48" i="8"/>
  <c r="S48" i="8"/>
  <c r="R48" i="8"/>
  <c r="Q48" i="8"/>
  <c r="G48" i="8"/>
  <c r="AC47" i="8"/>
  <c r="AA47" i="8"/>
  <c r="Z47" i="8"/>
  <c r="X47" i="8"/>
  <c r="U47" i="8"/>
  <c r="T47" i="8"/>
  <c r="S47" i="8"/>
  <c r="R47" i="8"/>
  <c r="Q47" i="8"/>
  <c r="G47" i="8"/>
  <c r="AC46" i="8"/>
  <c r="AA46" i="8"/>
  <c r="Z46" i="8"/>
  <c r="X46" i="8"/>
  <c r="U46" i="8"/>
  <c r="T46" i="8"/>
  <c r="S46" i="8"/>
  <c r="R46" i="8"/>
  <c r="Q46" i="8"/>
  <c r="G46" i="8"/>
  <c r="AC45" i="8"/>
  <c r="AA45" i="8"/>
  <c r="Z45" i="8"/>
  <c r="X45" i="8"/>
  <c r="U45" i="8"/>
  <c r="T45" i="8"/>
  <c r="S45" i="8"/>
  <c r="R45" i="8"/>
  <c r="Q45" i="8"/>
  <c r="G45" i="8"/>
  <c r="AC44" i="8"/>
  <c r="AA44" i="8"/>
  <c r="Z44" i="8"/>
  <c r="X44" i="8"/>
  <c r="U44" i="8"/>
  <c r="T44" i="8"/>
  <c r="S44" i="8"/>
  <c r="R44" i="8"/>
  <c r="Q44" i="8"/>
  <c r="G44" i="8"/>
  <c r="AC43" i="8"/>
  <c r="AA43" i="8"/>
  <c r="Z43" i="8"/>
  <c r="X43" i="8"/>
  <c r="U43" i="8"/>
  <c r="T43" i="8"/>
  <c r="S43" i="8"/>
  <c r="R43" i="8"/>
  <c r="Q43" i="8"/>
  <c r="G43" i="8"/>
  <c r="AC42" i="8"/>
  <c r="AA42" i="8"/>
  <c r="Z42" i="8"/>
  <c r="X42" i="8"/>
  <c r="U42" i="8"/>
  <c r="T42" i="8"/>
  <c r="S42" i="8"/>
  <c r="R42" i="8"/>
  <c r="Q42" i="8"/>
  <c r="G42" i="8"/>
  <c r="AC41" i="8"/>
  <c r="AA41" i="8"/>
  <c r="Z41" i="8"/>
  <c r="X41" i="8"/>
  <c r="U41" i="8"/>
  <c r="T41" i="8"/>
  <c r="S41" i="8"/>
  <c r="R41" i="8"/>
  <c r="Q41" i="8"/>
  <c r="G41" i="8"/>
  <c r="AC40" i="8"/>
  <c r="AA40" i="8"/>
  <c r="Z40" i="8"/>
  <c r="X40" i="8"/>
  <c r="U40" i="8"/>
  <c r="T40" i="8"/>
  <c r="S40" i="8"/>
  <c r="R40" i="8"/>
  <c r="Q40" i="8"/>
  <c r="G40" i="8"/>
  <c r="AC39" i="8"/>
  <c r="AA39" i="8"/>
  <c r="Z39" i="8"/>
  <c r="X39" i="8"/>
  <c r="U39" i="8"/>
  <c r="T39" i="8"/>
  <c r="S39" i="8"/>
  <c r="R39" i="8"/>
  <c r="Q39" i="8"/>
  <c r="G39" i="8"/>
  <c r="AC38" i="8"/>
  <c r="AA38" i="8"/>
  <c r="Z38" i="8"/>
  <c r="X38" i="8"/>
  <c r="U38" i="8"/>
  <c r="T38" i="8"/>
  <c r="S38" i="8"/>
  <c r="R38" i="8"/>
  <c r="Q38" i="8"/>
  <c r="G38" i="8"/>
  <c r="AC37" i="8"/>
  <c r="AA37" i="8"/>
  <c r="Z37" i="8"/>
  <c r="X37" i="8"/>
  <c r="U37" i="8"/>
  <c r="T37" i="8"/>
  <c r="S37" i="8"/>
  <c r="R37" i="8"/>
  <c r="Q37" i="8"/>
  <c r="G37" i="8"/>
  <c r="AC36" i="8"/>
  <c r="AA36" i="8"/>
  <c r="Z36" i="8"/>
  <c r="X36" i="8"/>
  <c r="U36" i="8"/>
  <c r="T36" i="8"/>
  <c r="S36" i="8"/>
  <c r="R36" i="8"/>
  <c r="Q36" i="8"/>
  <c r="G36" i="8"/>
  <c r="AC35" i="8"/>
  <c r="AA35" i="8"/>
  <c r="Z35" i="8"/>
  <c r="X35" i="8"/>
  <c r="U35" i="8"/>
  <c r="T35" i="8"/>
  <c r="S35" i="8"/>
  <c r="R35" i="8"/>
  <c r="Q35" i="8"/>
  <c r="G35" i="8"/>
  <c r="AC34" i="8"/>
  <c r="AA34" i="8"/>
  <c r="Z34" i="8"/>
  <c r="X34" i="8"/>
  <c r="U34" i="8"/>
  <c r="T34" i="8"/>
  <c r="S34" i="8"/>
  <c r="R34" i="8"/>
  <c r="Q34" i="8"/>
  <c r="G34" i="8"/>
  <c r="AC33" i="8"/>
  <c r="AA33" i="8"/>
  <c r="Z33" i="8"/>
  <c r="X33" i="8"/>
  <c r="U33" i="8"/>
  <c r="T33" i="8"/>
  <c r="S33" i="8"/>
  <c r="R33" i="8"/>
  <c r="Q33" i="8"/>
  <c r="G33" i="8"/>
  <c r="AC32" i="8"/>
  <c r="AA32" i="8"/>
  <c r="Z32" i="8"/>
  <c r="X32" i="8"/>
  <c r="U32" i="8"/>
  <c r="T32" i="8"/>
  <c r="S32" i="8"/>
  <c r="R32" i="8"/>
  <c r="Q32" i="8"/>
  <c r="G32" i="8"/>
  <c r="AC31" i="8"/>
  <c r="AA31" i="8"/>
  <c r="Z31" i="8"/>
  <c r="X31" i="8"/>
  <c r="U31" i="8"/>
  <c r="T31" i="8"/>
  <c r="S31" i="8"/>
  <c r="R31" i="8"/>
  <c r="Q31" i="8"/>
  <c r="G31" i="8"/>
  <c r="AC30" i="8"/>
  <c r="AA30" i="8"/>
  <c r="Z30" i="8"/>
  <c r="X30" i="8"/>
  <c r="U30" i="8"/>
  <c r="T30" i="8"/>
  <c r="S30" i="8"/>
  <c r="R30" i="8"/>
  <c r="Q30" i="8"/>
  <c r="G30" i="8"/>
  <c r="AC29" i="8"/>
  <c r="AA29" i="8"/>
  <c r="Z29" i="8"/>
  <c r="X29" i="8"/>
  <c r="U29" i="8"/>
  <c r="T29" i="8"/>
  <c r="S29" i="8"/>
  <c r="R29" i="8"/>
  <c r="Q29" i="8"/>
  <c r="G29" i="8"/>
  <c r="AC28" i="8"/>
  <c r="AA28" i="8"/>
  <c r="Z28" i="8"/>
  <c r="X28" i="8"/>
  <c r="U28" i="8"/>
  <c r="T28" i="8"/>
  <c r="S28" i="8"/>
  <c r="R28" i="8"/>
  <c r="Q28" i="8"/>
  <c r="G28" i="8"/>
  <c r="AC27" i="8"/>
  <c r="AA27" i="8"/>
  <c r="Z27" i="8"/>
  <c r="X27" i="8"/>
  <c r="U27" i="8"/>
  <c r="T27" i="8"/>
  <c r="S27" i="8"/>
  <c r="R27" i="8"/>
  <c r="Q27" i="8"/>
  <c r="G27" i="8"/>
  <c r="AC26" i="8"/>
  <c r="AA26" i="8"/>
  <c r="Z26" i="8"/>
  <c r="X26" i="8"/>
  <c r="U26" i="8"/>
  <c r="T26" i="8"/>
  <c r="S26" i="8"/>
  <c r="R26" i="8"/>
  <c r="Q26" i="8"/>
  <c r="G26" i="8"/>
  <c r="AC25" i="8"/>
  <c r="AA25" i="8"/>
  <c r="Z25" i="8"/>
  <c r="X25" i="8"/>
  <c r="U25" i="8"/>
  <c r="T25" i="8"/>
  <c r="S25" i="8"/>
  <c r="R25" i="8"/>
  <c r="Q25" i="8"/>
  <c r="G25" i="8"/>
  <c r="AC24" i="8"/>
  <c r="AA24" i="8"/>
  <c r="Z24" i="8"/>
  <c r="X24" i="8"/>
  <c r="U24" i="8"/>
  <c r="T24" i="8"/>
  <c r="S24" i="8"/>
  <c r="R24" i="8"/>
  <c r="Q24" i="8"/>
  <c r="G24" i="8"/>
  <c r="AC23" i="8"/>
  <c r="AA23" i="8"/>
  <c r="Z23" i="8"/>
  <c r="X23" i="8"/>
  <c r="U23" i="8"/>
  <c r="T23" i="8"/>
  <c r="S23" i="8"/>
  <c r="R23" i="8"/>
  <c r="Q23" i="8"/>
  <c r="G23" i="8"/>
  <c r="AC22" i="8"/>
  <c r="AA22" i="8"/>
  <c r="Z22" i="8"/>
  <c r="X22" i="8"/>
  <c r="U22" i="8"/>
  <c r="T22" i="8"/>
  <c r="S22" i="8"/>
  <c r="R22" i="8"/>
  <c r="Q22" i="8"/>
  <c r="G22" i="8"/>
  <c r="AC21" i="8"/>
  <c r="AA21" i="8"/>
  <c r="Z21" i="8"/>
  <c r="X21" i="8"/>
  <c r="U21" i="8"/>
  <c r="T21" i="8"/>
  <c r="S21" i="8"/>
  <c r="R21" i="8"/>
  <c r="Q21" i="8"/>
  <c r="G21" i="8"/>
  <c r="AC20" i="8"/>
  <c r="AA20" i="8"/>
  <c r="Z20" i="8"/>
  <c r="X20" i="8"/>
  <c r="U20" i="8"/>
  <c r="T20" i="8"/>
  <c r="S20" i="8"/>
  <c r="R20" i="8"/>
  <c r="Q20" i="8"/>
  <c r="G20" i="8"/>
  <c r="AC19" i="8"/>
  <c r="AA19" i="8"/>
  <c r="Z19" i="8"/>
  <c r="X19" i="8"/>
  <c r="U19" i="8"/>
  <c r="T19" i="8"/>
  <c r="S19" i="8"/>
  <c r="R19" i="8"/>
  <c r="Q19" i="8"/>
  <c r="G19" i="8"/>
  <c r="AC18" i="8"/>
  <c r="AA18" i="8"/>
  <c r="Z18" i="8"/>
  <c r="X18" i="8"/>
  <c r="U18" i="8"/>
  <c r="T18" i="8"/>
  <c r="S18" i="8"/>
  <c r="R18" i="8"/>
  <c r="Q18" i="8"/>
  <c r="G18" i="8"/>
  <c r="AC17" i="8"/>
  <c r="AA17" i="8"/>
  <c r="Z17" i="8"/>
  <c r="X17" i="8"/>
  <c r="U17" i="8"/>
  <c r="T17" i="8"/>
  <c r="S17" i="8"/>
  <c r="R17" i="8"/>
  <c r="Q17" i="8"/>
  <c r="G17" i="8"/>
  <c r="AC16" i="8"/>
  <c r="AA16" i="8"/>
  <c r="Z16" i="8"/>
  <c r="X16" i="8"/>
  <c r="U16" i="8"/>
  <c r="T16" i="8"/>
  <c r="S16" i="8"/>
  <c r="R16" i="8"/>
  <c r="Q16" i="8"/>
  <c r="G16" i="8"/>
  <c r="AC15" i="8"/>
  <c r="AA15" i="8"/>
  <c r="Z15" i="8"/>
  <c r="X15" i="8"/>
  <c r="U15" i="8"/>
  <c r="T15" i="8"/>
  <c r="S15" i="8"/>
  <c r="R15" i="8"/>
  <c r="Q15" i="8"/>
  <c r="G15" i="8"/>
  <c r="AC14" i="8"/>
  <c r="AA14" i="8"/>
  <c r="Z14" i="8"/>
  <c r="X14" i="8"/>
  <c r="U14" i="8"/>
  <c r="T14" i="8"/>
  <c r="S14" i="8"/>
  <c r="R14" i="8"/>
  <c r="Q14" i="8"/>
  <c r="G14" i="8"/>
  <c r="AC13" i="8"/>
  <c r="AA13" i="8"/>
  <c r="Z13" i="8"/>
  <c r="X13" i="8"/>
  <c r="U13" i="8"/>
  <c r="T13" i="8"/>
  <c r="S13" i="8"/>
  <c r="R13" i="8"/>
  <c r="Q13" i="8"/>
  <c r="G13" i="8"/>
  <c r="AC12" i="8"/>
  <c r="AA12" i="8"/>
  <c r="Z12" i="8"/>
  <c r="X12" i="8"/>
  <c r="U12" i="8"/>
  <c r="T12" i="8"/>
  <c r="S12" i="8"/>
  <c r="R12" i="8"/>
  <c r="Q12" i="8"/>
  <c r="G12" i="8"/>
  <c r="AC11" i="8"/>
  <c r="AA11" i="8"/>
  <c r="Z11" i="8"/>
  <c r="X11" i="8"/>
  <c r="U11" i="8"/>
  <c r="T11" i="8"/>
  <c r="S11" i="8"/>
  <c r="R11" i="8"/>
  <c r="Q11" i="8"/>
  <c r="G11" i="8"/>
  <c r="AC10" i="8"/>
  <c r="AA10" i="8"/>
  <c r="Z10" i="8"/>
  <c r="X10" i="8"/>
  <c r="U10" i="8"/>
  <c r="T10" i="8"/>
  <c r="S10" i="8"/>
  <c r="R10" i="8"/>
  <c r="Q10" i="8"/>
  <c r="G10" i="8"/>
  <c r="AC9" i="8"/>
  <c r="AA9" i="8"/>
  <c r="Z9" i="8"/>
  <c r="X9" i="8"/>
  <c r="U9" i="8"/>
  <c r="T9" i="8"/>
  <c r="S9" i="8"/>
  <c r="R9" i="8"/>
  <c r="Q9" i="8"/>
  <c r="G9" i="8"/>
  <c r="AC8" i="8"/>
  <c r="AA8" i="8"/>
  <c r="Z8" i="8"/>
  <c r="X8" i="8"/>
  <c r="U8" i="8"/>
  <c r="T8" i="8"/>
  <c r="S8" i="8"/>
  <c r="R8" i="8"/>
  <c r="Q8" i="8"/>
  <c r="G8" i="8"/>
  <c r="AC7" i="8"/>
  <c r="AA7" i="8"/>
  <c r="Z7" i="8"/>
  <c r="X7" i="8"/>
  <c r="U7" i="8"/>
  <c r="T7" i="8"/>
  <c r="S7" i="8"/>
  <c r="R7" i="8"/>
  <c r="Q7" i="8"/>
  <c r="G7" i="8"/>
  <c r="AC6" i="8"/>
  <c r="AA6" i="8"/>
  <c r="Z6" i="8"/>
  <c r="X6" i="8"/>
  <c r="U6" i="8"/>
  <c r="T6" i="8"/>
  <c r="S6" i="8"/>
  <c r="R6" i="8"/>
  <c r="Q6" i="8"/>
  <c r="G6" i="8"/>
  <c r="AC5" i="8"/>
  <c r="AA5" i="8"/>
  <c r="Z5" i="8"/>
  <c r="X5" i="8"/>
  <c r="U5" i="8"/>
  <c r="T5" i="8"/>
  <c r="S5" i="8"/>
  <c r="R5" i="8"/>
  <c r="Q5" i="8"/>
  <c r="G5" i="8"/>
  <c r="AC4" i="8"/>
  <c r="AA4" i="8"/>
  <c r="Z4" i="8"/>
  <c r="X4" i="8"/>
  <c r="U4" i="8"/>
  <c r="T4" i="8"/>
  <c r="S4" i="8"/>
  <c r="R4" i="8"/>
  <c r="Q4" i="8"/>
  <c r="G4" i="8"/>
  <c r="AC3" i="8"/>
  <c r="AA3" i="8"/>
  <c r="Z3" i="8"/>
  <c r="X3" i="8"/>
  <c r="T3" i="8"/>
  <c r="S3" i="8"/>
  <c r="R3" i="8"/>
  <c r="Q3" i="8"/>
  <c r="G3" i="8"/>
  <c r="AC2" i="8"/>
  <c r="AA2" i="8"/>
  <c r="Z2" i="8"/>
  <c r="X2" i="8"/>
  <c r="U2" i="8"/>
  <c r="T2" i="8"/>
  <c r="S2" i="8"/>
  <c r="R2" i="8"/>
  <c r="Q2" i="8"/>
  <c r="G2" i="8"/>
  <c r="V60" i="8" l="1"/>
  <c r="AB59" i="8"/>
  <c r="V5" i="8"/>
  <c r="V9" i="8"/>
  <c r="V13" i="8"/>
  <c r="V17" i="8"/>
  <c r="V21" i="8"/>
  <c r="V25" i="8"/>
  <c r="V29" i="8"/>
  <c r="V33" i="8"/>
  <c r="V37" i="8"/>
  <c r="V41" i="8"/>
  <c r="V45" i="8"/>
  <c r="V49" i="8"/>
  <c r="V53" i="8"/>
  <c r="V57" i="8"/>
  <c r="AB12" i="8"/>
  <c r="AB16" i="8"/>
  <c r="AB28" i="8"/>
  <c r="AB32" i="8"/>
  <c r="AB44" i="8"/>
  <c r="AB52" i="8"/>
  <c r="AB62" i="8"/>
  <c r="AB24" i="8"/>
  <c r="AB36" i="8"/>
  <c r="AB40" i="8"/>
  <c r="AB48" i="8"/>
  <c r="AB56" i="8"/>
  <c r="V58" i="8"/>
  <c r="V7" i="8"/>
  <c r="V11" i="8"/>
  <c r="V15" i="8"/>
  <c r="V19" i="8"/>
  <c r="V23" i="8"/>
  <c r="V27" i="8"/>
  <c r="V31" i="8"/>
  <c r="V35" i="8"/>
  <c r="V39" i="8"/>
  <c r="V43" i="8"/>
  <c r="V47" i="8"/>
  <c r="V51" i="8"/>
  <c r="V55" i="8"/>
  <c r="AB8" i="8"/>
  <c r="AB57" i="8"/>
  <c r="AB6" i="8"/>
  <c r="AB10" i="8"/>
  <c r="AB14" i="8"/>
  <c r="AB18" i="8"/>
  <c r="AB22" i="8"/>
  <c r="AB26" i="8"/>
  <c r="AB30" i="8"/>
  <c r="AB34" i="8"/>
  <c r="AB38" i="8"/>
  <c r="AB42" i="8"/>
  <c r="AB46" i="8"/>
  <c r="AB50" i="8"/>
  <c r="AB54" i="8"/>
  <c r="AB58" i="8"/>
  <c r="AB4" i="8"/>
  <c r="AB20" i="8"/>
  <c r="AB102" i="8"/>
  <c r="AB122" i="8"/>
  <c r="AB146" i="8"/>
  <c r="AB162" i="8"/>
  <c r="AB166" i="8"/>
  <c r="AB174" i="8"/>
  <c r="AB186" i="8"/>
  <c r="AB218" i="8"/>
  <c r="AB242" i="8"/>
  <c r="V2" i="8"/>
  <c r="AB3" i="8"/>
  <c r="V4" i="8"/>
  <c r="AB5" i="8"/>
  <c r="V6" i="8"/>
  <c r="AB7" i="8"/>
  <c r="V8" i="8"/>
  <c r="AB9" i="8"/>
  <c r="V10" i="8"/>
  <c r="AB11" i="8"/>
  <c r="V12" i="8"/>
  <c r="AB13" i="8"/>
  <c r="V14" i="8"/>
  <c r="AB15" i="8"/>
  <c r="V16" i="8"/>
  <c r="AB17" i="8"/>
  <c r="V18" i="8"/>
  <c r="AB19" i="8"/>
  <c r="V20" i="8"/>
  <c r="AB21" i="8"/>
  <c r="V22" i="8"/>
  <c r="AB23" i="8"/>
  <c r="V24" i="8"/>
  <c r="AB25" i="8"/>
  <c r="V26" i="8"/>
  <c r="AB27" i="8"/>
  <c r="V28" i="8"/>
  <c r="AB29" i="8"/>
  <c r="V30" i="8"/>
  <c r="AB31" i="8"/>
  <c r="V32" i="8"/>
  <c r="AB33" i="8"/>
  <c r="V34" i="8"/>
  <c r="AB35" i="8"/>
  <c r="V36" i="8"/>
  <c r="AB37" i="8"/>
  <c r="V38" i="8"/>
  <c r="AB39" i="8"/>
  <c r="V40" i="8"/>
  <c r="AB41" i="8"/>
  <c r="V42" i="8"/>
  <c r="AB43" i="8"/>
  <c r="V44" i="8"/>
  <c r="AB45" i="8"/>
  <c r="V46" i="8"/>
  <c r="AB47" i="8"/>
  <c r="V48" i="8"/>
  <c r="AB49" i="8"/>
  <c r="V50" i="8"/>
  <c r="AB51" i="8"/>
  <c r="V52" i="8"/>
  <c r="AB53" i="8"/>
  <c r="V54" i="8"/>
  <c r="AB55" i="8"/>
  <c r="V56" i="8"/>
  <c r="AB98" i="8"/>
  <c r="AB110" i="8"/>
  <c r="AB114" i="8"/>
  <c r="AB118" i="8"/>
  <c r="AB134" i="8"/>
  <c r="AB150" i="8"/>
  <c r="AB194" i="8"/>
  <c r="AB354" i="8"/>
  <c r="V61" i="8"/>
  <c r="AB70" i="8"/>
  <c r="AB74" i="8"/>
  <c r="AB90" i="8"/>
  <c r="AB94" i="8"/>
  <c r="AB154" i="8"/>
  <c r="AB202" i="8"/>
  <c r="AB210" i="8"/>
  <c r="AB226" i="8"/>
  <c r="AB254" i="8"/>
  <c r="AB60" i="8"/>
  <c r="V65" i="8"/>
  <c r="V69" i="8"/>
  <c r="V73" i="8"/>
  <c r="V77" i="8"/>
  <c r="V81" i="8"/>
  <c r="V85" i="8"/>
  <c r="V89" i="8"/>
  <c r="V93" i="8"/>
  <c r="V97" i="8"/>
  <c r="V101" i="8"/>
  <c r="V105" i="8"/>
  <c r="V109" i="8"/>
  <c r="V113" i="8"/>
  <c r="V117" i="8"/>
  <c r="V121" i="8"/>
  <c r="V125" i="8"/>
  <c r="V129" i="8"/>
  <c r="V133" i="8"/>
  <c r="V137" i="8"/>
  <c r="V141" i="8"/>
  <c r="V145" i="8"/>
  <c r="V149" i="8"/>
  <c r="V153" i="8"/>
  <c r="V157" i="8"/>
  <c r="V161" i="8"/>
  <c r="V165" i="8"/>
  <c r="V169" i="8"/>
  <c r="V173" i="8"/>
  <c r="V177" i="8"/>
  <c r="V181" i="8"/>
  <c r="V185" i="8"/>
  <c r="AB66" i="8"/>
  <c r="AB78" i="8"/>
  <c r="AB82" i="8"/>
  <c r="AB126" i="8"/>
  <c r="AB130" i="8"/>
  <c r="AB138" i="8"/>
  <c r="AB142" i="8"/>
  <c r="AB158" i="8"/>
  <c r="AB170" i="8"/>
  <c r="AB178" i="8"/>
  <c r="AB182" i="8"/>
  <c r="AB234" i="8"/>
  <c r="AB250" i="8"/>
  <c r="AB322" i="8"/>
  <c r="AB358" i="8"/>
  <c r="AB375" i="8"/>
  <c r="AB343" i="8"/>
  <c r="AB311" i="8"/>
  <c r="AB301" i="8"/>
  <c r="AB293" i="8"/>
  <c r="AB285" i="8"/>
  <c r="AB277" i="8"/>
  <c r="AB269" i="8"/>
  <c r="AB261" i="8"/>
  <c r="AB253" i="8"/>
  <c r="AB367" i="8"/>
  <c r="AB335" i="8"/>
  <c r="AB303" i="8"/>
  <c r="AB295" i="8"/>
  <c r="AB287" i="8"/>
  <c r="AB359" i="8"/>
  <c r="AB327" i="8"/>
  <c r="AB297" i="8"/>
  <c r="AB289" i="8"/>
  <c r="AB281" i="8"/>
  <c r="AB273" i="8"/>
  <c r="AB265" i="8"/>
  <c r="AB257" i="8"/>
  <c r="AB383" i="8"/>
  <c r="AB351" i="8"/>
  <c r="AB319" i="8"/>
  <c r="AB299" i="8"/>
  <c r="AB291" i="8"/>
  <c r="AB283" i="8"/>
  <c r="AB275" i="8"/>
  <c r="AB267" i="8"/>
  <c r="AB259" i="8"/>
  <c r="AB251" i="8"/>
  <c r="AB271" i="8"/>
  <c r="AB247" i="8"/>
  <c r="AB239" i="8"/>
  <c r="AB231" i="8"/>
  <c r="AB223" i="8"/>
  <c r="AB215" i="8"/>
  <c r="AB207" i="8"/>
  <c r="AB199" i="8"/>
  <c r="AB191" i="8"/>
  <c r="AB263" i="8"/>
  <c r="AB249" i="8"/>
  <c r="AB241" i="8"/>
  <c r="AB233" i="8"/>
  <c r="AB225" i="8"/>
  <c r="AB217" i="8"/>
  <c r="AB209" i="8"/>
  <c r="AB201" i="8"/>
  <c r="AB193" i="8"/>
  <c r="AB185" i="8"/>
  <c r="AB183" i="8"/>
  <c r="AB181" i="8"/>
  <c r="AB179" i="8"/>
  <c r="AB177" i="8"/>
  <c r="AB175" i="8"/>
  <c r="AB173" i="8"/>
  <c r="AB171" i="8"/>
  <c r="AB169" i="8"/>
  <c r="AB167" i="8"/>
  <c r="AB165" i="8"/>
  <c r="AB163" i="8"/>
  <c r="AB161" i="8"/>
  <c r="AB159" i="8"/>
  <c r="AB157" i="8"/>
  <c r="AB155" i="8"/>
  <c r="AB153" i="8"/>
  <c r="AB151" i="8"/>
  <c r="AB149" i="8"/>
  <c r="AB147" i="8"/>
  <c r="AB145" i="8"/>
  <c r="AB143" i="8"/>
  <c r="AB141" i="8"/>
  <c r="AB139" i="8"/>
  <c r="AB137" i="8"/>
  <c r="AB135" i="8"/>
  <c r="AB133" i="8"/>
  <c r="AB131" i="8"/>
  <c r="AB129" i="8"/>
  <c r="AB255" i="8"/>
  <c r="AB243" i="8"/>
  <c r="AB235" i="8"/>
  <c r="AB227" i="8"/>
  <c r="AB219" i="8"/>
  <c r="AB211" i="8"/>
  <c r="AB203" i="8"/>
  <c r="AB195" i="8"/>
  <c r="AB187" i="8"/>
  <c r="AB279" i="8"/>
  <c r="AB245" i="8"/>
  <c r="AB237" i="8"/>
  <c r="AB229" i="8"/>
  <c r="AB221" i="8"/>
  <c r="AB213" i="8"/>
  <c r="AB205" i="8"/>
  <c r="AB197" i="8"/>
  <c r="AB189" i="8"/>
  <c r="AB127" i="8"/>
  <c r="AB125" i="8"/>
  <c r="AB123" i="8"/>
  <c r="AB121" i="8"/>
  <c r="AB119" i="8"/>
  <c r="AB117" i="8"/>
  <c r="AB115" i="8"/>
  <c r="AB113" i="8"/>
  <c r="AB111" i="8"/>
  <c r="AB109" i="8"/>
  <c r="AB107" i="8"/>
  <c r="AB105" i="8"/>
  <c r="AB103" i="8"/>
  <c r="AB101" i="8"/>
  <c r="AB99" i="8"/>
  <c r="AB97" i="8"/>
  <c r="AB95" i="8"/>
  <c r="AB93" i="8"/>
  <c r="AB91" i="8"/>
  <c r="AB89" i="8"/>
  <c r="AB87" i="8"/>
  <c r="AB85" i="8"/>
  <c r="AB83" i="8"/>
  <c r="AB81" i="8"/>
  <c r="AB79" i="8"/>
  <c r="AB77" i="8"/>
  <c r="AB75" i="8"/>
  <c r="AB73" i="8"/>
  <c r="AB71" i="8"/>
  <c r="AB69" i="8"/>
  <c r="AB67" i="8"/>
  <c r="AB65" i="8"/>
  <c r="AB63" i="8"/>
  <c r="V376" i="8"/>
  <c r="V344" i="8"/>
  <c r="V312" i="8"/>
  <c r="V302" i="8"/>
  <c r="V294" i="8"/>
  <c r="V286" i="8"/>
  <c r="V278" i="8"/>
  <c r="V270" i="8"/>
  <c r="V262" i="8"/>
  <c r="V254" i="8"/>
  <c r="V368" i="8"/>
  <c r="V336" i="8"/>
  <c r="V304" i="8"/>
  <c r="V296" i="8"/>
  <c r="V288" i="8"/>
  <c r="V360" i="8"/>
  <c r="V328" i="8"/>
  <c r="V298" i="8"/>
  <c r="V290" i="8"/>
  <c r="V282" i="8"/>
  <c r="V274" i="8"/>
  <c r="V266" i="8"/>
  <c r="V258" i="8"/>
  <c r="V384" i="8"/>
  <c r="V352" i="8"/>
  <c r="V320" i="8"/>
  <c r="V300" i="8"/>
  <c r="V292" i="8"/>
  <c r="V284" i="8"/>
  <c r="V276" i="8"/>
  <c r="V268" i="8"/>
  <c r="V260" i="8"/>
  <c r="V252" i="8"/>
  <c r="V272" i="8"/>
  <c r="V248" i="8"/>
  <c r="V240" i="8"/>
  <c r="V232" i="8"/>
  <c r="V224" i="8"/>
  <c r="V216" i="8"/>
  <c r="V208" i="8"/>
  <c r="V200" i="8"/>
  <c r="V192" i="8"/>
  <c r="V264" i="8"/>
  <c r="V250" i="8"/>
  <c r="V242" i="8"/>
  <c r="V234" i="8"/>
  <c r="V226" i="8"/>
  <c r="V218" i="8"/>
  <c r="V210" i="8"/>
  <c r="V202" i="8"/>
  <c r="V194" i="8"/>
  <c r="V186" i="8"/>
  <c r="V184" i="8"/>
  <c r="V182" i="8"/>
  <c r="V180" i="8"/>
  <c r="V178" i="8"/>
  <c r="V176" i="8"/>
  <c r="V174" i="8"/>
  <c r="V172" i="8"/>
  <c r="V170" i="8"/>
  <c r="V168" i="8"/>
  <c r="V166" i="8"/>
  <c r="V164" i="8"/>
  <c r="V162" i="8"/>
  <c r="V160" i="8"/>
  <c r="V158" i="8"/>
  <c r="V156" i="8"/>
  <c r="V154" i="8"/>
  <c r="V152" i="8"/>
  <c r="V150" i="8"/>
  <c r="V148" i="8"/>
  <c r="V146" i="8"/>
  <c r="V144" i="8"/>
  <c r="V142" i="8"/>
  <c r="V140" i="8"/>
  <c r="V138" i="8"/>
  <c r="V136" i="8"/>
  <c r="V134" i="8"/>
  <c r="V132" i="8"/>
  <c r="V130" i="8"/>
  <c r="V256" i="8"/>
  <c r="V244" i="8"/>
  <c r="V236" i="8"/>
  <c r="V228" i="8"/>
  <c r="V220" i="8"/>
  <c r="V212" i="8"/>
  <c r="V204" i="8"/>
  <c r="V196" i="8"/>
  <c r="V188" i="8"/>
  <c r="V280" i="8"/>
  <c r="V246" i="8"/>
  <c r="V238" i="8"/>
  <c r="V230" i="8"/>
  <c r="V222" i="8"/>
  <c r="V214" i="8"/>
  <c r="V206" i="8"/>
  <c r="V198" i="8"/>
  <c r="V190" i="8"/>
  <c r="V128" i="8"/>
  <c r="V126" i="8"/>
  <c r="V124" i="8"/>
  <c r="V122" i="8"/>
  <c r="V120" i="8"/>
  <c r="V118" i="8"/>
  <c r="V116" i="8"/>
  <c r="V114" i="8"/>
  <c r="V112" i="8"/>
  <c r="V110" i="8"/>
  <c r="V108" i="8"/>
  <c r="V106" i="8"/>
  <c r="V104" i="8"/>
  <c r="V102" i="8"/>
  <c r="V100" i="8"/>
  <c r="V98" i="8"/>
  <c r="V96" i="8"/>
  <c r="V94" i="8"/>
  <c r="V92" i="8"/>
  <c r="V90" i="8"/>
  <c r="V88" i="8"/>
  <c r="V86" i="8"/>
  <c r="V84" i="8"/>
  <c r="V82" i="8"/>
  <c r="V80" i="8"/>
  <c r="V78" i="8"/>
  <c r="V76" i="8"/>
  <c r="V74" i="8"/>
  <c r="V72" i="8"/>
  <c r="V70" i="8"/>
  <c r="V68" i="8"/>
  <c r="V66" i="8"/>
  <c r="V64" i="8"/>
  <c r="V62" i="8"/>
  <c r="V59" i="8"/>
  <c r="AB68" i="8"/>
  <c r="AB76" i="8"/>
  <c r="AB88" i="8"/>
  <c r="AB92" i="8"/>
  <c r="AB96" i="8"/>
  <c r="AB100" i="8"/>
  <c r="AB104" i="8"/>
  <c r="AB108" i="8"/>
  <c r="AB112" i="8"/>
  <c r="AB116" i="8"/>
  <c r="AB120" i="8"/>
  <c r="AB124" i="8"/>
  <c r="AB128" i="8"/>
  <c r="AB132" i="8"/>
  <c r="AB136" i="8"/>
  <c r="AB140" i="8"/>
  <c r="AB144" i="8"/>
  <c r="AB148" i="8"/>
  <c r="AB152" i="8"/>
  <c r="AB156" i="8"/>
  <c r="AB160" i="8"/>
  <c r="AB164" i="8"/>
  <c r="AB168" i="8"/>
  <c r="AB172" i="8"/>
  <c r="AB176" i="8"/>
  <c r="AB180" i="8"/>
  <c r="AB184" i="8"/>
  <c r="AB326" i="8"/>
  <c r="AB64" i="8"/>
  <c r="AB72" i="8"/>
  <c r="AB80" i="8"/>
  <c r="AB84" i="8"/>
  <c r="AB2" i="8"/>
  <c r="V3" i="8"/>
  <c r="AB61" i="8"/>
  <c r="AB86" i="8"/>
  <c r="AB106" i="8"/>
  <c r="V63" i="8"/>
  <c r="V67" i="8"/>
  <c r="V71" i="8"/>
  <c r="V75" i="8"/>
  <c r="V79" i="8"/>
  <c r="V83" i="8"/>
  <c r="V87" i="8"/>
  <c r="V91" i="8"/>
  <c r="V95" i="8"/>
  <c r="V99" i="8"/>
  <c r="V103" i="8"/>
  <c r="V107" i="8"/>
  <c r="V111" i="8"/>
  <c r="V115" i="8"/>
  <c r="V119" i="8"/>
  <c r="V123" i="8"/>
  <c r="V127" i="8"/>
  <c r="V131" i="8"/>
  <c r="V135" i="8"/>
  <c r="V139" i="8"/>
  <c r="V143" i="8"/>
  <c r="V147" i="8"/>
  <c r="V151" i="8"/>
  <c r="V155" i="8"/>
  <c r="V159" i="8"/>
  <c r="V163" i="8"/>
  <c r="V167" i="8"/>
  <c r="V171" i="8"/>
  <c r="V175" i="8"/>
  <c r="V179" i="8"/>
  <c r="V183" i="8"/>
  <c r="AB188" i="8"/>
  <c r="AB264" i="8"/>
  <c r="V193" i="8"/>
  <c r="V201" i="8"/>
  <c r="V209" i="8"/>
  <c r="V217" i="8"/>
  <c r="V225" i="8"/>
  <c r="V233" i="8"/>
  <c r="V241" i="8"/>
  <c r="V249" i="8"/>
  <c r="V259" i="8"/>
  <c r="AB192" i="8"/>
  <c r="AB200" i="8"/>
  <c r="AB208" i="8"/>
  <c r="AB216" i="8"/>
  <c r="AB224" i="8"/>
  <c r="AB232" i="8"/>
  <c r="AB240" i="8"/>
  <c r="AB248" i="8"/>
  <c r="AB272" i="8"/>
  <c r="AB315" i="8"/>
  <c r="AB347" i="8"/>
  <c r="AB379" i="8"/>
  <c r="V191" i="8"/>
  <c r="V199" i="8"/>
  <c r="V207" i="8"/>
  <c r="V215" i="8"/>
  <c r="V223" i="8"/>
  <c r="V231" i="8"/>
  <c r="V239" i="8"/>
  <c r="V247" i="8"/>
  <c r="V267" i="8"/>
  <c r="AB190" i="8"/>
  <c r="AB198" i="8"/>
  <c r="AB206" i="8"/>
  <c r="AB214" i="8"/>
  <c r="AB222" i="8"/>
  <c r="AB230" i="8"/>
  <c r="AB238" i="8"/>
  <c r="AB246" i="8"/>
  <c r="AB252" i="8"/>
  <c r="AB280" i="8"/>
  <c r="AB288" i="8"/>
  <c r="AB296" i="8"/>
  <c r="AB304" i="8"/>
  <c r="AB336" i="8"/>
  <c r="AB368" i="8"/>
  <c r="V189" i="8"/>
  <c r="V197" i="8"/>
  <c r="V205" i="8"/>
  <c r="V213" i="8"/>
  <c r="V221" i="8"/>
  <c r="V229" i="8"/>
  <c r="V237" i="8"/>
  <c r="V245" i="8"/>
  <c r="V275" i="8"/>
  <c r="AB196" i="8"/>
  <c r="AB204" i="8"/>
  <c r="AB212" i="8"/>
  <c r="AB220" i="8"/>
  <c r="AB228" i="8"/>
  <c r="AB236" i="8"/>
  <c r="AB244" i="8"/>
  <c r="AB256" i="8"/>
  <c r="AB329" i="8"/>
  <c r="AB333" i="8"/>
  <c r="AB361" i="8"/>
  <c r="AB365" i="8"/>
  <c r="V187" i="8"/>
  <c r="V195" i="8"/>
  <c r="V203" i="8"/>
  <c r="V211" i="8"/>
  <c r="V219" i="8"/>
  <c r="V227" i="8"/>
  <c r="V235" i="8"/>
  <c r="V243" i="8"/>
  <c r="V251" i="8"/>
  <c r="V255" i="8"/>
  <c r="V263" i="8"/>
  <c r="V271" i="8"/>
  <c r="V279" i="8"/>
  <c r="V287" i="8"/>
  <c r="V295" i="8"/>
  <c r="V303" i="8"/>
  <c r="V306" i="8"/>
  <c r="V310" i="8"/>
  <c r="V324" i="8"/>
  <c r="V331" i="8"/>
  <c r="V338" i="8"/>
  <c r="V342" i="8"/>
  <c r="V356" i="8"/>
  <c r="V363" i="8"/>
  <c r="V370" i="8"/>
  <c r="V374" i="8"/>
  <c r="V388" i="8"/>
  <c r="AB262" i="8"/>
  <c r="AB270" i="8"/>
  <c r="AB278" i="8"/>
  <c r="AB286" i="8"/>
  <c r="AB294" i="8"/>
  <c r="AB302" i="8"/>
  <c r="AB305" i="8"/>
  <c r="AB309" i="8"/>
  <c r="AB312" i="8"/>
  <c r="AB323" i="8"/>
  <c r="AB330" i="8"/>
  <c r="AB334" i="8"/>
  <c r="AB337" i="8"/>
  <c r="AB341" i="8"/>
  <c r="AB344" i="8"/>
  <c r="AB355" i="8"/>
  <c r="AB366" i="8"/>
  <c r="AB369" i="8"/>
  <c r="AB373" i="8"/>
  <c r="AB376" i="8"/>
  <c r="AB387" i="8"/>
  <c r="V253" i="8"/>
  <c r="V261" i="8"/>
  <c r="V269" i="8"/>
  <c r="V277" i="8"/>
  <c r="V285" i="8"/>
  <c r="V293" i="8"/>
  <c r="V301" i="8"/>
  <c r="V307" i="8"/>
  <c r="V314" i="8"/>
  <c r="V318" i="8"/>
  <c r="V332" i="8"/>
  <c r="V339" i="8"/>
  <c r="V346" i="8"/>
  <c r="V350" i="8"/>
  <c r="V364" i="8"/>
  <c r="V371" i="8"/>
  <c r="V378" i="8"/>
  <c r="V382" i="8"/>
  <c r="AB260" i="8"/>
  <c r="AB268" i="8"/>
  <c r="AB276" i="8"/>
  <c r="AB284" i="8"/>
  <c r="AB292" i="8"/>
  <c r="AB300" i="8"/>
  <c r="AB306" i="8"/>
  <c r="AB310" i="8"/>
  <c r="AB313" i="8"/>
  <c r="AB317" i="8"/>
  <c r="AB320" i="8"/>
  <c r="AB331" i="8"/>
  <c r="AB338" i="8"/>
  <c r="AB342" i="8"/>
  <c r="AB345" i="8"/>
  <c r="AB349" i="8"/>
  <c r="AB352" i="8"/>
  <c r="AB363" i="8"/>
  <c r="AB377" i="8"/>
  <c r="AB381" i="8"/>
  <c r="AB384" i="8"/>
  <c r="V283" i="8"/>
  <c r="V291" i="8"/>
  <c r="V299" i="8"/>
  <c r="V308" i="8"/>
  <c r="V315" i="8"/>
  <c r="V322" i="8"/>
  <c r="V326" i="8"/>
  <c r="V340" i="8"/>
  <c r="V347" i="8"/>
  <c r="V354" i="8"/>
  <c r="V358" i="8"/>
  <c r="V372" i="8"/>
  <c r="V379" i="8"/>
  <c r="V386" i="8"/>
  <c r="AB258" i="8"/>
  <c r="AB266" i="8"/>
  <c r="AB274" i="8"/>
  <c r="AB282" i="8"/>
  <c r="AB290" i="8"/>
  <c r="AB298" i="8"/>
  <c r="AB307" i="8"/>
  <c r="AB314" i="8"/>
  <c r="AB318" i="8"/>
  <c r="AB321" i="8"/>
  <c r="AB325" i="8"/>
  <c r="AB328" i="8"/>
  <c r="AB339" i="8"/>
  <c r="AB346" i="8"/>
  <c r="AB350" i="8"/>
  <c r="AB353" i="8"/>
  <c r="AB357" i="8"/>
  <c r="AB360" i="8"/>
  <c r="AB371" i="8"/>
  <c r="AB385" i="8"/>
  <c r="V257" i="8"/>
  <c r="V265" i="8"/>
  <c r="V273" i="8"/>
  <c r="V281" i="8"/>
  <c r="V289" i="8"/>
  <c r="V297" i="8"/>
  <c r="V316" i="8"/>
  <c r="V323" i="8"/>
  <c r="V330" i="8"/>
  <c r="V334" i="8"/>
  <c r="V348" i="8"/>
  <c r="V355" i="8"/>
  <c r="V362" i="8"/>
  <c r="V366" i="8"/>
  <c r="V380" i="8"/>
  <c r="V387" i="8"/>
  <c r="V311" i="8"/>
  <c r="V319" i="8"/>
  <c r="V327" i="8"/>
  <c r="V335" i="8"/>
  <c r="V343" i="8"/>
  <c r="V351" i="8"/>
  <c r="V359" i="8"/>
  <c r="V367" i="8"/>
  <c r="V375" i="8"/>
  <c r="V383" i="8"/>
  <c r="AB374" i="8"/>
  <c r="AB382" i="8"/>
  <c r="V309" i="8"/>
  <c r="V317" i="8"/>
  <c r="V325" i="8"/>
  <c r="V333" i="8"/>
  <c r="V341" i="8"/>
  <c r="V349" i="8"/>
  <c r="V357" i="8"/>
  <c r="V365" i="8"/>
  <c r="V373" i="8"/>
  <c r="V381" i="8"/>
  <c r="V590" i="8"/>
  <c r="AB308" i="8"/>
  <c r="AB316" i="8"/>
  <c r="AB324" i="8"/>
  <c r="AB332" i="8"/>
  <c r="AB340" i="8"/>
  <c r="AB348" i="8"/>
  <c r="AB356" i="8"/>
  <c r="AB364" i="8"/>
  <c r="AB372" i="8"/>
  <c r="AB380" i="8"/>
  <c r="AB388" i="8"/>
  <c r="AB362" i="8"/>
  <c r="AB370" i="8"/>
  <c r="AB378" i="8"/>
  <c r="AB386" i="8"/>
  <c r="V305" i="8"/>
  <c r="V313" i="8"/>
  <c r="V321" i="8"/>
  <c r="V329" i="8"/>
  <c r="V337" i="8"/>
  <c r="V345" i="8"/>
  <c r="V353" i="8"/>
  <c r="V361" i="8"/>
  <c r="V369" i="8"/>
  <c r="V377" i="8"/>
  <c r="V385" i="8"/>
  <c r="AB4155" i="8"/>
  <c r="AB4153" i="8"/>
  <c r="AB4151" i="8"/>
  <c r="AB4149" i="8"/>
  <c r="AB4147" i="8"/>
  <c r="AB4145" i="8"/>
  <c r="AB4036" i="8"/>
  <c r="AB4034" i="8"/>
  <c r="AB4032" i="8"/>
  <c r="AB4030" i="8"/>
  <c r="AB4028" i="8"/>
  <c r="AB4026" i="8"/>
  <c r="AB4024" i="8"/>
  <c r="AB4022" i="8"/>
  <c r="AB4020" i="8"/>
  <c r="AB4018" i="8"/>
  <c r="AB4086" i="8"/>
  <c r="AB4084" i="8"/>
  <c r="AB4082" i="8"/>
  <c r="AB4080" i="8"/>
  <c r="AB4078" i="8"/>
  <c r="AB4076" i="8"/>
  <c r="AB4074" i="8"/>
  <c r="AB4072" i="8"/>
  <c r="AB4070" i="8"/>
  <c r="AB4068" i="8"/>
  <c r="AB4066" i="8"/>
  <c r="AB4132" i="8"/>
  <c r="AB4130" i="8"/>
  <c r="AB4128" i="8"/>
  <c r="AB4126" i="8"/>
  <c r="AB4124" i="8"/>
  <c r="AB4122" i="8"/>
  <c r="AB4120" i="8"/>
  <c r="AB4118" i="8"/>
  <c r="AB4116" i="8"/>
  <c r="AB4114" i="8"/>
  <c r="AB4112" i="8"/>
  <c r="AB4110" i="8"/>
  <c r="AB4108" i="8"/>
  <c r="AB4106" i="8"/>
  <c r="AB4104" i="8"/>
  <c r="AB4102" i="8"/>
  <c r="AB4142" i="8"/>
  <c r="AB4140" i="8"/>
  <c r="AB4138" i="8"/>
  <c r="AB4136" i="8"/>
  <c r="AB4134" i="8"/>
  <c r="AB4154" i="8"/>
  <c r="AB4152" i="8"/>
  <c r="AB4150" i="8"/>
  <c r="AB4148" i="8"/>
  <c r="AB4146" i="8"/>
  <c r="AB4144" i="8"/>
  <c r="AB4035" i="8"/>
  <c r="AB4033" i="8"/>
  <c r="AB4031" i="8"/>
  <c r="AB4029" i="8"/>
  <c r="AB4027" i="8"/>
  <c r="AB4025" i="8"/>
  <c r="AB4023" i="8"/>
  <c r="AB4021" i="8"/>
  <c r="AB4019" i="8"/>
  <c r="AB4017" i="8"/>
  <c r="AB4085" i="8"/>
  <c r="AB4083" i="8"/>
  <c r="AB4081" i="8"/>
  <c r="AB4079" i="8"/>
  <c r="AB4077" i="8"/>
  <c r="AB4075" i="8"/>
  <c r="AB4073" i="8"/>
  <c r="AB4071" i="8"/>
  <c r="AB4069" i="8"/>
  <c r="AB4067" i="8"/>
  <c r="AB4065" i="8"/>
  <c r="AB4143" i="8"/>
  <c r="AB4141" i="8"/>
  <c r="AB4139" i="8"/>
  <c r="AB4137" i="8"/>
  <c r="AB4135" i="8"/>
  <c r="AB4133" i="8"/>
  <c r="AB4013" i="8"/>
  <c r="AB4011" i="8"/>
  <c r="AB4009" i="8"/>
  <c r="AB4007" i="8"/>
  <c r="AB4005" i="8"/>
  <c r="AB4003" i="8"/>
  <c r="AB4001" i="8"/>
  <c r="AB3999" i="8"/>
  <c r="AB3997" i="8"/>
  <c r="AB3995" i="8"/>
  <c r="AB3993" i="8"/>
  <c r="AB4014" i="8"/>
  <c r="AB4012" i="8"/>
  <c r="AB4010" i="8"/>
  <c r="AB4008" i="8"/>
  <c r="AB4006" i="8"/>
  <c r="AB4004" i="8"/>
  <c r="AB4002" i="8"/>
  <c r="AB4000" i="8"/>
  <c r="AB3998" i="8"/>
  <c r="AB3996" i="8"/>
  <c r="AB3918" i="8"/>
  <c r="AB3916" i="8"/>
  <c r="AB3914" i="8"/>
  <c r="AB3912" i="8"/>
  <c r="AB3910" i="8"/>
  <c r="AB3908" i="8"/>
  <c r="AB3906" i="8"/>
  <c r="AB3904" i="8"/>
  <c r="AB3902" i="8"/>
  <c r="AB3900" i="8"/>
  <c r="AB3898" i="8"/>
  <c r="AB3896" i="8"/>
  <c r="AB3894" i="8"/>
  <c r="AB3892" i="8"/>
  <c r="AB3890" i="8"/>
  <c r="AB3888" i="8"/>
  <c r="AB3886" i="8"/>
  <c r="AB3847" i="8"/>
  <c r="AB3845" i="8"/>
  <c r="AB3843" i="8"/>
  <c r="AB3841" i="8"/>
  <c r="AB3839" i="8"/>
  <c r="AB3837" i="8"/>
  <c r="AB3835" i="8"/>
  <c r="AB3833" i="8"/>
  <c r="AB3831" i="8"/>
  <c r="AB3829" i="8"/>
  <c r="AB3827" i="8"/>
  <c r="AB3825" i="8"/>
  <c r="AB3823" i="8"/>
  <c r="AB3917" i="8"/>
  <c r="AB3915" i="8"/>
  <c r="AB3913" i="8"/>
  <c r="AB3911" i="8"/>
  <c r="AB3909" i="8"/>
  <c r="AB3907" i="8"/>
  <c r="AB3905" i="8"/>
  <c r="AB3903" i="8"/>
  <c r="AB3901" i="8"/>
  <c r="AB3899" i="8"/>
  <c r="AB3897" i="8"/>
  <c r="AB3895" i="8"/>
  <c r="AB3893" i="8"/>
  <c r="AB3891" i="8"/>
  <c r="AB3889" i="8"/>
  <c r="AB3887" i="8"/>
  <c r="AB3842" i="8"/>
  <c r="AB3834" i="8"/>
  <c r="AB3826" i="8"/>
  <c r="AB3772" i="8"/>
  <c r="AB3770" i="8"/>
  <c r="AB3768" i="8"/>
  <c r="AB3766" i="8"/>
  <c r="AB3764" i="8"/>
  <c r="AB3762" i="8"/>
  <c r="AB3760" i="8"/>
  <c r="AB3758" i="8"/>
  <c r="AB3756" i="8"/>
  <c r="AB3754" i="8"/>
  <c r="AB3752" i="8"/>
  <c r="AB3750" i="8"/>
  <c r="AB3748" i="8"/>
  <c r="AB3746" i="8"/>
  <c r="AB3744" i="8"/>
  <c r="AB3742" i="8"/>
  <c r="AB3740" i="8"/>
  <c r="AB3738" i="8"/>
  <c r="AB3736" i="8"/>
  <c r="AB3734" i="8"/>
  <c r="AB3732" i="8"/>
  <c r="AB3730" i="8"/>
  <c r="AB3728" i="8"/>
  <c r="AB3726" i="8"/>
  <c r="AB3724" i="8"/>
  <c r="AB3722" i="8"/>
  <c r="AB3720" i="8"/>
  <c r="AB3718" i="8"/>
  <c r="AB3844" i="8"/>
  <c r="AB3836" i="8"/>
  <c r="AB3828" i="8"/>
  <c r="AB3846" i="8"/>
  <c r="AB3838" i="8"/>
  <c r="AB3830" i="8"/>
  <c r="AB3773" i="8"/>
  <c r="AB3771" i="8"/>
  <c r="AB3769" i="8"/>
  <c r="AB3767" i="8"/>
  <c r="AB3765" i="8"/>
  <c r="AB3763" i="8"/>
  <c r="AB3761" i="8"/>
  <c r="AB3759" i="8"/>
  <c r="AB3757" i="8"/>
  <c r="AB3755" i="8"/>
  <c r="AB3753" i="8"/>
  <c r="AB3751" i="8"/>
  <c r="AB3749" i="8"/>
  <c r="AB3747" i="8"/>
  <c r="AB3745" i="8"/>
  <c r="AB3743" i="8"/>
  <c r="AB3741" i="8"/>
  <c r="AB3739" i="8"/>
  <c r="AB3737" i="8"/>
  <c r="AB3735" i="8"/>
  <c r="AB3733" i="8"/>
  <c r="AB3731" i="8"/>
  <c r="AB3729" i="8"/>
  <c r="AB3727" i="8"/>
  <c r="AB3725" i="8"/>
  <c r="AB3723" i="8"/>
  <c r="AB3721" i="8"/>
  <c r="AB3719" i="8"/>
  <c r="AB3717" i="8"/>
  <c r="AB3848" i="8"/>
  <c r="AB3840" i="8"/>
  <c r="AB3832" i="8"/>
  <c r="AB3824" i="8"/>
  <c r="AB3715" i="8"/>
  <c r="AB3713" i="8"/>
  <c r="AB3711" i="8"/>
  <c r="AB3709" i="8"/>
  <c r="AB3707" i="8"/>
  <c r="AB3705" i="8"/>
  <c r="AB3703" i="8"/>
  <c r="AB3701" i="8"/>
  <c r="AB3699" i="8"/>
  <c r="AB3697" i="8"/>
  <c r="AB3695" i="8"/>
  <c r="AB3693" i="8"/>
  <c r="AB3691" i="8"/>
  <c r="AB3689" i="8"/>
  <c r="AB3687" i="8"/>
  <c r="AB3685" i="8"/>
  <c r="AB3683" i="8"/>
  <c r="AB3681" i="8"/>
  <c r="AB3679" i="8"/>
  <c r="AB3677" i="8"/>
  <c r="AB3675" i="8"/>
  <c r="AB3673" i="8"/>
  <c r="AB3671" i="8"/>
  <c r="AB3669" i="8"/>
  <c r="AB3667" i="8"/>
  <c r="AB3665" i="8"/>
  <c r="AB3663" i="8"/>
  <c r="AB3661" i="8"/>
  <c r="AB3659" i="8"/>
  <c r="AB3657" i="8"/>
  <c r="AB3655" i="8"/>
  <c r="AB3653" i="8"/>
  <c r="AB3651" i="8"/>
  <c r="AB3649" i="8"/>
  <c r="AB3647" i="8"/>
  <c r="AB3645" i="8"/>
  <c r="AB3643" i="8"/>
  <c r="AB3641" i="8"/>
  <c r="AB3639" i="8"/>
  <c r="AB3637" i="8"/>
  <c r="AB3635" i="8"/>
  <c r="AB3633" i="8"/>
  <c r="AB3631" i="8"/>
  <c r="AB3629" i="8"/>
  <c r="AB3627" i="8"/>
  <c r="AB3625" i="8"/>
  <c r="AB3623" i="8"/>
  <c r="AB3621" i="8"/>
  <c r="AB3619" i="8"/>
  <c r="AB3617" i="8"/>
  <c r="AB3615" i="8"/>
  <c r="AB3613" i="8"/>
  <c r="AB3611" i="8"/>
  <c r="AB3609" i="8"/>
  <c r="AB3607" i="8"/>
  <c r="AB3605" i="8"/>
  <c r="AB3603" i="8"/>
  <c r="AB3601" i="8"/>
  <c r="AB3599" i="8"/>
  <c r="AB3597" i="8"/>
  <c r="AB3595" i="8"/>
  <c r="AB3593" i="8"/>
  <c r="AB3591" i="8"/>
  <c r="AB3589" i="8"/>
  <c r="AB3587" i="8"/>
  <c r="AB3585" i="8"/>
  <c r="AB3583" i="8"/>
  <c r="AB3581" i="8"/>
  <c r="AB3554" i="8"/>
  <c r="AB3552" i="8"/>
  <c r="AB3550" i="8"/>
  <c r="AB3548" i="8"/>
  <c r="AB3546" i="8"/>
  <c r="AB3544" i="8"/>
  <c r="AB3542" i="8"/>
  <c r="AB3540" i="8"/>
  <c r="AB3538" i="8"/>
  <c r="AB3536" i="8"/>
  <c r="AB3534" i="8"/>
  <c r="AB3532" i="8"/>
  <c r="AB3530" i="8"/>
  <c r="AB3528" i="8"/>
  <c r="AB3526" i="8"/>
  <c r="AB3524" i="8"/>
  <c r="AB3522" i="8"/>
  <c r="AB3520" i="8"/>
  <c r="AB3518" i="8"/>
  <c r="AB3516" i="8"/>
  <c r="AB3514" i="8"/>
  <c r="AB3512" i="8"/>
  <c r="AB3510" i="8"/>
  <c r="AB3508" i="8"/>
  <c r="AB3506" i="8"/>
  <c r="AB3504" i="8"/>
  <c r="AB3502" i="8"/>
  <c r="AB3500" i="8"/>
  <c r="AB3498" i="8"/>
  <c r="AB3496" i="8"/>
  <c r="AB3494" i="8"/>
  <c r="AB3492" i="8"/>
  <c r="AB3490" i="8"/>
  <c r="AB3488" i="8"/>
  <c r="AB3486" i="8"/>
  <c r="AB3716" i="8"/>
  <c r="AB3714" i="8"/>
  <c r="AB3712" i="8"/>
  <c r="AB3710" i="8"/>
  <c r="AB3708" i="8"/>
  <c r="AB3706" i="8"/>
  <c r="AB3704" i="8"/>
  <c r="AB3702" i="8"/>
  <c r="AB3700" i="8"/>
  <c r="AB3698" i="8"/>
  <c r="AB3696" i="8"/>
  <c r="AB3694" i="8"/>
  <c r="AB3692" i="8"/>
  <c r="AB3690" i="8"/>
  <c r="AB3688" i="8"/>
  <c r="AB3686" i="8"/>
  <c r="AB3684" i="8"/>
  <c r="AB3682" i="8"/>
  <c r="AB3680" i="8"/>
  <c r="AB3678" i="8"/>
  <c r="AB3676" i="8"/>
  <c r="AB3674" i="8"/>
  <c r="AB3672" i="8"/>
  <c r="AB3670" i="8"/>
  <c r="AB3668" i="8"/>
  <c r="AB3666" i="8"/>
  <c r="AB3664" i="8"/>
  <c r="AB3662" i="8"/>
  <c r="AB3660" i="8"/>
  <c r="AB3658" i="8"/>
  <c r="AB3656" i="8"/>
  <c r="AB3654" i="8"/>
  <c r="AB3652" i="8"/>
  <c r="AB3650" i="8"/>
  <c r="AB3648" i="8"/>
  <c r="AB3646" i="8"/>
  <c r="AB3644" i="8"/>
  <c r="AB3642" i="8"/>
  <c r="AB3640" i="8"/>
  <c r="AB3638" i="8"/>
  <c r="AB3636" i="8"/>
  <c r="AB3634" i="8"/>
  <c r="AB3632" i="8"/>
  <c r="AB3630" i="8"/>
  <c r="AB3628" i="8"/>
  <c r="AB3626" i="8"/>
  <c r="AB3624" i="8"/>
  <c r="AB3622" i="8"/>
  <c r="AB3620" i="8"/>
  <c r="AB3618" i="8"/>
  <c r="AB3616" i="8"/>
  <c r="AB3614" i="8"/>
  <c r="AB3612" i="8"/>
  <c r="AB3610" i="8"/>
  <c r="AB3608" i="8"/>
  <c r="AB3606" i="8"/>
  <c r="AB3604" i="8"/>
  <c r="AB3602" i="8"/>
  <c r="AB3600" i="8"/>
  <c r="AB3598" i="8"/>
  <c r="AB3596" i="8"/>
  <c r="AB3594" i="8"/>
  <c r="AB3592" i="8"/>
  <c r="AB3590" i="8"/>
  <c r="AB3588" i="8"/>
  <c r="AB3586" i="8"/>
  <c r="AB3584" i="8"/>
  <c r="AB3582" i="8"/>
  <c r="AB3580" i="8"/>
  <c r="AB3574" i="8"/>
  <c r="AB3484" i="8"/>
  <c r="AB3482" i="8"/>
  <c r="AB3480" i="8"/>
  <c r="AB3478" i="8"/>
  <c r="AB3476" i="8"/>
  <c r="AB3474" i="8"/>
  <c r="AB3472" i="8"/>
  <c r="AB3470" i="8"/>
  <c r="AB3468" i="8"/>
  <c r="AB3466" i="8"/>
  <c r="AB3464" i="8"/>
  <c r="AB3462" i="8"/>
  <c r="AB3460" i="8"/>
  <c r="AB3458" i="8"/>
  <c r="AB3456" i="8"/>
  <c r="AB3454" i="8"/>
  <c r="AB3452" i="8"/>
  <c r="AB3450" i="8"/>
  <c r="AB3448" i="8"/>
  <c r="AB3446" i="8"/>
  <c r="AB3444" i="8"/>
  <c r="AB3442" i="8"/>
  <c r="AB3440" i="8"/>
  <c r="AB3438" i="8"/>
  <c r="AB3436" i="8"/>
  <c r="AB3434" i="8"/>
  <c r="AB3432" i="8"/>
  <c r="AB3430" i="8"/>
  <c r="AB3428" i="8"/>
  <c r="AB3426" i="8"/>
  <c r="AB3424" i="8"/>
  <c r="AB3422" i="8"/>
  <c r="AB3420" i="8"/>
  <c r="AB3418" i="8"/>
  <c r="AB3416" i="8"/>
  <c r="AB3414" i="8"/>
  <c r="AB3412" i="8"/>
  <c r="AB3410" i="8"/>
  <c r="AB3408" i="8"/>
  <c r="AB3406" i="8"/>
  <c r="AB3404" i="8"/>
  <c r="AB3402" i="8"/>
  <c r="AB3400" i="8"/>
  <c r="AB3398" i="8"/>
  <c r="AB3396" i="8"/>
  <c r="AB3394" i="8"/>
  <c r="AB3392" i="8"/>
  <c r="AB3390" i="8"/>
  <c r="AB3388" i="8"/>
  <c r="AB3386" i="8"/>
  <c r="AB3384" i="8"/>
  <c r="AB3382" i="8"/>
  <c r="AB3380" i="8"/>
  <c r="AB3378" i="8"/>
  <c r="AB3376" i="8"/>
  <c r="AB3374" i="8"/>
  <c r="AB3372" i="8"/>
  <c r="AB3370" i="8"/>
  <c r="AB3368" i="8"/>
  <c r="AB3366" i="8"/>
  <c r="AB3364" i="8"/>
  <c r="AB3362" i="8"/>
  <c r="AB3360" i="8"/>
  <c r="AB3358" i="8"/>
  <c r="AB3356" i="8"/>
  <c r="AB3354" i="8"/>
  <c r="AB3352" i="8"/>
  <c r="AB3350" i="8"/>
  <c r="AB3348" i="8"/>
  <c r="AB3346" i="8"/>
  <c r="AB3344" i="8"/>
  <c r="AB3342" i="8"/>
  <c r="AB3340" i="8"/>
  <c r="AB3338" i="8"/>
  <c r="AB3336" i="8"/>
  <c r="AB3334" i="8"/>
  <c r="AB3332" i="8"/>
  <c r="AB3330" i="8"/>
  <c r="AB3328" i="8"/>
  <c r="AB3326" i="8"/>
  <c r="AB3324" i="8"/>
  <c r="AB3322" i="8"/>
  <c r="AB3320" i="8"/>
  <c r="AB3555" i="8"/>
  <c r="AB3547" i="8"/>
  <c r="AB3539" i="8"/>
  <c r="AB3531" i="8"/>
  <c r="AB3523" i="8"/>
  <c r="AB3515" i="8"/>
  <c r="AB3507" i="8"/>
  <c r="AB3499" i="8"/>
  <c r="AB3491" i="8"/>
  <c r="AB3483" i="8"/>
  <c r="AB3481" i="8"/>
  <c r="AB3479" i="8"/>
  <c r="AB3477" i="8"/>
  <c r="AB3475" i="8"/>
  <c r="AB3473" i="8"/>
  <c r="AB3551" i="8"/>
  <c r="AB3543" i="8"/>
  <c r="AB3535" i="8"/>
  <c r="AB3527" i="8"/>
  <c r="AB3519" i="8"/>
  <c r="AB3511" i="8"/>
  <c r="AB3503" i="8"/>
  <c r="AB3495" i="8"/>
  <c r="AB3487" i="8"/>
  <c r="AB3541" i="8"/>
  <c r="AB3525" i="8"/>
  <c r="AB3509" i="8"/>
  <c r="AB3493" i="8"/>
  <c r="AB3469" i="8"/>
  <c r="AB3461" i="8"/>
  <c r="AB3453" i="8"/>
  <c r="AB3445" i="8"/>
  <c r="AB3437" i="8"/>
  <c r="AB3429" i="8"/>
  <c r="AB3421" i="8"/>
  <c r="AB3413" i="8"/>
  <c r="AB3405" i="8"/>
  <c r="AB3397" i="8"/>
  <c r="AB3389" i="8"/>
  <c r="AB3381" i="8"/>
  <c r="AB3373" i="8"/>
  <c r="AB3365" i="8"/>
  <c r="AB3357" i="8"/>
  <c r="AB3349" i="8"/>
  <c r="AB3341" i="8"/>
  <c r="AB3333" i="8"/>
  <c r="AB3325" i="8"/>
  <c r="AB3553" i="8"/>
  <c r="AB3537" i="8"/>
  <c r="AB3521" i="8"/>
  <c r="AB3505" i="8"/>
  <c r="AB3489" i="8"/>
  <c r="AB3471" i="8"/>
  <c r="AB3463" i="8"/>
  <c r="AB3455" i="8"/>
  <c r="AB3447" i="8"/>
  <c r="AB3439" i="8"/>
  <c r="AB3431" i="8"/>
  <c r="AB3423" i="8"/>
  <c r="AB3415" i="8"/>
  <c r="AB3407" i="8"/>
  <c r="AB3399" i="8"/>
  <c r="AB3391" i="8"/>
  <c r="AB3383" i="8"/>
  <c r="AB3375" i="8"/>
  <c r="AB3367" i="8"/>
  <c r="AB3359" i="8"/>
  <c r="AB3351" i="8"/>
  <c r="AB3343" i="8"/>
  <c r="AB3335" i="8"/>
  <c r="AB3327" i="8"/>
  <c r="AB3319" i="8"/>
  <c r="AB3317" i="8"/>
  <c r="AB3315" i="8"/>
  <c r="AB3313" i="8"/>
  <c r="AB3311" i="8"/>
  <c r="AB3309" i="8"/>
  <c r="AB3307" i="8"/>
  <c r="AB3305" i="8"/>
  <c r="AB3303" i="8"/>
  <c r="AB3301" i="8"/>
  <c r="AB3299" i="8"/>
  <c r="AB3297" i="8"/>
  <c r="AB3295" i="8"/>
  <c r="AB3293" i="8"/>
  <c r="AB3291" i="8"/>
  <c r="AB3289" i="8"/>
  <c r="AB3287" i="8"/>
  <c r="AB3285" i="8"/>
  <c r="AB3549" i="8"/>
  <c r="AB3533" i="8"/>
  <c r="AB3517" i="8"/>
  <c r="AB3501" i="8"/>
  <c r="AB3485" i="8"/>
  <c r="AB3465" i="8"/>
  <c r="AB3457" i="8"/>
  <c r="AB3449" i="8"/>
  <c r="AB3441" i="8"/>
  <c r="AB3433" i="8"/>
  <c r="AB3425" i="8"/>
  <c r="AB3417" i="8"/>
  <c r="AB3409" i="8"/>
  <c r="AB3401" i="8"/>
  <c r="AB3393" i="8"/>
  <c r="AB3385" i="8"/>
  <c r="AB3377" i="8"/>
  <c r="AB3369" i="8"/>
  <c r="AB3361" i="8"/>
  <c r="AB3353" i="8"/>
  <c r="AB3345" i="8"/>
  <c r="AB3337" i="8"/>
  <c r="AB3329" i="8"/>
  <c r="AB3321" i="8"/>
  <c r="AB3545" i="8"/>
  <c r="AB3529" i="8"/>
  <c r="AB3513" i="8"/>
  <c r="AB3497" i="8"/>
  <c r="AB3467" i="8"/>
  <c r="AB3459" i="8"/>
  <c r="AB3451" i="8"/>
  <c r="AB3443" i="8"/>
  <c r="AB3435" i="8"/>
  <c r="AB3427" i="8"/>
  <c r="AB3419" i="8"/>
  <c r="AB3411" i="8"/>
  <c r="AB3403" i="8"/>
  <c r="AB3395" i="8"/>
  <c r="AB3387" i="8"/>
  <c r="AB3379" i="8"/>
  <c r="AB3371" i="8"/>
  <c r="AB3363" i="8"/>
  <c r="AB3355" i="8"/>
  <c r="AB3347" i="8"/>
  <c r="AB3339" i="8"/>
  <c r="AB3331" i="8"/>
  <c r="AB3323" i="8"/>
  <c r="AB3318" i="8"/>
  <c r="AB3316" i="8"/>
  <c r="AB3314" i="8"/>
  <c r="AB3312" i="8"/>
  <c r="AB3310" i="8"/>
  <c r="AB3308" i="8"/>
  <c r="AB3306" i="8"/>
  <c r="AB3304" i="8"/>
  <c r="AB3302" i="8"/>
  <c r="AB3300" i="8"/>
  <c r="AB3298" i="8"/>
  <c r="AB3296" i="8"/>
  <c r="AB3294" i="8"/>
  <c r="AB3292" i="8"/>
  <c r="AB3290" i="8"/>
  <c r="AB3288" i="8"/>
  <c r="AB3286" i="8"/>
  <c r="AB3284" i="8"/>
  <c r="AB3282" i="8"/>
  <c r="AB3280" i="8"/>
  <c r="AB3278" i="8"/>
  <c r="AB3276" i="8"/>
  <c r="AB3274" i="8"/>
  <c r="AB3279" i="8"/>
  <c r="AB3271" i="8"/>
  <c r="AB3269" i="8"/>
  <c r="AB3267" i="8"/>
  <c r="AB3265" i="8"/>
  <c r="AB3263" i="8"/>
  <c r="AB3261" i="8"/>
  <c r="AB3259" i="8"/>
  <c r="AB3257" i="8"/>
  <c r="AB3255" i="8"/>
  <c r="AB3253" i="8"/>
  <c r="AB3251" i="8"/>
  <c r="AB3249" i="8"/>
  <c r="AB3247" i="8"/>
  <c r="AB3245" i="8"/>
  <c r="AB3243" i="8"/>
  <c r="AB3241" i="8"/>
  <c r="AB3239" i="8"/>
  <c r="AB3237" i="8"/>
  <c r="AB3235" i="8"/>
  <c r="AB3233" i="8"/>
  <c r="AB3231" i="8"/>
  <c r="AB3229" i="8"/>
  <c r="AB3227" i="8"/>
  <c r="AB3225" i="8"/>
  <c r="AB3223" i="8"/>
  <c r="AB3281" i="8"/>
  <c r="AB3273" i="8"/>
  <c r="AB3283" i="8"/>
  <c r="AB3275" i="8"/>
  <c r="AB3272" i="8"/>
  <c r="AB3270" i="8"/>
  <c r="AB3268" i="8"/>
  <c r="AB3266" i="8"/>
  <c r="AB3264" i="8"/>
  <c r="AB3262" i="8"/>
  <c r="AB3260" i="8"/>
  <c r="AB3258" i="8"/>
  <c r="AB3256" i="8"/>
  <c r="AB3254" i="8"/>
  <c r="AB3252" i="8"/>
  <c r="AB3250" i="8"/>
  <c r="AB3248" i="8"/>
  <c r="AB3246" i="8"/>
  <c r="AB3244" i="8"/>
  <c r="AB3242" i="8"/>
  <c r="AB3240" i="8"/>
  <c r="AB3238" i="8"/>
  <c r="AB3236" i="8"/>
  <c r="AB3234" i="8"/>
  <c r="AB3232" i="8"/>
  <c r="AB3230" i="8"/>
  <c r="AB3228" i="8"/>
  <c r="AB3226" i="8"/>
  <c r="AB3224" i="8"/>
  <c r="AB3222" i="8"/>
  <c r="AB3277" i="8"/>
  <c r="AB3221" i="8"/>
  <c r="AB3219" i="8"/>
  <c r="AB3217" i="8"/>
  <c r="AB3215" i="8"/>
  <c r="AB3213" i="8"/>
  <c r="AB3211" i="8"/>
  <c r="AB3209" i="8"/>
  <c r="AB3207" i="8"/>
  <c r="AB3205" i="8"/>
  <c r="AB3203" i="8"/>
  <c r="AB3201" i="8"/>
  <c r="AB3199" i="8"/>
  <c r="AB3220" i="8"/>
  <c r="AB3218" i="8"/>
  <c r="AB3216" i="8"/>
  <c r="AB3214" i="8"/>
  <c r="AB3212" i="8"/>
  <c r="AB3210" i="8"/>
  <c r="AB3208" i="8"/>
  <c r="AB3206" i="8"/>
  <c r="AB3204" i="8"/>
  <c r="AB3202" i="8"/>
  <c r="AB3200" i="8"/>
  <c r="AB3198" i="8"/>
  <c r="AB2757" i="8"/>
  <c r="AB2755" i="8"/>
  <c r="AB2753" i="8"/>
  <c r="AB2751" i="8"/>
  <c r="AB2749" i="8"/>
  <c r="AB2747" i="8"/>
  <c r="AB2745" i="8"/>
  <c r="AB2743" i="8"/>
  <c r="AB2741" i="8"/>
  <c r="AB2739" i="8"/>
  <c r="AB2737" i="8"/>
  <c r="AB2735" i="8"/>
  <c r="AB2733" i="8"/>
  <c r="AB2731" i="8"/>
  <c r="AB2729" i="8"/>
  <c r="AB2727" i="8"/>
  <c r="AB2725" i="8"/>
  <c r="AB2723" i="8"/>
  <c r="AB2721" i="8"/>
  <c r="AB2719" i="8"/>
  <c r="AB2717" i="8"/>
  <c r="AB2715" i="8"/>
  <c r="AB2713" i="8"/>
  <c r="AB2711" i="8"/>
  <c r="AB2709" i="8"/>
  <c r="AB2707" i="8"/>
  <c r="AB2705" i="8"/>
  <c r="AB2703" i="8"/>
  <c r="AB2701" i="8"/>
  <c r="AB2699" i="8"/>
  <c r="AB2697" i="8"/>
  <c r="AB2695" i="8"/>
  <c r="AB2693" i="8"/>
  <c r="AB2691" i="8"/>
  <c r="AB2689" i="8"/>
  <c r="AB2687" i="8"/>
  <c r="AB2685" i="8"/>
  <c r="AB2683" i="8"/>
  <c r="AB2681" i="8"/>
  <c r="AB2679" i="8"/>
  <c r="AB2677" i="8"/>
  <c r="AB2675" i="8"/>
  <c r="AB2673" i="8"/>
  <c r="AB2671" i="8"/>
  <c r="AB2669" i="8"/>
  <c r="AB2667" i="8"/>
  <c r="AB2665" i="8"/>
  <c r="AB2663" i="8"/>
  <c r="AB2661" i="8"/>
  <c r="AB2659" i="8"/>
  <c r="AB2657" i="8"/>
  <c r="AB2655" i="8"/>
  <c r="AB2653" i="8"/>
  <c r="AB2651" i="8"/>
  <c r="AB2649" i="8"/>
  <c r="AB2647" i="8"/>
  <c r="AB2645" i="8"/>
  <c r="AB2643" i="8"/>
  <c r="AB2641" i="8"/>
  <c r="AB2639" i="8"/>
  <c r="AB2637" i="8"/>
  <c r="AB2754" i="8"/>
  <c r="AB2746" i="8"/>
  <c r="AB2738" i="8"/>
  <c r="AB2730" i="8"/>
  <c r="AB2722" i="8"/>
  <c r="AB2714" i="8"/>
  <c r="AB2706" i="8"/>
  <c r="AB2698" i="8"/>
  <c r="AB2690" i="8"/>
  <c r="AB2682" i="8"/>
  <c r="AB2674" i="8"/>
  <c r="AB2666" i="8"/>
  <c r="AB2658" i="8"/>
  <c r="AB2650" i="8"/>
  <c r="AB2642" i="8"/>
  <c r="AB2626" i="8"/>
  <c r="AB2624" i="8"/>
  <c r="AB2622" i="8"/>
  <c r="AB2620" i="8"/>
  <c r="AB2618" i="8"/>
  <c r="AB2616" i="8"/>
  <c r="AB2614" i="8"/>
  <c r="AB2612" i="8"/>
  <c r="AB2610" i="8"/>
  <c r="AB2608" i="8"/>
  <c r="AB2606" i="8"/>
  <c r="AB2604" i="8"/>
  <c r="AB2602" i="8"/>
  <c r="AB2600" i="8"/>
  <c r="AB2598" i="8"/>
  <c r="AB2596" i="8"/>
  <c r="AB2594" i="8"/>
  <c r="AB2592" i="8"/>
  <c r="AB2590" i="8"/>
  <c r="AB2588" i="8"/>
  <c r="AB2586" i="8"/>
  <c r="AB2584" i="8"/>
  <c r="AB2582" i="8"/>
  <c r="AB2580" i="8"/>
  <c r="AB2578" i="8"/>
  <c r="AB2576" i="8"/>
  <c r="AB2574" i="8"/>
  <c r="AB2572" i="8"/>
  <c r="AB2570" i="8"/>
  <c r="AB2568" i="8"/>
  <c r="AB2566" i="8"/>
  <c r="AB2564" i="8"/>
  <c r="AB2562" i="8"/>
  <c r="AB2560" i="8"/>
  <c r="AB2558" i="8"/>
  <c r="AB2556" i="8"/>
  <c r="AB2554" i="8"/>
  <c r="AB2552" i="8"/>
  <c r="AB2550" i="8"/>
  <c r="AB2548" i="8"/>
  <c r="AB2546" i="8"/>
  <c r="AB2544" i="8"/>
  <c r="AB2542" i="8"/>
  <c r="AB2540" i="8"/>
  <c r="AB2538" i="8"/>
  <c r="AB2536" i="8"/>
  <c r="AB2534" i="8"/>
  <c r="AB2532" i="8"/>
  <c r="AB2530" i="8"/>
  <c r="AB2528" i="8"/>
  <c r="AB2526" i="8"/>
  <c r="AB2524" i="8"/>
  <c r="AB2522" i="8"/>
  <c r="AB2520" i="8"/>
  <c r="AB2518" i="8"/>
  <c r="AB2516" i="8"/>
  <c r="AB2514" i="8"/>
  <c r="AB2512" i="8"/>
  <c r="AB2510" i="8"/>
  <c r="AB2508" i="8"/>
  <c r="AB2506" i="8"/>
  <c r="AB2504" i="8"/>
  <c r="AB2502" i="8"/>
  <c r="AB2500" i="8"/>
  <c r="AB2498" i="8"/>
  <c r="AB2496" i="8"/>
  <c r="AB2494" i="8"/>
  <c r="AB2492" i="8"/>
  <c r="AB2634" i="8"/>
  <c r="AB2632" i="8"/>
  <c r="AB2630" i="8"/>
  <c r="AB2628" i="8"/>
  <c r="AB2756" i="8"/>
  <c r="AB2748" i="8"/>
  <c r="AB2740" i="8"/>
  <c r="AB2732" i="8"/>
  <c r="AB2724" i="8"/>
  <c r="AB2716" i="8"/>
  <c r="AB2708" i="8"/>
  <c r="AB2700" i="8"/>
  <c r="AB2692" i="8"/>
  <c r="AB2684" i="8"/>
  <c r="AB2676" i="8"/>
  <c r="AB2668" i="8"/>
  <c r="AB2660" i="8"/>
  <c r="AB2652" i="8"/>
  <c r="AB2644" i="8"/>
  <c r="AB2636" i="8"/>
  <c r="AB2489" i="8"/>
  <c r="AB2487" i="8"/>
  <c r="AB2485" i="8"/>
  <c r="AB2483" i="8"/>
  <c r="AB2481" i="8"/>
  <c r="AB2479" i="8"/>
  <c r="AB2477" i="8"/>
  <c r="AB2475" i="8"/>
  <c r="AB2473" i="8"/>
  <c r="AB2471" i="8"/>
  <c r="AB2469" i="8"/>
  <c r="AB2467" i="8"/>
  <c r="AB2465" i="8"/>
  <c r="AB2463" i="8"/>
  <c r="AB2461" i="8"/>
  <c r="AB2459" i="8"/>
  <c r="AB2457" i="8"/>
  <c r="AB2455" i="8"/>
  <c r="AB2453" i="8"/>
  <c r="AB2451" i="8"/>
  <c r="AB2449" i="8"/>
  <c r="AB2447" i="8"/>
  <c r="AB2445" i="8"/>
  <c r="AB2443" i="8"/>
  <c r="AB2441" i="8"/>
  <c r="AB2439" i="8"/>
  <c r="AB2437" i="8"/>
  <c r="AB2435" i="8"/>
  <c r="AB2433" i="8"/>
  <c r="AB2431" i="8"/>
  <c r="AB2429" i="8"/>
  <c r="AB2427" i="8"/>
  <c r="AB2425" i="8"/>
  <c r="AB2423" i="8"/>
  <c r="AB2421" i="8"/>
  <c r="AB2419" i="8"/>
  <c r="AB2417" i="8"/>
  <c r="AB2415" i="8"/>
  <c r="AB2413" i="8"/>
  <c r="AB2411" i="8"/>
  <c r="AB2409" i="8"/>
  <c r="AB2407" i="8"/>
  <c r="AB2405" i="8"/>
  <c r="AB2403" i="8"/>
  <c r="AB2401" i="8"/>
  <c r="AB2399" i="8"/>
  <c r="AB2397" i="8"/>
  <c r="AB2395" i="8"/>
  <c r="AB2393" i="8"/>
  <c r="AB2391" i="8"/>
  <c r="AB2389" i="8"/>
  <c r="AB2387" i="8"/>
  <c r="AB2385" i="8"/>
  <c r="AB2383" i="8"/>
  <c r="AB2381" i="8"/>
  <c r="AB2379" i="8"/>
  <c r="AB2377" i="8"/>
  <c r="AB2375" i="8"/>
  <c r="AB2373" i="8"/>
  <c r="AB2371" i="8"/>
  <c r="AB2369" i="8"/>
  <c r="AB2367" i="8"/>
  <c r="AB2365" i="8"/>
  <c r="AB2363" i="8"/>
  <c r="AB2361" i="8"/>
  <c r="AB2359" i="8"/>
  <c r="AB2357" i="8"/>
  <c r="AB2355" i="8"/>
  <c r="AB2353" i="8"/>
  <c r="AB2351" i="8"/>
  <c r="AB2349" i="8"/>
  <c r="AB2347" i="8"/>
  <c r="AB2345" i="8"/>
  <c r="AB2343" i="8"/>
  <c r="AB2341" i="8"/>
  <c r="AB2339" i="8"/>
  <c r="AB2337" i="8"/>
  <c r="AB2335" i="8"/>
  <c r="AB2333" i="8"/>
  <c r="AB2331" i="8"/>
  <c r="AB2750" i="8"/>
  <c r="AB2742" i="8"/>
  <c r="AB2734" i="8"/>
  <c r="AB2726" i="8"/>
  <c r="AB2718" i="8"/>
  <c r="AB2710" i="8"/>
  <c r="AB2702" i="8"/>
  <c r="AB2694" i="8"/>
  <c r="AB2686" i="8"/>
  <c r="AB2678" i="8"/>
  <c r="AB2670" i="8"/>
  <c r="AB2662" i="8"/>
  <c r="AB2654" i="8"/>
  <c r="AB2646" i="8"/>
  <c r="AB2638" i="8"/>
  <c r="AB2627" i="8"/>
  <c r="AB2625" i="8"/>
  <c r="AB2623" i="8"/>
  <c r="AB2621" i="8"/>
  <c r="AB2619" i="8"/>
  <c r="AB2617" i="8"/>
  <c r="AB2615" i="8"/>
  <c r="AB2613" i="8"/>
  <c r="AB2611" i="8"/>
  <c r="AB2609" i="8"/>
  <c r="AB2607" i="8"/>
  <c r="AB2605" i="8"/>
  <c r="AB2603" i="8"/>
  <c r="AB2601" i="8"/>
  <c r="AB2599" i="8"/>
  <c r="AB2597" i="8"/>
  <c r="AB2595" i="8"/>
  <c r="AB2593" i="8"/>
  <c r="AB2591" i="8"/>
  <c r="AB2589" i="8"/>
  <c r="AB2587" i="8"/>
  <c r="AB2585" i="8"/>
  <c r="AB2583" i="8"/>
  <c r="AB2581" i="8"/>
  <c r="AB2579" i="8"/>
  <c r="AB2577" i="8"/>
  <c r="AB2575" i="8"/>
  <c r="AB2573" i="8"/>
  <c r="AB2571" i="8"/>
  <c r="AB2569" i="8"/>
  <c r="AB2567" i="8"/>
  <c r="AB2565" i="8"/>
  <c r="AB2563" i="8"/>
  <c r="AB2561" i="8"/>
  <c r="AB2559" i="8"/>
  <c r="AB2557" i="8"/>
  <c r="AB2555" i="8"/>
  <c r="AB2553" i="8"/>
  <c r="AB2551" i="8"/>
  <c r="AB2549" i="8"/>
  <c r="AB2547" i="8"/>
  <c r="AB2545" i="8"/>
  <c r="AB2543" i="8"/>
  <c r="AB2541" i="8"/>
  <c r="AB2539" i="8"/>
  <c r="AB2537" i="8"/>
  <c r="AB2535" i="8"/>
  <c r="AB2533" i="8"/>
  <c r="AB2531" i="8"/>
  <c r="AB2529" i="8"/>
  <c r="AB2527" i="8"/>
  <c r="AB2525" i="8"/>
  <c r="AB2523" i="8"/>
  <c r="AB2521" i="8"/>
  <c r="AB2519" i="8"/>
  <c r="AB2517" i="8"/>
  <c r="AB2515" i="8"/>
  <c r="AB2513" i="8"/>
  <c r="AB2511" i="8"/>
  <c r="AB2509" i="8"/>
  <c r="AB2507" i="8"/>
  <c r="AB2505" i="8"/>
  <c r="AB2503" i="8"/>
  <c r="AB2501" i="8"/>
  <c r="AB2499" i="8"/>
  <c r="AB2497" i="8"/>
  <c r="AB2495" i="8"/>
  <c r="AB2493" i="8"/>
  <c r="AB2491" i="8"/>
  <c r="AB2635" i="8"/>
  <c r="AB2633" i="8"/>
  <c r="AB2631" i="8"/>
  <c r="AB2629" i="8"/>
  <c r="AB2752" i="8"/>
  <c r="AB2744" i="8"/>
  <c r="AB2736" i="8"/>
  <c r="AB2728" i="8"/>
  <c r="AB2720" i="8"/>
  <c r="AB2712" i="8"/>
  <c r="AB2704" i="8"/>
  <c r="AB2696" i="8"/>
  <c r="AB2688" i="8"/>
  <c r="AB2680" i="8"/>
  <c r="AB2672" i="8"/>
  <c r="AB2664" i="8"/>
  <c r="AB2656" i="8"/>
  <c r="AB2648" i="8"/>
  <c r="AB2640" i="8"/>
  <c r="AB2488" i="8"/>
  <c r="AB2480" i="8"/>
  <c r="AB2472" i="8"/>
  <c r="AB2464" i="8"/>
  <c r="AB2456" i="8"/>
  <c r="AB2448" i="8"/>
  <c r="AB2440" i="8"/>
  <c r="AB2432" i="8"/>
  <c r="AB2424" i="8"/>
  <c r="AB2416" i="8"/>
  <c r="AB2408" i="8"/>
  <c r="AB2400" i="8"/>
  <c r="AB2392" i="8"/>
  <c r="AB2384" i="8"/>
  <c r="AB2376" i="8"/>
  <c r="AB2368" i="8"/>
  <c r="AB2360" i="8"/>
  <c r="AB2352" i="8"/>
  <c r="AB2344" i="8"/>
  <c r="AB2336" i="8"/>
  <c r="AB2490" i="8"/>
  <c r="AB2482" i="8"/>
  <c r="AB2474" i="8"/>
  <c r="AB2466" i="8"/>
  <c r="AB2458" i="8"/>
  <c r="AB2450" i="8"/>
  <c r="AB2442" i="8"/>
  <c r="AB2434" i="8"/>
  <c r="AB2426" i="8"/>
  <c r="AB2418" i="8"/>
  <c r="AB2410" i="8"/>
  <c r="AB2402" i="8"/>
  <c r="AB2394" i="8"/>
  <c r="AB2386" i="8"/>
  <c r="AB2378" i="8"/>
  <c r="AB2370" i="8"/>
  <c r="AB2362" i="8"/>
  <c r="AB2354" i="8"/>
  <c r="AB2346" i="8"/>
  <c r="AB2338" i="8"/>
  <c r="AB2330" i="8"/>
  <c r="AB2328" i="8"/>
  <c r="AB2326" i="8"/>
  <c r="AB2324" i="8"/>
  <c r="AB2322" i="8"/>
  <c r="AB2320" i="8"/>
  <c r="AB2318" i="8"/>
  <c r="AB2316" i="8"/>
  <c r="AB2314" i="8"/>
  <c r="AB2312" i="8"/>
  <c r="AB2310" i="8"/>
  <c r="AB2308" i="8"/>
  <c r="AB2306" i="8"/>
  <c r="AB2304" i="8"/>
  <c r="AB2302" i="8"/>
  <c r="AB2300" i="8"/>
  <c r="AB2298" i="8"/>
  <c r="AB2296" i="8"/>
  <c r="AB2294" i="8"/>
  <c r="AB2292" i="8"/>
  <c r="AB2290" i="8"/>
  <c r="AB2288" i="8"/>
  <c r="AB2286" i="8"/>
  <c r="AB2284" i="8"/>
  <c r="AB2282" i="8"/>
  <c r="AB2280" i="8"/>
  <c r="AB2278" i="8"/>
  <c r="AB2276" i="8"/>
  <c r="AB2274" i="8"/>
  <c r="AB2272" i="8"/>
  <c r="AB2270" i="8"/>
  <c r="AB2268" i="8"/>
  <c r="AB2266" i="8"/>
  <c r="AB2264" i="8"/>
  <c r="AB2262" i="8"/>
  <c r="AB2260" i="8"/>
  <c r="AB2258" i="8"/>
  <c r="AB2256" i="8"/>
  <c r="AB2254" i="8"/>
  <c r="AB2252" i="8"/>
  <c r="AB2250" i="8"/>
  <c r="AB2248" i="8"/>
  <c r="AB2246" i="8"/>
  <c r="AB2244" i="8"/>
  <c r="AB2242" i="8"/>
  <c r="AB2240" i="8"/>
  <c r="AB2238" i="8"/>
  <c r="AB2236" i="8"/>
  <c r="AB2234" i="8"/>
  <c r="AB2232" i="8"/>
  <c r="AB2230" i="8"/>
  <c r="AB2228" i="8"/>
  <c r="AB2226" i="8"/>
  <c r="AB2224" i="8"/>
  <c r="AB2222" i="8"/>
  <c r="AB2220" i="8"/>
  <c r="AB2218" i="8"/>
  <c r="AB2216" i="8"/>
  <c r="AB2214" i="8"/>
  <c r="AB2212" i="8"/>
  <c r="AB2210" i="8"/>
  <c r="AB2208" i="8"/>
  <c r="AB2206" i="8"/>
  <c r="AB2204" i="8"/>
  <c r="AB2202" i="8"/>
  <c r="AB2200" i="8"/>
  <c r="AB2198" i="8"/>
  <c r="AB2196" i="8"/>
  <c r="AB2194" i="8"/>
  <c r="AB2192" i="8"/>
  <c r="AB2190" i="8"/>
  <c r="AB2188" i="8"/>
  <c r="AB2186" i="8"/>
  <c r="AB2184" i="8"/>
  <c r="AB2182" i="8"/>
  <c r="AB2180" i="8"/>
  <c r="AB2178" i="8"/>
  <c r="AB2176" i="8"/>
  <c r="AB2174" i="8"/>
  <c r="AB2172" i="8"/>
  <c r="AB2170" i="8"/>
  <c r="AB2168" i="8"/>
  <c r="AB2166" i="8"/>
  <c r="AB2164" i="8"/>
  <c r="AB2162" i="8"/>
  <c r="AB2160" i="8"/>
  <c r="AB2158" i="8"/>
  <c r="AB2156" i="8"/>
  <c r="AB2154" i="8"/>
  <c r="AB2152" i="8"/>
  <c r="AB2150" i="8"/>
  <c r="AB2148" i="8"/>
  <c r="AB2146" i="8"/>
  <c r="AB2144" i="8"/>
  <c r="AB2142" i="8"/>
  <c r="AB2140" i="8"/>
  <c r="AB2138" i="8"/>
  <c r="AB2136" i="8"/>
  <c r="AB2134" i="8"/>
  <c r="AB2132" i="8"/>
  <c r="AB2130" i="8"/>
  <c r="AB2128" i="8"/>
  <c r="AB2126" i="8"/>
  <c r="AB2124" i="8"/>
  <c r="AB2122" i="8"/>
  <c r="AB2120" i="8"/>
  <c r="AB2118" i="8"/>
  <c r="AB2116" i="8"/>
  <c r="AB2114" i="8"/>
  <c r="AB2112" i="8"/>
  <c r="AB2110" i="8"/>
  <c r="AB2108" i="8"/>
  <c r="AB2106" i="8"/>
  <c r="AB2104" i="8"/>
  <c r="AB2102" i="8"/>
  <c r="AB2100" i="8"/>
  <c r="AB2098" i="8"/>
  <c r="AB2096" i="8"/>
  <c r="AB2094" i="8"/>
  <c r="AB2092" i="8"/>
  <c r="AB2090" i="8"/>
  <c r="AB2484" i="8"/>
  <c r="AB2476" i="8"/>
  <c r="AB2468" i="8"/>
  <c r="AB2460" i="8"/>
  <c r="AB2452" i="8"/>
  <c r="AB2444" i="8"/>
  <c r="AB2436" i="8"/>
  <c r="AB2428" i="8"/>
  <c r="AB2420" i="8"/>
  <c r="AB2412" i="8"/>
  <c r="AB2404" i="8"/>
  <c r="AB2396" i="8"/>
  <c r="AB2388" i="8"/>
  <c r="AB2380" i="8"/>
  <c r="AB2372" i="8"/>
  <c r="AB2364" i="8"/>
  <c r="AB2356" i="8"/>
  <c r="AB2348" i="8"/>
  <c r="AB2340" i="8"/>
  <c r="AB2332" i="8"/>
  <c r="AB2486" i="8"/>
  <c r="AB2478" i="8"/>
  <c r="AB2470" i="8"/>
  <c r="AB2462" i="8"/>
  <c r="AB2454" i="8"/>
  <c r="AB2446" i="8"/>
  <c r="AB2438" i="8"/>
  <c r="AB2430" i="8"/>
  <c r="AB2422" i="8"/>
  <c r="AB2414" i="8"/>
  <c r="AB2406" i="8"/>
  <c r="AB2398" i="8"/>
  <c r="AB2390" i="8"/>
  <c r="AB2382" i="8"/>
  <c r="AB2374" i="8"/>
  <c r="AB2366" i="8"/>
  <c r="AB2358" i="8"/>
  <c r="AB2350" i="8"/>
  <c r="AB2342" i="8"/>
  <c r="AB2334" i="8"/>
  <c r="AB2329" i="8"/>
  <c r="AB2327" i="8"/>
  <c r="AB2325" i="8"/>
  <c r="AB2323" i="8"/>
  <c r="AB2321" i="8"/>
  <c r="AB2319" i="8"/>
  <c r="AB2317" i="8"/>
  <c r="AB2315" i="8"/>
  <c r="AB2313" i="8"/>
  <c r="AB2311" i="8"/>
  <c r="AB2309" i="8"/>
  <c r="AB2307" i="8"/>
  <c r="AB2305" i="8"/>
  <c r="AB2303" i="8"/>
  <c r="AB2301" i="8"/>
  <c r="AB2299" i="8"/>
  <c r="AB2297" i="8"/>
  <c r="AB2295" i="8"/>
  <c r="AB2293" i="8"/>
  <c r="AB2291" i="8"/>
  <c r="AB2289" i="8"/>
  <c r="AB2287" i="8"/>
  <c r="AB2285" i="8"/>
  <c r="AB2283" i="8"/>
  <c r="AB2281" i="8"/>
  <c r="AB2279" i="8"/>
  <c r="AB2277" i="8"/>
  <c r="AB2275" i="8"/>
  <c r="AB2273" i="8"/>
  <c r="AB2271" i="8"/>
  <c r="AB2269" i="8"/>
  <c r="AB2267" i="8"/>
  <c r="AB2265" i="8"/>
  <c r="AB2263" i="8"/>
  <c r="AB2261" i="8"/>
  <c r="AB2259" i="8"/>
  <c r="AB2257" i="8"/>
  <c r="AB2255" i="8"/>
  <c r="AB2253" i="8"/>
  <c r="AB2251" i="8"/>
  <c r="AB2249" i="8"/>
  <c r="AB2247" i="8"/>
  <c r="AB2245" i="8"/>
  <c r="AB2243" i="8"/>
  <c r="AB2241" i="8"/>
  <c r="AB2239" i="8"/>
  <c r="AB2237" i="8"/>
  <c r="AB2235" i="8"/>
  <c r="AB2233" i="8"/>
  <c r="AB2231" i="8"/>
  <c r="AB2229" i="8"/>
  <c r="AB2227" i="8"/>
  <c r="AB2225" i="8"/>
  <c r="AB2223" i="8"/>
  <c r="AB2221" i="8"/>
  <c r="AB2219" i="8"/>
  <c r="AB2217" i="8"/>
  <c r="AB2215" i="8"/>
  <c r="AB2213" i="8"/>
  <c r="AB2211" i="8"/>
  <c r="AB2209" i="8"/>
  <c r="AB2207" i="8"/>
  <c r="AB2205" i="8"/>
  <c r="AB2203" i="8"/>
  <c r="AB2201" i="8"/>
  <c r="AB2197" i="8"/>
  <c r="AB2189" i="8"/>
  <c r="AB2181" i="8"/>
  <c r="AB2173" i="8"/>
  <c r="AB2165" i="8"/>
  <c r="AB2157" i="8"/>
  <c r="AB2149" i="8"/>
  <c r="AB2141" i="8"/>
  <c r="AB2133" i="8"/>
  <c r="AB2125" i="8"/>
  <c r="AB2117" i="8"/>
  <c r="AB2109" i="8"/>
  <c r="AB2101" i="8"/>
  <c r="AB2093" i="8"/>
  <c r="AB2199" i="8"/>
  <c r="AB2191" i="8"/>
  <c r="AB2183" i="8"/>
  <c r="AB2175" i="8"/>
  <c r="AB2167" i="8"/>
  <c r="AB2159" i="8"/>
  <c r="AB2151" i="8"/>
  <c r="AB2143" i="8"/>
  <c r="AB2135" i="8"/>
  <c r="AB2127" i="8"/>
  <c r="AB2119" i="8"/>
  <c r="AB2111" i="8"/>
  <c r="AB2103" i="8"/>
  <c r="AB2095" i="8"/>
  <c r="AB2089" i="8"/>
  <c r="AB2087" i="8"/>
  <c r="AB2085" i="8"/>
  <c r="AB2083" i="8"/>
  <c r="AB2081" i="8"/>
  <c r="AB2079" i="8"/>
  <c r="AB2077" i="8"/>
  <c r="AB2075" i="8"/>
  <c r="AB2073" i="8"/>
  <c r="AB2071" i="8"/>
  <c r="AB2069" i="8"/>
  <c r="AB2067" i="8"/>
  <c r="AB2065" i="8"/>
  <c r="AB2063" i="8"/>
  <c r="AB2061" i="8"/>
  <c r="AB2059" i="8"/>
  <c r="AB2057" i="8"/>
  <c r="AB2055" i="8"/>
  <c r="AB2053" i="8"/>
  <c r="AB2051" i="8"/>
  <c r="AB2049" i="8"/>
  <c r="AB2047" i="8"/>
  <c r="AB2045" i="8"/>
  <c r="AB2043" i="8"/>
  <c r="AB2041" i="8"/>
  <c r="AB2039" i="8"/>
  <c r="AB2037" i="8"/>
  <c r="AB2035" i="8"/>
  <c r="AB2033" i="8"/>
  <c r="AB2031" i="8"/>
  <c r="AB2029" i="8"/>
  <c r="AB2027" i="8"/>
  <c r="AB2025" i="8"/>
  <c r="AB2023" i="8"/>
  <c r="AB2021" i="8"/>
  <c r="AB2019" i="8"/>
  <c r="AB2017" i="8"/>
  <c r="AB2015" i="8"/>
  <c r="AB2013" i="8"/>
  <c r="AB2011" i="8"/>
  <c r="AB2009" i="8"/>
  <c r="AB2007" i="8"/>
  <c r="AB2005" i="8"/>
  <c r="AB2003" i="8"/>
  <c r="AB2001" i="8"/>
  <c r="AB1999" i="8"/>
  <c r="AB1997" i="8"/>
  <c r="AB1995" i="8"/>
  <c r="AB1993" i="8"/>
  <c r="AB1991" i="8"/>
  <c r="AB1989" i="8"/>
  <c r="AB1987" i="8"/>
  <c r="AB1985" i="8"/>
  <c r="AB1983" i="8"/>
  <c r="AB1981" i="8"/>
  <c r="AB1979" i="8"/>
  <c r="AB1977" i="8"/>
  <c r="AB1975" i="8"/>
  <c r="AB1973" i="8"/>
  <c r="AB1971" i="8"/>
  <c r="AB1969" i="8"/>
  <c r="AB1967" i="8"/>
  <c r="AB1965" i="8"/>
  <c r="AB1963" i="8"/>
  <c r="AB1961" i="8"/>
  <c r="AB1959" i="8"/>
  <c r="AB1957" i="8"/>
  <c r="AB1955" i="8"/>
  <c r="AB1953" i="8"/>
  <c r="AB1951" i="8"/>
  <c r="AB1949" i="8"/>
  <c r="AB1947" i="8"/>
  <c r="AB1945" i="8"/>
  <c r="AB1943" i="8"/>
  <c r="AB1941" i="8"/>
  <c r="AB1939" i="8"/>
  <c r="AB1937" i="8"/>
  <c r="AB1935" i="8"/>
  <c r="AB1933" i="8"/>
  <c r="AB1931" i="8"/>
  <c r="AB1929" i="8"/>
  <c r="AB1927" i="8"/>
  <c r="AB1925" i="8"/>
  <c r="AB1923" i="8"/>
  <c r="AB1921" i="8"/>
  <c r="AB1919" i="8"/>
  <c r="AB1917" i="8"/>
  <c r="AB1915" i="8"/>
  <c r="AB1913" i="8"/>
  <c r="AB1911" i="8"/>
  <c r="AB1909" i="8"/>
  <c r="AB1907" i="8"/>
  <c r="AB1905" i="8"/>
  <c r="AB1903" i="8"/>
  <c r="AB1901" i="8"/>
  <c r="AB1899" i="8"/>
  <c r="AB1897" i="8"/>
  <c r="AB1895" i="8"/>
  <c r="AB1893" i="8"/>
  <c r="AB1891" i="8"/>
  <c r="AB1889" i="8"/>
  <c r="AB1887" i="8"/>
  <c r="AB1885" i="8"/>
  <c r="AB1883" i="8"/>
  <c r="AB1881" i="8"/>
  <c r="AB1879" i="8"/>
  <c r="AB1877" i="8"/>
  <c r="AB1875" i="8"/>
  <c r="AB1873" i="8"/>
  <c r="AB1871" i="8"/>
  <c r="AB1869" i="8"/>
  <c r="AB1867" i="8"/>
  <c r="AB1865" i="8"/>
  <c r="AB1863" i="8"/>
  <c r="AB1861" i="8"/>
  <c r="AB1859" i="8"/>
  <c r="AB1857" i="8"/>
  <c r="AB1855" i="8"/>
  <c r="AB1853" i="8"/>
  <c r="AB1851" i="8"/>
  <c r="AB1849" i="8"/>
  <c r="AB1847" i="8"/>
  <c r="AB1845" i="8"/>
  <c r="AB1843" i="8"/>
  <c r="AB1841" i="8"/>
  <c r="AB1839" i="8"/>
  <c r="AB1837" i="8"/>
  <c r="AB1835" i="8"/>
  <c r="AB1833" i="8"/>
  <c r="AB1831" i="8"/>
  <c r="AB1829" i="8"/>
  <c r="AB1827" i="8"/>
  <c r="AB1825" i="8"/>
  <c r="AB1823" i="8"/>
  <c r="AB1821" i="8"/>
  <c r="AB1819" i="8"/>
  <c r="AB1817" i="8"/>
  <c r="AB1815" i="8"/>
  <c r="AB1813" i="8"/>
  <c r="AB1811" i="8"/>
  <c r="AB1809" i="8"/>
  <c r="AB1807" i="8"/>
  <c r="AB1805" i="8"/>
  <c r="AB1803" i="8"/>
  <c r="AB1801" i="8"/>
  <c r="AB1799" i="8"/>
  <c r="AB1797" i="8"/>
  <c r="AB1795" i="8"/>
  <c r="AB1793" i="8"/>
  <c r="AB1791" i="8"/>
  <c r="AB1789" i="8"/>
  <c r="AB1787" i="8"/>
  <c r="AB1785" i="8"/>
  <c r="AB1783" i="8"/>
  <c r="AB1781" i="8"/>
  <c r="AB1779" i="8"/>
  <c r="AB1777" i="8"/>
  <c r="AB1775" i="8"/>
  <c r="AB1773" i="8"/>
  <c r="AB1771" i="8"/>
  <c r="AB1769" i="8"/>
  <c r="AB1767" i="8"/>
  <c r="AB1765" i="8"/>
  <c r="AB1763" i="8"/>
  <c r="AB1761" i="8"/>
  <c r="AB1759" i="8"/>
  <c r="AB1757" i="8"/>
  <c r="AB1755" i="8"/>
  <c r="AB1753" i="8"/>
  <c r="AB1751" i="8"/>
  <c r="AB1749" i="8"/>
  <c r="AB2193" i="8"/>
  <c r="AB2185" i="8"/>
  <c r="AB2177" i="8"/>
  <c r="AB2169" i="8"/>
  <c r="AB2161" i="8"/>
  <c r="AB2153" i="8"/>
  <c r="AB2145" i="8"/>
  <c r="AB2137" i="8"/>
  <c r="AB2129" i="8"/>
  <c r="AB2121" i="8"/>
  <c r="AB2113" i="8"/>
  <c r="AB2105" i="8"/>
  <c r="AB2097" i="8"/>
  <c r="AB2195" i="8"/>
  <c r="AB2187" i="8"/>
  <c r="AB2179" i="8"/>
  <c r="AB2171" i="8"/>
  <c r="AB2163" i="8"/>
  <c r="AB2155" i="8"/>
  <c r="AB2147" i="8"/>
  <c r="AB2139" i="8"/>
  <c r="AB2131" i="8"/>
  <c r="AB2123" i="8"/>
  <c r="AB2115" i="8"/>
  <c r="AB2107" i="8"/>
  <c r="AB2099" i="8"/>
  <c r="AB2091" i="8"/>
  <c r="AB2082" i="8"/>
  <c r="AB2074" i="8"/>
  <c r="AB2066" i="8"/>
  <c r="AB2058" i="8"/>
  <c r="AB2050" i="8"/>
  <c r="AB2042" i="8"/>
  <c r="AB2034" i="8"/>
  <c r="AB2026" i="8"/>
  <c r="AB2018" i="8"/>
  <c r="AB2010" i="8"/>
  <c r="AB2002" i="8"/>
  <c r="AB1994" i="8"/>
  <c r="AB1986" i="8"/>
  <c r="AB1978" i="8"/>
  <c r="AB1970" i="8"/>
  <c r="AB1962" i="8"/>
  <c r="AB1954" i="8"/>
  <c r="AB1946" i="8"/>
  <c r="AB1938" i="8"/>
  <c r="AB1930" i="8"/>
  <c r="AB1922" i="8"/>
  <c r="AB1914" i="8"/>
  <c r="AB1906" i="8"/>
  <c r="AB1898" i="8"/>
  <c r="AB1890" i="8"/>
  <c r="AB1882" i="8"/>
  <c r="AB1874" i="8"/>
  <c r="AB1866" i="8"/>
  <c r="AB1858" i="8"/>
  <c r="AB1850" i="8"/>
  <c r="AB1842" i="8"/>
  <c r="AB1834" i="8"/>
  <c r="AB1826" i="8"/>
  <c r="AB1818" i="8"/>
  <c r="AB1810" i="8"/>
  <c r="AB1802" i="8"/>
  <c r="AB1794" i="8"/>
  <c r="AB1786" i="8"/>
  <c r="AB1778" i="8"/>
  <c r="AB1770" i="8"/>
  <c r="AB1762" i="8"/>
  <c r="AB1754" i="8"/>
  <c r="AB2084" i="8"/>
  <c r="AB2076" i="8"/>
  <c r="AB2068" i="8"/>
  <c r="AB2060" i="8"/>
  <c r="AB2052" i="8"/>
  <c r="AB2044" i="8"/>
  <c r="AB2036" i="8"/>
  <c r="AB2028" i="8"/>
  <c r="AB2020" i="8"/>
  <c r="AB2012" i="8"/>
  <c r="AB2004" i="8"/>
  <c r="AB1996" i="8"/>
  <c r="AB1988" i="8"/>
  <c r="AB1980" i="8"/>
  <c r="AB1972" i="8"/>
  <c r="AB1964" i="8"/>
  <c r="AB1956" i="8"/>
  <c r="AB1948" i="8"/>
  <c r="AB1940" i="8"/>
  <c r="AB1932" i="8"/>
  <c r="AB1924" i="8"/>
  <c r="AB1916" i="8"/>
  <c r="AB1908" i="8"/>
  <c r="AB1900" i="8"/>
  <c r="AB1892" i="8"/>
  <c r="AB1884" i="8"/>
  <c r="AB1876" i="8"/>
  <c r="AB1868" i="8"/>
  <c r="AB1860" i="8"/>
  <c r="AB1852" i="8"/>
  <c r="AB1844" i="8"/>
  <c r="AB1836" i="8"/>
  <c r="AB1828" i="8"/>
  <c r="AB1820" i="8"/>
  <c r="AB1812" i="8"/>
  <c r="AB1804" i="8"/>
  <c r="AB1796" i="8"/>
  <c r="AB1788" i="8"/>
  <c r="AB1780" i="8"/>
  <c r="AB1772" i="8"/>
  <c r="AB1764" i="8"/>
  <c r="AB1756" i="8"/>
  <c r="AB1748" i="8"/>
  <c r="AB1746" i="8"/>
  <c r="AB1744" i="8"/>
  <c r="AB1742" i="8"/>
  <c r="AB1740" i="8"/>
  <c r="AB1738" i="8"/>
  <c r="AB1736" i="8"/>
  <c r="AB1734" i="8"/>
  <c r="AB1732" i="8"/>
  <c r="AB1730" i="8"/>
  <c r="AB1728" i="8"/>
  <c r="AB1726" i="8"/>
  <c r="AB1724" i="8"/>
  <c r="AB1722" i="8"/>
  <c r="AB1720" i="8"/>
  <c r="AB1718" i="8"/>
  <c r="AB1716" i="8"/>
  <c r="AB1714" i="8"/>
  <c r="AB1712" i="8"/>
  <c r="AB1710" i="8"/>
  <c r="AB1708" i="8"/>
  <c r="AB1706" i="8"/>
  <c r="AB1704" i="8"/>
  <c r="AB1702" i="8"/>
  <c r="AB1700" i="8"/>
  <c r="AB1698" i="8"/>
  <c r="AB1696" i="8"/>
  <c r="AB1694" i="8"/>
  <c r="AB1692" i="8"/>
  <c r="AB1690" i="8"/>
  <c r="AB1688" i="8"/>
  <c r="AB1686" i="8"/>
  <c r="AB1684" i="8"/>
  <c r="AB1682" i="8"/>
  <c r="AB1680" i="8"/>
  <c r="AB1678" i="8"/>
  <c r="AB1676" i="8"/>
  <c r="AB1674" i="8"/>
  <c r="AB1672" i="8"/>
  <c r="AB1670" i="8"/>
  <c r="AB1668" i="8"/>
  <c r="AB1666" i="8"/>
  <c r="AB1664" i="8"/>
  <c r="AB1662" i="8"/>
  <c r="AB1660" i="8"/>
  <c r="AB1658" i="8"/>
  <c r="AB1656" i="8"/>
  <c r="AB1654" i="8"/>
  <c r="AB1652" i="8"/>
  <c r="AB1650" i="8"/>
  <c r="AB1648" i="8"/>
  <c r="AB1646" i="8"/>
  <c r="AB1644" i="8"/>
  <c r="AB1642" i="8"/>
  <c r="AB1640" i="8"/>
  <c r="AB1638" i="8"/>
  <c r="AB1636" i="8"/>
  <c r="AB1634" i="8"/>
  <c r="AB1632" i="8"/>
  <c r="AB1630" i="8"/>
  <c r="AB1628" i="8"/>
  <c r="AB1626" i="8"/>
  <c r="AB1624" i="8"/>
  <c r="AB1622" i="8"/>
  <c r="AB1620" i="8"/>
  <c r="AB1618" i="8"/>
  <c r="AB1616" i="8"/>
  <c r="AB1614" i="8"/>
  <c r="AB1612" i="8"/>
  <c r="AB1610" i="8"/>
  <c r="AB1608" i="8"/>
  <c r="AB1606" i="8"/>
  <c r="AB1604" i="8"/>
  <c r="AB1602" i="8"/>
  <c r="AB1600" i="8"/>
  <c r="AB1598" i="8"/>
  <c r="AB1596" i="8"/>
  <c r="AB1594" i="8"/>
  <c r="AB1592" i="8"/>
  <c r="AB1590" i="8"/>
  <c r="AB1588" i="8"/>
  <c r="AB1586" i="8"/>
  <c r="AB1584" i="8"/>
  <c r="AB1582" i="8"/>
  <c r="AB1580" i="8"/>
  <c r="AB1578" i="8"/>
  <c r="AB1576" i="8"/>
  <c r="AB1574" i="8"/>
  <c r="AB1572" i="8"/>
  <c r="AB1570" i="8"/>
  <c r="AB1568" i="8"/>
  <c r="AB1566" i="8"/>
  <c r="AB1564" i="8"/>
  <c r="AB1562" i="8"/>
  <c r="AB1560" i="8"/>
  <c r="AB1558" i="8"/>
  <c r="AB1556" i="8"/>
  <c r="AB1554" i="8"/>
  <c r="AB1552" i="8"/>
  <c r="AB1550" i="8"/>
  <c r="AB1548" i="8"/>
  <c r="AB1546" i="8"/>
  <c r="AB1544" i="8"/>
  <c r="AB1542" i="8"/>
  <c r="AB1540" i="8"/>
  <c r="AB1538" i="8"/>
  <c r="AB1536" i="8"/>
  <c r="AB1534" i="8"/>
  <c r="AB1532" i="8"/>
  <c r="AB1530" i="8"/>
  <c r="AB1528" i="8"/>
  <c r="AB1526" i="8"/>
  <c r="AB1524" i="8"/>
  <c r="AB1522" i="8"/>
  <c r="AB1520" i="8"/>
  <c r="AB1518" i="8"/>
  <c r="AB1516" i="8"/>
  <c r="AB1514" i="8"/>
  <c r="AB1512" i="8"/>
  <c r="AB1510" i="8"/>
  <c r="AB1508" i="8"/>
  <c r="AB1506" i="8"/>
  <c r="AB1504" i="8"/>
  <c r="AB1502" i="8"/>
  <c r="AB1500" i="8"/>
  <c r="AB1498" i="8"/>
  <c r="AB1496" i="8"/>
  <c r="AB1494" i="8"/>
  <c r="AB1492" i="8"/>
  <c r="AB1490" i="8"/>
  <c r="AB1488" i="8"/>
  <c r="AB1486" i="8"/>
  <c r="AB1484" i="8"/>
  <c r="AB1482" i="8"/>
  <c r="AB1480" i="8"/>
  <c r="AB1478" i="8"/>
  <c r="AB1476" i="8"/>
  <c r="AB1474" i="8"/>
  <c r="AB1472" i="8"/>
  <c r="AB1470" i="8"/>
  <c r="AB1468" i="8"/>
  <c r="AB1466" i="8"/>
  <c r="AB1464" i="8"/>
  <c r="AB1462" i="8"/>
  <c r="AB1460" i="8"/>
  <c r="AB1458" i="8"/>
  <c r="AB1456" i="8"/>
  <c r="AB1454" i="8"/>
  <c r="AB1452" i="8"/>
  <c r="AB1450" i="8"/>
  <c r="AB1448" i="8"/>
  <c r="AB1446" i="8"/>
  <c r="AB1444" i="8"/>
  <c r="AB1442" i="8"/>
  <c r="AB1440" i="8"/>
  <c r="AB1438" i="8"/>
  <c r="AB1436" i="8"/>
  <c r="AB1434" i="8"/>
  <c r="AB1432" i="8"/>
  <c r="AB1430" i="8"/>
  <c r="AB1428" i="8"/>
  <c r="AB1426" i="8"/>
  <c r="AB1424" i="8"/>
  <c r="AB1422" i="8"/>
  <c r="AB1420" i="8"/>
  <c r="AB1418" i="8"/>
  <c r="AB1416" i="8"/>
  <c r="AB1414" i="8"/>
  <c r="AB1412" i="8"/>
  <c r="AB1410" i="8"/>
  <c r="AB1408" i="8"/>
  <c r="AB1406" i="8"/>
  <c r="AB1404" i="8"/>
  <c r="AB1402" i="8"/>
  <c r="AB1400" i="8"/>
  <c r="AB1398" i="8"/>
  <c r="AB1396" i="8"/>
  <c r="AB1394" i="8"/>
  <c r="AB1392" i="8"/>
  <c r="AB1390" i="8"/>
  <c r="AB1388" i="8"/>
  <c r="AB1386" i="8"/>
  <c r="AB1384" i="8"/>
  <c r="AB1382" i="8"/>
  <c r="AB1380" i="8"/>
  <c r="AB1378" i="8"/>
  <c r="AB1376" i="8"/>
  <c r="AB1374" i="8"/>
  <c r="AB1372" i="8"/>
  <c r="AB1370" i="8"/>
  <c r="AB1368" i="8"/>
  <c r="AB1366" i="8"/>
  <c r="AB1364" i="8"/>
  <c r="AB1362" i="8"/>
  <c r="AB1360" i="8"/>
  <c r="AB1358" i="8"/>
  <c r="AB1356" i="8"/>
  <c r="AB1354" i="8"/>
  <c r="AB1352" i="8"/>
  <c r="AB1350" i="8"/>
  <c r="AB1348" i="8"/>
  <c r="AB1346" i="8"/>
  <c r="AB1344" i="8"/>
  <c r="AB1342" i="8"/>
  <c r="AB1340" i="8"/>
  <c r="AB1338" i="8"/>
  <c r="AB1336" i="8"/>
  <c r="AB1334" i="8"/>
  <c r="AB1332" i="8"/>
  <c r="AB1330" i="8"/>
  <c r="AB1328" i="8"/>
  <c r="AB1326" i="8"/>
  <c r="AB1324" i="8"/>
  <c r="AB1322" i="8"/>
  <c r="AB1320" i="8"/>
  <c r="AB1318" i="8"/>
  <c r="AB1316" i="8"/>
  <c r="AB1314" i="8"/>
  <c r="AB1312" i="8"/>
  <c r="AB1310" i="8"/>
  <c r="AB1308" i="8"/>
  <c r="AB1306" i="8"/>
  <c r="AB1304" i="8"/>
  <c r="AB1302" i="8"/>
  <c r="AB1300" i="8"/>
  <c r="AB1298" i="8"/>
  <c r="AB1296" i="8"/>
  <c r="AB1294" i="8"/>
  <c r="AB1292" i="8"/>
  <c r="AB1290" i="8"/>
  <c r="AB1288" i="8"/>
  <c r="AB1286" i="8"/>
  <c r="AB2086" i="8"/>
  <c r="AB2078" i="8"/>
  <c r="AB2070" i="8"/>
  <c r="AB2062" i="8"/>
  <c r="AB2054" i="8"/>
  <c r="AB2046" i="8"/>
  <c r="AB2038" i="8"/>
  <c r="AB2030" i="8"/>
  <c r="AB2022" i="8"/>
  <c r="AB2014" i="8"/>
  <c r="AB2006" i="8"/>
  <c r="AB1998" i="8"/>
  <c r="AB1990" i="8"/>
  <c r="AB1982" i="8"/>
  <c r="AB1974" i="8"/>
  <c r="AB1966" i="8"/>
  <c r="AB1958" i="8"/>
  <c r="AB1950" i="8"/>
  <c r="AB1942" i="8"/>
  <c r="AB1934" i="8"/>
  <c r="AB1926" i="8"/>
  <c r="AB1918" i="8"/>
  <c r="AB1910" i="8"/>
  <c r="AB1902" i="8"/>
  <c r="AB1894" i="8"/>
  <c r="AB1886" i="8"/>
  <c r="AB1878" i="8"/>
  <c r="AB1870" i="8"/>
  <c r="AB1862" i="8"/>
  <c r="AB1854" i="8"/>
  <c r="AB1846" i="8"/>
  <c r="AB1838" i="8"/>
  <c r="AB1830" i="8"/>
  <c r="AB1822" i="8"/>
  <c r="AB1814" i="8"/>
  <c r="AB1806" i="8"/>
  <c r="AB1798" i="8"/>
  <c r="AB1790" i="8"/>
  <c r="AB1782" i="8"/>
  <c r="AB1774" i="8"/>
  <c r="AB1766" i="8"/>
  <c r="AB1758" i="8"/>
  <c r="AB1750" i="8"/>
  <c r="AB2088" i="8"/>
  <c r="AB2080" i="8"/>
  <c r="AB2072" i="8"/>
  <c r="AB2064" i="8"/>
  <c r="AB2056" i="8"/>
  <c r="AB2048" i="8"/>
  <c r="AB2040" i="8"/>
  <c r="AB2032" i="8"/>
  <c r="AB2024" i="8"/>
  <c r="AB2016" i="8"/>
  <c r="AB2008" i="8"/>
  <c r="AB2000" i="8"/>
  <c r="AB1992" i="8"/>
  <c r="AB1984" i="8"/>
  <c r="AB1976" i="8"/>
  <c r="AB1968" i="8"/>
  <c r="AB1960" i="8"/>
  <c r="AB1952" i="8"/>
  <c r="AB1944" i="8"/>
  <c r="AB1936" i="8"/>
  <c r="AB1928" i="8"/>
  <c r="AB1920" i="8"/>
  <c r="AB1912" i="8"/>
  <c r="AB1904" i="8"/>
  <c r="AB1896" i="8"/>
  <c r="AB1888" i="8"/>
  <c r="AB1880" i="8"/>
  <c r="AB1872" i="8"/>
  <c r="AB1864" i="8"/>
  <c r="AB1856" i="8"/>
  <c r="AB1848" i="8"/>
  <c r="AB1840" i="8"/>
  <c r="AB1832" i="8"/>
  <c r="AB1824" i="8"/>
  <c r="AB1816" i="8"/>
  <c r="AB1808" i="8"/>
  <c r="AB1800" i="8"/>
  <c r="AB1792" i="8"/>
  <c r="AB1784" i="8"/>
  <c r="AB1776" i="8"/>
  <c r="AB1768" i="8"/>
  <c r="AB1760" i="8"/>
  <c r="AB1752" i="8"/>
  <c r="AB1747" i="8"/>
  <c r="AB1745" i="8"/>
  <c r="AB1743" i="8"/>
  <c r="AB1741" i="8"/>
  <c r="AB1739" i="8"/>
  <c r="AB1737" i="8"/>
  <c r="AB1735" i="8"/>
  <c r="AB1733" i="8"/>
  <c r="AB1731" i="8"/>
  <c r="AB1729" i="8"/>
  <c r="AB1727" i="8"/>
  <c r="AB1725" i="8"/>
  <c r="AB1723" i="8"/>
  <c r="AB1721" i="8"/>
  <c r="AB1719" i="8"/>
  <c r="AB1717" i="8"/>
  <c r="AB1715" i="8"/>
  <c r="AB1713" i="8"/>
  <c r="AB1711" i="8"/>
  <c r="AB1709" i="8"/>
  <c r="AB1707" i="8"/>
  <c r="AB1705" i="8"/>
  <c r="AB1703" i="8"/>
  <c r="AB1701" i="8"/>
  <c r="AB1699" i="8"/>
  <c r="AB1697" i="8"/>
  <c r="AB1695" i="8"/>
  <c r="AB1693" i="8"/>
  <c r="AB1691" i="8"/>
  <c r="AB1689" i="8"/>
  <c r="AB1687" i="8"/>
  <c r="AB1685" i="8"/>
  <c r="AB1683" i="8"/>
  <c r="AB1681" i="8"/>
  <c r="AB1679" i="8"/>
  <c r="AB1677" i="8"/>
  <c r="AB1675" i="8"/>
  <c r="AB1673" i="8"/>
  <c r="AB1671" i="8"/>
  <c r="AB1669" i="8"/>
  <c r="AB1667" i="8"/>
  <c r="AB1665" i="8"/>
  <c r="AB1663" i="8"/>
  <c r="AB1661" i="8"/>
  <c r="AB1659" i="8"/>
  <c r="AB1657" i="8"/>
  <c r="AB1655" i="8"/>
  <c r="AB1653" i="8"/>
  <c r="AB1651" i="8"/>
  <c r="AB1649" i="8"/>
  <c r="AB1647" i="8"/>
  <c r="AB1645" i="8"/>
  <c r="AB1643" i="8"/>
  <c r="AB1641" i="8"/>
  <c r="AB1639" i="8"/>
  <c r="AB1637" i="8"/>
  <c r="AB1635" i="8"/>
  <c r="AB1633" i="8"/>
  <c r="AB1631" i="8"/>
  <c r="AB1629" i="8"/>
  <c r="AB1627" i="8"/>
  <c r="AB1625" i="8"/>
  <c r="AB1623" i="8"/>
  <c r="AB1621" i="8"/>
  <c r="AB1619" i="8"/>
  <c r="AB1617" i="8"/>
  <c r="AB1615" i="8"/>
  <c r="AB1613" i="8"/>
  <c r="AB1611" i="8"/>
  <c r="AB1609" i="8"/>
  <c r="AB1607" i="8"/>
  <c r="AB1605" i="8"/>
  <c r="AB1603" i="8"/>
  <c r="AB1601" i="8"/>
  <c r="AB1599" i="8"/>
  <c r="AB1597" i="8"/>
  <c r="AB1595" i="8"/>
  <c r="AB1593" i="8"/>
  <c r="AB1591" i="8"/>
  <c r="AB1589" i="8"/>
  <c r="AB1587" i="8"/>
  <c r="AB1585" i="8"/>
  <c r="AB1583" i="8"/>
  <c r="AB1581" i="8"/>
  <c r="AB1579" i="8"/>
  <c r="AB1577" i="8"/>
  <c r="AB1575" i="8"/>
  <c r="AB1573" i="8"/>
  <c r="AB1571" i="8"/>
  <c r="AB1569" i="8"/>
  <c r="AB1567" i="8"/>
  <c r="AB1565" i="8"/>
  <c r="AB1563" i="8"/>
  <c r="AB1561" i="8"/>
  <c r="AB1559" i="8"/>
  <c r="AB1557" i="8"/>
  <c r="AB1555" i="8"/>
  <c r="AB1553" i="8"/>
  <c r="AB1551" i="8"/>
  <c r="AB1549" i="8"/>
  <c r="AB1547" i="8"/>
  <c r="AB1545" i="8"/>
  <c r="AB1543" i="8"/>
  <c r="AB1541" i="8"/>
  <c r="AB1539" i="8"/>
  <c r="AB1537" i="8"/>
  <c r="AB1535" i="8"/>
  <c r="AB1533" i="8"/>
  <c r="AB1531" i="8"/>
  <c r="AB1529" i="8"/>
  <c r="AB1527" i="8"/>
  <c r="AB1525" i="8"/>
  <c r="AB1523" i="8"/>
  <c r="AB1521" i="8"/>
  <c r="AB1519" i="8"/>
  <c r="AB1517" i="8"/>
  <c r="AB1515" i="8"/>
  <c r="AB1513" i="8"/>
  <c r="AB1511" i="8"/>
  <c r="AB1509" i="8"/>
  <c r="AB1507" i="8"/>
  <c r="AB1505" i="8"/>
  <c r="AB1503" i="8"/>
  <c r="AB1501" i="8"/>
  <c r="AB1499" i="8"/>
  <c r="AB1497" i="8"/>
  <c r="AB1495" i="8"/>
  <c r="AB1489" i="8"/>
  <c r="AB1481" i="8"/>
  <c r="AB1473" i="8"/>
  <c r="AB1465" i="8"/>
  <c r="AB1457" i="8"/>
  <c r="AB1449" i="8"/>
  <c r="AB1441" i="8"/>
  <c r="AB1433" i="8"/>
  <c r="AB1425" i="8"/>
  <c r="AB1417" i="8"/>
  <c r="AB1409" i="8"/>
  <c r="AB1401" i="8"/>
  <c r="AB1393" i="8"/>
  <c r="AB1385" i="8"/>
  <c r="AB1377" i="8"/>
  <c r="AB1369" i="8"/>
  <c r="AB1361" i="8"/>
  <c r="AB1353" i="8"/>
  <c r="AB1345" i="8"/>
  <c r="AB1337" i="8"/>
  <c r="AB1329" i="8"/>
  <c r="AB1491" i="8"/>
  <c r="AB1483" i="8"/>
  <c r="AB1475" i="8"/>
  <c r="AB1467" i="8"/>
  <c r="AB1459" i="8"/>
  <c r="AB1451" i="8"/>
  <c r="AB1443" i="8"/>
  <c r="AB1435" i="8"/>
  <c r="AB1427" i="8"/>
  <c r="AB1419" i="8"/>
  <c r="AB1411" i="8"/>
  <c r="AB1403" i="8"/>
  <c r="AB1395" i="8"/>
  <c r="AB1387" i="8"/>
  <c r="AB1379" i="8"/>
  <c r="AB1371" i="8"/>
  <c r="AB1363" i="8"/>
  <c r="AB1355" i="8"/>
  <c r="AB1347" i="8"/>
  <c r="AB1339" i="8"/>
  <c r="AB1331" i="8"/>
  <c r="AB1323" i="8"/>
  <c r="AB1493" i="8"/>
  <c r="AB1485" i="8"/>
  <c r="AB1477" i="8"/>
  <c r="AB1469" i="8"/>
  <c r="AB1461" i="8"/>
  <c r="AB1453" i="8"/>
  <c r="AB1445" i="8"/>
  <c r="AB1437" i="8"/>
  <c r="AB1429" i="8"/>
  <c r="AB1421" i="8"/>
  <c r="AB1413" i="8"/>
  <c r="AB1405" i="8"/>
  <c r="AB1397" i="8"/>
  <c r="AB1389" i="8"/>
  <c r="AB1381" i="8"/>
  <c r="AB1373" i="8"/>
  <c r="AB1365" i="8"/>
  <c r="AB1357" i="8"/>
  <c r="AB1349" i="8"/>
  <c r="AB1487" i="8"/>
  <c r="AB1479" i="8"/>
  <c r="AB1471" i="8"/>
  <c r="AB1463" i="8"/>
  <c r="AB1455" i="8"/>
  <c r="AB1447" i="8"/>
  <c r="AB1439" i="8"/>
  <c r="AB1431" i="8"/>
  <c r="AB1423" i="8"/>
  <c r="AB1415" i="8"/>
  <c r="AB1407" i="8"/>
  <c r="AB1399" i="8"/>
  <c r="AB1391" i="8"/>
  <c r="AB1383" i="8"/>
  <c r="AB1375" i="8"/>
  <c r="AB1367" i="8"/>
  <c r="AB1359" i="8"/>
  <c r="AB1351" i="8"/>
  <c r="AB1343" i="8"/>
  <c r="AB1335" i="8"/>
  <c r="AB1317" i="8"/>
  <c r="AB1309" i="8"/>
  <c r="AB1301" i="8"/>
  <c r="AB1293" i="8"/>
  <c r="AB1285" i="8"/>
  <c r="AB1185" i="8"/>
  <c r="AB1177" i="8"/>
  <c r="AB1169" i="8"/>
  <c r="AB1161" i="8"/>
  <c r="AB1153" i="8"/>
  <c r="AB1145" i="8"/>
  <c r="AB1137" i="8"/>
  <c r="AB1129" i="8"/>
  <c r="AB1121" i="8"/>
  <c r="AB1113" i="8"/>
  <c r="AB1105" i="8"/>
  <c r="AB1100" i="8"/>
  <c r="AB1098" i="8"/>
  <c r="AB1096" i="8"/>
  <c r="AB1094" i="8"/>
  <c r="AB1092" i="8"/>
  <c r="AB1090" i="8"/>
  <c r="AB1088" i="8"/>
  <c r="AB1086" i="8"/>
  <c r="AB1084" i="8"/>
  <c r="AB1082" i="8"/>
  <c r="AB1080" i="8"/>
  <c r="AB1078" i="8"/>
  <c r="AB1076" i="8"/>
  <c r="AB1074" i="8"/>
  <c r="AB1072" i="8"/>
  <c r="AB1070" i="8"/>
  <c r="AB1068" i="8"/>
  <c r="AB1066" i="8"/>
  <c r="AB1064" i="8"/>
  <c r="AB1062" i="8"/>
  <c r="AB1060" i="8"/>
  <c r="AB1058" i="8"/>
  <c r="AB1056" i="8"/>
  <c r="AB1054" i="8"/>
  <c r="AB1052" i="8"/>
  <c r="AB1050" i="8"/>
  <c r="AB1048" i="8"/>
  <c r="AB1046" i="8"/>
  <c r="AB1044" i="8"/>
  <c r="AB1042" i="8"/>
  <c r="AB1040" i="8"/>
  <c r="AB1038" i="8"/>
  <c r="AB1036" i="8"/>
  <c r="AB1034" i="8"/>
  <c r="AB1032" i="8"/>
  <c r="AB1030" i="8"/>
  <c r="AB1028" i="8"/>
  <c r="AB1026" i="8"/>
  <c r="AB1024" i="8"/>
  <c r="AB1022" i="8"/>
  <c r="AB1020" i="8"/>
  <c r="AB1018" i="8"/>
  <c r="AB1016" i="8"/>
  <c r="AB1014" i="8"/>
  <c r="AB1012" i="8"/>
  <c r="AB1010" i="8"/>
  <c r="AB1008" i="8"/>
  <c r="AB1006" i="8"/>
  <c r="AB1004" i="8"/>
  <c r="AB1002" i="8"/>
  <c r="AB1000" i="8"/>
  <c r="AB998" i="8"/>
  <c r="AB996" i="8"/>
  <c r="AB1325" i="8"/>
  <c r="AB1319" i="8"/>
  <c r="AB1311" i="8"/>
  <c r="AB1303" i="8"/>
  <c r="AB1295" i="8"/>
  <c r="AB1287" i="8"/>
  <c r="AB1284" i="8"/>
  <c r="AB1282" i="8"/>
  <c r="AB1280" i="8"/>
  <c r="AB1278" i="8"/>
  <c r="AB1276" i="8"/>
  <c r="AB1274" i="8"/>
  <c r="AB1187" i="8"/>
  <c r="AB1179" i="8"/>
  <c r="AB1171" i="8"/>
  <c r="AB1163" i="8"/>
  <c r="AB1155" i="8"/>
  <c r="AB1147" i="8"/>
  <c r="AB1139" i="8"/>
  <c r="AB1131" i="8"/>
  <c r="AB1123" i="8"/>
  <c r="AB1115" i="8"/>
  <c r="AB1341" i="8"/>
  <c r="AB1327" i="8"/>
  <c r="AB1321" i="8"/>
  <c r="AB1313" i="8"/>
  <c r="AB1305" i="8"/>
  <c r="AB1297" i="8"/>
  <c r="AB1289" i="8"/>
  <c r="AB1181" i="8"/>
  <c r="AB1173" i="8"/>
  <c r="AB1165" i="8"/>
  <c r="AB1157" i="8"/>
  <c r="AB1149" i="8"/>
  <c r="AB1141" i="8"/>
  <c r="AB1133" i="8"/>
  <c r="AB1125" i="8"/>
  <c r="AB1117" i="8"/>
  <c r="AB1109" i="8"/>
  <c r="AB1101" i="8"/>
  <c r="AB1099" i="8"/>
  <c r="AB1097" i="8"/>
  <c r="AB1095" i="8"/>
  <c r="AB1093" i="8"/>
  <c r="AB1091" i="8"/>
  <c r="AB1089" i="8"/>
  <c r="AB1087" i="8"/>
  <c r="AB1085" i="8"/>
  <c r="AB1083" i="8"/>
  <c r="AB1081" i="8"/>
  <c r="AB1079" i="8"/>
  <c r="AB1077" i="8"/>
  <c r="AB1075" i="8"/>
  <c r="AB1333" i="8"/>
  <c r="AB1315" i="8"/>
  <c r="AB1307" i="8"/>
  <c r="AB1299" i="8"/>
  <c r="AB1291" i="8"/>
  <c r="AB1283" i="8"/>
  <c r="AB1281" i="8"/>
  <c r="AB1279" i="8"/>
  <c r="AB1277" i="8"/>
  <c r="AB1275" i="8"/>
  <c r="AB1183" i="8"/>
  <c r="AB1175" i="8"/>
  <c r="AB1167" i="8"/>
  <c r="AB1159" i="8"/>
  <c r="AB1151" i="8"/>
  <c r="AB1143" i="8"/>
  <c r="AB1135" i="8"/>
  <c r="AB1127" i="8"/>
  <c r="AB1119" i="8"/>
  <c r="AB1111" i="8"/>
  <c r="AB1103" i="8"/>
  <c r="AB1069" i="8"/>
  <c r="AB1061" i="8"/>
  <c r="AB1053" i="8"/>
  <c r="AB1045" i="8"/>
  <c r="AB1037" i="8"/>
  <c r="AB1029" i="8"/>
  <c r="AB1021" i="8"/>
  <c r="AB1013" i="8"/>
  <c r="AB1005" i="8"/>
  <c r="AB997" i="8"/>
  <c r="AB930" i="8"/>
  <c r="AB928" i="8"/>
  <c r="AB926" i="8"/>
  <c r="AB924" i="8"/>
  <c r="AB922" i="8"/>
  <c r="AB920" i="8"/>
  <c r="AB918" i="8"/>
  <c r="AB916" i="8"/>
  <c r="AB914" i="8"/>
  <c r="AB912" i="8"/>
  <c r="AB910" i="8"/>
  <c r="AB908" i="8"/>
  <c r="AB906" i="8"/>
  <c r="AB904" i="8"/>
  <c r="AB902" i="8"/>
  <c r="AB900" i="8"/>
  <c r="AB898" i="8"/>
  <c r="AB896" i="8"/>
  <c r="AB894" i="8"/>
  <c r="AB892" i="8"/>
  <c r="AB890" i="8"/>
  <c r="AB888" i="8"/>
  <c r="AB886" i="8"/>
  <c r="AB884" i="8"/>
  <c r="AB882" i="8"/>
  <c r="AB880" i="8"/>
  <c r="AB878" i="8"/>
  <c r="AB876" i="8"/>
  <c r="AB874" i="8"/>
  <c r="AB872" i="8"/>
  <c r="AB870" i="8"/>
  <c r="AB868" i="8"/>
  <c r="AB866" i="8"/>
  <c r="AB864" i="8"/>
  <c r="AB862" i="8"/>
  <c r="AB860" i="8"/>
  <c r="AB858" i="8"/>
  <c r="AB856" i="8"/>
  <c r="AB854" i="8"/>
  <c r="AB852" i="8"/>
  <c r="AB850" i="8"/>
  <c r="AB848" i="8"/>
  <c r="AB846" i="8"/>
  <c r="AB844" i="8"/>
  <c r="AB842" i="8"/>
  <c r="AB840" i="8"/>
  <c r="AB838" i="8"/>
  <c r="AB836" i="8"/>
  <c r="AB834" i="8"/>
  <c r="AB832" i="8"/>
  <c r="AB830" i="8"/>
  <c r="AB828" i="8"/>
  <c r="AB826" i="8"/>
  <c r="AB824" i="8"/>
  <c r="AB822" i="8"/>
  <c r="AB820" i="8"/>
  <c r="AB818" i="8"/>
  <c r="AB816" i="8"/>
  <c r="AB814" i="8"/>
  <c r="AB812" i="8"/>
  <c r="AB810" i="8"/>
  <c r="AB808" i="8"/>
  <c r="AB806" i="8"/>
  <c r="AB804" i="8"/>
  <c r="AB802" i="8"/>
  <c r="AB800" i="8"/>
  <c r="AB798" i="8"/>
  <c r="AB796" i="8"/>
  <c r="AB794" i="8"/>
  <c r="AB792" i="8"/>
  <c r="AB790" i="8"/>
  <c r="AB788" i="8"/>
  <c r="AB786" i="8"/>
  <c r="AB784" i="8"/>
  <c r="AB782" i="8"/>
  <c r="AB780" i="8"/>
  <c r="AB778" i="8"/>
  <c r="AB776" i="8"/>
  <c r="AB774" i="8"/>
  <c r="AB772" i="8"/>
  <c r="AB770" i="8"/>
  <c r="AB768" i="8"/>
  <c r="AB766" i="8"/>
  <c r="AB764" i="8"/>
  <c r="AB762" i="8"/>
  <c r="AB1071" i="8"/>
  <c r="AB1063" i="8"/>
  <c r="AB1055" i="8"/>
  <c r="AB1047" i="8"/>
  <c r="AB1039" i="8"/>
  <c r="AB1031" i="8"/>
  <c r="AB1023" i="8"/>
  <c r="AB1015" i="8"/>
  <c r="AB1007" i="8"/>
  <c r="AB999" i="8"/>
  <c r="AB994" i="8"/>
  <c r="AB992" i="8"/>
  <c r="AB990" i="8"/>
  <c r="AB988" i="8"/>
  <c r="AB986" i="8"/>
  <c r="AB984" i="8"/>
  <c r="AB982" i="8"/>
  <c r="AB980" i="8"/>
  <c r="AB978" i="8"/>
  <c r="AB976" i="8"/>
  <c r="AB974" i="8"/>
  <c r="AB972" i="8"/>
  <c r="AB970" i="8"/>
  <c r="AB968" i="8"/>
  <c r="AB966" i="8"/>
  <c r="AB964" i="8"/>
  <c r="AB962" i="8"/>
  <c r="AB960" i="8"/>
  <c r="AB958" i="8"/>
  <c r="AB956" i="8"/>
  <c r="AB954" i="8"/>
  <c r="AB952" i="8"/>
  <c r="AB950" i="8"/>
  <c r="AB948" i="8"/>
  <c r="AB946" i="8"/>
  <c r="AB944" i="8"/>
  <c r="AB942" i="8"/>
  <c r="AB940" i="8"/>
  <c r="AB938" i="8"/>
  <c r="AB936" i="8"/>
  <c r="AB934" i="8"/>
  <c r="AB932" i="8"/>
  <c r="AB1073" i="8"/>
  <c r="AB1065" i="8"/>
  <c r="AB1057" i="8"/>
  <c r="AB1049" i="8"/>
  <c r="AB1041" i="8"/>
  <c r="AB1033" i="8"/>
  <c r="AB1025" i="8"/>
  <c r="AB1017" i="8"/>
  <c r="AB1009" i="8"/>
  <c r="AB1001" i="8"/>
  <c r="AB929" i="8"/>
  <c r="AB927" i="8"/>
  <c r="AB925" i="8"/>
  <c r="AB923" i="8"/>
  <c r="AB921" i="8"/>
  <c r="AB919" i="8"/>
  <c r="AB917" i="8"/>
  <c r="AB915" i="8"/>
  <c r="AB913" i="8"/>
  <c r="AB911" i="8"/>
  <c r="AB909" i="8"/>
  <c r="AB907" i="8"/>
  <c r="AB905" i="8"/>
  <c r="AB903" i="8"/>
  <c r="AB901" i="8"/>
  <c r="AB899" i="8"/>
  <c r="AB897" i="8"/>
  <c r="AB895" i="8"/>
  <c r="AB893" i="8"/>
  <c r="AB891" i="8"/>
  <c r="AB889" i="8"/>
  <c r="AB887" i="8"/>
  <c r="AB885" i="8"/>
  <c r="AB883" i="8"/>
  <c r="AB881" i="8"/>
  <c r="AB879" i="8"/>
  <c r="AB877" i="8"/>
  <c r="AB875" i="8"/>
  <c r="AB873" i="8"/>
  <c r="AB871" i="8"/>
  <c r="AB869" i="8"/>
  <c r="AB867" i="8"/>
  <c r="AB865" i="8"/>
  <c r="AB863" i="8"/>
  <c r="AB861" i="8"/>
  <c r="AB859" i="8"/>
  <c r="AB857" i="8"/>
  <c r="AB855" i="8"/>
  <c r="AB853" i="8"/>
  <c r="AB851" i="8"/>
  <c r="AB849" i="8"/>
  <c r="AB847" i="8"/>
  <c r="AB845" i="8"/>
  <c r="AB843" i="8"/>
  <c r="AB841" i="8"/>
  <c r="AB839" i="8"/>
  <c r="AB837" i="8"/>
  <c r="AB835" i="8"/>
  <c r="AB833" i="8"/>
  <c r="AB831" i="8"/>
  <c r="AB829" i="8"/>
  <c r="AB827" i="8"/>
  <c r="AB825" i="8"/>
  <c r="AB823" i="8"/>
  <c r="AB821" i="8"/>
  <c r="AB819" i="8"/>
  <c r="AB817" i="8"/>
  <c r="AB815" i="8"/>
  <c r="AB813" i="8"/>
  <c r="AB811" i="8"/>
  <c r="AB1107" i="8"/>
  <c r="AB1067" i="8"/>
  <c r="AB1059" i="8"/>
  <c r="AB1051" i="8"/>
  <c r="AB1043" i="8"/>
  <c r="AB1035" i="8"/>
  <c r="AB1027" i="8"/>
  <c r="AB1019" i="8"/>
  <c r="AB1011" i="8"/>
  <c r="AB1003" i="8"/>
  <c r="AB995" i="8"/>
  <c r="AB993" i="8"/>
  <c r="AB991" i="8"/>
  <c r="AB989" i="8"/>
  <c r="AB987" i="8"/>
  <c r="AB985" i="8"/>
  <c r="AB983" i="8"/>
  <c r="AB981" i="8"/>
  <c r="AB979" i="8"/>
  <c r="AB977" i="8"/>
  <c r="AB975" i="8"/>
  <c r="AB973" i="8"/>
  <c r="AB971" i="8"/>
  <c r="AB969" i="8"/>
  <c r="AB967" i="8"/>
  <c r="AB965" i="8"/>
  <c r="AB963" i="8"/>
  <c r="AB961" i="8"/>
  <c r="AB959" i="8"/>
  <c r="AB957" i="8"/>
  <c r="AB955" i="8"/>
  <c r="AB953" i="8"/>
  <c r="AB951" i="8"/>
  <c r="AB949" i="8"/>
  <c r="AB947" i="8"/>
  <c r="AB945" i="8"/>
  <c r="AB943" i="8"/>
  <c r="AB941" i="8"/>
  <c r="AB939" i="8"/>
  <c r="AB937" i="8"/>
  <c r="AB935" i="8"/>
  <c r="AB933" i="8"/>
  <c r="AB931" i="8"/>
  <c r="AB807" i="8"/>
  <c r="AB799" i="8"/>
  <c r="AB791" i="8"/>
  <c r="AB783" i="8"/>
  <c r="AB775" i="8"/>
  <c r="AB767" i="8"/>
  <c r="AB759" i="8"/>
  <c r="AB757" i="8"/>
  <c r="AB755" i="8"/>
  <c r="AB753" i="8"/>
  <c r="AB751" i="8"/>
  <c r="AB749" i="8"/>
  <c r="AB747" i="8"/>
  <c r="AB745" i="8"/>
  <c r="AB743" i="8"/>
  <c r="AB741" i="8"/>
  <c r="AB739" i="8"/>
  <c r="AB737" i="8"/>
  <c r="AB735" i="8"/>
  <c r="AB733" i="8"/>
  <c r="AB731" i="8"/>
  <c r="AB729" i="8"/>
  <c r="AB727" i="8"/>
  <c r="AB725" i="8"/>
  <c r="AB723" i="8"/>
  <c r="AB721" i="8"/>
  <c r="AB719" i="8"/>
  <c r="AB717" i="8"/>
  <c r="AB715" i="8"/>
  <c r="AB713" i="8"/>
  <c r="AB711" i="8"/>
  <c r="AB709" i="8"/>
  <c r="AB707" i="8"/>
  <c r="AB705" i="8"/>
  <c r="AB703" i="8"/>
  <c r="AB701" i="8"/>
  <c r="AB699" i="8"/>
  <c r="AB697" i="8"/>
  <c r="AB695" i="8"/>
  <c r="AB693" i="8"/>
  <c r="AB691" i="8"/>
  <c r="AB689" i="8"/>
  <c r="AB687" i="8"/>
  <c r="AB685" i="8"/>
  <c r="AB683" i="8"/>
  <c r="AB681" i="8"/>
  <c r="AB679" i="8"/>
  <c r="AB677" i="8"/>
  <c r="AB675" i="8"/>
  <c r="AB673" i="8"/>
  <c r="AB671" i="8"/>
  <c r="AB669" i="8"/>
  <c r="AB667" i="8"/>
  <c r="AB665" i="8"/>
  <c r="AB663" i="8"/>
  <c r="AB661" i="8"/>
  <c r="AB659" i="8"/>
  <c r="AB657" i="8"/>
  <c r="AB655" i="8"/>
  <c r="AB653" i="8"/>
  <c r="AB651" i="8"/>
  <c r="AB649" i="8"/>
  <c r="AB647" i="8"/>
  <c r="AB645" i="8"/>
  <c r="AB643" i="8"/>
  <c r="AB641" i="8"/>
  <c r="AB639" i="8"/>
  <c r="AB637" i="8"/>
  <c r="AB635" i="8"/>
  <c r="AB633" i="8"/>
  <c r="AB631" i="8"/>
  <c r="AB629" i="8"/>
  <c r="AB627" i="8"/>
  <c r="AB625" i="8"/>
  <c r="AB623" i="8"/>
  <c r="AB621" i="8"/>
  <c r="AB619" i="8"/>
  <c r="AB617" i="8"/>
  <c r="AB615" i="8"/>
  <c r="AB613" i="8"/>
  <c r="AB611" i="8"/>
  <c r="AB609" i="8"/>
  <c r="AB607" i="8"/>
  <c r="AB605" i="8"/>
  <c r="AB603" i="8"/>
  <c r="AB601" i="8"/>
  <c r="AB599" i="8"/>
  <c r="AB597" i="8"/>
  <c r="AB595" i="8"/>
  <c r="AB593" i="8"/>
  <c r="AB591" i="8"/>
  <c r="AB809" i="8"/>
  <c r="AB801" i="8"/>
  <c r="AB793" i="8"/>
  <c r="AB785" i="8"/>
  <c r="AB777" i="8"/>
  <c r="AB769" i="8"/>
  <c r="AB761" i="8"/>
  <c r="AB803" i="8"/>
  <c r="AB795" i="8"/>
  <c r="AB787" i="8"/>
  <c r="AB779" i="8"/>
  <c r="AB771" i="8"/>
  <c r="AB763" i="8"/>
  <c r="AB760" i="8"/>
  <c r="AB758" i="8"/>
  <c r="AB756" i="8"/>
  <c r="AB754" i="8"/>
  <c r="AB752" i="8"/>
  <c r="AB750" i="8"/>
  <c r="AB748" i="8"/>
  <c r="AB746" i="8"/>
  <c r="AB744" i="8"/>
  <c r="AB742" i="8"/>
  <c r="AB740" i="8"/>
  <c r="AB738" i="8"/>
  <c r="AB736" i="8"/>
  <c r="AB734" i="8"/>
  <c r="AB732" i="8"/>
  <c r="AB730" i="8"/>
  <c r="AB728" i="8"/>
  <c r="AB726" i="8"/>
  <c r="AB724" i="8"/>
  <c r="AB722" i="8"/>
  <c r="AB720" i="8"/>
  <c r="AB718" i="8"/>
  <c r="AB716" i="8"/>
  <c r="AB714" i="8"/>
  <c r="AB712" i="8"/>
  <c r="AB710" i="8"/>
  <c r="AB708" i="8"/>
  <c r="AB706" i="8"/>
  <c r="AB704" i="8"/>
  <c r="AB702" i="8"/>
  <c r="AB700" i="8"/>
  <c r="AB698" i="8"/>
  <c r="AB696" i="8"/>
  <c r="AB694" i="8"/>
  <c r="AB692" i="8"/>
  <c r="AB690" i="8"/>
  <c r="AB688" i="8"/>
  <c r="AB686" i="8"/>
  <c r="AB684" i="8"/>
  <c r="AB682" i="8"/>
  <c r="AB680" i="8"/>
  <c r="AB678" i="8"/>
  <c r="AB676" i="8"/>
  <c r="AB674" i="8"/>
  <c r="AB672" i="8"/>
  <c r="AB670" i="8"/>
  <c r="AB668" i="8"/>
  <c r="AB666" i="8"/>
  <c r="AB664" i="8"/>
  <c r="AB662" i="8"/>
  <c r="AB660" i="8"/>
  <c r="AB658" i="8"/>
  <c r="AB656" i="8"/>
  <c r="AB654" i="8"/>
  <c r="AB652" i="8"/>
  <c r="AB650" i="8"/>
  <c r="AB648" i="8"/>
  <c r="AB646" i="8"/>
  <c r="AB644" i="8"/>
  <c r="AB642" i="8"/>
  <c r="AB640" i="8"/>
  <c r="AB638" i="8"/>
  <c r="AB636" i="8"/>
  <c r="AB634" i="8"/>
  <c r="AB632" i="8"/>
  <c r="AB630" i="8"/>
  <c r="AB628" i="8"/>
  <c r="AB626" i="8"/>
  <c r="AB624" i="8"/>
  <c r="AB622" i="8"/>
  <c r="AB620" i="8"/>
  <c r="AB618" i="8"/>
  <c r="AB616" i="8"/>
  <c r="AB614" i="8"/>
  <c r="AB612" i="8"/>
  <c r="AB610" i="8"/>
  <c r="AB608" i="8"/>
  <c r="AB606" i="8"/>
  <c r="AB604" i="8"/>
  <c r="AB602" i="8"/>
  <c r="AB600" i="8"/>
  <c r="AB598" i="8"/>
  <c r="AB596" i="8"/>
  <c r="AB594" i="8"/>
  <c r="AB592" i="8"/>
  <c r="AB805" i="8"/>
  <c r="AB797" i="8"/>
  <c r="AB789" i="8"/>
  <c r="AB781" i="8"/>
  <c r="AB773" i="8"/>
  <c r="AB765" i="8"/>
  <c r="V389" i="8"/>
  <c r="AB390" i="8"/>
  <c r="V391" i="8"/>
  <c r="AB392" i="8"/>
  <c r="V393" i="8"/>
  <c r="AB394" i="8"/>
  <c r="V395" i="8"/>
  <c r="AB396" i="8"/>
  <c r="V397" i="8"/>
  <c r="AB398" i="8"/>
  <c r="V399" i="8"/>
  <c r="AB400" i="8"/>
  <c r="V401" i="8"/>
  <c r="AB402" i="8"/>
  <c r="V403" i="8"/>
  <c r="AB404" i="8"/>
  <c r="V405" i="8"/>
  <c r="AB406" i="8"/>
  <c r="V407" i="8"/>
  <c r="AB408" i="8"/>
  <c r="V409" i="8"/>
  <c r="AB410" i="8"/>
  <c r="V411" i="8"/>
  <c r="AB412" i="8"/>
  <c r="V413" i="8"/>
  <c r="AB414" i="8"/>
  <c r="V415" i="8"/>
  <c r="AB416" i="8"/>
  <c r="V417" i="8"/>
  <c r="AB418" i="8"/>
  <c r="V419" i="8"/>
  <c r="AB420" i="8"/>
  <c r="V421" i="8"/>
  <c r="AB422" i="8"/>
  <c r="V423" i="8"/>
  <c r="AB424" i="8"/>
  <c r="V425" i="8"/>
  <c r="AB426" i="8"/>
  <c r="V427" i="8"/>
  <c r="AB428" i="8"/>
  <c r="V429" i="8"/>
  <c r="AB430" i="8"/>
  <c r="V431" i="8"/>
  <c r="AB432" i="8"/>
  <c r="V433" i="8"/>
  <c r="AB434" i="8"/>
  <c r="V435" i="8"/>
  <c r="AB436" i="8"/>
  <c r="V437" i="8"/>
  <c r="AB438" i="8"/>
  <c r="V439" i="8"/>
  <c r="AB440" i="8"/>
  <c r="V441" i="8"/>
  <c r="AB442" i="8"/>
  <c r="V443" i="8"/>
  <c r="AB444" i="8"/>
  <c r="V445" i="8"/>
  <c r="AB446" i="8"/>
  <c r="V447" i="8"/>
  <c r="AB448" i="8"/>
  <c r="V449" i="8"/>
  <c r="AB450" i="8"/>
  <c r="V451" i="8"/>
  <c r="AB452" i="8"/>
  <c r="V453" i="8"/>
  <c r="AB454" i="8"/>
  <c r="V455" i="8"/>
  <c r="AB456" i="8"/>
  <c r="V457" i="8"/>
  <c r="AB458" i="8"/>
  <c r="V459" i="8"/>
  <c r="AB460" i="8"/>
  <c r="V461" i="8"/>
  <c r="AB462" i="8"/>
  <c r="V463" i="8"/>
  <c r="AB464" i="8"/>
  <c r="V465" i="8"/>
  <c r="AB466" i="8"/>
  <c r="V467" i="8"/>
  <c r="AB468" i="8"/>
  <c r="V469" i="8"/>
  <c r="AB470" i="8"/>
  <c r="V471" i="8"/>
  <c r="AB472" i="8"/>
  <c r="V473" i="8"/>
  <c r="AB474" i="8"/>
  <c r="V475" i="8"/>
  <c r="AB476" i="8"/>
  <c r="V477" i="8"/>
  <c r="AB478" i="8"/>
  <c r="V479" i="8"/>
  <c r="AB480" i="8"/>
  <c r="V481" i="8"/>
  <c r="AB482" i="8"/>
  <c r="V483" i="8"/>
  <c r="AB484" i="8"/>
  <c r="V485" i="8"/>
  <c r="AB486" i="8"/>
  <c r="V487" i="8"/>
  <c r="AB488" i="8"/>
  <c r="V489" i="8"/>
  <c r="AB490" i="8"/>
  <c r="V491" i="8"/>
  <c r="AB492" i="8"/>
  <c r="V493" i="8"/>
  <c r="AB494" i="8"/>
  <c r="V495" i="8"/>
  <c r="AB496" i="8"/>
  <c r="V497" i="8"/>
  <c r="AB498" i="8"/>
  <c r="V499" i="8"/>
  <c r="AB500" i="8"/>
  <c r="V501" i="8"/>
  <c r="AB502" i="8"/>
  <c r="V503" i="8"/>
  <c r="AB504" i="8"/>
  <c r="V505" i="8"/>
  <c r="AB506" i="8"/>
  <c r="V507" i="8"/>
  <c r="AB508" i="8"/>
  <c r="V509" i="8"/>
  <c r="AB510" i="8"/>
  <c r="V511" i="8"/>
  <c r="AB512" i="8"/>
  <c r="V513" i="8"/>
  <c r="AB514" i="8"/>
  <c r="V515" i="8"/>
  <c r="AB516" i="8"/>
  <c r="V517" i="8"/>
  <c r="AB518" i="8"/>
  <c r="V519" i="8"/>
  <c r="AB520" i="8"/>
  <c r="V521" i="8"/>
  <c r="AB522" i="8"/>
  <c r="V523" i="8"/>
  <c r="AB524" i="8"/>
  <c r="V525" i="8"/>
  <c r="AB526" i="8"/>
  <c r="V527" i="8"/>
  <c r="AB528" i="8"/>
  <c r="V529" i="8"/>
  <c r="AB530" i="8"/>
  <c r="V531" i="8"/>
  <c r="AB532" i="8"/>
  <c r="AB533" i="8"/>
  <c r="V534" i="8"/>
  <c r="AB535" i="8"/>
  <c r="V536" i="8"/>
  <c r="AB537" i="8"/>
  <c r="V538" i="8"/>
  <c r="AB539" i="8"/>
  <c r="V540" i="8"/>
  <c r="AB541" i="8"/>
  <c r="V542" i="8"/>
  <c r="AB543" i="8"/>
  <c r="V544" i="8"/>
  <c r="AB545" i="8"/>
  <c r="V546" i="8"/>
  <c r="AB547" i="8"/>
  <c r="V548" i="8"/>
  <c r="AB549" i="8"/>
  <c r="V550" i="8"/>
  <c r="AB551" i="8"/>
  <c r="V552" i="8"/>
  <c r="AB553" i="8"/>
  <c r="V554" i="8"/>
  <c r="AB555" i="8"/>
  <c r="V556" i="8"/>
  <c r="AB557" i="8"/>
  <c r="V558" i="8"/>
  <c r="AB559" i="8"/>
  <c r="V560" i="8"/>
  <c r="AB561" i="8"/>
  <c r="V562" i="8"/>
  <c r="AB563" i="8"/>
  <c r="V564" i="8"/>
  <c r="AB565" i="8"/>
  <c r="V566" i="8"/>
  <c r="AB567" i="8"/>
  <c r="V568" i="8"/>
  <c r="AB569" i="8"/>
  <c r="V570" i="8"/>
  <c r="AB571" i="8"/>
  <c r="V572" i="8"/>
  <c r="AB573" i="8"/>
  <c r="V574" i="8"/>
  <c r="AB575" i="8"/>
  <c r="V576" i="8"/>
  <c r="AB577" i="8"/>
  <c r="V578" i="8"/>
  <c r="AB579" i="8"/>
  <c r="V580" i="8"/>
  <c r="AB581" i="8"/>
  <c r="V582" i="8"/>
  <c r="AB583" i="8"/>
  <c r="V584" i="8"/>
  <c r="AB585" i="8"/>
  <c r="V586" i="8"/>
  <c r="AB587" i="8"/>
  <c r="V588" i="8"/>
  <c r="AB589" i="8"/>
  <c r="V4154" i="8"/>
  <c r="V4152" i="8"/>
  <c r="V4150" i="8"/>
  <c r="V4148" i="8"/>
  <c r="V4146" i="8"/>
  <c r="V4144" i="8"/>
  <c r="V4035" i="8"/>
  <c r="V4033" i="8"/>
  <c r="V4031" i="8"/>
  <c r="V4029" i="8"/>
  <c r="V4027" i="8"/>
  <c r="V4025" i="8"/>
  <c r="V4023" i="8"/>
  <c r="V4021" i="8"/>
  <c r="V4019" i="8"/>
  <c r="V4085" i="8"/>
  <c r="V4083" i="8"/>
  <c r="V4081" i="8"/>
  <c r="V4079" i="8"/>
  <c r="V4077" i="8"/>
  <c r="V4075" i="8"/>
  <c r="V4073" i="8"/>
  <c r="V4071" i="8"/>
  <c r="V4069" i="8"/>
  <c r="V4067" i="8"/>
  <c r="V4065" i="8"/>
  <c r="V4131" i="8"/>
  <c r="V4129" i="8"/>
  <c r="V4127" i="8"/>
  <c r="V4125" i="8"/>
  <c r="V4123" i="8"/>
  <c r="V4121" i="8"/>
  <c r="V4119" i="8"/>
  <c r="V4117" i="8"/>
  <c r="V4115" i="8"/>
  <c r="V4113" i="8"/>
  <c r="V4111" i="8"/>
  <c r="V4109" i="8"/>
  <c r="V4107" i="8"/>
  <c r="V4105" i="8"/>
  <c r="V4103" i="8"/>
  <c r="V4143" i="8"/>
  <c r="V4141" i="8"/>
  <c r="V4139" i="8"/>
  <c r="V4137" i="8"/>
  <c r="V4135" i="8"/>
  <c r="V4133" i="8"/>
  <c r="V4155" i="8"/>
  <c r="V4153" i="8"/>
  <c r="V4151" i="8"/>
  <c r="V4149" i="8"/>
  <c r="V4147" i="8"/>
  <c r="V4145" i="8"/>
  <c r="V4036" i="8"/>
  <c r="V4034" i="8"/>
  <c r="V4032" i="8"/>
  <c r="V4030" i="8"/>
  <c r="V4028" i="8"/>
  <c r="V4026" i="8"/>
  <c r="V4024" i="8"/>
  <c r="V4022" i="8"/>
  <c r="V4020" i="8"/>
  <c r="V4018" i="8"/>
  <c r="V4086" i="8"/>
  <c r="V4084" i="8"/>
  <c r="V4082" i="8"/>
  <c r="V4080" i="8"/>
  <c r="V4078" i="8"/>
  <c r="V4076" i="8"/>
  <c r="V4074" i="8"/>
  <c r="V4072" i="8"/>
  <c r="V4070" i="8"/>
  <c r="V4068" i="8"/>
  <c r="V4066" i="8"/>
  <c r="V4064" i="8"/>
  <c r="V4142" i="8"/>
  <c r="V4140" i="8"/>
  <c r="V4138" i="8"/>
  <c r="V4136" i="8"/>
  <c r="V4134" i="8"/>
  <c r="V4014" i="8"/>
  <c r="V4012" i="8"/>
  <c r="V4010" i="8"/>
  <c r="V4008" i="8"/>
  <c r="V4006" i="8"/>
  <c r="V4004" i="8"/>
  <c r="V4002" i="8"/>
  <c r="V4000" i="8"/>
  <c r="V3998" i="8"/>
  <c r="V3996" i="8"/>
  <c r="V3994" i="8"/>
  <c r="V4013" i="8"/>
  <c r="V4011" i="8"/>
  <c r="V4009" i="8"/>
  <c r="V4007" i="8"/>
  <c r="V4005" i="8"/>
  <c r="V4003" i="8"/>
  <c r="V4001" i="8"/>
  <c r="V3999" i="8"/>
  <c r="V3997" i="8"/>
  <c r="V3917" i="8"/>
  <c r="V3915" i="8"/>
  <c r="V3913" i="8"/>
  <c r="V3911" i="8"/>
  <c r="V3909" i="8"/>
  <c r="V3907" i="8"/>
  <c r="V3905" i="8"/>
  <c r="V3903" i="8"/>
  <c r="V3901" i="8"/>
  <c r="V3899" i="8"/>
  <c r="V3897" i="8"/>
  <c r="V3895" i="8"/>
  <c r="V3893" i="8"/>
  <c r="V3891" i="8"/>
  <c r="V3889" i="8"/>
  <c r="V3887" i="8"/>
  <c r="V3848" i="8"/>
  <c r="V3846" i="8"/>
  <c r="V3844" i="8"/>
  <c r="V3842" i="8"/>
  <c r="V3840" i="8"/>
  <c r="V3838" i="8"/>
  <c r="V3836" i="8"/>
  <c r="V3834" i="8"/>
  <c r="V3832" i="8"/>
  <c r="V3830" i="8"/>
  <c r="V3828" i="8"/>
  <c r="V3826" i="8"/>
  <c r="V3824" i="8"/>
  <c r="V3918" i="8"/>
  <c r="V3916" i="8"/>
  <c r="V3914" i="8"/>
  <c r="V3912" i="8"/>
  <c r="V3910" i="8"/>
  <c r="V3908" i="8"/>
  <c r="V3906" i="8"/>
  <c r="V3904" i="8"/>
  <c r="V3902" i="8"/>
  <c r="V3900" i="8"/>
  <c r="V3898" i="8"/>
  <c r="V3896" i="8"/>
  <c r="V3894" i="8"/>
  <c r="V3892" i="8"/>
  <c r="V3890" i="8"/>
  <c r="V3888" i="8"/>
  <c r="V3886" i="8"/>
  <c r="V3843" i="8"/>
  <c r="V3835" i="8"/>
  <c r="V3827" i="8"/>
  <c r="V3773" i="8"/>
  <c r="V3771" i="8"/>
  <c r="V3769" i="8"/>
  <c r="V3767" i="8"/>
  <c r="V3765" i="8"/>
  <c r="V3763" i="8"/>
  <c r="V3761" i="8"/>
  <c r="V3759" i="8"/>
  <c r="V3757" i="8"/>
  <c r="V3755" i="8"/>
  <c r="V3753" i="8"/>
  <c r="V3751" i="8"/>
  <c r="V3749" i="8"/>
  <c r="V3747" i="8"/>
  <c r="V3745" i="8"/>
  <c r="V3743" i="8"/>
  <c r="V3741" i="8"/>
  <c r="V3739" i="8"/>
  <c r="V3737" i="8"/>
  <c r="V3735" i="8"/>
  <c r="V3733" i="8"/>
  <c r="V3731" i="8"/>
  <c r="V3729" i="8"/>
  <c r="V3727" i="8"/>
  <c r="V3725" i="8"/>
  <c r="V3723" i="8"/>
  <c r="V3721" i="8"/>
  <c r="V3719" i="8"/>
  <c r="V3717" i="8"/>
  <c r="V3845" i="8"/>
  <c r="V3837" i="8"/>
  <c r="V3829" i="8"/>
  <c r="V3847" i="8"/>
  <c r="V3839" i="8"/>
  <c r="V3831" i="8"/>
  <c r="V3823" i="8"/>
  <c r="V3772" i="8"/>
  <c r="V3770" i="8"/>
  <c r="V3768" i="8"/>
  <c r="V3766" i="8"/>
  <c r="V3764" i="8"/>
  <c r="V3762" i="8"/>
  <c r="V3760" i="8"/>
  <c r="V3758" i="8"/>
  <c r="V3756" i="8"/>
  <c r="V3754" i="8"/>
  <c r="V3752" i="8"/>
  <c r="V3750" i="8"/>
  <c r="V3748" i="8"/>
  <c r="V3746" i="8"/>
  <c r="V3744" i="8"/>
  <c r="V3742" i="8"/>
  <c r="V3740" i="8"/>
  <c r="V3738" i="8"/>
  <c r="V3736" i="8"/>
  <c r="V3734" i="8"/>
  <c r="V3732" i="8"/>
  <c r="V3730" i="8"/>
  <c r="V3728" i="8"/>
  <c r="V3726" i="8"/>
  <c r="V3724" i="8"/>
  <c r="V3722" i="8"/>
  <c r="V3720" i="8"/>
  <c r="V3718" i="8"/>
  <c r="V3841" i="8"/>
  <c r="V3833" i="8"/>
  <c r="V3825" i="8"/>
  <c r="V3716" i="8"/>
  <c r="V3714" i="8"/>
  <c r="V3712" i="8"/>
  <c r="V3710" i="8"/>
  <c r="V3708" i="8"/>
  <c r="V3706" i="8"/>
  <c r="V3704" i="8"/>
  <c r="V3702" i="8"/>
  <c r="V3700" i="8"/>
  <c r="V3698" i="8"/>
  <c r="V3696" i="8"/>
  <c r="V3694" i="8"/>
  <c r="V3692" i="8"/>
  <c r="V3690" i="8"/>
  <c r="V3688" i="8"/>
  <c r="V3686" i="8"/>
  <c r="V3684" i="8"/>
  <c r="V3682" i="8"/>
  <c r="V3680" i="8"/>
  <c r="V3678" i="8"/>
  <c r="V3676" i="8"/>
  <c r="V3674" i="8"/>
  <c r="V3672" i="8"/>
  <c r="V3670" i="8"/>
  <c r="V3668" i="8"/>
  <c r="V3666" i="8"/>
  <c r="V3664" i="8"/>
  <c r="V3662" i="8"/>
  <c r="V3660" i="8"/>
  <c r="V3658" i="8"/>
  <c r="V3656" i="8"/>
  <c r="V3654" i="8"/>
  <c r="V3652" i="8"/>
  <c r="V3650" i="8"/>
  <c r="V3648" i="8"/>
  <c r="V3646" i="8"/>
  <c r="V3644" i="8"/>
  <c r="V3642" i="8"/>
  <c r="V3640" i="8"/>
  <c r="V3638" i="8"/>
  <c r="V3636" i="8"/>
  <c r="V3634" i="8"/>
  <c r="V3632" i="8"/>
  <c r="V3630" i="8"/>
  <c r="V3628" i="8"/>
  <c r="V3626" i="8"/>
  <c r="V3624" i="8"/>
  <c r="V3622" i="8"/>
  <c r="V3620" i="8"/>
  <c r="V3618" i="8"/>
  <c r="V3616" i="8"/>
  <c r="V3614" i="8"/>
  <c r="V3612" i="8"/>
  <c r="V3610" i="8"/>
  <c r="V3608" i="8"/>
  <c r="V3606" i="8"/>
  <c r="V3604" i="8"/>
  <c r="V3602" i="8"/>
  <c r="V3600" i="8"/>
  <c r="V3598" i="8"/>
  <c r="V3596" i="8"/>
  <c r="V3594" i="8"/>
  <c r="V3592" i="8"/>
  <c r="V3590" i="8"/>
  <c r="V3588" i="8"/>
  <c r="V3586" i="8"/>
  <c r="V3584" i="8"/>
  <c r="V3582" i="8"/>
  <c r="V3580" i="8"/>
  <c r="V3555" i="8"/>
  <c r="V3553" i="8"/>
  <c r="V3551" i="8"/>
  <c r="V3549" i="8"/>
  <c r="V3547" i="8"/>
  <c r="V3545" i="8"/>
  <c r="V3543" i="8"/>
  <c r="V3541" i="8"/>
  <c r="V3539" i="8"/>
  <c r="V3537" i="8"/>
  <c r="V3535" i="8"/>
  <c r="V3533" i="8"/>
  <c r="V3531" i="8"/>
  <c r="V3529" i="8"/>
  <c r="V3527" i="8"/>
  <c r="V3525" i="8"/>
  <c r="V3523" i="8"/>
  <c r="V3521" i="8"/>
  <c r="V3519" i="8"/>
  <c r="V3517" i="8"/>
  <c r="V3515" i="8"/>
  <c r="V3513" i="8"/>
  <c r="V3511" i="8"/>
  <c r="V3509" i="8"/>
  <c r="V3507" i="8"/>
  <c r="V3505" i="8"/>
  <c r="V3503" i="8"/>
  <c r="V3501" i="8"/>
  <c r="V3499" i="8"/>
  <c r="V3497" i="8"/>
  <c r="V3495" i="8"/>
  <c r="V3493" i="8"/>
  <c r="V3491" i="8"/>
  <c r="V3489" i="8"/>
  <c r="V3487" i="8"/>
  <c r="V3485" i="8"/>
  <c r="V3715" i="8"/>
  <c r="V3713" i="8"/>
  <c r="V3711" i="8"/>
  <c r="V3709" i="8"/>
  <c r="V3707" i="8"/>
  <c r="V3705" i="8"/>
  <c r="V3703" i="8"/>
  <c r="V3701" i="8"/>
  <c r="V3699" i="8"/>
  <c r="V3697" i="8"/>
  <c r="V3695" i="8"/>
  <c r="V3693" i="8"/>
  <c r="V3691" i="8"/>
  <c r="V3689" i="8"/>
  <c r="V3687" i="8"/>
  <c r="V3685" i="8"/>
  <c r="V3683" i="8"/>
  <c r="V3681" i="8"/>
  <c r="V3679" i="8"/>
  <c r="V3677" i="8"/>
  <c r="V3675" i="8"/>
  <c r="V3673" i="8"/>
  <c r="V3671" i="8"/>
  <c r="V3669" i="8"/>
  <c r="V3667" i="8"/>
  <c r="V3665" i="8"/>
  <c r="V3663" i="8"/>
  <c r="V3661" i="8"/>
  <c r="V3659" i="8"/>
  <c r="V3657" i="8"/>
  <c r="V3655" i="8"/>
  <c r="V3653" i="8"/>
  <c r="V3651" i="8"/>
  <c r="V3649" i="8"/>
  <c r="V3647" i="8"/>
  <c r="V3645" i="8"/>
  <c r="V3643" i="8"/>
  <c r="V3641" i="8"/>
  <c r="V3639" i="8"/>
  <c r="V3637" i="8"/>
  <c r="V3635" i="8"/>
  <c r="V3633" i="8"/>
  <c r="V3631" i="8"/>
  <c r="V3629" i="8"/>
  <c r="V3627" i="8"/>
  <c r="V3625" i="8"/>
  <c r="V3623" i="8"/>
  <c r="V3621" i="8"/>
  <c r="V3619" i="8"/>
  <c r="V3617" i="8"/>
  <c r="V3615" i="8"/>
  <c r="V3613" i="8"/>
  <c r="V3611" i="8"/>
  <c r="V3609" i="8"/>
  <c r="V3607" i="8"/>
  <c r="V3605" i="8"/>
  <c r="V3603" i="8"/>
  <c r="V3601" i="8"/>
  <c r="V3599" i="8"/>
  <c r="V3597" i="8"/>
  <c r="V3595" i="8"/>
  <c r="V3593" i="8"/>
  <c r="V3591" i="8"/>
  <c r="V3589" i="8"/>
  <c r="V3587" i="8"/>
  <c r="V3585" i="8"/>
  <c r="V3583" i="8"/>
  <c r="V3581" i="8"/>
  <c r="V3575" i="8"/>
  <c r="V3483" i="8"/>
  <c r="V3481" i="8"/>
  <c r="V3479" i="8"/>
  <c r="V3477" i="8"/>
  <c r="V3475" i="8"/>
  <c r="V3473" i="8"/>
  <c r="V3471" i="8"/>
  <c r="V3469" i="8"/>
  <c r="V3467" i="8"/>
  <c r="V3465" i="8"/>
  <c r="V3463" i="8"/>
  <c r="V3461" i="8"/>
  <c r="V3459" i="8"/>
  <c r="V3457" i="8"/>
  <c r="V3455" i="8"/>
  <c r="V3453" i="8"/>
  <c r="V3451" i="8"/>
  <c r="V3449" i="8"/>
  <c r="V3447" i="8"/>
  <c r="V3445" i="8"/>
  <c r="V3443" i="8"/>
  <c r="V3441" i="8"/>
  <c r="V3439" i="8"/>
  <c r="V3437" i="8"/>
  <c r="V3435" i="8"/>
  <c r="V3433" i="8"/>
  <c r="V3431" i="8"/>
  <c r="V3429" i="8"/>
  <c r="V3427" i="8"/>
  <c r="V3425" i="8"/>
  <c r="V3423" i="8"/>
  <c r="V3421" i="8"/>
  <c r="V3419" i="8"/>
  <c r="V3417" i="8"/>
  <c r="V3415" i="8"/>
  <c r="V3413" i="8"/>
  <c r="V3411" i="8"/>
  <c r="V3409" i="8"/>
  <c r="V3407" i="8"/>
  <c r="V3405" i="8"/>
  <c r="V3403" i="8"/>
  <c r="V3401" i="8"/>
  <c r="V3399" i="8"/>
  <c r="V3397" i="8"/>
  <c r="V3395" i="8"/>
  <c r="V3393" i="8"/>
  <c r="V3391" i="8"/>
  <c r="V3389" i="8"/>
  <c r="V3387" i="8"/>
  <c r="V3385" i="8"/>
  <c r="V3383" i="8"/>
  <c r="V3381" i="8"/>
  <c r="V3379" i="8"/>
  <c r="V3377" i="8"/>
  <c r="V3375" i="8"/>
  <c r="V3373" i="8"/>
  <c r="V3371" i="8"/>
  <c r="V3369" i="8"/>
  <c r="V3367" i="8"/>
  <c r="V3365" i="8"/>
  <c r="V3363" i="8"/>
  <c r="V3361" i="8"/>
  <c r="V3359" i="8"/>
  <c r="V3357" i="8"/>
  <c r="V3355" i="8"/>
  <c r="V3353" i="8"/>
  <c r="V3351" i="8"/>
  <c r="V3349" i="8"/>
  <c r="V3347" i="8"/>
  <c r="V3345" i="8"/>
  <c r="V3343" i="8"/>
  <c r="V3341" i="8"/>
  <c r="V3339" i="8"/>
  <c r="V3337" i="8"/>
  <c r="V3335" i="8"/>
  <c r="V3333" i="8"/>
  <c r="V3331" i="8"/>
  <c r="V3329" i="8"/>
  <c r="V3327" i="8"/>
  <c r="V3325" i="8"/>
  <c r="V3323" i="8"/>
  <c r="V3321" i="8"/>
  <c r="V3548" i="8"/>
  <c r="V3540" i="8"/>
  <c r="V3532" i="8"/>
  <c r="V3524" i="8"/>
  <c r="V3516" i="8"/>
  <c r="V3508" i="8"/>
  <c r="V3500" i="8"/>
  <c r="V3492" i="8"/>
  <c r="V3484" i="8"/>
  <c r="V3482" i="8"/>
  <c r="V3480" i="8"/>
  <c r="V3478" i="8"/>
  <c r="V3476" i="8"/>
  <c r="V3474" i="8"/>
  <c r="V3552" i="8"/>
  <c r="V3544" i="8"/>
  <c r="V3536" i="8"/>
  <c r="V3528" i="8"/>
  <c r="V3520" i="8"/>
  <c r="V3512" i="8"/>
  <c r="V3504" i="8"/>
  <c r="V3496" i="8"/>
  <c r="V3488" i="8"/>
  <c r="V3542" i="8"/>
  <c r="V3526" i="8"/>
  <c r="V3510" i="8"/>
  <c r="V3494" i="8"/>
  <c r="V3470" i="8"/>
  <c r="V3462" i="8"/>
  <c r="V3454" i="8"/>
  <c r="V3446" i="8"/>
  <c r="V3438" i="8"/>
  <c r="V3430" i="8"/>
  <c r="V3422" i="8"/>
  <c r="V3414" i="8"/>
  <c r="V3406" i="8"/>
  <c r="V3398" i="8"/>
  <c r="V3390" i="8"/>
  <c r="V3382" i="8"/>
  <c r="V3374" i="8"/>
  <c r="V3366" i="8"/>
  <c r="V3358" i="8"/>
  <c r="V3350" i="8"/>
  <c r="V3342" i="8"/>
  <c r="V3334" i="8"/>
  <c r="V3326" i="8"/>
  <c r="V3554" i="8"/>
  <c r="V3538" i="8"/>
  <c r="V3522" i="8"/>
  <c r="V3506" i="8"/>
  <c r="V3490" i="8"/>
  <c r="V3472" i="8"/>
  <c r="V3464" i="8"/>
  <c r="V3456" i="8"/>
  <c r="V3448" i="8"/>
  <c r="V3440" i="8"/>
  <c r="V3432" i="8"/>
  <c r="V3424" i="8"/>
  <c r="V3416" i="8"/>
  <c r="V3408" i="8"/>
  <c r="V3400" i="8"/>
  <c r="V3392" i="8"/>
  <c r="V3384" i="8"/>
  <c r="V3376" i="8"/>
  <c r="V3368" i="8"/>
  <c r="V3360" i="8"/>
  <c r="V3352" i="8"/>
  <c r="V3344" i="8"/>
  <c r="V3336" i="8"/>
  <c r="V3328" i="8"/>
  <c r="V3320" i="8"/>
  <c r="V3318" i="8"/>
  <c r="V3316" i="8"/>
  <c r="V3314" i="8"/>
  <c r="V3312" i="8"/>
  <c r="V3310" i="8"/>
  <c r="V3308" i="8"/>
  <c r="V3306" i="8"/>
  <c r="V3304" i="8"/>
  <c r="V3302" i="8"/>
  <c r="V3300" i="8"/>
  <c r="V3298" i="8"/>
  <c r="V3296" i="8"/>
  <c r="V3294" i="8"/>
  <c r="V3292" i="8"/>
  <c r="V3290" i="8"/>
  <c r="V3288" i="8"/>
  <c r="V3286" i="8"/>
  <c r="V3284" i="8"/>
  <c r="V3550" i="8"/>
  <c r="V3534" i="8"/>
  <c r="V3518" i="8"/>
  <c r="V3502" i="8"/>
  <c r="V3486" i="8"/>
  <c r="V3466" i="8"/>
  <c r="V3458" i="8"/>
  <c r="V3450" i="8"/>
  <c r="V3442" i="8"/>
  <c r="V3434" i="8"/>
  <c r="V3426" i="8"/>
  <c r="V3418" i="8"/>
  <c r="V3410" i="8"/>
  <c r="V3402" i="8"/>
  <c r="V3394" i="8"/>
  <c r="V3386" i="8"/>
  <c r="V3378" i="8"/>
  <c r="V3370" i="8"/>
  <c r="V3362" i="8"/>
  <c r="V3354" i="8"/>
  <c r="V3346" i="8"/>
  <c r="V3338" i="8"/>
  <c r="V3330" i="8"/>
  <c r="V3322" i="8"/>
  <c r="V3546" i="8"/>
  <c r="V3530" i="8"/>
  <c r="V3514" i="8"/>
  <c r="V3498" i="8"/>
  <c r="V3468" i="8"/>
  <c r="V3460" i="8"/>
  <c r="V3452" i="8"/>
  <c r="V3444" i="8"/>
  <c r="V3436" i="8"/>
  <c r="V3428" i="8"/>
  <c r="V3420" i="8"/>
  <c r="V3412" i="8"/>
  <c r="V3404" i="8"/>
  <c r="V3396" i="8"/>
  <c r="V3388" i="8"/>
  <c r="V3380" i="8"/>
  <c r="V3372" i="8"/>
  <c r="V3364" i="8"/>
  <c r="V3356" i="8"/>
  <c r="V3348" i="8"/>
  <c r="V3340" i="8"/>
  <c r="V3332" i="8"/>
  <c r="V3324" i="8"/>
  <c r="V3319" i="8"/>
  <c r="V3317" i="8"/>
  <c r="V3315" i="8"/>
  <c r="V3313" i="8"/>
  <c r="V3311" i="8"/>
  <c r="V3309" i="8"/>
  <c r="V3307" i="8"/>
  <c r="V3305" i="8"/>
  <c r="V3303" i="8"/>
  <c r="V3301" i="8"/>
  <c r="V3299" i="8"/>
  <c r="V3297" i="8"/>
  <c r="V3295" i="8"/>
  <c r="V3293" i="8"/>
  <c r="V3291" i="8"/>
  <c r="V3289" i="8"/>
  <c r="V3287" i="8"/>
  <c r="V3285" i="8"/>
  <c r="V3283" i="8"/>
  <c r="V3281" i="8"/>
  <c r="V3279" i="8"/>
  <c r="V3277" i="8"/>
  <c r="V3275" i="8"/>
  <c r="V3273" i="8"/>
  <c r="V3280" i="8"/>
  <c r="V3272" i="8"/>
  <c r="V3270" i="8"/>
  <c r="V3268" i="8"/>
  <c r="V3266" i="8"/>
  <c r="V3264" i="8"/>
  <c r="V3262" i="8"/>
  <c r="V3260" i="8"/>
  <c r="V3258" i="8"/>
  <c r="V3256" i="8"/>
  <c r="V3254" i="8"/>
  <c r="V3252" i="8"/>
  <c r="V3250" i="8"/>
  <c r="V3248" i="8"/>
  <c r="V3246" i="8"/>
  <c r="V3244" i="8"/>
  <c r="V3242" i="8"/>
  <c r="V3240" i="8"/>
  <c r="V3238" i="8"/>
  <c r="V3236" i="8"/>
  <c r="V3234" i="8"/>
  <c r="V3232" i="8"/>
  <c r="V3230" i="8"/>
  <c r="V3228" i="8"/>
  <c r="V3226" i="8"/>
  <c r="V3224" i="8"/>
  <c r="V3222" i="8"/>
  <c r="V3282" i="8"/>
  <c r="V3274" i="8"/>
  <c r="V3276" i="8"/>
  <c r="V3271" i="8"/>
  <c r="V3269" i="8"/>
  <c r="V3267" i="8"/>
  <c r="V3265" i="8"/>
  <c r="V3263" i="8"/>
  <c r="V3261" i="8"/>
  <c r="V3259" i="8"/>
  <c r="V3257" i="8"/>
  <c r="V3255" i="8"/>
  <c r="V3253" i="8"/>
  <c r="V3251" i="8"/>
  <c r="V3249" i="8"/>
  <c r="V3247" i="8"/>
  <c r="V3245" i="8"/>
  <c r="V3243" i="8"/>
  <c r="V3241" i="8"/>
  <c r="V3239" i="8"/>
  <c r="V3237" i="8"/>
  <c r="V3235" i="8"/>
  <c r="V3233" i="8"/>
  <c r="V3231" i="8"/>
  <c r="V3229" i="8"/>
  <c r="V3227" i="8"/>
  <c r="V3225" i="8"/>
  <c r="V3223" i="8"/>
  <c r="V3278" i="8"/>
  <c r="V3220" i="8"/>
  <c r="V3218" i="8"/>
  <c r="V3216" i="8"/>
  <c r="V3214" i="8"/>
  <c r="V3212" i="8"/>
  <c r="V3210" i="8"/>
  <c r="V3208" i="8"/>
  <c r="V3206" i="8"/>
  <c r="V3204" i="8"/>
  <c r="V3202" i="8"/>
  <c r="V3200" i="8"/>
  <c r="V3198" i="8"/>
  <c r="V3221" i="8"/>
  <c r="V3219" i="8"/>
  <c r="V3217" i="8"/>
  <c r="V3215" i="8"/>
  <c r="V3213" i="8"/>
  <c r="V3211" i="8"/>
  <c r="V3209" i="8"/>
  <c r="V3207" i="8"/>
  <c r="V3205" i="8"/>
  <c r="V3203" i="8"/>
  <c r="V3201" i="8"/>
  <c r="V3199" i="8"/>
  <c r="V2756" i="8"/>
  <c r="V2754" i="8"/>
  <c r="V2752" i="8"/>
  <c r="V2750" i="8"/>
  <c r="V2748" i="8"/>
  <c r="V2746" i="8"/>
  <c r="V2744" i="8"/>
  <c r="V2742" i="8"/>
  <c r="V2740" i="8"/>
  <c r="V2738" i="8"/>
  <c r="V2736" i="8"/>
  <c r="V2734" i="8"/>
  <c r="V2732" i="8"/>
  <c r="V2730" i="8"/>
  <c r="V2728" i="8"/>
  <c r="V2726" i="8"/>
  <c r="V2724" i="8"/>
  <c r="V2722" i="8"/>
  <c r="V2720" i="8"/>
  <c r="V2718" i="8"/>
  <c r="V2716" i="8"/>
  <c r="V2714" i="8"/>
  <c r="V2712" i="8"/>
  <c r="V2710" i="8"/>
  <c r="V2708" i="8"/>
  <c r="V2706" i="8"/>
  <c r="V2704" i="8"/>
  <c r="V2702" i="8"/>
  <c r="V2700" i="8"/>
  <c r="V2698" i="8"/>
  <c r="V2696" i="8"/>
  <c r="V2694" i="8"/>
  <c r="V2692" i="8"/>
  <c r="V2690" i="8"/>
  <c r="V2688" i="8"/>
  <c r="V2686" i="8"/>
  <c r="V2684" i="8"/>
  <c r="V2682" i="8"/>
  <c r="V2680" i="8"/>
  <c r="V2678" i="8"/>
  <c r="V2676" i="8"/>
  <c r="V2674" i="8"/>
  <c r="V2672" i="8"/>
  <c r="V2670" i="8"/>
  <c r="V2668" i="8"/>
  <c r="V2666" i="8"/>
  <c r="V2664" i="8"/>
  <c r="V2662" i="8"/>
  <c r="V2660" i="8"/>
  <c r="V2658" i="8"/>
  <c r="V2656" i="8"/>
  <c r="V2654" i="8"/>
  <c r="V2652" i="8"/>
  <c r="V2650" i="8"/>
  <c r="V2648" i="8"/>
  <c r="V2646" i="8"/>
  <c r="V2644" i="8"/>
  <c r="V2642" i="8"/>
  <c r="V2640" i="8"/>
  <c r="V2638" i="8"/>
  <c r="V2636" i="8"/>
  <c r="V2755" i="8"/>
  <c r="V2747" i="8"/>
  <c r="V2739" i="8"/>
  <c r="V2731" i="8"/>
  <c r="V2723" i="8"/>
  <c r="V2715" i="8"/>
  <c r="V2707" i="8"/>
  <c r="V2699" i="8"/>
  <c r="V2691" i="8"/>
  <c r="V2683" i="8"/>
  <c r="V2675" i="8"/>
  <c r="V2667" i="8"/>
  <c r="V2659" i="8"/>
  <c r="V2651" i="8"/>
  <c r="V2643" i="8"/>
  <c r="V2627" i="8"/>
  <c r="V2625" i="8"/>
  <c r="V2623" i="8"/>
  <c r="V2621" i="8"/>
  <c r="V2619" i="8"/>
  <c r="V2617" i="8"/>
  <c r="V2615" i="8"/>
  <c r="V2613" i="8"/>
  <c r="V2611" i="8"/>
  <c r="V2609" i="8"/>
  <c r="V2607" i="8"/>
  <c r="V2605" i="8"/>
  <c r="V2603" i="8"/>
  <c r="V2601" i="8"/>
  <c r="V2599" i="8"/>
  <c r="V2597" i="8"/>
  <c r="V2595" i="8"/>
  <c r="V2593" i="8"/>
  <c r="V2591" i="8"/>
  <c r="V2589" i="8"/>
  <c r="V2587" i="8"/>
  <c r="V2585" i="8"/>
  <c r="V2583" i="8"/>
  <c r="V2581" i="8"/>
  <c r="V2579" i="8"/>
  <c r="V2577" i="8"/>
  <c r="V2575" i="8"/>
  <c r="V2573" i="8"/>
  <c r="V2571" i="8"/>
  <c r="V2569" i="8"/>
  <c r="V2567" i="8"/>
  <c r="V2565" i="8"/>
  <c r="V2563" i="8"/>
  <c r="V2561" i="8"/>
  <c r="V2559" i="8"/>
  <c r="V2557" i="8"/>
  <c r="V2555" i="8"/>
  <c r="V2553" i="8"/>
  <c r="V2551" i="8"/>
  <c r="V2549" i="8"/>
  <c r="V2547" i="8"/>
  <c r="V2545" i="8"/>
  <c r="V2543" i="8"/>
  <c r="V2541" i="8"/>
  <c r="V2539" i="8"/>
  <c r="V2537" i="8"/>
  <c r="V2535" i="8"/>
  <c r="V2533" i="8"/>
  <c r="V2531" i="8"/>
  <c r="V2529" i="8"/>
  <c r="V2527" i="8"/>
  <c r="V2525" i="8"/>
  <c r="V2523" i="8"/>
  <c r="V2521" i="8"/>
  <c r="V2519" i="8"/>
  <c r="V2517" i="8"/>
  <c r="V2515" i="8"/>
  <c r="V2513" i="8"/>
  <c r="V2511" i="8"/>
  <c r="V2509" i="8"/>
  <c r="V2507" i="8"/>
  <c r="V2505" i="8"/>
  <c r="V2503" i="8"/>
  <c r="V2501" i="8"/>
  <c r="V2499" i="8"/>
  <c r="V2497" i="8"/>
  <c r="V2495" i="8"/>
  <c r="V2493" i="8"/>
  <c r="V2491" i="8"/>
  <c r="V2635" i="8"/>
  <c r="V2633" i="8"/>
  <c r="V2631" i="8"/>
  <c r="V2629" i="8"/>
  <c r="V2757" i="8"/>
  <c r="V2749" i="8"/>
  <c r="V2741" i="8"/>
  <c r="V2733" i="8"/>
  <c r="V2725" i="8"/>
  <c r="V2717" i="8"/>
  <c r="V2709" i="8"/>
  <c r="V2701" i="8"/>
  <c r="V2693" i="8"/>
  <c r="V2685" i="8"/>
  <c r="V2677" i="8"/>
  <c r="V2669" i="8"/>
  <c r="V2661" i="8"/>
  <c r="V2653" i="8"/>
  <c r="V2645" i="8"/>
  <c r="V2637" i="8"/>
  <c r="V2490" i="8"/>
  <c r="V2488" i="8"/>
  <c r="V2486" i="8"/>
  <c r="V2484" i="8"/>
  <c r="V2482" i="8"/>
  <c r="V2480" i="8"/>
  <c r="V2478" i="8"/>
  <c r="V2476" i="8"/>
  <c r="V2474" i="8"/>
  <c r="V2472" i="8"/>
  <c r="V2470" i="8"/>
  <c r="V2468" i="8"/>
  <c r="V2466" i="8"/>
  <c r="V2464" i="8"/>
  <c r="V2462" i="8"/>
  <c r="V2460" i="8"/>
  <c r="V2458" i="8"/>
  <c r="V2456" i="8"/>
  <c r="V2454" i="8"/>
  <c r="V2452" i="8"/>
  <c r="V2450" i="8"/>
  <c r="V2448" i="8"/>
  <c r="V2446" i="8"/>
  <c r="V2444" i="8"/>
  <c r="V2442" i="8"/>
  <c r="V2440" i="8"/>
  <c r="V2438" i="8"/>
  <c r="V2436" i="8"/>
  <c r="V2434" i="8"/>
  <c r="V2432" i="8"/>
  <c r="V2430" i="8"/>
  <c r="V2428" i="8"/>
  <c r="V2426" i="8"/>
  <c r="V2424" i="8"/>
  <c r="V2422" i="8"/>
  <c r="V2420" i="8"/>
  <c r="V2418" i="8"/>
  <c r="V2416" i="8"/>
  <c r="V2414" i="8"/>
  <c r="V2412" i="8"/>
  <c r="V2410" i="8"/>
  <c r="V2408" i="8"/>
  <c r="V2406" i="8"/>
  <c r="V2404" i="8"/>
  <c r="V2402" i="8"/>
  <c r="V2400" i="8"/>
  <c r="V2398" i="8"/>
  <c r="V2396" i="8"/>
  <c r="V2394" i="8"/>
  <c r="V2392" i="8"/>
  <c r="V2390" i="8"/>
  <c r="V2388" i="8"/>
  <c r="V2386" i="8"/>
  <c r="V2384" i="8"/>
  <c r="V2382" i="8"/>
  <c r="V2380" i="8"/>
  <c r="V2378" i="8"/>
  <c r="V2376" i="8"/>
  <c r="V2374" i="8"/>
  <c r="V2372" i="8"/>
  <c r="V2370" i="8"/>
  <c r="V2368" i="8"/>
  <c r="V2366" i="8"/>
  <c r="V2364" i="8"/>
  <c r="V2362" i="8"/>
  <c r="V2360" i="8"/>
  <c r="V2358" i="8"/>
  <c r="V2356" i="8"/>
  <c r="V2354" i="8"/>
  <c r="V2352" i="8"/>
  <c r="V2350" i="8"/>
  <c r="V2348" i="8"/>
  <c r="V2346" i="8"/>
  <c r="V2344" i="8"/>
  <c r="V2342" i="8"/>
  <c r="V2340" i="8"/>
  <c r="V2338" i="8"/>
  <c r="V2336" i="8"/>
  <c r="V2334" i="8"/>
  <c r="V2332" i="8"/>
  <c r="V2751" i="8"/>
  <c r="V2743" i="8"/>
  <c r="V2735" i="8"/>
  <c r="V2727" i="8"/>
  <c r="V2719" i="8"/>
  <c r="V2711" i="8"/>
  <c r="V2703" i="8"/>
  <c r="V2695" i="8"/>
  <c r="V2687" i="8"/>
  <c r="V2679" i="8"/>
  <c r="V2671" i="8"/>
  <c r="V2663" i="8"/>
  <c r="V2655" i="8"/>
  <c r="V2647" i="8"/>
  <c r="V2639" i="8"/>
  <c r="V2626" i="8"/>
  <c r="V2624" i="8"/>
  <c r="V2622" i="8"/>
  <c r="V2620" i="8"/>
  <c r="V2618" i="8"/>
  <c r="V2616" i="8"/>
  <c r="V2614" i="8"/>
  <c r="V2612" i="8"/>
  <c r="V2610" i="8"/>
  <c r="V2608" i="8"/>
  <c r="V2606" i="8"/>
  <c r="V2604" i="8"/>
  <c r="V2602" i="8"/>
  <c r="V2600" i="8"/>
  <c r="V2598" i="8"/>
  <c r="V2596" i="8"/>
  <c r="V2594" i="8"/>
  <c r="V2592" i="8"/>
  <c r="V2590" i="8"/>
  <c r="V2588" i="8"/>
  <c r="V2586" i="8"/>
  <c r="V2584" i="8"/>
  <c r="V2582" i="8"/>
  <c r="V2580" i="8"/>
  <c r="V2578" i="8"/>
  <c r="V2576" i="8"/>
  <c r="V2574" i="8"/>
  <c r="V2572" i="8"/>
  <c r="V2570" i="8"/>
  <c r="V2568" i="8"/>
  <c r="V2566" i="8"/>
  <c r="V2564" i="8"/>
  <c r="V2562" i="8"/>
  <c r="V2560" i="8"/>
  <c r="V2558" i="8"/>
  <c r="V2556" i="8"/>
  <c r="V2554" i="8"/>
  <c r="V2552" i="8"/>
  <c r="V2550" i="8"/>
  <c r="V2548" i="8"/>
  <c r="V2546" i="8"/>
  <c r="V2544" i="8"/>
  <c r="V2542" i="8"/>
  <c r="V2540" i="8"/>
  <c r="V2538" i="8"/>
  <c r="V2536" i="8"/>
  <c r="V2534" i="8"/>
  <c r="V2532" i="8"/>
  <c r="V2530" i="8"/>
  <c r="V2528" i="8"/>
  <c r="V2526" i="8"/>
  <c r="V2524" i="8"/>
  <c r="V2522" i="8"/>
  <c r="V2520" i="8"/>
  <c r="V2518" i="8"/>
  <c r="V2516" i="8"/>
  <c r="V2514" i="8"/>
  <c r="V2512" i="8"/>
  <c r="V2510" i="8"/>
  <c r="V2508" i="8"/>
  <c r="V2506" i="8"/>
  <c r="V2504" i="8"/>
  <c r="V2502" i="8"/>
  <c r="V2500" i="8"/>
  <c r="V2498" i="8"/>
  <c r="V2496" i="8"/>
  <c r="V2494" i="8"/>
  <c r="V2492" i="8"/>
  <c r="V2634" i="8"/>
  <c r="V2632" i="8"/>
  <c r="V2630" i="8"/>
  <c r="V2628" i="8"/>
  <c r="V2753" i="8"/>
  <c r="V2745" i="8"/>
  <c r="V2737" i="8"/>
  <c r="V2729" i="8"/>
  <c r="V2721" i="8"/>
  <c r="V2713" i="8"/>
  <c r="V2705" i="8"/>
  <c r="V2697" i="8"/>
  <c r="V2689" i="8"/>
  <c r="V2681" i="8"/>
  <c r="V2673" i="8"/>
  <c r="V2665" i="8"/>
  <c r="V2657" i="8"/>
  <c r="V2649" i="8"/>
  <c r="V2641" i="8"/>
  <c r="V2489" i="8"/>
  <c r="V2481" i="8"/>
  <c r="V2473" i="8"/>
  <c r="V2465" i="8"/>
  <c r="V2457" i="8"/>
  <c r="V2449" i="8"/>
  <c r="V2441" i="8"/>
  <c r="V2433" i="8"/>
  <c r="V2425" i="8"/>
  <c r="V2417" i="8"/>
  <c r="V2409" i="8"/>
  <c r="V2401" i="8"/>
  <c r="V2393" i="8"/>
  <c r="V2385" i="8"/>
  <c r="V2377" i="8"/>
  <c r="V2369" i="8"/>
  <c r="V2361" i="8"/>
  <c r="V2353" i="8"/>
  <c r="V2345" i="8"/>
  <c r="V2337" i="8"/>
  <c r="V2483" i="8"/>
  <c r="V2475" i="8"/>
  <c r="V2467" i="8"/>
  <c r="V2459" i="8"/>
  <c r="V2451" i="8"/>
  <c r="V2443" i="8"/>
  <c r="V2435" i="8"/>
  <c r="V2427" i="8"/>
  <c r="V2419" i="8"/>
  <c r="V2411" i="8"/>
  <c r="V2403" i="8"/>
  <c r="V2395" i="8"/>
  <c r="V2387" i="8"/>
  <c r="V2379" i="8"/>
  <c r="V2371" i="8"/>
  <c r="V2363" i="8"/>
  <c r="V2355" i="8"/>
  <c r="V2347" i="8"/>
  <c r="V2339" i="8"/>
  <c r="V2331" i="8"/>
  <c r="V2329" i="8"/>
  <c r="V2327" i="8"/>
  <c r="V2325" i="8"/>
  <c r="V2323" i="8"/>
  <c r="V2321" i="8"/>
  <c r="V2319" i="8"/>
  <c r="V2317" i="8"/>
  <c r="V2315" i="8"/>
  <c r="V2313" i="8"/>
  <c r="V2311" i="8"/>
  <c r="V2309" i="8"/>
  <c r="V2307" i="8"/>
  <c r="V2305" i="8"/>
  <c r="V2303" i="8"/>
  <c r="V2301" i="8"/>
  <c r="V2299" i="8"/>
  <c r="V2297" i="8"/>
  <c r="V2295" i="8"/>
  <c r="V2293" i="8"/>
  <c r="V2291" i="8"/>
  <c r="V2289" i="8"/>
  <c r="V2287" i="8"/>
  <c r="V2285" i="8"/>
  <c r="V2283" i="8"/>
  <c r="V2281" i="8"/>
  <c r="V2279" i="8"/>
  <c r="V2277" i="8"/>
  <c r="V2275" i="8"/>
  <c r="V2273" i="8"/>
  <c r="V2271" i="8"/>
  <c r="V2269" i="8"/>
  <c r="V2267" i="8"/>
  <c r="V2265" i="8"/>
  <c r="V2263" i="8"/>
  <c r="V2261" i="8"/>
  <c r="V2259" i="8"/>
  <c r="V2257" i="8"/>
  <c r="V2255" i="8"/>
  <c r="V2253" i="8"/>
  <c r="V2251" i="8"/>
  <c r="V2249" i="8"/>
  <c r="V2247" i="8"/>
  <c r="V2245" i="8"/>
  <c r="V2243" i="8"/>
  <c r="V2241" i="8"/>
  <c r="V2239" i="8"/>
  <c r="V2237" i="8"/>
  <c r="V2235" i="8"/>
  <c r="V2233" i="8"/>
  <c r="V2231" i="8"/>
  <c r="V2229" i="8"/>
  <c r="V2227" i="8"/>
  <c r="V2225" i="8"/>
  <c r="V2223" i="8"/>
  <c r="V2221" i="8"/>
  <c r="V2219" i="8"/>
  <c r="V2217" i="8"/>
  <c r="V2215" i="8"/>
  <c r="V2213" i="8"/>
  <c r="V2211" i="8"/>
  <c r="V2209" i="8"/>
  <c r="V2207" i="8"/>
  <c r="V2205" i="8"/>
  <c r="V2203" i="8"/>
  <c r="V2201" i="8"/>
  <c r="V2199" i="8"/>
  <c r="V2197" i="8"/>
  <c r="V2195" i="8"/>
  <c r="V2193" i="8"/>
  <c r="V2191" i="8"/>
  <c r="V2189" i="8"/>
  <c r="V2187" i="8"/>
  <c r="V2185" i="8"/>
  <c r="V2183" i="8"/>
  <c r="V2181" i="8"/>
  <c r="V2179" i="8"/>
  <c r="V2177" i="8"/>
  <c r="V2175" i="8"/>
  <c r="V2173" i="8"/>
  <c r="V2171" i="8"/>
  <c r="V2169" i="8"/>
  <c r="V2167" i="8"/>
  <c r="V2165" i="8"/>
  <c r="V2163" i="8"/>
  <c r="V2161" i="8"/>
  <c r="V2159" i="8"/>
  <c r="V2157" i="8"/>
  <c r="V2155" i="8"/>
  <c r="V2153" i="8"/>
  <c r="V2151" i="8"/>
  <c r="V2149" i="8"/>
  <c r="V2147" i="8"/>
  <c r="V2145" i="8"/>
  <c r="V2143" i="8"/>
  <c r="V2141" i="8"/>
  <c r="V2139" i="8"/>
  <c r="V2137" i="8"/>
  <c r="V2135" i="8"/>
  <c r="V2133" i="8"/>
  <c r="V2131" i="8"/>
  <c r="V2129" i="8"/>
  <c r="V2127" i="8"/>
  <c r="V2125" i="8"/>
  <c r="V2123" i="8"/>
  <c r="V2121" i="8"/>
  <c r="V2119" i="8"/>
  <c r="V2117" i="8"/>
  <c r="V2115" i="8"/>
  <c r="V2113" i="8"/>
  <c r="V2111" i="8"/>
  <c r="V2109" i="8"/>
  <c r="V2107" i="8"/>
  <c r="V2105" i="8"/>
  <c r="V2103" i="8"/>
  <c r="V2101" i="8"/>
  <c r="V2099" i="8"/>
  <c r="V2097" i="8"/>
  <c r="V2095" i="8"/>
  <c r="V2093" i="8"/>
  <c r="V2091" i="8"/>
  <c r="V2485" i="8"/>
  <c r="V2477" i="8"/>
  <c r="V2469" i="8"/>
  <c r="V2461" i="8"/>
  <c r="V2453" i="8"/>
  <c r="V2445" i="8"/>
  <c r="V2437" i="8"/>
  <c r="V2429" i="8"/>
  <c r="V2421" i="8"/>
  <c r="V2413" i="8"/>
  <c r="V2405" i="8"/>
  <c r="V2397" i="8"/>
  <c r="V2389" i="8"/>
  <c r="V2381" i="8"/>
  <c r="V2373" i="8"/>
  <c r="V2365" i="8"/>
  <c r="V2357" i="8"/>
  <c r="V2349" i="8"/>
  <c r="V2341" i="8"/>
  <c r="V2333" i="8"/>
  <c r="V2487" i="8"/>
  <c r="V2479" i="8"/>
  <c r="V2471" i="8"/>
  <c r="V2463" i="8"/>
  <c r="V2455" i="8"/>
  <c r="V2447" i="8"/>
  <c r="V2439" i="8"/>
  <c r="V2431" i="8"/>
  <c r="V2423" i="8"/>
  <c r="V2415" i="8"/>
  <c r="V2407" i="8"/>
  <c r="V2399" i="8"/>
  <c r="V2391" i="8"/>
  <c r="V2383" i="8"/>
  <c r="V2375" i="8"/>
  <c r="V2367" i="8"/>
  <c r="V2359" i="8"/>
  <c r="V2351" i="8"/>
  <c r="V2343" i="8"/>
  <c r="V2335" i="8"/>
  <c r="V2330" i="8"/>
  <c r="V2328" i="8"/>
  <c r="V2326" i="8"/>
  <c r="V2324" i="8"/>
  <c r="V2322" i="8"/>
  <c r="V2320" i="8"/>
  <c r="V2318" i="8"/>
  <c r="V2316" i="8"/>
  <c r="V2314" i="8"/>
  <c r="V2312" i="8"/>
  <c r="V2310" i="8"/>
  <c r="V2308" i="8"/>
  <c r="V2306" i="8"/>
  <c r="V2304" i="8"/>
  <c r="V2302" i="8"/>
  <c r="V2300" i="8"/>
  <c r="V2298" i="8"/>
  <c r="V2296" i="8"/>
  <c r="V2294" i="8"/>
  <c r="V2292" i="8"/>
  <c r="V2290" i="8"/>
  <c r="V2288" i="8"/>
  <c r="V2286" i="8"/>
  <c r="V2284" i="8"/>
  <c r="V2282" i="8"/>
  <c r="V2280" i="8"/>
  <c r="V2278" i="8"/>
  <c r="V2276" i="8"/>
  <c r="V2274" i="8"/>
  <c r="V2272" i="8"/>
  <c r="V2270" i="8"/>
  <c r="V2268" i="8"/>
  <c r="V2266" i="8"/>
  <c r="V2264" i="8"/>
  <c r="V2262" i="8"/>
  <c r="V2260" i="8"/>
  <c r="V2258" i="8"/>
  <c r="V2256" i="8"/>
  <c r="V2254" i="8"/>
  <c r="V2252" i="8"/>
  <c r="V2250" i="8"/>
  <c r="V2248" i="8"/>
  <c r="V2246" i="8"/>
  <c r="V2244" i="8"/>
  <c r="V2242" i="8"/>
  <c r="V2240" i="8"/>
  <c r="V2238" i="8"/>
  <c r="V2236" i="8"/>
  <c r="V2234" i="8"/>
  <c r="V2232" i="8"/>
  <c r="V2230" i="8"/>
  <c r="V2228" i="8"/>
  <c r="V2226" i="8"/>
  <c r="V2224" i="8"/>
  <c r="V2222" i="8"/>
  <c r="V2220" i="8"/>
  <c r="V2218" i="8"/>
  <c r="V2216" i="8"/>
  <c r="V2214" i="8"/>
  <c r="V2212" i="8"/>
  <c r="V2210" i="8"/>
  <c r="V2208" i="8"/>
  <c r="V2206" i="8"/>
  <c r="V2204" i="8"/>
  <c r="V2202" i="8"/>
  <c r="V2198" i="8"/>
  <c r="V2190" i="8"/>
  <c r="V2182" i="8"/>
  <c r="V2174" i="8"/>
  <c r="V2166" i="8"/>
  <c r="V2158" i="8"/>
  <c r="V2150" i="8"/>
  <c r="V2142" i="8"/>
  <c r="V2134" i="8"/>
  <c r="V2126" i="8"/>
  <c r="V2118" i="8"/>
  <c r="V2110" i="8"/>
  <c r="V2102" i="8"/>
  <c r="V2094" i="8"/>
  <c r="V2200" i="8"/>
  <c r="V2192" i="8"/>
  <c r="V2184" i="8"/>
  <c r="V2176" i="8"/>
  <c r="V2168" i="8"/>
  <c r="V2160" i="8"/>
  <c r="V2152" i="8"/>
  <c r="V2144" i="8"/>
  <c r="V2136" i="8"/>
  <c r="V2128" i="8"/>
  <c r="V2120" i="8"/>
  <c r="V2112" i="8"/>
  <c r="V2104" i="8"/>
  <c r="V2096" i="8"/>
  <c r="V2088" i="8"/>
  <c r="V2086" i="8"/>
  <c r="V2084" i="8"/>
  <c r="V2082" i="8"/>
  <c r="V2080" i="8"/>
  <c r="V2078" i="8"/>
  <c r="V2076" i="8"/>
  <c r="V2074" i="8"/>
  <c r="V2072" i="8"/>
  <c r="V2070" i="8"/>
  <c r="V2068" i="8"/>
  <c r="V2066" i="8"/>
  <c r="V2064" i="8"/>
  <c r="V2062" i="8"/>
  <c r="V2060" i="8"/>
  <c r="V2058" i="8"/>
  <c r="V2056" i="8"/>
  <c r="V2054" i="8"/>
  <c r="V2052" i="8"/>
  <c r="V2050" i="8"/>
  <c r="V2048" i="8"/>
  <c r="V2046" i="8"/>
  <c r="V2044" i="8"/>
  <c r="V2042" i="8"/>
  <c r="V2040" i="8"/>
  <c r="V2038" i="8"/>
  <c r="V2036" i="8"/>
  <c r="V2034" i="8"/>
  <c r="V2032" i="8"/>
  <c r="V2030" i="8"/>
  <c r="V2028" i="8"/>
  <c r="V2026" i="8"/>
  <c r="V2024" i="8"/>
  <c r="V2022" i="8"/>
  <c r="V2020" i="8"/>
  <c r="V2018" i="8"/>
  <c r="V2016" i="8"/>
  <c r="V2014" i="8"/>
  <c r="V2012" i="8"/>
  <c r="V2010" i="8"/>
  <c r="V2008" i="8"/>
  <c r="V2006" i="8"/>
  <c r="V2004" i="8"/>
  <c r="V2002" i="8"/>
  <c r="V2000" i="8"/>
  <c r="V1998" i="8"/>
  <c r="V1996" i="8"/>
  <c r="V1994" i="8"/>
  <c r="V1992" i="8"/>
  <c r="V1990" i="8"/>
  <c r="V1988" i="8"/>
  <c r="V1986" i="8"/>
  <c r="V1984" i="8"/>
  <c r="V1982" i="8"/>
  <c r="V1980" i="8"/>
  <c r="V1978" i="8"/>
  <c r="V1976" i="8"/>
  <c r="V1974" i="8"/>
  <c r="V1972" i="8"/>
  <c r="V1970" i="8"/>
  <c r="V1968" i="8"/>
  <c r="V1966" i="8"/>
  <c r="V1964" i="8"/>
  <c r="V1962" i="8"/>
  <c r="V1960" i="8"/>
  <c r="V1958" i="8"/>
  <c r="V1956" i="8"/>
  <c r="V1954" i="8"/>
  <c r="V1952" i="8"/>
  <c r="V1950" i="8"/>
  <c r="V1948" i="8"/>
  <c r="V1946" i="8"/>
  <c r="V1944" i="8"/>
  <c r="V1942" i="8"/>
  <c r="V1940" i="8"/>
  <c r="V1938" i="8"/>
  <c r="V1936" i="8"/>
  <c r="V1934" i="8"/>
  <c r="V1932" i="8"/>
  <c r="V1930" i="8"/>
  <c r="V1928" i="8"/>
  <c r="V1926" i="8"/>
  <c r="V1924" i="8"/>
  <c r="V1922" i="8"/>
  <c r="V1920" i="8"/>
  <c r="V1918" i="8"/>
  <c r="V1916" i="8"/>
  <c r="V1914" i="8"/>
  <c r="V1912" i="8"/>
  <c r="V1910" i="8"/>
  <c r="V1908" i="8"/>
  <c r="V1906" i="8"/>
  <c r="V1904" i="8"/>
  <c r="V1902" i="8"/>
  <c r="V1900" i="8"/>
  <c r="V1898" i="8"/>
  <c r="V1896" i="8"/>
  <c r="V1894" i="8"/>
  <c r="V1892" i="8"/>
  <c r="V1890" i="8"/>
  <c r="V1888" i="8"/>
  <c r="V1886" i="8"/>
  <c r="V1884" i="8"/>
  <c r="V1882" i="8"/>
  <c r="V1880" i="8"/>
  <c r="V1878" i="8"/>
  <c r="V1876" i="8"/>
  <c r="V1874" i="8"/>
  <c r="V1872" i="8"/>
  <c r="V1870" i="8"/>
  <c r="V1868" i="8"/>
  <c r="V1866" i="8"/>
  <c r="V1864" i="8"/>
  <c r="V1862" i="8"/>
  <c r="V1860" i="8"/>
  <c r="V1858" i="8"/>
  <c r="V1856" i="8"/>
  <c r="V1854" i="8"/>
  <c r="V1852" i="8"/>
  <c r="V1850" i="8"/>
  <c r="V1848" i="8"/>
  <c r="V1846" i="8"/>
  <c r="V1844" i="8"/>
  <c r="V1842" i="8"/>
  <c r="V1840" i="8"/>
  <c r="V1838" i="8"/>
  <c r="V1836" i="8"/>
  <c r="V1834" i="8"/>
  <c r="V1832" i="8"/>
  <c r="V1830" i="8"/>
  <c r="V1828" i="8"/>
  <c r="V1826" i="8"/>
  <c r="V1824" i="8"/>
  <c r="V1822" i="8"/>
  <c r="V1820" i="8"/>
  <c r="V1818" i="8"/>
  <c r="V1816" i="8"/>
  <c r="V1814" i="8"/>
  <c r="V1812" i="8"/>
  <c r="V1810" i="8"/>
  <c r="V1808" i="8"/>
  <c r="V1806" i="8"/>
  <c r="V1804" i="8"/>
  <c r="V1802" i="8"/>
  <c r="V1800" i="8"/>
  <c r="V1798" i="8"/>
  <c r="V1796" i="8"/>
  <c r="V1794" i="8"/>
  <c r="V1792" i="8"/>
  <c r="V1790" i="8"/>
  <c r="V1788" i="8"/>
  <c r="V1786" i="8"/>
  <c r="V1784" i="8"/>
  <c r="V1782" i="8"/>
  <c r="V1780" i="8"/>
  <c r="V1778" i="8"/>
  <c r="V1776" i="8"/>
  <c r="V1774" i="8"/>
  <c r="V1772" i="8"/>
  <c r="V1770" i="8"/>
  <c r="V1768" i="8"/>
  <c r="V1766" i="8"/>
  <c r="V1764" i="8"/>
  <c r="V1762" i="8"/>
  <c r="V1760" i="8"/>
  <c r="V1758" i="8"/>
  <c r="V1756" i="8"/>
  <c r="V1754" i="8"/>
  <c r="V1752" i="8"/>
  <c r="V1750" i="8"/>
  <c r="V2194" i="8"/>
  <c r="V2186" i="8"/>
  <c r="V2178" i="8"/>
  <c r="V2170" i="8"/>
  <c r="V2162" i="8"/>
  <c r="V2154" i="8"/>
  <c r="V2146" i="8"/>
  <c r="V2138" i="8"/>
  <c r="V2130" i="8"/>
  <c r="V2122" i="8"/>
  <c r="V2114" i="8"/>
  <c r="V2106" i="8"/>
  <c r="V2098" i="8"/>
  <c r="V2090" i="8"/>
  <c r="V2196" i="8"/>
  <c r="V2188" i="8"/>
  <c r="V2180" i="8"/>
  <c r="V2172" i="8"/>
  <c r="V2164" i="8"/>
  <c r="V2156" i="8"/>
  <c r="V2148" i="8"/>
  <c r="V2140" i="8"/>
  <c r="V2132" i="8"/>
  <c r="V2124" i="8"/>
  <c r="V2116" i="8"/>
  <c r="V2108" i="8"/>
  <c r="V2100" i="8"/>
  <c r="V2092" i="8"/>
  <c r="V2083" i="8"/>
  <c r="V2075" i="8"/>
  <c r="V2067" i="8"/>
  <c r="V2059" i="8"/>
  <c r="V2051" i="8"/>
  <c r="V2043" i="8"/>
  <c r="V2035" i="8"/>
  <c r="V2027" i="8"/>
  <c r="V2019" i="8"/>
  <c r="V2011" i="8"/>
  <c r="V2003" i="8"/>
  <c r="V1995" i="8"/>
  <c r="V1987" i="8"/>
  <c r="V1979" i="8"/>
  <c r="V1971" i="8"/>
  <c r="V1963" i="8"/>
  <c r="V1955" i="8"/>
  <c r="V1947" i="8"/>
  <c r="V1939" i="8"/>
  <c r="V1931" i="8"/>
  <c r="V1923" i="8"/>
  <c r="V1915" i="8"/>
  <c r="V1907" i="8"/>
  <c r="V1899" i="8"/>
  <c r="V1891" i="8"/>
  <c r="V1883" i="8"/>
  <c r="V1875" i="8"/>
  <c r="V1867" i="8"/>
  <c r="V1859" i="8"/>
  <c r="V1851" i="8"/>
  <c r="V1843" i="8"/>
  <c r="V1835" i="8"/>
  <c r="V1827" i="8"/>
  <c r="V1819" i="8"/>
  <c r="V1811" i="8"/>
  <c r="V1803" i="8"/>
  <c r="V1795" i="8"/>
  <c r="V1787" i="8"/>
  <c r="V1779" i="8"/>
  <c r="V1771" i="8"/>
  <c r="V1763" i="8"/>
  <c r="V1755" i="8"/>
  <c r="V2085" i="8"/>
  <c r="V2077" i="8"/>
  <c r="V2069" i="8"/>
  <c r="V2061" i="8"/>
  <c r="V2053" i="8"/>
  <c r="V2045" i="8"/>
  <c r="V2037" i="8"/>
  <c r="V2029" i="8"/>
  <c r="V2021" i="8"/>
  <c r="V2013" i="8"/>
  <c r="V2005" i="8"/>
  <c r="V1997" i="8"/>
  <c r="V1989" i="8"/>
  <c r="V1981" i="8"/>
  <c r="V1973" i="8"/>
  <c r="V1965" i="8"/>
  <c r="V1957" i="8"/>
  <c r="V1949" i="8"/>
  <c r="V1941" i="8"/>
  <c r="V1933" i="8"/>
  <c r="V1925" i="8"/>
  <c r="V1917" i="8"/>
  <c r="V1909" i="8"/>
  <c r="V1901" i="8"/>
  <c r="V1893" i="8"/>
  <c r="V1885" i="8"/>
  <c r="V1877" i="8"/>
  <c r="V1869" i="8"/>
  <c r="V1861" i="8"/>
  <c r="V1853" i="8"/>
  <c r="V1845" i="8"/>
  <c r="V1837" i="8"/>
  <c r="V1829" i="8"/>
  <c r="V1821" i="8"/>
  <c r="V1813" i="8"/>
  <c r="V1805" i="8"/>
  <c r="V1797" i="8"/>
  <c r="V1789" i="8"/>
  <c r="V1781" i="8"/>
  <c r="V1773" i="8"/>
  <c r="V1765" i="8"/>
  <c r="V1757" i="8"/>
  <c r="V1749" i="8"/>
  <c r="V1747" i="8"/>
  <c r="V1745" i="8"/>
  <c r="V1743" i="8"/>
  <c r="V1741" i="8"/>
  <c r="V1739" i="8"/>
  <c r="V1737" i="8"/>
  <c r="V1735" i="8"/>
  <c r="V1733" i="8"/>
  <c r="V1731" i="8"/>
  <c r="V1729" i="8"/>
  <c r="V1727" i="8"/>
  <c r="V1725" i="8"/>
  <c r="V1723" i="8"/>
  <c r="V1721" i="8"/>
  <c r="V1719" i="8"/>
  <c r="V1717" i="8"/>
  <c r="V1715" i="8"/>
  <c r="V1713" i="8"/>
  <c r="V1711" i="8"/>
  <c r="V1709" i="8"/>
  <c r="V1707" i="8"/>
  <c r="V1705" i="8"/>
  <c r="V1703" i="8"/>
  <c r="V1701" i="8"/>
  <c r="V1699" i="8"/>
  <c r="V1697" i="8"/>
  <c r="V1695" i="8"/>
  <c r="V1693" i="8"/>
  <c r="V1691" i="8"/>
  <c r="V1689" i="8"/>
  <c r="V1687" i="8"/>
  <c r="V1685" i="8"/>
  <c r="V1683" i="8"/>
  <c r="V1681" i="8"/>
  <c r="V1679" i="8"/>
  <c r="V1677" i="8"/>
  <c r="V1675" i="8"/>
  <c r="V1673" i="8"/>
  <c r="V1671" i="8"/>
  <c r="V1669" i="8"/>
  <c r="V1667" i="8"/>
  <c r="V1665" i="8"/>
  <c r="V1663" i="8"/>
  <c r="V1661" i="8"/>
  <c r="V1659" i="8"/>
  <c r="V1657" i="8"/>
  <c r="V1655" i="8"/>
  <c r="V1653" i="8"/>
  <c r="V1651" i="8"/>
  <c r="V1649" i="8"/>
  <c r="V1647" i="8"/>
  <c r="V1645" i="8"/>
  <c r="V1643" i="8"/>
  <c r="V1641" i="8"/>
  <c r="V1639" i="8"/>
  <c r="V1637" i="8"/>
  <c r="V1635" i="8"/>
  <c r="V1633" i="8"/>
  <c r="V1631" i="8"/>
  <c r="V1629" i="8"/>
  <c r="V1627" i="8"/>
  <c r="V1625" i="8"/>
  <c r="V1623" i="8"/>
  <c r="V1621" i="8"/>
  <c r="V1619" i="8"/>
  <c r="V1617" i="8"/>
  <c r="V1615" i="8"/>
  <c r="V1613" i="8"/>
  <c r="V1611" i="8"/>
  <c r="V1609" i="8"/>
  <c r="V1607" i="8"/>
  <c r="V1605" i="8"/>
  <c r="V1603" i="8"/>
  <c r="V1601" i="8"/>
  <c r="V1599" i="8"/>
  <c r="V1597" i="8"/>
  <c r="V1595" i="8"/>
  <c r="V1593" i="8"/>
  <c r="V1591" i="8"/>
  <c r="V1589" i="8"/>
  <c r="V1587" i="8"/>
  <c r="V1585" i="8"/>
  <c r="V1583" i="8"/>
  <c r="V1581" i="8"/>
  <c r="V1579" i="8"/>
  <c r="V1577" i="8"/>
  <c r="V1575" i="8"/>
  <c r="V1573" i="8"/>
  <c r="V1571" i="8"/>
  <c r="V1569" i="8"/>
  <c r="V1567" i="8"/>
  <c r="V1565" i="8"/>
  <c r="V1563" i="8"/>
  <c r="V1561" i="8"/>
  <c r="V1559" i="8"/>
  <c r="V1557" i="8"/>
  <c r="V1555" i="8"/>
  <c r="V1553" i="8"/>
  <c r="V1551" i="8"/>
  <c r="V1549" i="8"/>
  <c r="V1547" i="8"/>
  <c r="V1545" i="8"/>
  <c r="V1543" i="8"/>
  <c r="V1541" i="8"/>
  <c r="V1539" i="8"/>
  <c r="V1537" i="8"/>
  <c r="V1535" i="8"/>
  <c r="V1533" i="8"/>
  <c r="V1531" i="8"/>
  <c r="V1529" i="8"/>
  <c r="V1527" i="8"/>
  <c r="V1525" i="8"/>
  <c r="V1523" i="8"/>
  <c r="V1521" i="8"/>
  <c r="V1519" i="8"/>
  <c r="V1517" i="8"/>
  <c r="V1515" i="8"/>
  <c r="V1513" i="8"/>
  <c r="V1511" i="8"/>
  <c r="V1509" i="8"/>
  <c r="V1507" i="8"/>
  <c r="V1505" i="8"/>
  <c r="V1503" i="8"/>
  <c r="V1501" i="8"/>
  <c r="V1499" i="8"/>
  <c r="V1497" i="8"/>
  <c r="V1495" i="8"/>
  <c r="V1493" i="8"/>
  <c r="V1491" i="8"/>
  <c r="V1489" i="8"/>
  <c r="V1487" i="8"/>
  <c r="V1485" i="8"/>
  <c r="V1483" i="8"/>
  <c r="V1481" i="8"/>
  <c r="V1479" i="8"/>
  <c r="V1477" i="8"/>
  <c r="V1475" i="8"/>
  <c r="V1473" i="8"/>
  <c r="V1471" i="8"/>
  <c r="V1469" i="8"/>
  <c r="V1467" i="8"/>
  <c r="V1465" i="8"/>
  <c r="V1463" i="8"/>
  <c r="V1461" i="8"/>
  <c r="V1459" i="8"/>
  <c r="V1457" i="8"/>
  <c r="V1455" i="8"/>
  <c r="V1453" i="8"/>
  <c r="V1451" i="8"/>
  <c r="V1449" i="8"/>
  <c r="V1447" i="8"/>
  <c r="V1445" i="8"/>
  <c r="V1443" i="8"/>
  <c r="V1441" i="8"/>
  <c r="V1439" i="8"/>
  <c r="V1437" i="8"/>
  <c r="V1435" i="8"/>
  <c r="V1433" i="8"/>
  <c r="V1431" i="8"/>
  <c r="V1429" i="8"/>
  <c r="V1427" i="8"/>
  <c r="V1425" i="8"/>
  <c r="V1423" i="8"/>
  <c r="V1421" i="8"/>
  <c r="V1419" i="8"/>
  <c r="V1417" i="8"/>
  <c r="V1415" i="8"/>
  <c r="V1413" i="8"/>
  <c r="V1411" i="8"/>
  <c r="V1409" i="8"/>
  <c r="V1407" i="8"/>
  <c r="V1405" i="8"/>
  <c r="V1403" i="8"/>
  <c r="V1401" i="8"/>
  <c r="V1399" i="8"/>
  <c r="V1397" i="8"/>
  <c r="V1395" i="8"/>
  <c r="V1393" i="8"/>
  <c r="V1391" i="8"/>
  <c r="V1389" i="8"/>
  <c r="V1387" i="8"/>
  <c r="V1385" i="8"/>
  <c r="V1383" i="8"/>
  <c r="V1381" i="8"/>
  <c r="V1379" i="8"/>
  <c r="V1377" i="8"/>
  <c r="V1375" i="8"/>
  <c r="V1373" i="8"/>
  <c r="V1371" i="8"/>
  <c r="V1369" i="8"/>
  <c r="V1367" i="8"/>
  <c r="V1365" i="8"/>
  <c r="V1363" i="8"/>
  <c r="V1361" i="8"/>
  <c r="V1359" i="8"/>
  <c r="V1357" i="8"/>
  <c r="V1355" i="8"/>
  <c r="V1353" i="8"/>
  <c r="V1351" i="8"/>
  <c r="V1349" i="8"/>
  <c r="V1347" i="8"/>
  <c r="V1345" i="8"/>
  <c r="V1343" i="8"/>
  <c r="V1341" i="8"/>
  <c r="V1339" i="8"/>
  <c r="V1337" i="8"/>
  <c r="V1335" i="8"/>
  <c r="V1333" i="8"/>
  <c r="V1331" i="8"/>
  <c r="V1329" i="8"/>
  <c r="V1327" i="8"/>
  <c r="V1325" i="8"/>
  <c r="V1323" i="8"/>
  <c r="V1321" i="8"/>
  <c r="V1319" i="8"/>
  <c r="V1317" i="8"/>
  <c r="V1315" i="8"/>
  <c r="V1313" i="8"/>
  <c r="V1311" i="8"/>
  <c r="V1309" i="8"/>
  <c r="V1307" i="8"/>
  <c r="V1305" i="8"/>
  <c r="V1303" i="8"/>
  <c r="V1301" i="8"/>
  <c r="V1299" i="8"/>
  <c r="V1297" i="8"/>
  <c r="V1295" i="8"/>
  <c r="V1293" i="8"/>
  <c r="V1291" i="8"/>
  <c r="V1289" i="8"/>
  <c r="V1287" i="8"/>
  <c r="V1285" i="8"/>
  <c r="V2087" i="8"/>
  <c r="V2079" i="8"/>
  <c r="V2071" i="8"/>
  <c r="V2063" i="8"/>
  <c r="V2055" i="8"/>
  <c r="V2047" i="8"/>
  <c r="V2039" i="8"/>
  <c r="V2031" i="8"/>
  <c r="V2023" i="8"/>
  <c r="V2015" i="8"/>
  <c r="V2007" i="8"/>
  <c r="V1999" i="8"/>
  <c r="V1991" i="8"/>
  <c r="V1983" i="8"/>
  <c r="V1975" i="8"/>
  <c r="V1967" i="8"/>
  <c r="V1959" i="8"/>
  <c r="V1951" i="8"/>
  <c r="V1943" i="8"/>
  <c r="V1935" i="8"/>
  <c r="V1927" i="8"/>
  <c r="V1919" i="8"/>
  <c r="V1911" i="8"/>
  <c r="V1903" i="8"/>
  <c r="V1895" i="8"/>
  <c r="V1887" i="8"/>
  <c r="V1879" i="8"/>
  <c r="V1871" i="8"/>
  <c r="V1863" i="8"/>
  <c r="V1855" i="8"/>
  <c r="V1847" i="8"/>
  <c r="V1839" i="8"/>
  <c r="V1831" i="8"/>
  <c r="V1823" i="8"/>
  <c r="V1815" i="8"/>
  <c r="V1807" i="8"/>
  <c r="V1799" i="8"/>
  <c r="V1791" i="8"/>
  <c r="V1783" i="8"/>
  <c r="V1775" i="8"/>
  <c r="V1767" i="8"/>
  <c r="V1759" i="8"/>
  <c r="V1751" i="8"/>
  <c r="V2089" i="8"/>
  <c r="V2081" i="8"/>
  <c r="V2073" i="8"/>
  <c r="V2065" i="8"/>
  <c r="V2057" i="8"/>
  <c r="V2049" i="8"/>
  <c r="V2041" i="8"/>
  <c r="V2033" i="8"/>
  <c r="V2025" i="8"/>
  <c r="V2017" i="8"/>
  <c r="V2009" i="8"/>
  <c r="V2001" i="8"/>
  <c r="V1993" i="8"/>
  <c r="V1985" i="8"/>
  <c r="V1977" i="8"/>
  <c r="V1969" i="8"/>
  <c r="V1961" i="8"/>
  <c r="V1953" i="8"/>
  <c r="V1945" i="8"/>
  <c r="V1937" i="8"/>
  <c r="V1929" i="8"/>
  <c r="V1921" i="8"/>
  <c r="V1913" i="8"/>
  <c r="V1905" i="8"/>
  <c r="V1897" i="8"/>
  <c r="V1889" i="8"/>
  <c r="V1881" i="8"/>
  <c r="V1873" i="8"/>
  <c r="V1865" i="8"/>
  <c r="V1857" i="8"/>
  <c r="V1849" i="8"/>
  <c r="V1841" i="8"/>
  <c r="V1833" i="8"/>
  <c r="V1825" i="8"/>
  <c r="V1817" i="8"/>
  <c r="V1809" i="8"/>
  <c r="V1801" i="8"/>
  <c r="V1793" i="8"/>
  <c r="V1785" i="8"/>
  <c r="V1777" i="8"/>
  <c r="V1769" i="8"/>
  <c r="V1761" i="8"/>
  <c r="V1753" i="8"/>
  <c r="V1748" i="8"/>
  <c r="V1746" i="8"/>
  <c r="V1744" i="8"/>
  <c r="V1742" i="8"/>
  <c r="V1740" i="8"/>
  <c r="V1738" i="8"/>
  <c r="V1736" i="8"/>
  <c r="V1734" i="8"/>
  <c r="V1732" i="8"/>
  <c r="V1730" i="8"/>
  <c r="V1728" i="8"/>
  <c r="V1726" i="8"/>
  <c r="V1724" i="8"/>
  <c r="V1722" i="8"/>
  <c r="V1720" i="8"/>
  <c r="V1718" i="8"/>
  <c r="V1716" i="8"/>
  <c r="V1714" i="8"/>
  <c r="V1712" i="8"/>
  <c r="V1710" i="8"/>
  <c r="V1708" i="8"/>
  <c r="V1706" i="8"/>
  <c r="V1704" i="8"/>
  <c r="V1702" i="8"/>
  <c r="V1700" i="8"/>
  <c r="V1698" i="8"/>
  <c r="V1696" i="8"/>
  <c r="V1694" i="8"/>
  <c r="V1692" i="8"/>
  <c r="V1690" i="8"/>
  <c r="V1688" i="8"/>
  <c r="V1686" i="8"/>
  <c r="V1684" i="8"/>
  <c r="V1682" i="8"/>
  <c r="V1680" i="8"/>
  <c r="V1678" i="8"/>
  <c r="V1676" i="8"/>
  <c r="V1674" i="8"/>
  <c r="V1672" i="8"/>
  <c r="V1670" i="8"/>
  <c r="V1668" i="8"/>
  <c r="V1666" i="8"/>
  <c r="V1664" i="8"/>
  <c r="V1662" i="8"/>
  <c r="V1660" i="8"/>
  <c r="V1658" i="8"/>
  <c r="V1656" i="8"/>
  <c r="V1654" i="8"/>
  <c r="V1652" i="8"/>
  <c r="V1650" i="8"/>
  <c r="V1648" i="8"/>
  <c r="V1646" i="8"/>
  <c r="V1644" i="8"/>
  <c r="V1642" i="8"/>
  <c r="V1640" i="8"/>
  <c r="V1638" i="8"/>
  <c r="V1636" i="8"/>
  <c r="V1634" i="8"/>
  <c r="V1632" i="8"/>
  <c r="V1630" i="8"/>
  <c r="V1628" i="8"/>
  <c r="V1626" i="8"/>
  <c r="V1624" i="8"/>
  <c r="V1622" i="8"/>
  <c r="V1620" i="8"/>
  <c r="V1618" i="8"/>
  <c r="V1616" i="8"/>
  <c r="V1614" i="8"/>
  <c r="V1612" i="8"/>
  <c r="V1610" i="8"/>
  <c r="V1608" i="8"/>
  <c r="V1606" i="8"/>
  <c r="V1604" i="8"/>
  <c r="V1602" i="8"/>
  <c r="V1600" i="8"/>
  <c r="V1598" i="8"/>
  <c r="V1596" i="8"/>
  <c r="V1594" i="8"/>
  <c r="V1592" i="8"/>
  <c r="V1590" i="8"/>
  <c r="V1588" i="8"/>
  <c r="V1586" i="8"/>
  <c r="V1584" i="8"/>
  <c r="V1582" i="8"/>
  <c r="V1580" i="8"/>
  <c r="V1578" i="8"/>
  <c r="V1576" i="8"/>
  <c r="V1574" i="8"/>
  <c r="V1572" i="8"/>
  <c r="V1570" i="8"/>
  <c r="V1568" i="8"/>
  <c r="V1566" i="8"/>
  <c r="V1564" i="8"/>
  <c r="V1562" i="8"/>
  <c r="V1560" i="8"/>
  <c r="V1558" i="8"/>
  <c r="V1556" i="8"/>
  <c r="V1554" i="8"/>
  <c r="V1552" i="8"/>
  <c r="V1550" i="8"/>
  <c r="V1548" i="8"/>
  <c r="V1546" i="8"/>
  <c r="V1544" i="8"/>
  <c r="V1542" i="8"/>
  <c r="V1540" i="8"/>
  <c r="V1538" i="8"/>
  <c r="V1536" i="8"/>
  <c r="V1534" i="8"/>
  <c r="V1532" i="8"/>
  <c r="V1530" i="8"/>
  <c r="V1528" i="8"/>
  <c r="V1526" i="8"/>
  <c r="V1524" i="8"/>
  <c r="V1522" i="8"/>
  <c r="V1520" i="8"/>
  <c r="V1518" i="8"/>
  <c r="V1516" i="8"/>
  <c r="V1514" i="8"/>
  <c r="V1512" i="8"/>
  <c r="V1510" i="8"/>
  <c r="V1508" i="8"/>
  <c r="V1506" i="8"/>
  <c r="V1504" i="8"/>
  <c r="V1502" i="8"/>
  <c r="V1500" i="8"/>
  <c r="V1498" i="8"/>
  <c r="V1496" i="8"/>
  <c r="V1494" i="8"/>
  <c r="V1490" i="8"/>
  <c r="V1482" i="8"/>
  <c r="V1474" i="8"/>
  <c r="V1466" i="8"/>
  <c r="V1458" i="8"/>
  <c r="V1450" i="8"/>
  <c r="V1442" i="8"/>
  <c r="V1434" i="8"/>
  <c r="V1426" i="8"/>
  <c r="V1418" i="8"/>
  <c r="V1410" i="8"/>
  <c r="V1402" i="8"/>
  <c r="V1394" i="8"/>
  <c r="V1386" i="8"/>
  <c r="V1378" i="8"/>
  <c r="V1370" i="8"/>
  <c r="V1362" i="8"/>
  <c r="V1354" i="8"/>
  <c r="V1346" i="8"/>
  <c r="V1338" i="8"/>
  <c r="V1330" i="8"/>
  <c r="V1492" i="8"/>
  <c r="V1484" i="8"/>
  <c r="V1476" i="8"/>
  <c r="V1468" i="8"/>
  <c r="V1460" i="8"/>
  <c r="V1452" i="8"/>
  <c r="V1444" i="8"/>
  <c r="V1436" i="8"/>
  <c r="V1428" i="8"/>
  <c r="V1420" i="8"/>
  <c r="V1412" i="8"/>
  <c r="V1404" i="8"/>
  <c r="V1396" i="8"/>
  <c r="V1388" i="8"/>
  <c r="V1380" i="8"/>
  <c r="V1372" i="8"/>
  <c r="V1364" i="8"/>
  <c r="V1356" i="8"/>
  <c r="V1348" i="8"/>
  <c r="V1340" i="8"/>
  <c r="V1332" i="8"/>
  <c r="V1324" i="8"/>
  <c r="V1486" i="8"/>
  <c r="V1478" i="8"/>
  <c r="V1470" i="8"/>
  <c r="V1462" i="8"/>
  <c r="V1454" i="8"/>
  <c r="V1446" i="8"/>
  <c r="V1438" i="8"/>
  <c r="V1430" i="8"/>
  <c r="V1422" i="8"/>
  <c r="V1414" i="8"/>
  <c r="V1406" i="8"/>
  <c r="V1398" i="8"/>
  <c r="V1390" i="8"/>
  <c r="V1382" i="8"/>
  <c r="V1374" i="8"/>
  <c r="V1366" i="8"/>
  <c r="V1358" i="8"/>
  <c r="V1350" i="8"/>
  <c r="V1488" i="8"/>
  <c r="V1480" i="8"/>
  <c r="V1472" i="8"/>
  <c r="V1464" i="8"/>
  <c r="V1456" i="8"/>
  <c r="V1448" i="8"/>
  <c r="V1440" i="8"/>
  <c r="V1432" i="8"/>
  <c r="V1424" i="8"/>
  <c r="V1416" i="8"/>
  <c r="V1408" i="8"/>
  <c r="V1400" i="8"/>
  <c r="V1392" i="8"/>
  <c r="V1384" i="8"/>
  <c r="V1376" i="8"/>
  <c r="V1368" i="8"/>
  <c r="V1360" i="8"/>
  <c r="V1352" i="8"/>
  <c r="V1344" i="8"/>
  <c r="V1336" i="8"/>
  <c r="V1318" i="8"/>
  <c r="V1310" i="8"/>
  <c r="V1302" i="8"/>
  <c r="V1294" i="8"/>
  <c r="V1286" i="8"/>
  <c r="V1186" i="8"/>
  <c r="V1178" i="8"/>
  <c r="V1170" i="8"/>
  <c r="V1162" i="8"/>
  <c r="V1154" i="8"/>
  <c r="V1146" i="8"/>
  <c r="V1138" i="8"/>
  <c r="V1130" i="8"/>
  <c r="V1122" i="8"/>
  <c r="V1114" i="8"/>
  <c r="V1106" i="8"/>
  <c r="V1101" i="8"/>
  <c r="V1099" i="8"/>
  <c r="V1097" i="8"/>
  <c r="V1095" i="8"/>
  <c r="V1093" i="8"/>
  <c r="V1091" i="8"/>
  <c r="V1089" i="8"/>
  <c r="V1087" i="8"/>
  <c r="V1085" i="8"/>
  <c r="V1083" i="8"/>
  <c r="V1081" i="8"/>
  <c r="V1079" i="8"/>
  <c r="V1077" i="8"/>
  <c r="V1075" i="8"/>
  <c r="V1073" i="8"/>
  <c r="V1071" i="8"/>
  <c r="V1069" i="8"/>
  <c r="V1067" i="8"/>
  <c r="V1065" i="8"/>
  <c r="V1063" i="8"/>
  <c r="V1061" i="8"/>
  <c r="V1059" i="8"/>
  <c r="V1057" i="8"/>
  <c r="V1055" i="8"/>
  <c r="V1053" i="8"/>
  <c r="V1051" i="8"/>
  <c r="V1049" i="8"/>
  <c r="V1047" i="8"/>
  <c r="V1045" i="8"/>
  <c r="V1043" i="8"/>
  <c r="V1041" i="8"/>
  <c r="V1039" i="8"/>
  <c r="V1037" i="8"/>
  <c r="V1035" i="8"/>
  <c r="V1033" i="8"/>
  <c r="V1031" i="8"/>
  <c r="V1029" i="8"/>
  <c r="V1027" i="8"/>
  <c r="V1025" i="8"/>
  <c r="V1023" i="8"/>
  <c r="V1021" i="8"/>
  <c r="V1019" i="8"/>
  <c r="V1017" i="8"/>
  <c r="V1015" i="8"/>
  <c r="V1013" i="8"/>
  <c r="V1011" i="8"/>
  <c r="V1009" i="8"/>
  <c r="V1007" i="8"/>
  <c r="V1005" i="8"/>
  <c r="V1003" i="8"/>
  <c r="V1001" i="8"/>
  <c r="V999" i="8"/>
  <c r="V997" i="8"/>
  <c r="V1326" i="8"/>
  <c r="V1320" i="8"/>
  <c r="V1312" i="8"/>
  <c r="V1304" i="8"/>
  <c r="V1296" i="8"/>
  <c r="V1288" i="8"/>
  <c r="V1283" i="8"/>
  <c r="V1281" i="8"/>
  <c r="V1279" i="8"/>
  <c r="V1277" i="8"/>
  <c r="V1275" i="8"/>
  <c r="V1188" i="8"/>
  <c r="V1180" i="8"/>
  <c r="V1172" i="8"/>
  <c r="V1164" i="8"/>
  <c r="V1156" i="8"/>
  <c r="V1148" i="8"/>
  <c r="V1140" i="8"/>
  <c r="V1132" i="8"/>
  <c r="V1124" i="8"/>
  <c r="V1116" i="8"/>
  <c r="V1342" i="8"/>
  <c r="V1328" i="8"/>
  <c r="V1322" i="8"/>
  <c r="V1314" i="8"/>
  <c r="V1306" i="8"/>
  <c r="V1298" i="8"/>
  <c r="V1290" i="8"/>
  <c r="V1182" i="8"/>
  <c r="V1174" i="8"/>
  <c r="V1166" i="8"/>
  <c r="V1158" i="8"/>
  <c r="V1150" i="8"/>
  <c r="V1142" i="8"/>
  <c r="V1134" i="8"/>
  <c r="V1126" i="8"/>
  <c r="V1118" i="8"/>
  <c r="V1110" i="8"/>
  <c r="V1102" i="8"/>
  <c r="V1100" i="8"/>
  <c r="V1098" i="8"/>
  <c r="V1096" i="8"/>
  <c r="V1094" i="8"/>
  <c r="V1092" i="8"/>
  <c r="V1090" i="8"/>
  <c r="V1088" i="8"/>
  <c r="V1086" i="8"/>
  <c r="V1084" i="8"/>
  <c r="V1082" i="8"/>
  <c r="V1080" i="8"/>
  <c r="V1078" i="8"/>
  <c r="V1076" i="8"/>
  <c r="V1334" i="8"/>
  <c r="V1316" i="8"/>
  <c r="V1308" i="8"/>
  <c r="V1300" i="8"/>
  <c r="V1292" i="8"/>
  <c r="V1284" i="8"/>
  <c r="V1282" i="8"/>
  <c r="V1280" i="8"/>
  <c r="V1278" i="8"/>
  <c r="V1276" i="8"/>
  <c r="V1274" i="8"/>
  <c r="V1184" i="8"/>
  <c r="V1176" i="8"/>
  <c r="V1168" i="8"/>
  <c r="V1160" i="8"/>
  <c r="V1152" i="8"/>
  <c r="V1144" i="8"/>
  <c r="V1136" i="8"/>
  <c r="V1128" i="8"/>
  <c r="V1120" i="8"/>
  <c r="V1112" i="8"/>
  <c r="V1104" i="8"/>
  <c r="V1070" i="8"/>
  <c r="V1062" i="8"/>
  <c r="V1054" i="8"/>
  <c r="V1046" i="8"/>
  <c r="V1038" i="8"/>
  <c r="V1030" i="8"/>
  <c r="V1022" i="8"/>
  <c r="V1014" i="8"/>
  <c r="V1006" i="8"/>
  <c r="V998" i="8"/>
  <c r="V929" i="8"/>
  <c r="V927" i="8"/>
  <c r="V925" i="8"/>
  <c r="V923" i="8"/>
  <c r="V921" i="8"/>
  <c r="V919" i="8"/>
  <c r="V917" i="8"/>
  <c r="V915" i="8"/>
  <c r="V913" i="8"/>
  <c r="V911" i="8"/>
  <c r="V909" i="8"/>
  <c r="V907" i="8"/>
  <c r="V905" i="8"/>
  <c r="V903" i="8"/>
  <c r="V901" i="8"/>
  <c r="V899" i="8"/>
  <c r="V897" i="8"/>
  <c r="V895" i="8"/>
  <c r="V893" i="8"/>
  <c r="V891" i="8"/>
  <c r="V889" i="8"/>
  <c r="V887" i="8"/>
  <c r="V885" i="8"/>
  <c r="V883" i="8"/>
  <c r="V881" i="8"/>
  <c r="V879" i="8"/>
  <c r="V877" i="8"/>
  <c r="V875" i="8"/>
  <c r="V873" i="8"/>
  <c r="V871" i="8"/>
  <c r="V869" i="8"/>
  <c r="V867" i="8"/>
  <c r="V865" i="8"/>
  <c r="V863" i="8"/>
  <c r="V861" i="8"/>
  <c r="V859" i="8"/>
  <c r="V857" i="8"/>
  <c r="V855" i="8"/>
  <c r="V853" i="8"/>
  <c r="V851" i="8"/>
  <c r="V849" i="8"/>
  <c r="V847" i="8"/>
  <c r="V845" i="8"/>
  <c r="V843" i="8"/>
  <c r="V841" i="8"/>
  <c r="V839" i="8"/>
  <c r="V837" i="8"/>
  <c r="V835" i="8"/>
  <c r="V833" i="8"/>
  <c r="V831" i="8"/>
  <c r="V829" i="8"/>
  <c r="V827" i="8"/>
  <c r="V825" i="8"/>
  <c r="V823" i="8"/>
  <c r="V821" i="8"/>
  <c r="V819" i="8"/>
  <c r="V817" i="8"/>
  <c r="V815" i="8"/>
  <c r="V813" i="8"/>
  <c r="V811" i="8"/>
  <c r="V809" i="8"/>
  <c r="V807" i="8"/>
  <c r="V805" i="8"/>
  <c r="V803" i="8"/>
  <c r="V801" i="8"/>
  <c r="V799" i="8"/>
  <c r="V797" i="8"/>
  <c r="V795" i="8"/>
  <c r="V793" i="8"/>
  <c r="V791" i="8"/>
  <c r="V789" i="8"/>
  <c r="V787" i="8"/>
  <c r="V785" i="8"/>
  <c r="V783" i="8"/>
  <c r="V781" i="8"/>
  <c r="V779" i="8"/>
  <c r="V777" i="8"/>
  <c r="V775" i="8"/>
  <c r="V773" i="8"/>
  <c r="V771" i="8"/>
  <c r="V769" i="8"/>
  <c r="V767" i="8"/>
  <c r="V765" i="8"/>
  <c r="V763" i="8"/>
  <c r="V761" i="8"/>
  <c r="V1072" i="8"/>
  <c r="V1064" i="8"/>
  <c r="V1056" i="8"/>
  <c r="V1048" i="8"/>
  <c r="V1040" i="8"/>
  <c r="V1032" i="8"/>
  <c r="V1024" i="8"/>
  <c r="V1016" i="8"/>
  <c r="V1008" i="8"/>
  <c r="V1000" i="8"/>
  <c r="V995" i="8"/>
  <c r="V993" i="8"/>
  <c r="V991" i="8"/>
  <c r="V989" i="8"/>
  <c r="V987" i="8"/>
  <c r="V985" i="8"/>
  <c r="V983" i="8"/>
  <c r="V981" i="8"/>
  <c r="V979" i="8"/>
  <c r="V977" i="8"/>
  <c r="V975" i="8"/>
  <c r="V973" i="8"/>
  <c r="V971" i="8"/>
  <c r="V969" i="8"/>
  <c r="V967" i="8"/>
  <c r="V965" i="8"/>
  <c r="V963" i="8"/>
  <c r="V961" i="8"/>
  <c r="V959" i="8"/>
  <c r="V957" i="8"/>
  <c r="V955" i="8"/>
  <c r="V953" i="8"/>
  <c r="V951" i="8"/>
  <c r="V949" i="8"/>
  <c r="V947" i="8"/>
  <c r="V945" i="8"/>
  <c r="V943" i="8"/>
  <c r="V941" i="8"/>
  <c r="V939" i="8"/>
  <c r="V937" i="8"/>
  <c r="V935" i="8"/>
  <c r="V933" i="8"/>
  <c r="V1074" i="8"/>
  <c r="V1066" i="8"/>
  <c r="V1058" i="8"/>
  <c r="V1050" i="8"/>
  <c r="V1042" i="8"/>
  <c r="V1034" i="8"/>
  <c r="V1026" i="8"/>
  <c r="V1018" i="8"/>
  <c r="V1010" i="8"/>
  <c r="V1002" i="8"/>
  <c r="V930" i="8"/>
  <c r="V928" i="8"/>
  <c r="V926" i="8"/>
  <c r="V924" i="8"/>
  <c r="V922" i="8"/>
  <c r="V920" i="8"/>
  <c r="V918" i="8"/>
  <c r="V916" i="8"/>
  <c r="V914" i="8"/>
  <c r="V912" i="8"/>
  <c r="V910" i="8"/>
  <c r="V908" i="8"/>
  <c r="V906" i="8"/>
  <c r="V904" i="8"/>
  <c r="V902" i="8"/>
  <c r="V900" i="8"/>
  <c r="V898" i="8"/>
  <c r="V896" i="8"/>
  <c r="V894" i="8"/>
  <c r="V892" i="8"/>
  <c r="V890" i="8"/>
  <c r="V888" i="8"/>
  <c r="V886" i="8"/>
  <c r="V884" i="8"/>
  <c r="V882" i="8"/>
  <c r="V880" i="8"/>
  <c r="V878" i="8"/>
  <c r="V876" i="8"/>
  <c r="V874" i="8"/>
  <c r="V872" i="8"/>
  <c r="V870" i="8"/>
  <c r="V868" i="8"/>
  <c r="V866" i="8"/>
  <c r="V864" i="8"/>
  <c r="V862" i="8"/>
  <c r="V860" i="8"/>
  <c r="V858" i="8"/>
  <c r="V856" i="8"/>
  <c r="V854" i="8"/>
  <c r="V852" i="8"/>
  <c r="V850" i="8"/>
  <c r="V848" i="8"/>
  <c r="V846" i="8"/>
  <c r="V844" i="8"/>
  <c r="V842" i="8"/>
  <c r="V840" i="8"/>
  <c r="V838" i="8"/>
  <c r="V836" i="8"/>
  <c r="V834" i="8"/>
  <c r="V832" i="8"/>
  <c r="V830" i="8"/>
  <c r="V828" i="8"/>
  <c r="V826" i="8"/>
  <c r="V824" i="8"/>
  <c r="V822" i="8"/>
  <c r="V820" i="8"/>
  <c r="V818" i="8"/>
  <c r="V816" i="8"/>
  <c r="V814" i="8"/>
  <c r="V812" i="8"/>
  <c r="V1108" i="8"/>
  <c r="V1068" i="8"/>
  <c r="V1060" i="8"/>
  <c r="V1052" i="8"/>
  <c r="V1044" i="8"/>
  <c r="V1036" i="8"/>
  <c r="V1028" i="8"/>
  <c r="V1020" i="8"/>
  <c r="V1012" i="8"/>
  <c r="V1004" i="8"/>
  <c r="V996" i="8"/>
  <c r="V994" i="8"/>
  <c r="V992" i="8"/>
  <c r="V990" i="8"/>
  <c r="V988" i="8"/>
  <c r="V986" i="8"/>
  <c r="V984" i="8"/>
  <c r="V982" i="8"/>
  <c r="V980" i="8"/>
  <c r="V978" i="8"/>
  <c r="V976" i="8"/>
  <c r="V974" i="8"/>
  <c r="V972" i="8"/>
  <c r="V970" i="8"/>
  <c r="V968" i="8"/>
  <c r="V966" i="8"/>
  <c r="V964" i="8"/>
  <c r="V962" i="8"/>
  <c r="V960" i="8"/>
  <c r="V958" i="8"/>
  <c r="V956" i="8"/>
  <c r="V954" i="8"/>
  <c r="V952" i="8"/>
  <c r="V950" i="8"/>
  <c r="V948" i="8"/>
  <c r="V946" i="8"/>
  <c r="V944" i="8"/>
  <c r="V942" i="8"/>
  <c r="V940" i="8"/>
  <c r="V938" i="8"/>
  <c r="V936" i="8"/>
  <c r="V934" i="8"/>
  <c r="V932" i="8"/>
  <c r="V808" i="8"/>
  <c r="V800" i="8"/>
  <c r="V792" i="8"/>
  <c r="V784" i="8"/>
  <c r="V776" i="8"/>
  <c r="V768" i="8"/>
  <c r="V760" i="8"/>
  <c r="V758" i="8"/>
  <c r="V756" i="8"/>
  <c r="V754" i="8"/>
  <c r="V752" i="8"/>
  <c r="V750" i="8"/>
  <c r="V748" i="8"/>
  <c r="V746" i="8"/>
  <c r="V744" i="8"/>
  <c r="V742" i="8"/>
  <c r="V740" i="8"/>
  <c r="V738" i="8"/>
  <c r="V736" i="8"/>
  <c r="V734" i="8"/>
  <c r="V732" i="8"/>
  <c r="V730" i="8"/>
  <c r="V728" i="8"/>
  <c r="V726" i="8"/>
  <c r="V724" i="8"/>
  <c r="V722" i="8"/>
  <c r="V720" i="8"/>
  <c r="V718" i="8"/>
  <c r="V716" i="8"/>
  <c r="V714" i="8"/>
  <c r="V712" i="8"/>
  <c r="V710" i="8"/>
  <c r="V708" i="8"/>
  <c r="V706" i="8"/>
  <c r="V704" i="8"/>
  <c r="V702" i="8"/>
  <c r="V700" i="8"/>
  <c r="V698" i="8"/>
  <c r="V696" i="8"/>
  <c r="V694" i="8"/>
  <c r="V692" i="8"/>
  <c r="V690" i="8"/>
  <c r="V688" i="8"/>
  <c r="V686" i="8"/>
  <c r="V684" i="8"/>
  <c r="V682" i="8"/>
  <c r="V680" i="8"/>
  <c r="V678" i="8"/>
  <c r="V676" i="8"/>
  <c r="V674" i="8"/>
  <c r="V672" i="8"/>
  <c r="V670" i="8"/>
  <c r="V668" i="8"/>
  <c r="V666" i="8"/>
  <c r="V664" i="8"/>
  <c r="V662" i="8"/>
  <c r="V660" i="8"/>
  <c r="V658" i="8"/>
  <c r="V656" i="8"/>
  <c r="V654" i="8"/>
  <c r="V652" i="8"/>
  <c r="V650" i="8"/>
  <c r="V648" i="8"/>
  <c r="V646" i="8"/>
  <c r="V644" i="8"/>
  <c r="V642" i="8"/>
  <c r="V640" i="8"/>
  <c r="V638" i="8"/>
  <c r="V636" i="8"/>
  <c r="V634" i="8"/>
  <c r="V632" i="8"/>
  <c r="V630" i="8"/>
  <c r="V628" i="8"/>
  <c r="V626" i="8"/>
  <c r="V624" i="8"/>
  <c r="V622" i="8"/>
  <c r="V620" i="8"/>
  <c r="V618" i="8"/>
  <c r="V616" i="8"/>
  <c r="V614" i="8"/>
  <c r="V612" i="8"/>
  <c r="V610" i="8"/>
  <c r="V608" i="8"/>
  <c r="V606" i="8"/>
  <c r="V604" i="8"/>
  <c r="V602" i="8"/>
  <c r="V600" i="8"/>
  <c r="V598" i="8"/>
  <c r="V596" i="8"/>
  <c r="V594" i="8"/>
  <c r="V592" i="8"/>
  <c r="V810" i="8"/>
  <c r="V802" i="8"/>
  <c r="V794" i="8"/>
  <c r="V786" i="8"/>
  <c r="V778" i="8"/>
  <c r="V770" i="8"/>
  <c r="V762" i="8"/>
  <c r="V804" i="8"/>
  <c r="V796" i="8"/>
  <c r="V788" i="8"/>
  <c r="V780" i="8"/>
  <c r="V772" i="8"/>
  <c r="V764" i="8"/>
  <c r="V759" i="8"/>
  <c r="V757" i="8"/>
  <c r="V755" i="8"/>
  <c r="V753" i="8"/>
  <c r="V751" i="8"/>
  <c r="V749" i="8"/>
  <c r="V747" i="8"/>
  <c r="V745" i="8"/>
  <c r="V743" i="8"/>
  <c r="V741" i="8"/>
  <c r="V739" i="8"/>
  <c r="V737" i="8"/>
  <c r="V735" i="8"/>
  <c r="V733" i="8"/>
  <c r="V731" i="8"/>
  <c r="V729" i="8"/>
  <c r="V727" i="8"/>
  <c r="V725" i="8"/>
  <c r="V723" i="8"/>
  <c r="V721" i="8"/>
  <c r="V719" i="8"/>
  <c r="V717" i="8"/>
  <c r="V715" i="8"/>
  <c r="V713" i="8"/>
  <c r="V711" i="8"/>
  <c r="V709" i="8"/>
  <c r="V707" i="8"/>
  <c r="V705" i="8"/>
  <c r="V703" i="8"/>
  <c r="V701" i="8"/>
  <c r="V699" i="8"/>
  <c r="V697" i="8"/>
  <c r="V695" i="8"/>
  <c r="V693" i="8"/>
  <c r="V691" i="8"/>
  <c r="V689" i="8"/>
  <c r="V687" i="8"/>
  <c r="V685" i="8"/>
  <c r="V683" i="8"/>
  <c r="V681" i="8"/>
  <c r="V679" i="8"/>
  <c r="V677" i="8"/>
  <c r="V675" i="8"/>
  <c r="V673" i="8"/>
  <c r="V671" i="8"/>
  <c r="V669" i="8"/>
  <c r="V667" i="8"/>
  <c r="V665" i="8"/>
  <c r="V663" i="8"/>
  <c r="V661" i="8"/>
  <c r="V659" i="8"/>
  <c r="V657" i="8"/>
  <c r="V655" i="8"/>
  <c r="V653" i="8"/>
  <c r="V651" i="8"/>
  <c r="V649" i="8"/>
  <c r="V647" i="8"/>
  <c r="V645" i="8"/>
  <c r="V643" i="8"/>
  <c r="V641" i="8"/>
  <c r="V639" i="8"/>
  <c r="V637" i="8"/>
  <c r="V635" i="8"/>
  <c r="V633" i="8"/>
  <c r="V631" i="8"/>
  <c r="V629" i="8"/>
  <c r="V627" i="8"/>
  <c r="V625" i="8"/>
  <c r="V623" i="8"/>
  <c r="V621" i="8"/>
  <c r="V619" i="8"/>
  <c r="V617" i="8"/>
  <c r="V615" i="8"/>
  <c r="V613" i="8"/>
  <c r="V611" i="8"/>
  <c r="V609" i="8"/>
  <c r="V607" i="8"/>
  <c r="V605" i="8"/>
  <c r="V603" i="8"/>
  <c r="V601" i="8"/>
  <c r="V599" i="8"/>
  <c r="V597" i="8"/>
  <c r="V595" i="8"/>
  <c r="V593" i="8"/>
  <c r="V591" i="8"/>
  <c r="V806" i="8"/>
  <c r="V798" i="8"/>
  <c r="V790" i="8"/>
  <c r="V782" i="8"/>
  <c r="V774" i="8"/>
  <c r="V766" i="8"/>
  <c r="AB389" i="8"/>
  <c r="V390" i="8"/>
  <c r="AB391" i="8"/>
  <c r="V392" i="8"/>
  <c r="AB393" i="8"/>
  <c r="V394" i="8"/>
  <c r="AB395" i="8"/>
  <c r="V396" i="8"/>
  <c r="AB397" i="8"/>
  <c r="V398" i="8"/>
  <c r="AB399" i="8"/>
  <c r="V400" i="8"/>
  <c r="AB401" i="8"/>
  <c r="V402" i="8"/>
  <c r="AB403" i="8"/>
  <c r="V404" i="8"/>
  <c r="AB405" i="8"/>
  <c r="V406" i="8"/>
  <c r="AB407" i="8"/>
  <c r="V408" i="8"/>
  <c r="AB409" i="8"/>
  <c r="V410" i="8"/>
  <c r="AB411" i="8"/>
  <c r="V412" i="8"/>
  <c r="AB413" i="8"/>
  <c r="V414" i="8"/>
  <c r="AB415" i="8"/>
  <c r="V416" i="8"/>
  <c r="AB417" i="8"/>
  <c r="V418" i="8"/>
  <c r="AB419" i="8"/>
  <c r="V420" i="8"/>
  <c r="AB421" i="8"/>
  <c r="V422" i="8"/>
  <c r="AB423" i="8"/>
  <c r="V424" i="8"/>
  <c r="AB425" i="8"/>
  <c r="V426" i="8"/>
  <c r="AB427" i="8"/>
  <c r="V428" i="8"/>
  <c r="AB429" i="8"/>
  <c r="V430" i="8"/>
  <c r="AB431" i="8"/>
  <c r="V432" i="8"/>
  <c r="AB433" i="8"/>
  <c r="V434" i="8"/>
  <c r="AB435" i="8"/>
  <c r="V436" i="8"/>
  <c r="AB437" i="8"/>
  <c r="V438" i="8"/>
  <c r="AB439" i="8"/>
  <c r="V440" i="8"/>
  <c r="AB441" i="8"/>
  <c r="V442" i="8"/>
  <c r="AB443" i="8"/>
  <c r="V444" i="8"/>
  <c r="AB445" i="8"/>
  <c r="V446" i="8"/>
  <c r="AB447" i="8"/>
  <c r="V448" i="8"/>
  <c r="AB449" i="8"/>
  <c r="V450" i="8"/>
  <c r="AB451" i="8"/>
  <c r="V452" i="8"/>
  <c r="AB453" i="8"/>
  <c r="V454" i="8"/>
  <c r="AB455" i="8"/>
  <c r="V456" i="8"/>
  <c r="AB457" i="8"/>
  <c r="V458" i="8"/>
  <c r="AB459" i="8"/>
  <c r="V460" i="8"/>
  <c r="AB461" i="8"/>
  <c r="V462" i="8"/>
  <c r="AB463" i="8"/>
  <c r="V464" i="8"/>
  <c r="AB465" i="8"/>
  <c r="V466" i="8"/>
  <c r="AB467" i="8"/>
  <c r="V468" i="8"/>
  <c r="AB469" i="8"/>
  <c r="V470" i="8"/>
  <c r="AB471" i="8"/>
  <c r="V472" i="8"/>
  <c r="AB473" i="8"/>
  <c r="V474" i="8"/>
  <c r="AB475" i="8"/>
  <c r="V476" i="8"/>
  <c r="AB477" i="8"/>
  <c r="V478" i="8"/>
  <c r="AB479" i="8"/>
  <c r="V480" i="8"/>
  <c r="AB481" i="8"/>
  <c r="V482" i="8"/>
  <c r="AB483" i="8"/>
  <c r="V484" i="8"/>
  <c r="AB485" i="8"/>
  <c r="V486" i="8"/>
  <c r="AB487" i="8"/>
  <c r="V488" i="8"/>
  <c r="AB489" i="8"/>
  <c r="V490" i="8"/>
  <c r="AB491" i="8"/>
  <c r="V492" i="8"/>
  <c r="AB493" i="8"/>
  <c r="V494" i="8"/>
  <c r="AB495" i="8"/>
  <c r="V496" i="8"/>
  <c r="AB497" i="8"/>
  <c r="V498" i="8"/>
  <c r="AB499" i="8"/>
  <c r="V500" i="8"/>
  <c r="AB501" i="8"/>
  <c r="V502" i="8"/>
  <c r="AB503" i="8"/>
  <c r="V504" i="8"/>
  <c r="AB505" i="8"/>
  <c r="V506" i="8"/>
  <c r="AB507" i="8"/>
  <c r="V508" i="8"/>
  <c r="AB509" i="8"/>
  <c r="V510" i="8"/>
  <c r="AB511" i="8"/>
  <c r="V512" i="8"/>
  <c r="AB513" i="8"/>
  <c r="V514" i="8"/>
  <c r="AB515" i="8"/>
  <c r="V516" i="8"/>
  <c r="AB517" i="8"/>
  <c r="V518" i="8"/>
  <c r="AB519" i="8"/>
  <c r="V520" i="8"/>
  <c r="AB521" i="8"/>
  <c r="V522" i="8"/>
  <c r="AB523" i="8"/>
  <c r="V524" i="8"/>
  <c r="AB525" i="8"/>
  <c r="V526" i="8"/>
  <c r="AB527" i="8"/>
  <c r="V528" i="8"/>
  <c r="AB529" i="8"/>
  <c r="V530" i="8"/>
  <c r="AB531" i="8"/>
  <c r="V532" i="8"/>
  <c r="V533" i="8"/>
  <c r="AB534" i="8"/>
  <c r="V535" i="8"/>
  <c r="AB536" i="8"/>
  <c r="V537" i="8"/>
  <c r="AB538" i="8"/>
  <c r="V539" i="8"/>
  <c r="AB540" i="8"/>
  <c r="V541" i="8"/>
  <c r="AB542" i="8"/>
  <c r="V543" i="8"/>
  <c r="AB544" i="8"/>
  <c r="V545" i="8"/>
  <c r="AB546" i="8"/>
  <c r="V547" i="8"/>
  <c r="AB548" i="8"/>
  <c r="V549" i="8"/>
  <c r="AB550" i="8"/>
  <c r="V551" i="8"/>
  <c r="AB552" i="8"/>
  <c r="V553" i="8"/>
  <c r="AB554" i="8"/>
  <c r="V555" i="8"/>
  <c r="AB556" i="8"/>
  <c r="V557" i="8"/>
  <c r="AB558" i="8"/>
  <c r="V559" i="8"/>
  <c r="AB560" i="8"/>
  <c r="V561" i="8"/>
  <c r="AB562" i="8"/>
  <c r="V563" i="8"/>
  <c r="AB564" i="8"/>
  <c r="V565" i="8"/>
  <c r="AB566" i="8"/>
  <c r="V567" i="8"/>
  <c r="AB568" i="8"/>
  <c r="V569" i="8"/>
  <c r="AB570" i="8"/>
  <c r="V571" i="8"/>
  <c r="AB572" i="8"/>
  <c r="V573" i="8"/>
  <c r="AB574" i="8"/>
  <c r="V575" i="8"/>
  <c r="AB576" i="8"/>
  <c r="V577" i="8"/>
  <c r="AB578" i="8"/>
  <c r="V579" i="8"/>
  <c r="AB580" i="8"/>
  <c r="V581" i="8"/>
  <c r="AB582" i="8"/>
  <c r="V583" i="8"/>
  <c r="AB584" i="8"/>
  <c r="V585" i="8"/>
  <c r="AB586" i="8"/>
  <c r="V587" i="8"/>
  <c r="AB588" i="8"/>
  <c r="V589" i="8"/>
  <c r="AB590" i="8"/>
  <c r="V1103" i="8"/>
  <c r="V1111" i="8"/>
  <c r="V1107" i="8"/>
  <c r="V1115" i="8"/>
  <c r="V1123" i="8"/>
  <c r="V1131" i="8"/>
  <c r="V1139" i="8"/>
  <c r="V1147" i="8"/>
  <c r="V1155" i="8"/>
  <c r="V1163" i="8"/>
  <c r="V1171" i="8"/>
  <c r="V1179" i="8"/>
  <c r="V1187" i="8"/>
  <c r="V1190" i="8"/>
  <c r="V1194" i="8"/>
  <c r="V1198" i="8"/>
  <c r="V1202" i="8"/>
  <c r="V1206" i="8"/>
  <c r="V1210" i="8"/>
  <c r="V1214" i="8"/>
  <c r="V1218" i="8"/>
  <c r="V1222" i="8"/>
  <c r="V1226" i="8"/>
  <c r="V1230" i="8"/>
  <c r="V1234" i="8"/>
  <c r="V1238" i="8"/>
  <c r="V1242" i="8"/>
  <c r="V1246" i="8"/>
  <c r="V1250" i="8"/>
  <c r="V1254" i="8"/>
  <c r="V1258" i="8"/>
  <c r="V1262" i="8"/>
  <c r="V1266" i="8"/>
  <c r="V1270" i="8"/>
  <c r="AB1106" i="8"/>
  <c r="AB1114" i="8"/>
  <c r="AB1122" i="8"/>
  <c r="AB1130" i="8"/>
  <c r="AB1138" i="8"/>
  <c r="AB1146" i="8"/>
  <c r="AB1154" i="8"/>
  <c r="AB1162" i="8"/>
  <c r="AB1170" i="8"/>
  <c r="AB1178" i="8"/>
  <c r="AB1186" i="8"/>
  <c r="AB1189" i="8"/>
  <c r="AB1193" i="8"/>
  <c r="AB1197" i="8"/>
  <c r="AB1201" i="8"/>
  <c r="AB1205" i="8"/>
  <c r="AB1209" i="8"/>
  <c r="AB1213" i="8"/>
  <c r="AB1217" i="8"/>
  <c r="AB1221" i="8"/>
  <c r="AB1225" i="8"/>
  <c r="AB1229" i="8"/>
  <c r="AB1233" i="8"/>
  <c r="AB1237" i="8"/>
  <c r="AB1241" i="8"/>
  <c r="AB1245" i="8"/>
  <c r="AB1249" i="8"/>
  <c r="AB1253" i="8"/>
  <c r="AB1257" i="8"/>
  <c r="AB1261" i="8"/>
  <c r="AB1265" i="8"/>
  <c r="AB1269" i="8"/>
  <c r="AB1273" i="8"/>
  <c r="V1105" i="8"/>
  <c r="V1113" i="8"/>
  <c r="V1121" i="8"/>
  <c r="V1129" i="8"/>
  <c r="V1137" i="8"/>
  <c r="V1145" i="8"/>
  <c r="V1153" i="8"/>
  <c r="V1161" i="8"/>
  <c r="V1169" i="8"/>
  <c r="V1177" i="8"/>
  <c r="V1185" i="8"/>
  <c r="V1191" i="8"/>
  <c r="V1195" i="8"/>
  <c r="V1199" i="8"/>
  <c r="V1203" i="8"/>
  <c r="V1207" i="8"/>
  <c r="V1211" i="8"/>
  <c r="V1215" i="8"/>
  <c r="V1219" i="8"/>
  <c r="V1223" i="8"/>
  <c r="V1227" i="8"/>
  <c r="V1231" i="8"/>
  <c r="V1235" i="8"/>
  <c r="V1239" i="8"/>
  <c r="V1243" i="8"/>
  <c r="V1247" i="8"/>
  <c r="V1251" i="8"/>
  <c r="V1255" i="8"/>
  <c r="V1259" i="8"/>
  <c r="V1263" i="8"/>
  <c r="V1267" i="8"/>
  <c r="V1271" i="8"/>
  <c r="AB1104" i="8"/>
  <c r="AB1112" i="8"/>
  <c r="AB1120" i="8"/>
  <c r="AB1128" i="8"/>
  <c r="AB1136" i="8"/>
  <c r="AB1144" i="8"/>
  <c r="AB1152" i="8"/>
  <c r="AB1160" i="8"/>
  <c r="AB1168" i="8"/>
  <c r="AB1176" i="8"/>
  <c r="AB1184" i="8"/>
  <c r="AB1190" i="8"/>
  <c r="AB1194" i="8"/>
  <c r="AB1198" i="8"/>
  <c r="AB1202" i="8"/>
  <c r="AB1206" i="8"/>
  <c r="AB1210" i="8"/>
  <c r="AB1214" i="8"/>
  <c r="AB1218" i="8"/>
  <c r="AB1222" i="8"/>
  <c r="AB1226" i="8"/>
  <c r="AB1230" i="8"/>
  <c r="AB1234" i="8"/>
  <c r="AB1238" i="8"/>
  <c r="AB1242" i="8"/>
  <c r="AB1246" i="8"/>
  <c r="AB1250" i="8"/>
  <c r="AB1254" i="8"/>
  <c r="AB1258" i="8"/>
  <c r="AB1262" i="8"/>
  <c r="AB1266" i="8"/>
  <c r="AB1270" i="8"/>
  <c r="V1119" i="8"/>
  <c r="V1127" i="8"/>
  <c r="V1135" i="8"/>
  <c r="V1143" i="8"/>
  <c r="V1151" i="8"/>
  <c r="V1159" i="8"/>
  <c r="V1167" i="8"/>
  <c r="V1175" i="8"/>
  <c r="V1183" i="8"/>
  <c r="V1192" i="8"/>
  <c r="V1196" i="8"/>
  <c r="V1200" i="8"/>
  <c r="V1204" i="8"/>
  <c r="V1208" i="8"/>
  <c r="V1212" i="8"/>
  <c r="V1216" i="8"/>
  <c r="V1220" i="8"/>
  <c r="V1224" i="8"/>
  <c r="V1228" i="8"/>
  <c r="V1232" i="8"/>
  <c r="V1236" i="8"/>
  <c r="V1240" i="8"/>
  <c r="V1244" i="8"/>
  <c r="V1248" i="8"/>
  <c r="V1252" i="8"/>
  <c r="V1256" i="8"/>
  <c r="V1260" i="8"/>
  <c r="V1264" i="8"/>
  <c r="V1268" i="8"/>
  <c r="V1272" i="8"/>
  <c r="AB1102" i="8"/>
  <c r="AB1110" i="8"/>
  <c r="AB1118" i="8"/>
  <c r="AB1126" i="8"/>
  <c r="AB1134" i="8"/>
  <c r="AB1142" i="8"/>
  <c r="AB1150" i="8"/>
  <c r="AB1158" i="8"/>
  <c r="AB1166" i="8"/>
  <c r="AB1174" i="8"/>
  <c r="AB1182" i="8"/>
  <c r="AB1191" i="8"/>
  <c r="AB1195" i="8"/>
  <c r="AB1199" i="8"/>
  <c r="AB1203" i="8"/>
  <c r="AB1207" i="8"/>
  <c r="AB1211" i="8"/>
  <c r="AB1215" i="8"/>
  <c r="AB1219" i="8"/>
  <c r="AB1223" i="8"/>
  <c r="AB1227" i="8"/>
  <c r="AB1231" i="8"/>
  <c r="AB1235" i="8"/>
  <c r="AB1239" i="8"/>
  <c r="AB1243" i="8"/>
  <c r="AB1247" i="8"/>
  <c r="AB1251" i="8"/>
  <c r="AB1255" i="8"/>
  <c r="AB1259" i="8"/>
  <c r="AB1263" i="8"/>
  <c r="AB1267" i="8"/>
  <c r="AB1271" i="8"/>
  <c r="V1109" i="8"/>
  <c r="V1117" i="8"/>
  <c r="V1125" i="8"/>
  <c r="V1133" i="8"/>
  <c r="V1141" i="8"/>
  <c r="V1149" i="8"/>
  <c r="V1157" i="8"/>
  <c r="V1165" i="8"/>
  <c r="V1173" i="8"/>
  <c r="V1181" i="8"/>
  <c r="V1189" i="8"/>
  <c r="V1193" i="8"/>
  <c r="V1197" i="8"/>
  <c r="V1201" i="8"/>
  <c r="V1205" i="8"/>
  <c r="V1209" i="8"/>
  <c r="V1213" i="8"/>
  <c r="V1217" i="8"/>
  <c r="V1221" i="8"/>
  <c r="V1225" i="8"/>
  <c r="V1229" i="8"/>
  <c r="V1233" i="8"/>
  <c r="V1237" i="8"/>
  <c r="V1241" i="8"/>
  <c r="V1245" i="8"/>
  <c r="V1249" i="8"/>
  <c r="V1253" i="8"/>
  <c r="V1257" i="8"/>
  <c r="V1261" i="8"/>
  <c r="V1265" i="8"/>
  <c r="V1269" i="8"/>
  <c r="V1273" i="8"/>
  <c r="AB1108" i="8"/>
  <c r="AB1116" i="8"/>
  <c r="AB1124" i="8"/>
  <c r="AB1132" i="8"/>
  <c r="AB1140" i="8"/>
  <c r="AB1148" i="8"/>
  <c r="AB1156" i="8"/>
  <c r="AB1164" i="8"/>
  <c r="AB1172" i="8"/>
  <c r="AB1180" i="8"/>
  <c r="AB1188" i="8"/>
  <c r="AB1192" i="8"/>
  <c r="AB1196" i="8"/>
  <c r="AB1200" i="8"/>
  <c r="AB1204" i="8"/>
  <c r="AB1208" i="8"/>
  <c r="AB1212" i="8"/>
  <c r="AB1216" i="8"/>
  <c r="AB1220" i="8"/>
  <c r="AB1224" i="8"/>
  <c r="AB1228" i="8"/>
  <c r="AB1232" i="8"/>
  <c r="AB1236" i="8"/>
  <c r="AB1240" i="8"/>
  <c r="AB1244" i="8"/>
  <c r="AB1248" i="8"/>
  <c r="AB1252" i="8"/>
  <c r="AB1256" i="8"/>
  <c r="AB1260" i="8"/>
  <c r="AB1264" i="8"/>
  <c r="AB1268" i="8"/>
  <c r="AB1272" i="8"/>
  <c r="AB2761" i="8"/>
  <c r="V2759" i="8"/>
  <c r="V2763" i="8"/>
  <c r="V2767" i="8"/>
  <c r="V2771" i="8"/>
  <c r="V2775" i="8"/>
  <c r="V2779" i="8"/>
  <c r="V2783" i="8"/>
  <c r="V2787" i="8"/>
  <c r="V2791" i="8"/>
  <c r="V2795" i="8"/>
  <c r="V2799" i="8"/>
  <c r="V2803" i="8"/>
  <c r="V2807" i="8"/>
  <c r="V2811" i="8"/>
  <c r="V2815" i="8"/>
  <c r="V2819" i="8"/>
  <c r="V2823" i="8"/>
  <c r="V2827" i="8"/>
  <c r="V2831" i="8"/>
  <c r="V2835" i="8"/>
  <c r="V2839" i="8"/>
  <c r="V2843" i="8"/>
  <c r="V2847" i="8"/>
  <c r="V2851" i="8"/>
  <c r="V2855" i="8"/>
  <c r="V2859" i="8"/>
  <c r="V2863" i="8"/>
  <c r="V2867" i="8"/>
  <c r="V2871" i="8"/>
  <c r="V2875" i="8"/>
  <c r="V2879" i="8"/>
  <c r="V2883" i="8"/>
  <c r="V2887" i="8"/>
  <c r="V2891" i="8"/>
  <c r="V2895" i="8"/>
  <c r="V2899" i="8"/>
  <c r="V2903" i="8"/>
  <c r="V2907" i="8"/>
  <c r="V2911" i="8"/>
  <c r="V2915" i="8"/>
  <c r="V2919" i="8"/>
  <c r="V2923" i="8"/>
  <c r="V2927" i="8"/>
  <c r="V2931" i="8"/>
  <c r="V2935" i="8"/>
  <c r="V2939" i="8"/>
  <c r="V2943" i="8"/>
  <c r="V2947" i="8"/>
  <c r="V2951" i="8"/>
  <c r="V2955" i="8"/>
  <c r="V2959" i="8"/>
  <c r="V2963" i="8"/>
  <c r="V2967" i="8"/>
  <c r="V2971" i="8"/>
  <c r="V2975" i="8"/>
  <c r="V2979" i="8"/>
  <c r="V2983" i="8"/>
  <c r="V2987" i="8"/>
  <c r="V2991" i="8"/>
  <c r="V2995" i="8"/>
  <c r="V2999" i="8"/>
  <c r="V3003" i="8"/>
  <c r="V3007" i="8"/>
  <c r="V3011" i="8"/>
  <c r="V3015" i="8"/>
  <c r="V3019" i="8"/>
  <c r="V3023" i="8"/>
  <c r="V3027" i="8"/>
  <c r="AB2758" i="8"/>
  <c r="AB2762" i="8"/>
  <c r="AB2766" i="8"/>
  <c r="AB2770" i="8"/>
  <c r="AB2774" i="8"/>
  <c r="AB2778" i="8"/>
  <c r="AB2782" i="8"/>
  <c r="AB2786" i="8"/>
  <c r="AB2790" i="8"/>
  <c r="AB2794" i="8"/>
  <c r="AB2798" i="8"/>
  <c r="AB2802" i="8"/>
  <c r="AB2806" i="8"/>
  <c r="AB2810" i="8"/>
  <c r="AB2814" i="8"/>
  <c r="AB2818" i="8"/>
  <c r="AB2822" i="8"/>
  <c r="AB2826" i="8"/>
  <c r="AB2830" i="8"/>
  <c r="AB2834" i="8"/>
  <c r="AB2838" i="8"/>
  <c r="AB2842" i="8"/>
  <c r="AB2846" i="8"/>
  <c r="AB2850" i="8"/>
  <c r="AB2854" i="8"/>
  <c r="AB2858" i="8"/>
  <c r="AB2862" i="8"/>
  <c r="AB2866" i="8"/>
  <c r="AB2870" i="8"/>
  <c r="AB2874" i="8"/>
  <c r="AB2878" i="8"/>
  <c r="AB2882" i="8"/>
  <c r="AB2886" i="8"/>
  <c r="AB2890" i="8"/>
  <c r="AB2894" i="8"/>
  <c r="AB2898" i="8"/>
  <c r="AB2902" i="8"/>
  <c r="AB2906" i="8"/>
  <c r="AB2910" i="8"/>
  <c r="AB2914" i="8"/>
  <c r="AB2918" i="8"/>
  <c r="AB2922" i="8"/>
  <c r="AB2926" i="8"/>
  <c r="AB2930" i="8"/>
  <c r="AB2934" i="8"/>
  <c r="AB2938" i="8"/>
  <c r="AB2942" i="8"/>
  <c r="AB2946" i="8"/>
  <c r="AB2950" i="8"/>
  <c r="AB2954" i="8"/>
  <c r="AB2958" i="8"/>
  <c r="AB2962" i="8"/>
  <c r="AB2966" i="8"/>
  <c r="AB2970" i="8"/>
  <c r="AB2974" i="8"/>
  <c r="AB2978" i="8"/>
  <c r="AB2982" i="8"/>
  <c r="AB2986" i="8"/>
  <c r="AB2990" i="8"/>
  <c r="AB2994" i="8"/>
  <c r="AB2998" i="8"/>
  <c r="AB3002" i="8"/>
  <c r="AB3006" i="8"/>
  <c r="AB3010" i="8"/>
  <c r="AB3014" i="8"/>
  <c r="AB3018" i="8"/>
  <c r="AB3022" i="8"/>
  <c r="AB3026" i="8"/>
  <c r="AB2759" i="8"/>
  <c r="AB2763" i="8"/>
  <c r="AB2767" i="8"/>
  <c r="AB2771" i="8"/>
  <c r="AB2775" i="8"/>
  <c r="AB2779" i="8"/>
  <c r="AB2783" i="8"/>
  <c r="AB2791" i="8"/>
  <c r="AB2799" i="8"/>
  <c r="AB2807" i="8"/>
  <c r="V2761" i="8"/>
  <c r="V2765" i="8"/>
  <c r="V2769" i="8"/>
  <c r="V2773" i="8"/>
  <c r="V2777" i="8"/>
  <c r="V2781" i="8"/>
  <c r="V2785" i="8"/>
  <c r="V2789" i="8"/>
  <c r="V2793" i="8"/>
  <c r="V2797" i="8"/>
  <c r="V2801" i="8"/>
  <c r="V2805" i="8"/>
  <c r="V2809" i="8"/>
  <c r="V2813" i="8"/>
  <c r="V2817" i="8"/>
  <c r="V2821" i="8"/>
  <c r="V2825" i="8"/>
  <c r="V2829" i="8"/>
  <c r="V2833" i="8"/>
  <c r="V2837" i="8"/>
  <c r="V2841" i="8"/>
  <c r="V2845" i="8"/>
  <c r="V2849" i="8"/>
  <c r="V2853" i="8"/>
  <c r="V2857" i="8"/>
  <c r="V2861" i="8"/>
  <c r="V2865" i="8"/>
  <c r="V2869" i="8"/>
  <c r="V2873" i="8"/>
  <c r="V2877" i="8"/>
  <c r="V2881" i="8"/>
  <c r="V2885" i="8"/>
  <c r="V2889" i="8"/>
  <c r="V2893" i="8"/>
  <c r="V2897" i="8"/>
  <c r="V2901" i="8"/>
  <c r="V2905" i="8"/>
  <c r="V2909" i="8"/>
  <c r="V2913" i="8"/>
  <c r="V2917" i="8"/>
  <c r="V2921" i="8"/>
  <c r="V2925" i="8"/>
  <c r="V2929" i="8"/>
  <c r="V2933" i="8"/>
  <c r="V2937" i="8"/>
  <c r="V2941" i="8"/>
  <c r="V2945" i="8"/>
  <c r="V2949" i="8"/>
  <c r="V2953" i="8"/>
  <c r="V2957" i="8"/>
  <c r="V2961" i="8"/>
  <c r="V2965" i="8"/>
  <c r="V2969" i="8"/>
  <c r="V2973" i="8"/>
  <c r="V2977" i="8"/>
  <c r="V2981" i="8"/>
  <c r="V2985" i="8"/>
  <c r="V2989" i="8"/>
  <c r="V2993" i="8"/>
  <c r="V2997" i="8"/>
  <c r="V3001" i="8"/>
  <c r="V3005" i="8"/>
  <c r="V3009" i="8"/>
  <c r="V3013" i="8"/>
  <c r="V3017" i="8"/>
  <c r="V3021" i="8"/>
  <c r="V3025" i="8"/>
  <c r="AB2760" i="8"/>
  <c r="AB2764" i="8"/>
  <c r="AB2768" i="8"/>
  <c r="AB2772" i="8"/>
  <c r="AB2776" i="8"/>
  <c r="AB2780" i="8"/>
  <c r="AB2784" i="8"/>
  <c r="AB2788" i="8"/>
  <c r="AB2792" i="8"/>
  <c r="AB2796" i="8"/>
  <c r="AB2800" i="8"/>
  <c r="AB2804" i="8"/>
  <c r="AB2808" i="8"/>
  <c r="AB2812" i="8"/>
  <c r="AB2816" i="8"/>
  <c r="AB2820" i="8"/>
  <c r="AB2824" i="8"/>
  <c r="AB2828" i="8"/>
  <c r="AB2832" i="8"/>
  <c r="AB2836" i="8"/>
  <c r="AB2840" i="8"/>
  <c r="AB2844" i="8"/>
  <c r="AB2848" i="8"/>
  <c r="AB2852" i="8"/>
  <c r="AB2856" i="8"/>
  <c r="AB2860" i="8"/>
  <c r="AB2864" i="8"/>
  <c r="AB2868" i="8"/>
  <c r="AB2872" i="8"/>
  <c r="AB2876" i="8"/>
  <c r="AB2880" i="8"/>
  <c r="AB2884" i="8"/>
  <c r="AB2888" i="8"/>
  <c r="AB2892" i="8"/>
  <c r="AB2896" i="8"/>
  <c r="AB2900" i="8"/>
  <c r="AB2904" i="8"/>
  <c r="AB2908" i="8"/>
  <c r="AB2912" i="8"/>
  <c r="AB2916" i="8"/>
  <c r="AB2920" i="8"/>
  <c r="AB2924" i="8"/>
  <c r="AB2928" i="8"/>
  <c r="AB2932" i="8"/>
  <c r="AB2936" i="8"/>
  <c r="AB2940" i="8"/>
  <c r="AB2944" i="8"/>
  <c r="AB2948" i="8"/>
  <c r="AB2952" i="8"/>
  <c r="AB2956" i="8"/>
  <c r="AB2960" i="8"/>
  <c r="AB2964" i="8"/>
  <c r="AB2968" i="8"/>
  <c r="AB2972" i="8"/>
  <c r="AB2976" i="8"/>
  <c r="AB2980" i="8"/>
  <c r="AB2984" i="8"/>
  <c r="AB2988" i="8"/>
  <c r="AB2992" i="8"/>
  <c r="AB2996" i="8"/>
  <c r="AB3000" i="8"/>
  <c r="AB3004" i="8"/>
  <c r="AB3008" i="8"/>
  <c r="AB3012" i="8"/>
  <c r="AB3016" i="8"/>
  <c r="AB3020" i="8"/>
  <c r="AB3024" i="8"/>
  <c r="AB2815" i="8"/>
  <c r="AB2823" i="8"/>
  <c r="AB2831" i="8"/>
  <c r="AB2839" i="8"/>
  <c r="AB2847" i="8"/>
  <c r="AB2855" i="8"/>
  <c r="AB2863" i="8"/>
  <c r="AB2871" i="8"/>
  <c r="AB2879" i="8"/>
  <c r="AB2887" i="8"/>
  <c r="AB2895" i="8"/>
  <c r="AB2903" i="8"/>
  <c r="AB2911" i="8"/>
  <c r="AB2919" i="8"/>
  <c r="AB2927" i="8"/>
  <c r="AB2935" i="8"/>
  <c r="AB2943" i="8"/>
  <c r="AB2951" i="8"/>
  <c r="AB2959" i="8"/>
  <c r="AB2967" i="8"/>
  <c r="AB2975" i="8"/>
  <c r="AB2983" i="8"/>
  <c r="AB2991" i="8"/>
  <c r="AB2999" i="8"/>
  <c r="AB3007" i="8"/>
  <c r="AB3015" i="8"/>
  <c r="AB3023" i="8"/>
  <c r="AB3029" i="8"/>
  <c r="AB3033" i="8"/>
  <c r="AB3037" i="8"/>
  <c r="AB3041" i="8"/>
  <c r="AB3045" i="8"/>
  <c r="AB3049" i="8"/>
  <c r="AB3053" i="8"/>
  <c r="AB3057" i="8"/>
  <c r="AB3061" i="8"/>
  <c r="AB3065" i="8"/>
  <c r="AB3069" i="8"/>
  <c r="AB3073" i="8"/>
  <c r="AB3077" i="8"/>
  <c r="AB3081" i="8"/>
  <c r="AB3085" i="8"/>
  <c r="AB3089" i="8"/>
  <c r="AB3093" i="8"/>
  <c r="AB3097" i="8"/>
  <c r="AB3101" i="8"/>
  <c r="AB3105" i="8"/>
  <c r="AB3109" i="8"/>
  <c r="AB3113" i="8"/>
  <c r="V2758" i="8"/>
  <c r="V2766" i="8"/>
  <c r="V2774" i="8"/>
  <c r="V2782" i="8"/>
  <c r="V2790" i="8"/>
  <c r="V2798" i="8"/>
  <c r="V2806" i="8"/>
  <c r="V2814" i="8"/>
  <c r="V2822" i="8"/>
  <c r="V2830" i="8"/>
  <c r="V2838" i="8"/>
  <c r="V2846" i="8"/>
  <c r="V2854" i="8"/>
  <c r="V2862" i="8"/>
  <c r="V2870" i="8"/>
  <c r="V2878" i="8"/>
  <c r="V2886" i="8"/>
  <c r="V2894" i="8"/>
  <c r="V2902" i="8"/>
  <c r="V2910" i="8"/>
  <c r="V2918" i="8"/>
  <c r="V2926" i="8"/>
  <c r="V2934" i="8"/>
  <c r="V2942" i="8"/>
  <c r="V2950" i="8"/>
  <c r="V2958" i="8"/>
  <c r="V2966" i="8"/>
  <c r="V2974" i="8"/>
  <c r="V2982" i="8"/>
  <c r="V2990" i="8"/>
  <c r="V2998" i="8"/>
  <c r="V3006" i="8"/>
  <c r="V3014" i="8"/>
  <c r="V3022" i="8"/>
  <c r="AB2765" i="8"/>
  <c r="AB2773" i="8"/>
  <c r="AB2781" i="8"/>
  <c r="AB2789" i="8"/>
  <c r="AB2797" i="8"/>
  <c r="AB2805" i="8"/>
  <c r="AB2813" i="8"/>
  <c r="AB2821" i="8"/>
  <c r="AB2829" i="8"/>
  <c r="AB2837" i="8"/>
  <c r="AB2845" i="8"/>
  <c r="AB2853" i="8"/>
  <c r="AB2861" i="8"/>
  <c r="AB2869" i="8"/>
  <c r="AB2877" i="8"/>
  <c r="AB2885" i="8"/>
  <c r="AB2893" i="8"/>
  <c r="AB2901" i="8"/>
  <c r="AB2909" i="8"/>
  <c r="AB2917" i="8"/>
  <c r="AB2925" i="8"/>
  <c r="AB2933" i="8"/>
  <c r="AB2941" i="8"/>
  <c r="AB2949" i="8"/>
  <c r="AB2957" i="8"/>
  <c r="AB2965" i="8"/>
  <c r="AB2973" i="8"/>
  <c r="AB2981" i="8"/>
  <c r="AB2989" i="8"/>
  <c r="AB2997" i="8"/>
  <c r="AB3005" i="8"/>
  <c r="AB3013" i="8"/>
  <c r="AB3021" i="8"/>
  <c r="AB3030" i="8"/>
  <c r="AB3034" i="8"/>
  <c r="AB3038" i="8"/>
  <c r="AB3042" i="8"/>
  <c r="AB3046" i="8"/>
  <c r="AB3050" i="8"/>
  <c r="AB3054" i="8"/>
  <c r="AB3058" i="8"/>
  <c r="AB3062" i="8"/>
  <c r="AB3066" i="8"/>
  <c r="AB3070" i="8"/>
  <c r="AB3074" i="8"/>
  <c r="AB3078" i="8"/>
  <c r="AB3082" i="8"/>
  <c r="AB3086" i="8"/>
  <c r="V2764" i="8"/>
  <c r="V2772" i="8"/>
  <c r="V2780" i="8"/>
  <c r="V2788" i="8"/>
  <c r="V2796" i="8"/>
  <c r="V2804" i="8"/>
  <c r="V2812" i="8"/>
  <c r="V2820" i="8"/>
  <c r="V2828" i="8"/>
  <c r="V2836" i="8"/>
  <c r="V2844" i="8"/>
  <c r="V2852" i="8"/>
  <c r="V2860" i="8"/>
  <c r="V2868" i="8"/>
  <c r="V2876" i="8"/>
  <c r="V2884" i="8"/>
  <c r="V2892" i="8"/>
  <c r="V2900" i="8"/>
  <c r="V2908" i="8"/>
  <c r="V2916" i="8"/>
  <c r="V2924" i="8"/>
  <c r="V2932" i="8"/>
  <c r="V2940" i="8"/>
  <c r="V2948" i="8"/>
  <c r="V2956" i="8"/>
  <c r="V2964" i="8"/>
  <c r="V2972" i="8"/>
  <c r="V2980" i="8"/>
  <c r="V2988" i="8"/>
  <c r="V2996" i="8"/>
  <c r="V3004" i="8"/>
  <c r="V3012" i="8"/>
  <c r="V3020" i="8"/>
  <c r="V3028" i="8"/>
  <c r="V3032" i="8"/>
  <c r="V3036" i="8"/>
  <c r="V3040" i="8"/>
  <c r="V3044" i="8"/>
  <c r="V3048" i="8"/>
  <c r="V3052" i="8"/>
  <c r="V3056" i="8"/>
  <c r="V3060" i="8"/>
  <c r="AB2787" i="8"/>
  <c r="AB2795" i="8"/>
  <c r="AB2803" i="8"/>
  <c r="AB2811" i="8"/>
  <c r="AB2819" i="8"/>
  <c r="AB2827" i="8"/>
  <c r="AB2835" i="8"/>
  <c r="AB2843" i="8"/>
  <c r="AB2851" i="8"/>
  <c r="AB2859" i="8"/>
  <c r="AB2867" i="8"/>
  <c r="AB2875" i="8"/>
  <c r="AB2883" i="8"/>
  <c r="AB2891" i="8"/>
  <c r="AB2899" i="8"/>
  <c r="AB2907" i="8"/>
  <c r="AB2915" i="8"/>
  <c r="AB2923" i="8"/>
  <c r="AB2931" i="8"/>
  <c r="AB2939" i="8"/>
  <c r="AB2947" i="8"/>
  <c r="AB2955" i="8"/>
  <c r="AB2963" i="8"/>
  <c r="AB2971" i="8"/>
  <c r="AB2979" i="8"/>
  <c r="AB2987" i="8"/>
  <c r="AB2995" i="8"/>
  <c r="AB3003" i="8"/>
  <c r="AB3011" i="8"/>
  <c r="AB3019" i="8"/>
  <c r="AB3027" i="8"/>
  <c r="AB3031" i="8"/>
  <c r="AB3035" i="8"/>
  <c r="AB3039" i="8"/>
  <c r="AB3043" i="8"/>
  <c r="AB3047" i="8"/>
  <c r="AB3051" i="8"/>
  <c r="AB3055" i="8"/>
  <c r="AB3059" i="8"/>
  <c r="AB3063" i="8"/>
  <c r="AB3067" i="8"/>
  <c r="AB3071" i="8"/>
  <c r="AB3075" i="8"/>
  <c r="AB3079" i="8"/>
  <c r="AB3083" i="8"/>
  <c r="AB3087" i="8"/>
  <c r="AB3091" i="8"/>
  <c r="AB3095" i="8"/>
  <c r="AB3099" i="8"/>
  <c r="AB3103" i="8"/>
  <c r="AB3107" i="8"/>
  <c r="AB3111" i="8"/>
  <c r="AB3115" i="8"/>
  <c r="V2762" i="8"/>
  <c r="V2770" i="8"/>
  <c r="V2778" i="8"/>
  <c r="V2786" i="8"/>
  <c r="V2794" i="8"/>
  <c r="V2802" i="8"/>
  <c r="V2810" i="8"/>
  <c r="V2818" i="8"/>
  <c r="V2826" i="8"/>
  <c r="V2834" i="8"/>
  <c r="V2842" i="8"/>
  <c r="V2850" i="8"/>
  <c r="V2858" i="8"/>
  <c r="V2866" i="8"/>
  <c r="V2874" i="8"/>
  <c r="V2882" i="8"/>
  <c r="V2890" i="8"/>
  <c r="V2898" i="8"/>
  <c r="V2906" i="8"/>
  <c r="V2914" i="8"/>
  <c r="V2922" i="8"/>
  <c r="V2930" i="8"/>
  <c r="V2938" i="8"/>
  <c r="V2946" i="8"/>
  <c r="V2954" i="8"/>
  <c r="V2962" i="8"/>
  <c r="V2970" i="8"/>
  <c r="V2978" i="8"/>
  <c r="V2986" i="8"/>
  <c r="V2994" i="8"/>
  <c r="V3002" i="8"/>
  <c r="V3010" i="8"/>
  <c r="V3018" i="8"/>
  <c r="V3026" i="8"/>
  <c r="AB2769" i="8"/>
  <c r="AB2777" i="8"/>
  <c r="AB2785" i="8"/>
  <c r="AB2793" i="8"/>
  <c r="AB2801" i="8"/>
  <c r="AB2809" i="8"/>
  <c r="AB2817" i="8"/>
  <c r="AB2825" i="8"/>
  <c r="AB2833" i="8"/>
  <c r="AB2841" i="8"/>
  <c r="AB2849" i="8"/>
  <c r="AB2857" i="8"/>
  <c r="AB2865" i="8"/>
  <c r="AB2873" i="8"/>
  <c r="AB2881" i="8"/>
  <c r="AB2889" i="8"/>
  <c r="AB2897" i="8"/>
  <c r="AB2905" i="8"/>
  <c r="AB2913" i="8"/>
  <c r="AB2921" i="8"/>
  <c r="AB2929" i="8"/>
  <c r="AB2937" i="8"/>
  <c r="AB2945" i="8"/>
  <c r="AB2953" i="8"/>
  <c r="AB2961" i="8"/>
  <c r="AB2969" i="8"/>
  <c r="AB2977" i="8"/>
  <c r="AB2985" i="8"/>
  <c r="AB2993" i="8"/>
  <c r="AB3001" i="8"/>
  <c r="AB3009" i="8"/>
  <c r="AB3017" i="8"/>
  <c r="AB3025" i="8"/>
  <c r="AB3028" i="8"/>
  <c r="AB3032" i="8"/>
  <c r="AB3036" i="8"/>
  <c r="AB3040" i="8"/>
  <c r="AB3044" i="8"/>
  <c r="AB3048" i="8"/>
  <c r="AB3052" i="8"/>
  <c r="AB3056" i="8"/>
  <c r="AB3060" i="8"/>
  <c r="AB3064" i="8"/>
  <c r="AB3068" i="8"/>
  <c r="AB3072" i="8"/>
  <c r="AB3076" i="8"/>
  <c r="AB3080" i="8"/>
  <c r="AB3084" i="8"/>
  <c r="AB3088" i="8"/>
  <c r="AB3092" i="8"/>
  <c r="V2760" i="8"/>
  <c r="V2768" i="8"/>
  <c r="V2776" i="8"/>
  <c r="V2784" i="8"/>
  <c r="V2792" i="8"/>
  <c r="V2800" i="8"/>
  <c r="V2808" i="8"/>
  <c r="V2816" i="8"/>
  <c r="V2824" i="8"/>
  <c r="V2832" i="8"/>
  <c r="V2840" i="8"/>
  <c r="V2848" i="8"/>
  <c r="V2856" i="8"/>
  <c r="V2864" i="8"/>
  <c r="V2872" i="8"/>
  <c r="V2880" i="8"/>
  <c r="V2888" i="8"/>
  <c r="V2896" i="8"/>
  <c r="V2904" i="8"/>
  <c r="V2912" i="8"/>
  <c r="V2920" i="8"/>
  <c r="V2928" i="8"/>
  <c r="V2936" i="8"/>
  <c r="V2944" i="8"/>
  <c r="V2952" i="8"/>
  <c r="V2960" i="8"/>
  <c r="V2968" i="8"/>
  <c r="V2976" i="8"/>
  <c r="V2984" i="8"/>
  <c r="V2992" i="8"/>
  <c r="V3000" i="8"/>
  <c r="V3008" i="8"/>
  <c r="V3016" i="8"/>
  <c r="V3024" i="8"/>
  <c r="V3030" i="8"/>
  <c r="V3034" i="8"/>
  <c r="V3038" i="8"/>
  <c r="V3042" i="8"/>
  <c r="V3046" i="8"/>
  <c r="V3050" i="8"/>
  <c r="V3054" i="8"/>
  <c r="V3058" i="8"/>
  <c r="AB3117" i="8"/>
  <c r="AB3121" i="8"/>
  <c r="AB3125" i="8"/>
  <c r="AB3129" i="8"/>
  <c r="AB3133" i="8"/>
  <c r="AB3137" i="8"/>
  <c r="AB3141" i="8"/>
  <c r="AB3145" i="8"/>
  <c r="AB3149" i="8"/>
  <c r="AB3153" i="8"/>
  <c r="AB3157" i="8"/>
  <c r="AB3161" i="8"/>
  <c r="AB3165" i="8"/>
  <c r="AB3169" i="8"/>
  <c r="AB3173" i="8"/>
  <c r="AB3177" i="8"/>
  <c r="AB3181" i="8"/>
  <c r="AB3185" i="8"/>
  <c r="AB3189" i="8"/>
  <c r="AB3193" i="8"/>
  <c r="AB3197" i="8"/>
  <c r="V3033" i="8"/>
  <c r="V3041" i="8"/>
  <c r="V3049" i="8"/>
  <c r="V3057" i="8"/>
  <c r="V3063" i="8"/>
  <c r="V3067" i="8"/>
  <c r="V3071" i="8"/>
  <c r="V3075" i="8"/>
  <c r="V3079" i="8"/>
  <c r="V3083" i="8"/>
  <c r="V3087" i="8"/>
  <c r="V3091" i="8"/>
  <c r="V3095" i="8"/>
  <c r="V3099" i="8"/>
  <c r="V3103" i="8"/>
  <c r="V3107" i="8"/>
  <c r="V3111" i="8"/>
  <c r="V3115" i="8"/>
  <c r="V3119" i="8"/>
  <c r="V3123" i="8"/>
  <c r="V3127" i="8"/>
  <c r="V3131" i="8"/>
  <c r="V3135" i="8"/>
  <c r="V3139" i="8"/>
  <c r="V3143" i="8"/>
  <c r="V3147" i="8"/>
  <c r="V3151" i="8"/>
  <c r="V3155" i="8"/>
  <c r="V3159" i="8"/>
  <c r="V3163" i="8"/>
  <c r="V3167" i="8"/>
  <c r="V3171" i="8"/>
  <c r="V3175" i="8"/>
  <c r="V3179" i="8"/>
  <c r="V3183" i="8"/>
  <c r="V3187" i="8"/>
  <c r="V3191" i="8"/>
  <c r="V3195" i="8"/>
  <c r="AB3090" i="8"/>
  <c r="AB3094" i="8"/>
  <c r="AB3098" i="8"/>
  <c r="AB3102" i="8"/>
  <c r="AB3106" i="8"/>
  <c r="AB3110" i="8"/>
  <c r="AB3114" i="8"/>
  <c r="AB3118" i="8"/>
  <c r="AB3122" i="8"/>
  <c r="AB3126" i="8"/>
  <c r="AB3130" i="8"/>
  <c r="AB3134" i="8"/>
  <c r="AB3138" i="8"/>
  <c r="AB3142" i="8"/>
  <c r="AB3146" i="8"/>
  <c r="AB3150" i="8"/>
  <c r="AB3154" i="8"/>
  <c r="AB3158" i="8"/>
  <c r="AB3162" i="8"/>
  <c r="AB3166" i="8"/>
  <c r="AB3170" i="8"/>
  <c r="AB3174" i="8"/>
  <c r="AB3178" i="8"/>
  <c r="AB3182" i="8"/>
  <c r="AB3186" i="8"/>
  <c r="AB3190" i="8"/>
  <c r="AB3194" i="8"/>
  <c r="V3031" i="8"/>
  <c r="V3039" i="8"/>
  <c r="V3047" i="8"/>
  <c r="V3055" i="8"/>
  <c r="V3064" i="8"/>
  <c r="V3068" i="8"/>
  <c r="V3072" i="8"/>
  <c r="V3076" i="8"/>
  <c r="V3080" i="8"/>
  <c r="V3084" i="8"/>
  <c r="V3088" i="8"/>
  <c r="V3092" i="8"/>
  <c r="V3096" i="8"/>
  <c r="V3100" i="8"/>
  <c r="V3104" i="8"/>
  <c r="V3108" i="8"/>
  <c r="V3112" i="8"/>
  <c r="V3116" i="8"/>
  <c r="V3120" i="8"/>
  <c r="V3124" i="8"/>
  <c r="V3128" i="8"/>
  <c r="V3132" i="8"/>
  <c r="V3136" i="8"/>
  <c r="V3140" i="8"/>
  <c r="V3144" i="8"/>
  <c r="V3148" i="8"/>
  <c r="V3152" i="8"/>
  <c r="V3156" i="8"/>
  <c r="V3160" i="8"/>
  <c r="V3164" i="8"/>
  <c r="V3168" i="8"/>
  <c r="V3172" i="8"/>
  <c r="V3176" i="8"/>
  <c r="V3180" i="8"/>
  <c r="V3184" i="8"/>
  <c r="V3188" i="8"/>
  <c r="V3192" i="8"/>
  <c r="V3196" i="8"/>
  <c r="AB3119" i="8"/>
  <c r="AB3123" i="8"/>
  <c r="AB3127" i="8"/>
  <c r="AB3131" i="8"/>
  <c r="AB3135" i="8"/>
  <c r="AB3139" i="8"/>
  <c r="AB3143" i="8"/>
  <c r="AB3147" i="8"/>
  <c r="AB3151" i="8"/>
  <c r="AB3155" i="8"/>
  <c r="AB3159" i="8"/>
  <c r="AB3163" i="8"/>
  <c r="AB3167" i="8"/>
  <c r="AB3171" i="8"/>
  <c r="AB3175" i="8"/>
  <c r="AB3179" i="8"/>
  <c r="AB3183" i="8"/>
  <c r="AB3187" i="8"/>
  <c r="AB3191" i="8"/>
  <c r="AB3195" i="8"/>
  <c r="V3029" i="8"/>
  <c r="V3037" i="8"/>
  <c r="V3045" i="8"/>
  <c r="V3053" i="8"/>
  <c r="V3061" i="8"/>
  <c r="V3065" i="8"/>
  <c r="V3069" i="8"/>
  <c r="V3073" i="8"/>
  <c r="V3077" i="8"/>
  <c r="V3081" i="8"/>
  <c r="V3085" i="8"/>
  <c r="V3089" i="8"/>
  <c r="V3093" i="8"/>
  <c r="V3097" i="8"/>
  <c r="V3101" i="8"/>
  <c r="V3105" i="8"/>
  <c r="V3109" i="8"/>
  <c r="V3113" i="8"/>
  <c r="V3117" i="8"/>
  <c r="V3121" i="8"/>
  <c r="V3125" i="8"/>
  <c r="V3129" i="8"/>
  <c r="V3133" i="8"/>
  <c r="V3137" i="8"/>
  <c r="V3141" i="8"/>
  <c r="V3145" i="8"/>
  <c r="V3149" i="8"/>
  <c r="V3153" i="8"/>
  <c r="V3157" i="8"/>
  <c r="V3161" i="8"/>
  <c r="V3165" i="8"/>
  <c r="V3169" i="8"/>
  <c r="V3173" i="8"/>
  <c r="V3177" i="8"/>
  <c r="V3181" i="8"/>
  <c r="V3185" i="8"/>
  <c r="V3189" i="8"/>
  <c r="V3193" i="8"/>
  <c r="V3197" i="8"/>
  <c r="AB3096" i="8"/>
  <c r="AB3100" i="8"/>
  <c r="AB3104" i="8"/>
  <c r="AB3108" i="8"/>
  <c r="AB3112" i="8"/>
  <c r="AB3116" i="8"/>
  <c r="AB3120" i="8"/>
  <c r="AB3124" i="8"/>
  <c r="AB3128" i="8"/>
  <c r="AB3132" i="8"/>
  <c r="AB3136" i="8"/>
  <c r="AB3140" i="8"/>
  <c r="AB3144" i="8"/>
  <c r="AB3148" i="8"/>
  <c r="AB3152" i="8"/>
  <c r="AB3156" i="8"/>
  <c r="AB3160" i="8"/>
  <c r="AB3164" i="8"/>
  <c r="AB3168" i="8"/>
  <c r="AB3172" i="8"/>
  <c r="AB3176" i="8"/>
  <c r="AB3180" i="8"/>
  <c r="AB3184" i="8"/>
  <c r="AB3188" i="8"/>
  <c r="AB3192" i="8"/>
  <c r="AB3196" i="8"/>
  <c r="V3035" i="8"/>
  <c r="V3043" i="8"/>
  <c r="V3051" i="8"/>
  <c r="V3059" i="8"/>
  <c r="V3062" i="8"/>
  <c r="V3066" i="8"/>
  <c r="V3070" i="8"/>
  <c r="V3074" i="8"/>
  <c r="V3078" i="8"/>
  <c r="V3082" i="8"/>
  <c r="V3086" i="8"/>
  <c r="V3090" i="8"/>
  <c r="V3094" i="8"/>
  <c r="V3098" i="8"/>
  <c r="V3102" i="8"/>
  <c r="V3106" i="8"/>
  <c r="V3110" i="8"/>
  <c r="V3114" i="8"/>
  <c r="V3118" i="8"/>
  <c r="V3122" i="8"/>
  <c r="V3126" i="8"/>
  <c r="V3130" i="8"/>
  <c r="V3134" i="8"/>
  <c r="V3138" i="8"/>
  <c r="V3142" i="8"/>
  <c r="V3146" i="8"/>
  <c r="V3150" i="8"/>
  <c r="V3154" i="8"/>
  <c r="V3158" i="8"/>
  <c r="V3162" i="8"/>
  <c r="V3166" i="8"/>
  <c r="V3170" i="8"/>
  <c r="V3174" i="8"/>
  <c r="V3178" i="8"/>
  <c r="V3182" i="8"/>
  <c r="V3186" i="8"/>
  <c r="V3190" i="8"/>
  <c r="V3194" i="8"/>
  <c r="AB3558" i="8"/>
  <c r="AB3566" i="8"/>
  <c r="AB3570" i="8"/>
  <c r="AB3563" i="8"/>
  <c r="AB3556" i="8"/>
  <c r="AB3568" i="8"/>
  <c r="AB3572" i="8"/>
  <c r="AB3561" i="8"/>
  <c r="AB3565" i="8"/>
  <c r="AB3577" i="8"/>
  <c r="V3559" i="8"/>
  <c r="V3567" i="8"/>
  <c r="AB3557" i="8"/>
  <c r="AB3560" i="8"/>
  <c r="AB3564" i="8"/>
  <c r="AB3578" i="8"/>
  <c r="V3562" i="8"/>
  <c r="V3569" i="8"/>
  <c r="V3573" i="8"/>
  <c r="V3563" i="8"/>
  <c r="V3570" i="8"/>
  <c r="V3577" i="8"/>
  <c r="AB3562" i="8"/>
  <c r="AB3569" i="8"/>
  <c r="AB3573" i="8"/>
  <c r="AB3576" i="8"/>
  <c r="V3557" i="8"/>
  <c r="V3571" i="8"/>
  <c r="V3578" i="8"/>
  <c r="V3561" i="8"/>
  <c r="V3565" i="8"/>
  <c r="V3579" i="8"/>
  <c r="AB3571" i="8"/>
  <c r="AB3579" i="8"/>
  <c r="AB3775" i="8"/>
  <c r="AB3779" i="8"/>
  <c r="AB3783" i="8"/>
  <c r="AB3787" i="8"/>
  <c r="AB3791" i="8"/>
  <c r="AB3795" i="8"/>
  <c r="AB3799" i="8"/>
  <c r="AB3803" i="8"/>
  <c r="AB3852" i="8"/>
  <c r="AB3856" i="8"/>
  <c r="AB3860" i="8"/>
  <c r="AB3864" i="8"/>
  <c r="AB3776" i="8"/>
  <c r="AB3780" i="8"/>
  <c r="AB3784" i="8"/>
  <c r="AB3788" i="8"/>
  <c r="AB3792" i="8"/>
  <c r="AB3796" i="8"/>
  <c r="AB3800" i="8"/>
  <c r="AB3804" i="8"/>
  <c r="AB3808" i="8"/>
  <c r="AB3812" i="8"/>
  <c r="AB3816" i="8"/>
  <c r="AB3820" i="8"/>
  <c r="V3560" i="8"/>
  <c r="V3568" i="8"/>
  <c r="V3576" i="8"/>
  <c r="AB3559" i="8"/>
  <c r="AB3567" i="8"/>
  <c r="AB3575" i="8"/>
  <c r="AB3777" i="8"/>
  <c r="AB3781" i="8"/>
  <c r="AB3785" i="8"/>
  <c r="AB3789" i="8"/>
  <c r="AB3793" i="8"/>
  <c r="AB3797" i="8"/>
  <c r="AB3801" i="8"/>
  <c r="AB3850" i="8"/>
  <c r="AB3854" i="8"/>
  <c r="AB3858" i="8"/>
  <c r="AB3862" i="8"/>
  <c r="V3558" i="8"/>
  <c r="V3566" i="8"/>
  <c r="V3574" i="8"/>
  <c r="AB3774" i="8"/>
  <c r="AB3778" i="8"/>
  <c r="AB3782" i="8"/>
  <c r="AB3786" i="8"/>
  <c r="AB3790" i="8"/>
  <c r="AB3794" i="8"/>
  <c r="AB3798" i="8"/>
  <c r="AB3802" i="8"/>
  <c r="AB3806" i="8"/>
  <c r="AB3810" i="8"/>
  <c r="AB3814" i="8"/>
  <c r="AB3818" i="8"/>
  <c r="AB3822" i="8"/>
  <c r="V3556" i="8"/>
  <c r="V3564" i="8"/>
  <c r="V3572" i="8"/>
  <c r="AB3868" i="8"/>
  <c r="AB3872" i="8"/>
  <c r="AB3876" i="8"/>
  <c r="AB3880" i="8"/>
  <c r="AB3884" i="8"/>
  <c r="V3922" i="8"/>
  <c r="V3926" i="8"/>
  <c r="V3930" i="8"/>
  <c r="V3934" i="8"/>
  <c r="V3938" i="8"/>
  <c r="V3942" i="8"/>
  <c r="V3946" i="8"/>
  <c r="V3950" i="8"/>
  <c r="V3954" i="8"/>
  <c r="V3958" i="8"/>
  <c r="V3966" i="8"/>
  <c r="V3974" i="8"/>
  <c r="V3982" i="8"/>
  <c r="V3990" i="8"/>
  <c r="V3774" i="8"/>
  <c r="V3778" i="8"/>
  <c r="V3782" i="8"/>
  <c r="V3786" i="8"/>
  <c r="V3790" i="8"/>
  <c r="V3794" i="8"/>
  <c r="V3798" i="8"/>
  <c r="V3802" i="8"/>
  <c r="V3806" i="8"/>
  <c r="V3810" i="8"/>
  <c r="V3814" i="8"/>
  <c r="V3818" i="8"/>
  <c r="V3822" i="8"/>
  <c r="V3850" i="8"/>
  <c r="V3854" i="8"/>
  <c r="V3858" i="8"/>
  <c r="V3862" i="8"/>
  <c r="V3866" i="8"/>
  <c r="V3870" i="8"/>
  <c r="V3874" i="8"/>
  <c r="V3878" i="8"/>
  <c r="V3882" i="8"/>
  <c r="AB3921" i="8"/>
  <c r="AB3925" i="8"/>
  <c r="AB3929" i="8"/>
  <c r="AB3933" i="8"/>
  <c r="AB3937" i="8"/>
  <c r="AB3941" i="8"/>
  <c r="AB3945" i="8"/>
  <c r="AB3949" i="8"/>
  <c r="AB3953" i="8"/>
  <c r="AB3957" i="8"/>
  <c r="AB3965" i="8"/>
  <c r="AB3973" i="8"/>
  <c r="AB3981" i="8"/>
  <c r="AB3989" i="8"/>
  <c r="AB3805" i="8"/>
  <c r="AB3809" i="8"/>
  <c r="AB3813" i="8"/>
  <c r="AB3817" i="8"/>
  <c r="AB3821" i="8"/>
  <c r="AB3849" i="8"/>
  <c r="AB3853" i="8"/>
  <c r="AB3857" i="8"/>
  <c r="AB3861" i="8"/>
  <c r="AB3865" i="8"/>
  <c r="AB3869" i="8"/>
  <c r="AB3873" i="8"/>
  <c r="AB3877" i="8"/>
  <c r="AB3881" i="8"/>
  <c r="AB3885" i="8"/>
  <c r="V3775" i="8"/>
  <c r="V3779" i="8"/>
  <c r="V3783" i="8"/>
  <c r="V3787" i="8"/>
  <c r="V3791" i="8"/>
  <c r="V3795" i="8"/>
  <c r="V3799" i="8"/>
  <c r="V3803" i="8"/>
  <c r="V3807" i="8"/>
  <c r="V3811" i="8"/>
  <c r="V3815" i="8"/>
  <c r="V3819" i="8"/>
  <c r="V3851" i="8"/>
  <c r="V3855" i="8"/>
  <c r="V3859" i="8"/>
  <c r="V3863" i="8"/>
  <c r="V3867" i="8"/>
  <c r="V3871" i="8"/>
  <c r="V3875" i="8"/>
  <c r="V3879" i="8"/>
  <c r="V3883" i="8"/>
  <c r="AB3866" i="8"/>
  <c r="AB3870" i="8"/>
  <c r="AB3874" i="8"/>
  <c r="AB3878" i="8"/>
  <c r="AB3882" i="8"/>
  <c r="V3920" i="8"/>
  <c r="V3924" i="8"/>
  <c r="V3928" i="8"/>
  <c r="V3932" i="8"/>
  <c r="V3936" i="8"/>
  <c r="V3940" i="8"/>
  <c r="V3944" i="8"/>
  <c r="V3948" i="8"/>
  <c r="V3952" i="8"/>
  <c r="V3960" i="8"/>
  <c r="V3968" i="8"/>
  <c r="V3976" i="8"/>
  <c r="V3776" i="8"/>
  <c r="V3780" i="8"/>
  <c r="V3784" i="8"/>
  <c r="V3788" i="8"/>
  <c r="V3792" i="8"/>
  <c r="V3796" i="8"/>
  <c r="V3800" i="8"/>
  <c r="V3804" i="8"/>
  <c r="V3808" i="8"/>
  <c r="V3812" i="8"/>
  <c r="V3816" i="8"/>
  <c r="V3820" i="8"/>
  <c r="V3852" i="8"/>
  <c r="V3856" i="8"/>
  <c r="V3860" i="8"/>
  <c r="V3864" i="8"/>
  <c r="V3868" i="8"/>
  <c r="V3872" i="8"/>
  <c r="V3876" i="8"/>
  <c r="V3880" i="8"/>
  <c r="V3884" i="8"/>
  <c r="AB3919" i="8"/>
  <c r="AB3923" i="8"/>
  <c r="AB3927" i="8"/>
  <c r="AB3931" i="8"/>
  <c r="AB3935" i="8"/>
  <c r="AB3939" i="8"/>
  <c r="AB3943" i="8"/>
  <c r="AB3947" i="8"/>
  <c r="AB3951" i="8"/>
  <c r="AB3959" i="8"/>
  <c r="AB3967" i="8"/>
  <c r="AB3975" i="8"/>
  <c r="AB3807" i="8"/>
  <c r="AB3811" i="8"/>
  <c r="AB3815" i="8"/>
  <c r="AB3819" i="8"/>
  <c r="AB3851" i="8"/>
  <c r="AB3855" i="8"/>
  <c r="AB3859" i="8"/>
  <c r="AB3863" i="8"/>
  <c r="AB3867" i="8"/>
  <c r="AB3871" i="8"/>
  <c r="AB3875" i="8"/>
  <c r="AB3879" i="8"/>
  <c r="AB3883" i="8"/>
  <c r="V3777" i="8"/>
  <c r="V3781" i="8"/>
  <c r="V3785" i="8"/>
  <c r="V3789" i="8"/>
  <c r="V3793" i="8"/>
  <c r="V3797" i="8"/>
  <c r="V3801" i="8"/>
  <c r="V3805" i="8"/>
  <c r="V3809" i="8"/>
  <c r="V3813" i="8"/>
  <c r="V3817" i="8"/>
  <c r="V3821" i="8"/>
  <c r="V3849" i="8"/>
  <c r="V3853" i="8"/>
  <c r="V3857" i="8"/>
  <c r="V3861" i="8"/>
  <c r="V3865" i="8"/>
  <c r="V3869" i="8"/>
  <c r="V3873" i="8"/>
  <c r="V3877" i="8"/>
  <c r="V3881" i="8"/>
  <c r="V3885" i="8"/>
  <c r="V3925" i="8"/>
  <c r="V3933" i="8"/>
  <c r="V3941" i="8"/>
  <c r="V3949" i="8"/>
  <c r="V3964" i="8"/>
  <c r="V3970" i="8"/>
  <c r="V3980" i="8"/>
  <c r="V4015" i="8"/>
  <c r="AB3924" i="8"/>
  <c r="AB3932" i="8"/>
  <c r="AB3940" i="8"/>
  <c r="AB3948" i="8"/>
  <c r="AB3963" i="8"/>
  <c r="AB3966" i="8"/>
  <c r="AB3969" i="8"/>
  <c r="AB3979" i="8"/>
  <c r="AB3982" i="8"/>
  <c r="AB3986" i="8"/>
  <c r="V3991" i="8"/>
  <c r="V3995" i="8"/>
  <c r="V3923" i="8"/>
  <c r="V3931" i="8"/>
  <c r="V3939" i="8"/>
  <c r="V3947" i="8"/>
  <c r="V3955" i="8"/>
  <c r="V3961" i="8"/>
  <c r="V3971" i="8"/>
  <c r="V3977" i="8"/>
  <c r="V3984" i="8"/>
  <c r="V3988" i="8"/>
  <c r="AB3994" i="8"/>
  <c r="AB3922" i="8"/>
  <c r="AB3930" i="8"/>
  <c r="AB3938" i="8"/>
  <c r="AB3946" i="8"/>
  <c r="AB3954" i="8"/>
  <c r="AB3960" i="8"/>
  <c r="AB3964" i="8"/>
  <c r="AB3970" i="8"/>
  <c r="AB3976" i="8"/>
  <c r="AB3980" i="8"/>
  <c r="AB3983" i="8"/>
  <c r="AB3987" i="8"/>
  <c r="AB3990" i="8"/>
  <c r="V3992" i="8"/>
  <c r="AB4015" i="8"/>
  <c r="V3921" i="8"/>
  <c r="V3929" i="8"/>
  <c r="V3937" i="8"/>
  <c r="V3945" i="8"/>
  <c r="V3953" i="8"/>
  <c r="V3956" i="8"/>
  <c r="V3962" i="8"/>
  <c r="V3972" i="8"/>
  <c r="V3978" i="8"/>
  <c r="V3985" i="8"/>
  <c r="AB3991" i="8"/>
  <c r="AB3920" i="8"/>
  <c r="AB3928" i="8"/>
  <c r="AB3936" i="8"/>
  <c r="AB3944" i="8"/>
  <c r="AB3952" i="8"/>
  <c r="AB3955" i="8"/>
  <c r="AB3958" i="8"/>
  <c r="AB3961" i="8"/>
  <c r="AB3971" i="8"/>
  <c r="AB3974" i="8"/>
  <c r="AB3977" i="8"/>
  <c r="AB3984" i="8"/>
  <c r="AB3988" i="8"/>
  <c r="V3993" i="8"/>
  <c r="AB4016" i="8"/>
  <c r="V3919" i="8"/>
  <c r="V3927" i="8"/>
  <c r="V3935" i="8"/>
  <c r="V3943" i="8"/>
  <c r="V3951" i="8"/>
  <c r="V3963" i="8"/>
  <c r="V3969" i="8"/>
  <c r="V3986" i="8"/>
  <c r="AB3992" i="8"/>
  <c r="AB3926" i="8"/>
  <c r="AB3934" i="8"/>
  <c r="AB3942" i="8"/>
  <c r="AB3950" i="8"/>
  <c r="AB3956" i="8"/>
  <c r="AB3962" i="8"/>
  <c r="AB3968" i="8"/>
  <c r="AB3972" i="8"/>
  <c r="AB3978" i="8"/>
  <c r="AB3985" i="8"/>
  <c r="AB4038" i="8"/>
  <c r="AB4042" i="8"/>
  <c r="AB4046" i="8"/>
  <c r="AB4050" i="8"/>
  <c r="AB4054" i="8"/>
  <c r="AB4058" i="8"/>
  <c r="AB4062" i="8"/>
  <c r="V4088" i="8"/>
  <c r="V4092" i="8"/>
  <c r="V4096" i="8"/>
  <c r="V4100" i="8"/>
  <c r="V4104" i="8"/>
  <c r="V4108" i="8"/>
  <c r="V4112" i="8"/>
  <c r="V4116" i="8"/>
  <c r="V4120" i="8"/>
  <c r="V4124" i="8"/>
  <c r="V4128" i="8"/>
  <c r="V4132" i="8"/>
  <c r="AB4156" i="8"/>
  <c r="AB4160" i="8"/>
  <c r="V4040" i="8"/>
  <c r="V4044" i="8"/>
  <c r="V4048" i="8"/>
  <c r="V4052" i="8"/>
  <c r="V4056" i="8"/>
  <c r="V4060" i="8"/>
  <c r="AB4087" i="8"/>
  <c r="AB4091" i="8"/>
  <c r="AB4095" i="8"/>
  <c r="AB4099" i="8"/>
  <c r="AB4103" i="8"/>
  <c r="AB4107" i="8"/>
  <c r="AB4111" i="8"/>
  <c r="AB4115" i="8"/>
  <c r="AB4119" i="8"/>
  <c r="AB4123" i="8"/>
  <c r="AB4127" i="8"/>
  <c r="AB4131" i="8"/>
  <c r="V4158" i="8"/>
  <c r="V4162" i="8"/>
  <c r="V3959" i="8"/>
  <c r="V3967" i="8"/>
  <c r="V3975" i="8"/>
  <c r="V3983" i="8"/>
  <c r="V4016" i="8"/>
  <c r="AB4039" i="8"/>
  <c r="AB4043" i="8"/>
  <c r="AB4047" i="8"/>
  <c r="AB4051" i="8"/>
  <c r="AB4055" i="8"/>
  <c r="AB4059" i="8"/>
  <c r="AB4063" i="8"/>
  <c r="V4089" i="8"/>
  <c r="V4093" i="8"/>
  <c r="V4097" i="8"/>
  <c r="V4101" i="8"/>
  <c r="AB4157" i="8"/>
  <c r="AB4161" i="8"/>
  <c r="V4037" i="8"/>
  <c r="V4041" i="8"/>
  <c r="V4045" i="8"/>
  <c r="V4049" i="8"/>
  <c r="V4053" i="8"/>
  <c r="V4057" i="8"/>
  <c r="V4061" i="8"/>
  <c r="AB4088" i="8"/>
  <c r="AB4092" i="8"/>
  <c r="AB4096" i="8"/>
  <c r="AB4100" i="8"/>
  <c r="V4159" i="8"/>
  <c r="V4163" i="8"/>
  <c r="V3957" i="8"/>
  <c r="V3965" i="8"/>
  <c r="V3973" i="8"/>
  <c r="V3981" i="8"/>
  <c r="V3989" i="8"/>
  <c r="V4017" i="8"/>
  <c r="AB4040" i="8"/>
  <c r="AB4044" i="8"/>
  <c r="AB4048" i="8"/>
  <c r="AB4052" i="8"/>
  <c r="AB4056" i="8"/>
  <c r="AB4060" i="8"/>
  <c r="AB4064" i="8"/>
  <c r="V4090" i="8"/>
  <c r="V4094" i="8"/>
  <c r="V4098" i="8"/>
  <c r="V4102" i="8"/>
  <c r="V4106" i="8"/>
  <c r="V4110" i="8"/>
  <c r="V4114" i="8"/>
  <c r="V4118" i="8"/>
  <c r="V4122" i="8"/>
  <c r="V4126" i="8"/>
  <c r="V4130" i="8"/>
  <c r="AB4158" i="8"/>
  <c r="AB4162" i="8"/>
  <c r="V4038" i="8"/>
  <c r="V4042" i="8"/>
  <c r="V4046" i="8"/>
  <c r="V4050" i="8"/>
  <c r="V4054" i="8"/>
  <c r="V4058" i="8"/>
  <c r="V4062" i="8"/>
  <c r="AB4089" i="8"/>
  <c r="AB4093" i="8"/>
  <c r="AB4097" i="8"/>
  <c r="AB4101" i="8"/>
  <c r="AB4105" i="8"/>
  <c r="AB4109" i="8"/>
  <c r="AB4113" i="8"/>
  <c r="AB4117" i="8"/>
  <c r="AB4121" i="8"/>
  <c r="AB4125" i="8"/>
  <c r="AB4129" i="8"/>
  <c r="V4156" i="8"/>
  <c r="V4160" i="8"/>
  <c r="V3979" i="8"/>
  <c r="V3987" i="8"/>
  <c r="AB4037" i="8"/>
  <c r="AB4041" i="8"/>
  <c r="AB4045" i="8"/>
  <c r="AB4049" i="8"/>
  <c r="AB4053" i="8"/>
  <c r="AB4057" i="8"/>
  <c r="AB4061" i="8"/>
  <c r="V4087" i="8"/>
  <c r="V4091" i="8"/>
  <c r="V4095" i="8"/>
  <c r="V4099" i="8"/>
  <c r="AB4159" i="8"/>
  <c r="AB4163" i="8"/>
  <c r="V4039" i="8"/>
  <c r="V4043" i="8"/>
  <c r="V4047" i="8"/>
  <c r="V4051" i="8"/>
  <c r="V4055" i="8"/>
  <c r="V4059" i="8"/>
  <c r="V4063" i="8"/>
  <c r="AB4090" i="8"/>
  <c r="AB4094" i="8"/>
  <c r="AB4098" i="8"/>
  <c r="V4157" i="8"/>
  <c r="V4161" i="8"/>
</calcChain>
</file>

<file path=xl/sharedStrings.xml><?xml version="1.0" encoding="utf-8"?>
<sst xmlns="http://schemas.openxmlformats.org/spreadsheetml/2006/main" count="31770" uniqueCount="7635">
  <si>
    <t>Location</t>
  </si>
  <si>
    <t>Service</t>
  </si>
  <si>
    <t>Asset Info</t>
  </si>
  <si>
    <t>Advertising</t>
  </si>
  <si>
    <t xml:space="preserve">Lighting </t>
  </si>
  <si>
    <t>Shelter Amenities</t>
  </si>
  <si>
    <t xml:space="preserve">Capital </t>
  </si>
  <si>
    <t>Stop ID</t>
  </si>
  <si>
    <t>Jurisdiction</t>
  </si>
  <si>
    <t>Zip</t>
  </si>
  <si>
    <t xml:space="preserve">Sales Address </t>
  </si>
  <si>
    <t>Latitude</t>
  </si>
  <si>
    <t>Longitude</t>
  </si>
  <si>
    <t>ACT Bus Service (Y/N)</t>
  </si>
  <si>
    <t>Ridership (SP23)</t>
  </si>
  <si>
    <t>Ownership</t>
  </si>
  <si>
    <t xml:space="preserve">Maintenance </t>
  </si>
  <si>
    <t>Length (ft)</t>
  </si>
  <si>
    <t>Media Product Name</t>
  </si>
  <si>
    <t>Ad Box Type</t>
  </si>
  <si>
    <t>Panel Height</t>
  </si>
  <si>
    <t>Panel Width</t>
  </si>
  <si>
    <t>Illumination</t>
  </si>
  <si>
    <t xml:space="preserve">PG&amp;E Account Number </t>
  </si>
  <si>
    <t>Meter Number</t>
  </si>
  <si>
    <t>Real-Time Signage</t>
  </si>
  <si>
    <t>Trash Can Size</t>
  </si>
  <si>
    <t>Map Case</t>
  </si>
  <si>
    <t xml:space="preserve">Status </t>
  </si>
  <si>
    <t>Size</t>
  </si>
  <si>
    <t>Notes</t>
  </si>
  <si>
    <t>Fremont</t>
  </si>
  <si>
    <t>94538</t>
  </si>
  <si>
    <t>Fremont Blvd WS 230ft S/O Grimmer Blvd F/N - 1</t>
  </si>
  <si>
    <t>37.501808</t>
  </si>
  <si>
    <t>-121.949097</t>
  </si>
  <si>
    <t>Maybe - Realign</t>
  </si>
  <si>
    <t>ACT</t>
  </si>
  <si>
    <t xml:space="preserve">GPC </t>
  </si>
  <si>
    <t>12-14</t>
  </si>
  <si>
    <t>Advertising Shelter</t>
  </si>
  <si>
    <t>V Angle</t>
  </si>
  <si>
    <t>N</t>
  </si>
  <si>
    <t>20G &amp; City Can</t>
  </si>
  <si>
    <t>Y</t>
  </si>
  <si>
    <t>Hayward</t>
  </si>
  <si>
    <t>94545</t>
  </si>
  <si>
    <t>Calaroga Ave ES 100ft N/O W Tennyson Rd F/S - 1</t>
  </si>
  <si>
    <t>37.632158</t>
  </si>
  <si>
    <t>-122.089841</t>
  </si>
  <si>
    <t>BTB</t>
  </si>
  <si>
    <t>20G</t>
  </si>
  <si>
    <t xml:space="preserve">Remove Future </t>
  </si>
  <si>
    <t>Will not have service through Realign</t>
  </si>
  <si>
    <t>Hesperian Blvd ES 43ft S/O Turner Ct F/S - 1</t>
  </si>
  <si>
    <t>37.644547</t>
  </si>
  <si>
    <t>-122.104864</t>
  </si>
  <si>
    <t>0003307923-7</t>
  </si>
  <si>
    <t>Blacow Rd ES 60ft N/O Greenpark Dr F/S - 1</t>
  </si>
  <si>
    <t>37.522904</t>
  </si>
  <si>
    <t>-121.964983</t>
  </si>
  <si>
    <t>San Leandro</t>
  </si>
  <si>
    <t>94577</t>
  </si>
  <si>
    <t>Doolittle Dr WS 65ft N/O Polvorosa Ave F/N - 1</t>
  </si>
  <si>
    <t>37.711209</t>
  </si>
  <si>
    <t>-122.18417</t>
  </si>
  <si>
    <t>None</t>
  </si>
  <si>
    <t>94578</t>
  </si>
  <si>
    <t>Washington Ave ES 100ft N/O Halcyon Dr F/S - 1</t>
  </si>
  <si>
    <t>37.702208</t>
  </si>
  <si>
    <t>-122.141147</t>
  </si>
  <si>
    <t>City can</t>
  </si>
  <si>
    <t xml:space="preserve">Removed Permanently </t>
  </si>
  <si>
    <t>Removed Permanently - stop was made inactive in 2018, shelter was removed by Clear Channel in August 2022</t>
  </si>
  <si>
    <t>Clawiter Rd WS 67ft S/O Depot Rd F/N - 1</t>
  </si>
  <si>
    <t>37.638357</t>
  </si>
  <si>
    <t>-122.119879</t>
  </si>
  <si>
    <t xml:space="preserve">Replace </t>
  </si>
  <si>
    <t>Covered by Realign Line 86</t>
  </si>
  <si>
    <t>94542</t>
  </si>
  <si>
    <t>Hayward Blvd  50ft W/O Civic Ave F/ - 1</t>
  </si>
  <si>
    <t>37.65571</t>
  </si>
  <si>
    <t>-122.04811</t>
  </si>
  <si>
    <t>Non Advertising Shelter</t>
  </si>
  <si>
    <t>NA</t>
  </si>
  <si>
    <t>Line 94 not coming back in Realign</t>
  </si>
  <si>
    <t>Davis St SS 80ft E/O Doolittle Dr F/W - 1</t>
  </si>
  <si>
    <t>37.716341</t>
  </si>
  <si>
    <t>-122.186363</t>
  </si>
  <si>
    <t>Links Shuttle. Will not have service through Realign</t>
  </si>
  <si>
    <t>Davis St SS 58ft W/O Timothy Dr F/W - 1</t>
  </si>
  <si>
    <t>37.718198</t>
  </si>
  <si>
    <t>-122.180107</t>
  </si>
  <si>
    <t xml:space="preserve">No ACT service, Link Shuttle Service </t>
  </si>
  <si>
    <t>Washington Ave ES 105ft N/O Springlake Dr F/S - 1</t>
  </si>
  <si>
    <t>37.694131</t>
  </si>
  <si>
    <t>-122.139004</t>
  </si>
  <si>
    <t>94579</t>
  </si>
  <si>
    <t>Washington Ave ES 85ft N/O Fargo Ave F/S - 1</t>
  </si>
  <si>
    <t>37.688337</t>
  </si>
  <si>
    <t>-122.138841</t>
  </si>
  <si>
    <t>Washington Ave WS 440ft S/O Floresta Blvd F/N - 1</t>
  </si>
  <si>
    <t>37.700674</t>
  </si>
  <si>
    <t>-122.140573</t>
  </si>
  <si>
    <t>Washington Ave ES 30ft S/O Lewelling Blvd F/S - 1</t>
  </si>
  <si>
    <t>37.685534</t>
  </si>
  <si>
    <t>-122.138764</t>
  </si>
  <si>
    <t>Castro Valley</t>
  </si>
  <si>
    <t>94546</t>
  </si>
  <si>
    <t>Castro Valley Blvd NS 52ft E/O Marshall St F/E - 1</t>
  </si>
  <si>
    <t>37.693405</t>
  </si>
  <si>
    <t>-122.066799</t>
  </si>
  <si>
    <t>Castro Valley Blvd NS 100ft W/O Stanton Ave F/E - 1</t>
  </si>
  <si>
    <t>37.692896</t>
  </si>
  <si>
    <t>-122.090031</t>
  </si>
  <si>
    <t>Former NX4 stop. Will not have service through Realign.</t>
  </si>
  <si>
    <t>Davis St NS 57ft W/O Warden Ave F/E - 1</t>
  </si>
  <si>
    <t>37.718444</t>
  </si>
  <si>
    <t>-122.180171</t>
  </si>
  <si>
    <t>Former Line 66 stop which appears to have gone out of service in December 2003.  Will not have service through Realign.</t>
  </si>
  <si>
    <t>94541</t>
  </si>
  <si>
    <t>Santa Clara St ES 70ft N/O W Winton Ave F/S - 1</t>
  </si>
  <si>
    <t>37.658053</t>
  </si>
  <si>
    <t>-122.098238</t>
  </si>
  <si>
    <t>Replace</t>
  </si>
  <si>
    <t>This bus stop was removed from service in 2018, but the street segment WILL continue to have service through Realign</t>
  </si>
  <si>
    <t>Blacow Rd SS 120ft E/O Greenpark Dr F/W - 1</t>
  </si>
  <si>
    <t>37.522912</t>
  </si>
  <si>
    <t>-121.964994</t>
  </si>
  <si>
    <t>Doolittle Dr WS 210ft S/O Davis St F/N - 1</t>
  </si>
  <si>
    <t>37.715739</t>
  </si>
  <si>
    <t>-122.18677</t>
  </si>
  <si>
    <t>Doolittle Dr WS 50ft S/O Davis St F/N - 1</t>
  </si>
  <si>
    <t>37.715961</t>
  </si>
  <si>
    <t>-122.186883</t>
  </si>
  <si>
    <t>Castro Valley Blvd SS 24ft E/O Yeandle Ave F/W - 1</t>
  </si>
  <si>
    <t>37.694555</t>
  </si>
  <si>
    <t>-122.07107</t>
  </si>
  <si>
    <t>Castro Valley Blvd SS 60ft W/O Marshall St F/W - 1</t>
  </si>
  <si>
    <t>37.693143</t>
  </si>
  <si>
    <t>-122.066918</t>
  </si>
  <si>
    <t>Former FLEX stop. Will not have service through Realign.</t>
  </si>
  <si>
    <t>Marina Blvd SS 75ft E/O Teagarden St F/W - 1</t>
  </si>
  <si>
    <t>37.712128</t>
  </si>
  <si>
    <t>-122.1621</t>
  </si>
  <si>
    <t>Link Shuttle at this stop</t>
  </si>
  <si>
    <t>Depot Rd NS 50ft W/O Dodge Ave F/E - 1</t>
  </si>
  <si>
    <t>37.638870</t>
  </si>
  <si>
    <t>122.106229</t>
  </si>
  <si>
    <t>A St. NS 50ft E/O Western Blvd. F/E - 1</t>
  </si>
  <si>
    <t>37.671140</t>
  </si>
  <si>
    <t>-122.089729</t>
  </si>
  <si>
    <t>Washington Ave ES 57ft S/O 2nd Ave F/ -</t>
  </si>
  <si>
    <t>37.715539</t>
  </si>
  <si>
    <t>-122.150096</t>
  </si>
  <si>
    <t>Gallaudet Dr. ES 280ft S/O Walnut Ave. F/S - 1</t>
  </si>
  <si>
    <t>37.558612</t>
  </si>
  <si>
    <t>-121.970441</t>
  </si>
  <si>
    <t>Emeryville</t>
  </si>
  <si>
    <t>94608</t>
  </si>
  <si>
    <t>40th St NS 116ft W/O Emery St F/E - 1</t>
  </si>
  <si>
    <t>37.830809</t>
  </si>
  <si>
    <t>-122.281505</t>
  </si>
  <si>
    <t>City Can</t>
  </si>
  <si>
    <t>Wicks Blvd. ES 80ft N/O Liberty Way F/S - 1</t>
  </si>
  <si>
    <t>37.686839</t>
  </si>
  <si>
    <t>-122.161069</t>
  </si>
  <si>
    <t>Richmond</t>
  </si>
  <si>
    <t>94805</t>
  </si>
  <si>
    <t>MacDonald Ave NS 20ft E/O 44th St F/ - 1</t>
  </si>
  <si>
    <t>37.933118</t>
  </si>
  <si>
    <t>-122.328458</t>
  </si>
  <si>
    <t>Mowry Ave SS 260ft W/O Fremont Blvd F/W - 1</t>
  </si>
  <si>
    <t>37.547774, -121.988866</t>
  </si>
  <si>
    <t>-121.988881</t>
  </si>
  <si>
    <t>San Leandro Blvd WS 140ft S/O Thornton St F/N - 1</t>
  </si>
  <si>
    <t>37.719297</t>
  </si>
  <si>
    <t>-122.158126</t>
  </si>
  <si>
    <t>B St. NS 43ft E/O Templeton St. F/E - 1</t>
  </si>
  <si>
    <t>37.681794</t>
  </si>
  <si>
    <t>-122.067434</t>
  </si>
  <si>
    <t>Berkeley</t>
  </si>
  <si>
    <t>94703</t>
  </si>
  <si>
    <t>Martin Luther King Jr Wy ES 60ft N/O Russell St F/S - 1</t>
  </si>
  <si>
    <t>37.856362</t>
  </si>
  <si>
    <t>-122.271177</t>
  </si>
  <si>
    <t>94544</t>
  </si>
  <si>
    <t>Patrick St ES 50ft N/O W Tennyson Rd F/S - 1</t>
  </si>
  <si>
    <t>37.631713</t>
  </si>
  <si>
    <t>-122.079292</t>
  </si>
  <si>
    <t>Wicks Blvd WS 110ft S/O Manor Blvd F/N - 1</t>
  </si>
  <si>
    <t>37.690738</t>
  </si>
  <si>
    <t>-122.163058</t>
  </si>
  <si>
    <t>Wicks Blvd ES 85ft N/O Manor Blvd F/S - 1</t>
  </si>
  <si>
    <t>37.691352</t>
  </si>
  <si>
    <t>-122.162857</t>
  </si>
  <si>
    <t>Davis St SS 90ft E/O Orchard Ave F/W - 1</t>
  </si>
  <si>
    <t>37.722408</t>
  </si>
  <si>
    <t>-122.165701</t>
  </si>
  <si>
    <t>Alameda Unincorporated</t>
  </si>
  <si>
    <t>E 14th St NS 55ft N/O 159th Ave F/SE - 1</t>
  </si>
  <si>
    <t>37.700134</t>
  </si>
  <si>
    <t>-122.121028</t>
  </si>
  <si>
    <t>94702</t>
  </si>
  <si>
    <t>Dwight Way NS 54ft W/O San Pablo Ave F/E - 1</t>
  </si>
  <si>
    <t>37.861181</t>
  </si>
  <si>
    <t>-122.289353</t>
  </si>
  <si>
    <t>94536</t>
  </si>
  <si>
    <t>Mission Blvd ES 45ft N/O Rockland Ct F/S - 1</t>
  </si>
  <si>
    <t>37.5862</t>
  </si>
  <si>
    <t>-121.9974</t>
  </si>
  <si>
    <t>Paseo Padre Pkwy WS 300ft S/O Walnut Ave F/N - 1</t>
  </si>
  <si>
    <t>37.551305</t>
  </si>
  <si>
    <t>-121.977058</t>
  </si>
  <si>
    <t>Fremont Blvd ES 165ft N/O Sundale Dr F/S - 1</t>
  </si>
  <si>
    <t>37.545135</t>
  </si>
  <si>
    <t>-121.9812</t>
  </si>
  <si>
    <t>94705</t>
  </si>
  <si>
    <t>Shattuck Ave ES 50ft S/O Ashby Ave F/S - 1</t>
  </si>
  <si>
    <t>37.855078</t>
  </si>
  <si>
    <t>-122.266363</t>
  </si>
  <si>
    <t>Telegraph Ave ES 36ft S/O Webster St F/S - 1</t>
  </si>
  <si>
    <t>37.854982</t>
  </si>
  <si>
    <t>-122.259731</t>
  </si>
  <si>
    <t>2200089816-_</t>
  </si>
  <si>
    <t>30G</t>
  </si>
  <si>
    <t>Removed for Telegraph Rapid Corridors Project. Construction in 2024.</t>
  </si>
  <si>
    <t>94710</t>
  </si>
  <si>
    <t>San Pablo Ave ES 90ft N/O Ashby Ave F/S - 1</t>
  </si>
  <si>
    <t>37.852168</t>
  </si>
  <si>
    <t>-122.287053</t>
  </si>
  <si>
    <t>Newark</t>
  </si>
  <si>
    <t>94560</t>
  </si>
  <si>
    <t>Cedar Blvd WS 200ft N/O Thornton Ave F/N - 1</t>
  </si>
  <si>
    <t>37.542728</t>
  </si>
  <si>
    <t>-122.027499</t>
  </si>
  <si>
    <t>Cedar Blvd ES 10ft S/O N Magazine F/S - 1</t>
  </si>
  <si>
    <t>37.523577</t>
  </si>
  <si>
    <t>-122.004772</t>
  </si>
  <si>
    <t>20G &amp; Long Can</t>
  </si>
  <si>
    <t>Wicks Blvd WS 100ft S/O Burkhart Ave F/N - 1</t>
  </si>
  <si>
    <t>37.68285</t>
  </si>
  <si>
    <t>-122.158103</t>
  </si>
  <si>
    <t>College Ave ES 85ft N/O Russell St F/S - 1</t>
  </si>
  <si>
    <t>37.858779</t>
  </si>
  <si>
    <t>-122.253131</t>
  </si>
  <si>
    <t>Civic Center Dr WS 300ft S/O Mowry Ave F/N - 1</t>
  </si>
  <si>
    <t>37.556257</t>
  </si>
  <si>
    <t>-121.980554</t>
  </si>
  <si>
    <t>Amador St ES 20ft N/O Elmhurst St F/S - 1</t>
  </si>
  <si>
    <t>37.65672</t>
  </si>
  <si>
    <t>-122.093036</t>
  </si>
  <si>
    <t>Filbert St ES 188ft N/O Enterprise Dr F/S - 1</t>
  </si>
  <si>
    <t>37.525231</t>
  </si>
  <si>
    <t>-122.036306</t>
  </si>
  <si>
    <t>94555</t>
  </si>
  <si>
    <t>Ardenwood Terrace ES 460ft S/O Ardenwood Blvd F/N - 1</t>
  </si>
  <si>
    <t>37.551518</t>
  </si>
  <si>
    <t>-122.054759</t>
  </si>
  <si>
    <t>Ardenwood Park &amp; Ride Lot: There are two shelters at this location for a single bus stop ID 51397</t>
  </si>
  <si>
    <t>Depot Rd NS 50ft W/O Viking St F/E - 1</t>
  </si>
  <si>
    <t>37.638457</t>
  </si>
  <si>
    <t>-122.125233</t>
  </si>
  <si>
    <t>Derby St NS 9ft E/O Claremont Blvd F/E - 1</t>
  </si>
  <si>
    <t>37.862587</t>
  </si>
  <si>
    <t>-122.247048</t>
  </si>
  <si>
    <t>Castro Valley Blvd NS 75ft E/O Lake Chabot Rd F/E - 1</t>
  </si>
  <si>
    <t>37.694538</t>
  </si>
  <si>
    <t>-122.086187</t>
  </si>
  <si>
    <t>94704</t>
  </si>
  <si>
    <t>Telegraph Ave WS 250ft S/O Dwight Way F/N - 1</t>
  </si>
  <si>
    <t>37.864555</t>
  </si>
  <si>
    <t>-122.258648</t>
  </si>
  <si>
    <t>5000063297</t>
  </si>
  <si>
    <t>Durant Ave SS 24ft W/O Telegraph Ave F/W - 1</t>
  </si>
  <si>
    <t>37.867703</t>
  </si>
  <si>
    <t>-122.259227</t>
  </si>
  <si>
    <t>Shellmound St WS 23ft S/O Bay St F/N - 1</t>
  </si>
  <si>
    <t>37.833743</t>
  </si>
  <si>
    <t>-122.293311</t>
  </si>
  <si>
    <t>San Pablo</t>
  </si>
  <si>
    <t>94806</t>
  </si>
  <si>
    <t>San Pablo Ave ES 100ft N/O Van Ness St F/S - 1</t>
  </si>
  <si>
    <t>37.960806</t>
  </si>
  <si>
    <t>-122.342848</t>
  </si>
  <si>
    <t>Patrick St ES 51ft N/O Roosevelt Ave F/S - 1</t>
  </si>
  <si>
    <t>37.633774</t>
  </si>
  <si>
    <t>-122.079211</t>
  </si>
  <si>
    <t>E 14th St WS 60ft S/O 163rd Ave F/W -1</t>
  </si>
  <si>
    <t>37.696</t>
  </si>
  <si>
    <t>-122.115</t>
  </si>
  <si>
    <t>Walnut Ave SS 200ft E/O Fremont Blvd F/W - 1</t>
  </si>
  <si>
    <t>37.546299</t>
  </si>
  <si>
    <t>-121.981951</t>
  </si>
  <si>
    <t>Castro Valley Blvd NS 171ft W/O San Miguel Ave F/E -1</t>
  </si>
  <si>
    <t>37.695602</t>
  </si>
  <si>
    <t>-122.081648</t>
  </si>
  <si>
    <t>Castro Valley Blvd NS 66ft W/O Redwood Road F/W -1</t>
  </si>
  <si>
    <t>37.6958</t>
  </si>
  <si>
    <t>-122.078</t>
  </si>
  <si>
    <t>Castro Valley Blvd SS 190ft W/O Redwood Road F/W -1</t>
  </si>
  <si>
    <t>37.695481</t>
  </si>
  <si>
    <t>-122.074822</t>
  </si>
  <si>
    <t>Castro Valley Blvd SS 50ft W/O San Miguel Ave F/W - 1</t>
  </si>
  <si>
    <t>37.695398</t>
  </si>
  <si>
    <t>-122.081463</t>
  </si>
  <si>
    <t>Fremont Blvd WS 150ft S/O Nicolet Ave F/N - 1</t>
  </si>
  <si>
    <t>37.566221</t>
  </si>
  <si>
    <t>-122.023383</t>
  </si>
  <si>
    <t>Fremont Blvd ES 160ft N/O Irvington Ave F/S - 1</t>
  </si>
  <si>
    <t>37.531707</t>
  </si>
  <si>
    <t>-121.958749</t>
  </si>
  <si>
    <t>El Cerrito</t>
  </si>
  <si>
    <t>94530</t>
  </si>
  <si>
    <t>San Pablo Ave WS 120ft S/O Carlson Blvd F/N - 1</t>
  </si>
  <si>
    <t>37.898593</t>
  </si>
  <si>
    <t>-122.301803</t>
  </si>
  <si>
    <t>22</t>
  </si>
  <si>
    <t>Cedar Blvd ES 180ft N/O Balentine Dr F/S - 1</t>
  </si>
  <si>
    <t>37.522267</t>
  </si>
  <si>
    <t>-121.999553</t>
  </si>
  <si>
    <t>San Pablo Ave WS 60ft S/O Ashby Ave F/N - 1</t>
  </si>
  <si>
    <t>37.851926</t>
  </si>
  <si>
    <t>-122.286752</t>
  </si>
  <si>
    <t>Telegraph Ave ES 70ft S/O Parker St F/S - 1</t>
  </si>
  <si>
    <t>37.863011</t>
  </si>
  <si>
    <t>-122.258586</t>
  </si>
  <si>
    <t>San Pablo Ave WS 600ft S/O 23rd St F/N - 1</t>
  </si>
  <si>
    <t>37.961318</t>
  </si>
  <si>
    <t>-122.343919</t>
  </si>
  <si>
    <t>Fremont Blvd ES 70ft N/O Darwin Dr F/S - 1</t>
  </si>
  <si>
    <t>37.574316</t>
  </si>
  <si>
    <t>-122.039076</t>
  </si>
  <si>
    <t>Walnut Ave NS 200ft E/O Fremont Blvd F/E - 1</t>
  </si>
  <si>
    <t>37.546309</t>
  </si>
  <si>
    <t>-121.982332</t>
  </si>
  <si>
    <t>Castro Valley Blvd SS 70ft E/O Santa Maria  Ave F/W - 1</t>
  </si>
  <si>
    <t>37.6955</t>
  </si>
  <si>
    <t>Mission Blvd WS 185ft N/O W Tennyson Rd F/N - 1</t>
  </si>
  <si>
    <t>37.636911</t>
  </si>
  <si>
    <t>-122.055267</t>
  </si>
  <si>
    <t>Depot Rd SS 90ft E/O Viking St F/W - 1</t>
  </si>
  <si>
    <t>37.638294</t>
  </si>
  <si>
    <t>-122.124493</t>
  </si>
  <si>
    <t>Cedar Blvd WS 5ft N/O Lake Blvd F/N - 1</t>
  </si>
  <si>
    <t>37.550391</t>
  </si>
  <si>
    <t>-122.037154</t>
  </si>
  <si>
    <t>Industrial Blvd WS 250ft S/O Depot Rd F/N - 1</t>
  </si>
  <si>
    <t>37.638317</t>
  </si>
  <si>
    <t>-122.117112</t>
  </si>
  <si>
    <t>Hesperian Blvd WS 67ft N/O Tahoe Ave F/N - 1</t>
  </si>
  <si>
    <t>37.620343</t>
  </si>
  <si>
    <t>-122.090426</t>
  </si>
  <si>
    <t xml:space="preserve">Shelter is currently on the near-side, needs to be moved to the far-side or removed. </t>
  </si>
  <si>
    <t>Fremont Blvd WS 80ft N/O Sundale Dr F/N - 1</t>
  </si>
  <si>
    <t>37.544814</t>
  </si>
  <si>
    <t>-121.981426</t>
  </si>
  <si>
    <t>W Winton Ave SS 245ft E/O Saklan Rd F/W - 1</t>
  </si>
  <si>
    <t>37.652987</t>
  </si>
  <si>
    <t>-122.117772</t>
  </si>
  <si>
    <t>94539</t>
  </si>
  <si>
    <t>Mission Blvd WS 50ft N/O Las Palmas Ave F/N - 1</t>
  </si>
  <si>
    <t>37.55791672</t>
  </si>
  <si>
    <t>-121.95290615</t>
  </si>
  <si>
    <t>Lewelling Blvd SS 50ft W/O Calgary St F/W - 1</t>
  </si>
  <si>
    <t>37.680025</t>
  </si>
  <si>
    <t>-122.154416</t>
  </si>
  <si>
    <t>Estudillo Ave NS 170ft E/O Harrison St F/E - 1</t>
  </si>
  <si>
    <t>37.725663</t>
  </si>
  <si>
    <t>-122.153715</t>
  </si>
  <si>
    <t>A St SS 60ft W/O Grand St F/W - 1</t>
  </si>
  <si>
    <t>37.670713</t>
  </si>
  <si>
    <t>-122.090177</t>
  </si>
  <si>
    <t>Davis St SS 110ft E/O Pierce Ave F/W - 1</t>
  </si>
  <si>
    <t>37.721034</t>
  </si>
  <si>
    <t>-122.170145</t>
  </si>
  <si>
    <t>Mowry Ave SS 300ft E/O Fremont Blvd F/W - 1</t>
  </si>
  <si>
    <t>37.549541</t>
  </si>
  <si>
    <t>-121.987341</t>
  </si>
  <si>
    <t>Mission Blvd ES 160ft N/O W Tennyson Rd F/S - 1</t>
  </si>
  <si>
    <t>37.636835</t>
  </si>
  <si>
    <t>-122.054628</t>
  </si>
  <si>
    <t>S Grimmer Blvd SS 58ft E/O Wisdom Way F/W - 1</t>
  </si>
  <si>
    <t>37.503082</t>
  </si>
  <si>
    <t>-121.945595</t>
  </si>
  <si>
    <t>New Stop Added</t>
  </si>
  <si>
    <t>B St NS 100ft W/O Main St F/W - 1</t>
  </si>
  <si>
    <t>37.672634</t>
  </si>
  <si>
    <t>-122.083152</t>
  </si>
  <si>
    <t>Aurora Dr ES 150ft S/O Walnut Ave F/S - 1</t>
  </si>
  <si>
    <t>37.703164</t>
  </si>
  <si>
    <t>-122.185475</t>
  </si>
  <si>
    <t>Mission Blvd WS 96ft S/O Ondina Dr F/N - 1</t>
  </si>
  <si>
    <t>37.551274</t>
  </si>
  <si>
    <t>-121.942409</t>
  </si>
  <si>
    <t>B St NS 70ft W/O Foothill Blvd F/E - 1</t>
  </si>
  <si>
    <t>37.673845</t>
  </si>
  <si>
    <t>-122.081349</t>
  </si>
  <si>
    <t>Mission Blvd WS 13ft S/O Jefferson St F/N - 1</t>
  </si>
  <si>
    <t>37.641405</t>
  </si>
  <si>
    <t>-122.0595</t>
  </si>
  <si>
    <t>W Winton Ave NS 57ft E/O Curtis St F/E - 1</t>
  </si>
  <si>
    <t>37.653173</t>
  </si>
  <si>
    <t>-122.123618</t>
  </si>
  <si>
    <t>San Pablo Ave WS 200ft N/O MacDonald Ave F/N - 1</t>
  </si>
  <si>
    <t>37.932751</t>
  </si>
  <si>
    <t>-122.323833</t>
  </si>
  <si>
    <t>30G &amp; City Can</t>
  </si>
  <si>
    <t>Cedar Blvd ES 200ft N/O Thornton Ave F/S - 1</t>
  </si>
  <si>
    <t>37.542965</t>
  </si>
  <si>
    <t>-122.027293</t>
  </si>
  <si>
    <t>Hays St WS 60ft N/O Juana Ave F/N - 1</t>
  </si>
  <si>
    <t>37.72278</t>
  </si>
  <si>
    <t>-122.156465</t>
  </si>
  <si>
    <t>Newark Blvd NS 755ft E/O Jarvis Ave F/E - 1</t>
  </si>
  <si>
    <t>37.54934</t>
  </si>
  <si>
    <t>-122.046784</t>
  </si>
  <si>
    <t>Amador St WS 20ft N/O Elmhurst St F/N - 1</t>
  </si>
  <si>
    <t>37.656565</t>
  </si>
  <si>
    <t>-122.093193</t>
  </si>
  <si>
    <t>Removed - shelter was damaged in October 2023 and has not been replaced. Currently only a bench is remaining. City has inquired about reinstalling a shelter at this location.</t>
  </si>
  <si>
    <t>Estudillo Ave SS 50ft E/O East 14th St F/W - 1</t>
  </si>
  <si>
    <t>37.725208</t>
  </si>
  <si>
    <t>-122.154748</t>
  </si>
  <si>
    <t>94707</t>
  </si>
  <si>
    <t>Hopkins Ave NS 9ft E/O Monterey Ave F/E - 1</t>
  </si>
  <si>
    <t>37.881838</t>
  </si>
  <si>
    <t>-122.281798</t>
  </si>
  <si>
    <t>Sacramento St ES 175ft N/O Alcatraz Ave F/S - 1</t>
  </si>
  <si>
    <t>37.848433</t>
  </si>
  <si>
    <t>-122.277684</t>
  </si>
  <si>
    <t>Mowry Ave SS 190ft E/O Alpenrose Ct F/W - 1</t>
  </si>
  <si>
    <t>37.527099</t>
  </si>
  <si>
    <t>-122.005686</t>
  </si>
  <si>
    <t>San Pablo Ave WS 500ft S/O Church Ln F/N - 1</t>
  </si>
  <si>
    <t>37.957673</t>
  </si>
  <si>
    <t>-122.33891</t>
  </si>
  <si>
    <t>Industrial Blvd WS 135ft S/O Mt Eden Industrial Park F/N - 1</t>
  </si>
  <si>
    <t>37.634565</t>
  </si>
  <si>
    <t>-122.112624</t>
  </si>
  <si>
    <t>Newark Blvd ES 32ft N/O Civic Terrace Ave F/S - 1</t>
  </si>
  <si>
    <t>37.536154</t>
  </si>
  <si>
    <t>-122.028886</t>
  </si>
  <si>
    <t>Fremont Blvd WS 47ft N/O Beacon Ave F/N - 1</t>
  </si>
  <si>
    <t>37.546542</t>
  </si>
  <si>
    <t>-121.984754</t>
  </si>
  <si>
    <t>MacDonald Ave NS 20ft W/O 42nd St F/ - 1</t>
  </si>
  <si>
    <t>37.933360</t>
  </si>
  <si>
    <t>-122.330181</t>
  </si>
  <si>
    <t>Mission Blvd ES 100ft N/O Carlos Bee Blvd F/S - 1</t>
  </si>
  <si>
    <t>37.660686</t>
  </si>
  <si>
    <t>-122.074141</t>
  </si>
  <si>
    <t>Clawiter Rd WS 100ft S/O W Winton Ave F/N - 1</t>
  </si>
  <si>
    <t>37.652457</t>
  </si>
  <si>
    <t>-122.120403</t>
  </si>
  <si>
    <t>Former Line 83 stop. Will not have service through Realign.</t>
  </si>
  <si>
    <t>Mission Blvd ES 160ft N/O Fairway St F/S - 1</t>
  </si>
  <si>
    <t>37.622579</t>
  </si>
  <si>
    <t>-122.038549</t>
  </si>
  <si>
    <t xml:space="preserve">Y </t>
  </si>
  <si>
    <t>Shattuck Ave WS 30ft S/O Dwight Way F/N - 1</t>
  </si>
  <si>
    <t>37.863778</t>
  </si>
  <si>
    <t>-122.267501</t>
  </si>
  <si>
    <t>University Ave SS 25ft W/O Shattuck Ave F/W - 1</t>
  </si>
  <si>
    <t>37.871996</t>
  </si>
  <si>
    <t>-122.268649</t>
  </si>
  <si>
    <t>Clawiter Rd ES 60ft N/O Enterprise Ave F/S - 1</t>
  </si>
  <si>
    <t>37.633632</t>
  </si>
  <si>
    <t>-122.119635</t>
  </si>
  <si>
    <t>Former Line 83. WILL have service through Realign.</t>
  </si>
  <si>
    <t>A St SS 45ft W/O Filbert St F/W - 1</t>
  </si>
  <si>
    <t>37.668212</t>
  </si>
  <si>
    <t>-122.096096</t>
  </si>
  <si>
    <t>Lewelling Blvd NS 130ft W/O Tropic Ct F/E - 1</t>
  </si>
  <si>
    <t>37.686776</t>
  </si>
  <si>
    <t>-122.137767</t>
  </si>
  <si>
    <t>Lewelling Blvd NS 658ft E/O Tropic Ct F/E - 1</t>
  </si>
  <si>
    <t>37.686777</t>
  </si>
  <si>
    <t>-122.137824</t>
  </si>
  <si>
    <t>Mowry Ave SS 170ft E/O Hastings St F/W - 1</t>
  </si>
  <si>
    <t>37.553486</t>
  </si>
  <si>
    <t>-121.984143</t>
  </si>
  <si>
    <t>W Winton Ave NS 30ft E/O Santa Clara St F/E - 1</t>
  </si>
  <si>
    <t>37.657937</t>
  </si>
  <si>
    <t>-122.097874</t>
  </si>
  <si>
    <t>Hesperian Blvd WS 100ft S/O Sleepy Hollow Ave F/N - 1</t>
  </si>
  <si>
    <t>37.634078</t>
  </si>
  <si>
    <t>-122.098828</t>
  </si>
  <si>
    <t>Hesperian Blvd WS 50ft S/O Skywest Dr F/N - 1</t>
  </si>
  <si>
    <t>37.658001</t>
  </si>
  <si>
    <t>-122.113628</t>
  </si>
  <si>
    <t>Paseo Padre Pkwy ES 320ft S/O Walnut Ave F/S – 1</t>
  </si>
  <si>
    <t>37.55141</t>
  </si>
  <si>
    <t>-121.976504</t>
  </si>
  <si>
    <t>Mission Blvd ES 20ft N/O Sorenson Rd F/S - 1</t>
  </si>
  <si>
    <t>37.646707</t>
  </si>
  <si>
    <t>-122.063231</t>
  </si>
  <si>
    <t>Mowry Ave NS 100ft W/O Fremont Blvd F/E - 1</t>
  </si>
  <si>
    <t>37.548352</t>
  </si>
  <si>
    <t>-121.988847</t>
  </si>
  <si>
    <t>Fremont Blvd WS 175ft S/O Central Ave F/N - 1</t>
  </si>
  <si>
    <t>37.556123</t>
  </si>
  <si>
    <t>-122.00326</t>
  </si>
  <si>
    <t>Hesperian Blvd ES 21ft S/O Sleepy Hollow Ave F/S - 1</t>
  </si>
  <si>
    <t>37.634359</t>
  </si>
  <si>
    <t>-122.098605</t>
  </si>
  <si>
    <t>94706</t>
  </si>
  <si>
    <t>San Pablo Ave ES 90ft N/O Gilman St F/ - 1</t>
  </si>
  <si>
    <t>37.88075</t>
  </si>
  <si>
    <t>-122.295738</t>
  </si>
  <si>
    <t>1009070488</t>
  </si>
  <si>
    <t>San Pablo Ave WS 20ft S/O University Ave F/N - 1</t>
  </si>
  <si>
    <t>37.868749</t>
  </si>
  <si>
    <t>-122.292171</t>
  </si>
  <si>
    <t>San Pablo Ave ES 150ft N/O Potrero Ave F/S - 1</t>
  </si>
  <si>
    <t>37.921109</t>
  </si>
  <si>
    <t>-122.315268</t>
  </si>
  <si>
    <t>Mission Blvd ES 175ft N/O Harder Rd F/S - 1</t>
  </si>
  <si>
    <t>37.651711</t>
  </si>
  <si>
    <t>-122.067215</t>
  </si>
  <si>
    <t>Mowry Ave NS 120ft W/O Alpenrose Ct F/E - 1</t>
  </si>
  <si>
    <t>37.526301</t>
  </si>
  <si>
    <t>-122.006863</t>
  </si>
  <si>
    <t>Paseo Padre Pkwy ES 110ft N/O Country Dr F/S - 1</t>
  </si>
  <si>
    <t>37.557042</t>
  </si>
  <si>
    <t>-121.987508</t>
  </si>
  <si>
    <t>Paseo Padre Pkwy ES 30ft N/O Sr Citizen Center F/S - 1</t>
  </si>
  <si>
    <t>37.546008</t>
  </si>
  <si>
    <t>-121.966633</t>
  </si>
  <si>
    <t>Mowry Ave NS 122ft W/O Paseo Padre Pkwy F/E - 1</t>
  </si>
  <si>
    <t>37.554273</t>
  </si>
  <si>
    <t>-121.984001</t>
  </si>
  <si>
    <t>Blume Dr ES 251ft S/O Richmond Parkway Park &amp; Ride F/S - 1</t>
  </si>
  <si>
    <t>37.986075</t>
  </si>
  <si>
    <t>-122.316692</t>
  </si>
  <si>
    <t>Fremont Blvd ES 250ft N/O Alder Ave F/S - 1</t>
  </si>
  <si>
    <t>37.563419</t>
  </si>
  <si>
    <t>-122.016941</t>
  </si>
  <si>
    <t>San Pablo Av  S/O San Pablo Dam Rd</t>
  </si>
  <si>
    <t>37.952752</t>
  </si>
  <si>
    <t>-122.333144</t>
  </si>
  <si>
    <t>W Winton Ave SS 50ft E/O Santa Clara St F/W - 1</t>
  </si>
  <si>
    <t>37.65774</t>
  </si>
  <si>
    <t>-122.097721</t>
  </si>
  <si>
    <t>Mission Blvd WS 53ft N/O Palm Ave F/N - 1</t>
  </si>
  <si>
    <t>37.545124</t>
  </si>
  <si>
    <t>-121.932136</t>
  </si>
  <si>
    <t>Cedar Blvd ES 200ft N/O Newark Blvd F/E - 1</t>
  </si>
  <si>
    <t>37.548517</t>
  </si>
  <si>
    <t>-122.04381</t>
  </si>
  <si>
    <t>University Ave NS 48ft E/O San Pablo Ave F/E - 1</t>
  </si>
  <si>
    <t>37.869269</t>
  </si>
  <si>
    <t>-122.291816</t>
  </si>
  <si>
    <t>Line 800 stop</t>
  </si>
  <si>
    <t>San Lorenzo</t>
  </si>
  <si>
    <t>94580</t>
  </si>
  <si>
    <t>Hesperian Blvd WS 125ft S/O Paseo Grande F/N - 1</t>
  </si>
  <si>
    <t>37.678843</t>
  </si>
  <si>
    <t>-122.126661</t>
  </si>
  <si>
    <t>East 14th St WS 95ft S/O Bayfair Dr F/N - 1</t>
  </si>
  <si>
    <t>37.701516</t>
  </si>
  <si>
    <t>-122.123479</t>
  </si>
  <si>
    <t>East 14th St WS 75ft S/O Cornwall Way F/N - 1</t>
  </si>
  <si>
    <t>37.717512</t>
  </si>
  <si>
    <t>-122.146002</t>
  </si>
  <si>
    <t>Hesperian Blvd WS 50ft S/O Depot Rd F/N - 1</t>
  </si>
  <si>
    <t>37.639119</t>
  </si>
  <si>
    <t>-122.101937</t>
  </si>
  <si>
    <t>Mission Blvd WS 67ft S/O Sorenson Rd F/N - 1</t>
  </si>
  <si>
    <t>37.646133</t>
  </si>
  <si>
    <t>-122.063169</t>
  </si>
  <si>
    <t>Hesperian Blvd. ES 100ft S/O Catalpla Way F/S - 1</t>
  </si>
  <si>
    <t>37.620211</t>
  </si>
  <si>
    <t>-122.089983</t>
  </si>
  <si>
    <t>San Pablo Ave WS 75ft S/O Gilman St F/N - 1</t>
  </si>
  <si>
    <t>-122.295861</t>
  </si>
  <si>
    <t>8597497267-2</t>
  </si>
  <si>
    <t>TBD</t>
  </si>
  <si>
    <t>San Pablo Ave WS 100ft S/O 40th St F/S - 1</t>
  </si>
  <si>
    <t>37.830602</t>
  </si>
  <si>
    <t>-122.27989</t>
  </si>
  <si>
    <t>San Pablo Ave WS 185ft S/O Potrero Ave F/N - 1</t>
  </si>
  <si>
    <t>37.92014</t>
  </si>
  <si>
    <t>-122.314962</t>
  </si>
  <si>
    <t>San Pablo Ave ES 40ft N/O University Ave F/S - 1</t>
  </si>
  <si>
    <t>37.869304</t>
  </si>
  <si>
    <t>-122.29206</t>
  </si>
  <si>
    <t>Telegraph Ave WS 50ft N/O Webster St F/N - 1</t>
  </si>
  <si>
    <t>37.855355</t>
  </si>
  <si>
    <t>-122.259959</t>
  </si>
  <si>
    <t>San Pablo Ave. ES 170ft N/O MacDonald Ave F/S - 1</t>
  </si>
  <si>
    <t>37.932719</t>
  </si>
  <si>
    <t>-122.323499</t>
  </si>
  <si>
    <t>18</t>
  </si>
  <si>
    <t>San Pablo Ave. ES 100ft N/O 40th St. F/N - 1</t>
  </si>
  <si>
    <t>37.83151</t>
  </si>
  <si>
    <t>-122.279948</t>
  </si>
  <si>
    <t>W Tennyson Rd NS 15ft W/O Huntwood  Ave F/E - 1</t>
  </si>
  <si>
    <t>37.633544</t>
  </si>
  <si>
    <t>-122.065296</t>
  </si>
  <si>
    <t>Shattuck St ES 150ft S/O Center St F/S - 1</t>
  </si>
  <si>
    <t>San Pablo Ave ES 80ft N/O Carlson Blvd F/S - 1</t>
  </si>
  <si>
    <t>37.89931</t>
  </si>
  <si>
    <t>-122.302</t>
  </si>
  <si>
    <t>San Pablo Ave WS 100ft S/O Vale Rd F/N - 1</t>
  </si>
  <si>
    <t>37.955181</t>
  </si>
  <si>
    <t>-122.335429</t>
  </si>
  <si>
    <t>Shattuck Ave ES 30ft S/O Kittredge St F/S - 1</t>
  </si>
  <si>
    <t>37.868371</t>
  </si>
  <si>
    <t>-122.267666</t>
  </si>
  <si>
    <t>E 14th St SS 80ft S/O 159th Ave F/NW - 1</t>
  </si>
  <si>
    <t>37.69961</t>
  </si>
  <si>
    <t>-122.120754</t>
  </si>
  <si>
    <t>Missing</t>
  </si>
  <si>
    <t>San Pablo Ave 80ft S/O Moeser Lane F/ - 1</t>
  </si>
  <si>
    <t>37.911101</t>
  </si>
  <si>
    <t>-122.308652</t>
  </si>
  <si>
    <t>Kiosk</t>
  </si>
  <si>
    <t>Ons: 90, Offs: 106, Total: 196</t>
  </si>
  <si>
    <t>Martin Luther King Jr Wy ES 70ft N/O Ashby Ave F/S - 1</t>
  </si>
  <si>
    <t>37.854538</t>
  </si>
  <si>
    <t>-122.270982</t>
  </si>
  <si>
    <t>East 14th St ES 50ft N/O Ashland Ave F/S - 1</t>
  </si>
  <si>
    <t>37.698649</t>
  </si>
  <si>
    <t>-122.118945</t>
  </si>
  <si>
    <t>*East 14th St. SS 350ft E/O 136th Ave. F/W - 1</t>
  </si>
  <si>
    <t>37.714303</t>
  </si>
  <si>
    <t>-122.141647</t>
  </si>
  <si>
    <t xml:space="preserve">7315118596-_ </t>
  </si>
  <si>
    <t>1004475446</t>
  </si>
  <si>
    <t>Hollis St ES 74ft S/O 63rd St F/N - 1</t>
  </si>
  <si>
    <t>37.84363</t>
  </si>
  <si>
    <t>-122.29063</t>
  </si>
  <si>
    <t>Southland Dr SS 50ft E/O Southland Pl F/W - 1</t>
  </si>
  <si>
    <t>37.651835</t>
  </si>
  <si>
    <t>-122.105098</t>
  </si>
  <si>
    <t>16</t>
  </si>
  <si>
    <t>W Tennyson Rd SS 65ft E/O Calaroga Ave F/W - 1</t>
  </si>
  <si>
    <t>37.631508</t>
  </si>
  <si>
    <t>-122.08929</t>
  </si>
  <si>
    <t>San Pablo Ave ES 90ft N/O Vale Rd F/S - 1</t>
  </si>
  <si>
    <t>37.955437</t>
  </si>
  <si>
    <t>-122.335384</t>
  </si>
  <si>
    <t>San Pablo Ave ES 90ft N/O Dwight Wy F/S - 1</t>
  </si>
  <si>
    <t>37.861464</t>
  </si>
  <si>
    <t>-122.289502</t>
  </si>
  <si>
    <t>Removed Temporary</t>
  </si>
  <si>
    <t>There is currently construction at this location and the contractor has committed to reinstalling the shelter in May 2024.</t>
  </si>
  <si>
    <t>Fremont Blvd ES 200ft N/O Mowry Ave F/S - 1</t>
  </si>
  <si>
    <t>37.549363</t>
  </si>
  <si>
    <t>-121.989425</t>
  </si>
  <si>
    <t>Shattuck Ave WS 60ft S/O Parker St F/N - 1</t>
  </si>
  <si>
    <t>37.861965</t>
  </si>
  <si>
    <t>-122.267308</t>
  </si>
  <si>
    <t>Civic Center Dr ES 310ft S/O Mowry Ave F/S - 1</t>
  </si>
  <si>
    <t>37.556443</t>
  </si>
  <si>
    <t>-121.980318</t>
  </si>
  <si>
    <t>Sacramento St WS 44ft S/O Universtity Ave F/N - 1</t>
  </si>
  <si>
    <t>37.870675</t>
  </si>
  <si>
    <t>-122.282161</t>
  </si>
  <si>
    <t>Shattuck Ave WS 60ft S/O Kittredge St F/N - 1</t>
  </si>
  <si>
    <t>37.868287</t>
  </si>
  <si>
    <t>-122.268021</t>
  </si>
  <si>
    <t>Fremont Blvd ES 285ft N/O Thornton Ave F/S - 1</t>
  </si>
  <si>
    <t>37.561257</t>
  </si>
  <si>
    <t>-122.012665</t>
  </si>
  <si>
    <t>San Pablo Ave WS 50ft S/O Stone St F/N - 1</t>
  </si>
  <si>
    <t>37.965825</t>
  </si>
  <si>
    <t>-122.344899</t>
  </si>
  <si>
    <t>Power Issue site</t>
  </si>
  <si>
    <t>San Pablo Ave ES 146ft S/O Church Ln F/S - 1</t>
  </si>
  <si>
    <t>-122.339689</t>
  </si>
  <si>
    <t>Hesperian Blvd ES 25ft S/O Cathy Way F/S - 1</t>
  </si>
  <si>
    <t>37.639347</t>
  </si>
  <si>
    <t>-122.10167</t>
  </si>
  <si>
    <t>Dwight Way SS 68ft E/O San Pablo Ave F/W - 1</t>
  </si>
  <si>
    <t>37.86107</t>
  </si>
  <si>
    <t>-122.289189</t>
  </si>
  <si>
    <t>7897590436-_</t>
  </si>
  <si>
    <t>Mission Blvd ES 550ft N/O Pickering Ave F/S - 1</t>
  </si>
  <si>
    <t>37.571011</t>
  </si>
  <si>
    <t>-121.966264</t>
  </si>
  <si>
    <t>Fremont Blvd WS 40ft N/O Papazian Way F/N - 1</t>
  </si>
  <si>
    <t>37.534029</t>
  </si>
  <si>
    <t>-121.961455</t>
  </si>
  <si>
    <t>Fremont Blvd WS 100ft N/O Eggers Dr F/N - 1</t>
  </si>
  <si>
    <t>37.552762</t>
  </si>
  <si>
    <t>-121.996754</t>
  </si>
  <si>
    <t>C St SS 100ft W/O Mission Blvd F/SE - 1</t>
  </si>
  <si>
    <t>37.670931</t>
  </si>
  <si>
    <t>-122.083069</t>
  </si>
  <si>
    <t>Mission Blvd ES 124ft N/O Mackintosh St F/S - 1</t>
  </si>
  <si>
    <t>37.554224</t>
  </si>
  <si>
    <t>-121.946445</t>
  </si>
  <si>
    <t>East 14th St. SS 75ft E/O Parrott St. F/W - 1</t>
  </si>
  <si>
    <t>37.722424</t>
  </si>
  <si>
    <t>-122.152538</t>
  </si>
  <si>
    <t>K</t>
  </si>
  <si>
    <t>Ons: 41, Offs: 7, Total: 48</t>
  </si>
  <si>
    <t>Martin Luther King Jr. Way WS 4ft N/O Russell St. F/N - 1</t>
  </si>
  <si>
    <t>37.856261</t>
  </si>
  <si>
    <t>-122.271420</t>
  </si>
  <si>
    <t>Fremont Blvd ES 70ft N/O Beacon Ave F/S - 1</t>
  </si>
  <si>
    <t>37.547156</t>
  </si>
  <si>
    <t>-121.98513</t>
  </si>
  <si>
    <t>Durant Ave SS 10ft E/O Shattuck Ave F/W - 1</t>
  </si>
  <si>
    <t>37.866645</t>
  </si>
  <si>
    <t>-122.267248</t>
  </si>
  <si>
    <t>E 14th St ES 140ft N/O 167th Ave F/S - 1</t>
  </si>
  <si>
    <t>37.69247</t>
  </si>
  <si>
    <t>-122.11018</t>
  </si>
  <si>
    <t>Fremont Blvd ES 257ft N/O Nicolet Ave F/S - 1</t>
  </si>
  <si>
    <t>37.566567</t>
  </si>
  <si>
    <t>-122.023317</t>
  </si>
  <si>
    <t>Hesperian Blvd WS 81ft S/O Arf Ave F/N - 1</t>
  </si>
  <si>
    <t>37.624193</t>
  </si>
  <si>
    <t>-122.092775</t>
  </si>
  <si>
    <t>East 14th St ES 95ft N/O 150th Ave F/S - 1</t>
  </si>
  <si>
    <t>37.706054</t>
  </si>
  <si>
    <t>-122.129456</t>
  </si>
  <si>
    <t>1004474685</t>
  </si>
  <si>
    <t>City can &amp; Long Can</t>
  </si>
  <si>
    <t>Blume Dr ES 384ft S/O Richmond Parkway Park &amp; Ride F/S - 1</t>
  </si>
  <si>
    <t>37.98576</t>
  </si>
  <si>
    <t>-122.316914</t>
  </si>
  <si>
    <t>University Ave SS 100ft E/O Sacramento Ave F/W - 1</t>
  </si>
  <si>
    <t>37.870325</t>
  </si>
  <si>
    <t>-122.281446</t>
  </si>
  <si>
    <t>Fremont Blvd WS 50ft N/O Country Dr F/N - 1</t>
  </si>
  <si>
    <t>37.550732</t>
  </si>
  <si>
    <t>-121.992866</t>
  </si>
  <si>
    <t>Blume Dr ES 318ft S/O Richmond Parkway Park &amp; Ride F/S - 1</t>
  </si>
  <si>
    <t>37.985919</t>
  </si>
  <si>
    <t>-122.3168</t>
  </si>
  <si>
    <t>Fremont Blvd WS 190ft S/O Mowry Ave F/N - 1</t>
  </si>
  <si>
    <t>37.548014</t>
  </si>
  <si>
    <t>-121.987655</t>
  </si>
  <si>
    <t>East 14th St ES 115ft N/O Fairmont Dr F/S - 1</t>
  </si>
  <si>
    <t>37.703809</t>
  </si>
  <si>
    <t>-122.126254</t>
  </si>
  <si>
    <t>Telegraph Ave WS 60ft N/O Ashby Ave F/N - 1</t>
  </si>
  <si>
    <t>37.856467</t>
  </si>
  <si>
    <t>-122.259809</t>
  </si>
  <si>
    <t>Cedar Blvd. NS 350ft W/O Chapman Dr. F/S - 1</t>
  </si>
  <si>
    <t>37.54917</t>
  </si>
  <si>
    <t>-122.043546</t>
  </si>
  <si>
    <t>Mission Blvd WS 115ft S/O Driscoll Rd F/N - 1</t>
  </si>
  <si>
    <t>37.549166</t>
  </si>
  <si>
    <t>-121.939088</t>
  </si>
  <si>
    <t>San Pablo Ave WS 75ft N/O San Pablo Dam Rd F/N - 1</t>
  </si>
  <si>
    <t>37.953482</t>
  </si>
  <si>
    <t>-122.333885</t>
  </si>
  <si>
    <t>E 14th St ES 110ft N/O 164th Ave F/S - 1</t>
  </si>
  <si>
    <t>37.69500</t>
  </si>
  <si>
    <t>-122.11378</t>
  </si>
  <si>
    <t>Durant Ave SS 25ft W/O Dana St F/W - 1</t>
  </si>
  <si>
    <t>37.867402</t>
  </si>
  <si>
    <t>-122.261423</t>
  </si>
  <si>
    <t xml:space="preserve">Removed for Telegraph Rapid Corridors Project. Construction in 2024.
Will be replaced with new shelter on Durant, FS Dana for the Durant Quick Build Project </t>
  </si>
  <si>
    <t>Paseo Padre Pkwy WS 110ft S/O Country Dr F/N - 1</t>
  </si>
  <si>
    <t>37.556373</t>
  </si>
  <si>
    <t>-121.986858</t>
  </si>
  <si>
    <t>Hesperian Blvd ES 75ft N/O Paseo Grande F/S - 1</t>
  </si>
  <si>
    <t>37.680277</t>
  </si>
  <si>
    <t>-122.127124</t>
  </si>
  <si>
    <t>Hesperian Blvd ES 40ft S/O Southland Dr F/S - 1</t>
  </si>
  <si>
    <t>37.650328</t>
  </si>
  <si>
    <t>-122.108410</t>
  </si>
  <si>
    <t>Martin Luther King Jr Wy WS 20ft N/O Hearst St F/N - 1</t>
  </si>
  <si>
    <t>37.873511</t>
  </si>
  <si>
    <t>-122.273334</t>
  </si>
  <si>
    <t>Hesperian Blvd WS 150ft S/O W Winton Ave F/N - 1</t>
  </si>
  <si>
    <t>37.652527</t>
  </si>
  <si>
    <t>-122.11014</t>
  </si>
  <si>
    <t>W A St NS 40ft E/O Hesperian Blvd F/E - 1</t>
  </si>
  <si>
    <t>37.66585</t>
  </si>
  <si>
    <t>-122.117822</t>
  </si>
  <si>
    <t>Removed Permanently - due to construction/reconfigured street</t>
  </si>
  <si>
    <t>Telegraph Ave ES 35ft S/O Dwight Way F/S - 1</t>
  </si>
  <si>
    <t>37.865037</t>
  </si>
  <si>
    <t>-122.258349</t>
  </si>
  <si>
    <t>Ons: 177, Offs: 101, Total: 279</t>
  </si>
  <si>
    <t>San Pablo Ave WS 78ft S/O Dwight Way F/N - 1</t>
  </si>
  <si>
    <t>37.860873</t>
  </si>
  <si>
    <t>-122.289634</t>
  </si>
  <si>
    <t>1005713289</t>
  </si>
  <si>
    <t>Solano SS 100ft E/O Colusa Ave F/W - 1</t>
  </si>
  <si>
    <t>37.891287</t>
  </si>
  <si>
    <t>-122.278795</t>
  </si>
  <si>
    <t>East 14th St WS 100ft N/O Fairmont Dr F/N - 1</t>
  </si>
  <si>
    <t>37.703613</t>
  </si>
  <si>
    <t>-122.126459</t>
  </si>
  <si>
    <t>Mowry Ave SS 180ft E/O Argonaut Way F/W - 1</t>
  </si>
  <si>
    <t>37.545943</t>
  </si>
  <si>
    <t>-121.990281</t>
  </si>
  <si>
    <t>Mission Blvd WS 93ft S/O Gurdwara Rd F/NW - 1</t>
  </si>
  <si>
    <t>37.5853</t>
  </si>
  <si>
    <t>-121.9967</t>
  </si>
  <si>
    <t>E 14th St WS 100ft S/O 164th Ave F/N - 1</t>
  </si>
  <si>
    <t>37.694547</t>
  </si>
  <si>
    <t>-122.113452</t>
  </si>
  <si>
    <t>94804</t>
  </si>
  <si>
    <t>San Pablo Ave WS 45ft N/O Tulare Ave F/N - 1</t>
  </si>
  <si>
    <t>37.951521</t>
  </si>
  <si>
    <t>-122.33294</t>
  </si>
  <si>
    <t>9653460305-3</t>
  </si>
  <si>
    <t>Martin Luther King Jr Wy WS 57ft S/O Dwight Wy F/N - 1</t>
  </si>
  <si>
    <t>37.863062</t>
  </si>
  <si>
    <t>-122.272197</t>
  </si>
  <si>
    <t>San Pablo Ave ES 35ft N/O Garvin Ave F/S - 1</t>
  </si>
  <si>
    <t>37.94415</t>
  </si>
  <si>
    <t>-122.329099</t>
  </si>
  <si>
    <t>Ons: 28, Offs: 128, Total: 154</t>
  </si>
  <si>
    <t>B St WS 126ft S/O Mission Blvd F/S - 1</t>
  </si>
  <si>
    <t>37.671937</t>
  </si>
  <si>
    <t>-122.084382</t>
  </si>
  <si>
    <t>Hesperian Blvd WS 130ft S/O West A St F/N - 1</t>
  </si>
  <si>
    <t>37.664993</t>
  </si>
  <si>
    <t>-122.117867</t>
  </si>
  <si>
    <t>East 14th St WS 100ft S/O Ashland Ave F/N - 1</t>
  </si>
  <si>
    <t>37.69814286</t>
  </si>
  <si>
    <t>-122.11862911</t>
  </si>
  <si>
    <t>Fremont Blvd ES 70ft N/O Eggers Dr F/S - 1</t>
  </si>
  <si>
    <t>37.552985</t>
  </si>
  <si>
    <t>-121.996543</t>
  </si>
  <si>
    <t>Fremont Blvd WS 170ft S/O Washington Blvd F/N - 1</t>
  </si>
  <si>
    <t>37.532643</t>
  </si>
  <si>
    <t>-121.959215</t>
  </si>
  <si>
    <t>Hesperian Blvd WS 85ft S/O Middle Lane F/N - 1</t>
  </si>
  <si>
    <t>37.650164</t>
  </si>
  <si>
    <t>-122.108727</t>
  </si>
  <si>
    <t>Hesperian Blvd ES 35ft S/O W Tennyson Rd F/S - 1</t>
  </si>
  <si>
    <t>37.630686</t>
  </si>
  <si>
    <t>-122.096355</t>
  </si>
  <si>
    <t>0003307923-7?</t>
  </si>
  <si>
    <t>Newark Blvd SS 823ft E/O Jarvis Ave F/W - 1</t>
  </si>
  <si>
    <t>37.549093</t>
  </si>
  <si>
    <t>-122.046945</t>
  </si>
  <si>
    <t>Hesperian Blvd WS 80ft S/O W Tennyson Rd F/N - 1</t>
  </si>
  <si>
    <t>37.630465</t>
  </si>
  <si>
    <t>-122.096627</t>
  </si>
  <si>
    <t>Telegraph Ave WS 100ft S/O Parker St F/N - 1</t>
  </si>
  <si>
    <t>37.862934</t>
  </si>
  <si>
    <t>-122.258885</t>
  </si>
  <si>
    <t>Paseo Padre Pkwy SS 45ft W/O Milton St F/W - 1</t>
  </si>
  <si>
    <t>37.577123</t>
  </si>
  <si>
    <t>-122.039395</t>
  </si>
  <si>
    <t>San Pablo Ave 175ft N/O Moeser Lane F/S - 1</t>
  </si>
  <si>
    <t>37.911862</t>
  </si>
  <si>
    <t>-122.308879</t>
  </si>
  <si>
    <t>San Pablo Ave WS 110ft S/O Garvin Ave F/N - 1</t>
  </si>
  <si>
    <t>37.94334</t>
  </si>
  <si>
    <t>-122.329026</t>
  </si>
  <si>
    <t>Ons: 126, Offs: 28, Total: 154</t>
  </si>
  <si>
    <t>Sacramento St ES 48ft S/O Ashby Ave F/S - 1</t>
  </si>
  <si>
    <t>37.853116</t>
  </si>
  <si>
    <t>-122.278783</t>
  </si>
  <si>
    <t>Hesperian Blvd ES 50ft N/O West St F/S - 1</t>
  </si>
  <si>
    <t>37.648</t>
  </si>
  <si>
    <t>-122.107</t>
  </si>
  <si>
    <t>Filbert St WS 137ft N/O Enterprise Dr F/N - 1</t>
  </si>
  <si>
    <t>37.525046</t>
  </si>
  <si>
    <t>-122.036511</t>
  </si>
  <si>
    <t>Mission Blvd ES 110ft N/O Palm Ave F/S - 1</t>
  </si>
  <si>
    <t>37.5453897</t>
  </si>
  <si>
    <t>-121.93202247</t>
  </si>
  <si>
    <t>Hesperian Blvd ES 375ft S/O West A St F/S - 1</t>
  </si>
  <si>
    <t>37.664506</t>
  </si>
  <si>
    <t>-122.117144</t>
  </si>
  <si>
    <t>W Tennyson Rd SS 95ft E/O Hesperian Blvd F/W - 1</t>
  </si>
  <si>
    <t>37.630988</t>
  </si>
  <si>
    <t>-122.096067</t>
  </si>
  <si>
    <t>East 14th St ES 1469ft N/O 163rd Ave F/S - 1</t>
  </si>
  <si>
    <t>37.69634231743626</t>
  </si>
  <si>
    <t>-122.11564086063241</t>
  </si>
  <si>
    <t>Stop 59656 is inactive and was replaced by a FS stop (Stop 53016) sometime between 2011-2014. Shelter was also moved to the FS. This area WILL have service through Realign.</t>
  </si>
  <si>
    <t>159th Ave NS 180ft W/O East 14th St F/E - 1</t>
  </si>
  <si>
    <t>37.700308</t>
  </si>
  <si>
    <t>-122.120578</t>
  </si>
  <si>
    <t>W Tennyson Rd SS 65ft E/O Pompano Ave F/W - 1</t>
  </si>
  <si>
    <t>37.63117</t>
  </si>
  <si>
    <t>-122.07724</t>
  </si>
  <si>
    <t>Shattuck Ave WS 35ft N/O Ashby Ave F/N - 1</t>
  </si>
  <si>
    <t>37.855461</t>
  </si>
  <si>
    <t>-122.26663</t>
  </si>
  <si>
    <t>Paseo Padre Pkwy NS 100ft W/O Milton St F/E - 1</t>
  </si>
  <si>
    <t>37.577172</t>
  </si>
  <si>
    <t>-122.039764</t>
  </si>
  <si>
    <t>50238</t>
  </si>
  <si>
    <t xml:space="preserve">Chabot College </t>
  </si>
  <si>
    <t>37.64333379213439</t>
  </si>
  <si>
    <t xml:space="preserve"> -122.10498366701515</t>
  </si>
  <si>
    <t>This is an active stop and WILL continue to have service through Realign. SP23 ridership is 199.</t>
  </si>
  <si>
    <t>50239</t>
  </si>
  <si>
    <t>37.64320132648377</t>
  </si>
  <si>
    <t>-122.10513098326192</t>
  </si>
  <si>
    <t>This is an active stop and WILL continue to have service through Realign. SP23 ridership is 162.</t>
  </si>
  <si>
    <t>Albany</t>
  </si>
  <si>
    <t>San Pablo Ave WS 35ft S/O Marin Ave F/N - 1</t>
  </si>
  <si>
    <t>37.886553</t>
  </si>
  <si>
    <t>-122.297908</t>
  </si>
  <si>
    <t>Solano Ave NS 42ft W/O Ramona Ave F/E - 1</t>
  </si>
  <si>
    <t>37.890761</t>
  </si>
  <si>
    <t>-122.291291</t>
  </si>
  <si>
    <t>Adeline St ES 100ft N/O Alcatraz Ave F/S - 1</t>
  </si>
  <si>
    <t>37.849091</t>
  </si>
  <si>
    <t>-122.271087</t>
  </si>
  <si>
    <t>Adeline St WS 85ft S/O Alcatraz Ave F/N - 1</t>
  </si>
  <si>
    <t>37.848406</t>
  </si>
  <si>
    <t>-122.271806</t>
  </si>
  <si>
    <t>Ashby Ave NS 83ft W/O San Pablo Ave F/E - 1</t>
  </si>
  <si>
    <t>37.852171</t>
  </si>
  <si>
    <t>-122.287071</t>
  </si>
  <si>
    <t>San Pablo Ave WS 35ft S/O Monroe St F/N - 1</t>
  </si>
  <si>
    <t>37.884425</t>
  </si>
  <si>
    <t>-122.297232</t>
  </si>
  <si>
    <t>y</t>
  </si>
  <si>
    <t>55089</t>
  </si>
  <si>
    <t>2nd St WS 186ft S/O B St F/S - 1</t>
  </si>
  <si>
    <t>37.674826</t>
  </si>
  <si>
    <t>-122.078853</t>
  </si>
  <si>
    <t>none</t>
  </si>
  <si>
    <t>This is an active stop and WILL continue to have service through Realign. SP23 ridership is 5.</t>
  </si>
  <si>
    <t>Solano Ave SS 48ft W/O Masonic Ave F/W - 1</t>
  </si>
  <si>
    <t>37.890488</t>
  </si>
  <si>
    <t>-122.293771</t>
  </si>
  <si>
    <t>56460</t>
  </si>
  <si>
    <t>Eden Landing Rd ES 30ft S/O Clawiter Rd F/S - 1</t>
  </si>
  <si>
    <t>37.62637</t>
  </si>
  <si>
    <t>-122.12172</t>
  </si>
  <si>
    <t>San Pablo Ave ES 43ft N/O Buchanan St F/S - 1</t>
  </si>
  <si>
    <t>37.888044</t>
  </si>
  <si>
    <t>-122.298058</t>
  </si>
  <si>
    <t>San Pablo Ave WS 100ft S/O Solano Ave F/N - 1</t>
  </si>
  <si>
    <t>37.889904</t>
  </si>
  <si>
    <t>-122.298957</t>
  </si>
  <si>
    <t>Ashby Ave NS 54ft E/O Adeline St F/E - 1</t>
  </si>
  <si>
    <t>37.855147</t>
  </si>
  <si>
    <t>-122.268437</t>
  </si>
  <si>
    <t>Removed in 2022 for construction. Unsure if going back.</t>
  </si>
  <si>
    <t>Adeline St ES 60ft N/O Oregon St F/S - 1</t>
  </si>
  <si>
    <t>37.857711</t>
  </si>
  <si>
    <t>-122.267689</t>
  </si>
  <si>
    <t>Adeline St WS 100ft S/O Oregon St F/N - 1</t>
  </si>
  <si>
    <t>37.857072</t>
  </si>
  <si>
    <t>-122.268521</t>
  </si>
  <si>
    <t>57550</t>
  </si>
  <si>
    <t>Hesperian Blvd. WS 47ft S/O Oliver Dr. F/S - 1</t>
  </si>
  <si>
    <t>37.626663</t>
  </si>
  <si>
    <t>-122.093884</t>
  </si>
  <si>
    <t>This is an active stop and WILL continue to have service through Realign. SP23 ridership is 12.</t>
  </si>
  <si>
    <t>Hopkins Ave SS 9ft W/O California St F/W - 1</t>
  </si>
  <si>
    <t>37.88153</t>
  </si>
  <si>
    <t>-122.282051</t>
  </si>
  <si>
    <t>San Pablo Ave WS 62ft N/O Buchanan St F/N - 1</t>
  </si>
  <si>
    <t>37.888114</t>
  </si>
  <si>
    <t>-122.298419</t>
  </si>
  <si>
    <t>Solano Ave NS 20ft E/O Masonic Ave F/E - 1</t>
  </si>
  <si>
    <t>37.89072</t>
  </si>
  <si>
    <t>-122.293292</t>
  </si>
  <si>
    <t xml:space="preserve">Ashby Ave  at Telegraph Ave </t>
  </si>
  <si>
    <t>37.856225</t>
  </si>
  <si>
    <t>-122.26013</t>
  </si>
  <si>
    <t>Powell St SS 10ft W/O Commodore Dr F/W - 1</t>
  </si>
  <si>
    <t>37.836995</t>
  </si>
  <si>
    <t>-122.304703</t>
  </si>
  <si>
    <t>stop closed and serviced by emery go round</t>
  </si>
  <si>
    <t>Mission Blvd &amp; Blanche St</t>
  </si>
  <si>
    <t>???</t>
  </si>
  <si>
    <t xml:space="preserve">Keep </t>
  </si>
  <si>
    <t>Shelter dimensions: 12.7'x4.9'. Shelter was installed by CCO in October 2023</t>
  </si>
  <si>
    <t>Length x Width (ft)</t>
  </si>
  <si>
    <t>Bench in Shelter</t>
  </si>
  <si>
    <t xml:space="preserve">Berkeley </t>
  </si>
  <si>
    <t>University Ave NS, W/O Sacramento St</t>
  </si>
  <si>
    <t>37.870601970914976</t>
  </si>
  <si>
    <t xml:space="preserve"> -122.28164690373802</t>
  </si>
  <si>
    <t xml:space="preserve">Potential Future Location </t>
  </si>
  <si>
    <t>University Ave MS. W/O San Pablo Ave</t>
  </si>
  <si>
    <t>37.86914980750505</t>
  </si>
  <si>
    <t>-122.29264365723706</t>
  </si>
  <si>
    <t xml:space="preserve">ACT </t>
  </si>
  <si>
    <t>SE corner of Durant at Ellsworth</t>
  </si>
  <si>
    <t>37.867191399369666, </t>
  </si>
  <si>
    <t>13'</t>
  </si>
  <si>
    <t xml:space="preserve">Advertising </t>
  </si>
  <si>
    <t xml:space="preserve">Install Future </t>
  </si>
  <si>
    <t>For Durant Quick Build.</t>
  </si>
  <si>
    <t xml:space="preserve">For Durant Quick Build. Old shelter on NS will be removed for Telegraph Rapid Corridors Project. Construction in 2024. Will be replaced with new shelter on Durant, FS Dana for the Durant Quick Build Project </t>
  </si>
  <si>
    <t>SW corner of Durant at College</t>
  </si>
  <si>
    <t>37.868370840598786, </t>
  </si>
  <si>
    <t xml:space="preserve">Existing Transit Shelters </t>
  </si>
  <si>
    <t>Row Labels</t>
  </si>
  <si>
    <t xml:space="preserve">Count of Sales Address </t>
  </si>
  <si>
    <t>Non Ad Shelter</t>
  </si>
  <si>
    <t>Transit Shelter Display</t>
  </si>
  <si>
    <t>(blank)</t>
  </si>
  <si>
    <t>Grand Total</t>
  </si>
  <si>
    <t xml:space="preserve">Type </t>
  </si>
  <si>
    <t xml:space="preserve">Non-Advertising </t>
  </si>
  <si>
    <t xml:space="preserve">Shelter Removals: Permanent </t>
  </si>
  <si>
    <t xml:space="preserve">Shelter Removals: With Replacement </t>
  </si>
  <si>
    <t xml:space="preserve">Kiosk Removals </t>
  </si>
  <si>
    <t xml:space="preserve">8' - 9' </t>
  </si>
  <si>
    <t xml:space="preserve">12' - 14' </t>
  </si>
  <si>
    <t>16'</t>
  </si>
  <si>
    <t xml:space="preserve">Definitions: </t>
  </si>
  <si>
    <t>Bus Service (Y/N)</t>
  </si>
  <si>
    <t xml:space="preserve">Indicates if there is currently bus service serving the shelter location </t>
  </si>
  <si>
    <t xml:space="preserve">Size (ft) </t>
  </si>
  <si>
    <t xml:space="preserve">Estimated length (feet) of the transit shelter </t>
  </si>
  <si>
    <t xml:space="preserve">Person Minutes Ranking </t>
  </si>
  <si>
    <t xml:space="preserve">Ownership </t>
  </si>
  <si>
    <t xml:space="preserve">Indicates who owns the transit shelter asset. </t>
  </si>
  <si>
    <t xml:space="preserve">Indicates if a shelter is currently in the field or was removed </t>
  </si>
  <si>
    <t>Removed Temporarily</t>
  </si>
  <si>
    <t>i.e. during construction</t>
  </si>
  <si>
    <t>Removed Permanently</t>
  </si>
  <si>
    <t>Remove Future</t>
  </si>
  <si>
    <t>to be removed in the future</t>
  </si>
  <si>
    <t>replace the existing shelter with a new shelter </t>
  </si>
  <si>
    <t>Install</t>
  </si>
  <si>
    <t>install new shelter </t>
  </si>
  <si>
    <t>Keep</t>
  </si>
  <si>
    <t>shelter is good, keep in field</t>
  </si>
  <si>
    <t>stp_511_id</t>
  </si>
  <si>
    <t>DAY_OF_WEEK</t>
  </si>
  <si>
    <t>UNIQUE_STOP_NUMBER</t>
  </si>
  <si>
    <t>STOP_NAME</t>
  </si>
  <si>
    <t>ON</t>
  </si>
  <si>
    <t>OFF</t>
  </si>
  <si>
    <t>TOTAL</t>
  </si>
  <si>
    <t>RANK</t>
  </si>
  <si>
    <t>stp_lat</t>
  </si>
  <si>
    <t>stp_long</t>
  </si>
  <si>
    <t>WEEKDAY</t>
  </si>
  <si>
    <t>SHATTUCK AV &amp; ALLSTON WAY</t>
  </si>
  <si>
    <t>SAN LEANDRO BART</t>
  </si>
  <si>
    <t>FRUITVALE</t>
  </si>
  <si>
    <t>DURANT AV &amp; TELEGRAPH AV</t>
  </si>
  <si>
    <t>SHATTUCK SQ &amp; CENTER ST</t>
  </si>
  <si>
    <t>BANCROFT WAY &amp; COLLEGE AV</t>
  </si>
  <si>
    <t>BROADWAY &amp; 12TH ST</t>
  </si>
  <si>
    <t>12TH ST &amp; BROADWAY</t>
  </si>
  <si>
    <t>FRUITVALE BART</t>
  </si>
  <si>
    <t>BANCROFT WAY &amp; TELEGRAPH AV</t>
  </si>
  <si>
    <t>DURANT AV &amp; COLLEGE AV</t>
  </si>
  <si>
    <t>COLLEGE AV &amp; ROCKRIDGE BART</t>
  </si>
  <si>
    <t>SKYLINE HIGH SCHOOL</t>
  </si>
  <si>
    <t>BROADWAY &amp; 15TH ST</t>
  </si>
  <si>
    <t>ADDISON ST &amp; OXFORD ST</t>
  </si>
  <si>
    <t>UNIVERSITY AV &amp; ML KING JR W</t>
  </si>
  <si>
    <t>UPTOWN TRANSIT CENTER</t>
  </si>
  <si>
    <t>SALESFORCE TRANSIT CENTER BA</t>
  </si>
  <si>
    <t>EASTMONT TRANSIT CENTER</t>
  </si>
  <si>
    <t>DURANT AV &amp; SHATTUCK AV</t>
  </si>
  <si>
    <t>BANCROFT WAY &amp; DANA ST</t>
  </si>
  <si>
    <t>CITY CENTER NB</t>
  </si>
  <si>
    <t>HIGH STREET</t>
  </si>
  <si>
    <t>HEARST AV &amp; LE ROY AV</t>
  </si>
  <si>
    <t>UNIVERSITY AV &amp; SHATTUCK AV</t>
  </si>
  <si>
    <t>SAN LEANDRO ST &amp; COLISEUM BA</t>
  </si>
  <si>
    <t>14TH STREET NB</t>
  </si>
  <si>
    <t>BROADWAY &amp; 11TH ST</t>
  </si>
  <si>
    <t>CITY CENTER SB</t>
  </si>
  <si>
    <t>UPTOWN OAKLAND SB</t>
  </si>
  <si>
    <t>FRUITVALE AV &amp; MACARTHUR BLV</t>
  </si>
  <si>
    <t>SAN PABLO AV &amp; 40TH ST</t>
  </si>
  <si>
    <t>24TH AVENUE</t>
  </si>
  <si>
    <t>CONTRA COSTA COLLEGE</t>
  </si>
  <si>
    <t>BROADWAY &amp; 9TH ST</t>
  </si>
  <si>
    <t>73RD AVENUE</t>
  </si>
  <si>
    <t>7TH ST &amp; FRANKLIN ST</t>
  </si>
  <si>
    <t>CENTER ST &amp; SHATTUCK AV</t>
  </si>
  <si>
    <t>10TH ST &amp; WASHINGTON ST</t>
  </si>
  <si>
    <t>MACARTHUR BLVD &amp; FRUITVALE A</t>
  </si>
  <si>
    <t>BROADWAY &amp; THOMAS L BERKLEY</t>
  </si>
  <si>
    <t>DEL NORTE BART BAY 6</t>
  </si>
  <si>
    <t>DOWNTOWN SAN LEANDRO NB</t>
  </si>
  <si>
    <t>14TH STREET SB</t>
  </si>
  <si>
    <t>SAN PABLO AV &amp; UNIVERSITY AV</t>
  </si>
  <si>
    <t>11TH ST &amp; BROADWAY</t>
  </si>
  <si>
    <t>FOOTHILL BLVD &amp; EASTMONT TRA</t>
  </si>
  <si>
    <t>DURANT AV &amp; DANA ST</t>
  </si>
  <si>
    <t>CHAPEL WAY &amp; LAUREL ST</t>
  </si>
  <si>
    <t>DOWNTOWN SAN LEANDRO SB</t>
  </si>
  <si>
    <t>HAYWARD BART</t>
  </si>
  <si>
    <t>GAYLEY RD &amp; GREEK THEATER</t>
  </si>
  <si>
    <t>BAY FAIR BART</t>
  </si>
  <si>
    <t>82ND AVENUE</t>
  </si>
  <si>
    <t>SEMINARY</t>
  </si>
  <si>
    <t>DEL NORTE BART BAY 5</t>
  </si>
  <si>
    <t>UNION CITY BART</t>
  </si>
  <si>
    <t>UPTOWN OAKLAND NB</t>
  </si>
  <si>
    <t>BROADWAY &amp; 17TH ST</t>
  </si>
  <si>
    <t>39TH AVENUE</t>
  </si>
  <si>
    <t>BROADWAY &amp; 19TH ST</t>
  </si>
  <si>
    <t>COLLEGE AV &amp; HASTE ST</t>
  </si>
  <si>
    <t>8TH ST &amp; OAK ST</t>
  </si>
  <si>
    <t>8TH ST &amp; HARRISON ST</t>
  </si>
  <si>
    <t>2ND ST &amp; WASHINGTON ST</t>
  </si>
  <si>
    <t>FOOTHILL BLVD &amp; FRUITVALE AV</t>
  </si>
  <si>
    <t>MONTERA JR HIGH SCHOOL &amp; SCO</t>
  </si>
  <si>
    <t>63RD AVENUE</t>
  </si>
  <si>
    <t>ALLSTON WAY &amp; SHATTUCK AV</t>
  </si>
  <si>
    <t>95TH AVENUE</t>
  </si>
  <si>
    <t>OXFORD ST &amp; UNIVERSITY AV</t>
  </si>
  <si>
    <t>103RD AVENUE</t>
  </si>
  <si>
    <t>2ND AVENUE SB</t>
  </si>
  <si>
    <t>DEL NORTE BART BAY 2</t>
  </si>
  <si>
    <t>SHATTUCK AV &amp; KITTREDGE ST</t>
  </si>
  <si>
    <t>77TH AVENUE</t>
  </si>
  <si>
    <t>90TH AVENUE</t>
  </si>
  <si>
    <t>HILLTOP MALL</t>
  </si>
  <si>
    <t>SAN PABLO AV &amp; GILMAN ST</t>
  </si>
  <si>
    <t>WEBSTER ST &amp; BUENA VISTA AV</t>
  </si>
  <si>
    <t>OAK ST &amp; 8TH ST</t>
  </si>
  <si>
    <t>10TH AVENUE NB</t>
  </si>
  <si>
    <t>RICHMOND BART</t>
  </si>
  <si>
    <t>UNIVERSITY AV &amp; SAN PABLO AV</t>
  </si>
  <si>
    <t>DEL NORTE BART BAY 4</t>
  </si>
  <si>
    <t>48TH AVENUE</t>
  </si>
  <si>
    <t>HEARST AV &amp; EUCLID AV</t>
  </si>
  <si>
    <t>SOUTH HAYWARD BART</t>
  </si>
  <si>
    <t>SAN PABLO AV &amp; SAN PABLO DAM</t>
  </si>
  <si>
    <t>12TH ST &amp; OAK ST</t>
  </si>
  <si>
    <t>11TH ST &amp; CLAY ST</t>
  </si>
  <si>
    <t>DEL NORTE BART BAY 1</t>
  </si>
  <si>
    <t>TELEGRAPH AV &amp; CLAREMONT AV</t>
  </si>
  <si>
    <t>28TH AVENUE</t>
  </si>
  <si>
    <t>86TH AVENUE</t>
  </si>
  <si>
    <t>WEBSTER ST &amp; SANTA CLARA AV</t>
  </si>
  <si>
    <t>MACARTHUR BLVD &amp; LAKESHORE A</t>
  </si>
  <si>
    <t>COLLEGE AV &amp; MILES AV</t>
  </si>
  <si>
    <t>5TH AVENUE SB</t>
  </si>
  <si>
    <t>20TH AVENUE</t>
  </si>
  <si>
    <t>31ST AVENUE</t>
  </si>
  <si>
    <t>11TH ST &amp; HARRISON ST</t>
  </si>
  <si>
    <t>12TH ST &amp; HARRISON ST</t>
  </si>
  <si>
    <t>2ND AVENUE NB</t>
  </si>
  <si>
    <t>98TH AVENUE</t>
  </si>
  <si>
    <t>WEBSTER ST &amp; RALPH APPEZZATO</t>
  </si>
  <si>
    <t>BANCROFT WAY &amp; ELLSWORTH ST</t>
  </si>
  <si>
    <t>UNIVERSITY AV &amp; 3RD ST</t>
  </si>
  <si>
    <t>WEST OAKLAND BART</t>
  </si>
  <si>
    <t>UNIVERSITY AV &amp; KALA BAGAI W</t>
  </si>
  <si>
    <t>OAKLAND INTERNATIONAL AIRPOR</t>
  </si>
  <si>
    <t>5TH AVENUE NB</t>
  </si>
  <si>
    <t>40TH ST &amp; SAN PABLO AV</t>
  </si>
  <si>
    <t>MONROE ST &amp; 10TH ST</t>
  </si>
  <si>
    <t>FREMONT BART</t>
  </si>
  <si>
    <t>40TH ST &amp; MACARTHUR BART</t>
  </si>
  <si>
    <t>14TH AVENUE NB</t>
  </si>
  <si>
    <t>67TH AVENUE</t>
  </si>
  <si>
    <t>SAN PABLO AV &amp; STONE ST</t>
  </si>
  <si>
    <t>LAKE PARK AV &amp; LAKESHORE AV</t>
  </si>
  <si>
    <t>HARRISON NB</t>
  </si>
  <si>
    <t>MADISON NB</t>
  </si>
  <si>
    <t>SANTA CLARA AV &amp; PARK ST</t>
  </si>
  <si>
    <t>8TH ST &amp; BROADWAY</t>
  </si>
  <si>
    <t>DURANT AV &amp; ELLSWORTH ST</t>
  </si>
  <si>
    <t>TELEGRAPH AV &amp; 40TH ST</t>
  </si>
  <si>
    <t>UNIVERSITY AV &amp; 6TH ST</t>
  </si>
  <si>
    <t>WEBSTER ST &amp; WILLIE STARGELL</t>
  </si>
  <si>
    <t>SANTA CLARA AV &amp; WEBSTER ST</t>
  </si>
  <si>
    <t>SHATTUCK AV &amp; UNIVERSITY AV</t>
  </si>
  <si>
    <t>COLLEGE AV &amp; PARKER ST</t>
  </si>
  <si>
    <t>14TH ST &amp; BROADWAY</t>
  </si>
  <si>
    <t>MACARTHUR BLVD &amp; 108TH AV</t>
  </si>
  <si>
    <t>BROADWAY &amp; 42ND ST</t>
  </si>
  <si>
    <t>73RD AV &amp; INTERNATIONAL BLVD</t>
  </si>
  <si>
    <t>SAN PABLO AV &amp; CARLSON BLVD</t>
  </si>
  <si>
    <t>MACARTHUR BLVD &amp; RANDOLPH AV</t>
  </si>
  <si>
    <t>TELEGRAPH AV &amp; DWIGHT WAY</t>
  </si>
  <si>
    <t>HARRISON SB</t>
  </si>
  <si>
    <t>SAN PABLO AV &amp; TULARE AV</t>
  </si>
  <si>
    <t>54TH AVENUE</t>
  </si>
  <si>
    <t>KEITH AV &amp; COLLEGE AV</t>
  </si>
  <si>
    <t>SHATTUCK AV &amp; DURANT AV</t>
  </si>
  <si>
    <t>SHELLMOUND ST &amp; CHRISTIE AV</t>
  </si>
  <si>
    <t>COLLEGE AV &amp; CLAREMONT AV</t>
  </si>
  <si>
    <t>TELEGRAPH AV &amp; 51ST ST</t>
  </si>
  <si>
    <t>BROADWAY &amp; 13TH ST</t>
  </si>
  <si>
    <t>UNIVERSITY AV &amp; SACRAMENTO S</t>
  </si>
  <si>
    <t>DURANT AVENUE</t>
  </si>
  <si>
    <t>WEBSTER ST &amp; ATLANTIC AV</t>
  </si>
  <si>
    <t>TELEGRAPH AV &amp; 45TH ST</t>
  </si>
  <si>
    <t>12TH ST &amp; FRANKLIN ST</t>
  </si>
  <si>
    <t>MACARTHUR BART</t>
  </si>
  <si>
    <t>MACARTHUR BLVD &amp; 35TH AV</t>
  </si>
  <si>
    <t>UNIVERSITY AV &amp; GRANT ST</t>
  </si>
  <si>
    <t>SAN PABLO AV &amp; EL PORTAL DR</t>
  </si>
  <si>
    <t>14TH AVENUE SB</t>
  </si>
  <si>
    <t>1ST AV &amp; INTERNATIONAL BLVD</t>
  </si>
  <si>
    <t>CAMPUS DR &amp; MERRITT COLLEGE</t>
  </si>
  <si>
    <t>OHLONE COLLEGE-KEY C</t>
  </si>
  <si>
    <t>10TH AVENUE SB</t>
  </si>
  <si>
    <t>MILPITAS BART VTA BAY 9</t>
  </si>
  <si>
    <t>WEBSTER ST &amp; LINCOLN AV</t>
  </si>
  <si>
    <t>TELEGRAPH AV &amp; 24TH ST</t>
  </si>
  <si>
    <t>COLLEGE AV &amp; ALCATRAZ AV</t>
  </si>
  <si>
    <t>EL CERRITO PLAZA BART</t>
  </si>
  <si>
    <t>MACARTHUR BLVD &amp; 38TH AV</t>
  </si>
  <si>
    <t>FOOTHILL BLVD &amp; HIGH ST</t>
  </si>
  <si>
    <t>SAN PABLO AV &amp; VALE RD</t>
  </si>
  <si>
    <t>MOUNTAIN BLVD &amp; MORAGA AV</t>
  </si>
  <si>
    <t>SAN PABLO AV &amp; MONROE ST</t>
  </si>
  <si>
    <t>FOOTHILL BLVD &amp; 108TH AV</t>
  </si>
  <si>
    <t>SHELLMOUND ST &amp; BAY ST</t>
  </si>
  <si>
    <t>UNION LANDING TRANSIT CENTER</t>
  </si>
  <si>
    <t>MADISON SB</t>
  </si>
  <si>
    <t>PIEDMONT AV &amp; BANCROFT WAY</t>
  </si>
  <si>
    <t>BROADWAY &amp; W GRAND AV</t>
  </si>
  <si>
    <t>11TH ST &amp; JACKSON ST</t>
  </si>
  <si>
    <t>COLLEGE AV &amp; OAK GROVE AV</t>
  </si>
  <si>
    <t>HIGHLAND WAY &amp; HIGHLAND AV</t>
  </si>
  <si>
    <t>CHABOT COLLEGE</t>
  </si>
  <si>
    <t>MACARTHUR BLVD &amp; 39TH AV</t>
  </si>
  <si>
    <t>TELEGRAPH AV &amp; HASTE ST</t>
  </si>
  <si>
    <t>SAN PABLO AV &amp; MOESER LN</t>
  </si>
  <si>
    <t>COLLEGE AV &amp; DERBY ST</t>
  </si>
  <si>
    <t>BROADWAY &amp; 28TH ST</t>
  </si>
  <si>
    <t>35TH AV &amp; MACARTHUR BLVD</t>
  </si>
  <si>
    <t>RICHMOND PKWY TRANSIT CENTER</t>
  </si>
  <si>
    <t>MADISON ST &amp; 9TH ST</t>
  </si>
  <si>
    <t>CHRISTIE AV &amp; POWELL STREET</t>
  </si>
  <si>
    <t>W MACARTHUR BLVD &amp; BROADWAY</t>
  </si>
  <si>
    <t>SAN PABLO AV &amp; SOLANO AV</t>
  </si>
  <si>
    <t>FRUITVALE AV &amp; FOOTHILL BLVD</t>
  </si>
  <si>
    <t>WARM SPRINGS BLVD &amp; KATO RD</t>
  </si>
  <si>
    <t>MACARTHUR BLVD &amp; PARK BLVD</t>
  </si>
  <si>
    <t>PARK ST &amp; SANTA CLARA AV</t>
  </si>
  <si>
    <t>TL BERKLEY WAY</t>
  </si>
  <si>
    <t>FERNSIDE BLVD &amp; SAN JOSE AV</t>
  </si>
  <si>
    <t>MONROE ST &amp; JACKSON ST</t>
  </si>
  <si>
    <t>DECOTO RD &amp; UNION SQUARE</t>
  </si>
  <si>
    <t>FOOTHILL BLVD &amp; 35TH AV</t>
  </si>
  <si>
    <t>SEAWALL DR &amp; UNIVERSITY AV</t>
  </si>
  <si>
    <t>SANTA CLARA AV &amp; OAK ST</t>
  </si>
  <si>
    <t>BANCROFT WAY &amp; PIEDMONT AV</t>
  </si>
  <si>
    <t>UNIVERSITY AV &amp; CALIFORNIA S</t>
  </si>
  <si>
    <t>COLLEGE AV &amp; ASHBY AV</t>
  </si>
  <si>
    <t>ML KING JR WAY &amp; UNIVERSITY</t>
  </si>
  <si>
    <t>956 OHLONE AV</t>
  </si>
  <si>
    <t>BROADWAY &amp; W MACARTHUR BLVD</t>
  </si>
  <si>
    <t>SAN PABLO AV &amp; MACDONALD AV</t>
  </si>
  <si>
    <t>ASHBURY AV &amp; EUREKA AV</t>
  </si>
  <si>
    <t>FOOTHILL BLVD &amp; CHURCH ST</t>
  </si>
  <si>
    <t>TELEGRAPH AV &amp; 30TH ST</t>
  </si>
  <si>
    <t>SAN PABLO AV &amp; STANFORD AV</t>
  </si>
  <si>
    <t>PIEDMONT AV &amp; UC FACULTY CLU</t>
  </si>
  <si>
    <t>FOOTHILL BLVD &amp; SEMINARY AV</t>
  </si>
  <si>
    <t>SAN PABLO AV &amp; VAN NESS ST</t>
  </si>
  <si>
    <t>E 18TH ST &amp; 3RD AV</t>
  </si>
  <si>
    <t>MACDONALD AV &amp; 21ST ST</t>
  </si>
  <si>
    <t>WARM SPRINGS BLVD &amp; MISSION</t>
  </si>
  <si>
    <t>BROADWAY &amp; 7TH ST</t>
  </si>
  <si>
    <t>HESPERIAN BLVD &amp; TENNYSON RD</t>
  </si>
  <si>
    <t>FOOTHILL BLVD &amp; HAVENSCOURT</t>
  </si>
  <si>
    <t>TELEGRAPH AV &amp; PARKER ST</t>
  </si>
  <si>
    <t>SHATTUCK AV &amp; VINE ST</t>
  </si>
  <si>
    <t>CHRISTIE AV AT PUBLIC MARKET</t>
  </si>
  <si>
    <t>MOWRY AV &amp; ALPENROSE DR</t>
  </si>
  <si>
    <t>SAN PABLO AV &amp; 30TH ST</t>
  </si>
  <si>
    <t>40TH ST &amp; HORTON ST</t>
  </si>
  <si>
    <t>SAN PABLO AV &amp; W GRAND AV</t>
  </si>
  <si>
    <t>TELEGRAPH AV &amp; WEBSTER ST</t>
  </si>
  <si>
    <t>SAN PABLO AV &amp; 64TH ST</t>
  </si>
  <si>
    <t>BROADWAY &amp; 40TH ST</t>
  </si>
  <si>
    <t>MACARTHUR BLVD &amp; COOLIDGE AV</t>
  </si>
  <si>
    <t>MACARTHUR BLVD &amp; ALMA AV</t>
  </si>
  <si>
    <t>SAN PABLO AV &amp; GARVIN AV</t>
  </si>
  <si>
    <t>E 18TH ST &amp; PARK BLVD</t>
  </si>
  <si>
    <t>BROADWAY &amp; 3RD ST</t>
  </si>
  <si>
    <t>E 14TH ST &amp; SAN LEANDRO BLVD</t>
  </si>
  <si>
    <t>DECOTO RD &amp; MEYERS DR</t>
  </si>
  <si>
    <t>SAN PABLO AV &amp; ASHBY AV</t>
  </si>
  <si>
    <t>106TH AV &amp; MACARTHUR BLVD</t>
  </si>
  <si>
    <t>SAN PABLO AV &amp; MARKET ST</t>
  </si>
  <si>
    <t>W MACARTHUR BLVD &amp; HOWE ST</t>
  </si>
  <si>
    <t>40TH ST &amp; TELEGRAPH AV</t>
  </si>
  <si>
    <t>GRAND AV &amp; PERKINS ST</t>
  </si>
  <si>
    <t>MACDONALD AV &amp; 12TH ST</t>
  </si>
  <si>
    <t>SHATTUCK AV &amp; DWIGHT WAY</t>
  </si>
  <si>
    <t>COLLEGE AV &amp; RUSSELL ST</t>
  </si>
  <si>
    <t>OHLONE AV &amp; WEST END WAY</t>
  </si>
  <si>
    <t>40TH ST &amp; BROADWAY</t>
  </si>
  <si>
    <t>FREMONT BLVD &amp; MOWRY AV</t>
  </si>
  <si>
    <t>FOOTHILL BLVD &amp; 106TH AV</t>
  </si>
  <si>
    <t>SEMINARY AV &amp; DIV 4 GATE</t>
  </si>
  <si>
    <t>11TH ST &amp; FRANKLIN ST</t>
  </si>
  <si>
    <t>TELEGRAPH AV &amp; ALCATRAZ AV</t>
  </si>
  <si>
    <t>E 31ST ST &amp; STUART ST</t>
  </si>
  <si>
    <t>FRUITVALE AV &amp; INTERNATIONAL</t>
  </si>
  <si>
    <t>COLLEGE AV &amp; CHABOT RD</t>
  </si>
  <si>
    <t>SAN PABLO AV &amp; ALCATRAZ AV</t>
  </si>
  <si>
    <t>MACARTHUR BLVD &amp; CASTLEMONT</t>
  </si>
  <si>
    <t>BROADWAY &amp; 30TH ST</t>
  </si>
  <si>
    <t>DE ANZA HIGH SCHOOL</t>
  </si>
  <si>
    <t>CHRISTIE AV &amp; 64TH ST</t>
  </si>
  <si>
    <t>SANTA CLARA AV &amp; CHESTNUT ST</t>
  </si>
  <si>
    <t>BROADWAY &amp; MATHER ST</t>
  </si>
  <si>
    <t>W TENNYSON RD &amp; POMPANO AV</t>
  </si>
  <si>
    <t>SAN PABLO AV &amp; DWIGHT WAY</t>
  </si>
  <si>
    <t>TEWKSBURY AV &amp; CASTRO ST</t>
  </si>
  <si>
    <t>UNIVERSITY AV &amp; 9TH ST</t>
  </si>
  <si>
    <t>PARK BLVD &amp; MACARTHUR BLVD</t>
  </si>
  <si>
    <t>E 18TH ST &amp; ATHOL AV</t>
  </si>
  <si>
    <t>14TH ST &amp; FRANKLIN ST</t>
  </si>
  <si>
    <t>DANA ST &amp; HASTE ST</t>
  </si>
  <si>
    <t>BROADWAY &amp; KAISER HOSPITAL E</t>
  </si>
  <si>
    <t>WARM SPRINGS BLVD &amp; E WARREN</t>
  </si>
  <si>
    <t>SANTA CLARA AV &amp; GRAND ST</t>
  </si>
  <si>
    <t>MORAGA AV &amp; LA SALLE AV</t>
  </si>
  <si>
    <t>MACARTHUR BLVD &amp; HIGH ST</t>
  </si>
  <si>
    <t>WARRING ST &amp; PARKER ST</t>
  </si>
  <si>
    <t>UNIVERSITY AV &amp; BONAR ST</t>
  </si>
  <si>
    <t>FOOTHILL BLVD &amp; 23RD AV</t>
  </si>
  <si>
    <t>PASEO PADRE PKWY &amp; SIOUX DR</t>
  </si>
  <si>
    <t>SAN PABLO AV &amp; POTRERO AV</t>
  </si>
  <si>
    <t>ARDENWOOD P &amp; R LOT</t>
  </si>
  <si>
    <t>73RD AV &amp; BANCROFT AV</t>
  </si>
  <si>
    <t>35TH AV &amp; FOOTHILL BLVD</t>
  </si>
  <si>
    <t>WARM SPRINGS BART</t>
  </si>
  <si>
    <t>TELEGRAPH AV &amp; 27TH ST</t>
  </si>
  <si>
    <t>BROADWAY &amp; 51ST ST</t>
  </si>
  <si>
    <t>SANTA CLARA AV &amp; WILLOW ST</t>
  </si>
  <si>
    <t>ALAMEDA SOUTH SHORE CENTER A</t>
  </si>
  <si>
    <t>FOOTHILL BLVD &amp; 38TH AV</t>
  </si>
  <si>
    <t>ALICE ST &amp; 2ND ST</t>
  </si>
  <si>
    <t>159TH AV &amp; E 14TH ST</t>
  </si>
  <si>
    <t>DYER ST &amp; ALVARADO BLVD</t>
  </si>
  <si>
    <t>SANTA CLARA AV &amp; BAY ST</t>
  </si>
  <si>
    <t>W TENNYSON RD &amp; HESPERIAN BL</t>
  </si>
  <si>
    <t>OTIS DR &amp; PARK ST</t>
  </si>
  <si>
    <t>1ST AV PL &amp; INTERNATIONAL BL</t>
  </si>
  <si>
    <t>FOOTHILL BLVD &amp; 27TH AV</t>
  </si>
  <si>
    <t>ML KING JR WAY &amp; 40TH ST</t>
  </si>
  <si>
    <t>HEARST AV &amp; WALNUT ST</t>
  </si>
  <si>
    <t>DEL NORTE BART BAY 3</t>
  </si>
  <si>
    <t>HESPERIAN BLVD &amp; SYCAMORE ST</t>
  </si>
  <si>
    <t>LAKE PARK AV &amp; GRAND AV</t>
  </si>
  <si>
    <t>7TH ST &amp; MANDELA PKWY</t>
  </si>
  <si>
    <t>HESPERIAN BLVD &amp; W A ST</t>
  </si>
  <si>
    <t>HIGH ST &amp; FOOTHILL BLVD</t>
  </si>
  <si>
    <t>PARK ST &amp; OTIS DR</t>
  </si>
  <si>
    <t>UNIVERSITY AV &amp; ACTON ST</t>
  </si>
  <si>
    <t>MACARTHUR BLVD &amp; MAYBELLE AV</t>
  </si>
  <si>
    <t>HESPERIAN BLVD &amp; WEST ST</t>
  </si>
  <si>
    <t>SOLANO AV &amp; COLUSA AV</t>
  </si>
  <si>
    <t>FOOTHILL BLVD &amp; 68TH AV</t>
  </si>
  <si>
    <t>OHLONE COLLEGE-KEY D</t>
  </si>
  <si>
    <t>HESPERIAN BLVD &amp; PANAMA ST</t>
  </si>
  <si>
    <t>NEW PARK MALL</t>
  </si>
  <si>
    <t>HESPERIAN BLVD &amp; W TENNYSON</t>
  </si>
  <si>
    <t>MACARTHUR BLVD &amp; MILLSBRAE A</t>
  </si>
  <si>
    <t>GRAND AV &amp; HARRISON ST</t>
  </si>
  <si>
    <t>SOLANO AV &amp; KAINS AV</t>
  </si>
  <si>
    <t>E 15TH ST &amp; 8TH AV</t>
  </si>
  <si>
    <t>HESPERIAN BLVD &amp; MIDDLE LN</t>
  </si>
  <si>
    <t>TELEGRAPH AV &amp; 55TH ST</t>
  </si>
  <si>
    <t>ALAMEDA SOUTH SHORE CENTER &amp;</t>
  </si>
  <si>
    <t>FOOTHILL BLVD &amp; VICKSBURG AV</t>
  </si>
  <si>
    <t>SHATTUCK AV &amp; OREGON ST</t>
  </si>
  <si>
    <t>TELEGRAPH AV &amp; W MACARTHUR B</t>
  </si>
  <si>
    <t>HEGENBERGER RD &amp; EDGEWATER D</t>
  </si>
  <si>
    <t>98TH AV &amp; INTERNATIONAL BLVD</t>
  </si>
  <si>
    <t>LINCOLN AV &amp; HEAD ROYCE SCHO</t>
  </si>
  <si>
    <t>BROADWAY &amp; GRAND AV</t>
  </si>
  <si>
    <t>MACDONALD AV &amp; MARINA WAY</t>
  </si>
  <si>
    <t>GEORGIA WAY NB</t>
  </si>
  <si>
    <t>B ST &amp; MISSION BLVD</t>
  </si>
  <si>
    <t>TOPANGA DR &amp; CAPISTRANO DR</t>
  </si>
  <si>
    <t>MACARTHUR BLVD &amp; GRAND AV</t>
  </si>
  <si>
    <t>E 14TH ST &amp; 164TH AV</t>
  </si>
  <si>
    <t>VALLEY VIEW RD &amp; MORNINGSIDE</t>
  </si>
  <si>
    <t>BANCROFT AV &amp; SAN LEANDRO HI</t>
  </si>
  <si>
    <t>SANTA CLARA AV &amp; BROADWAY</t>
  </si>
  <si>
    <t>MONTANA ST &amp; FRUITVALE AV</t>
  </si>
  <si>
    <t>E 14TH ST &amp; FAIRMONT DR</t>
  </si>
  <si>
    <t>SHATTUCK AV &amp; HASTE ST</t>
  </si>
  <si>
    <t>RED OAK AV &amp; KINKEAD WAY</t>
  </si>
  <si>
    <t>PARK ST &amp; ENCINAL AV</t>
  </si>
  <si>
    <t>FRUITVALE AV &amp; LYNDE ST</t>
  </si>
  <si>
    <t>HEGENBERGER RD &amp; EDES AV</t>
  </si>
  <si>
    <t>SYCAMORE ST &amp; THORNTON AV</t>
  </si>
  <si>
    <t>FOOTHILL BLVD &amp; 2ND AV</t>
  </si>
  <si>
    <t>40TH ST &amp; ADELINE ST</t>
  </si>
  <si>
    <t>E 14TH ST &amp; 159TH AV</t>
  </si>
  <si>
    <t>TELEGRAPH AV &amp; 38TH ST</t>
  </si>
  <si>
    <t>HESPERIAN BLVD &amp; W WINTON AV</t>
  </si>
  <si>
    <t>73RD AV &amp; GARFIELD AV</t>
  </si>
  <si>
    <t>DRISCOLL RD &amp; HOPKINS JR HIG</t>
  </si>
  <si>
    <t>HIGH ST &amp; INTERNATIONAL BLVD</t>
  </si>
  <si>
    <t>CAMDEN ST &amp; MACARTHUR BLVD</t>
  </si>
  <si>
    <t>SANTA CLARA AV &amp; STANTON ST</t>
  </si>
  <si>
    <t>ROTH WAY &amp; CAMPUS DR</t>
  </si>
  <si>
    <t>FOOTHILL BLVD &amp; 8TH AV</t>
  </si>
  <si>
    <t>10TH ST &amp; MARKET ST</t>
  </si>
  <si>
    <t>TELEGRAPH AV &amp; ASHBY AV</t>
  </si>
  <si>
    <t>35TH AV &amp; INTERNATIONAL BLVD</t>
  </si>
  <si>
    <t>HESPERIAN BLVD &amp; SOUTHLAND D</t>
  </si>
  <si>
    <t>FREMONT BLVD &amp; LONDON COM</t>
  </si>
  <si>
    <t>MACARTHUR BLVD &amp; PATTERSON A</t>
  </si>
  <si>
    <t>FOOTHILL BLVD &amp; 64TH AV</t>
  </si>
  <si>
    <t>98TH AV &amp; STEARNS AV</t>
  </si>
  <si>
    <t>ALVARADO BLVD &amp; DYER ST</t>
  </si>
  <si>
    <t>BROADWAY &amp; 25TH ST</t>
  </si>
  <si>
    <t>COLLEGE AV &amp; WOOLSEY ST</t>
  </si>
  <si>
    <t>PIEDMONT AV &amp; DWIGHT WAY</t>
  </si>
  <si>
    <t>SHATTUCK AV &amp; CEDAR ST</t>
  </si>
  <si>
    <t>BROADWAY &amp; PLEASANT VALLEY A</t>
  </si>
  <si>
    <t>MARKET ST &amp; 40TH ST</t>
  </si>
  <si>
    <t>SHATTUCK PL &amp; ROSE ST</t>
  </si>
  <si>
    <t>E 14TH ST &amp; 153RD AV</t>
  </si>
  <si>
    <t>FREMONT BLVD &amp; CENTRAL AV</t>
  </si>
  <si>
    <t>FRUITVALE AV &amp; SCHOOL ST</t>
  </si>
  <si>
    <t>SAN PABLO AV &amp; 35TH ST</t>
  </si>
  <si>
    <t>HEGENBERGER RD &amp; HEGENBERGER</t>
  </si>
  <si>
    <t>LAKESHORE AV &amp; MANDANA BLVD</t>
  </si>
  <si>
    <t>COLLEGE AV &amp; BROADWAY</t>
  </si>
  <si>
    <t>MACARTHUR BLVD &amp; 13TH AV</t>
  </si>
  <si>
    <t>FOOTHILL BLVD &amp; COLE ST</t>
  </si>
  <si>
    <t>35TH AV &amp; SUTER ST</t>
  </si>
  <si>
    <t>E 14TH ST &amp; W ESTUDILLO AV</t>
  </si>
  <si>
    <t>SAN LEANDRO CIVIC CENTER NB</t>
  </si>
  <si>
    <t>JACKSON ST &amp; 8TH ST</t>
  </si>
  <si>
    <t>FREMONT BLVD &amp; SUNDALE DR</t>
  </si>
  <si>
    <t>GEORGIA WAY SB</t>
  </si>
  <si>
    <t>FOOTHILL BLVD &amp; AVENAL AV</t>
  </si>
  <si>
    <t>CRESPI MIDDLE SCHOOL</t>
  </si>
  <si>
    <t>BROADWAY &amp; 27TH ST</t>
  </si>
  <si>
    <t>GRAND AV &amp; LAKE PARK AV</t>
  </si>
  <si>
    <t>HEGENBERGER RD &amp; PARDEE DR</t>
  </si>
  <si>
    <t>ML KING JR WAY &amp; ALLSTON WAY</t>
  </si>
  <si>
    <t>HARRISON ST &amp; 8TH ST</t>
  </si>
  <si>
    <t>TELEGRAPH AV &amp; 34TH ST</t>
  </si>
  <si>
    <t>LAKESHORE AV &amp; LAKE PARK AV</t>
  </si>
  <si>
    <t>MISSION BELL DR &amp; COLLEGE LN</t>
  </si>
  <si>
    <t>BROADWAY &amp; BLANDING AV</t>
  </si>
  <si>
    <t>HESPERIAN BLVD &amp; W SUNSET BL</t>
  </si>
  <si>
    <t>WEST LOOP RD &amp; CSU EAST BAY</t>
  </si>
  <si>
    <t>SAN PABLO AV &amp; 32ND ST</t>
  </si>
  <si>
    <t>W GRAND AV &amp; MARKET ST</t>
  </si>
  <si>
    <t>23RD AV &amp; E 27TH ST</t>
  </si>
  <si>
    <t>BROADWAY &amp; 14TH ST</t>
  </si>
  <si>
    <t>E 14TH ST &amp; SAN LEANDRO HOSP</t>
  </si>
  <si>
    <t>SHATTUCK AV &amp; PARKER ST</t>
  </si>
  <si>
    <t>FOOTHILL BLVD &amp; 19TH AV</t>
  </si>
  <si>
    <t>FREMONT BLVD &amp; PERALTA CT</t>
  </si>
  <si>
    <t>HESPERIAN BLVD &amp; BARTLETT AV</t>
  </si>
  <si>
    <t>HARBOUR WAY S &amp; FORD POINT</t>
  </si>
  <si>
    <t>SAN PABLO AV &amp; MANILA AV</t>
  </si>
  <si>
    <t>DECOTO RD &amp; FREMONT BLVD</t>
  </si>
  <si>
    <t>98TH AV &amp; LAS VEGAS AV</t>
  </si>
  <si>
    <t>MOWRY AV &amp; FREMONT BLVD</t>
  </si>
  <si>
    <t>DONAL AV &amp; NORVELL ST</t>
  </si>
  <si>
    <t>MACARTHUR BLVD &amp; PIERSON ST.</t>
  </si>
  <si>
    <t>DECOTO RD &amp; ALVARADO-NILES R</t>
  </si>
  <si>
    <t>UNIVERSITY AV &amp; BAIT SHOP</t>
  </si>
  <si>
    <t>ADELINE ST &amp; ALCATRAZ AV</t>
  </si>
  <si>
    <t>MARKET ST &amp; 55TH ST</t>
  </si>
  <si>
    <t>DAVIS ST &amp; CLARKE ST</t>
  </si>
  <si>
    <t>WARM SPRINGS BLVD &amp; GABLE DR</t>
  </si>
  <si>
    <t>FOOTHILL BLVD &amp; 21ST AV</t>
  </si>
  <si>
    <t>TELEGRAPH AV &amp; RUSSELL ST</t>
  </si>
  <si>
    <t>CUTTING BLVD &amp; S 41ST ST</t>
  </si>
  <si>
    <t>12TH &amp; CLAY ST</t>
  </si>
  <si>
    <t>CEDAR ST &amp; SAN PABLO AV</t>
  </si>
  <si>
    <t>HEGENBERGER RD &amp; AIRPORT DR</t>
  </si>
  <si>
    <t>W MIDWAY AV &amp; MONARCH ST</t>
  </si>
  <si>
    <t>MACARTHUR BLVD &amp; 82ND AV</t>
  </si>
  <si>
    <t>FRUITVALE AV &amp; BROOKDALE AV</t>
  </si>
  <si>
    <t>MACARTHUR BLVD &amp; RICHARD S G</t>
  </si>
  <si>
    <t>40TH ST &amp; EMERY ST</t>
  </si>
  <si>
    <t>E 14TH ST &amp; 150TH AV</t>
  </si>
  <si>
    <t>SANTA CLARA AV &amp; WALNUT ST</t>
  </si>
  <si>
    <t>PIEDMONT AV &amp; CHANNING WAY</t>
  </si>
  <si>
    <t>FOOTHILL BLVD &amp; 46TH AV</t>
  </si>
  <si>
    <t>FOOTHILL BLVD &amp; 48TH AV</t>
  </si>
  <si>
    <t>FREMONT BLVD &amp; ALDER AV</t>
  </si>
  <si>
    <t>GRIMMER BLVD &amp; BLACOW RD</t>
  </si>
  <si>
    <t>HIGH ST &amp; SANTA RITA ST</t>
  </si>
  <si>
    <t>SAN LEANDRO CIVIC CENTER SB</t>
  </si>
  <si>
    <t>TELEGRAPH AV &amp; DERBY ST</t>
  </si>
  <si>
    <t>COLLEGE AV &amp; LAWTON AV</t>
  </si>
  <si>
    <t>FOOTHILL BLVD &amp; 55TH AV</t>
  </si>
  <si>
    <t>CHRISTIE AV &amp; PACIFIC PARK P</t>
  </si>
  <si>
    <t>TELEGRAPH AV &amp; PRINCE ST</t>
  </si>
  <si>
    <t>WARM SPRINGS BLVD &amp; WHITNEY</t>
  </si>
  <si>
    <t>W MIDWAY AV &amp; ORION ST</t>
  </si>
  <si>
    <t>CASTRO VALLEY BART</t>
  </si>
  <si>
    <t>PIEDMONT CR &amp; DWIGHT WAY</t>
  </si>
  <si>
    <t>FOOTHILL BLVD &amp; 50TH AV</t>
  </si>
  <si>
    <t>TELEGRAPH AV &amp; STUART ST</t>
  </si>
  <si>
    <t>FRUITVALE AV &amp; BLOSSOM ST</t>
  </si>
  <si>
    <t>NEWARK BLVD &amp; LIDO FAIRE</t>
  </si>
  <si>
    <t>35TH AV &amp; LYNDE ST</t>
  </si>
  <si>
    <t>HESPERIAN BLVD &amp; ARF AV</t>
  </si>
  <si>
    <t>W GRAND AV &amp; ADELINE ST</t>
  </si>
  <si>
    <t>MARKET ST &amp; SOUTH VAN NESS A</t>
  </si>
  <si>
    <t>GILMAN ST &amp; 6TH ST</t>
  </si>
  <si>
    <t>BLACOW RD &amp; GREENPARK DR</t>
  </si>
  <si>
    <t>GRAND AV &amp; SANTA CLARA AV</t>
  </si>
  <si>
    <t>WARM SPRINGS BLVD &amp; LIPPERT</t>
  </si>
  <si>
    <t>SANTA CLARA AV &amp; 8TH ST</t>
  </si>
  <si>
    <t>E 14TH ST &amp; 167TH AV</t>
  </si>
  <si>
    <t>FOOTHILL BLVD &amp; TRASK ST</t>
  </si>
  <si>
    <t>FOOTHILL BLVD &amp; 18TH AV</t>
  </si>
  <si>
    <t>MACARTHUR BLVD &amp; #8658</t>
  </si>
  <si>
    <t>CENTRAL AV &amp; 3RD ST</t>
  </si>
  <si>
    <t>HIGH ST &amp; CONGRESS AV</t>
  </si>
  <si>
    <t>CHATHAM RD &amp; PARK BLVD</t>
  </si>
  <si>
    <t>GILMAN ST &amp; SAN PABLO AV</t>
  </si>
  <si>
    <t>FOOTHILL BLVD &amp; 41ST AV</t>
  </si>
  <si>
    <t>WALNUT AV &amp; FREMONT BLVD</t>
  </si>
  <si>
    <t>MACDONALD AV &amp; 7TH ST</t>
  </si>
  <si>
    <t>LAKESHORE AV &amp; E 18TH ST</t>
  </si>
  <si>
    <t>MECARTNEY RD &amp; VERDEMAR DR</t>
  </si>
  <si>
    <t>SEMINARY AV &amp; FOOTHILL BLVD</t>
  </si>
  <si>
    <t>C ST &amp; MISSION BLVD</t>
  </si>
  <si>
    <t>NEWARK BLVD &amp; JARVIS AV</t>
  </si>
  <si>
    <t>FOOTHILL BLVD &amp; 22ND AV</t>
  </si>
  <si>
    <t>TELEGRAPH AV &amp; 59TH ST.</t>
  </si>
  <si>
    <t>NEWARK BLVD &amp; ROSEMONT SQUAR</t>
  </si>
  <si>
    <t>TENNYSON RD &amp; TAMPA AV</t>
  </si>
  <si>
    <t>FREMONT BLVD &amp; CHAPEL WAY</t>
  </si>
  <si>
    <t>FOOTHILL BLVD &amp; 16TH AV</t>
  </si>
  <si>
    <t>SHATTUCK AV &amp; DELAWARE ST</t>
  </si>
  <si>
    <t>SOLANO AV &amp; THE ALAMEDA</t>
  </si>
  <si>
    <t>14TH ST &amp; MARKET ST</t>
  </si>
  <si>
    <t>E 15TH ST &amp; 3RD AV</t>
  </si>
  <si>
    <t>FOOTHILL BLVD &amp; 28TH AV</t>
  </si>
  <si>
    <t>BLANDING AV &amp; BROADWAY</t>
  </si>
  <si>
    <t>SABRE ST &amp; DIV 6 GATE</t>
  </si>
  <si>
    <t>CHATHAM RD &amp; 13TH AV</t>
  </si>
  <si>
    <t>WARM SPRINGS BLVD &amp; TONOPAH</t>
  </si>
  <si>
    <t>SAN PABLO AV &amp; BAYVIEW AV</t>
  </si>
  <si>
    <t>E 15TH ST &amp; 11TH AV</t>
  </si>
  <si>
    <t>E 14TH ST &amp; ELGIN ST</t>
  </si>
  <si>
    <t>FRED JACKSON WAY &amp; DUBOCE ST</t>
  </si>
  <si>
    <t>SKYLINE BLVD &amp; BALMORAL DR</t>
  </si>
  <si>
    <t>SOUTHLAND DR &amp; CALIFORNIA BA</t>
  </si>
  <si>
    <t>W TENNYSON RD &amp; CALAROGA AV</t>
  </si>
  <si>
    <t>FOOTHILL BLVD &amp; 42ND AV</t>
  </si>
  <si>
    <t>FREMONT BLVD &amp; THORNTON AV</t>
  </si>
  <si>
    <t>W WINTON AV &amp; AMADOR ST</t>
  </si>
  <si>
    <t>90TH AV &amp; INTERNATIONAL BLVD</t>
  </si>
  <si>
    <t>LAKE PARK AV &amp; WESLEY WAY</t>
  </si>
  <si>
    <t>SHELLMOUND ST &amp; 65TH ST</t>
  </si>
  <si>
    <t>WESTGATE PKWY &amp; #WALMART</t>
  </si>
  <si>
    <t>ML KING JR WAY &amp; 11TH ST</t>
  </si>
  <si>
    <t>2ND ST &amp; OAKLAND AMTRAK</t>
  </si>
  <si>
    <t>FREMONT BLVD &amp; #38932</t>
  </si>
  <si>
    <t>FREMONT BLVD &amp; NICOLET AV</t>
  </si>
  <si>
    <t>FREMONT BLVD &amp; BEACON AV</t>
  </si>
  <si>
    <t>E 15TH ST &amp; 5TH AV</t>
  </si>
  <si>
    <t>35TH AV &amp; CUSTER ST</t>
  </si>
  <si>
    <t>SACRAMENTO ST &amp; VIRGINIA ST</t>
  </si>
  <si>
    <t>WARRING ST &amp; DERBY ST</t>
  </si>
  <si>
    <t>SAN PABLO AV &amp; 37TH ST</t>
  </si>
  <si>
    <t>FREMONT BLVD &amp; GRIMMER BLVD</t>
  </si>
  <si>
    <t>E 14TH ST &amp; DOLORES AV</t>
  </si>
  <si>
    <t>MACARTHUR BLVD &amp; 94TH AV</t>
  </si>
  <si>
    <t>MACDONALD AV &amp; WILSON AV</t>
  </si>
  <si>
    <t>14TH ST &amp; HARRISON ST</t>
  </si>
  <si>
    <t>MACARTHUR BLVD &amp; E.C. REEMS</t>
  </si>
  <si>
    <t>65TH ST &amp; HOLLIS ST</t>
  </si>
  <si>
    <t>35TH AV &amp; PENNIMAN AV</t>
  </si>
  <si>
    <t>SACRAMENTO ST &amp; UNIVERSITY A</t>
  </si>
  <si>
    <t>THORNTON AV &amp; DUSTERBERRY WA</t>
  </si>
  <si>
    <t>MARKET ST &amp; 26TH ST</t>
  </si>
  <si>
    <t>SAN PABLO AV &amp; BROCKHURST ST</t>
  </si>
  <si>
    <t>LINCOLN AV &amp; WEBSTER ST</t>
  </si>
  <si>
    <t>LAFAYETTE AV &amp; CHRISTINE ST</t>
  </si>
  <si>
    <t>HEGENBERGER RD &amp; COLLINS DR</t>
  </si>
  <si>
    <t>MARKET ST &amp; 53RD ST</t>
  </si>
  <si>
    <t>23RD AV &amp; E 16TH ST</t>
  </si>
  <si>
    <t>OAKLAND AV &amp; MONTE VISTA AV</t>
  </si>
  <si>
    <t>23RD AV &amp; E 21ST ST</t>
  </si>
  <si>
    <t>FREMONT BLVD &amp; PAPAZIAN WAY</t>
  </si>
  <si>
    <t>FOOTHILL BLVD &amp; 26TH AV</t>
  </si>
  <si>
    <t>MISSION BLVD &amp; MEDFORD AV</t>
  </si>
  <si>
    <t>HESPERIAN BLVD &amp; LONGWOOD AV</t>
  </si>
  <si>
    <t>E 12TH ST &amp; 29TH AV</t>
  </si>
  <si>
    <t>40TH ST &amp; MARKET ST</t>
  </si>
  <si>
    <t>SOLANO AV &amp; CORNELL AV</t>
  </si>
  <si>
    <t>BROADWAY &amp; SANTA CLARA AV</t>
  </si>
  <si>
    <t>35TH AV &amp; GALINDO ST</t>
  </si>
  <si>
    <t>DWIGHT WAY &amp; ML KING JR WAY</t>
  </si>
  <si>
    <t>FOOTHILL BLVD &amp; LAVERNE AV</t>
  </si>
  <si>
    <t>MARKET ST &amp; 27TH ST</t>
  </si>
  <si>
    <t>WASHINGTON BLVD &amp; FREMONT BL</t>
  </si>
  <si>
    <t>SAN PABLO AV &amp; PURISIMA ST</t>
  </si>
  <si>
    <t>SACRAMENTO ST &amp; ALCATRAZ AV</t>
  </si>
  <si>
    <t>MACDONALD AV &amp; 23RD ST</t>
  </si>
  <si>
    <t>PARK BLVD &amp; SPRUCE ST</t>
  </si>
  <si>
    <t>FONTAINE ST &amp; OVERPASS</t>
  </si>
  <si>
    <t>CHRISTY ST &amp; CURIE ST</t>
  </si>
  <si>
    <t>MOWRY AV &amp; ALPENROSE CT</t>
  </si>
  <si>
    <t>PHANOR DR &amp; MCGLOTHEN WAY</t>
  </si>
  <si>
    <t>MACARTHUR BLVD &amp; MAPLE AV</t>
  </si>
  <si>
    <t>SAN PABLO AV &amp; MILTON ST</t>
  </si>
  <si>
    <t>E 14TH ST &amp; JOAQUIN AV</t>
  </si>
  <si>
    <t>MACARTHUR BLVD &amp; 84TH AV</t>
  </si>
  <si>
    <t>BROADWAY &amp; HAWTHORNE AV</t>
  </si>
  <si>
    <t>W ATLANTIC AV &amp; ORION ST</t>
  </si>
  <si>
    <t>BANCROFT AV &amp; 82ND AV</t>
  </si>
  <si>
    <t>GILMAN ST &amp; 7TH ST</t>
  </si>
  <si>
    <t>MARKET ST &amp; 14TH ST</t>
  </si>
  <si>
    <t>SEMINARY AV &amp; INTERNATIONAL</t>
  </si>
  <si>
    <t>TELEGRAPH AV &amp; 62ND ST</t>
  </si>
  <si>
    <t>23RD AV &amp; E 23RD ST</t>
  </si>
  <si>
    <t>82ND AV &amp; MACARTHUR BLVD</t>
  </si>
  <si>
    <t>MACARTHUR BLVD &amp; 88TH AV</t>
  </si>
  <si>
    <t>ENCINAL AV &amp; WALNUT ST</t>
  </si>
  <si>
    <t>HIGH ST &amp; PORTER ST/MACARTHU</t>
  </si>
  <si>
    <t>ADELINE ST &amp; OREGON ST</t>
  </si>
  <si>
    <t>MOWRY AV &amp; FARWELL DR</t>
  </si>
  <si>
    <t>SCHOOL ST &amp; COOLIDGE AV</t>
  </si>
  <si>
    <t>HIGH ST &amp; FLEMING AV</t>
  </si>
  <si>
    <t>MACARTHUR BLVD &amp; ADAMS ST</t>
  </si>
  <si>
    <t>MACARTHUR BLVD &amp; 90TH AV</t>
  </si>
  <si>
    <t>INTERNATIONAL BLVD &amp; 105TH A</t>
  </si>
  <si>
    <t>W MACARTHUR BLVD &amp; PIEDMONT</t>
  </si>
  <si>
    <t>WALNUT AV &amp; PASEO PADRE PKWY</t>
  </si>
  <si>
    <t>E 14TH ST &amp; 144TH AV</t>
  </si>
  <si>
    <t>FREMONT BLVD &amp; BONDE WAY</t>
  </si>
  <si>
    <t>51ST ST &amp; TELEGRAPH AV</t>
  </si>
  <si>
    <t>4TH AV &amp; E 18TH ST</t>
  </si>
  <si>
    <t>MACARTHUR BLVD &amp; ATHOL AV</t>
  </si>
  <si>
    <t>GRAND AV &amp; WEBSTER ST</t>
  </si>
  <si>
    <t>14TH ST &amp; OAK ST</t>
  </si>
  <si>
    <t>5500 REDWOOD RD &amp; HEBREW DAY</t>
  </si>
  <si>
    <t>FREMONT BLVD &amp; COUNTRY DR</t>
  </si>
  <si>
    <t>W TENNYSON RD &amp; HUNTWOOD AV</t>
  </si>
  <si>
    <t>5TH ST &amp; SINGLETON AV</t>
  </si>
  <si>
    <t>FOOTHILL BLVD &amp; 24TH AV</t>
  </si>
  <si>
    <t>WESTGATE PKWY &amp; DAVIS ST</t>
  </si>
  <si>
    <t>MACARTHUR BLVD &amp; RITCHIE ST</t>
  </si>
  <si>
    <t>HIGH ST &amp; PORTER ST</t>
  </si>
  <si>
    <t>E 14TH ST &amp; BAYFAIR DR</t>
  </si>
  <si>
    <t>SACRAMENTO ST &amp; ASHBY AV</t>
  </si>
  <si>
    <t>HEGENBERGER RD &amp; BALDWIN ST</t>
  </si>
  <si>
    <t>MISSION BLVD CORRINE ST</t>
  </si>
  <si>
    <t>FREMONT BLVD &amp; NORRIS RD</t>
  </si>
  <si>
    <t>FOOTHILL BLVD &amp; 5TH AV</t>
  </si>
  <si>
    <t>SHANE DR &amp; HILLTOP MALL RD</t>
  </si>
  <si>
    <t>CHRISTIE AV &amp; 59TH ST</t>
  </si>
  <si>
    <t>40TH ST &amp; HOLLIS ST</t>
  </si>
  <si>
    <t>MACDONALD AV &amp; SAN PABLO AV</t>
  </si>
  <si>
    <t>ALVARADO BLVD &amp; FAIR RANCH R</t>
  </si>
  <si>
    <t>ML KING JR WAY &amp; ROSE ST</t>
  </si>
  <si>
    <t>SHATTUCK AV &amp; ASHBY AV</t>
  </si>
  <si>
    <t>ML KING JR WAY &amp; VIRGINIA ST</t>
  </si>
  <si>
    <t>PACIFIC AV &amp; 3RD ST</t>
  </si>
  <si>
    <t>SHANE DR &amp; GILMA DR</t>
  </si>
  <si>
    <t>40TH ST &amp; ML KING JR WAY</t>
  </si>
  <si>
    <t>HAYS ST &amp; W ESTUDILLO AV</t>
  </si>
  <si>
    <t>MARKET ST &amp; W GRAND AV</t>
  </si>
  <si>
    <t>MACDONALD AV &amp; 1ST ST</t>
  </si>
  <si>
    <t>24TH ST &amp; MISSION ST</t>
  </si>
  <si>
    <t>ALVARADO-NILES RD &amp; MEYERS D</t>
  </si>
  <si>
    <t>55TH ST &amp; ML KING JR WAY</t>
  </si>
  <si>
    <t>98TH AV &amp; EDES AV</t>
  </si>
  <si>
    <t>SANTA CLARA AV &amp; VERNON ST</t>
  </si>
  <si>
    <t>FREMONT BLVD &amp; DECOTO RD</t>
  </si>
  <si>
    <t>MACDONALD AV &amp; HARRY ELLS PL</t>
  </si>
  <si>
    <t>HESPERIAN BLVD &amp; PASEO GRAND</t>
  </si>
  <si>
    <t>35TH AV &amp; ALLENDALE AV</t>
  </si>
  <si>
    <t>SAN PABLO AV &amp; 28TH ST</t>
  </si>
  <si>
    <t>FRUITVALE AV &amp; LOGAN ST</t>
  </si>
  <si>
    <t>REDWOOD RD &amp; MOUNTAIN BLVD</t>
  </si>
  <si>
    <t>AUGHINBAUGH WAY &amp; MECARTNEY</t>
  </si>
  <si>
    <t>MISSION BLVD &amp; SORENSON RD</t>
  </si>
  <si>
    <t>HIGHLAND AV &amp; VISTA AV</t>
  </si>
  <si>
    <t>HESPERIAN BLVD &amp; DEPOT RD</t>
  </si>
  <si>
    <t>73RD AV &amp; LOCKWOOD ST</t>
  </si>
  <si>
    <t>HIGH ST &amp; MACARTHUR BLVD</t>
  </si>
  <si>
    <t>SAN PABLO AV &amp; 25TH ST</t>
  </si>
  <si>
    <t>OAKLAND AV &amp; MOSS AV</t>
  </si>
  <si>
    <t>TELEGRAPH AV &amp; 59TH ST</t>
  </si>
  <si>
    <t>HESPERIAN BLVD &amp; CATALPA WAY</t>
  </si>
  <si>
    <t>CEDAR AV &amp; NEWARK HIGH SCHOO</t>
  </si>
  <si>
    <t>FOOTHILL BLVD &amp; 25TH AV</t>
  </si>
  <si>
    <t>ADELINE ST &amp; FAIRVIEW ST</t>
  </si>
  <si>
    <t>W WINTON AV &amp; WRIGHT DR</t>
  </si>
  <si>
    <t>WOOD ST &amp; 12TH ST</t>
  </si>
  <si>
    <t>DERBY ST &amp; CLAREMONT BLVD</t>
  </si>
  <si>
    <t>23RD AV &amp; FOOTHILL BLVD</t>
  </si>
  <si>
    <t>ALVARADO-NILES RD &amp; H ST</t>
  </si>
  <si>
    <t>W GRAND AV &amp; MANDELA PKWY</t>
  </si>
  <si>
    <t>MACDONALD AV &amp; 11TH ST</t>
  </si>
  <si>
    <t>MISSION BLVD &amp; GRESEL ST</t>
  </si>
  <si>
    <t>INTERNATIONAL BLVD &amp; 104TH A</t>
  </si>
  <si>
    <t>MISSION BLVD &amp; SYCAMORE AV</t>
  </si>
  <si>
    <t>LAKESHORE AV &amp; MACARTHUR BLV</t>
  </si>
  <si>
    <t>HESPERIAN BLVD &amp; LA PLAYA DR</t>
  </si>
  <si>
    <t>SAN PABLO AV &amp; PAGE ST</t>
  </si>
  <si>
    <t>HARRISON ST &amp; WEST LAKE MIDD</t>
  </si>
  <si>
    <t>CAMDEN ST &amp; 62ND AV</t>
  </si>
  <si>
    <t>ISLAND DR &amp; PARK &amp; RIDE</t>
  </si>
  <si>
    <t>W WINTON AV &amp; EDLOE DR</t>
  </si>
  <si>
    <t>PIEDMONT AV &amp; 41ST ST</t>
  </si>
  <si>
    <t>PASEO PADRE PKWY &amp; PARKMEADO</t>
  </si>
  <si>
    <t>E 14TH ST &amp; 143RD AV</t>
  </si>
  <si>
    <t>BOSCELL AV &amp; BRAUN DR</t>
  </si>
  <si>
    <t>CUTTING BLVD &amp; S 23RD ST</t>
  </si>
  <si>
    <t>ALVARADO-NILES RD &amp; ROYAL AN</t>
  </si>
  <si>
    <t>UNIVERSITY AV &amp; 4TH ST</t>
  </si>
  <si>
    <t>MACARTHUR BLVD &amp; 99TH AV</t>
  </si>
  <si>
    <t>WATKINS ST &amp; C ST</t>
  </si>
  <si>
    <t>SAN PABLO AV &amp; CEDAR ST</t>
  </si>
  <si>
    <t>HIGH ST &amp; BROOKDALE AV</t>
  </si>
  <si>
    <t>MACARTHUR BLVD &amp; SHEFFIELD A</t>
  </si>
  <si>
    <t>MARKET ST &amp; 33RD ST</t>
  </si>
  <si>
    <t>SACRAMENTO ST &amp; OREGON ST</t>
  </si>
  <si>
    <t>HESPERIAN BLVD &amp; HACIENDA AV</t>
  </si>
  <si>
    <t>SAN PABLO AV &amp; DELAWARE ST</t>
  </si>
  <si>
    <t>PARK BLVD &amp; GLENFIELD AV</t>
  </si>
  <si>
    <t>PARK BLVD &amp; 7TH AV</t>
  </si>
  <si>
    <t>ML KING JR WAY &amp; W GRAND AV</t>
  </si>
  <si>
    <t>MARINER SQ LOOP &amp; WILLIE STA</t>
  </si>
  <si>
    <t>SPRUCE ST &amp; GRIZZLY PEAK BLV</t>
  </si>
  <si>
    <t>MARKET ST &amp; 16TH ST</t>
  </si>
  <si>
    <t>BANCROFT AV &amp; ESTUDILLO AV</t>
  </si>
  <si>
    <t>E 24TH ST &amp; 10TH AV</t>
  </si>
  <si>
    <t>14TH ST &amp; JACKSON ST</t>
  </si>
  <si>
    <t>PIEDMONT AV &amp; GLENWOOD AV</t>
  </si>
  <si>
    <t>PLEASANT VALLEY AV &amp; GILBERT</t>
  </si>
  <si>
    <t>MACDONALD AV &amp; 33RD ST</t>
  </si>
  <si>
    <t>E 14TH ST &amp; 163RD AV</t>
  </si>
  <si>
    <t>ROLLINGWOOD DR &amp; GREENWOOD D</t>
  </si>
  <si>
    <t>35TH AV &amp; QUIGLEY ST</t>
  </si>
  <si>
    <t>35TH AV &amp; REDDING ST</t>
  </si>
  <si>
    <t>HASTE ST &amp; SHATTUCK AV</t>
  </si>
  <si>
    <t>D ST &amp; ATHERTON ST</t>
  </si>
  <si>
    <t>14TH ST &amp; ADELINE ST</t>
  </si>
  <si>
    <t>E 21ST ST &amp; 19TH AV</t>
  </si>
  <si>
    <t>QUARRY RD &amp; WELCH RD</t>
  </si>
  <si>
    <t>CUTTING BLVD &amp; S 45TH ST</t>
  </si>
  <si>
    <t>MARINA WAY &amp; MACDONALD AV</t>
  </si>
  <si>
    <t>MISSION BLVD &amp; HIGHLAND BLVD</t>
  </si>
  <si>
    <t>BROADWAY &amp; 22ND ST</t>
  </si>
  <si>
    <t>MARINA WAY &amp; NEVIN AV</t>
  </si>
  <si>
    <t>35TH AV &amp; DAVIS ST</t>
  </si>
  <si>
    <t>FOOTHILL BLVD &amp; 11TH AV</t>
  </si>
  <si>
    <t>HARRISON ST &amp; MOSS AV</t>
  </si>
  <si>
    <t>51ST ST &amp; BROADWAY</t>
  </si>
  <si>
    <t>CHURCH LN &amp; SAN PABLO AV</t>
  </si>
  <si>
    <t>BANCROFT AV &amp; 136TH AV</t>
  </si>
  <si>
    <t>BANCROFT AV &amp; 98TH AV</t>
  </si>
  <si>
    <t>SHATTUCK AV &amp; WOOLSEY ST</t>
  </si>
  <si>
    <t>W MIDWAY AV &amp; PAN AM WAY</t>
  </si>
  <si>
    <t>PARK BLVD &amp; GLEN PARK RD</t>
  </si>
  <si>
    <t>AUTO MALL PKWY &amp; TECHNOLOGY</t>
  </si>
  <si>
    <t>FRUITVALE AV &amp; E 23RD ST</t>
  </si>
  <si>
    <t>MACARTHUR BLVD &amp; BEAUMONT AV</t>
  </si>
  <si>
    <t>PASEO PADRE PKWY &amp; DEEP CREE</t>
  </si>
  <si>
    <t>MACARTHUR BLVD &amp; 98TH AV</t>
  </si>
  <si>
    <t>BANCROFT AV &amp; 90TH AV</t>
  </si>
  <si>
    <t>8TH AV &amp; FOOTHILL BLVD</t>
  </si>
  <si>
    <t>MECARTNEY RD &amp; ISLAND DR</t>
  </si>
  <si>
    <t>MOWRY AV &amp; SILLIMAN CR.</t>
  </si>
  <si>
    <t>FREMONT BLVD &amp; PERALTA BLVD</t>
  </si>
  <si>
    <t>ENCINAL AV &amp; PARK AV W</t>
  </si>
  <si>
    <t>CENTRAL AV &amp; SAN PABLO AV</t>
  </si>
  <si>
    <t>SAN PABLO AV &amp; 34TH ST</t>
  </si>
  <si>
    <t>MARKET ST &amp; 59TH ST</t>
  </si>
  <si>
    <t>73RD AV &amp; HOLLY ST</t>
  </si>
  <si>
    <t>JACKSON ST &amp; OHLONE AV</t>
  </si>
  <si>
    <t>35TH AV &amp; BROOKDALE AV</t>
  </si>
  <si>
    <t>90TH AV &amp; MACARTHUR BLVD</t>
  </si>
  <si>
    <t>SAN PABLO AV &amp; STOCKTON AV</t>
  </si>
  <si>
    <t>MARKET AV &amp; 23RD ST</t>
  </si>
  <si>
    <t>GRAND AV &amp; MANDANA BLVD</t>
  </si>
  <si>
    <t>MACARTHUR BLVD &amp; 77TH AV</t>
  </si>
  <si>
    <t>82ND AV &amp; INTERNATIONAL BLVD</t>
  </si>
  <si>
    <t>SOLANO AV &amp; PERALTA AV</t>
  </si>
  <si>
    <t>HESPERIAN BLVD &amp; BOCKMAN RD</t>
  </si>
  <si>
    <t>7TH ST &amp; ADELINE ST</t>
  </si>
  <si>
    <t>SAN PABLO AV &amp; HOME DEPOT</t>
  </si>
  <si>
    <t>SANTA CLARA AV &amp; MOZART ST</t>
  </si>
  <si>
    <t>23RD AV &amp; E 24TH ST</t>
  </si>
  <si>
    <t>PARK BLVD &amp; SAINT JAMES DR</t>
  </si>
  <si>
    <t>BROADWAY &amp; PIEDMONT AV</t>
  </si>
  <si>
    <t>14TH ST &amp; CLAY ST</t>
  </si>
  <si>
    <t>PASEO PADRE PKWY &amp; MISSION B</t>
  </si>
  <si>
    <t>E 27TH ST &amp; 26TH AV</t>
  </si>
  <si>
    <t>MACARTHUR BLVD &amp; 55TH AV</t>
  </si>
  <si>
    <t>E 14TH ST &amp; CORNWALL WAY</t>
  </si>
  <si>
    <t>EL PORTAL DR &amp; MISSION BELL</t>
  </si>
  <si>
    <t>HOLLIS ST &amp; 65TH ST</t>
  </si>
  <si>
    <t>13TH AV &amp; E 31ST ST</t>
  </si>
  <si>
    <t>OAKLAND AV &amp; MACARTHUR BLVD</t>
  </si>
  <si>
    <t>HOLLIS ST &amp; 40TH ST</t>
  </si>
  <si>
    <t>VALLEY VIEW RD &amp; MAY RD</t>
  </si>
  <si>
    <t>PITTSBURG/BAY POINT BART</t>
  </si>
  <si>
    <t>MOUNTAIN BLVD &amp; SNAKE RD</t>
  </si>
  <si>
    <t>PARK ST &amp; CLEMENT AV</t>
  </si>
  <si>
    <t>SAN PABLO AV &amp; BUCHANAN ST</t>
  </si>
  <si>
    <t>W WINTON AV &amp; SANTA CLARA ST</t>
  </si>
  <si>
    <t>E 14TH ST &amp; 141ST AV</t>
  </si>
  <si>
    <t>ESTEPA DR &amp; EL PASEO DR</t>
  </si>
  <si>
    <t>SHATTUCK AV &amp; ALCATRAZ AV</t>
  </si>
  <si>
    <t>MARKET ST &amp; ARLINGTON AV</t>
  </si>
  <si>
    <t>8TH AV &amp; E 24TH ST</t>
  </si>
  <si>
    <t>14TH ST &amp; ML KING JR WAY</t>
  </si>
  <si>
    <t>CHATHAM RD &amp; BRUCE ST</t>
  </si>
  <si>
    <t>PARK BLVD &amp; NEWTON AV</t>
  </si>
  <si>
    <t>SHATTUCK AV &amp; VIRGINIA ST</t>
  </si>
  <si>
    <t>MARKET ST &amp; 45TH ST</t>
  </si>
  <si>
    <t>14TH AV &amp; E 21ST ST</t>
  </si>
  <si>
    <t>STANFORD OVAL</t>
  </si>
  <si>
    <t>35TH AV &amp; DEERING ST</t>
  </si>
  <si>
    <t>HASTE ST &amp; MILVIA ST</t>
  </si>
  <si>
    <t>HARRISON ST &amp; BAY PL</t>
  </si>
  <si>
    <t>PARK BLVD &amp; WELLINGTON ST</t>
  </si>
  <si>
    <t>SACRAMENTO ST &amp; DWIGHT WAY</t>
  </si>
  <si>
    <t>OXFORD ST &amp; HEARST AV</t>
  </si>
  <si>
    <t>FOOTHILL BLVD &amp; 61ST AV</t>
  </si>
  <si>
    <t>73RD AV &amp; ARTHUR ST</t>
  </si>
  <si>
    <t>SAN PABLO AV &amp; 45TH ST</t>
  </si>
  <si>
    <t>BANCROFT AV &amp; JOAQUIN AV</t>
  </si>
  <si>
    <t>E 14TH ST &amp; PARROTT ST</t>
  </si>
  <si>
    <t>HESPERIAN BLVD &amp; SLEEPY HOLL</t>
  </si>
  <si>
    <t>SACRAMENTO ST &amp; WARD ST</t>
  </si>
  <si>
    <t>MISSION BLVD &amp; HARDER RD</t>
  </si>
  <si>
    <t>HARBOUR WAY &amp; BISSELL AV</t>
  </si>
  <si>
    <t>FRUITVALE AV &amp; E 16TH ST</t>
  </si>
  <si>
    <t>W TENNYSON RD &amp; LUSTIG CT</t>
  </si>
  <si>
    <t>SOLANO AV &amp; MASONIC AV</t>
  </si>
  <si>
    <t>23RD AV &amp; INTERNATIONAL BLVD</t>
  </si>
  <si>
    <t>8TH AV &amp; E 20TH ST</t>
  </si>
  <si>
    <t>SOLANO AV &amp; SANTA FE AV</t>
  </si>
  <si>
    <t>GRAND AV &amp; VALDEZ ST</t>
  </si>
  <si>
    <t>HIGH ST &amp; CULVER ST</t>
  </si>
  <si>
    <t>PARK ST &amp; BUENA VISTA AV</t>
  </si>
  <si>
    <t>HESPERIAN BLVD &amp; INDUSTRIAL</t>
  </si>
  <si>
    <t>MACDONALD AV &amp; 37TH ST</t>
  </si>
  <si>
    <t>HOPKINS ST &amp; CALIFORNIA ST</t>
  </si>
  <si>
    <t>ROAD 20 &amp; ABELLA CIRCLE</t>
  </si>
  <si>
    <t>71ST AV &amp; HAWLEY ST</t>
  </si>
  <si>
    <t>E 14TH ST &amp; ESTABROOK ST</t>
  </si>
  <si>
    <t>WEBSTER ST &amp; CENTRAL AV</t>
  </si>
  <si>
    <t>SAN PABLO AV &amp; HEINZ AV</t>
  </si>
  <si>
    <t>ML KING JR WAY &amp; PRINCE ST</t>
  </si>
  <si>
    <t>SAN PABLO AV &amp; 67TH ST</t>
  </si>
  <si>
    <t>PASEO PADRE PKWY &amp; S GRIMMER</t>
  </si>
  <si>
    <t>MISSION BLVD &amp; WASHINGTON BL</t>
  </si>
  <si>
    <t>HARBOUR WAY SOUTH &amp; MAINE AV</t>
  </si>
  <si>
    <t>BANCROFT AV &amp; DUTTON AV</t>
  </si>
  <si>
    <t>OAKLAND AV &amp; BAYO VISTA AV</t>
  </si>
  <si>
    <t>7TH ST &amp; MARKET ST</t>
  </si>
  <si>
    <t>PASEO PADRE PKWY &amp; SODAVILLE</t>
  </si>
  <si>
    <t>E 24TH ST &amp; 8TH AV</t>
  </si>
  <si>
    <t>MACARTHUR BLVD &amp; BYRON AV</t>
  </si>
  <si>
    <t>7TH ST &amp; HARRISON ST</t>
  </si>
  <si>
    <t>65TH ST &amp; SHELLMOUND ST</t>
  </si>
  <si>
    <t>HIGH ST &amp; ENCINAL AV</t>
  </si>
  <si>
    <t>29TH AV &amp; RAILROAD CROSSING</t>
  </si>
  <si>
    <t>SANTA CLARA AV &amp; EVERETT ST</t>
  </si>
  <si>
    <t>MACARTHUR BLVD &amp; VERNON ST</t>
  </si>
  <si>
    <t>FOOTHILL BLVD &amp; 13TH AV</t>
  </si>
  <si>
    <t>14TH ST &amp; CENTER ST</t>
  </si>
  <si>
    <t>W TENNYSON RD &amp; DICKENS AV</t>
  </si>
  <si>
    <t>SAN PABLO AV &amp; HASKELL ST</t>
  </si>
  <si>
    <t>SUTTER ST &amp; HOPKINS ST</t>
  </si>
  <si>
    <t>ML KING JR WAY &amp; HEARST AV</t>
  </si>
  <si>
    <t>COLLEGE AV &amp; MANILA AV</t>
  </si>
  <si>
    <t>E 18TH ST &amp; 8TH AV</t>
  </si>
  <si>
    <t>MISSION BLVD &amp; TORRANO AV</t>
  </si>
  <si>
    <t>CLAREMONT AV &amp; ASHBY AV</t>
  </si>
  <si>
    <t>HESPERIAN BLVD &amp; SKYWEST DR</t>
  </si>
  <si>
    <t>MACARTHUR BLVD &amp; 76TH AV</t>
  </si>
  <si>
    <t>FREMONT BLVD &amp; DARWIN DR</t>
  </si>
  <si>
    <t>E 14TH ST &amp; 145TH AV</t>
  </si>
  <si>
    <t>BANCROFT AV &amp; 73RD AV</t>
  </si>
  <si>
    <t>N MILPITAS BLVD &amp; DIXON RD</t>
  </si>
  <si>
    <t>GRAND AV &amp; EL EMBARCADERO</t>
  </si>
  <si>
    <t>FREMONT BLVD &amp; TAMAYO ST</t>
  </si>
  <si>
    <t>GRAND AV &amp; ELWOOD AV</t>
  </si>
  <si>
    <t>14TH &amp; JACKSON ST</t>
  </si>
  <si>
    <t>E 18TH ST &amp; 6TH AV</t>
  </si>
  <si>
    <t>TELEGRAPH AV &amp; AILEEN ST</t>
  </si>
  <si>
    <t>13TH AV &amp; BELLA VISTA AV</t>
  </si>
  <si>
    <t>S GARRARD BLVD &amp; W CUTTING B</t>
  </si>
  <si>
    <t>HENRY ST &amp; BERRYMAN ST</t>
  </si>
  <si>
    <t>MACARTHUR BLVD &amp; BOSTON AV</t>
  </si>
  <si>
    <t>82ND AV &amp; BANCROFT AV</t>
  </si>
  <si>
    <t>PARK ST &amp; SAN JOSE AV</t>
  </si>
  <si>
    <t>E 27TH ST &amp; 25TH AV</t>
  </si>
  <si>
    <t>ML KING JR WAY &amp; 55TH ST</t>
  </si>
  <si>
    <t>DYER ST &amp; FLINT ST</t>
  </si>
  <si>
    <t>W WINTON AV &amp; D ST</t>
  </si>
  <si>
    <t>SAN PABLO AV &amp; ALLSTON WAY</t>
  </si>
  <si>
    <t>E 18TH ST &amp; 10TH AV</t>
  </si>
  <si>
    <t>AUGHINBAUGH WAY &amp; ROBERT DAV</t>
  </si>
  <si>
    <t>MACDONALD AV &amp; 44TH ST</t>
  </si>
  <si>
    <t>8TH AV &amp; E 18TH ST</t>
  </si>
  <si>
    <t>MISSION BLVD &amp; ALQUIRE PKWY</t>
  </si>
  <si>
    <t>GRAND AV &amp; MACARTHUR BLVD</t>
  </si>
  <si>
    <t>DYER ST &amp; WHIPPLE RD</t>
  </si>
  <si>
    <t>7TH ST &amp; ANTHONY ST</t>
  </si>
  <si>
    <t>COLLEGE LN &amp; MISSION BELL DR</t>
  </si>
  <si>
    <t>ML KING JR WAY &amp; 53RD ST</t>
  </si>
  <si>
    <t>CUTTING BLVD &amp; S 49TH ST</t>
  </si>
  <si>
    <t>MACDONALD AV &amp; 4TH ST</t>
  </si>
  <si>
    <t>PARK BLVD &amp; IVY DR</t>
  </si>
  <si>
    <t>14TH ST &amp; PERALTA ST</t>
  </si>
  <si>
    <t>SAN PABLO AV &amp; MARIN AV</t>
  </si>
  <si>
    <t>14TH ST &amp; WILLOW ST</t>
  </si>
  <si>
    <t>73RD AV &amp; KRAUSE AV</t>
  </si>
  <si>
    <t>DWIGHT WAY &amp; SAN PABLO AV</t>
  </si>
  <si>
    <t>FREMONT BLVD &amp; CENTERVILLE J</t>
  </si>
  <si>
    <t>PASEO PADRE PKWY &amp; ONONDAGA</t>
  </si>
  <si>
    <t>WALNUT AV &amp; LIBERTY ST</t>
  </si>
  <si>
    <t>POINT PINOLE BUSINESS PARK</t>
  </si>
  <si>
    <t>GRAND AV &amp; JEAN ST</t>
  </si>
  <si>
    <t>HALL AV &amp; MARINA WAY S</t>
  </si>
  <si>
    <t>COELHO DR &amp; MOONEY AV</t>
  </si>
  <si>
    <t>MARKET AV &amp; RUMRILL BLVD</t>
  </si>
  <si>
    <t>MACARTHUR BLVD &amp; 96TH AV</t>
  </si>
  <si>
    <t>S 23RD ST &amp; CUTTING BLVD</t>
  </si>
  <si>
    <t>W TENNYSON RD &amp; BEATRON WAY</t>
  </si>
  <si>
    <t>ML KING JR WAY &amp; VINE ST</t>
  </si>
  <si>
    <t>WOOD ST &amp; 8TH ST</t>
  </si>
  <si>
    <t>HARRISON ST &amp; GRAND AV</t>
  </si>
  <si>
    <t>HARBOUR WAY S &amp; MAINE AV</t>
  </si>
  <si>
    <t>MECARTNEY RD &amp; MELROSE AV</t>
  </si>
  <si>
    <t>MAIN ST &amp; B ST</t>
  </si>
  <si>
    <t>LINDA AV &amp; PIEDMONT AV</t>
  </si>
  <si>
    <t>OLD HILARY RD &amp; CSU EAST BAY</t>
  </si>
  <si>
    <t>THORNTON AV &amp; ARDEN ST</t>
  </si>
  <si>
    <t>PARK BLVD &amp; VAN DYKE AV</t>
  </si>
  <si>
    <t>CEDAR ST &amp; CHESTNUT ST</t>
  </si>
  <si>
    <t>40TH ST &amp; WEST ST</t>
  </si>
  <si>
    <t>FRED JACKSON WAY &amp; CHESLEY A</t>
  </si>
  <si>
    <t>55TH ST &amp; SHATTUCK AV</t>
  </si>
  <si>
    <t>SEMINARY AV &amp; CAMDEN ST</t>
  </si>
  <si>
    <t>EVANS AV &amp; SAN PABLO DAM RD</t>
  </si>
  <si>
    <t>CUTTING BLVD &amp; HARBOUR WAY S</t>
  </si>
  <si>
    <t>SAN PABLO AV &amp; HARRISON ST</t>
  </si>
  <si>
    <t>ADELINE ST &amp; ASHBY BART</t>
  </si>
  <si>
    <t>98TH AV &amp; E ST</t>
  </si>
  <si>
    <t>RUMRILL BLVD &amp; BROOKSIDE DR</t>
  </si>
  <si>
    <t>SANTA CLARA AV &amp; CAROLINE ST</t>
  </si>
  <si>
    <t>SOLANO AV &amp; CURTIS ST</t>
  </si>
  <si>
    <t>ML KING JR WAY &amp; 34TH ST</t>
  </si>
  <si>
    <t>CEDAR ST &amp; CEDAR ROSE PARK</t>
  </si>
  <si>
    <t>E 18TH ST &amp; 12TH AV</t>
  </si>
  <si>
    <t>BANCROFT AV &amp; 85TH AV</t>
  </si>
  <si>
    <t>SAN PABLO AV &amp; PANAMA AV</t>
  </si>
  <si>
    <t>CUTTING BLVD &amp; S 26TH ST</t>
  </si>
  <si>
    <t>EDGEWATER DR &amp; HEGENBERGER R</t>
  </si>
  <si>
    <t>ALVARADO-NILES RD &amp; NIDUS CT</t>
  </si>
  <si>
    <t>UNIVERSITY AV &amp; MARINA BLVD</t>
  </si>
  <si>
    <t>W MACARTHUR BLVD &amp; FAIRMOUNT</t>
  </si>
  <si>
    <t>MISSION BLVD &amp; ORCHARD AV</t>
  </si>
  <si>
    <t>ML KING JR WAY &amp; BANCROFT WA</t>
  </si>
  <si>
    <t>CUTTING BLVD &amp; PEERLESS AV</t>
  </si>
  <si>
    <t>SACRAMENTO ST &amp; PRINCE ST</t>
  </si>
  <si>
    <t>HAYS ST &amp; W JUANA AV</t>
  </si>
  <si>
    <t>CENTRAL AV &amp; WEBSTER ST</t>
  </si>
  <si>
    <t>E 14TH ST &amp; W JUANA AV</t>
  </si>
  <si>
    <t>GRAND AV &amp; WILDWOOD AV</t>
  </si>
  <si>
    <t>E 14TH ST &amp; BLOSSOM WAY</t>
  </si>
  <si>
    <t>BEAUMONT AV &amp; E 31ST ST</t>
  </si>
  <si>
    <t>W WINTON AV &amp; PARK ST</t>
  </si>
  <si>
    <t>SAN PABLO AV &amp; OREGON ST</t>
  </si>
  <si>
    <t>MISSION BLVD &amp; FAIRWAY ST</t>
  </si>
  <si>
    <t>GRIMMER BLVD &amp; YELLOWSTONE P</t>
  </si>
  <si>
    <t>ML KING JR WAY &amp; 52ND ST</t>
  </si>
  <si>
    <t>MISSION BLVD &amp; E LEWELLING B</t>
  </si>
  <si>
    <t>SAN PABLO AV &amp; GRAYSON ST</t>
  </si>
  <si>
    <t>ML KING JR WAY &amp; 31ST ST</t>
  </si>
  <si>
    <t>MOWRY AV &amp; ARGONAUT WAY</t>
  </si>
  <si>
    <t>E 21ST ST &amp; 21ST AV</t>
  </si>
  <si>
    <t>EUCLID AV &amp; HEARST AV</t>
  </si>
  <si>
    <t>HARRISON ST &amp; PEARL ST</t>
  </si>
  <si>
    <t>GRAND AV &amp; WELDON AV</t>
  </si>
  <si>
    <t>MACK ST &amp; DIV 6 YARD</t>
  </si>
  <si>
    <t>ROLLINGWOOD DR &amp; FORDHAM ST</t>
  </si>
  <si>
    <t>SAN PABLO AV &amp; 54TH ST</t>
  </si>
  <si>
    <t>SACRAMENTO ST &amp; DELAWARE ST</t>
  </si>
  <si>
    <t>SAN PABLO AV &amp; MC BRYDE AV</t>
  </si>
  <si>
    <t>51ST ST &amp; DESMOND ST</t>
  </si>
  <si>
    <t>N MILPITAS BLVD &amp; BERESFORD</t>
  </si>
  <si>
    <t>8450 EDES AV</t>
  </si>
  <si>
    <t>HEGENBERGER RD &amp; LEET DR</t>
  </si>
  <si>
    <t>7TH ST &amp; PENNSYLVANIA AV</t>
  </si>
  <si>
    <t>HARBOUR WAY &amp; OHIO AV</t>
  </si>
  <si>
    <t>W A ST &amp; HESPERIAN BLVD</t>
  </si>
  <si>
    <t>ML KING JR WAY &amp; CEDAR ST</t>
  </si>
  <si>
    <t>FRUITVALE AV &amp; E 9TH ST</t>
  </si>
  <si>
    <t>10TH ST &amp; FALLON ST</t>
  </si>
  <si>
    <t>SANTA CLARA AV &amp; MORTON ST</t>
  </si>
  <si>
    <t>HESPERIAN BLVD &amp; BOLERO AV</t>
  </si>
  <si>
    <t>MACARTHUR BLVD &amp; PARKER AV</t>
  </si>
  <si>
    <t>NEWARK BLVD &amp; MUSICK AV</t>
  </si>
  <si>
    <t>MARINA WAY S &amp; HALL AV</t>
  </si>
  <si>
    <t>GRIFFIN DR &amp; MCGLOTHEN WAY</t>
  </si>
  <si>
    <t>8TH AV &amp; E 22ND ST</t>
  </si>
  <si>
    <t>CHURCH LN &amp; SAN PABLO ADULT</t>
  </si>
  <si>
    <t>E 15TH ST &amp; 13TH AV</t>
  </si>
  <si>
    <t>PARK BLVD &amp; EVERETT AV</t>
  </si>
  <si>
    <t>CUTTING BLVD &amp; S 38TH ST</t>
  </si>
  <si>
    <t>E 14TH ST &amp; ASHLAND AV</t>
  </si>
  <si>
    <t>HESPERIAN BLVD &amp; GRANT AV</t>
  </si>
  <si>
    <t>MARKET AV &amp; POWELL ST</t>
  </si>
  <si>
    <t>SAN PABLO AV &amp; 47TH ST</t>
  </si>
  <si>
    <t>LAKESHORE AV &amp; FOOTHILL BLVD</t>
  </si>
  <si>
    <t>5TH AV &amp; INTERNATIONAL BLVD</t>
  </si>
  <si>
    <t>MACDONALD AV &amp; 25TH ST</t>
  </si>
  <si>
    <t>LEWELLING BLVD &amp; TROPIC CT</t>
  </si>
  <si>
    <t>FREMONT BLVD &amp; STEVENSON BLV</t>
  </si>
  <si>
    <t>98TH AV &amp; CHEROKEE AV</t>
  </si>
  <si>
    <t>CURIE ST &amp; S PACIFIC COMMONS</t>
  </si>
  <si>
    <t>GILMAN ST &amp; CURTIS ST</t>
  </si>
  <si>
    <t>FREMONT BLVD &amp; PASEO PADRE P</t>
  </si>
  <si>
    <t>GRIMMER BLVD &amp; FREMONT BLVD</t>
  </si>
  <si>
    <t>SAN PABLO DAM RD &amp; CONTRA CO</t>
  </si>
  <si>
    <t>BROADWAY &amp; MOSSWOOD PARK</t>
  </si>
  <si>
    <t>MARKET ST &amp; 52ND ST</t>
  </si>
  <si>
    <t>SCHOOL ST &amp; CURRAN AV</t>
  </si>
  <si>
    <t>SHELLMOUND ST &amp; SHELLMOUND W</t>
  </si>
  <si>
    <t>E 10TH ST &amp; 2ND AV</t>
  </si>
  <si>
    <t>40TH ST &amp; WEBSTER ST</t>
  </si>
  <si>
    <t>8TH ST &amp; JACKSON ST</t>
  </si>
  <si>
    <t>MISSION BLVD &amp; SUNSET BLVD</t>
  </si>
  <si>
    <t>ML KING JR WAY &amp; W MACARTHUR</t>
  </si>
  <si>
    <t>14TH AV &amp; E 33RD ST</t>
  </si>
  <si>
    <t>RICHMOND PKWY &amp; LAKESIDE DR</t>
  </si>
  <si>
    <t>MISSION BELL DR &amp; EL PORTAL</t>
  </si>
  <si>
    <t>GRAND AV &amp; BELLEVUE AV</t>
  </si>
  <si>
    <t>SAN PABLO AV &amp; BRIGHTON AV</t>
  </si>
  <si>
    <t>23RD ST &amp; RHEEM AV</t>
  </si>
  <si>
    <t>MISSION BLVD &amp; BLANCHE ST</t>
  </si>
  <si>
    <t>BANCROFT AV &amp; 109TH AV</t>
  </si>
  <si>
    <t>FREMONT BLVD &amp; WASHINGTON BL</t>
  </si>
  <si>
    <t>SAN PABLO AV &amp; WEST ST</t>
  </si>
  <si>
    <t>BANCROFT AV &amp; 87TH AV</t>
  </si>
  <si>
    <t>DWIGHT WAY &amp; MC GEE AV</t>
  </si>
  <si>
    <t>GRAND AV &amp; EUCLID AV</t>
  </si>
  <si>
    <t>OAKLAND AV &amp; GRAND AV</t>
  </si>
  <si>
    <t>MECARTNEY RD &amp; BELMONT PLACE</t>
  </si>
  <si>
    <t>23RD ST &amp; DOWNER AV</t>
  </si>
  <si>
    <t>BANCROFT AV &amp; RITCHIE ST</t>
  </si>
  <si>
    <t>23RD AV &amp; E 22ND ST</t>
  </si>
  <si>
    <t>CUTTING BLVD &amp; MARINA WAY S</t>
  </si>
  <si>
    <t>HEGENBERGER RD &amp; DOOLITTLE D</t>
  </si>
  <si>
    <t>E 18TH ST &amp; 13TH AV</t>
  </si>
  <si>
    <t>HILLMONT DR &amp; SUNKIST DR</t>
  </si>
  <si>
    <t>MISSION BLVD &amp; C ST</t>
  </si>
  <si>
    <t>MISSION BLVD &amp; LAFAYETTE AV</t>
  </si>
  <si>
    <t>TENNYSON RD &amp; WHITMAN ST</t>
  </si>
  <si>
    <t>SAN PABLO AV &amp; CONLON AV</t>
  </si>
  <si>
    <t>DYER ST &amp; ALVARADO-NILES RD</t>
  </si>
  <si>
    <t>UNION CITY BLVD &amp; WHIPPLE RD</t>
  </si>
  <si>
    <t>EDES AV &amp; 98TH AV</t>
  </si>
  <si>
    <t>HIGHLAND AV &amp; MOUNTAIN AV</t>
  </si>
  <si>
    <t>MARKET ST &amp; 43RD ST</t>
  </si>
  <si>
    <t>PIEDMONT AV &amp; RIDGEWAY AV</t>
  </si>
  <si>
    <t>VALE RD &amp; SAN PABLO AV</t>
  </si>
  <si>
    <t>THE ALAMEDA &amp; HOPKINS ST</t>
  </si>
  <si>
    <t>E 14TH ST &amp; 148TH AV</t>
  </si>
  <si>
    <t>DECOTO RD &amp; MOUNT PALOMAR CT</t>
  </si>
  <si>
    <t>PASEO PADRE PKWY &amp; HALF HITC</t>
  </si>
  <si>
    <t>CUTTING BLVD &amp; S 31ST ST</t>
  </si>
  <si>
    <t>SOLANO AV &amp; RAMONA AV</t>
  </si>
  <si>
    <t>BAYO VISTA AV &amp; HARRISON ST</t>
  </si>
  <si>
    <t>DECOTO RD &amp; PERRY RD</t>
  </si>
  <si>
    <t>HARRISON ST &amp; W MACARTHUR BL</t>
  </si>
  <si>
    <t>HILLMONT DR &amp; ALTAMONT AV</t>
  </si>
  <si>
    <t>OAKLAND AV &amp; PEARL ST</t>
  </si>
  <si>
    <t>SACRAMENTO ST &amp; CEDAR ST</t>
  </si>
  <si>
    <t>BANCROFT AV &amp; DURANT AV</t>
  </si>
  <si>
    <t>SAN PABLO AV &amp; SCHMIDT LN</t>
  </si>
  <si>
    <t>EMBARCADERO W &amp; BROADWAY</t>
  </si>
  <si>
    <t>MEDAU PL &amp; MORAGA AV</t>
  </si>
  <si>
    <t>THORNHILL DR &amp; MOUNTAIN BLVD</t>
  </si>
  <si>
    <t>WARM SPRINGS BLVD &amp; HACKAMOR</t>
  </si>
  <si>
    <t>W A ST &amp; VICTORY DR</t>
  </si>
  <si>
    <t>SAN PABLO AV &amp; JEFFERSON AV</t>
  </si>
  <si>
    <t>SCHOOL ST &amp; LAUREL AV</t>
  </si>
  <si>
    <t>13TH AV &amp; E 25TH ST</t>
  </si>
  <si>
    <t>23RD ST &amp; PINE AV</t>
  </si>
  <si>
    <t>SAN PABLO AV &amp; 62ND ST</t>
  </si>
  <si>
    <t>MISSION BLVD &amp; VALLE VISTA A</t>
  </si>
  <si>
    <t>PARK BLVD &amp; HAMPEL ST</t>
  </si>
  <si>
    <t>MISSION BLVD &amp; MOHAVE DR</t>
  </si>
  <si>
    <t>SHATTUCK AV &amp; 61ST ST</t>
  </si>
  <si>
    <t>GRAND ST &amp; #433</t>
  </si>
  <si>
    <t>W TENNYSON RD &amp; BALDWIN ST</t>
  </si>
  <si>
    <t>ACALANES DR &amp; 105TH AV</t>
  </si>
  <si>
    <t>ML KING JR WAY &amp; BERRYMAN ST</t>
  </si>
  <si>
    <t>SAN PABLO DAM RD &amp; EL PORTAL</t>
  </si>
  <si>
    <t>BANCROFT AV &amp; 96TH AV</t>
  </si>
  <si>
    <t>PARK BLVD &amp; E 28TH ST</t>
  </si>
  <si>
    <t>MISSION BLVD &amp; ANZA ST</t>
  </si>
  <si>
    <t>CLAREMONT AV &amp; MYSTIC ST</t>
  </si>
  <si>
    <t>MACARTHUR BLVD &amp; 56TH AV</t>
  </si>
  <si>
    <t>ML KING JR WAY &amp; 29TH ST</t>
  </si>
  <si>
    <t>DIXON LANDING RD &amp; N MILPITA</t>
  </si>
  <si>
    <t>BANCROFT AV &amp; CALLAN AV</t>
  </si>
  <si>
    <t>BANCROFT AV &amp; VICTORIA CIR</t>
  </si>
  <si>
    <t>REDWOOD RD &amp; GROVE WAY</t>
  </si>
  <si>
    <t>2ND ST &amp; WALPERT ST</t>
  </si>
  <si>
    <t>MACARTHUR BLVD &amp; CANON AV</t>
  </si>
  <si>
    <t>73RD AV &amp; FAVOR ST</t>
  </si>
  <si>
    <t>SNAKE RD &amp; MOUNTAIN BLVD</t>
  </si>
  <si>
    <t>CUTTING BLVD &amp; SPRING ST</t>
  </si>
  <si>
    <t>BANCROFT AV &amp; 99TH AV</t>
  </si>
  <si>
    <t>SEMINARY AV &amp; E 17TH ST</t>
  </si>
  <si>
    <t>23RD AV &amp; 22ND AV</t>
  </si>
  <si>
    <t>SAN PABLO AV &amp; ORCHARD AV</t>
  </si>
  <si>
    <t>35TH AV &amp; SCHOOL ST</t>
  </si>
  <si>
    <t>EMPIRE RD &amp; CORAL RD</t>
  </si>
  <si>
    <t>MARKET AV &amp; 19TH ST</t>
  </si>
  <si>
    <t>SAN PABLO AV &amp; CARLOS AV</t>
  </si>
  <si>
    <t>OTIS DR &amp; WESTLINE DR</t>
  </si>
  <si>
    <t>TELEGRAPH AV &amp; 60TH ST</t>
  </si>
  <si>
    <t>ROBERT DAVEY JR DR &amp; PUDDING</t>
  </si>
  <si>
    <t>ML KING JR WAY &amp; 27TH ST</t>
  </si>
  <si>
    <t>TEWKSBURY AV &amp; WASHINGTON AV</t>
  </si>
  <si>
    <t>HESPERIAN BLVD &amp; THORNALLY D</t>
  </si>
  <si>
    <t>CAMDEN ST &amp; 64TH AV</t>
  </si>
  <si>
    <t>A ST &amp; FILBERT ST</t>
  </si>
  <si>
    <t>NEWARK BLVD &amp; MAYHEWS LANDIN</t>
  </si>
  <si>
    <t>CENTRAL AV &amp; CHERRY ST</t>
  </si>
  <si>
    <t>MARKET ST &amp; 7TH ST</t>
  </si>
  <si>
    <t>LAKESHORE AV &amp; BROOKLYN AV</t>
  </si>
  <si>
    <t>MACARTHUR BLVD &amp; FOOTHILL BL</t>
  </si>
  <si>
    <t>THORNTON AV &amp; CHERRY ST</t>
  </si>
  <si>
    <t>90TH AV &amp; BANCROFT AV</t>
  </si>
  <si>
    <t>HESPERIAN BLVD &amp; SUEIRRO ST</t>
  </si>
  <si>
    <t>E 27TH ST &amp; FRUITVALE AV</t>
  </si>
  <si>
    <t>MISSION BLVD &amp; CARLOS BEE BL</t>
  </si>
  <si>
    <t>REDWOOD RD &amp; ALISO AV</t>
  </si>
  <si>
    <t>THE ALAMEDA &amp; SOLANO AV</t>
  </si>
  <si>
    <t>W MACDONALD AV &amp; CURRY ST</t>
  </si>
  <si>
    <t>THORNTON AV &amp; NEWARK BLVD</t>
  </si>
  <si>
    <t>SAN PABLO AV &amp; BANCROFT WAY</t>
  </si>
  <si>
    <t>BANCROFT AV &amp; 106TH AV</t>
  </si>
  <si>
    <t>MISSION BLVD &amp; WHIPPLE RD</t>
  </si>
  <si>
    <t>PARK BLVD &amp; EMERSON WAY</t>
  </si>
  <si>
    <t>23RD AV &amp; E 19TH ST</t>
  </si>
  <si>
    <t>DYER ST &amp; SAN CARLOS WAY</t>
  </si>
  <si>
    <t>98TH AV &amp; DENSLOWE ST</t>
  </si>
  <si>
    <t>DWIGHT WAY &amp; SACRAMENTO ST</t>
  </si>
  <si>
    <t>MISSION BLVD &amp; PALM AV</t>
  </si>
  <si>
    <t>HARRISON ST &amp; HAMILTON PL</t>
  </si>
  <si>
    <t>SACRAMENTO ST &amp; FAIRVIEW ST</t>
  </si>
  <si>
    <t>MACDONALD AV &amp; 42ND ST</t>
  </si>
  <si>
    <t>13TH ST &amp; DUNN AV</t>
  </si>
  <si>
    <t>HARRISON ST &amp; 29TH ST</t>
  </si>
  <si>
    <t>23RD ST &amp; ALFREDA BLVD</t>
  </si>
  <si>
    <t>7TH ST &amp; FILBERT ST</t>
  </si>
  <si>
    <t>CUTTING BLVD &amp; S 20TH ST</t>
  </si>
  <si>
    <t>SAN PABLO AV &amp; 53RD ST</t>
  </si>
  <si>
    <t>FREMONT BLVD &amp; EGGERS DR</t>
  </si>
  <si>
    <t>7TH ST &amp; ALICE ST</t>
  </si>
  <si>
    <t>W MACARTHUR BLVD &amp; MOSS AV</t>
  </si>
  <si>
    <t>WEST CONTRA COSTA HEALTH CEN</t>
  </si>
  <si>
    <t>A ST &amp; SANTA CLARA ST</t>
  </si>
  <si>
    <t>REDWOOD RD &amp; MONTEREY BLVD</t>
  </si>
  <si>
    <t>MOWRY AV &amp; PASEO PADRE PKWY</t>
  </si>
  <si>
    <t>ML KING JR WAY &amp; ASHBY AV</t>
  </si>
  <si>
    <t>CUTTING BLVD &amp; SAN PABLO AV</t>
  </si>
  <si>
    <t>SAN LEANDRO ST &amp; 66TH AV</t>
  </si>
  <si>
    <t>HARTNETT AV &amp; #5000</t>
  </si>
  <si>
    <t>HESPERIAN BLVD &amp; TAHOE AV</t>
  </si>
  <si>
    <t>E 12TH ST &amp; FRUITVALE AV</t>
  </si>
  <si>
    <t>NORTH BERKELEY BART</t>
  </si>
  <si>
    <t>98TH AV &amp; BANCROFT AV</t>
  </si>
  <si>
    <t>40TH ST &amp; HARLAN ST</t>
  </si>
  <si>
    <t>98TH AV &amp; MACARTHUR BLVD</t>
  </si>
  <si>
    <t>E 24TH ST &amp; 12TH AV</t>
  </si>
  <si>
    <t>SHORELINE DR &amp; KITTY HAWK RD</t>
  </si>
  <si>
    <t>ML KING JR WAY &amp; RUSSELL ST</t>
  </si>
  <si>
    <t>CUTTING BLVD &amp; S 37TH ST</t>
  </si>
  <si>
    <t>13TH ST &amp; RHEEM AV</t>
  </si>
  <si>
    <t>EDES AV &amp; JONES AV</t>
  </si>
  <si>
    <t>DWIGHT WAY &amp; MILVIA ST</t>
  </si>
  <si>
    <t>ML KING JR WAY &amp; 22ND ST</t>
  </si>
  <si>
    <t>FRUITVALE AV &amp; PLEASANT ST</t>
  </si>
  <si>
    <t>HIGHLAND AV &amp; CRAIG AV</t>
  </si>
  <si>
    <t>SACRAMENTO ST &amp; CARLETON ST</t>
  </si>
  <si>
    <t>ML KING JR WAY &amp; 25TH ST</t>
  </si>
  <si>
    <t>98TH AV &amp; CHERRY ST</t>
  </si>
  <si>
    <t>6TH ST &amp; NEVIN AV</t>
  </si>
  <si>
    <t>11TH ST &amp; JEFFERSON ST</t>
  </si>
  <si>
    <t>ML KING JR WAY &amp; DERBY ST</t>
  </si>
  <si>
    <t>5TH AV &amp; E 12TH ST</t>
  </si>
  <si>
    <t>SHATTUCK AV &amp; DERBY ST</t>
  </si>
  <si>
    <t>MACARTHUR BLVD &amp; ADELL CT</t>
  </si>
  <si>
    <t>MOWRY AV &amp; BLACOW RD</t>
  </si>
  <si>
    <t>DEL CAMINO DR &amp; RIVERS ST</t>
  </si>
  <si>
    <t>CUTTING BLVD &amp; S 35TH ST</t>
  </si>
  <si>
    <t>SAN PABLO AV &amp; PARKER ST</t>
  </si>
  <si>
    <t>55TH ST &amp; DOVER ST</t>
  </si>
  <si>
    <t>ENCINAL AV &amp; ALAMEDA HIGH SC</t>
  </si>
  <si>
    <t>ML KING JR WAY &amp; DWIGHT WAY</t>
  </si>
  <si>
    <t>MARKET ST &amp; W MACARTHUR BLVD</t>
  </si>
  <si>
    <t>35TH AV &amp; CALIFORNIA ST</t>
  </si>
  <si>
    <t>8475 EDES AV</t>
  </si>
  <si>
    <t>W A ST &amp; ARBOR AV</t>
  </si>
  <si>
    <t>7TH ST &amp; CAMPBELL ST</t>
  </si>
  <si>
    <t>MISSION BLVD &amp; ARROWHEAD WAY</t>
  </si>
  <si>
    <t>7TH ST &amp; UNION ST</t>
  </si>
  <si>
    <t>WHIPPLE RD &amp; INDUSTRIAL PKWY</t>
  </si>
  <si>
    <t>23RD ST &amp; GARVIN AV</t>
  </si>
  <si>
    <t>GILMAN ST &amp; NEILSON ST</t>
  </si>
  <si>
    <t>MACARTHUR BLVD &amp; VAN BUREN A</t>
  </si>
  <si>
    <t>WARM SPRINGS BLVD &amp; MAYTEN W</t>
  </si>
  <si>
    <t>FITZGERALD DR &amp; SIZZLER REST</t>
  </si>
  <si>
    <t>14TH ST &amp; FILBERT ST</t>
  </si>
  <si>
    <t>HESPERIAN BLVD &amp; SPRINGLAKE</t>
  </si>
  <si>
    <t>NILES BLVD &amp; TORRANO COM</t>
  </si>
  <si>
    <t>E 12TH ST &amp; 25TH AV</t>
  </si>
  <si>
    <t>90TH AV &amp; PLYMOUTH ST</t>
  </si>
  <si>
    <t>FREMONT BLVD &amp; ENEA CT</t>
  </si>
  <si>
    <t>N MILPITAS BLVD &amp; CALAVERAS</t>
  </si>
  <si>
    <t>SCHAFER RD &amp; GADING RD</t>
  </si>
  <si>
    <t>MOWRY AV &amp; CEDAR BLVD</t>
  </si>
  <si>
    <t>WESTLINE DR &amp; OTIS DR</t>
  </si>
  <si>
    <t>73RD AV &amp; HAMILTON ST</t>
  </si>
  <si>
    <t>OAKLAND AV &amp; OLIVE AV</t>
  </si>
  <si>
    <t>HOLLIS ST &amp; 59TH ST</t>
  </si>
  <si>
    <t>FRED JACKSON WAY &amp; GROVE AV</t>
  </si>
  <si>
    <t>PARK BLVD &amp; E 38TH ST</t>
  </si>
  <si>
    <t>GRAND AV &amp; PARK VIEW TER</t>
  </si>
  <si>
    <t>MISSION BLVD &amp; BERRY AV</t>
  </si>
  <si>
    <t>SEMINARY AV &amp; SEMINARY CT</t>
  </si>
  <si>
    <t>PAN AM WAY &amp; W TOWER AV</t>
  </si>
  <si>
    <t>CARLSON BLVD &amp; S 55TH ST</t>
  </si>
  <si>
    <t>MAY RD &amp; SANTA RITA RD</t>
  </si>
  <si>
    <t>GRIMMER BLVD &amp; AUTO MALL PKW</t>
  </si>
  <si>
    <t>AMADOR ST &amp; #24660</t>
  </si>
  <si>
    <t>MISSION BLVD &amp; GROVE WAY</t>
  </si>
  <si>
    <t>22ND ST &amp; ROOSEVELT AV</t>
  </si>
  <si>
    <t>INTERNATIONAL BLVD &amp; AUSEON</t>
  </si>
  <si>
    <t>MOWRY AV &amp; LEXINGTON ST</t>
  </si>
  <si>
    <t>CATRON DR &amp; BERGEDO DR</t>
  </si>
  <si>
    <t>SAN PABLO AV &amp; WALL AV</t>
  </si>
  <si>
    <t>N MILPITAS BLVD &amp; DIXON LAND</t>
  </si>
  <si>
    <t>GRAND AV &amp; STATEN AV</t>
  </si>
  <si>
    <t>MISSION BLVD &amp; TAMARACK DR</t>
  </si>
  <si>
    <t>FORDHAM ST &amp; ROLLINGWOOD DR</t>
  </si>
  <si>
    <t>HARDER RD &amp; SOTO RD</t>
  </si>
  <si>
    <t>SHATTUCK AV &amp; 55TH ST</t>
  </si>
  <si>
    <t>S 23RD ST &amp; POTRERO AV</t>
  </si>
  <si>
    <t>EDES AV &amp; CLARA ST</t>
  </si>
  <si>
    <t>HIGH ST &amp; CARRINGTON ST</t>
  </si>
  <si>
    <t>FREMONT BLVD &amp; BIDWELL DR</t>
  </si>
  <si>
    <t>MISSION BLVD &amp; INDUSTRIAL PK</t>
  </si>
  <si>
    <t>MACARTHUR BLVD &amp; 106TH AV</t>
  </si>
  <si>
    <t>ARLINGTON BLVD &amp; OLIVE AV</t>
  </si>
  <si>
    <t>BROADWAY &amp; COLLEGE AV</t>
  </si>
  <si>
    <t>85TH AV &amp; G ST</t>
  </si>
  <si>
    <t>HARTNETT AV &amp; BAYVIEW AV</t>
  </si>
  <si>
    <t>OAKLAND AV &amp; FAIRVIEW AV</t>
  </si>
  <si>
    <t>COLUSA AV &amp; OAK VIEW AV</t>
  </si>
  <si>
    <t>SHATTUCK AV &amp; 59TH ST</t>
  </si>
  <si>
    <t>HEGENBERGER LP &amp; HEGENBERGER</t>
  </si>
  <si>
    <t>SEMINARY AV &amp; BANCROFT AV</t>
  </si>
  <si>
    <t>WHIPPLE RD &amp; WIEGMAN RD</t>
  </si>
  <si>
    <t>FITZGERALD DR &amp; LUCKY</t>
  </si>
  <si>
    <t>SAN PABLO DAM RD &amp; VALLEY VI</t>
  </si>
  <si>
    <t>81ST AV &amp; RUDSDALE ST</t>
  </si>
  <si>
    <t>PARK BLVD &amp; KINGSLEY ST</t>
  </si>
  <si>
    <t>WHITEHALL PL &amp; WILLOW ST</t>
  </si>
  <si>
    <t>SAN PABLO AV &amp; CHURCH LN</t>
  </si>
  <si>
    <t>S GRIMMER BLVD &amp; AUTO MALL P</t>
  </si>
  <si>
    <t>MARKET ST &amp; 62ND ST</t>
  </si>
  <si>
    <t>ML KING JR WAY &amp; CHANNING WA</t>
  </si>
  <si>
    <t>55TH ST &amp; TELEGRAPH AV</t>
  </si>
  <si>
    <t>85TH AV &amp; D ST</t>
  </si>
  <si>
    <t>29TH AV &amp; E 10TH ST</t>
  </si>
  <si>
    <t>MONTEREY AV &amp; HOPKINS ST</t>
  </si>
  <si>
    <t>SANTA CLARA AV &amp; OAKLAND AV</t>
  </si>
  <si>
    <t>HOPKINS ST &amp; MONTEREY AV</t>
  </si>
  <si>
    <t>PARK BLVD &amp; HOLLYWOOD AV</t>
  </si>
  <si>
    <t>MORAGA AV &amp; MEDAU PL</t>
  </si>
  <si>
    <t>HAYS ST &amp; DAVIS ST</t>
  </si>
  <si>
    <t>ALAMEDA SEAPLANE LAGOON FERR</t>
  </si>
  <si>
    <t>OHLONE COLLEGE NEWARK CAMPUS</t>
  </si>
  <si>
    <t>CASTRO RANCH RD &amp; SHERWOOD F</t>
  </si>
  <si>
    <t>BANCROFT AV &amp; 141ST AV</t>
  </si>
  <si>
    <t>HARDER RD &amp; MOCINE AV</t>
  </si>
  <si>
    <t>BANCROFT AV &amp; 94TH AV</t>
  </si>
  <si>
    <t>DWIGHT WAY &amp; GRANT ST</t>
  </si>
  <si>
    <t>W A ST &amp; HAPPYLAND AV</t>
  </si>
  <si>
    <t>MACDONALD AV &amp; CIVIC CENTER</t>
  </si>
  <si>
    <t>SANTA CLARA AV &amp; HARRISON ST</t>
  </si>
  <si>
    <t>23RD AV &amp; E 26TH ST</t>
  </si>
  <si>
    <t>DECOTO RD &amp; 3RD ST</t>
  </si>
  <si>
    <t>EAST LOOP RD &amp; CSU EAST BAY</t>
  </si>
  <si>
    <t>SHORELINE DR &amp; GRAND ST</t>
  </si>
  <si>
    <t>PARK BLVD &amp; LEIMERT BLVD</t>
  </si>
  <si>
    <t>FREMONT BLVD &amp; VILLAGE TER</t>
  </si>
  <si>
    <t>STEVENSON BLVD &amp; CEDAR BLVD</t>
  </si>
  <si>
    <t>E 10TH ST &amp; FALLON ST</t>
  </si>
  <si>
    <t>MARKET ST &amp; SAN PABLO AV</t>
  </si>
  <si>
    <t>DECOTO RD &amp; FOURTH ST</t>
  </si>
  <si>
    <t>CENTRAL AV &amp; CEDAR BLVD</t>
  </si>
  <si>
    <t>WILLOW ST &amp; FRANCISCAN WAY</t>
  </si>
  <si>
    <t>HIGH ST &amp; SAN CARLOS AV</t>
  </si>
  <si>
    <t>90TH AV &amp; OLIVE ST</t>
  </si>
  <si>
    <t>W TENNYSON RD &amp; RUUS RD</t>
  </si>
  <si>
    <t>SANTA CLARA AV &amp; 9TH ST</t>
  </si>
  <si>
    <t>14TH ST &amp; MANDELA PKWY</t>
  </si>
  <si>
    <t>BANCROFT AV &amp; 146TH AV</t>
  </si>
  <si>
    <t>W A ST &amp; GARDEN AV</t>
  </si>
  <si>
    <t>SAN PABLO AV &amp; 56TH ST</t>
  </si>
  <si>
    <t>7TH ST &amp; RIPLEY AV</t>
  </si>
  <si>
    <t>SCOTT ST &amp; DONAL AV</t>
  </si>
  <si>
    <t>EDGEWATER DR &amp; #8000</t>
  </si>
  <si>
    <t>RUMRILL BLVD &amp; MARKET AV</t>
  </si>
  <si>
    <t>WALNUT AV &amp; WALNUT CIRCLE</t>
  </si>
  <si>
    <t>MACARTHUR BLVD &amp; LAUREL AV</t>
  </si>
  <si>
    <t>SAN PABLO AV &amp; MONTOYA AV</t>
  </si>
  <si>
    <t>CUTTING BLVD &amp; CARLSON BLVD</t>
  </si>
  <si>
    <t>GOLF LINKS RD &amp; GRASS VALLEY</t>
  </si>
  <si>
    <t>HOLLIS ST &amp; 45TH ST</t>
  </si>
  <si>
    <t>ALVARADO-NILES RD &amp; WESTERN</t>
  </si>
  <si>
    <t>MITCHELL AV &amp; 5TH ST</t>
  </si>
  <si>
    <t>MECARTNEY RD &amp; IRONWOOD RD</t>
  </si>
  <si>
    <t>SAN PABLO AV &amp; 66TH ST</t>
  </si>
  <si>
    <t>BANCROFT AV &amp; 77TH AV</t>
  </si>
  <si>
    <t>MISSION BLVD &amp; STARR ST</t>
  </si>
  <si>
    <t>PARK ST &amp; BLANDING AV</t>
  </si>
  <si>
    <t>BANCROFT AV &amp; JEFFERSON CENT</t>
  </si>
  <si>
    <t>ADELINE ST &amp; 26TH ST</t>
  </si>
  <si>
    <t>INDUSTRIAL BLVD &amp; #25861</t>
  </si>
  <si>
    <t>ALVARADO-NILES RD &amp; ALMADEN</t>
  </si>
  <si>
    <t>ARLINGTON AV &amp; AMHERST AV</t>
  </si>
  <si>
    <t>MARINA VILLAGE PKWY &amp; MARINE</t>
  </si>
  <si>
    <t>ALVARADO-NILES RD &amp; HOP RANC</t>
  </si>
  <si>
    <t>MACARTHUR BLVD &amp; WOODRUFF AV</t>
  </si>
  <si>
    <t>INDUSTRIAL BLVD &amp; #25800</t>
  </si>
  <si>
    <t>MECARTNEY RD &amp; HOLLY ST</t>
  </si>
  <si>
    <t>ADELINE ST &amp; ASHBY AV</t>
  </si>
  <si>
    <t>98TH AV &amp; MADDUX DR</t>
  </si>
  <si>
    <t>14TH ST &amp; POPLAR ST</t>
  </si>
  <si>
    <t>PARK BLVD &amp; CHATHAM RD</t>
  </si>
  <si>
    <t>OAKLAND AV &amp; HIGHLAND AV</t>
  </si>
  <si>
    <t>HARTNETT AV &amp; CARLSON BLVD</t>
  </si>
  <si>
    <t>12TH ST &amp; WEST ST</t>
  </si>
  <si>
    <t>GRANT AV &amp; BOCKMAN RD</t>
  </si>
  <si>
    <t>AMADOR ST &amp; W JACKSON ST</t>
  </si>
  <si>
    <t>FREMONT BLVD &amp; GIBRALTAR DR</t>
  </si>
  <si>
    <t>BANCROFT AV &amp; 148TH AV</t>
  </si>
  <si>
    <t>CHURCH LN &amp; EL PORTAL DR</t>
  </si>
  <si>
    <t>SAN PABLO AV &amp; 23RD ST</t>
  </si>
  <si>
    <t>MARKET AV &amp; 6TH ST</t>
  </si>
  <si>
    <t>CEDAR ST &amp; CORNELL AV</t>
  </si>
  <si>
    <t>SAN PABLO AV &amp; EL DORADO ST</t>
  </si>
  <si>
    <t>85TH AV &amp; A ST</t>
  </si>
  <si>
    <t>ABERDEEN WAY &amp; LANCASTER DR</t>
  </si>
  <si>
    <t>CURIE ST &amp; BOSCELL AV</t>
  </si>
  <si>
    <t>NILES BLVD &amp; NURSERY AV</t>
  </si>
  <si>
    <t>CUTTING BLVD &amp; S 17TH ST</t>
  </si>
  <si>
    <t>OAKLAND AV &amp; LATHAM ST</t>
  </si>
  <si>
    <t>LEWELLING BLVD &amp; HESPERIAN B</t>
  </si>
  <si>
    <t>ADELINE ST &amp; 7TH ST</t>
  </si>
  <si>
    <t>SAN PABLO AV &amp; CLINTON AV</t>
  </si>
  <si>
    <t>UNION CITY BLVD &amp; BETTENCOUR</t>
  </si>
  <si>
    <t>13TH ST &amp; LINCOLN AV</t>
  </si>
  <si>
    <t>EMPIRE RD &amp; CAIRO RD</t>
  </si>
  <si>
    <t>23RD AV &amp; E 29TH ST</t>
  </si>
  <si>
    <t>MOWRY AV &amp; CHERRY LN</t>
  </si>
  <si>
    <t>5TH AV &amp; E 10TH ST</t>
  </si>
  <si>
    <t>SAN PABLO AV &amp; CHANNING WAY</t>
  </si>
  <si>
    <t>LINDA AV &amp; GLEN AV</t>
  </si>
  <si>
    <t>35TH AV &amp; WISCONSIN ST</t>
  </si>
  <si>
    <t>MEEKLAND AV &amp; PASEO GRANDE</t>
  </si>
  <si>
    <t>PASEO PADRE PKWY &amp; SIWARD DR</t>
  </si>
  <si>
    <t>GRAND ST &amp; SHORELINE DR</t>
  </si>
  <si>
    <t>STANFORD AV &amp; KING ST</t>
  </si>
  <si>
    <t>14TH AV &amp; E 15TH ST</t>
  </si>
  <si>
    <t>7TH ST &amp; LUCAS AV</t>
  </si>
  <si>
    <t>OAKLAND AV &amp; HILLSIDE AV</t>
  </si>
  <si>
    <t>HEARST AV &amp; ARCH ST</t>
  </si>
  <si>
    <t>7TH ST &amp; WILLOW ST</t>
  </si>
  <si>
    <t>DEPOT RD &amp; CLAWITER RD</t>
  </si>
  <si>
    <t>W A ST &amp; ROYAL AV</t>
  </si>
  <si>
    <t>UNION CITY BLVD &amp; HORNER ST</t>
  </si>
  <si>
    <t>UNION ST &amp; 10TH ST</t>
  </si>
  <si>
    <t>23RD ST &amp; STANDARD AV</t>
  </si>
  <si>
    <t>MISSION BLVD &amp; JACKSON ST</t>
  </si>
  <si>
    <t>7TH ST &amp; PERALTA ST</t>
  </si>
  <si>
    <t>FITZGERALD DR &amp; TARGET STORE</t>
  </si>
  <si>
    <t>MARKET ST &amp; POWELL ST</t>
  </si>
  <si>
    <t>OTIS DR &amp; LARCHMONT ISLE</t>
  </si>
  <si>
    <t>MACDONALD AV &amp; 27TH ST</t>
  </si>
  <si>
    <t>ML KING JR WAY &amp; 59TH ST</t>
  </si>
  <si>
    <t>SNAKE RD &amp; SHEPHERD CANYON R</t>
  </si>
  <si>
    <t>DWIGHT WAY &amp; 7TH ST</t>
  </si>
  <si>
    <t>ADELINE ST &amp; 30TH ST</t>
  </si>
  <si>
    <t>ADELINE ST &amp; 18TH ST</t>
  </si>
  <si>
    <t>ADELINE ST &amp; 14TH ST</t>
  </si>
  <si>
    <t>ADELINE ST &amp; 28TH ST</t>
  </si>
  <si>
    <t>LINCOLN AV &amp; 5TH ST</t>
  </si>
  <si>
    <t>MARKET AV &amp; 4TH ST</t>
  </si>
  <si>
    <t>SEMINARY AV &amp; HILTON ST</t>
  </si>
  <si>
    <t>MARKET AV &amp; 17TH ST</t>
  </si>
  <si>
    <t>EMBARCADERO W &amp; FRANKLIN ST</t>
  </si>
  <si>
    <t>E 18TH ST &amp; 14TH AV</t>
  </si>
  <si>
    <t>E 21ST ST &amp; 17TH AV</t>
  </si>
  <si>
    <t>7TH ST &amp; MAPLE AV</t>
  </si>
  <si>
    <t>MECARTNEY RD &amp; AUBURN DR</t>
  </si>
  <si>
    <t>ESTUDILLO AV &amp; E 14TH ST</t>
  </si>
  <si>
    <t>FRUITVALE AV &amp; E 18TH ST</t>
  </si>
  <si>
    <t>FITZGERALD DR &amp; TARGET</t>
  </si>
  <si>
    <t>TELEGRAPH AV &amp; 58TH ST</t>
  </si>
  <si>
    <t>WILLOW ST &amp; SHORELINE DR</t>
  </si>
  <si>
    <t>INTERNATIONAL BLVD &amp; 87TH AV</t>
  </si>
  <si>
    <t>KLOSE WAY &amp; HILLTOP PLAZA</t>
  </si>
  <si>
    <t>90TH AV &amp; DOWLING ST</t>
  </si>
  <si>
    <t>MOUNTAIN BLVD &amp; GOLF LINKS R</t>
  </si>
  <si>
    <t>DECOTO RD &amp; ELEVENTH ST</t>
  </si>
  <si>
    <t>SOLANO AV &amp; ENSENADA AV</t>
  </si>
  <si>
    <t>SAN PABLO DAM RD &amp; HILLCREST</t>
  </si>
  <si>
    <t>CENTRAL AV &amp; 8TH ST</t>
  </si>
  <si>
    <t>MISSION BLVD &amp; HUNTER LN</t>
  </si>
  <si>
    <t>FILBERT ST &amp; ENTERPRISE DR</t>
  </si>
  <si>
    <t>MAITLAND DR &amp; HARBOR BAY PKW</t>
  </si>
  <si>
    <t>SAN PABLO AV &amp; HILL ST</t>
  </si>
  <si>
    <t>13TH AV &amp; E 26TH ST</t>
  </si>
  <si>
    <t>PASEO PADRE PKWY &amp; FREMONT B</t>
  </si>
  <si>
    <t>PERALTA ST &amp; 12TH ST</t>
  </si>
  <si>
    <t>ALVARADO BLVD &amp; FREDI ST</t>
  </si>
  <si>
    <t>MARKET ST &amp; 35TH ST</t>
  </si>
  <si>
    <t>MISSION BLVD &amp; GARIN AV</t>
  </si>
  <si>
    <t>WHITMAN ST &amp; BERRY AV</t>
  </si>
  <si>
    <t>MACARTHUR BLVD &amp; 109TH AV</t>
  </si>
  <si>
    <t>GLEN AV &amp; PANAMA CT</t>
  </si>
  <si>
    <t>MISSION BLVD &amp; CENTRAL BLVD</t>
  </si>
  <si>
    <t>MOWRY AV &amp; SUTTER DR</t>
  </si>
  <si>
    <t>W ATLANTIC AV &amp; MAIN ST</t>
  </si>
  <si>
    <t>CHERRY ST &amp; JASMINE AV</t>
  </si>
  <si>
    <t>71ST AV &amp; SNELL ST</t>
  </si>
  <si>
    <t>81ST AV &amp; INTERNATIONAL BLVD</t>
  </si>
  <si>
    <t>RICHMOND PKWY &amp; #3400</t>
  </si>
  <si>
    <t>S 47TH ST &amp; CYPRESS AV</t>
  </si>
  <si>
    <t>CAIRO RD &amp; EMPIRE RD</t>
  </si>
  <si>
    <t>PERALTA ST &amp; LOUISE ST</t>
  </si>
  <si>
    <t>GILMAN ST &amp; 8TH ST</t>
  </si>
  <si>
    <t>EDGEWATER DR &amp; PENDLETON WAY</t>
  </si>
  <si>
    <t>ALVARADO-NILES RD &amp; CENTRAL</t>
  </si>
  <si>
    <t>UNIVERSITY AV &amp; W FRONTAGE R</t>
  </si>
  <si>
    <t>SANTA CLARA ST &amp; W A ST</t>
  </si>
  <si>
    <t>SAN PABLO DAM RD &amp; APPIAN WA</t>
  </si>
  <si>
    <t>B ST &amp; 2ND ST</t>
  </si>
  <si>
    <t>WARM SPRINGS BLVD &amp; CAMPHOR</t>
  </si>
  <si>
    <t>98TH AV &amp; B ST</t>
  </si>
  <si>
    <t>EDES AV &amp; HALE AV</t>
  </si>
  <si>
    <t>TENNYSON RD &amp; LEIDIG CT</t>
  </si>
  <si>
    <t>23RD ST &amp; ROOSEVELT AV</t>
  </si>
  <si>
    <t>ALVARADO BLVD &amp; NEW HAVEN ST</t>
  </si>
  <si>
    <t>ALVARADO BLVD &amp; MERGANSER DR</t>
  </si>
  <si>
    <t>CARLSON BLVD &amp; CUTTING BLVD</t>
  </si>
  <si>
    <t>FRUITVALE AV &amp; MONTANA ST</t>
  </si>
  <si>
    <t>23RD ST &amp; PREBLE AV</t>
  </si>
  <si>
    <t>HOLLIS ST &amp; 34TH ST</t>
  </si>
  <si>
    <t>MECARTNEY RD &amp; MARCUSE ST</t>
  </si>
  <si>
    <t>ATLAS RD &amp; UPS FACILITY</t>
  </si>
  <si>
    <t>S 47TH ST &amp; POTRERO AV</t>
  </si>
  <si>
    <t>23RD ST &amp; UNIVERSITY AV</t>
  </si>
  <si>
    <t>23RD ST &amp; DOVER AV</t>
  </si>
  <si>
    <t>NEWARK BLVD &amp; BRITTANY AV</t>
  </si>
  <si>
    <t>B ST &amp; PEARL AV</t>
  </si>
  <si>
    <t>WARM SPRING BLVD &amp; SCOTT CRE</t>
  </si>
  <si>
    <t>POTRERO AV &amp; CARLSON BLVD</t>
  </si>
  <si>
    <t>BANCROFT AV &amp; #14341</t>
  </si>
  <si>
    <t>ALVARADO BLVD &amp; GREAT SALT L</t>
  </si>
  <si>
    <t>SAN PABLO AV &amp; LINCOLN AV</t>
  </si>
  <si>
    <t>MOYERS RD &amp; ALTA MIRA DR</t>
  </si>
  <si>
    <t>MORAGA AV &amp; THORNHILL DR</t>
  </si>
  <si>
    <t>BANCROFT AV &amp; LINK ST</t>
  </si>
  <si>
    <t>NILES BLVD &amp; VALLEJO ST</t>
  </si>
  <si>
    <t>CIVIC CENTER DR &amp; MOWRY AV</t>
  </si>
  <si>
    <t>ALVARADO BLVD &amp; UNION CITY B</t>
  </si>
  <si>
    <t>10TH ST &amp; ADELINE ST</t>
  </si>
  <si>
    <t>MACARTHUR BLVD &amp; LAGUNA AV</t>
  </si>
  <si>
    <t>B ST &amp; VERMONT ST</t>
  </si>
  <si>
    <t>MISSION BLVD &amp; PINEDALE CT</t>
  </si>
  <si>
    <t>CALDECOTT LN &amp; PARKWOOD COMM</t>
  </si>
  <si>
    <t>W WINTON AV &amp; CORSAIR BLVD</t>
  </si>
  <si>
    <t>SANTA CLARA AV &amp; ELWOOD AV</t>
  </si>
  <si>
    <t>4135 PARK BLVD</t>
  </si>
  <si>
    <t>MISSION BLVD &amp; DURHAM RD</t>
  </si>
  <si>
    <t>BROADWAY TER &amp; PROCTOR AV</t>
  </si>
  <si>
    <t>CEDAR ST &amp; SACRAMENTO ST</t>
  </si>
  <si>
    <t>22ND ST &amp; BISSELL AV</t>
  </si>
  <si>
    <t>GADING RD &amp; W HARDER RD</t>
  </si>
  <si>
    <t>PARK BLVD &amp; ELSINORE WALK</t>
  </si>
  <si>
    <t>FRED JACKSON WAY &amp; SILVER AV</t>
  </si>
  <si>
    <t>35TH AV &amp; E 17TH ST</t>
  </si>
  <si>
    <t>ASHLAND AV &amp; SAN LORENZO HIG</t>
  </si>
  <si>
    <t>SAN PABLO AV &amp; PORTLAND AV</t>
  </si>
  <si>
    <t>14TH AV &amp; E 24TH ST</t>
  </si>
  <si>
    <t>BROADWAY &amp; EAGLE AV</t>
  </si>
  <si>
    <t>MISSION BLVD &amp; JEFFERSON ST</t>
  </si>
  <si>
    <t>FARNSWORTH ST &amp; MANOR BLVD</t>
  </si>
  <si>
    <t>ML KING JR WAY &amp; 44TH ST</t>
  </si>
  <si>
    <t>10TH ST &amp; UNION ST</t>
  </si>
  <si>
    <t>HEGENBERGER RD &amp; #675</t>
  </si>
  <si>
    <t>13TH AV &amp; E 27TH ST</t>
  </si>
  <si>
    <t>CEDAR ST &amp; ACTON ST</t>
  </si>
  <si>
    <t>MECARTNEY RD &amp; AUGHINBAUGH W</t>
  </si>
  <si>
    <t>WEST LOOP RD &amp; CARLOS BEE BL</t>
  </si>
  <si>
    <t>SAN PABLO AV &amp; #14041</t>
  </si>
  <si>
    <t>CLAREMONT AV &amp; COLLEGE AV</t>
  </si>
  <si>
    <t>SCHAFER RD &amp; TYRRELL AV</t>
  </si>
  <si>
    <t>FRUITVALE AV &amp; CASTELLO ST</t>
  </si>
  <si>
    <t>WEST COUNTY DETENTION FACILI</t>
  </si>
  <si>
    <t>SAN PABLO DAM RD &amp; PRINCETON</t>
  </si>
  <si>
    <t>FLETCHER LANE &amp; WATKINS ST</t>
  </si>
  <si>
    <t>FILBERT ST &amp; CENTRAL AV</t>
  </si>
  <si>
    <t>BROADWAY &amp; TILDEN WAY</t>
  </si>
  <si>
    <t>EDES AV &amp; MADDUX DR</t>
  </si>
  <si>
    <t>EDES AV &amp; TYLER ST</t>
  </si>
  <si>
    <t>W MIDWAY AV &amp; SARATOGA ST</t>
  </si>
  <si>
    <t>E 10TH ST &amp; KAISER CONVENTIO</t>
  </si>
  <si>
    <t>MAITLAND DR &amp; FLOWER LN</t>
  </si>
  <si>
    <t>ENCINAL AV &amp; VERSAILLES AV</t>
  </si>
  <si>
    <t>WALNUT AV &amp; GALLAUDET DR</t>
  </si>
  <si>
    <t>PASEO PADRE PKWY &amp; MILTON ST</t>
  </si>
  <si>
    <t>DRISCOLL RD &amp; AMAPOLA DR</t>
  </si>
  <si>
    <t>MACARTHUR BLVD &amp; WARNER AV</t>
  </si>
  <si>
    <t>SAN PABLO AV &amp; FAIRMOUNT AV</t>
  </si>
  <si>
    <t>EDGEWATER DR &amp; #8001</t>
  </si>
  <si>
    <t>98TH AV &amp; WALNUT ST</t>
  </si>
  <si>
    <t>PERALTA ST &amp; 28TH ST</t>
  </si>
  <si>
    <t>EDGEWATER DR &amp; ROLAND WAY</t>
  </si>
  <si>
    <t>RALPH APPEZZATO MEMORIAL PKW</t>
  </si>
  <si>
    <t>CUTTING BLVD &amp; WILSON WAY</t>
  </si>
  <si>
    <t>MEEKLAND AV &amp; BLOSSOM WAY</t>
  </si>
  <si>
    <t>GRIMMER BLVD &amp; DOANE ST</t>
  </si>
  <si>
    <t>23RD AV &amp; 29TH AV</t>
  </si>
  <si>
    <t>2ND ST &amp; ACACIA DR</t>
  </si>
  <si>
    <t>ARLINGTON AV &amp; COVENTRY RD</t>
  </si>
  <si>
    <t>UNION CITY BLVD &amp; KAISER MED</t>
  </si>
  <si>
    <t>MACDONALD AV &amp; 30TH ST</t>
  </si>
  <si>
    <t>ARDENWOOD BLVD &amp; FWY 84</t>
  </si>
  <si>
    <t>MARLOW DR &amp; FOOTHILL BLVD</t>
  </si>
  <si>
    <t>SAN PABLO AV &amp; RIVERS ST</t>
  </si>
  <si>
    <t>105TH AV &amp; EDES AV</t>
  </si>
  <si>
    <t>SOLANO AV &amp; TACOMA AV</t>
  </si>
  <si>
    <t>5TH AV &amp; E 15TH ST</t>
  </si>
  <si>
    <t>10TH ST &amp; FILBERT ST</t>
  </si>
  <si>
    <t>MILMONT DR &amp; DIXON LANDING R</t>
  </si>
  <si>
    <t>ASHLAND AV &amp; E LEWELLING BLV</t>
  </si>
  <si>
    <t>DEPOT RD &amp; INDUSTRIAL BLVD</t>
  </si>
  <si>
    <t>FRED JACKSON WAY &amp; MARKET AV</t>
  </si>
  <si>
    <t>BENICIA ST &amp; AUBURN ST</t>
  </si>
  <si>
    <t>GLEN AV &amp; LINDA AV</t>
  </si>
  <si>
    <t>W TENNYSON RD &amp; PORTSMOUTH A</t>
  </si>
  <si>
    <t>98TH AV &amp; RAILROAD AV</t>
  </si>
  <si>
    <t>MOUNTAIN BLVD &amp; THORNHILL DR</t>
  </si>
  <si>
    <t>7TH ST &amp; LINCOLN AV</t>
  </si>
  <si>
    <t>GADING RD &amp; DUMONT AV</t>
  </si>
  <si>
    <t>EDDY ST &amp; KELLY ST</t>
  </si>
  <si>
    <t>PIEDMONT AV &amp; ECHO AV</t>
  </si>
  <si>
    <t>1ST ST &amp; MISSION ST</t>
  </si>
  <si>
    <t>GRIMMER BLVD &amp; DAVIS ST</t>
  </si>
  <si>
    <t>CLAREMONT AV &amp; WOOLSEY ST</t>
  </si>
  <si>
    <t>EUCLID AV &amp; LE CONTE AV</t>
  </si>
  <si>
    <t>UNION CITY BLVD &amp; KOHOUTEK W</t>
  </si>
  <si>
    <t>2ND ST &amp; E ST</t>
  </si>
  <si>
    <t>GILMAN ST &amp; CORNELL AV</t>
  </si>
  <si>
    <t>MACDONALD AV &amp; 31ST ST</t>
  </si>
  <si>
    <t>22ND ST &amp; NEVIN AV</t>
  </si>
  <si>
    <t>14TH AV &amp; E 31ST ST</t>
  </si>
  <si>
    <t>LINDA AV &amp; ROSE AV</t>
  </si>
  <si>
    <t>EUCLID AV &amp; CRAGMONT AV</t>
  </si>
  <si>
    <t>HIGH ST &amp; SANTA CLARA AV</t>
  </si>
  <si>
    <t>NILES BLVD &amp; J ST</t>
  </si>
  <si>
    <t>SAN PABLO AV &amp; CASTRO ST</t>
  </si>
  <si>
    <t>PACIFIC AV &amp; 4TH ST</t>
  </si>
  <si>
    <t>B ST &amp; FOOTHILL BLVD</t>
  </si>
  <si>
    <t>CARLSON BLVD &amp; IMPERIAL AV</t>
  </si>
  <si>
    <t>MOWRY AV &amp; HASTINGS ST</t>
  </si>
  <si>
    <t>MACK ST &amp; SABRE ST</t>
  </si>
  <si>
    <t>82ND AV &amp; BIRCH ST</t>
  </si>
  <si>
    <t>MISSION BLVD &amp; PINE RD</t>
  </si>
  <si>
    <t>DYER ST &amp; UNION LANDING BLVD</t>
  </si>
  <si>
    <t>14TH AV &amp; E 18TH ST</t>
  </si>
  <si>
    <t>NILES BLVD &amp; F ST</t>
  </si>
  <si>
    <t>REDWOOD RD &amp; TERRABELLA WAY</t>
  </si>
  <si>
    <t>SEMINARY AV &amp; HARMON AV</t>
  </si>
  <si>
    <t>ADELINE ST &amp; 32ND ST</t>
  </si>
  <si>
    <t>FITZGERALD DR &amp; BEST BUY</t>
  </si>
  <si>
    <t>MILMONT DR &amp; KATO RD</t>
  </si>
  <si>
    <t>HUNTWOOD AV &amp; ZEPHYR AV</t>
  </si>
  <si>
    <t>ALVARADO BLVD &amp; GALAXY DR</t>
  </si>
  <si>
    <t>NILES BLVD &amp; RANCHO ARROYO P</t>
  </si>
  <si>
    <t>KATO RD &amp; BENICIA ST</t>
  </si>
  <si>
    <t>BEAUMONT AV &amp; MACARTHUR BLVD</t>
  </si>
  <si>
    <t>14TH ST &amp; BRUSH ST</t>
  </si>
  <si>
    <t>SAN PABLO AV &amp; 65TH ST</t>
  </si>
  <si>
    <t>W TENNYSON RD &amp; BAHAMA AV</t>
  </si>
  <si>
    <t>CENTENNIAL DR &amp; LAWRENCE HAL</t>
  </si>
  <si>
    <t>FERNSIDE BLVD &amp; HIGH ST</t>
  </si>
  <si>
    <t>OXFORD ST &amp; VINE ST</t>
  </si>
  <si>
    <t>CENTER ST &amp; #22218</t>
  </si>
  <si>
    <t>HESPERIAN BLVD &amp; DREW ST</t>
  </si>
  <si>
    <t>MACARTHUR BLVD &amp; ESTUDILLO A</t>
  </si>
  <si>
    <t>CEDAR BLVD &amp; CENTRAL AV</t>
  </si>
  <si>
    <t>105TH AV &amp; E ST</t>
  </si>
  <si>
    <t>NEWARK BLVD &amp; NEWARK COMMUNI</t>
  </si>
  <si>
    <t>CABOT BLVD &amp; KIDDER ST</t>
  </si>
  <si>
    <t>PERALTA ST &amp; 9TH ST</t>
  </si>
  <si>
    <t>GRANT AV &amp; NIELSON AV</t>
  </si>
  <si>
    <t>DWIGHT WAY &amp; 9TH ST</t>
  </si>
  <si>
    <t>CABOT BLVD &amp; W WINTON AV</t>
  </si>
  <si>
    <t>7TH ST &amp; JEFFERSON ST</t>
  </si>
  <si>
    <t>CLAREMONT AV &amp; HUDSON ST</t>
  </si>
  <si>
    <t>MACK ST &amp; W WINTON AV</t>
  </si>
  <si>
    <t>COLUSA AV &amp; THOUSAND OAKS BL</t>
  </si>
  <si>
    <t>SOLANO AV &amp; VENTURA AV</t>
  </si>
  <si>
    <t>S GRIMMER BLVD &amp; FREMONT BLV</t>
  </si>
  <si>
    <t>BANCROFT AV &amp; SYBIL AV</t>
  </si>
  <si>
    <t>DECOTO RD &amp; SEVENTH ST</t>
  </si>
  <si>
    <t>SACRAMENTO ST &amp; ALLSTON WAY</t>
  </si>
  <si>
    <t>FLORESTA BLVD &amp; FREMONT AV</t>
  </si>
  <si>
    <t>164TH AV &amp; E 14TH ST</t>
  </si>
  <si>
    <t>90TH AV &amp; WALNUT ST</t>
  </si>
  <si>
    <t>HESPERIAN BLVD &amp; EDEN PARK P</t>
  </si>
  <si>
    <t>MAUD AV &amp; D ST</t>
  </si>
  <si>
    <t>INTERNATIONAL BLVD &amp; 11TH AV</t>
  </si>
  <si>
    <t>WASHINGTON BLVD &amp; ELLSWORTH</t>
  </si>
  <si>
    <t>OXFORD ST &amp; ROSE ST</t>
  </si>
  <si>
    <t>51ST ST &amp; MILES AV</t>
  </si>
  <si>
    <t>PERALTA ST &amp; 8TH ST</t>
  </si>
  <si>
    <t>23RD ST &amp; MARKET AV</t>
  </si>
  <si>
    <t>PERALTA ST &amp; 10TH ST</t>
  </si>
  <si>
    <t>ESTUDILLO AV &amp; BANCROFT AV</t>
  </si>
  <si>
    <t>FREMONT BLVD &amp; BLACOW RD</t>
  </si>
  <si>
    <t>EVERGREEN ST &amp; ELDRIDGE AV</t>
  </si>
  <si>
    <t>OAKLAND AV &amp; PERKINSWAY PATH</t>
  </si>
  <si>
    <t>AURORA DR &amp; MARINA BLVD</t>
  </si>
  <si>
    <t>SPRUCE ST &amp; VASSAR AV</t>
  </si>
  <si>
    <t>ACALANES DR &amp; CAPISTRANO DR</t>
  </si>
  <si>
    <t>SAN PABLO DAM RD &amp; #5023</t>
  </si>
  <si>
    <t>MISSION BLVD &amp; CEDAR ST</t>
  </si>
  <si>
    <t>PASEO GRANDE &amp; HESPERIAN BLV</t>
  </si>
  <si>
    <t>ACALANES DR &amp; BERGEDO DR</t>
  </si>
  <si>
    <t>MARKET ST &amp; 36TH ST</t>
  </si>
  <si>
    <t>SPRUCE ST &amp; MARIN AV</t>
  </si>
  <si>
    <t>CUTTING BLVD &amp; S 36TH ST</t>
  </si>
  <si>
    <t>HOPKINS ST &amp; THE ALAMEDA</t>
  </si>
  <si>
    <t>SCHAFER RD &amp; SUNVALE CT</t>
  </si>
  <si>
    <t>CEDAR BLVD &amp; STEVENSON BLVD</t>
  </si>
  <si>
    <t>ADELINE ST &amp; RUSSELL ST</t>
  </si>
  <si>
    <t>ALVARADO-NILES RD &amp; MEDALLIO</t>
  </si>
  <si>
    <t>PACIFIC AV &amp; CENTRAL AV</t>
  </si>
  <si>
    <t>BANCROFT AV &amp; 103RD AV</t>
  </si>
  <si>
    <t>E 31ST ST &amp; BEAUMONT AV</t>
  </si>
  <si>
    <t>UNDERWOOD AV &amp; INGLEWOOD ST</t>
  </si>
  <si>
    <t>82ND AV &amp; HILLSIDE ST</t>
  </si>
  <si>
    <t>23RD AV &amp; E 30TH ST</t>
  </si>
  <si>
    <t>LEWELLING BLVD &amp; SUNNYHAVEN</t>
  </si>
  <si>
    <t>HASSLER WAY &amp; OAKPORT ST</t>
  </si>
  <si>
    <t>ML KING JR WAY &amp; 61ST ST</t>
  </si>
  <si>
    <t>SPRUCE ST &amp; EUNICE ST</t>
  </si>
  <si>
    <t>HOPKINS ST &amp; CARLOTTA AV</t>
  </si>
  <si>
    <t>CEDAR BLVD &amp; SMITH AV</t>
  </si>
  <si>
    <t>MANON AV &amp; SHEPHERD AV</t>
  </si>
  <si>
    <t>VALLEY VIEW RD &amp; CHRISTOPHER</t>
  </si>
  <si>
    <t>MANON AV &amp; HARRIS RD</t>
  </si>
  <si>
    <t>6TH ST &amp; BARRETT AV</t>
  </si>
  <si>
    <t>7TH ST &amp; CUTTER WAY</t>
  </si>
  <si>
    <t>MACARTHUR BLVD &amp; ENOS AV</t>
  </si>
  <si>
    <t>ASHBY AV &amp; DOMINGO AV</t>
  </si>
  <si>
    <t>LAKESHORE AV &amp; HANOVER AV</t>
  </si>
  <si>
    <t>ADELINE ST &amp; W GRAND AV</t>
  </si>
  <si>
    <t>B ST &amp; MAIN ST</t>
  </si>
  <si>
    <t>BROADWAY &amp; WHITMORE ST</t>
  </si>
  <si>
    <t>7TH ST &amp; HEINZ AV</t>
  </si>
  <si>
    <t>7TH ST &amp; JACKSON ST</t>
  </si>
  <si>
    <t>7TH ST &amp; GRAYSON ST</t>
  </si>
  <si>
    <t>LANCASTER DR &amp; SOUTHAMPTON C</t>
  </si>
  <si>
    <t>LAKESHORE AV &amp; WALA VISTA AV</t>
  </si>
  <si>
    <t>PARK BLVD &amp; DOLORES AV</t>
  </si>
  <si>
    <t>S 23RD ST &amp; FLORIDA AV</t>
  </si>
  <si>
    <t>HUNTWOOD AV &amp; INDUSTRIAL PKW</t>
  </si>
  <si>
    <t>BROADWAY TER &amp; SHERIDAN RD</t>
  </si>
  <si>
    <t>CARTER AV &amp; SYCAMORE ST</t>
  </si>
  <si>
    <t>SPRUCE ST &amp; HALKIN LN</t>
  </si>
  <si>
    <t>GRAND ST &amp; OTIS DR</t>
  </si>
  <si>
    <t>MAUD AV &amp; KELLY ST</t>
  </si>
  <si>
    <t>OSGOOD RD &amp; AUTO MALL PKWY</t>
  </si>
  <si>
    <t>ABERDEEN WAY &amp; GOSPEL CHURCH</t>
  </si>
  <si>
    <t>MAIN ST &amp; ATLANTIC AV</t>
  </si>
  <si>
    <t>APPIAN WAY &amp; VALLEY VIEW RD</t>
  </si>
  <si>
    <t>ENCINAL AV &amp; BROADWAY</t>
  </si>
  <si>
    <t>ADELINE ST &amp; 10TH ST</t>
  </si>
  <si>
    <t>LINCOLN AV &amp; HEARST AV</t>
  </si>
  <si>
    <t>98TH AV &amp; OLIVE ST</t>
  </si>
  <si>
    <t>MISSION BLVD &amp; TENNYSON RD</t>
  </si>
  <si>
    <t>SAN PABLO DAM RD &amp; TRAILER C</t>
  </si>
  <si>
    <t>MOYERS RD &amp; PHILLIPS CT</t>
  </si>
  <si>
    <t>SYCAMORE ST &amp; GRAHAM AV</t>
  </si>
  <si>
    <t>COOLIDGE AV &amp; MACARTHUR BLVD</t>
  </si>
  <si>
    <t>HESPERIAN BLVD &amp; OLIVER DR</t>
  </si>
  <si>
    <t>MARKET ST &amp; GOUGH ST</t>
  </si>
  <si>
    <t>PLEASANT HILL BART</t>
  </si>
  <si>
    <t>PERALTA ST &amp; 17TH ST</t>
  </si>
  <si>
    <t>ALVARADO BLVD &amp; DEEP CREEK R</t>
  </si>
  <si>
    <t>W WINTON AV &amp; CABOT BLVD</t>
  </si>
  <si>
    <t>ADELINE ST &amp; 24TH ST</t>
  </si>
  <si>
    <t>BROADWAY AV &amp; RIVERS ST</t>
  </si>
  <si>
    <t>A ST &amp; GRAND ST</t>
  </si>
  <si>
    <t>HARBOR BAY PKWY &amp; FERRY TERM</t>
  </si>
  <si>
    <t>PIEDMONT AV &amp; JOHN ST</t>
  </si>
  <si>
    <t>DYER ST &amp; RATEKIN DR</t>
  </si>
  <si>
    <t>EDES AV &amp; 85TH AV</t>
  </si>
  <si>
    <t>PASEO PADRE PKWY &amp; SEQUOIA R</t>
  </si>
  <si>
    <t>8TH ST &amp; JEFFERSON ST</t>
  </si>
  <si>
    <t>CHURCH LN &amp; WILLOW RD</t>
  </si>
  <si>
    <t>DYER ST &amp; SANTA SUSANA WAY</t>
  </si>
  <si>
    <t>ALVARADO-NILES RD &amp; SANTA MA</t>
  </si>
  <si>
    <t>MISSION BLVD &amp; BLOSSOM WAY</t>
  </si>
  <si>
    <t>DAVIS ST &amp; PREDA ST</t>
  </si>
  <si>
    <t>SAN PABLO AV &amp; #13685</t>
  </si>
  <si>
    <t>MILMONT DR &amp; #48641</t>
  </si>
  <si>
    <t>PIEDMONT AV &amp; PLEASANT VALLE</t>
  </si>
  <si>
    <t>ALVARADO BLVD &amp; LAKE ARROWHE</t>
  </si>
  <si>
    <t>SACRAMENTO ST &amp; CHANNING WAY</t>
  </si>
  <si>
    <t>JOAQUIN MILLER RD &amp; CROCKETT</t>
  </si>
  <si>
    <t>ARDENWOOD BLVD &amp; COMMERCE DR</t>
  </si>
  <si>
    <t>BARRETT AV &amp; HARBOUR WAY</t>
  </si>
  <si>
    <t>ALVARADO BLVD &amp; FALCON DR</t>
  </si>
  <si>
    <t>REDWOOD RD &amp; SERENO CIR</t>
  </si>
  <si>
    <t>SPRUCE ST &amp; MONTROSE RD</t>
  </si>
  <si>
    <t>ESTUDILLO AV &amp; #300</t>
  </si>
  <si>
    <t>WASHINGTON BLVD &amp; BRYANT ST</t>
  </si>
  <si>
    <t>BROADWAY &amp; EMBARCADERO W</t>
  </si>
  <si>
    <t>GADING RD &amp; HUNTWOOD WAY</t>
  </si>
  <si>
    <t>DAVIS ST &amp; PIERCE AV</t>
  </si>
  <si>
    <t>SHATTUCK AV &amp; AILEEN ST</t>
  </si>
  <si>
    <t>MISSION BLVD &amp; VIA SAN DIMAS</t>
  </si>
  <si>
    <t>ESTUDILLO AV &amp; MACARTHUR BLV</t>
  </si>
  <si>
    <t>ROBERT DAVEY JR DR &amp; CHANNIN</t>
  </si>
  <si>
    <t>CLAREMONT AV &amp; WEBSTER ST</t>
  </si>
  <si>
    <t>ADELINE ST &amp; 35TH ST</t>
  </si>
  <si>
    <t>HARBOUR WAY &amp; MACDONALD AV</t>
  </si>
  <si>
    <t>SEMINARY AV &amp; MACARTHUR BLVD</t>
  </si>
  <si>
    <t>90TH AV &amp; BIRCH ST</t>
  </si>
  <si>
    <t>SAN PABLO AV &amp; RUMRILL BLVD</t>
  </si>
  <si>
    <t>E 10TH ST &amp; 4TH AV</t>
  </si>
  <si>
    <t>DWIGHT WAY &amp; BONAR ST</t>
  </si>
  <si>
    <t>OSGOOD RD &amp; PRUNE AV</t>
  </si>
  <si>
    <t>29TH AV &amp; GLASCOCK ST</t>
  </si>
  <si>
    <t>EUCLID AV &amp; REGAL RD</t>
  </si>
  <si>
    <t>MAY RD &amp; BRUNO RD</t>
  </si>
  <si>
    <t>23RD ST &amp; GAYNOR AV</t>
  </si>
  <si>
    <t>HUNTWOOD AV &amp; SAN LUIS OBISP</t>
  </si>
  <si>
    <t>PIEDMONT AV &amp; BRANDON ST</t>
  </si>
  <si>
    <t>2ND ST &amp; CANYON VIEW CT</t>
  </si>
  <si>
    <t>ML KING JR WAY &amp; 42ND ST</t>
  </si>
  <si>
    <t>AURORA DR &amp; FAIRWAY DR</t>
  </si>
  <si>
    <t>CLAREMONT AV &amp; HAZEL RD</t>
  </si>
  <si>
    <t>W WINTON AV &amp; SAKLAN RD</t>
  </si>
  <si>
    <t>MANON AV &amp; SCHAFER RD</t>
  </si>
  <si>
    <t>N MILPITAS BLVD &amp; TOWN CENTE</t>
  </si>
  <si>
    <t>LEWELLING BLVD &amp; CALGARY ST</t>
  </si>
  <si>
    <t>PASEO PADRE PKWY &amp; WALNUT AV</t>
  </si>
  <si>
    <t>BROADWAY AV &amp; 20TH ST</t>
  </si>
  <si>
    <t>GILMAN ST &amp; ORDWAY ST</t>
  </si>
  <si>
    <t>HALCYON DR &amp; WASHINGTON AV</t>
  </si>
  <si>
    <t>ENCINAL AV &amp; HIGH ST</t>
  </si>
  <si>
    <t>SPRUCE ST &amp; LOS ANGELES AV</t>
  </si>
  <si>
    <t>STANTON AV &amp; 11TH ST</t>
  </si>
  <si>
    <t>ASHBURY AV &amp; STOCKTON AV</t>
  </si>
  <si>
    <t>WHIPPLE RD &amp; HUNTWOOD AV</t>
  </si>
  <si>
    <t>KAISER HOSPITAL SAN LEANDRO</t>
  </si>
  <si>
    <t>C ST &amp; FOOTHILL BLVD</t>
  </si>
  <si>
    <t>E 14TH ST &amp; CASTRO ST</t>
  </si>
  <si>
    <t>164TH AV &amp; FOOTHILL BLVD</t>
  </si>
  <si>
    <t>ENCINAL AV &amp; MOUND ST</t>
  </si>
  <si>
    <t>LAKE CHABOT &amp; EDEN MEDICAL C</t>
  </si>
  <si>
    <t>MOWRY AV &amp; GLENVIEW DR</t>
  </si>
  <si>
    <t>HOLLIS ST &amp; 67TH ST</t>
  </si>
  <si>
    <t>COLUSA AV &amp; THOUSAND OAKS SC</t>
  </si>
  <si>
    <t>HARBOUR WAY &amp; PENNSYLVANIA A</t>
  </si>
  <si>
    <t>SPRUCE ST &amp; ROSE ST</t>
  </si>
  <si>
    <t>14TH AV &amp; E 29TH ST</t>
  </si>
  <si>
    <t>CAMPUS DR &amp; REDWOOD RD</t>
  </si>
  <si>
    <t>ML KING JR WAY &amp; 47TH ST</t>
  </si>
  <si>
    <t>23RD ST &amp; HELLINGS AV</t>
  </si>
  <si>
    <t>APPIAN WAY &amp; ALLVIEW AV</t>
  </si>
  <si>
    <t>CIVIC CENTER &amp; MOWRY AV</t>
  </si>
  <si>
    <t>OAKLAND AV &amp; 29TH ST</t>
  </si>
  <si>
    <t>BROADWAY AV &amp; 11TH ST</t>
  </si>
  <si>
    <t>MOYERS RD &amp; PARKER RD</t>
  </si>
  <si>
    <t>C ST &amp; MAIN ST</t>
  </si>
  <si>
    <t>E 12TH ST &amp; 11TH AV</t>
  </si>
  <si>
    <t>23RD ST &amp; BUSH AV</t>
  </si>
  <si>
    <t>ARLINGTON BLVD &amp; CUTTING BLV</t>
  </si>
  <si>
    <t>LEWELLING BLVD &amp; LEWELLING C</t>
  </si>
  <si>
    <t>ML KING JR WAY &amp; STUART ST</t>
  </si>
  <si>
    <t>FARGO AV &amp; WASHINGTON AV</t>
  </si>
  <si>
    <t>35TH AV &amp; VICTOR AV</t>
  </si>
  <si>
    <t>14TH AV &amp; 19TH AV</t>
  </si>
  <si>
    <t>THORNTON AV &amp; DONDERO WAY</t>
  </si>
  <si>
    <t>MOUNTAIN BLVD &amp; WOODMINSTER</t>
  </si>
  <si>
    <t>EDGEWATER DR &amp; PARDEE LN</t>
  </si>
  <si>
    <t>CEDAR BLVD &amp; MOORES AV</t>
  </si>
  <si>
    <t>WHIPPLE RD &amp; AMARAL ST</t>
  </si>
  <si>
    <t>S MILPITAS BLVD &amp; YOSEMITE D</t>
  </si>
  <si>
    <t>MISSION BLVD &amp; GRACE ST</t>
  </si>
  <si>
    <t>73RD AV &amp; ORRAL ST</t>
  </si>
  <si>
    <t>BOCKMAN RD &amp; VIA ARRIBA</t>
  </si>
  <si>
    <t>DWIGHT WAY &amp; VALLEY ST</t>
  </si>
  <si>
    <t>MEEKLAND AV &amp; E LEWELLING BL</t>
  </si>
  <si>
    <t>EDGEWATER DR &amp; #7303</t>
  </si>
  <si>
    <t>BROADWAY TER &amp; OSTRANDER RD</t>
  </si>
  <si>
    <t>SAN PABLO AV &amp; COLUMBIA AV</t>
  </si>
  <si>
    <t>DELANO ST &amp; ASHLAND AV</t>
  </si>
  <si>
    <t>66TH AV &amp; COLISEUM WAY</t>
  </si>
  <si>
    <t>MACARTHUR BLVD &amp; BROADMOOR B</t>
  </si>
  <si>
    <t>BROADWAY AV &amp; 17TH ST</t>
  </si>
  <si>
    <t>FAIRMOUNT AV &amp; ASHBURY AV</t>
  </si>
  <si>
    <t>ACALANES DR &amp; CATRON DR</t>
  </si>
  <si>
    <t>SAN PABLO AV &amp; EUREKA AV</t>
  </si>
  <si>
    <t>GRIMMER BLVD &amp; VALPEY PARK A</t>
  </si>
  <si>
    <t>14TH AV &amp; INTERNATIONAL BLVD</t>
  </si>
  <si>
    <t>MARKET AV &amp; 16TH ST</t>
  </si>
  <si>
    <t>WESTGATE PKWY &amp; WILLIAMS ST</t>
  </si>
  <si>
    <t>SABRE ST &amp; CORSAIR BLVD</t>
  </si>
  <si>
    <t>FREMONT BLVD &amp; MONTROSE AV</t>
  </si>
  <si>
    <t>HUNTWOOD AV &amp; CROCKER AV</t>
  </si>
  <si>
    <t>PAN AM WAY &amp; W MIDWAY AV</t>
  </si>
  <si>
    <t>PIERCE ST &amp; WASHINGTON AV</t>
  </si>
  <si>
    <t>SEMINARY AV &amp; ROBERTS AV</t>
  </si>
  <si>
    <t>14TH AV &amp; E 26TH ST</t>
  </si>
  <si>
    <t>11TH ST &amp; BRUSH ST</t>
  </si>
  <si>
    <t>LANDING PKWY &amp; TENNIS COURT</t>
  </si>
  <si>
    <t>E 14TH ST &amp; 170TH AV</t>
  </si>
  <si>
    <t>71ST AV &amp; SPENCER ST</t>
  </si>
  <si>
    <t>PASEO PADRE PKWY &amp; INDIAN HI</t>
  </si>
  <si>
    <t>EVERGREEN ST &amp; W HARDER RD</t>
  </si>
  <si>
    <t>WATKINS ST &amp; JACKSON ST</t>
  </si>
  <si>
    <t>EUCLID AV &amp; RIDGE RD</t>
  </si>
  <si>
    <t>LANCASTER DR &amp; ABERDEEN WAY</t>
  </si>
  <si>
    <t>LAKESHORE AV &amp; BODEN WAY</t>
  </si>
  <si>
    <t>NEWARK BLVD &amp; RUSCHIN DR</t>
  </si>
  <si>
    <t>INDUSTRIAL BLVD &amp; DEPOT RD</t>
  </si>
  <si>
    <t>GRIZZLY PEAK BLVD &amp; STEVENSO</t>
  </si>
  <si>
    <t>HOLLIS ST &amp; 64TH ST</t>
  </si>
  <si>
    <t>FOOTHILL BLVD &amp; GROVE WAY</t>
  </si>
  <si>
    <t>OXFORD ST &amp; CEDAR ST</t>
  </si>
  <si>
    <t>MACDONALD AV &amp; 39TH ST</t>
  </si>
  <si>
    <t>FERRY POINT &amp; W ATLANTIC AV</t>
  </si>
  <si>
    <t>LEWELLING BLVD &amp; WASHINGTON</t>
  </si>
  <si>
    <t>CAMPUS DR &amp; HIGHLAND BLVD</t>
  </si>
  <si>
    <t>APPIAN WAY &amp; FRAN WAY</t>
  </si>
  <si>
    <t>HOPKINS ST &amp; BEVERLY PL</t>
  </si>
  <si>
    <t>DEPOT RD &amp; VIKING ST</t>
  </si>
  <si>
    <t>BARRETT AV &amp; TULARE AV</t>
  </si>
  <si>
    <t>MAUD AV &amp; ROMAGNOLO ST</t>
  </si>
  <si>
    <t>APPIAN WAY &amp; PEBBLE DR</t>
  </si>
  <si>
    <t>ALVARADO-NILES RD &amp; HARTNELL</t>
  </si>
  <si>
    <t>BARRETT AV &amp; ARLINGTON BLVD</t>
  </si>
  <si>
    <t>MOWRY AV &amp; BONNER AV</t>
  </si>
  <si>
    <t>MARINA BLVD &amp; NEPTUNE DR</t>
  </si>
  <si>
    <t>GRIZZLY PEAK BLVD &amp; SHASTA R</t>
  </si>
  <si>
    <t>HARRIS RD &amp; MANON AV</t>
  </si>
  <si>
    <t>ALVARADO NILES RD &amp; DECOTO R</t>
  </si>
  <si>
    <t>JOHN AV &amp; 11TH ST</t>
  </si>
  <si>
    <t>MISSION BLVD &amp; GURDWARA RD</t>
  </si>
  <si>
    <t>CLAREMONT AV &amp; THE UPLANDS</t>
  </si>
  <si>
    <t>12TH ST &amp; ML KING JR WAY</t>
  </si>
  <si>
    <t>SPRUCE ST &amp; SANTA BARBARA RD</t>
  </si>
  <si>
    <t>SPRUCE ST &amp; #551</t>
  </si>
  <si>
    <t>COLUSA AV &amp; VINCENTE AV</t>
  </si>
  <si>
    <t>EUCLID AV &amp; EUNICE ST</t>
  </si>
  <si>
    <t>PASEO PADRE PKWY &amp; TUPELO ST</t>
  </si>
  <si>
    <t>10TH ST &amp; KAISER CONVENTION</t>
  </si>
  <si>
    <t>DECOTO RD &amp; BROOKMILL DR</t>
  </si>
  <si>
    <t>W HORNET AV &amp; FERRY POINT</t>
  </si>
  <si>
    <t>NILES BLVD &amp; EL PORTAL AV</t>
  </si>
  <si>
    <t>SPRUCE ST &amp; SAN BENITO RD</t>
  </si>
  <si>
    <t>D ST &amp; MEEK AV</t>
  </si>
  <si>
    <t>D ST &amp; 2ND ST</t>
  </si>
  <si>
    <t>HARBOUR WAY &amp; BARRETT AV</t>
  </si>
  <si>
    <t>ALVARADO-NILES RD &amp; DOWE AV</t>
  </si>
  <si>
    <t>INVERLEITH TER &amp; ESTATES DR</t>
  </si>
  <si>
    <t>MACK ST &amp; #20303</t>
  </si>
  <si>
    <t>S GRIMMER BLVD &amp; TECHNOLOGY</t>
  </si>
  <si>
    <t>SEMINARY AV &amp; OUTLOOK AV</t>
  </si>
  <si>
    <t>GILMAN ST &amp; SANTA FE AV</t>
  </si>
  <si>
    <t>ML KING JR WAY &amp; AILEEN ST</t>
  </si>
  <si>
    <t>REDWOOD RD &amp; JORDAN RD</t>
  </si>
  <si>
    <t>HUNTWOOD AV &amp; W TENNYSON RD</t>
  </si>
  <si>
    <t>STEVENSON BLVD &amp; BLACOW RD</t>
  </si>
  <si>
    <t>FREMONT BLVD &amp; MISSION VIEW</t>
  </si>
  <si>
    <t>A ST &amp; FLAGG ST</t>
  </si>
  <si>
    <t>HOPKINS ST &amp; SACRAMENTO ST</t>
  </si>
  <si>
    <t>SANTA CLARA AV &amp; VALLE VISTA</t>
  </si>
  <si>
    <t>CENTER ST &amp; #22233</t>
  </si>
  <si>
    <t>MOWRY AV &amp; #2557</t>
  </si>
  <si>
    <t>CLAREMONT AV &amp; ETON AV</t>
  </si>
  <si>
    <t>FREMONT BLVD &amp; DELAWARE DR</t>
  </si>
  <si>
    <t>DECOTO RD &amp; CLOVER ST</t>
  </si>
  <si>
    <t>ASHBY AV &amp; SAN PABLO AV</t>
  </si>
  <si>
    <t>MISSION BLVD &amp; CALHOUN ST</t>
  </si>
  <si>
    <t>ML KING JR WAY &amp; PARKER ST</t>
  </si>
  <si>
    <t>BARRETT AV &amp; CARQUINEZ AV</t>
  </si>
  <si>
    <t>DECOTO RD &amp; OZARK RIVER WAY</t>
  </si>
  <si>
    <t>ARLINGTON BLVD &amp; AQUA VISTA</t>
  </si>
  <si>
    <t>SHANE DR &amp; BIRMINGHAM DR</t>
  </si>
  <si>
    <t>FAIRMOUNT AV &amp; COLUSA AV</t>
  </si>
  <si>
    <t>2ND ST &amp; CAMPUS DR</t>
  </si>
  <si>
    <t>ARDLEY AV &amp; E 32ND ST</t>
  </si>
  <si>
    <t>CABOT BLVD &amp; BERNHARDT ST</t>
  </si>
  <si>
    <t>SAN LEANDRO ST &amp; 37TH AV</t>
  </si>
  <si>
    <t>MARKET ST &amp; SUTTER ST</t>
  </si>
  <si>
    <t>BOCKMAN RD &amp; BANDONI AV</t>
  </si>
  <si>
    <t>ENCINAL AV &amp; GRAND ST</t>
  </si>
  <si>
    <t>THORNTON AV &amp; OLIVE ST</t>
  </si>
  <si>
    <t>HIGH ST &amp; OTIS DR</t>
  </si>
  <si>
    <t>D ST &amp; 7TH ST</t>
  </si>
  <si>
    <t>PERALTA ST &amp; 24TH ST</t>
  </si>
  <si>
    <t>35TH AV &amp; ARIZONA ST</t>
  </si>
  <si>
    <t>CEDAR BLVD &amp; MOWRY AV</t>
  </si>
  <si>
    <t>SPRUCE ST &amp; #533</t>
  </si>
  <si>
    <t>BERMUDA WAY &amp; DOOLITTLE DR</t>
  </si>
  <si>
    <t>DUBLIN/PLEASANTON BART</t>
  </si>
  <si>
    <t>DAVIS ST &amp; DOUGLAS DR</t>
  </si>
  <si>
    <t>CIVIC CENTER DR &amp; BART WAY</t>
  </si>
  <si>
    <t>CHRISTIE AV &amp; 65TH ST</t>
  </si>
  <si>
    <t>TAMPA AV &amp; W TENNYSON RD</t>
  </si>
  <si>
    <t>S MILPITAS BLVD &amp; LOS COCHES</t>
  </si>
  <si>
    <t>85TH AV &amp; E ST</t>
  </si>
  <si>
    <t>LANDING PKWY &amp; WARREN AV</t>
  </si>
  <si>
    <t>MISSION BLVD &amp; PASEO PADRE P</t>
  </si>
  <si>
    <t>164TH ST &amp; E 14TH ST</t>
  </si>
  <si>
    <t>MARINA BAY PKWY &amp; MEEKER AV</t>
  </si>
  <si>
    <t>REGATTA BLVD &amp; MELVILLE SQUA</t>
  </si>
  <si>
    <t>66TH AV &amp; SAN LEANDRO ST</t>
  </si>
  <si>
    <t>NILES BLVD &amp; H ST</t>
  </si>
  <si>
    <t>CASTRO VALLEY BLVD &amp; SANTA M</t>
  </si>
  <si>
    <t>HIGH ST &amp; FAIRVIEW AV</t>
  </si>
  <si>
    <t>FREMONT BLVD &amp; BAINE AV</t>
  </si>
  <si>
    <t>OTIS DR &amp; HIGH ST</t>
  </si>
  <si>
    <t>TENNYSON RD &amp; OLIVER DR</t>
  </si>
  <si>
    <t>WARM SPRINGS BLVD &amp; STARLITE</t>
  </si>
  <si>
    <t>HOLLIS ST &amp; 53RD ST</t>
  </si>
  <si>
    <t>MARINA BAY PKWY &amp; REGATTA BL</t>
  </si>
  <si>
    <t>MEEKLAND AV &amp; MEDFORD AV</t>
  </si>
  <si>
    <t>EL PORTAL DR &amp; CASTRO RD</t>
  </si>
  <si>
    <t>UNION CITY BLVD &amp; SMITH ST</t>
  </si>
  <si>
    <t>BANCROFT AV &amp; MC KINLEY CT</t>
  </si>
  <si>
    <t>COLUSA AV &amp; FAIRMOUNT AV</t>
  </si>
  <si>
    <t>CENTRAL AV &amp; BIRCH ST</t>
  </si>
  <si>
    <t>MOWRY AV &amp; LOGAN DR</t>
  </si>
  <si>
    <t>SEMINARY AV &amp; TEVIS ST</t>
  </si>
  <si>
    <t>LINCOLN AV &amp; TIFFIN RD</t>
  </si>
  <si>
    <t>MACK ST &amp; #20234</t>
  </si>
  <si>
    <t>OTIS DR &amp; GRAND ST</t>
  </si>
  <si>
    <t>LANDING PKWY &amp; FREMONT BLVD</t>
  </si>
  <si>
    <t>MOUNTAIN BLVD &amp; BROADWAY TER</t>
  </si>
  <si>
    <t>PIERCE ST &amp; SOLANO AV</t>
  </si>
  <si>
    <t>MONTEREY BLVD &amp; LINCOLN AV</t>
  </si>
  <si>
    <t>REDWOOD RD &amp; CRESTMONT DR</t>
  </si>
  <si>
    <t>MACARTHUR BLVD &amp; DUTTON AV</t>
  </si>
  <si>
    <t>EDES AV &amp; PHELPS ST</t>
  </si>
  <si>
    <t>MISSION BLVD &amp; I-680 FWY</t>
  </si>
  <si>
    <t>EUCLID AV &amp; ROSE WALK</t>
  </si>
  <si>
    <t>DWIGHT WAY &amp; MABEL ST</t>
  </si>
  <si>
    <t>MACARTHUR BLVD &amp; #345</t>
  </si>
  <si>
    <t>106TH AV &amp; BANCROFT AV</t>
  </si>
  <si>
    <t>UNION ST &amp; 8TH ST</t>
  </si>
  <si>
    <t>HOPKINS ST &amp; ALBINA AV</t>
  </si>
  <si>
    <t>MIRAMAR AV &amp; DALMATIA PL</t>
  </si>
  <si>
    <t>DEPOT RD &amp; CONNECTICUT ST</t>
  </si>
  <si>
    <t>E 12TH ST &amp; 23RD AV</t>
  </si>
  <si>
    <t>15TH AV &amp; E 17TH ST</t>
  </si>
  <si>
    <t>S MILPITAS BLVD &amp; CALAVERAS</t>
  </si>
  <si>
    <t>PERALTA ST &amp; 16TH ST</t>
  </si>
  <si>
    <t>CITY CENTER DR &amp; FOOTHILL BL</t>
  </si>
  <si>
    <t>MARKET ST &amp; 3RD ST</t>
  </si>
  <si>
    <t>MISSION BLVD &amp; CHERRY WAY</t>
  </si>
  <si>
    <t>SKYLINE BLVD &amp; KIMBERLIN HEI</t>
  </si>
  <si>
    <t>8TH ST &amp; PORTOLA AV</t>
  </si>
  <si>
    <t>D ST &amp; 5TH ST</t>
  </si>
  <si>
    <t>MIRAMAR AV &amp; SARATOGA ST</t>
  </si>
  <si>
    <t>A ST &amp; ALICE ST</t>
  </si>
  <si>
    <t>THORNTON AV &amp; FREMONT BLVD</t>
  </si>
  <si>
    <t>51ST ST &amp; WEBSTER ST</t>
  </si>
  <si>
    <t>S GRIMMER BLVD &amp; ENTERPRISE</t>
  </si>
  <si>
    <t>ARLINGTON BLVD &amp; SOLANO AV</t>
  </si>
  <si>
    <t>REGATTA BLVD &amp; NORTHSHORE DR</t>
  </si>
  <si>
    <t>LINCOLN AV &amp; MONTEREY BLVD</t>
  </si>
  <si>
    <t>LA PUERTA DR &amp; SAN PABLO AV</t>
  </si>
  <si>
    <t>CASTRO VALLEY BLVD &amp; SAN MIG</t>
  </si>
  <si>
    <t>BROADWAY TER &amp; CLAREWOOD DR</t>
  </si>
  <si>
    <t>ESTUDILLO AV &amp; SANTA ROSA ST</t>
  </si>
  <si>
    <t>LINDA AV &amp; GRAND AV</t>
  </si>
  <si>
    <t>MACARTHUR BLVD &amp; MITCHELL AV</t>
  </si>
  <si>
    <t>APPIAN WAY &amp; DALESSI DR</t>
  </si>
  <si>
    <t>PASEO PADRE PKWY &amp; STEVENSON</t>
  </si>
  <si>
    <t>MERCED ST &amp; WILLIAMS ST</t>
  </si>
  <si>
    <t>BANCROFT AV &amp; DOLORES AV</t>
  </si>
  <si>
    <t>ARLINGTON BLVD &amp; MOESER LN</t>
  </si>
  <si>
    <t>PARK BLVD &amp; ZION LUTHERAN CH</t>
  </si>
  <si>
    <t>EL PORTAL DR &amp; VIA VERDI</t>
  </si>
  <si>
    <t>MIRAMAR AV &amp; ROLANDO AV</t>
  </si>
  <si>
    <t>CARLSON BLVD &amp; S 47TH ST</t>
  </si>
  <si>
    <t>AMADOR ST &amp; W WINTON AV</t>
  </si>
  <si>
    <t>S GRIMMER BLVD &amp; ISHI DR</t>
  </si>
  <si>
    <t>MC BRYDE AV &amp; YUBA AV</t>
  </si>
  <si>
    <t>GROOM DR &amp; MOYERS RD</t>
  </si>
  <si>
    <t>CAMPUS DR &amp; HAYWARD BLVD</t>
  </si>
  <si>
    <t>KENYON AV &amp; TRINITY AV</t>
  </si>
  <si>
    <t>MACK ST &amp; #20201</t>
  </si>
  <si>
    <t>CEDAR BLVD &amp; THORNTON AV</t>
  </si>
  <si>
    <t>ARLINGTON BLVD &amp; ZINN ST</t>
  </si>
  <si>
    <t>MISSION BLVD &amp; LAS PALMAS AV</t>
  </si>
  <si>
    <t>APPIAN WAY &amp; #4950</t>
  </si>
  <si>
    <t>23RD ST &amp; LINCOLN AV</t>
  </si>
  <si>
    <t>MANDELA PKWY &amp; W GRAND AV</t>
  </si>
  <si>
    <t>MAY RD &amp; AVENIDA MARTINEZ</t>
  </si>
  <si>
    <t>ARLINGTON AV &amp; RINCON DR</t>
  </si>
  <si>
    <t>GRANT AV &amp; CHANNEL ST</t>
  </si>
  <si>
    <t>PASEO PADRE PKWY &amp; WARWICK R</t>
  </si>
  <si>
    <t>HILLMONT DR &amp; SEMINARY AV</t>
  </si>
  <si>
    <t>FOLSOM AV &amp; TAMPA AV</t>
  </si>
  <si>
    <t>CARLSON BLVD &amp; S 37TH ST</t>
  </si>
  <si>
    <t>SABRE ST &amp; #1809</t>
  </si>
  <si>
    <t>85TH AV &amp; SAN LEANDRO ST</t>
  </si>
  <si>
    <t>E LEWELLING BLVD &amp; MEEKLAND</t>
  </si>
  <si>
    <t>EUCLID AV &amp; GRIZZLY PEAK BLV</t>
  </si>
  <si>
    <t>MACARTHUR BLVD &amp; WESLEY AV</t>
  </si>
  <si>
    <t>N MILPITAS BLVD &amp; JACKLIN RD</t>
  </si>
  <si>
    <t>WILLIAMS ST &amp; WESTGATE PKWY</t>
  </si>
  <si>
    <t>CARLSON BLVD &amp; CARL AV</t>
  </si>
  <si>
    <t>5TH ST &amp; WASHINGTON ST</t>
  </si>
  <si>
    <t>ROLLINGWOOD DR &amp; DEVON WAY</t>
  </si>
  <si>
    <t>51ST ST &amp; SHAFTER AV</t>
  </si>
  <si>
    <t>CASTRO VALLEY BLVD &amp; LAKE CH</t>
  </si>
  <si>
    <t>SHEILA ST &amp; SHAWN WAY</t>
  </si>
  <si>
    <t>SAN PABLO AV &amp; RHEEM AV</t>
  </si>
  <si>
    <t>SHETLAND AV &amp; GOLF LINKS RD</t>
  </si>
  <si>
    <t>A ST &amp; HATHAWAY AV</t>
  </si>
  <si>
    <t>CARLSON BLVD &amp; PULLMAN AV</t>
  </si>
  <si>
    <t>JOAQUIN MILLER RD &amp; ROBINSON</t>
  </si>
  <si>
    <t>TUNNEL RD &amp; DOMINGO AV</t>
  </si>
  <si>
    <t>ACALANES DR &amp; COLORADOS DR</t>
  </si>
  <si>
    <t>HOPKINS ST &amp; COLUSA AV</t>
  </si>
  <si>
    <t>MOWRY AV &amp; STATE ST</t>
  </si>
  <si>
    <t>PASEO PADRE PKWY &amp; MISSION V</t>
  </si>
  <si>
    <t>APPIAN WAY &amp; RINCON RD</t>
  </si>
  <si>
    <t>ADELINE ST &amp; 16TH ST</t>
  </si>
  <si>
    <t>CASTRO VALLEY BLVD &amp; REDWOOD</t>
  </si>
  <si>
    <t>REDWOOD RD &amp; CASTRO VALLEY B</t>
  </si>
  <si>
    <t>ARLINGTON AV &amp; KENSINGTON PA</t>
  </si>
  <si>
    <t>AUTO MALL PKWY &amp; FREMONT BLV</t>
  </si>
  <si>
    <t>GRIMMER BLVD &amp; IRVINGTON AV</t>
  </si>
  <si>
    <t>SANTA CLARA AV &amp; CRESCENT ST</t>
  </si>
  <si>
    <t>STEVENSON BLVD &amp; SUNDALE DR</t>
  </si>
  <si>
    <t>35TH AV &amp; JORDAN RD</t>
  </si>
  <si>
    <t>BOCKMAN RD &amp; VIA CATHERINE</t>
  </si>
  <si>
    <t>APPIAN WAY &amp; CORTE ARRANGO</t>
  </si>
  <si>
    <t>BARRETT AV &amp; MC LAUGHLIN ST</t>
  </si>
  <si>
    <t>MARINA BAY PKWY &amp; JETTY AV</t>
  </si>
  <si>
    <t>105TH AV &amp; SAN LEANDRO ST</t>
  </si>
  <si>
    <t>DAVIS ST &amp; WAYNE AV</t>
  </si>
  <si>
    <t>BRYANT ST &amp; CEDAR ST</t>
  </si>
  <si>
    <t>GRIMMER BLVD &amp; SENECA PARK A</t>
  </si>
  <si>
    <t>HOLLIS ST &amp; STANFORD AV</t>
  </si>
  <si>
    <t>THORNTON AV &amp; RUSCHIN DR</t>
  </si>
  <si>
    <t>HUNTWOOD AV &amp; SANDOVAL WAY</t>
  </si>
  <si>
    <t>D ST &amp; TWIN CREEKS CT</t>
  </si>
  <si>
    <t>SAN PABLO AV &amp; BARRETT AV</t>
  </si>
  <si>
    <t>GRIMMER BLVD &amp; CAROL AV</t>
  </si>
  <si>
    <t>WALA VISTA AV &amp; LAKE SHORE A</t>
  </si>
  <si>
    <t>B ST &amp; LINDEN ST</t>
  </si>
  <si>
    <t>GRIMMER BLVD &amp; PASEO PADRE P</t>
  </si>
  <si>
    <t>PACIFIC AV &amp; MAIN ST</t>
  </si>
  <si>
    <t>SAN PABLO DAM RD &amp; CLARK RD</t>
  </si>
  <si>
    <t>ML KING JR WAY &amp; ARLINGTON A</t>
  </si>
  <si>
    <t>LEWELLING BLVD &amp; FARNSWORTH</t>
  </si>
  <si>
    <t>AMADOR ST &amp; #24607</t>
  </si>
  <si>
    <t>E LEWELLING BLVD &amp; SAN LOREN</t>
  </si>
  <si>
    <t>NEWARK BLVD &amp; LAFAYETTE AV</t>
  </si>
  <si>
    <t>MISSION BLVD &amp; COUGAR DR</t>
  </si>
  <si>
    <t>DEPOT RD &amp; FOLEY ST</t>
  </si>
  <si>
    <t>DECOTO RD &amp; CABRILLO DR</t>
  </si>
  <si>
    <t>OAKLAND AV &amp; EL CERRITO AV</t>
  </si>
  <si>
    <t>DECOTO RD &amp; PASEO PADRE PKWY</t>
  </si>
  <si>
    <t>GRIZZLY PEAK BLVD &amp; FOREST L</t>
  </si>
  <si>
    <t>GRIZZLY PEAK BLVD &amp; KEELER A</t>
  </si>
  <si>
    <t>PASEO PADRE PKWY &amp; KEARNEY S</t>
  </si>
  <si>
    <t>DWIGHT WAY &amp; CURTIS ST</t>
  </si>
  <si>
    <t>OTIS DR &amp; WILLOW ST</t>
  </si>
  <si>
    <t>GRIZZLY PEAK BLVD &amp; SENIOR A</t>
  </si>
  <si>
    <t>ROBERT DAVEY JR DR &amp; PACKET</t>
  </si>
  <si>
    <t>FREMONT BLVD &amp; FERRY LN</t>
  </si>
  <si>
    <t>MISSION BLVD &amp; GRIMMER BLVD</t>
  </si>
  <si>
    <t>SKYLINE BLVD &amp; RISHELL RD</t>
  </si>
  <si>
    <t>BRYANT ST &amp; PINE ST</t>
  </si>
  <si>
    <t>BROADWAY AV &amp; 12TH ST</t>
  </si>
  <si>
    <t>SAN PABLO DAM RD &amp; MILTON DR</t>
  </si>
  <si>
    <t>BOCKMAN RD &amp; CHANNEL ST</t>
  </si>
  <si>
    <t>ALVARADO NILES RD &amp; UNION SQ</t>
  </si>
  <si>
    <t>SAN PABLO DAM RD &amp; PITT WAY</t>
  </si>
  <si>
    <t>DWIGHT WAY &amp; MATHEWS ST</t>
  </si>
  <si>
    <t>PURDUE AV &amp; BELOIT AV</t>
  </si>
  <si>
    <t>COLUSA AV &amp; TACOMA AV</t>
  </si>
  <si>
    <t>11TH ST &amp; STONINGTON AV</t>
  </si>
  <si>
    <t>MARINA BLVD &amp; AURORA DR</t>
  </si>
  <si>
    <t>REGATTA BLVD &amp; SEADRIFT DR</t>
  </si>
  <si>
    <t>RHEEM AV &amp; 24TH ST</t>
  </si>
  <si>
    <t>EUCLID AV &amp; MARIN AV</t>
  </si>
  <si>
    <t>MISSION BLVD &amp; HANCOCK ST</t>
  </si>
  <si>
    <t>HILLTOP DR &amp; VISTA DEL MAR</t>
  </si>
  <si>
    <t>DEL CAMINO DR &amp; MISSION BELL</t>
  </si>
  <si>
    <t>CEDAR BLVD &amp; JOAQUIN MURIETA</t>
  </si>
  <si>
    <t>MITCHELL AV &amp; DILLER ST</t>
  </si>
  <si>
    <t>PATRICK AV &amp; ROOSEVELT AV</t>
  </si>
  <si>
    <t>RUUS RD &amp; FOLSOM AV</t>
  </si>
  <si>
    <t>MEEKLAND AV &amp; HOOD ST</t>
  </si>
  <si>
    <t>98TH AV &amp; SAN LEANDRO ST</t>
  </si>
  <si>
    <t>PASEO PADRE PKWY &amp; BOWLINGRE</t>
  </si>
  <si>
    <t>MECARTNEY RD &amp; BAYWALK RD</t>
  </si>
  <si>
    <t>MOUNTAIN BLVD &amp; FLORENCE TER</t>
  </si>
  <si>
    <t>REDWOOD RD &amp; ATLAS AV</t>
  </si>
  <si>
    <t>SEMINARY AV &amp; LAIRD AV</t>
  </si>
  <si>
    <t>BOCKMAN RD &amp; VIA CHIQUITA</t>
  </si>
  <si>
    <t>BANCROFT AV &amp; PETERS ST</t>
  </si>
  <si>
    <t>PASEO PADRE PKWY &amp; KOKOMA RD</t>
  </si>
  <si>
    <t>BERMUDA AV &amp; SANTIAGO RD</t>
  </si>
  <si>
    <t>WILLIAMS ST &amp; DOOLITTLE DR</t>
  </si>
  <si>
    <t>CARLSON BLVD &amp; CENTER AV</t>
  </si>
  <si>
    <t>APPIAN WAY &amp; ARGYLE RD</t>
  </si>
  <si>
    <t>PASEO PADRE PKWY &amp; UPLAND WA</t>
  </si>
  <si>
    <t>COLUSA AV &amp; VISALIA AV</t>
  </si>
  <si>
    <t>APPIAN WAY &amp; POST OFFICE</t>
  </si>
  <si>
    <t>MISSION BLVD &amp; APPIAN WAY</t>
  </si>
  <si>
    <t>FAIRWAY DR &amp; MONARCH BAY DR</t>
  </si>
  <si>
    <t>HOLLIS ST &amp; 63RD ST</t>
  </si>
  <si>
    <t>HIGH ST &amp; SAN JOSE AV</t>
  </si>
  <si>
    <t>104TH AV &amp; SUNNYSIDE ST</t>
  </si>
  <si>
    <t>MARKET AV &amp; 15TH ST</t>
  </si>
  <si>
    <t>MOYERS RD &amp; DUKE DR</t>
  </si>
  <si>
    <t>MAITLAND DR &amp; FITCHBURG AV</t>
  </si>
  <si>
    <t>DAVIS ST &amp; ORCHARD AV</t>
  </si>
  <si>
    <t>35TH AV &amp; LIBBY CT</t>
  </si>
  <si>
    <t>CAPISTRANO DR &amp; ALMANZA DR</t>
  </si>
  <si>
    <t>PASEO PADRE PKWY &amp; WHITEHEAD</t>
  </si>
  <si>
    <t>PLEASANT VALLEY AV &amp; MONTGOM</t>
  </si>
  <si>
    <t>ESTEPA DR &amp; BERGEDO DR</t>
  </si>
  <si>
    <t>SOUTHLAND DR &amp; LA PLAYA DR</t>
  </si>
  <si>
    <t>SAN PABLO DAM RD &amp; #4231</t>
  </si>
  <si>
    <t>105TH AV &amp; PONTIAC ST</t>
  </si>
  <si>
    <t>GRANT AV &amp; VIA NUEVA</t>
  </si>
  <si>
    <t>TRINITY AV &amp; BELOIT AV</t>
  </si>
  <si>
    <t>DECOTO RD &amp; ROYAL ANN DR</t>
  </si>
  <si>
    <t>BELROSE AV &amp; GARBER ST</t>
  </si>
  <si>
    <t>MARINA WAY S &amp; REGATTA BLVD</t>
  </si>
  <si>
    <t>SKYLINE BLVD &amp; REDWOOD RD</t>
  </si>
  <si>
    <t>ARLINGTON BLVD &amp; MADERA DR</t>
  </si>
  <si>
    <t>BANCROFT AV &amp; ELSIE AV</t>
  </si>
  <si>
    <t>N MILPITAS BLVD &amp; WASHINGTON</t>
  </si>
  <si>
    <t>HILLTOP DR &amp; I-80 OFFRAMP</t>
  </si>
  <si>
    <t>CHALLENGER DR &amp; MARINA VILLA</t>
  </si>
  <si>
    <t>RHEEM AV &amp; 23RD ST</t>
  </si>
  <si>
    <t>MARINA VILLAGE PKWY &amp; CHALLE</t>
  </si>
  <si>
    <t>MANDANA BLVD &amp; CARLSTON AV</t>
  </si>
  <si>
    <t>CLAREMONT BLVD &amp; GARBER ST</t>
  </si>
  <si>
    <t>51ST ST &amp; MANILA AV</t>
  </si>
  <si>
    <t>14TH AV &amp; VALLECITO PL</t>
  </si>
  <si>
    <t>A ST &amp; MEEKLAND AV ACCESS RD</t>
  </si>
  <si>
    <t>82ND AV &amp; PLYMOUTH ST</t>
  </si>
  <si>
    <t>THORNTON AV &amp; TOWERS WAY</t>
  </si>
  <si>
    <t>GRAND AV &amp; FAIRVIEW AV</t>
  </si>
  <si>
    <t>NILES BLVD &amp; E ST</t>
  </si>
  <si>
    <t>HANSOM DR &amp; SURREY LN</t>
  </si>
  <si>
    <t>FARGO AV &amp; CROSBY ST</t>
  </si>
  <si>
    <t>SEMINARY AV &amp; BROMLEY AV</t>
  </si>
  <si>
    <t>ML KING JR WAY &amp; 36TH ST</t>
  </si>
  <si>
    <t>INDUSTRIAL BLVD &amp; FWY ENTRAN</t>
  </si>
  <si>
    <t>MANDANA BLVD &amp; LAKE SHORE AV</t>
  </si>
  <si>
    <t>LINCOLN AV &amp; BURLINGTON ST</t>
  </si>
  <si>
    <t>MERCED ST &amp; MARINA BLVD</t>
  </si>
  <si>
    <t>MISSION BLVD &amp; #26395</t>
  </si>
  <si>
    <t>FARNSWORTH ST &amp; FARGO AV</t>
  </si>
  <si>
    <t>WHITMAN ST &amp; SYCAMORE AV</t>
  </si>
  <si>
    <t>11TH ST &amp; #3069</t>
  </si>
  <si>
    <t>MACARTHUR BLVD &amp; GREEN ACRE</t>
  </si>
  <si>
    <t>D ST &amp; KINGS CT</t>
  </si>
  <si>
    <t>ALVARADO ST &amp; TEAGARDEN ST</t>
  </si>
  <si>
    <t>OAK ST &amp; 10TH ST</t>
  </si>
  <si>
    <t>SUTTER ST &amp; YOLO AV</t>
  </si>
  <si>
    <t>2ND ST &amp; D ST</t>
  </si>
  <si>
    <t>DUNKIRK AV &amp; GOLF LINKS RD</t>
  </si>
  <si>
    <t>PASEO PADRE PKWY &amp; LANGHORN</t>
  </si>
  <si>
    <t>KELLER AV &amp; GREENRIDGE DR</t>
  </si>
  <si>
    <t>CARLSON BLVD &amp; CENTRAL AV</t>
  </si>
  <si>
    <t>ARLINGTON BLVD &amp; BREWSTER DR</t>
  </si>
  <si>
    <t>STRATFORD RD &amp; PACHECO WAY</t>
  </si>
  <si>
    <t>MECARTNEY RD &amp; CAMELLIA DR</t>
  </si>
  <si>
    <t>A ST &amp; MYRTLE ST</t>
  </si>
  <si>
    <t>MOWRY AV &amp; GUARDINO DR</t>
  </si>
  <si>
    <t>W TOWER AV &amp; LEXINGTON ST</t>
  </si>
  <si>
    <t>BUENA VISTA AV &amp; PARK ST</t>
  </si>
  <si>
    <t>BANCROFT AV &amp; HAAS AV</t>
  </si>
  <si>
    <t>SOMERSET AV &amp; SPRAGUE CT</t>
  </si>
  <si>
    <t>CARLSON BLVD &amp; SANTA CLARA S</t>
  </si>
  <si>
    <t>AUGHINBAUGH WAY &amp; KOFMAN PKW</t>
  </si>
  <si>
    <t>CASTRO VALLEY BLVD &amp; WISTERI</t>
  </si>
  <si>
    <t>MONARCH BAY DR &amp; NEPTUNE DR</t>
  </si>
  <si>
    <t>HUNTWOOD AV &amp; FOLSOM AV</t>
  </si>
  <si>
    <t>THORNTON AV &amp; ALLEN CT</t>
  </si>
  <si>
    <t>STEVENSON BLVD &amp; FREMONT BLV</t>
  </si>
  <si>
    <t>MANDANA BLVD &amp; PALOMA AV</t>
  </si>
  <si>
    <t>AMADOR ST &amp; ELMHURST ST</t>
  </si>
  <si>
    <t>PASEO PADRE PKWY #39199</t>
  </si>
  <si>
    <t>JOAQUIN MILLER RD &amp; MOUNTAIN</t>
  </si>
  <si>
    <t>LINCOLN AV &amp; 17TH ST</t>
  </si>
  <si>
    <t>WICKS BLVD &amp; MISSION BAY COM</t>
  </si>
  <si>
    <t>WALNUT AV &amp; MISSION BLVD</t>
  </si>
  <si>
    <t>ARLINGTON AV &amp; WESTMINSTER A</t>
  </si>
  <si>
    <t>7TH ST &amp; PARKER ST</t>
  </si>
  <si>
    <t>BUENA VISTA AV &amp; WILLOW ST</t>
  </si>
  <si>
    <t>BROADWAY TER &amp; CARLTON ST</t>
  </si>
  <si>
    <t>GARRARD BLVD &amp; CANAL BLVD</t>
  </si>
  <si>
    <t>EL PORTAL DR &amp; BARRANCA ST</t>
  </si>
  <si>
    <t>CLAREMONT AV &amp; CHABOT RD</t>
  </si>
  <si>
    <t>COOLIDGE AV &amp; CARMEL ST</t>
  </si>
  <si>
    <t>51ST ST &amp; LAWTON AV</t>
  </si>
  <si>
    <t>EAST AV &amp; HAYWARD HIGH SCHOO</t>
  </si>
  <si>
    <t>STEVENSON BLVD &amp; DAVIS ST</t>
  </si>
  <si>
    <t>MOYERS RD &amp; ANNAPOLIS ST</t>
  </si>
  <si>
    <t>MACARTHUR BLVD &amp; VICTORIA AV</t>
  </si>
  <si>
    <t>BARRETT AV &amp; SAN PABLO AV</t>
  </si>
  <si>
    <t>FAIRMOUNT AV &amp; VICTORIA ST</t>
  </si>
  <si>
    <t>2ND ST &amp; #24237</t>
  </si>
  <si>
    <t>LINDA AV &amp; LAKE AV</t>
  </si>
  <si>
    <t>105TH AV &amp; GRAFFIAN ST</t>
  </si>
  <si>
    <t>947 MARINA VILLAGE PKWY</t>
  </si>
  <si>
    <t>WALNUT AV &amp; GUARDINO DR</t>
  </si>
  <si>
    <t>HARRISON ST &amp; FRISBIE ST</t>
  </si>
  <si>
    <t>UNION ST &amp; 7TH ST</t>
  </si>
  <si>
    <t>DAVIS ST &amp; FREDERICK RD</t>
  </si>
  <si>
    <t>CARLSON BLVD &amp; SUTTER AV</t>
  </si>
  <si>
    <t>APPIAN WAY &amp; LA PALOMA RD</t>
  </si>
  <si>
    <t>SAN PABLO DAM RD &amp; #3905</t>
  </si>
  <si>
    <t>BROADWAY TER &amp; PINEWOOD RD</t>
  </si>
  <si>
    <t>SILVA AV &amp; JACKSON ST</t>
  </si>
  <si>
    <t>ARLINGTON AV &amp; SAN LUIS RD</t>
  </si>
  <si>
    <t>MOUNTAIN BLVD &amp; SEQUOYAH RD</t>
  </si>
  <si>
    <t>BROADWAY TER &amp; ARTS JR HIGH</t>
  </si>
  <si>
    <t>FLORESTA BLVD &amp; MONTEREY BLV</t>
  </si>
  <si>
    <t>WHITMAN ST &amp; JANE AV</t>
  </si>
  <si>
    <t>HILLMONT DR &amp; ARCHMONT PL</t>
  </si>
  <si>
    <t>MISSION BLVD &amp; 7TH ST</t>
  </si>
  <si>
    <t>HUNTWOOD AV &amp; CELIA ST</t>
  </si>
  <si>
    <t>S GARRARD BLVD &amp; CANAL BLVD</t>
  </si>
  <si>
    <t>CLAREMONT AV &amp; ETON CT</t>
  </si>
  <si>
    <t>HESPERIAN BLVD &amp; HALCYON DR</t>
  </si>
  <si>
    <t>D ST &amp; GRAND ST</t>
  </si>
  <si>
    <t>EDGEWATER DR &amp; HASSLER WAY</t>
  </si>
  <si>
    <t>CENTER ST &amp; FERNWOOD CT</t>
  </si>
  <si>
    <t>S GRIMMER BLVD &amp; PARKMEADOW</t>
  </si>
  <si>
    <t>B ST &amp; 4TH ST</t>
  </si>
  <si>
    <t>RHEEM AV &amp; 20TH ST</t>
  </si>
  <si>
    <t>WILEY ST &amp; PURDUE ST</t>
  </si>
  <si>
    <t>BIRMINGHAM DR &amp; SHANE DR</t>
  </si>
  <si>
    <t>MEEKLAND AV &amp; SUNSET BLVD</t>
  </si>
  <si>
    <t>HANSOM DR &amp; SHAY DR</t>
  </si>
  <si>
    <t>MOWRY AV &amp; ALPINE ST</t>
  </si>
  <si>
    <t>HALCYON DR &amp; HESPERIAN BLVD</t>
  </si>
  <si>
    <t>GRIZZLY PEAK BLVD &amp; CRESTON</t>
  </si>
  <si>
    <t>104TH AV &amp; PLYMOUTH ST</t>
  </si>
  <si>
    <t>GALLAUDET DR &amp; IN SCHOOL FOR</t>
  </si>
  <si>
    <t>LEWELLING BLVD &amp; ANDOVER ST</t>
  </si>
  <si>
    <t>ASHBY AV &amp; ACTON ST</t>
  </si>
  <si>
    <t>23RD ST &amp; ANDRADE AV</t>
  </si>
  <si>
    <t>EUCLID AV &amp; HILGARD AV</t>
  </si>
  <si>
    <t>ATLANTIC AV &amp; TRIUMPH DR</t>
  </si>
  <si>
    <t>ARLINGTON BLVD &amp; BERNHARD AV</t>
  </si>
  <si>
    <t>QUARRY RD &amp; VINEYARD LN</t>
  </si>
  <si>
    <t>PASEO PADRE PKWY &amp; RALEY S</t>
  </si>
  <si>
    <t>LAKESHORE AV &amp; ROSAL AV</t>
  </si>
  <si>
    <t>ROBERT DAVEY JR DR &amp; OYSTER</t>
  </si>
  <si>
    <t>CITY CENTER DR &amp; CENTENNIAL</t>
  </si>
  <si>
    <t>TUNNEL RD &amp; #261</t>
  </si>
  <si>
    <t>GLENLOCK ST &amp; EL PORTAL DR</t>
  </si>
  <si>
    <t>BROADWAY TER &amp; THOMAS AV</t>
  </si>
  <si>
    <t>PASEO PADRE PKWY &amp; SENIOR CE</t>
  </si>
  <si>
    <t>CEDAR BLVD &amp; N MAGAZINE</t>
  </si>
  <si>
    <t>ARLINGTON AV &amp; WELLESLEY AV</t>
  </si>
  <si>
    <t>HILLMONT DR &amp; GARDENIA PL</t>
  </si>
  <si>
    <t>VIA ALAMITOS &amp; GRANT AV</t>
  </si>
  <si>
    <t>GRIZZLY PEAK BLVD &amp; LATHAM L</t>
  </si>
  <si>
    <t>BROADWAY AV &amp; 14TH ST</t>
  </si>
  <si>
    <t>THE ALAMEDA &amp; MARIN AV</t>
  </si>
  <si>
    <t>MISSION BLVD &amp; ONDINA DR</t>
  </si>
  <si>
    <t>KELLY ST &amp; PRIME AV</t>
  </si>
  <si>
    <t>BERMUDA WAY &amp; ACAPULCO RD</t>
  </si>
  <si>
    <t>APPIAN WAY &amp; #4630</t>
  </si>
  <si>
    <t>GRIZZLY PEAK BLVD &amp; #1411</t>
  </si>
  <si>
    <t>ELM ST &amp; GLEN MAWR ST</t>
  </si>
  <si>
    <t>CHURCH LN &amp; VILLA DR</t>
  </si>
  <si>
    <t>MARKET AV &amp; PULLMAN ST</t>
  </si>
  <si>
    <t>CASTRO VALLEY BLVD &amp; BAKER R</t>
  </si>
  <si>
    <t>N MILPITAS BLVD &amp; JACKLIN ST</t>
  </si>
  <si>
    <t>FERNSIDE BLVD &amp; VERSAILLES A</t>
  </si>
  <si>
    <t>POTRERO AV &amp; S 43RD ST</t>
  </si>
  <si>
    <t>PASEO PADRE PKWY &amp; BLACKSTON</t>
  </si>
  <si>
    <t>HUNTWOOD AV &amp; NEW ENGLAND VI</t>
  </si>
  <si>
    <t>ARLINGTON AV &amp; INDIAN ROCK P</t>
  </si>
  <si>
    <t>ARLINGTON BLVD &amp; BUCKINGHAM</t>
  </si>
  <si>
    <t>SAN PABLO DAM RD &amp; CREEKSIDE</t>
  </si>
  <si>
    <t>PASEO GRANDE &amp; VIA ALAMITOS</t>
  </si>
  <si>
    <t>CROCKER AV &amp; HAMPTON RD</t>
  </si>
  <si>
    <t>VALE RD &amp; MEDICAL OFFICES</t>
  </si>
  <si>
    <t>ALVARADO ST &amp; MARINA BLVD</t>
  </si>
  <si>
    <t>BOCKMAN RD &amp; VIA SONORA</t>
  </si>
  <si>
    <t>ALVARADO ST &amp; ALADDIN AV</t>
  </si>
  <si>
    <t>APPIAN WAY &amp; #4200</t>
  </si>
  <si>
    <t>35TH AV &amp; E 16TH ST</t>
  </si>
  <si>
    <t>2ND ST &amp; B ST</t>
  </si>
  <si>
    <t>EMPIRE RD &amp; WISTAR RD</t>
  </si>
  <si>
    <t>164TH AV &amp; HELO DR</t>
  </si>
  <si>
    <t>BELOIT AV &amp; GRIZZLY PEAK BLV</t>
  </si>
  <si>
    <t>I-80 FWY &amp; TOLL PLAZA</t>
  </si>
  <si>
    <t>REDWOOD RD &amp; MABEL AV</t>
  </si>
  <si>
    <t>SEVEN HILLS RD &amp; CASTRO VALL</t>
  </si>
  <si>
    <t>CATRON DR &amp; REPOSO DR</t>
  </si>
  <si>
    <t>7TH ST &amp; HENSLEY ST</t>
  </si>
  <si>
    <t>CEDAR BLVD &amp; BIRCH ST</t>
  </si>
  <si>
    <t>CAPISTRANO DR &amp; ACALANES DR</t>
  </si>
  <si>
    <t>DECOTO RD &amp; DEPOT RD</t>
  </si>
  <si>
    <t>PASEO GRANDE &amp; VIA MEDIA</t>
  </si>
  <si>
    <t>S GRIMMER BLVD &amp; WISDOM WAY</t>
  </si>
  <si>
    <t>MEEKLAND AV &amp; A ST</t>
  </si>
  <si>
    <t>BUENA VISTA AV &amp; SHERMAN ST</t>
  </si>
  <si>
    <t>B ST &amp; 7TH ST</t>
  </si>
  <si>
    <t>MONTEREY BLVD &amp; ARGUELLO DR</t>
  </si>
  <si>
    <t>PASEO PADRE PKWY &amp; SAILWAY D</t>
  </si>
  <si>
    <t>ENCINAL AV &amp; FOUNTAIN ST</t>
  </si>
  <si>
    <t>BARRETT AV &amp; 19TH ST</t>
  </si>
  <si>
    <t>CABOT BLVD &amp; DAVIS AV</t>
  </si>
  <si>
    <t>SHERMAN ST &amp; BUENA VISTA AV</t>
  </si>
  <si>
    <t>D ST &amp; VALLEY ST</t>
  </si>
  <si>
    <t>MERCED ST &amp; CEDAR AV</t>
  </si>
  <si>
    <t>MAITLAND DR &amp; ISLAND DR</t>
  </si>
  <si>
    <t>CHURCH LN &amp; DOVER AV</t>
  </si>
  <si>
    <t>N MILPITAS BLVD &amp; SUNNYHILLS</t>
  </si>
  <si>
    <t>2ND ST &amp; PATRICIA CT</t>
  </si>
  <si>
    <t>164TH AV &amp; GORDON WAY</t>
  </si>
  <si>
    <t>WASHINGTON BLVD &amp; DRISCOLL R</t>
  </si>
  <si>
    <t>HARRY ELLS PL &amp; LOVONYA DEJE</t>
  </si>
  <si>
    <t>REDWOOD RD &amp; SEVEN HILLS RD</t>
  </si>
  <si>
    <t>CEDAR BLVD &amp; CHAPMAN DR</t>
  </si>
  <si>
    <t>MOWRY AV &amp; MISSION BLVD</t>
  </si>
  <si>
    <t>82ND AV &amp; HOLLY ST</t>
  </si>
  <si>
    <t>LAKESHORE AV &amp; SANTA RAY AV</t>
  </si>
  <si>
    <t>SANTA CLARA ST &amp; JACKSON ST</t>
  </si>
  <si>
    <t>BOCKMAN RD &amp; VIA ALAMITOS</t>
  </si>
  <si>
    <t>AURORA DR &amp; W AV 130</t>
  </si>
  <si>
    <t>INDUSTRIAL PKWY &amp; HUNTWOOD A</t>
  </si>
  <si>
    <t>CARLSON BLVD &amp; SAN JOSE AV</t>
  </si>
  <si>
    <t>EMPIRE RD &amp; TUNIS RD</t>
  </si>
  <si>
    <t>WASHINGTON BLVD &amp; BRUCE DR</t>
  </si>
  <si>
    <t>ESTUDILLO AV &amp; MORGAN AV</t>
  </si>
  <si>
    <t>S GRIMMER BLVD &amp; PASEO PADRE</t>
  </si>
  <si>
    <t>GREENLY DR &amp; EDWARDS AV</t>
  </si>
  <si>
    <t>JOAQUIN MILLER RD &amp; SANBORN</t>
  </si>
  <si>
    <t>WASHINGTON BLVD &amp; STARR ST</t>
  </si>
  <si>
    <t>HUNTWOOD AV &amp; OLYMPIC AV</t>
  </si>
  <si>
    <t>PASEO PADRE PKWY &amp; PERALTA B</t>
  </si>
  <si>
    <t>MEEK AV &amp; JACKSON ST</t>
  </si>
  <si>
    <t>ARLINGTON BLVD &amp; ROSALIND AV</t>
  </si>
  <si>
    <t>BUENA VISTA AV &amp; GRAND ST</t>
  </si>
  <si>
    <t>EUCLID AV &amp; ACACIA AV</t>
  </si>
  <si>
    <t>CHAPEL WAY &amp; CAROL AV</t>
  </si>
  <si>
    <t>CEDAR BLVD &amp; S MAGAZINE</t>
  </si>
  <si>
    <t>KELLY ST &amp; BYRON ST</t>
  </si>
  <si>
    <t>NEWARK BLVD &amp; THORNTON AV</t>
  </si>
  <si>
    <t>81ST AV &amp; B ST</t>
  </si>
  <si>
    <t>CARLSON BLVD &amp; HUNTINGTON DR</t>
  </si>
  <si>
    <t>WASHINGTON BLVD &amp; LUZON DR</t>
  </si>
  <si>
    <t>SHASTA RD &amp; GRIZZLY PEAK BLV</t>
  </si>
  <si>
    <t>EUCLID AV &amp; CEDAR ST</t>
  </si>
  <si>
    <t>CABOT BLVD &amp; #21121</t>
  </si>
  <si>
    <t>OLINDA RD &amp; #5481</t>
  </si>
  <si>
    <t>SPRUCE ST &amp; GLEN AV</t>
  </si>
  <si>
    <t>THORNTON AV &amp; MAYHEWS LANDIN</t>
  </si>
  <si>
    <t>OTIS DR &amp; MOUND ST</t>
  </si>
  <si>
    <t>JACKSON ST &amp; 3RD ST</t>
  </si>
  <si>
    <t>S MILPITAS BLVD &amp; GARDEN ST</t>
  </si>
  <si>
    <t>ASCOT DR &amp; CAMINO LENADA</t>
  </si>
  <si>
    <t>ASHLAND AV &amp; CRESPI PL</t>
  </si>
  <si>
    <t>FERNSIDE BLVD &amp; HARVARD DR</t>
  </si>
  <si>
    <t>PASEO PADRE PKWY &amp; ROCKETT D</t>
  </si>
  <si>
    <t>HIGH ST &amp; FILLMORE ST</t>
  </si>
  <si>
    <t>ARLINGTON BLVD &amp; LAMM CT</t>
  </si>
  <si>
    <t>MISSION BLVD &amp; #38576</t>
  </si>
  <si>
    <t>BOCKMAN RD &amp; VIA REDONDO</t>
  </si>
  <si>
    <t>THORNTON AV &amp; CABRILLO DR</t>
  </si>
  <si>
    <t>GROOM DR &amp; ALTA MIRA DR</t>
  </si>
  <si>
    <t>SAN PABLO AV &amp; I-80 FWY</t>
  </si>
  <si>
    <t>GRIZZLY PEAK BLVD &amp; ARCADE A</t>
  </si>
  <si>
    <t>CENTER ST &amp; GROVE WAY</t>
  </si>
  <si>
    <t>POTRERO AV &amp; S 45TH ST</t>
  </si>
  <si>
    <t>WHITMAN ST &amp; CODY RD</t>
  </si>
  <si>
    <t>MONARCH BAY DR &amp; MULFORD POI</t>
  </si>
  <si>
    <t>BOCKMAN RD &amp; VIA WALTER</t>
  </si>
  <si>
    <t>AUGHINBAUGH WAY &amp; THE LAGOON</t>
  </si>
  <si>
    <t>CENTRAL AV &amp; MORTON AV</t>
  </si>
  <si>
    <t>2ND ST &amp; SYLVAN GLEN CT</t>
  </si>
  <si>
    <t>SHORELINE DR &amp; #2019</t>
  </si>
  <si>
    <t>FAIRMOUNT AV &amp; RICHMOND ST</t>
  </si>
  <si>
    <t>SPRUCE ST &amp; ACACIA WALK</t>
  </si>
  <si>
    <t>HARBOUR WAY &amp; RIPLEY AV</t>
  </si>
  <si>
    <t>VALLEY VIEW RD &amp; #2400</t>
  </si>
  <si>
    <t>SILVA AV &amp; THOMAS AV</t>
  </si>
  <si>
    <t>SPENCER ST &amp; 73RD AV</t>
  </si>
  <si>
    <t>TUNNEL RD &amp; BRIDGE RD</t>
  </si>
  <si>
    <t>FREMONT BLVD &amp; INDUSTRIAL DR</t>
  </si>
  <si>
    <t>ARLINGTON BLVD &amp; RIFLE RANGE</t>
  </si>
  <si>
    <t>GARVIN AV &amp; 23RD ST</t>
  </si>
  <si>
    <t>CEDAR BLVD &amp; ROBERTSON AV</t>
  </si>
  <si>
    <t>FONTAINE ST &amp; CREST ST</t>
  </si>
  <si>
    <t>STRATFORD RD &amp; WELFORD LN</t>
  </si>
  <si>
    <t>BUENA VISTA AV &amp; WALNUT ST</t>
  </si>
  <si>
    <t>GRIZZLY PEAK BLVD &amp; SUNSET L</t>
  </si>
  <si>
    <t>APPIAN WAY &amp; SANTA RITA RD</t>
  </si>
  <si>
    <t>WICKS BLVD &amp; MANOR BLVD</t>
  </si>
  <si>
    <t>FAIRMOUNT AV &amp; ALBERMARLE ST</t>
  </si>
  <si>
    <t>FREMONT BLVD &amp; DOANE ST</t>
  </si>
  <si>
    <t>NILES BLVD &amp; #37395</t>
  </si>
  <si>
    <t>OTIS DR &amp; BROADWAY</t>
  </si>
  <si>
    <t>OLINDA RD &amp; ARCHERY WAY</t>
  </si>
  <si>
    <t>OTIS DR &amp; #2217</t>
  </si>
  <si>
    <t>MISSION BLVD &amp; F ST</t>
  </si>
  <si>
    <t>ASHBY AV &amp; ADELINE ST</t>
  </si>
  <si>
    <t>ARLINGTON AV &amp; SAN FERNANDO</t>
  </si>
  <si>
    <t>BROADWAY TER &amp; GLENWOOD GLAD</t>
  </si>
  <si>
    <t>GROVE WAY &amp; GARY DR</t>
  </si>
  <si>
    <t>REDWOOD RD &amp; CHURCH OF NAZAR</t>
  </si>
  <si>
    <t>GROVE WAY &amp; N 5TH ST</t>
  </si>
  <si>
    <t>SKYLINE BLVD &amp; CRESTMONT DR</t>
  </si>
  <si>
    <t>COLUSA AV &amp; CURRY AV</t>
  </si>
  <si>
    <t>EUCLID AV &amp; EASTER WAY</t>
  </si>
  <si>
    <t>LINCOLN AV &amp; 18TH ST</t>
  </si>
  <si>
    <t>PIERCE ST &amp; #545</t>
  </si>
  <si>
    <t>SHAWN WAY &amp; GLENN ELLEN DR</t>
  </si>
  <si>
    <t>NILES BLVD &amp; HILLVIEW DR</t>
  </si>
  <si>
    <t>FOLSOM AV &amp; RUUS RD</t>
  </si>
  <si>
    <t>FARNSWORTH ST &amp; AVON AV</t>
  </si>
  <si>
    <t>PIERCE ST &amp; GATEVIEW APTS</t>
  </si>
  <si>
    <t>EUCLID AV &amp; BRET HARTE PATH</t>
  </si>
  <si>
    <t>S GRIMMER BLVD &amp; OLD WARM SP</t>
  </si>
  <si>
    <t>SEVEN HILLS RD &amp; MADISON AV</t>
  </si>
  <si>
    <t>WILEY ST &amp; BETHANY ST</t>
  </si>
  <si>
    <t>CUTTING BLVD &amp; IRMA AV</t>
  </si>
  <si>
    <t>BUENA VISTA AV &amp; STANTON ST</t>
  </si>
  <si>
    <t>SHERIDAN AV &amp; SIERRA AV</t>
  </si>
  <si>
    <t>FITZGERALD DR &amp; PINOLE RIDGE</t>
  </si>
  <si>
    <t>BUENA VISTA AV &amp; CHESTNUT ST</t>
  </si>
  <si>
    <t>MISSION BLVD &amp; STEVENSON BLV</t>
  </si>
  <si>
    <t>CAMPUS DR &amp; CARL MUNCK SCHOO</t>
  </si>
  <si>
    <t>BROADWAY TER &amp; HERMOSA AV</t>
  </si>
  <si>
    <t>SHANE DR &amp; #3033</t>
  </si>
  <si>
    <t>GRAND AV &amp; SUNNYSIDE AV</t>
  </si>
  <si>
    <t>EUCLID AV &amp; VIRGINIA ST</t>
  </si>
  <si>
    <t>164TH ST &amp; HELO DR</t>
  </si>
  <si>
    <t>FOOTHILL BLVD &amp; A ST</t>
  </si>
  <si>
    <t>ISLAND DR &amp; BAYFARM PARK &amp; R</t>
  </si>
  <si>
    <t>MISSION BLVD &amp; KING AV</t>
  </si>
  <si>
    <t>PASEO GRANDE &amp; PASEO LARGAVI</t>
  </si>
  <si>
    <t>WALNUT AV &amp; OVERACKER AV</t>
  </si>
  <si>
    <t>S MILPITAS BLVD &amp; AMES AV</t>
  </si>
  <si>
    <t>GLENLOCK ST &amp; AVON LN</t>
  </si>
  <si>
    <t>HILLMONT DR &amp; EDGEMOOR PL</t>
  </si>
  <si>
    <t>PASEO GRANDE &amp; VIA OLINDA</t>
  </si>
  <si>
    <t>STEVENSON BLVD &amp; LESLIE ST</t>
  </si>
  <si>
    <t>RUUS RD &amp; THIEL RD</t>
  </si>
  <si>
    <t>WILEY ST &amp; OTTAWA AV</t>
  </si>
  <si>
    <t>GRIZZLY PEAK BLVD &amp; AVENIDA</t>
  </si>
  <si>
    <t>MISSION BLVD &amp; PINE ST</t>
  </si>
  <si>
    <t>SEMINARY AV &amp; HILLMONT DR</t>
  </si>
  <si>
    <t>MORAGA AV &amp; ESTATES DR</t>
  </si>
  <si>
    <t>STEVENSON BLVD &amp; STEVENSON C</t>
  </si>
  <si>
    <t>MOUNTAIN BLVD &amp; COLTON BLVD</t>
  </si>
  <si>
    <t>MISSION ST &amp; 16TH ST</t>
  </si>
  <si>
    <t>MISSION BLVD &amp; CASTRO LN</t>
  </si>
  <si>
    <t>PASEO PADRE PKWY &amp; PINE ST</t>
  </si>
  <si>
    <t>OXFORD ST &amp; VIRGINIA ST</t>
  </si>
  <si>
    <t>STEVENSON BLVD &amp; BESCO DR</t>
  </si>
  <si>
    <t>CHALLENGER DR &amp; ATLANTIC AV</t>
  </si>
  <si>
    <t>ARLINGTON AV &amp; THOUSAND OAKS</t>
  </si>
  <si>
    <t>THORNTON AV &amp; CEDAR BLVD</t>
  </si>
  <si>
    <t>LINCOLN AV &amp; MAIDEN LN</t>
  </si>
  <si>
    <t>OTIS DR &amp; S SHORE CTR</t>
  </si>
  <si>
    <t>GOLF LINKS RD &amp; SCOTIA AV</t>
  </si>
  <si>
    <t>DAVIS ST &amp; ALVARADO ST</t>
  </si>
  <si>
    <t>LINCOLN AV &amp; #4500</t>
  </si>
  <si>
    <t>N MILPITAS BLVD &amp; FIRETHORN</t>
  </si>
  <si>
    <t>RUUS LN &amp; RUUS RD</t>
  </si>
  <si>
    <t>THORNTON AV &amp; BALBOA WAY</t>
  </si>
  <si>
    <t>BIRMINGHAM DR &amp; GROOM DR</t>
  </si>
  <si>
    <t>GRIZZLY PEAK BLVD &amp; MUIR WAY</t>
  </si>
  <si>
    <t>FREMONT BLVD &amp; CAROL AV</t>
  </si>
  <si>
    <t>ARLINGTON AV &amp; HIGHLAND BLVD</t>
  </si>
  <si>
    <t>WICKS BLVD &amp; BURKHART AV</t>
  </si>
  <si>
    <t>LEWELLING BLVD &amp; SULLIVAN AV</t>
  </si>
  <si>
    <t>LAKESHORE AV &amp; PRINCE ST</t>
  </si>
  <si>
    <t>MISSION BLVD &amp; NURSERY AV</t>
  </si>
  <si>
    <t>EVERGREEN ST &amp; REGAL AV</t>
  </si>
  <si>
    <t>COLTON BLVD &amp; RIDGEWOOD DR</t>
  </si>
  <si>
    <t>UNDERWOOD AV &amp; CASCADE ST</t>
  </si>
  <si>
    <t>GARVIN AV &amp; 36TH ST</t>
  </si>
  <si>
    <t>EUCLID AV &amp; HAWTHORNE TER</t>
  </si>
  <si>
    <t>ESTUDILLO AV &amp; SANTA MARIA S</t>
  </si>
  <si>
    <t>AURORA DR &amp; SITKA ST</t>
  </si>
  <si>
    <t>ARLINGTON AV &amp; SAN ANTONIO A</t>
  </si>
  <si>
    <t>MISSION BLVD &amp; MILL CREEK RD</t>
  </si>
  <si>
    <t>JOHN AV &amp; GIANT HWY</t>
  </si>
  <si>
    <t>ASHLAND AV &amp; GALWAY DR</t>
  </si>
  <si>
    <t>73RD AV &amp; SPENCER ST</t>
  </si>
  <si>
    <t>FOOTHILL BLVD &amp; CITY CENTER</t>
  </si>
  <si>
    <t>FOOTHILL BLVD &amp; B ST</t>
  </si>
  <si>
    <t>MOWRY AV &amp; #300</t>
  </si>
  <si>
    <t>LINCOLN AV &amp; GREEK CHURCH</t>
  </si>
  <si>
    <t>CENTER ST &amp; HEYER AV</t>
  </si>
  <si>
    <t>MARIN AV &amp; LASSEN ST</t>
  </si>
  <si>
    <t>MOYERS RD &amp; BENJAMIN DR</t>
  </si>
  <si>
    <t>CIVIC CENTER DR &amp; STEVENSON</t>
  </si>
  <si>
    <t>SAN PABLO AV &amp; CUTTING BLVD</t>
  </si>
  <si>
    <t>BOCKMAN RD &amp; VIA AMIGOS</t>
  </si>
  <si>
    <t>FARALLON DR &amp; CATALINA ST</t>
  </si>
  <si>
    <t>SAN PABLO DAM RD &amp; LOIS LN</t>
  </si>
  <si>
    <t>BIRMINGHAM DR &amp; OXFORD AV</t>
  </si>
  <si>
    <t>CEDAR BLVD &amp; CIVIC TERRACE A</t>
  </si>
  <si>
    <t>STEVENSON BLVD &amp; OMAR ST</t>
  </si>
  <si>
    <t>GARVIN AV &amp; 34TH ST</t>
  </si>
  <si>
    <t>LEWELLING BLVD &amp; SEDGEMAN ST</t>
  </si>
  <si>
    <t>ARLINGTON BLVD &amp; BARRETT AV</t>
  </si>
  <si>
    <t>HAMPTON RD &amp; SEAVIEW AV</t>
  </si>
  <si>
    <t>CEDAR BLVD &amp; LAKE BLVD</t>
  </si>
  <si>
    <t>EUCLID AV &amp; BAYVIEW PL</t>
  </si>
  <si>
    <t>PASEO PADRE PKWY &amp; DARWIN DR</t>
  </si>
  <si>
    <t>WARM SPRINGS BLVD &amp; WARM SPR</t>
  </si>
  <si>
    <t>D ST &amp; #7597</t>
  </si>
  <si>
    <t>REDWOOD RD &amp; HYER AV</t>
  </si>
  <si>
    <t>BARRETT AV &amp; 13TH ST</t>
  </si>
  <si>
    <t>BAYSIDE COMMON CONDOMINIUMS</t>
  </si>
  <si>
    <t>PASEO GRANDE &amp; VIA TOLEDO</t>
  </si>
  <si>
    <t>SOMERSET AV &amp; BERNAL ST</t>
  </si>
  <si>
    <t>PURDUE AV &amp; KENYON AV</t>
  </si>
  <si>
    <t>PURDUE ST &amp; FARNSWORTH ST</t>
  </si>
  <si>
    <t>COLUSA AV &amp; LYNN AV</t>
  </si>
  <si>
    <t>FAIRMOUNT AV &amp; BEHRENS ST</t>
  </si>
  <si>
    <t>PASEO PADRE PKWY &amp; MOWRY AV</t>
  </si>
  <si>
    <t>BARRETT AV &amp; 18TH ST</t>
  </si>
  <si>
    <t>PARK BLVD &amp; GREENWOOD AV</t>
  </si>
  <si>
    <t>SAN PABLO DAM RD &amp; BRISTLECO</t>
  </si>
  <si>
    <t>DUNKIRK AV &amp; GLEN ARTNEY ST</t>
  </si>
  <si>
    <t>POTRERO AV &amp; S 49TH ST</t>
  </si>
  <si>
    <t>CENTRAL AV &amp; SYCAMORE ST</t>
  </si>
  <si>
    <t>CENTER ST &amp; P AND R LOT</t>
  </si>
  <si>
    <t>DURHAM RD &amp; PASEO PADRE PKWY</t>
  </si>
  <si>
    <t>HILLMONT DR &amp; OVERDALE AV</t>
  </si>
  <si>
    <t>STANTON AV &amp; GIANT RD</t>
  </si>
  <si>
    <t>EVERGREEN ST &amp; UNDERWOOD AV</t>
  </si>
  <si>
    <t>CENTER ST &amp; CIRCLE AV</t>
  </si>
  <si>
    <t>W MACDONALD AV &amp; RICHMOND PK</t>
  </si>
  <si>
    <t>FREMONT BLVD &amp; ADAMS AV</t>
  </si>
  <si>
    <t>106TH AV &amp; VOLTAIRE AV</t>
  </si>
  <si>
    <t>LINCOLN AV &amp; 6TH ST</t>
  </si>
  <si>
    <t>GOLF LINKS RD &amp; ELYSIAN FIEL</t>
  </si>
  <si>
    <t>EUCLID AV &amp; CODORNICES PARK</t>
  </si>
  <si>
    <t>EASTSHORE BLVD &amp; POTRERO AV</t>
  </si>
  <si>
    <t>SNAKE RD &amp; GASPAR DR</t>
  </si>
  <si>
    <t>SAN PABLO AV &amp; CENTRAL AV</t>
  </si>
  <si>
    <t>BARRETT AV &amp; MARINA WAY</t>
  </si>
  <si>
    <t>ARLINGTON AV &amp; SUNSET DR</t>
  </si>
  <si>
    <t>THE ALAMEDA &amp; MONTEREY AV</t>
  </si>
  <si>
    <t>REDWOOD RD &amp; JAMISON WAY</t>
  </si>
  <si>
    <t>SPRUCE ST &amp; JUNIPER ST</t>
  </si>
  <si>
    <t>THORNTON AV &amp; MORAINE ST</t>
  </si>
  <si>
    <t>ASHBY AV &amp; 7TH ST</t>
  </si>
  <si>
    <t>HALEY ST &amp; RAILROAD CROSSING</t>
  </si>
  <si>
    <t>MANDANA BLVD &amp; ARDMORE AV</t>
  </si>
  <si>
    <t>N MILPITAS BLVD &amp; MIDWICK DR</t>
  </si>
  <si>
    <t>EUCLID AV &amp; POPLAR ST</t>
  </si>
  <si>
    <t>WASHINGTON BLVD &amp; OLIVE AV</t>
  </si>
  <si>
    <t>106TH AV &amp; LONGFELLOW AV</t>
  </si>
  <si>
    <t>EUCLID AV &amp; ROCK LN</t>
  </si>
  <si>
    <t>STEVENSON BLVD &amp; GALLAUDET D</t>
  </si>
  <si>
    <t>SARONI DR &amp; AZALEA LN</t>
  </si>
  <si>
    <t>BIRMINGHAM DR &amp; BELFAST WAY</t>
  </si>
  <si>
    <t>MOWRY AV &amp; PARKSIDE DR</t>
  </si>
  <si>
    <t>CABOT BLVD &amp; RADLEY CT</t>
  </si>
  <si>
    <t>BARRETT AV &amp; KEY BLVD</t>
  </si>
  <si>
    <t>OSGOOD RD &amp; STRATFORD</t>
  </si>
  <si>
    <t>GOMER ST &amp; UNDERWOOD AV</t>
  </si>
  <si>
    <t>S 37TH ST &amp; CUTTING BLVD</t>
  </si>
  <si>
    <t>STANTON AV &amp; STANTON HEIGHTS</t>
  </si>
  <si>
    <t>CENTRAL AV &amp; YOSEMITE AV</t>
  </si>
  <si>
    <t>BARRETT AV &amp; YUBA ST</t>
  </si>
  <si>
    <t>D ST &amp; MADEIROS AV</t>
  </si>
  <si>
    <t>E 31ST ST &amp; VALLECITO PL</t>
  </si>
  <si>
    <t>COLTON BLVD &amp; ASILOMAR DR</t>
  </si>
  <si>
    <t>ELGIN ST &amp; LINNEA AV</t>
  </si>
  <si>
    <t>CEDAR BLVD &amp; BALENTINE DR</t>
  </si>
  <si>
    <t>B ST &amp; FILBERT ST</t>
  </si>
  <si>
    <t>MORAGA AV &amp; RECREATION CENTE</t>
  </si>
  <si>
    <t>ALVARADO ST &amp; WILLIAMS ST</t>
  </si>
  <si>
    <t>BOCKMAN RD &amp; VIA MEDIA</t>
  </si>
  <si>
    <t>D ST &amp; 6TH ST</t>
  </si>
  <si>
    <t>SOMERSET AV &amp; STANTON AV</t>
  </si>
  <si>
    <t>RUUS LN &amp; #1310</t>
  </si>
  <si>
    <t>COLTON BLVD &amp; HEMLOCK LN</t>
  </si>
  <si>
    <t>CHERRY ST &amp; CENTRAL AV</t>
  </si>
  <si>
    <t>98TH AV &amp; PAST RAILROAD CROS</t>
  </si>
  <si>
    <t>SKYLINE BLVD &amp; #13085</t>
  </si>
  <si>
    <t>ESTATES DR &amp; HAMPTON RD</t>
  </si>
  <si>
    <t>CARLSON BLVD &amp; PLACER ST</t>
  </si>
  <si>
    <t>BANCROFT AV &amp; DENNIS AV</t>
  </si>
  <si>
    <t>HARBOUR WAY &amp; ROOSEVELT AV</t>
  </si>
  <si>
    <t>MISSION BLVD &amp; NILES BLVD</t>
  </si>
  <si>
    <t>CEDAR BLVD &amp; NEWARK BLVD</t>
  </si>
  <si>
    <t>FONTAINE ST &amp; CREST AV</t>
  </si>
  <si>
    <t>CEDAR BLVD &amp; MUSICK AV</t>
  </si>
  <si>
    <t>WALA VISTA AV &amp; #702</t>
  </si>
  <si>
    <t>CARLSON BLVD &amp; SAN LUIS ST</t>
  </si>
  <si>
    <t>ASHBY AV &amp; TELEGRAPH AV</t>
  </si>
  <si>
    <t>ASHBURY AV &amp; CENTRAL AV</t>
  </si>
  <si>
    <t>MC BRYDE AV &amp; VENTURA ST</t>
  </si>
  <si>
    <t>MEEKLAND AV &amp; GROVE WAY</t>
  </si>
  <si>
    <t>LEWELLING BLVD &amp; VIA GRANADA</t>
  </si>
  <si>
    <t>TAMPA AV &amp; SUMATRA ST</t>
  </si>
  <si>
    <t>CEDAR BLVD &amp; PORT SAILWOOD D</t>
  </si>
  <si>
    <t>HEYER AV &amp; CENTER ST</t>
  </si>
  <si>
    <t>MISSION BLVD &amp; ORCHARD DR</t>
  </si>
  <si>
    <t>ARDENWOOD BLVD &amp; TAN OAK DR</t>
  </si>
  <si>
    <t>RUMRILL BLVD &amp; REGINA AV</t>
  </si>
  <si>
    <t>SPRUCE ST &amp; LOCUST ST</t>
  </si>
  <si>
    <t>CENTRAL AV &amp; BAY ST</t>
  </si>
  <si>
    <t>NEWARK BLVD &amp; CIVIC TERRACE</t>
  </si>
  <si>
    <t>BARRETT AV &amp; EDWARDS AV</t>
  </si>
  <si>
    <t>LEIMERT BLVD &amp; CLEMENS RD</t>
  </si>
  <si>
    <t>CARLSON BLVD &amp; TEHAMA AV</t>
  </si>
  <si>
    <t>TUNNEL RD &amp; THE UPLANDS</t>
  </si>
  <si>
    <t>SHANE DR &amp; #3046</t>
  </si>
  <si>
    <t>WASHINGTON BLVD &amp; WEIGAND CT</t>
  </si>
  <si>
    <t>GROVE WAY &amp; ORANGE AV</t>
  </si>
  <si>
    <t>MC BRYDE AV &amp; YUBA ST</t>
  </si>
  <si>
    <t>WILLIAMS ST &amp; #2020</t>
  </si>
  <si>
    <t>WASHINGTON BLVD &amp; GALLEGOS A</t>
  </si>
  <si>
    <t>MOUNTAIN BLVD &amp; JOAQUIN MILL</t>
  </si>
  <si>
    <t>ASCOT DR &amp; ASCOT PL</t>
  </si>
  <si>
    <t>D ST &amp; DEXTER CT</t>
  </si>
  <si>
    <t>MISSION BLVD &amp; MACKINTOSH ST</t>
  </si>
  <si>
    <t>B ST &amp; 6TH ST</t>
  </si>
  <si>
    <t>FAIRMOUNT AV &amp; SAN PABLO AV</t>
  </si>
  <si>
    <t>HUNTWOOD AV &amp; HARRIS RD</t>
  </si>
  <si>
    <t>LANDING PKWY#46555</t>
  </si>
  <si>
    <t>1201 MARINA VILLAGE PKWY</t>
  </si>
  <si>
    <t>MERCED ST &amp; FAIRWAY DR</t>
  </si>
  <si>
    <t>STEVENSON BLVD &amp; FARWELL DR</t>
  </si>
  <si>
    <t>PARK CENTRAL &amp; HILLTOP DR</t>
  </si>
  <si>
    <t>GOMER ST &amp; PATRICK AV</t>
  </si>
  <si>
    <t>CHURCH LN &amp; ST JOSEPH CEMETE</t>
  </si>
  <si>
    <t>B ST &amp; 3RD ST</t>
  </si>
  <si>
    <t>GOLF LINKS RD &amp; FONTAINE ST</t>
  </si>
  <si>
    <t>STEVENSON BLVD &amp; LIBERTY ST</t>
  </si>
  <si>
    <t>SKYLINE BLVD &amp; BRANDY ROCK W</t>
  </si>
  <si>
    <t>TOMPKINS AV &amp; ENOS AV</t>
  </si>
  <si>
    <t>SPRUCE ST &amp; MERCED ST</t>
  </si>
  <si>
    <t>ARLINGTON BLVD &amp; POTRERO AV</t>
  </si>
  <si>
    <t>FREMONT BLVD &amp; MICHAEL AV</t>
  </si>
  <si>
    <t>MISSION BLVD &amp; WALNUT AV</t>
  </si>
  <si>
    <t>STANTON AV &amp; CARLTON AV</t>
  </si>
  <si>
    <t>SANTA CLARA ST &amp; REDBUD LN</t>
  </si>
  <si>
    <t>MARLOW DR &amp; REVERE AV</t>
  </si>
  <si>
    <t>SEMINARY AV &amp; OAKDALE AV</t>
  </si>
  <si>
    <t>CEDAR BLVD &amp; EDGEWATER DR</t>
  </si>
  <si>
    <t>B ST &amp; MADRONE ST</t>
  </si>
  <si>
    <t>CUTTING BLVD &amp; HAGEN BLVD</t>
  </si>
  <si>
    <t>FOLSOM AV &amp; HARVEY AV</t>
  </si>
  <si>
    <t>WASHINGTON BLVD &amp; MEREDITH D</t>
  </si>
  <si>
    <t>APPIAN WAY &amp; GARDEN RD</t>
  </si>
  <si>
    <t>ATLANTIC AV &amp; CHALLENGER DR</t>
  </si>
  <si>
    <t>KELLER AV &amp; GREENLY DR</t>
  </si>
  <si>
    <t>BLUME DR &amp; KLOSE WAY</t>
  </si>
  <si>
    <t>CENTENNIAL DR &amp; PARKING LOT</t>
  </si>
  <si>
    <t>LEIMERT BLVD &amp; CARTER ST</t>
  </si>
  <si>
    <t>WASHINGTON BLVD &amp; JEROME AV</t>
  </si>
  <si>
    <t>GOLF LINKS RD &amp; COSGRAVE AV</t>
  </si>
  <si>
    <t>SAN LEANDRO ST &amp; 81ST AV</t>
  </si>
  <si>
    <t>ALVARADO-NILES RD &amp; MONTERRA</t>
  </si>
  <si>
    <t>LEWELLING BLVD &amp; DEWEY ST</t>
  </si>
  <si>
    <t>MADISON AV &amp; JAMES AV</t>
  </si>
  <si>
    <t>BARRETT AV &amp; LA HONDA AV</t>
  </si>
  <si>
    <t>CENTRAL AV &amp; WEBER ST</t>
  </si>
  <si>
    <t>STEVENSON BLVD &amp; FREMONT MAI</t>
  </si>
  <si>
    <t>VALLEY VIEW RD &amp; VALLEY VIEW</t>
  </si>
  <si>
    <t>WILLOW ST &amp; SANDCREEK WAY</t>
  </si>
  <si>
    <t>104TH AV &amp; BIRCH ST</t>
  </si>
  <si>
    <t>WILLIAMS ST &amp; #2051</t>
  </si>
  <si>
    <t>COOLIDGE AV &amp; HOPKINS PL</t>
  </si>
  <si>
    <t>D ST &amp; #1797</t>
  </si>
  <si>
    <t>CABOT BLVD &amp; #21270</t>
  </si>
  <si>
    <t>ARLINGTON BLVD &amp; #6241</t>
  </si>
  <si>
    <t>ALCATRAZ AV &amp; BENVENUE AV</t>
  </si>
  <si>
    <t>WILLIAMS ST &amp; NOME ST</t>
  </si>
  <si>
    <t>HAMPTON RD &amp; SANDRINGHAM RD</t>
  </si>
  <si>
    <t>CENTRAL AV &amp; CARLSON BLVD</t>
  </si>
  <si>
    <t>MISSION BLVD &amp; HOLY SEPULCHR</t>
  </si>
  <si>
    <t>INDUSTRIAL PKWY &amp; STRATFORD</t>
  </si>
  <si>
    <t>ARLINGTON AV &amp; BOYNTON PATH</t>
  </si>
  <si>
    <t>S MILPITAS BLVD &amp; TURQUOISE</t>
  </si>
  <si>
    <t>ARDENWOOD BLVD &amp; ARDENWOOD T</t>
  </si>
  <si>
    <t>BIRMINGHAM DR &amp; BARKLEY DR</t>
  </si>
  <si>
    <t>FREMONT BLVD &amp; CRESTWOOD ST</t>
  </si>
  <si>
    <t>29TH ST &amp; RHEEM AV</t>
  </si>
  <si>
    <t>EASTSHORE BLVD &amp; SAN PABLO A</t>
  </si>
  <si>
    <t>STEVENSON BLVD &amp; CIVIC CENTE</t>
  </si>
  <si>
    <t>ARLINGTON BLVD &amp; DON CAROL D</t>
  </si>
  <si>
    <t>MACARTHUR BLVD &amp; LEWIS AV</t>
  </si>
  <si>
    <t>D ST &amp; MAYVILLE DR</t>
  </si>
  <si>
    <t>COOLIDGE AV &amp; MADELINE ST</t>
  </si>
  <si>
    <t>SPRUCE ST &amp; WILEY ST</t>
  </si>
  <si>
    <t>B ST &amp; 5TH ST</t>
  </si>
  <si>
    <t>SEQUOYAH RD &amp; SAGE RD</t>
  </si>
  <si>
    <t>CEDAR BLVD &amp; FORBES DR</t>
  </si>
  <si>
    <t>REDWOOD RD &amp; NORBRIDGE AV</t>
  </si>
  <si>
    <t>FLORENCE AV &amp; HERMOSA AV</t>
  </si>
  <si>
    <t>SPRUCE ST &amp; ACACIA ST</t>
  </si>
  <si>
    <t>SNAKE RD &amp; #5798</t>
  </si>
  <si>
    <t>RUUS LN &amp; STRATFORD RD</t>
  </si>
  <si>
    <t>KEITH AV &amp; MC MILLAN AV</t>
  </si>
  <si>
    <t>BROADWAY TER &amp; URANUS AV</t>
  </si>
  <si>
    <t>JOAQUIN MILLER RD &amp; CRANE WA</t>
  </si>
  <si>
    <t>ARLINGTON AV &amp; OBERLIN AV</t>
  </si>
  <si>
    <t>MORAGA AV &amp; MONTCLAIR RECREA</t>
  </si>
  <si>
    <t>1080 MARINA VILLAGE PKWY</t>
  </si>
  <si>
    <t>SAN LEANDRO BLVD &amp; THORNTON</t>
  </si>
  <si>
    <t>WASHINGTON BLVD &amp; PALM AV</t>
  </si>
  <si>
    <t>SPRUCE ST &amp; ELM ST</t>
  </si>
  <si>
    <t>BARRETT AV &amp; MOUNT ST</t>
  </si>
  <si>
    <t>HIGH ST &amp; KANSAS ST</t>
  </si>
  <si>
    <t>CROCKER AV &amp; LINCOLN AV</t>
  </si>
  <si>
    <t>ENCINAL AV &amp; PARU ST</t>
  </si>
  <si>
    <t>GRIZZLY PEAK BLVD &amp; HILL RD</t>
  </si>
  <si>
    <t>BERMUDA AV &amp; AURORA DR</t>
  </si>
  <si>
    <t>ASHBY AV &amp; PINE AV</t>
  </si>
  <si>
    <t>MOUNTAIN BLVD &amp; FONTAINE CT</t>
  </si>
  <si>
    <t>D ST &amp; #2492</t>
  </si>
  <si>
    <t>OSGOOD RD &amp; WASHINGTON BLVD</t>
  </si>
  <si>
    <t>HILLTOP DR &amp; HILLVIEW DR</t>
  </si>
  <si>
    <t>VALLEY VIEW RD &amp; D AVILLA WA</t>
  </si>
  <si>
    <t>ENCINAL AV &amp; CHESTNUT ST</t>
  </si>
  <si>
    <t>BIRMINGHAM DR &amp; #2953</t>
  </si>
  <si>
    <t>MIRAMAR AV &amp; STANTON AV</t>
  </si>
  <si>
    <t>RHEEM AV &amp; 26TH ST</t>
  </si>
  <si>
    <t>5TH ST &amp; MARKET ST</t>
  </si>
  <si>
    <t>ARLINGTON AV &amp; BOYNTON AV</t>
  </si>
  <si>
    <t>RUMRILL BLVD &amp; 19TH ST</t>
  </si>
  <si>
    <t>CEDAR BLVD &amp; SAN ANTONIO WAY</t>
  </si>
  <si>
    <t>WICKS BLVD &amp; LIBERTY WAY</t>
  </si>
  <si>
    <t>NILES BLVD &amp; TORRANO COMMON</t>
  </si>
  <si>
    <t>AVENIDA DR &amp; CAMPUS DR</t>
  </si>
  <si>
    <t>ENCINAL AV &amp; PARK AV</t>
  </si>
  <si>
    <t>N MILPITAS BLVD &amp; ESCUELA PK</t>
  </si>
  <si>
    <t>HIGH ST &amp; PAMPAS AV</t>
  </si>
  <si>
    <t>OLINDA RD &amp; OLINDA ELEMENTAR</t>
  </si>
  <si>
    <t>SEVEN HILLS RD &amp; BRICKELL WA</t>
  </si>
  <si>
    <t>MEEKLAND AV &amp; LAUREL AV</t>
  </si>
  <si>
    <t>EUCLID AV &amp; VINE LN</t>
  </si>
  <si>
    <t>BARRETT AV &amp; #6509</t>
  </si>
  <si>
    <t>PASEO GRANDE &amp; SAINT JOHNS D</t>
  </si>
  <si>
    <t>ASHBY AV &amp; COLLEGE AV</t>
  </si>
  <si>
    <t>MONTE VISTA DRIVEWAY &amp; LEONA</t>
  </si>
  <si>
    <t>REDWOOD RD &amp; LORENA AV</t>
  </si>
  <si>
    <t>ARLINGTON AV &amp; SOUTHAMPTON A</t>
  </si>
  <si>
    <t>BOCKMAN RD &amp; VIA TOYON</t>
  </si>
  <si>
    <t>CONESTOGA WAY &amp; CARRIAGE DR</t>
  </si>
  <si>
    <t>SYCAMORE AV &amp; SILVA AV</t>
  </si>
  <si>
    <t>CIVIC CENTER DR &amp; WALNUT AV</t>
  </si>
  <si>
    <t>AUTO MALL PKWY &amp; OSGOOD RD</t>
  </si>
  <si>
    <t>STANTON AV &amp; ESPANOLA DR</t>
  </si>
  <si>
    <t>HIGHLAND AV &amp; MORAGA AV</t>
  </si>
  <si>
    <t>MC BRYDE AV &amp; HUMBOLDT ST</t>
  </si>
  <si>
    <t>LINCOLN AV &amp; 20TH ST</t>
  </si>
  <si>
    <t>MISSION BLVD &amp; CALLE AMIGO D</t>
  </si>
  <si>
    <t>CARLSON BLVD &amp; COLUMBIA AV</t>
  </si>
  <si>
    <t>BROADWAY &amp; TAFT AV</t>
  </si>
  <si>
    <t>ARROWHEAD DR &amp; HOMEWOOD DR</t>
  </si>
  <si>
    <t>MISSION BLVD &amp; NILES CANYON</t>
  </si>
  <si>
    <t>CENTER ST &amp; RAVENWOOD PL</t>
  </si>
  <si>
    <t>GRIZZLY PEAK BLVD &amp; MARIN AV</t>
  </si>
  <si>
    <t>HAMPTON RD &amp; SAINT JAMES DR</t>
  </si>
  <si>
    <t>SEVEN HILLS RD &amp; SANDY RD</t>
  </si>
  <si>
    <t>OSGOOD RD &amp; BLACOW RD</t>
  </si>
  <si>
    <t>GARVIN AV &amp; 28TH ST</t>
  </si>
  <si>
    <t>TOMPKINS AV &amp; CARSON ST</t>
  </si>
  <si>
    <t>PIERCE ST &amp; PACIFIC EAST MAL</t>
  </si>
  <si>
    <t>LIDO BLVD &amp; NORMANDY DR</t>
  </si>
  <si>
    <t>HANSOM DR &amp; COACH DR</t>
  </si>
  <si>
    <t>PATRICK AV &amp; W TENNYSON RD</t>
  </si>
  <si>
    <t>ARLINGTON BLVD &amp; ALTA VISTA</t>
  </si>
  <si>
    <t>GOLF LINKS RD &amp; ANZA AV</t>
  </si>
  <si>
    <t>JOAQUIN MILLER RD &amp; BUTTERS</t>
  </si>
  <si>
    <t>ARLINGTON AV &amp; COWPER AV</t>
  </si>
  <si>
    <t>MISSION BLVD &amp; CALLERY CT</t>
  </si>
  <si>
    <t>PASEO PADRE PKWY &amp; CHAUCER D</t>
  </si>
  <si>
    <t>CAMPUS DR &amp; GLENDALE AV</t>
  </si>
  <si>
    <t>HAMPTON RD &amp; GLEN ALPINE RD</t>
  </si>
  <si>
    <t>MISSION BLVD &amp; DALGO RD</t>
  </si>
  <si>
    <t>SNAKE RD &amp; DRAKE DR</t>
  </si>
  <si>
    <t>BENTLEY SCHOOL</t>
  </si>
  <si>
    <t>PASEO PADRE PKWY &amp; EGGERS DR</t>
  </si>
  <si>
    <t>COLTON BLVD &amp; CHAMBERS DR</t>
  </si>
  <si>
    <t>TOMPKINS AV &amp; DAISY ST</t>
  </si>
  <si>
    <t>HARBORD DR &amp; MORAGA AV</t>
  </si>
  <si>
    <t>GRAND ST &amp; DEAN ST</t>
  </si>
  <si>
    <t>2ND ST &amp; #24514</t>
  </si>
  <si>
    <t>ASHBY AV &amp; SHATTUCK AV</t>
  </si>
  <si>
    <t>BARRETT AV &amp; HARRIS AV</t>
  </si>
  <si>
    <t>BROADWAY TER &amp; TAURUS AV</t>
  </si>
  <si>
    <t>EUCLID AV &amp; #1151</t>
  </si>
  <si>
    <t>CUTTING BLVD &amp; ALVA AV</t>
  </si>
  <si>
    <t>EMBARCADERO RD &amp; WILDWOOD LN</t>
  </si>
  <si>
    <t>HUNTWOOD AV &amp; SALMON WAY</t>
  </si>
  <si>
    <t>PASEO PADRE PKWY &amp; OLIVE AV</t>
  </si>
  <si>
    <t>PASEO PADRE PKWY &amp; COUNTRY D</t>
  </si>
  <si>
    <t>SILVA AV &amp; LEIGHTON ST</t>
  </si>
  <si>
    <t>HIGHLAND AV &amp; BLAIR AV</t>
  </si>
  <si>
    <t>D ST &amp; DEXTER WAY</t>
  </si>
  <si>
    <t>MANDANA BLVD &amp; #804</t>
  </si>
  <si>
    <t>HAMPTON RD &amp; CROCKER AV</t>
  </si>
  <si>
    <t>CROCKER AV &amp; WOODLAND WAY</t>
  </si>
  <si>
    <t>KELLER AV &amp; CANYON OAKS DR</t>
  </si>
  <si>
    <t>CASTRO VALLEY BLVD &amp; ANITA A</t>
  </si>
  <si>
    <t>POTRERO AV &amp; S 53RD ST</t>
  </si>
  <si>
    <t>ARLINGTON BLVD &amp; #1749</t>
  </si>
  <si>
    <t>LIDO BLVD &amp; #35209</t>
  </si>
  <si>
    <t>HANSOM DR &amp; PINECREST DR</t>
  </si>
  <si>
    <t>ATLANTIC AV &amp; #1105</t>
  </si>
  <si>
    <t>GROVE WAY &amp; TANGLEWOOD DR</t>
  </si>
  <si>
    <t>WICKS BLVD &amp; SEA CLOUD AV</t>
  </si>
  <si>
    <t>COLLEGE AV &amp; KEITH AV</t>
  </si>
  <si>
    <t>BROADWAY TER &amp; SKYLINE BLVD</t>
  </si>
  <si>
    <t>KELLY ST &amp; MOSSY ROCK DR</t>
  </si>
  <si>
    <t>ARLINGTON BLVD &amp; HAVENS PL</t>
  </si>
  <si>
    <t>ALIDA ST &amp; LINCOLN AV</t>
  </si>
  <si>
    <t>CASTRO RANCH RD &amp; AMEND RD</t>
  </si>
  <si>
    <t>LAKESHORE AV &amp; #4072</t>
  </si>
  <si>
    <t>MISSION BLVD &amp; ANTELOPE DR</t>
  </si>
  <si>
    <t>SNAKE RD &amp; COLTON BLVD</t>
  </si>
  <si>
    <t>SAN LEANDRO BLVD &amp; WILLIAMS</t>
  </si>
  <si>
    <t>WASHINGTON BLVD &amp; CASTILLEJO</t>
  </si>
  <si>
    <t>BROADWAY TER &amp; SWAINLAND RD</t>
  </si>
  <si>
    <t>KELLER AV &amp; RILEA WAY</t>
  </si>
  <si>
    <t>HALEY ST &amp; CEDAR BLVD</t>
  </si>
  <si>
    <t>LANDING PKWY#46401</t>
  </si>
  <si>
    <t>FREMONT BLVD &amp; INGOT ST</t>
  </si>
  <si>
    <t>GROVE WAY &amp; GAIL DR</t>
  </si>
  <si>
    <t>ARROWHEAD DR &amp; GLENCOURT DR</t>
  </si>
  <si>
    <t>RHEEM AV &amp; 28TH ST</t>
  </si>
  <si>
    <t>CARSON ST &amp; ALISO AV</t>
  </si>
  <si>
    <t>SACRAMENTO ST &amp; HOPKINS ST</t>
  </si>
  <si>
    <t>GARVIN AV &amp; 26TH ST</t>
  </si>
  <si>
    <t>MOUNTAIN BLVD &amp; ASCOT DR</t>
  </si>
  <si>
    <t>SAN PABLO AV &amp; KIRK LN</t>
  </si>
  <si>
    <t>MARIN AV &amp; THE CIRCLE</t>
  </si>
  <si>
    <t>REDWOOD RD &amp; VEGAS AV</t>
  </si>
  <si>
    <t>860 81ST AV</t>
  </si>
  <si>
    <t>STRATFORD RD &amp; CANTEBURY LN</t>
  </si>
  <si>
    <t>FOLSOM AV &amp; THACKERAY AV</t>
  </si>
  <si>
    <t>AVENIDA DR &amp; QUEENS RD</t>
  </si>
  <si>
    <t>GLENWOOD GLADE &amp; BROADWAY TE</t>
  </si>
  <si>
    <t>GLEN ARTNEY ST &amp; SHETLAND AV</t>
  </si>
  <si>
    <t>STANTON AV &amp; ACORN ST</t>
  </si>
  <si>
    <t>LINK ST &amp; 105TH AV</t>
  </si>
  <si>
    <t>23RD AV &amp; E 7TH ST</t>
  </si>
  <si>
    <t>MOUNTAIN BLVD &amp; CALAFIA AV</t>
  </si>
  <si>
    <t>E ST &amp; BRET HARTE MIDDLE SCH</t>
  </si>
  <si>
    <t>ARLINGTON BLVD &amp; ELM AV</t>
  </si>
  <si>
    <t>CUTTING BLVD &amp; KENILWORTH ST</t>
  </si>
  <si>
    <t>MOWRY AV &amp; ROCKROSE DR</t>
  </si>
  <si>
    <t>TUNNEL RD &amp; ROBLE RD</t>
  </si>
  <si>
    <t>MISSION BLVD &amp; DRISCOLL RD</t>
  </si>
  <si>
    <t>THORNTON AV &amp; CONTRA COSTA A</t>
  </si>
  <si>
    <t>HALCYON DR &amp; OLEANDER ST</t>
  </si>
  <si>
    <t>OSGOOD RD &amp; OSGOOD CT</t>
  </si>
  <si>
    <t>JOAQUIN MILLER RD &amp; HEDGE LN</t>
  </si>
  <si>
    <t>CENTER ST &amp; DAVID ST</t>
  </si>
  <si>
    <t>1250 MARINA VILLAGE PKWY</t>
  </si>
  <si>
    <t>HAMPTON RD &amp; LA SALLE AV</t>
  </si>
  <si>
    <t>NEWARK BLVD &amp; CENTRAL AV</t>
  </si>
  <si>
    <t>GALLAUDET DR &amp; WALNUT AV</t>
  </si>
  <si>
    <t>ARLINGTON AV &amp; YOSEMITE RD</t>
  </si>
  <si>
    <t>PASEO PADRE PKWY &amp; OCASO CAM</t>
  </si>
  <si>
    <t>2ND ST &amp; #24535</t>
  </si>
  <si>
    <t>29TH ST &amp; TULARE AV</t>
  </si>
  <si>
    <t>SARONI DR &amp; HOMEWOOD DR</t>
  </si>
  <si>
    <t>SEQUOYAH RD &amp; HEAFEY RD</t>
  </si>
  <si>
    <t>STEVENSON BLVD &amp; GUARDINO DR</t>
  </si>
  <si>
    <t>PASEO PADRE PKWY &amp; ETHEL ST</t>
  </si>
  <si>
    <t>PIERCE ST &amp; CENTRAL AV</t>
  </si>
  <si>
    <t>S MILPITAS BLVD &amp; MONTAGUE E</t>
  </si>
  <si>
    <t>TOMPKINS AV &amp; BUELL ST</t>
  </si>
  <si>
    <t>MANDANA BLVD &amp; #801</t>
  </si>
  <si>
    <t>HARBORD DR &amp; AMY DR</t>
  </si>
  <si>
    <t>BARRETT AV &amp; TULLER AV</t>
  </si>
  <si>
    <t>SANTA CLARA ST &amp; OCIE WAY</t>
  </si>
  <si>
    <t>ALVARADO-NILES RD &amp; OSPREY D</t>
  </si>
  <si>
    <t>ALIDA ST &amp; LAGUNA AV</t>
  </si>
  <si>
    <t>HARRIS RD &amp; HUNTWOOD AV</t>
  </si>
  <si>
    <t>HIGH ST &amp; CALHOUN ST</t>
  </si>
  <si>
    <t>JOAQUIN MILLER RD &amp; SKYLINE</t>
  </si>
  <si>
    <t>EUCLID AV &amp; #1152</t>
  </si>
  <si>
    <t>HAMPTON RD &amp; LEXFORD RD</t>
  </si>
  <si>
    <t>LAKESHORE AV &amp; PARK LN</t>
  </si>
  <si>
    <t>TOMPKINS AV &amp; WILKIE ST</t>
  </si>
  <si>
    <t>LAKE CHABOT RD &amp; CASTRO VALL</t>
  </si>
  <si>
    <t>ENCINAL AV &amp; BENTON ST</t>
  </si>
  <si>
    <t>WICKS BLVD &amp; FARALLON DR</t>
  </si>
  <si>
    <t>MOUNTAIN BLVD &amp; #1500</t>
  </si>
  <si>
    <t>SAN LEANDRO ST &amp; 77TH AV</t>
  </si>
  <si>
    <t>REDWOOD RD &amp; LESSLEY AV</t>
  </si>
  <si>
    <t>SARONI DR &amp; GLENCOURT DR</t>
  </si>
  <si>
    <t>MOUNTAIN BLVD &amp; WOODCREST CI</t>
  </si>
  <si>
    <t>HEYER AV &amp; HEYER PL</t>
  </si>
  <si>
    <t>ALCATRAZ AV &amp; HILLEGASS AV</t>
  </si>
  <si>
    <t>MC BRYDE AV &amp; ARLINGTON BLVD</t>
  </si>
  <si>
    <t>PASEO GRANDE &amp; VIA CORDOBA</t>
  </si>
  <si>
    <t>LEIMERT BLVD &amp; OAK CREST DR</t>
  </si>
  <si>
    <t>ARLINGTON BLVD &amp; #1525</t>
  </si>
  <si>
    <t>RUMRILL BLVD &amp; ROAD 20</t>
  </si>
  <si>
    <t>CHERRY ST &amp; SMITH AV</t>
  </si>
  <si>
    <t>MACARTHUR BLVD &amp; FORTUNA AV</t>
  </si>
  <si>
    <t>BROADWAY TER &amp; COUNTRY CLUB</t>
  </si>
  <si>
    <t>FARALLON DR &amp; WICKS BLVD</t>
  </si>
  <si>
    <t>TUNNEL RD &amp; SKYLINE BLVD</t>
  </si>
  <si>
    <t>HEARTWOOD DR &amp; COLTON BLVD</t>
  </si>
  <si>
    <t>ELGIN ST &amp; VIDELL ST</t>
  </si>
  <si>
    <t>CROCKER AV &amp; FARRAGUT AV</t>
  </si>
  <si>
    <t>PURDUE ST &amp; ESSER AV</t>
  </si>
  <si>
    <t>CHERRY ST &amp; MOORES AV</t>
  </si>
  <si>
    <t>BROADWAY &amp; TL BERKLEY WAY</t>
  </si>
  <si>
    <t>HIGH ST &amp; TOMPKINS AV</t>
  </si>
  <si>
    <t>DUNCAN WAY &amp; BROADWAY TER</t>
  </si>
  <si>
    <t>BROADWAY TER &amp; MERRIEWOOD DR</t>
  </si>
  <si>
    <t>KELLER AV &amp; CAMPUS DR</t>
  </si>
  <si>
    <t>INDUSTRIAL PKWY &amp; RUUS RD</t>
  </si>
  <si>
    <t>CAMPUS DR &amp; OAKES DR</t>
  </si>
  <si>
    <t>ARLINGTON BLVD &amp; SCENIC ST</t>
  </si>
  <si>
    <t>FLORENCE AV &amp; ALTA RD</t>
  </si>
  <si>
    <t>HANSOM DR &amp; SKYLINE BLVD</t>
  </si>
  <si>
    <t>SACRAMENTO ST &amp; ROSE ST</t>
  </si>
  <si>
    <t>HALEY ST &amp; CABERNET AV</t>
  </si>
  <si>
    <t>ASHBY AV &amp; CLAREMONT AV</t>
  </si>
  <si>
    <t>SEQUOYAH RD &amp; MOUNTAIN BLVD</t>
  </si>
  <si>
    <t>OLINDA RD &amp; ROBINHOOD DR</t>
  </si>
  <si>
    <t>ARLINGTON BLVD &amp; #1529</t>
  </si>
  <si>
    <t>MERCED ST &amp; W AVENUE 140TH</t>
  </si>
  <si>
    <t>MISSION BLVD &amp; DAGGETT AV</t>
  </si>
  <si>
    <t>HARBORD DR &amp; MAXWELTON RD</t>
  </si>
  <si>
    <t>BROADWAY TER &amp; #6141</t>
  </si>
  <si>
    <t>ASHBY AV &amp; DEAKIN ST</t>
  </si>
  <si>
    <t>RUMRILL BLVD &amp; BUSH AV</t>
  </si>
  <si>
    <t>81ST AV &amp; SAN LEANDRO ST</t>
  </si>
  <si>
    <t>MISSION BLVD &amp; ESPARITO AV</t>
  </si>
  <si>
    <t>EUCLID AV &amp; BUENA VISTA WAY</t>
  </si>
  <si>
    <t>ALCATRAZ AV &amp; COLLEGE AV</t>
  </si>
  <si>
    <t>SAN PABLO DAM RD &amp; GREENRIDG</t>
  </si>
  <si>
    <t>RUMRILL BLVD &amp; DOVER AV</t>
  </si>
  <si>
    <t>HIGHLAND AV &amp; GUILFORD RD</t>
  </si>
  <si>
    <t>MARIN AV &amp; ARLINGTON CIR</t>
  </si>
  <si>
    <t>164TH ST &amp; GORDON WAY</t>
  </si>
  <si>
    <t>HIGH ST &amp; HYACINTH AV</t>
  </si>
  <si>
    <t>CAMPUS DR &amp; SHASTA RD</t>
  </si>
  <si>
    <t>CAMPUS DR &amp; QUAIL AV</t>
  </si>
  <si>
    <t>SENIOR AV &amp; FAIRLAWN DR</t>
  </si>
  <si>
    <t>MOUNTAIN BLVD &amp; KELLER AV</t>
  </si>
  <si>
    <t>RUMRILL BLVD &amp; EMERIC AV</t>
  </si>
  <si>
    <t>ASHBY AV &amp; WHEELER ST</t>
  </si>
  <si>
    <t>DAISY ST &amp; FAIR AV</t>
  </si>
  <si>
    <t>MADISON AV &amp; VANNOY AV</t>
  </si>
  <si>
    <t>MOUNTAIN BLVD &amp; KEARNEY AV</t>
  </si>
  <si>
    <t>HEYER AV &amp; MADISON AV</t>
  </si>
  <si>
    <t>SNAKE RD &amp; MAGELLAN DR</t>
  </si>
  <si>
    <t>MILES AV &amp; PRESLEY WAY</t>
  </si>
  <si>
    <t>HARBORD DR &amp; TEMPLAR PL</t>
  </si>
  <si>
    <t>GREENLY DR &amp; COLUMBIAN DR</t>
  </si>
  <si>
    <t>RUMRILL BLVD &amp; 17TH ST</t>
  </si>
  <si>
    <t>RUMRILL BLVD &amp; PINE AV</t>
  </si>
  <si>
    <t>MC BRYDE AV &amp; MARIN AV</t>
  </si>
  <si>
    <t>ARLINGTON BLVD &amp; CYPRESS AV</t>
  </si>
  <si>
    <t>HARBORD DR &amp; HILLTOP CR</t>
  </si>
  <si>
    <t>GARVIN AV &amp; 38TH ST</t>
  </si>
  <si>
    <t>ALIDA ST &amp; COOLIDGE AV</t>
  </si>
  <si>
    <t>SAN PABLO DAM RD &amp; #5030</t>
  </si>
  <si>
    <t>MOUNTAIN BLVD &amp; #1475</t>
  </si>
  <si>
    <t>REDWOOD RD &amp; MODESTO ST</t>
  </si>
  <si>
    <t>MC BRYDE AV &amp; RALSTON AV</t>
  </si>
  <si>
    <t>NAVELLIER ST &amp; POTRERO AV</t>
  </si>
  <si>
    <t>DAISY ST &amp; DAVENPORT AV</t>
  </si>
  <si>
    <t>WALNUT AV &amp; GODFREY PL</t>
  </si>
  <si>
    <t>CAMPUS DR &amp; DEL MAR AV</t>
  </si>
  <si>
    <t>OLINDA RD &amp; WENDY LN</t>
  </si>
  <si>
    <t>SCOTT ST &amp; MANILA AV</t>
  </si>
  <si>
    <t>MECARTNEY RD &amp; SHARON RD</t>
  </si>
  <si>
    <t>ALCATRAZ AV &amp; DANA ST</t>
  </si>
  <si>
    <t>TUNNEL RD &amp; VICENTE RD</t>
  </si>
  <si>
    <t>ASCOT DR &amp; SCOUT RD</t>
  </si>
  <si>
    <t>SKYLINE BLVD &amp; BROADWAY TER</t>
  </si>
  <si>
    <t>SYCAMORE ST &amp; MAYHEWS LANDIN</t>
  </si>
  <si>
    <t>SARONI DR &amp; SAYRE DR</t>
  </si>
  <si>
    <t>INDUSTRIAL PKWY &amp; INDUSTRIAL</t>
  </si>
  <si>
    <t>FLORENCE AV &amp; BROADWAY TER</t>
  </si>
  <si>
    <t>E 14TH ST &amp; SYBIL AV</t>
  </si>
  <si>
    <t>ALCATRAZ AV &amp; RACINE ST</t>
  </si>
  <si>
    <t>PASEO PADRE PKWY &amp; QUEMA DR</t>
  </si>
  <si>
    <t>HARBORD DR &amp; FLORENCE AV</t>
  </si>
  <si>
    <t>ARLINGTON AV &amp; MENDOCINO PAT</t>
  </si>
  <si>
    <t>CHERRY ST &amp; ROBERTSON AV</t>
  </si>
  <si>
    <t>EDWARDS AV &amp; GREENLY DR</t>
  </si>
  <si>
    <t>MC BRYDE AV &amp; AMADOR ST</t>
  </si>
  <si>
    <t>BROADWAY TER &amp; TEMESCAL RECR</t>
  </si>
  <si>
    <t>SNAKE RD &amp; ZINN DR</t>
  </si>
  <si>
    <t>FARALLON DR &amp; GRIFFITH ST</t>
  </si>
  <si>
    <t>SKYLINE BLVD &amp; BACON RD</t>
  </si>
  <si>
    <t>DUNCAN WAY &amp; GLENWOOD GLADE</t>
  </si>
  <si>
    <t>OLINDA RD &amp; SHERWOOD FOREST</t>
  </si>
  <si>
    <t>HIGH ST &amp; STEELE ST</t>
  </si>
  <si>
    <t>RICHMOND ST &amp; MANILA AV</t>
  </si>
  <si>
    <t>SHASTA RD &amp; MILLER AV</t>
  </si>
  <si>
    <t>HARBORD DR &amp; CLAREWOOD DR</t>
  </si>
  <si>
    <t>MOUNTAIN BLVD &amp; CABOT DR</t>
  </si>
  <si>
    <t>SEQUOYAH RD &amp; TURNLEY AV</t>
  </si>
  <si>
    <t>CASTRO RANCH RD &amp; OLINDA DR</t>
  </si>
  <si>
    <t>CONESTOGA WAY &amp; CASTRO RANCH</t>
  </si>
  <si>
    <t>GOLF LINKS RD &amp; MOUNTAIN BLV</t>
  </si>
  <si>
    <t>MERCED ST &amp; RAILROAD CROSSIN</t>
  </si>
  <si>
    <t>851 81ST AV</t>
  </si>
  <si>
    <t>COOLIDGE AV &amp; MORGAN AV</t>
  </si>
  <si>
    <t>LEIMERT BLVD &amp; BYWOOD DR</t>
  </si>
  <si>
    <t>STEVENSON BLVD &amp; #4445</t>
  </si>
  <si>
    <t>FARALLON DR &amp; #2012</t>
  </si>
  <si>
    <t>SEQUOYAH RD &amp; MENDENHALL RD</t>
  </si>
  <si>
    <t>MOUNTAIN BLVD &amp; EL PATIO</t>
  </si>
  <si>
    <t>CEDAR BLVD &amp; DUPONT AV</t>
  </si>
  <si>
    <t>FLORENCE AV &amp; MODOC AV</t>
  </si>
  <si>
    <t>GREENLY DR &amp; LAMP ST</t>
  </si>
  <si>
    <t>CASTRO RANCH RD &amp; COBBLESTON</t>
  </si>
  <si>
    <t>NAVELLIER ST &amp; SCHMIDT LN</t>
  </si>
  <si>
    <t>LEIMERT BLVD &amp; MONTEREY BLVD</t>
  </si>
  <si>
    <t>HIGHLAND AV &amp; SHERIDAN AV</t>
  </si>
  <si>
    <t>SKYLINE BLVD &amp; STANTONVILLE</t>
  </si>
  <si>
    <t>ASHBY AV &amp; PIEDMONT AV</t>
  </si>
  <si>
    <t>DAISY ST &amp; #5040</t>
  </si>
  <si>
    <t>WOODVIEW DR &amp; CABRILLO SUR</t>
  </si>
  <si>
    <t>FONTAINE ST &amp; #9120</t>
  </si>
  <si>
    <t>MOUNTAIN BLVD &amp; SHONE AV</t>
  </si>
  <si>
    <t>JARVIS AV &amp; HALEY ST</t>
  </si>
  <si>
    <t>GOLF LINKS RD &amp; #8335</t>
  </si>
  <si>
    <t>CENTRAL AV &amp; PACIFIC AV</t>
  </si>
  <si>
    <t>FARALLON DR &amp; #2014</t>
  </si>
  <si>
    <t>ARLINGTON AV &amp; MENDOCINO AV</t>
  </si>
  <si>
    <t>COLLEGE AV &amp; WEBSTER ST</t>
  </si>
  <si>
    <t>OLINDA DR &amp; ROBINHOOD DR</t>
  </si>
  <si>
    <t>MOESER LN &amp; POMONA AV</t>
  </si>
  <si>
    <t>HILLTOP DR &amp; EASTSHORE FWY</t>
  </si>
  <si>
    <t>COLTON BLVD &amp; HEARTWOOD DR</t>
  </si>
  <si>
    <t>ISLAND DR &amp; CLUBHOUSE MEMORI</t>
  </si>
  <si>
    <t>SKYLINE BLVD &amp; GRAHAM PL</t>
  </si>
  <si>
    <t>BUCHANAN ST &amp; I-80</t>
  </si>
  <si>
    <t>SKYLINE BLVD &amp; SKYWAY LN</t>
  </si>
  <si>
    <t>GREENLY DR &amp; FIELD ST</t>
  </si>
  <si>
    <t>SKYLINE BLVD &amp; PARKRIDGE DR</t>
  </si>
  <si>
    <t>ALCATRAZ AV &amp; ADELINE ST</t>
  </si>
  <si>
    <t>ALCATRAZ AV &amp; TELEGRAPH AV</t>
  </si>
  <si>
    <t>I-80 &amp; BUCHANAN ST</t>
  </si>
  <si>
    <t>HIGH ST &amp; STERLING AV</t>
  </si>
  <si>
    <t>HIGH ST &amp; VAN BUREN ST</t>
  </si>
  <si>
    <t>ALCATRAZ AV &amp; CALIFORNIA ST</t>
  </si>
  <si>
    <t>ALCATRAZ AV &amp; DOVER ST</t>
  </si>
  <si>
    <t>ALCATRAZ AV &amp; KING ST</t>
  </si>
  <si>
    <t>ALCATRAZ AV &amp; SACRAMENTO ST</t>
  </si>
  <si>
    <t>FAIRLAWN DR &amp; AVENIDA DR</t>
  </si>
  <si>
    <t>SHASTA RD &amp; QUEENS RD</t>
  </si>
  <si>
    <t>ARLINGTON BLVD &amp; DEL MONTE S</t>
  </si>
  <si>
    <t>CUTTING BLVD &amp; SNOWDEN AV</t>
  </si>
  <si>
    <t>NAVELLIER ST &amp; SEAVIEW PL</t>
  </si>
  <si>
    <t>SCOTT ST &amp; SCHMIDT LN</t>
  </si>
  <si>
    <t>ARLINGTON BLVD &amp; VILLA NUEVA</t>
  </si>
  <si>
    <t>DRISCOLL RD &amp; DURILLO DR</t>
  </si>
  <si>
    <t>FREMONT BLVD &amp; CUSHING PKWY</t>
  </si>
  <si>
    <t>MILMONT DR &amp; #48501</t>
  </si>
  <si>
    <t>PAGE AV &amp; KATO RD</t>
  </si>
  <si>
    <t>PAGE AV &amp; MILMONT ST</t>
  </si>
  <si>
    <t>PASEO PADRE PKWY &amp; CHADBOURN</t>
  </si>
  <si>
    <t>PASEO PADRE PKWY &amp; COVINGTON</t>
  </si>
  <si>
    <t>PASEO PADRE PKWY &amp; CREE RD</t>
  </si>
  <si>
    <t>PASEO PADRE PKWY &amp; DRISCOLL</t>
  </si>
  <si>
    <t>PASEO PADRE PKWY &amp; WASHINGTO</t>
  </si>
  <si>
    <t>SANTA CLARA ST &amp; SANTA CLARA</t>
  </si>
  <si>
    <t>HALEY ST &amp; JARVIS AV</t>
  </si>
  <si>
    <t>JARVIS AV &amp; LIDO BLVD</t>
  </si>
  <si>
    <t>LIDO BLVD &amp; LIDO CT</t>
  </si>
  <si>
    <t>MOWRY AV &amp; CHERRY ST</t>
  </si>
  <si>
    <t>81ST AV &amp; #860</t>
  </si>
  <si>
    <t>98TH AV &amp; LAWLOR ST</t>
  </si>
  <si>
    <t>ALCATRAZ AV &amp; RAYMOND ST</t>
  </si>
  <si>
    <t>ALCATRAZ AV &amp; SHATTUCK AV</t>
  </si>
  <si>
    <t>ALIDA ST &amp; LINNET AV</t>
  </si>
  <si>
    <t>BROADWAY TER &amp; #6133</t>
  </si>
  <si>
    <t>BROADWAY TER &amp; BALSAM WAY</t>
  </si>
  <si>
    <t>BROADWAY TER &amp; GWIN RD</t>
  </si>
  <si>
    <t>BROADWAY TER &amp; PINEHAVEN RD</t>
  </si>
  <si>
    <t>BROADWAY TER &amp; PINENEEDLE DR</t>
  </si>
  <si>
    <t>BROADWAY TER &amp; WARREN FRWY E</t>
  </si>
  <si>
    <t>BROADWAY TER &amp; WOODLAND PL</t>
  </si>
  <si>
    <t>BROADWAY &amp; ADA ST</t>
  </si>
  <si>
    <t>BROADWAY &amp; BROOKSIDE AV</t>
  </si>
  <si>
    <t>BROADWAY &amp; KEITH AV</t>
  </si>
  <si>
    <t>MOUNTAIN BLVD &amp; FRONTAGE RD</t>
  </si>
  <si>
    <t>CHARLESTON ST &amp; LAGUNA AV</t>
  </si>
  <si>
    <t>COLTON BLVD &amp; ASILOMAR CIR</t>
  </si>
  <si>
    <t>COOLIDGE AV &amp; #4024</t>
  </si>
  <si>
    <t>COOLIDGE AV &amp; ALIDA ST</t>
  </si>
  <si>
    <t>CROCKER AV &amp; ASHMOUNT AV</t>
  </si>
  <si>
    <t>DUNCAN WAY &amp; LEO WAY</t>
  </si>
  <si>
    <t>EDWARDS AV &amp; SUNKIST DR</t>
  </si>
  <si>
    <t>FLORENCE AV &amp; MORPETH ST</t>
  </si>
  <si>
    <t>GLENCOURT DR &amp; HOMEGLEN LN</t>
  </si>
  <si>
    <t>GOLF LINKS RD &amp; 98TH AV</t>
  </si>
  <si>
    <t>GREENLY DR &amp; KELLER AV</t>
  </si>
  <si>
    <t>HEARTWOOD DR &amp; #6669</t>
  </si>
  <si>
    <t>HEARTWOOD DR &amp; SARONI DR</t>
  </si>
  <si>
    <t>KELLER AV &amp; EARL ST</t>
  </si>
  <si>
    <t>KELLER AV &amp; SEQUOYAH RD</t>
  </si>
  <si>
    <t>LAGUNA AV &amp; ALIDA ST</t>
  </si>
  <si>
    <t>LEIMERT BLVD &amp; #1768</t>
  </si>
  <si>
    <t>LEIMERT BLVD &amp; #1789</t>
  </si>
  <si>
    <t>LEIMERT BLVD &amp; #2020</t>
  </si>
  <si>
    <t>LEIMERT BLVD &amp; #2032</t>
  </si>
  <si>
    <t>LEIMERT BLVD &amp; #2565</t>
  </si>
  <si>
    <t>LEIMERT BLVD &amp; BRIDGEVIEW DR</t>
  </si>
  <si>
    <t>LEIMERT BLVD &amp; HOOVER AV</t>
  </si>
  <si>
    <t>LEIMERT BLVD &amp; OAKVIEW DR</t>
  </si>
  <si>
    <t>LEIMERT BLVD &amp; WRENN ST</t>
  </si>
  <si>
    <t>MANDANA BLVD &amp; CALMAR AV</t>
  </si>
  <si>
    <t>MODOC AV &amp; SONIA ST</t>
  </si>
  <si>
    <t>MOUNTAIN BLVD &amp; BERMUDA AV</t>
  </si>
  <si>
    <t>OAKLAND COMMUNITY DAY SCHOOL</t>
  </si>
  <si>
    <t>MOUNTAIN BLVD &amp; KNOLL AV</t>
  </si>
  <si>
    <t>MOUNTAIN BLVD &amp; STAUFFER PL</t>
  </si>
  <si>
    <t>SEQUOYAH RD &amp; KELLER AV</t>
  </si>
  <si>
    <t>SEQUOYAH RD &amp; OAK HILL RD</t>
  </si>
  <si>
    <t>SKYLINE BLVD &amp; #13200</t>
  </si>
  <si>
    <t>SKYLINE BLVD &amp; #13499</t>
  </si>
  <si>
    <t>SKYLINE BLVD &amp; #13500</t>
  </si>
  <si>
    <t>SKYLINE BLVD &amp; LEXFORD PL</t>
  </si>
  <si>
    <t>SUNKIST DR &amp; EDWARDS AV</t>
  </si>
  <si>
    <t>HIGHLAND AV &amp; OAKLAND AV</t>
  </si>
  <si>
    <t>HIGHLAND AV &amp; PARK WAY</t>
  </si>
  <si>
    <t>FAIRWAY DR &amp; PARK CENTRAL</t>
  </si>
  <si>
    <t>GARVIN AV &amp; 30TH ST</t>
  </si>
  <si>
    <t>GARVIN AV &amp; 32ND ST</t>
  </si>
  <si>
    <t>HILLTOP DR &amp; LA PALOMA RD</t>
  </si>
  <si>
    <t>HILLTOP DR &amp; PARK &amp; RIDE</t>
  </si>
  <si>
    <t>HILLTOP DR &amp; PARK CENTRAL</t>
  </si>
  <si>
    <t>HILLTOP DR &amp; ROLLING HILLS M</t>
  </si>
  <si>
    <t>HILLTOP DR &amp; SANTA MARIA RD</t>
  </si>
  <si>
    <t>PARK CENTRAL &amp; PARKRIDGE DR</t>
  </si>
  <si>
    <t>PARK CENTRAL &amp; PARKWAY DR</t>
  </si>
  <si>
    <t>PARKWAY DR &amp; FAIRWAY DR</t>
  </si>
  <si>
    <t>PARKWAY DR &amp; GREENWAY DR</t>
  </si>
  <si>
    <t>CARRIAGE DR &amp; BUCKBOARD S WA</t>
  </si>
  <si>
    <t>CARRIAGE DR &amp; BUCKBOARD N WA</t>
  </si>
  <si>
    <t>CARRIAGE DR &amp; #5209</t>
  </si>
  <si>
    <t>RUMRILL BLVD &amp; FOLSOM AV</t>
  </si>
  <si>
    <t>STANTON AV &amp; JOHN AV</t>
  </si>
  <si>
    <t>FAIRMONT DR &amp; 152ND AV</t>
  </si>
  <si>
    <t>FAIRMONT DR &amp; CROSSWALK</t>
  </si>
  <si>
    <t>FAIRMONT DR &amp; FOOTHILL BLVD</t>
  </si>
  <si>
    <t>FAIRMONT DR &amp; JUVENILE HALL</t>
  </si>
  <si>
    <t>FAIRMONT DR &amp; LARK ST</t>
  </si>
  <si>
    <t>N MILPITAS BLVD &amp; HANSON CT</t>
  </si>
  <si>
    <t>ARLINGTON BLVD &amp; PATTERSON C</t>
  </si>
  <si>
    <t>HILLTOP DR &amp; MANOR RD</t>
  </si>
  <si>
    <t>HILLTOP DR &amp; MARIN RD</t>
  </si>
  <si>
    <t>HILLTOP DR &amp; RENFREW RD</t>
  </si>
  <si>
    <t>MANOR RD &amp; APPIAN WAY</t>
  </si>
  <si>
    <t>SAN PABLO DAM RD &amp; #4670</t>
  </si>
  <si>
    <t>SAN PABLO DAM RD &amp; JODIE LN</t>
  </si>
  <si>
    <t>SAN PABLO DAM RD &amp; OAK CREEK</t>
  </si>
  <si>
    <t>SAN PABLO DAM RD &amp; PHEASANT</t>
  </si>
  <si>
    <t>SAN PABLO DAM RD &amp; TERRI ANN</t>
  </si>
  <si>
    <t>VALLEY VIEW RD &amp; AMEND RD</t>
  </si>
  <si>
    <t>VALLEY VIEW RD &amp; VIA GIARAMI</t>
  </si>
  <si>
    <t>F511ID</t>
  </si>
  <si>
    <t>Rank</t>
  </si>
  <si>
    <t>StopId</t>
  </si>
  <si>
    <t>BookingId</t>
  </si>
  <si>
    <t>ScheduleType</t>
  </si>
  <si>
    <t>Categories</t>
  </si>
  <si>
    <t>BRT</t>
  </si>
  <si>
    <t>BusStopDescription</t>
  </si>
  <si>
    <t>span_duration_min</t>
  </si>
  <si>
    <t>freq_10pctile</t>
  </si>
  <si>
    <t>lostrips_10pctile</t>
  </si>
  <si>
    <t>sum_ons</t>
  </si>
  <si>
    <t>sum_offs</t>
  </si>
  <si>
    <t>sum_total</t>
  </si>
  <si>
    <t>Shelter Jurisdiction</t>
  </si>
  <si>
    <t>City</t>
  </si>
  <si>
    <t>County</t>
  </si>
  <si>
    <t>Ward</t>
  </si>
  <si>
    <t>Person_Minutes</t>
  </si>
  <si>
    <t>PM_PercentileRANK</t>
  </si>
  <si>
    <t>pct_peopleofcolor</t>
  </si>
  <si>
    <t>POC_PercentileRank</t>
  </si>
  <si>
    <t>pct_below200pctfedpov</t>
  </si>
  <si>
    <t>POV_PercentileRank</t>
  </si>
  <si>
    <t>Social Services</t>
  </si>
  <si>
    <t xml:space="preserve">No Service </t>
  </si>
  <si>
    <t>2108FA</t>
  </si>
  <si>
    <t>Weekday</t>
  </si>
  <si>
    <t>E St &amp; Bret Harte Middle School</t>
  </si>
  <si>
    <t>Broadway Ter &amp; Country Club Dr</t>
  </si>
  <si>
    <t>Broadway Ter &amp; Hermosa Av</t>
  </si>
  <si>
    <t>6133 Broadway Ter</t>
  </si>
  <si>
    <t>Broadway Ter &amp; Arts Jr High School/Far West High</t>
  </si>
  <si>
    <t>Broadway Ter &amp; Carlton St</t>
  </si>
  <si>
    <t>Moraga Av &amp; Montclair Recreation Center</t>
  </si>
  <si>
    <t>B St &amp; 5th St</t>
  </si>
  <si>
    <t>Stanton Av &amp; Stanton Heights Ct</t>
  </si>
  <si>
    <t>Golf Links Rd &amp; Elysian Fields Dr</t>
  </si>
  <si>
    <t>Lincoln Av &amp; Maiden Ln</t>
  </si>
  <si>
    <t>4500 Lincoln Av</t>
  </si>
  <si>
    <t>Joaquin Miller Rd &amp; Crockett Pl</t>
  </si>
  <si>
    <t>Joaquin Miller Rd &amp; Mountain Blvd</t>
  </si>
  <si>
    <t>Joaquin Miller Rd &amp; Robinson Dr</t>
  </si>
  <si>
    <t>Joaquin Miller Rd &amp; Sanborn Dr (East Jctn)</t>
  </si>
  <si>
    <t>Joaquin Miller Rd &amp; Sanborn Dr (West Jctn)</t>
  </si>
  <si>
    <t>Skyline Blvd &amp; Redwood Rd</t>
  </si>
  <si>
    <t>Golf Links Rd &amp; Scotia Av</t>
  </si>
  <si>
    <t>Golf Links Rd &amp; Anza Av</t>
  </si>
  <si>
    <t>Lincoln Av &amp; Greek Church</t>
  </si>
  <si>
    <t>Joaquin Miller Rd &amp; Crane Way (West Jctn)</t>
  </si>
  <si>
    <t>Lincoln Av &amp; Monterey Blvd</t>
  </si>
  <si>
    <t>Skyline Blvd &amp; Stantonville Dr</t>
  </si>
  <si>
    <t>Joaquin Miller Rd &amp; Butters Dr</t>
  </si>
  <si>
    <t>Skyline Blvd &amp; Crestmont Dr</t>
  </si>
  <si>
    <t>Skyline Blvd &amp; Rishell Rd</t>
  </si>
  <si>
    <t>Joaquin Miller Rd &amp; Skyline Blvd</t>
  </si>
  <si>
    <t>Joaquin Miller Rd &amp; Crane Way</t>
  </si>
  <si>
    <t>Joaquin Miller Rd &amp; Hedge Ln</t>
  </si>
  <si>
    <t>Lake Chabot Rd &amp; Castro Valley Blvd</t>
  </si>
  <si>
    <t>Lincoln Av &amp; Head Royce School</t>
  </si>
  <si>
    <t>Mecartney Rd &amp; Sharon Rd</t>
  </si>
  <si>
    <t>Madison Av &amp; James Av</t>
  </si>
  <si>
    <t>Redwood Rd &amp; Lorena Av</t>
  </si>
  <si>
    <t>Paseo Grande &amp; Via Cordoba</t>
  </si>
  <si>
    <t>Elgin St &amp; Linnea Av</t>
  </si>
  <si>
    <t>Seven Hills Rd &amp; Brickell Way</t>
  </si>
  <si>
    <t>Redwood Rd &amp; Modesto St</t>
  </si>
  <si>
    <t>Grizzly Peak Blvd &amp; Arcade Av</t>
  </si>
  <si>
    <t>Madison Av &amp; Vannoy Av</t>
  </si>
  <si>
    <t>Sycamore Av &amp; Silva Av</t>
  </si>
  <si>
    <t>Foothill Blvd &amp; City Center Dr (South Jctn)</t>
  </si>
  <si>
    <t>Bockman Rd &amp; Via Toyon</t>
  </si>
  <si>
    <t>Miramar Av &amp; Stanton Av</t>
  </si>
  <si>
    <t>Bockman Rd &amp; Via Sonora</t>
  </si>
  <si>
    <t>Grove Way &amp; Tanglewood Dr</t>
  </si>
  <si>
    <t>Bockman Rd &amp; Via Redondo</t>
  </si>
  <si>
    <t>Carlson Blvd &amp; Placer St</t>
  </si>
  <si>
    <t>Rumrill Blvd &amp; Folsom Av</t>
  </si>
  <si>
    <t>Carlson Blvd &amp; Columbia Av</t>
  </si>
  <si>
    <t>San Pablo Dam Rd &amp; Oak Creek Rd</t>
  </si>
  <si>
    <t>Newark Blvd &amp; Central Av</t>
  </si>
  <si>
    <t>Cedar Blvd &amp; Forbes Dr</t>
  </si>
  <si>
    <t>Niles Blvd &amp; E St</t>
  </si>
  <si>
    <t>Redwood Rd &amp; Vegas Av</t>
  </si>
  <si>
    <t>Ruus Rd &amp; Thiel Rd</t>
  </si>
  <si>
    <t>Grove Way &amp; Gail Dr</t>
  </si>
  <si>
    <t>Cedar Blvd &amp; Port Sailwood Dr</t>
  </si>
  <si>
    <t>Carlson Blvd &amp; Tehama Av</t>
  </si>
  <si>
    <t>Cherry St &amp; Robertson Av</t>
  </si>
  <si>
    <t>Alvarado-Niles Rd &amp; Osprey Dr</t>
  </si>
  <si>
    <t>Farallon Dr &amp; Griffith St</t>
  </si>
  <si>
    <t>Cedar Blvd &amp; S Magazine (Newpark Mall)</t>
  </si>
  <si>
    <t>Grizzly Peak Blvd &amp; Keeler Av</t>
  </si>
  <si>
    <t>San Pablo Dam Rd &amp; Greenridge Dr</t>
  </si>
  <si>
    <t>Cedar Blvd &amp; San Antonio Way</t>
  </si>
  <si>
    <t>Grove Way &amp; Orange Av</t>
  </si>
  <si>
    <t>Cherry St &amp; Moores Av</t>
  </si>
  <si>
    <t>Industrial Pkwy &amp; Ruus Rd</t>
  </si>
  <si>
    <t>Wicks Blvd &amp; Liberty Way (Opp. Stenzel Park)</t>
  </si>
  <si>
    <t>Cedar Blvd &amp; Joaquin Murieta Av</t>
  </si>
  <si>
    <t>Cedar Blvd &amp; Lake Blvd</t>
  </si>
  <si>
    <t>Newark Blvd &amp; Civic Terrace Av</t>
  </si>
  <si>
    <t>Carlson Blvd &amp; Sutter Av</t>
  </si>
  <si>
    <t>Cedar Blvd &amp; Balentine Dr (Newark Memorial High)</t>
  </si>
  <si>
    <t>Wicks Blvd &amp; Farallon Dr</t>
  </si>
  <si>
    <t>San Pablo Dam Rd &amp; Lois Ln</t>
  </si>
  <si>
    <t>Stevenson Blvd &amp; Blacow Rd</t>
  </si>
  <si>
    <t>2014 Farallon Dr (North Face Complex)</t>
  </si>
  <si>
    <t>Merced St &amp; Railroad Crossing (Near W Ave. 140th)</t>
  </si>
  <si>
    <t>San Pablo Dam Rd &amp; Bristlecone Dr</t>
  </si>
  <si>
    <t>Cedar Blvd &amp; Balentine Dr</t>
  </si>
  <si>
    <t>46401 Landing Pkwy</t>
  </si>
  <si>
    <t>Valley View Rd &amp; D Avilla Way</t>
  </si>
  <si>
    <t>Osgood Rd &amp; Osgood Ct</t>
  </si>
  <si>
    <t>Cedar Blvd &amp; Newark Blvd</t>
  </si>
  <si>
    <t>Cedar Blvd &amp; S Magazine</t>
  </si>
  <si>
    <t>Mowry Av &amp; Parkside Dr</t>
  </si>
  <si>
    <t>Paseo Padre Pkwy &amp; Blackstone Way</t>
  </si>
  <si>
    <t>Valley View Rd &amp; Valley View Ct</t>
  </si>
  <si>
    <t>Mowry Av &amp; Parkside Dr (Washington Hosp.Emer.Ent.)</t>
  </si>
  <si>
    <t>1105 Atlantic Av</t>
  </si>
  <si>
    <t>1151 Euclid Av</t>
  </si>
  <si>
    <t>San Pablo Dam Rd &amp; Clark Rd</t>
  </si>
  <si>
    <t>Fremont Blvd &amp; Cushing Pkwy</t>
  </si>
  <si>
    <t>Cedar Blvd &amp; Chapman Dr</t>
  </si>
  <si>
    <t>11th St &amp; Stonington Av</t>
  </si>
  <si>
    <t>Niles Blvd &amp; Torrano Common (West Junction)</t>
  </si>
  <si>
    <t>Marina Village Pkwy &amp; Mariner Square Dr (N Jctn)</t>
  </si>
  <si>
    <t>Ardenwood Blvd &amp; Tan Oak Dr</t>
  </si>
  <si>
    <t>2012 Farallon Dr</t>
  </si>
  <si>
    <t>4630 Appian Way</t>
  </si>
  <si>
    <t>1310 Ruus Ln (Near Ruus Rd)</t>
  </si>
  <si>
    <t>Cedar Blvd &amp; Dupont Av</t>
  </si>
  <si>
    <t>Industrial Pkwy &amp; Industrial Pkwy Sw</t>
  </si>
  <si>
    <t>Mowry Av &amp; Cherry St</t>
  </si>
  <si>
    <t>37395 Niles Blvd</t>
  </si>
  <si>
    <t>Carlson Blvd &amp; Huntington Dr</t>
  </si>
  <si>
    <t>Grove Way &amp; N 5th St</t>
  </si>
  <si>
    <t>Cherry St &amp; Smith Av</t>
  </si>
  <si>
    <t>Cedar Blvd &amp; N Magazine</t>
  </si>
  <si>
    <t>Paseo Padre Pkwy &amp; Darwin Dr</t>
  </si>
  <si>
    <t>Santa Clara St &amp; Santa Clara Way</t>
  </si>
  <si>
    <t>Broadway Av &amp; Rivers St</t>
  </si>
  <si>
    <t>Foothill Blvd &amp; B St</t>
  </si>
  <si>
    <t>Carlson Blvd &amp; Santa Clara St</t>
  </si>
  <si>
    <t>Carlson Blvd &amp; Carl Av</t>
  </si>
  <si>
    <t>Olinda Rd &amp; Robinhood Dr</t>
  </si>
  <si>
    <t>Mowry Av &amp; Rockrose Dr</t>
  </si>
  <si>
    <t>Paseo Grande &amp; Saint Johns Dr</t>
  </si>
  <si>
    <t>Cedar Blvd &amp; Edgewater Dr</t>
  </si>
  <si>
    <t>Carlson Blvd &amp; San Jose Av</t>
  </si>
  <si>
    <t>Grimmer Blvd &amp; Valpey Park Av</t>
  </si>
  <si>
    <t>Halcyon Dr &amp; Oleander St</t>
  </si>
  <si>
    <t>Mission Blvd &amp; Walnut Av</t>
  </si>
  <si>
    <t>Farallon Dr &amp; Wicks Blvd</t>
  </si>
  <si>
    <t>Grizzly Peak Blvd &amp; Creston Rd (South-East Jctn)</t>
  </si>
  <si>
    <t>Olinda Rd &amp; Sherwood Forest Baptist Church</t>
  </si>
  <si>
    <t>Mowry Av &amp; Bonner Av</t>
  </si>
  <si>
    <t>Cedar Blvd &amp; Thornton Av</t>
  </si>
  <si>
    <t>Cedar Blvd &amp; Central Av</t>
  </si>
  <si>
    <t>1152 Euclid Av</t>
  </si>
  <si>
    <t>Cedar Blvd &amp; Civic Terrace Av</t>
  </si>
  <si>
    <t>Redwood Rd &amp; Norbridge Av</t>
  </si>
  <si>
    <t>Hilltop Dr &amp; Eastshore Fwy</t>
  </si>
  <si>
    <t>BART</t>
  </si>
  <si>
    <t>San Pablo Av &amp; Cutting Blvd (Del Norte BART)</t>
  </si>
  <si>
    <t>Ashby Av &amp; Acton St</t>
  </si>
  <si>
    <t>High St &amp; Fillmore St</t>
  </si>
  <si>
    <t>2217 Otis Dr</t>
  </si>
  <si>
    <t>Hilltop Dr &amp; Park &amp; Ride</t>
  </si>
  <si>
    <t>Encinal Av &amp; Park Av</t>
  </si>
  <si>
    <t>Tunnel Rd &amp; Roble Rd</t>
  </si>
  <si>
    <t>Tunnel Rd &amp; The Uplands</t>
  </si>
  <si>
    <t>Glenwood Glade &amp; Broadway Terr</t>
  </si>
  <si>
    <t>Broadway Ter &amp; Temescal Recreational Area</t>
  </si>
  <si>
    <t>Moraga Av &amp; Recreation Center</t>
  </si>
  <si>
    <t>6141 Broadway Ter</t>
  </si>
  <si>
    <t>Kelly St &amp; Mossy Rock Dr</t>
  </si>
  <si>
    <t>W MacDonald Av &amp; Richmond Pkway</t>
  </si>
  <si>
    <t>High St &amp; Otis Dr</t>
  </si>
  <si>
    <t>48641 Milmont Dr</t>
  </si>
  <si>
    <t>Page Av &amp; Kato Rd</t>
  </si>
  <si>
    <t>Page Av &amp; Milmont St</t>
  </si>
  <si>
    <t>48501 Milmont Dr</t>
  </si>
  <si>
    <t>Stevenson Blvd &amp; Fremont Main Library</t>
  </si>
  <si>
    <t>Tennyson Rd &amp; Oharran Dr</t>
  </si>
  <si>
    <t>20303 Mack St</t>
  </si>
  <si>
    <t>Claremont Av &amp; Eton Ct</t>
  </si>
  <si>
    <t>Cabot Blvd &amp; Bernhardt St</t>
  </si>
  <si>
    <t>High St &amp; San Jose Av</t>
  </si>
  <si>
    <t>Moyers Rd &amp; Benjamin Dr</t>
  </si>
  <si>
    <t>Huntwood Av &amp; Salmon Way</t>
  </si>
  <si>
    <t>El Portal Dr &amp; Castro Rd</t>
  </si>
  <si>
    <t>2019 Shoreline Dr</t>
  </si>
  <si>
    <t>Aughinbaugh Way &amp; The Lagoon</t>
  </si>
  <si>
    <t>S Milpitas Blvd &amp; Ames Av</t>
  </si>
  <si>
    <t>3046 Shane Dr</t>
  </si>
  <si>
    <t>2953 Birmingham Dr</t>
  </si>
  <si>
    <t>8th St &amp; Portola Av</t>
  </si>
  <si>
    <t>Birmingham Dr &amp; Oxford Av</t>
  </si>
  <si>
    <t>Fernside Blvd &amp; Versailles Av</t>
  </si>
  <si>
    <t>Fernside Blvd &amp; Harvard Dr</t>
  </si>
  <si>
    <t>Mecartney Rd &amp; Aughinbaugh Way</t>
  </si>
  <si>
    <t>Mission Blvd &amp; Via San Dimas</t>
  </si>
  <si>
    <t>Birmingham Dr &amp; Belfast Way</t>
  </si>
  <si>
    <t>Walnut Av &amp; Godfrey Pl</t>
  </si>
  <si>
    <t>73rd Av &amp; Spencer St</t>
  </si>
  <si>
    <t>Marlow Dr &amp; Revere Av</t>
  </si>
  <si>
    <t>Seminary Av &amp; Outlook Av</t>
  </si>
  <si>
    <t>Lincoln Av &amp; 6th St</t>
  </si>
  <si>
    <t>Washington Blvd &amp; Meredith Dr</t>
  </si>
  <si>
    <t>University Av &amp; San Pablo Av</t>
  </si>
  <si>
    <t>E 14th St &amp; 170th Av</t>
  </si>
  <si>
    <t>E 14th St &amp; Sybil Av</t>
  </si>
  <si>
    <t>Hillmont Dr &amp; Archmont Pl</t>
  </si>
  <si>
    <t>Lakeshore Av &amp; Park Ln</t>
  </si>
  <si>
    <t>Davis St &amp; Alvarado St</t>
  </si>
  <si>
    <t>Washington Blvd &amp; Gallegos Av</t>
  </si>
  <si>
    <t>Fremont Blvd &amp; Adams Av</t>
  </si>
  <si>
    <t>Barrett Av &amp; Yuba St</t>
  </si>
  <si>
    <t>Mission Blvd &amp; Calle Amigo Dr</t>
  </si>
  <si>
    <t>Fremont Blvd &amp; Michael Av</t>
  </si>
  <si>
    <t>MacArthur Blvd &amp; Fortuna Av</t>
  </si>
  <si>
    <t>Cutting Blvd &amp; S 49th St</t>
  </si>
  <si>
    <t>3033 Shane Dr</t>
  </si>
  <si>
    <t>Ashby Av &amp; Wheeler St</t>
  </si>
  <si>
    <t>Arlington Blvd &amp; Villa Nueva Dr</t>
  </si>
  <si>
    <t>Dwight Way &amp; California St</t>
  </si>
  <si>
    <t>Marin Av &amp; Arlington Cir</t>
  </si>
  <si>
    <t>Fremont Blvd &amp; Doane St</t>
  </si>
  <si>
    <t>Ashby Av &amp; Shattuck Av</t>
  </si>
  <si>
    <t>Birmingham Dr &amp; Groom Dr</t>
  </si>
  <si>
    <t>Island Dr &amp; Bayfarm Park &amp; Ride Lot</t>
  </si>
  <si>
    <t>N Milpitas Blvd &amp; Hanson Ct</t>
  </si>
  <si>
    <t>Arlington Av &amp; Rincon Dr</t>
  </si>
  <si>
    <t>Hegenberger Rd &amp; Hegenberger Pl</t>
  </si>
  <si>
    <t>Barrett Av &amp; Mount St</t>
  </si>
  <si>
    <t>Arlington Blvd &amp; Havens Pl</t>
  </si>
  <si>
    <t>Seminary Av &amp; Hillmont Dr</t>
  </si>
  <si>
    <t>Marin Av &amp; Lassen St</t>
  </si>
  <si>
    <t>Church Ln &amp; St Joseph Cemetery</t>
  </si>
  <si>
    <t>Arlington Av &amp; Mendocino Av</t>
  </si>
  <si>
    <t>Spencer St &amp; 73rd Av</t>
  </si>
  <si>
    <t>Decoto Rd &amp; Depot Rd</t>
  </si>
  <si>
    <t>Hillmont Dr &amp; Edgemoor Pl</t>
  </si>
  <si>
    <t>San Pablo Av &amp; Central Av</t>
  </si>
  <si>
    <t>1749 Arlington Blvd</t>
  </si>
  <si>
    <t>Hillmont Dr &amp; Overdale Av</t>
  </si>
  <si>
    <t>Warm Springs Blvd &amp; Camphor Av</t>
  </si>
  <si>
    <t>MacArthur Blvd &amp; 106th Av</t>
  </si>
  <si>
    <t>Walnut Av &amp; Liberty St</t>
  </si>
  <si>
    <t>Otis Dr &amp; S Shore Ctr</t>
  </si>
  <si>
    <t>High St &amp; Calhoun St</t>
  </si>
  <si>
    <t>Pierce St &amp; Pacific East Mall</t>
  </si>
  <si>
    <t>Cedar Blvd &amp; Birch St</t>
  </si>
  <si>
    <t>Cedar Blvd &amp; Smith Av</t>
  </si>
  <si>
    <t>Park Central &amp; Hilltop Dr</t>
  </si>
  <si>
    <t>Central Av &amp; Sycamore St</t>
  </si>
  <si>
    <t>Cedar Blvd &amp; Robertson Av</t>
  </si>
  <si>
    <t>I-80 Fwy &amp; Toll Plaza (East Bound)</t>
  </si>
  <si>
    <t>Park Blvd &amp; Zion Lutheran Church &amp; School</t>
  </si>
  <si>
    <t>Warm Springs Blvd &amp; Starlite Way</t>
  </si>
  <si>
    <t>10th St &amp; Kaiser Convention Center</t>
  </si>
  <si>
    <t>Decoto Rd &amp; Brookmill Dr</t>
  </si>
  <si>
    <t>MacArthur Blvd &amp; Wesley Av</t>
  </si>
  <si>
    <t>W MacArthur Blvd &amp; Piedmont Av</t>
  </si>
  <si>
    <t>MacArthur Blvd &amp; Green Acre Rd</t>
  </si>
  <si>
    <t>35th Av &amp; Libby Ct</t>
  </si>
  <si>
    <t>Redwood Rd &amp; Terrabella Way (West Jctn)</t>
  </si>
  <si>
    <t>Redwood Rd &amp; Jordan Rd</t>
  </si>
  <si>
    <t>Redwood Rd &amp; Church Of Nazarane</t>
  </si>
  <si>
    <t>Redwood Rd &amp; Sereno Cir</t>
  </si>
  <si>
    <t>35th Av &amp; Jordan Rd</t>
  </si>
  <si>
    <t>Redwood Rd &amp; Atlas Av</t>
  </si>
  <si>
    <t>San Pablo Av &amp; Buchanan St</t>
  </si>
  <si>
    <t>Decoto Rd &amp; Royal Ann Dr (Clover St)</t>
  </si>
  <si>
    <t>Santa Clara Av &amp; Valle Vista Av</t>
  </si>
  <si>
    <t>Santa Clara Av &amp; Elwood Av</t>
  </si>
  <si>
    <t>MacArthur Blvd &amp; Laurel Av</t>
  </si>
  <si>
    <t>MacArthur Blvd &amp; Enos Av</t>
  </si>
  <si>
    <t>Santa Clara Av &amp; Crescent St</t>
  </si>
  <si>
    <t>345 MacArthur Blvd</t>
  </si>
  <si>
    <t>MacArthur Blvd &amp; Woodruff Av</t>
  </si>
  <si>
    <t>E 10th St &amp; 4th Av</t>
  </si>
  <si>
    <t>Decoto Rd &amp; Clover St (Royal Ann Dr)</t>
  </si>
  <si>
    <t>E 14th St &amp; Ashland Av</t>
  </si>
  <si>
    <t>Park Blvd &amp; Greenwood Av</t>
  </si>
  <si>
    <t>E 10th St &amp; Fallon St</t>
  </si>
  <si>
    <t>N Milpitas Blvd &amp; Firethorn St</t>
  </si>
  <si>
    <t>Cedar Blvd &amp; Mowry Av</t>
  </si>
  <si>
    <t>Decoto Rd &amp; Ozark River Way</t>
  </si>
  <si>
    <t>Central Av &amp; Birch St</t>
  </si>
  <si>
    <t>Mowry Av &amp; State St</t>
  </si>
  <si>
    <t>Hilltop Dr &amp; Hillview Dr (Hilltop Village)</t>
  </si>
  <si>
    <t>Blanding Av &amp; Broadway</t>
  </si>
  <si>
    <t>Bayside Common Condominiums</t>
  </si>
  <si>
    <t>Pierce St &amp; Central Av</t>
  </si>
  <si>
    <t>Otis Dr &amp; Willow St</t>
  </si>
  <si>
    <t>Christie Av &amp; 65th St</t>
  </si>
  <si>
    <t>Walnut Av &amp; Gallaudet Dr</t>
  </si>
  <si>
    <t>104th Av &amp; Birch St</t>
  </si>
  <si>
    <t>Washington Blvd &amp; Olive Av</t>
  </si>
  <si>
    <t>Arlington Av &amp; San Antonio Av</t>
  </si>
  <si>
    <t>Washington Blvd &amp; Bruce Dr</t>
  </si>
  <si>
    <t>Warm Springs Blvd &amp; Warm Springs Ct</t>
  </si>
  <si>
    <t>Estudillo Av &amp; Santa Maria St</t>
  </si>
  <si>
    <t>Arlington Av &amp; Yosemite Rd</t>
  </si>
  <si>
    <t>Arlington Blvd &amp; Potrero Av</t>
  </si>
  <si>
    <t>Harbour Way &amp; MacDonald Av</t>
  </si>
  <si>
    <t>EstudillAv &amp; Morgan Av</t>
  </si>
  <si>
    <t>Encinal Av &amp; Broadway</t>
  </si>
  <si>
    <t>Spruce St &amp; Rose St</t>
  </si>
  <si>
    <t>Arlington Blvd &amp; Don Carol Dr</t>
  </si>
  <si>
    <t>Washington Blvd &amp; Palm Av</t>
  </si>
  <si>
    <t>Oxford St &amp; Virginia St</t>
  </si>
  <si>
    <t>MacArthur Blvd &amp; Lewis Av</t>
  </si>
  <si>
    <t>105th Av &amp; Graffian St</t>
  </si>
  <si>
    <t>Spruce St &amp; Glen Av</t>
  </si>
  <si>
    <t>106th Av &amp; Longfellow Av</t>
  </si>
  <si>
    <t>Barrett Av &amp; Harris Av</t>
  </si>
  <si>
    <t>MacArthur Blvd &amp; Mitchell Av</t>
  </si>
  <si>
    <t>1525 Arlington Blvd</t>
  </si>
  <si>
    <t>Paseo Padre Pkwy &amp; Sailway Dr</t>
  </si>
  <si>
    <t>35th Av &amp; Wisconsin St</t>
  </si>
  <si>
    <t>35th Av &amp; Arizona St</t>
  </si>
  <si>
    <t>35th Av &amp; E 17th St</t>
  </si>
  <si>
    <t>Ashby Av &amp; Deakin St</t>
  </si>
  <si>
    <t>1529 Arlington Blvd</t>
  </si>
  <si>
    <t>Seminary Av &amp; Laird Av</t>
  </si>
  <si>
    <t>Cutting Blvd &amp; S 36th St</t>
  </si>
  <si>
    <t>Arlington Blvd &amp; Scenic St</t>
  </si>
  <si>
    <t>4072 Lakeshore Av (Portsmouth Wk)</t>
  </si>
  <si>
    <t>MacArthur Blvd &amp; Victoria Av</t>
  </si>
  <si>
    <t>Arlington Av &amp; Mendocino Path</t>
  </si>
  <si>
    <t>S Grimmer Blvd &amp; Ishi Dr</t>
  </si>
  <si>
    <t>Washington Blvd &amp; Castillejo Rd</t>
  </si>
  <si>
    <t>Mission Blvd &amp; Holy Sepulchre Cemetery</t>
  </si>
  <si>
    <t>Walnut Av &amp; Overacker Av</t>
  </si>
  <si>
    <t>Shane Dr &amp; Birmingham Dr</t>
  </si>
  <si>
    <t>Barrett Av &amp; Tuller Av</t>
  </si>
  <si>
    <t>7th St &amp; Hensley St</t>
  </si>
  <si>
    <t>Hillmont Dr &amp; Gardenia Pl</t>
  </si>
  <si>
    <t>Link St &amp; 105th Av</t>
  </si>
  <si>
    <t>14th Av &amp; Vallecito Pl</t>
  </si>
  <si>
    <t>Birmingham Dr &amp; Barkley Dr</t>
  </si>
  <si>
    <t>N Milpitas Blvd &amp; Midwick Dr</t>
  </si>
  <si>
    <t>Seminary Av &amp; Oakdale Av</t>
  </si>
  <si>
    <t>S Grimmer Blvd &amp; Paseo Padre Pkwy</t>
  </si>
  <si>
    <t>Mission Blvd &amp; Callery Ct</t>
  </si>
  <si>
    <t>S Milpitas Blvd &amp; Turquoise St</t>
  </si>
  <si>
    <t>S Milpitas Blvd &amp; Montague Expressway</t>
  </si>
  <si>
    <t>Mission Blvd &amp; Esparito Av</t>
  </si>
  <si>
    <t>Otis Dr &amp; Broadway</t>
  </si>
  <si>
    <t>Paseo Padre Pkwy &amp; Senior Center</t>
  </si>
  <si>
    <t>FREMONT</t>
  </si>
  <si>
    <t>High St &amp; Fairview Av</t>
  </si>
  <si>
    <t>Paseo Padre Pkwy &amp; Mission View Dr</t>
  </si>
  <si>
    <t>Fred Jackson Way &amp; Market Av</t>
  </si>
  <si>
    <t>Aughinbaugh Way &amp; Mecartney Rd</t>
  </si>
  <si>
    <t>Otis Dr &amp; High St</t>
  </si>
  <si>
    <t>C St &amp; Main St</t>
  </si>
  <si>
    <t>Huntwood Av &amp; Crocker Av</t>
  </si>
  <si>
    <t>Robert Davey Jr Dr &amp; Oyster Pond Rd</t>
  </si>
  <si>
    <t>Church Ln &amp; Willow Rd</t>
  </si>
  <si>
    <t>14th Av &amp; E 33rd St</t>
  </si>
  <si>
    <t>Mission Blvd &amp; Grimmer Blvd</t>
  </si>
  <si>
    <t>Groom Dr &amp; Alta Mira Dr</t>
  </si>
  <si>
    <t>Colusa Av &amp; Curry Av</t>
  </si>
  <si>
    <t>Colusa Av &amp; Lynn Av</t>
  </si>
  <si>
    <t>San Pablo Av &amp; Marin Av (Albany City Hall)</t>
  </si>
  <si>
    <t>San Leandro St &amp; 37th Av</t>
  </si>
  <si>
    <t>S Grimmer Blvd &amp; Parkmeadow Dr</t>
  </si>
  <si>
    <t>A St &amp; Myrtle St</t>
  </si>
  <si>
    <t>Fairmount Av &amp; Ashbury Av</t>
  </si>
  <si>
    <t>Fairmount Av &amp; Albermarle St</t>
  </si>
  <si>
    <t>MacArthur Blvd &amp; 56th Av</t>
  </si>
  <si>
    <t>MacArthur Blvd &amp; Sheffield Av (Altenheim Rtrmt.)</t>
  </si>
  <si>
    <t>MacArthur Blvd &amp; Laguna Av</t>
  </si>
  <si>
    <t>MacArthur Blvd &amp; Sheffield Av</t>
  </si>
  <si>
    <t>Maitland Dr &amp; Island Dr</t>
  </si>
  <si>
    <t>Moyers Rd &amp; Annapolis St</t>
  </si>
  <si>
    <t>MacArthur Blvd &amp; 96th Av</t>
  </si>
  <si>
    <t>Oakland Av &amp; Olive Av</t>
  </si>
  <si>
    <t>E 10th St &amp; Kaiser Convention Center</t>
  </si>
  <si>
    <t>D St &amp; 2nd St</t>
  </si>
  <si>
    <t>24237 2nd St (Rear Of Hayward High School)</t>
  </si>
  <si>
    <t>2nd St &amp; Patricia Ct</t>
  </si>
  <si>
    <t>Park Blvd &amp; Elsinore Walk</t>
  </si>
  <si>
    <t>98th Av &amp; Past Railroad Crossing(N San Leandro St)</t>
  </si>
  <si>
    <t>Market St &amp; 43rd St</t>
  </si>
  <si>
    <t>Broadway &amp; Tilden Way</t>
  </si>
  <si>
    <t>Campus Dr &amp; Oakes Dr</t>
  </si>
  <si>
    <t>D St &amp; Kings Ct</t>
  </si>
  <si>
    <t>D St &amp; Twin Creeks Ct (Opp. San Felipe Park)</t>
  </si>
  <si>
    <t>24535 2nd St</t>
  </si>
  <si>
    <t>Sacramento St &amp; Allston Way</t>
  </si>
  <si>
    <t>Park Blvd &amp; Dolores Av</t>
  </si>
  <si>
    <t>D St &amp; Mayville Dr</t>
  </si>
  <si>
    <t>D St &amp; Twin Creeks Ct (San Felipe Park)</t>
  </si>
  <si>
    <t>3905 San Pablo Dam Rd</t>
  </si>
  <si>
    <t>Newark Blvd &amp; Lafayette Av</t>
  </si>
  <si>
    <t>Cedar Blvd &amp; Moores Av</t>
  </si>
  <si>
    <t>Broadway Ter &amp; Thomas Av (Arts Jr High/Far W H)</t>
  </si>
  <si>
    <t>Broadway Ter &amp; Ostrander Rd</t>
  </si>
  <si>
    <t>Moraga Av &amp; Thornhill Dr</t>
  </si>
  <si>
    <t>San Pablo Av &amp; Channing Way</t>
  </si>
  <si>
    <t>Tunnel Rd &amp; Domingo Av (Ashby Av)</t>
  </si>
  <si>
    <t>Encinal Av &amp; Fountain St</t>
  </si>
  <si>
    <t>35th Av &amp; Victor Av</t>
  </si>
  <si>
    <t>35th Av &amp; California St</t>
  </si>
  <si>
    <t>35th Av &amp; E 16th St (St. Elizabeth High School)</t>
  </si>
  <si>
    <t>San Pablo Av &amp; Lincoln Av</t>
  </si>
  <si>
    <t>23rd Av &amp; E 7th St</t>
  </si>
  <si>
    <t>Embarcadero Rd &amp; Wildwood Ln</t>
  </si>
  <si>
    <t>San Pablo Av &amp; Eureka Av</t>
  </si>
  <si>
    <t>Otis Dr &amp; Park St</t>
  </si>
  <si>
    <t>Tunnel Rd &amp; Vicente Rd</t>
  </si>
  <si>
    <t>Claremont Av &amp; Chabot Rd</t>
  </si>
  <si>
    <t>261 Tunnel Rd</t>
  </si>
  <si>
    <t>D St &amp; Atherton St</t>
  </si>
  <si>
    <t>San Pablo Dam Rd &amp; Pitt Way</t>
  </si>
  <si>
    <t>Willow St &amp; Sandcreek Way</t>
  </si>
  <si>
    <t>Warm Springs Blvd &amp; Gable Dr (Near Hammond Av)</t>
  </si>
  <si>
    <t>Ashby Av &amp; San Pablo Av</t>
  </si>
  <si>
    <t>Santa Clara Av &amp; Harrison St</t>
  </si>
  <si>
    <t>MacArthur Blvd &amp; Adell Ct</t>
  </si>
  <si>
    <t>MacArthur Blvd &amp; Boston Av</t>
  </si>
  <si>
    <t>Catron Dr &amp; Reposo Dr</t>
  </si>
  <si>
    <t>MacArthur Blvd &amp; Athol Av</t>
  </si>
  <si>
    <t>W MacArthur Blvd &amp; Moss Av</t>
  </si>
  <si>
    <t>MacArthur Blvd &amp; 61st Av</t>
  </si>
  <si>
    <t>Warm Springs Blvd &amp; Hackamore Ln(Mission Falls Ln)</t>
  </si>
  <si>
    <t>Hilltop Dr &amp; Hillview Dr</t>
  </si>
  <si>
    <t>5th Av &amp; E 10th St</t>
  </si>
  <si>
    <t>Decoto Rd &amp; Alvarado-Niles Rd</t>
  </si>
  <si>
    <t>Moraga Av &amp; La Salle Av</t>
  </si>
  <si>
    <t>Park Blvd &amp; Everett Av</t>
  </si>
  <si>
    <t>Arlington Av &amp; Thousand Oaks Blvd</t>
  </si>
  <si>
    <t>Arlington Av &amp; Oberlin Av</t>
  </si>
  <si>
    <t>High St &amp; Santa Clara Av</t>
  </si>
  <si>
    <t>Spruce St &amp; San Benito Rd</t>
  </si>
  <si>
    <t>Estudillo Av &amp; Santa Rosa St</t>
  </si>
  <si>
    <t>Encinal Av &amp; Mound St</t>
  </si>
  <si>
    <t>Spruce St &amp; Los Angeles Av</t>
  </si>
  <si>
    <t>Arlington Av &amp; Boynton Av</t>
  </si>
  <si>
    <t>Fremont Blvd &amp; Mission View Dr</t>
  </si>
  <si>
    <t>Encinal Av &amp; Versailles Av</t>
  </si>
  <si>
    <t>MacArthur Blvd &amp; Broadmoor Blvd</t>
  </si>
  <si>
    <t>14th Av &amp; E 26th St</t>
  </si>
  <si>
    <t>Arlington Av &amp; Westminster Av</t>
  </si>
  <si>
    <t>San Pablo Dam Rd &amp; Trailer Ct</t>
  </si>
  <si>
    <t>Osgood Rd &amp; Stratford (Stratford School)</t>
  </si>
  <si>
    <t>Euclid Av &amp; Codornices Park</t>
  </si>
  <si>
    <t>B St &amp; Filbert St</t>
  </si>
  <si>
    <t>B St &amp; 4th St</t>
  </si>
  <si>
    <t>Carlson Blvd &amp; Central Av</t>
  </si>
  <si>
    <t>Folsom Av &amp; Thackeray Av</t>
  </si>
  <si>
    <t>Paseo Padre Pkwy &amp; Country Dr</t>
  </si>
  <si>
    <t>Euclid Av &amp; Rock Ln</t>
  </si>
  <si>
    <t>Niles Blvd &amp; Hillview Dr</t>
  </si>
  <si>
    <t>Rheem Av &amp; 28th St</t>
  </si>
  <si>
    <t>Milmont Dr &amp; Dixon Landing Rd</t>
  </si>
  <si>
    <t>Merced St &amp; W Avenue 140th</t>
  </si>
  <si>
    <t>Rumrill Blvd &amp; 17th St</t>
  </si>
  <si>
    <t>Broadway Av &amp; 20th St</t>
  </si>
  <si>
    <t>Underwood Av &amp; Cascade St</t>
  </si>
  <si>
    <t>Euclid Av &amp; Bret Harte Path</t>
  </si>
  <si>
    <t>Euclid Av &amp; Vine Ln</t>
  </si>
  <si>
    <t>Paseo Padre Pkwy &amp; Chaucer Dr</t>
  </si>
  <si>
    <t>Carlson Blvd &amp; San Luis St</t>
  </si>
  <si>
    <t>Gallaudet Dr &amp; Walnut Av</t>
  </si>
  <si>
    <t>2051 Williams St</t>
  </si>
  <si>
    <t>Thornton Av &amp; Contra Costa Av</t>
  </si>
  <si>
    <t>Fremont Blvd &amp; Ingot St</t>
  </si>
  <si>
    <t>Stevenson Blvd &amp; Besco Dr</t>
  </si>
  <si>
    <t>Euclid Av &amp; Marin Av</t>
  </si>
  <si>
    <t>Civic Center Dr &amp; Walnut Av</t>
  </si>
  <si>
    <t>4445 Stevenson Blvd</t>
  </si>
  <si>
    <t>Lewelling Blvd &amp; Sedgeman St</t>
  </si>
  <si>
    <t>San Pablo Dam Rd &amp; Creekside Ct</t>
  </si>
  <si>
    <t>Mowry Av &amp; Guardino Dr</t>
  </si>
  <si>
    <t>Mowry Av &amp; Cherry Ln</t>
  </si>
  <si>
    <t>Santa Clara St &amp; Ocie Way</t>
  </si>
  <si>
    <t>Meekland Av &amp; Laurel Av</t>
  </si>
  <si>
    <t>Osgood Rd &amp; Blacow Rd</t>
  </si>
  <si>
    <t>Newark Blvd &amp; Thornton Av</t>
  </si>
  <si>
    <t>Patrick Av &amp; W Tennyson Rd</t>
  </si>
  <si>
    <t>Niles Blvd &amp; Nursery Av</t>
  </si>
  <si>
    <t>Rumrill Blvd &amp; 19th St</t>
  </si>
  <si>
    <t>Ardenwood Blvd &amp; Ardenwood Ter</t>
  </si>
  <si>
    <t>Paseo Padre Pkwy &amp; Eggers Dr</t>
  </si>
  <si>
    <t>Rheem Av &amp; 24th St</t>
  </si>
  <si>
    <t>Lewelling Blvd &amp; Dewey St</t>
  </si>
  <si>
    <t>Appian Way &amp; Dalessi Dr</t>
  </si>
  <si>
    <t>Alvarado St &amp; Williams St</t>
  </si>
  <si>
    <t>Rheem Av &amp; 26th St</t>
  </si>
  <si>
    <t>E 10th St &amp; 2nd Av</t>
  </si>
  <si>
    <t>E 31st St &amp; Vallecito Pl</t>
  </si>
  <si>
    <t>11th St &amp; Brush St</t>
  </si>
  <si>
    <t>23rd St &amp; Andrade Av</t>
  </si>
  <si>
    <t>Fred Jackson Way &amp; Silver Av</t>
  </si>
  <si>
    <t>Mission Blvd &amp; Antelope Dr (S Grimmer Blvd)</t>
  </si>
  <si>
    <t>Mission Blvd &amp; I-680 Fwy</t>
  </si>
  <si>
    <t>Ashby Av &amp; Adeline St (Ashby BART)</t>
  </si>
  <si>
    <t>Seminary Av &amp; Bromley Av</t>
  </si>
  <si>
    <t>7th St &amp; Lincoln Av</t>
  </si>
  <si>
    <t>5th St &amp; Market St</t>
  </si>
  <si>
    <t>6th St &amp; Barrett Av</t>
  </si>
  <si>
    <t>San Pablo Av &amp; Columbia Av</t>
  </si>
  <si>
    <t>Fred Jackson Way &amp; Grove Av</t>
  </si>
  <si>
    <t>Mission Blvd &amp; Driscoll Rd</t>
  </si>
  <si>
    <t>26395 Mission Blvd</t>
  </si>
  <si>
    <t>Davis St &amp; Frederick Rd</t>
  </si>
  <si>
    <t>Paseo Padre Pkwy &amp; Rockett Dr</t>
  </si>
  <si>
    <t>Arlington Blvd &amp; Madera Dr</t>
  </si>
  <si>
    <t>Fremont Blvd &amp; Crestwood St</t>
  </si>
  <si>
    <t>N Milpitas Blvd &amp; Escuela Pkwy</t>
  </si>
  <si>
    <t>Arlington Blvd &amp; Brewster Dr</t>
  </si>
  <si>
    <t>Mission Blvd &amp; Hunter Ln</t>
  </si>
  <si>
    <t>Mission Blvd &amp; Durham Rd</t>
  </si>
  <si>
    <t>Seminary Av &amp; Roberts Av</t>
  </si>
  <si>
    <t>Mission Blvd &amp; Dalgo Rd</t>
  </si>
  <si>
    <t>Hillmont Dr &amp; Seminary Av</t>
  </si>
  <si>
    <t>Davis St &amp; Orchard Av</t>
  </si>
  <si>
    <t>Whipple Rd &amp; Amaral St</t>
  </si>
  <si>
    <t>San Pablo Av &amp; El Dorado St</t>
  </si>
  <si>
    <t>Central Av &amp; 8th St</t>
  </si>
  <si>
    <t>73rd Av &amp; Orral St</t>
  </si>
  <si>
    <t>Mission Blvd &amp; F St</t>
  </si>
  <si>
    <t>Arlington Av &amp; Indian Rock Path</t>
  </si>
  <si>
    <t>Dyer St &amp; Santa Susana Way</t>
  </si>
  <si>
    <t>Dyer St &amp; Santa Susana Av</t>
  </si>
  <si>
    <t>Empire Rd &amp; Wistar Rd</t>
  </si>
  <si>
    <t>San Leandro St &amp; 81st Av</t>
  </si>
  <si>
    <t>Empire Rd &amp; Tunis Rd</t>
  </si>
  <si>
    <t>Ruus Ln &amp; Stratford Rd (Opp.Georgian Manor W.Gate)</t>
  </si>
  <si>
    <t>Stevenson Blvd &amp; Liberty St</t>
  </si>
  <si>
    <t>Paseo Padre Pkwy &amp; Langhorn Dr</t>
  </si>
  <si>
    <t>Evergreen St &amp; Regal Av</t>
  </si>
  <si>
    <t>Huntwood Av &amp; New England Village Dr</t>
  </si>
  <si>
    <t>Monarch Bay Dr &amp; Mulford Point Dr</t>
  </si>
  <si>
    <t>Stanton Av &amp; 11th St</t>
  </si>
  <si>
    <t>Potrero Av &amp; S 45th St</t>
  </si>
  <si>
    <t>Stevenson Blvd &amp; Guardino Dr</t>
  </si>
  <si>
    <t>Broadway Av &amp; 15th St</t>
  </si>
  <si>
    <t>Ruus Ln &amp; Ruus Rd</t>
  </si>
  <si>
    <t>2400 Valley View Rd</t>
  </si>
  <si>
    <t>Niles Blvd &amp; H St</t>
  </si>
  <si>
    <t>Fremont Blvd &amp; Industrial Dr</t>
  </si>
  <si>
    <t>Euclid Av &amp; Hawthorne Ter</t>
  </si>
  <si>
    <t>Euclid Av &amp; Buena Vista Way</t>
  </si>
  <si>
    <t>Huntwood Av &amp; Celia St</t>
  </si>
  <si>
    <t>Hesperian Blvd &amp; Halcyon Dr</t>
  </si>
  <si>
    <t>Paseo Grande &amp; Via Alamitos</t>
  </si>
  <si>
    <t>Spruce St &amp; Elm St</t>
  </si>
  <si>
    <t>Purdue St &amp; Esser Av</t>
  </si>
  <si>
    <t>Paseo Padre Pkwy &amp; Whitehead Ln</t>
  </si>
  <si>
    <t>Thornton Av &amp; Mayhews Landing Rd</t>
  </si>
  <si>
    <t>Grizzly Peak Blvd &amp; Creston Rd (North-West Jctn)</t>
  </si>
  <si>
    <t>Redwood Rd &amp; Lessley Av</t>
  </si>
  <si>
    <t>Wiley St &amp; Purdue St</t>
  </si>
  <si>
    <t>5481 Olinda Rd</t>
  </si>
  <si>
    <t>Wicks Blvd &amp; Liberty Way (Stenzel Park)</t>
  </si>
  <si>
    <t>Thornton Av &amp; Moraine St</t>
  </si>
  <si>
    <t>164th Av &amp; Helo Dr</t>
  </si>
  <si>
    <t>Stanton Av &amp; Giant Rd</t>
  </si>
  <si>
    <t>Grizzly Peak Blvd &amp; Avenida Dr</t>
  </si>
  <si>
    <t>Williams St &amp; Nome St</t>
  </si>
  <si>
    <t>Rumrill Blvd &amp; Dover Av</t>
  </si>
  <si>
    <t>Broadway Av &amp; 17th St</t>
  </si>
  <si>
    <t>300 Mowry Av</t>
  </si>
  <si>
    <t>Potrero Av &amp; S 43rd St</t>
  </si>
  <si>
    <t>Euclid Av &amp; Acacia Av</t>
  </si>
  <si>
    <t>Stevenson Blvd &amp; Civic Center Dr</t>
  </si>
  <si>
    <t>Spruce St &amp; Locust St</t>
  </si>
  <si>
    <t>Mowry Av &amp; Alpine St</t>
  </si>
  <si>
    <t>Wicks Blvd &amp; Sea Cloud Av</t>
  </si>
  <si>
    <t>Barrett Av &amp; Marina Way</t>
  </si>
  <si>
    <t>Grizzly Peak Blvd &amp; Hill Rd</t>
  </si>
  <si>
    <t>Paseo Grande &amp; Via Toledo</t>
  </si>
  <si>
    <t>46555 Landing Pkwy</t>
  </si>
  <si>
    <t>29th St &amp; Tulare Av</t>
  </si>
  <si>
    <t>Olinda Rd &amp; Archery Way</t>
  </si>
  <si>
    <t>Paseo Padre Pkwy &amp; Fremont Blvd</t>
  </si>
  <si>
    <t>Cherry St &amp; Central Av</t>
  </si>
  <si>
    <t>Stevenson Blvd &amp; Stevenson Com</t>
  </si>
  <si>
    <t>Barrett Av &amp; Arlington Blvd</t>
  </si>
  <si>
    <t>106th Av &amp; Voltaire Av</t>
  </si>
  <si>
    <t>Marin Av &amp; The Circle</t>
  </si>
  <si>
    <t>Mitchell Av &amp; Diller St</t>
  </si>
  <si>
    <t>Arlington Av &amp; San Fernando Av</t>
  </si>
  <si>
    <t>Barrett Av &amp; Edwards Av</t>
  </si>
  <si>
    <t>Ashby Av &amp; Telegraph Av</t>
  </si>
  <si>
    <t>Lincoln Av &amp; 5th St</t>
  </si>
  <si>
    <t>Robert Davey Jr Dr &amp; Channing Way</t>
  </si>
  <si>
    <t>Arlington Av &amp; Sunset Dr</t>
  </si>
  <si>
    <t>Mission Blvd &amp; Cougar Dr</t>
  </si>
  <si>
    <t>Oakland Av &amp; Hillside Av</t>
  </si>
  <si>
    <t>Park Blvd &amp; Hollywood Av</t>
  </si>
  <si>
    <t>Hesperian Blvd &amp; Drew St</t>
  </si>
  <si>
    <t>Decoto Rd &amp; Eleventh St</t>
  </si>
  <si>
    <t>Park Blvd &amp; Leimert Blvd</t>
  </si>
  <si>
    <t>Mowry Av &amp; Cedar Blvd</t>
  </si>
  <si>
    <t>Sacramento St &amp; Hearst Av</t>
  </si>
  <si>
    <t>Mission Blvd &amp; Mackintosh St</t>
  </si>
  <si>
    <t>Mission Blvd &amp; Castro Ln</t>
  </si>
  <si>
    <t>Center St &amp; David St</t>
  </si>
  <si>
    <t>City Center Dr &amp; Centennial Hall</t>
  </si>
  <si>
    <t>Bockman Rd &amp; Via Alamitos</t>
  </si>
  <si>
    <t>Bockman Rd &amp; Via Amigos</t>
  </si>
  <si>
    <t>Appian Way &amp; Argyle Rd</t>
  </si>
  <si>
    <t>Mission Blvd &amp; Daggett Av</t>
  </si>
  <si>
    <t>Seven Hills Rd &amp; Sandy Rd</t>
  </si>
  <si>
    <t>Heyer Av &amp; Madison Av</t>
  </si>
  <si>
    <t>Grand St &amp; Dean St</t>
  </si>
  <si>
    <t>Foothill Blvd &amp; A St</t>
  </si>
  <si>
    <t>Harris Rd &amp; Huntwood Av</t>
  </si>
  <si>
    <t>Grimmer Blvd &amp; Paseo Padre Pkwy</t>
  </si>
  <si>
    <t>6th St &amp; Nevin Av</t>
  </si>
  <si>
    <t>7th St &amp; Ripley Av</t>
  </si>
  <si>
    <t>Golf Links Rd &amp; Fontaine St</t>
  </si>
  <si>
    <t>Mountain Blvd &amp; Sequoyah Rd</t>
  </si>
  <si>
    <t>Mountain Blvd &amp; Golf Links Rd</t>
  </si>
  <si>
    <t>Church Ln &amp; Villa Dr</t>
  </si>
  <si>
    <t>Birmingham Dr &amp; Shane Dr</t>
  </si>
  <si>
    <t>Aberdeen Way &amp; Gospel Church</t>
  </si>
  <si>
    <t>&lt;Null&gt;</t>
  </si>
  <si>
    <t>Skyline Blvd &amp; Kimberlin Heights Dr</t>
  </si>
  <si>
    <t>Heyer Av &amp; Heyer Pl (Near Madison Av)</t>
  </si>
  <si>
    <t>Center St &amp; Circle Av</t>
  </si>
  <si>
    <t>Stanton Av &amp; Acorn St</t>
  </si>
  <si>
    <t>Driscoll Rd &amp; Hopkins Jr High School</t>
  </si>
  <si>
    <t>Decoto Rd &amp; Cabrillo Dr</t>
  </si>
  <si>
    <t>2557 Mowry Av</t>
  </si>
  <si>
    <t>Central Av &amp; Morton Av</t>
  </si>
  <si>
    <t>Mowry Av &amp; Lexington St</t>
  </si>
  <si>
    <t>Otis Dr &amp; Grand St</t>
  </si>
  <si>
    <t>Filbert St &amp; Enterprise Dr</t>
  </si>
  <si>
    <t>Newark Blvd &amp; Ruschin Dr</t>
  </si>
  <si>
    <t>San Leandro Blvd &amp; Thornton St</t>
  </si>
  <si>
    <t>Monterey Blvd &amp; Arguello Dr</t>
  </si>
  <si>
    <t>Hilltop Dr &amp; I-80 Offramp</t>
  </si>
  <si>
    <t>Grand Av &amp; Sunnyside Av</t>
  </si>
  <si>
    <t>Mecartney Rd &amp; Marcuse St</t>
  </si>
  <si>
    <t>A St &amp; Meekland Av Access Rd</t>
  </si>
  <si>
    <t>Broadway &amp; 22nd St</t>
  </si>
  <si>
    <t>51st St &amp; Manila Av</t>
  </si>
  <si>
    <t>A St &amp; Filbert St</t>
  </si>
  <si>
    <t>Lewelling Blvd &amp; Lewelling Community Church/School</t>
  </si>
  <si>
    <t>Huntwood Av &amp; San Luis Obispo Av</t>
  </si>
  <si>
    <t>Park St &amp; Clement Av</t>
  </si>
  <si>
    <t>Colusa Av &amp; Vincente Av</t>
  </si>
  <si>
    <t>Claremont Av &amp; Eton Av</t>
  </si>
  <si>
    <t>Encinal Av &amp; High St</t>
  </si>
  <si>
    <t>Martin Luther King Jr Way &amp; 36th St</t>
  </si>
  <si>
    <t>1809 Sabre St</t>
  </si>
  <si>
    <t>Depot Rd &amp; Connecticut St</t>
  </si>
  <si>
    <t>A St &amp; Alice St</t>
  </si>
  <si>
    <t>A St &amp; Grand St</t>
  </si>
  <si>
    <t>Colusa Av &amp; Tacoma Av</t>
  </si>
  <si>
    <t>Broadway Ter &amp; Sheridan Rd (Near Florence Av)</t>
  </si>
  <si>
    <t>Broadway &amp; College Av</t>
  </si>
  <si>
    <t>Broadway Ter &amp; Clarewood Dr</t>
  </si>
  <si>
    <t>E 14th St &amp; 141st Av</t>
  </si>
  <si>
    <t>B St &amp; Main St</t>
  </si>
  <si>
    <t>MacArthur Blvd &amp; Camden St (Seminary Av Jctn)</t>
  </si>
  <si>
    <t>MacArthur Blvd &amp; 62nd Av</t>
  </si>
  <si>
    <t>MacArthur Blvd &amp; Seminary Av</t>
  </si>
  <si>
    <t>MacArthur Blvd &amp; Canon Av</t>
  </si>
  <si>
    <t>MacArthur Blvd &amp; Parker Av</t>
  </si>
  <si>
    <t>Chatham Rd &amp; Bruce St</t>
  </si>
  <si>
    <t>Maitland Dr &amp; Flower Ln</t>
  </si>
  <si>
    <t>MacArthur Blvd &amp; 55th Av</t>
  </si>
  <si>
    <t>Meekland Av &amp; E Lewelling Blvd</t>
  </si>
  <si>
    <t>San Pablo Av &amp; Wall Av</t>
  </si>
  <si>
    <t>San Pablo Av &amp; 65th St</t>
  </si>
  <si>
    <t>San Pablo Av &amp; Harrison St</t>
  </si>
  <si>
    <t>675 Hegenberger Rd</t>
  </si>
  <si>
    <t>Grimmer Blvd &amp; Seneca Park Av</t>
  </si>
  <si>
    <t>Decoto Rd &amp; Mount Palomar Ct</t>
  </si>
  <si>
    <t>14th Av &amp; E 15th St</t>
  </si>
  <si>
    <t>Mission Blvd &amp; Paseo Padre Pkwy</t>
  </si>
  <si>
    <t>10th St &amp; Fallon St</t>
  </si>
  <si>
    <t>MacDonald Av &amp; 31st St</t>
  </si>
  <si>
    <t>Warm Spring Blvd &amp; Scott Creek Rd (Kato Rd)</t>
  </si>
  <si>
    <t>Fremont Blvd &amp; Gibraltar Dr</t>
  </si>
  <si>
    <t>D St &amp; Valley St</t>
  </si>
  <si>
    <t>S Garrard Blvd &amp; Canal Blvd</t>
  </si>
  <si>
    <t>Highland Av &amp; Craig Av</t>
  </si>
  <si>
    <t>Decoto Rd &amp; Fourth St</t>
  </si>
  <si>
    <t>Sacramento St &amp; Carleton St</t>
  </si>
  <si>
    <t>Sutter St &amp; Yolo Av</t>
  </si>
  <si>
    <t>Fremont Blvd &amp; Eggers Dr</t>
  </si>
  <si>
    <t>Beaumont Av &amp; MacArthur Blvd</t>
  </si>
  <si>
    <t>Decoto Rd &amp; Seventh St</t>
  </si>
  <si>
    <t>24514 2nd St</t>
  </si>
  <si>
    <t>23rd Av &amp; 29th Av</t>
  </si>
  <si>
    <t>Fremont Blvd &amp; Village Ter</t>
  </si>
  <si>
    <t>Park Blvd &amp; Kingsley St</t>
  </si>
  <si>
    <t>Sacramento St &amp; Delaware St (North Berkeley BART)</t>
  </si>
  <si>
    <t>D St &amp; Dexter Way</t>
  </si>
  <si>
    <t>2nd St &amp; Sylvan Glen Ct</t>
  </si>
  <si>
    <t>Oakland Av &amp; Fairview Av</t>
  </si>
  <si>
    <t>Oakland Av &amp; El Cerrito Av</t>
  </si>
  <si>
    <t>Cedar St &amp; Acton St</t>
  </si>
  <si>
    <t>Mountain Blvd &amp; Snake Rd</t>
  </si>
  <si>
    <t>Warm Springs Blvd &amp;  Mission Falls Ln</t>
  </si>
  <si>
    <t>12th St &amp; Harrison St</t>
  </si>
  <si>
    <t>Sacramento St &amp; Channing Way</t>
  </si>
  <si>
    <t>Warm Springs Blvd &amp; Mayten Way</t>
  </si>
  <si>
    <t>7597 D St (Near Sulpher Creek Nature Center)</t>
  </si>
  <si>
    <t>D St &amp; Dexter Ct</t>
  </si>
  <si>
    <t>D St &amp; 6th St</t>
  </si>
  <si>
    <t>San Pablo Av &amp; Conlon Av</t>
  </si>
  <si>
    <t>Thornton Av &amp; Olive St</t>
  </si>
  <si>
    <t>Ardenwood Blvd &amp; Fwy 84</t>
  </si>
  <si>
    <t>Carter Av &amp; Sycamore St</t>
  </si>
  <si>
    <t>San Pablo Dam Rd &amp; Hillcrest Rd</t>
  </si>
  <si>
    <t>Newark Blvd &amp; Newark Community Park</t>
  </si>
  <si>
    <t>Civic Center Dr &amp; BART Way</t>
  </si>
  <si>
    <t>Civic Center Dr &amp; Mowry Av (Washington Hospital)</t>
  </si>
  <si>
    <t>Hilltop Dr &amp; Vista Del Mar</t>
  </si>
  <si>
    <t>Bancroft Av &amp; Haas Av</t>
  </si>
  <si>
    <t>Bancroft Av &amp; Elsie Av</t>
  </si>
  <si>
    <t>Capistrano Dr &amp; Almanza Dr</t>
  </si>
  <si>
    <t>High St &amp; Carrington St</t>
  </si>
  <si>
    <t>29th Av &amp; Glascock St</t>
  </si>
  <si>
    <t>College Av &amp; Claremont Av</t>
  </si>
  <si>
    <t>Moraga Av &amp; Medau Pl (Montclair Park)</t>
  </si>
  <si>
    <t>Mission Bell Dr &amp; College Ln</t>
  </si>
  <si>
    <t>Bancroft Av &amp; Dennis Av (Nazarene Church)</t>
  </si>
  <si>
    <t>22nd St &amp; Roosevelt Av</t>
  </si>
  <si>
    <t>Ralph Appezzato Memorial Pkwy &amp; Alameda College</t>
  </si>
  <si>
    <t>Washington Blvd &amp; Starr St</t>
  </si>
  <si>
    <t>Gilman St &amp; Santa Fe Av</t>
  </si>
  <si>
    <t>Mission St &amp; 16th St</t>
  </si>
  <si>
    <t>Spruce St &amp; Halkin Ln</t>
  </si>
  <si>
    <t>Marina Way S &amp; Regatta Blvd</t>
  </si>
  <si>
    <t>Marina Bay Pkwy &amp; Meeker Av</t>
  </si>
  <si>
    <t>Regatta Blvd &amp; Northshore Dr</t>
  </si>
  <si>
    <t>Oxford St &amp; Cedar St</t>
  </si>
  <si>
    <t>Washington Blvd &amp; Jerome Av</t>
  </si>
  <si>
    <t>Decoto Rd &amp; Perry Rd</t>
  </si>
  <si>
    <t>MacArthur Blvd &amp; Maple Av</t>
  </si>
  <si>
    <t>San Pablo Av &amp; Brighton Av</t>
  </si>
  <si>
    <t>N Milpitas Blvd &amp; Jacklin Rd (N Abel St)</t>
  </si>
  <si>
    <t>Arlington Blvd &amp; Lamm Ct</t>
  </si>
  <si>
    <t>23rd St &amp; Roosevelt Av</t>
  </si>
  <si>
    <t>Trinity Av &amp; Beloit Av</t>
  </si>
  <si>
    <t>Barrett Av &amp; La Honda Av</t>
  </si>
  <si>
    <t>Cutting Blvd &amp; S 45th St (Kennedy Sr High School)</t>
  </si>
  <si>
    <t>Davis St &amp; Pierce Av (Douglas Dr)</t>
  </si>
  <si>
    <t>Church Ln &amp; Dover Av</t>
  </si>
  <si>
    <t>Washington Blvd &amp; Weigand Ct</t>
  </si>
  <si>
    <t>7th St &amp; Parker St</t>
  </si>
  <si>
    <t>Wala Vista Av &amp; Lake Shore Av</t>
  </si>
  <si>
    <t>7th St &amp; Lucas Av</t>
  </si>
  <si>
    <t>Redwood Rd &amp; Monterey Blvd</t>
  </si>
  <si>
    <t>Fruitvale Av &amp; E 18th St</t>
  </si>
  <si>
    <t>Acalanes Dr &amp; Colorados Dr</t>
  </si>
  <si>
    <t>Santa Clara Av &amp; Oakland Av</t>
  </si>
  <si>
    <t>Mission Blvd &amp; Pine St</t>
  </si>
  <si>
    <t>Mission Blvd &amp; Ondina Dr</t>
  </si>
  <si>
    <t>N Milpitas Blvd &amp; Sunnyhills Ct</t>
  </si>
  <si>
    <t>71st Av &amp; Spencer St</t>
  </si>
  <si>
    <t>Mission Blvd &amp; Cherry Way</t>
  </si>
  <si>
    <t>15th Av &amp; E 17th St</t>
  </si>
  <si>
    <t>Grand St &amp; Otis Dr</t>
  </si>
  <si>
    <t>7th St &amp; Maple Av</t>
  </si>
  <si>
    <t>Arlington Av &amp; Wellesley Av</t>
  </si>
  <si>
    <t>Arlington Av &amp; Southampton Av</t>
  </si>
  <si>
    <t>6509 Barrett Av</t>
  </si>
  <si>
    <t>Barrett Av &amp; Key Blvd</t>
  </si>
  <si>
    <t>702 Wala Vista Av</t>
  </si>
  <si>
    <t>MacArthur Blvd &amp; Warner Av</t>
  </si>
  <si>
    <t>Mission Blvd &amp; Grace St</t>
  </si>
  <si>
    <t>Robert Davey Jr Dr &amp; Puddingstone Rd</t>
  </si>
  <si>
    <t>Arlington Blvd &amp; Rifle Range Rd</t>
  </si>
  <si>
    <t>Marlow Dr &amp; Foothill Blvd</t>
  </si>
  <si>
    <t>Auto Mall Pkwy &amp; Technology Dr</t>
  </si>
  <si>
    <t>Arlington Blvd &amp; Cutting Blvd</t>
  </si>
  <si>
    <t>7th St &amp; Union St</t>
  </si>
  <si>
    <t>Redwood Rd &amp; Mountain Blvd (Lincoln Square)</t>
  </si>
  <si>
    <t>Robert Davey Jr Dr &amp; Packet Landing Rd</t>
  </si>
  <si>
    <t>Mission Blvd &amp; Mill Creek Rd</t>
  </si>
  <si>
    <t>Mission Blvd &amp; Stevenson Blvd</t>
  </si>
  <si>
    <t>Mecartney Rd &amp; Island Dr</t>
  </si>
  <si>
    <t>The Alameda &amp; Marin Av</t>
  </si>
  <si>
    <t>San Pablo Av &amp; Portland Av</t>
  </si>
  <si>
    <t>Fernside Blvd &amp; High St</t>
  </si>
  <si>
    <t>B St &amp; Foothill Blvd</t>
  </si>
  <si>
    <t>51st St &amp; Lawton Av</t>
  </si>
  <si>
    <t>Otis Dr &amp; Mound St</t>
  </si>
  <si>
    <t>Davis St &amp; Wayne Av</t>
  </si>
  <si>
    <t>Westgate Pkwy &amp; Williams St</t>
  </si>
  <si>
    <t>Lancaster Dr &amp; Southampton Ct</t>
  </si>
  <si>
    <t>Pleasant Valley Av &amp; Montgomery St</t>
  </si>
  <si>
    <t>Willow St &amp; Shoreline Dr</t>
  </si>
  <si>
    <t>B St &amp; 2nd St</t>
  </si>
  <si>
    <t>Linda Av &amp; Lake Av</t>
  </si>
  <si>
    <t>Grand Av &amp; Fairview Av</t>
  </si>
  <si>
    <t>Fruitvale Av &amp; E 9th St</t>
  </si>
  <si>
    <t>Jackson St &amp; 3rd St</t>
  </si>
  <si>
    <t>El Cerrito Plaza BART</t>
  </si>
  <si>
    <t>MacArthur Blvd &amp; 94th Av</t>
  </si>
  <si>
    <t>Whipple Rd &amp; Huntwood Av</t>
  </si>
  <si>
    <t>Tunnel Rd &amp; Bridge Rd</t>
  </si>
  <si>
    <t>San Pablo Av &amp; Kirk Ln</t>
  </si>
  <si>
    <t>Harrison St &amp; Hamilton Pl</t>
  </si>
  <si>
    <t>Oakland Av &amp; Latham St</t>
  </si>
  <si>
    <t>4135 Park Blvd</t>
  </si>
  <si>
    <t>Hassler Way &amp; Oakport St</t>
  </si>
  <si>
    <t>Harrison St &amp; Frisbie St</t>
  </si>
  <si>
    <t>55th St &amp; Dover St</t>
  </si>
  <si>
    <t>90th Av &amp; Plymouth St</t>
  </si>
  <si>
    <t>San Pablo Av &amp; Parker St</t>
  </si>
  <si>
    <t>San Pablo Av &amp; 53rd St</t>
  </si>
  <si>
    <t>San Pablo Av &amp; 56th St</t>
  </si>
  <si>
    <t>23rd Av &amp; E 30th St</t>
  </si>
  <si>
    <t>90th Av &amp; Birch St</t>
  </si>
  <si>
    <t>12th St &amp; Martin Luther King Jr Way</t>
  </si>
  <si>
    <t>Sacramento St &amp; Virginia St</t>
  </si>
  <si>
    <t>E 12th St &amp; 23rd Av</t>
  </si>
  <si>
    <t>Broadway &amp; Eagle Av</t>
  </si>
  <si>
    <t>7303 Edgewater Dr</t>
  </si>
  <si>
    <t>Oakland Av &amp; Highland Av</t>
  </si>
  <si>
    <t>E Lewelling Blvd &amp; Meekland Av</t>
  </si>
  <si>
    <t>The Alameda &amp; Monterey Av</t>
  </si>
  <si>
    <t>Colusa Av &amp; Fairmount Av</t>
  </si>
  <si>
    <t>D St &amp; Meek Av</t>
  </si>
  <si>
    <t>Claremont Av &amp; Woolsey St</t>
  </si>
  <si>
    <t>Huntwood Av &amp; Industrial Pkwy</t>
  </si>
  <si>
    <t>Claremont Av &amp; Webster St</t>
  </si>
  <si>
    <t>San Pablo Av &amp; Carlos Av</t>
  </si>
  <si>
    <t>College Av &amp; Chabot Rd</t>
  </si>
  <si>
    <t>Warm Springs Blvd &amp; Tonopah Dr</t>
  </si>
  <si>
    <t>Solano Av &amp; Santa Fe Av</t>
  </si>
  <si>
    <t>Redwood Rd &amp; Aliso Av</t>
  </si>
  <si>
    <t>Tennyson Rd &amp; Leidig Ct</t>
  </si>
  <si>
    <t>Claremont Av &amp; The Uplands</t>
  </si>
  <si>
    <t>Claremont Av &amp; Hazel Rd</t>
  </si>
  <si>
    <t>Cabot Blvd &amp; Radley Ct</t>
  </si>
  <si>
    <t>Central Av &amp; Cherry St</t>
  </si>
  <si>
    <t>Newark Blvd &amp; Rosemont Square</t>
  </si>
  <si>
    <t>Mowry Av &amp; Hastings St</t>
  </si>
  <si>
    <t>Bancroft Av &amp; Mc Kinley Ct</t>
  </si>
  <si>
    <t>Warm Springs Blvd &amp; Lippert Av</t>
  </si>
  <si>
    <t>Colusa Av &amp; Thousand Oaks Blvd</t>
  </si>
  <si>
    <t>Fairmount Av &amp; Colusa Av</t>
  </si>
  <si>
    <t>Ashby Av &amp; 7th St</t>
  </si>
  <si>
    <t>40th St &amp; Harlan St</t>
  </si>
  <si>
    <t>W MacArthur Blvd &amp; Fairmount Av</t>
  </si>
  <si>
    <t>7th St &amp; Jackson St</t>
  </si>
  <si>
    <t>12th &amp; Clay St</t>
  </si>
  <si>
    <t>San Pablo Av &amp; Grayson St</t>
  </si>
  <si>
    <t>San Pablo Av &amp; Bancroft Way</t>
  </si>
  <si>
    <t>MacArthur Blvd &amp; Beaumont Av</t>
  </si>
  <si>
    <t>San Pablo Av &amp; 66th St</t>
  </si>
  <si>
    <t>San Pablo Av &amp; Monroe St</t>
  </si>
  <si>
    <t>MacDonald Av &amp; 33rd St (DeJean Middle School)</t>
  </si>
  <si>
    <t>Moyers Rd &amp; Duke Dr</t>
  </si>
  <si>
    <t>MacDonald Av &amp; 39th St</t>
  </si>
  <si>
    <t>5th Av &amp; E 12th St</t>
  </si>
  <si>
    <t>Pierce St &amp; Gateview Apts</t>
  </si>
  <si>
    <t>Church Ln &amp; El Portal Dr</t>
  </si>
  <si>
    <t>Washington Blvd &amp; Ellsworth St</t>
  </si>
  <si>
    <t>Pacific Av &amp; 4th St</t>
  </si>
  <si>
    <t>23rd St &amp; Preble Av</t>
  </si>
  <si>
    <t>Spruce St &amp; Santa Barbara Rd</t>
  </si>
  <si>
    <t>2nd St &amp; E St</t>
  </si>
  <si>
    <t>2nd St &amp; D St</t>
  </si>
  <si>
    <t>Paseo Padre Pkwy &amp; Mowry Av</t>
  </si>
  <si>
    <t>Spruce St &amp; Juniper St</t>
  </si>
  <si>
    <t>Paseo Padre Pkwy &amp; Warwick Rd</t>
  </si>
  <si>
    <t>Niles Blvd &amp; Vallejo St</t>
  </si>
  <si>
    <t>Paseo Padre Pkwy &amp; Bowlingreen Com</t>
  </si>
  <si>
    <t>Evergreen St &amp; Underwood Av</t>
  </si>
  <si>
    <t>Elgin St &amp; Videll St</t>
  </si>
  <si>
    <t>Thornton Av &amp; Cabrillo Dr</t>
  </si>
  <si>
    <t>Niles Blvd &amp; Rancho Arroyo Pkwy</t>
  </si>
  <si>
    <t>Euclid Av &amp; Easter Way</t>
  </si>
  <si>
    <t>John Av &amp; Giant Hwy</t>
  </si>
  <si>
    <t>Grizzly Peak Blvd &amp; Sunset Ln</t>
  </si>
  <si>
    <t>Niles Blvd &amp; F St</t>
  </si>
  <si>
    <t>Harbour Way &amp; Roosevelt Av</t>
  </si>
  <si>
    <t>Civic Center Dr &amp; Stevenson Blvd</t>
  </si>
  <si>
    <t>Grizzly Peak Blvd &amp; Latham Ln</t>
  </si>
  <si>
    <t>Mission Blvd &amp; Mohave Dr</t>
  </si>
  <si>
    <t>Euclid Av &amp; Poplar St</t>
  </si>
  <si>
    <t>El Portal Dr &amp; Via Verdi</t>
  </si>
  <si>
    <t>Landing Pkwy &amp; Fremont Blvd</t>
  </si>
  <si>
    <t>Niles Blvd &amp; El Portal Av</t>
  </si>
  <si>
    <t>Bancroft Av &amp; Dolores Av</t>
  </si>
  <si>
    <t>Park Blvd &amp; Saint James Dr (Leimert Blvd)</t>
  </si>
  <si>
    <t>300 Estudillo Av (San Leandro Community Library)</t>
  </si>
  <si>
    <t>Market Av &amp; 6th St</t>
  </si>
  <si>
    <t>MacArthur Blvd &amp; Dutton Av</t>
  </si>
  <si>
    <t>Arlington Av &amp; San Luis Rd</t>
  </si>
  <si>
    <t>71st Av &amp; Snell St</t>
  </si>
  <si>
    <t>Estudillo Av &amp; MacArthur Blvd</t>
  </si>
  <si>
    <t>71st Av &amp; Hawley St</t>
  </si>
  <si>
    <t>Road 20 &amp; Abella Circle (Community Ctr)</t>
  </si>
  <si>
    <t>Lakeshore Av &amp; Rosal Av</t>
  </si>
  <si>
    <t>35th Av &amp; School St</t>
  </si>
  <si>
    <t>Fremont Blvd &amp; Tamayo St</t>
  </si>
  <si>
    <t>Alvarado-Niles Rd &amp; Dowe Av</t>
  </si>
  <si>
    <t>Edgewater Dr &amp; Hassler Way</t>
  </si>
  <si>
    <t>Mission Blvd &amp; Hancock St</t>
  </si>
  <si>
    <t>Seminary Av &amp; Harmon Av</t>
  </si>
  <si>
    <t>International Blvd &amp; 11th Av</t>
  </si>
  <si>
    <t>Market Av &amp; 4th St</t>
  </si>
  <si>
    <t>Davis St &amp; Douglas Dr</t>
  </si>
  <si>
    <t>Cutting Blvd &amp; S 35th St</t>
  </si>
  <si>
    <t>Cutting Blvd &amp; S 31st St</t>
  </si>
  <si>
    <t>Mission Blvd &amp; Pine Rd</t>
  </si>
  <si>
    <t>Shoreline Dr &amp; Grand St</t>
  </si>
  <si>
    <t>Davis St &amp; Preda St</t>
  </si>
  <si>
    <t>N Milpitas Blvd &amp; Washington Dr</t>
  </si>
  <si>
    <t>Cutting Blvd &amp; Carlson Blvd</t>
  </si>
  <si>
    <t>Euclid Av &amp; Cedar St</t>
  </si>
  <si>
    <t>Osgood Rd &amp; Washington Blvd</t>
  </si>
  <si>
    <t>Purdue St &amp; Farnsworth St</t>
  </si>
  <si>
    <t>3400 Richmond Pkwy</t>
  </si>
  <si>
    <t>1201 Marina Village Pkwy</t>
  </si>
  <si>
    <t>Paseo Grande &amp; Paseo Largavista</t>
  </si>
  <si>
    <t>Buena Vista Av &amp; Grand St</t>
  </si>
  <si>
    <t>San Pablo Dam Rd &amp; Milton Dr</t>
  </si>
  <si>
    <t>Euclid Av &amp; Virginia St</t>
  </si>
  <si>
    <t>29th St &amp; Rheem Av</t>
  </si>
  <si>
    <t>B St &amp; 3rd St</t>
  </si>
  <si>
    <t>Tampa Av &amp; Sumatra St</t>
  </si>
  <si>
    <t>Paseo Grande &amp; Via Media</t>
  </si>
  <si>
    <t>Cedar Blvd &amp; Musick Av</t>
  </si>
  <si>
    <t>Ashland Av &amp; San Lorenzo High School</t>
  </si>
  <si>
    <t>Bermuda Av &amp; Aurora Dr</t>
  </si>
  <si>
    <t>Santa Clara St &amp; Redbud Ln</t>
  </si>
  <si>
    <t>Hearst Av &amp; Arch St</t>
  </si>
  <si>
    <t>Mission Blvd &amp; King Av</t>
  </si>
  <si>
    <t>Mission Blvd &amp; Niles Canyon Rd</t>
  </si>
  <si>
    <t>Atlantic Av &amp; Triumph Dr</t>
  </si>
  <si>
    <t>Meekland Av &amp; Grove Way</t>
  </si>
  <si>
    <t>Industrial Pkwy &amp; Huntwood Av</t>
  </si>
  <si>
    <t>Merced St &amp; Cedar Av</t>
  </si>
  <si>
    <t>Atlantic Av &amp; Challenger Dr</t>
  </si>
  <si>
    <t>Alvarado-Niles Rd &amp; Monterra Ter</t>
  </si>
  <si>
    <t>Mission Blvd &amp; Nursery Av</t>
  </si>
  <si>
    <t>Thornton Av &amp; Balboa Way</t>
  </si>
  <si>
    <t>Spruce St &amp; Merced St</t>
  </si>
  <si>
    <t>Wicks Blvd &amp; Manor Blvd</t>
  </si>
  <si>
    <t>Merced St &amp; Fairway Dr</t>
  </si>
  <si>
    <t>38576 Mission Blvd (Near Mowry Av)</t>
  </si>
  <si>
    <t>Appian Way &amp; Post Office</t>
  </si>
  <si>
    <t>Gomer St &amp; Patrick Av</t>
  </si>
  <si>
    <t>Stevenson Blvd &amp; Gallaudet Dr</t>
  </si>
  <si>
    <t>Cedar Av &amp; Newark High School Library</t>
  </si>
  <si>
    <t>Lewelling Blvd &amp; Sullivan Av</t>
  </si>
  <si>
    <t>Paseo Padre Pkwy &amp; Ethel St (Near Eggers Dr)</t>
  </si>
  <si>
    <t>Paseo Padre Pkwy &amp; Peralta Blvd</t>
  </si>
  <si>
    <t>Spruce St &amp; Wiley St</t>
  </si>
  <si>
    <t>Cedar Blvd &amp; Stevenson Blvd</t>
  </si>
  <si>
    <t>Challenger Dr &amp; Atlantic Av</t>
  </si>
  <si>
    <t>4231 San Pablo Dam Rd</t>
  </si>
  <si>
    <t>1080 Marina Village Pkwy</t>
  </si>
  <si>
    <t>Barrett Av &amp; 13th St</t>
  </si>
  <si>
    <t>Euclid Av &amp; Hilgard Av</t>
  </si>
  <si>
    <t>Industrial Pkwy &amp; Stratford Rd</t>
  </si>
  <si>
    <t>90th Av &amp; Walnut St</t>
  </si>
  <si>
    <t>66th Av &amp; Coliseum Way</t>
  </si>
  <si>
    <t>85th Av &amp; San Leandro St</t>
  </si>
  <si>
    <t>Shawn Way &amp; Glenn Ellen Dr</t>
  </si>
  <si>
    <t>1797 D St (Next To Sulpher Creek Nature Center)</t>
  </si>
  <si>
    <t>D St &amp; 7th St</t>
  </si>
  <si>
    <t>14th Av &amp; 19th Av</t>
  </si>
  <si>
    <t>Arlington Av &amp; Kensington Pk. Rd (Kensington Lib.)</t>
  </si>
  <si>
    <t>Washington Blvd &amp; Luzon Dr</t>
  </si>
  <si>
    <t>Mission Blvd &amp; Starr St</t>
  </si>
  <si>
    <t>Cutting Blvd &amp; Spring St</t>
  </si>
  <si>
    <t>Lakeshore Av &amp; Wala Vista Av</t>
  </si>
  <si>
    <t>Fremont Blvd &amp; Carol Av</t>
  </si>
  <si>
    <t>Mission Blvd &amp; Tennyson Rd</t>
  </si>
  <si>
    <t>104th Av &amp; Sunnyside St</t>
  </si>
  <si>
    <t>Cutting Blvd &amp; S 17th St</t>
  </si>
  <si>
    <t>14th Av &amp; E 24th St</t>
  </si>
  <si>
    <t>Otis Dr &amp; Larchmont Isle</t>
  </si>
  <si>
    <t>Barrett Av &amp; Mc Laughlin St</t>
  </si>
  <si>
    <t>E 12th St &amp; 11th Av</t>
  </si>
  <si>
    <t>Ardley Av &amp; E 32nd St</t>
  </si>
  <si>
    <t>98th Av &amp; San Leandro St</t>
  </si>
  <si>
    <t>Fremont Blvd &amp; Centerville Jr High School</t>
  </si>
  <si>
    <t>Rumrill Blvd &amp; Brookside Dr</t>
  </si>
  <si>
    <t>El Portal Dr &amp; Barranca St</t>
  </si>
  <si>
    <t>Osgood Rd &amp; Prune Av</t>
  </si>
  <si>
    <t>Thornton Av &amp; Ruschin Dr</t>
  </si>
  <si>
    <t>Carlson Blvd &amp; S 47th St</t>
  </si>
  <si>
    <t>Rumrill Blvd &amp; Market Av</t>
  </si>
  <si>
    <t>Stevenson Blvd &amp; Farwell Dr</t>
  </si>
  <si>
    <t>Grove Way &amp; Gary Dr</t>
  </si>
  <si>
    <t>13685 San Pablo Av</t>
  </si>
  <si>
    <t>Auto Mall Pkwy &amp; Fremont Blvd</t>
  </si>
  <si>
    <t>W Atlantic Av &amp; Main St</t>
  </si>
  <si>
    <t>Hollis St &amp; 53rd St</t>
  </si>
  <si>
    <t>Hollis St &amp; 67th St</t>
  </si>
  <si>
    <t>Harbour Way &amp; Bissell Av</t>
  </si>
  <si>
    <t>Cutting Blvd &amp; S 20th St</t>
  </si>
  <si>
    <t>Mecartney Rd &amp; Holly St</t>
  </si>
  <si>
    <t>Bockman Rd &amp; Via Honda</t>
  </si>
  <si>
    <t>Appian Way &amp; Allview Av</t>
  </si>
  <si>
    <t>S 23rd St &amp; Florida Av</t>
  </si>
  <si>
    <t>Mission Blvd &amp; Orchard Dr</t>
  </si>
  <si>
    <t>Adeline St &amp; 16th St</t>
  </si>
  <si>
    <t>Silva Av &amp; Leighton St</t>
  </si>
  <si>
    <t>Redwood Rd &amp; Jamison Way</t>
  </si>
  <si>
    <t>Whitman St &amp; Cody Rd</t>
  </si>
  <si>
    <t>Grant Av &amp;  Via Nueva</t>
  </si>
  <si>
    <t>Center St &amp; P And R Lot</t>
  </si>
  <si>
    <t>Redwood Rd &amp; Seven Hills Rd</t>
  </si>
  <si>
    <t>COUNTY-ALAMEDA</t>
  </si>
  <si>
    <t>Castro Valley Blvd &amp; Baker Rd</t>
  </si>
  <si>
    <t>Center St &amp; Ravenwood Pl</t>
  </si>
  <si>
    <t>Heyer Av &amp; Center St</t>
  </si>
  <si>
    <t>Lincoln Av &amp; 20th St</t>
  </si>
  <si>
    <t>Martin Luther King Jr Way &amp; Arlington Av</t>
  </si>
  <si>
    <t>Martin Luther King Jr Way &amp; Aileen St</t>
  </si>
  <si>
    <t>51st St &amp; Webster St</t>
  </si>
  <si>
    <t>2492 D St</t>
  </si>
  <si>
    <t>Ashland Av &amp; Galway Dr</t>
  </si>
  <si>
    <t>Redwood Rd &amp; Hyer Av</t>
  </si>
  <si>
    <t>Seven Hills Rd &amp; Castro Valley Adult School</t>
  </si>
  <si>
    <t>San Pablo Av &amp; Schmidt Ln</t>
  </si>
  <si>
    <t>Grand St &amp; Shoreline Dr</t>
  </si>
  <si>
    <t>Union St &amp; 7th St</t>
  </si>
  <si>
    <t>Peralta St &amp; 16th St</t>
  </si>
  <si>
    <t>Castro Valley Blvd &amp; Anita Av</t>
  </si>
  <si>
    <t>Castro Valley Blvd &amp; Wisteria St</t>
  </si>
  <si>
    <t>Road 20 &amp; Abella Circle(Opposite Community Ctr)</t>
  </si>
  <si>
    <t>433 Grand St (Opp. Wood Middle School)</t>
  </si>
  <si>
    <t>Spruce St &amp; Acacia Walk</t>
  </si>
  <si>
    <t>San Pablo Av &amp; Allston Way</t>
  </si>
  <si>
    <t>Stanton Av &amp; Carlton Av</t>
  </si>
  <si>
    <t>San Pablo Av &amp; 62nd St</t>
  </si>
  <si>
    <t>Capistrano Dr &amp; Acalanes Dr</t>
  </si>
  <si>
    <t>Mission Blvd &amp; Blossom Way</t>
  </si>
  <si>
    <t>164th St &amp; Gordon Way</t>
  </si>
  <si>
    <t>Mowry Av &amp; Logan Dr</t>
  </si>
  <si>
    <t>MacArthur Blvd &amp; Alma Av</t>
  </si>
  <si>
    <t>MacArthur Blvd &amp; 88th Av</t>
  </si>
  <si>
    <t>Central Av &amp; Cedar Blvd</t>
  </si>
  <si>
    <t>Lake Park Av &amp; Wesley Way</t>
  </si>
  <si>
    <t>Broadway &amp; Embarcadero W</t>
  </si>
  <si>
    <t>C St &amp; Foothill Blvd (1st St)</t>
  </si>
  <si>
    <t>23rd St &amp; Bush Av</t>
  </si>
  <si>
    <t>22nd St &amp; Nevin Av</t>
  </si>
  <si>
    <t>Regatta Blvd &amp; Seadrift Dr</t>
  </si>
  <si>
    <t>San Pablo Av &amp; Oregon St</t>
  </si>
  <si>
    <t>Bancroft Av &amp; Sybil Av</t>
  </si>
  <si>
    <t>High St &amp; MacArthur Blvd</t>
  </si>
  <si>
    <t>Campus Dr &amp; Redwood Rd</t>
  </si>
  <si>
    <t>Colusa Av &amp; Thousand Oaks School</t>
  </si>
  <si>
    <t>Groom Dr &amp; Moyers Rd</t>
  </si>
  <si>
    <t>Park St &amp; San Jose Av</t>
  </si>
  <si>
    <t>MacArthur Blvd &amp; 90th Av</t>
  </si>
  <si>
    <t>Park Blvd &amp; Hampel St</t>
  </si>
  <si>
    <t>Oakland Av &amp; Grand Av</t>
  </si>
  <si>
    <t>Park Blvd &amp; Chatham Rd</t>
  </si>
  <si>
    <t>Cabot Blvd &amp; Kidder St</t>
  </si>
  <si>
    <t>90th Av &amp; Dowling St</t>
  </si>
  <si>
    <t>Fremont Blvd &amp; Decoto Rd</t>
  </si>
  <si>
    <t>Alvarado-Niles Rd &amp; Hartnell St</t>
  </si>
  <si>
    <t>Cabot Blvd &amp; Davis Av</t>
  </si>
  <si>
    <t>20234 Mack St (AC Transit Training Center)</t>
  </si>
  <si>
    <t>85th Av &amp; E St</t>
  </si>
  <si>
    <t>Park Blvd &amp; E 38th St</t>
  </si>
  <si>
    <t>Fremont Blvd &amp; Country Dr</t>
  </si>
  <si>
    <t>21121 Cabot Blvd (Railroad Crossing)</t>
  </si>
  <si>
    <t>San Pablo Av &amp; Page St</t>
  </si>
  <si>
    <t>San Pablo Av &amp; West St</t>
  </si>
  <si>
    <t>Telegraph Av &amp; Aileen St</t>
  </si>
  <si>
    <t>MacArthur Blvd &amp; Richard's Gate (Mills College)</t>
  </si>
  <si>
    <t>Paseo Padre Pkwy &amp; Kearney St</t>
  </si>
  <si>
    <t>MacArthur Blvd &amp; Vernon St</t>
  </si>
  <si>
    <t>Chatham Rd &amp; 13th Av (Edna Brewer Middle School)</t>
  </si>
  <si>
    <t>MacArthur Blvd &amp; Pierson St.(Mills College)</t>
  </si>
  <si>
    <t>Newark Blvd &amp; Musick Av</t>
  </si>
  <si>
    <t>Meekland Av &amp; Paseo Grande</t>
  </si>
  <si>
    <t>35th Av &amp; Quigley St</t>
  </si>
  <si>
    <t>Claremont Av &amp; College Av</t>
  </si>
  <si>
    <t>Ashby Av &amp; Domingo Av</t>
  </si>
  <si>
    <t>Moyers Rd &amp; Alta Mira Dr</t>
  </si>
  <si>
    <t>Spruce St &amp; Eunice St</t>
  </si>
  <si>
    <t>Marina Bay Pkwy &amp; Regatta Blvd</t>
  </si>
  <si>
    <t>Regatta Blvd &amp; Melville Square Dr</t>
  </si>
  <si>
    <t>Huntwood Av &amp; Zephyr Av</t>
  </si>
  <si>
    <t>Fruitvale Av &amp; Castello St</t>
  </si>
  <si>
    <t>Gilman St &amp; 10th St</t>
  </si>
  <si>
    <t>Hopkins St &amp; California St</t>
  </si>
  <si>
    <t>Barrett Av &amp; San Pablo Av</t>
  </si>
  <si>
    <t>Oxford St &amp; Vine St</t>
  </si>
  <si>
    <t>551 Spruce St</t>
  </si>
  <si>
    <t>Spruce St &amp; Vassar Av</t>
  </si>
  <si>
    <t>Fremont Blvd &amp; Bidwell Dr</t>
  </si>
  <si>
    <t>Hollis St &amp; Stanford Av</t>
  </si>
  <si>
    <t>Beloit Av &amp; Grizzly Peak Blvd</t>
  </si>
  <si>
    <t>Oxford St &amp; Rose St</t>
  </si>
  <si>
    <t>Cutting Blvd &amp; S 26th St</t>
  </si>
  <si>
    <t>Central Av &amp; Webster St</t>
  </si>
  <si>
    <t>Arlington Blvd &amp; Buckingham Dr</t>
  </si>
  <si>
    <t>San Pablo Av &amp; Jefferson Av</t>
  </si>
  <si>
    <t>San Pablo Av &amp; Hill St</t>
  </si>
  <si>
    <t>Seminary Av &amp; E 17th St</t>
  </si>
  <si>
    <t>23rd St &amp; Gaynor Av</t>
  </si>
  <si>
    <t>7th St &amp; Jefferson St</t>
  </si>
  <si>
    <t>Walnut Av &amp; Mission Blvd</t>
  </si>
  <si>
    <t>14th Av &amp; E 18th St</t>
  </si>
  <si>
    <t>Mission Blvd &amp; Central Blvd</t>
  </si>
  <si>
    <t>Mission Bell Dr &amp; El Portal Dr</t>
  </si>
  <si>
    <t>San Pablo Av &amp; Castro St</t>
  </si>
  <si>
    <t>San Pablo Av &amp; 47th St (Emeryville High School)</t>
  </si>
  <si>
    <t>14th Av &amp; International Blvd</t>
  </si>
  <si>
    <t>Mission Blvd &amp; Las Palmas Av</t>
  </si>
  <si>
    <t>Willow St &amp; Franciscan Way</t>
  </si>
  <si>
    <t>Shoreline Dr &amp; Kitty Hawk Rd</t>
  </si>
  <si>
    <t>5th St &amp; Singleton Av</t>
  </si>
  <si>
    <t>San Pablo Av &amp; Home Depot</t>
  </si>
  <si>
    <t>Purdue Av &amp; Beloit Av</t>
  </si>
  <si>
    <t>104th Av &amp; Plymouth St</t>
  </si>
  <si>
    <t>MacDonald Av &amp; 23rd St</t>
  </si>
  <si>
    <t>Mission Blvd &amp; Valle Vista Av</t>
  </si>
  <si>
    <t>Arlington Av &amp; Boynton Path</t>
  </si>
  <si>
    <t>Estudillo Av &amp; Bancroft Av</t>
  </si>
  <si>
    <t>Decoto Rd &amp; 3rd St</t>
  </si>
  <si>
    <t>MacArthur Blvd &amp; Estudillo Av</t>
  </si>
  <si>
    <t>105th Av &amp; Pontiac St</t>
  </si>
  <si>
    <t>Watkins St &amp; Jackson St</t>
  </si>
  <si>
    <t>Transit Center</t>
  </si>
  <si>
    <t>Salesforce Transit Center Bay 31</t>
  </si>
  <si>
    <t>Mecartney Rd &amp; Belmont Place</t>
  </si>
  <si>
    <t>S Milpitas Blvd &amp; Los Coches St</t>
  </si>
  <si>
    <t>Harbour Way &amp; Ohio Av</t>
  </si>
  <si>
    <t>Cutting Blvd &amp; Harbour Way S</t>
  </si>
  <si>
    <t>Mecartney Rd &amp; Melrose Av</t>
  </si>
  <si>
    <t>San Pablo Av &amp; 54th St</t>
  </si>
  <si>
    <t>High St &amp; San Carlos Av (San Carlos Walk)</t>
  </si>
  <si>
    <t>14th Av &amp; E 21st St</t>
  </si>
  <si>
    <t>Martin Luther King Jr Way &amp; Stuart St</t>
  </si>
  <si>
    <t>Dixon Landing Rd &amp; N Milpitas Blvd</t>
  </si>
  <si>
    <t>San Pablo Av &amp; Cedar St</t>
  </si>
  <si>
    <t>San Pablo Av &amp; Delaware St</t>
  </si>
  <si>
    <t>Foothill Blvd &amp; Havenscourt Blvd</t>
  </si>
  <si>
    <t>MacDonald Av &amp; 27th St</t>
  </si>
  <si>
    <t>Union St &amp; 8th St</t>
  </si>
  <si>
    <t>Lancaster Dr &amp; Aberdeen Way</t>
  </si>
  <si>
    <t>Piedmont Av &amp; Glenwood Av</t>
  </si>
  <si>
    <t>Market Av &amp; 15th St</t>
  </si>
  <si>
    <t>S Milpitas Blvd &amp; Garden St</t>
  </si>
  <si>
    <t>Lakeshore Av &amp; Boden Way</t>
  </si>
  <si>
    <t>Linda Av &amp; Grand Av</t>
  </si>
  <si>
    <t>Pittsburg/Bay Point BART</t>
  </si>
  <si>
    <t>Bayo Vista Av &amp; Harrison St</t>
  </si>
  <si>
    <t>Cedar St &amp; Cornell Av</t>
  </si>
  <si>
    <t>Fremont Blvd &amp; London Com</t>
  </si>
  <si>
    <t>Bancroft Av &amp; Peters St</t>
  </si>
  <si>
    <t>90th Av &amp; Olive St</t>
  </si>
  <si>
    <t>Park Blvd &amp; Emerson Way</t>
  </si>
  <si>
    <t>San Pablo Av &amp; I-80 Fwy</t>
  </si>
  <si>
    <t>Fremont Blvd &amp; Nicolet Av</t>
  </si>
  <si>
    <t>Alvarado-Niles Rd &amp; Medallion Dr</t>
  </si>
  <si>
    <t>Oak St &amp; 10th St</t>
  </si>
  <si>
    <t>Hesperian Blvd &amp; Bockman Rd</t>
  </si>
  <si>
    <t>Empire Rd &amp; Cairo Rd</t>
  </si>
  <si>
    <t>98th Av &amp; Maddux Dr</t>
  </si>
  <si>
    <t>12th St &amp; West St (In Middle Of Traffic Island)</t>
  </si>
  <si>
    <t>Oakland Av &amp; 29th St</t>
  </si>
  <si>
    <t>Park Blvd &amp; Glen Park Rd</t>
  </si>
  <si>
    <t>Walnut Av &amp; Paseo Padre Pkwy</t>
  </si>
  <si>
    <t>D St &amp; Madeiros Av</t>
  </si>
  <si>
    <t>Eddy St &amp; Kelly St</t>
  </si>
  <si>
    <t>Maud Av &amp; Romagnolo St</t>
  </si>
  <si>
    <t>Kelly St &amp; Prime Av</t>
  </si>
  <si>
    <t>Kelly St &amp; Byron St</t>
  </si>
  <si>
    <t>Solano Av &amp; Ramona Av</t>
  </si>
  <si>
    <t>MacArthur Blvd &amp; Foothill Blvd</t>
  </si>
  <si>
    <t>MacArthur Blvd &amp; E.C. Reems Ct</t>
  </si>
  <si>
    <t>40th St &amp; Hollis St</t>
  </si>
  <si>
    <t>Mission Blvd &amp; Anza St</t>
  </si>
  <si>
    <t>MacArthur Blvd &amp; 13th Av (Edna Brewer Middle Sch.)</t>
  </si>
  <si>
    <t>MacArthur Blvd &amp; Byron Av</t>
  </si>
  <si>
    <t>College Ln &amp; Mission Bell Dr</t>
  </si>
  <si>
    <t>Dyer St &amp; Union Landing Blvd</t>
  </si>
  <si>
    <t>35th Av &amp; International Blvd</t>
  </si>
  <si>
    <t>Solano Av &amp; Ventura Av</t>
  </si>
  <si>
    <t>Solano Av &amp; Ensenada Av</t>
  </si>
  <si>
    <t>Filbert St &amp; Central Av</t>
  </si>
  <si>
    <t>MacArthur Blvd &amp; 98th Av</t>
  </si>
  <si>
    <t>29th Av &amp; E 10th St</t>
  </si>
  <si>
    <t>Acalanes Dr &amp; Bergedo Dr</t>
  </si>
  <si>
    <t>23rd Av &amp; E 26th St</t>
  </si>
  <si>
    <t>West County Detention Facility</t>
  </si>
  <si>
    <t>23rd St &amp; University Av</t>
  </si>
  <si>
    <t>23rd St &amp; Dover Av</t>
  </si>
  <si>
    <t>22nd St &amp; Bissell Av</t>
  </si>
  <si>
    <t>8658 MacArthur Blvd</t>
  </si>
  <si>
    <t>545 Pierce St</t>
  </si>
  <si>
    <t>Walnut Av &amp; Guardino Dr</t>
  </si>
  <si>
    <t>Centennial Dr &amp; Lawrence Hall Of Science</t>
  </si>
  <si>
    <t>Shane Dr &amp; Gilma Dr</t>
  </si>
  <si>
    <t>Industrial Blvd &amp; Fwy Entrance</t>
  </si>
  <si>
    <t>Mack St &amp; Sabre St</t>
  </si>
  <si>
    <t>20201 Mack St (Opp. Ac Transit Training Center)</t>
  </si>
  <si>
    <t>Sabre St &amp; Corsair Blvd</t>
  </si>
  <si>
    <t>Ralph Appezzato Memorial Pkwy &amp; Main St</t>
  </si>
  <si>
    <t>Ralph Appezzato Memorial Pkwy &amp; Poggi St</t>
  </si>
  <si>
    <t>Claremont Av &amp; Hudson St</t>
  </si>
  <si>
    <t>Bancroft Av &amp; 146th Av</t>
  </si>
  <si>
    <t>Colusa Av &amp; Visalia Av</t>
  </si>
  <si>
    <t>23rd St &amp; Garvin Av</t>
  </si>
  <si>
    <t>Grizzly Peak Blvd &amp; Marin Av</t>
  </si>
  <si>
    <t>Euclid Av &amp; Regal Rd</t>
  </si>
  <si>
    <t>Paseo Padre Pkwy &amp; Tupelo St</t>
  </si>
  <si>
    <t>Niles Blvd &amp; J St</t>
  </si>
  <si>
    <t>Delano St &amp; Ashland Av</t>
  </si>
  <si>
    <t>Stevenson Blvd &amp; Omar St</t>
  </si>
  <si>
    <t>S 47th St &amp; Cypress Av</t>
  </si>
  <si>
    <t>Park Blvd &amp; Wellington St</t>
  </si>
  <si>
    <t>W Tower Av &amp; Lexington St</t>
  </si>
  <si>
    <t>14th Av &amp; E 29th St</t>
  </si>
  <si>
    <t>Gilman St &amp; Ordway St</t>
  </si>
  <si>
    <t>Fremont Blvd &amp; Stevenson Blvd</t>
  </si>
  <si>
    <t>Fruitvale Av &amp; Logan St</t>
  </si>
  <si>
    <t>98th Av &amp; Walnut St</t>
  </si>
  <si>
    <t>Solano Av &amp; The Alameda</t>
  </si>
  <si>
    <t>Hesperian Blvd &amp; Springlake Dr</t>
  </si>
  <si>
    <t>N Milpitas Blvd &amp; Town Center Dr</t>
  </si>
  <si>
    <t>Arlington Blvd &amp; Moeser Ln</t>
  </si>
  <si>
    <t>Barrett Av &amp; Tulare Av</t>
  </si>
  <si>
    <t>Fremont Blvd &amp; Delaware Dr</t>
  </si>
  <si>
    <t>Carlson Blvd &amp; Center Av</t>
  </si>
  <si>
    <t>Stevenson Blvd &amp; Davis St</t>
  </si>
  <si>
    <t>Carlson Blvd &amp; S 37th St</t>
  </si>
  <si>
    <t>Euclid Av &amp; Ridge Rd</t>
  </si>
  <si>
    <t>Carlson Blvd &amp; Imperial Av</t>
  </si>
  <si>
    <t>2nd St &amp; B St</t>
  </si>
  <si>
    <t>Farnsworth St &amp; Avon Av</t>
  </si>
  <si>
    <t>Amador St &amp; Elmhurst St</t>
  </si>
  <si>
    <t>Buena Vista Av &amp; Walnut St</t>
  </si>
  <si>
    <t>Buena Vista Av &amp; Chestnut St</t>
  </si>
  <si>
    <t>Aurora Dr &amp; Sitka St</t>
  </si>
  <si>
    <t>Santa Clara St &amp; Jackson St</t>
  </si>
  <si>
    <t>Meek Av &amp; Jackson St</t>
  </si>
  <si>
    <t>Meekland Av &amp; A St</t>
  </si>
  <si>
    <t>Huntwood Av &amp; Olympic Av</t>
  </si>
  <si>
    <t>Osgood Rd &amp; Auto Mall Pkwy</t>
  </si>
  <si>
    <t>24607 Amador St</t>
  </si>
  <si>
    <t>Folsom Av &amp; Ruus Rd</t>
  </si>
  <si>
    <t>Ardenwood Blvd &amp; Commerce Dr</t>
  </si>
  <si>
    <t>Ashland Av &amp; Crespi Pl</t>
  </si>
  <si>
    <t>Lewelling Blvd &amp; Via Granada</t>
  </si>
  <si>
    <t>Stevenson Blvd &amp; Fremont Blvd</t>
  </si>
  <si>
    <t>Santa Clara Av &amp; Vernon St</t>
  </si>
  <si>
    <t>35th Av &amp; Penniman Av</t>
  </si>
  <si>
    <t>Santa Clara Av &amp; Morton St</t>
  </si>
  <si>
    <t>Sacramento St &amp; Dwight Way</t>
  </si>
  <si>
    <t>98th Av &amp; Olive St</t>
  </si>
  <si>
    <t>MacArthur Blvd &amp; 84th Av</t>
  </si>
  <si>
    <t>MacArthur Blvd &amp; 76th Av</t>
  </si>
  <si>
    <t>San Pablo Av &amp; Fairmount Av</t>
  </si>
  <si>
    <t>MacDonald Av &amp; 11th St</t>
  </si>
  <si>
    <t>Peralta St &amp; 17th St</t>
  </si>
  <si>
    <t>Market Av &amp; Pullman St</t>
  </si>
  <si>
    <t>Peralta St &amp; 8th St</t>
  </si>
  <si>
    <t>Purdue Av &amp; Kenyon Av</t>
  </si>
  <si>
    <t>5th St &amp; Washington St</t>
  </si>
  <si>
    <t>MacDonald Av &amp; Marina Way</t>
  </si>
  <si>
    <t>23rd St &amp; Downer Av</t>
  </si>
  <si>
    <t>105th Av &amp; San Leandro St</t>
  </si>
  <si>
    <t>Bancroft Av &amp; 103rd Av</t>
  </si>
  <si>
    <t>Fruitvale Av &amp; E 16th St</t>
  </si>
  <si>
    <t>Hesperian Blvd &amp; Grant Av</t>
  </si>
  <si>
    <t>Hesperian Blvd &amp; Eden Park Pl</t>
  </si>
  <si>
    <t>Seminary Av &amp; MacArthur Blvd</t>
  </si>
  <si>
    <t>Barrett Av &amp; Carquinez Av (Tehiyah Day School)</t>
  </si>
  <si>
    <t>Cutting Blvd &amp; S 37th St</t>
  </si>
  <si>
    <t>Mission Blvd &amp; Berry Av</t>
  </si>
  <si>
    <t>Cutting Blvd &amp; Marina Way S</t>
  </si>
  <si>
    <t>B St &amp; 6th St</t>
  </si>
  <si>
    <t>Gallaudet Dr &amp; In School For Deaf</t>
  </si>
  <si>
    <t>San Pablo Dam Rd &amp; Appian Way</t>
  </si>
  <si>
    <t>Appian Way &amp; Santa Rita Rd</t>
  </si>
  <si>
    <t>Glenlock St &amp; El Portal Dr</t>
  </si>
  <si>
    <t>Wicks Blvd &amp; Burkhart Av</t>
  </si>
  <si>
    <t>Grant Av &amp; Channel St</t>
  </si>
  <si>
    <t>Amador St &amp; W Winton Av</t>
  </si>
  <si>
    <t>Rumrill Blvd &amp; Road 20</t>
  </si>
  <si>
    <t>947 Marina Village Pkwy</t>
  </si>
  <si>
    <t>Ruus Ln &amp; Stratford Rd (Georgian Manor West Gate)</t>
  </si>
  <si>
    <t>Aurora Dr &amp; W Av 130</t>
  </si>
  <si>
    <t>Broadway Av &amp; 11th St</t>
  </si>
  <si>
    <t>Stratford Rd &amp; Cantebury Ln</t>
  </si>
  <si>
    <t>Folsom Av &amp; Harvey Av</t>
  </si>
  <si>
    <t>Spruce St &amp; Acacia St</t>
  </si>
  <si>
    <t>Alvarado St &amp; Aladdin Av</t>
  </si>
  <si>
    <t>2020 Williams St</t>
  </si>
  <si>
    <t>Huntwood Av &amp; Harris Rd</t>
  </si>
  <si>
    <t>Gomer St &amp; Underwood Av</t>
  </si>
  <si>
    <t>40th St &amp; West St</t>
  </si>
  <si>
    <t>Chatham Rd &amp; Park Blvd</t>
  </si>
  <si>
    <t>Alvarado Blvd &amp; Union City Blvd</t>
  </si>
  <si>
    <t>Hegenberger Lp &amp; Hegenberger Rd</t>
  </si>
  <si>
    <t>MacArthur Blvd &amp; 99th Av</t>
  </si>
  <si>
    <t>35th Av &amp; Deering St</t>
  </si>
  <si>
    <t>Bryant St &amp; Pine St</t>
  </si>
  <si>
    <t>14th Av &amp; E 31st St</t>
  </si>
  <si>
    <t>Arlington Av &amp; Cowper Av</t>
  </si>
  <si>
    <t>Peralta St &amp; 24th St</t>
  </si>
  <si>
    <t>Mission Blvd &amp; Cedar St</t>
  </si>
  <si>
    <t>98th Av &amp; Railroad Av</t>
  </si>
  <si>
    <t>Euclid Av &amp; Rose Walk</t>
  </si>
  <si>
    <t>Harbour Way &amp; Ripley Av</t>
  </si>
  <si>
    <t>Grizzly Peak Blvd &amp; Forest Ln</t>
  </si>
  <si>
    <t>Bryant St &amp; Cedar St</t>
  </si>
  <si>
    <t>Hollis St &amp; 64th St</t>
  </si>
  <si>
    <t>N Milpitas Blvd &amp; Jacklin St</t>
  </si>
  <si>
    <t>S Milpitas Blvd &amp; Calaveras Blvd</t>
  </si>
  <si>
    <t>Huntwood Av &amp; Sandoval Way</t>
  </si>
  <si>
    <t>Bockman Rd &amp; Via Walter</t>
  </si>
  <si>
    <t>A St &amp; Hathaway Av</t>
  </si>
  <si>
    <t>B St &amp; Linden St</t>
  </si>
  <si>
    <t>Bockman Rd &amp; Via Media</t>
  </si>
  <si>
    <t>San Pablo Dam Rd &amp; Princeton Plaza</t>
  </si>
  <si>
    <t>B St &amp; 7th St</t>
  </si>
  <si>
    <t>Oxford St &amp; Hearst Av</t>
  </si>
  <si>
    <t>Broadway &amp; 7th St</t>
  </si>
  <si>
    <t>Mission Blvd &amp; Niles Blvd</t>
  </si>
  <si>
    <t>Grizzly Peak Blvd &amp; Shasta Rd</t>
  </si>
  <si>
    <t>1411 Grizzly Peak Blvd</t>
  </si>
  <si>
    <t>Vale Rd &amp; Medical Offices</t>
  </si>
  <si>
    <t>Seven Hills Rd &amp; Madison Av</t>
  </si>
  <si>
    <t>Adeline St &amp; 24th St</t>
  </si>
  <si>
    <t>Via Alamitos &amp; Grant Av</t>
  </si>
  <si>
    <t>Silva Av &amp; Jackson St</t>
  </si>
  <si>
    <t>Whitman St &amp; Jane Av</t>
  </si>
  <si>
    <t>Martin Luther King Jr Way &amp; 44th St</t>
  </si>
  <si>
    <t>N Milpitas Blvd &amp; Dixon Rd</t>
  </si>
  <si>
    <t>55th St &amp; Shattuck Av</t>
  </si>
  <si>
    <t>Fremont Blvd &amp; Ferry Ln</t>
  </si>
  <si>
    <t>Ashland Av &amp; E Lewelling Blvd</t>
  </si>
  <si>
    <t>Center St &amp; Heyer Av</t>
  </si>
  <si>
    <t>Church Ln &amp; San Pablo Av</t>
  </si>
  <si>
    <t>Peralta St &amp; 28th St</t>
  </si>
  <si>
    <t>Mandela Pkwy &amp; W Grand Av</t>
  </si>
  <si>
    <t>81st Av &amp; Rudsdale St (Woodland Elementary School)</t>
  </si>
  <si>
    <t>MacDonald Av &amp; 42nd St</t>
  </si>
  <si>
    <t>Center St &amp; Grove Way</t>
  </si>
  <si>
    <t>Center St &amp; Fernwood Ct</t>
  </si>
  <si>
    <t>MacDonald Av &amp; Civic Center Plaza</t>
  </si>
  <si>
    <t>MacDonald Av &amp; 25th St</t>
  </si>
  <si>
    <t>Park St &amp; Blanding Av</t>
  </si>
  <si>
    <t>High St &amp; San Carlos Av</t>
  </si>
  <si>
    <t>E 21st St &amp; 17th Av</t>
  </si>
  <si>
    <t>Somerset Av &amp; Bernal St</t>
  </si>
  <si>
    <t>B St &amp; Madrone St</t>
  </si>
  <si>
    <t>Solano Av &amp; Peralta Av</t>
  </si>
  <si>
    <t>164th St &amp; Helo Dr</t>
  </si>
  <si>
    <t>11th St &amp; Jackson St</t>
  </si>
  <si>
    <t>Floresta Blvd &amp; Monterey Blvd</t>
  </si>
  <si>
    <t>Alvarado St &amp; Marina Blvd</t>
  </si>
  <si>
    <t>Mowry Av &amp; Paseo Padre Pkwy</t>
  </si>
  <si>
    <t>San Pablo Av &amp; Stockton Av</t>
  </si>
  <si>
    <t>Telegraph Av &amp; 58th St</t>
  </si>
  <si>
    <t>Telegraph Av &amp; 60th St</t>
  </si>
  <si>
    <t>University Av &amp; Marina Blvd</t>
  </si>
  <si>
    <t>Foothill Blvd &amp; 6th Av</t>
  </si>
  <si>
    <t>San Pablo Av &amp; Haskell St</t>
  </si>
  <si>
    <t>35th Av &amp; Allendale Av</t>
  </si>
  <si>
    <t>51st St &amp; Shafter Av</t>
  </si>
  <si>
    <t>Hopkins St &amp; Albina Av</t>
  </si>
  <si>
    <t>Garrard Blvd &amp; Canal Blvd</t>
  </si>
  <si>
    <t>El Portal Dr &amp; Mission Bell Dr</t>
  </si>
  <si>
    <t>11th St &amp; Clay St</t>
  </si>
  <si>
    <t>Henry St &amp; Berryman St</t>
  </si>
  <si>
    <t>E 14th St &amp; 163rd Av</t>
  </si>
  <si>
    <t>Hesperian Blvd &amp; Bolero Av</t>
  </si>
  <si>
    <t>Edgewater Dr &amp; Pendleton Way</t>
  </si>
  <si>
    <t>Santa Clara Av &amp; Caroline St</t>
  </si>
  <si>
    <t>85th Av &amp; San Leandro St (Past Railroad Crossing)</t>
  </si>
  <si>
    <t>Decoto Rd &amp; Fremont Blvd</t>
  </si>
  <si>
    <t>13th Av &amp; E 27th St</t>
  </si>
  <si>
    <t>D St &amp; 5th St</t>
  </si>
  <si>
    <t>Santa Clara Av &amp; Everett St</t>
  </si>
  <si>
    <t>13th Av &amp; E 26th St</t>
  </si>
  <si>
    <t>Fremont Blvd &amp; Bonde Way</t>
  </si>
  <si>
    <t>Oakland Av &amp; MacArthur Blvd</t>
  </si>
  <si>
    <t>Hesperian Blvd &amp; Oliver Dr</t>
  </si>
  <si>
    <t>Hesperian Blvd &amp; Thornally Dr</t>
  </si>
  <si>
    <t>Harrison St &amp; Hamilton Pl (West Lake Middle Sch.)</t>
  </si>
  <si>
    <t>Warm Springs Blvd &amp; Whitney Pl</t>
  </si>
  <si>
    <t>Oakland Av &amp; Moss Av</t>
  </si>
  <si>
    <t>Sacramento St &amp; Fairview St</t>
  </si>
  <si>
    <t>Park St &amp; Buena Vista Av</t>
  </si>
  <si>
    <t>Acalanes Dr &amp; Catron Dr</t>
  </si>
  <si>
    <t>Estepa Dr &amp; Bergedo Dr</t>
  </si>
  <si>
    <t>Pierce St &amp; Washington Av</t>
  </si>
  <si>
    <t>E 14th St &amp; 148th Av</t>
  </si>
  <si>
    <t>40th St &amp; Emery St</t>
  </si>
  <si>
    <t>Coelho Dr &amp; Mooney Av</t>
  </si>
  <si>
    <t>Whipple Rd &amp; Industrial Pkwy Sw</t>
  </si>
  <si>
    <t>73rd Av &amp; Krause Av</t>
  </si>
  <si>
    <t>Campus Dr &amp; Carl Munck School</t>
  </si>
  <si>
    <t>Hays St &amp; W Juana Av</t>
  </si>
  <si>
    <t>Cutting Blvd &amp; S 23rd St</t>
  </si>
  <si>
    <t>Alvarado Blvd &amp; Deep Creek Rd</t>
  </si>
  <si>
    <t>21270 Cabot Blvd</t>
  </si>
  <si>
    <t>35th Av &amp; Brookdale Av</t>
  </si>
  <si>
    <t>E 14th St &amp; Castro St</t>
  </si>
  <si>
    <t>Kenyon Av &amp; Trinity Av</t>
  </si>
  <si>
    <t>73rd Av &amp; Arthur St</t>
  </si>
  <si>
    <t>MacDonald Av &amp; 7th St</t>
  </si>
  <si>
    <t>7th St &amp; Pennsylvania Av</t>
  </si>
  <si>
    <t>Estudillo Av &amp; E 14th St</t>
  </si>
  <si>
    <t>Mission Blvd &amp; Arrowhead Way</t>
  </si>
  <si>
    <t>Depot Rd &amp; Viking St</t>
  </si>
  <si>
    <t>Mowry Av &amp; Glenview Dr</t>
  </si>
  <si>
    <t>23rd St &amp; Lincoln Av</t>
  </si>
  <si>
    <t>Otis Dr &amp; Westline Dr</t>
  </si>
  <si>
    <t>San Pablo Av &amp; Orchard Av</t>
  </si>
  <si>
    <t>73rd Av &amp; Favor St</t>
  </si>
  <si>
    <t>Market Av &amp; 16th St</t>
  </si>
  <si>
    <t>Arlington Av &amp; Highland Blvd</t>
  </si>
  <si>
    <t>Mission Blvd &amp; Calhoun St</t>
  </si>
  <si>
    <t>Hegenberger Rd &amp; Baldwin St</t>
  </si>
  <si>
    <t>Washington Blvd &amp; Bryant St</t>
  </si>
  <si>
    <t>Shattuck Av &amp; Derby St</t>
  </si>
  <si>
    <t>Del Camino Dr &amp; Mission Bell Dr</t>
  </si>
  <si>
    <t>Pacific Av &amp; Third St</t>
  </si>
  <si>
    <t>Mission Blvd &amp; Washington Blvd</t>
  </si>
  <si>
    <t>Aughinbaugh Way &amp; Robert Davey Jr Dr</t>
  </si>
  <si>
    <t>Colusa Av &amp; Oak View Av</t>
  </si>
  <si>
    <t>13th St &amp; Dunn Av</t>
  </si>
  <si>
    <t>High St &amp; Encinal Av</t>
  </si>
  <si>
    <t>Martin Luther King Jr Way &amp; Parker St</t>
  </si>
  <si>
    <t>23rd St &amp; Hellings Av</t>
  </si>
  <si>
    <t>65th St &amp; Shellmound St (Bay St)</t>
  </si>
  <si>
    <t>Webster St &amp; Lincoln Av</t>
  </si>
  <si>
    <t>San Pablo Av &amp; 34th St</t>
  </si>
  <si>
    <t>San Pablo Av &amp; 45th St</t>
  </si>
  <si>
    <t>MacArthur Blvd &amp; Adams St</t>
  </si>
  <si>
    <t>Foothill Blvd &amp; Church St</t>
  </si>
  <si>
    <t>Aughinbaugh Way &amp; Kofman Pkwy</t>
  </si>
  <si>
    <t>Glen Av &amp; Panama Ct</t>
  </si>
  <si>
    <t>10th St &amp; Adeline St</t>
  </si>
  <si>
    <t>10th St &amp; Filbert St</t>
  </si>
  <si>
    <t>Westline Dr &amp; Otis Dr</t>
  </si>
  <si>
    <t>Piedmont Av &amp; Pleasant Valley Av</t>
  </si>
  <si>
    <t>Webster St &amp; Central Av</t>
  </si>
  <si>
    <t>Broadway Ter &amp; Proctor Av</t>
  </si>
  <si>
    <t>Santa Clara Av &amp; Stanton St</t>
  </si>
  <si>
    <t>Fruitvale Av &amp; E 23rd St</t>
  </si>
  <si>
    <t>Island Dr &amp;  Park &amp; Ride</t>
  </si>
  <si>
    <t>Central Av &amp; Carlson Blvd</t>
  </si>
  <si>
    <t>Harrison St &amp; Moss Av</t>
  </si>
  <si>
    <t>Sacramento St &amp; Oregon St</t>
  </si>
  <si>
    <t>Union City Blvd &amp; Bettencourt Way</t>
  </si>
  <si>
    <t>Alvarado-Niles Rd &amp; Hop Ranch Rd</t>
  </si>
  <si>
    <t>Hays St &amp; W Estudillo Av</t>
  </si>
  <si>
    <t>Alvarado-Niles Rd &amp; Central Av</t>
  </si>
  <si>
    <t>Fremont Blvd &amp; Peralta Blvd</t>
  </si>
  <si>
    <t>Santa Clara Av &amp; Mozart St</t>
  </si>
  <si>
    <t>Martin Luther King Jr Way &amp; 47th St</t>
  </si>
  <si>
    <t>Milmont Dr &amp; Kato Rd</t>
  </si>
  <si>
    <t>11th St &amp; Franklin St</t>
  </si>
  <si>
    <t>Broadway &amp; Grand Av</t>
  </si>
  <si>
    <t>Edgewater Dr &amp; Roland Way</t>
  </si>
  <si>
    <t>Fremont Blvd &amp; Alder Av (American Sr High School)</t>
  </si>
  <si>
    <t>8th St &amp; Jefferson St</t>
  </si>
  <si>
    <t>14th St &amp; Mandela Pkwy</t>
  </si>
  <si>
    <t>MacArthur Blvd &amp; Patterson Av</t>
  </si>
  <si>
    <t>MacDonald Av &amp; 30th St</t>
  </si>
  <si>
    <t>Maitland Dr &amp; Fitchburg Av</t>
  </si>
  <si>
    <t>Warm Springs Blvd &amp; Mission Blvd</t>
  </si>
  <si>
    <t>Linda Av &amp; Rose Av</t>
  </si>
  <si>
    <t>Walnut Av &amp; Walnut Circle</t>
  </si>
  <si>
    <t>35th Av &amp; Davis St</t>
  </si>
  <si>
    <t>Fruitvale Av &amp; Pleasant St</t>
  </si>
  <si>
    <t>35th Av &amp; Suter St</t>
  </si>
  <si>
    <t>Mission Blvd &amp; Sunset Blvd</t>
  </si>
  <si>
    <t>Mission Blvd &amp; Grove Way</t>
  </si>
  <si>
    <t>San Pablo Av &amp; Milton St</t>
  </si>
  <si>
    <t>51st St &amp; Miles Av</t>
  </si>
  <si>
    <t>Solano Av &amp; Masonic Av</t>
  </si>
  <si>
    <t>Solano Av &amp; Tacoma Av</t>
  </si>
  <si>
    <t>Fremont Blvd &amp; Baine Av</t>
  </si>
  <si>
    <t>Mowry Av &amp; Sutter Dr</t>
  </si>
  <si>
    <t>Rollingwood Dr &amp; Greenwood Dr (West Jctn)</t>
  </si>
  <si>
    <t>MacDonald Av &amp; 37th St</t>
  </si>
  <si>
    <t>7th St &amp; Harrison St</t>
  </si>
  <si>
    <t>MacArthur Blvd &amp; Grand Av</t>
  </si>
  <si>
    <t>San Pablo Av &amp; Manila Av (El Cerrito City Hall)</t>
  </si>
  <si>
    <t>W MacDonald Av &amp; Curry St</t>
  </si>
  <si>
    <t>Fairmount Av &amp; Victoria St</t>
  </si>
  <si>
    <t>MacArthur Blvd &amp; Maybelle Av</t>
  </si>
  <si>
    <t>Fruitvale Av &amp; School St</t>
  </si>
  <si>
    <t>Sacramento St &amp; Cedar St</t>
  </si>
  <si>
    <t>Spruce St &amp; Marin Av</t>
  </si>
  <si>
    <t>Hegenberger Rd &amp; Hegenberger Lp (South Jctn)</t>
  </si>
  <si>
    <t>Alvarado Niles Rd &amp; Union Square</t>
  </si>
  <si>
    <t>Paseo Padre Pkwy &amp; Siward Dr</t>
  </si>
  <si>
    <t>Mowry Av &amp; Mission Blvd</t>
  </si>
  <si>
    <t>Fremont Blvd &amp; Norris Rd</t>
  </si>
  <si>
    <t>Hopkins St &amp; Sacramento St</t>
  </si>
  <si>
    <t>Fremont Blvd &amp; Montrose Av</t>
  </si>
  <si>
    <t>E 14th St &amp; Bayfair Dr</t>
  </si>
  <si>
    <t>106th Av &amp; Bancroft Av</t>
  </si>
  <si>
    <t>Valley View Rd &amp; Christopher Ct</t>
  </si>
  <si>
    <t>Broadway Av &amp; 12th St</t>
  </si>
  <si>
    <t>Huntwood Av &amp; W Tennyson Rd</t>
  </si>
  <si>
    <t>Carlson Blvd &amp; Cutting Blvd</t>
  </si>
  <si>
    <t>John Av &amp; 11th St</t>
  </si>
  <si>
    <t>Mission Blvd &amp; Gurdwara Rd</t>
  </si>
  <si>
    <t>May Rd &amp; Avenida Martinez</t>
  </si>
  <si>
    <t>Silva Av &amp; Thomas Av</t>
  </si>
  <si>
    <t>1250 Marina Village Pkwy</t>
  </si>
  <si>
    <t>Euclid Av &amp; Grizzly Peak Blvd</t>
  </si>
  <si>
    <t>Mission Blvd &amp; Appian Way</t>
  </si>
  <si>
    <t>Wiley St &amp; Bethany St</t>
  </si>
  <si>
    <t>Grimmer Blvd &amp; Doane St</t>
  </si>
  <si>
    <t>73rd Av &amp; Garfield Av</t>
  </si>
  <si>
    <t>San Pablo Av &amp; Rheem Av</t>
  </si>
  <si>
    <t>West Contra Costa Health Center</t>
  </si>
  <si>
    <t>Fruitvale Av &amp; Montana St</t>
  </si>
  <si>
    <t>Hays St &amp; Davis St</t>
  </si>
  <si>
    <t>Webster St &amp; Santa Clara Av</t>
  </si>
  <si>
    <t>Mission Blvd &amp; Pinedale Ct</t>
  </si>
  <si>
    <t>Cairo Rd &amp; Empire Rd</t>
  </si>
  <si>
    <t>Market St &amp; 52nd St</t>
  </si>
  <si>
    <t>8000 Edgewater Dr</t>
  </si>
  <si>
    <t>35th Av &amp; Galindo St (Calvin Simmons Middle Sch.)</t>
  </si>
  <si>
    <t>5th Av &amp; E 15th St</t>
  </si>
  <si>
    <t>Mission Blvd &amp; Whipple Rd</t>
  </si>
  <si>
    <t>San Pablo Av &amp; Panama Av</t>
  </si>
  <si>
    <t>Monarch Bay Dr &amp; Neptune Dr</t>
  </si>
  <si>
    <t>Merced St &amp; Marina Blvd</t>
  </si>
  <si>
    <t>Wicks Blvd &amp; Mission Bay Complex</t>
  </si>
  <si>
    <t>Buena Vista Av &amp; Stanton St</t>
  </si>
  <si>
    <t>Lewelling Blvd &amp; Andover St</t>
  </si>
  <si>
    <t>Hartnett Av &amp; Bayview Av</t>
  </si>
  <si>
    <t>Rollingwood Dr &amp; Devon Way</t>
  </si>
  <si>
    <t>Huntwood Av &amp; Folsom Av</t>
  </si>
  <si>
    <t>Marina Village Pkwy &amp; Challenger Dr</t>
  </si>
  <si>
    <t>Market St &amp; 45th St</t>
  </si>
  <si>
    <t>Alvarado-Niles Rd &amp; Western Av</t>
  </si>
  <si>
    <t>Union City Blvd &amp; Smith St</t>
  </si>
  <si>
    <t>Fred Jackson Way &amp; Chesley Av</t>
  </si>
  <si>
    <t>Seminary Av &amp; Hilton St</t>
  </si>
  <si>
    <t>Foothill Blvd &amp; 5th Av</t>
  </si>
  <si>
    <t>Union City Blvd &amp; Kaiser Medical Offices</t>
  </si>
  <si>
    <t>35th Av &amp; Custer St</t>
  </si>
  <si>
    <t>Harrison St &amp; Grand Av</t>
  </si>
  <si>
    <t>Fremont Blvd &amp; Blacow Rd</t>
  </si>
  <si>
    <t>Mission Blvd &amp; Tamarack Dr</t>
  </si>
  <si>
    <t>Fletcher Lane &amp; Watkins St</t>
  </si>
  <si>
    <t>Contra Costa College</t>
  </si>
  <si>
    <t>Ruus Rd &amp; Folsom Av</t>
  </si>
  <si>
    <t>May Rd &amp; Bruno Rd</t>
  </si>
  <si>
    <t>39199 Paseo Padre Pkwy</t>
  </si>
  <si>
    <t>Wiley St &amp; Ottawa Av</t>
  </si>
  <si>
    <t>Patrick Av &amp; Roosevelt Av</t>
  </si>
  <si>
    <t>Lewelling Blvd &amp; Farnsworth St</t>
  </si>
  <si>
    <t>Grant Av &amp; Via Nueva</t>
  </si>
  <si>
    <t>Grimmer Blvd &amp; Carol Av</t>
  </si>
  <si>
    <t>Fairway Dr &amp; Monarch Bay Dr</t>
  </si>
  <si>
    <t>Castro Ranch Rd &amp; Sherwood Forest Dr</t>
  </si>
  <si>
    <t>Bermuda Way &amp; Acapulco Rd</t>
  </si>
  <si>
    <t>164th Av &amp; Gordon Way</t>
  </si>
  <si>
    <t>Glenlock St &amp; Avon Ln</t>
  </si>
  <si>
    <t>Bockman Rd &amp; Via Catherine</t>
  </si>
  <si>
    <t>Market St &amp; 36th St</t>
  </si>
  <si>
    <t>Dwight Way &amp; Curtis St</t>
  </si>
  <si>
    <t>Mariner Sq Loop &amp; Willie Stargell Av</t>
  </si>
  <si>
    <t>Hollis St &amp; 34th St</t>
  </si>
  <si>
    <t>Martin Luther King Jr Way &amp; Berryman St</t>
  </si>
  <si>
    <t>Thornton Av &amp; Cedar Blvd</t>
  </si>
  <si>
    <t>Mission Blvd &amp; Palm Av (Mission San Jose High)</t>
  </si>
  <si>
    <t>Bockman Rd &amp; Via Arriba</t>
  </si>
  <si>
    <t>Shattuck Av &amp; Aileen St</t>
  </si>
  <si>
    <t>Appian Way &amp; Corte Arrango</t>
  </si>
  <si>
    <t>Market St &amp; Gough St</t>
  </si>
  <si>
    <t>Mission Blvd &amp; 7th St</t>
  </si>
  <si>
    <t>Centennial Dr &amp; Parking Lot</t>
  </si>
  <si>
    <t>Redwood Rd &amp; Mabel Av</t>
  </si>
  <si>
    <t>Whitman St &amp; Sycamore Av</t>
  </si>
  <si>
    <t>W Winton Av &amp; Saklan Rd</t>
  </si>
  <si>
    <t>Belrose Av &amp; Garber St</t>
  </si>
  <si>
    <t>Depot Rd &amp; Clawiter Rd</t>
  </si>
  <si>
    <t>W Tennyson Rd &amp; Bahama Av</t>
  </si>
  <si>
    <t>W Tennyson Rd &amp; Beatron Way</t>
  </si>
  <si>
    <t>Paseo Grande &amp; Via Olinda</t>
  </si>
  <si>
    <t>Hollis St &amp; 63rd St</t>
  </si>
  <si>
    <t>S Milpitas Blvd &amp; Yosemite Dr</t>
  </si>
  <si>
    <t>Aberdeen Way &amp; Lancaster Dr</t>
  </si>
  <si>
    <t>Caldecott Ln &amp; Parkwood Community</t>
  </si>
  <si>
    <t>San Pablo Av &amp; Heinz Av</t>
  </si>
  <si>
    <t>Martin Luther King Jr Way &amp; 29th St</t>
  </si>
  <si>
    <t>Martin Luther King Jr Way &amp; 42nd St</t>
  </si>
  <si>
    <t>Solano Av &amp; Curtis St</t>
  </si>
  <si>
    <t>MacArthur Blvd &amp; High St</t>
  </si>
  <si>
    <t>Newark Blvd &amp; Brittany Av</t>
  </si>
  <si>
    <t>MacArthur Blvd &amp; Randolph Av</t>
  </si>
  <si>
    <t>Alvarado St &amp; Teagarden St</t>
  </si>
  <si>
    <t>Halcyon Dr &amp; Hesperian Blvd</t>
  </si>
  <si>
    <t>Shattuck Av &amp; Virginia St</t>
  </si>
  <si>
    <t>Mowry Av &amp; Blacow Rd</t>
  </si>
  <si>
    <t>40th St &amp; Webster St</t>
  </si>
  <si>
    <t>23rd Av &amp; E 22nd St</t>
  </si>
  <si>
    <t>14th St &amp; Brush St</t>
  </si>
  <si>
    <t>Mecartney Rd &amp; Camellia Dr</t>
  </si>
  <si>
    <t>Embarcadero W &amp; Franklin St</t>
  </si>
  <si>
    <t>Central Av &amp; Yosemite Av</t>
  </si>
  <si>
    <t>Grimmer Blvd &amp; Irvington Av</t>
  </si>
  <si>
    <t>Marina Bay Pkwy &amp; Jetty Av</t>
  </si>
  <si>
    <t>Broadway &amp; 17th St</t>
  </si>
  <si>
    <t>San Pablo Av &amp; 25th St</t>
  </si>
  <si>
    <t>San Pablo Av &amp; 28th St</t>
  </si>
  <si>
    <t>Harrison St &amp; W MacArthur Blvd</t>
  </si>
  <si>
    <t>Broadway &amp; Mosswood Park</t>
  </si>
  <si>
    <t>College Av &amp; Lawton Av</t>
  </si>
  <si>
    <t>38932 Fremont Blvd (Near Mowry Av)</t>
  </si>
  <si>
    <t>Edgewater Dr &amp; Pardee Ln</t>
  </si>
  <si>
    <t>Beaumont Av &amp; E 31st St</t>
  </si>
  <si>
    <t>98th Av &amp; Denslowe St</t>
  </si>
  <si>
    <t>Union City Blvd &amp; Kohoutek Way</t>
  </si>
  <si>
    <t>E 31st St &amp; Beaumont Av (14th Av Jctn)</t>
  </si>
  <si>
    <t>23rd Av &amp; E 19th St</t>
  </si>
  <si>
    <t>8001 Edgewater Dr</t>
  </si>
  <si>
    <t>Fremont Blvd &amp; Thornton Av</t>
  </si>
  <si>
    <t>Sacramento St &amp; Ward St</t>
  </si>
  <si>
    <t>90th Av &amp; Bancroft Av</t>
  </si>
  <si>
    <t>Dyer St &amp; Alvarado-Niles Rd</t>
  </si>
  <si>
    <t>Sutter St &amp; Hopkins St</t>
  </si>
  <si>
    <t>Oakland Av &amp; Perkinsway Path</t>
  </si>
  <si>
    <t>Piedmont Av &amp; Brandon St</t>
  </si>
  <si>
    <t>Hopkins St &amp; Colusa Av</t>
  </si>
  <si>
    <t>Hopkins St &amp; Beverly Pl</t>
  </si>
  <si>
    <t>Gilman St &amp; 8th St</t>
  </si>
  <si>
    <t>Grimmer Blvd &amp; Davis St</t>
  </si>
  <si>
    <t>S Grimmer Blvd &amp; Enterprise St</t>
  </si>
  <si>
    <t>Grimmer Blvd &amp; Yellowstone Park Dr</t>
  </si>
  <si>
    <t>Webster St &amp; Willie Stargell Av</t>
  </si>
  <si>
    <t>Whipple Rd &amp; Wiegman Rd</t>
  </si>
  <si>
    <t>8th St &amp; Jackson St</t>
  </si>
  <si>
    <t>7th St &amp; Adeline St</t>
  </si>
  <si>
    <t>MacDonald Av &amp; 44th St</t>
  </si>
  <si>
    <t>Quarry Rd &amp; Vineyard Ln</t>
  </si>
  <si>
    <t>Ralph Appezzato Memorial Pkwy &amp; Coral Sea St</t>
  </si>
  <si>
    <t>Market St &amp; 3rd St</t>
  </si>
  <si>
    <t>Pacific Av &amp; 3rd St</t>
  </si>
  <si>
    <t>Gilman St &amp; Cornell Av</t>
  </si>
  <si>
    <t>Mission Blvd &amp; Jackson St</t>
  </si>
  <si>
    <t>7th St &amp; Heinz Av</t>
  </si>
  <si>
    <t>Edes Av &amp; Phelps St</t>
  </si>
  <si>
    <t>Seminary Av &amp; Tevis St</t>
  </si>
  <si>
    <t>Lakeshore Av &amp; Hanover Av</t>
  </si>
  <si>
    <t>Edes Av &amp; Tyler St</t>
  </si>
  <si>
    <t>MacArthur Blvd &amp; 82nd Av</t>
  </si>
  <si>
    <t>San Pablo Av &amp; Bayview Av (El Cerrito City Hall)</t>
  </si>
  <si>
    <t>MacArthur Blvd &amp; Ritchie St</t>
  </si>
  <si>
    <t>Cutting Blvd &amp; S 38th St</t>
  </si>
  <si>
    <t>Mission Blvd &amp; Carlos Bee Blvd</t>
  </si>
  <si>
    <t>73rd Av &amp; Hamilton St</t>
  </si>
  <si>
    <t>W Midway Av &amp; Saratoga St</t>
  </si>
  <si>
    <t>Seminary Av &amp; Bancroft Av</t>
  </si>
  <si>
    <t>23rd St &amp; Pine Av</t>
  </si>
  <si>
    <t>MacDonald Av &amp; Harry Ells Pl</t>
  </si>
  <si>
    <t>Warm Springs Blvd &amp; E Warren Av</t>
  </si>
  <si>
    <t>Fairmount Av &amp; Behrens St</t>
  </si>
  <si>
    <t>Highland Way &amp; Highland Av</t>
  </si>
  <si>
    <t>23rd Av &amp; 22nd Av</t>
  </si>
  <si>
    <t>Lewelling Blvd &amp; Hesperian Blvd</t>
  </si>
  <si>
    <t>23rd Av &amp; E 24th St</t>
  </si>
  <si>
    <t>Bancroft Av &amp; Link St (Near 106th Av)</t>
  </si>
  <si>
    <t>Bancroft Av &amp; 77th Av</t>
  </si>
  <si>
    <t>Adeline St &amp; 26th St</t>
  </si>
  <si>
    <t>San Pablo Av &amp; 67th St</t>
  </si>
  <si>
    <t>Martin Luther King Jr Way &amp; 61st St</t>
  </si>
  <si>
    <t>Glen Av &amp; Linda Av</t>
  </si>
  <si>
    <t>7th St &amp; Cutter Way</t>
  </si>
  <si>
    <t>Campus Dr &amp; Highland Blvd</t>
  </si>
  <si>
    <t>Southland Dr &amp; La Playa Dr</t>
  </si>
  <si>
    <t>Sacramento St &amp; Prince St</t>
  </si>
  <si>
    <t>Fremont Blvd &amp; Central Av</t>
  </si>
  <si>
    <t>85th Av &amp; D St</t>
  </si>
  <si>
    <t>Sacramento St &amp; Francisco St (North Berkeley BART)</t>
  </si>
  <si>
    <t>Santa Clara Av &amp; 8th St</t>
  </si>
  <si>
    <t>Market St &amp; Arlington Av</t>
  </si>
  <si>
    <t>Montana St &amp; Fruitvale Av</t>
  </si>
  <si>
    <t>E 15th St &amp; 13th Av</t>
  </si>
  <si>
    <t>Fremont Blvd:Central Av</t>
  </si>
  <si>
    <t>Fruitvale Av &amp; Brookdale Av</t>
  </si>
  <si>
    <t>90th Av &amp; MacArthur Blvd</t>
  </si>
  <si>
    <t>College Av &amp; Manila Av</t>
  </si>
  <si>
    <t>Santa Clara Av &amp; Grand St</t>
  </si>
  <si>
    <t>W Winton Av &amp; Santa Clara St</t>
  </si>
  <si>
    <t>Fruitvale Av &amp; Lynde St</t>
  </si>
  <si>
    <t>A St &amp; Santa Clara St</t>
  </si>
  <si>
    <t>35th Av &amp; Lynde St</t>
  </si>
  <si>
    <t>Fruitvale Av &amp; Blossom St</t>
  </si>
  <si>
    <t>E 12th St &amp; 29th Av</t>
  </si>
  <si>
    <t>433 Grand St (Wood Middle School)</t>
  </si>
  <si>
    <t>Broadway &amp; 3rd St</t>
  </si>
  <si>
    <t>13th St &amp; Lincoln Av</t>
  </si>
  <si>
    <t>MacArthur Blvd &amp; Coolidge Av</t>
  </si>
  <si>
    <t>Lake Park Av &amp; Grand Av</t>
  </si>
  <si>
    <t>Adeline St &amp; 28th St</t>
  </si>
  <si>
    <t>14th St &amp; Poplar St</t>
  </si>
  <si>
    <t>Central Av &amp; San Pablo Av</t>
  </si>
  <si>
    <t>Mowry Av &amp; Argonaut Way</t>
  </si>
  <si>
    <t>Newark Blvd &amp; Lido Faire</t>
  </si>
  <si>
    <t>Bancroft Av &amp; Victoria Cir</t>
  </si>
  <si>
    <t>Thornton Av &amp; Arden St</t>
  </si>
  <si>
    <t>Sycamore St &amp; Thornton Av</t>
  </si>
  <si>
    <t>Golf Links Rd &amp; Grass Valley Sch.(Near Dunkirk Av)</t>
  </si>
  <si>
    <t>Rollingwood Dr &amp; Fordham St</t>
  </si>
  <si>
    <t>B St &amp; Mission Blvd</t>
  </si>
  <si>
    <t>Moyers Rd &amp; Parker Rd</t>
  </si>
  <si>
    <t>College Av &amp; Alcatraz Av</t>
  </si>
  <si>
    <t>Euclid Av &amp; Cragmont Av</t>
  </si>
  <si>
    <t>Euclid Av &amp; Eunice St</t>
  </si>
  <si>
    <t>Hegenberger Rd &amp; Doolittle Dr</t>
  </si>
  <si>
    <t>Dwight Way &amp; Mathews St</t>
  </si>
  <si>
    <t>Market St &amp; Sutter St</t>
  </si>
  <si>
    <t>Sacramento St &amp; University Av</t>
  </si>
  <si>
    <t>Cedar St &amp; Chestnut St</t>
  </si>
  <si>
    <t>Spruce St &amp; Grizzly Peak Blvd</t>
  </si>
  <si>
    <t>Alvarado Blvd &amp; Galaxy Dr</t>
  </si>
  <si>
    <t>Hartnett Av &amp; Carlson Blvd</t>
  </si>
  <si>
    <t>3069 11th St</t>
  </si>
  <si>
    <t>Stevenson Blvd &amp; Leslie St</t>
  </si>
  <si>
    <t>Challenger Dr &amp; Marina Village Pkwy</t>
  </si>
  <si>
    <t>Meekland Av &amp; Medford Av</t>
  </si>
  <si>
    <t>Marina Village Pkwy &amp; Mariner Sq Loop</t>
  </si>
  <si>
    <t>Mission Blvd &amp; Jefferson St</t>
  </si>
  <si>
    <t>Alvarado Blvd &amp; New Haven St</t>
  </si>
  <si>
    <t>Mission Blvd &amp; Orchard Av</t>
  </si>
  <si>
    <t>Mission Blvd &amp; Torrano Av</t>
  </si>
  <si>
    <t>Meekland Av &amp; Sunset Blvd</t>
  </si>
  <si>
    <t>Buena Vista Av &amp; Willow St</t>
  </si>
  <si>
    <t>Fargo Av &amp; Crosby St</t>
  </si>
  <si>
    <t>Carlson Blvd &amp; Pullman Av</t>
  </si>
  <si>
    <t>International Blvd &amp; Auseon Av</t>
  </si>
  <si>
    <t>Market St &amp; 59th St</t>
  </si>
  <si>
    <t>23rd Av &amp; E 29th St</t>
  </si>
  <si>
    <t>23rd St &amp; Market Av</t>
  </si>
  <si>
    <t>Paseo Padre Pkwy &amp; Stevenson Blvd</t>
  </si>
  <si>
    <t>Meekland Av &amp; Hood St</t>
  </si>
  <si>
    <t>Paseo Padre Pkwy &amp; Sequoia Rd</t>
  </si>
  <si>
    <t>Farallon Dr &amp; Catalina St</t>
  </si>
  <si>
    <t>Merced St &amp; Williams St</t>
  </si>
  <si>
    <t>Bermuda Av &amp; Santiago Rd</t>
  </si>
  <si>
    <t>Appian Way &amp; Garden Rd</t>
  </si>
  <si>
    <t>Marina Blvd &amp; Neptune Dr</t>
  </si>
  <si>
    <t>Rumrill Blvd &amp; Bush Av</t>
  </si>
  <si>
    <t>Santa Clara Av &amp; Bay St</t>
  </si>
  <si>
    <t>International Blvd &amp; 87th Av</t>
  </si>
  <si>
    <t>Hillmont Dr &amp; Sunkist Dr</t>
  </si>
  <si>
    <t>Fremont Blvd &amp; Paseo Padre Pkwy</t>
  </si>
  <si>
    <t>Paseo Padre Pkwy &amp; Milton St</t>
  </si>
  <si>
    <t>Richmond Pkwy &amp; Lakeside Dr</t>
  </si>
  <si>
    <t>Buena Vista Av &amp; Park St</t>
  </si>
  <si>
    <t>Farnsworth St &amp; Fargo Av</t>
  </si>
  <si>
    <t>Dwight Way &amp; Valley St</t>
  </si>
  <si>
    <t>Landing Pkwy &amp; Warren Av</t>
  </si>
  <si>
    <t>W A St &amp; Royal Av</t>
  </si>
  <si>
    <t>Bockman Rd &amp; Channel St</t>
  </si>
  <si>
    <t>Bockman Rd &amp; Via Chiquita</t>
  </si>
  <si>
    <t>Castro Valley Blvd &amp; Lake Chabot Rd</t>
  </si>
  <si>
    <t>Somerset Av &amp; Sprague Ct</t>
  </si>
  <si>
    <t>Foothill Blvd &amp; Grove Way</t>
  </si>
  <si>
    <t>Grizzly Peak Blvd &amp; Muir Way</t>
  </si>
  <si>
    <t>Adeline St &amp; W Grand Av</t>
  </si>
  <si>
    <t>Gading Rd &amp; Dumont Av</t>
  </si>
  <si>
    <t>Rheem Av &amp; 23rd St</t>
  </si>
  <si>
    <t>Santa Clara Av &amp; Broadway</t>
  </si>
  <si>
    <t>Moyers Rd &amp; Phillips Ct</t>
  </si>
  <si>
    <t>40th St &amp; Martin Luther King Jr Way</t>
  </si>
  <si>
    <t>School St &amp; Laurel Av</t>
  </si>
  <si>
    <t>Santa Clara Av &amp; Willow St</t>
  </si>
  <si>
    <t>Fremont Blvd &amp; Grimmer Blvd</t>
  </si>
  <si>
    <t>14341 Bancroft Av (Opp. Jefferson Center School)</t>
  </si>
  <si>
    <t>E 14th St &amp; Blossom Way</t>
  </si>
  <si>
    <t>Fred Jackson Way &amp; Duboce St</t>
  </si>
  <si>
    <t>Mecartney Rd &amp; Baywalk Rd</t>
  </si>
  <si>
    <t>Piedmont Av &amp; John St</t>
  </si>
  <si>
    <t>Lincoln Av &amp; Hearst Av</t>
  </si>
  <si>
    <t>Spruce St &amp; Montrose Rd</t>
  </si>
  <si>
    <t>Claremont Blvd &amp; Garber St</t>
  </si>
  <si>
    <t>University Av &amp; W Frontage Rd</t>
  </si>
  <si>
    <t>University Av &amp; 4th St</t>
  </si>
  <si>
    <t>106th Av &amp; MacArthur Blvd</t>
  </si>
  <si>
    <t>Somerset Av &amp; Stanton Av</t>
  </si>
  <si>
    <t>Alvarado Blvd &amp; Lake Arrowhead Av</t>
  </si>
  <si>
    <t>W Winton Av &amp; Corsair Blvd</t>
  </si>
  <si>
    <t>Industrial Blvd &amp; Depot Rd</t>
  </si>
  <si>
    <t>W Tennyson Rd &amp; Baldwin St</t>
  </si>
  <si>
    <t>164th St &amp; E 14th St</t>
  </si>
  <si>
    <t>Tennyson Rd &amp; Tampa Av</t>
  </si>
  <si>
    <t>College Av &amp; Woolsey St</t>
  </si>
  <si>
    <t>San Leandro St &amp; 66th Av</t>
  </si>
  <si>
    <t>Whitehall Pl &amp; Willow St</t>
  </si>
  <si>
    <t>Adeline St &amp; 32nd St</t>
  </si>
  <si>
    <t>Foothill Blvd &amp; 61st Av</t>
  </si>
  <si>
    <t>85th Av &amp; A St</t>
  </si>
  <si>
    <t>San Pablo Av &amp; Barrett Av</t>
  </si>
  <si>
    <t>Foothill Blvd &amp; 24th Av</t>
  </si>
  <si>
    <t>Sacramento St &amp; Ashby Av</t>
  </si>
  <si>
    <t>San Pablo Av &amp; Potrero Av</t>
  </si>
  <si>
    <t>Sheila St &amp; Shawn Way</t>
  </si>
  <si>
    <t>Piedmont Av &amp; Echo Av</t>
  </si>
  <si>
    <t>98th Av &amp; B St</t>
  </si>
  <si>
    <t>E 12th St &amp; 25th Av</t>
  </si>
  <si>
    <t>Oakland Av &amp; Monte Vista Av</t>
  </si>
  <si>
    <t>Fairmount Av &amp; Richmond St</t>
  </si>
  <si>
    <t>Solano Av &amp; Cornell Av</t>
  </si>
  <si>
    <t>Martin Luther King Jr Way &amp; Cedar St</t>
  </si>
  <si>
    <t>Martin Luther King Jr Way &amp; Hearst Av</t>
  </si>
  <si>
    <t>E 18th St &amp; 12th Av</t>
  </si>
  <si>
    <t>E 18th St &amp; 6th Av</t>
  </si>
  <si>
    <t>E 27th St &amp; Fruitvale Av</t>
  </si>
  <si>
    <t>Christie Av &amp; 64th St</t>
  </si>
  <si>
    <t>55th St &amp; Telegraph Av</t>
  </si>
  <si>
    <t>Martin Luther King Jr Way &amp; 59th St</t>
  </si>
  <si>
    <t>Martin Luther King Jr Way &amp; 55th St</t>
  </si>
  <si>
    <t>Broadway &amp; 17th St (19th St BART)</t>
  </si>
  <si>
    <t>Main St &amp; Atlantic Av</t>
  </si>
  <si>
    <t>Alvarado Blvd &amp; Falcon Dr</t>
  </si>
  <si>
    <t>7th St &amp; Filbert St</t>
  </si>
  <si>
    <t>Hopkins St &amp; Carlotta Av</t>
  </si>
  <si>
    <t>E 12th St &amp; Fruitvale Av</t>
  </si>
  <si>
    <t>Lincoln Av &amp; Webster St</t>
  </si>
  <si>
    <t>Market Av &amp; Rumrill Blvd</t>
  </si>
  <si>
    <t>Shattuck Av &amp; 59th St</t>
  </si>
  <si>
    <t>Seminary Av &amp; Seminary Ct</t>
  </si>
  <si>
    <t>Seminary Av &amp; International Blvd</t>
  </si>
  <si>
    <t>San Pablo Av &amp; Dwight Way</t>
  </si>
  <si>
    <t>MacDonald Av &amp; 21st St</t>
  </si>
  <si>
    <t>Mission Blvd &amp; Fairway St</t>
  </si>
  <si>
    <t>Cutting Blvd &amp; Peerless Av</t>
  </si>
  <si>
    <t>Hegenberger Rd &amp; Leet Dr</t>
  </si>
  <si>
    <t>Harbour Way S &amp; Maine Av</t>
  </si>
  <si>
    <t>Warm Springs Blvd &amp; Mission Ct</t>
  </si>
  <si>
    <t>Mecartney Rd &amp; Verdemar Dr</t>
  </si>
  <si>
    <t>UC Berkeley</t>
  </si>
  <si>
    <t>Bancroft Way &amp; Ellsworth St</t>
  </si>
  <si>
    <t>Thornton Av &amp; Newark Blvd</t>
  </si>
  <si>
    <t>65th St &amp; Hollis St</t>
  </si>
  <si>
    <t>Bancroft Av &amp; 148th Av</t>
  </si>
  <si>
    <t>Martin Luther King Jr Way &amp; Channing Way</t>
  </si>
  <si>
    <t>Martin Luther King Jr Way &amp; Bancroft Way</t>
  </si>
  <si>
    <t>29th Av &amp; Railroad Crossing</t>
  </si>
  <si>
    <t>W Winton Av &amp; Park St</t>
  </si>
  <si>
    <t>Hollis St &amp; 59th St</t>
  </si>
  <si>
    <t>Alvarado-Niles Rd &amp; Santa Maria Dr</t>
  </si>
  <si>
    <t>13th Av &amp; E 25th St</t>
  </si>
  <si>
    <t>Fremont Blvd &amp; Beacon Av</t>
  </si>
  <si>
    <t>5th Av &amp; International Blvd</t>
  </si>
  <si>
    <t>Broadway &amp; Blanding Av</t>
  </si>
  <si>
    <t>Hesperian Blvd &amp; Bartlett Av</t>
  </si>
  <si>
    <t>Catron Dr &amp; Bergedo Dr</t>
  </si>
  <si>
    <t>Market St &amp; San Pablo Av</t>
  </si>
  <si>
    <t>Alvarado-Niles Rd &amp; Almaden Blvd</t>
  </si>
  <si>
    <t>55th St &amp; Martin Luther King Jr Way</t>
  </si>
  <si>
    <t>Harrison St &amp; Bay Pl</t>
  </si>
  <si>
    <t>Oakland Av &amp; Bayo Vista Av</t>
  </si>
  <si>
    <t>Peralta St &amp; Louise St</t>
  </si>
  <si>
    <t>Lakeshore Av &amp; Brooklyn Av</t>
  </si>
  <si>
    <t>MacArthur Blvd &amp; Coolidge Av (Bret Harte Junior H)</t>
  </si>
  <si>
    <t>Redwood Rd &amp; Castro Valley Blvd</t>
  </si>
  <si>
    <t>W Hornet Av &amp; Ferry Point</t>
  </si>
  <si>
    <t>San Pablo Av &amp; Brockhurst St</t>
  </si>
  <si>
    <t>University Av &amp; California St</t>
  </si>
  <si>
    <t>Linda Av &amp; Glen Av</t>
  </si>
  <si>
    <t>E 14th St &amp; Estabrook St</t>
  </si>
  <si>
    <t>High St &amp; Fleming Av</t>
  </si>
  <si>
    <t>San Pablo Dam Rd &amp; El Portal Dr</t>
  </si>
  <si>
    <t>High St &amp; Brookdale Av</t>
  </si>
  <si>
    <t>Acalanes Dr &amp; Capistrano Dr</t>
  </si>
  <si>
    <t>W Atlantic Av &amp; Orion St</t>
  </si>
  <si>
    <t>2nd St &amp; Campus Dr</t>
  </si>
  <si>
    <t>Pan Am Way &amp; W Tower Av</t>
  </si>
  <si>
    <t>Pacific Av &amp; Central Av</t>
  </si>
  <si>
    <t>Rheem Av &amp; 20th St</t>
  </si>
  <si>
    <t>Bancroft Av &amp; Jefferson Center School</t>
  </si>
  <si>
    <t>Arlington Av &amp; Coventry Rd</t>
  </si>
  <si>
    <t>Santa Clara Av &amp; 9th St</t>
  </si>
  <si>
    <t>E 14th St &amp; 159th Av</t>
  </si>
  <si>
    <t>7th St &amp; Market St</t>
  </si>
  <si>
    <t>Euclid Av &amp; Le Conte Av</t>
  </si>
  <si>
    <t>Harris Rd &amp; Manon Av</t>
  </si>
  <si>
    <t>Grimmer Blvd &amp; Auto Mall Pkwy</t>
  </si>
  <si>
    <t>S Grimmer Blvd &amp; Fremont Blvd</t>
  </si>
  <si>
    <t>Grant Av &amp; Nielson Av</t>
  </si>
  <si>
    <t>Sherman St &amp; Buena Vista Av</t>
  </si>
  <si>
    <t>Rumrill Blvd &amp; Regina Av</t>
  </si>
  <si>
    <t>Broadway Av &amp; 14th St</t>
  </si>
  <si>
    <t>Sacramento St &amp; Alcatraz Av</t>
  </si>
  <si>
    <t>Market St &amp; 55th St</t>
  </si>
  <si>
    <t>105th Av &amp; E St</t>
  </si>
  <si>
    <t>Harbour Way &amp; Pennsylvania Av</t>
  </si>
  <si>
    <t>S Grimmer Blvd &amp; Technology Dr</t>
  </si>
  <si>
    <t>Grand Av &amp; Staten Av</t>
  </si>
  <si>
    <t>Stratford Rd &amp; Welford Ln</t>
  </si>
  <si>
    <t>5023 San Pablo Dam Rd</t>
  </si>
  <si>
    <t>Peralta St &amp; 12th St</t>
  </si>
  <si>
    <t>Williams St &amp; Westgate Pkwy</t>
  </si>
  <si>
    <t>Marina Blvd &amp; Aurora Dr</t>
  </si>
  <si>
    <t>Stevenson Blvd &amp; Cedar Blvd</t>
  </si>
  <si>
    <t>Alvarado Niles Rd &amp; Decoto Rd</t>
  </si>
  <si>
    <t>Euclid Av &amp; Bayview Pl</t>
  </si>
  <si>
    <t>Martin Luther King Jr Way &amp; Vine St</t>
  </si>
  <si>
    <t>7th St &amp; Alice St</t>
  </si>
  <si>
    <t>Cedar St &amp; Sacramento St</t>
  </si>
  <si>
    <t>Maud Av &amp; D St</t>
  </si>
  <si>
    <t>Adeline St &amp; Russell St</t>
  </si>
  <si>
    <t>City Center Dr &amp; Foothill Blvd (N Jctn)</t>
  </si>
  <si>
    <t>Bockman Rd &amp; Bandoni Av</t>
  </si>
  <si>
    <t>Durant Av &amp; Ellsworth St</t>
  </si>
  <si>
    <t>Santa Clara Av &amp; Chestnut St</t>
  </si>
  <si>
    <t>Appian Way &amp; La Paloma Rd</t>
  </si>
  <si>
    <t>Rollingwood Dr &amp; Greenwood Dr (East Jctn)</t>
  </si>
  <si>
    <t>Adeline St &amp; 7th St</t>
  </si>
  <si>
    <t>Manon Av &amp; Schafer Rd</t>
  </si>
  <si>
    <t>Lincoln Av &amp; 17th St</t>
  </si>
  <si>
    <t>Castro Valley Blvd &amp; Redwood Rd</t>
  </si>
  <si>
    <t>Broadway &amp; 9th St</t>
  </si>
  <si>
    <t>Lincoln Av &amp; Burlington St</t>
  </si>
  <si>
    <t>Martin Luther King Jr Way &amp; 25th St</t>
  </si>
  <si>
    <t>Hollis St &amp; 45th St</t>
  </si>
  <si>
    <t>E 15th St &amp; 7th Av</t>
  </si>
  <si>
    <t>81st Av &amp; International Blvd</t>
  </si>
  <si>
    <t>San Pablo Av &amp; Rivers St</t>
  </si>
  <si>
    <t>Castro Valley Blvd &amp; San Miguel Av</t>
  </si>
  <si>
    <t>82nd Av &amp; Bancroft Av</t>
  </si>
  <si>
    <t>Market Av &amp; 17th St</t>
  </si>
  <si>
    <t>Adeline St &amp; 35th St</t>
  </si>
  <si>
    <t>533 Spruce St</t>
  </si>
  <si>
    <t>7th St &amp; Willow St (Opp. U.S. Post Office)</t>
  </si>
  <si>
    <t>School St &amp; Curran Av</t>
  </si>
  <si>
    <t>S Grimmer Blvd &amp; Auto Mall Pkwy</t>
  </si>
  <si>
    <t>W Winton Av &amp; Edloe Dr (County Building)</t>
  </si>
  <si>
    <t>40th St &amp; Horton St</t>
  </si>
  <si>
    <t>Mission Blvd &amp; E Lewelling Blvd</t>
  </si>
  <si>
    <t>164th Av &amp; Foothill Blvd</t>
  </si>
  <si>
    <t>Newark Blvd &amp; Mayhews Landing Rd</t>
  </si>
  <si>
    <t>MacArthur Blvd &amp; Alma Av (Oakland High School)</t>
  </si>
  <si>
    <t>MacArthur Blvd &amp; Van Buren Av</t>
  </si>
  <si>
    <t>Bancroft Av &amp; 96th Av</t>
  </si>
  <si>
    <t>Market St &amp; 62nd St</t>
  </si>
  <si>
    <t>Foothill Blvd &amp; 13th Av</t>
  </si>
  <si>
    <t>Broadway &amp; Pleasant Valley Av</t>
  </si>
  <si>
    <t>Broadway &amp; Santa Clara Av</t>
  </si>
  <si>
    <t>Santa Clara Av &amp; Walnut St</t>
  </si>
  <si>
    <t>Cedar St &amp; Cedar Rose Park</t>
  </si>
  <si>
    <t>Highland Av &amp; Vista Av</t>
  </si>
  <si>
    <t>Decoto Rd &amp; Union Square</t>
  </si>
  <si>
    <t>Grand Av &amp; Valdez St</t>
  </si>
  <si>
    <t>Depot Rd &amp; Foley St</t>
  </si>
  <si>
    <t>Tennyson Rd &amp; Oliver Dr</t>
  </si>
  <si>
    <t>Main St &amp; B St</t>
  </si>
  <si>
    <t>San Pablo Av &amp; 37th St</t>
  </si>
  <si>
    <t>Dwight Way &amp; Mabel St</t>
  </si>
  <si>
    <t>Market St &amp; 7th St</t>
  </si>
  <si>
    <t>Seminary Av &amp; Camden St (MacArthur Blvd)</t>
  </si>
  <si>
    <t>Mission Blvd &amp; Alquire Pkwy</t>
  </si>
  <si>
    <t>MacDonald Av &amp; 21st St (Div 3 Gate)</t>
  </si>
  <si>
    <t>Seminary Av &amp; Foothill Blvd</t>
  </si>
  <si>
    <t>Dwight Way &amp; 9th St</t>
  </si>
  <si>
    <t>Park St &amp; Encinal Av</t>
  </si>
  <si>
    <t>High St &amp; Culver St</t>
  </si>
  <si>
    <t>E 18th St &amp; 14th Av</t>
  </si>
  <si>
    <t>14th St &amp; Filbert St</t>
  </si>
  <si>
    <t>MacArthur Blvd &amp; 38th Av</t>
  </si>
  <si>
    <t>Fremont Blvd &amp; Papazian Way</t>
  </si>
  <si>
    <t>Hopkins St &amp; The Alameda</t>
  </si>
  <si>
    <t>San Pablo Av &amp; Garvin Av</t>
  </si>
  <si>
    <t>Webster St &amp; Atlantic Av</t>
  </si>
  <si>
    <t>W MacArthur Blvd &amp; Broadway (Kaiser Hospital)</t>
  </si>
  <si>
    <t>Dyer St &amp; Flint St</t>
  </si>
  <si>
    <t>Adeline St &amp; 10th St</t>
  </si>
  <si>
    <t>Adeline St &amp; 30th St</t>
  </si>
  <si>
    <t>Thornton Av &amp; Cherry St</t>
  </si>
  <si>
    <t>Fremont Blvd &amp; Enea Ct</t>
  </si>
  <si>
    <t>Harrison St &amp; 29th St</t>
  </si>
  <si>
    <t>2nd St &amp; Walpert St</t>
  </si>
  <si>
    <t>8th Av &amp; E 20th St</t>
  </si>
  <si>
    <t>San Pablo Av &amp; Clinton Av</t>
  </si>
  <si>
    <t>MacDonald Av &amp; 4th St</t>
  </si>
  <si>
    <t>Broadway &amp; 51st St</t>
  </si>
  <si>
    <t>Market St &amp; 35th St</t>
  </si>
  <si>
    <t>Telegraph Av &amp; 62nd St</t>
  </si>
  <si>
    <t>85th Av &amp; G St</t>
  </si>
  <si>
    <t>San Pablo Av &amp; Market St</t>
  </si>
  <si>
    <t>Fremont Blvd &amp; Peralta Ct</t>
  </si>
  <si>
    <t>Market St &amp; W MacArthur Blvd</t>
  </si>
  <si>
    <t>Broadway &amp; Piedmont Av</t>
  </si>
  <si>
    <t>Union City Blvd &amp; Whipple Rd</t>
  </si>
  <si>
    <t>San Pablo Av &amp; Mc Bryde Av</t>
  </si>
  <si>
    <t>Park Blvd &amp; E 28th St</t>
  </si>
  <si>
    <t>Alvarado-Niles Rd &amp; Nidus Ct</t>
  </si>
  <si>
    <t>10th St &amp; Union St</t>
  </si>
  <si>
    <t>College Av &amp; Russell St</t>
  </si>
  <si>
    <t>Shattuck Av &amp; Kittredge St</t>
  </si>
  <si>
    <t>Fremont Blvd &amp; Chapel Way</t>
  </si>
  <si>
    <t>San Pablo Av &amp; Stanford Av</t>
  </si>
  <si>
    <t>San Pablo Av &amp; MacDonald Av</t>
  </si>
  <si>
    <t>W Winton Av &amp; Amador St</t>
  </si>
  <si>
    <t>Webster St &amp; Ralph Appezzato Memorial Pkwy</t>
  </si>
  <si>
    <t>Thomas L Berkley Way (20th St) &amp; San Pablo Av</t>
  </si>
  <si>
    <t>University Av &amp; Sacramento St</t>
  </si>
  <si>
    <t>14th St &amp; Martin Luther King Jr Way</t>
  </si>
  <si>
    <t>Lake Park Av &amp; Lakeshore Av</t>
  </si>
  <si>
    <t>E 14th St &amp; 145th Av</t>
  </si>
  <si>
    <t>12th St &amp; Oak St</t>
  </si>
  <si>
    <t>7th St &amp; Mandela Pkwy (West Oakland BART)</t>
  </si>
  <si>
    <t>Shattuck Av &amp; 55th St</t>
  </si>
  <si>
    <t>Cherry St &amp; Jasmine Av</t>
  </si>
  <si>
    <t>Alvarado Blvd &amp; Merganser Dr</t>
  </si>
  <si>
    <t>Dyer St &amp; Whipple Rd</t>
  </si>
  <si>
    <t>S 47th St &amp; Potrero Av</t>
  </si>
  <si>
    <t>Folsom Av &amp; Tampa Av</t>
  </si>
  <si>
    <t>San Pablo Dam Rd &amp; Valley View Rd</t>
  </si>
  <si>
    <t>University Av &amp; Grant St</t>
  </si>
  <si>
    <t>Bancroft Av &amp; 141st Av</t>
  </si>
  <si>
    <t>E 24th St &amp; 12th Av</t>
  </si>
  <si>
    <t>Stratford Rd &amp; Pacheco Way</t>
  </si>
  <si>
    <t>Halcyon Dr &amp; Washington Av (Floresta Blvd)</t>
  </si>
  <si>
    <t>Williams St &amp; Doolittle Dr</t>
  </si>
  <si>
    <t>Bancroft Av &amp; 94th Av</t>
  </si>
  <si>
    <t>San Pablo Av &amp; 64th St</t>
  </si>
  <si>
    <t>Dwight Way &amp; 7th St</t>
  </si>
  <si>
    <t>Mission Blvd &amp; Lafayette Av</t>
  </si>
  <si>
    <t>Bancroft Av &amp; Ritchie St</t>
  </si>
  <si>
    <t>13th St &amp; Rheem Av</t>
  </si>
  <si>
    <t>Broadway &amp; 25th St</t>
  </si>
  <si>
    <t>25861 Industrial Blvd</t>
  </si>
  <si>
    <t>Mission Blvd &amp; Garin Av</t>
  </si>
  <si>
    <t>Newark Blvd &amp; Jarvis Av</t>
  </si>
  <si>
    <t>Bancroft Av &amp; 99th Av</t>
  </si>
  <si>
    <t>Union City Blvd &amp; Horner St</t>
  </si>
  <si>
    <t>San Pablo Av &amp; Moeser Ln</t>
  </si>
  <si>
    <t>Telegraph Av &amp; 55th St</t>
  </si>
  <si>
    <t>Lincoln Av &amp; 18th St</t>
  </si>
  <si>
    <t>Grand Av &amp; Park View Ter</t>
  </si>
  <si>
    <t>Fitzgerald Dr &amp; Best Buy</t>
  </si>
  <si>
    <t>Thornton Av &amp; Fremont Blvd</t>
  </si>
  <si>
    <t>98th Av &amp; Bancroft Av</t>
  </si>
  <si>
    <t>E 14th St &amp; Cornwall Way</t>
  </si>
  <si>
    <t>73rd Av &amp; Lockwood St</t>
  </si>
  <si>
    <t>7th St &amp; Campbell St (United States Post Office)</t>
  </si>
  <si>
    <t>Aurora Dr &amp; Fairway Dr</t>
  </si>
  <si>
    <t>Rumrill Blvd &amp; Emeric Av</t>
  </si>
  <si>
    <t>City Center Dr &amp; Foothill Blvd</t>
  </si>
  <si>
    <t>Paseo Padre Pkwy &amp; Walnut Av</t>
  </si>
  <si>
    <t>Atlas Rd &amp; UPS Facility</t>
  </si>
  <si>
    <t>Alvarado Blvd &amp; Fredi St</t>
  </si>
  <si>
    <t>Del Camino Dr &amp; Rivers St</t>
  </si>
  <si>
    <t>Union St &amp; 10th St</t>
  </si>
  <si>
    <t>Carlson Blvd &amp; S 55th St</t>
  </si>
  <si>
    <t>Barrett Av &amp; Harbour Way</t>
  </si>
  <si>
    <t>Hollis St &amp; 40th St</t>
  </si>
  <si>
    <t>Dwight Way &amp; Bonar St</t>
  </si>
  <si>
    <t>Park Blvd &amp; Glenfield Av</t>
  </si>
  <si>
    <t>Christie Av &amp; 59th St</t>
  </si>
  <si>
    <t>11th St &amp; Harrison St</t>
  </si>
  <si>
    <t>Miramar Av &amp; Saratoga St</t>
  </si>
  <si>
    <t>4200 Appian Way</t>
  </si>
  <si>
    <t>Fitzgerald Dr &amp; Pinole Ridge Shopping Center</t>
  </si>
  <si>
    <t>High St &amp; Porter St</t>
  </si>
  <si>
    <t>MacArthur Blvd &amp; 39th Av</t>
  </si>
  <si>
    <t>23rd Av &amp; E 21st St</t>
  </si>
  <si>
    <t>Hopkins St &amp; Monterey Av</t>
  </si>
  <si>
    <t>Gilman St &amp; Neilson St</t>
  </si>
  <si>
    <t>22218 Center St</t>
  </si>
  <si>
    <t>Barrett Av &amp; 19th St</t>
  </si>
  <si>
    <t>Encinal Av &amp; Park Av W</t>
  </si>
  <si>
    <t>The Alameda &amp; Solano Av</t>
  </si>
  <si>
    <t>23rd St &amp; Rheem Av</t>
  </si>
  <si>
    <t>Christie Av &amp; Pacific Park Plaza</t>
  </si>
  <si>
    <t>40th St &amp; Broadway</t>
  </si>
  <si>
    <t>Solano Av &amp; Colusa Av</t>
  </si>
  <si>
    <t>Stanford Av &amp; King St</t>
  </si>
  <si>
    <t>Castro Valley Blvd &amp; Santa Maria Av</t>
  </si>
  <si>
    <t>Lincoln Av &amp; Tiffin Rd</t>
  </si>
  <si>
    <t>Foothill Blvd &amp; 68th Av</t>
  </si>
  <si>
    <t>San Pablo Av &amp; Ashby Av</t>
  </si>
  <si>
    <t>Martin Luther King Jr Way &amp; 27th St</t>
  </si>
  <si>
    <t>Martin Luther King Jr Way &amp; W MacArthur Blvd</t>
  </si>
  <si>
    <t>E 14th St &amp; 143rd Av</t>
  </si>
  <si>
    <t>Park Blvd &amp; Van Dyke Av</t>
  </si>
  <si>
    <t>Campus Dr &amp; Hayward Blvd</t>
  </si>
  <si>
    <t>MacDonald Av &amp; 1st St</t>
  </si>
  <si>
    <t>23rd Av &amp; International Blvd</t>
  </si>
  <si>
    <t>Fremont Blvd &amp; Mowry Av</t>
  </si>
  <si>
    <t>Broadway &amp; Hawthorne Av</t>
  </si>
  <si>
    <t>Hesperian Blvd &amp; Industrial Pkwy</t>
  </si>
  <si>
    <t>98th Av &amp; E St</t>
  </si>
  <si>
    <t>Shattuck Av &amp; 61st St</t>
  </si>
  <si>
    <t>Broadway &amp; 27th St</t>
  </si>
  <si>
    <t>Foothill Blvd &amp; 16th Av</t>
  </si>
  <si>
    <t>Foothill Blvd &amp; 25th Av</t>
  </si>
  <si>
    <t>Hesperian Blvd &amp; Tahoe Av</t>
  </si>
  <si>
    <t>Foothill Blvd &amp; 28th Av</t>
  </si>
  <si>
    <t>Foothill Blvd &amp; 2nd Av</t>
  </si>
  <si>
    <t>Park Blvd &amp; Newton Av</t>
  </si>
  <si>
    <t>Warm Springs Blvd &amp; Kato Rd</t>
  </si>
  <si>
    <t>Miramar Av &amp; Dalmatia Pl</t>
  </si>
  <si>
    <t>Fordham St &amp; Rollingwood Dr</t>
  </si>
  <si>
    <t>23rd Av &amp; E 23rd St</t>
  </si>
  <si>
    <t>Bancroft Av &amp; 109th Av</t>
  </si>
  <si>
    <t>University Av &amp; 9th St</t>
  </si>
  <si>
    <t>Santa Clara Av &amp; Oak St</t>
  </si>
  <si>
    <t>San Pablo Av &amp; W Grand Av</t>
  </si>
  <si>
    <t>Adeline St &amp; 18th St</t>
  </si>
  <si>
    <t>San Pablo Av &amp; Purisima St</t>
  </si>
  <si>
    <t>Warring St &amp; Derby St</t>
  </si>
  <si>
    <t>Edes Av &amp; Hale Av</t>
  </si>
  <si>
    <t>7th St &amp; Grayson St</t>
  </si>
  <si>
    <t>W MacArthur Blvd &amp; Howe St</t>
  </si>
  <si>
    <t>Mitchell Av &amp; 5th St</t>
  </si>
  <si>
    <t>New Park Mall</t>
  </si>
  <si>
    <t>Harbour Way South &amp; Maine Av</t>
  </si>
  <si>
    <t>23rd St &amp; Standard Av</t>
  </si>
  <si>
    <t>Pacific Av &amp; Main St</t>
  </si>
  <si>
    <t>San Pablo Av &amp; 36th St</t>
  </si>
  <si>
    <t>Walnut Av &amp; Fremont Blvd</t>
  </si>
  <si>
    <t>E 27th St &amp; 26th Av</t>
  </si>
  <si>
    <t>Phanor Dr &amp; McGlothen Way</t>
  </si>
  <si>
    <t>E 24th St &amp; 8th Av</t>
  </si>
  <si>
    <t>Empire Rd &amp; Coral Rd (Near 98th Av)</t>
  </si>
  <si>
    <t>Hesperian Blvd &amp; La Playa Dr</t>
  </si>
  <si>
    <t>Broadway &amp; 40th St</t>
  </si>
  <si>
    <t>Bancroft Av &amp; Durant Av</t>
  </si>
  <si>
    <t>E 14th St &amp; 150th Av</t>
  </si>
  <si>
    <t>Pierce St &amp; Solano Av</t>
  </si>
  <si>
    <t>San Pablo Av &amp; Vale Rd</t>
  </si>
  <si>
    <t>35th Av &amp; Foothill Blvd</t>
  </si>
  <si>
    <t>40th St &amp; Market St</t>
  </si>
  <si>
    <t>Martin Luther King Jr Way &amp; Virginia St</t>
  </si>
  <si>
    <t>San Pablo Av &amp; Rumrill Blvd</t>
  </si>
  <si>
    <t>Estepa Dr &amp; El Paseo Dr</t>
  </si>
  <si>
    <t>Ohlone College Newark Campus</t>
  </si>
  <si>
    <t>Martin Luther King Jr Way &amp; W Grand Av</t>
  </si>
  <si>
    <t>E 14th St &amp; W Juana Av</t>
  </si>
  <si>
    <t>5000 Hartnett Av</t>
  </si>
  <si>
    <t>Paseo Padre Pkwy &amp; Deep Creek Rd</t>
  </si>
  <si>
    <t>Thornton Av &amp; Dondero Way</t>
  </si>
  <si>
    <t>Landing Pkwy &amp; Tennis Court</t>
  </si>
  <si>
    <t>Harbour Way &amp; Barrett Av</t>
  </si>
  <si>
    <t>Thornton Av &amp; Allen Ct</t>
  </si>
  <si>
    <t>Fremont Blvd &amp; Washington Blvd</t>
  </si>
  <si>
    <t>Grand Av &amp; Webster St</t>
  </si>
  <si>
    <t>Bancroft Av &amp; 87th Av</t>
  </si>
  <si>
    <t>Evergreen St &amp; W Harder Rd</t>
  </si>
  <si>
    <t>Valley View Rd &amp; May Rd</t>
  </si>
  <si>
    <t>Rumrill Blvd &amp; Pine Av</t>
  </si>
  <si>
    <t>Aurora Dr &amp; Marina Blvd</t>
  </si>
  <si>
    <t>Paseo Grande &amp; Hesperian Blvd</t>
  </si>
  <si>
    <t>Madison St &amp; 9th St</t>
  </si>
  <si>
    <t>Hesperian Blvd &amp; Sueirro St</t>
  </si>
  <si>
    <t>Mission Blvd &amp; Harder Rd</t>
  </si>
  <si>
    <t>N Milpitas Blvd &amp; Calaveras Blvd</t>
  </si>
  <si>
    <t>Foothill Blvd &amp; 46th Av (Fremont High School)</t>
  </si>
  <si>
    <t>E 15th St &amp; 5th Av</t>
  </si>
  <si>
    <t>Bancroft Av &amp; 106th Av</t>
  </si>
  <si>
    <t>Buena Vista Av &amp; Sherman St</t>
  </si>
  <si>
    <t>Lewelling Blvd &amp; Washington Av</t>
  </si>
  <si>
    <t>Grand Av &amp; Euclid Av</t>
  </si>
  <si>
    <t>Edes Av &amp; Maddux Dr</t>
  </si>
  <si>
    <t>Lakeshore Av &amp; Mandana Blvd</t>
  </si>
  <si>
    <t>Thornton Av &amp; Towers Way</t>
  </si>
  <si>
    <t>Adeline St &amp; 14th St</t>
  </si>
  <si>
    <t>College Av &amp; Broadway</t>
  </si>
  <si>
    <t>Niles Blvd &amp; Torrano Com (East Jctn)</t>
  </si>
  <si>
    <t>Maud Av &amp; Kelly St</t>
  </si>
  <si>
    <t>College Av &amp; Ashby Av</t>
  </si>
  <si>
    <t>Martin Luther King Jr Way &amp; 22nd St</t>
  </si>
  <si>
    <t>Lake Chabot &amp; Eden Medical Center</t>
  </si>
  <si>
    <t>4950 Appian Way</t>
  </si>
  <si>
    <t>MacArthur Blvd &amp; Park Blvd</t>
  </si>
  <si>
    <t>Whitman St &amp; Berry Av</t>
  </si>
  <si>
    <t>Gading Rd &amp; Huntwood Way</t>
  </si>
  <si>
    <t>W A St &amp; Garden Av</t>
  </si>
  <si>
    <t>Manon Av &amp; Harris Rd</t>
  </si>
  <si>
    <t>Mack St &amp; W Winton Av</t>
  </si>
  <si>
    <t>W Winton Av &amp; Cabot Blvd</t>
  </si>
  <si>
    <t>8th St &amp; Broadway</t>
  </si>
  <si>
    <t>Depot Rd &amp; Industrial Blvd</t>
  </si>
  <si>
    <t>W Tennyson Rd &amp; Lustig Ct</t>
  </si>
  <si>
    <t>Alvarado Blvd &amp; Great Salt Lake Ct</t>
  </si>
  <si>
    <t>Harbor Bay Pkwy &amp; Ferry Terminal</t>
  </si>
  <si>
    <t>Wood St &amp; 8th St</t>
  </si>
  <si>
    <t>E 18th St &amp; 13th Av</t>
  </si>
  <si>
    <t>14th St &amp; Willow St</t>
  </si>
  <si>
    <t>Marina Way &amp; MacDonald Av</t>
  </si>
  <si>
    <t>MacDonald Av &amp; San Pablo Av</t>
  </si>
  <si>
    <t>W Winton Av &amp; D St</t>
  </si>
  <si>
    <t>Broadway &amp; W Grand Av</t>
  </si>
  <si>
    <t>East Av &amp; Hayward High School</t>
  </si>
  <si>
    <t>Westgate Pkwy &amp; Davis St</t>
  </si>
  <si>
    <t>Piedmont Av &amp; Ridgeway Av</t>
  </si>
  <si>
    <t>159th Av &amp; E 14th St</t>
  </si>
  <si>
    <t>Thomas L Berkley Way (20th St) &amp; Webster St</t>
  </si>
  <si>
    <t>Foothill Blvd &amp; 42nd Av</t>
  </si>
  <si>
    <t>San Pablo Av &amp; 30th St</t>
  </si>
  <si>
    <t>1st Av &amp; International Blvd</t>
  </si>
  <si>
    <t>Foothill Blvd &amp; 11th Av</t>
  </si>
  <si>
    <t>Hesperian Blvd &amp; Sleepy Hollow Av</t>
  </si>
  <si>
    <t>90th Av &amp; International Blvd</t>
  </si>
  <si>
    <t>Park Blvd &amp; Ivy Dr</t>
  </si>
  <si>
    <t>Oakland Av &amp; Pearl St</t>
  </si>
  <si>
    <t>Telegraph Av &amp; 59th St</t>
  </si>
  <si>
    <t>Mowry Av &amp; Farwell Dr</t>
  </si>
  <si>
    <t>Martin Luther King Jr Way &amp; 52nd St (Childrens H)</t>
  </si>
  <si>
    <t>Bancroft Av &amp; Callan Av</t>
  </si>
  <si>
    <t>E 14th St &amp; Parrott St</t>
  </si>
  <si>
    <t>1st St &amp; Mission St</t>
  </si>
  <si>
    <t>Klose Way &amp; Hilltop Plaza</t>
  </si>
  <si>
    <t>Mission Blvd &amp; Sorenson Rd</t>
  </si>
  <si>
    <t>Curie St &amp; Boscell Av</t>
  </si>
  <si>
    <t>73rd Av &amp; Holly St</t>
  </si>
  <si>
    <t>Arlington Av &amp; Amherst Av</t>
  </si>
  <si>
    <t>Grand Av &amp; Harrison St</t>
  </si>
  <si>
    <t>7th St &amp; Franklin St</t>
  </si>
  <si>
    <t>2nd St &amp; Acacia Dr</t>
  </si>
  <si>
    <t>Hesperian Blvd &amp; Catalpa Way</t>
  </si>
  <si>
    <t>E 15th St &amp; 9th Av</t>
  </si>
  <si>
    <t>San Pablo Av &amp; Alcatraz Av</t>
  </si>
  <si>
    <t>E 15th St &amp; 11th Av</t>
  </si>
  <si>
    <t>Hesperian Blvd &amp; Paseo Grande</t>
  </si>
  <si>
    <t>Edgewater Dr &amp; Hegenberger Rd</t>
  </si>
  <si>
    <t>Martin Luther King Jr Way &amp; Russell St</t>
  </si>
  <si>
    <t>Shattuck Av &amp; Delaware St</t>
  </si>
  <si>
    <t>W Tennyson Rd &amp; Ruus Rd</t>
  </si>
  <si>
    <t>25800 Industrial Blvd</t>
  </si>
  <si>
    <t>Oxford St &amp; University Av</t>
  </si>
  <si>
    <t>College Av &amp; Derby St</t>
  </si>
  <si>
    <t>Lakeshore Av &amp; E 18th St</t>
  </si>
  <si>
    <t>14th St &amp; Jackson St</t>
  </si>
  <si>
    <t>14th &amp; Jackson St</t>
  </si>
  <si>
    <t>Martin Luther King Jr Way &amp; 53rd St</t>
  </si>
  <si>
    <t>The Alameda &amp; Hopkins St</t>
  </si>
  <si>
    <t>Market St &amp; Powell St</t>
  </si>
  <si>
    <t>MacArthur Blvd &amp; 35th Av</t>
  </si>
  <si>
    <t>E 14th St &amp; 153rd Av</t>
  </si>
  <si>
    <t>Barrett Av &amp; 18th St</t>
  </si>
  <si>
    <t>Washington Blvd &amp; Fremont Blvd</t>
  </si>
  <si>
    <t>Foothill Blvd &amp; 26th Av</t>
  </si>
  <si>
    <t>Manon Av &amp; Shepherd Av</t>
  </si>
  <si>
    <t>Underwood Av &amp; Inglewood St</t>
  </si>
  <si>
    <t>Schafer Rd &amp; Tyrrell Av</t>
  </si>
  <si>
    <t>Tampa Av &amp; W Tennyson Rd</t>
  </si>
  <si>
    <t>E Lewelling Blvd &amp; San Lorenzo High School</t>
  </si>
  <si>
    <t>10th St &amp; Market St</t>
  </si>
  <si>
    <t>Hesperian Blvd &amp; W Sunset Blvd</t>
  </si>
  <si>
    <t>Foothill Blvd &amp; 22nd Av</t>
  </si>
  <si>
    <t>Floresta Blvd &amp; Fremont Av</t>
  </si>
  <si>
    <t>Lewelling Blvd &amp; Calgary St</t>
  </si>
  <si>
    <t>Peralta St &amp; 9th St</t>
  </si>
  <si>
    <t>Bermuda Way &amp; Doolittle Dr</t>
  </si>
  <si>
    <t>Stevenson Blvd &amp; Sundale Dr</t>
  </si>
  <si>
    <t>Shattuck Av &amp; Cedar St</t>
  </si>
  <si>
    <t>E 14th St &amp; Elgin St</t>
  </si>
  <si>
    <t>Martin Luther King Jr Way &amp; Rose St</t>
  </si>
  <si>
    <t>Hollis St &amp; 65th St</t>
  </si>
  <si>
    <t>Lewelling Blvd &amp; Tropic Ct</t>
  </si>
  <si>
    <t>High St &amp; Porter St/MacArthur Blvd</t>
  </si>
  <si>
    <t>Miramar Av &amp; Rolando Av</t>
  </si>
  <si>
    <t>MacArthur Blvd &amp; 108th Av</t>
  </si>
  <si>
    <t>Schafer Rd &amp; Sunvale Ct</t>
  </si>
  <si>
    <t>8th St &amp; Harrison St</t>
  </si>
  <si>
    <t>Webster St &amp; Buena Vista Av</t>
  </si>
  <si>
    <t>Martin Luther King Jr Way &amp; Derby St</t>
  </si>
  <si>
    <t>Martin Luther King Jr Way &amp; Prince St</t>
  </si>
  <si>
    <t>Martin Luther King Jr Way &amp; Ashby Av (Ashby BART)</t>
  </si>
  <si>
    <t>Martin Luther King Jr Way &amp; Dwight Way</t>
  </si>
  <si>
    <t>22233 Center St</t>
  </si>
  <si>
    <t>Blume Dr &amp; Klose Way</t>
  </si>
  <si>
    <t>Harrison St &amp; West Lake Middle School</t>
  </si>
  <si>
    <t>Claremont Av &amp; Mystic St</t>
  </si>
  <si>
    <t>Foothill Blvd &amp; Cole St</t>
  </si>
  <si>
    <t>Foothill Blvd &amp; Laverne Av</t>
  </si>
  <si>
    <t>W Tennyson Rd &amp; Portsmouth Av</t>
  </si>
  <si>
    <t>Foothill Blvd &amp; 18th Av</t>
  </si>
  <si>
    <t>8th Av &amp; Foothill Blvd</t>
  </si>
  <si>
    <t>Foothill Blvd &amp; 19th Av</t>
  </si>
  <si>
    <t>98th Av &amp; Cherry St</t>
  </si>
  <si>
    <t>West Loop Rd &amp; Carlos Bee Blvd</t>
  </si>
  <si>
    <t>2nd St &amp; Canyon View Ct</t>
  </si>
  <si>
    <t>Park St &amp; Otis Dr</t>
  </si>
  <si>
    <t>High St &amp; Santa Rita St</t>
  </si>
  <si>
    <t>MacDonald Av &amp; 12th St</t>
  </si>
  <si>
    <t>Mission Blvd:Corrine St(Gresel St)</t>
  </si>
  <si>
    <t>Cutting Blvd &amp; S 41st St</t>
  </si>
  <si>
    <t>San Pablo Av &amp; El Portal Dr</t>
  </si>
  <si>
    <t>Telegraph Av &amp; 34th St</t>
  </si>
  <si>
    <t>College Av &amp; Miles Av (Claremont Middle School)</t>
  </si>
  <si>
    <t>MacArthur Blvd &amp; Castlemont High School</t>
  </si>
  <si>
    <t>Grand Av &amp; Weldon Av</t>
  </si>
  <si>
    <t>Harrison St &amp; Pearl St</t>
  </si>
  <si>
    <t>Shattuck Pl &amp; Rose St</t>
  </si>
  <si>
    <t>San Pablo Av &amp; Solano Av</t>
  </si>
  <si>
    <t>Hesperian Blvd &amp; Depot Rd</t>
  </si>
  <si>
    <t>Telegraph Av &amp; 59th St.</t>
  </si>
  <si>
    <t>8th Av &amp; E 22nd St</t>
  </si>
  <si>
    <t>Foothill Blvd &amp; 3rd Av</t>
  </si>
  <si>
    <t>Shellmound St &amp; Bay St</t>
  </si>
  <si>
    <t>Bancroft Way &amp; Dana St</t>
  </si>
  <si>
    <t>Fruitvale Av &amp; International Blvd</t>
  </si>
  <si>
    <t>Peralta St &amp; 10th St</t>
  </si>
  <si>
    <t>San Pablo Av &amp; Gilman St</t>
  </si>
  <si>
    <t>Shattuck Av &amp; Alcatraz Av</t>
  </si>
  <si>
    <t>San Pablo Av &amp; 32nd St</t>
  </si>
  <si>
    <t>E 18th St &amp; 8th Av</t>
  </si>
  <si>
    <t>High St &amp; International Blvd</t>
  </si>
  <si>
    <t>Telegraph Av &amp; 32nd St</t>
  </si>
  <si>
    <t>Hesperian Blvd &amp; Skywest Dr</t>
  </si>
  <si>
    <t>14041 San Pablo Av</t>
  </si>
  <si>
    <t>Bancroft Av &amp; 85th Av</t>
  </si>
  <si>
    <t>Edes Av &amp; 85th Av</t>
  </si>
  <si>
    <t>Fargo Av &amp; Washington Av</t>
  </si>
  <si>
    <t>Redwood Rd &amp; Grove Way</t>
  </si>
  <si>
    <t>8th Av &amp; E 18th St</t>
  </si>
  <si>
    <t>Meekland Av &amp; Blossom Way</t>
  </si>
  <si>
    <t>14th St &amp; Clay St</t>
  </si>
  <si>
    <t>164th Av &amp; E 14th St</t>
  </si>
  <si>
    <t>Gading Rd &amp; W Harder Rd</t>
  </si>
  <si>
    <t>Lewelling Blvd &amp; Sunnyhaven St</t>
  </si>
  <si>
    <t>105th Av &amp; Edes Av</t>
  </si>
  <si>
    <t>8th Av &amp; E 24th St</t>
  </si>
  <si>
    <t>MacArthur Blvd &amp; Millsbrae Av</t>
  </si>
  <si>
    <t>San Pablo Av &amp; Montoya Av</t>
  </si>
  <si>
    <t>Grizzly Peak Blvd &amp; Stevenson Av</t>
  </si>
  <si>
    <t>TL Berkley Way (20th St)  &amp; Webster St (Kaiser Ct)</t>
  </si>
  <si>
    <t>Piedmont Av &amp; Channing Way</t>
  </si>
  <si>
    <t>Mecartney Rd &amp; Ironwood Rd</t>
  </si>
  <si>
    <t>Mowry Av &amp; Alpenrose Ct</t>
  </si>
  <si>
    <t>Harder Rd &amp; Mocine Av</t>
  </si>
  <si>
    <t>Bancroft Av &amp; 90th Av</t>
  </si>
  <si>
    <t>14th St &amp; Center St</t>
  </si>
  <si>
    <t>E 18th St &amp; 10th Av</t>
  </si>
  <si>
    <t>MacArthur Blvd &amp; Lakeshore Av</t>
  </si>
  <si>
    <t>24th St &amp; Mission St</t>
  </si>
  <si>
    <t>Martin Luther King Jr Way &amp; Ashby Av(Ashby BART)</t>
  </si>
  <si>
    <t>E 14th St &amp; Dolores Av</t>
  </si>
  <si>
    <t>Market St &amp; 33rd St</t>
  </si>
  <si>
    <t>Foothill Blvd &amp; 8th Av</t>
  </si>
  <si>
    <t>E 14th St &amp; Fairmont Dr</t>
  </si>
  <si>
    <t>Church Ln &amp; San Pablo Adult Senior Center</t>
  </si>
  <si>
    <t>Gilman St &amp; Curtis St</t>
  </si>
  <si>
    <t>35th Av &amp; E 16th St</t>
  </si>
  <si>
    <t>Mission Blvd &amp; Highland Blvd</t>
  </si>
  <si>
    <t>Mission Blvd &amp; Gresel St</t>
  </si>
  <si>
    <t>23rd St &amp; Alfreda Blvd (Richmond High School)</t>
  </si>
  <si>
    <t>Cabot Blvd &amp; W Winton Av</t>
  </si>
  <si>
    <t>Martin Luther King Jr Way &amp; 34th St</t>
  </si>
  <si>
    <t>MacDonald Av &amp; Wilson Av</t>
  </si>
  <si>
    <t>Shattuck Av &amp; Durant Av</t>
  </si>
  <si>
    <t>Thomas L Berkeley Way (20th St) &amp; Telegraph Av</t>
  </si>
  <si>
    <t>Maitland Dr &amp; Harbor Bay Pkwy</t>
  </si>
  <si>
    <t>Jackson St &amp; 8th St</t>
  </si>
  <si>
    <t>Shattuck Av &amp; Parker St</t>
  </si>
  <si>
    <t>E 21st St &amp; 21st Av</t>
  </si>
  <si>
    <t>Salesforce Transit Center Bay 33</t>
  </si>
  <si>
    <t>Road 20 &amp; Abella Circle (Opposite Helms Mid Sch)</t>
  </si>
  <si>
    <t>Appian Way &amp; Fran Way</t>
  </si>
  <si>
    <t>Market Av &amp; 19th St</t>
  </si>
  <si>
    <t>Farnsworth St &amp; Manor Blvd</t>
  </si>
  <si>
    <t>Santa Clara St &amp; W A St</t>
  </si>
  <si>
    <t>Appian Way &amp; Rincon Rd</t>
  </si>
  <si>
    <t>Appian Way &amp; Pebble Dr</t>
  </si>
  <si>
    <t>Potrero Av &amp; Carlson Blvd</t>
  </si>
  <si>
    <t>Harder Rd &amp; Soto Rd</t>
  </si>
  <si>
    <t>Mowry Av &amp; Alpenrose Dr (Swiss Park)</t>
  </si>
  <si>
    <t>E 24th St &amp; 10th Av</t>
  </si>
  <si>
    <t>Fruitvale Av &amp; MacArthur Blvd</t>
  </si>
  <si>
    <t>Mission Blvd &amp; Sycamore Av</t>
  </si>
  <si>
    <t>Foothill Blvd &amp; 41st Av</t>
  </si>
  <si>
    <t>Evergreen St &amp; Eldridge Av</t>
  </si>
  <si>
    <t>Warm Springs BART</t>
  </si>
  <si>
    <t>Park Blvd &amp; 7th Av</t>
  </si>
  <si>
    <t>Shattuck Av &amp; Woolsey St</t>
  </si>
  <si>
    <t>Griffin Dr &amp; McGlothen Way</t>
  </si>
  <si>
    <t>Shellmound St &amp; 65th St</t>
  </si>
  <si>
    <t>Martin Luther King Jr Way &amp; 31st St</t>
  </si>
  <si>
    <t>Mack St &amp; Div 6 Yard</t>
  </si>
  <si>
    <t>Grant Av &amp; Bockman Rd</t>
  </si>
  <si>
    <t>B St &amp; Vermont St</t>
  </si>
  <si>
    <t>W A St &amp; Arbor Av</t>
  </si>
  <si>
    <t>Mecartney Rd &amp; Auburn Dr</t>
  </si>
  <si>
    <t>Benicia St &amp; Auburn St</t>
  </si>
  <si>
    <t>Telegraph Av &amp; Prince St</t>
  </si>
  <si>
    <t>Tewksbury Av &amp; Washington Av</t>
  </si>
  <si>
    <t>Bancroft Av &amp; Dutton Av</t>
  </si>
  <si>
    <t>Market St &amp; W Grand Av</t>
  </si>
  <si>
    <t>23rd Av &amp; E 27th St</t>
  </si>
  <si>
    <t>14th St &amp; Adeline St</t>
  </si>
  <si>
    <t>14th St &amp; Peralta St</t>
  </si>
  <si>
    <t>Westgate Pkwy &amp; #Walmart</t>
  </si>
  <si>
    <t>Adeline St &amp; Oregon St</t>
  </si>
  <si>
    <t>Santa Clara Av &amp; Webster St</t>
  </si>
  <si>
    <t>Hegenberger Rd &amp; Edes Av</t>
  </si>
  <si>
    <t>MacArthur Blvd &amp; Fruitvale Av</t>
  </si>
  <si>
    <t>Shellmound St &amp; Christie Av</t>
  </si>
  <si>
    <t>S 23rd St &amp; Potrero Av</t>
  </si>
  <si>
    <t>Gilman St &amp; San Pablo Av</t>
  </si>
  <si>
    <t>Edes Av &amp; Clara St</t>
  </si>
  <si>
    <t>MacArthur Blvd &amp; 109th Av</t>
  </si>
  <si>
    <t>Edes Av &amp; 98th Av</t>
  </si>
  <si>
    <t>Fremont Blvd &amp; Sundale Dr</t>
  </si>
  <si>
    <t>Adeline St &amp; Fairview St</t>
  </si>
  <si>
    <t>N Milpitas Blvd &amp; Beresford Ct</t>
  </si>
  <si>
    <t>35th Av &amp; Redding St</t>
  </si>
  <si>
    <t>High St &amp; Congress Av</t>
  </si>
  <si>
    <t>14th St &amp; Oak St</t>
  </si>
  <si>
    <t>66th Av &amp; San Leandro St</t>
  </si>
  <si>
    <t>Oak St &amp; 8th St (Lake Merritt BART)</t>
  </si>
  <si>
    <t>E 15th St &amp; 3rd Av</t>
  </si>
  <si>
    <t>Grand Av &amp; Perkins St</t>
  </si>
  <si>
    <t>Foothill Blvd &amp; 50th Av</t>
  </si>
  <si>
    <t>Hesperian Blvd &amp; Industrial Blvd</t>
  </si>
  <si>
    <t>Bancroft Av &amp; 73rd Av</t>
  </si>
  <si>
    <t>MacArthur Blvd &amp; 77th Av</t>
  </si>
  <si>
    <t>Embarcadero W &amp; Broadway</t>
  </si>
  <si>
    <t>E 14th St &amp; Joaquin Av</t>
  </si>
  <si>
    <t>Marina Way &amp; Nevin Av</t>
  </si>
  <si>
    <t>Adeline St &amp; Ashby Av</t>
  </si>
  <si>
    <t>College Av &amp; Oak Grove Av (Opp. Claremont Mid.Sch)</t>
  </si>
  <si>
    <t>Bancroft Av &amp; 136th Av</t>
  </si>
  <si>
    <t>98th Av &amp; Edes Av</t>
  </si>
  <si>
    <t>Grand Av &amp; Bellevue Av</t>
  </si>
  <si>
    <t>Telegraph Av &amp; 38th St</t>
  </si>
  <si>
    <t>Schafer Rd &amp; Gading Rd (Glassbrook School)</t>
  </si>
  <si>
    <t>Telegraph Av &amp; Russell St</t>
  </si>
  <si>
    <t>N Milpitas Blvd &amp; Dixon Landing Rd</t>
  </si>
  <si>
    <t>Alvarado Blvd &amp; Fair Ranch Rd</t>
  </si>
  <si>
    <t>Foothill Blvd &amp; 21st Av</t>
  </si>
  <si>
    <t>San Pablo Av &amp; 23rd St</t>
  </si>
  <si>
    <t>W A St &amp; Happyland Av</t>
  </si>
  <si>
    <t>Grand Av &amp; Jean St</t>
  </si>
  <si>
    <t>Mission Blvd &amp; Medford Av</t>
  </si>
  <si>
    <t>W Tennyson Rd &amp; Dickens Av</t>
  </si>
  <si>
    <t>35th Av &amp; MacArthur Blvd</t>
  </si>
  <si>
    <t>Grand Av &amp; Wildwood Av</t>
  </si>
  <si>
    <t>Thomas L Berkley Way (20th St) &amp; Franklin St</t>
  </si>
  <si>
    <t>Foothill Blvd &amp; 48th Av</t>
  </si>
  <si>
    <t>Market St &amp; 40th St</t>
  </si>
  <si>
    <t>Telegraph Av &amp; Stuart St</t>
  </si>
  <si>
    <t>Bancroft Av &amp; Joaquin Av</t>
  </si>
  <si>
    <t>Foothill Blvd &amp; 55th Av</t>
  </si>
  <si>
    <t>Pleasant Valley Av &amp; Gilbert St</t>
  </si>
  <si>
    <t>B St &amp; Pearl Av</t>
  </si>
  <si>
    <t>Lakeshore Av &amp; Foothill Blvd</t>
  </si>
  <si>
    <t>Lakeshore Av &amp; MacArthur Blvd</t>
  </si>
  <si>
    <t>Park St &amp; Santa Clara Av</t>
  </si>
  <si>
    <t>Market AV &amp; Powell St</t>
  </si>
  <si>
    <t>Mowry Av &amp; Fremont Blvd</t>
  </si>
  <si>
    <t>8th St &amp; Oak St (Lake Merritt BART)</t>
  </si>
  <si>
    <t>Union Landing Transit Center</t>
  </si>
  <si>
    <t>Broadway &amp; 42nd St (Oakland Technical High School)</t>
  </si>
  <si>
    <t>Market St &amp; 14th St</t>
  </si>
  <si>
    <t>Grand Av &amp; Elwood Av</t>
  </si>
  <si>
    <t>Santa Clara Av &amp; Park St</t>
  </si>
  <si>
    <t>Curie St &amp; S Pacific Commons Blvd</t>
  </si>
  <si>
    <t>Fruitvale Av &amp; Foothill Blvd</t>
  </si>
  <si>
    <t>School St &amp; Coolidge Av</t>
  </si>
  <si>
    <t>Harbour Way S &amp; Ford Point</t>
  </si>
  <si>
    <t>Shattuck Av &amp; Haste St</t>
  </si>
  <si>
    <t>San Pablo Av &amp; Stone St</t>
  </si>
  <si>
    <t>Grimmer Blvd &amp; Fremont Blvd</t>
  </si>
  <si>
    <t>Foothill Blvd &amp; Trask St</t>
  </si>
  <si>
    <t>Foothill Blvd &amp; 27th Av</t>
  </si>
  <si>
    <t>Kaiser Hospital San Leandro</t>
  </si>
  <si>
    <t>Grand Av &amp; El Embarcadero</t>
  </si>
  <si>
    <t>956 Ohlone Av</t>
  </si>
  <si>
    <t>7th St &amp; Peralta St</t>
  </si>
  <si>
    <t>Mission Blvd &amp; Industrial Pkwy</t>
  </si>
  <si>
    <t>13th Av &amp; Bella Vista Av</t>
  </si>
  <si>
    <t>Foothill Blvd &amp; Avenal Av</t>
  </si>
  <si>
    <t>Dwight Way &amp; Sacramento St</t>
  </si>
  <si>
    <t>Point Pinole Business Park</t>
  </si>
  <si>
    <t>Dwight Way &amp; Grant St</t>
  </si>
  <si>
    <t>Thornton Av &amp; Dusterberry Way (Thornton Jr High)</t>
  </si>
  <si>
    <t>14th St &amp; Market St</t>
  </si>
  <si>
    <t>Grimmer Blvd &amp; Blacow Rd</t>
  </si>
  <si>
    <t>Decoto Rd &amp; Meyers Dr</t>
  </si>
  <si>
    <t>Alameda SeaPlane Lagoon Ferry Terminal</t>
  </si>
  <si>
    <t>Alvarado-Niles Rd &amp; Meyers Dr</t>
  </si>
  <si>
    <t>Hesperian Blvd &amp; Hacienda Av</t>
  </si>
  <si>
    <t>Telegraph Av &amp; 30th St</t>
  </si>
  <si>
    <t>Hesperian Blvd &amp; Southland Dr</t>
  </si>
  <si>
    <t>Market St &amp; 16th St</t>
  </si>
  <si>
    <t>Bancroft Av &amp; Estudillo Av</t>
  </si>
  <si>
    <t>Skyline Blvd &amp; Balmoral Dr (Skyline High School)</t>
  </si>
  <si>
    <t>Fontaine St &amp; Overpass (King Estates School)</t>
  </si>
  <si>
    <t>Road 20 &amp; Abella Circle (Helms Mid Sch)</t>
  </si>
  <si>
    <t>Marina Way S &amp; Hall Av</t>
  </si>
  <si>
    <t>S 23rd St &amp; Cutting Blvd</t>
  </si>
  <si>
    <t>Edes Av &amp; Jones Av</t>
  </si>
  <si>
    <t>73rd Av &amp; Bancroft Av</t>
  </si>
  <si>
    <t>Dwight Way &amp; Mc Gee Av</t>
  </si>
  <si>
    <t>Shattuck Av &amp; Ashby Av</t>
  </si>
  <si>
    <t>E 21st St &amp; 19th Av</t>
  </si>
  <si>
    <t>Mowry Av &amp; Silliman Cr.</t>
  </si>
  <si>
    <t>Gilman St &amp; 6th St</t>
  </si>
  <si>
    <t>Floresta Blvd &amp; Fremont Av (Near Washington Av)</t>
  </si>
  <si>
    <t>Solano Av &amp; Kains Av</t>
  </si>
  <si>
    <t>2nd St &amp; Oakland Amtrak</t>
  </si>
  <si>
    <t>E 27th St &amp; 25th Av</t>
  </si>
  <si>
    <t>Adeline St &amp; Alcatraz Av</t>
  </si>
  <si>
    <t>S Garrard Blvd &amp; W Cutting Blvd</t>
  </si>
  <si>
    <t>Pan Am Way &amp; W Midway Av</t>
  </si>
  <si>
    <t>Monroe St &amp; 10th St</t>
  </si>
  <si>
    <t>Fitzgerald Dr &amp; Lucky</t>
  </si>
  <si>
    <t>Broadway &amp; 15th St</t>
  </si>
  <si>
    <t>Foothill Blvd &amp; Vicksburg Av</t>
  </si>
  <si>
    <t>Bancroft Av &amp; 98th Av</t>
  </si>
  <si>
    <t>Salesforce Transit Center Bay 18</t>
  </si>
  <si>
    <t>Paseo Padre Pkwy &amp; Half Hitch St</t>
  </si>
  <si>
    <t>W A St &amp; Hesperian Blvd</t>
  </si>
  <si>
    <t>Acalanes Dr &amp; 105th Av</t>
  </si>
  <si>
    <t>Wood St &amp; 12th St</t>
  </si>
  <si>
    <t>San Leandro Civic Center NB</t>
  </si>
  <si>
    <t>San Leandro Civic Center SB</t>
  </si>
  <si>
    <t>West Loop Rd &amp; CSU East Bay Library</t>
  </si>
  <si>
    <t>51st St &amp; Telegraph Av</t>
  </si>
  <si>
    <t>Foothill Blvd &amp; 64th Av</t>
  </si>
  <si>
    <t>Jackson St &amp; Ohlone Av</t>
  </si>
  <si>
    <t>Broadway &amp; W MacArthur Blvd</t>
  </si>
  <si>
    <t>Thomas L Berkley Way &amp; Franklin St (19th St BART)</t>
  </si>
  <si>
    <t>Durant Av &amp; Dana St</t>
  </si>
  <si>
    <t>High St &amp; Foothill Blvd</t>
  </si>
  <si>
    <t>C St &amp; Mission Blvd</t>
  </si>
  <si>
    <t>82nd Av &amp; MacArthur Blvd</t>
  </si>
  <si>
    <t>Shane Dr &amp; Hilltop Mall Rd</t>
  </si>
  <si>
    <t>E 14th St &amp; 144th Av</t>
  </si>
  <si>
    <t>Richmond Pkwy Transit Center (Park &amp; Ride)</t>
  </si>
  <si>
    <t>Dwight Way &amp; San Pablo Av</t>
  </si>
  <si>
    <t>Park Blvd &amp; Spruce St</t>
  </si>
  <si>
    <t>13th Av &amp; E 31st St</t>
  </si>
  <si>
    <t>East Loop Rd &amp; CSU East Bay Recreation &amp; Wellness</t>
  </si>
  <si>
    <t>San Pablo Av &amp; Church Ln</t>
  </si>
  <si>
    <t>University Av &amp; Acton St</t>
  </si>
  <si>
    <t>Cedar St &amp; San Pablo Av</t>
  </si>
  <si>
    <t>E 14th St &amp; 164th Av</t>
  </si>
  <si>
    <t>Fremont BART</t>
  </si>
  <si>
    <t>Mountain Blvd &amp; Moraga Av</t>
  </si>
  <si>
    <t>San Pablo Av &amp; Van Ness St</t>
  </si>
  <si>
    <t>Hegenberger Rd &amp; Airport Dr</t>
  </si>
  <si>
    <t>W Grand Av &amp; Mandela Pkwy</t>
  </si>
  <si>
    <t>Warmsprings BART</t>
  </si>
  <si>
    <t>Telegraph Av &amp; Webster St</t>
  </si>
  <si>
    <t>24660 Amador St</t>
  </si>
  <si>
    <t>Telegraph Av &amp; Derby St</t>
  </si>
  <si>
    <t>Telegraph Av &amp; Alcatraz Av</t>
  </si>
  <si>
    <t>Broadway &amp; 28th St</t>
  </si>
  <si>
    <t>14th St &amp; Harrison St</t>
  </si>
  <si>
    <t>Adeline St &amp; Ashby BART</t>
  </si>
  <si>
    <t>W A St &amp; Victory Dr</t>
  </si>
  <si>
    <t>Appian Way &amp; Valley View Rd</t>
  </si>
  <si>
    <t>Shellmound St &amp; Shellmound Way</t>
  </si>
  <si>
    <t>Martin Luther King Jr Way &amp; Prince St (Ashby BART)</t>
  </si>
  <si>
    <t>Market St &amp; 53rd St</t>
  </si>
  <si>
    <t>Grand Av &amp; Mandana Blvd</t>
  </si>
  <si>
    <t>8475 Edes Av</t>
  </si>
  <si>
    <t>Hillmont Dr &amp; Altamont Av</t>
  </si>
  <si>
    <t>Piedmont Av &amp; 41st St</t>
  </si>
  <si>
    <t>Bancroft Av &amp; 82nd Av</t>
  </si>
  <si>
    <t>Foothill Blvd &amp; 38th Av</t>
  </si>
  <si>
    <t>4th Av &amp; E 18th St</t>
  </si>
  <si>
    <t>Broadway &amp; 19th St (19th St BART)</t>
  </si>
  <si>
    <t>Shattuck Av &amp; Dwight Way</t>
  </si>
  <si>
    <t>Foothill Blvd &amp; 106th Av</t>
  </si>
  <si>
    <t>Fremont Blvd &amp; Darwin Dr</t>
  </si>
  <si>
    <t>E 14th St &amp; 167th Av</t>
  </si>
  <si>
    <t>May Rd &amp; Santa Rita Rd</t>
  </si>
  <si>
    <t>Seminary Av &amp; Div 4 Gate (Near San Leandro St)</t>
  </si>
  <si>
    <t>Foothill Blvd &amp; 23rd Av</t>
  </si>
  <si>
    <t>Amador St &amp; W Jackson St</t>
  </si>
  <si>
    <t>Watkins St &amp; C St</t>
  </si>
  <si>
    <t>Allston Way &amp; Shattuck Av</t>
  </si>
  <si>
    <t>Broadway &amp; Thomas L Berkley Way(20th St)</t>
  </si>
  <si>
    <t>San Pablo Av &amp; Carlson Blvd</t>
  </si>
  <si>
    <t>Hesperian Blvd &amp; Middle Ln</t>
  </si>
  <si>
    <t>51st St &amp; Desmond St</t>
  </si>
  <si>
    <t>San Leandro St &amp; Coliseum BART Walkway</t>
  </si>
  <si>
    <t>Dwight Way &amp; Martin Luther King Jr Way</t>
  </si>
  <si>
    <t>Bancroft Av &amp; San Leandro High School</t>
  </si>
  <si>
    <t>Broadway &amp; 20th St (19th St BART)</t>
  </si>
  <si>
    <t>2nd St &amp; Washington St</t>
  </si>
  <si>
    <t>Richmond BART</t>
  </si>
  <si>
    <t>Shattuck Av &amp; Vine St</t>
  </si>
  <si>
    <t>E 14th St &amp; San Leandro Hospital</t>
  </si>
  <si>
    <t>E 18th St &amp; Park Blvd</t>
  </si>
  <si>
    <t>Euclid Av &amp; Hearst Av</t>
  </si>
  <si>
    <t>W Midway Av &amp; Pan Am Way</t>
  </si>
  <si>
    <t>Hollis St &amp; 40th St (Home Depot)</t>
  </si>
  <si>
    <t>Eastmont Transit Center</t>
  </si>
  <si>
    <t>Durant Av &amp; Shattuck Av</t>
  </si>
  <si>
    <t>Georgia Way SB</t>
  </si>
  <si>
    <t>Claremont Av &amp; Ashby Av</t>
  </si>
  <si>
    <t>1st Av Pl &amp; International Blvd</t>
  </si>
  <si>
    <t>11th St &amp; Jefferson St</t>
  </si>
  <si>
    <t>Del Norte BART (Bay 3)</t>
  </si>
  <si>
    <t>11th St &amp; Broadway (12th St BART)</t>
  </si>
  <si>
    <t>Foothill Blvd &amp; 108th Av</t>
  </si>
  <si>
    <t>82nd Av &amp; International Blvd</t>
  </si>
  <si>
    <t>Lakeshore Av &amp; Lake Park Av</t>
  </si>
  <si>
    <t>University Av &amp; Kala Bagai Way</t>
  </si>
  <si>
    <t>Hesperian Blvd &amp; Longwood Av</t>
  </si>
  <si>
    <t>Telegraph Av &amp; 27th St</t>
  </si>
  <si>
    <t>San Pablo Dam Rd &amp; Contra Costa Av</t>
  </si>
  <si>
    <t>Grand Av &amp; MacArthur Blvd</t>
  </si>
  <si>
    <t>Market St &amp; 27th St</t>
  </si>
  <si>
    <t>Dyer St &amp; Alvarado Blvd</t>
  </si>
  <si>
    <t>40th St &amp; Telegraph Av</t>
  </si>
  <si>
    <t>E 14th St &amp; San Leandro Blvd</t>
  </si>
  <si>
    <t>Broadway &amp; Kaiser Hospital Entrance</t>
  </si>
  <si>
    <t>2nd St &amp; Walpert St (Rear Of Hayward High School)</t>
  </si>
  <si>
    <t>Hegenberger Rd &amp; Pardee Dr</t>
  </si>
  <si>
    <t>Telegraph Av &amp; Claremont Av</t>
  </si>
  <si>
    <t>Thomas L Berkley Way (20th St) &amp; Telegraph Av</t>
  </si>
  <si>
    <t>Fitzgerald Dr &amp; Target (Pinole Shopping Center)</t>
  </si>
  <si>
    <t>Castro Valley BART</t>
  </si>
  <si>
    <t>Telegraph Av &amp; 52nd St</t>
  </si>
  <si>
    <t>San Pablo Av &amp; Tulare Av</t>
  </si>
  <si>
    <t>E 18th St &amp; Athol Av</t>
  </si>
  <si>
    <t>Christie Av &amp; Powell Street Plaza Shopping Center</t>
  </si>
  <si>
    <t>W Tennyson Rd &amp; Pompano Av</t>
  </si>
  <si>
    <t>Market St &amp; 26th St (Mc Clymonds High School)</t>
  </si>
  <si>
    <t>Hesperian Blvd &amp; Sycamore St</t>
  </si>
  <si>
    <t>Telegraph Av &amp; W MacArthur Blvd</t>
  </si>
  <si>
    <t>College Av &amp; Parker St</t>
  </si>
  <si>
    <t>Hegenberger Rd &amp; Collins Dr</t>
  </si>
  <si>
    <t>Harrison St &amp; 8th St</t>
  </si>
  <si>
    <t>Kato Rd &amp; Benicia St</t>
  </si>
  <si>
    <t>Derby St &amp; Claremont Blvd</t>
  </si>
  <si>
    <t>Davis St &amp; Clarke St</t>
  </si>
  <si>
    <t>7th St &amp; Anthony St</t>
  </si>
  <si>
    <t>Christy St &amp; Curie St</t>
  </si>
  <si>
    <t>Oakland International Airport</t>
  </si>
  <si>
    <t>Broadway &amp; 11th St (12th St BART)</t>
  </si>
  <si>
    <t>Georgia Way NB</t>
  </si>
  <si>
    <t>Hegenberger Rd &amp; Hegenberger Lp (N Jctn)</t>
  </si>
  <si>
    <t>23rd Av &amp; Foothill Blvd (Garfield School)</t>
  </si>
  <si>
    <t>Alvarado-Niles Rd &amp; Royal Ann Dr (Logan Sr High)</t>
  </si>
  <si>
    <t>San Leandro St &amp; 77th Av</t>
  </si>
  <si>
    <t>Haste St &amp; Milvia St</t>
  </si>
  <si>
    <t>8450 Edes Av</t>
  </si>
  <si>
    <t>Dwight Way &amp; Milvia St</t>
  </si>
  <si>
    <t>University Av &amp; 6th St</t>
  </si>
  <si>
    <t>Dyer St &amp; San Carlos Way</t>
  </si>
  <si>
    <t>San Pablo Av &amp; San Pablo Dam Rd</t>
  </si>
  <si>
    <t>Foothill Blvd &amp; Seminary Av</t>
  </si>
  <si>
    <t>MacArthur BART</t>
  </si>
  <si>
    <t>W Midway Av &amp; Orion St</t>
  </si>
  <si>
    <t>Dyer St &amp; Ratekin Dr</t>
  </si>
  <si>
    <t>Broadway &amp; Mather St</t>
  </si>
  <si>
    <t>Christie Av at Public Market</t>
  </si>
  <si>
    <t>San Leandro St &amp; Coliseum BART</t>
  </si>
  <si>
    <t>Evans Av &amp; San Pablo Dam Rd</t>
  </si>
  <si>
    <t>Ohlone College-Key D</t>
  </si>
  <si>
    <t>Cutting Blvd &amp; San Pablo Av</t>
  </si>
  <si>
    <t>Hall Av &amp; Marina Way S</t>
  </si>
  <si>
    <t>Shattuck Av &amp; University Av</t>
  </si>
  <si>
    <t>Chabot College</t>
  </si>
  <si>
    <t>Telegraph Av &amp; Ashby Av</t>
  </si>
  <si>
    <t>51st St &amp; Broadway</t>
  </si>
  <si>
    <t>Boscell Av &amp; Braun Dr</t>
  </si>
  <si>
    <t>Monroe St &amp; Jackson St</t>
  </si>
  <si>
    <t>Broadway &amp; 13th St</t>
  </si>
  <si>
    <t>Fitzgerald Dr &amp; Sizzler Restan.(Pinole Shpg. Ctr.)</t>
  </si>
  <si>
    <t>23rd Av &amp; E 16th St</t>
  </si>
  <si>
    <t>E 18th St &amp; 3rd Av</t>
  </si>
  <si>
    <t>University Av &amp; Bait Shop</t>
  </si>
  <si>
    <t>Linda Av &amp; Piedmont Av</t>
  </si>
  <si>
    <t>Addison St &amp; Oxford St</t>
  </si>
  <si>
    <t>Hilltop Mall</t>
  </si>
  <si>
    <t>Piedmont Cr &amp; Dwight Way</t>
  </si>
  <si>
    <t>Red Oak Av &amp; Kinkead Way</t>
  </si>
  <si>
    <t>Telegraph Av &amp; 51st St</t>
  </si>
  <si>
    <t>W Tennyson Rd &amp; Calaroga Av (St. Rose Hospital)</t>
  </si>
  <si>
    <t>College Av &amp; Haste St</t>
  </si>
  <si>
    <t>A St &amp; Flagg St</t>
  </si>
  <si>
    <t>W Midway Av &amp; Monarch St</t>
  </si>
  <si>
    <t>Bancroft Way &amp; Piedmont Av</t>
  </si>
  <si>
    <t>Union City BART</t>
  </si>
  <si>
    <t>Broadway &amp; 30th St</t>
  </si>
  <si>
    <t>Hesperian Blvd &amp; W Winton Av</t>
  </si>
  <si>
    <t>Hesperian Blvd &amp; Arf Av (Mt. Eden Sr High School)</t>
  </si>
  <si>
    <t>Grand Av &amp; Santa Clara Av</t>
  </si>
  <si>
    <t>Alice St &amp; 2nd St</t>
  </si>
  <si>
    <t>W Tennyson Rd &amp; Huntwood Av</t>
  </si>
  <si>
    <t>Alvarado Blvd &amp; Dyer St</t>
  </si>
  <si>
    <t>University Av &amp; Martin Luther King Jr Way</t>
  </si>
  <si>
    <t>Hegenberger Rd &amp; Edgewater Dr</t>
  </si>
  <si>
    <t>Alvarado-Niles Rd &amp; H St</t>
  </si>
  <si>
    <t>University Av &amp; Bonar St</t>
  </si>
  <si>
    <t>Salesforce Transit Center Bay 24</t>
  </si>
  <si>
    <t>W Winton Av &amp; Wright Dr</t>
  </si>
  <si>
    <t>University Av &amp; Shattuck Av</t>
  </si>
  <si>
    <t>98th Av &amp; International Blvd</t>
  </si>
  <si>
    <t>Piedmont Av &amp; Dwight Way</t>
  </si>
  <si>
    <t>Hesperian Blvd &amp; West St</t>
  </si>
  <si>
    <t>Martin Luther King Jr Way &amp; Allston Way</t>
  </si>
  <si>
    <t>Martin Luther King Jr Way &amp; 40th St</t>
  </si>
  <si>
    <t>Market Av &amp; 23rd St</t>
  </si>
  <si>
    <t>Telegraph Av &amp; 24th St</t>
  </si>
  <si>
    <t>Foothill Blvd &amp; 35th Av</t>
  </si>
  <si>
    <t>Hesperian Blvd &amp; W A St</t>
  </si>
  <si>
    <t>Thomas L Berkley Way &amp; Telegraph Av (19th St BART)</t>
  </si>
  <si>
    <t>E 14th St &amp; W Estudillo Av</t>
  </si>
  <si>
    <t>San Pablo Av &amp; University Av</t>
  </si>
  <si>
    <t>Market St &amp; South Van Ness Av</t>
  </si>
  <si>
    <t>Fitzgerald Dr &amp; Target Store (Pinole Shpg. Ctr.)</t>
  </si>
  <si>
    <t>West Oakland BART</t>
  </si>
  <si>
    <t>Quarry Rd &amp; Welch Rd</t>
  </si>
  <si>
    <t>73rd Av &amp; International Blvd</t>
  </si>
  <si>
    <t>Fruitvale BART</t>
  </si>
  <si>
    <t>San Leandro Blvd &amp; Williams St</t>
  </si>
  <si>
    <t>Haste St &amp; Shattuck Av</t>
  </si>
  <si>
    <t>Camden St &amp; MacArthur Blvd (Seminary Av Jctn)</t>
  </si>
  <si>
    <t>W Grand Av &amp; Adeline St</t>
  </si>
  <si>
    <t>Hayward BART</t>
  </si>
  <si>
    <t>Martin Luther King Jr Way &amp; 11th St</t>
  </si>
  <si>
    <t>14th St &amp; Franklin St</t>
  </si>
  <si>
    <t>Shattuck Av &amp; Oregon St</t>
  </si>
  <si>
    <t>Broadway &amp; 12th St (12th St BART)</t>
  </si>
  <si>
    <t>San Pablo Av &amp; 40th St</t>
  </si>
  <si>
    <t>South Hayward BART</t>
  </si>
  <si>
    <t>Dana St &amp; Haste St</t>
  </si>
  <si>
    <t>Old Hilary Rd &amp; CSU East Bay Student Services</t>
  </si>
  <si>
    <t>Bancroft Way &amp; College Av</t>
  </si>
  <si>
    <t>Salesforce Transit Center Bay 26</t>
  </si>
  <si>
    <t>Grand Av &amp; Lake Park Av</t>
  </si>
  <si>
    <t>Topanga Dr &amp; Capistrano Dr (James Madison Mid. S)</t>
  </si>
  <si>
    <t>International Blvd &amp; 104th Av</t>
  </si>
  <si>
    <t>12th St &amp; Broadway (12th St BART)</t>
  </si>
  <si>
    <t>Shattuck Sq &amp; Center St (Downtown Berkeley BART)</t>
  </si>
  <si>
    <t>Tewksbury Av &amp; Castro St</t>
  </si>
  <si>
    <t>Telegraph Av &amp; 45th St</t>
  </si>
  <si>
    <t>International Blvd &amp; 105th Av</t>
  </si>
  <si>
    <t>Salesforce Transit Center Bay 12</t>
  </si>
  <si>
    <t>Southland Dr &amp; California Bank (Southland Mall)</t>
  </si>
  <si>
    <t>Telegraph Av &amp; Parker St</t>
  </si>
  <si>
    <t>Martin Luther King Jr Way &amp; University Av</t>
  </si>
  <si>
    <t>Salesforce Transit Center Bay 20</t>
  </si>
  <si>
    <t>Tennyson Rd &amp; Whitman St</t>
  </si>
  <si>
    <t>Gilman St &amp; 7th St</t>
  </si>
  <si>
    <t>Campus Dr &amp; Merritt College</t>
  </si>
  <si>
    <t>Foothill Blvd &amp; Eastmont Transit Center</t>
  </si>
  <si>
    <t>Hesperian Blvd &amp; Tennyson Rd</t>
  </si>
  <si>
    <t>Southland Dr &amp; California Bank  (Southland Mall)</t>
  </si>
  <si>
    <t>Valley View Rd &amp; Morningside Dr</t>
  </si>
  <si>
    <t>Park Blvd &amp; MacArthur Blvd (Oakland High School)</t>
  </si>
  <si>
    <t>40th St &amp; San Pablo Av</t>
  </si>
  <si>
    <t>San Leandro BART</t>
  </si>
  <si>
    <t>Foothill Blvd &amp; High St</t>
  </si>
  <si>
    <t>Salesforce Transit Center Bay 25</t>
  </si>
  <si>
    <t>Salesforce Transit Center Bay 17</t>
  </si>
  <si>
    <t>Hesperian Blvd &amp; W Tennyson Rd</t>
  </si>
  <si>
    <t>Madison SB</t>
  </si>
  <si>
    <t>Seawall Dr &amp; University Av</t>
  </si>
  <si>
    <t>Bay Fair BART</t>
  </si>
  <si>
    <t>Del Norte BART (Bay 1)</t>
  </si>
  <si>
    <t>W Grand Av &amp; Market St</t>
  </si>
  <si>
    <t>Salesforce Transit Center Bay 6</t>
  </si>
  <si>
    <t>Thomas L Berkley Way (20th St) &amp; Broadway</t>
  </si>
  <si>
    <t>14th Avenue SB</t>
  </si>
  <si>
    <t>Del Norte BART (Bay 4)</t>
  </si>
  <si>
    <t>Durant Av &amp; College Av</t>
  </si>
  <si>
    <t>40th St &amp; Adeline St</t>
  </si>
  <si>
    <t>12th St &amp; Franklin St</t>
  </si>
  <si>
    <t>Ohlone College-Key C</t>
  </si>
  <si>
    <t>Del Norte BART (Bay 6)</t>
  </si>
  <si>
    <t>Durant Avenue</t>
  </si>
  <si>
    <t>Ohlone Av &amp; West End Way</t>
  </si>
  <si>
    <t>E 31st St &amp; Stuart St (Opp. Highland Hospital)</t>
  </si>
  <si>
    <t>Durant Av &amp; Telegraph Av</t>
  </si>
  <si>
    <t>Shattuck Av &amp; Allston Way</t>
  </si>
  <si>
    <t>Telegraph Av &amp; Haste St</t>
  </si>
  <si>
    <t>Hesperian Blvd &amp; Panama St</t>
  </si>
  <si>
    <t>Bancroft Way &amp; Telegraph Av</t>
  </si>
  <si>
    <t>Telegraph Av &amp; 40th St</t>
  </si>
  <si>
    <t>Salesforce Transit Center Bay 8</t>
  </si>
  <si>
    <t>College Av &amp; Miles Av</t>
  </si>
  <si>
    <t>Sabre St &amp; Div 6 Gate</t>
  </si>
  <si>
    <t>10th Avenue SB</t>
  </si>
  <si>
    <t>Paseo Padre Pkwy at Rayley's</t>
  </si>
  <si>
    <t>Vale Rd &amp; San Pablo Av</t>
  </si>
  <si>
    <t>Piedmont Av &amp; UC Faculty Club</t>
  </si>
  <si>
    <t>Telegraph Av &amp; Dwight Way</t>
  </si>
  <si>
    <t>W Tennyson Rd &amp; Hesperian Blvd</t>
  </si>
  <si>
    <t>E 31st St &amp; Stuart St (Highland Hospital)</t>
  </si>
  <si>
    <t>14th St &amp; Broadway (12th St BART)</t>
  </si>
  <si>
    <t>Piedmont Av &amp; Bancroft Way</t>
  </si>
  <si>
    <t>Alameda South Shore Center At Park St</t>
  </si>
  <si>
    <t>Harrison SB</t>
  </si>
  <si>
    <t>W Tennyson Rd &amp; Hesperian Blvd (Kaiser Hospital)</t>
  </si>
  <si>
    <t>Hearst Av &amp; Walnut St</t>
  </si>
  <si>
    <t>Alameda South Shore Center &amp; Kohl's</t>
  </si>
  <si>
    <t>14th Avenue NB</t>
  </si>
  <si>
    <t>Mission Blvd &amp; C St</t>
  </si>
  <si>
    <t>D St &amp; Grand St</t>
  </si>
  <si>
    <t>Hearst Av &amp; Euclid Av</t>
  </si>
  <si>
    <t>2nd Avenue NB</t>
  </si>
  <si>
    <t>University Av &amp; 3rd St</t>
  </si>
  <si>
    <t>Madison NB</t>
  </si>
  <si>
    <t>Foothill Blvd &amp; Fruitvale Av</t>
  </si>
  <si>
    <t>College Av &amp; Rockridge BART</t>
  </si>
  <si>
    <t>14th Street SB</t>
  </si>
  <si>
    <t>40th St &amp; MacArthur BART</t>
  </si>
  <si>
    <t>Stanford Oval</t>
  </si>
  <si>
    <t>Roth Way &amp; Campus Dr</t>
  </si>
  <si>
    <t>Bayfair BART</t>
  </si>
  <si>
    <t>20th Avenue</t>
  </si>
  <si>
    <t>54th Avenue</t>
  </si>
  <si>
    <t>Harrison NB</t>
  </si>
  <si>
    <t>5th Avenue NB</t>
  </si>
  <si>
    <t>10th Avenue NB</t>
  </si>
  <si>
    <t>48th Avenue</t>
  </si>
  <si>
    <t>5th Avenue SB</t>
  </si>
  <si>
    <t>98th Avenue</t>
  </si>
  <si>
    <t>31st Avenue</t>
  </si>
  <si>
    <t>Salesforce Transit Center Bay 35</t>
  </si>
  <si>
    <t>Del Norte BART (Bay 2)</t>
  </si>
  <si>
    <t>86th Avenue</t>
  </si>
  <si>
    <t>Warring St &amp; Parker St</t>
  </si>
  <si>
    <t>67th Avenue</t>
  </si>
  <si>
    <t>2nd Avenue SB</t>
  </si>
  <si>
    <t>Del Norte BART (Bay 5)</t>
  </si>
  <si>
    <t>77th Avenue</t>
  </si>
  <si>
    <t>28th Avenue</t>
  </si>
  <si>
    <t>10th St &amp; Washington St</t>
  </si>
  <si>
    <t>103rd Avenue</t>
  </si>
  <si>
    <t>Center St &amp; Shattuck Av (Downtown Berkeley BART)</t>
  </si>
  <si>
    <t>Uptown Oakland NB</t>
  </si>
  <si>
    <t>Ardenwood P &amp; R Lot</t>
  </si>
  <si>
    <t>63rd Avenue</t>
  </si>
  <si>
    <t>Milpitas BART VTA Bay 9</t>
  </si>
  <si>
    <t>39th Avenue</t>
  </si>
  <si>
    <t>90th Avenue</t>
  </si>
  <si>
    <t>95th Avenue</t>
  </si>
  <si>
    <t>82nd Avenue</t>
  </si>
  <si>
    <t>Gayley Rd &amp; Greek Theater</t>
  </si>
  <si>
    <t>Downtown San Leandro SB</t>
  </si>
  <si>
    <t>Keith Av &amp; College Av</t>
  </si>
  <si>
    <t>Seminary</t>
  </si>
  <si>
    <t>24th Avenue</t>
  </si>
  <si>
    <t>Salesforce Transit Center Bay 30</t>
  </si>
  <si>
    <t>Salesforce Transit Center Bay 28</t>
  </si>
  <si>
    <t>14th Street NB</t>
  </si>
  <si>
    <t>73rd Avenue</t>
  </si>
  <si>
    <t>Salesforce Transit Center Bay 32</t>
  </si>
  <si>
    <t>City Center NB</t>
  </si>
  <si>
    <t>City Center SB</t>
  </si>
  <si>
    <t>High Street</t>
  </si>
  <si>
    <t>Hearst Av &amp; Le Roy Av</t>
  </si>
  <si>
    <t>Downtown San Leandro NB</t>
  </si>
  <si>
    <t>11th St &amp; Broadway</t>
  </si>
  <si>
    <t>Uptown Oakland SB</t>
  </si>
  <si>
    <t>Fruitvale</t>
  </si>
  <si>
    <t>Barcode</t>
  </si>
  <si>
    <t>Panel No</t>
  </si>
  <si>
    <t>Area Name</t>
  </si>
  <si>
    <t>Status</t>
  </si>
  <si>
    <t>LIVE</t>
  </si>
  <si>
    <t>Finish</t>
  </si>
  <si>
    <t>NextBus</t>
  </si>
  <si>
    <t xml:space="preserve">Misc. </t>
  </si>
  <si>
    <t>Length</t>
  </si>
  <si>
    <t xml:space="preserve">New shelter installation for Telegraph Rapid Corridors Project. Construction in 2024. </t>
  </si>
  <si>
    <t>EB-000146</t>
  </si>
  <si>
    <t>701671</t>
  </si>
  <si>
    <t>UnSaleable</t>
  </si>
  <si>
    <t>EB-000091</t>
  </si>
  <si>
    <t>793111</t>
  </si>
  <si>
    <t>SL-000023</t>
  </si>
  <si>
    <t>701281</t>
  </si>
  <si>
    <t>EB-000074</t>
  </si>
  <si>
    <t>702331</t>
  </si>
  <si>
    <t>WMMC+6Q Richmond, California</t>
  </si>
  <si>
    <t>FM-000004</t>
  </si>
  <si>
    <t>700111</t>
  </si>
  <si>
    <t>SALEABLE</t>
  </si>
  <si>
    <t>SL-000008</t>
  </si>
  <si>
    <t>701481</t>
  </si>
  <si>
    <t>HD-000010</t>
  </si>
  <si>
    <t>702211</t>
  </si>
  <si>
    <t>EB-000027</t>
  </si>
  <si>
    <t>702981</t>
  </si>
  <si>
    <t>HD-000061</t>
  </si>
  <si>
    <t>700451</t>
  </si>
  <si>
    <t>SL-000022</t>
  </si>
  <si>
    <t>701591</t>
  </si>
  <si>
    <t>EB-000113</t>
  </si>
  <si>
    <t>702481</t>
  </si>
  <si>
    <t>SL-000021</t>
  </si>
  <si>
    <t>701601</t>
  </si>
  <si>
    <t>SL-000007</t>
  </si>
  <si>
    <t>701441</t>
  </si>
  <si>
    <t>WMVC+J9 Richmond, California</t>
  </si>
  <si>
    <t>EB-000128 </t>
  </si>
  <si>
    <t>701941</t>
  </si>
  <si>
    <t>EB-000023</t>
  </si>
  <si>
    <t>702871</t>
  </si>
  <si>
    <t>SL-000019</t>
  </si>
  <si>
    <t>701263</t>
  </si>
  <si>
    <t>FM-000032</t>
  </si>
  <si>
    <t>700081</t>
  </si>
  <si>
    <t>FM-000028</t>
  </si>
  <si>
    <t>701161</t>
  </si>
  <si>
    <t>EB-000045</t>
  </si>
  <si>
    <t>793001</t>
  </si>
  <si>
    <t>EB-000054</t>
  </si>
  <si>
    <t>793091</t>
  </si>
  <si>
    <t>EB-000036</t>
  </si>
  <si>
    <t>700841</t>
  </si>
  <si>
    <t>NW-000006</t>
  </si>
  <si>
    <t>700201</t>
  </si>
  <si>
    <t>NW-000012</t>
  </si>
  <si>
    <t>700171</t>
  </si>
  <si>
    <t>SL-000043</t>
  </si>
  <si>
    <t>701611</t>
  </si>
  <si>
    <t>EB-000018</t>
  </si>
  <si>
    <t>702841</t>
  </si>
  <si>
    <t>HD-000029</t>
  </si>
  <si>
    <t>700541</t>
  </si>
  <si>
    <t>FM-000008</t>
  </si>
  <si>
    <t>700121</t>
  </si>
  <si>
    <t>HD-000037</t>
  </si>
  <si>
    <t>702191</t>
  </si>
  <si>
    <t>NW-000009</t>
  </si>
  <si>
    <t>701791</t>
  </si>
  <si>
    <t>FM-000002</t>
  </si>
  <si>
    <t>793051</t>
  </si>
  <si>
    <t>HD-000047</t>
  </si>
  <si>
    <t>702121</t>
  </si>
  <si>
    <t>EB-000131</t>
  </si>
  <si>
    <t>FM-000040</t>
  </si>
  <si>
    <t>701271</t>
  </si>
  <si>
    <t>CV-000010</t>
  </si>
  <si>
    <t>701821</t>
  </si>
  <si>
    <t>EB-000053</t>
  </si>
  <si>
    <t>700691</t>
  </si>
  <si>
    <t>EB-000020</t>
  </si>
  <si>
    <t>700701</t>
  </si>
  <si>
    <t>EB-000096</t>
  </si>
  <si>
    <t>793046</t>
  </si>
  <si>
    <t>EB-000082</t>
  </si>
  <si>
    <t>703511</t>
  </si>
  <si>
    <t>HD-000062</t>
  </si>
  <si>
    <t>700441</t>
  </si>
  <si>
    <t>SL-000044</t>
  </si>
  <si>
    <t>704501</t>
  </si>
  <si>
    <t>FM-000029</t>
  </si>
  <si>
    <t>701111</t>
  </si>
  <si>
    <t>CV-000009</t>
  </si>
  <si>
    <t>704201</t>
  </si>
  <si>
    <t>CV-000007</t>
  </si>
  <si>
    <t>704801</t>
  </si>
  <si>
    <t>CV-000003</t>
  </si>
  <si>
    <t>704401</t>
  </si>
  <si>
    <t>CV-000001</t>
  </si>
  <si>
    <t>702221</t>
  </si>
  <si>
    <t>FM-000018</t>
  </si>
  <si>
    <t>701031</t>
  </si>
  <si>
    <t>SL-000002</t>
  </si>
  <si>
    <t>701521</t>
  </si>
  <si>
    <t>FM-000038</t>
  </si>
  <si>
    <t>701681</t>
  </si>
  <si>
    <t>SL-000016</t>
  </si>
  <si>
    <t>701411</t>
  </si>
  <si>
    <t>EB-000066</t>
  </si>
  <si>
    <t>703211</t>
  </si>
  <si>
    <t>NW-000013</t>
  </si>
  <si>
    <t>700181</t>
  </si>
  <si>
    <t>EB-000040</t>
  </si>
  <si>
    <t>700851</t>
  </si>
  <si>
    <t>EB-000056</t>
  </si>
  <si>
    <t>700741</t>
  </si>
  <si>
    <t>EB-000089</t>
  </si>
  <si>
    <t>702491</t>
  </si>
  <si>
    <t>FM-000014</t>
  </si>
  <si>
    <t>701001</t>
  </si>
  <si>
    <t>FM-000030</t>
  </si>
  <si>
    <t>701121</t>
  </si>
  <si>
    <t>CV-000002</t>
  </si>
  <si>
    <t>704301</t>
  </si>
  <si>
    <t>HD-000007</t>
  </si>
  <si>
    <t>702411</t>
  </si>
  <si>
    <t>HD-000048</t>
  </si>
  <si>
    <t>702111</t>
  </si>
  <si>
    <t>NW-000005</t>
  </si>
  <si>
    <t>701711</t>
  </si>
  <si>
    <t>FM-000035</t>
  </si>
  <si>
    <t>701141</t>
  </si>
  <si>
    <t>HD-000051</t>
  </si>
  <si>
    <t>700521</t>
  </si>
  <si>
    <t>HD-000065</t>
  </si>
  <si>
    <t>701951</t>
  </si>
  <si>
    <t>FM-000027</t>
  </si>
  <si>
    <t>701131</t>
  </si>
  <si>
    <t>HD-000041</t>
  </si>
  <si>
    <t>702151</t>
  </si>
  <si>
    <t>FM-000042</t>
  </si>
  <si>
    <t>700061</t>
  </si>
  <si>
    <t>SL-000025</t>
  </si>
  <si>
    <t>701511</t>
  </si>
  <si>
    <t>SL-000011</t>
  </si>
  <si>
    <t>701341</t>
  </si>
  <si>
    <t>HD-000017</t>
  </si>
  <si>
    <t>700381</t>
  </si>
  <si>
    <t>SL-000006</t>
  </si>
  <si>
    <t>701451</t>
  </si>
  <si>
    <t>FM-000006</t>
  </si>
  <si>
    <t>700971</t>
  </si>
  <si>
    <t>HD-000009</t>
  </si>
  <si>
    <t>702421</t>
  </si>
  <si>
    <t>EB-000149</t>
  </si>
  <si>
    <t>701151</t>
  </si>
  <si>
    <t>HD-000012</t>
  </si>
  <si>
    <t>704151</t>
  </si>
  <si>
    <t>EB-000104</t>
  </si>
  <si>
    <t>701321</t>
  </si>
  <si>
    <t>FM-000043</t>
  </si>
  <si>
    <t>703131</t>
  </si>
  <si>
    <t>HD-000011</t>
  </si>
  <si>
    <t>704141</t>
  </si>
  <si>
    <t>HD-000044</t>
  </si>
  <si>
    <t>702101</t>
  </si>
  <si>
    <t>HD-000006</t>
  </si>
  <si>
    <t>702401</t>
  </si>
  <si>
    <t>HD-000042</t>
  </si>
  <si>
    <t>702131</t>
  </si>
  <si>
    <t>EB-000076</t>
  </si>
  <si>
    <t>703271</t>
  </si>
  <si>
    <t>HD-000040</t>
  </si>
  <si>
    <t>700641</t>
  </si>
  <si>
    <t>WMMG+69 Richmond, California</t>
  </si>
  <si>
    <t>NW-000007</t>
  </si>
  <si>
    <t>700191</t>
  </si>
  <si>
    <t>SL-000009</t>
  </si>
  <si>
    <t>701491</t>
  </si>
  <si>
    <t>NW-000002</t>
  </si>
  <si>
    <t>701741</t>
  </si>
  <si>
    <t>HD-000038</t>
  </si>
  <si>
    <t>702181</t>
  </si>
  <si>
    <t>SL-000010</t>
  </si>
  <si>
    <t>701351</t>
  </si>
  <si>
    <t>EB-000024</t>
  </si>
  <si>
    <t>702911</t>
  </si>
  <si>
    <t>EB-000032</t>
  </si>
  <si>
    <t>703081</t>
  </si>
  <si>
    <t>NW-000015</t>
  </si>
  <si>
    <t>700151</t>
  </si>
  <si>
    <t>SL-000004</t>
  </si>
  <si>
    <t>701461</t>
  </si>
  <si>
    <t>EB-000124</t>
  </si>
  <si>
    <t>009332</t>
  </si>
  <si>
    <t>EB-000087</t>
  </si>
  <si>
    <t>702501</t>
  </si>
  <si>
    <t>HD-000052</t>
  </si>
  <si>
    <t>700511</t>
  </si>
  <si>
    <t>NW-000011</t>
  </si>
  <si>
    <t>701761</t>
  </si>
  <si>
    <t>FM-000026</t>
  </si>
  <si>
    <t>700021</t>
  </si>
  <si>
    <t>EB-000075</t>
  </si>
  <si>
    <t>702261</t>
  </si>
  <si>
    <t>HD-000002</t>
  </si>
  <si>
    <t>702321</t>
  </si>
  <si>
    <t>HD-000043</t>
  </si>
  <si>
    <t>702171</t>
  </si>
  <si>
    <t>HD-000008</t>
  </si>
  <si>
    <t>702441</t>
  </si>
  <si>
    <t>EB-000048</t>
  </si>
  <si>
    <t>702921</t>
  </si>
  <si>
    <t>EB-000064</t>
  </si>
  <si>
    <t>793011</t>
  </si>
  <si>
    <t>HD-000050</t>
  </si>
  <si>
    <t>702081</t>
  </si>
  <si>
    <t>HD-000016</t>
  </si>
  <si>
    <t>700371</t>
  </si>
  <si>
    <t>SL-000030</t>
  </si>
  <si>
    <t>701381</t>
  </si>
  <si>
    <t>SL-000029</t>
  </si>
  <si>
    <t>701291</t>
  </si>
  <si>
    <t>FM-000007</t>
  </si>
  <si>
    <t>701171</t>
  </si>
  <si>
    <t>HD-000035</t>
  </si>
  <si>
    <t>700601</t>
  </si>
  <si>
    <t>HD-000031</t>
  </si>
  <si>
    <t>702041</t>
  </si>
  <si>
    <t>HD-000021</t>
  </si>
  <si>
    <t>700611</t>
  </si>
  <si>
    <t>FM-000033</t>
  </si>
  <si>
    <t>700091</t>
  </si>
  <si>
    <t>HD-000005</t>
  </si>
  <si>
    <t>702381</t>
  </si>
  <si>
    <t>FM-000012</t>
  </si>
  <si>
    <t>700981</t>
  </si>
  <si>
    <t>FM-000021</t>
  </si>
  <si>
    <t>701061</t>
  </si>
  <si>
    <t>HD-000032</t>
  </si>
  <si>
    <t>702051</t>
  </si>
  <si>
    <t>EB-000041</t>
  </si>
  <si>
    <t>700881</t>
  </si>
  <si>
    <t>EB-000039</t>
  </si>
  <si>
    <t>700871</t>
  </si>
  <si>
    <t>EB-000065</t>
  </si>
  <si>
    <t>703241</t>
  </si>
  <si>
    <t>HD-000001</t>
  </si>
  <si>
    <t>702361</t>
  </si>
  <si>
    <t>WMVC+89 Richmond, California</t>
  </si>
  <si>
    <t>NW-000014</t>
  </si>
  <si>
    <t>700141</t>
  </si>
  <si>
    <t>FM-000013</t>
  </si>
  <si>
    <t>701201</t>
  </si>
  <si>
    <t>FM-000034</t>
  </si>
  <si>
    <t>700011</t>
  </si>
  <si>
    <t>SL-000018</t>
  </si>
  <si>
    <t>701391</t>
  </si>
  <si>
    <t>FM-000011</t>
  </si>
  <si>
    <t>701181</t>
  </si>
  <si>
    <t>EB-000073</t>
  </si>
  <si>
    <t>702391</t>
  </si>
  <si>
    <t>FM-000019</t>
  </si>
  <si>
    <t>701051</t>
  </si>
  <si>
    <t>EB-000137</t>
  </si>
  <si>
    <t>703301</t>
  </si>
  <si>
    <t>XMPM+C8 Tara Hills, California</t>
  </si>
  <si>
    <t>HD-000034</t>
  </si>
  <si>
    <t>700591</t>
  </si>
  <si>
    <t>SL-000031</t>
  </si>
  <si>
    <t>701401</t>
  </si>
  <si>
    <t>FM-000045</t>
  </si>
  <si>
    <t>701241</t>
  </si>
  <si>
    <t>NW-000003</t>
  </si>
  <si>
    <t>701731</t>
  </si>
  <si>
    <t>EB-000061</t>
  </si>
  <si>
    <t>703111</t>
  </si>
  <si>
    <t>SL-000027</t>
  </si>
  <si>
    <t>700361</t>
  </si>
  <si>
    <t>SL-000037</t>
  </si>
  <si>
    <t>701871</t>
  </si>
  <si>
    <t>SL-000012</t>
  </si>
  <si>
    <t>701561</t>
  </si>
  <si>
    <t>EB-000148</t>
  </si>
  <si>
    <t>700501</t>
  </si>
  <si>
    <t>SL-000047</t>
  </si>
  <si>
    <t>702371</t>
  </si>
  <si>
    <t>HD-000067</t>
  </si>
  <si>
    <t>701961</t>
  </si>
  <si>
    <t>EB-000038</t>
  </si>
  <si>
    <t>700891</t>
  </si>
  <si>
    <t>EB-000094</t>
  </si>
  <si>
    <t>793021</t>
  </si>
  <si>
    <t>EB-000067</t>
  </si>
  <si>
    <t>703251</t>
  </si>
  <si>
    <t>EB-000063</t>
  </si>
  <si>
    <t>700861</t>
  </si>
  <si>
    <t>EB-000059</t>
  </si>
  <si>
    <t>700901</t>
  </si>
  <si>
    <t>WMMG+3HQ Richmond, California</t>
  </si>
  <si>
    <t>O-000087</t>
  </si>
  <si>
    <t>703261</t>
  </si>
  <si>
    <t>EB-000095</t>
  </si>
  <si>
    <t>HD-000060</t>
  </si>
  <si>
    <t>700481</t>
  </si>
  <si>
    <t>EB-000129</t>
  </si>
  <si>
    <t>702761</t>
  </si>
  <si>
    <t>EB-000069</t>
  </si>
  <si>
    <t>703201</t>
  </si>
  <si>
    <t>EB-000084</t>
  </si>
  <si>
    <t>703231</t>
  </si>
  <si>
    <t>EB-000044</t>
  </si>
  <si>
    <t>703061</t>
  </si>
  <si>
    <t>EB-000127</t>
  </si>
  <si>
    <t>701921</t>
  </si>
  <si>
    <t>EB-000070</t>
  </si>
  <si>
    <t>SL-000015</t>
  </si>
  <si>
    <t>701421</t>
  </si>
  <si>
    <t>EB-000028</t>
  </si>
  <si>
    <t>700771</t>
  </si>
  <si>
    <t>SL-000039</t>
  </si>
  <si>
    <t>701841</t>
  </si>
  <si>
    <t>EB-000133</t>
  </si>
  <si>
    <t>701331</t>
  </si>
  <si>
    <t>Ons: 56, Offs: 36, Total: 92</t>
  </si>
  <si>
    <t>EB-000092</t>
  </si>
  <si>
    <t>793101</t>
  </si>
  <si>
    <t>HD-000025</t>
  </si>
  <si>
    <t>704111</t>
  </si>
  <si>
    <t>HD-000056</t>
  </si>
  <si>
    <t>700431</t>
  </si>
  <si>
    <t>EB-000085</t>
  </si>
  <si>
    <t>703221</t>
  </si>
  <si>
    <t>SL-000026</t>
  </si>
  <si>
    <t>701361</t>
  </si>
  <si>
    <t>EB-000114</t>
  </si>
  <si>
    <t>703041</t>
  </si>
  <si>
    <t>FM-000025</t>
  </si>
  <si>
    <t>700991</t>
  </si>
  <si>
    <t>CV-000006</t>
  </si>
  <si>
    <t>701901</t>
  </si>
  <si>
    <t>EB-000051</t>
  </si>
  <si>
    <t>700731</t>
  </si>
  <si>
    <t>CV-000011</t>
  </si>
  <si>
    <t>701861</t>
  </si>
  <si>
    <t>FM-000009</t>
  </si>
  <si>
    <t>700131</t>
  </si>
  <si>
    <t>EB-000034</t>
  </si>
  <si>
    <t>703031</t>
  </si>
  <si>
    <t>EB-000050</t>
  </si>
  <si>
    <t>702791</t>
  </si>
  <si>
    <t>FM-000020</t>
  </si>
  <si>
    <t>701071</t>
  </si>
  <si>
    <t>EB-000101</t>
  </si>
  <si>
    <t>EB-000083</t>
  </si>
  <si>
    <t>702511</t>
  </si>
  <si>
    <t>HD-000033</t>
  </si>
  <si>
    <t>700491</t>
  </si>
  <si>
    <t>WMM9+8W Richmond, California</t>
  </si>
  <si>
    <t>EB-000022</t>
  </si>
  <si>
    <t>702861</t>
  </si>
  <si>
    <t>FM-000048</t>
  </si>
  <si>
    <t>701261</t>
  </si>
  <si>
    <t>FM-000036</t>
  </si>
  <si>
    <t>701701</t>
  </si>
  <si>
    <t>FM-000022</t>
  </si>
  <si>
    <t>701081</t>
  </si>
  <si>
    <t>EB-000147</t>
  </si>
  <si>
    <t>702141</t>
  </si>
  <si>
    <t>FM-000047</t>
  </si>
  <si>
    <t>703141</t>
  </si>
  <si>
    <t>700321</t>
  </si>
  <si>
    <t>EB-000031</t>
  </si>
  <si>
    <t>702991</t>
  </si>
  <si>
    <t>FM-000031</t>
  </si>
  <si>
    <t>700031</t>
  </si>
  <si>
    <t>EB-000019</t>
  </si>
  <si>
    <t>700721</t>
  </si>
  <si>
    <t>SL-000017</t>
  </si>
  <si>
    <t>793113</t>
  </si>
  <si>
    <t>EB-000123</t>
  </si>
  <si>
    <t>009330</t>
  </si>
  <si>
    <t>FM-000017</t>
  </si>
  <si>
    <t>701021</t>
  </si>
  <si>
    <t>EB-000102</t>
  </si>
  <si>
    <t>701971</t>
  </si>
  <si>
    <t>EB-000126</t>
  </si>
  <si>
    <t>701531</t>
  </si>
  <si>
    <t>EB-000071</t>
  </si>
  <si>
    <t>702541</t>
  </si>
  <si>
    <t>EB-000062</t>
  </si>
  <si>
    <t>700831</t>
  </si>
  <si>
    <t>FM-000024</t>
  </si>
  <si>
    <t>701101</t>
  </si>
  <si>
    <t>EB-000072</t>
  </si>
  <si>
    <t>702431</t>
  </si>
  <si>
    <t>FM-000005</t>
  </si>
  <si>
    <t>700041</t>
  </si>
  <si>
    <t>SL-000036</t>
  </si>
  <si>
    <t>701621</t>
  </si>
  <si>
    <t>HD-000036</t>
  </si>
  <si>
    <t>700581</t>
  </si>
  <si>
    <t>EB-000060</t>
  </si>
  <si>
    <t>700681</t>
  </si>
  <si>
    <t>NW-000004</t>
  </si>
  <si>
    <t>701721</t>
  </si>
  <si>
    <t>FM-000044</t>
  </si>
  <si>
    <t>703151</t>
  </si>
  <si>
    <t>FM-000041</t>
  </si>
  <si>
    <t>701231</t>
  </si>
  <si>
    <t>EB-000081</t>
  </si>
  <si>
    <t>793031</t>
  </si>
  <si>
    <t>SL-000046</t>
  </si>
  <si>
    <t>793115</t>
  </si>
  <si>
    <t>EB-000021</t>
  </si>
  <si>
    <t>703021</t>
  </si>
  <si>
    <t>FM-000010</t>
  </si>
  <si>
    <t>701221</t>
  </si>
  <si>
    <t>SL-000028</t>
  </si>
  <si>
    <t>700351</t>
  </si>
  <si>
    <t>HD-000023</t>
  </si>
  <si>
    <t>700551</t>
  </si>
  <si>
    <t>EB-000107</t>
  </si>
  <si>
    <t>700801</t>
  </si>
  <si>
    <t>HD-000022</t>
  </si>
  <si>
    <t>700571</t>
  </si>
  <si>
    <t>SL-000003</t>
  </si>
  <si>
    <t>701661</t>
  </si>
  <si>
    <t>SL-000001</t>
  </si>
  <si>
    <t>701311</t>
  </si>
  <si>
    <t>HD-000019</t>
  </si>
  <si>
    <t>700341</t>
  </si>
  <si>
    <t>EB-000058</t>
  </si>
  <si>
    <t>700911</t>
  </si>
  <si>
    <t>EB-000042</t>
  </si>
  <si>
    <t>703051</t>
  </si>
  <si>
    <t>EB-000052</t>
  </si>
  <si>
    <t>703123</t>
  </si>
  <si>
    <t>SL-000035</t>
  </si>
  <si>
    <t>701881</t>
  </si>
  <si>
    <t>FM-000003</t>
  </si>
  <si>
    <t>700101</t>
  </si>
  <si>
    <t>EB-000103</t>
  </si>
  <si>
    <t>700071</t>
  </si>
  <si>
    <t>SL-000040</t>
  </si>
  <si>
    <t>793117</t>
  </si>
  <si>
    <t>EB-000086</t>
  </si>
  <si>
    <t>703311</t>
  </si>
  <si>
    <t>EB-000030</t>
  </si>
  <si>
    <t>702951</t>
  </si>
  <si>
    <t>EB-000079</t>
  </si>
  <si>
    <t>703281</t>
  </si>
  <si>
    <t>HD-000013</t>
  </si>
  <si>
    <t>702341</t>
  </si>
  <si>
    <t>HD-000020</t>
  </si>
  <si>
    <t>700331</t>
  </si>
  <si>
    <t>SL-000038</t>
  </si>
  <si>
    <t>701831</t>
  </si>
  <si>
    <t>FM-000023</t>
  </si>
  <si>
    <t>701091</t>
  </si>
  <si>
    <t>FM-000037</t>
  </si>
  <si>
    <t>701691</t>
  </si>
  <si>
    <t>HD-000024</t>
  </si>
  <si>
    <t>700561</t>
  </si>
  <si>
    <t>HD-000055</t>
  </si>
  <si>
    <t>700411</t>
  </si>
  <si>
    <t>NW-000001</t>
  </si>
  <si>
    <t>701751</t>
  </si>
  <si>
    <t>HD-000053</t>
  </si>
  <si>
    <t>700421</t>
  </si>
  <si>
    <t>EB-000057</t>
  </si>
  <si>
    <t>700751</t>
  </si>
  <si>
    <t>FM-000015</t>
  </si>
  <si>
    <t>701251</t>
  </si>
  <si>
    <t>EB-000068</t>
  </si>
  <si>
    <t>EB-000077</t>
  </si>
  <si>
    <t>793041</t>
  </si>
  <si>
    <t>EB-000033</t>
  </si>
  <si>
    <t>702781</t>
  </si>
  <si>
    <t>HD-000026</t>
  </si>
  <si>
    <t>704121</t>
  </si>
  <si>
    <t>NW-000008</t>
  </si>
  <si>
    <t>701781</t>
  </si>
  <si>
    <t>CV-000004</t>
  </si>
  <si>
    <t>701801</t>
  </si>
  <si>
    <t>FM-000046</t>
  </si>
  <si>
    <t>701191</t>
  </si>
  <si>
    <t>EB-000136</t>
  </si>
  <si>
    <t>700621</t>
  </si>
  <si>
    <t>HD-000054</t>
  </si>
  <si>
    <t>700401</t>
  </si>
  <si>
    <t>SL-000045</t>
  </si>
  <si>
    <t>702461</t>
  </si>
  <si>
    <t>EB-000106</t>
  </si>
  <si>
    <t>701931</t>
  </si>
  <si>
    <t>CV-000005</t>
  </si>
  <si>
    <t>701911</t>
  </si>
  <si>
    <t>HD-000057</t>
  </si>
  <si>
    <t>700461</t>
  </si>
  <si>
    <t>EB-000049</t>
  </si>
  <si>
    <t>700711</t>
  </si>
  <si>
    <t>FM-000016</t>
  </si>
  <si>
    <t>701211</t>
  </si>
  <si>
    <t>HD-000028</t>
  </si>
  <si>
    <t>702281</t>
  </si>
  <si>
    <t>HD-000027</t>
  </si>
  <si>
    <t>700531</t>
  </si>
  <si>
    <t>EB-000004</t>
  </si>
  <si>
    <t>702551</t>
  </si>
  <si>
    <t>EB-000008</t>
  </si>
  <si>
    <t>702691</t>
  </si>
  <si>
    <t>EB-000010</t>
  </si>
  <si>
    <t>703071</t>
  </si>
  <si>
    <t>EB-000013</t>
  </si>
  <si>
    <t>703091</t>
  </si>
  <si>
    <t>EB-000015</t>
  </si>
  <si>
    <t>702801</t>
  </si>
  <si>
    <t>EB-000005</t>
  </si>
  <si>
    <t>702531</t>
  </si>
  <si>
    <t>EB-000132</t>
  </si>
  <si>
    <t>700471</t>
  </si>
  <si>
    <t>EB-000007</t>
  </si>
  <si>
    <t>702681</t>
  </si>
  <si>
    <t>HD-000049</t>
  </si>
  <si>
    <t>702061</t>
  </si>
  <si>
    <t>EB-000006</t>
  </si>
  <si>
    <t>702571</t>
  </si>
  <si>
    <t>EB-000003</t>
  </si>
  <si>
    <t>702621</t>
  </si>
  <si>
    <t>EB-000014</t>
  </si>
  <si>
    <t>702771</t>
  </si>
  <si>
    <t>EB-000011</t>
  </si>
  <si>
    <t>700221</t>
  </si>
  <si>
    <t>EB-000143</t>
  </si>
  <si>
    <t>700251</t>
  </si>
  <si>
    <t>EB-000150</t>
  </si>
  <si>
    <t>702021</t>
  </si>
  <si>
    <t>EB-000025</t>
  </si>
  <si>
    <t>702901</t>
  </si>
  <si>
    <t>EB-000002</t>
  </si>
  <si>
    <t>702561</t>
  </si>
  <si>
    <t>EB-000009</t>
  </si>
  <si>
    <t>702671</t>
  </si>
  <si>
    <t>EB-000016</t>
  </si>
  <si>
    <t>702751</t>
  </si>
  <si>
    <t>SL-000013</t>
  </si>
  <si>
    <t>701581</t>
  </si>
  <si>
    <t>HD-000046</t>
  </si>
  <si>
    <t>702071</t>
  </si>
  <si>
    <t>HD-000018</t>
  </si>
  <si>
    <t>700271</t>
  </si>
  <si>
    <t>EB-000093</t>
  </si>
  <si>
    <t>793044</t>
  </si>
  <si>
    <t>EB-000105</t>
  </si>
  <si>
    <t>701342</t>
  </si>
  <si>
    <t>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</si>
</sst>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N&quot;;[=-1]&quot;Y&quot;"/>
    <numFmt numFmtId="165" formatCode="0.0000000"/>
  </numFmts>
  <fonts count="28">
    <font>
      <sz val="11"/>
      <color theme="1"/>
      <name val="Calibri"/>
      <family val="2"/>
      <scheme val="minor"/>
    </font>
    <font>
      <sz val="11"/>
      <color theme="1"/>
      <name val="Calibri"/>
      <family val="2"/>
      <scheme val="minor"/>
    </font>
    <font>
      <b/>
      <sz val="12"/>
      <color theme="0"/>
      <name val="Calibri Light"/>
      <family val="2"/>
      <scheme val="major"/>
    </font>
    <font>
      <b/>
      <sz val="12"/>
      <color theme="0"/>
      <name val="Calibri"/>
      <family val="2"/>
      <scheme val="minor"/>
    </font>
    <font>
      <sz val="11"/>
      <color theme="1"/>
      <name val="Calibri Light"/>
      <family val="2"/>
      <scheme val="major"/>
    </font>
    <font>
      <sz val="11"/>
      <color indexed="8"/>
      <name val="Calibri Light"/>
      <family val="2"/>
    </font>
    <font>
      <sz val="9"/>
      <color theme="1"/>
      <name val="Calibri Light"/>
      <family val="2"/>
      <scheme val="major"/>
    </font>
    <font>
      <sz val="10"/>
      <color theme="1"/>
      <name val="Calibri Light"/>
      <family val="2"/>
      <scheme val="major"/>
    </font>
    <font>
      <b/>
      <sz val="7"/>
      <color rgb="FF202124"/>
      <name val="Roboto"/>
    </font>
    <font>
      <sz val="11"/>
      <color indexed="8"/>
      <name val="Calibri Light"/>
      <family val="2"/>
      <scheme val="major"/>
    </font>
    <font>
      <sz val="11"/>
      <color rgb="FF1B1B1B"/>
      <name val="Calibri Light"/>
      <family val="2"/>
      <scheme val="major"/>
    </font>
    <font>
      <sz val="7"/>
      <color rgb="FF000000"/>
      <name val="Arial"/>
      <family val="2"/>
    </font>
    <font>
      <sz val="11"/>
      <name val="Calibri Light"/>
      <family val="2"/>
      <scheme val="major"/>
    </font>
    <font>
      <i/>
      <sz val="11"/>
      <color theme="1"/>
      <name val="Calibri Light"/>
      <family val="2"/>
      <scheme val="major"/>
    </font>
    <font>
      <i/>
      <sz val="9"/>
      <color theme="1"/>
      <name val="Calibri Light"/>
      <family val="2"/>
      <scheme val="major"/>
    </font>
    <font>
      <sz val="8"/>
      <name val="Calibri"/>
      <family val="2"/>
      <scheme val="minor"/>
    </font>
    <font>
      <b/>
      <sz val="11"/>
      <color theme="1"/>
      <name val="Calibri"/>
      <family val="2"/>
      <scheme val="minor"/>
    </font>
    <font>
      <sz val="12"/>
      <color rgb="FF000000"/>
      <name val="Calibri"/>
      <family val="2"/>
      <scheme val="minor"/>
    </font>
    <font>
      <b/>
      <sz val="11"/>
      <color theme="0"/>
      <name val="Calibri"/>
      <family val="2"/>
      <scheme val="minor"/>
    </font>
    <font>
      <sz val="10"/>
      <color indexed="8"/>
      <name val="Arial"/>
      <family val="2"/>
    </font>
    <font>
      <sz val="11"/>
      <color indexed="8"/>
      <name val="Calibri"/>
      <family val="2"/>
    </font>
    <font>
      <sz val="14"/>
      <color theme="0"/>
      <name val="Calibri"/>
      <family val="2"/>
      <scheme val="minor"/>
    </font>
    <font>
      <sz val="11"/>
      <color indexed="8"/>
      <name val="Calibri"/>
      <family val="2"/>
      <scheme val="minor"/>
    </font>
    <font>
      <sz val="11"/>
      <color rgb="FF1B1B1B"/>
      <name val="Calibri"/>
      <family val="2"/>
      <scheme val="minor"/>
    </font>
    <font>
      <i/>
      <sz val="11"/>
      <color theme="1"/>
      <name val="Calibri"/>
      <family val="2"/>
      <scheme val="minor"/>
    </font>
    <font>
      <b/>
      <sz val="11"/>
      <color rgb="FF202124"/>
      <name val="Calibri"/>
      <family val="2"/>
      <scheme val="minor"/>
    </font>
    <font>
      <sz val="11"/>
      <color rgb="FF000000"/>
      <name val="Calibri"/>
      <family val="2"/>
      <scheme val="minor"/>
    </font>
    <font>
      <sz val="11"/>
      <color rgb="FF202124"/>
      <name val="Calibri"/>
      <family val="2"/>
      <scheme val="minor"/>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indexed="22"/>
        <bgColor indexed="0"/>
      </patternFill>
    </fill>
    <fill>
      <patternFill patternType="solid">
        <fgColor rgb="FF92D050"/>
        <bgColor indexed="64"/>
      </patternFill>
    </fill>
    <fill>
      <patternFill patternType="solid">
        <fgColor theme="8" tint="0.39997558519241921"/>
        <bgColor indexed="64"/>
      </patternFill>
    </fill>
    <fill>
      <patternFill patternType="solid">
        <fgColor theme="8" tint="-0.499984740745262"/>
        <bgColor indexed="64"/>
      </patternFill>
    </fill>
  </fills>
  <borders count="9">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diagonalDown="1">
      <left style="thin">
        <color theme="0" tint="-0.14999847407452621"/>
      </left>
      <right style="thin">
        <color theme="0" tint="-0.14999847407452621"/>
      </right>
      <top style="thin">
        <color theme="0" tint="-0.14999847407452621"/>
      </top>
      <bottom style="thin">
        <color theme="0" tint="-0.14999847407452621"/>
      </bottom>
      <diagonal style="thin">
        <color theme="0" tint="-0.14996795556505021"/>
      </diagonal>
    </border>
    <border>
      <left style="thin">
        <color theme="0" tint="-0.14999847407452621"/>
      </left>
      <right style="thin">
        <color theme="0" tint="-0.14999847407452621"/>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4">
    <xf numFmtId="0" fontId="0" fillId="0" borderId="0"/>
    <xf numFmtId="0" fontId="1" fillId="0" borderId="0"/>
    <xf numFmtId="9" fontId="1" fillId="0" borderId="0" applyFont="0" applyFill="0" applyBorder="0" applyAlignment="0" applyProtection="0"/>
    <xf numFmtId="0" fontId="19" fillId="0" borderId="0"/>
  </cellStyleXfs>
  <cellXfs count="116">
    <xf numFmtId="0" fontId="0" fillId="0" borderId="0" xfId="0"/>
    <xf numFmtId="0" fontId="4" fillId="0" borderId="1" xfId="0" applyFont="1" applyBorder="1" applyAlignment="1">
      <alignment wrapText="1"/>
    </xf>
    <xf numFmtId="0" fontId="16" fillId="0" borderId="0" xfId="0" applyFont="1"/>
    <xf numFmtId="0" fontId="0" fillId="0" borderId="0" xfId="0" applyAlignment="1">
      <alignment horizontal="left" indent="2"/>
    </xf>
    <xf numFmtId="49" fontId="2" fillId="2" borderId="1" xfId="0" applyNumberFormat="1" applyFont="1" applyFill="1" applyBorder="1" applyAlignment="1">
      <alignment horizontal="left" vertical="center"/>
    </xf>
    <xf numFmtId="49" fontId="2"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xf>
    <xf numFmtId="0" fontId="3" fillId="2" borderId="1" xfId="0" applyFont="1" applyFill="1" applyBorder="1" applyAlignment="1">
      <alignment horizontal="left" vertical="center" wrapText="1"/>
    </xf>
    <xf numFmtId="49" fontId="2" fillId="2" borderId="3" xfId="0" applyNumberFormat="1"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49" fontId="0" fillId="0" borderId="0" xfId="0" applyNumberFormat="1" applyAlignment="1">
      <alignment horizontal="left" vertical="center"/>
    </xf>
    <xf numFmtId="0" fontId="0" fillId="3" borderId="0" xfId="0" applyFill="1" applyAlignment="1">
      <alignment horizontal="left" vertical="center"/>
    </xf>
    <xf numFmtId="49" fontId="0" fillId="0" borderId="0" xfId="0" applyNumberFormat="1" applyFill="1" applyAlignment="1">
      <alignment horizontal="left" vertical="center"/>
    </xf>
    <xf numFmtId="49" fontId="0" fillId="0" borderId="0" xfId="0" applyNumberFormat="1" applyFill="1" applyAlignment="1">
      <alignment horizontal="left" vertical="center" wrapText="1"/>
    </xf>
    <xf numFmtId="0" fontId="4" fillId="0" borderId="1" xfId="0" applyFont="1" applyFill="1" applyBorder="1" applyAlignment="1">
      <alignment horizontal="left" vertical="center"/>
    </xf>
    <xf numFmtId="49" fontId="5" fillId="0" borderId="1" xfId="0" applyNumberFormat="1" applyFont="1" applyFill="1" applyBorder="1" applyAlignment="1">
      <alignment horizontal="left" vertical="center"/>
    </xf>
    <xf numFmtId="49" fontId="6"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4" fillId="0" borderId="2" xfId="0" applyFont="1" applyFill="1" applyBorder="1" applyAlignment="1">
      <alignment horizontal="left" vertical="center"/>
    </xf>
    <xf numFmtId="49" fontId="4" fillId="0" borderId="2" xfId="0" applyNumberFormat="1" applyFont="1" applyFill="1" applyBorder="1" applyAlignment="1">
      <alignment horizontal="left" vertical="center"/>
    </xf>
    <xf numFmtId="164" fontId="5" fillId="0" borderId="1" xfId="0" applyNumberFormat="1" applyFont="1" applyFill="1" applyBorder="1" applyAlignment="1">
      <alignment horizontal="left" vertical="center"/>
    </xf>
    <xf numFmtId="2" fontId="4" fillId="0" borderId="1" xfId="0" applyNumberFormat="1" applyFont="1" applyFill="1" applyBorder="1" applyAlignment="1">
      <alignment horizontal="left" vertical="center"/>
    </xf>
    <xf numFmtId="49" fontId="4" fillId="0" borderId="0" xfId="0" applyNumberFormat="1" applyFont="1" applyFill="1" applyAlignment="1">
      <alignment horizontal="left" vertical="center"/>
    </xf>
    <xf numFmtId="0" fontId="0" fillId="0" borderId="0" xfId="0" applyFill="1" applyAlignment="1">
      <alignment horizontal="left" vertical="center" wrapText="1"/>
    </xf>
    <xf numFmtId="0" fontId="0" fillId="0" borderId="0" xfId="0" applyFill="1" applyAlignment="1">
      <alignment horizontal="left" vertical="center"/>
    </xf>
    <xf numFmtId="0" fontId="4" fillId="0" borderId="1" xfId="0" applyFont="1" applyFill="1" applyBorder="1" applyAlignment="1">
      <alignment horizontal="left" vertical="center" wrapText="1"/>
    </xf>
    <xf numFmtId="49" fontId="4" fillId="0" borderId="0" xfId="0" applyNumberFormat="1" applyFont="1" applyFill="1" applyAlignment="1">
      <alignment horizontal="left" vertical="center" wrapText="1"/>
    </xf>
    <xf numFmtId="49" fontId="7" fillId="0" borderId="1" xfId="0" applyNumberFormat="1" applyFont="1" applyFill="1" applyBorder="1" applyAlignment="1">
      <alignment horizontal="left" vertical="center"/>
    </xf>
    <xf numFmtId="14" fontId="7" fillId="0" borderId="1" xfId="0" applyNumberFormat="1" applyFont="1" applyFill="1" applyBorder="1" applyAlignment="1">
      <alignment horizontal="left" vertical="center"/>
    </xf>
    <xf numFmtId="2" fontId="7" fillId="0" borderId="1" xfId="0" applyNumberFormat="1" applyFont="1" applyFill="1" applyBorder="1" applyAlignment="1">
      <alignment horizontal="left" vertical="center"/>
    </xf>
    <xf numFmtId="0" fontId="4" fillId="0" borderId="0" xfId="0" applyFont="1" applyFill="1" applyAlignment="1">
      <alignment horizontal="left" vertical="center"/>
    </xf>
    <xf numFmtId="0" fontId="8" fillId="0" borderId="1" xfId="0" applyFont="1" applyFill="1" applyBorder="1" applyAlignment="1">
      <alignment horizontal="left" vertical="center" wrapText="1"/>
    </xf>
    <xf numFmtId="1" fontId="4" fillId="0" borderId="1" xfId="0" applyNumberFormat="1" applyFont="1" applyFill="1" applyBorder="1" applyAlignment="1">
      <alignment horizontal="left" vertical="center"/>
    </xf>
    <xf numFmtId="49" fontId="9" fillId="0" borderId="1" xfId="0" applyNumberFormat="1" applyFont="1" applyFill="1" applyBorder="1" applyAlignment="1">
      <alignment horizontal="left" vertical="center"/>
    </xf>
    <xf numFmtId="0" fontId="9" fillId="0" borderId="1" xfId="0" applyFont="1" applyFill="1" applyBorder="1" applyAlignment="1">
      <alignment horizontal="left" vertical="center" wrapText="1"/>
    </xf>
    <xf numFmtId="49" fontId="6" fillId="0" borderId="0" xfId="0" applyNumberFormat="1" applyFont="1" applyFill="1" applyAlignment="1">
      <alignment horizontal="left" vertical="center" wrapText="1"/>
    </xf>
    <xf numFmtId="49" fontId="7" fillId="0" borderId="0" xfId="0" applyNumberFormat="1" applyFont="1" applyFill="1" applyAlignment="1">
      <alignment horizontal="left" vertical="center"/>
    </xf>
    <xf numFmtId="14" fontId="7" fillId="0" borderId="0" xfId="0" applyNumberFormat="1" applyFont="1" applyFill="1" applyAlignment="1">
      <alignment horizontal="left" vertical="center"/>
    </xf>
    <xf numFmtId="49" fontId="4" fillId="0" borderId="1" xfId="0" applyNumberFormat="1" applyFont="1" applyFill="1" applyBorder="1" applyAlignment="1">
      <alignment horizontal="left" vertical="center" wrapText="1"/>
    </xf>
    <xf numFmtId="2" fontId="7" fillId="0" borderId="0" xfId="0" applyNumberFormat="1" applyFont="1" applyFill="1" applyAlignment="1">
      <alignment horizontal="left" vertical="center"/>
    </xf>
    <xf numFmtId="0" fontId="4" fillId="0" borderId="0" xfId="0" applyFont="1" applyFill="1" applyAlignment="1">
      <alignment horizontal="left" vertical="center" wrapText="1"/>
    </xf>
    <xf numFmtId="0" fontId="10" fillId="0" borderId="2" xfId="0" applyFont="1" applyFill="1" applyBorder="1" applyAlignment="1">
      <alignment horizontal="left" vertical="center"/>
    </xf>
    <xf numFmtId="165" fontId="4" fillId="0" borderId="1" xfId="0" applyNumberFormat="1" applyFont="1" applyFill="1" applyBorder="1" applyAlignment="1">
      <alignment horizontal="left" vertical="center"/>
    </xf>
    <xf numFmtId="0" fontId="0" fillId="0" borderId="1" xfId="0" applyFill="1" applyBorder="1" applyAlignment="1">
      <alignment horizontal="left" vertical="center"/>
    </xf>
    <xf numFmtId="1" fontId="4" fillId="0" borderId="2" xfId="0" applyNumberFormat="1" applyFont="1" applyFill="1" applyBorder="1" applyAlignment="1">
      <alignment horizontal="left" vertical="center"/>
    </xf>
    <xf numFmtId="0" fontId="0" fillId="0" borderId="2" xfId="0" applyFill="1" applyBorder="1" applyAlignment="1">
      <alignment horizontal="left" vertical="center"/>
    </xf>
    <xf numFmtId="0" fontId="7" fillId="0" borderId="1" xfId="0" applyFont="1" applyFill="1" applyBorder="1" applyAlignment="1">
      <alignment horizontal="left" vertical="center" wrapText="1"/>
    </xf>
    <xf numFmtId="0" fontId="11" fillId="0" borderId="1" xfId="0" applyFont="1" applyFill="1" applyBorder="1" applyAlignment="1">
      <alignment horizontal="left" vertical="center"/>
    </xf>
    <xf numFmtId="0" fontId="0" fillId="0" borderId="1" xfId="0"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left" vertical="center"/>
    </xf>
    <xf numFmtId="49" fontId="14" fillId="0" borderId="1" xfId="0" applyNumberFormat="1" applyFont="1" applyFill="1" applyBorder="1" applyAlignment="1">
      <alignment horizontal="left" vertical="center" wrapText="1"/>
    </xf>
    <xf numFmtId="0" fontId="10" fillId="0" borderId="1" xfId="0" applyFont="1" applyFill="1" applyBorder="1" applyAlignment="1">
      <alignment horizontal="left" vertical="center"/>
    </xf>
    <xf numFmtId="0" fontId="4" fillId="0" borderId="2" xfId="0" applyFont="1" applyFill="1" applyBorder="1" applyAlignment="1">
      <alignment horizontal="left" vertical="center" wrapText="1"/>
    </xf>
    <xf numFmtId="14" fontId="4" fillId="0" borderId="0" xfId="0" applyNumberFormat="1" applyFont="1" applyFill="1" applyAlignment="1">
      <alignment horizontal="left" vertical="center"/>
    </xf>
    <xf numFmtId="0" fontId="9" fillId="0" borderId="0" xfId="0" applyFont="1" applyFill="1" applyAlignment="1">
      <alignment horizontal="left" vertical="center" wrapText="1"/>
    </xf>
    <xf numFmtId="2" fontId="9" fillId="0" borderId="1" xfId="0" applyNumberFormat="1" applyFont="1" applyFill="1" applyBorder="1" applyAlignment="1">
      <alignment horizontal="left" vertical="center"/>
    </xf>
    <xf numFmtId="0" fontId="0" fillId="0" borderId="0" xfId="0" pivotButton="1"/>
    <xf numFmtId="0" fontId="0" fillId="0" borderId="0" xfId="0" applyAlignment="1">
      <alignment horizontal="left"/>
    </xf>
    <xf numFmtId="0" fontId="0" fillId="0" borderId="0" xfId="0" applyNumberFormat="1"/>
    <xf numFmtId="0" fontId="17" fillId="0" borderId="0" xfId="0" applyFont="1" applyAlignment="1">
      <alignment horizontal="left" vertical="center" indent="1"/>
    </xf>
    <xf numFmtId="0" fontId="18" fillId="2" borderId="0" xfId="0" applyFont="1" applyFill="1" applyAlignment="1">
      <alignment horizontal="left" vertical="center"/>
    </xf>
    <xf numFmtId="0" fontId="16" fillId="3" borderId="0" xfId="0" applyFont="1" applyFill="1"/>
    <xf numFmtId="10" fontId="16" fillId="4" borderId="0" xfId="2" applyNumberFormat="1" applyFont="1" applyFill="1"/>
    <xf numFmtId="10" fontId="16" fillId="4" borderId="0" xfId="0" applyNumberFormat="1" applyFont="1" applyFill="1"/>
    <xf numFmtId="10" fontId="0" fillId="0" borderId="0" xfId="2" applyNumberFormat="1" applyFont="1" applyFill="1"/>
    <xf numFmtId="10" fontId="0" fillId="0" borderId="0" xfId="0" applyNumberFormat="1"/>
    <xf numFmtId="0" fontId="20" fillId="5" borderId="4" xfId="3" applyFont="1" applyFill="1" applyBorder="1" applyAlignment="1">
      <alignment horizontal="center"/>
    </xf>
    <xf numFmtId="0" fontId="20" fillId="0" borderId="5" xfId="3" applyFont="1" applyBorder="1" applyAlignment="1">
      <alignment wrapText="1"/>
    </xf>
    <xf numFmtId="0" fontId="20" fillId="0" borderId="5" xfId="3" applyFont="1" applyBorder="1" applyAlignment="1">
      <alignment horizontal="right" wrapText="1"/>
    </xf>
    <xf numFmtId="0" fontId="20" fillId="0" borderId="5" xfId="3" applyFont="1" applyBorder="1" applyAlignment="1">
      <alignment horizontal="left"/>
    </xf>
    <xf numFmtId="0" fontId="20" fillId="0" borderId="0" xfId="3" applyFont="1" applyAlignment="1">
      <alignment horizontal="right" wrapText="1"/>
    </xf>
    <xf numFmtId="0" fontId="0" fillId="6" borderId="0" xfId="0" applyFill="1" applyAlignment="1">
      <alignment horizontal="left" vertical="center" wrapText="1"/>
    </xf>
    <xf numFmtId="0" fontId="4" fillId="0" borderId="1" xfId="0" applyNumberFormat="1" applyFont="1" applyFill="1" applyBorder="1" applyAlignment="1">
      <alignment horizontal="left" vertical="center"/>
    </xf>
    <xf numFmtId="1" fontId="2" fillId="2" borderId="1" xfId="0" applyNumberFormat="1" applyFont="1" applyFill="1" applyBorder="1" applyAlignment="1">
      <alignment horizontal="left" vertical="center"/>
    </xf>
    <xf numFmtId="0" fontId="4" fillId="0" borderId="0" xfId="0" applyFont="1" applyFill="1" applyBorder="1" applyAlignment="1">
      <alignment horizontal="left" vertical="center"/>
    </xf>
    <xf numFmtId="49" fontId="4" fillId="0" borderId="0" xfId="0" applyNumberFormat="1" applyFont="1" applyFill="1" applyBorder="1" applyAlignment="1">
      <alignment horizontal="left" vertical="center"/>
    </xf>
    <xf numFmtId="49" fontId="6" fillId="0" borderId="0" xfId="0" applyNumberFormat="1" applyFont="1" applyFill="1" applyBorder="1" applyAlignment="1">
      <alignment horizontal="left" vertical="center" wrapText="1"/>
    </xf>
    <xf numFmtId="49" fontId="7" fillId="0" borderId="0" xfId="0" applyNumberFormat="1" applyFont="1" applyFill="1" applyBorder="1" applyAlignment="1">
      <alignment horizontal="left" vertical="center"/>
    </xf>
    <xf numFmtId="14" fontId="7" fillId="0" borderId="0" xfId="0" applyNumberFormat="1" applyFont="1" applyFill="1" applyBorder="1" applyAlignment="1">
      <alignment horizontal="left" vertical="center"/>
    </xf>
    <xf numFmtId="0" fontId="4" fillId="0" borderId="0" xfId="0" applyFont="1" applyFill="1" applyBorder="1" applyAlignment="1">
      <alignment horizontal="left" vertical="center" wrapText="1"/>
    </xf>
    <xf numFmtId="2" fontId="7" fillId="0" borderId="0" xfId="0" applyNumberFormat="1" applyFont="1" applyFill="1" applyBorder="1" applyAlignment="1">
      <alignment horizontal="left" vertical="center"/>
    </xf>
    <xf numFmtId="0" fontId="18" fillId="2" borderId="0" xfId="0" applyFont="1" applyFill="1" applyAlignment="1">
      <alignment horizontal="left" vertical="center" wrapText="1"/>
    </xf>
    <xf numFmtId="0" fontId="0" fillId="0" borderId="1" xfId="0" applyNumberFormat="1" applyFont="1" applyFill="1" applyBorder="1" applyAlignment="1">
      <alignment horizontal="left" vertical="center"/>
    </xf>
    <xf numFmtId="0" fontId="0" fillId="0" borderId="0" xfId="0" applyNumberFormat="1" applyFont="1" applyFill="1" applyAlignment="1">
      <alignment horizontal="left" vertical="center"/>
    </xf>
    <xf numFmtId="0" fontId="0" fillId="0" borderId="1" xfId="0" applyNumberFormat="1" applyFont="1" applyFill="1" applyBorder="1" applyAlignment="1">
      <alignment horizontal="left" vertical="center" wrapText="1"/>
    </xf>
    <xf numFmtId="0" fontId="0" fillId="0" borderId="2" xfId="0" applyNumberFormat="1" applyFont="1" applyFill="1" applyBorder="1" applyAlignment="1">
      <alignment horizontal="left" vertical="center"/>
    </xf>
    <xf numFmtId="0" fontId="22" fillId="0" borderId="1" xfId="0" applyNumberFormat="1" applyFont="1" applyFill="1" applyBorder="1" applyAlignment="1">
      <alignment horizontal="left" vertical="center"/>
    </xf>
    <xf numFmtId="0" fontId="0" fillId="0" borderId="0" xfId="0" applyNumberFormat="1" applyFont="1" applyFill="1" applyAlignment="1">
      <alignment horizontal="left" vertical="center" wrapText="1"/>
    </xf>
    <xf numFmtId="0" fontId="0" fillId="0" borderId="0" xfId="0" applyNumberFormat="1" applyFont="1" applyAlignment="1">
      <alignment horizontal="left" vertical="center"/>
    </xf>
    <xf numFmtId="0" fontId="25" fillId="0" borderId="1" xfId="0" applyNumberFormat="1" applyFont="1" applyFill="1" applyBorder="1" applyAlignment="1">
      <alignment horizontal="left" vertical="center" wrapText="1"/>
    </xf>
    <xf numFmtId="0" fontId="0" fillId="0" borderId="0" xfId="0" applyNumberFormat="1" applyFont="1" applyFill="1" applyBorder="1" applyAlignment="1">
      <alignment horizontal="left" vertical="center"/>
    </xf>
    <xf numFmtId="0" fontId="0" fillId="0" borderId="0" xfId="0" applyNumberFormat="1" applyFont="1" applyAlignment="1">
      <alignment horizontal="left" vertical="center" wrapText="1"/>
    </xf>
    <xf numFmtId="0" fontId="22" fillId="0" borderId="1" xfId="0" applyNumberFormat="1" applyFont="1" applyFill="1" applyBorder="1" applyAlignment="1">
      <alignment horizontal="left" vertical="center" wrapText="1"/>
    </xf>
    <xf numFmtId="0" fontId="0" fillId="0" borderId="0" xfId="0" applyNumberFormat="1" applyFont="1" applyFill="1" applyBorder="1" applyAlignment="1">
      <alignment horizontal="left" vertical="center" wrapText="1"/>
    </xf>
    <xf numFmtId="0" fontId="23" fillId="0" borderId="2" xfId="0" applyNumberFormat="1" applyFont="1" applyFill="1" applyBorder="1" applyAlignment="1">
      <alignment horizontal="left" vertical="center"/>
    </xf>
    <xf numFmtId="0" fontId="0" fillId="3" borderId="0" xfId="0" applyNumberFormat="1" applyFont="1" applyFill="1" applyAlignment="1">
      <alignment horizontal="left" vertical="center"/>
    </xf>
    <xf numFmtId="0" fontId="26" fillId="0" borderId="1" xfId="0" applyNumberFormat="1" applyFont="1" applyFill="1" applyBorder="1" applyAlignment="1">
      <alignment horizontal="left" vertical="center"/>
    </xf>
    <xf numFmtId="0" fontId="24" fillId="0" borderId="1" xfId="0" applyNumberFormat="1" applyFont="1" applyFill="1" applyBorder="1" applyAlignment="1">
      <alignment horizontal="left" vertical="center"/>
    </xf>
    <xf numFmtId="0" fontId="23" fillId="0" borderId="1" xfId="0" applyNumberFormat="1" applyFont="1" applyFill="1" applyBorder="1" applyAlignment="1">
      <alignment horizontal="left" vertical="center"/>
    </xf>
    <xf numFmtId="0" fontId="0" fillId="0" borderId="2" xfId="0" applyNumberFormat="1" applyFont="1" applyFill="1" applyBorder="1" applyAlignment="1">
      <alignment horizontal="left" vertical="center" wrapText="1"/>
    </xf>
    <xf numFmtId="1" fontId="2" fillId="2" borderId="1" xfId="0" applyNumberFormat="1" applyFont="1" applyFill="1" applyBorder="1" applyAlignment="1">
      <alignment horizontal="left" vertical="center" wrapText="1"/>
    </xf>
    <xf numFmtId="0" fontId="27" fillId="0" borderId="1" xfId="0" applyNumberFormat="1" applyFont="1" applyFill="1" applyBorder="1" applyAlignment="1">
      <alignment horizontal="left" vertical="center" wrapText="1"/>
    </xf>
    <xf numFmtId="0" fontId="22" fillId="0" borderId="0" xfId="0" applyNumberFormat="1" applyFont="1" applyFill="1" applyBorder="1" applyAlignment="1">
      <alignment horizontal="left" vertical="center" wrapText="1"/>
    </xf>
    <xf numFmtId="0" fontId="0" fillId="0" borderId="1" xfId="0" applyNumberFormat="1" applyFont="1" applyBorder="1" applyAlignment="1">
      <alignment horizontal="left" vertical="center" wrapText="1"/>
    </xf>
    <xf numFmtId="0" fontId="0" fillId="0" borderId="0" xfId="0" applyAlignment="1">
      <alignment wrapText="1"/>
    </xf>
    <xf numFmtId="0" fontId="0" fillId="3" borderId="1" xfId="0" applyNumberFormat="1" applyFont="1" applyFill="1" applyBorder="1" applyAlignment="1">
      <alignment horizontal="left" vertical="center"/>
    </xf>
    <xf numFmtId="0" fontId="0" fillId="3" borderId="1" xfId="0" applyNumberFormat="1" applyFont="1" applyFill="1" applyBorder="1" applyAlignment="1">
      <alignment horizontal="left" vertical="center" wrapText="1"/>
    </xf>
    <xf numFmtId="1" fontId="21" fillId="8" borderId="6" xfId="0" applyNumberFormat="1" applyFont="1" applyFill="1" applyBorder="1" applyAlignment="1">
      <alignment horizontal="center" vertical="center"/>
    </xf>
    <xf numFmtId="1" fontId="21" fillId="8" borderId="7" xfId="0" applyNumberFormat="1" applyFont="1" applyFill="1" applyBorder="1" applyAlignment="1">
      <alignment horizontal="center" vertical="center"/>
    </xf>
    <xf numFmtId="1" fontId="21" fillId="7" borderId="6" xfId="0" applyNumberFormat="1" applyFont="1" applyFill="1" applyBorder="1" applyAlignment="1">
      <alignment horizontal="center" vertical="center"/>
    </xf>
    <xf numFmtId="1" fontId="21" fillId="7" borderId="7" xfId="0" applyNumberFormat="1" applyFont="1" applyFill="1" applyBorder="1" applyAlignment="1">
      <alignment horizontal="center" vertical="center"/>
    </xf>
    <xf numFmtId="1" fontId="21" fillId="8" borderId="8" xfId="0" applyNumberFormat="1" applyFont="1" applyFill="1" applyBorder="1" applyAlignment="1">
      <alignment horizontal="center" vertical="center"/>
    </xf>
    <xf numFmtId="1" fontId="21" fillId="7" borderId="8" xfId="0" applyNumberFormat="1" applyFont="1" applyFill="1" applyBorder="1" applyAlignment="1">
      <alignment horizontal="center" vertical="center"/>
    </xf>
  </cellXfs>
  <cellStyles count="4">
    <cellStyle name="Normal" xfId="0" builtinId="0"/>
    <cellStyle name="Normal 3" xfId="1" xr:uid="{141947E8-E63D-4C10-BB44-95070E32A42C}"/>
    <cellStyle name="Normal_Sheet1" xfId="3" xr:uid="{C0C3B7E4-B88E-4DDE-8336-685A5663BA37}"/>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3" Type="http://schemas.openxmlformats.org/officeDocument/2006/relationships/externalLinkPath" Target="https://actrans.sharepoint.com/sites/DistrictPrivateShare/Shared%20Documents/Service%20Development%20&amp;%20Planning/Service%20Planning/Bus%20Stops/Bus%20Stop%20Furniture%20and%20Amenities%20Guidelines/Shelter%20Placement%20Standards/003_Data/ShelterPlacemt_FINAL_11.18.22.xlsx" TargetMode="External"/><Relationship Id="rId2" Type="http://schemas.microsoft.com/office/2019/04/relationships/externalLinkLongPath" Target="/sites/DistrictPrivateShare/Shared%20Documents/Service%20Development%20&amp;%20Planning/Service%20Planning/Bus%20Stops/Bus%20Stop%20Furniture%20and%20Amenities%20Guidelines/Shelter%20Placement%20Standards/003_Data/ShelterPlacemt_FINAL_11.18.22.xlsx?68D2F223" TargetMode="External"/><Relationship Id="rId1" Type="http://schemas.openxmlformats.org/officeDocument/2006/relationships/externalLinkPath" Target="file:///\\68D2F223\ShelterPlacemt_FINAL_11.18.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PRINT"/>
      <sheetName val="Hayward"/>
      <sheetName val="Scenario3"/>
      <sheetName val="Scenarios"/>
      <sheetName val="Rank"/>
      <sheetName val="All"/>
      <sheetName val="Presentation"/>
      <sheetName val="BRT"/>
      <sheetName val="FA21_Ridership"/>
      <sheetName val="Disability"/>
      <sheetName val="Nursing"/>
      <sheetName val="SheltersALL_2.17.22"/>
      <sheetName val="Coverage"/>
      <sheetName val="Original"/>
    </sheetNames>
    <sheetDataSet>
      <sheetData sheetId="0"/>
      <sheetData sheetId="1"/>
      <sheetData sheetId="2"/>
      <sheetData sheetId="3"/>
      <sheetData sheetId="4"/>
      <sheetData sheetId="5"/>
      <sheetData sheetId="6"/>
      <sheetData sheetId="7">
        <row r="1">
          <cell r="A1" t="str">
            <v>STOPNAME</v>
          </cell>
          <cell r="B1" t="str">
            <v>ROUTE_NAME</v>
          </cell>
          <cell r="C1" t="str">
            <v>ROUTE</v>
          </cell>
          <cell r="D1" t="str">
            <v>DAY</v>
          </cell>
          <cell r="E1" t="str">
            <v>DIR</v>
          </cell>
          <cell r="F1" t="str">
            <v>STOP</v>
          </cell>
          <cell r="G1" t="str">
            <v>DAY_ON</v>
          </cell>
          <cell r="H1" t="str">
            <v>DAY_OFF</v>
          </cell>
          <cell r="I1" t="str">
            <v>DAY_TOT</v>
          </cell>
          <cell r="J1" t="str">
            <v>CMLTV_LOAD</v>
          </cell>
          <cell r="K1" t="str">
            <v>LAT</v>
          </cell>
          <cell r="L1" t="str">
            <v>LONG</v>
          </cell>
        </row>
        <row r="2">
          <cell r="A2" t="str">
            <v>SAN LEANDRO BART</v>
          </cell>
          <cell r="B2">
            <v>1</v>
          </cell>
          <cell r="C2">
            <v>1</v>
          </cell>
          <cell r="D2" t="str">
            <v>Weekday</v>
          </cell>
          <cell r="E2" t="str">
            <v>Northbound</v>
          </cell>
          <cell r="F2">
            <v>1</v>
          </cell>
          <cell r="G2">
            <v>561</v>
          </cell>
          <cell r="H2">
            <v>1</v>
          </cell>
          <cell r="I2">
            <v>562</v>
          </cell>
          <cell r="J2">
            <v>567</v>
          </cell>
          <cell r="K2">
            <v>37.721643999999998</v>
          </cell>
          <cell r="L2">
            <v>-122.16004599999999</v>
          </cell>
        </row>
        <row r="3">
          <cell r="A3" t="str">
            <v>DOWNTOWN SAN LEANDRO NB</v>
          </cell>
          <cell r="B3">
            <v>1</v>
          </cell>
          <cell r="C3">
            <v>1</v>
          </cell>
          <cell r="D3" t="str">
            <v>Weekday</v>
          </cell>
          <cell r="E3" t="str">
            <v>Northbound</v>
          </cell>
          <cell r="F3">
            <v>2</v>
          </cell>
          <cell r="G3">
            <v>488</v>
          </cell>
          <cell r="H3">
            <v>110</v>
          </cell>
          <cell r="I3">
            <v>598</v>
          </cell>
          <cell r="J3">
            <v>1027</v>
          </cell>
          <cell r="K3">
            <v>37.725402000000003</v>
          </cell>
          <cell r="L3">
            <v>-122.157597</v>
          </cell>
        </row>
        <row r="4">
          <cell r="A4" t="str">
            <v>SAN LEANDRO CIVIC CENTER NB</v>
          </cell>
          <cell r="B4">
            <v>1</v>
          </cell>
          <cell r="C4">
            <v>1</v>
          </cell>
          <cell r="D4" t="str">
            <v>Weekday</v>
          </cell>
          <cell r="E4" t="str">
            <v>Northbound</v>
          </cell>
          <cell r="F4">
            <v>3</v>
          </cell>
          <cell r="G4">
            <v>41</v>
          </cell>
          <cell r="H4">
            <v>16</v>
          </cell>
          <cell r="I4">
            <v>57</v>
          </cell>
          <cell r="J4">
            <v>1069</v>
          </cell>
          <cell r="K4">
            <v>37.728136999999997</v>
          </cell>
          <cell r="L4">
            <v>-122.158349</v>
          </cell>
        </row>
        <row r="5">
          <cell r="A5" t="str">
            <v>GEORGIA WAY NB</v>
          </cell>
          <cell r="B5">
            <v>1</v>
          </cell>
          <cell r="C5">
            <v>1</v>
          </cell>
          <cell r="D5" t="str">
            <v>Weekday</v>
          </cell>
          <cell r="E5" t="str">
            <v>Northbound</v>
          </cell>
          <cell r="F5">
            <v>4</v>
          </cell>
          <cell r="G5">
            <v>48</v>
          </cell>
          <cell r="H5">
            <v>29</v>
          </cell>
          <cell r="I5">
            <v>77</v>
          </cell>
          <cell r="J5">
            <v>1089</v>
          </cell>
          <cell r="K5">
            <v>37.731518999999999</v>
          </cell>
          <cell r="L5">
            <v>-122.16087400000001</v>
          </cell>
        </row>
        <row r="6">
          <cell r="A6" t="str">
            <v>DURANT AVENUE</v>
          </cell>
          <cell r="B6">
            <v>1</v>
          </cell>
          <cell r="C6">
            <v>1</v>
          </cell>
          <cell r="D6" t="str">
            <v>Weekday</v>
          </cell>
          <cell r="E6" t="str">
            <v>Northbound</v>
          </cell>
          <cell r="F6">
            <v>5</v>
          </cell>
          <cell r="G6">
            <v>100</v>
          </cell>
          <cell r="H6">
            <v>71</v>
          </cell>
          <cell r="I6">
            <v>171</v>
          </cell>
          <cell r="J6">
            <v>1122</v>
          </cell>
          <cell r="K6">
            <v>37.735740999999997</v>
          </cell>
          <cell r="L6">
            <v>-122.164053</v>
          </cell>
        </row>
        <row r="7">
          <cell r="A7" t="str">
            <v>103RD AVENUE</v>
          </cell>
          <cell r="B7">
            <v>1</v>
          </cell>
          <cell r="C7">
            <v>1</v>
          </cell>
          <cell r="D7" t="str">
            <v>Weekday</v>
          </cell>
          <cell r="E7" t="str">
            <v>Northbound</v>
          </cell>
          <cell r="F7">
            <v>6</v>
          </cell>
          <cell r="G7">
            <v>183</v>
          </cell>
          <cell r="H7">
            <v>108</v>
          </cell>
          <cell r="I7">
            <v>291</v>
          </cell>
          <cell r="J7">
            <v>1197</v>
          </cell>
          <cell r="K7">
            <v>37.740766999999998</v>
          </cell>
          <cell r="L7">
            <v>-122.167801</v>
          </cell>
        </row>
        <row r="8">
          <cell r="A8" t="str">
            <v>98TH AVENUE</v>
          </cell>
          <cell r="B8">
            <v>1</v>
          </cell>
          <cell r="C8">
            <v>1</v>
          </cell>
          <cell r="D8" t="str">
            <v>Weekday</v>
          </cell>
          <cell r="E8" t="str">
            <v>Northbound</v>
          </cell>
          <cell r="F8">
            <v>7</v>
          </cell>
          <cell r="G8">
            <v>160</v>
          </cell>
          <cell r="H8">
            <v>83</v>
          </cell>
          <cell r="I8">
            <v>243</v>
          </cell>
          <cell r="J8">
            <v>1277</v>
          </cell>
          <cell r="K8">
            <v>37.743479999999998</v>
          </cell>
          <cell r="L8">
            <v>-122.169847</v>
          </cell>
        </row>
        <row r="9">
          <cell r="A9" t="str">
            <v>95TH AVENUE</v>
          </cell>
          <cell r="B9">
            <v>1</v>
          </cell>
          <cell r="C9">
            <v>1</v>
          </cell>
          <cell r="D9" t="str">
            <v>Weekday</v>
          </cell>
          <cell r="E9" t="str">
            <v>Northbound</v>
          </cell>
          <cell r="F9">
            <v>8</v>
          </cell>
          <cell r="G9">
            <v>229</v>
          </cell>
          <cell r="H9">
            <v>87</v>
          </cell>
          <cell r="I9">
            <v>316</v>
          </cell>
          <cell r="J9">
            <v>1420</v>
          </cell>
          <cell r="K9">
            <v>37.746107000000002</v>
          </cell>
          <cell r="L9">
            <v>-122.171772</v>
          </cell>
        </row>
        <row r="10">
          <cell r="A10" t="str">
            <v>90TH AVENUE</v>
          </cell>
          <cell r="B10">
            <v>1</v>
          </cell>
          <cell r="C10">
            <v>1</v>
          </cell>
          <cell r="D10" t="str">
            <v>Weekday</v>
          </cell>
          <cell r="E10" t="str">
            <v>Northbound</v>
          </cell>
          <cell r="F10">
            <v>9</v>
          </cell>
          <cell r="G10">
            <v>206</v>
          </cell>
          <cell r="H10">
            <v>104</v>
          </cell>
          <cell r="I10">
            <v>310</v>
          </cell>
          <cell r="J10">
            <v>1523</v>
          </cell>
          <cell r="K10">
            <v>37.749429999999997</v>
          </cell>
          <cell r="L10">
            <v>-122.17424</v>
          </cell>
        </row>
        <row r="11">
          <cell r="A11" t="str">
            <v>86TH AVENUE</v>
          </cell>
          <cell r="B11">
            <v>1</v>
          </cell>
          <cell r="C11">
            <v>1</v>
          </cell>
          <cell r="D11" t="str">
            <v>Weekday</v>
          </cell>
          <cell r="E11" t="str">
            <v>Northbound</v>
          </cell>
          <cell r="F11">
            <v>10</v>
          </cell>
          <cell r="G11">
            <v>160</v>
          </cell>
          <cell r="H11">
            <v>93</v>
          </cell>
          <cell r="I11">
            <v>253</v>
          </cell>
          <cell r="J11">
            <v>1590</v>
          </cell>
          <cell r="K11">
            <v>37.752389000000001</v>
          </cell>
          <cell r="L11">
            <v>-122.176434</v>
          </cell>
        </row>
        <row r="12">
          <cell r="A12" t="str">
            <v>82ND AVENUE</v>
          </cell>
          <cell r="B12">
            <v>1</v>
          </cell>
          <cell r="C12">
            <v>1</v>
          </cell>
          <cell r="D12" t="str">
            <v>Weekday</v>
          </cell>
          <cell r="E12" t="str">
            <v>Northbound</v>
          </cell>
          <cell r="F12">
            <v>11</v>
          </cell>
          <cell r="G12">
            <v>235</v>
          </cell>
          <cell r="H12">
            <v>122</v>
          </cell>
          <cell r="I12">
            <v>358</v>
          </cell>
          <cell r="J12">
            <v>1705</v>
          </cell>
          <cell r="K12">
            <v>37.755792999999997</v>
          </cell>
          <cell r="L12">
            <v>-122.17985400000001</v>
          </cell>
        </row>
        <row r="13">
          <cell r="A13" t="str">
            <v>77TH AVENUE</v>
          </cell>
          <cell r="B13">
            <v>1</v>
          </cell>
          <cell r="C13">
            <v>1</v>
          </cell>
          <cell r="D13" t="str">
            <v>Weekday</v>
          </cell>
          <cell r="E13" t="str">
            <v>Northbound</v>
          </cell>
          <cell r="F13">
            <v>12</v>
          </cell>
          <cell r="G13">
            <v>175</v>
          </cell>
          <cell r="H13">
            <v>95</v>
          </cell>
          <cell r="I13">
            <v>270</v>
          </cell>
          <cell r="J13">
            <v>1784</v>
          </cell>
          <cell r="K13">
            <v>37.758132000000003</v>
          </cell>
          <cell r="L13">
            <v>-122.18477300000001</v>
          </cell>
        </row>
        <row r="14">
          <cell r="A14" t="str">
            <v>73RD AVENUE</v>
          </cell>
          <cell r="B14">
            <v>1</v>
          </cell>
          <cell r="C14">
            <v>1</v>
          </cell>
          <cell r="D14" t="str">
            <v>Weekday</v>
          </cell>
          <cell r="E14" t="str">
            <v>Northbound</v>
          </cell>
          <cell r="F14">
            <v>13</v>
          </cell>
          <cell r="G14">
            <v>282</v>
          </cell>
          <cell r="H14">
            <v>164</v>
          </cell>
          <cell r="I14">
            <v>446</v>
          </cell>
          <cell r="J14">
            <v>1900</v>
          </cell>
          <cell r="K14">
            <v>37.759923999999998</v>
          </cell>
          <cell r="L14">
            <v>-122.18855499999999</v>
          </cell>
        </row>
        <row r="15">
          <cell r="A15" t="str">
            <v>67TH AVENUE</v>
          </cell>
          <cell r="B15">
            <v>1</v>
          </cell>
          <cell r="C15">
            <v>1</v>
          </cell>
          <cell r="D15" t="str">
            <v>Weekday</v>
          </cell>
          <cell r="E15" t="str">
            <v>Northbound</v>
          </cell>
          <cell r="F15">
            <v>14</v>
          </cell>
          <cell r="G15">
            <v>155</v>
          </cell>
          <cell r="H15">
            <v>103</v>
          </cell>
          <cell r="I15">
            <v>258</v>
          </cell>
          <cell r="J15">
            <v>1954</v>
          </cell>
          <cell r="K15">
            <v>37.761398</v>
          </cell>
          <cell r="L15">
            <v>-122.19163</v>
          </cell>
        </row>
        <row r="16">
          <cell r="A16" t="str">
            <v>63RD AVENUE</v>
          </cell>
          <cell r="B16">
            <v>1</v>
          </cell>
          <cell r="C16">
            <v>1</v>
          </cell>
          <cell r="D16" t="str">
            <v>Weekday</v>
          </cell>
          <cell r="E16" t="str">
            <v>Northbound</v>
          </cell>
          <cell r="F16">
            <v>15</v>
          </cell>
          <cell r="G16">
            <v>192</v>
          </cell>
          <cell r="H16">
            <v>111</v>
          </cell>
          <cell r="I16">
            <v>303</v>
          </cell>
          <cell r="J16">
            <v>2022</v>
          </cell>
          <cell r="K16">
            <v>37.76352</v>
          </cell>
          <cell r="L16">
            <v>-122.196198</v>
          </cell>
        </row>
        <row r="17">
          <cell r="A17" t="str">
            <v>SEMINARY</v>
          </cell>
          <cell r="B17">
            <v>1</v>
          </cell>
          <cell r="C17">
            <v>1</v>
          </cell>
          <cell r="D17" t="str">
            <v>Weekday</v>
          </cell>
          <cell r="E17" t="str">
            <v>Northbound</v>
          </cell>
          <cell r="F17">
            <v>16</v>
          </cell>
          <cell r="G17">
            <v>260</v>
          </cell>
          <cell r="H17">
            <v>124</v>
          </cell>
          <cell r="I17">
            <v>384</v>
          </cell>
          <cell r="J17">
            <v>2143</v>
          </cell>
          <cell r="K17">
            <v>37.765613999999999</v>
          </cell>
          <cell r="L17">
            <v>-122.20070699999999</v>
          </cell>
        </row>
        <row r="18">
          <cell r="A18" t="str">
            <v>54TH AVENUE</v>
          </cell>
          <cell r="B18">
            <v>1</v>
          </cell>
          <cell r="C18">
            <v>1</v>
          </cell>
          <cell r="D18" t="str">
            <v>Weekday</v>
          </cell>
          <cell r="E18" t="str">
            <v>Northbound</v>
          </cell>
          <cell r="F18">
            <v>17</v>
          </cell>
          <cell r="G18">
            <v>136</v>
          </cell>
          <cell r="H18">
            <v>84</v>
          </cell>
          <cell r="I18">
            <v>220</v>
          </cell>
          <cell r="J18">
            <v>2221</v>
          </cell>
          <cell r="K18">
            <v>37.768106000000003</v>
          </cell>
          <cell r="L18">
            <v>-122.20585699999999</v>
          </cell>
        </row>
        <row r="19">
          <cell r="A19" t="str">
            <v>48TH AVENUE</v>
          </cell>
          <cell r="B19">
            <v>1</v>
          </cell>
          <cell r="C19">
            <v>1</v>
          </cell>
          <cell r="D19" t="str">
            <v>Weekday</v>
          </cell>
          <cell r="E19" t="str">
            <v>Northbound</v>
          </cell>
          <cell r="F19">
            <v>18</v>
          </cell>
          <cell r="G19">
            <v>141</v>
          </cell>
          <cell r="H19">
            <v>92</v>
          </cell>
          <cell r="I19">
            <v>232</v>
          </cell>
          <cell r="J19">
            <v>2271</v>
          </cell>
          <cell r="K19">
            <v>37.769663000000001</v>
          </cell>
          <cell r="L19">
            <v>-122.209166</v>
          </cell>
        </row>
        <row r="20">
          <cell r="A20" t="str">
            <v>HIGH STREET</v>
          </cell>
          <cell r="B20">
            <v>1</v>
          </cell>
          <cell r="C20">
            <v>1</v>
          </cell>
          <cell r="D20" t="str">
            <v>Weekday</v>
          </cell>
          <cell r="E20" t="str">
            <v>Northbound</v>
          </cell>
          <cell r="F20">
            <v>19</v>
          </cell>
          <cell r="G20">
            <v>248</v>
          </cell>
          <cell r="H20">
            <v>295</v>
          </cell>
          <cell r="I20">
            <v>543</v>
          </cell>
          <cell r="J20">
            <v>2218</v>
          </cell>
          <cell r="K20">
            <v>37.771656999999998</v>
          </cell>
          <cell r="L20">
            <v>-122.213393</v>
          </cell>
        </row>
        <row r="21">
          <cell r="A21" t="str">
            <v>39TH AVENUE</v>
          </cell>
          <cell r="B21">
            <v>1</v>
          </cell>
          <cell r="C21">
            <v>1</v>
          </cell>
          <cell r="D21" t="str">
            <v>Weekday</v>
          </cell>
          <cell r="E21" t="str">
            <v>Northbound</v>
          </cell>
          <cell r="F21">
            <v>20</v>
          </cell>
          <cell r="G21">
            <v>143</v>
          </cell>
          <cell r="H21">
            <v>162</v>
          </cell>
          <cell r="I21">
            <v>305</v>
          </cell>
          <cell r="J21">
            <v>2198</v>
          </cell>
          <cell r="K21">
            <v>37.774515999999998</v>
          </cell>
          <cell r="L21">
            <v>-122.219431</v>
          </cell>
        </row>
        <row r="22">
          <cell r="A22" t="str">
            <v>FRUITVALE</v>
          </cell>
          <cell r="B22">
            <v>1</v>
          </cell>
          <cell r="C22">
            <v>1</v>
          </cell>
          <cell r="D22" t="str">
            <v>Weekday</v>
          </cell>
          <cell r="E22" t="str">
            <v>Northbound</v>
          </cell>
          <cell r="F22">
            <v>21</v>
          </cell>
          <cell r="G22">
            <v>327</v>
          </cell>
          <cell r="H22">
            <v>703</v>
          </cell>
          <cell r="I22">
            <v>1030</v>
          </cell>
          <cell r="J22">
            <v>1823</v>
          </cell>
          <cell r="K22">
            <v>37.776541999999999</v>
          </cell>
          <cell r="L22">
            <v>-122.22363</v>
          </cell>
        </row>
        <row r="23">
          <cell r="A23" t="str">
            <v>31ST AVENUE</v>
          </cell>
          <cell r="B23">
            <v>1</v>
          </cell>
          <cell r="C23">
            <v>1</v>
          </cell>
          <cell r="D23" t="str">
            <v>Weekday</v>
          </cell>
          <cell r="E23" t="str">
            <v>Northbound</v>
          </cell>
          <cell r="F23">
            <v>22</v>
          </cell>
          <cell r="G23">
            <v>129</v>
          </cell>
          <cell r="H23">
            <v>121</v>
          </cell>
          <cell r="I23">
            <v>250</v>
          </cell>
          <cell r="J23">
            <v>1831</v>
          </cell>
          <cell r="K23">
            <v>37.778156000000003</v>
          </cell>
          <cell r="L23">
            <v>-122.227014</v>
          </cell>
        </row>
        <row r="24">
          <cell r="A24" t="str">
            <v>28TH AVENUE</v>
          </cell>
          <cell r="B24">
            <v>1</v>
          </cell>
          <cell r="C24">
            <v>1</v>
          </cell>
          <cell r="D24" t="str">
            <v>Weekday</v>
          </cell>
          <cell r="E24" t="str">
            <v>Northbound</v>
          </cell>
          <cell r="F24">
            <v>23</v>
          </cell>
          <cell r="G24">
            <v>132</v>
          </cell>
          <cell r="H24">
            <v>149</v>
          </cell>
          <cell r="I24">
            <v>281</v>
          </cell>
          <cell r="J24">
            <v>1819</v>
          </cell>
          <cell r="K24">
            <v>37.780070000000002</v>
          </cell>
          <cell r="L24">
            <v>-122.230383</v>
          </cell>
        </row>
        <row r="25">
          <cell r="A25" t="str">
            <v>24TH AVENUE</v>
          </cell>
          <cell r="B25">
            <v>1</v>
          </cell>
          <cell r="C25">
            <v>1</v>
          </cell>
          <cell r="D25" t="str">
            <v>Weekday</v>
          </cell>
          <cell r="E25" t="str">
            <v>Northbound</v>
          </cell>
          <cell r="F25">
            <v>24</v>
          </cell>
          <cell r="G25">
            <v>157</v>
          </cell>
          <cell r="H25">
            <v>234</v>
          </cell>
          <cell r="I25">
            <v>391</v>
          </cell>
          <cell r="J25">
            <v>1746</v>
          </cell>
          <cell r="K25">
            <v>37.782634999999999</v>
          </cell>
          <cell r="L25">
            <v>-122.23466000000001</v>
          </cell>
        </row>
        <row r="26">
          <cell r="A26" t="str">
            <v>20TH AVENUE</v>
          </cell>
          <cell r="B26">
            <v>1</v>
          </cell>
          <cell r="C26">
            <v>1</v>
          </cell>
          <cell r="D26" t="str">
            <v>Weekday</v>
          </cell>
          <cell r="E26" t="str">
            <v>Northbound</v>
          </cell>
          <cell r="F26">
            <v>25</v>
          </cell>
          <cell r="G26">
            <v>87</v>
          </cell>
          <cell r="H26">
            <v>130</v>
          </cell>
          <cell r="I26">
            <v>217</v>
          </cell>
          <cell r="J26">
            <v>1702</v>
          </cell>
          <cell r="K26">
            <v>37.785713999999999</v>
          </cell>
          <cell r="L26">
            <v>-122.239788</v>
          </cell>
        </row>
        <row r="27">
          <cell r="A27" t="str">
            <v>14TH AVENUE NB</v>
          </cell>
          <cell r="B27">
            <v>1</v>
          </cell>
          <cell r="C27">
            <v>1</v>
          </cell>
          <cell r="D27" t="str">
            <v>Weekday</v>
          </cell>
          <cell r="E27" t="str">
            <v>Northbound</v>
          </cell>
          <cell r="F27">
            <v>26</v>
          </cell>
          <cell r="G27">
            <v>80</v>
          </cell>
          <cell r="H27">
            <v>117</v>
          </cell>
          <cell r="I27">
            <v>197</v>
          </cell>
          <cell r="J27">
            <v>1667</v>
          </cell>
          <cell r="K27">
            <v>37.789288999999997</v>
          </cell>
          <cell r="L27">
            <v>-122.245824</v>
          </cell>
        </row>
        <row r="28">
          <cell r="A28" t="str">
            <v>10TH AVENUE NB</v>
          </cell>
          <cell r="B28">
            <v>1</v>
          </cell>
          <cell r="C28">
            <v>1</v>
          </cell>
          <cell r="D28" t="str">
            <v>Weekday</v>
          </cell>
          <cell r="E28" t="str">
            <v>Northbound</v>
          </cell>
          <cell r="F28">
            <v>27</v>
          </cell>
          <cell r="G28">
            <v>97</v>
          </cell>
          <cell r="H28">
            <v>134</v>
          </cell>
          <cell r="I28">
            <v>231</v>
          </cell>
          <cell r="J28">
            <v>1634</v>
          </cell>
          <cell r="K28">
            <v>37.791947</v>
          </cell>
          <cell r="L28">
            <v>-122.249532</v>
          </cell>
        </row>
        <row r="29">
          <cell r="A29" t="str">
            <v>5TH AVENUE NB</v>
          </cell>
          <cell r="B29">
            <v>1</v>
          </cell>
          <cell r="C29">
            <v>1</v>
          </cell>
          <cell r="D29" t="str">
            <v>Weekday</v>
          </cell>
          <cell r="E29" t="str">
            <v>Northbound</v>
          </cell>
          <cell r="F29">
            <v>28</v>
          </cell>
          <cell r="G29">
            <v>99</v>
          </cell>
          <cell r="H29">
            <v>128</v>
          </cell>
          <cell r="I29">
            <v>227</v>
          </cell>
          <cell r="J29">
            <v>1604</v>
          </cell>
          <cell r="K29">
            <v>37.795971999999999</v>
          </cell>
          <cell r="L29">
            <v>-122.254103</v>
          </cell>
        </row>
        <row r="30">
          <cell r="A30" t="str">
            <v>2ND AVENUE NB</v>
          </cell>
          <cell r="B30">
            <v>1</v>
          </cell>
          <cell r="C30">
            <v>1</v>
          </cell>
          <cell r="D30" t="str">
            <v>Weekday</v>
          </cell>
          <cell r="E30" t="str">
            <v>Northbound</v>
          </cell>
          <cell r="F30">
            <v>29</v>
          </cell>
          <cell r="G30">
            <v>72</v>
          </cell>
          <cell r="H30">
            <v>132</v>
          </cell>
          <cell r="I30">
            <v>204</v>
          </cell>
          <cell r="J30">
            <v>1553</v>
          </cell>
          <cell r="K30">
            <v>37.797820000000002</v>
          </cell>
          <cell r="L30">
            <v>-122.256169</v>
          </cell>
        </row>
        <row r="31">
          <cell r="A31" t="str">
            <v>MADISON NB</v>
          </cell>
          <cell r="B31">
            <v>1</v>
          </cell>
          <cell r="C31">
            <v>1</v>
          </cell>
          <cell r="D31" t="str">
            <v>Weekday</v>
          </cell>
          <cell r="E31" t="str">
            <v>Northbound</v>
          </cell>
          <cell r="F31">
            <v>30</v>
          </cell>
          <cell r="G31">
            <v>40</v>
          </cell>
          <cell r="H31">
            <v>167</v>
          </cell>
          <cell r="I31">
            <v>207</v>
          </cell>
          <cell r="J31">
            <v>1421</v>
          </cell>
          <cell r="K31">
            <v>37.800068000000003</v>
          </cell>
          <cell r="L31">
            <v>-122.264717</v>
          </cell>
        </row>
        <row r="32">
          <cell r="A32" t="str">
            <v>HARRISON NB</v>
          </cell>
          <cell r="B32">
            <v>1</v>
          </cell>
          <cell r="C32">
            <v>1</v>
          </cell>
          <cell r="D32" t="str">
            <v>Weekday</v>
          </cell>
          <cell r="E32" t="str">
            <v>Northbound</v>
          </cell>
          <cell r="F32">
            <v>31</v>
          </cell>
          <cell r="G32">
            <v>14</v>
          </cell>
          <cell r="H32">
            <v>210</v>
          </cell>
          <cell r="I32">
            <v>224</v>
          </cell>
          <cell r="J32">
            <v>1228</v>
          </cell>
          <cell r="K32">
            <v>37.801909000000002</v>
          </cell>
          <cell r="L32">
            <v>-122.269431</v>
          </cell>
        </row>
        <row r="33">
          <cell r="A33" t="str">
            <v>CITY CENTER NB</v>
          </cell>
          <cell r="B33">
            <v>1</v>
          </cell>
          <cell r="C33">
            <v>1</v>
          </cell>
          <cell r="D33" t="str">
            <v>Weekday</v>
          </cell>
          <cell r="E33" t="str">
            <v>Northbound</v>
          </cell>
          <cell r="F33">
            <v>32</v>
          </cell>
          <cell r="G33">
            <v>15</v>
          </cell>
          <cell r="H33">
            <v>447</v>
          </cell>
          <cell r="I33">
            <v>462</v>
          </cell>
          <cell r="J33">
            <v>800</v>
          </cell>
          <cell r="K33">
            <v>37.802774999999997</v>
          </cell>
          <cell r="L33">
            <v>-122.271558</v>
          </cell>
        </row>
        <row r="34">
          <cell r="A34" t="str">
            <v>14TH STREET NB</v>
          </cell>
          <cell r="B34">
            <v>1</v>
          </cell>
          <cell r="C34">
            <v>1</v>
          </cell>
          <cell r="D34" t="str">
            <v>Weekday</v>
          </cell>
          <cell r="E34" t="str">
            <v>Northbound</v>
          </cell>
          <cell r="F34">
            <v>33</v>
          </cell>
          <cell r="G34">
            <v>24</v>
          </cell>
          <cell r="H34">
            <v>411</v>
          </cell>
          <cell r="I34">
            <v>435</v>
          </cell>
          <cell r="J34">
            <v>426</v>
          </cell>
          <cell r="K34">
            <v>37.804616000000003</v>
          </cell>
          <cell r="L34">
            <v>-122.27112200000001</v>
          </cell>
        </row>
        <row r="35">
          <cell r="A35" t="str">
            <v>UPTOWN OAKLAND NB</v>
          </cell>
          <cell r="B35">
            <v>1</v>
          </cell>
          <cell r="C35">
            <v>1</v>
          </cell>
          <cell r="D35" t="str">
            <v>Weekday</v>
          </cell>
          <cell r="E35" t="str">
            <v>Northbound</v>
          </cell>
          <cell r="F35">
            <v>34</v>
          </cell>
          <cell r="G35">
            <v>1</v>
          </cell>
          <cell r="H35">
            <v>295</v>
          </cell>
          <cell r="I35">
            <v>295</v>
          </cell>
          <cell r="J35">
            <v>136</v>
          </cell>
          <cell r="K35">
            <v>37.807361</v>
          </cell>
          <cell r="L35">
            <v>-122.269277</v>
          </cell>
        </row>
        <row r="36">
          <cell r="A36" t="str">
            <v>UPTOWN OAKLAND SB</v>
          </cell>
          <cell r="B36">
            <v>1</v>
          </cell>
          <cell r="C36">
            <v>1</v>
          </cell>
          <cell r="D36" t="str">
            <v>Weekday</v>
          </cell>
          <cell r="E36" t="str">
            <v>Southbound</v>
          </cell>
          <cell r="F36">
            <v>1</v>
          </cell>
          <cell r="G36">
            <v>637</v>
          </cell>
          <cell r="H36">
            <v>1</v>
          </cell>
          <cell r="I36">
            <v>637</v>
          </cell>
          <cell r="J36">
            <v>640</v>
          </cell>
          <cell r="K36">
            <v>37.806432999999998</v>
          </cell>
          <cell r="L36">
            <v>-122.270031</v>
          </cell>
        </row>
        <row r="37">
          <cell r="A37" t="str">
            <v>14TH STREET SB</v>
          </cell>
          <cell r="B37">
            <v>1</v>
          </cell>
          <cell r="C37">
            <v>1</v>
          </cell>
          <cell r="D37" t="str">
            <v>Weekday</v>
          </cell>
          <cell r="E37" t="str">
            <v>Southbound</v>
          </cell>
          <cell r="F37">
            <v>2</v>
          </cell>
          <cell r="G37">
            <v>191</v>
          </cell>
          <cell r="H37">
            <v>20</v>
          </cell>
          <cell r="I37">
            <v>211</v>
          </cell>
          <cell r="J37">
            <v>820</v>
          </cell>
          <cell r="K37">
            <v>37.804040000000001</v>
          </cell>
          <cell r="L37">
            <v>-122.271536</v>
          </cell>
        </row>
        <row r="38">
          <cell r="A38" t="str">
            <v>CITY CENTER SB</v>
          </cell>
          <cell r="B38">
            <v>1</v>
          </cell>
          <cell r="C38">
            <v>1</v>
          </cell>
          <cell r="D38" t="str">
            <v>Weekday</v>
          </cell>
          <cell r="E38" t="str">
            <v>Southbound</v>
          </cell>
          <cell r="F38">
            <v>3</v>
          </cell>
          <cell r="G38">
            <v>468</v>
          </cell>
          <cell r="H38">
            <v>30</v>
          </cell>
          <cell r="I38">
            <v>497</v>
          </cell>
          <cell r="J38">
            <v>1258</v>
          </cell>
          <cell r="K38">
            <v>37.801882999999997</v>
          </cell>
          <cell r="L38">
            <v>-122.271922</v>
          </cell>
        </row>
        <row r="39">
          <cell r="A39" t="str">
            <v>HARRISON SB</v>
          </cell>
          <cell r="B39">
            <v>1</v>
          </cell>
          <cell r="C39">
            <v>1</v>
          </cell>
          <cell r="D39" t="str">
            <v>Weekday</v>
          </cell>
          <cell r="E39" t="str">
            <v>Southbound</v>
          </cell>
          <cell r="F39">
            <v>4</v>
          </cell>
          <cell r="G39">
            <v>173</v>
          </cell>
          <cell r="H39">
            <v>20</v>
          </cell>
          <cell r="I39">
            <v>193</v>
          </cell>
          <cell r="J39">
            <v>1412</v>
          </cell>
          <cell r="K39">
            <v>37.800421</v>
          </cell>
          <cell r="L39">
            <v>-122.267988</v>
          </cell>
        </row>
        <row r="40">
          <cell r="A40" t="str">
            <v>MADISON SB</v>
          </cell>
          <cell r="B40">
            <v>1</v>
          </cell>
          <cell r="C40">
            <v>1</v>
          </cell>
          <cell r="D40" t="str">
            <v>Weekday</v>
          </cell>
          <cell r="E40" t="str">
            <v>Southbound</v>
          </cell>
          <cell r="F40">
            <v>5</v>
          </cell>
          <cell r="G40">
            <v>116</v>
          </cell>
          <cell r="H40">
            <v>28</v>
          </cell>
          <cell r="I40">
            <v>144</v>
          </cell>
          <cell r="J40">
            <v>1502</v>
          </cell>
          <cell r="K40">
            <v>37.799477000000003</v>
          </cell>
          <cell r="L40">
            <v>-122.265629</v>
          </cell>
        </row>
        <row r="41">
          <cell r="A41" t="str">
            <v>2ND AVENUE SB</v>
          </cell>
          <cell r="B41">
            <v>1</v>
          </cell>
          <cell r="C41">
            <v>1</v>
          </cell>
          <cell r="D41" t="str">
            <v>Weekday</v>
          </cell>
          <cell r="E41" t="str">
            <v>Southbound</v>
          </cell>
          <cell r="F41">
            <v>6</v>
          </cell>
          <cell r="G41">
            <v>167</v>
          </cell>
          <cell r="H41">
            <v>96</v>
          </cell>
          <cell r="I41">
            <v>263</v>
          </cell>
          <cell r="J41">
            <v>1575</v>
          </cell>
          <cell r="K41">
            <v>37.796930000000003</v>
          </cell>
          <cell r="L41">
            <v>-122.257102</v>
          </cell>
        </row>
        <row r="42">
          <cell r="A42" t="str">
            <v>5TH AVENUE SB</v>
          </cell>
          <cell r="B42">
            <v>1</v>
          </cell>
          <cell r="C42">
            <v>1</v>
          </cell>
          <cell r="D42" t="str">
            <v>Weekday</v>
          </cell>
          <cell r="E42" t="str">
            <v>Southbound</v>
          </cell>
          <cell r="F42">
            <v>7</v>
          </cell>
          <cell r="G42">
            <v>132</v>
          </cell>
          <cell r="H42">
            <v>107</v>
          </cell>
          <cell r="I42">
            <v>239</v>
          </cell>
          <cell r="J42">
            <v>1604</v>
          </cell>
          <cell r="K42">
            <v>37.793655000000001</v>
          </cell>
          <cell r="L42">
            <v>-122.253334</v>
          </cell>
        </row>
        <row r="43">
          <cell r="A43" t="str">
            <v>10TH AVENUE SB</v>
          </cell>
          <cell r="B43">
            <v>1</v>
          </cell>
          <cell r="C43">
            <v>1</v>
          </cell>
          <cell r="D43" t="str">
            <v>Weekday</v>
          </cell>
          <cell r="E43" t="str">
            <v>Southbound</v>
          </cell>
          <cell r="F43">
            <v>8</v>
          </cell>
          <cell r="G43">
            <v>90</v>
          </cell>
          <cell r="H43">
            <v>81</v>
          </cell>
          <cell r="I43">
            <v>171</v>
          </cell>
          <cell r="J43">
            <v>1613</v>
          </cell>
          <cell r="K43">
            <v>37.790388999999998</v>
          </cell>
          <cell r="L43">
            <v>-122.249633</v>
          </cell>
        </row>
        <row r="44">
          <cell r="A44" t="str">
            <v>14TH AVENUE SB</v>
          </cell>
          <cell r="B44">
            <v>1</v>
          </cell>
          <cell r="C44">
            <v>1</v>
          </cell>
          <cell r="D44" t="str">
            <v>Weekday</v>
          </cell>
          <cell r="E44" t="str">
            <v>Southbound</v>
          </cell>
          <cell r="F44">
            <v>9</v>
          </cell>
          <cell r="G44">
            <v>91</v>
          </cell>
          <cell r="H44">
            <v>63</v>
          </cell>
          <cell r="I44">
            <v>153</v>
          </cell>
          <cell r="J44">
            <v>1645</v>
          </cell>
          <cell r="K44">
            <v>37.788772999999999</v>
          </cell>
          <cell r="L44">
            <v>-122.246427</v>
          </cell>
        </row>
        <row r="45">
          <cell r="A45" t="str">
            <v>20TH AVENUE</v>
          </cell>
          <cell r="B45">
            <v>1</v>
          </cell>
          <cell r="C45">
            <v>1</v>
          </cell>
          <cell r="D45" t="str">
            <v>Weekday</v>
          </cell>
          <cell r="E45" t="str">
            <v>Southbound</v>
          </cell>
          <cell r="F45">
            <v>10</v>
          </cell>
          <cell r="G45">
            <v>150</v>
          </cell>
          <cell r="H45">
            <v>76</v>
          </cell>
          <cell r="I45">
            <v>226</v>
          </cell>
          <cell r="J45">
            <v>1718</v>
          </cell>
          <cell r="K45">
            <v>37.785584</v>
          </cell>
          <cell r="L45">
            <v>-122.239661</v>
          </cell>
        </row>
        <row r="46">
          <cell r="A46" t="str">
            <v>24TH AVENUE</v>
          </cell>
          <cell r="B46">
            <v>1</v>
          </cell>
          <cell r="C46">
            <v>1</v>
          </cell>
          <cell r="D46" t="str">
            <v>Weekday</v>
          </cell>
          <cell r="E46" t="str">
            <v>Southbound</v>
          </cell>
          <cell r="F46">
            <v>11</v>
          </cell>
          <cell r="G46">
            <v>249</v>
          </cell>
          <cell r="H46">
            <v>148</v>
          </cell>
          <cell r="I46">
            <v>396</v>
          </cell>
          <cell r="J46">
            <v>1817</v>
          </cell>
          <cell r="K46">
            <v>37.782494</v>
          </cell>
          <cell r="L46">
            <v>-122.234523</v>
          </cell>
        </row>
        <row r="47">
          <cell r="A47" t="str">
            <v>28TH AVENUE</v>
          </cell>
          <cell r="B47">
            <v>1</v>
          </cell>
          <cell r="C47">
            <v>1</v>
          </cell>
          <cell r="D47" t="str">
            <v>Weekday</v>
          </cell>
          <cell r="E47" t="str">
            <v>Southbound</v>
          </cell>
          <cell r="F47">
            <v>12</v>
          </cell>
          <cell r="G47">
            <v>165</v>
          </cell>
          <cell r="H47">
            <v>124</v>
          </cell>
          <cell r="I47">
            <v>289</v>
          </cell>
          <cell r="J47">
            <v>1860</v>
          </cell>
          <cell r="K47">
            <v>37.779901000000002</v>
          </cell>
          <cell r="L47">
            <v>-122.23020699999999</v>
          </cell>
        </row>
        <row r="48">
          <cell r="A48" t="str">
            <v>31ST AVENUE</v>
          </cell>
          <cell r="B48">
            <v>1</v>
          </cell>
          <cell r="C48">
            <v>1</v>
          </cell>
          <cell r="D48" t="str">
            <v>Weekday</v>
          </cell>
          <cell r="E48" t="str">
            <v>Southbound</v>
          </cell>
          <cell r="F48">
            <v>13</v>
          </cell>
          <cell r="G48">
            <v>136</v>
          </cell>
          <cell r="H48">
            <v>112</v>
          </cell>
          <cell r="I48">
            <v>249</v>
          </cell>
          <cell r="J48">
            <v>1890</v>
          </cell>
          <cell r="K48">
            <v>37.778036</v>
          </cell>
          <cell r="L48">
            <v>-122.226879</v>
          </cell>
        </row>
        <row r="49">
          <cell r="A49" t="str">
            <v>FRUITVALE</v>
          </cell>
          <cell r="B49">
            <v>1</v>
          </cell>
          <cell r="C49">
            <v>1</v>
          </cell>
          <cell r="D49" t="str">
            <v>Weekday</v>
          </cell>
          <cell r="E49" t="str">
            <v>Southbound</v>
          </cell>
          <cell r="F49">
            <v>14</v>
          </cell>
          <cell r="G49">
            <v>657</v>
          </cell>
          <cell r="H49">
            <v>334</v>
          </cell>
          <cell r="I49">
            <v>991</v>
          </cell>
          <cell r="J49">
            <v>2206</v>
          </cell>
          <cell r="K49">
            <v>37.776390999999997</v>
          </cell>
          <cell r="L49">
            <v>-122.22344699999999</v>
          </cell>
        </row>
        <row r="50">
          <cell r="A50" t="str">
            <v>39TH AVENUE</v>
          </cell>
          <cell r="B50">
            <v>1</v>
          </cell>
          <cell r="C50">
            <v>1</v>
          </cell>
          <cell r="D50" t="str">
            <v>Weekday</v>
          </cell>
          <cell r="E50" t="str">
            <v>Southbound</v>
          </cell>
          <cell r="F50">
            <v>15</v>
          </cell>
          <cell r="G50">
            <v>198</v>
          </cell>
          <cell r="H50">
            <v>152</v>
          </cell>
          <cell r="I50">
            <v>350</v>
          </cell>
          <cell r="J50">
            <v>2252</v>
          </cell>
          <cell r="K50">
            <v>37.774394000000001</v>
          </cell>
          <cell r="L50">
            <v>-122.219302</v>
          </cell>
        </row>
        <row r="51">
          <cell r="A51" t="str">
            <v>HIGH STREET</v>
          </cell>
          <cell r="B51">
            <v>1</v>
          </cell>
          <cell r="C51">
            <v>1</v>
          </cell>
          <cell r="D51" t="str">
            <v>Weekday</v>
          </cell>
          <cell r="E51" t="str">
            <v>Southbound</v>
          </cell>
          <cell r="F51">
            <v>16</v>
          </cell>
          <cell r="G51">
            <v>305</v>
          </cell>
          <cell r="H51">
            <v>292</v>
          </cell>
          <cell r="I51">
            <v>596</v>
          </cell>
          <cell r="J51">
            <v>2275</v>
          </cell>
          <cell r="K51">
            <v>37.771512999999999</v>
          </cell>
          <cell r="L51">
            <v>-122.21317999999999</v>
          </cell>
        </row>
        <row r="52">
          <cell r="A52" t="str">
            <v>48TH AVENUE</v>
          </cell>
          <cell r="B52">
            <v>1</v>
          </cell>
          <cell r="C52">
            <v>1</v>
          </cell>
          <cell r="D52" t="str">
            <v>Weekday</v>
          </cell>
          <cell r="E52" t="str">
            <v>Southbound</v>
          </cell>
          <cell r="F52">
            <v>17</v>
          </cell>
          <cell r="G52">
            <v>117</v>
          </cell>
          <cell r="H52">
            <v>148</v>
          </cell>
          <cell r="I52">
            <v>265</v>
          </cell>
          <cell r="J52">
            <v>2248</v>
          </cell>
          <cell r="K52">
            <v>37.769545000000001</v>
          </cell>
          <cell r="L52">
            <v>-122.209036</v>
          </cell>
        </row>
        <row r="53">
          <cell r="A53" t="str">
            <v>54TH AVENUE</v>
          </cell>
          <cell r="B53">
            <v>1</v>
          </cell>
          <cell r="C53">
            <v>1</v>
          </cell>
          <cell r="D53" t="str">
            <v>Weekday</v>
          </cell>
          <cell r="E53" t="str">
            <v>Southbound</v>
          </cell>
          <cell r="F53">
            <v>18</v>
          </cell>
          <cell r="G53">
            <v>86</v>
          </cell>
          <cell r="H53">
            <v>148</v>
          </cell>
          <cell r="I53">
            <v>234</v>
          </cell>
          <cell r="J53">
            <v>2187</v>
          </cell>
          <cell r="K53">
            <v>37.767989999999998</v>
          </cell>
          <cell r="L53">
            <v>-122.205718</v>
          </cell>
        </row>
        <row r="54">
          <cell r="A54" t="str">
            <v>SEMINARY</v>
          </cell>
          <cell r="B54">
            <v>1</v>
          </cell>
          <cell r="C54">
            <v>1</v>
          </cell>
          <cell r="D54" t="str">
            <v>Weekday</v>
          </cell>
          <cell r="E54" t="str">
            <v>Southbound</v>
          </cell>
          <cell r="F54">
            <v>19</v>
          </cell>
          <cell r="G54">
            <v>123</v>
          </cell>
          <cell r="H54">
            <v>266</v>
          </cell>
          <cell r="I54">
            <v>389</v>
          </cell>
          <cell r="J54">
            <v>2014</v>
          </cell>
          <cell r="K54">
            <v>37.765458000000002</v>
          </cell>
          <cell r="L54">
            <v>-122.200587</v>
          </cell>
        </row>
        <row r="55">
          <cell r="A55" t="str">
            <v>63RD AVENUE</v>
          </cell>
          <cell r="B55">
            <v>1</v>
          </cell>
          <cell r="C55">
            <v>1</v>
          </cell>
          <cell r="D55" t="str">
            <v>Weekday</v>
          </cell>
          <cell r="E55" t="str">
            <v>Southbound</v>
          </cell>
          <cell r="F55">
            <v>20</v>
          </cell>
          <cell r="G55">
            <v>132</v>
          </cell>
          <cell r="H55">
            <v>200</v>
          </cell>
          <cell r="I55">
            <v>331</v>
          </cell>
          <cell r="J55">
            <v>1966</v>
          </cell>
          <cell r="K55">
            <v>37.763390999999999</v>
          </cell>
          <cell r="L55">
            <v>-122.196062</v>
          </cell>
        </row>
        <row r="56">
          <cell r="A56" t="str">
            <v>67TH AVENUE</v>
          </cell>
          <cell r="B56">
            <v>1</v>
          </cell>
          <cell r="C56">
            <v>1</v>
          </cell>
          <cell r="D56" t="str">
            <v>Weekday</v>
          </cell>
          <cell r="E56" t="str">
            <v>Southbound</v>
          </cell>
          <cell r="F56">
            <v>21</v>
          </cell>
          <cell r="G56">
            <v>121</v>
          </cell>
          <cell r="H56">
            <v>146</v>
          </cell>
          <cell r="I56">
            <v>267</v>
          </cell>
          <cell r="J56">
            <v>1951</v>
          </cell>
          <cell r="K56">
            <v>37.761280999999997</v>
          </cell>
          <cell r="L56">
            <v>-122.191486</v>
          </cell>
        </row>
        <row r="57">
          <cell r="A57" t="str">
            <v>73RD AVENUE</v>
          </cell>
          <cell r="B57">
            <v>1</v>
          </cell>
          <cell r="C57">
            <v>1</v>
          </cell>
          <cell r="D57" t="str">
            <v>Weekday</v>
          </cell>
          <cell r="E57" t="str">
            <v>Southbound</v>
          </cell>
          <cell r="F57">
            <v>22</v>
          </cell>
          <cell r="G57">
            <v>161</v>
          </cell>
          <cell r="H57">
            <v>282</v>
          </cell>
          <cell r="I57">
            <v>443</v>
          </cell>
          <cell r="J57">
            <v>1833</v>
          </cell>
          <cell r="K57">
            <v>37.759779999999999</v>
          </cell>
          <cell r="L57">
            <v>-122.188356</v>
          </cell>
        </row>
        <row r="58">
          <cell r="A58" t="str">
            <v>77TH AVENUE</v>
          </cell>
          <cell r="B58">
            <v>1</v>
          </cell>
          <cell r="C58">
            <v>1</v>
          </cell>
          <cell r="D58" t="str">
            <v>Weekday</v>
          </cell>
          <cell r="E58" t="str">
            <v>Southbound</v>
          </cell>
          <cell r="F58">
            <v>23</v>
          </cell>
          <cell r="G58">
            <v>108</v>
          </cell>
          <cell r="H58">
            <v>184</v>
          </cell>
          <cell r="I58">
            <v>292</v>
          </cell>
          <cell r="J58">
            <v>1759</v>
          </cell>
          <cell r="K58">
            <v>37.758015</v>
          </cell>
          <cell r="L58">
            <v>-122.18463</v>
          </cell>
        </row>
        <row r="59">
          <cell r="A59" t="str">
            <v>82ND AVENUE</v>
          </cell>
          <cell r="B59">
            <v>1</v>
          </cell>
          <cell r="C59">
            <v>1</v>
          </cell>
          <cell r="D59" t="str">
            <v>Weekday</v>
          </cell>
          <cell r="E59" t="str">
            <v>Southbound</v>
          </cell>
          <cell r="F59">
            <v>24</v>
          </cell>
          <cell r="G59">
            <v>129</v>
          </cell>
          <cell r="H59">
            <v>245</v>
          </cell>
          <cell r="I59">
            <v>374</v>
          </cell>
          <cell r="J59">
            <v>1644</v>
          </cell>
          <cell r="K59">
            <v>37.755678000000003</v>
          </cell>
          <cell r="L59">
            <v>-122.179716</v>
          </cell>
        </row>
        <row r="60">
          <cell r="A60" t="str">
            <v>86TH AVENUE</v>
          </cell>
          <cell r="B60">
            <v>1</v>
          </cell>
          <cell r="C60">
            <v>1</v>
          </cell>
          <cell r="D60" t="str">
            <v>Weekday</v>
          </cell>
          <cell r="E60" t="str">
            <v>Southbound</v>
          </cell>
          <cell r="F60">
            <v>25</v>
          </cell>
          <cell r="G60">
            <v>92</v>
          </cell>
          <cell r="H60">
            <v>173</v>
          </cell>
          <cell r="I60">
            <v>265</v>
          </cell>
          <cell r="J60">
            <v>1564</v>
          </cell>
          <cell r="K60">
            <v>37.752237000000001</v>
          </cell>
          <cell r="L60">
            <v>-122.176378</v>
          </cell>
        </row>
        <row r="61">
          <cell r="A61" t="str">
            <v>90TH AVENUE</v>
          </cell>
          <cell r="B61">
            <v>1</v>
          </cell>
          <cell r="C61">
            <v>1</v>
          </cell>
          <cell r="D61" t="str">
            <v>Weekday</v>
          </cell>
          <cell r="E61" t="str">
            <v>Southbound</v>
          </cell>
          <cell r="F61">
            <v>26</v>
          </cell>
          <cell r="G61">
            <v>104</v>
          </cell>
          <cell r="H61">
            <v>212</v>
          </cell>
          <cell r="I61">
            <v>316</v>
          </cell>
          <cell r="J61">
            <v>1455</v>
          </cell>
          <cell r="K61">
            <v>37.749279999999999</v>
          </cell>
          <cell r="L61">
            <v>-122.17419099999999</v>
          </cell>
        </row>
        <row r="62">
          <cell r="A62" t="str">
            <v>95TH AVENUE</v>
          </cell>
          <cell r="B62">
            <v>1</v>
          </cell>
          <cell r="C62">
            <v>1</v>
          </cell>
          <cell r="D62" t="str">
            <v>Weekday</v>
          </cell>
          <cell r="E62" t="str">
            <v>Southbound</v>
          </cell>
          <cell r="F62">
            <v>27</v>
          </cell>
          <cell r="G62">
            <v>85</v>
          </cell>
          <cell r="H62">
            <v>239</v>
          </cell>
          <cell r="I62">
            <v>324</v>
          </cell>
          <cell r="J62">
            <v>1302</v>
          </cell>
          <cell r="K62">
            <v>37.745956</v>
          </cell>
          <cell r="L62">
            <v>-122.171725</v>
          </cell>
        </row>
        <row r="63">
          <cell r="A63" t="str">
            <v>98TH AVENUE</v>
          </cell>
          <cell r="B63">
            <v>1</v>
          </cell>
          <cell r="C63">
            <v>1</v>
          </cell>
          <cell r="D63" t="str">
            <v>Weekday</v>
          </cell>
          <cell r="E63" t="str">
            <v>Southbound</v>
          </cell>
          <cell r="F63">
            <v>28</v>
          </cell>
          <cell r="G63">
            <v>96</v>
          </cell>
          <cell r="H63">
            <v>165</v>
          </cell>
          <cell r="I63">
            <v>261</v>
          </cell>
          <cell r="J63">
            <v>1235</v>
          </cell>
          <cell r="K63">
            <v>37.743324000000001</v>
          </cell>
          <cell r="L63">
            <v>-122.169791</v>
          </cell>
        </row>
        <row r="64">
          <cell r="A64" t="str">
            <v>103RD AVENUE</v>
          </cell>
          <cell r="B64">
            <v>1</v>
          </cell>
          <cell r="C64">
            <v>1</v>
          </cell>
          <cell r="D64" t="str">
            <v>Weekday</v>
          </cell>
          <cell r="E64" t="str">
            <v>Southbound</v>
          </cell>
          <cell r="F64">
            <v>29</v>
          </cell>
          <cell r="G64">
            <v>100</v>
          </cell>
          <cell r="H64">
            <v>191</v>
          </cell>
          <cell r="I64">
            <v>291</v>
          </cell>
          <cell r="J64">
            <v>1147</v>
          </cell>
          <cell r="K64">
            <v>37.740616000000003</v>
          </cell>
          <cell r="L64">
            <v>-122.167751</v>
          </cell>
        </row>
        <row r="65">
          <cell r="A65" t="str">
            <v>DURANT AVENUE</v>
          </cell>
          <cell r="B65">
            <v>1</v>
          </cell>
          <cell r="C65">
            <v>1</v>
          </cell>
          <cell r="D65" t="str">
            <v>Weekday</v>
          </cell>
          <cell r="E65" t="str">
            <v>Southbound</v>
          </cell>
          <cell r="F65">
            <v>30</v>
          </cell>
          <cell r="G65">
            <v>60</v>
          </cell>
          <cell r="H65">
            <v>100</v>
          </cell>
          <cell r="I65">
            <v>159</v>
          </cell>
          <cell r="J65">
            <v>1107</v>
          </cell>
          <cell r="K65">
            <v>37.735599999999998</v>
          </cell>
          <cell r="L65">
            <v>-122.164001</v>
          </cell>
        </row>
        <row r="66">
          <cell r="A66" t="str">
            <v>GEORGIA WAY SB</v>
          </cell>
          <cell r="B66">
            <v>1</v>
          </cell>
          <cell r="C66">
            <v>1</v>
          </cell>
          <cell r="D66" t="str">
            <v>Weekday</v>
          </cell>
          <cell r="E66" t="str">
            <v>Southbound</v>
          </cell>
          <cell r="F66">
            <v>31</v>
          </cell>
          <cell r="G66">
            <v>24</v>
          </cell>
          <cell r="H66">
            <v>45</v>
          </cell>
          <cell r="I66">
            <v>69</v>
          </cell>
          <cell r="J66">
            <v>1087</v>
          </cell>
          <cell r="K66">
            <v>37.732033000000001</v>
          </cell>
          <cell r="L66">
            <v>-122.16146500000001</v>
          </cell>
        </row>
        <row r="67">
          <cell r="A67" t="str">
            <v>SAN LEANDRO CIVIC CENTER SB</v>
          </cell>
          <cell r="B67">
            <v>1</v>
          </cell>
          <cell r="C67">
            <v>1</v>
          </cell>
          <cell r="D67" t="str">
            <v>Weekday</v>
          </cell>
          <cell r="E67" t="str">
            <v>Southbound</v>
          </cell>
          <cell r="F67">
            <v>32</v>
          </cell>
          <cell r="G67">
            <v>16</v>
          </cell>
          <cell r="H67">
            <v>41</v>
          </cell>
          <cell r="I67">
            <v>57</v>
          </cell>
          <cell r="J67">
            <v>1063</v>
          </cell>
          <cell r="K67">
            <v>37.728434</v>
          </cell>
          <cell r="L67">
            <v>-122.15879700000001</v>
          </cell>
        </row>
        <row r="68">
          <cell r="A68" t="str">
            <v>DOWNTOWN SAN LEANDRO SB</v>
          </cell>
          <cell r="B68">
            <v>1</v>
          </cell>
          <cell r="C68">
            <v>1</v>
          </cell>
          <cell r="D68" t="str">
            <v>Weekday</v>
          </cell>
          <cell r="E68" t="str">
            <v>Southbound</v>
          </cell>
          <cell r="F68">
            <v>33</v>
          </cell>
          <cell r="G68">
            <v>22</v>
          </cell>
          <cell r="H68">
            <v>341</v>
          </cell>
          <cell r="I68">
            <v>363</v>
          </cell>
          <cell r="J68">
            <v>748</v>
          </cell>
          <cell r="K68">
            <v>37.725414999999998</v>
          </cell>
          <cell r="L68">
            <v>-122.157912</v>
          </cell>
        </row>
        <row r="69">
          <cell r="A69" t="str">
            <v>SAN LEANDRO BART</v>
          </cell>
          <cell r="B69">
            <v>1</v>
          </cell>
          <cell r="C69">
            <v>1</v>
          </cell>
          <cell r="D69" t="str">
            <v>Weekday</v>
          </cell>
          <cell r="E69" t="str">
            <v>Southbound</v>
          </cell>
          <cell r="F69">
            <v>34</v>
          </cell>
          <cell r="G69">
            <v>1</v>
          </cell>
          <cell r="H69">
            <v>692</v>
          </cell>
          <cell r="I69">
            <v>693</v>
          </cell>
          <cell r="J69">
            <v>60</v>
          </cell>
          <cell r="K69">
            <v>37.721662000000002</v>
          </cell>
          <cell r="L69">
            <v>-122.16015899999999</v>
          </cell>
        </row>
        <row r="70">
          <cell r="A70" t="str">
            <v>93002 120421 2 1403 0 0700  47</v>
          </cell>
          <cell r="B70">
            <v>1</v>
          </cell>
          <cell r="C70">
            <v>1</v>
          </cell>
          <cell r="D70" t="str">
            <v>Weekday</v>
          </cell>
          <cell r="E70" t="str">
            <v>Eastbound</v>
          </cell>
          <cell r="F70">
            <v>9</v>
          </cell>
          <cell r="G70">
            <v>7</v>
          </cell>
          <cell r="H70">
            <v>4</v>
          </cell>
          <cell r="I70">
            <v>11</v>
          </cell>
          <cell r="J70">
            <v>0</v>
          </cell>
          <cell r="K70">
            <v>0</v>
          </cell>
          <cell r="L70" t="e">
            <v>#NULL!</v>
          </cell>
        </row>
        <row r="71">
          <cell r="A71" t="str">
            <v>93002 120421 2 1403 0 1300  45</v>
          </cell>
          <cell r="B71">
            <v>1</v>
          </cell>
          <cell r="C71">
            <v>1</v>
          </cell>
          <cell r="D71" t="str">
            <v>Weekday</v>
          </cell>
          <cell r="E71" t="str">
            <v>Eastbound</v>
          </cell>
          <cell r="F71">
            <v>9</v>
          </cell>
          <cell r="G71">
            <v>5</v>
          </cell>
          <cell r="H71">
            <v>6</v>
          </cell>
          <cell r="I71">
            <v>11</v>
          </cell>
          <cell r="J71">
            <v>0</v>
          </cell>
          <cell r="K71">
            <v>0</v>
          </cell>
          <cell r="L71" t="e">
            <v>#NULL!</v>
          </cell>
        </row>
        <row r="72">
          <cell r="A72" t="str">
            <v>25001 120421 2 6101 2 0600  36</v>
          </cell>
          <cell r="B72">
            <v>1</v>
          </cell>
          <cell r="C72">
            <v>1</v>
          </cell>
          <cell r="D72" t="str">
            <v>Weekday</v>
          </cell>
          <cell r="E72" t="str">
            <v>Eastbound</v>
          </cell>
          <cell r="F72">
            <v>125</v>
          </cell>
          <cell r="G72">
            <v>1</v>
          </cell>
          <cell r="H72">
            <v>6</v>
          </cell>
          <cell r="I72">
            <v>7</v>
          </cell>
          <cell r="J72">
            <v>6</v>
          </cell>
          <cell r="K72">
            <v>0</v>
          </cell>
          <cell r="L72" t="e">
            <v>#NULL!</v>
          </cell>
        </row>
        <row r="73">
          <cell r="A73" t="str">
            <v>40004 120321 1 2239 1 1744  62</v>
          </cell>
          <cell r="B73">
            <v>1</v>
          </cell>
          <cell r="C73">
            <v>1</v>
          </cell>
          <cell r="D73" t="str">
            <v>Weekday</v>
          </cell>
          <cell r="E73" t="str">
            <v>Clockwise</v>
          </cell>
          <cell r="F73">
            <v>4</v>
          </cell>
          <cell r="G73">
            <v>9</v>
          </cell>
          <cell r="H73">
            <v>5</v>
          </cell>
          <cell r="I73">
            <v>14</v>
          </cell>
          <cell r="J73">
            <v>3</v>
          </cell>
          <cell r="K73">
            <v>0</v>
          </cell>
          <cell r="L73" t="e">
            <v>#NULL!</v>
          </cell>
        </row>
        <row r="74">
          <cell r="A74" t="str">
            <v>71001 120321 1 1505 1 1021  59</v>
          </cell>
          <cell r="B74">
            <v>1</v>
          </cell>
          <cell r="C74">
            <v>1</v>
          </cell>
          <cell r="D74" t="str">
            <v>Weekday</v>
          </cell>
          <cell r="E74" t="str">
            <v>Clockwise</v>
          </cell>
          <cell r="F74">
            <v>7</v>
          </cell>
          <cell r="G74">
            <v>13</v>
          </cell>
          <cell r="H74">
            <v>5</v>
          </cell>
          <cell r="I74">
            <v>18</v>
          </cell>
          <cell r="J74">
            <v>3</v>
          </cell>
          <cell r="K74">
            <v>0</v>
          </cell>
          <cell r="L74" t="e">
            <v>#NULL!</v>
          </cell>
        </row>
        <row r="75">
          <cell r="A75" t="str">
            <v>93002 120321 1 5133 0 1100  47</v>
          </cell>
          <cell r="B75">
            <v>1</v>
          </cell>
          <cell r="C75">
            <v>1</v>
          </cell>
          <cell r="D75" t="str">
            <v>Weekday</v>
          </cell>
          <cell r="E75" t="str">
            <v>Clockwise</v>
          </cell>
          <cell r="F75">
            <v>9</v>
          </cell>
          <cell r="G75">
            <v>4</v>
          </cell>
          <cell r="H75">
            <v>8</v>
          </cell>
          <cell r="I75">
            <v>12</v>
          </cell>
          <cell r="J75">
            <v>1</v>
          </cell>
          <cell r="K75">
            <v>0</v>
          </cell>
          <cell r="L75" t="e">
            <v>#NULL!</v>
          </cell>
        </row>
        <row r="76">
          <cell r="A76" t="str">
            <v>24007 120321 1 2217 3 1643  63</v>
          </cell>
          <cell r="B76">
            <v>1</v>
          </cell>
          <cell r="C76">
            <v>1</v>
          </cell>
          <cell r="D76" t="str">
            <v>Weekday</v>
          </cell>
          <cell r="E76" t="str">
            <v>Clockwise</v>
          </cell>
          <cell r="F76">
            <v>12</v>
          </cell>
          <cell r="G76">
            <v>7</v>
          </cell>
          <cell r="H76">
            <v>2</v>
          </cell>
          <cell r="I76">
            <v>9</v>
          </cell>
          <cell r="J76">
            <v>5</v>
          </cell>
          <cell r="K76">
            <v>0</v>
          </cell>
          <cell r="L76" t="e">
            <v>#NULL!</v>
          </cell>
        </row>
        <row r="77">
          <cell r="A77" t="str">
            <v>72002 120321 1 1521 0 1035  63</v>
          </cell>
          <cell r="B77">
            <v>1</v>
          </cell>
          <cell r="C77">
            <v>1</v>
          </cell>
          <cell r="D77" t="str">
            <v>Weekday</v>
          </cell>
          <cell r="E77" t="str">
            <v>Clockwise</v>
          </cell>
          <cell r="F77">
            <v>37</v>
          </cell>
          <cell r="G77">
            <v>14</v>
          </cell>
          <cell r="H77">
            <v>6</v>
          </cell>
          <cell r="I77">
            <v>20</v>
          </cell>
          <cell r="J77">
            <v>3</v>
          </cell>
          <cell r="K77">
            <v>0</v>
          </cell>
          <cell r="L77" t="e">
            <v>#NULL!</v>
          </cell>
        </row>
      </sheetData>
      <sheetData sheetId="8">
        <row r="1">
          <cell r="A1" t="str">
            <v>ID511</v>
          </cell>
          <cell r="B1" t="str">
            <v>﻿DAY_OF_WEEK</v>
          </cell>
          <cell r="C1" t="str">
            <v>RANK</v>
          </cell>
          <cell r="D1" t="str">
            <v>UNIQUE_STOP_NUMBER</v>
          </cell>
          <cell r="E1" t="str">
            <v>STOP_NAME</v>
          </cell>
          <cell r="F1" t="str">
            <v>ON</v>
          </cell>
          <cell r="G1" t="str">
            <v>OFF</v>
          </cell>
          <cell r="H1" t="str">
            <v>TOTAL</v>
          </cell>
          <cell r="I1" t="str">
            <v>LAT</v>
          </cell>
          <cell r="J1" t="str">
            <v>LONG</v>
          </cell>
          <cell r="K1" t="str">
            <v>CITY</v>
          </cell>
          <cell r="L1" t="str">
            <v>COUNTY</v>
          </cell>
          <cell r="M1" t="str">
            <v>WARD</v>
          </cell>
        </row>
        <row r="2">
          <cell r="A2">
            <v>55064</v>
          </cell>
          <cell r="B2" t="str">
            <v>WEEKDAY</v>
          </cell>
          <cell r="C2">
            <v>4353</v>
          </cell>
          <cell r="D2">
            <v>200010</v>
          </cell>
          <cell r="E2" t="str">
            <v>BAYSIDE COMMON CONDOMINIUMS</v>
          </cell>
          <cell r="F2">
            <v>0</v>
          </cell>
          <cell r="G2">
            <v>1</v>
          </cell>
          <cell r="H2">
            <v>1</v>
          </cell>
          <cell r="I2">
            <v>37.896290999999998</v>
          </cell>
          <cell r="J2">
            <v>-122.308193</v>
          </cell>
          <cell r="K2" t="str">
            <v>ALBANY</v>
          </cell>
          <cell r="L2" t="str">
            <v>ALAMEDA</v>
          </cell>
          <cell r="M2">
            <v>1</v>
          </cell>
        </row>
        <row r="3">
          <cell r="A3">
            <v>55448</v>
          </cell>
          <cell r="B3" t="str">
            <v>WEEKDAY</v>
          </cell>
          <cell r="C3">
            <v>699</v>
          </cell>
          <cell r="D3">
            <v>200120</v>
          </cell>
          <cell r="E3" t="str">
            <v>JACKSON ST &amp; 8TH ST</v>
          </cell>
          <cell r="F3">
            <v>56</v>
          </cell>
          <cell r="G3">
            <v>9</v>
          </cell>
          <cell r="H3">
            <v>65</v>
          </cell>
          <cell r="I3">
            <v>37.883381999999997</v>
          </cell>
          <cell r="J3">
            <v>-122.299959</v>
          </cell>
          <cell r="K3" t="str">
            <v>ALBANY</v>
          </cell>
          <cell r="L3" t="str">
            <v>ALAMEDA</v>
          </cell>
          <cell r="M3">
            <v>1</v>
          </cell>
        </row>
        <row r="4">
          <cell r="A4">
            <v>55990</v>
          </cell>
          <cell r="B4" t="str">
            <v>WEEKDAY</v>
          </cell>
          <cell r="C4">
            <v>582</v>
          </cell>
          <cell r="D4">
            <v>200200</v>
          </cell>
          <cell r="E4" t="str">
            <v>956 OHLONE AV</v>
          </cell>
          <cell r="F4">
            <v>41</v>
          </cell>
          <cell r="G4">
            <v>39</v>
          </cell>
          <cell r="H4">
            <v>80</v>
          </cell>
          <cell r="I4">
            <v>37.885364000000003</v>
          </cell>
          <cell r="J4">
            <v>-122.301458</v>
          </cell>
          <cell r="K4" t="str">
            <v>ALBANY</v>
          </cell>
          <cell r="L4" t="str">
            <v>ALAMEDA</v>
          </cell>
          <cell r="M4">
            <v>1</v>
          </cell>
        </row>
        <row r="5">
          <cell r="A5">
            <v>52700</v>
          </cell>
          <cell r="B5" t="str">
            <v>WEEKDAY</v>
          </cell>
          <cell r="C5">
            <v>3782</v>
          </cell>
          <cell r="D5">
            <v>200220</v>
          </cell>
          <cell r="E5" t="str">
            <v>PIERCE ST &amp; #545</v>
          </cell>
          <cell r="F5">
            <v>3</v>
          </cell>
          <cell r="G5">
            <v>0</v>
          </cell>
          <cell r="H5">
            <v>3</v>
          </cell>
          <cell r="I5">
            <v>37.895798999999997</v>
          </cell>
          <cell r="J5">
            <v>-122.308061</v>
          </cell>
          <cell r="K5" t="str">
            <v>ALBANY</v>
          </cell>
          <cell r="L5" t="str">
            <v>ALAMEDA</v>
          </cell>
          <cell r="M5">
            <v>1</v>
          </cell>
        </row>
        <row r="6">
          <cell r="A6">
            <v>55616</v>
          </cell>
          <cell r="B6" t="str">
            <v>WEEKDAY</v>
          </cell>
          <cell r="C6">
            <v>4034</v>
          </cell>
          <cell r="D6">
            <v>200250</v>
          </cell>
          <cell r="E6" t="str">
            <v>PIERCE ST &amp; GATEVIEW APTS</v>
          </cell>
          <cell r="F6">
            <v>2</v>
          </cell>
          <cell r="G6">
            <v>0</v>
          </cell>
          <cell r="H6">
            <v>2</v>
          </cell>
          <cell r="I6">
            <v>37.893900000000002</v>
          </cell>
          <cell r="J6">
            <v>-122.307261</v>
          </cell>
          <cell r="K6" t="str">
            <v>ALBANY</v>
          </cell>
          <cell r="L6" t="str">
            <v>ALAMEDA</v>
          </cell>
          <cell r="M6">
            <v>1</v>
          </cell>
        </row>
        <row r="7">
          <cell r="A7">
            <v>56411</v>
          </cell>
          <cell r="B7" t="str">
            <v>WEEKDAY</v>
          </cell>
          <cell r="C7">
            <v>3388</v>
          </cell>
          <cell r="D7">
            <v>200260</v>
          </cell>
          <cell r="E7" t="str">
            <v>PIERCE ST &amp; GATEVIEW APTS</v>
          </cell>
          <cell r="F7">
            <v>1</v>
          </cell>
          <cell r="G7">
            <v>5</v>
          </cell>
          <cell r="H7">
            <v>5</v>
          </cell>
          <cell r="I7">
            <v>37.894139000000003</v>
          </cell>
          <cell r="J7">
            <v>-122.307303</v>
          </cell>
          <cell r="K7" t="str">
            <v>ALBANY</v>
          </cell>
          <cell r="L7" t="str">
            <v>ALAMEDA</v>
          </cell>
          <cell r="M7">
            <v>1</v>
          </cell>
        </row>
        <row r="8">
          <cell r="A8">
            <v>55718</v>
          </cell>
          <cell r="B8" t="str">
            <v>WEEKDAY</v>
          </cell>
          <cell r="C8">
            <v>2779</v>
          </cell>
          <cell r="D8">
            <v>200280</v>
          </cell>
          <cell r="E8" t="str">
            <v>PIERCE ST &amp; WASHINGTON AV</v>
          </cell>
          <cell r="F8">
            <v>2</v>
          </cell>
          <cell r="G8">
            <v>7</v>
          </cell>
          <cell r="H8">
            <v>9</v>
          </cell>
          <cell r="I8">
            <v>37.889519999999997</v>
          </cell>
          <cell r="J8">
            <v>-122.306062</v>
          </cell>
          <cell r="K8" t="str">
            <v>ALBANY</v>
          </cell>
          <cell r="L8" t="str">
            <v>ALAMEDA</v>
          </cell>
          <cell r="M8">
            <v>1</v>
          </cell>
        </row>
        <row r="9">
          <cell r="A9">
            <v>52117</v>
          </cell>
          <cell r="B9" t="str">
            <v>WEEKDAY</v>
          </cell>
          <cell r="C9">
            <v>2166</v>
          </cell>
          <cell r="D9">
            <v>200350</v>
          </cell>
          <cell r="E9" t="str">
            <v>SAN PABLO AV &amp; BRIGHTON AV</v>
          </cell>
          <cell r="F9">
            <v>3</v>
          </cell>
          <cell r="G9">
            <v>12</v>
          </cell>
          <cell r="H9">
            <v>15</v>
          </cell>
          <cell r="I9">
            <v>37.897134999999999</v>
          </cell>
          <cell r="J9">
            <v>-122.301045</v>
          </cell>
          <cell r="K9" t="str">
            <v>ALBANY</v>
          </cell>
          <cell r="L9" t="str">
            <v>ALAMEDA</v>
          </cell>
          <cell r="M9">
            <v>1</v>
          </cell>
        </row>
        <row r="10">
          <cell r="A10">
            <v>56422</v>
          </cell>
          <cell r="B10" t="str">
            <v>WEEKDAY</v>
          </cell>
          <cell r="C10">
            <v>2594</v>
          </cell>
          <cell r="D10">
            <v>200360</v>
          </cell>
          <cell r="E10" t="str">
            <v>SAN PABLO AV &amp; BRIGHTON AV</v>
          </cell>
          <cell r="F10">
            <v>7</v>
          </cell>
          <cell r="G10">
            <v>4</v>
          </cell>
          <cell r="H10">
            <v>11</v>
          </cell>
          <cell r="I10">
            <v>37.896509999999999</v>
          </cell>
          <cell r="J10">
            <v>-122.301101</v>
          </cell>
          <cell r="K10" t="str">
            <v>ALBANY</v>
          </cell>
          <cell r="L10" t="str">
            <v>ALAMEDA</v>
          </cell>
          <cell r="M10">
            <v>1</v>
          </cell>
        </row>
        <row r="11">
          <cell r="A11">
            <v>56606</v>
          </cell>
          <cell r="B11" t="str">
            <v>WEEKDAY</v>
          </cell>
          <cell r="C11">
            <v>2431</v>
          </cell>
          <cell r="D11">
            <v>200370</v>
          </cell>
          <cell r="E11" t="str">
            <v>SAN PABLO AV &amp; BUCHANAN ST</v>
          </cell>
          <cell r="F11">
            <v>7</v>
          </cell>
          <cell r="G11">
            <v>5</v>
          </cell>
          <cell r="H11">
            <v>12</v>
          </cell>
          <cell r="I11">
            <v>37.888401999999999</v>
          </cell>
          <cell r="J11">
            <v>-122.29812</v>
          </cell>
          <cell r="K11" t="str">
            <v>ALBANY</v>
          </cell>
          <cell r="L11" t="str">
            <v>ALAMEDA</v>
          </cell>
          <cell r="M11">
            <v>1</v>
          </cell>
        </row>
        <row r="12">
          <cell r="A12">
            <v>57957</v>
          </cell>
          <cell r="B12" t="str">
            <v>WEEKDAY</v>
          </cell>
          <cell r="C12">
            <v>1449</v>
          </cell>
          <cell r="D12">
            <v>200380</v>
          </cell>
          <cell r="E12" t="str">
            <v>SAN PABLO AV &amp; BUCHANAN ST</v>
          </cell>
          <cell r="F12">
            <v>5</v>
          </cell>
          <cell r="G12">
            <v>23</v>
          </cell>
          <cell r="H12">
            <v>29</v>
          </cell>
          <cell r="I12">
            <v>37.888126</v>
          </cell>
          <cell r="J12">
            <v>-122.298395</v>
          </cell>
          <cell r="K12" t="str">
            <v>ALBANY</v>
          </cell>
          <cell r="L12" t="str">
            <v>ALAMEDA</v>
          </cell>
          <cell r="M12">
            <v>1</v>
          </cell>
        </row>
        <row r="13">
          <cell r="A13">
            <v>55728</v>
          </cell>
          <cell r="B13" t="str">
            <v>WEEKDAY</v>
          </cell>
          <cell r="C13">
            <v>1963</v>
          </cell>
          <cell r="D13">
            <v>200390</v>
          </cell>
          <cell r="E13" t="str">
            <v>SAN PABLO AV &amp; CASTRO ST</v>
          </cell>
          <cell r="F13">
            <v>10</v>
          </cell>
          <cell r="G13">
            <v>8</v>
          </cell>
          <cell r="H13">
            <v>18</v>
          </cell>
          <cell r="I13">
            <v>37.894286000000001</v>
          </cell>
          <cell r="J13">
            <v>-122.300386</v>
          </cell>
          <cell r="K13" t="str">
            <v>ALBANY</v>
          </cell>
          <cell r="L13" t="str">
            <v>ALAMEDA</v>
          </cell>
          <cell r="M13">
            <v>1</v>
          </cell>
        </row>
        <row r="14">
          <cell r="A14">
            <v>51166</v>
          </cell>
          <cell r="B14" t="str">
            <v>WEEKDAY</v>
          </cell>
          <cell r="C14">
            <v>1754</v>
          </cell>
          <cell r="D14">
            <v>200400</v>
          </cell>
          <cell r="E14" t="str">
            <v>SAN PABLO AV &amp; MARIN AV</v>
          </cell>
          <cell r="F14">
            <v>8</v>
          </cell>
          <cell r="G14">
            <v>14</v>
          </cell>
          <cell r="H14">
            <v>22</v>
          </cell>
          <cell r="I14">
            <v>37.886457</v>
          </cell>
          <cell r="J14">
            <v>-122.297881</v>
          </cell>
          <cell r="K14" t="str">
            <v>ALBANY</v>
          </cell>
          <cell r="L14" t="str">
            <v>ALAMEDA</v>
          </cell>
          <cell r="M14">
            <v>1</v>
          </cell>
        </row>
        <row r="15">
          <cell r="A15">
            <v>55867</v>
          </cell>
          <cell r="B15" t="str">
            <v>WEEKDAY</v>
          </cell>
          <cell r="C15">
            <v>2008</v>
          </cell>
          <cell r="D15">
            <v>200410</v>
          </cell>
          <cell r="E15" t="str">
            <v>SAN PABLO AV &amp; MARIN AV</v>
          </cell>
          <cell r="F15">
            <v>9</v>
          </cell>
          <cell r="G15">
            <v>9</v>
          </cell>
          <cell r="H15">
            <v>18</v>
          </cell>
          <cell r="I15">
            <v>37.886594000000002</v>
          </cell>
          <cell r="J15">
            <v>-122.29743499999999</v>
          </cell>
          <cell r="K15" t="str">
            <v>ALBANY</v>
          </cell>
          <cell r="L15" t="str">
            <v>ALAMEDA</v>
          </cell>
          <cell r="M15">
            <v>1</v>
          </cell>
        </row>
        <row r="16">
          <cell r="A16">
            <v>55978</v>
          </cell>
          <cell r="B16" t="str">
            <v>WEEKDAY</v>
          </cell>
          <cell r="C16">
            <v>1645</v>
          </cell>
          <cell r="D16">
            <v>200420</v>
          </cell>
          <cell r="E16" t="str">
            <v>SAN PABLO AV &amp; MONROE ST</v>
          </cell>
          <cell r="F16">
            <v>10</v>
          </cell>
          <cell r="G16">
            <v>13</v>
          </cell>
          <cell r="H16">
            <v>24</v>
          </cell>
          <cell r="I16">
            <v>37.884816999999998</v>
          </cell>
          <cell r="J16">
            <v>-122.29709200000001</v>
          </cell>
          <cell r="K16" t="str">
            <v>ALBANY</v>
          </cell>
          <cell r="L16" t="str">
            <v>ALAMEDA</v>
          </cell>
          <cell r="M16">
            <v>1</v>
          </cell>
        </row>
        <row r="17">
          <cell r="A17">
            <v>54344</v>
          </cell>
          <cell r="B17" t="str">
            <v>WEEKDAY</v>
          </cell>
          <cell r="C17">
            <v>834</v>
          </cell>
          <cell r="D17">
            <v>200430</v>
          </cell>
          <cell r="E17" t="str">
            <v>SAN PABLO AV &amp; MONROE ST</v>
          </cell>
          <cell r="F17">
            <v>31</v>
          </cell>
          <cell r="G17">
            <v>21</v>
          </cell>
          <cell r="H17">
            <v>52</v>
          </cell>
          <cell r="I17">
            <v>37.884365000000003</v>
          </cell>
          <cell r="J17">
            <v>-122.297163</v>
          </cell>
          <cell r="K17" t="str">
            <v>ALBANY</v>
          </cell>
          <cell r="L17" t="str">
            <v>ALAMEDA</v>
          </cell>
          <cell r="M17">
            <v>1</v>
          </cell>
        </row>
        <row r="18">
          <cell r="A18">
            <v>55766</v>
          </cell>
          <cell r="B18" t="str">
            <v>WEEKDAY</v>
          </cell>
          <cell r="C18">
            <v>1175</v>
          </cell>
          <cell r="D18">
            <v>200590</v>
          </cell>
          <cell r="E18" t="str">
            <v>SOLANO AV &amp; CORNELL AV</v>
          </cell>
          <cell r="F18">
            <v>33</v>
          </cell>
          <cell r="G18">
            <v>4</v>
          </cell>
          <cell r="H18">
            <v>37</v>
          </cell>
          <cell r="I18">
            <v>37.890399000000002</v>
          </cell>
          <cell r="J18">
            <v>-122.29589</v>
          </cell>
          <cell r="K18" t="str">
            <v>ALBANY</v>
          </cell>
          <cell r="L18" t="str">
            <v>ALAMEDA</v>
          </cell>
          <cell r="M18">
            <v>1</v>
          </cell>
        </row>
        <row r="19">
          <cell r="A19">
            <v>55730</v>
          </cell>
          <cell r="B19" t="str">
            <v>WEEKDAY</v>
          </cell>
          <cell r="C19">
            <v>1431</v>
          </cell>
          <cell r="D19">
            <v>200600</v>
          </cell>
          <cell r="E19" t="str">
            <v>SOLANO AV &amp; CORNELL AV</v>
          </cell>
          <cell r="F19">
            <v>2</v>
          </cell>
          <cell r="G19">
            <v>27</v>
          </cell>
          <cell r="H19">
            <v>29</v>
          </cell>
          <cell r="I19">
            <v>37.890495000000001</v>
          </cell>
          <cell r="J19">
            <v>-122.296026</v>
          </cell>
          <cell r="K19" t="str">
            <v>ALBANY</v>
          </cell>
          <cell r="L19" t="str">
            <v>ALAMEDA</v>
          </cell>
          <cell r="M19">
            <v>1</v>
          </cell>
        </row>
        <row r="20">
          <cell r="A20">
            <v>51212</v>
          </cell>
          <cell r="B20" t="str">
            <v>WEEKDAY</v>
          </cell>
          <cell r="C20">
            <v>1602</v>
          </cell>
          <cell r="D20">
            <v>200610</v>
          </cell>
          <cell r="E20" t="str">
            <v>SOLANO AV &amp; CURTIS ST</v>
          </cell>
          <cell r="F20">
            <v>18</v>
          </cell>
          <cell r="G20">
            <v>7</v>
          </cell>
          <cell r="H20">
            <v>25</v>
          </cell>
          <cell r="I20">
            <v>37.890873999999997</v>
          </cell>
          <cell r="J20">
            <v>-122.287165</v>
          </cell>
          <cell r="K20" t="str">
            <v>ALBANY</v>
          </cell>
          <cell r="L20" t="str">
            <v>ALAMEDA</v>
          </cell>
          <cell r="M20">
            <v>1</v>
          </cell>
        </row>
        <row r="21">
          <cell r="A21">
            <v>55395</v>
          </cell>
          <cell r="B21" t="str">
            <v>WEEKDAY</v>
          </cell>
          <cell r="C21">
            <v>632</v>
          </cell>
          <cell r="D21">
            <v>200620</v>
          </cell>
          <cell r="E21" t="str">
            <v>SOLANO AV &amp; KAINS AV</v>
          </cell>
          <cell r="F21">
            <v>4</v>
          </cell>
          <cell r="G21">
            <v>69</v>
          </cell>
          <cell r="H21">
            <v>73</v>
          </cell>
          <cell r="I21">
            <v>37.890345000000003</v>
          </cell>
          <cell r="J21">
            <v>-122.29828500000001</v>
          </cell>
          <cell r="K21" t="str">
            <v>ALBANY</v>
          </cell>
          <cell r="L21" t="str">
            <v>ALAMEDA</v>
          </cell>
          <cell r="M21">
            <v>1</v>
          </cell>
        </row>
        <row r="22">
          <cell r="A22">
            <v>55133</v>
          </cell>
          <cell r="B22" t="str">
            <v>WEEKDAY</v>
          </cell>
          <cell r="C22">
            <v>1462</v>
          </cell>
          <cell r="D22">
            <v>200630</v>
          </cell>
          <cell r="E22" t="str">
            <v>SOLANO AV &amp; MASONIC AV</v>
          </cell>
          <cell r="F22">
            <v>24</v>
          </cell>
          <cell r="G22">
            <v>4</v>
          </cell>
          <cell r="H22">
            <v>28</v>
          </cell>
          <cell r="I22">
            <v>37.890512000000001</v>
          </cell>
          <cell r="J22">
            <v>-122.293301</v>
          </cell>
          <cell r="K22" t="str">
            <v>ALBANY</v>
          </cell>
          <cell r="L22" t="str">
            <v>ALAMEDA</v>
          </cell>
          <cell r="M22">
            <v>1</v>
          </cell>
        </row>
        <row r="23">
          <cell r="A23">
            <v>58977</v>
          </cell>
          <cell r="B23" t="str">
            <v>WEEKDAY</v>
          </cell>
          <cell r="C23">
            <v>1779</v>
          </cell>
          <cell r="D23">
            <v>200640</v>
          </cell>
          <cell r="E23" t="str">
            <v>SOLANO AV &amp; MASONIC AV</v>
          </cell>
          <cell r="F23">
            <v>4</v>
          </cell>
          <cell r="G23">
            <v>17</v>
          </cell>
          <cell r="H23">
            <v>21</v>
          </cell>
          <cell r="I23">
            <v>37.890678999999999</v>
          </cell>
          <cell r="J23">
            <v>-122.29346099999999</v>
          </cell>
          <cell r="K23" t="str">
            <v>ALBANY</v>
          </cell>
          <cell r="L23" t="str">
            <v>ALAMEDA</v>
          </cell>
          <cell r="M23">
            <v>1</v>
          </cell>
        </row>
        <row r="24">
          <cell r="A24">
            <v>56615</v>
          </cell>
          <cell r="B24" t="str">
            <v>WEEKDAY</v>
          </cell>
          <cell r="C24">
            <v>1833</v>
          </cell>
          <cell r="D24">
            <v>200650</v>
          </cell>
          <cell r="E24" t="str">
            <v>SOLANO AV &amp; PERALTA AV</v>
          </cell>
          <cell r="F24">
            <v>17</v>
          </cell>
          <cell r="G24">
            <v>3</v>
          </cell>
          <cell r="H24">
            <v>20</v>
          </cell>
          <cell r="I24">
            <v>37.890967000000003</v>
          </cell>
          <cell r="J24">
            <v>-122.285263</v>
          </cell>
          <cell r="K24" t="str">
            <v>ALBANY</v>
          </cell>
          <cell r="L24" t="str">
            <v>ALAMEDA</v>
          </cell>
          <cell r="M24">
            <v>1</v>
          </cell>
        </row>
        <row r="25">
          <cell r="A25">
            <v>51915</v>
          </cell>
          <cell r="B25" t="str">
            <v>WEEKDAY</v>
          </cell>
          <cell r="C25">
            <v>2156</v>
          </cell>
          <cell r="D25">
            <v>200670</v>
          </cell>
          <cell r="E25" t="str">
            <v>SOLANO AV &amp; RAMONA AV</v>
          </cell>
          <cell r="F25">
            <v>2</v>
          </cell>
          <cell r="G25">
            <v>13</v>
          </cell>
          <cell r="H25">
            <v>15</v>
          </cell>
          <cell r="I25">
            <v>37.890745000000003</v>
          </cell>
          <cell r="J25">
            <v>-122.291321</v>
          </cell>
          <cell r="K25" t="str">
            <v>ALBANY</v>
          </cell>
          <cell r="L25" t="str">
            <v>ALAMEDA</v>
          </cell>
          <cell r="M25">
            <v>1</v>
          </cell>
        </row>
        <row r="26">
          <cell r="A26">
            <v>56568</v>
          </cell>
          <cell r="B26" t="str">
            <v>WEEKDAY</v>
          </cell>
          <cell r="C26">
            <v>1997</v>
          </cell>
          <cell r="D26">
            <v>200680</v>
          </cell>
          <cell r="E26" t="str">
            <v>SOLANO AV &amp; RAMONA AV</v>
          </cell>
          <cell r="F26">
            <v>14</v>
          </cell>
          <cell r="G26">
            <v>3</v>
          </cell>
          <cell r="H26">
            <v>18</v>
          </cell>
          <cell r="I26">
            <v>37.890650000000001</v>
          </cell>
          <cell r="J26">
            <v>-122.290936</v>
          </cell>
          <cell r="K26" t="str">
            <v>ALBANY</v>
          </cell>
          <cell r="L26" t="str">
            <v>ALAMEDA</v>
          </cell>
          <cell r="M26">
            <v>1</v>
          </cell>
        </row>
        <row r="27">
          <cell r="A27">
            <v>52245</v>
          </cell>
          <cell r="B27" t="str">
            <v>WEEKDAY</v>
          </cell>
          <cell r="C27">
            <v>2527</v>
          </cell>
          <cell r="D27">
            <v>200700</v>
          </cell>
          <cell r="E27" t="str">
            <v>SOLANO AV &amp; SANTA FE AV</v>
          </cell>
          <cell r="F27">
            <v>9</v>
          </cell>
          <cell r="G27">
            <v>2</v>
          </cell>
          <cell r="H27">
            <v>11</v>
          </cell>
          <cell r="I27">
            <v>37.890756000000003</v>
          </cell>
          <cell r="J27">
            <v>-122.288935</v>
          </cell>
          <cell r="K27" t="str">
            <v>ALBANY</v>
          </cell>
          <cell r="L27" t="str">
            <v>ALAMEDA</v>
          </cell>
          <cell r="M27">
            <v>1</v>
          </cell>
        </row>
        <row r="28">
          <cell r="A28">
            <v>55905</v>
          </cell>
          <cell r="B28" t="str">
            <v>WEEKDAY</v>
          </cell>
          <cell r="C28">
            <v>1715</v>
          </cell>
          <cell r="D28">
            <v>200710</v>
          </cell>
          <cell r="E28" t="str">
            <v>SOLANO AV &amp; SANTA FE AV</v>
          </cell>
          <cell r="F28">
            <v>5</v>
          </cell>
          <cell r="G28">
            <v>18</v>
          </cell>
          <cell r="H28">
            <v>22</v>
          </cell>
          <cell r="I28">
            <v>37.890858000000001</v>
          </cell>
          <cell r="J28">
            <v>-122.289163</v>
          </cell>
          <cell r="K28" t="str">
            <v>ALBANY</v>
          </cell>
          <cell r="L28" t="str">
            <v>ALAMEDA</v>
          </cell>
          <cell r="M28">
            <v>1</v>
          </cell>
        </row>
        <row r="29">
          <cell r="A29">
            <v>57975</v>
          </cell>
          <cell r="B29" t="str">
            <v>WEEKDAY</v>
          </cell>
          <cell r="C29">
            <v>2951</v>
          </cell>
          <cell r="D29">
            <v>200720</v>
          </cell>
          <cell r="E29" t="str">
            <v>SOLANO AV &amp; VENTURA AV</v>
          </cell>
          <cell r="F29">
            <v>7</v>
          </cell>
          <cell r="G29">
            <v>1</v>
          </cell>
          <cell r="H29">
            <v>8</v>
          </cell>
          <cell r="I29">
            <v>37.891083000000002</v>
          </cell>
          <cell r="J29">
            <v>-122.28316700000001</v>
          </cell>
          <cell r="K29" t="str">
            <v>ALBANY</v>
          </cell>
          <cell r="L29" t="str">
            <v>ALAMEDA</v>
          </cell>
          <cell r="M29">
            <v>1</v>
          </cell>
        </row>
        <row r="30">
          <cell r="A30">
            <v>56688</v>
          </cell>
          <cell r="B30" t="str">
            <v>WEEKDAY</v>
          </cell>
          <cell r="C30">
            <v>369</v>
          </cell>
          <cell r="D30">
            <v>200730</v>
          </cell>
          <cell r="E30" t="str">
            <v>SAN PABLO AV &amp; SOLANO AV</v>
          </cell>
          <cell r="F30">
            <v>57</v>
          </cell>
          <cell r="G30">
            <v>69</v>
          </cell>
          <cell r="H30">
            <v>126</v>
          </cell>
          <cell r="I30">
            <v>37.889994999999999</v>
          </cell>
          <cell r="J30">
            <v>-122.29900600000001</v>
          </cell>
          <cell r="K30" t="str">
            <v>ALBANY</v>
          </cell>
          <cell r="L30" t="str">
            <v>ALAMEDA</v>
          </cell>
          <cell r="M30">
            <v>1</v>
          </cell>
        </row>
        <row r="31">
          <cell r="A31">
            <v>52217</v>
          </cell>
          <cell r="B31" t="str">
            <v>WEEKDAY</v>
          </cell>
          <cell r="C31">
            <v>2281</v>
          </cell>
          <cell r="D31">
            <v>200740</v>
          </cell>
          <cell r="E31" t="str">
            <v>SAN PABLO AV &amp; PORTLAND AV</v>
          </cell>
          <cell r="F31">
            <v>5</v>
          </cell>
          <cell r="G31">
            <v>9</v>
          </cell>
          <cell r="H31">
            <v>14</v>
          </cell>
          <cell r="I31">
            <v>37.893343000000002</v>
          </cell>
          <cell r="J31">
            <v>-122.29982</v>
          </cell>
          <cell r="K31" t="str">
            <v>ALBANY</v>
          </cell>
          <cell r="L31" t="str">
            <v>ALAMEDA</v>
          </cell>
          <cell r="M31">
            <v>1</v>
          </cell>
        </row>
        <row r="32">
          <cell r="A32">
            <v>55958</v>
          </cell>
          <cell r="B32" t="str">
            <v>WEEKDAY</v>
          </cell>
          <cell r="C32">
            <v>2948</v>
          </cell>
          <cell r="D32">
            <v>200750</v>
          </cell>
          <cell r="E32" t="str">
            <v>PIERCE ST &amp; SOLANO AV</v>
          </cell>
          <cell r="F32">
            <v>8</v>
          </cell>
          <cell r="G32">
            <v>0</v>
          </cell>
          <cell r="H32">
            <v>8</v>
          </cell>
          <cell r="I32">
            <v>37.888779</v>
          </cell>
          <cell r="J32">
            <v>-122.30575</v>
          </cell>
          <cell r="K32" t="str">
            <v>ALBANY</v>
          </cell>
          <cell r="L32" t="str">
            <v>ALAMEDA</v>
          </cell>
          <cell r="M32">
            <v>1</v>
          </cell>
        </row>
        <row r="33">
          <cell r="A33">
            <v>54440</v>
          </cell>
          <cell r="B33" t="str">
            <v>WEEKDAY</v>
          </cell>
          <cell r="C33">
            <v>388</v>
          </cell>
          <cell r="D33">
            <v>200760</v>
          </cell>
          <cell r="E33" t="str">
            <v>OHLONE AV &amp; WEST END WAY</v>
          </cell>
          <cell r="F33">
            <v>68</v>
          </cell>
          <cell r="G33">
            <v>53</v>
          </cell>
          <cell r="H33">
            <v>121</v>
          </cell>
          <cell r="I33">
            <v>37.884515999999998</v>
          </cell>
          <cell r="J33">
            <v>-122.304748</v>
          </cell>
          <cell r="K33" t="str">
            <v>ALBANY</v>
          </cell>
          <cell r="L33" t="str">
            <v>ALAMEDA</v>
          </cell>
          <cell r="M33">
            <v>1</v>
          </cell>
        </row>
        <row r="34">
          <cell r="A34">
            <v>55115</v>
          </cell>
          <cell r="B34" t="str">
            <v>WEEKDAY</v>
          </cell>
          <cell r="C34">
            <v>669</v>
          </cell>
          <cell r="D34">
            <v>200770</v>
          </cell>
          <cell r="E34" t="str">
            <v>RED OAK AV &amp; KINKEAD WAY</v>
          </cell>
          <cell r="F34">
            <v>51</v>
          </cell>
          <cell r="G34">
            <v>17</v>
          </cell>
          <cell r="H34">
            <v>69</v>
          </cell>
          <cell r="I34">
            <v>37.882866999999997</v>
          </cell>
          <cell r="J34">
            <v>-122.303027</v>
          </cell>
          <cell r="K34" t="str">
            <v>ALBANY</v>
          </cell>
          <cell r="L34" t="str">
            <v>ALAMEDA</v>
          </cell>
          <cell r="M34">
            <v>1</v>
          </cell>
        </row>
        <row r="35">
          <cell r="A35">
            <v>50529</v>
          </cell>
          <cell r="B35" t="str">
            <v>WEEKDAY</v>
          </cell>
          <cell r="C35">
            <v>542</v>
          </cell>
          <cell r="D35">
            <v>200780</v>
          </cell>
          <cell r="E35" t="str">
            <v>JACKSON ST &amp; OHLONE AV</v>
          </cell>
          <cell r="F35">
            <v>47</v>
          </cell>
          <cell r="G35">
            <v>41</v>
          </cell>
          <cell r="H35">
            <v>88</v>
          </cell>
          <cell r="I35">
            <v>37.885933000000001</v>
          </cell>
          <cell r="J35">
            <v>-122.299656</v>
          </cell>
          <cell r="K35" t="str">
            <v>ALBANY</v>
          </cell>
          <cell r="L35" t="str">
            <v>ALAMEDA</v>
          </cell>
          <cell r="M35">
            <v>1</v>
          </cell>
        </row>
        <row r="36">
          <cell r="A36">
            <v>55909</v>
          </cell>
          <cell r="B36" t="str">
            <v>WEEKDAY</v>
          </cell>
          <cell r="C36">
            <v>1142</v>
          </cell>
          <cell r="D36">
            <v>300210</v>
          </cell>
          <cell r="E36" t="str">
            <v>7TH ST &amp; ANTHONY ST</v>
          </cell>
          <cell r="F36">
            <v>3</v>
          </cell>
          <cell r="G36">
            <v>34</v>
          </cell>
          <cell r="H36">
            <v>38</v>
          </cell>
          <cell r="I36">
            <v>37.852117999999997</v>
          </cell>
          <cell r="J36">
            <v>-122.291647</v>
          </cell>
          <cell r="K36" t="str">
            <v>BERKELEY</v>
          </cell>
          <cell r="L36" t="str">
            <v>ALAMEDA</v>
          </cell>
          <cell r="M36">
            <v>1</v>
          </cell>
        </row>
        <row r="37">
          <cell r="A37">
            <v>55915</v>
          </cell>
          <cell r="B37" t="str">
            <v>WEEKDAY</v>
          </cell>
          <cell r="C37">
            <v>1129</v>
          </cell>
          <cell r="D37">
            <v>300220</v>
          </cell>
          <cell r="E37" t="str">
            <v>7TH ST &amp; ANTHONY ST</v>
          </cell>
          <cell r="F37">
            <v>35</v>
          </cell>
          <cell r="G37">
            <v>4</v>
          </cell>
          <cell r="H37">
            <v>38</v>
          </cell>
          <cell r="I37">
            <v>37.852164000000002</v>
          </cell>
          <cell r="J37">
            <v>-122.291392</v>
          </cell>
          <cell r="K37" t="str">
            <v>BERKELEY</v>
          </cell>
          <cell r="L37" t="str">
            <v>ALAMEDA</v>
          </cell>
          <cell r="M37">
            <v>1</v>
          </cell>
        </row>
        <row r="38">
          <cell r="A38">
            <v>55970</v>
          </cell>
          <cell r="B38" t="str">
            <v>WEEKDAY</v>
          </cell>
          <cell r="C38">
            <v>2196</v>
          </cell>
          <cell r="D38">
            <v>300260</v>
          </cell>
          <cell r="E38" t="str">
            <v>7TH ST &amp; GRAYSON ST</v>
          </cell>
          <cell r="F38">
            <v>3</v>
          </cell>
          <cell r="G38">
            <v>12</v>
          </cell>
          <cell r="H38">
            <v>15</v>
          </cell>
          <cell r="I38">
            <v>37.855328999999998</v>
          </cell>
          <cell r="J38">
            <v>-122.292579</v>
          </cell>
          <cell r="K38" t="str">
            <v>BERKELEY</v>
          </cell>
          <cell r="L38" t="str">
            <v>ALAMEDA</v>
          </cell>
          <cell r="M38">
            <v>1</v>
          </cell>
        </row>
        <row r="39">
          <cell r="A39">
            <v>50633</v>
          </cell>
          <cell r="B39" t="str">
            <v>WEEKDAY</v>
          </cell>
          <cell r="C39">
            <v>2154</v>
          </cell>
          <cell r="D39">
            <v>300270</v>
          </cell>
          <cell r="E39" t="str">
            <v>7TH ST &amp; GRAYSON ST</v>
          </cell>
          <cell r="F39">
            <v>13</v>
          </cell>
          <cell r="G39">
            <v>2</v>
          </cell>
          <cell r="H39">
            <v>15</v>
          </cell>
          <cell r="I39">
            <v>37.855550999999998</v>
          </cell>
          <cell r="J39">
            <v>-122.29255000000001</v>
          </cell>
          <cell r="K39" t="str">
            <v>BERKELEY</v>
          </cell>
          <cell r="L39" t="str">
            <v>ALAMEDA</v>
          </cell>
          <cell r="M39">
            <v>1</v>
          </cell>
        </row>
        <row r="40">
          <cell r="A40">
            <v>58667</v>
          </cell>
          <cell r="B40" t="str">
            <v>WEEKDAY</v>
          </cell>
          <cell r="C40">
            <v>2752</v>
          </cell>
          <cell r="D40">
            <v>300290</v>
          </cell>
          <cell r="E40" t="str">
            <v>7TH ST &amp; HEINZ AV</v>
          </cell>
          <cell r="F40">
            <v>7</v>
          </cell>
          <cell r="G40">
            <v>2</v>
          </cell>
          <cell r="H40">
            <v>9</v>
          </cell>
          <cell r="I40">
            <v>37.853327999999998</v>
          </cell>
          <cell r="J40">
            <v>-122.291765</v>
          </cell>
          <cell r="K40" t="str">
            <v>BERKELEY</v>
          </cell>
          <cell r="L40" t="str">
            <v>ALAMEDA</v>
          </cell>
          <cell r="M40">
            <v>1</v>
          </cell>
        </row>
        <row r="41">
          <cell r="A41">
            <v>55738</v>
          </cell>
          <cell r="B41" t="str">
            <v>WEEKDAY</v>
          </cell>
          <cell r="C41">
            <v>3730</v>
          </cell>
          <cell r="D41">
            <v>300300</v>
          </cell>
          <cell r="E41" t="str">
            <v>7TH ST &amp; PARKER ST</v>
          </cell>
          <cell r="F41">
            <v>2</v>
          </cell>
          <cell r="G41">
            <v>2</v>
          </cell>
          <cell r="H41">
            <v>4</v>
          </cell>
          <cell r="I41">
            <v>37.858606000000002</v>
          </cell>
          <cell r="J41">
            <v>-122.293485</v>
          </cell>
          <cell r="K41" t="str">
            <v>BERKELEY</v>
          </cell>
          <cell r="L41" t="str">
            <v>ALAMEDA</v>
          </cell>
          <cell r="M41">
            <v>1</v>
          </cell>
        </row>
        <row r="42">
          <cell r="A42">
            <v>55807</v>
          </cell>
          <cell r="B42" t="str">
            <v>WEEKDAY</v>
          </cell>
          <cell r="C42">
            <v>3736</v>
          </cell>
          <cell r="D42">
            <v>300310</v>
          </cell>
          <cell r="E42" t="str">
            <v>7TH ST &amp; PARKER ST</v>
          </cell>
          <cell r="F42">
            <v>2</v>
          </cell>
          <cell r="G42">
            <v>1</v>
          </cell>
          <cell r="H42">
            <v>3</v>
          </cell>
          <cell r="I42">
            <v>37.858530000000002</v>
          </cell>
          <cell r="J42">
            <v>-122.293649</v>
          </cell>
          <cell r="K42" t="str">
            <v>BERKELEY</v>
          </cell>
          <cell r="L42" t="str">
            <v>ALAMEDA</v>
          </cell>
          <cell r="M42">
            <v>1</v>
          </cell>
        </row>
        <row r="43">
          <cell r="A43">
            <v>57566</v>
          </cell>
          <cell r="B43" t="str">
            <v>WEEKDAY</v>
          </cell>
          <cell r="C43">
            <v>1478</v>
          </cell>
          <cell r="D43">
            <v>300315</v>
          </cell>
          <cell r="E43" t="str">
            <v>ADDISON ST &amp; OXFORD ST</v>
          </cell>
          <cell r="F43">
            <v>20</v>
          </cell>
          <cell r="G43">
            <v>7</v>
          </cell>
          <cell r="H43">
            <v>28</v>
          </cell>
          <cell r="I43">
            <v>37.872039000000001</v>
          </cell>
          <cell r="J43">
            <v>-122.266289</v>
          </cell>
          <cell r="K43" t="str">
            <v>BERKELEY</v>
          </cell>
          <cell r="L43" t="str">
            <v>ALAMEDA</v>
          </cell>
          <cell r="M43">
            <v>1</v>
          </cell>
        </row>
        <row r="44">
          <cell r="A44">
            <v>52252</v>
          </cell>
          <cell r="B44" t="str">
            <v>WEEKDAY</v>
          </cell>
          <cell r="C44">
            <v>659</v>
          </cell>
          <cell r="D44">
            <v>300320</v>
          </cell>
          <cell r="E44" t="str">
            <v>ADELINE ST &amp; ALCATRAZ AV</v>
          </cell>
          <cell r="F44">
            <v>44</v>
          </cell>
          <cell r="G44">
            <v>26</v>
          </cell>
          <cell r="H44">
            <v>70</v>
          </cell>
          <cell r="I44">
            <v>37.849096000000003</v>
          </cell>
          <cell r="J44">
            <v>-122.27111499999999</v>
          </cell>
          <cell r="K44" t="str">
            <v>BERKELEY</v>
          </cell>
          <cell r="L44" t="str">
            <v>ALAMEDA</v>
          </cell>
          <cell r="M44">
            <v>1</v>
          </cell>
        </row>
        <row r="45">
          <cell r="A45">
            <v>52525</v>
          </cell>
          <cell r="B45" t="str">
            <v>WEEKDAY</v>
          </cell>
          <cell r="C45">
            <v>772</v>
          </cell>
          <cell r="D45">
            <v>300330</v>
          </cell>
          <cell r="E45" t="str">
            <v>ADELINE ST &amp; ALCATRAZ AV</v>
          </cell>
          <cell r="F45">
            <v>23</v>
          </cell>
          <cell r="G45">
            <v>34</v>
          </cell>
          <cell r="H45">
            <v>57</v>
          </cell>
          <cell r="I45">
            <v>37.848444999999998</v>
          </cell>
          <cell r="J45">
            <v>-122.271733</v>
          </cell>
          <cell r="K45" t="str">
            <v>BERKELEY</v>
          </cell>
          <cell r="L45" t="str">
            <v>ALAMEDA</v>
          </cell>
          <cell r="M45">
            <v>1</v>
          </cell>
        </row>
        <row r="46">
          <cell r="A46">
            <v>53327</v>
          </cell>
          <cell r="B46" t="str">
            <v>WEEKDAY</v>
          </cell>
          <cell r="C46">
            <v>1685</v>
          </cell>
          <cell r="D46">
            <v>300340</v>
          </cell>
          <cell r="E46" t="str">
            <v>ADELINE ST &amp; ASHBY AV</v>
          </cell>
          <cell r="F46">
            <v>18</v>
          </cell>
          <cell r="G46">
            <v>5</v>
          </cell>
          <cell r="H46">
            <v>23</v>
          </cell>
          <cell r="I46">
            <v>37.855398999999998</v>
          </cell>
          <cell r="J46">
            <v>-122.268664</v>
          </cell>
          <cell r="K46" t="str">
            <v>BERKELEY</v>
          </cell>
          <cell r="L46" t="str">
            <v>ALAMEDA</v>
          </cell>
          <cell r="M46">
            <v>1</v>
          </cell>
        </row>
        <row r="47">
          <cell r="A47">
            <v>59978</v>
          </cell>
          <cell r="B47" t="str">
            <v>WEEKDAY</v>
          </cell>
          <cell r="C47">
            <v>1371</v>
          </cell>
          <cell r="D47">
            <v>300350</v>
          </cell>
          <cell r="E47" t="str">
            <v>ADELINE ST &amp; ASHBY BART</v>
          </cell>
          <cell r="F47">
            <v>11</v>
          </cell>
          <cell r="G47">
            <v>19</v>
          </cell>
          <cell r="H47">
            <v>31</v>
          </cell>
          <cell r="I47">
            <v>37.852528999999997</v>
          </cell>
          <cell r="J47">
            <v>-122.27007</v>
          </cell>
          <cell r="K47" t="str">
            <v>BERKELEY</v>
          </cell>
          <cell r="L47" t="str">
            <v>ALAMEDA</v>
          </cell>
          <cell r="M47">
            <v>1</v>
          </cell>
        </row>
        <row r="48">
          <cell r="A48">
            <v>59918</v>
          </cell>
          <cell r="B48" t="str">
            <v>WEEKDAY</v>
          </cell>
          <cell r="C48">
            <v>1348</v>
          </cell>
          <cell r="D48">
            <v>300360</v>
          </cell>
          <cell r="E48" t="str">
            <v>ADELINE ST &amp; ASHBY BART</v>
          </cell>
          <cell r="F48">
            <v>19</v>
          </cell>
          <cell r="G48">
            <v>13</v>
          </cell>
          <cell r="H48">
            <v>31</v>
          </cell>
          <cell r="I48">
            <v>37.852899000000001</v>
          </cell>
          <cell r="J48">
            <v>-122.269566</v>
          </cell>
          <cell r="K48" t="str">
            <v>BERKELEY</v>
          </cell>
          <cell r="L48" t="str">
            <v>ALAMEDA</v>
          </cell>
          <cell r="M48">
            <v>1</v>
          </cell>
        </row>
        <row r="49">
          <cell r="A49">
            <v>59928</v>
          </cell>
          <cell r="B49" t="str">
            <v>WEEKDAY</v>
          </cell>
          <cell r="C49">
            <v>1481</v>
          </cell>
          <cell r="D49">
            <v>300370</v>
          </cell>
          <cell r="E49" t="str">
            <v>ADELINE ST &amp; FAIRVIEW ST</v>
          </cell>
          <cell r="F49">
            <v>22</v>
          </cell>
          <cell r="G49">
            <v>6</v>
          </cell>
          <cell r="H49">
            <v>28</v>
          </cell>
          <cell r="I49">
            <v>37.850979000000002</v>
          </cell>
          <cell r="J49">
            <v>-122.270493</v>
          </cell>
          <cell r="K49" t="str">
            <v>BERKELEY</v>
          </cell>
          <cell r="L49" t="str">
            <v>ALAMEDA</v>
          </cell>
          <cell r="M49">
            <v>1</v>
          </cell>
        </row>
        <row r="50">
          <cell r="A50">
            <v>54254</v>
          </cell>
          <cell r="B50" t="str">
            <v>WEEKDAY</v>
          </cell>
          <cell r="C50">
            <v>899</v>
          </cell>
          <cell r="D50">
            <v>300380</v>
          </cell>
          <cell r="E50" t="str">
            <v>ADELINE ST &amp; FAIRVIEW ST</v>
          </cell>
          <cell r="F50">
            <v>12</v>
          </cell>
          <cell r="G50">
            <v>36</v>
          </cell>
          <cell r="H50">
            <v>48</v>
          </cell>
          <cell r="I50">
            <v>37.850768000000002</v>
          </cell>
          <cell r="J50">
            <v>-122.27084499999999</v>
          </cell>
          <cell r="K50" t="str">
            <v>BERKELEY</v>
          </cell>
          <cell r="L50" t="str">
            <v>ALAMEDA</v>
          </cell>
          <cell r="M50">
            <v>1</v>
          </cell>
        </row>
        <row r="51">
          <cell r="A51">
            <v>57220</v>
          </cell>
          <cell r="B51" t="str">
            <v>WEEKDAY</v>
          </cell>
          <cell r="C51">
            <v>944</v>
          </cell>
          <cell r="D51">
            <v>300390</v>
          </cell>
          <cell r="E51" t="str">
            <v>ADELINE ST &amp; OREGON ST</v>
          </cell>
          <cell r="F51">
            <v>31</v>
          </cell>
          <cell r="G51">
            <v>15</v>
          </cell>
          <cell r="H51">
            <v>46</v>
          </cell>
          <cell r="I51">
            <v>37.857745999999999</v>
          </cell>
          <cell r="J51">
            <v>-122.26777300000001</v>
          </cell>
          <cell r="K51" t="str">
            <v>BERKELEY</v>
          </cell>
          <cell r="L51" t="str">
            <v>ALAMEDA</v>
          </cell>
          <cell r="M51">
            <v>1</v>
          </cell>
        </row>
        <row r="52">
          <cell r="A52">
            <v>57330</v>
          </cell>
          <cell r="B52" t="str">
            <v>WEEKDAY</v>
          </cell>
          <cell r="C52">
            <v>791</v>
          </cell>
          <cell r="D52">
            <v>300400</v>
          </cell>
          <cell r="E52" t="str">
            <v>ADELINE ST &amp; OREGON ST</v>
          </cell>
          <cell r="F52">
            <v>16</v>
          </cell>
          <cell r="G52">
            <v>40</v>
          </cell>
          <cell r="H52">
            <v>56</v>
          </cell>
          <cell r="I52">
            <v>37.857075999999999</v>
          </cell>
          <cell r="J52">
            <v>-122.268462</v>
          </cell>
          <cell r="K52" t="str">
            <v>BERKELEY</v>
          </cell>
          <cell r="L52" t="str">
            <v>ALAMEDA</v>
          </cell>
          <cell r="M52">
            <v>1</v>
          </cell>
        </row>
        <row r="53">
          <cell r="A53">
            <v>56736</v>
          </cell>
          <cell r="B53" t="str">
            <v>WEEKDAY</v>
          </cell>
          <cell r="C53">
            <v>2460</v>
          </cell>
          <cell r="D53">
            <v>300410</v>
          </cell>
          <cell r="E53" t="str">
            <v>ADELINE ST &amp; RUSSELL ST</v>
          </cell>
          <cell r="F53">
            <v>2</v>
          </cell>
          <cell r="G53">
            <v>10</v>
          </cell>
          <cell r="H53">
            <v>12</v>
          </cell>
          <cell r="I53">
            <v>37.855493000000003</v>
          </cell>
          <cell r="J53">
            <v>-122.268996</v>
          </cell>
          <cell r="K53" t="str">
            <v>BERKELEY</v>
          </cell>
          <cell r="L53" t="str">
            <v>ALAMEDA</v>
          </cell>
          <cell r="M53">
            <v>1</v>
          </cell>
        </row>
        <row r="54">
          <cell r="A54">
            <v>54894</v>
          </cell>
          <cell r="B54" t="str">
            <v>WEEKDAY</v>
          </cell>
          <cell r="C54">
            <v>5005</v>
          </cell>
          <cell r="D54">
            <v>300440</v>
          </cell>
          <cell r="E54" t="str">
            <v>ALCATRAZ AV &amp; ADELINE ST</v>
          </cell>
          <cell r="F54">
            <v>0</v>
          </cell>
          <cell r="G54">
            <v>0</v>
          </cell>
          <cell r="H54">
            <v>0</v>
          </cell>
          <cell r="I54">
            <v>37.848750000000003</v>
          </cell>
          <cell r="J54">
            <v>-122.27189</v>
          </cell>
          <cell r="K54" t="str">
            <v>BERKELEY</v>
          </cell>
          <cell r="L54" t="str">
            <v>ALAMEDA</v>
          </cell>
          <cell r="M54">
            <v>1</v>
          </cell>
        </row>
        <row r="55">
          <cell r="A55">
            <v>56751</v>
          </cell>
          <cell r="B55" t="str">
            <v>WEEKDAY</v>
          </cell>
          <cell r="C55">
            <v>4911</v>
          </cell>
          <cell r="D55">
            <v>300450</v>
          </cell>
          <cell r="E55" t="str">
            <v>ALCATRAZ AV &amp; ADELINE ST</v>
          </cell>
          <cell r="F55">
            <v>0</v>
          </cell>
          <cell r="G55">
            <v>0</v>
          </cell>
          <cell r="H55">
            <v>0</v>
          </cell>
          <cell r="I55">
            <v>37.848630999999997</v>
          </cell>
          <cell r="J55">
            <v>-122.27184</v>
          </cell>
          <cell r="K55" t="str">
            <v>BERKELEY</v>
          </cell>
          <cell r="L55" t="str">
            <v>ALAMEDA</v>
          </cell>
          <cell r="M55">
            <v>1</v>
          </cell>
        </row>
        <row r="56">
          <cell r="A56">
            <v>50701</v>
          </cell>
          <cell r="B56" t="str">
            <v>WEEKDAY</v>
          </cell>
          <cell r="C56">
            <v>5005</v>
          </cell>
          <cell r="D56">
            <v>300460</v>
          </cell>
          <cell r="E56" t="str">
            <v>ALCATRAZ AV &amp; CALIFORNIA ST</v>
          </cell>
          <cell r="F56">
            <v>0</v>
          </cell>
          <cell r="G56">
            <v>0</v>
          </cell>
          <cell r="H56">
            <v>0</v>
          </cell>
          <cell r="I56">
            <v>37.848149999999997</v>
          </cell>
          <cell r="J56">
            <v>-122.27552</v>
          </cell>
          <cell r="K56" t="str">
            <v>BERKELEY</v>
          </cell>
          <cell r="L56" t="str">
            <v>ALAMEDA</v>
          </cell>
          <cell r="M56">
            <v>1</v>
          </cell>
        </row>
        <row r="57">
          <cell r="A57">
            <v>50756</v>
          </cell>
          <cell r="B57" t="str">
            <v>WEEKDAY</v>
          </cell>
          <cell r="C57">
            <v>4093</v>
          </cell>
          <cell r="D57">
            <v>300470</v>
          </cell>
          <cell r="E57" t="str">
            <v>ALCATRAZ AV &amp; CALIFORNIA ST</v>
          </cell>
          <cell r="F57">
            <v>2</v>
          </cell>
          <cell r="G57">
            <v>0</v>
          </cell>
          <cell r="H57">
            <v>2</v>
          </cell>
          <cell r="I57">
            <v>37.848230999999998</v>
          </cell>
          <cell r="J57">
            <v>-122.275648</v>
          </cell>
          <cell r="K57" t="str">
            <v>BERKELEY</v>
          </cell>
          <cell r="L57" t="str">
            <v>ALAMEDA</v>
          </cell>
          <cell r="M57">
            <v>1</v>
          </cell>
        </row>
        <row r="58">
          <cell r="A58">
            <v>51712</v>
          </cell>
          <cell r="B58" t="str">
            <v>WEEKDAY</v>
          </cell>
          <cell r="C58">
            <v>5005</v>
          </cell>
          <cell r="D58">
            <v>300490</v>
          </cell>
          <cell r="E58" t="str">
            <v>ALCATRAZ AV &amp; DOVER ST</v>
          </cell>
          <cell r="F58">
            <v>0</v>
          </cell>
          <cell r="G58">
            <v>0</v>
          </cell>
          <cell r="H58">
            <v>0</v>
          </cell>
          <cell r="I58">
            <v>37.849119999999999</v>
          </cell>
          <cell r="J58">
            <v>-122.26913</v>
          </cell>
          <cell r="K58" t="str">
            <v>BERKELEY</v>
          </cell>
          <cell r="L58" t="str">
            <v>ALAMEDA</v>
          </cell>
          <cell r="M58">
            <v>1</v>
          </cell>
        </row>
        <row r="59">
          <cell r="A59">
            <v>52723</v>
          </cell>
          <cell r="B59" t="str">
            <v>WEEKDAY</v>
          </cell>
          <cell r="C59">
            <v>5005</v>
          </cell>
          <cell r="D59">
            <v>300520</v>
          </cell>
          <cell r="E59" t="str">
            <v>ALCATRAZ AV &amp; KING ST</v>
          </cell>
          <cell r="F59">
            <v>0</v>
          </cell>
          <cell r="G59">
            <v>0</v>
          </cell>
          <cell r="H59">
            <v>0</v>
          </cell>
          <cell r="I59">
            <v>37.848529999999997</v>
          </cell>
          <cell r="J59">
            <v>-122.27352</v>
          </cell>
          <cell r="K59" t="str">
            <v>BERKELEY</v>
          </cell>
          <cell r="L59" t="str">
            <v>ALAMEDA</v>
          </cell>
          <cell r="M59">
            <v>1</v>
          </cell>
        </row>
        <row r="60">
          <cell r="A60">
            <v>59321</v>
          </cell>
          <cell r="B60" t="str">
            <v>WEEKDAY</v>
          </cell>
          <cell r="C60">
            <v>5005</v>
          </cell>
          <cell r="D60">
            <v>300530</v>
          </cell>
          <cell r="E60" t="str">
            <v>ALCATRAZ AV &amp; KING ST</v>
          </cell>
          <cell r="F60">
            <v>0</v>
          </cell>
          <cell r="G60">
            <v>0</v>
          </cell>
          <cell r="H60">
            <v>0</v>
          </cell>
          <cell r="I60">
            <v>37.848399999999998</v>
          </cell>
          <cell r="J60">
            <v>-122.27372</v>
          </cell>
          <cell r="K60" t="str">
            <v>BERKELEY</v>
          </cell>
          <cell r="L60" t="str">
            <v>ALAMEDA</v>
          </cell>
          <cell r="M60">
            <v>1</v>
          </cell>
        </row>
        <row r="61">
          <cell r="A61">
            <v>55164</v>
          </cell>
          <cell r="B61" t="str">
            <v>WEEKDAY</v>
          </cell>
          <cell r="C61">
            <v>5005</v>
          </cell>
          <cell r="D61">
            <v>300540</v>
          </cell>
          <cell r="E61" t="str">
            <v>ALCATRAZ AV &amp; SACRAMENTO ST</v>
          </cell>
          <cell r="F61">
            <v>0</v>
          </cell>
          <cell r="G61">
            <v>0</v>
          </cell>
          <cell r="H61">
            <v>0</v>
          </cell>
          <cell r="I61">
            <v>37.847909999999999</v>
          </cell>
          <cell r="J61">
            <v>-122.27735</v>
          </cell>
          <cell r="K61" t="str">
            <v>BERKELEY</v>
          </cell>
          <cell r="L61" t="str">
            <v>ALAMEDA</v>
          </cell>
          <cell r="M61">
            <v>1</v>
          </cell>
        </row>
        <row r="62">
          <cell r="A62">
            <v>52756</v>
          </cell>
          <cell r="B62" t="str">
            <v>WEEKDAY</v>
          </cell>
          <cell r="C62">
            <v>5005</v>
          </cell>
          <cell r="D62">
            <v>300550</v>
          </cell>
          <cell r="E62" t="str">
            <v>ALCATRAZ AV &amp; SACRAMENTO ST</v>
          </cell>
          <cell r="F62">
            <v>0</v>
          </cell>
          <cell r="G62">
            <v>0</v>
          </cell>
          <cell r="H62">
            <v>0</v>
          </cell>
          <cell r="I62">
            <v>37.847794999999998</v>
          </cell>
          <cell r="J62">
            <v>-122.277191</v>
          </cell>
          <cell r="K62" t="str">
            <v>BERKELEY</v>
          </cell>
          <cell r="L62" t="str">
            <v>ALAMEDA</v>
          </cell>
          <cell r="M62">
            <v>1</v>
          </cell>
        </row>
        <row r="63">
          <cell r="A63">
            <v>57990</v>
          </cell>
          <cell r="B63" t="str">
            <v>WEEKDAY</v>
          </cell>
          <cell r="C63">
            <v>4060</v>
          </cell>
          <cell r="D63">
            <v>300560</v>
          </cell>
          <cell r="E63" t="str">
            <v>ARLINGTON AV &amp; BOYNTON AV</v>
          </cell>
          <cell r="F63">
            <v>2</v>
          </cell>
          <cell r="G63">
            <v>0</v>
          </cell>
          <cell r="H63">
            <v>2</v>
          </cell>
          <cell r="I63">
            <v>37.902068</v>
          </cell>
          <cell r="J63">
            <v>-122.276606</v>
          </cell>
          <cell r="K63" t="str">
            <v>BERKELEY</v>
          </cell>
          <cell r="L63" t="str">
            <v>ALAMEDA</v>
          </cell>
          <cell r="M63">
            <v>1</v>
          </cell>
        </row>
        <row r="64">
          <cell r="A64">
            <v>54578</v>
          </cell>
          <cell r="B64" t="str">
            <v>WEEKDAY</v>
          </cell>
          <cell r="C64">
            <v>3505</v>
          </cell>
          <cell r="D64">
            <v>300570</v>
          </cell>
          <cell r="E64" t="str">
            <v>ARLINGTON AV &amp; BOYNTON PATH</v>
          </cell>
          <cell r="F64">
            <v>1</v>
          </cell>
          <cell r="G64">
            <v>4</v>
          </cell>
          <cell r="H64">
            <v>5</v>
          </cell>
          <cell r="I64">
            <v>37.901935999999999</v>
          </cell>
          <cell r="J64">
            <v>-122.27641800000001</v>
          </cell>
          <cell r="K64" t="str">
            <v>BERKELEY</v>
          </cell>
          <cell r="L64" t="str">
            <v>ALAMEDA</v>
          </cell>
          <cell r="M64">
            <v>1</v>
          </cell>
        </row>
        <row r="65">
          <cell r="A65">
            <v>55107</v>
          </cell>
          <cell r="B65" t="str">
            <v>WEEKDAY</v>
          </cell>
          <cell r="C65">
            <v>3838</v>
          </cell>
          <cell r="D65">
            <v>300580</v>
          </cell>
          <cell r="E65" t="str">
            <v>ARLINGTON AV &amp; INDIAN ROCK P</v>
          </cell>
          <cell r="F65">
            <v>1</v>
          </cell>
          <cell r="G65">
            <v>2</v>
          </cell>
          <cell r="H65">
            <v>3</v>
          </cell>
          <cell r="I65">
            <v>37.891992000000002</v>
          </cell>
          <cell r="J65">
            <v>-122.27393600000001</v>
          </cell>
          <cell r="K65" t="str">
            <v>BERKELEY</v>
          </cell>
          <cell r="L65" t="str">
            <v>ALAMEDA</v>
          </cell>
          <cell r="M65">
            <v>1</v>
          </cell>
        </row>
        <row r="66">
          <cell r="A66">
            <v>56752</v>
          </cell>
          <cell r="B66" t="str">
            <v>WEEKDAY</v>
          </cell>
          <cell r="C66">
            <v>4291</v>
          </cell>
          <cell r="D66">
            <v>300590</v>
          </cell>
          <cell r="E66" t="str">
            <v>ARLINGTON AV &amp; INDIAN ROCK P</v>
          </cell>
          <cell r="F66">
            <v>1</v>
          </cell>
          <cell r="G66">
            <v>1</v>
          </cell>
          <cell r="H66">
            <v>2</v>
          </cell>
          <cell r="I66">
            <v>37.891992999999999</v>
          </cell>
          <cell r="J66">
            <v>-122.274208</v>
          </cell>
          <cell r="K66" t="str">
            <v>BERKELEY</v>
          </cell>
          <cell r="L66" t="str">
            <v>ALAMEDA</v>
          </cell>
          <cell r="M66">
            <v>1</v>
          </cell>
        </row>
        <row r="67">
          <cell r="A67">
            <v>53723</v>
          </cell>
          <cell r="B67" t="str">
            <v>WEEKDAY</v>
          </cell>
          <cell r="C67">
            <v>4247</v>
          </cell>
          <cell r="D67">
            <v>300600</v>
          </cell>
          <cell r="E67" t="str">
            <v>ARLINGTON AV &amp; MENDOCINO PAT</v>
          </cell>
          <cell r="F67">
            <v>0</v>
          </cell>
          <cell r="G67">
            <v>1</v>
          </cell>
          <cell r="H67">
            <v>2</v>
          </cell>
          <cell r="I67">
            <v>37.893110999999998</v>
          </cell>
          <cell r="J67">
            <v>-122.27464000000001</v>
          </cell>
          <cell r="K67" t="str">
            <v>BERKELEY</v>
          </cell>
          <cell r="L67" t="str">
            <v>ALAMEDA</v>
          </cell>
          <cell r="M67">
            <v>1</v>
          </cell>
        </row>
        <row r="68">
          <cell r="A68">
            <v>56753</v>
          </cell>
          <cell r="B68" t="str">
            <v>WEEKDAY</v>
          </cell>
          <cell r="C68">
            <v>4818</v>
          </cell>
          <cell r="D68">
            <v>300610</v>
          </cell>
          <cell r="E68" t="str">
            <v>ARLINGTON AV &amp; MENDOCINO AV</v>
          </cell>
          <cell r="F68">
            <v>0</v>
          </cell>
          <cell r="G68">
            <v>0</v>
          </cell>
          <cell r="H68">
            <v>0</v>
          </cell>
          <cell r="I68">
            <v>37.893230000000003</v>
          </cell>
          <cell r="J68">
            <v>-122.27482999999999</v>
          </cell>
          <cell r="K68" t="str">
            <v>BERKELEY</v>
          </cell>
          <cell r="L68" t="str">
            <v>ALAMEDA</v>
          </cell>
          <cell r="M68">
            <v>1</v>
          </cell>
        </row>
        <row r="69">
          <cell r="A69">
            <v>57585</v>
          </cell>
          <cell r="B69" t="str">
            <v>WEEKDAY</v>
          </cell>
          <cell r="C69">
            <v>4301</v>
          </cell>
          <cell r="D69">
            <v>300620</v>
          </cell>
          <cell r="E69" t="str">
            <v>ARLINGTON AV &amp; SAN ANTONIO A</v>
          </cell>
          <cell r="F69">
            <v>1</v>
          </cell>
          <cell r="G69">
            <v>0</v>
          </cell>
          <cell r="H69">
            <v>2</v>
          </cell>
          <cell r="I69">
            <v>37.899121999999998</v>
          </cell>
          <cell r="J69">
            <v>-122.277421</v>
          </cell>
          <cell r="K69" t="str">
            <v>BERKELEY</v>
          </cell>
          <cell r="L69" t="str">
            <v>ALAMEDA</v>
          </cell>
          <cell r="M69">
            <v>1</v>
          </cell>
        </row>
        <row r="70">
          <cell r="A70">
            <v>58768</v>
          </cell>
          <cell r="B70" t="str">
            <v>WEEKDAY</v>
          </cell>
          <cell r="C70">
            <v>4053</v>
          </cell>
          <cell r="D70">
            <v>300630</v>
          </cell>
          <cell r="E70" t="str">
            <v>ARLINGTON AV &amp; SAN FERNANDO</v>
          </cell>
          <cell r="F70">
            <v>0</v>
          </cell>
          <cell r="G70">
            <v>2</v>
          </cell>
          <cell r="H70">
            <v>2</v>
          </cell>
          <cell r="I70">
            <v>37.898856000000002</v>
          </cell>
          <cell r="J70">
            <v>-122.27656899999999</v>
          </cell>
          <cell r="K70" t="str">
            <v>BERKELEY</v>
          </cell>
          <cell r="L70" t="str">
            <v>ALAMEDA</v>
          </cell>
          <cell r="M70">
            <v>1</v>
          </cell>
        </row>
        <row r="71">
          <cell r="A71">
            <v>57432</v>
          </cell>
          <cell r="B71" t="str">
            <v>WEEKDAY</v>
          </cell>
          <cell r="C71">
            <v>3184</v>
          </cell>
          <cell r="D71">
            <v>300640</v>
          </cell>
          <cell r="E71" t="str">
            <v>ARLINGTON AV &amp; SAN LUIS RD</v>
          </cell>
          <cell r="F71">
            <v>1</v>
          </cell>
          <cell r="G71">
            <v>5</v>
          </cell>
          <cell r="H71">
            <v>6</v>
          </cell>
          <cell r="I71">
            <v>37.900986000000003</v>
          </cell>
          <cell r="J71">
            <v>-122.27691</v>
          </cell>
          <cell r="K71" t="str">
            <v>BERKELEY</v>
          </cell>
          <cell r="L71" t="str">
            <v>ALAMEDA</v>
          </cell>
          <cell r="M71">
            <v>1</v>
          </cell>
        </row>
        <row r="72">
          <cell r="A72">
            <v>59970</v>
          </cell>
          <cell r="B72" t="str">
            <v>WEEKDAY</v>
          </cell>
          <cell r="C72">
            <v>3679</v>
          </cell>
          <cell r="D72">
            <v>300650</v>
          </cell>
          <cell r="E72" t="str">
            <v>ARLINGTON AV &amp; SAN LUIS RD</v>
          </cell>
          <cell r="F72">
            <v>3</v>
          </cell>
          <cell r="G72">
            <v>1</v>
          </cell>
          <cell r="H72">
            <v>4</v>
          </cell>
          <cell r="I72">
            <v>37.900953000000001</v>
          </cell>
          <cell r="J72">
            <v>-122.277181</v>
          </cell>
          <cell r="K72" t="str">
            <v>BERKELEY</v>
          </cell>
          <cell r="L72" t="str">
            <v>ALAMEDA</v>
          </cell>
          <cell r="M72">
            <v>1</v>
          </cell>
        </row>
        <row r="73">
          <cell r="A73">
            <v>59938</v>
          </cell>
          <cell r="B73" t="str">
            <v>WEEKDAY</v>
          </cell>
          <cell r="C73">
            <v>3800</v>
          </cell>
          <cell r="D73">
            <v>300660</v>
          </cell>
          <cell r="E73" t="str">
            <v>ARLINGTON AV &amp; SOUTHAMPTON A</v>
          </cell>
          <cell r="F73">
            <v>1</v>
          </cell>
          <cell r="G73">
            <v>2</v>
          </cell>
          <cell r="H73">
            <v>3</v>
          </cell>
          <cell r="I73">
            <v>37.894404999999999</v>
          </cell>
          <cell r="J73">
            <v>-122.27472</v>
          </cell>
          <cell r="K73" t="str">
            <v>BERKELEY</v>
          </cell>
          <cell r="L73" t="str">
            <v>ALAMEDA</v>
          </cell>
          <cell r="M73">
            <v>1</v>
          </cell>
        </row>
        <row r="74">
          <cell r="A74">
            <v>51880</v>
          </cell>
          <cell r="B74" t="str">
            <v>WEEKDAY</v>
          </cell>
          <cell r="C74">
            <v>4192</v>
          </cell>
          <cell r="D74">
            <v>300670</v>
          </cell>
          <cell r="E74" t="str">
            <v>ARLINGTON AV &amp; THOUSAND OAKS</v>
          </cell>
          <cell r="F74">
            <v>2</v>
          </cell>
          <cell r="G74">
            <v>0</v>
          </cell>
          <cell r="H74">
            <v>2</v>
          </cell>
          <cell r="I74">
            <v>37.897382999999998</v>
          </cell>
          <cell r="J74">
            <v>-122.27628199999999</v>
          </cell>
          <cell r="K74" t="str">
            <v>BERKELEY</v>
          </cell>
          <cell r="L74" t="str">
            <v>ALAMEDA</v>
          </cell>
          <cell r="M74">
            <v>1</v>
          </cell>
        </row>
        <row r="75">
          <cell r="A75">
            <v>56759</v>
          </cell>
          <cell r="B75" t="str">
            <v>WEEKDAY</v>
          </cell>
          <cell r="C75">
            <v>3663</v>
          </cell>
          <cell r="D75">
            <v>300680</v>
          </cell>
          <cell r="E75" t="str">
            <v>ARLINGTON AV &amp; THOUSAND OAKS</v>
          </cell>
          <cell r="F75">
            <v>1</v>
          </cell>
          <cell r="G75">
            <v>3</v>
          </cell>
          <cell r="H75">
            <v>4</v>
          </cell>
          <cell r="I75">
            <v>37.897199999999998</v>
          </cell>
          <cell r="J75">
            <v>-122.27572000000001</v>
          </cell>
          <cell r="K75" t="str">
            <v>BERKELEY</v>
          </cell>
          <cell r="L75" t="str">
            <v>ALAMEDA</v>
          </cell>
          <cell r="M75">
            <v>1</v>
          </cell>
        </row>
        <row r="76">
          <cell r="A76">
            <v>52880</v>
          </cell>
          <cell r="B76" t="str">
            <v>WEEKDAY</v>
          </cell>
          <cell r="C76">
            <v>4527</v>
          </cell>
          <cell r="D76">
            <v>300690</v>
          </cell>
          <cell r="E76" t="str">
            <v>ARLINGTON AV &amp; YOSEMITE RD</v>
          </cell>
          <cell r="F76">
            <v>1</v>
          </cell>
          <cell r="G76">
            <v>0</v>
          </cell>
          <cell r="H76">
            <v>1</v>
          </cell>
          <cell r="I76">
            <v>37.894962</v>
          </cell>
          <cell r="J76">
            <v>-122.27525900000001</v>
          </cell>
          <cell r="K76" t="str">
            <v>BERKELEY</v>
          </cell>
          <cell r="L76" t="str">
            <v>ALAMEDA</v>
          </cell>
          <cell r="M76">
            <v>1</v>
          </cell>
        </row>
        <row r="77">
          <cell r="A77">
            <v>55817</v>
          </cell>
          <cell r="B77" t="str">
            <v>WEEKDAY</v>
          </cell>
          <cell r="C77">
            <v>3999</v>
          </cell>
          <cell r="D77">
            <v>300710</v>
          </cell>
          <cell r="E77" t="str">
            <v>ASHBY AV &amp; 7TH ST</v>
          </cell>
          <cell r="F77">
            <v>0</v>
          </cell>
          <cell r="G77">
            <v>2</v>
          </cell>
          <cell r="H77">
            <v>2</v>
          </cell>
          <cell r="I77">
            <v>37.851191</v>
          </cell>
          <cell r="J77">
            <v>-122.290509</v>
          </cell>
          <cell r="K77" t="str">
            <v>BERKELEY</v>
          </cell>
          <cell r="L77" t="str">
            <v>ALAMEDA</v>
          </cell>
          <cell r="M77">
            <v>1</v>
          </cell>
        </row>
        <row r="78">
          <cell r="A78">
            <v>50667</v>
          </cell>
          <cell r="B78" t="str">
            <v>WEEKDAY</v>
          </cell>
          <cell r="C78">
            <v>4771</v>
          </cell>
          <cell r="D78">
            <v>300720</v>
          </cell>
          <cell r="E78" t="str">
            <v>ASHBY AV &amp; ACTON ST</v>
          </cell>
          <cell r="F78">
            <v>0</v>
          </cell>
          <cell r="G78">
            <v>0</v>
          </cell>
          <cell r="H78">
            <v>0</v>
          </cell>
          <cell r="I78">
            <v>37.853197999999999</v>
          </cell>
          <cell r="J78">
            <v>-122.281008</v>
          </cell>
          <cell r="K78" t="str">
            <v>BERKELEY</v>
          </cell>
          <cell r="L78" t="str">
            <v>ALAMEDA</v>
          </cell>
          <cell r="M78">
            <v>1</v>
          </cell>
        </row>
        <row r="79">
          <cell r="A79">
            <v>54954</v>
          </cell>
          <cell r="B79" t="str">
            <v>WEEKDAY</v>
          </cell>
          <cell r="C79">
            <v>4718</v>
          </cell>
          <cell r="D79">
            <v>300730</v>
          </cell>
          <cell r="E79" t="str">
            <v>ASHBY AV &amp; ACTON ST</v>
          </cell>
          <cell r="F79">
            <v>0</v>
          </cell>
          <cell r="G79">
            <v>0</v>
          </cell>
          <cell r="H79">
            <v>0</v>
          </cell>
          <cell r="I79">
            <v>37.853217000000001</v>
          </cell>
          <cell r="J79">
            <v>-122.281734</v>
          </cell>
          <cell r="K79" t="str">
            <v>BERKELEY</v>
          </cell>
          <cell r="L79" t="str">
            <v>ALAMEDA</v>
          </cell>
          <cell r="M79">
            <v>1</v>
          </cell>
        </row>
        <row r="80">
          <cell r="A80">
            <v>56858</v>
          </cell>
          <cell r="B80" t="str">
            <v>WEEKDAY</v>
          </cell>
          <cell r="C80">
            <v>3546</v>
          </cell>
          <cell r="D80">
            <v>300740</v>
          </cell>
          <cell r="E80" t="str">
            <v>ASHBY AV &amp; ADELINE ST</v>
          </cell>
          <cell r="F80">
            <v>1</v>
          </cell>
          <cell r="G80">
            <v>4</v>
          </cell>
          <cell r="H80">
            <v>4</v>
          </cell>
          <cell r="I80">
            <v>37.855117999999997</v>
          </cell>
          <cell r="J80">
            <v>-122.26846999999999</v>
          </cell>
          <cell r="K80" t="str">
            <v>BERKELEY</v>
          </cell>
          <cell r="L80" t="str">
            <v>ALAMEDA</v>
          </cell>
          <cell r="M80">
            <v>1</v>
          </cell>
        </row>
        <row r="81">
          <cell r="A81">
            <v>52239</v>
          </cell>
          <cell r="B81" t="str">
            <v>WEEKDAY</v>
          </cell>
          <cell r="C81">
            <v>4329</v>
          </cell>
          <cell r="D81">
            <v>300750</v>
          </cell>
          <cell r="E81" t="str">
            <v>ASHBY AV &amp; ADELINE ST</v>
          </cell>
          <cell r="F81">
            <v>1</v>
          </cell>
          <cell r="G81">
            <v>1</v>
          </cell>
          <cell r="H81">
            <v>2</v>
          </cell>
          <cell r="I81">
            <v>37.854813</v>
          </cell>
          <cell r="J81">
            <v>-122.26866200000001</v>
          </cell>
          <cell r="K81" t="str">
            <v>BERKELEY</v>
          </cell>
          <cell r="L81" t="str">
            <v>ALAMEDA</v>
          </cell>
          <cell r="M81">
            <v>1</v>
          </cell>
        </row>
        <row r="82">
          <cell r="A82">
            <v>52336</v>
          </cell>
          <cell r="B82" t="str">
            <v>WEEKDAY</v>
          </cell>
          <cell r="C82">
            <v>4619</v>
          </cell>
          <cell r="D82">
            <v>300830</v>
          </cell>
          <cell r="E82" t="str">
            <v>ASHBY AV &amp; DEAKIN ST</v>
          </cell>
          <cell r="F82">
            <v>0</v>
          </cell>
          <cell r="G82">
            <v>1</v>
          </cell>
          <cell r="H82">
            <v>1</v>
          </cell>
          <cell r="I82">
            <v>37.855870000000003</v>
          </cell>
          <cell r="J82">
            <v>-122.262621</v>
          </cell>
          <cell r="K82" t="str">
            <v>BERKELEY</v>
          </cell>
          <cell r="L82" t="str">
            <v>ALAMEDA</v>
          </cell>
          <cell r="M82">
            <v>1</v>
          </cell>
        </row>
        <row r="83">
          <cell r="A83">
            <v>57658</v>
          </cell>
          <cell r="B83" t="str">
            <v>WEEKDAY</v>
          </cell>
          <cell r="C83">
            <v>4560</v>
          </cell>
          <cell r="D83">
            <v>300840</v>
          </cell>
          <cell r="E83" t="str">
            <v>ASHBY AV &amp; DEAKIN ST</v>
          </cell>
          <cell r="F83">
            <v>0</v>
          </cell>
          <cell r="G83">
            <v>1</v>
          </cell>
          <cell r="H83">
            <v>1</v>
          </cell>
          <cell r="I83">
            <v>37.855778000000001</v>
          </cell>
          <cell r="J83">
            <v>-122.26218</v>
          </cell>
          <cell r="K83" t="str">
            <v>BERKELEY</v>
          </cell>
          <cell r="L83" t="str">
            <v>ALAMEDA</v>
          </cell>
          <cell r="M83">
            <v>1</v>
          </cell>
        </row>
        <row r="84">
          <cell r="A84">
            <v>52300</v>
          </cell>
          <cell r="B84" t="str">
            <v>WEEKDAY</v>
          </cell>
          <cell r="C84">
            <v>4529</v>
          </cell>
          <cell r="D84">
            <v>301010</v>
          </cell>
          <cell r="E84" t="str">
            <v>ASHBY AV &amp; SAN PABLO AV</v>
          </cell>
          <cell r="F84">
            <v>0</v>
          </cell>
          <cell r="G84">
            <v>1</v>
          </cell>
          <cell r="H84">
            <v>1</v>
          </cell>
          <cell r="I84">
            <v>37.852179</v>
          </cell>
          <cell r="J84">
            <v>-122.28627</v>
          </cell>
          <cell r="K84" t="str">
            <v>BERKELEY</v>
          </cell>
          <cell r="L84" t="str">
            <v>ALAMEDA</v>
          </cell>
          <cell r="M84">
            <v>1</v>
          </cell>
        </row>
        <row r="85">
          <cell r="A85">
            <v>52599</v>
          </cell>
          <cell r="B85" t="str">
            <v>WEEKDAY</v>
          </cell>
          <cell r="C85">
            <v>3547</v>
          </cell>
          <cell r="D85">
            <v>301020</v>
          </cell>
          <cell r="E85" t="str">
            <v>ASHBY AV &amp; SAN PABLO AV</v>
          </cell>
          <cell r="F85">
            <v>4</v>
          </cell>
          <cell r="G85">
            <v>0</v>
          </cell>
          <cell r="H85">
            <v>4</v>
          </cell>
          <cell r="I85">
            <v>37.852142000000001</v>
          </cell>
          <cell r="J85">
            <v>-122.28712400000001</v>
          </cell>
          <cell r="K85" t="str">
            <v>BERKELEY</v>
          </cell>
          <cell r="L85" t="str">
            <v>ALAMEDA</v>
          </cell>
          <cell r="M85">
            <v>1</v>
          </cell>
        </row>
        <row r="86">
          <cell r="A86">
            <v>52339</v>
          </cell>
          <cell r="B86" t="str">
            <v>WEEKDAY</v>
          </cell>
          <cell r="C86">
            <v>4649</v>
          </cell>
          <cell r="D86">
            <v>301030</v>
          </cell>
          <cell r="E86" t="str">
            <v>ASHBY AV &amp; SHATTUCK AV</v>
          </cell>
          <cell r="F86">
            <v>0</v>
          </cell>
          <cell r="G86">
            <v>0</v>
          </cell>
          <cell r="H86">
            <v>1</v>
          </cell>
          <cell r="I86">
            <v>37.855257000000002</v>
          </cell>
          <cell r="J86">
            <v>-122.266184</v>
          </cell>
          <cell r="K86" t="str">
            <v>BERKELEY</v>
          </cell>
          <cell r="L86" t="str">
            <v>ALAMEDA</v>
          </cell>
          <cell r="M86">
            <v>1</v>
          </cell>
        </row>
        <row r="87">
          <cell r="A87">
            <v>55016</v>
          </cell>
          <cell r="B87" t="str">
            <v>WEEKDAY</v>
          </cell>
          <cell r="C87">
            <v>4561</v>
          </cell>
          <cell r="D87">
            <v>301040</v>
          </cell>
          <cell r="E87" t="str">
            <v>ASHBY AV &amp; SHATTUCK AV</v>
          </cell>
          <cell r="F87">
            <v>0</v>
          </cell>
          <cell r="G87">
            <v>1</v>
          </cell>
          <cell r="H87">
            <v>1</v>
          </cell>
          <cell r="I87">
            <v>37.855352000000003</v>
          </cell>
          <cell r="J87">
            <v>-122.26683</v>
          </cell>
          <cell r="K87" t="str">
            <v>BERKELEY</v>
          </cell>
          <cell r="L87" t="str">
            <v>ALAMEDA</v>
          </cell>
          <cell r="M87">
            <v>1</v>
          </cell>
        </row>
        <row r="88">
          <cell r="A88">
            <v>59300</v>
          </cell>
          <cell r="B88" t="str">
            <v>WEEKDAY</v>
          </cell>
          <cell r="C88">
            <v>3922</v>
          </cell>
          <cell r="D88">
            <v>301050</v>
          </cell>
          <cell r="E88" t="str">
            <v>ASHBY AV &amp; TELEGRAPH AV</v>
          </cell>
          <cell r="F88">
            <v>0</v>
          </cell>
          <cell r="G88">
            <v>2</v>
          </cell>
          <cell r="H88">
            <v>3</v>
          </cell>
          <cell r="I88">
            <v>37.856206</v>
          </cell>
          <cell r="J88">
            <v>-122.26015599999999</v>
          </cell>
          <cell r="K88" t="str">
            <v>BERKELEY</v>
          </cell>
          <cell r="L88" t="str">
            <v>ALAMEDA</v>
          </cell>
          <cell r="M88">
            <v>1</v>
          </cell>
        </row>
        <row r="89">
          <cell r="A89">
            <v>56796</v>
          </cell>
          <cell r="B89" t="str">
            <v>WEEKDAY</v>
          </cell>
          <cell r="C89">
            <v>5005</v>
          </cell>
          <cell r="D89">
            <v>301070</v>
          </cell>
          <cell r="E89" t="str">
            <v>ASHBY AV &amp; WHEELER ST</v>
          </cell>
          <cell r="F89">
            <v>0</v>
          </cell>
          <cell r="G89">
            <v>0</v>
          </cell>
          <cell r="H89">
            <v>0</v>
          </cell>
          <cell r="I89">
            <v>37.855592000000001</v>
          </cell>
          <cell r="J89">
            <v>-122.26484000000001</v>
          </cell>
          <cell r="K89" t="str">
            <v>BERKELEY</v>
          </cell>
          <cell r="L89" t="str">
            <v>ALAMEDA</v>
          </cell>
          <cell r="M89">
            <v>1</v>
          </cell>
        </row>
        <row r="90">
          <cell r="A90">
            <v>58234</v>
          </cell>
          <cell r="B90" t="str">
            <v>WEEKDAY</v>
          </cell>
          <cell r="C90">
            <v>4816</v>
          </cell>
          <cell r="D90">
            <v>301080</v>
          </cell>
          <cell r="E90" t="str">
            <v>ASHBY AV &amp; WHEELER ST</v>
          </cell>
          <cell r="F90">
            <v>0</v>
          </cell>
          <cell r="G90">
            <v>0</v>
          </cell>
          <cell r="H90">
            <v>0</v>
          </cell>
          <cell r="I90">
            <v>37.855510000000002</v>
          </cell>
          <cell r="J90">
            <v>-122.26429400000001</v>
          </cell>
          <cell r="K90" t="str">
            <v>BERKELEY</v>
          </cell>
          <cell r="L90" t="str">
            <v>ALAMEDA</v>
          </cell>
          <cell r="M90">
            <v>1</v>
          </cell>
        </row>
        <row r="91">
          <cell r="A91">
            <v>58958</v>
          </cell>
          <cell r="B91" t="str">
            <v>WEEKDAY</v>
          </cell>
          <cell r="C91">
            <v>3020</v>
          </cell>
          <cell r="D91">
            <v>301260</v>
          </cell>
          <cell r="E91" t="str">
            <v>CEDAR ST &amp; ACTON ST</v>
          </cell>
          <cell r="F91">
            <v>7</v>
          </cell>
          <cell r="G91">
            <v>0</v>
          </cell>
          <cell r="H91">
            <v>7</v>
          </cell>
          <cell r="I91">
            <v>37.876272999999998</v>
          </cell>
          <cell r="J91">
            <v>-122.285194</v>
          </cell>
          <cell r="K91" t="str">
            <v>BERKELEY</v>
          </cell>
          <cell r="L91" t="str">
            <v>ALAMEDA</v>
          </cell>
          <cell r="M91">
            <v>1</v>
          </cell>
        </row>
        <row r="92">
          <cell r="A92">
            <v>57156</v>
          </cell>
          <cell r="B92" t="str">
            <v>WEEKDAY</v>
          </cell>
          <cell r="C92">
            <v>3575</v>
          </cell>
          <cell r="D92">
            <v>301270</v>
          </cell>
          <cell r="E92" t="str">
            <v>CEDAR ST &amp; ACTON ST</v>
          </cell>
          <cell r="F92">
            <v>0</v>
          </cell>
          <cell r="G92">
            <v>4</v>
          </cell>
          <cell r="H92">
            <v>4</v>
          </cell>
          <cell r="I92">
            <v>37.876401000000001</v>
          </cell>
          <cell r="J92">
            <v>-122.285314</v>
          </cell>
          <cell r="K92" t="str">
            <v>BERKELEY</v>
          </cell>
          <cell r="L92" t="str">
            <v>ALAMEDA</v>
          </cell>
          <cell r="M92">
            <v>1</v>
          </cell>
        </row>
        <row r="93">
          <cell r="A93">
            <v>58432</v>
          </cell>
          <cell r="B93" t="str">
            <v>WEEKDAY</v>
          </cell>
          <cell r="C93">
            <v>1920</v>
          </cell>
          <cell r="D93">
            <v>301320</v>
          </cell>
          <cell r="E93" t="str">
            <v>CEDAR ST &amp; CEDAR ROSE PARK</v>
          </cell>
          <cell r="F93">
            <v>2</v>
          </cell>
          <cell r="G93">
            <v>17</v>
          </cell>
          <cell r="H93">
            <v>19</v>
          </cell>
          <cell r="I93">
            <v>37.876188999999997</v>
          </cell>
          <cell r="J93">
            <v>-122.287397</v>
          </cell>
          <cell r="K93" t="str">
            <v>BERKELEY</v>
          </cell>
          <cell r="L93" t="str">
            <v>ALAMEDA</v>
          </cell>
          <cell r="M93">
            <v>1</v>
          </cell>
        </row>
        <row r="94">
          <cell r="A94">
            <v>50234</v>
          </cell>
          <cell r="B94" t="str">
            <v>WEEKDAY</v>
          </cell>
          <cell r="C94">
            <v>2944</v>
          </cell>
          <cell r="D94">
            <v>301340</v>
          </cell>
          <cell r="E94" t="str">
            <v>CEDAR ST &amp; CORNELL AV</v>
          </cell>
          <cell r="F94">
            <v>7</v>
          </cell>
          <cell r="G94">
            <v>1</v>
          </cell>
          <cell r="H94">
            <v>8</v>
          </cell>
          <cell r="I94">
            <v>37.875480000000003</v>
          </cell>
          <cell r="J94">
            <v>-122.291651</v>
          </cell>
          <cell r="K94" t="str">
            <v>BERKELEY</v>
          </cell>
          <cell r="L94" t="str">
            <v>ALAMEDA</v>
          </cell>
          <cell r="M94">
            <v>1</v>
          </cell>
        </row>
        <row r="95">
          <cell r="A95">
            <v>54501</v>
          </cell>
          <cell r="B95" t="str">
            <v>WEEKDAY</v>
          </cell>
          <cell r="C95">
            <v>2617</v>
          </cell>
          <cell r="D95">
            <v>301350</v>
          </cell>
          <cell r="E95" t="str">
            <v>CEDAR ST &amp; CORNELL AV</v>
          </cell>
          <cell r="F95">
            <v>0</v>
          </cell>
          <cell r="G95">
            <v>10</v>
          </cell>
          <cell r="H95">
            <v>10</v>
          </cell>
          <cell r="I95">
            <v>37.875627999999999</v>
          </cell>
          <cell r="J95">
            <v>-122.291376</v>
          </cell>
          <cell r="K95" t="str">
            <v>BERKELEY</v>
          </cell>
          <cell r="L95" t="str">
            <v>ALAMEDA</v>
          </cell>
          <cell r="M95">
            <v>1</v>
          </cell>
        </row>
        <row r="96">
          <cell r="A96">
            <v>55241</v>
          </cell>
          <cell r="B96" t="str">
            <v>WEEKDAY</v>
          </cell>
          <cell r="C96">
            <v>1969</v>
          </cell>
          <cell r="D96">
            <v>301460</v>
          </cell>
          <cell r="E96" t="str">
            <v>CEDAR ST &amp; SACRAMENTO ST</v>
          </cell>
          <cell r="F96">
            <v>1</v>
          </cell>
          <cell r="G96">
            <v>17</v>
          </cell>
          <cell r="H96">
            <v>18</v>
          </cell>
          <cell r="I96">
            <v>37.876672999999997</v>
          </cell>
          <cell r="J96">
            <v>-122.283084</v>
          </cell>
          <cell r="K96" t="str">
            <v>BERKELEY</v>
          </cell>
          <cell r="L96" t="str">
            <v>ALAMEDA</v>
          </cell>
          <cell r="M96">
            <v>1</v>
          </cell>
        </row>
        <row r="97">
          <cell r="A97">
            <v>55327</v>
          </cell>
          <cell r="B97" t="str">
            <v>WEEKDAY</v>
          </cell>
          <cell r="C97">
            <v>980</v>
          </cell>
          <cell r="D97">
            <v>301480</v>
          </cell>
          <cell r="E97" t="str">
            <v>CEDAR ST &amp; SAN PABLO AV</v>
          </cell>
          <cell r="F97">
            <v>4</v>
          </cell>
          <cell r="G97">
            <v>40</v>
          </cell>
          <cell r="H97">
            <v>44</v>
          </cell>
          <cell r="I97">
            <v>37.875359000000003</v>
          </cell>
          <cell r="J97">
            <v>-122.29387199999999</v>
          </cell>
          <cell r="K97" t="str">
            <v>BERKELEY</v>
          </cell>
          <cell r="L97" t="str">
            <v>ALAMEDA</v>
          </cell>
          <cell r="M97">
            <v>1</v>
          </cell>
        </row>
        <row r="98">
          <cell r="A98">
            <v>54139</v>
          </cell>
          <cell r="B98" t="str">
            <v>WEEKDAY</v>
          </cell>
          <cell r="C98">
            <v>193</v>
          </cell>
          <cell r="D98">
            <v>301540</v>
          </cell>
          <cell r="E98" t="str">
            <v>CENTER ST &amp; SHATTUCK AV</v>
          </cell>
          <cell r="F98">
            <v>105</v>
          </cell>
          <cell r="G98">
            <v>126</v>
          </cell>
          <cell r="H98">
            <v>231</v>
          </cell>
          <cell r="I98">
            <v>37.870230999999997</v>
          </cell>
          <cell r="J98">
            <v>-122.26914499999999</v>
          </cell>
          <cell r="K98" t="str">
            <v>BERKELEY</v>
          </cell>
          <cell r="L98" t="str">
            <v>ALAMEDA</v>
          </cell>
          <cell r="M98">
            <v>1</v>
          </cell>
        </row>
        <row r="99">
          <cell r="A99">
            <v>53410</v>
          </cell>
          <cell r="B99" t="str">
            <v>WEEKDAY</v>
          </cell>
          <cell r="C99">
            <v>3312</v>
          </cell>
          <cell r="D99">
            <v>301840</v>
          </cell>
          <cell r="E99" t="str">
            <v>COLUSA AV &amp; TACOMA AV</v>
          </cell>
          <cell r="F99">
            <v>0</v>
          </cell>
          <cell r="G99">
            <v>5</v>
          </cell>
          <cell r="H99">
            <v>6</v>
          </cell>
          <cell r="I99">
            <v>37.893155</v>
          </cell>
          <cell r="J99">
            <v>-122.280323</v>
          </cell>
          <cell r="K99" t="str">
            <v>BERKELEY</v>
          </cell>
          <cell r="L99" t="str">
            <v>ALAMEDA</v>
          </cell>
          <cell r="M99">
            <v>1</v>
          </cell>
        </row>
        <row r="100">
          <cell r="A100">
            <v>51277</v>
          </cell>
          <cell r="B100" t="str">
            <v>WEEKDAY</v>
          </cell>
          <cell r="C100">
            <v>2650</v>
          </cell>
          <cell r="D100">
            <v>301850</v>
          </cell>
          <cell r="E100" t="str">
            <v>COLUSA AV &amp; THOUSAND OAKS BL</v>
          </cell>
          <cell r="F100">
            <v>9</v>
          </cell>
          <cell r="G100">
            <v>1</v>
          </cell>
          <cell r="H100">
            <v>10</v>
          </cell>
          <cell r="I100">
            <v>37.896681999999998</v>
          </cell>
          <cell r="J100">
            <v>-122.285399</v>
          </cell>
          <cell r="K100" t="str">
            <v>BERKELEY</v>
          </cell>
          <cell r="L100" t="str">
            <v>ALAMEDA</v>
          </cell>
          <cell r="M100">
            <v>1</v>
          </cell>
        </row>
        <row r="101">
          <cell r="A101">
            <v>57338</v>
          </cell>
          <cell r="B101" t="str">
            <v>WEEKDAY</v>
          </cell>
          <cell r="C101">
            <v>2941</v>
          </cell>
          <cell r="D101">
            <v>301860</v>
          </cell>
          <cell r="E101" t="str">
            <v>COLUSA AV &amp; THOUSAND OAKS BL</v>
          </cell>
          <cell r="F101">
            <v>0</v>
          </cell>
          <cell r="G101">
            <v>8</v>
          </cell>
          <cell r="H101">
            <v>8</v>
          </cell>
          <cell r="I101">
            <v>37.896484999999998</v>
          </cell>
          <cell r="J101">
            <v>-122.28510300000001</v>
          </cell>
          <cell r="K101" t="str">
            <v>BERKELEY</v>
          </cell>
          <cell r="L101" t="str">
            <v>ALAMEDA</v>
          </cell>
          <cell r="M101">
            <v>1</v>
          </cell>
        </row>
        <row r="102">
          <cell r="A102">
            <v>51677</v>
          </cell>
          <cell r="B102" t="str">
            <v>WEEKDAY</v>
          </cell>
          <cell r="C102">
            <v>2742</v>
          </cell>
          <cell r="D102">
            <v>301870</v>
          </cell>
          <cell r="E102" t="str">
            <v>COLUSA AV &amp; THOUSAND OAKS SC</v>
          </cell>
          <cell r="F102">
            <v>7</v>
          </cell>
          <cell r="G102">
            <v>3</v>
          </cell>
          <cell r="H102">
            <v>9</v>
          </cell>
          <cell r="I102">
            <v>37.892263</v>
          </cell>
          <cell r="J102">
            <v>-122.28012200000001</v>
          </cell>
          <cell r="K102" t="str">
            <v>BERKELEY</v>
          </cell>
          <cell r="L102" t="str">
            <v>ALAMEDA</v>
          </cell>
          <cell r="M102">
            <v>1</v>
          </cell>
        </row>
        <row r="103">
          <cell r="A103">
            <v>56410</v>
          </cell>
          <cell r="B103" t="str">
            <v>WEEKDAY</v>
          </cell>
          <cell r="C103">
            <v>3200</v>
          </cell>
          <cell r="D103">
            <v>301880</v>
          </cell>
          <cell r="E103" t="str">
            <v>COLUSA AV &amp; VINCENTE AV</v>
          </cell>
          <cell r="F103">
            <v>1</v>
          </cell>
          <cell r="G103">
            <v>5</v>
          </cell>
          <cell r="H103">
            <v>6</v>
          </cell>
          <cell r="I103">
            <v>37.894567000000002</v>
          </cell>
          <cell r="J103">
            <v>-122.282385</v>
          </cell>
          <cell r="K103" t="str">
            <v>BERKELEY</v>
          </cell>
          <cell r="L103" t="str">
            <v>ALAMEDA</v>
          </cell>
          <cell r="M103">
            <v>1</v>
          </cell>
        </row>
        <row r="104">
          <cell r="A104">
            <v>52377</v>
          </cell>
          <cell r="B104" t="str">
            <v>WEEKDAY</v>
          </cell>
          <cell r="C104">
            <v>3331</v>
          </cell>
          <cell r="D104">
            <v>301890</v>
          </cell>
          <cell r="E104" t="str">
            <v>COLUSA AV &amp; VINCENTE AV</v>
          </cell>
          <cell r="F104">
            <v>5</v>
          </cell>
          <cell r="G104">
            <v>1</v>
          </cell>
          <cell r="H104">
            <v>5</v>
          </cell>
          <cell r="I104">
            <v>37.8947</v>
          </cell>
          <cell r="J104">
            <v>-122.282805</v>
          </cell>
          <cell r="K104" t="str">
            <v>BERKELEY</v>
          </cell>
          <cell r="L104" t="str">
            <v>ALAMEDA</v>
          </cell>
          <cell r="M104">
            <v>1</v>
          </cell>
        </row>
        <row r="105">
          <cell r="A105">
            <v>57356</v>
          </cell>
          <cell r="B105" t="str">
            <v>WEEKDAY</v>
          </cell>
          <cell r="C105">
            <v>3287</v>
          </cell>
          <cell r="D105">
            <v>301900</v>
          </cell>
          <cell r="E105" t="str">
            <v>COLUSA AV &amp; VISALIA AV</v>
          </cell>
          <cell r="F105">
            <v>0</v>
          </cell>
          <cell r="G105">
            <v>5</v>
          </cell>
          <cell r="H105">
            <v>6</v>
          </cell>
          <cell r="I105">
            <v>37.898634000000001</v>
          </cell>
          <cell r="J105">
            <v>-122.285679</v>
          </cell>
          <cell r="K105" t="str">
            <v>BERKELEY</v>
          </cell>
          <cell r="L105" t="str">
            <v>ALAMEDA</v>
          </cell>
          <cell r="M105">
            <v>1</v>
          </cell>
        </row>
        <row r="106">
          <cell r="A106">
            <v>51167</v>
          </cell>
          <cell r="B106" t="str">
            <v>WEEKDAY</v>
          </cell>
          <cell r="C106">
            <v>2660</v>
          </cell>
          <cell r="D106">
            <v>301910</v>
          </cell>
          <cell r="E106" t="str">
            <v>COLUSA AV &amp; VISALIA AV</v>
          </cell>
          <cell r="F106">
            <v>9</v>
          </cell>
          <cell r="G106">
            <v>1</v>
          </cell>
          <cell r="H106">
            <v>10</v>
          </cell>
          <cell r="I106">
            <v>37.898206000000002</v>
          </cell>
          <cell r="J106">
            <v>-122.285652</v>
          </cell>
          <cell r="K106" t="str">
            <v>BERKELEY</v>
          </cell>
          <cell r="L106" t="str">
            <v>ALAMEDA</v>
          </cell>
          <cell r="M106">
            <v>1</v>
          </cell>
        </row>
        <row r="107">
          <cell r="A107">
            <v>52556</v>
          </cell>
          <cell r="B107" t="str">
            <v>WEEKDAY</v>
          </cell>
          <cell r="C107">
            <v>2243</v>
          </cell>
          <cell r="D107">
            <v>302050</v>
          </cell>
          <cell r="E107" t="str">
            <v>DWIGHT WAY &amp; 7TH ST</v>
          </cell>
          <cell r="F107">
            <v>9</v>
          </cell>
          <cell r="G107">
            <v>5</v>
          </cell>
          <cell r="H107">
            <v>14</v>
          </cell>
          <cell r="I107">
            <v>37.860222</v>
          </cell>
          <cell r="J107">
            <v>-122.293693</v>
          </cell>
          <cell r="K107" t="str">
            <v>BERKELEY</v>
          </cell>
          <cell r="L107" t="str">
            <v>ALAMEDA</v>
          </cell>
          <cell r="M107">
            <v>1</v>
          </cell>
        </row>
        <row r="108">
          <cell r="A108">
            <v>51667</v>
          </cell>
          <cell r="B108" t="str">
            <v>WEEKDAY</v>
          </cell>
          <cell r="C108">
            <v>2327</v>
          </cell>
          <cell r="D108">
            <v>302060</v>
          </cell>
          <cell r="E108" t="str">
            <v>DWIGHT WAY &amp; 9TH ST</v>
          </cell>
          <cell r="F108">
            <v>1</v>
          </cell>
          <cell r="G108">
            <v>12</v>
          </cell>
          <cell r="H108">
            <v>13</v>
          </cell>
          <cell r="I108">
            <v>37.860593999999999</v>
          </cell>
          <cell r="J108">
            <v>-122.29212699999999</v>
          </cell>
          <cell r="K108" t="str">
            <v>BERKELEY</v>
          </cell>
          <cell r="L108" t="str">
            <v>ALAMEDA</v>
          </cell>
          <cell r="M108">
            <v>1</v>
          </cell>
        </row>
        <row r="109">
          <cell r="A109">
            <v>55925</v>
          </cell>
          <cell r="B109" t="str">
            <v>WEEKDAY</v>
          </cell>
          <cell r="C109">
            <v>2237</v>
          </cell>
          <cell r="D109">
            <v>302070</v>
          </cell>
          <cell r="E109" t="str">
            <v>DWIGHT WAY &amp; 9TH ST</v>
          </cell>
          <cell r="F109">
            <v>13</v>
          </cell>
          <cell r="G109">
            <v>1</v>
          </cell>
          <cell r="H109">
            <v>14</v>
          </cell>
          <cell r="I109">
            <v>37.860632000000003</v>
          </cell>
          <cell r="J109">
            <v>-122.29162599999999</v>
          </cell>
          <cell r="K109" t="str">
            <v>BERKELEY</v>
          </cell>
          <cell r="L109" t="str">
            <v>ALAMEDA</v>
          </cell>
          <cell r="M109">
            <v>1</v>
          </cell>
        </row>
        <row r="110">
          <cell r="A110">
            <v>56980</v>
          </cell>
          <cell r="B110" t="str">
            <v>WEEKDAY</v>
          </cell>
          <cell r="C110">
            <v>2220</v>
          </cell>
          <cell r="D110">
            <v>302080</v>
          </cell>
          <cell r="E110" t="str">
            <v>DWIGHT WAY &amp; BONAR ST</v>
          </cell>
          <cell r="F110">
            <v>1</v>
          </cell>
          <cell r="G110">
            <v>13</v>
          </cell>
          <cell r="H110">
            <v>14</v>
          </cell>
          <cell r="I110">
            <v>37.861584000000001</v>
          </cell>
          <cell r="J110">
            <v>-122.286163</v>
          </cell>
          <cell r="K110" t="str">
            <v>BERKELEY</v>
          </cell>
          <cell r="L110" t="str">
            <v>ALAMEDA</v>
          </cell>
          <cell r="M110">
            <v>1</v>
          </cell>
        </row>
        <row r="111">
          <cell r="A111">
            <v>57713</v>
          </cell>
          <cell r="B111" t="str">
            <v>WEEKDAY</v>
          </cell>
          <cell r="C111">
            <v>4557</v>
          </cell>
          <cell r="D111">
            <v>302090</v>
          </cell>
          <cell r="E111" t="str">
            <v>DWIGHT WAY &amp; CALIFORNIA ST</v>
          </cell>
          <cell r="F111">
            <v>0</v>
          </cell>
          <cell r="G111">
            <v>1</v>
          </cell>
          <cell r="H111">
            <v>1</v>
          </cell>
          <cell r="I111">
            <v>37.862591999999999</v>
          </cell>
          <cell r="J111">
            <v>-122.278547</v>
          </cell>
          <cell r="K111" t="str">
            <v>BERKELEY</v>
          </cell>
          <cell r="L111" t="str">
            <v>ALAMEDA</v>
          </cell>
          <cell r="M111">
            <v>1</v>
          </cell>
        </row>
        <row r="112">
          <cell r="A112">
            <v>50977</v>
          </cell>
          <cell r="B112" t="str">
            <v>WEEKDAY</v>
          </cell>
          <cell r="C112">
            <v>4815</v>
          </cell>
          <cell r="D112">
            <v>302100</v>
          </cell>
          <cell r="E112" t="str">
            <v>DWIGHT WAY &amp; CALIFORNIA ST</v>
          </cell>
          <cell r="F112">
            <v>0</v>
          </cell>
          <cell r="G112">
            <v>0</v>
          </cell>
          <cell r="H112">
            <v>0</v>
          </cell>
          <cell r="I112">
            <v>37.862479999999998</v>
          </cell>
          <cell r="J112">
            <v>-122.278496</v>
          </cell>
          <cell r="K112" t="str">
            <v>BERKELEY</v>
          </cell>
          <cell r="L112" t="str">
            <v>ALAMEDA</v>
          </cell>
          <cell r="M112">
            <v>1</v>
          </cell>
        </row>
        <row r="113">
          <cell r="A113">
            <v>59234</v>
          </cell>
          <cell r="B113" t="str">
            <v>WEEKDAY</v>
          </cell>
          <cell r="C113">
            <v>2917</v>
          </cell>
          <cell r="D113">
            <v>302110</v>
          </cell>
          <cell r="E113" t="str">
            <v>DWIGHT WAY &amp; CURTIS ST</v>
          </cell>
          <cell r="F113">
            <v>1</v>
          </cell>
          <cell r="G113">
            <v>7</v>
          </cell>
          <cell r="H113">
            <v>8</v>
          </cell>
          <cell r="I113">
            <v>37.861381999999999</v>
          </cell>
          <cell r="J113">
            <v>-122.28780500000001</v>
          </cell>
          <cell r="K113" t="str">
            <v>BERKELEY</v>
          </cell>
          <cell r="L113" t="str">
            <v>ALAMEDA</v>
          </cell>
          <cell r="M113">
            <v>1</v>
          </cell>
        </row>
        <row r="114">
          <cell r="A114">
            <v>58007</v>
          </cell>
          <cell r="B114" t="str">
            <v>WEEKDAY</v>
          </cell>
          <cell r="C114">
            <v>1558</v>
          </cell>
          <cell r="D114">
            <v>302120</v>
          </cell>
          <cell r="E114" t="str">
            <v>DWIGHT WAY &amp; GRANT ST</v>
          </cell>
          <cell r="F114">
            <v>5</v>
          </cell>
          <cell r="G114">
            <v>21</v>
          </cell>
          <cell r="H114">
            <v>26</v>
          </cell>
          <cell r="I114">
            <v>37.863132999999998</v>
          </cell>
          <cell r="J114">
            <v>-122.274263</v>
          </cell>
          <cell r="K114" t="str">
            <v>BERKELEY</v>
          </cell>
          <cell r="L114" t="str">
            <v>ALAMEDA</v>
          </cell>
          <cell r="M114">
            <v>1</v>
          </cell>
        </row>
        <row r="115">
          <cell r="A115">
            <v>56586</v>
          </cell>
          <cell r="B115" t="str">
            <v>WEEKDAY</v>
          </cell>
          <cell r="C115">
            <v>1457</v>
          </cell>
          <cell r="D115">
            <v>302130</v>
          </cell>
          <cell r="E115" t="str">
            <v>DWIGHT WAY &amp; GRANT ST</v>
          </cell>
          <cell r="F115">
            <v>25</v>
          </cell>
          <cell r="G115">
            <v>3</v>
          </cell>
          <cell r="H115">
            <v>28</v>
          </cell>
          <cell r="I115">
            <v>37.862994999999998</v>
          </cell>
          <cell r="J115">
            <v>-122.27450399999999</v>
          </cell>
          <cell r="K115" t="str">
            <v>BERKELEY</v>
          </cell>
          <cell r="L115" t="str">
            <v>ALAMEDA</v>
          </cell>
          <cell r="M115">
            <v>1</v>
          </cell>
        </row>
        <row r="116">
          <cell r="A116">
            <v>51959</v>
          </cell>
          <cell r="B116" t="str">
            <v>WEEKDAY</v>
          </cell>
          <cell r="C116">
            <v>2378</v>
          </cell>
          <cell r="D116">
            <v>302140</v>
          </cell>
          <cell r="E116" t="str">
            <v>DWIGHT WAY &amp; MABEL ST</v>
          </cell>
          <cell r="F116">
            <v>12</v>
          </cell>
          <cell r="G116">
            <v>1</v>
          </cell>
          <cell r="H116">
            <v>13</v>
          </cell>
          <cell r="I116">
            <v>37.861581000000001</v>
          </cell>
          <cell r="J116">
            <v>-122.28559799999999</v>
          </cell>
          <cell r="K116" t="str">
            <v>BERKELEY</v>
          </cell>
          <cell r="L116" t="str">
            <v>ALAMEDA</v>
          </cell>
          <cell r="M116">
            <v>1</v>
          </cell>
        </row>
        <row r="117">
          <cell r="A117">
            <v>58575</v>
          </cell>
          <cell r="B117" t="str">
            <v>WEEKDAY</v>
          </cell>
          <cell r="C117">
            <v>1292</v>
          </cell>
          <cell r="D117">
            <v>302150</v>
          </cell>
          <cell r="E117" t="str">
            <v>DWIGHT WAY &amp; ML KING JR WAY</v>
          </cell>
          <cell r="F117">
            <v>8</v>
          </cell>
          <cell r="G117">
            <v>25</v>
          </cell>
          <cell r="H117">
            <v>33</v>
          </cell>
          <cell r="I117">
            <v>37.863340000000001</v>
          </cell>
          <cell r="J117">
            <v>-122.272355</v>
          </cell>
          <cell r="K117" t="str">
            <v>BERKELEY</v>
          </cell>
          <cell r="L117" t="str">
            <v>ALAMEDA</v>
          </cell>
          <cell r="M117">
            <v>1</v>
          </cell>
        </row>
        <row r="118">
          <cell r="A118">
            <v>50575</v>
          </cell>
          <cell r="B118" t="str">
            <v>WEEKDAY</v>
          </cell>
          <cell r="C118">
            <v>916</v>
          </cell>
          <cell r="D118">
            <v>302160</v>
          </cell>
          <cell r="E118" t="str">
            <v>DWIGHT WAY &amp; ML KING JR WAY</v>
          </cell>
          <cell r="F118">
            <v>40</v>
          </cell>
          <cell r="G118">
            <v>7</v>
          </cell>
          <cell r="H118">
            <v>48</v>
          </cell>
          <cell r="I118">
            <v>37.863365999999999</v>
          </cell>
          <cell r="J118">
            <v>-122.271764</v>
          </cell>
          <cell r="K118" t="str">
            <v>BERKELEY</v>
          </cell>
          <cell r="L118" t="str">
            <v>ALAMEDA</v>
          </cell>
          <cell r="M118">
            <v>1</v>
          </cell>
        </row>
        <row r="119">
          <cell r="A119">
            <v>55313</v>
          </cell>
          <cell r="B119" t="str">
            <v>WEEKDAY</v>
          </cell>
          <cell r="C119">
            <v>2734</v>
          </cell>
          <cell r="D119">
            <v>302170</v>
          </cell>
          <cell r="E119" t="str">
            <v>DWIGHT WAY &amp; MATHEWS ST</v>
          </cell>
          <cell r="F119">
            <v>9</v>
          </cell>
          <cell r="G119">
            <v>1</v>
          </cell>
          <cell r="H119">
            <v>10</v>
          </cell>
          <cell r="I119">
            <v>37.861378000000002</v>
          </cell>
          <cell r="J119">
            <v>-122.287049</v>
          </cell>
          <cell r="K119" t="str">
            <v>BERKELEY</v>
          </cell>
          <cell r="L119" t="str">
            <v>ALAMEDA</v>
          </cell>
          <cell r="M119">
            <v>1</v>
          </cell>
        </row>
        <row r="120">
          <cell r="A120">
            <v>55246</v>
          </cell>
          <cell r="B120" t="str">
            <v>WEEKDAY</v>
          </cell>
          <cell r="C120">
            <v>1498</v>
          </cell>
          <cell r="D120">
            <v>302180</v>
          </cell>
          <cell r="E120" t="str">
            <v>DWIGHT WAY &amp; MC GEE AV</v>
          </cell>
          <cell r="F120">
            <v>2</v>
          </cell>
          <cell r="G120">
            <v>25</v>
          </cell>
          <cell r="H120">
            <v>27</v>
          </cell>
          <cell r="I120">
            <v>37.862842000000001</v>
          </cell>
          <cell r="J120">
            <v>-122.276507</v>
          </cell>
          <cell r="K120" t="str">
            <v>BERKELEY</v>
          </cell>
          <cell r="L120" t="str">
            <v>ALAMEDA</v>
          </cell>
          <cell r="M120">
            <v>1</v>
          </cell>
        </row>
        <row r="121">
          <cell r="A121">
            <v>58484</v>
          </cell>
          <cell r="B121" t="str">
            <v>WEEKDAY</v>
          </cell>
          <cell r="C121">
            <v>1112</v>
          </cell>
          <cell r="D121">
            <v>302190</v>
          </cell>
          <cell r="E121" t="str">
            <v>DWIGHT WAY &amp; MC GEE AV</v>
          </cell>
          <cell r="F121">
            <v>36</v>
          </cell>
          <cell r="G121">
            <v>3</v>
          </cell>
          <cell r="H121">
            <v>39</v>
          </cell>
          <cell r="I121">
            <v>37.862732000000001</v>
          </cell>
          <cell r="J121">
            <v>-122.27665399999999</v>
          </cell>
          <cell r="K121" t="str">
            <v>BERKELEY</v>
          </cell>
          <cell r="L121" t="str">
            <v>ALAMEDA</v>
          </cell>
          <cell r="M121">
            <v>1</v>
          </cell>
        </row>
        <row r="122">
          <cell r="A122">
            <v>51180</v>
          </cell>
          <cell r="B122" t="str">
            <v>WEEKDAY</v>
          </cell>
          <cell r="C122">
            <v>1066</v>
          </cell>
          <cell r="D122">
            <v>302200</v>
          </cell>
          <cell r="E122" t="str">
            <v>DWIGHT WAY &amp; MILVIA ST</v>
          </cell>
          <cell r="F122">
            <v>28</v>
          </cell>
          <cell r="G122">
            <v>13</v>
          </cell>
          <cell r="H122">
            <v>41</v>
          </cell>
          <cell r="I122">
            <v>37.863604000000002</v>
          </cell>
          <cell r="J122">
            <v>-122.27001199999999</v>
          </cell>
          <cell r="K122" t="str">
            <v>BERKELEY</v>
          </cell>
          <cell r="L122" t="str">
            <v>ALAMEDA</v>
          </cell>
          <cell r="M122">
            <v>1</v>
          </cell>
        </row>
        <row r="123">
          <cell r="A123">
            <v>55019</v>
          </cell>
          <cell r="B123" t="str">
            <v>WEEKDAY</v>
          </cell>
          <cell r="C123">
            <v>1570</v>
          </cell>
          <cell r="D123">
            <v>302210</v>
          </cell>
          <cell r="E123" t="str">
            <v>DWIGHT WAY &amp; SACRAMENTO ST</v>
          </cell>
          <cell r="F123">
            <v>7</v>
          </cell>
          <cell r="G123">
            <v>19</v>
          </cell>
          <cell r="H123">
            <v>25</v>
          </cell>
          <cell r="I123">
            <v>37.862281000000003</v>
          </cell>
          <cell r="J123">
            <v>-122.280924</v>
          </cell>
          <cell r="K123" t="str">
            <v>BERKELEY</v>
          </cell>
          <cell r="L123" t="str">
            <v>ALAMEDA</v>
          </cell>
          <cell r="M123">
            <v>1</v>
          </cell>
        </row>
        <row r="124">
          <cell r="A124">
            <v>55070</v>
          </cell>
          <cell r="B124" t="str">
            <v>WEEKDAY</v>
          </cell>
          <cell r="C124">
            <v>1483</v>
          </cell>
          <cell r="D124">
            <v>302220</v>
          </cell>
          <cell r="E124" t="str">
            <v>DWIGHT WAY &amp; SACRAMENTO ST</v>
          </cell>
          <cell r="F124">
            <v>19</v>
          </cell>
          <cell r="G124">
            <v>8</v>
          </cell>
          <cell r="H124">
            <v>28</v>
          </cell>
          <cell r="I124">
            <v>37.862200999999999</v>
          </cell>
          <cell r="J124">
            <v>-122.2807</v>
          </cell>
          <cell r="K124" t="str">
            <v>BERKELEY</v>
          </cell>
          <cell r="L124" t="str">
            <v>ALAMEDA</v>
          </cell>
          <cell r="M124">
            <v>1</v>
          </cell>
        </row>
        <row r="125">
          <cell r="A125">
            <v>50922</v>
          </cell>
          <cell r="B125" t="str">
            <v>WEEKDAY</v>
          </cell>
          <cell r="C125">
            <v>1420</v>
          </cell>
          <cell r="D125">
            <v>302230</v>
          </cell>
          <cell r="E125" t="str">
            <v>DWIGHT WAY &amp; SAN PABLO AV</v>
          </cell>
          <cell r="F125">
            <v>8</v>
          </cell>
          <cell r="G125">
            <v>21</v>
          </cell>
          <cell r="H125">
            <v>29</v>
          </cell>
          <cell r="I125">
            <v>37.861055999999998</v>
          </cell>
          <cell r="J125">
            <v>-122.289923</v>
          </cell>
          <cell r="K125" t="str">
            <v>BERKELEY</v>
          </cell>
          <cell r="L125" t="str">
            <v>ALAMEDA</v>
          </cell>
          <cell r="M125">
            <v>1</v>
          </cell>
        </row>
        <row r="126">
          <cell r="A126">
            <v>56200</v>
          </cell>
          <cell r="B126" t="str">
            <v>WEEKDAY</v>
          </cell>
          <cell r="C126">
            <v>1233</v>
          </cell>
          <cell r="D126">
            <v>302240</v>
          </cell>
          <cell r="E126" t="str">
            <v>DWIGHT WAY &amp; SAN PABLO AV</v>
          </cell>
          <cell r="F126">
            <v>26</v>
          </cell>
          <cell r="G126">
            <v>9</v>
          </cell>
          <cell r="H126">
            <v>35</v>
          </cell>
          <cell r="I126">
            <v>37.861114999999998</v>
          </cell>
          <cell r="J126">
            <v>-122.289179</v>
          </cell>
          <cell r="K126" t="str">
            <v>BERKELEY</v>
          </cell>
          <cell r="L126" t="str">
            <v>ALAMEDA</v>
          </cell>
          <cell r="M126">
            <v>1</v>
          </cell>
        </row>
        <row r="127">
          <cell r="A127">
            <v>55249</v>
          </cell>
          <cell r="B127" t="str">
            <v>WEEKDAY</v>
          </cell>
          <cell r="C127">
            <v>2644</v>
          </cell>
          <cell r="D127">
            <v>302250</v>
          </cell>
          <cell r="E127" t="str">
            <v>DWIGHT WAY &amp; VALLEY ST</v>
          </cell>
          <cell r="F127">
            <v>1</v>
          </cell>
          <cell r="G127">
            <v>9</v>
          </cell>
          <cell r="H127">
            <v>10</v>
          </cell>
          <cell r="I127">
            <v>37.861873000000003</v>
          </cell>
          <cell r="J127">
            <v>-122.28402199999999</v>
          </cell>
          <cell r="K127" t="str">
            <v>BERKELEY</v>
          </cell>
          <cell r="L127" t="str">
            <v>ALAMEDA</v>
          </cell>
          <cell r="M127">
            <v>1</v>
          </cell>
        </row>
        <row r="128">
          <cell r="A128">
            <v>50877</v>
          </cell>
          <cell r="B128" t="str">
            <v>WEEKDAY</v>
          </cell>
          <cell r="C128">
            <v>2451</v>
          </cell>
          <cell r="D128">
            <v>302260</v>
          </cell>
          <cell r="E128" t="str">
            <v>DWIGHT WAY &amp; VALLEY ST</v>
          </cell>
          <cell r="F128">
            <v>10</v>
          </cell>
          <cell r="G128">
            <v>2</v>
          </cell>
          <cell r="H128">
            <v>12</v>
          </cell>
          <cell r="I128">
            <v>37.861789000000002</v>
          </cell>
          <cell r="J128">
            <v>-122.283929</v>
          </cell>
          <cell r="K128" t="str">
            <v>BERKELEY</v>
          </cell>
          <cell r="L128" t="str">
            <v>ALAMEDA</v>
          </cell>
          <cell r="M128">
            <v>1</v>
          </cell>
        </row>
        <row r="129">
          <cell r="A129">
            <v>57501</v>
          </cell>
          <cell r="B129" t="str">
            <v>WEEKDAY</v>
          </cell>
          <cell r="C129">
            <v>4701</v>
          </cell>
          <cell r="D129">
            <v>302270</v>
          </cell>
          <cell r="E129" t="str">
            <v>EUCLID AV &amp; #1151</v>
          </cell>
          <cell r="F129">
            <v>0</v>
          </cell>
          <cell r="G129">
            <v>0</v>
          </cell>
          <cell r="H129">
            <v>0</v>
          </cell>
          <cell r="I129">
            <v>37.887588000000001</v>
          </cell>
          <cell r="J129">
            <v>-122.26136700000001</v>
          </cell>
          <cell r="K129" t="str">
            <v>BERKELEY</v>
          </cell>
          <cell r="L129" t="str">
            <v>ALAMEDA</v>
          </cell>
          <cell r="M129">
            <v>1</v>
          </cell>
        </row>
        <row r="130">
          <cell r="A130">
            <v>55264</v>
          </cell>
          <cell r="B130" t="str">
            <v>WEEKDAY</v>
          </cell>
          <cell r="C130">
            <v>4648</v>
          </cell>
          <cell r="D130">
            <v>302280</v>
          </cell>
          <cell r="E130" t="str">
            <v>EUCLID AV &amp; #1152</v>
          </cell>
          <cell r="F130">
            <v>0</v>
          </cell>
          <cell r="G130">
            <v>0</v>
          </cell>
          <cell r="H130">
            <v>1</v>
          </cell>
          <cell r="I130">
            <v>37.887695000000001</v>
          </cell>
          <cell r="J130">
            <v>-122.261408</v>
          </cell>
          <cell r="K130" t="str">
            <v>BERKELEY</v>
          </cell>
          <cell r="L130" t="str">
            <v>ALAMEDA</v>
          </cell>
          <cell r="M130">
            <v>1</v>
          </cell>
        </row>
        <row r="131">
          <cell r="A131">
            <v>59432</v>
          </cell>
          <cell r="B131" t="str">
            <v>WEEKDAY</v>
          </cell>
          <cell r="C131">
            <v>4454</v>
          </cell>
          <cell r="D131">
            <v>302290</v>
          </cell>
          <cell r="E131" t="str">
            <v>EUCLID AV &amp; ACACIA AV</v>
          </cell>
          <cell r="F131">
            <v>0</v>
          </cell>
          <cell r="G131">
            <v>1</v>
          </cell>
          <cell r="H131">
            <v>1</v>
          </cell>
          <cell r="I131">
            <v>37.900978000000002</v>
          </cell>
          <cell r="J131">
            <v>-122.267605</v>
          </cell>
          <cell r="K131" t="str">
            <v>BERKELEY</v>
          </cell>
          <cell r="L131" t="str">
            <v>ALAMEDA</v>
          </cell>
          <cell r="M131">
            <v>1</v>
          </cell>
        </row>
        <row r="132">
          <cell r="A132">
            <v>58117</v>
          </cell>
          <cell r="B132" t="str">
            <v>WEEKDAY</v>
          </cell>
          <cell r="C132">
            <v>4233</v>
          </cell>
          <cell r="D132">
            <v>302300</v>
          </cell>
          <cell r="E132" t="str">
            <v>EUCLID AV &amp; ACACIA AV</v>
          </cell>
          <cell r="F132">
            <v>2</v>
          </cell>
          <cell r="G132">
            <v>0</v>
          </cell>
          <cell r="H132">
            <v>2</v>
          </cell>
          <cell r="I132">
            <v>37.900601999999999</v>
          </cell>
          <cell r="J132">
            <v>-122.267483</v>
          </cell>
          <cell r="K132" t="str">
            <v>BERKELEY</v>
          </cell>
          <cell r="L132" t="str">
            <v>ALAMEDA</v>
          </cell>
          <cell r="M132">
            <v>1</v>
          </cell>
        </row>
        <row r="133">
          <cell r="A133">
            <v>52102</v>
          </cell>
          <cell r="B133" t="str">
            <v>WEEKDAY</v>
          </cell>
          <cell r="C133">
            <v>2866</v>
          </cell>
          <cell r="D133">
            <v>302310</v>
          </cell>
          <cell r="E133" t="str">
            <v>EUCLID AV &amp; BAYVIEW PL</v>
          </cell>
          <cell r="F133">
            <v>8</v>
          </cell>
          <cell r="G133">
            <v>0</v>
          </cell>
          <cell r="H133">
            <v>8</v>
          </cell>
          <cell r="I133">
            <v>37.884408000000001</v>
          </cell>
          <cell r="J133">
            <v>-122.262776</v>
          </cell>
          <cell r="K133" t="str">
            <v>BERKELEY</v>
          </cell>
          <cell r="L133" t="str">
            <v>ALAMEDA</v>
          </cell>
          <cell r="M133">
            <v>1</v>
          </cell>
        </row>
        <row r="134">
          <cell r="A134">
            <v>52105</v>
          </cell>
          <cell r="B134" t="str">
            <v>WEEKDAY</v>
          </cell>
          <cell r="C134">
            <v>3264</v>
          </cell>
          <cell r="D134">
            <v>302320</v>
          </cell>
          <cell r="E134" t="str">
            <v>EUCLID AV &amp; BAYVIEW PL</v>
          </cell>
          <cell r="F134">
            <v>1</v>
          </cell>
          <cell r="G134">
            <v>5</v>
          </cell>
          <cell r="H134">
            <v>6</v>
          </cell>
          <cell r="I134">
            <v>37.884388000000001</v>
          </cell>
          <cell r="J134">
            <v>-122.26260499999999</v>
          </cell>
          <cell r="K134" t="str">
            <v>BERKELEY</v>
          </cell>
          <cell r="L134" t="str">
            <v>ALAMEDA</v>
          </cell>
          <cell r="M134">
            <v>1</v>
          </cell>
        </row>
        <row r="135">
          <cell r="A135">
            <v>57512</v>
          </cell>
          <cell r="B135" t="str">
            <v>WEEKDAY</v>
          </cell>
          <cell r="C135">
            <v>4648</v>
          </cell>
          <cell r="D135">
            <v>302330</v>
          </cell>
          <cell r="E135" t="str">
            <v>EUCLID AV &amp; BRET HARTE PATH</v>
          </cell>
          <cell r="F135">
            <v>0</v>
          </cell>
          <cell r="G135">
            <v>1</v>
          </cell>
          <cell r="H135">
            <v>1</v>
          </cell>
          <cell r="I135">
            <v>37.889918999999999</v>
          </cell>
          <cell r="J135">
            <v>-122.262486</v>
          </cell>
          <cell r="K135" t="str">
            <v>BERKELEY</v>
          </cell>
          <cell r="L135" t="str">
            <v>ALAMEDA</v>
          </cell>
          <cell r="M135">
            <v>1</v>
          </cell>
        </row>
        <row r="136">
          <cell r="A136">
            <v>52025</v>
          </cell>
          <cell r="B136" t="str">
            <v>WEEKDAY</v>
          </cell>
          <cell r="C136">
            <v>4498</v>
          </cell>
          <cell r="D136">
            <v>302340</v>
          </cell>
          <cell r="E136" t="str">
            <v>EUCLID AV &amp; BRET HARTE PATH</v>
          </cell>
          <cell r="F136">
            <v>1</v>
          </cell>
          <cell r="G136">
            <v>0</v>
          </cell>
          <cell r="H136">
            <v>1</v>
          </cell>
          <cell r="I136">
            <v>37.889622000000003</v>
          </cell>
          <cell r="J136">
            <v>-122.26267300000001</v>
          </cell>
          <cell r="K136" t="str">
            <v>BERKELEY</v>
          </cell>
          <cell r="L136" t="str">
            <v>ALAMEDA</v>
          </cell>
          <cell r="M136">
            <v>1</v>
          </cell>
        </row>
        <row r="137">
          <cell r="A137">
            <v>53215</v>
          </cell>
          <cell r="B137" t="str">
            <v>WEEKDAY</v>
          </cell>
          <cell r="C137">
            <v>4555</v>
          </cell>
          <cell r="D137">
            <v>302350</v>
          </cell>
          <cell r="E137" t="str">
            <v>EUCLID AV &amp; BUENA VISTA WAY</v>
          </cell>
          <cell r="F137">
            <v>0</v>
          </cell>
          <cell r="G137">
            <v>1</v>
          </cell>
          <cell r="H137">
            <v>1</v>
          </cell>
          <cell r="I137">
            <v>37.880603999999998</v>
          </cell>
          <cell r="J137">
            <v>-122.26145200000001</v>
          </cell>
          <cell r="K137" t="str">
            <v>BERKELEY</v>
          </cell>
          <cell r="L137" t="str">
            <v>ALAMEDA</v>
          </cell>
          <cell r="M137">
            <v>1</v>
          </cell>
        </row>
        <row r="138">
          <cell r="A138">
            <v>56320</v>
          </cell>
          <cell r="B138" t="str">
            <v>WEEKDAY</v>
          </cell>
          <cell r="C138">
            <v>4259</v>
          </cell>
          <cell r="D138">
            <v>302360</v>
          </cell>
          <cell r="E138" t="str">
            <v>EUCLID AV &amp; CEDAR ST</v>
          </cell>
          <cell r="F138">
            <v>1</v>
          </cell>
          <cell r="G138">
            <v>1</v>
          </cell>
          <cell r="H138">
            <v>2</v>
          </cell>
          <cell r="I138">
            <v>37.879553000000001</v>
          </cell>
          <cell r="J138">
            <v>-122.26110199999999</v>
          </cell>
          <cell r="K138" t="str">
            <v>BERKELEY</v>
          </cell>
          <cell r="L138" t="str">
            <v>ALAMEDA</v>
          </cell>
          <cell r="M138">
            <v>1</v>
          </cell>
        </row>
        <row r="139">
          <cell r="A139">
            <v>52267</v>
          </cell>
          <cell r="B139" t="str">
            <v>WEEKDAY</v>
          </cell>
          <cell r="C139">
            <v>4555</v>
          </cell>
          <cell r="D139">
            <v>302380</v>
          </cell>
          <cell r="E139" t="str">
            <v>EUCLID AV &amp; CODORNICES PARK</v>
          </cell>
          <cell r="F139">
            <v>1</v>
          </cell>
          <cell r="G139">
            <v>0</v>
          </cell>
          <cell r="H139">
            <v>1</v>
          </cell>
          <cell r="I139">
            <v>37.883122</v>
          </cell>
          <cell r="J139">
            <v>-122.26176599999999</v>
          </cell>
          <cell r="K139" t="str">
            <v>BERKELEY</v>
          </cell>
          <cell r="L139" t="str">
            <v>ALAMEDA</v>
          </cell>
          <cell r="M139">
            <v>1</v>
          </cell>
        </row>
        <row r="140">
          <cell r="A140">
            <v>54357</v>
          </cell>
          <cell r="B140" t="str">
            <v>WEEKDAY</v>
          </cell>
          <cell r="C140">
            <v>3002</v>
          </cell>
          <cell r="D140">
            <v>302390</v>
          </cell>
          <cell r="E140" t="str">
            <v>EUCLID AV &amp; CRAGMONT AV</v>
          </cell>
          <cell r="F140">
            <v>1</v>
          </cell>
          <cell r="G140">
            <v>6</v>
          </cell>
          <cell r="H140">
            <v>7</v>
          </cell>
          <cell r="I140">
            <v>37.890760999999998</v>
          </cell>
          <cell r="J140">
            <v>-122.263682</v>
          </cell>
          <cell r="K140" t="str">
            <v>BERKELEY</v>
          </cell>
          <cell r="L140" t="str">
            <v>ALAMEDA</v>
          </cell>
          <cell r="M140">
            <v>1</v>
          </cell>
        </row>
        <row r="141">
          <cell r="A141">
            <v>51877</v>
          </cell>
          <cell r="B141" t="str">
            <v>WEEKDAY</v>
          </cell>
          <cell r="C141">
            <v>3367</v>
          </cell>
          <cell r="D141">
            <v>302400</v>
          </cell>
          <cell r="E141" t="str">
            <v>EUCLID AV &amp; CRAGMONT AV</v>
          </cell>
          <cell r="F141">
            <v>5</v>
          </cell>
          <cell r="G141">
            <v>0</v>
          </cell>
          <cell r="H141">
            <v>5</v>
          </cell>
          <cell r="I141">
            <v>37.890749999999997</v>
          </cell>
          <cell r="J141">
            <v>-122.26406</v>
          </cell>
          <cell r="K141" t="str">
            <v>BERKELEY</v>
          </cell>
          <cell r="L141" t="str">
            <v>ALAMEDA</v>
          </cell>
          <cell r="M141">
            <v>1</v>
          </cell>
        </row>
        <row r="142">
          <cell r="A142">
            <v>58227</v>
          </cell>
          <cell r="B142" t="str">
            <v>WEEKDAY</v>
          </cell>
          <cell r="C142">
            <v>4029</v>
          </cell>
          <cell r="D142">
            <v>302410</v>
          </cell>
          <cell r="E142" t="str">
            <v>EUCLID AV &amp; EASTER WAY</v>
          </cell>
          <cell r="F142">
            <v>2</v>
          </cell>
          <cell r="G142">
            <v>0</v>
          </cell>
          <cell r="H142">
            <v>2</v>
          </cell>
          <cell r="I142">
            <v>37.892465999999999</v>
          </cell>
          <cell r="J142">
            <v>-122.265035</v>
          </cell>
          <cell r="K142" t="str">
            <v>BERKELEY</v>
          </cell>
          <cell r="L142" t="str">
            <v>ALAMEDA</v>
          </cell>
          <cell r="M142">
            <v>1</v>
          </cell>
        </row>
        <row r="143">
          <cell r="A143">
            <v>57523</v>
          </cell>
          <cell r="B143" t="str">
            <v>WEEKDAY</v>
          </cell>
          <cell r="C143">
            <v>4029</v>
          </cell>
          <cell r="D143">
            <v>302420</v>
          </cell>
          <cell r="E143" t="str">
            <v>EUCLID AV &amp; EASTER WAY</v>
          </cell>
          <cell r="F143">
            <v>0</v>
          </cell>
          <cell r="G143">
            <v>2</v>
          </cell>
          <cell r="H143">
            <v>2</v>
          </cell>
          <cell r="I143">
            <v>37.892695000000003</v>
          </cell>
          <cell r="J143">
            <v>-122.26487400000001</v>
          </cell>
          <cell r="K143" t="str">
            <v>BERKELEY</v>
          </cell>
          <cell r="L143" t="str">
            <v>ALAMEDA</v>
          </cell>
          <cell r="M143">
            <v>1</v>
          </cell>
        </row>
        <row r="144">
          <cell r="A144">
            <v>55294</v>
          </cell>
          <cell r="B144" t="str">
            <v>WEEKDAY</v>
          </cell>
          <cell r="C144">
            <v>2981</v>
          </cell>
          <cell r="D144">
            <v>302430</v>
          </cell>
          <cell r="E144" t="str">
            <v>EUCLID AV &amp; EUNICE ST</v>
          </cell>
          <cell r="F144">
            <v>1</v>
          </cell>
          <cell r="G144">
            <v>7</v>
          </cell>
          <cell r="H144">
            <v>8</v>
          </cell>
          <cell r="I144">
            <v>37.886310000000002</v>
          </cell>
          <cell r="J144">
            <v>-122.262367</v>
          </cell>
          <cell r="K144" t="str">
            <v>BERKELEY</v>
          </cell>
          <cell r="L144" t="str">
            <v>ALAMEDA</v>
          </cell>
          <cell r="M144">
            <v>1</v>
          </cell>
        </row>
        <row r="145">
          <cell r="A145">
            <v>50705</v>
          </cell>
          <cell r="B145" t="str">
            <v>WEEKDAY</v>
          </cell>
          <cell r="C145">
            <v>3447</v>
          </cell>
          <cell r="D145">
            <v>302440</v>
          </cell>
          <cell r="E145" t="str">
            <v>EUCLID AV &amp; EUNICE ST</v>
          </cell>
          <cell r="F145">
            <v>5</v>
          </cell>
          <cell r="G145">
            <v>0</v>
          </cell>
          <cell r="H145">
            <v>5</v>
          </cell>
          <cell r="I145">
            <v>37.886313999999999</v>
          </cell>
          <cell r="J145">
            <v>-122.26249199999999</v>
          </cell>
          <cell r="K145" t="str">
            <v>BERKELEY</v>
          </cell>
          <cell r="L145" t="str">
            <v>ALAMEDA</v>
          </cell>
          <cell r="M145">
            <v>1</v>
          </cell>
        </row>
        <row r="146">
          <cell r="A146">
            <v>50933</v>
          </cell>
          <cell r="B146" t="str">
            <v>WEEKDAY</v>
          </cell>
          <cell r="C146">
            <v>3531</v>
          </cell>
          <cell r="D146">
            <v>302450</v>
          </cell>
          <cell r="E146" t="str">
            <v>EUCLID AV &amp; GRIZZLY PEAK BLV</v>
          </cell>
          <cell r="F146">
            <v>3</v>
          </cell>
          <cell r="G146">
            <v>1</v>
          </cell>
          <cell r="H146">
            <v>4</v>
          </cell>
          <cell r="I146">
            <v>37.901850000000003</v>
          </cell>
          <cell r="J146">
            <v>-122.26758100000001</v>
          </cell>
          <cell r="K146" t="str">
            <v>BERKELEY</v>
          </cell>
          <cell r="L146" t="str">
            <v>ALAMEDA</v>
          </cell>
          <cell r="M146">
            <v>1</v>
          </cell>
        </row>
        <row r="147">
          <cell r="A147">
            <v>54373</v>
          </cell>
          <cell r="B147" t="str">
            <v>WEEKDAY</v>
          </cell>
          <cell r="C147">
            <v>3273</v>
          </cell>
          <cell r="D147">
            <v>302460</v>
          </cell>
          <cell r="E147" t="str">
            <v>EUCLID AV &amp; GRIZZLY PEAK BLV</v>
          </cell>
          <cell r="F147">
            <v>1</v>
          </cell>
          <cell r="G147">
            <v>4</v>
          </cell>
          <cell r="H147">
            <v>6</v>
          </cell>
          <cell r="I147">
            <v>37.901817999999999</v>
          </cell>
          <cell r="J147">
            <v>-122.267301</v>
          </cell>
          <cell r="K147" t="str">
            <v>BERKELEY</v>
          </cell>
          <cell r="L147" t="str">
            <v>ALAMEDA</v>
          </cell>
          <cell r="M147">
            <v>1</v>
          </cell>
        </row>
        <row r="148">
          <cell r="A148">
            <v>54375</v>
          </cell>
          <cell r="B148" t="str">
            <v>WEEKDAY</v>
          </cell>
          <cell r="C148">
            <v>4555</v>
          </cell>
          <cell r="D148">
            <v>302470</v>
          </cell>
          <cell r="E148" t="str">
            <v>EUCLID AV &amp; HAWTHORNE TER</v>
          </cell>
          <cell r="F148">
            <v>0</v>
          </cell>
          <cell r="G148">
            <v>1</v>
          </cell>
          <cell r="H148">
            <v>1</v>
          </cell>
          <cell r="I148">
            <v>37.881718999999997</v>
          </cell>
          <cell r="J148">
            <v>-122.26144600000001</v>
          </cell>
          <cell r="K148" t="str">
            <v>BERKELEY</v>
          </cell>
          <cell r="L148" t="str">
            <v>ALAMEDA</v>
          </cell>
          <cell r="M148">
            <v>1</v>
          </cell>
        </row>
        <row r="149">
          <cell r="A149">
            <v>55126</v>
          </cell>
          <cell r="B149" t="str">
            <v>WEEKDAY</v>
          </cell>
          <cell r="C149">
            <v>4358</v>
          </cell>
          <cell r="D149">
            <v>302510</v>
          </cell>
          <cell r="E149" t="str">
            <v>EUCLID AV &amp; MARIN AV</v>
          </cell>
          <cell r="F149">
            <v>1</v>
          </cell>
          <cell r="G149">
            <v>0</v>
          </cell>
          <cell r="H149">
            <v>1</v>
          </cell>
          <cell r="I149">
            <v>37.895055999999997</v>
          </cell>
          <cell r="J149">
            <v>-122.265016</v>
          </cell>
          <cell r="K149" t="str">
            <v>BERKELEY</v>
          </cell>
          <cell r="L149" t="str">
            <v>ALAMEDA</v>
          </cell>
          <cell r="M149">
            <v>1</v>
          </cell>
        </row>
        <row r="150">
          <cell r="A150">
            <v>57956</v>
          </cell>
          <cell r="B150" t="str">
            <v>WEEKDAY</v>
          </cell>
          <cell r="C150">
            <v>4454</v>
          </cell>
          <cell r="D150">
            <v>302520</v>
          </cell>
          <cell r="E150" t="str">
            <v>EUCLID AV &amp; MARIN AV</v>
          </cell>
          <cell r="F150">
            <v>0</v>
          </cell>
          <cell r="G150">
            <v>1</v>
          </cell>
          <cell r="H150">
            <v>1</v>
          </cell>
          <cell r="I150">
            <v>37.895094999999998</v>
          </cell>
          <cell r="J150">
            <v>-122.26450199999999</v>
          </cell>
          <cell r="K150" t="str">
            <v>BERKELEY</v>
          </cell>
          <cell r="L150" t="str">
            <v>ALAMEDA</v>
          </cell>
          <cell r="M150">
            <v>1</v>
          </cell>
        </row>
        <row r="151">
          <cell r="A151">
            <v>59756</v>
          </cell>
          <cell r="B151" t="str">
            <v>WEEKDAY</v>
          </cell>
          <cell r="C151">
            <v>4259</v>
          </cell>
          <cell r="D151">
            <v>302530</v>
          </cell>
          <cell r="E151" t="str">
            <v>EUCLID AV &amp; POPLAR ST</v>
          </cell>
          <cell r="F151">
            <v>0</v>
          </cell>
          <cell r="G151">
            <v>2</v>
          </cell>
          <cell r="H151">
            <v>2</v>
          </cell>
          <cell r="I151">
            <v>37.897652999999998</v>
          </cell>
          <cell r="J151">
            <v>-122.266853</v>
          </cell>
          <cell r="K151" t="str">
            <v>BERKELEY</v>
          </cell>
          <cell r="L151" t="str">
            <v>ALAMEDA</v>
          </cell>
          <cell r="M151">
            <v>1</v>
          </cell>
        </row>
        <row r="152">
          <cell r="A152">
            <v>51977</v>
          </cell>
          <cell r="B152" t="str">
            <v>WEEKDAY</v>
          </cell>
          <cell r="C152">
            <v>4305</v>
          </cell>
          <cell r="D152">
            <v>302540</v>
          </cell>
          <cell r="E152" t="str">
            <v>EUCLID AV &amp; POPLAR ST</v>
          </cell>
          <cell r="F152">
            <v>2</v>
          </cell>
          <cell r="G152">
            <v>0</v>
          </cell>
          <cell r="H152">
            <v>2</v>
          </cell>
          <cell r="I152">
            <v>37.897247</v>
          </cell>
          <cell r="J152">
            <v>-122.26658</v>
          </cell>
          <cell r="K152" t="str">
            <v>BERKELEY</v>
          </cell>
          <cell r="L152" t="str">
            <v>ALAMEDA</v>
          </cell>
          <cell r="M152">
            <v>1</v>
          </cell>
        </row>
        <row r="153">
          <cell r="A153">
            <v>56587</v>
          </cell>
          <cell r="B153" t="str">
            <v>WEEKDAY</v>
          </cell>
          <cell r="C153">
            <v>3860</v>
          </cell>
          <cell r="D153">
            <v>302550</v>
          </cell>
          <cell r="E153" t="str">
            <v>EUCLID AV &amp; REGAL RD</v>
          </cell>
          <cell r="F153">
            <v>0</v>
          </cell>
          <cell r="G153">
            <v>3</v>
          </cell>
          <cell r="H153">
            <v>3</v>
          </cell>
          <cell r="I153">
            <v>37.89396</v>
          </cell>
          <cell r="J153">
            <v>-122.263792</v>
          </cell>
          <cell r="K153" t="str">
            <v>BERKELEY</v>
          </cell>
          <cell r="L153" t="str">
            <v>ALAMEDA</v>
          </cell>
          <cell r="M153">
            <v>1</v>
          </cell>
        </row>
        <row r="154">
          <cell r="A154">
            <v>58337</v>
          </cell>
          <cell r="B154" t="str">
            <v>WEEKDAY</v>
          </cell>
          <cell r="C154">
            <v>3860</v>
          </cell>
          <cell r="D154">
            <v>302560</v>
          </cell>
          <cell r="E154" t="str">
            <v>EUCLID AV &amp; REGAL RD</v>
          </cell>
          <cell r="F154">
            <v>3</v>
          </cell>
          <cell r="G154">
            <v>0</v>
          </cell>
          <cell r="H154">
            <v>3</v>
          </cell>
          <cell r="I154">
            <v>37.893971000000001</v>
          </cell>
          <cell r="J154">
            <v>-122.263971</v>
          </cell>
          <cell r="K154" t="str">
            <v>BERKELEY</v>
          </cell>
          <cell r="L154" t="str">
            <v>ALAMEDA</v>
          </cell>
          <cell r="M154">
            <v>1</v>
          </cell>
        </row>
        <row r="155">
          <cell r="A155">
            <v>54398</v>
          </cell>
          <cell r="B155" t="str">
            <v>WEEKDAY</v>
          </cell>
          <cell r="C155">
            <v>4607</v>
          </cell>
          <cell r="D155">
            <v>302580</v>
          </cell>
          <cell r="E155" t="str">
            <v>EUCLID AV &amp; ROCK LN</v>
          </cell>
          <cell r="F155">
            <v>0</v>
          </cell>
          <cell r="G155">
            <v>1</v>
          </cell>
          <cell r="H155">
            <v>1</v>
          </cell>
          <cell r="I155">
            <v>37.896307999999998</v>
          </cell>
          <cell r="J155">
            <v>-122.265737</v>
          </cell>
          <cell r="K155" t="str">
            <v>BERKELEY</v>
          </cell>
          <cell r="L155" t="str">
            <v>ALAMEDA</v>
          </cell>
          <cell r="M155">
            <v>1</v>
          </cell>
        </row>
        <row r="156">
          <cell r="A156">
            <v>50125</v>
          </cell>
          <cell r="B156" t="str">
            <v>WEEKDAY</v>
          </cell>
          <cell r="C156">
            <v>4555</v>
          </cell>
          <cell r="D156">
            <v>302590</v>
          </cell>
          <cell r="E156" t="str">
            <v>EUCLID AV &amp; ROCK LN</v>
          </cell>
          <cell r="F156">
            <v>1</v>
          </cell>
          <cell r="G156">
            <v>0</v>
          </cell>
          <cell r="H156">
            <v>1</v>
          </cell>
          <cell r="I156">
            <v>37.896056999999999</v>
          </cell>
          <cell r="J156">
            <v>-122.26594900000001</v>
          </cell>
          <cell r="K156" t="str">
            <v>BERKELEY</v>
          </cell>
          <cell r="L156" t="str">
            <v>ALAMEDA</v>
          </cell>
          <cell r="M156">
            <v>1</v>
          </cell>
        </row>
        <row r="157">
          <cell r="A157">
            <v>54865</v>
          </cell>
          <cell r="B157" t="str">
            <v>WEEKDAY</v>
          </cell>
          <cell r="C157">
            <v>3819</v>
          </cell>
          <cell r="D157">
            <v>302600</v>
          </cell>
          <cell r="E157" t="str">
            <v>EUCLID AV &amp; ROSE WALK</v>
          </cell>
          <cell r="F157">
            <v>0</v>
          </cell>
          <cell r="G157">
            <v>3</v>
          </cell>
          <cell r="H157">
            <v>3</v>
          </cell>
          <cell r="I157">
            <v>37.883079000000002</v>
          </cell>
          <cell r="J157">
            <v>-122.261616</v>
          </cell>
          <cell r="K157" t="str">
            <v>BERKELEY</v>
          </cell>
          <cell r="L157" t="str">
            <v>ALAMEDA</v>
          </cell>
          <cell r="M157">
            <v>1</v>
          </cell>
        </row>
        <row r="158">
          <cell r="A158">
            <v>50227</v>
          </cell>
          <cell r="B158" t="str">
            <v>WEEKDAY</v>
          </cell>
          <cell r="C158">
            <v>4408</v>
          </cell>
          <cell r="D158">
            <v>302610</v>
          </cell>
          <cell r="E158" t="str">
            <v>EUCLID AV &amp; VINE LN</v>
          </cell>
          <cell r="F158">
            <v>1</v>
          </cell>
          <cell r="G158">
            <v>0</v>
          </cell>
          <cell r="H158">
            <v>1</v>
          </cell>
          <cell r="I158">
            <v>37.881247999999999</v>
          </cell>
          <cell r="J158">
            <v>-122.261518</v>
          </cell>
          <cell r="K158" t="str">
            <v>BERKELEY</v>
          </cell>
          <cell r="L158" t="str">
            <v>ALAMEDA</v>
          </cell>
          <cell r="M158">
            <v>1</v>
          </cell>
        </row>
        <row r="159">
          <cell r="A159">
            <v>58089</v>
          </cell>
          <cell r="B159" t="str">
            <v>WEEKDAY</v>
          </cell>
          <cell r="C159">
            <v>3341</v>
          </cell>
          <cell r="D159">
            <v>302680</v>
          </cell>
          <cell r="E159" t="str">
            <v>GILMAN ST &amp; 10TH ST</v>
          </cell>
          <cell r="F159">
            <v>4</v>
          </cell>
          <cell r="G159">
            <v>1</v>
          </cell>
          <cell r="H159">
            <v>5</v>
          </cell>
          <cell r="I159">
            <v>37.880369000000002</v>
          </cell>
          <cell r="J159">
            <v>-122.296216</v>
          </cell>
          <cell r="K159" t="str">
            <v>BERKELEY</v>
          </cell>
          <cell r="L159" t="str">
            <v>ALAMEDA</v>
          </cell>
          <cell r="M159">
            <v>1</v>
          </cell>
        </row>
        <row r="160">
          <cell r="A160">
            <v>50404</v>
          </cell>
          <cell r="B160" t="str">
            <v>WEEKDAY</v>
          </cell>
          <cell r="C160">
            <v>732</v>
          </cell>
          <cell r="D160">
            <v>302700</v>
          </cell>
          <cell r="E160" t="str">
            <v>GILMAN ST &amp; 7TH ST</v>
          </cell>
          <cell r="F160">
            <v>62</v>
          </cell>
          <cell r="G160">
            <v>0</v>
          </cell>
          <cell r="H160">
            <v>62</v>
          </cell>
          <cell r="I160">
            <v>37.880009999999999</v>
          </cell>
          <cell r="J160">
            <v>-122.29797600000001</v>
          </cell>
          <cell r="K160" t="str">
            <v>BERKELEY</v>
          </cell>
          <cell r="L160" t="str">
            <v>ALAMEDA</v>
          </cell>
          <cell r="M160">
            <v>1</v>
          </cell>
        </row>
        <row r="161">
          <cell r="A161">
            <v>52052</v>
          </cell>
          <cell r="B161" t="str">
            <v>WEEKDAY</v>
          </cell>
          <cell r="C161">
            <v>2891</v>
          </cell>
          <cell r="D161">
            <v>302710</v>
          </cell>
          <cell r="E161" t="str">
            <v>GILMAN ST &amp; 8TH ST</v>
          </cell>
          <cell r="F161">
            <v>0</v>
          </cell>
          <cell r="G161">
            <v>8</v>
          </cell>
          <cell r="H161">
            <v>8</v>
          </cell>
          <cell r="I161">
            <v>37.879908</v>
          </cell>
          <cell r="J161">
            <v>-122.29906699999999</v>
          </cell>
          <cell r="K161" t="str">
            <v>BERKELEY</v>
          </cell>
          <cell r="L161" t="str">
            <v>ALAMEDA</v>
          </cell>
          <cell r="M161">
            <v>1</v>
          </cell>
        </row>
        <row r="162">
          <cell r="A162">
            <v>51120</v>
          </cell>
          <cell r="B162" t="str">
            <v>WEEKDAY</v>
          </cell>
          <cell r="C162">
            <v>2574</v>
          </cell>
          <cell r="D162">
            <v>302720</v>
          </cell>
          <cell r="E162" t="str">
            <v>GILMAN ST &amp; CORNELL AV</v>
          </cell>
          <cell r="F162">
            <v>0</v>
          </cell>
          <cell r="G162">
            <v>11</v>
          </cell>
          <cell r="H162">
            <v>11</v>
          </cell>
          <cell r="I162">
            <v>37.881013000000003</v>
          </cell>
          <cell r="J162">
            <v>-122.293425</v>
          </cell>
          <cell r="K162" t="str">
            <v>BERKELEY</v>
          </cell>
          <cell r="L162" t="str">
            <v>ALAMEDA</v>
          </cell>
          <cell r="M162">
            <v>1</v>
          </cell>
        </row>
        <row r="163">
          <cell r="A163">
            <v>52077</v>
          </cell>
          <cell r="B163" t="str">
            <v>WEEKDAY</v>
          </cell>
          <cell r="C163">
            <v>2699</v>
          </cell>
          <cell r="D163">
            <v>302730</v>
          </cell>
          <cell r="E163" t="str">
            <v>GILMAN ST &amp; CORNELL AV</v>
          </cell>
          <cell r="F163">
            <v>9</v>
          </cell>
          <cell r="G163">
            <v>0</v>
          </cell>
          <cell r="H163">
            <v>10</v>
          </cell>
          <cell r="I163">
            <v>37.880957000000002</v>
          </cell>
          <cell r="J163">
            <v>-122.293271</v>
          </cell>
          <cell r="K163" t="str">
            <v>BERKELEY</v>
          </cell>
          <cell r="L163" t="str">
            <v>ALAMEDA</v>
          </cell>
          <cell r="M163">
            <v>1</v>
          </cell>
        </row>
        <row r="164">
          <cell r="A164">
            <v>51175</v>
          </cell>
          <cell r="B164" t="str">
            <v>WEEKDAY</v>
          </cell>
          <cell r="C164">
            <v>1747</v>
          </cell>
          <cell r="D164">
            <v>302740</v>
          </cell>
          <cell r="E164" t="str">
            <v>GILMAN ST &amp; CURTIS ST</v>
          </cell>
          <cell r="F164">
            <v>19</v>
          </cell>
          <cell r="G164">
            <v>2</v>
          </cell>
          <cell r="H164">
            <v>22</v>
          </cell>
          <cell r="I164">
            <v>37.881357999999999</v>
          </cell>
          <cell r="J164">
            <v>-122.289861</v>
          </cell>
          <cell r="K164" t="str">
            <v>BERKELEY</v>
          </cell>
          <cell r="L164" t="str">
            <v>ALAMEDA</v>
          </cell>
          <cell r="M164">
            <v>1</v>
          </cell>
        </row>
        <row r="165">
          <cell r="A165">
            <v>53367</v>
          </cell>
          <cell r="B165" t="str">
            <v>WEEKDAY</v>
          </cell>
          <cell r="C165">
            <v>2383</v>
          </cell>
          <cell r="D165">
            <v>302750</v>
          </cell>
          <cell r="E165" t="str">
            <v>GILMAN ST &amp; NEILSON ST</v>
          </cell>
          <cell r="F165">
            <v>1</v>
          </cell>
          <cell r="G165">
            <v>12</v>
          </cell>
          <cell r="H165">
            <v>13</v>
          </cell>
          <cell r="I165">
            <v>37.881219999999999</v>
          </cell>
          <cell r="J165">
            <v>-122.288971</v>
          </cell>
          <cell r="K165" t="str">
            <v>BERKELEY</v>
          </cell>
          <cell r="L165" t="str">
            <v>ALAMEDA</v>
          </cell>
          <cell r="M165">
            <v>1</v>
          </cell>
        </row>
        <row r="166">
          <cell r="A166">
            <v>53380</v>
          </cell>
          <cell r="B166" t="str">
            <v>WEEKDAY</v>
          </cell>
          <cell r="C166">
            <v>3162</v>
          </cell>
          <cell r="D166">
            <v>302760</v>
          </cell>
          <cell r="E166" t="str">
            <v>GILMAN ST &amp; ORDWAY ST</v>
          </cell>
          <cell r="F166">
            <v>5</v>
          </cell>
          <cell r="G166">
            <v>1</v>
          </cell>
          <cell r="H166">
            <v>6</v>
          </cell>
          <cell r="I166">
            <v>37.880566000000002</v>
          </cell>
          <cell r="J166">
            <v>-122.286529</v>
          </cell>
          <cell r="K166" t="str">
            <v>BERKELEY</v>
          </cell>
          <cell r="L166" t="str">
            <v>ALAMEDA</v>
          </cell>
          <cell r="M166">
            <v>1</v>
          </cell>
        </row>
        <row r="167">
          <cell r="A167">
            <v>52977</v>
          </cell>
          <cell r="B167" t="str">
            <v>WEEKDAY</v>
          </cell>
          <cell r="C167">
            <v>3049</v>
          </cell>
          <cell r="D167">
            <v>302770</v>
          </cell>
          <cell r="E167" t="str">
            <v>GILMAN ST &amp; ORDWAY ST</v>
          </cell>
          <cell r="F167">
            <v>0</v>
          </cell>
          <cell r="G167">
            <v>7</v>
          </cell>
          <cell r="H167">
            <v>7</v>
          </cell>
          <cell r="I167">
            <v>37.880758999999998</v>
          </cell>
          <cell r="J167">
            <v>-122.286919</v>
          </cell>
          <cell r="K167" t="str">
            <v>BERKELEY</v>
          </cell>
          <cell r="L167" t="str">
            <v>ALAMEDA</v>
          </cell>
          <cell r="M167">
            <v>1</v>
          </cell>
        </row>
        <row r="168">
          <cell r="A168">
            <v>57715</v>
          </cell>
          <cell r="B168" t="str">
            <v>WEEKDAY</v>
          </cell>
          <cell r="C168">
            <v>1651</v>
          </cell>
          <cell r="D168">
            <v>302780</v>
          </cell>
          <cell r="E168" t="str">
            <v>GILMAN ST &amp; SAN PABLO AV</v>
          </cell>
          <cell r="F168">
            <v>20</v>
          </cell>
          <cell r="G168">
            <v>3</v>
          </cell>
          <cell r="H168">
            <v>24</v>
          </cell>
          <cell r="I168">
            <v>37.880482000000001</v>
          </cell>
          <cell r="J168">
            <v>-122.295677</v>
          </cell>
          <cell r="K168" t="str">
            <v>BERKELEY</v>
          </cell>
          <cell r="L168" t="str">
            <v>ALAMEDA</v>
          </cell>
          <cell r="M168">
            <v>1</v>
          </cell>
        </row>
        <row r="169">
          <cell r="A169">
            <v>52877</v>
          </cell>
          <cell r="B169" t="str">
            <v>WEEKDAY</v>
          </cell>
          <cell r="C169">
            <v>3770</v>
          </cell>
          <cell r="D169">
            <v>302790</v>
          </cell>
          <cell r="E169" t="str">
            <v>GILMAN ST &amp; SANTA FE AV</v>
          </cell>
          <cell r="F169">
            <v>3</v>
          </cell>
          <cell r="G169">
            <v>0</v>
          </cell>
          <cell r="H169">
            <v>3</v>
          </cell>
          <cell r="I169">
            <v>37.881399000000002</v>
          </cell>
          <cell r="J169">
            <v>-122.29100699999999</v>
          </cell>
          <cell r="K169" t="str">
            <v>BERKELEY</v>
          </cell>
          <cell r="L169" t="str">
            <v>ALAMEDA</v>
          </cell>
          <cell r="M169">
            <v>1</v>
          </cell>
        </row>
        <row r="170">
          <cell r="A170">
            <v>59545</v>
          </cell>
          <cell r="B170" t="str">
            <v>WEEKDAY</v>
          </cell>
          <cell r="C170">
            <v>3217</v>
          </cell>
          <cell r="D170">
            <v>302800</v>
          </cell>
          <cell r="E170" t="str">
            <v>GILMAN ST &amp; SANTA FE AV</v>
          </cell>
          <cell r="F170">
            <v>1</v>
          </cell>
          <cell r="G170">
            <v>5</v>
          </cell>
          <cell r="H170">
            <v>6</v>
          </cell>
          <cell r="I170">
            <v>37.88147</v>
          </cell>
          <cell r="J170">
            <v>-122.2911</v>
          </cell>
          <cell r="K170" t="str">
            <v>BERKELEY</v>
          </cell>
          <cell r="L170" t="str">
            <v>ALAMEDA</v>
          </cell>
          <cell r="M170">
            <v>1</v>
          </cell>
        </row>
        <row r="171">
          <cell r="A171">
            <v>52502</v>
          </cell>
          <cell r="B171" t="str">
            <v>WEEKDAY</v>
          </cell>
          <cell r="C171">
            <v>4102</v>
          </cell>
          <cell r="D171">
            <v>302820</v>
          </cell>
          <cell r="E171" t="str">
            <v>GRIZZLY PEAK BLVD &amp; #1411</v>
          </cell>
          <cell r="F171">
            <v>2</v>
          </cell>
          <cell r="G171">
            <v>1</v>
          </cell>
          <cell r="H171">
            <v>2</v>
          </cell>
          <cell r="I171">
            <v>37.884881999999998</v>
          </cell>
          <cell r="J171">
            <v>-122.248373</v>
          </cell>
          <cell r="K171" t="str">
            <v>BERKELEY</v>
          </cell>
          <cell r="L171" t="str">
            <v>ALAMEDA</v>
          </cell>
          <cell r="M171">
            <v>1</v>
          </cell>
        </row>
        <row r="172">
          <cell r="A172">
            <v>58189</v>
          </cell>
          <cell r="B172" t="str">
            <v>WEEKDAY</v>
          </cell>
          <cell r="C172">
            <v>5005</v>
          </cell>
          <cell r="D172">
            <v>302830</v>
          </cell>
          <cell r="E172" t="str">
            <v>GRIZZLY PEAK BLVD &amp; ARCADE A</v>
          </cell>
          <cell r="F172">
            <v>0</v>
          </cell>
          <cell r="G172">
            <v>0</v>
          </cell>
          <cell r="H172">
            <v>0</v>
          </cell>
          <cell r="I172">
            <v>37.887619999999998</v>
          </cell>
          <cell r="J172">
            <v>-122.25137599999999</v>
          </cell>
          <cell r="K172" t="str">
            <v>BERKELEY</v>
          </cell>
          <cell r="L172" t="str">
            <v>ALAMEDA</v>
          </cell>
          <cell r="M172">
            <v>1</v>
          </cell>
        </row>
        <row r="173">
          <cell r="A173">
            <v>58710</v>
          </cell>
          <cell r="B173" t="str">
            <v>WEEKDAY</v>
          </cell>
          <cell r="C173">
            <v>4208</v>
          </cell>
          <cell r="D173">
            <v>302840</v>
          </cell>
          <cell r="E173" t="str">
            <v>GRIZZLY PEAK BLVD &amp; ARCADE A</v>
          </cell>
          <cell r="F173">
            <v>0</v>
          </cell>
          <cell r="G173">
            <v>2</v>
          </cell>
          <cell r="H173">
            <v>2</v>
          </cell>
          <cell r="I173">
            <v>37.887194000000001</v>
          </cell>
          <cell r="J173">
            <v>-122.251451</v>
          </cell>
          <cell r="K173" t="str">
            <v>BERKELEY</v>
          </cell>
          <cell r="L173" t="str">
            <v>ALAMEDA</v>
          </cell>
          <cell r="M173">
            <v>1</v>
          </cell>
        </row>
        <row r="174">
          <cell r="A174">
            <v>57610</v>
          </cell>
          <cell r="B174" t="str">
            <v>WEEKDAY</v>
          </cell>
          <cell r="C174">
            <v>4305</v>
          </cell>
          <cell r="D174">
            <v>302850</v>
          </cell>
          <cell r="E174" t="str">
            <v>GRIZZLY PEAK BLVD &amp; AVENIDA</v>
          </cell>
          <cell r="F174">
            <v>0</v>
          </cell>
          <cell r="G174">
            <v>1</v>
          </cell>
          <cell r="H174">
            <v>2</v>
          </cell>
          <cell r="I174">
            <v>37.884815000000003</v>
          </cell>
          <cell r="J174">
            <v>-122.24847</v>
          </cell>
          <cell r="K174" t="str">
            <v>BERKELEY</v>
          </cell>
          <cell r="L174" t="str">
            <v>ALAMEDA</v>
          </cell>
          <cell r="M174">
            <v>1</v>
          </cell>
        </row>
        <row r="175">
          <cell r="A175">
            <v>58289</v>
          </cell>
          <cell r="B175" t="str">
            <v>WEEKDAY</v>
          </cell>
          <cell r="C175">
            <v>4416</v>
          </cell>
          <cell r="D175">
            <v>302860</v>
          </cell>
          <cell r="E175" t="str">
            <v>GRIZZLY PEAK BLVD &amp; CRESTON</v>
          </cell>
          <cell r="F175">
            <v>0</v>
          </cell>
          <cell r="G175">
            <v>1</v>
          </cell>
          <cell r="H175">
            <v>1</v>
          </cell>
          <cell r="I175">
            <v>37.900849999999998</v>
          </cell>
          <cell r="J175">
            <v>-122.266424</v>
          </cell>
          <cell r="K175" t="str">
            <v>BERKELEY</v>
          </cell>
          <cell r="L175" t="str">
            <v>ALAMEDA</v>
          </cell>
          <cell r="M175">
            <v>1</v>
          </cell>
        </row>
        <row r="176">
          <cell r="A176">
            <v>58389</v>
          </cell>
          <cell r="B176" t="str">
            <v>WEEKDAY</v>
          </cell>
          <cell r="C176">
            <v>4358</v>
          </cell>
          <cell r="D176">
            <v>302870</v>
          </cell>
          <cell r="E176" t="str">
            <v>GRIZZLY PEAK BLVD &amp; CRESTON</v>
          </cell>
          <cell r="F176">
            <v>0</v>
          </cell>
          <cell r="G176">
            <v>1</v>
          </cell>
          <cell r="H176">
            <v>1</v>
          </cell>
          <cell r="I176">
            <v>37.892490000000002</v>
          </cell>
          <cell r="J176">
            <v>-122.25643599999999</v>
          </cell>
          <cell r="K176" t="str">
            <v>BERKELEY</v>
          </cell>
          <cell r="L176" t="str">
            <v>ALAMEDA</v>
          </cell>
          <cell r="M176">
            <v>1</v>
          </cell>
        </row>
        <row r="177">
          <cell r="A177">
            <v>55769</v>
          </cell>
          <cell r="B177" t="str">
            <v>WEEKDAY</v>
          </cell>
          <cell r="C177">
            <v>4753</v>
          </cell>
          <cell r="D177">
            <v>302880</v>
          </cell>
          <cell r="E177" t="str">
            <v>GRIZZLY PEAK BLVD &amp; CRESTON</v>
          </cell>
          <cell r="F177">
            <v>0</v>
          </cell>
          <cell r="G177">
            <v>0</v>
          </cell>
          <cell r="H177">
            <v>0</v>
          </cell>
          <cell r="I177">
            <v>37.892605000000003</v>
          </cell>
          <cell r="J177">
            <v>-122.256443</v>
          </cell>
          <cell r="K177" t="str">
            <v>BERKELEY</v>
          </cell>
          <cell r="L177" t="str">
            <v>ALAMEDA</v>
          </cell>
          <cell r="M177">
            <v>1</v>
          </cell>
        </row>
        <row r="178">
          <cell r="A178">
            <v>50337</v>
          </cell>
          <cell r="B178" t="str">
            <v>WEEKDAY</v>
          </cell>
          <cell r="C178">
            <v>4305</v>
          </cell>
          <cell r="D178">
            <v>302890</v>
          </cell>
          <cell r="E178" t="str">
            <v>GRIZZLY PEAK BLVD &amp; CRESTON</v>
          </cell>
          <cell r="F178">
            <v>2</v>
          </cell>
          <cell r="G178">
            <v>0</v>
          </cell>
          <cell r="H178">
            <v>2</v>
          </cell>
          <cell r="I178">
            <v>37.900936999999999</v>
          </cell>
          <cell r="J178">
            <v>-122.266366</v>
          </cell>
          <cell r="K178" t="str">
            <v>BERKELEY</v>
          </cell>
          <cell r="L178" t="str">
            <v>ALAMEDA</v>
          </cell>
          <cell r="M178">
            <v>1</v>
          </cell>
        </row>
        <row r="179">
          <cell r="A179">
            <v>58689</v>
          </cell>
          <cell r="B179" t="str">
            <v>WEEKDAY</v>
          </cell>
          <cell r="C179">
            <v>3757</v>
          </cell>
          <cell r="D179">
            <v>302900</v>
          </cell>
          <cell r="E179" t="str">
            <v>GRIZZLY PEAK BLVD &amp; FOREST L</v>
          </cell>
          <cell r="F179">
            <v>0</v>
          </cell>
          <cell r="G179">
            <v>3</v>
          </cell>
          <cell r="H179">
            <v>3</v>
          </cell>
          <cell r="I179">
            <v>37.896731000000003</v>
          </cell>
          <cell r="J179">
            <v>-122.26121500000001</v>
          </cell>
          <cell r="K179" t="str">
            <v>BERKELEY</v>
          </cell>
          <cell r="L179" t="str">
            <v>ALAMEDA</v>
          </cell>
          <cell r="M179">
            <v>1</v>
          </cell>
        </row>
        <row r="180">
          <cell r="A180">
            <v>51231</v>
          </cell>
          <cell r="B180" t="str">
            <v>WEEKDAY</v>
          </cell>
          <cell r="C180">
            <v>4498</v>
          </cell>
          <cell r="D180">
            <v>302920</v>
          </cell>
          <cell r="E180" t="str">
            <v>GRIZZLY PEAK BLVD &amp; HILL RD</v>
          </cell>
          <cell r="F180">
            <v>0</v>
          </cell>
          <cell r="G180">
            <v>1</v>
          </cell>
          <cell r="H180">
            <v>1</v>
          </cell>
          <cell r="I180">
            <v>37.885762</v>
          </cell>
          <cell r="J180">
            <v>-122.249274</v>
          </cell>
          <cell r="K180" t="str">
            <v>BERKELEY</v>
          </cell>
          <cell r="L180" t="str">
            <v>ALAMEDA</v>
          </cell>
          <cell r="M180">
            <v>1</v>
          </cell>
        </row>
        <row r="181">
          <cell r="A181">
            <v>54014</v>
          </cell>
          <cell r="B181" t="str">
            <v>WEEKDAY</v>
          </cell>
          <cell r="C181">
            <v>3870</v>
          </cell>
          <cell r="D181">
            <v>302940</v>
          </cell>
          <cell r="E181" t="str">
            <v>GRIZZLY PEAK BLVD &amp; KEELER A</v>
          </cell>
          <cell r="F181">
            <v>0</v>
          </cell>
          <cell r="G181">
            <v>3</v>
          </cell>
          <cell r="H181">
            <v>3</v>
          </cell>
          <cell r="I181">
            <v>37.899197999999998</v>
          </cell>
          <cell r="J181">
            <v>-122.265084</v>
          </cell>
          <cell r="K181" t="str">
            <v>BERKELEY</v>
          </cell>
          <cell r="L181" t="str">
            <v>ALAMEDA</v>
          </cell>
          <cell r="M181">
            <v>1</v>
          </cell>
        </row>
        <row r="182">
          <cell r="A182">
            <v>55364</v>
          </cell>
          <cell r="B182" t="str">
            <v>WEEKDAY</v>
          </cell>
          <cell r="C182">
            <v>4820</v>
          </cell>
          <cell r="D182">
            <v>302950</v>
          </cell>
          <cell r="E182" t="str">
            <v>GRIZZLY PEAK BLVD &amp; KEELER A</v>
          </cell>
          <cell r="F182">
            <v>0</v>
          </cell>
          <cell r="G182">
            <v>0</v>
          </cell>
          <cell r="H182">
            <v>0</v>
          </cell>
          <cell r="I182">
            <v>37.899369999999998</v>
          </cell>
          <cell r="J182">
            <v>-122.265148</v>
          </cell>
          <cell r="K182" t="str">
            <v>BERKELEY</v>
          </cell>
          <cell r="L182" t="str">
            <v>ALAMEDA</v>
          </cell>
          <cell r="M182">
            <v>1</v>
          </cell>
        </row>
        <row r="183">
          <cell r="A183">
            <v>58847</v>
          </cell>
          <cell r="B183" t="str">
            <v>WEEKDAY</v>
          </cell>
          <cell r="C183">
            <v>4259</v>
          </cell>
          <cell r="D183">
            <v>302960</v>
          </cell>
          <cell r="E183" t="str">
            <v>GRIZZLY PEAK BLVD &amp; LATHAM L</v>
          </cell>
          <cell r="F183">
            <v>2</v>
          </cell>
          <cell r="G183">
            <v>0</v>
          </cell>
          <cell r="H183">
            <v>2</v>
          </cell>
          <cell r="I183">
            <v>37.894136000000003</v>
          </cell>
          <cell r="J183">
            <v>-122.258253</v>
          </cell>
          <cell r="K183" t="str">
            <v>BERKELEY</v>
          </cell>
          <cell r="L183" t="str">
            <v>ALAMEDA</v>
          </cell>
          <cell r="M183">
            <v>1</v>
          </cell>
        </row>
        <row r="184">
          <cell r="A184">
            <v>54124</v>
          </cell>
          <cell r="B184" t="str">
            <v>WEEKDAY</v>
          </cell>
          <cell r="C184">
            <v>4208</v>
          </cell>
          <cell r="D184">
            <v>302970</v>
          </cell>
          <cell r="E184" t="str">
            <v>GRIZZLY PEAK BLVD &amp; LATHAM L</v>
          </cell>
          <cell r="F184">
            <v>0</v>
          </cell>
          <cell r="G184">
            <v>2</v>
          </cell>
          <cell r="H184">
            <v>2</v>
          </cell>
          <cell r="I184">
            <v>37.894063000000003</v>
          </cell>
          <cell r="J184">
            <v>-122.258314</v>
          </cell>
          <cell r="K184" t="str">
            <v>BERKELEY</v>
          </cell>
          <cell r="L184" t="str">
            <v>ALAMEDA</v>
          </cell>
          <cell r="M184">
            <v>1</v>
          </cell>
        </row>
        <row r="185">
          <cell r="A185">
            <v>55394</v>
          </cell>
          <cell r="B185" t="str">
            <v>WEEKDAY</v>
          </cell>
          <cell r="C185">
            <v>3860</v>
          </cell>
          <cell r="D185">
            <v>302980</v>
          </cell>
          <cell r="E185" t="str">
            <v>GRIZZLY PEAK BLVD &amp; MARIN AV</v>
          </cell>
          <cell r="F185">
            <v>3</v>
          </cell>
          <cell r="G185">
            <v>0</v>
          </cell>
          <cell r="H185">
            <v>3</v>
          </cell>
          <cell r="I185">
            <v>37.896954999999998</v>
          </cell>
          <cell r="J185">
            <v>-122.261539</v>
          </cell>
          <cell r="K185" t="str">
            <v>BERKELEY</v>
          </cell>
          <cell r="L185" t="str">
            <v>ALAMEDA</v>
          </cell>
          <cell r="M185">
            <v>1</v>
          </cell>
        </row>
        <row r="186">
          <cell r="A186">
            <v>57662</v>
          </cell>
          <cell r="B186" t="str">
            <v>WEEKDAY</v>
          </cell>
          <cell r="C186">
            <v>3367</v>
          </cell>
          <cell r="D186">
            <v>302990</v>
          </cell>
          <cell r="E186" t="str">
            <v>GRIZZLY PEAK BLVD &amp; MUIR WAY</v>
          </cell>
          <cell r="F186">
            <v>5</v>
          </cell>
          <cell r="G186">
            <v>0</v>
          </cell>
          <cell r="H186">
            <v>5</v>
          </cell>
          <cell r="I186">
            <v>37.891648000000004</v>
          </cell>
          <cell r="J186">
            <v>-122.254993</v>
          </cell>
          <cell r="K186" t="str">
            <v>BERKELEY</v>
          </cell>
          <cell r="L186" t="str">
            <v>ALAMEDA</v>
          </cell>
          <cell r="M186">
            <v>1</v>
          </cell>
        </row>
        <row r="187">
          <cell r="A187">
            <v>50226</v>
          </cell>
          <cell r="B187" t="str">
            <v>WEEKDAY</v>
          </cell>
          <cell r="C187">
            <v>3658</v>
          </cell>
          <cell r="D187">
            <v>303010</v>
          </cell>
          <cell r="E187" t="str">
            <v>GRIZZLY PEAK BLVD &amp; SHASTA R</v>
          </cell>
          <cell r="F187">
            <v>3</v>
          </cell>
          <cell r="G187">
            <v>0</v>
          </cell>
          <cell r="H187">
            <v>4</v>
          </cell>
          <cell r="I187">
            <v>37.890329999999999</v>
          </cell>
          <cell r="J187">
            <v>-122.25227</v>
          </cell>
          <cell r="K187" t="str">
            <v>BERKELEY</v>
          </cell>
          <cell r="L187" t="str">
            <v>ALAMEDA</v>
          </cell>
          <cell r="M187">
            <v>1</v>
          </cell>
        </row>
        <row r="188">
          <cell r="A188">
            <v>54358</v>
          </cell>
          <cell r="B188" t="str">
            <v>WEEKDAY</v>
          </cell>
          <cell r="C188">
            <v>3098</v>
          </cell>
          <cell r="D188">
            <v>303020</v>
          </cell>
          <cell r="E188" t="str">
            <v>GRIZZLY PEAK BLVD &amp; SHASTA R</v>
          </cell>
          <cell r="F188">
            <v>0</v>
          </cell>
          <cell r="G188">
            <v>6</v>
          </cell>
          <cell r="H188">
            <v>7</v>
          </cell>
          <cell r="I188">
            <v>37.890501</v>
          </cell>
          <cell r="J188">
            <v>-122.25261399999999</v>
          </cell>
          <cell r="K188" t="str">
            <v>BERKELEY</v>
          </cell>
          <cell r="L188" t="str">
            <v>ALAMEDA</v>
          </cell>
          <cell r="M188">
            <v>1</v>
          </cell>
        </row>
        <row r="189">
          <cell r="A189">
            <v>54383</v>
          </cell>
          <cell r="B189" t="str">
            <v>WEEKDAY</v>
          </cell>
          <cell r="C189">
            <v>2620</v>
          </cell>
          <cell r="D189">
            <v>303030</v>
          </cell>
          <cell r="E189" t="str">
            <v>GRIZZLY PEAK BLVD &amp; STEVENSO</v>
          </cell>
          <cell r="F189">
            <v>0</v>
          </cell>
          <cell r="G189">
            <v>10</v>
          </cell>
          <cell r="H189">
            <v>10</v>
          </cell>
          <cell r="I189">
            <v>37.891547000000003</v>
          </cell>
          <cell r="J189">
            <v>-122.255032</v>
          </cell>
          <cell r="K189" t="str">
            <v>BERKELEY</v>
          </cell>
          <cell r="L189" t="str">
            <v>ALAMEDA</v>
          </cell>
          <cell r="M189">
            <v>1</v>
          </cell>
        </row>
        <row r="190">
          <cell r="A190">
            <v>51220</v>
          </cell>
          <cell r="B190" t="str">
            <v>WEEKDAY</v>
          </cell>
          <cell r="C190">
            <v>4208</v>
          </cell>
          <cell r="D190">
            <v>303040</v>
          </cell>
          <cell r="E190" t="str">
            <v>GRIZZLY PEAK BLVD &amp; SUNSET L</v>
          </cell>
          <cell r="F190">
            <v>2</v>
          </cell>
          <cell r="G190">
            <v>0</v>
          </cell>
          <cell r="H190">
            <v>2</v>
          </cell>
          <cell r="I190">
            <v>37.898024999999997</v>
          </cell>
          <cell r="J190">
            <v>-122.262052</v>
          </cell>
          <cell r="K190" t="str">
            <v>BERKELEY</v>
          </cell>
          <cell r="L190" t="str">
            <v>ALAMEDA</v>
          </cell>
          <cell r="M190">
            <v>1</v>
          </cell>
        </row>
        <row r="191">
          <cell r="A191">
            <v>54513</v>
          </cell>
          <cell r="B191" t="str">
            <v>WEEKDAY</v>
          </cell>
          <cell r="C191">
            <v>3098</v>
          </cell>
          <cell r="D191">
            <v>303050</v>
          </cell>
          <cell r="E191" t="str">
            <v>GRIZZLY PEAK BLVD &amp; SUNSET L</v>
          </cell>
          <cell r="F191">
            <v>0</v>
          </cell>
          <cell r="G191">
            <v>7</v>
          </cell>
          <cell r="H191">
            <v>7</v>
          </cell>
          <cell r="I191">
            <v>37.898119000000001</v>
          </cell>
          <cell r="J191">
            <v>-122.26231199999999</v>
          </cell>
          <cell r="K191" t="str">
            <v>BERKELEY</v>
          </cell>
          <cell r="L191" t="str">
            <v>ALAMEDA</v>
          </cell>
          <cell r="M191">
            <v>1</v>
          </cell>
        </row>
        <row r="192">
          <cell r="A192">
            <v>50229</v>
          </cell>
          <cell r="B192" t="str">
            <v>WEEKDAY</v>
          </cell>
          <cell r="C192">
            <v>1081</v>
          </cell>
          <cell r="D192">
            <v>303060</v>
          </cell>
          <cell r="E192" t="str">
            <v>HASTE ST &amp; MILVIA ST</v>
          </cell>
          <cell r="F192">
            <v>12</v>
          </cell>
          <cell r="G192">
            <v>28</v>
          </cell>
          <cell r="H192">
            <v>41</v>
          </cell>
          <cell r="I192">
            <v>37.864576999999997</v>
          </cell>
          <cell r="J192">
            <v>-122.270242</v>
          </cell>
          <cell r="K192" t="str">
            <v>BERKELEY</v>
          </cell>
          <cell r="L192" t="str">
            <v>ALAMEDA</v>
          </cell>
          <cell r="M192">
            <v>1</v>
          </cell>
        </row>
        <row r="193">
          <cell r="A193">
            <v>58005</v>
          </cell>
          <cell r="B193" t="str">
            <v>WEEKDAY</v>
          </cell>
          <cell r="C193">
            <v>818</v>
          </cell>
          <cell r="D193">
            <v>303070</v>
          </cell>
          <cell r="E193" t="str">
            <v>HASTE ST &amp; SHATTUCK AV</v>
          </cell>
          <cell r="F193">
            <v>23</v>
          </cell>
          <cell r="G193">
            <v>31</v>
          </cell>
          <cell r="H193">
            <v>53</v>
          </cell>
          <cell r="I193">
            <v>37.864873000000003</v>
          </cell>
          <cell r="J193">
            <v>-122.267887</v>
          </cell>
          <cell r="K193" t="str">
            <v>BERKELEY</v>
          </cell>
          <cell r="L193" t="str">
            <v>ALAMEDA</v>
          </cell>
          <cell r="M193">
            <v>1</v>
          </cell>
        </row>
        <row r="194">
          <cell r="A194">
            <v>55180</v>
          </cell>
          <cell r="B194" t="str">
            <v>WEEKDAY</v>
          </cell>
          <cell r="C194">
            <v>1764</v>
          </cell>
          <cell r="D194">
            <v>303190</v>
          </cell>
          <cell r="E194" t="str">
            <v>HENRY ST &amp; BERRYMAN ST</v>
          </cell>
          <cell r="F194">
            <v>3</v>
          </cell>
          <cell r="G194">
            <v>18</v>
          </cell>
          <cell r="H194">
            <v>21</v>
          </cell>
          <cell r="I194">
            <v>37.883588000000003</v>
          </cell>
          <cell r="J194">
            <v>-122.270876</v>
          </cell>
          <cell r="K194" t="str">
            <v>BERKELEY</v>
          </cell>
          <cell r="L194" t="str">
            <v>ALAMEDA</v>
          </cell>
          <cell r="M194">
            <v>1</v>
          </cell>
        </row>
        <row r="195">
          <cell r="A195">
            <v>58533</v>
          </cell>
          <cell r="B195" t="str">
            <v>WEEKDAY</v>
          </cell>
          <cell r="C195">
            <v>1801</v>
          </cell>
          <cell r="D195">
            <v>303200</v>
          </cell>
          <cell r="E195" t="str">
            <v>HENRY ST &amp; BERRYMAN ST</v>
          </cell>
          <cell r="F195">
            <v>17</v>
          </cell>
          <cell r="G195">
            <v>4</v>
          </cell>
          <cell r="H195">
            <v>21</v>
          </cell>
          <cell r="I195">
            <v>37.883412</v>
          </cell>
          <cell r="J195">
            <v>-122.271108</v>
          </cell>
          <cell r="K195" t="str">
            <v>BERKELEY</v>
          </cell>
          <cell r="L195" t="str">
            <v>ALAMEDA</v>
          </cell>
          <cell r="M195">
            <v>1</v>
          </cell>
        </row>
        <row r="196">
          <cell r="A196">
            <v>55129</v>
          </cell>
          <cell r="B196" t="str">
            <v>WEEKDAY</v>
          </cell>
          <cell r="C196">
            <v>3197</v>
          </cell>
          <cell r="D196">
            <v>303220</v>
          </cell>
          <cell r="E196" t="str">
            <v>HOPKINS ST &amp; ALBINA AV</v>
          </cell>
          <cell r="F196">
            <v>1</v>
          </cell>
          <cell r="G196">
            <v>5</v>
          </cell>
          <cell r="H196">
            <v>6</v>
          </cell>
          <cell r="I196">
            <v>37.880585000000004</v>
          </cell>
          <cell r="J196">
            <v>-122.28416199999999</v>
          </cell>
          <cell r="K196" t="str">
            <v>BERKELEY</v>
          </cell>
          <cell r="L196" t="str">
            <v>ALAMEDA</v>
          </cell>
          <cell r="M196">
            <v>1</v>
          </cell>
        </row>
        <row r="197">
          <cell r="A197">
            <v>55231</v>
          </cell>
          <cell r="B197" t="str">
            <v>WEEKDAY</v>
          </cell>
          <cell r="C197">
            <v>2980</v>
          </cell>
          <cell r="D197">
            <v>303230</v>
          </cell>
          <cell r="E197" t="str">
            <v>HOPKINS ST &amp; BEVERLY PL</v>
          </cell>
          <cell r="F197">
            <v>1</v>
          </cell>
          <cell r="G197">
            <v>7</v>
          </cell>
          <cell r="H197">
            <v>8</v>
          </cell>
          <cell r="I197">
            <v>37.884368000000002</v>
          </cell>
          <cell r="J197">
            <v>-122.27668799999999</v>
          </cell>
          <cell r="K197" t="str">
            <v>BERKELEY</v>
          </cell>
          <cell r="L197" t="str">
            <v>ALAMEDA</v>
          </cell>
          <cell r="M197">
            <v>1</v>
          </cell>
        </row>
        <row r="198">
          <cell r="A198">
            <v>53877</v>
          </cell>
          <cell r="B198" t="str">
            <v>WEEKDAY</v>
          </cell>
          <cell r="C198">
            <v>2059</v>
          </cell>
          <cell r="D198">
            <v>303240</v>
          </cell>
          <cell r="E198" t="str">
            <v>HOPKINS ST &amp; BEVERLY PL</v>
          </cell>
          <cell r="F198">
            <v>13</v>
          </cell>
          <cell r="G198">
            <v>3</v>
          </cell>
          <cell r="H198">
            <v>17</v>
          </cell>
          <cell r="I198">
            <v>37.884262</v>
          </cell>
          <cell r="J198">
            <v>-122.276618</v>
          </cell>
          <cell r="K198" t="str">
            <v>BERKELEY</v>
          </cell>
          <cell r="L198" t="str">
            <v>ALAMEDA</v>
          </cell>
          <cell r="M198">
            <v>1</v>
          </cell>
        </row>
        <row r="199">
          <cell r="A199">
            <v>57887</v>
          </cell>
          <cell r="B199" t="str">
            <v>WEEKDAY</v>
          </cell>
          <cell r="C199">
            <v>1951</v>
          </cell>
          <cell r="D199">
            <v>303250</v>
          </cell>
          <cell r="E199" t="str">
            <v>HOPKINS ST &amp; CALIFORNIA ST</v>
          </cell>
          <cell r="F199">
            <v>14</v>
          </cell>
          <cell r="G199">
            <v>4</v>
          </cell>
          <cell r="H199">
            <v>18</v>
          </cell>
          <cell r="I199">
            <v>37.881577999999998</v>
          </cell>
          <cell r="J199">
            <v>-122.28192199999999</v>
          </cell>
          <cell r="K199" t="str">
            <v>BERKELEY</v>
          </cell>
          <cell r="L199" t="str">
            <v>ALAMEDA</v>
          </cell>
          <cell r="M199">
            <v>1</v>
          </cell>
        </row>
        <row r="200">
          <cell r="A200">
            <v>53177</v>
          </cell>
          <cell r="B200" t="str">
            <v>WEEKDAY</v>
          </cell>
          <cell r="C200">
            <v>2522</v>
          </cell>
          <cell r="D200">
            <v>303260</v>
          </cell>
          <cell r="E200" t="str">
            <v>HOPKINS ST &amp; CARLOTTA AV</v>
          </cell>
          <cell r="F200">
            <v>9</v>
          </cell>
          <cell r="G200">
            <v>2</v>
          </cell>
          <cell r="H200">
            <v>11</v>
          </cell>
          <cell r="I200">
            <v>37.882513000000003</v>
          </cell>
          <cell r="J200">
            <v>-122.27987400000001</v>
          </cell>
          <cell r="K200" t="str">
            <v>BERKELEY</v>
          </cell>
          <cell r="L200" t="str">
            <v>ALAMEDA</v>
          </cell>
          <cell r="M200">
            <v>1</v>
          </cell>
        </row>
        <row r="201">
          <cell r="A201">
            <v>50997</v>
          </cell>
          <cell r="B201" t="str">
            <v>WEEKDAY</v>
          </cell>
          <cell r="C201">
            <v>2964</v>
          </cell>
          <cell r="D201">
            <v>303270</v>
          </cell>
          <cell r="E201" t="str">
            <v>HOPKINS ST &amp; COLUSA AV</v>
          </cell>
          <cell r="F201">
            <v>1</v>
          </cell>
          <cell r="G201">
            <v>7</v>
          </cell>
          <cell r="H201">
            <v>8</v>
          </cell>
          <cell r="I201">
            <v>37.882930000000002</v>
          </cell>
          <cell r="J201">
            <v>-122.279573</v>
          </cell>
          <cell r="K201" t="str">
            <v>BERKELEY</v>
          </cell>
          <cell r="L201" t="str">
            <v>ALAMEDA</v>
          </cell>
          <cell r="M201">
            <v>1</v>
          </cell>
        </row>
        <row r="202">
          <cell r="A202">
            <v>53536</v>
          </cell>
          <cell r="B202" t="str">
            <v>WEEKDAY</v>
          </cell>
          <cell r="C202">
            <v>2373</v>
          </cell>
          <cell r="D202">
            <v>303280</v>
          </cell>
          <cell r="E202" t="str">
            <v>HOPKINS ST &amp; MONTEREY AV</v>
          </cell>
          <cell r="F202">
            <v>2</v>
          </cell>
          <cell r="G202">
            <v>11</v>
          </cell>
          <cell r="H202">
            <v>13</v>
          </cell>
          <cell r="I202">
            <v>37.881816000000001</v>
          </cell>
          <cell r="J202">
            <v>-122.28182200000001</v>
          </cell>
          <cell r="K202" t="str">
            <v>BERKELEY</v>
          </cell>
          <cell r="L202" t="str">
            <v>ALAMEDA</v>
          </cell>
          <cell r="M202">
            <v>1</v>
          </cell>
        </row>
        <row r="203">
          <cell r="A203">
            <v>53539</v>
          </cell>
          <cell r="B203" t="str">
            <v>WEEKDAY</v>
          </cell>
          <cell r="C203">
            <v>2977</v>
          </cell>
          <cell r="D203">
            <v>303290</v>
          </cell>
          <cell r="E203" t="str">
            <v>HOPKINS ST &amp; SACRAMENTO ST</v>
          </cell>
          <cell r="F203">
            <v>7</v>
          </cell>
          <cell r="G203">
            <v>1</v>
          </cell>
          <cell r="H203">
            <v>8</v>
          </cell>
          <cell r="I203">
            <v>37.880780000000001</v>
          </cell>
          <cell r="J203">
            <v>-122.283559</v>
          </cell>
          <cell r="K203" t="str">
            <v>BERKELEY</v>
          </cell>
          <cell r="L203" t="str">
            <v>ALAMEDA</v>
          </cell>
          <cell r="M203">
            <v>1</v>
          </cell>
        </row>
        <row r="204">
          <cell r="A204">
            <v>50336</v>
          </cell>
          <cell r="B204" t="str">
            <v>WEEKDAY</v>
          </cell>
          <cell r="C204">
            <v>2455</v>
          </cell>
          <cell r="D204">
            <v>303320</v>
          </cell>
          <cell r="E204" t="str">
            <v>HOPKINS ST &amp; THE ALAMEDA</v>
          </cell>
          <cell r="F204">
            <v>2</v>
          </cell>
          <cell r="G204">
            <v>10</v>
          </cell>
          <cell r="H204">
            <v>12</v>
          </cell>
          <cell r="I204">
            <v>37.885316000000003</v>
          </cell>
          <cell r="J204">
            <v>-122.275218</v>
          </cell>
          <cell r="K204" t="str">
            <v>BERKELEY</v>
          </cell>
          <cell r="L204" t="str">
            <v>ALAMEDA</v>
          </cell>
          <cell r="M204">
            <v>1</v>
          </cell>
        </row>
        <row r="205">
          <cell r="A205">
            <v>51077</v>
          </cell>
          <cell r="B205" t="str">
            <v>WEEKDAY</v>
          </cell>
          <cell r="C205">
            <v>4722</v>
          </cell>
          <cell r="D205">
            <v>303390</v>
          </cell>
          <cell r="E205" t="str">
            <v>MARIN AV &amp; ARLINGTON CIR</v>
          </cell>
          <cell r="F205">
            <v>0</v>
          </cell>
          <cell r="G205">
            <v>0</v>
          </cell>
          <cell r="H205">
            <v>0</v>
          </cell>
          <cell r="I205">
            <v>37.889980000000001</v>
          </cell>
          <cell r="J205">
            <v>-122.27284</v>
          </cell>
          <cell r="K205" t="str">
            <v>BERKELEY</v>
          </cell>
          <cell r="L205" t="str">
            <v>ALAMEDA</v>
          </cell>
          <cell r="M205">
            <v>1</v>
          </cell>
        </row>
        <row r="206">
          <cell r="A206">
            <v>53667</v>
          </cell>
          <cell r="B206" t="str">
            <v>WEEKDAY</v>
          </cell>
          <cell r="C206">
            <v>4697</v>
          </cell>
          <cell r="D206">
            <v>303400</v>
          </cell>
          <cell r="E206" t="str">
            <v>MARIN AV &amp; LASSEN ST</v>
          </cell>
          <cell r="F206">
            <v>0</v>
          </cell>
          <cell r="G206">
            <v>0</v>
          </cell>
          <cell r="H206">
            <v>0</v>
          </cell>
          <cell r="I206">
            <v>37.889381</v>
          </cell>
          <cell r="J206">
            <v>-122.274743</v>
          </cell>
          <cell r="K206" t="str">
            <v>BERKELEY</v>
          </cell>
          <cell r="L206" t="str">
            <v>ALAMEDA</v>
          </cell>
          <cell r="M206">
            <v>1</v>
          </cell>
        </row>
        <row r="207">
          <cell r="A207">
            <v>52677</v>
          </cell>
          <cell r="B207" t="str">
            <v>WEEKDAY</v>
          </cell>
          <cell r="C207">
            <v>4079</v>
          </cell>
          <cell r="D207">
            <v>303410</v>
          </cell>
          <cell r="E207" t="str">
            <v>MARIN AV &amp; LASSEN ST</v>
          </cell>
          <cell r="F207">
            <v>1</v>
          </cell>
          <cell r="G207">
            <v>1</v>
          </cell>
          <cell r="H207">
            <v>2</v>
          </cell>
          <cell r="I207">
            <v>37.889156</v>
          </cell>
          <cell r="J207">
            <v>-122.274901</v>
          </cell>
          <cell r="K207" t="str">
            <v>BERKELEY</v>
          </cell>
          <cell r="L207" t="str">
            <v>ALAMEDA</v>
          </cell>
          <cell r="M207">
            <v>1</v>
          </cell>
        </row>
        <row r="208">
          <cell r="A208">
            <v>55904</v>
          </cell>
          <cell r="B208" t="str">
            <v>WEEKDAY</v>
          </cell>
          <cell r="C208">
            <v>4021</v>
          </cell>
          <cell r="D208">
            <v>303420</v>
          </cell>
          <cell r="E208" t="str">
            <v>MARIN AV &amp; THE CIRCLE</v>
          </cell>
          <cell r="F208">
            <v>0</v>
          </cell>
          <cell r="G208">
            <v>2</v>
          </cell>
          <cell r="H208">
            <v>2</v>
          </cell>
          <cell r="I208">
            <v>37.889871999999997</v>
          </cell>
          <cell r="J208">
            <v>-122.27264099999999</v>
          </cell>
          <cell r="K208" t="str">
            <v>BERKELEY</v>
          </cell>
          <cell r="L208" t="str">
            <v>ALAMEDA</v>
          </cell>
          <cell r="M208">
            <v>1</v>
          </cell>
        </row>
        <row r="209">
          <cell r="A209">
            <v>56766</v>
          </cell>
          <cell r="B209" t="str">
            <v>WEEKDAY</v>
          </cell>
          <cell r="C209">
            <v>722</v>
          </cell>
          <cell r="D209">
            <v>303440</v>
          </cell>
          <cell r="E209" t="str">
            <v>ML KING JR WAY &amp; ALLSTON WAY</v>
          </cell>
          <cell r="F209">
            <v>25</v>
          </cell>
          <cell r="G209">
            <v>38</v>
          </cell>
          <cell r="H209">
            <v>63</v>
          </cell>
          <cell r="I209">
            <v>37.868043</v>
          </cell>
          <cell r="J209">
            <v>-122.272711</v>
          </cell>
          <cell r="K209" t="str">
            <v>BERKELEY</v>
          </cell>
          <cell r="L209" t="str">
            <v>ALAMEDA</v>
          </cell>
          <cell r="M209">
            <v>1</v>
          </cell>
        </row>
        <row r="210">
          <cell r="A210">
            <v>59554</v>
          </cell>
          <cell r="B210" t="str">
            <v>WEEKDAY</v>
          </cell>
          <cell r="C210">
            <v>1835</v>
          </cell>
          <cell r="D210">
            <v>303460</v>
          </cell>
          <cell r="E210" t="str">
            <v>ML KING JR WAY &amp; ASHBY AV</v>
          </cell>
          <cell r="F210">
            <v>7</v>
          </cell>
          <cell r="G210">
            <v>13</v>
          </cell>
          <cell r="H210">
            <v>20</v>
          </cell>
          <cell r="I210">
            <v>37.854326</v>
          </cell>
          <cell r="J210">
            <v>-122.27120600000001</v>
          </cell>
          <cell r="K210" t="str">
            <v>BERKELEY</v>
          </cell>
          <cell r="L210" t="str">
            <v>ALAMEDA</v>
          </cell>
          <cell r="M210">
            <v>1</v>
          </cell>
        </row>
        <row r="211">
          <cell r="A211">
            <v>55625</v>
          </cell>
          <cell r="B211" t="str">
            <v>WEEKDAY</v>
          </cell>
          <cell r="C211">
            <v>2044</v>
          </cell>
          <cell r="D211">
            <v>303470</v>
          </cell>
          <cell r="E211" t="str">
            <v>ML KING JR WAY &amp; ASHBY AV</v>
          </cell>
          <cell r="F211">
            <v>12</v>
          </cell>
          <cell r="G211">
            <v>5</v>
          </cell>
          <cell r="H211">
            <v>17</v>
          </cell>
          <cell r="I211">
            <v>37.854551999999998</v>
          </cell>
          <cell r="J211">
            <v>-122.271029</v>
          </cell>
          <cell r="K211" t="str">
            <v>BERKELEY</v>
          </cell>
          <cell r="L211" t="str">
            <v>ALAMEDA</v>
          </cell>
          <cell r="M211">
            <v>1</v>
          </cell>
        </row>
        <row r="212">
          <cell r="A212">
            <v>53457</v>
          </cell>
          <cell r="B212" t="str">
            <v>WEEKDAY</v>
          </cell>
          <cell r="C212">
            <v>1376</v>
          </cell>
          <cell r="D212">
            <v>303480</v>
          </cell>
          <cell r="E212" t="str">
            <v>ML KING JR WAY &amp; BANCROFT WA</v>
          </cell>
          <cell r="F212">
            <v>14</v>
          </cell>
          <cell r="G212">
            <v>16</v>
          </cell>
          <cell r="H212">
            <v>30</v>
          </cell>
          <cell r="I212">
            <v>37.867165999999997</v>
          </cell>
          <cell r="J212">
            <v>-122.27246100000001</v>
          </cell>
          <cell r="K212" t="str">
            <v>BERKELEY</v>
          </cell>
          <cell r="L212" t="str">
            <v>ALAMEDA</v>
          </cell>
          <cell r="M212">
            <v>1</v>
          </cell>
        </row>
        <row r="213">
          <cell r="A213">
            <v>55067</v>
          </cell>
          <cell r="B213" t="str">
            <v>WEEKDAY</v>
          </cell>
          <cell r="C213">
            <v>2640</v>
          </cell>
          <cell r="D213">
            <v>303490</v>
          </cell>
          <cell r="E213" t="str">
            <v>ML KING JR WAY &amp; BANCROFT WA</v>
          </cell>
          <cell r="F213">
            <v>7</v>
          </cell>
          <cell r="G213">
            <v>4</v>
          </cell>
          <cell r="H213">
            <v>10</v>
          </cell>
          <cell r="I213">
            <v>37.866435000000003</v>
          </cell>
          <cell r="J213">
            <v>-122.27253899999999</v>
          </cell>
          <cell r="K213" t="str">
            <v>BERKELEY</v>
          </cell>
          <cell r="L213" t="str">
            <v>ALAMEDA</v>
          </cell>
          <cell r="M213">
            <v>1</v>
          </cell>
        </row>
        <row r="214">
          <cell r="A214">
            <v>50339</v>
          </cell>
          <cell r="B214" t="str">
            <v>WEEKDAY</v>
          </cell>
          <cell r="C214">
            <v>1910</v>
          </cell>
          <cell r="D214">
            <v>303500</v>
          </cell>
          <cell r="E214" t="str">
            <v>ML KING JR WAY &amp; BERRYMAN ST</v>
          </cell>
          <cell r="F214">
            <v>16</v>
          </cell>
          <cell r="G214">
            <v>3</v>
          </cell>
          <cell r="H214">
            <v>19</v>
          </cell>
          <cell r="I214">
            <v>37.882949000000004</v>
          </cell>
          <cell r="J214">
            <v>-122.27434</v>
          </cell>
          <cell r="K214" t="str">
            <v>BERKELEY</v>
          </cell>
          <cell r="L214" t="str">
            <v>ALAMEDA</v>
          </cell>
          <cell r="M214">
            <v>1</v>
          </cell>
        </row>
        <row r="215">
          <cell r="A215">
            <v>56746</v>
          </cell>
          <cell r="B215" t="str">
            <v>WEEKDAY</v>
          </cell>
          <cell r="C215">
            <v>2155</v>
          </cell>
          <cell r="D215">
            <v>303510</v>
          </cell>
          <cell r="E215" t="str">
            <v>ML KING JR WAY &amp; BERRYMAN ST</v>
          </cell>
          <cell r="F215">
            <v>1</v>
          </cell>
          <cell r="G215">
            <v>14</v>
          </cell>
          <cell r="H215">
            <v>15</v>
          </cell>
          <cell r="I215">
            <v>37.883518000000002</v>
          </cell>
          <cell r="J215">
            <v>-122.27426800000001</v>
          </cell>
          <cell r="K215" t="str">
            <v>BERKELEY</v>
          </cell>
          <cell r="L215" t="str">
            <v>ALAMEDA</v>
          </cell>
          <cell r="M215">
            <v>1</v>
          </cell>
        </row>
        <row r="216">
          <cell r="A216">
            <v>55914</v>
          </cell>
          <cell r="B216" t="str">
            <v>WEEKDAY</v>
          </cell>
          <cell r="C216">
            <v>2225</v>
          </cell>
          <cell r="D216">
            <v>303520</v>
          </cell>
          <cell r="E216" t="str">
            <v>ML KING JR WAY &amp; CEDAR ST</v>
          </cell>
          <cell r="F216">
            <v>3</v>
          </cell>
          <cell r="G216">
            <v>12</v>
          </cell>
          <cell r="H216">
            <v>14</v>
          </cell>
          <cell r="I216">
            <v>37.878044000000003</v>
          </cell>
          <cell r="J216">
            <v>-122.273639</v>
          </cell>
          <cell r="K216" t="str">
            <v>BERKELEY</v>
          </cell>
          <cell r="L216" t="str">
            <v>ALAMEDA</v>
          </cell>
          <cell r="M216">
            <v>1</v>
          </cell>
        </row>
        <row r="217">
          <cell r="A217">
            <v>50661</v>
          </cell>
          <cell r="B217" t="str">
            <v>WEEKDAY</v>
          </cell>
          <cell r="C217">
            <v>1668</v>
          </cell>
          <cell r="D217">
            <v>303530</v>
          </cell>
          <cell r="E217" t="str">
            <v>ML KING JR WAY &amp; CEDAR ST</v>
          </cell>
          <cell r="F217">
            <v>18</v>
          </cell>
          <cell r="G217">
            <v>5</v>
          </cell>
          <cell r="H217">
            <v>23</v>
          </cell>
          <cell r="I217">
            <v>37.877433000000003</v>
          </cell>
          <cell r="J217">
            <v>-122.27378</v>
          </cell>
          <cell r="K217" t="str">
            <v>BERKELEY</v>
          </cell>
          <cell r="L217" t="str">
            <v>ALAMEDA</v>
          </cell>
          <cell r="M217">
            <v>1</v>
          </cell>
        </row>
        <row r="218">
          <cell r="A218">
            <v>55924</v>
          </cell>
          <cell r="B218" t="str">
            <v>WEEKDAY</v>
          </cell>
          <cell r="C218">
            <v>1938</v>
          </cell>
          <cell r="D218">
            <v>303540</v>
          </cell>
          <cell r="E218" t="str">
            <v>ML KING JR WAY &amp; CHANNING WA</v>
          </cell>
          <cell r="F218">
            <v>11</v>
          </cell>
          <cell r="G218">
            <v>8</v>
          </cell>
          <cell r="H218">
            <v>19</v>
          </cell>
          <cell r="I218">
            <v>37.865333999999997</v>
          </cell>
          <cell r="J218">
            <v>-122.27225900000001</v>
          </cell>
          <cell r="K218" t="str">
            <v>BERKELEY</v>
          </cell>
          <cell r="L218" t="str">
            <v>ALAMEDA</v>
          </cell>
          <cell r="M218">
            <v>1</v>
          </cell>
        </row>
        <row r="219">
          <cell r="A219">
            <v>55236</v>
          </cell>
          <cell r="B219" t="str">
            <v>WEEKDAY</v>
          </cell>
          <cell r="C219">
            <v>2535</v>
          </cell>
          <cell r="D219">
            <v>303550</v>
          </cell>
          <cell r="E219" t="str">
            <v>ML KING JR WAY &amp; CHANNING WA</v>
          </cell>
          <cell r="F219">
            <v>7</v>
          </cell>
          <cell r="G219">
            <v>4</v>
          </cell>
          <cell r="H219">
            <v>11</v>
          </cell>
          <cell r="I219">
            <v>37.864694</v>
          </cell>
          <cell r="J219">
            <v>-122.272346</v>
          </cell>
          <cell r="K219" t="str">
            <v>BERKELEY</v>
          </cell>
          <cell r="L219" t="str">
            <v>ALAMEDA</v>
          </cell>
          <cell r="M219">
            <v>1</v>
          </cell>
        </row>
        <row r="220">
          <cell r="A220">
            <v>58825</v>
          </cell>
          <cell r="B220" t="str">
            <v>WEEKDAY</v>
          </cell>
          <cell r="C220">
            <v>2027</v>
          </cell>
          <cell r="D220">
            <v>303560</v>
          </cell>
          <cell r="E220" t="str">
            <v>ML KING JR WAY &amp; DERBY ST</v>
          </cell>
          <cell r="F220">
            <v>10</v>
          </cell>
          <cell r="G220">
            <v>7</v>
          </cell>
          <cell r="H220">
            <v>17</v>
          </cell>
          <cell r="I220">
            <v>37.859972999999997</v>
          </cell>
          <cell r="J220">
            <v>-122.271636</v>
          </cell>
          <cell r="K220" t="str">
            <v>BERKELEY</v>
          </cell>
          <cell r="L220" t="str">
            <v>ALAMEDA</v>
          </cell>
          <cell r="M220">
            <v>1</v>
          </cell>
        </row>
        <row r="221">
          <cell r="A221">
            <v>55045</v>
          </cell>
          <cell r="B221" t="str">
            <v>WEEKDAY</v>
          </cell>
          <cell r="C221">
            <v>1965</v>
          </cell>
          <cell r="D221">
            <v>303570</v>
          </cell>
          <cell r="E221" t="str">
            <v>ML KING JR WAY &amp; DERBY ST</v>
          </cell>
          <cell r="F221">
            <v>10</v>
          </cell>
          <cell r="G221">
            <v>8</v>
          </cell>
          <cell r="H221">
            <v>18</v>
          </cell>
          <cell r="I221">
            <v>37.859766</v>
          </cell>
          <cell r="J221">
            <v>-122.27177</v>
          </cell>
          <cell r="K221" t="str">
            <v>BERKELEY</v>
          </cell>
          <cell r="L221" t="str">
            <v>ALAMEDA</v>
          </cell>
          <cell r="M221">
            <v>1</v>
          </cell>
        </row>
        <row r="222">
          <cell r="A222">
            <v>51622</v>
          </cell>
          <cell r="B222" t="str">
            <v>WEEKDAY</v>
          </cell>
          <cell r="C222">
            <v>2024</v>
          </cell>
          <cell r="D222">
            <v>303580</v>
          </cell>
          <cell r="E222" t="str">
            <v>ML KING JR WAY &amp; DWIGHT WAY</v>
          </cell>
          <cell r="F222">
            <v>8</v>
          </cell>
          <cell r="G222">
            <v>9</v>
          </cell>
          <cell r="H222">
            <v>17</v>
          </cell>
          <cell r="I222">
            <v>37.863602</v>
          </cell>
          <cell r="J222">
            <v>-122.272041</v>
          </cell>
          <cell r="K222" t="str">
            <v>BERKELEY</v>
          </cell>
          <cell r="L222" t="str">
            <v>ALAMEDA</v>
          </cell>
          <cell r="M222">
            <v>1</v>
          </cell>
        </row>
        <row r="223">
          <cell r="A223">
            <v>58115</v>
          </cell>
          <cell r="B223" t="str">
            <v>WEEKDAY</v>
          </cell>
          <cell r="C223">
            <v>1949</v>
          </cell>
          <cell r="D223">
            <v>303590</v>
          </cell>
          <cell r="E223" t="str">
            <v>ML KING JR WAY &amp; DWIGHT WAY</v>
          </cell>
          <cell r="F223">
            <v>12</v>
          </cell>
          <cell r="G223">
            <v>7</v>
          </cell>
          <cell r="H223">
            <v>18</v>
          </cell>
          <cell r="I223">
            <v>37.862915999999998</v>
          </cell>
          <cell r="J223">
            <v>-122.272154</v>
          </cell>
          <cell r="K223" t="str">
            <v>BERKELEY</v>
          </cell>
          <cell r="L223" t="str">
            <v>ALAMEDA</v>
          </cell>
          <cell r="M223">
            <v>1</v>
          </cell>
        </row>
        <row r="224">
          <cell r="A224">
            <v>57663</v>
          </cell>
          <cell r="B224" t="str">
            <v>WEEKDAY</v>
          </cell>
          <cell r="C224">
            <v>1688</v>
          </cell>
          <cell r="D224">
            <v>303600</v>
          </cell>
          <cell r="E224" t="str">
            <v>ML KING JR WAY &amp; HEARST AV</v>
          </cell>
          <cell r="F224">
            <v>16</v>
          </cell>
          <cell r="G224">
            <v>7</v>
          </cell>
          <cell r="H224">
            <v>23</v>
          </cell>
          <cell r="I224">
            <v>37.873213</v>
          </cell>
          <cell r="J224">
            <v>-122.27327099999999</v>
          </cell>
          <cell r="K224" t="str">
            <v>BERKELEY</v>
          </cell>
          <cell r="L224" t="str">
            <v>ALAMEDA</v>
          </cell>
          <cell r="M224">
            <v>1</v>
          </cell>
        </row>
        <row r="225">
          <cell r="A225">
            <v>54787</v>
          </cell>
          <cell r="B225" t="str">
            <v>WEEKDAY</v>
          </cell>
          <cell r="C225">
            <v>3137</v>
          </cell>
          <cell r="D225">
            <v>303620</v>
          </cell>
          <cell r="E225" t="str">
            <v>ML KING JR WAY &amp; PARKER ST</v>
          </cell>
          <cell r="F225">
            <v>3</v>
          </cell>
          <cell r="G225">
            <v>4</v>
          </cell>
          <cell r="H225">
            <v>7</v>
          </cell>
          <cell r="I225">
            <v>37.861154999999997</v>
          </cell>
          <cell r="J225">
            <v>-122.271959</v>
          </cell>
          <cell r="K225" t="str">
            <v>BERKELEY</v>
          </cell>
          <cell r="L225" t="str">
            <v>ALAMEDA</v>
          </cell>
          <cell r="M225">
            <v>1</v>
          </cell>
        </row>
        <row r="226">
          <cell r="A226">
            <v>50765</v>
          </cell>
          <cell r="B226" t="str">
            <v>WEEKDAY</v>
          </cell>
          <cell r="C226">
            <v>3007</v>
          </cell>
          <cell r="D226">
            <v>303630</v>
          </cell>
          <cell r="E226" t="str">
            <v>ML KING JR WAY &amp; PARKER ST</v>
          </cell>
          <cell r="F226">
            <v>4</v>
          </cell>
          <cell r="G226">
            <v>4</v>
          </cell>
          <cell r="H226">
            <v>7</v>
          </cell>
          <cell r="I226">
            <v>37.861772999999999</v>
          </cell>
          <cell r="J226">
            <v>-122.271833</v>
          </cell>
          <cell r="K226" t="str">
            <v>BERKELEY</v>
          </cell>
          <cell r="L226" t="str">
            <v>ALAMEDA</v>
          </cell>
          <cell r="M226">
            <v>1</v>
          </cell>
        </row>
        <row r="227">
          <cell r="A227">
            <v>55280</v>
          </cell>
          <cell r="B227" t="str">
            <v>WEEKDAY</v>
          </cell>
          <cell r="C227">
            <v>1939</v>
          </cell>
          <cell r="D227">
            <v>303640</v>
          </cell>
          <cell r="E227" t="str">
            <v>ML KING JR WAY &amp; PRINCE ST</v>
          </cell>
          <cell r="F227">
            <v>7</v>
          </cell>
          <cell r="G227">
            <v>11</v>
          </cell>
          <cell r="H227">
            <v>19</v>
          </cell>
          <cell r="I227">
            <v>37.852539999999998</v>
          </cell>
          <cell r="J227">
            <v>-122.27101500000001</v>
          </cell>
          <cell r="K227" t="str">
            <v>BERKELEY</v>
          </cell>
          <cell r="L227" t="str">
            <v>ALAMEDA</v>
          </cell>
          <cell r="M227">
            <v>1</v>
          </cell>
        </row>
        <row r="228">
          <cell r="A228">
            <v>52177</v>
          </cell>
          <cell r="B228" t="str">
            <v>WEEKDAY</v>
          </cell>
          <cell r="C228">
            <v>1447</v>
          </cell>
          <cell r="D228">
            <v>303650</v>
          </cell>
          <cell r="E228" t="str">
            <v>ML KING JR WAY &amp; PRINCE ST</v>
          </cell>
          <cell r="F228">
            <v>16</v>
          </cell>
          <cell r="G228">
            <v>12</v>
          </cell>
          <cell r="H228">
            <v>29</v>
          </cell>
          <cell r="I228">
            <v>37.852871</v>
          </cell>
          <cell r="J228">
            <v>-122.270798</v>
          </cell>
          <cell r="K228" t="str">
            <v>BERKELEY</v>
          </cell>
          <cell r="L228" t="str">
            <v>ALAMEDA</v>
          </cell>
          <cell r="M228">
            <v>1</v>
          </cell>
        </row>
        <row r="229">
          <cell r="A229">
            <v>57587</v>
          </cell>
          <cell r="B229" t="str">
            <v>WEEKDAY</v>
          </cell>
          <cell r="C229">
            <v>960</v>
          </cell>
          <cell r="D229">
            <v>303660</v>
          </cell>
          <cell r="E229" t="str">
            <v>ML KING JR WAY &amp; ROSE ST</v>
          </cell>
          <cell r="F229">
            <v>40</v>
          </cell>
          <cell r="G229">
            <v>5</v>
          </cell>
          <cell r="H229">
            <v>45</v>
          </cell>
          <cell r="I229">
            <v>37.881183999999998</v>
          </cell>
          <cell r="J229">
            <v>-122.274135</v>
          </cell>
          <cell r="K229" t="str">
            <v>BERKELEY</v>
          </cell>
          <cell r="L229" t="str">
            <v>ALAMEDA</v>
          </cell>
          <cell r="M229">
            <v>1</v>
          </cell>
        </row>
        <row r="230">
          <cell r="A230">
            <v>55167</v>
          </cell>
          <cell r="B230" t="str">
            <v>WEEKDAY</v>
          </cell>
          <cell r="C230">
            <v>1185</v>
          </cell>
          <cell r="D230">
            <v>303670</v>
          </cell>
          <cell r="E230" t="str">
            <v>ML KING JR WAY &amp; ROSE ST</v>
          </cell>
          <cell r="F230">
            <v>4</v>
          </cell>
          <cell r="G230">
            <v>32</v>
          </cell>
          <cell r="H230">
            <v>36</v>
          </cell>
          <cell r="I230">
            <v>37.881697000000003</v>
          </cell>
          <cell r="J230">
            <v>-122.27409</v>
          </cell>
          <cell r="K230" t="str">
            <v>BERKELEY</v>
          </cell>
          <cell r="L230" t="str">
            <v>ALAMEDA</v>
          </cell>
          <cell r="M230">
            <v>1</v>
          </cell>
        </row>
        <row r="231">
          <cell r="A231">
            <v>56546</v>
          </cell>
          <cell r="B231" t="str">
            <v>WEEKDAY</v>
          </cell>
          <cell r="C231">
            <v>1907</v>
          </cell>
          <cell r="D231">
            <v>303680</v>
          </cell>
          <cell r="E231" t="str">
            <v>ML KING JR WAY &amp; RUSSELL ST</v>
          </cell>
          <cell r="F231">
            <v>8</v>
          </cell>
          <cell r="G231">
            <v>11</v>
          </cell>
          <cell r="H231">
            <v>19</v>
          </cell>
          <cell r="I231">
            <v>37.856136999999997</v>
          </cell>
          <cell r="J231">
            <v>-122.271398</v>
          </cell>
          <cell r="K231" t="str">
            <v>BERKELEY</v>
          </cell>
          <cell r="L231" t="str">
            <v>ALAMEDA</v>
          </cell>
          <cell r="M231">
            <v>1</v>
          </cell>
        </row>
        <row r="232">
          <cell r="A232">
            <v>50544</v>
          </cell>
          <cell r="B232" t="str">
            <v>WEEKDAY</v>
          </cell>
          <cell r="C232">
            <v>2092</v>
          </cell>
          <cell r="D232">
            <v>303690</v>
          </cell>
          <cell r="E232" t="str">
            <v>ML KING JR WAY &amp; RUSSELL ST</v>
          </cell>
          <cell r="F232">
            <v>11</v>
          </cell>
          <cell r="G232">
            <v>5</v>
          </cell>
          <cell r="H232">
            <v>16</v>
          </cell>
          <cell r="I232">
            <v>37.856368000000003</v>
          </cell>
          <cell r="J232">
            <v>-122.27122300000001</v>
          </cell>
          <cell r="K232" t="str">
            <v>BERKELEY</v>
          </cell>
          <cell r="L232" t="str">
            <v>ALAMEDA</v>
          </cell>
          <cell r="M232">
            <v>1</v>
          </cell>
        </row>
        <row r="233">
          <cell r="A233">
            <v>55239</v>
          </cell>
          <cell r="B233" t="str">
            <v>WEEKDAY</v>
          </cell>
          <cell r="C233">
            <v>3437</v>
          </cell>
          <cell r="D233">
            <v>303700</v>
          </cell>
          <cell r="E233" t="str">
            <v>ML KING JR WAY &amp; STUART ST</v>
          </cell>
          <cell r="F233">
            <v>3</v>
          </cell>
          <cell r="G233">
            <v>2</v>
          </cell>
          <cell r="H233">
            <v>5</v>
          </cell>
          <cell r="I233">
            <v>37.858153000000001</v>
          </cell>
          <cell r="J233">
            <v>-122.271421</v>
          </cell>
          <cell r="K233" t="str">
            <v>BERKELEY</v>
          </cell>
          <cell r="L233" t="str">
            <v>ALAMEDA</v>
          </cell>
          <cell r="M233">
            <v>1</v>
          </cell>
        </row>
        <row r="234">
          <cell r="A234">
            <v>55602</v>
          </cell>
          <cell r="B234" t="str">
            <v>WEEKDAY</v>
          </cell>
          <cell r="C234">
            <v>3254</v>
          </cell>
          <cell r="D234">
            <v>303710</v>
          </cell>
          <cell r="E234" t="str">
            <v>ML KING JR WAY &amp; STUART ST</v>
          </cell>
          <cell r="F234">
            <v>2</v>
          </cell>
          <cell r="G234">
            <v>3</v>
          </cell>
          <cell r="H234">
            <v>6</v>
          </cell>
          <cell r="I234">
            <v>37.857613999999998</v>
          </cell>
          <cell r="J234">
            <v>-122.271545</v>
          </cell>
          <cell r="K234" t="str">
            <v>BERKELEY</v>
          </cell>
          <cell r="L234" t="str">
            <v>ALAMEDA</v>
          </cell>
          <cell r="M234">
            <v>1</v>
          </cell>
        </row>
        <row r="235">
          <cell r="A235">
            <v>56434</v>
          </cell>
          <cell r="B235" t="str">
            <v>WEEKDAY</v>
          </cell>
          <cell r="C235">
            <v>758</v>
          </cell>
          <cell r="D235">
            <v>303720</v>
          </cell>
          <cell r="E235" t="str">
            <v>ML KING JR WAY &amp; UNIVERSITY</v>
          </cell>
          <cell r="F235">
            <v>39</v>
          </cell>
          <cell r="G235">
            <v>21</v>
          </cell>
          <cell r="H235">
            <v>59</v>
          </cell>
          <cell r="I235">
            <v>37.870882000000002</v>
          </cell>
          <cell r="J235">
            <v>-122.273026</v>
          </cell>
          <cell r="K235" t="str">
            <v>BERKELEY</v>
          </cell>
          <cell r="L235" t="str">
            <v>ALAMEDA</v>
          </cell>
          <cell r="M235">
            <v>1</v>
          </cell>
        </row>
        <row r="236">
          <cell r="A236">
            <v>54890</v>
          </cell>
          <cell r="B236" t="str">
            <v>WEEKDAY</v>
          </cell>
          <cell r="C236">
            <v>1573</v>
          </cell>
          <cell r="D236">
            <v>303730</v>
          </cell>
          <cell r="E236" t="str">
            <v>ML KING JR WAY &amp; VINE ST</v>
          </cell>
          <cell r="F236">
            <v>2</v>
          </cell>
          <cell r="G236">
            <v>23</v>
          </cell>
          <cell r="H236">
            <v>25</v>
          </cell>
          <cell r="I236">
            <v>37.879807</v>
          </cell>
          <cell r="J236">
            <v>-122.273843</v>
          </cell>
          <cell r="K236" t="str">
            <v>BERKELEY</v>
          </cell>
          <cell r="L236" t="str">
            <v>ALAMEDA</v>
          </cell>
          <cell r="M236">
            <v>1</v>
          </cell>
        </row>
        <row r="237">
          <cell r="A237">
            <v>50662</v>
          </cell>
          <cell r="B237" t="str">
            <v>WEEKDAY</v>
          </cell>
          <cell r="C237">
            <v>1299</v>
          </cell>
          <cell r="D237">
            <v>303740</v>
          </cell>
          <cell r="E237" t="str">
            <v>ML KING JR WAY &amp; VINE ST</v>
          </cell>
          <cell r="F237">
            <v>29</v>
          </cell>
          <cell r="G237">
            <v>4</v>
          </cell>
          <cell r="H237">
            <v>32</v>
          </cell>
          <cell r="I237">
            <v>37.879309999999997</v>
          </cell>
          <cell r="J237">
            <v>-122.273915</v>
          </cell>
          <cell r="K237" t="str">
            <v>BERKELEY</v>
          </cell>
          <cell r="L237" t="str">
            <v>ALAMEDA</v>
          </cell>
          <cell r="M237">
            <v>1</v>
          </cell>
        </row>
        <row r="238">
          <cell r="A238">
            <v>56598</v>
          </cell>
          <cell r="B238" t="str">
            <v>WEEKDAY</v>
          </cell>
          <cell r="C238">
            <v>1269</v>
          </cell>
          <cell r="D238">
            <v>303750</v>
          </cell>
          <cell r="E238" t="str">
            <v>ML KING JR WAY &amp; VIRGINIA ST</v>
          </cell>
          <cell r="F238">
            <v>31</v>
          </cell>
          <cell r="G238">
            <v>3</v>
          </cell>
          <cell r="H238">
            <v>34</v>
          </cell>
          <cell r="I238">
            <v>37.875708000000003</v>
          </cell>
          <cell r="J238">
            <v>-122.27354</v>
          </cell>
          <cell r="K238" t="str">
            <v>BERKELEY</v>
          </cell>
          <cell r="L238" t="str">
            <v>ALAMEDA</v>
          </cell>
          <cell r="M238">
            <v>1</v>
          </cell>
        </row>
        <row r="239">
          <cell r="A239">
            <v>53356</v>
          </cell>
          <cell r="B239" t="str">
            <v>WEEKDAY</v>
          </cell>
          <cell r="C239">
            <v>2324</v>
          </cell>
          <cell r="D239">
            <v>303800</v>
          </cell>
          <cell r="E239" t="str">
            <v>MONTEREY AV &amp; HOPKINS ST</v>
          </cell>
          <cell r="F239">
            <v>13</v>
          </cell>
          <cell r="G239">
            <v>0</v>
          </cell>
          <cell r="H239">
            <v>13</v>
          </cell>
          <cell r="I239">
            <v>37.881822999999997</v>
          </cell>
          <cell r="J239">
            <v>-122.28212499999999</v>
          </cell>
          <cell r="K239" t="str">
            <v>BERKELEY</v>
          </cell>
          <cell r="L239" t="str">
            <v>ALAMEDA</v>
          </cell>
          <cell r="M239">
            <v>1</v>
          </cell>
        </row>
        <row r="240">
          <cell r="A240">
            <v>55200</v>
          </cell>
          <cell r="B240" t="str">
            <v>WEEKDAY</v>
          </cell>
          <cell r="C240">
            <v>3169</v>
          </cell>
          <cell r="D240">
            <v>303860</v>
          </cell>
          <cell r="E240" t="str">
            <v>NORTH BERKELEY BART</v>
          </cell>
          <cell r="F240">
            <v>1</v>
          </cell>
          <cell r="G240">
            <v>5</v>
          </cell>
          <cell r="H240">
            <v>6</v>
          </cell>
          <cell r="I240">
            <v>37.874057000000001</v>
          </cell>
          <cell r="J240">
            <v>-122.28307599999999</v>
          </cell>
          <cell r="K240" t="str">
            <v>BERKELEY</v>
          </cell>
          <cell r="L240" t="str">
            <v>ALAMEDA</v>
          </cell>
          <cell r="M240">
            <v>1</v>
          </cell>
        </row>
        <row r="241">
          <cell r="A241">
            <v>51765</v>
          </cell>
          <cell r="B241" t="str">
            <v>WEEKDAY</v>
          </cell>
          <cell r="C241">
            <v>3657</v>
          </cell>
          <cell r="D241">
            <v>303890</v>
          </cell>
          <cell r="E241" t="str">
            <v>OXFORD ST &amp; CEDAR ST</v>
          </cell>
          <cell r="F241">
            <v>1</v>
          </cell>
          <cell r="G241">
            <v>3</v>
          </cell>
          <cell r="H241">
            <v>4</v>
          </cell>
          <cell r="I241">
            <v>37.878638000000002</v>
          </cell>
          <cell r="J241">
            <v>-122.26680399999999</v>
          </cell>
          <cell r="K241" t="str">
            <v>BERKELEY</v>
          </cell>
          <cell r="L241" t="str">
            <v>ALAMEDA</v>
          </cell>
          <cell r="M241">
            <v>1</v>
          </cell>
        </row>
        <row r="242">
          <cell r="A242">
            <v>59810</v>
          </cell>
          <cell r="B242" t="str">
            <v>WEEKDAY</v>
          </cell>
          <cell r="C242">
            <v>3879</v>
          </cell>
          <cell r="D242">
            <v>303900</v>
          </cell>
          <cell r="E242" t="str">
            <v>OXFORD ST &amp; CEDAR ST</v>
          </cell>
          <cell r="F242">
            <v>3</v>
          </cell>
          <cell r="G242">
            <v>0</v>
          </cell>
          <cell r="H242">
            <v>3</v>
          </cell>
          <cell r="I242">
            <v>37.878444000000002</v>
          </cell>
          <cell r="J242">
            <v>-122.266918</v>
          </cell>
          <cell r="K242" t="str">
            <v>BERKELEY</v>
          </cell>
          <cell r="L242" t="str">
            <v>ALAMEDA</v>
          </cell>
          <cell r="M242">
            <v>1</v>
          </cell>
        </row>
        <row r="243">
          <cell r="A243">
            <v>51173</v>
          </cell>
          <cell r="B243" t="str">
            <v>WEEKDAY</v>
          </cell>
          <cell r="C243">
            <v>3079</v>
          </cell>
          <cell r="D243">
            <v>303910</v>
          </cell>
          <cell r="E243" t="str">
            <v>OXFORD ST &amp; HEARST AV</v>
          </cell>
          <cell r="F243">
            <v>6</v>
          </cell>
          <cell r="G243">
            <v>1</v>
          </cell>
          <cell r="H243">
            <v>7</v>
          </cell>
          <cell r="I243">
            <v>37.874516</v>
          </cell>
          <cell r="J243">
            <v>-122.266278</v>
          </cell>
          <cell r="K243" t="str">
            <v>BERKELEY</v>
          </cell>
          <cell r="L243" t="str">
            <v>ALAMEDA</v>
          </cell>
          <cell r="M243">
            <v>1</v>
          </cell>
        </row>
        <row r="244">
          <cell r="A244">
            <v>51179</v>
          </cell>
          <cell r="B244" t="str">
            <v>WEEKDAY</v>
          </cell>
          <cell r="C244">
            <v>2993</v>
          </cell>
          <cell r="D244">
            <v>303920</v>
          </cell>
          <cell r="E244" t="str">
            <v>OXFORD ST &amp; ROSE ST</v>
          </cell>
          <cell r="F244">
            <v>5</v>
          </cell>
          <cell r="G244">
            <v>3</v>
          </cell>
          <cell r="H244">
            <v>7</v>
          </cell>
          <cell r="I244">
            <v>37.882091000000003</v>
          </cell>
          <cell r="J244">
            <v>-122.267201</v>
          </cell>
          <cell r="K244" t="str">
            <v>BERKELEY</v>
          </cell>
          <cell r="L244" t="str">
            <v>ALAMEDA</v>
          </cell>
          <cell r="M244">
            <v>1</v>
          </cell>
        </row>
        <row r="245">
          <cell r="A245">
            <v>55941</v>
          </cell>
          <cell r="B245" t="str">
            <v>WEEKDAY</v>
          </cell>
          <cell r="C245">
            <v>3322</v>
          </cell>
          <cell r="D245">
            <v>303930</v>
          </cell>
          <cell r="E245" t="str">
            <v>OXFORD ST &amp; ROSE ST</v>
          </cell>
          <cell r="F245">
            <v>3</v>
          </cell>
          <cell r="G245">
            <v>2</v>
          </cell>
          <cell r="H245">
            <v>6</v>
          </cell>
          <cell r="I245">
            <v>37.882126</v>
          </cell>
          <cell r="J245">
            <v>-122.26733</v>
          </cell>
          <cell r="K245" t="str">
            <v>BERKELEY</v>
          </cell>
          <cell r="L245" t="str">
            <v>ALAMEDA</v>
          </cell>
          <cell r="M245">
            <v>1</v>
          </cell>
        </row>
        <row r="246">
          <cell r="A246">
            <v>54120</v>
          </cell>
          <cell r="B246" t="str">
            <v>WEEKDAY</v>
          </cell>
          <cell r="C246">
            <v>3514</v>
          </cell>
          <cell r="D246">
            <v>303950</v>
          </cell>
          <cell r="E246" t="str">
            <v>OXFORD ST &amp; VINE ST</v>
          </cell>
          <cell r="F246">
            <v>4</v>
          </cell>
          <cell r="G246">
            <v>1</v>
          </cell>
          <cell r="H246">
            <v>4</v>
          </cell>
          <cell r="I246">
            <v>37.880339999999997</v>
          </cell>
          <cell r="J246">
            <v>-122.26712999999999</v>
          </cell>
          <cell r="K246" t="str">
            <v>BERKELEY</v>
          </cell>
          <cell r="L246" t="str">
            <v>ALAMEDA</v>
          </cell>
          <cell r="M246">
            <v>1</v>
          </cell>
        </row>
        <row r="247">
          <cell r="A247">
            <v>51197</v>
          </cell>
          <cell r="B247" t="str">
            <v>WEEKDAY</v>
          </cell>
          <cell r="C247">
            <v>2125</v>
          </cell>
          <cell r="D247">
            <v>303960</v>
          </cell>
          <cell r="E247" t="str">
            <v>OXFORD ST &amp; VINE ST</v>
          </cell>
          <cell r="F247">
            <v>6</v>
          </cell>
          <cell r="G247">
            <v>9</v>
          </cell>
          <cell r="H247">
            <v>16</v>
          </cell>
          <cell r="I247">
            <v>37.880370999999997</v>
          </cell>
          <cell r="J247">
            <v>-122.267017</v>
          </cell>
          <cell r="K247" t="str">
            <v>BERKELEY</v>
          </cell>
          <cell r="L247" t="str">
            <v>ALAMEDA</v>
          </cell>
          <cell r="M247">
            <v>1</v>
          </cell>
        </row>
        <row r="248">
          <cell r="A248">
            <v>54230</v>
          </cell>
          <cell r="B248" t="str">
            <v>WEEKDAY</v>
          </cell>
          <cell r="C248">
            <v>4515</v>
          </cell>
          <cell r="D248">
            <v>303970</v>
          </cell>
          <cell r="E248" t="str">
            <v>OXFORD ST &amp; VIRGINIA ST</v>
          </cell>
          <cell r="F248">
            <v>1</v>
          </cell>
          <cell r="G248">
            <v>0</v>
          </cell>
          <cell r="H248">
            <v>1</v>
          </cell>
          <cell r="I248">
            <v>37.876415000000001</v>
          </cell>
          <cell r="J248">
            <v>-122.266723</v>
          </cell>
          <cell r="K248" t="str">
            <v>BERKELEY</v>
          </cell>
          <cell r="L248" t="str">
            <v>ALAMEDA</v>
          </cell>
          <cell r="M248">
            <v>1</v>
          </cell>
        </row>
        <row r="249">
          <cell r="A249">
            <v>54303</v>
          </cell>
          <cell r="B249" t="str">
            <v>WEEKDAY</v>
          </cell>
          <cell r="C249">
            <v>4337</v>
          </cell>
          <cell r="D249">
            <v>303980</v>
          </cell>
          <cell r="E249" t="str">
            <v>OXFORD ST &amp; VIRGINIA ST</v>
          </cell>
          <cell r="F249">
            <v>1</v>
          </cell>
          <cell r="G249">
            <v>1</v>
          </cell>
          <cell r="H249">
            <v>1</v>
          </cell>
          <cell r="I249">
            <v>37.876779999999997</v>
          </cell>
          <cell r="J249">
            <v>-122.266593</v>
          </cell>
          <cell r="K249" t="str">
            <v>BERKELEY</v>
          </cell>
          <cell r="L249" t="str">
            <v>ALAMEDA</v>
          </cell>
          <cell r="M249">
            <v>1</v>
          </cell>
        </row>
        <row r="250">
          <cell r="A250">
            <v>58599</v>
          </cell>
          <cell r="B250" t="str">
            <v>WEEKDAY</v>
          </cell>
          <cell r="C250">
            <v>1052</v>
          </cell>
          <cell r="D250">
            <v>304070</v>
          </cell>
          <cell r="E250" t="str">
            <v>SACRAMENTO ST &amp; ALCATRAZ AV</v>
          </cell>
          <cell r="F250">
            <v>16</v>
          </cell>
          <cell r="G250">
            <v>25</v>
          </cell>
          <cell r="H250">
            <v>41</v>
          </cell>
          <cell r="I250">
            <v>37.848067999999998</v>
          </cell>
          <cell r="J250">
            <v>-122.277924</v>
          </cell>
          <cell r="K250" t="str">
            <v>BERKELEY</v>
          </cell>
          <cell r="L250" t="str">
            <v>ALAMEDA</v>
          </cell>
          <cell r="M250">
            <v>1</v>
          </cell>
        </row>
        <row r="251">
          <cell r="A251">
            <v>53556</v>
          </cell>
          <cell r="B251" t="str">
            <v>WEEKDAY</v>
          </cell>
          <cell r="C251">
            <v>1209</v>
          </cell>
          <cell r="D251">
            <v>304080</v>
          </cell>
          <cell r="E251" t="str">
            <v>SACRAMENTO ST &amp; ALCATRAZ AV</v>
          </cell>
          <cell r="F251">
            <v>22</v>
          </cell>
          <cell r="G251">
            <v>14</v>
          </cell>
          <cell r="H251">
            <v>36</v>
          </cell>
          <cell r="I251">
            <v>37.848447999999998</v>
          </cell>
          <cell r="J251">
            <v>-122.277745</v>
          </cell>
          <cell r="K251" t="str">
            <v>BERKELEY</v>
          </cell>
          <cell r="L251" t="str">
            <v>ALAMEDA</v>
          </cell>
          <cell r="M251">
            <v>1</v>
          </cell>
        </row>
        <row r="252">
          <cell r="A252">
            <v>54305</v>
          </cell>
          <cell r="B252" t="str">
            <v>WEEKDAY</v>
          </cell>
          <cell r="C252">
            <v>2858</v>
          </cell>
          <cell r="D252">
            <v>304090</v>
          </cell>
          <cell r="E252" t="str">
            <v>SACRAMENTO ST &amp; ALLSTON WAY</v>
          </cell>
          <cell r="F252">
            <v>2</v>
          </cell>
          <cell r="G252">
            <v>6</v>
          </cell>
          <cell r="H252">
            <v>8</v>
          </cell>
          <cell r="I252">
            <v>37.867637000000002</v>
          </cell>
          <cell r="J252">
            <v>-122.28154499999999</v>
          </cell>
          <cell r="K252" t="str">
            <v>BERKELEY</v>
          </cell>
          <cell r="L252" t="str">
            <v>ALAMEDA</v>
          </cell>
          <cell r="M252">
            <v>1</v>
          </cell>
        </row>
        <row r="253">
          <cell r="A253">
            <v>55380</v>
          </cell>
          <cell r="B253" t="str">
            <v>WEEKDAY</v>
          </cell>
          <cell r="C253">
            <v>2495</v>
          </cell>
          <cell r="D253">
            <v>304100</v>
          </cell>
          <cell r="E253" t="str">
            <v>SACRAMENTO ST &amp; ALLSTON WAY</v>
          </cell>
          <cell r="F253">
            <v>9</v>
          </cell>
          <cell r="G253">
            <v>3</v>
          </cell>
          <cell r="H253">
            <v>11</v>
          </cell>
          <cell r="I253">
            <v>37.867083999999998</v>
          </cell>
          <cell r="J253">
            <v>-122.28179299999999</v>
          </cell>
          <cell r="K253" t="str">
            <v>BERKELEY</v>
          </cell>
          <cell r="L253" t="str">
            <v>ALAMEDA</v>
          </cell>
          <cell r="M253">
            <v>1</v>
          </cell>
        </row>
        <row r="254">
          <cell r="A254">
            <v>52100</v>
          </cell>
          <cell r="B254" t="str">
            <v>WEEKDAY</v>
          </cell>
          <cell r="C254">
            <v>862</v>
          </cell>
          <cell r="D254">
            <v>304110</v>
          </cell>
          <cell r="E254" t="str">
            <v>SACRAMENTO ST &amp; ASHBY AV</v>
          </cell>
          <cell r="F254">
            <v>19</v>
          </cell>
          <cell r="G254">
            <v>31</v>
          </cell>
          <cell r="H254">
            <v>50</v>
          </cell>
          <cell r="I254">
            <v>37.853471999999996</v>
          </cell>
          <cell r="J254">
            <v>-122.27919300000001</v>
          </cell>
          <cell r="K254" t="str">
            <v>BERKELEY</v>
          </cell>
          <cell r="L254" t="str">
            <v>ALAMEDA</v>
          </cell>
          <cell r="M254">
            <v>1</v>
          </cell>
        </row>
        <row r="255">
          <cell r="A255">
            <v>58959</v>
          </cell>
          <cell r="B255" t="str">
            <v>WEEKDAY</v>
          </cell>
          <cell r="C255">
            <v>832</v>
          </cell>
          <cell r="D255">
            <v>304120</v>
          </cell>
          <cell r="E255" t="str">
            <v>SACRAMENTO ST &amp; ASHBY AV</v>
          </cell>
          <cell r="F255">
            <v>34</v>
          </cell>
          <cell r="G255">
            <v>18</v>
          </cell>
          <cell r="H255">
            <v>52</v>
          </cell>
          <cell r="I255">
            <v>37.853099</v>
          </cell>
          <cell r="J255">
            <v>-122.278852</v>
          </cell>
          <cell r="K255" t="str">
            <v>BERKELEY</v>
          </cell>
          <cell r="L255" t="str">
            <v>ALAMEDA</v>
          </cell>
          <cell r="M255">
            <v>1</v>
          </cell>
        </row>
        <row r="256">
          <cell r="A256">
            <v>52535</v>
          </cell>
          <cell r="B256" t="str">
            <v>WEEKDAY</v>
          </cell>
          <cell r="C256">
            <v>1871</v>
          </cell>
          <cell r="D256">
            <v>304150</v>
          </cell>
          <cell r="E256" t="str">
            <v>SACRAMENTO ST &amp; CARLETON ST</v>
          </cell>
          <cell r="F256">
            <v>5</v>
          </cell>
          <cell r="G256">
            <v>15</v>
          </cell>
          <cell r="H256">
            <v>20</v>
          </cell>
          <cell r="I256">
            <v>37.859684999999999</v>
          </cell>
          <cell r="J256">
            <v>-122.280525</v>
          </cell>
          <cell r="K256" t="str">
            <v>BERKELEY</v>
          </cell>
          <cell r="L256" t="str">
            <v>ALAMEDA</v>
          </cell>
          <cell r="M256">
            <v>1</v>
          </cell>
        </row>
        <row r="257">
          <cell r="A257">
            <v>55820</v>
          </cell>
          <cell r="B257" t="str">
            <v>WEEKDAY</v>
          </cell>
          <cell r="C257">
            <v>2202</v>
          </cell>
          <cell r="D257">
            <v>304160</v>
          </cell>
          <cell r="E257" t="str">
            <v>SACRAMENTO ST &amp; CARLETON ST</v>
          </cell>
          <cell r="F257">
            <v>11</v>
          </cell>
          <cell r="G257">
            <v>3</v>
          </cell>
          <cell r="H257">
            <v>15</v>
          </cell>
          <cell r="I257">
            <v>37.859816000000002</v>
          </cell>
          <cell r="J257">
            <v>-122.280243</v>
          </cell>
          <cell r="K257" t="str">
            <v>BERKELEY</v>
          </cell>
          <cell r="L257" t="str">
            <v>ALAMEDA</v>
          </cell>
          <cell r="M257">
            <v>1</v>
          </cell>
        </row>
        <row r="258">
          <cell r="A258">
            <v>51856</v>
          </cell>
          <cell r="B258" t="str">
            <v>WEEKDAY</v>
          </cell>
          <cell r="C258">
            <v>4698</v>
          </cell>
          <cell r="D258">
            <v>304170</v>
          </cell>
          <cell r="E258" t="str">
            <v>SACRAMENTO ST &amp; CEDAR ST</v>
          </cell>
          <cell r="F258">
            <v>0</v>
          </cell>
          <cell r="G258">
            <v>0</v>
          </cell>
          <cell r="H258">
            <v>0</v>
          </cell>
          <cell r="I258">
            <v>37.876987999999997</v>
          </cell>
          <cell r="J258">
            <v>-122.28261500000001</v>
          </cell>
          <cell r="K258" t="str">
            <v>BERKELEY</v>
          </cell>
          <cell r="L258" t="str">
            <v>ALAMEDA</v>
          </cell>
          <cell r="M258">
            <v>1</v>
          </cell>
        </row>
        <row r="259">
          <cell r="A259">
            <v>52154</v>
          </cell>
          <cell r="B259" t="str">
            <v>WEEKDAY</v>
          </cell>
          <cell r="C259">
            <v>1562</v>
          </cell>
          <cell r="D259">
            <v>304180</v>
          </cell>
          <cell r="E259" t="str">
            <v>SACRAMENTO ST &amp; CEDAR ST</v>
          </cell>
          <cell r="F259">
            <v>24</v>
          </cell>
          <cell r="G259">
            <v>1</v>
          </cell>
          <cell r="H259">
            <v>26</v>
          </cell>
          <cell r="I259">
            <v>37.876353000000002</v>
          </cell>
          <cell r="J259">
            <v>-122.282743</v>
          </cell>
          <cell r="K259" t="str">
            <v>BERKELEY</v>
          </cell>
          <cell r="L259" t="str">
            <v>ALAMEDA</v>
          </cell>
          <cell r="M259">
            <v>1</v>
          </cell>
        </row>
        <row r="260">
          <cell r="A260">
            <v>53977</v>
          </cell>
          <cell r="B260" t="str">
            <v>WEEKDAY</v>
          </cell>
          <cell r="C260">
            <v>2583</v>
          </cell>
          <cell r="D260">
            <v>304190</v>
          </cell>
          <cell r="E260" t="str">
            <v>SACRAMENTO ST &amp; CHANNING WAY</v>
          </cell>
          <cell r="F260">
            <v>6</v>
          </cell>
          <cell r="G260">
            <v>5</v>
          </cell>
          <cell r="H260">
            <v>11</v>
          </cell>
          <cell r="I260">
            <v>37.864108999999999</v>
          </cell>
          <cell r="J260">
            <v>-122.28148299999999</v>
          </cell>
          <cell r="K260" t="str">
            <v>BERKELEY</v>
          </cell>
          <cell r="L260" t="str">
            <v>ALAMEDA</v>
          </cell>
          <cell r="M260">
            <v>1</v>
          </cell>
        </row>
        <row r="261">
          <cell r="A261">
            <v>53765</v>
          </cell>
          <cell r="B261" t="str">
            <v>WEEKDAY</v>
          </cell>
          <cell r="C261">
            <v>2708</v>
          </cell>
          <cell r="D261">
            <v>304200</v>
          </cell>
          <cell r="E261" t="str">
            <v>SACRAMENTO ST &amp; CHANNING WAY</v>
          </cell>
          <cell r="F261">
            <v>6</v>
          </cell>
          <cell r="G261">
            <v>3</v>
          </cell>
          <cell r="H261">
            <v>10</v>
          </cell>
          <cell r="I261">
            <v>37.863917000000001</v>
          </cell>
          <cell r="J261">
            <v>-122.281165</v>
          </cell>
          <cell r="K261" t="str">
            <v>BERKELEY</v>
          </cell>
          <cell r="L261" t="str">
            <v>ALAMEDA</v>
          </cell>
          <cell r="M261">
            <v>1</v>
          </cell>
        </row>
        <row r="262">
          <cell r="A262">
            <v>55451</v>
          </cell>
          <cell r="B262" t="str">
            <v>WEEKDAY</v>
          </cell>
          <cell r="C262">
            <v>1301</v>
          </cell>
          <cell r="D262">
            <v>304220</v>
          </cell>
          <cell r="E262" t="str">
            <v>SACRAMENTO ST &amp; DWIGHT WAY</v>
          </cell>
          <cell r="F262">
            <v>17</v>
          </cell>
          <cell r="G262">
            <v>15</v>
          </cell>
          <cell r="H262">
            <v>32</v>
          </cell>
          <cell r="I262">
            <v>37.862310999999998</v>
          </cell>
          <cell r="J262">
            <v>-122.28128700000001</v>
          </cell>
          <cell r="K262" t="str">
            <v>BERKELEY</v>
          </cell>
          <cell r="L262" t="str">
            <v>ALAMEDA</v>
          </cell>
          <cell r="M262">
            <v>1</v>
          </cell>
        </row>
        <row r="263">
          <cell r="A263">
            <v>53321</v>
          </cell>
          <cell r="B263" t="str">
            <v>WEEKDAY</v>
          </cell>
          <cell r="C263">
            <v>1408</v>
          </cell>
          <cell r="D263">
            <v>304230</v>
          </cell>
          <cell r="E263" t="str">
            <v>SACRAMENTO ST &amp; DWIGHT WAY</v>
          </cell>
          <cell r="F263">
            <v>17</v>
          </cell>
          <cell r="G263">
            <v>13</v>
          </cell>
          <cell r="H263">
            <v>29</v>
          </cell>
          <cell r="I263">
            <v>37.862098000000003</v>
          </cell>
          <cell r="J263">
            <v>-122.280946</v>
          </cell>
          <cell r="K263" t="str">
            <v>BERKELEY</v>
          </cell>
          <cell r="L263" t="str">
            <v>ALAMEDA</v>
          </cell>
          <cell r="M263">
            <v>1</v>
          </cell>
        </row>
        <row r="264">
          <cell r="A264">
            <v>55830</v>
          </cell>
          <cell r="B264" t="str">
            <v>WEEKDAY</v>
          </cell>
          <cell r="C264">
            <v>1719</v>
          </cell>
          <cell r="D264">
            <v>304240</v>
          </cell>
          <cell r="E264" t="str">
            <v>SACRAMENTO ST &amp; FAIRVIEW ST</v>
          </cell>
          <cell r="F264">
            <v>17</v>
          </cell>
          <cell r="G264">
            <v>5</v>
          </cell>
          <cell r="H264">
            <v>22</v>
          </cell>
          <cell r="I264">
            <v>37.850023999999998</v>
          </cell>
          <cell r="J264">
            <v>-122.27809999999999</v>
          </cell>
          <cell r="K264" t="str">
            <v>BERKELEY</v>
          </cell>
          <cell r="L264" t="str">
            <v>ALAMEDA</v>
          </cell>
          <cell r="M264">
            <v>1</v>
          </cell>
        </row>
        <row r="265">
          <cell r="A265">
            <v>59077</v>
          </cell>
          <cell r="B265" t="str">
            <v>WEEKDAY</v>
          </cell>
          <cell r="C265">
            <v>1713</v>
          </cell>
          <cell r="D265">
            <v>304250</v>
          </cell>
          <cell r="E265" t="str">
            <v>SACRAMENTO ST &amp; FAIRVIEW ST</v>
          </cell>
          <cell r="F265">
            <v>6</v>
          </cell>
          <cell r="G265">
            <v>16</v>
          </cell>
          <cell r="H265">
            <v>22</v>
          </cell>
          <cell r="I265">
            <v>37.849753</v>
          </cell>
          <cell r="J265">
            <v>-122.278324</v>
          </cell>
          <cell r="K265" t="str">
            <v>BERKELEY</v>
          </cell>
          <cell r="L265" t="str">
            <v>ALAMEDA</v>
          </cell>
          <cell r="M265">
            <v>1</v>
          </cell>
        </row>
        <row r="266">
          <cell r="A266">
            <v>52589</v>
          </cell>
          <cell r="B266" t="str">
            <v>WEEKDAY</v>
          </cell>
          <cell r="C266">
            <v>2530</v>
          </cell>
          <cell r="D266">
            <v>304260</v>
          </cell>
          <cell r="E266" t="str">
            <v>SACRAMENTO ST &amp; HEARST AV</v>
          </cell>
          <cell r="F266">
            <v>1</v>
          </cell>
          <cell r="G266">
            <v>10</v>
          </cell>
          <cell r="H266">
            <v>11</v>
          </cell>
          <cell r="I266">
            <v>37.872019999999999</v>
          </cell>
          <cell r="J266">
            <v>-122.282</v>
          </cell>
          <cell r="K266" t="str">
            <v>BERKELEY</v>
          </cell>
          <cell r="L266" t="str">
            <v>ALAMEDA</v>
          </cell>
          <cell r="M266">
            <v>1</v>
          </cell>
        </row>
        <row r="267">
          <cell r="A267">
            <v>52812</v>
          </cell>
          <cell r="B267" t="str">
            <v>WEEKDAY</v>
          </cell>
          <cell r="C267">
            <v>4900</v>
          </cell>
          <cell r="D267">
            <v>304270</v>
          </cell>
          <cell r="E267" t="str">
            <v>SACRAMENTO ST &amp; HOPKINS ST</v>
          </cell>
          <cell r="F267">
            <v>0</v>
          </cell>
          <cell r="G267">
            <v>0</v>
          </cell>
          <cell r="H267">
            <v>0</v>
          </cell>
          <cell r="I267">
            <v>37.880912000000002</v>
          </cell>
          <cell r="J267">
            <v>-122.28317300000001</v>
          </cell>
          <cell r="K267" t="str">
            <v>BERKELEY</v>
          </cell>
          <cell r="L267" t="str">
            <v>ALAMEDA</v>
          </cell>
          <cell r="M267">
            <v>1</v>
          </cell>
        </row>
        <row r="268">
          <cell r="A268">
            <v>51571</v>
          </cell>
          <cell r="B268" t="str">
            <v>WEEKDAY</v>
          </cell>
          <cell r="C268">
            <v>1187</v>
          </cell>
          <cell r="D268">
            <v>304280</v>
          </cell>
          <cell r="E268" t="str">
            <v>SACRAMENTO ST &amp; OREGON ST</v>
          </cell>
          <cell r="F268">
            <v>28</v>
          </cell>
          <cell r="G268">
            <v>8</v>
          </cell>
          <cell r="H268">
            <v>36</v>
          </cell>
          <cell r="I268">
            <v>37.855887000000003</v>
          </cell>
          <cell r="J268">
            <v>-122.279455</v>
          </cell>
          <cell r="K268" t="str">
            <v>BERKELEY</v>
          </cell>
          <cell r="L268" t="str">
            <v>ALAMEDA</v>
          </cell>
          <cell r="M268">
            <v>1</v>
          </cell>
        </row>
        <row r="269">
          <cell r="A269">
            <v>58225</v>
          </cell>
          <cell r="B269" t="str">
            <v>WEEKDAY</v>
          </cell>
          <cell r="C269">
            <v>1108</v>
          </cell>
          <cell r="D269">
            <v>304290</v>
          </cell>
          <cell r="E269" t="str">
            <v>SACRAMENTO ST &amp; OREGON ST</v>
          </cell>
          <cell r="F269">
            <v>11</v>
          </cell>
          <cell r="G269">
            <v>28</v>
          </cell>
          <cell r="H269">
            <v>39</v>
          </cell>
          <cell r="I269">
            <v>37.855789999999999</v>
          </cell>
          <cell r="J269">
            <v>-122.279695</v>
          </cell>
          <cell r="K269" t="str">
            <v>BERKELEY</v>
          </cell>
          <cell r="L269" t="str">
            <v>ALAMEDA</v>
          </cell>
          <cell r="M269">
            <v>1</v>
          </cell>
        </row>
        <row r="270">
          <cell r="A270">
            <v>50570</v>
          </cell>
          <cell r="B270" t="str">
            <v>WEEKDAY</v>
          </cell>
          <cell r="C270">
            <v>1151</v>
          </cell>
          <cell r="D270">
            <v>304300</v>
          </cell>
          <cell r="E270" t="str">
            <v>SACRAMENTO ST &amp; PRINCE ST</v>
          </cell>
          <cell r="F270">
            <v>8</v>
          </cell>
          <cell r="G270">
            <v>30</v>
          </cell>
          <cell r="H270">
            <v>37</v>
          </cell>
          <cell r="I270">
            <v>37.851255000000002</v>
          </cell>
          <cell r="J270">
            <v>-122.27867000000001</v>
          </cell>
          <cell r="K270" t="str">
            <v>BERKELEY</v>
          </cell>
          <cell r="L270" t="str">
            <v>ALAMEDA</v>
          </cell>
          <cell r="M270">
            <v>1</v>
          </cell>
        </row>
        <row r="271">
          <cell r="A271">
            <v>59177</v>
          </cell>
          <cell r="B271" t="str">
            <v>WEEKDAY</v>
          </cell>
          <cell r="C271">
            <v>1430</v>
          </cell>
          <cell r="D271">
            <v>304310</v>
          </cell>
          <cell r="E271" t="str">
            <v>SACRAMENTO ST &amp; PRINCE ST</v>
          </cell>
          <cell r="F271">
            <v>23</v>
          </cell>
          <cell r="G271">
            <v>6</v>
          </cell>
          <cell r="H271">
            <v>29</v>
          </cell>
          <cell r="I271">
            <v>37.851385000000001</v>
          </cell>
          <cell r="J271">
            <v>-122.278442</v>
          </cell>
          <cell r="K271" t="str">
            <v>BERKELEY</v>
          </cell>
          <cell r="L271" t="str">
            <v>ALAMEDA</v>
          </cell>
          <cell r="M271">
            <v>1</v>
          </cell>
        </row>
        <row r="272">
          <cell r="A272">
            <v>52823</v>
          </cell>
          <cell r="B272" t="str">
            <v>WEEKDAY</v>
          </cell>
          <cell r="C272">
            <v>4889</v>
          </cell>
          <cell r="D272">
            <v>304320</v>
          </cell>
          <cell r="E272" t="str">
            <v>SACRAMENTO ST &amp; ROSE ST</v>
          </cell>
          <cell r="F272">
            <v>0</v>
          </cell>
          <cell r="G272">
            <v>0</v>
          </cell>
          <cell r="H272">
            <v>0</v>
          </cell>
          <cell r="I272">
            <v>37.878638000000002</v>
          </cell>
          <cell r="J272">
            <v>-122.283039</v>
          </cell>
          <cell r="K272" t="str">
            <v>BERKELEY</v>
          </cell>
          <cell r="L272" t="str">
            <v>ALAMEDA</v>
          </cell>
          <cell r="M272">
            <v>1</v>
          </cell>
        </row>
        <row r="273">
          <cell r="A273">
            <v>52856</v>
          </cell>
          <cell r="B273" t="str">
            <v>WEEKDAY</v>
          </cell>
          <cell r="C273">
            <v>2992</v>
          </cell>
          <cell r="D273">
            <v>304330</v>
          </cell>
          <cell r="E273" t="str">
            <v>SACRAMENTO ST &amp; ROSE ST</v>
          </cell>
          <cell r="F273">
            <v>0</v>
          </cell>
          <cell r="G273">
            <v>7</v>
          </cell>
          <cell r="H273">
            <v>7</v>
          </cell>
          <cell r="I273">
            <v>37.878450000000001</v>
          </cell>
          <cell r="J273">
            <v>-122.282805</v>
          </cell>
          <cell r="K273" t="str">
            <v>BERKELEY</v>
          </cell>
          <cell r="L273" t="str">
            <v>ALAMEDA</v>
          </cell>
          <cell r="M273">
            <v>1</v>
          </cell>
        </row>
        <row r="274">
          <cell r="A274">
            <v>55946</v>
          </cell>
          <cell r="B274" t="str">
            <v>WEEKDAY</v>
          </cell>
          <cell r="C274">
            <v>1088</v>
          </cell>
          <cell r="D274">
            <v>304350</v>
          </cell>
          <cell r="E274" t="str">
            <v>SACRAMENTO ST &amp; UNIVERSITY A</v>
          </cell>
          <cell r="F274">
            <v>5</v>
          </cell>
          <cell r="G274">
            <v>35</v>
          </cell>
          <cell r="H274">
            <v>40</v>
          </cell>
          <cell r="I274">
            <v>37.870114999999998</v>
          </cell>
          <cell r="J274">
            <v>-122.28178800000001</v>
          </cell>
          <cell r="K274" t="str">
            <v>BERKELEY</v>
          </cell>
          <cell r="L274" t="str">
            <v>ALAMEDA</v>
          </cell>
          <cell r="M274">
            <v>1</v>
          </cell>
        </row>
        <row r="275">
          <cell r="A275">
            <v>53243</v>
          </cell>
          <cell r="B275" t="str">
            <v>WEEKDAY</v>
          </cell>
          <cell r="C275">
            <v>1414</v>
          </cell>
          <cell r="D275">
            <v>304360</v>
          </cell>
          <cell r="E275" t="str">
            <v>SACRAMENTO ST &amp; FRANCISCO ST</v>
          </cell>
          <cell r="F275">
            <v>16</v>
          </cell>
          <cell r="G275">
            <v>13</v>
          </cell>
          <cell r="H275">
            <v>29</v>
          </cell>
          <cell r="I275">
            <v>37.873998999999998</v>
          </cell>
          <cell r="J275">
            <v>-122.282507</v>
          </cell>
          <cell r="K275" t="str">
            <v>BERKELEY</v>
          </cell>
          <cell r="L275" t="str">
            <v>ALAMEDA</v>
          </cell>
          <cell r="M275">
            <v>1</v>
          </cell>
        </row>
        <row r="276">
          <cell r="A276">
            <v>53254</v>
          </cell>
          <cell r="B276" t="str">
            <v>WEEKDAY</v>
          </cell>
          <cell r="C276">
            <v>2703</v>
          </cell>
          <cell r="D276">
            <v>304370</v>
          </cell>
          <cell r="E276" t="str">
            <v>SACRAMENTO ST &amp; VIRGINIA ST</v>
          </cell>
          <cell r="F276">
            <v>4</v>
          </cell>
          <cell r="G276">
            <v>6</v>
          </cell>
          <cell r="H276">
            <v>10</v>
          </cell>
          <cell r="I276">
            <v>37.875107999999997</v>
          </cell>
          <cell r="J276">
            <v>-122.282415</v>
          </cell>
          <cell r="K276" t="str">
            <v>BERKELEY</v>
          </cell>
          <cell r="L276" t="str">
            <v>ALAMEDA</v>
          </cell>
          <cell r="M276">
            <v>1</v>
          </cell>
        </row>
        <row r="277">
          <cell r="A277">
            <v>58335</v>
          </cell>
          <cell r="B277" t="str">
            <v>WEEKDAY</v>
          </cell>
          <cell r="C277">
            <v>1089</v>
          </cell>
          <cell r="D277">
            <v>304380</v>
          </cell>
          <cell r="E277" t="str">
            <v>SACRAMENTO ST &amp; WARD ST</v>
          </cell>
          <cell r="F277">
            <v>17</v>
          </cell>
          <cell r="G277">
            <v>24</v>
          </cell>
          <cell r="H277">
            <v>40</v>
          </cell>
          <cell r="I277">
            <v>37.857906</v>
          </cell>
          <cell r="J277">
            <v>-122.280147</v>
          </cell>
          <cell r="K277" t="str">
            <v>BERKELEY</v>
          </cell>
          <cell r="L277" t="str">
            <v>ALAMEDA</v>
          </cell>
          <cell r="M277">
            <v>1</v>
          </cell>
        </row>
        <row r="278">
          <cell r="A278">
            <v>50122</v>
          </cell>
          <cell r="B278" t="str">
            <v>WEEKDAY</v>
          </cell>
          <cell r="C278">
            <v>1011</v>
          </cell>
          <cell r="D278">
            <v>304390</v>
          </cell>
          <cell r="E278" t="str">
            <v>SACRAMENTO ST &amp; WARD ST</v>
          </cell>
          <cell r="F278">
            <v>27</v>
          </cell>
          <cell r="G278">
            <v>16</v>
          </cell>
          <cell r="H278">
            <v>43</v>
          </cell>
          <cell r="I278">
            <v>37.858052999999998</v>
          </cell>
          <cell r="J278">
            <v>-122.27988999999999</v>
          </cell>
          <cell r="K278" t="str">
            <v>BERKELEY</v>
          </cell>
          <cell r="L278" t="str">
            <v>ALAMEDA</v>
          </cell>
          <cell r="M278">
            <v>1</v>
          </cell>
        </row>
        <row r="279">
          <cell r="A279">
            <v>52007</v>
          </cell>
          <cell r="B279" t="str">
            <v>WEEKDAY</v>
          </cell>
          <cell r="C279">
            <v>1504</v>
          </cell>
          <cell r="D279">
            <v>304400</v>
          </cell>
          <cell r="E279" t="str">
            <v>SAN PABLO AV &amp; ALLSTON WAY</v>
          </cell>
          <cell r="F279">
            <v>8</v>
          </cell>
          <cell r="G279">
            <v>19</v>
          </cell>
          <cell r="H279">
            <v>27</v>
          </cell>
          <cell r="I279">
            <v>37.866726</v>
          </cell>
          <cell r="J279">
            <v>-122.29125999999999</v>
          </cell>
          <cell r="K279" t="str">
            <v>BERKELEY</v>
          </cell>
          <cell r="L279" t="str">
            <v>ALAMEDA</v>
          </cell>
          <cell r="M279">
            <v>1</v>
          </cell>
        </row>
        <row r="280">
          <cell r="A280">
            <v>59591</v>
          </cell>
          <cell r="B280" t="str">
            <v>WEEKDAY</v>
          </cell>
          <cell r="C280">
            <v>1956</v>
          </cell>
          <cell r="D280">
            <v>304410</v>
          </cell>
          <cell r="E280" t="str">
            <v>SAN PABLO AV &amp; ALLSTON WAY</v>
          </cell>
          <cell r="F280">
            <v>10</v>
          </cell>
          <cell r="G280">
            <v>8</v>
          </cell>
          <cell r="H280">
            <v>18</v>
          </cell>
          <cell r="I280">
            <v>37.866486000000002</v>
          </cell>
          <cell r="J280">
            <v>-122.291436</v>
          </cell>
          <cell r="K280" t="str">
            <v>BERKELEY</v>
          </cell>
          <cell r="L280" t="str">
            <v>ALAMEDA</v>
          </cell>
          <cell r="M280">
            <v>1</v>
          </cell>
        </row>
        <row r="281">
          <cell r="A281">
            <v>52228</v>
          </cell>
          <cell r="B281" t="str">
            <v>WEEKDAY</v>
          </cell>
          <cell r="C281">
            <v>401</v>
          </cell>
          <cell r="D281">
            <v>304420</v>
          </cell>
          <cell r="E281" t="str">
            <v>SAN PABLO AV &amp; ASHBY AV</v>
          </cell>
          <cell r="F281">
            <v>52</v>
          </cell>
          <cell r="G281">
            <v>67</v>
          </cell>
          <cell r="H281">
            <v>119</v>
          </cell>
          <cell r="I281">
            <v>37.851680000000002</v>
          </cell>
          <cell r="J281">
            <v>-122.28665599999999</v>
          </cell>
          <cell r="K281" t="str">
            <v>BERKELEY</v>
          </cell>
          <cell r="L281" t="str">
            <v>ALAMEDA</v>
          </cell>
          <cell r="M281">
            <v>1</v>
          </cell>
        </row>
        <row r="282">
          <cell r="A282">
            <v>51117</v>
          </cell>
          <cell r="B282" t="str">
            <v>WEEKDAY</v>
          </cell>
          <cell r="C282">
            <v>341</v>
          </cell>
          <cell r="D282">
            <v>304430</v>
          </cell>
          <cell r="E282" t="str">
            <v>SAN PABLO AV &amp; ASHBY AV</v>
          </cell>
          <cell r="F282">
            <v>75</v>
          </cell>
          <cell r="G282">
            <v>59</v>
          </cell>
          <cell r="H282">
            <v>134</v>
          </cell>
          <cell r="I282">
            <v>37.852490000000003</v>
          </cell>
          <cell r="J282">
            <v>-122.286683</v>
          </cell>
          <cell r="K282" t="str">
            <v>BERKELEY</v>
          </cell>
          <cell r="L282" t="str">
            <v>ALAMEDA</v>
          </cell>
          <cell r="M282">
            <v>1</v>
          </cell>
        </row>
        <row r="283">
          <cell r="A283">
            <v>55267</v>
          </cell>
          <cell r="B283" t="str">
            <v>WEEKDAY</v>
          </cell>
          <cell r="C283">
            <v>2083</v>
          </cell>
          <cell r="D283">
            <v>304440</v>
          </cell>
          <cell r="E283" t="str">
            <v>SAN PABLO AV &amp; BANCROFT WAY</v>
          </cell>
          <cell r="F283">
            <v>7</v>
          </cell>
          <cell r="G283">
            <v>9</v>
          </cell>
          <cell r="H283">
            <v>16</v>
          </cell>
          <cell r="I283">
            <v>37.864823000000001</v>
          </cell>
          <cell r="J283">
            <v>-122.29064200000001</v>
          </cell>
          <cell r="K283" t="str">
            <v>BERKELEY</v>
          </cell>
          <cell r="L283" t="str">
            <v>ALAMEDA</v>
          </cell>
          <cell r="M283">
            <v>1</v>
          </cell>
        </row>
        <row r="284">
          <cell r="A284">
            <v>59277</v>
          </cell>
          <cell r="B284" t="str">
            <v>WEEKDAY</v>
          </cell>
          <cell r="C284">
            <v>1991</v>
          </cell>
          <cell r="D284">
            <v>304450</v>
          </cell>
          <cell r="E284" t="str">
            <v>SAN PABLO AV &amp; BANCROFT WAY</v>
          </cell>
          <cell r="F284">
            <v>10</v>
          </cell>
          <cell r="G284">
            <v>8</v>
          </cell>
          <cell r="H284">
            <v>18</v>
          </cell>
          <cell r="I284">
            <v>37.864713999999999</v>
          </cell>
          <cell r="J284">
            <v>-122.29086599999999</v>
          </cell>
          <cell r="K284" t="str">
            <v>BERKELEY</v>
          </cell>
          <cell r="L284" t="str">
            <v>ALAMEDA</v>
          </cell>
          <cell r="M284">
            <v>1</v>
          </cell>
        </row>
        <row r="285">
          <cell r="A285">
            <v>55165</v>
          </cell>
          <cell r="B285" t="str">
            <v>WEEKDAY</v>
          </cell>
          <cell r="C285">
            <v>1473</v>
          </cell>
          <cell r="D285">
            <v>304460</v>
          </cell>
          <cell r="E285" t="str">
            <v>SAN PABLO AV &amp; CEDAR ST</v>
          </cell>
          <cell r="F285">
            <v>12</v>
          </cell>
          <cell r="G285">
            <v>16</v>
          </cell>
          <cell r="H285">
            <v>28</v>
          </cell>
          <cell r="I285">
            <v>37.875101999999998</v>
          </cell>
          <cell r="J285">
            <v>-122.29396</v>
          </cell>
          <cell r="K285" t="str">
            <v>BERKELEY</v>
          </cell>
          <cell r="L285" t="str">
            <v>ALAMEDA</v>
          </cell>
          <cell r="M285">
            <v>1</v>
          </cell>
        </row>
        <row r="286">
          <cell r="A286">
            <v>59600</v>
          </cell>
          <cell r="B286" t="str">
            <v>WEEKDAY</v>
          </cell>
          <cell r="C286">
            <v>1328</v>
          </cell>
          <cell r="D286">
            <v>304470</v>
          </cell>
          <cell r="E286" t="str">
            <v>SAN PABLO AV &amp; CEDAR ST</v>
          </cell>
          <cell r="F286">
            <v>20</v>
          </cell>
          <cell r="G286">
            <v>12</v>
          </cell>
          <cell r="H286">
            <v>32</v>
          </cell>
          <cell r="I286">
            <v>37.875418000000003</v>
          </cell>
          <cell r="J286">
            <v>-122.29432</v>
          </cell>
          <cell r="K286" t="str">
            <v>BERKELEY</v>
          </cell>
          <cell r="L286" t="str">
            <v>ALAMEDA</v>
          </cell>
          <cell r="M286">
            <v>1</v>
          </cell>
        </row>
        <row r="287">
          <cell r="A287">
            <v>52207</v>
          </cell>
          <cell r="B287" t="str">
            <v>WEEKDAY</v>
          </cell>
          <cell r="C287">
            <v>2876</v>
          </cell>
          <cell r="D287">
            <v>304480</v>
          </cell>
          <cell r="E287" t="str">
            <v>SAN PABLO AV &amp; CHANNING WAY</v>
          </cell>
          <cell r="F287">
            <v>4</v>
          </cell>
          <cell r="G287">
            <v>5</v>
          </cell>
          <cell r="H287">
            <v>8</v>
          </cell>
          <cell r="I287">
            <v>37.862766000000001</v>
          </cell>
          <cell r="J287">
            <v>-122.28997200000001</v>
          </cell>
          <cell r="K287" t="str">
            <v>BERKELEY</v>
          </cell>
          <cell r="L287" t="str">
            <v>ALAMEDA</v>
          </cell>
          <cell r="M287">
            <v>1</v>
          </cell>
        </row>
        <row r="288">
          <cell r="A288">
            <v>50344</v>
          </cell>
          <cell r="B288" t="str">
            <v>WEEKDAY</v>
          </cell>
          <cell r="C288">
            <v>2150</v>
          </cell>
          <cell r="D288">
            <v>304490</v>
          </cell>
          <cell r="E288" t="str">
            <v>SAN PABLO AV &amp; CHANNING WAY</v>
          </cell>
          <cell r="F288">
            <v>6</v>
          </cell>
          <cell r="G288">
            <v>9</v>
          </cell>
          <cell r="H288">
            <v>15</v>
          </cell>
          <cell r="I288">
            <v>37.862938</v>
          </cell>
          <cell r="J288">
            <v>-122.29029800000001</v>
          </cell>
          <cell r="K288" t="str">
            <v>BERKELEY</v>
          </cell>
          <cell r="L288" t="str">
            <v>ALAMEDA</v>
          </cell>
          <cell r="M288">
            <v>1</v>
          </cell>
        </row>
        <row r="289">
          <cell r="A289">
            <v>59755</v>
          </cell>
          <cell r="B289" t="str">
            <v>WEEKDAY</v>
          </cell>
          <cell r="C289">
            <v>1213</v>
          </cell>
          <cell r="D289">
            <v>304500</v>
          </cell>
          <cell r="E289" t="str">
            <v>SAN PABLO AV &amp; DELAWARE ST</v>
          </cell>
          <cell r="F289">
            <v>13</v>
          </cell>
          <cell r="G289">
            <v>23</v>
          </cell>
          <cell r="H289">
            <v>36</v>
          </cell>
          <cell r="I289">
            <v>37.871778999999997</v>
          </cell>
          <cell r="J289">
            <v>-122.293137</v>
          </cell>
          <cell r="K289" t="str">
            <v>BERKELEY</v>
          </cell>
          <cell r="L289" t="str">
            <v>ALAMEDA</v>
          </cell>
          <cell r="M289">
            <v>1</v>
          </cell>
        </row>
        <row r="290">
          <cell r="A290">
            <v>51001</v>
          </cell>
          <cell r="B290" t="str">
            <v>WEEKDAY</v>
          </cell>
          <cell r="C290">
            <v>1448</v>
          </cell>
          <cell r="D290">
            <v>304510</v>
          </cell>
          <cell r="E290" t="str">
            <v>SAN PABLO AV &amp; DELAWARE ST</v>
          </cell>
          <cell r="F290">
            <v>13</v>
          </cell>
          <cell r="G290">
            <v>16</v>
          </cell>
          <cell r="H290">
            <v>29</v>
          </cell>
          <cell r="I290">
            <v>37.872002999999999</v>
          </cell>
          <cell r="J290">
            <v>-122.292947</v>
          </cell>
          <cell r="K290" t="str">
            <v>BERKELEY</v>
          </cell>
          <cell r="L290" t="str">
            <v>ALAMEDA</v>
          </cell>
          <cell r="M290">
            <v>1</v>
          </cell>
        </row>
        <row r="291">
          <cell r="A291">
            <v>55501</v>
          </cell>
          <cell r="B291" t="str">
            <v>WEEKDAY</v>
          </cell>
          <cell r="C291">
            <v>163</v>
          </cell>
          <cell r="D291">
            <v>304540</v>
          </cell>
          <cell r="E291" t="str">
            <v>SAN PABLO AV &amp; GILMAN ST</v>
          </cell>
          <cell r="F291">
            <v>160</v>
          </cell>
          <cell r="G291">
            <v>94</v>
          </cell>
          <cell r="H291">
            <v>253</v>
          </cell>
          <cell r="I291">
            <v>37.879908999999998</v>
          </cell>
          <cell r="J291">
            <v>-122.29575800000001</v>
          </cell>
          <cell r="K291" t="str">
            <v>BERKELEY</v>
          </cell>
          <cell r="L291" t="str">
            <v>ALAMEDA</v>
          </cell>
          <cell r="M291">
            <v>1</v>
          </cell>
        </row>
        <row r="292">
          <cell r="A292">
            <v>55100</v>
          </cell>
          <cell r="B292" t="str">
            <v>WEEKDAY</v>
          </cell>
          <cell r="C292">
            <v>198</v>
          </cell>
          <cell r="D292">
            <v>304550</v>
          </cell>
          <cell r="E292" t="str">
            <v>SAN PABLO AV &amp; GILMAN ST</v>
          </cell>
          <cell r="F292">
            <v>85</v>
          </cell>
          <cell r="G292">
            <v>143</v>
          </cell>
          <cell r="H292">
            <v>228</v>
          </cell>
          <cell r="I292">
            <v>37.880828999999999</v>
          </cell>
          <cell r="J292">
            <v>-122.295815</v>
          </cell>
          <cell r="K292" t="str">
            <v>BERKELEY</v>
          </cell>
          <cell r="L292" t="str">
            <v>ALAMEDA</v>
          </cell>
          <cell r="M292">
            <v>1</v>
          </cell>
        </row>
        <row r="293">
          <cell r="A293">
            <v>51699</v>
          </cell>
          <cell r="B293" t="str">
            <v>WEEKDAY</v>
          </cell>
          <cell r="C293">
            <v>2020</v>
          </cell>
          <cell r="D293">
            <v>304560</v>
          </cell>
          <cell r="E293" t="str">
            <v>SAN PABLO AV &amp; GRAYSON ST</v>
          </cell>
          <cell r="F293">
            <v>7</v>
          </cell>
          <cell r="G293">
            <v>10</v>
          </cell>
          <cell r="H293">
            <v>17</v>
          </cell>
          <cell r="I293">
            <v>37.856422000000002</v>
          </cell>
          <cell r="J293">
            <v>-122.28794000000001</v>
          </cell>
          <cell r="K293" t="str">
            <v>BERKELEY</v>
          </cell>
          <cell r="L293" t="str">
            <v>ALAMEDA</v>
          </cell>
          <cell r="M293">
            <v>1</v>
          </cell>
        </row>
        <row r="294">
          <cell r="A294">
            <v>53003</v>
          </cell>
          <cell r="B294" t="str">
            <v>WEEKDAY</v>
          </cell>
          <cell r="C294">
            <v>1530</v>
          </cell>
          <cell r="D294">
            <v>304570</v>
          </cell>
          <cell r="E294" t="str">
            <v>SAN PABLO AV &amp; GRAYSON ST</v>
          </cell>
          <cell r="F294">
            <v>14</v>
          </cell>
          <cell r="G294">
            <v>13</v>
          </cell>
          <cell r="H294">
            <v>27</v>
          </cell>
          <cell r="I294">
            <v>37.856285</v>
          </cell>
          <cell r="J294">
            <v>-122.288166</v>
          </cell>
          <cell r="K294" t="str">
            <v>BERKELEY</v>
          </cell>
          <cell r="L294" t="str">
            <v>ALAMEDA</v>
          </cell>
          <cell r="M294">
            <v>1</v>
          </cell>
        </row>
        <row r="295">
          <cell r="A295">
            <v>52271</v>
          </cell>
          <cell r="B295" t="str">
            <v>WEEKDAY</v>
          </cell>
          <cell r="C295">
            <v>1746</v>
          </cell>
          <cell r="D295">
            <v>304580</v>
          </cell>
          <cell r="E295" t="str">
            <v>SAN PABLO AV &amp; HARRISON ST</v>
          </cell>
          <cell r="F295">
            <v>5</v>
          </cell>
          <cell r="G295">
            <v>17</v>
          </cell>
          <cell r="H295">
            <v>22</v>
          </cell>
          <cell r="I295">
            <v>37.882652</v>
          </cell>
          <cell r="J295">
            <v>-122.296397</v>
          </cell>
          <cell r="K295" t="str">
            <v>BERKELEY</v>
          </cell>
          <cell r="L295" t="str">
            <v>ALAMEDA</v>
          </cell>
          <cell r="M295">
            <v>1</v>
          </cell>
        </row>
        <row r="296">
          <cell r="A296">
            <v>55929</v>
          </cell>
          <cell r="B296" t="str">
            <v>WEEKDAY</v>
          </cell>
          <cell r="C296">
            <v>2139</v>
          </cell>
          <cell r="D296">
            <v>304590</v>
          </cell>
          <cell r="E296" t="str">
            <v>SAN PABLO AV &amp; HARRISON ST</v>
          </cell>
          <cell r="F296">
            <v>7</v>
          </cell>
          <cell r="G296">
            <v>8</v>
          </cell>
          <cell r="H296">
            <v>16</v>
          </cell>
          <cell r="I296">
            <v>37.881745000000002</v>
          </cell>
          <cell r="J296">
            <v>-122.296357</v>
          </cell>
          <cell r="K296" t="str">
            <v>BERKELEY</v>
          </cell>
          <cell r="L296" t="str">
            <v>ALAMEDA</v>
          </cell>
          <cell r="M296">
            <v>1</v>
          </cell>
        </row>
        <row r="297">
          <cell r="A297">
            <v>55603</v>
          </cell>
          <cell r="B297" t="str">
            <v>WEEKDAY</v>
          </cell>
          <cell r="C297">
            <v>1402</v>
          </cell>
          <cell r="D297">
            <v>304600</v>
          </cell>
          <cell r="E297" t="str">
            <v>SAN PABLO AV &amp; HASKELL ST</v>
          </cell>
          <cell r="F297">
            <v>12</v>
          </cell>
          <cell r="G297">
            <v>17</v>
          </cell>
          <cell r="H297">
            <v>30</v>
          </cell>
          <cell r="I297">
            <v>37.850479</v>
          </cell>
          <cell r="J297">
            <v>-122.286018</v>
          </cell>
          <cell r="K297" t="str">
            <v>BERKELEY</v>
          </cell>
          <cell r="L297" t="str">
            <v>ALAMEDA</v>
          </cell>
          <cell r="M297">
            <v>1</v>
          </cell>
        </row>
        <row r="298">
          <cell r="A298">
            <v>59377</v>
          </cell>
          <cell r="B298" t="str">
            <v>WEEKDAY</v>
          </cell>
          <cell r="C298">
            <v>1336</v>
          </cell>
          <cell r="D298">
            <v>304610</v>
          </cell>
          <cell r="E298" t="str">
            <v>SAN PABLO AV &amp; HEINZ AV</v>
          </cell>
          <cell r="F298">
            <v>10</v>
          </cell>
          <cell r="G298">
            <v>22</v>
          </cell>
          <cell r="H298">
            <v>31</v>
          </cell>
          <cell r="I298">
            <v>37.854460000000003</v>
          </cell>
          <cell r="J298">
            <v>-122.287576</v>
          </cell>
          <cell r="K298" t="str">
            <v>BERKELEY</v>
          </cell>
          <cell r="L298" t="str">
            <v>ALAMEDA</v>
          </cell>
          <cell r="M298">
            <v>1</v>
          </cell>
        </row>
        <row r="299">
          <cell r="A299">
            <v>55367</v>
          </cell>
          <cell r="B299" t="str">
            <v>WEEKDAY</v>
          </cell>
          <cell r="C299">
            <v>1844</v>
          </cell>
          <cell r="D299">
            <v>304620</v>
          </cell>
          <cell r="E299" t="str">
            <v>SAN PABLO AV &amp; OREGON ST</v>
          </cell>
          <cell r="F299">
            <v>13</v>
          </cell>
          <cell r="G299">
            <v>7</v>
          </cell>
          <cell r="H299">
            <v>20</v>
          </cell>
          <cell r="I299">
            <v>37.854843000000002</v>
          </cell>
          <cell r="J299">
            <v>-122.28744</v>
          </cell>
          <cell r="K299" t="str">
            <v>BERKELEY</v>
          </cell>
          <cell r="L299" t="str">
            <v>ALAMEDA</v>
          </cell>
          <cell r="M299">
            <v>1</v>
          </cell>
        </row>
        <row r="300">
          <cell r="A300">
            <v>52273</v>
          </cell>
          <cell r="B300" t="str">
            <v>WEEKDAY</v>
          </cell>
          <cell r="C300">
            <v>1385</v>
          </cell>
          <cell r="D300">
            <v>304630</v>
          </cell>
          <cell r="E300" t="str">
            <v>SAN PABLO AV &amp; PAGE ST</v>
          </cell>
          <cell r="F300">
            <v>4</v>
          </cell>
          <cell r="G300">
            <v>26</v>
          </cell>
          <cell r="H300">
            <v>30</v>
          </cell>
          <cell r="I300">
            <v>37.877814999999998</v>
          </cell>
          <cell r="J300">
            <v>-122.29485200000001</v>
          </cell>
          <cell r="K300" t="str">
            <v>BERKELEY</v>
          </cell>
          <cell r="L300" t="str">
            <v>ALAMEDA</v>
          </cell>
          <cell r="M300">
            <v>1</v>
          </cell>
        </row>
        <row r="301">
          <cell r="A301">
            <v>53005</v>
          </cell>
          <cell r="B301" t="str">
            <v>WEEKDAY</v>
          </cell>
          <cell r="C301">
            <v>1587</v>
          </cell>
          <cell r="D301">
            <v>304640</v>
          </cell>
          <cell r="E301" t="str">
            <v>SAN PABLO AV &amp; PAGE ST</v>
          </cell>
          <cell r="F301">
            <v>20</v>
          </cell>
          <cell r="G301">
            <v>5</v>
          </cell>
          <cell r="H301">
            <v>25</v>
          </cell>
          <cell r="I301">
            <v>37.877321000000002</v>
          </cell>
          <cell r="J301">
            <v>-122.29492500000001</v>
          </cell>
          <cell r="K301" t="str">
            <v>BERKELEY</v>
          </cell>
          <cell r="L301" t="str">
            <v>ALAMEDA</v>
          </cell>
          <cell r="M301">
            <v>1</v>
          </cell>
        </row>
        <row r="302">
          <cell r="A302">
            <v>55701</v>
          </cell>
          <cell r="B302" t="str">
            <v>WEEKDAY</v>
          </cell>
          <cell r="C302">
            <v>2036</v>
          </cell>
          <cell r="D302">
            <v>304650</v>
          </cell>
          <cell r="E302" t="str">
            <v>SAN PABLO AV &amp; PARKER ST</v>
          </cell>
          <cell r="F302">
            <v>8</v>
          </cell>
          <cell r="G302">
            <v>9</v>
          </cell>
          <cell r="H302">
            <v>17</v>
          </cell>
          <cell r="I302">
            <v>37.859316</v>
          </cell>
          <cell r="J302">
            <v>-122.288882</v>
          </cell>
          <cell r="K302" t="str">
            <v>BERKELEY</v>
          </cell>
          <cell r="L302" t="str">
            <v>ALAMEDA</v>
          </cell>
          <cell r="M302">
            <v>1</v>
          </cell>
        </row>
        <row r="303">
          <cell r="A303">
            <v>56077</v>
          </cell>
          <cell r="B303" t="str">
            <v>WEEKDAY</v>
          </cell>
          <cell r="C303">
            <v>2094</v>
          </cell>
          <cell r="D303">
            <v>304660</v>
          </cell>
          <cell r="E303" t="str">
            <v>SAN PABLO AV &amp; PARKER ST</v>
          </cell>
          <cell r="F303">
            <v>8</v>
          </cell>
          <cell r="G303">
            <v>8</v>
          </cell>
          <cell r="H303">
            <v>16</v>
          </cell>
          <cell r="I303">
            <v>37.859459999999999</v>
          </cell>
          <cell r="J303">
            <v>-122.289177</v>
          </cell>
          <cell r="K303" t="str">
            <v>BERKELEY</v>
          </cell>
          <cell r="L303" t="str">
            <v>ALAMEDA</v>
          </cell>
          <cell r="M303">
            <v>1</v>
          </cell>
        </row>
        <row r="304">
          <cell r="A304">
            <v>55996</v>
          </cell>
          <cell r="B304" t="str">
            <v>WEEKDAY</v>
          </cell>
          <cell r="C304">
            <v>67</v>
          </cell>
          <cell r="D304">
            <v>304670</v>
          </cell>
          <cell r="E304" t="str">
            <v>UNIVERSITY AV &amp; SAN PABLO AV</v>
          </cell>
          <cell r="F304">
            <v>365</v>
          </cell>
          <cell r="G304">
            <v>29</v>
          </cell>
          <cell r="H304">
            <v>395</v>
          </cell>
          <cell r="I304">
            <v>37.869124999999997</v>
          </cell>
          <cell r="J304">
            <v>-122.291443</v>
          </cell>
          <cell r="K304" t="str">
            <v>BERKELEY</v>
          </cell>
          <cell r="L304" t="str">
            <v>ALAMEDA</v>
          </cell>
          <cell r="M304">
            <v>1</v>
          </cell>
        </row>
        <row r="305">
          <cell r="A305">
            <v>58455</v>
          </cell>
          <cell r="B305" t="str">
            <v>WEEKDAY</v>
          </cell>
          <cell r="C305">
            <v>248</v>
          </cell>
          <cell r="D305">
            <v>304730</v>
          </cell>
          <cell r="E305" t="str">
            <v>SEAWALL DR &amp; UNIVERSITY AV</v>
          </cell>
          <cell r="F305">
            <v>67</v>
          </cell>
          <cell r="G305">
            <v>112</v>
          </cell>
          <cell r="H305">
            <v>179</v>
          </cell>
          <cell r="I305">
            <v>37.863033000000001</v>
          </cell>
          <cell r="J305">
            <v>-122.316637</v>
          </cell>
          <cell r="K305" t="str">
            <v>BERKELEY</v>
          </cell>
          <cell r="L305" t="str">
            <v>ALAMEDA</v>
          </cell>
          <cell r="M305">
            <v>1</v>
          </cell>
        </row>
        <row r="306">
          <cell r="A306">
            <v>55555</v>
          </cell>
          <cell r="B306" t="str">
            <v>WEEKDAY</v>
          </cell>
          <cell r="C306">
            <v>1</v>
          </cell>
          <cell r="D306">
            <v>304790</v>
          </cell>
          <cell r="E306" t="str">
            <v>SHATTUCK AV &amp; ALLSTON WAY</v>
          </cell>
          <cell r="F306">
            <v>1091</v>
          </cell>
          <cell r="G306">
            <v>646</v>
          </cell>
          <cell r="H306">
            <v>1737</v>
          </cell>
          <cell r="I306">
            <v>37.869500000000002</v>
          </cell>
          <cell r="J306">
            <v>-122.268058</v>
          </cell>
          <cell r="K306" t="str">
            <v>BERKELEY</v>
          </cell>
          <cell r="L306" t="str">
            <v>ALAMEDA</v>
          </cell>
          <cell r="M306">
            <v>1</v>
          </cell>
        </row>
        <row r="307">
          <cell r="A307">
            <v>59954</v>
          </cell>
          <cell r="B307" t="str">
            <v>WEEKDAY</v>
          </cell>
          <cell r="C307">
            <v>1157</v>
          </cell>
          <cell r="D307">
            <v>304800</v>
          </cell>
          <cell r="E307" t="str">
            <v>SHATTUCK AV &amp; ASHBY AV</v>
          </cell>
          <cell r="F307">
            <v>10</v>
          </cell>
          <cell r="G307">
            <v>27</v>
          </cell>
          <cell r="H307">
            <v>37</v>
          </cell>
          <cell r="I307">
            <v>37.855454000000002</v>
          </cell>
          <cell r="J307">
            <v>-122.266617</v>
          </cell>
          <cell r="K307" t="str">
            <v>BERKELEY</v>
          </cell>
          <cell r="L307" t="str">
            <v>ALAMEDA</v>
          </cell>
          <cell r="M307">
            <v>1</v>
          </cell>
        </row>
        <row r="308">
          <cell r="A308">
            <v>51101</v>
          </cell>
          <cell r="B308" t="str">
            <v>WEEKDAY</v>
          </cell>
          <cell r="C308">
            <v>1091</v>
          </cell>
          <cell r="D308">
            <v>304810</v>
          </cell>
          <cell r="E308" t="str">
            <v>SHATTUCK AV &amp; ASHBY AV</v>
          </cell>
          <cell r="F308">
            <v>29</v>
          </cell>
          <cell r="G308">
            <v>11</v>
          </cell>
          <cell r="H308">
            <v>40</v>
          </cell>
          <cell r="I308">
            <v>37.855100999999998</v>
          </cell>
          <cell r="J308">
            <v>-122.26643300000001</v>
          </cell>
          <cell r="K308" t="str">
            <v>BERKELEY</v>
          </cell>
          <cell r="L308" t="str">
            <v>ALAMEDA</v>
          </cell>
          <cell r="M308">
            <v>1</v>
          </cell>
        </row>
        <row r="309">
          <cell r="A309">
            <v>53339</v>
          </cell>
          <cell r="B309" t="str">
            <v>WEEKDAY</v>
          </cell>
          <cell r="C309">
            <v>734</v>
          </cell>
          <cell r="D309">
            <v>304820</v>
          </cell>
          <cell r="E309" t="str">
            <v>SHATTUCK AV &amp; CEDAR ST</v>
          </cell>
          <cell r="F309">
            <v>50</v>
          </cell>
          <cell r="G309">
            <v>11</v>
          </cell>
          <cell r="H309">
            <v>61</v>
          </cell>
          <cell r="I309">
            <v>37.878559000000003</v>
          </cell>
          <cell r="J309">
            <v>-122.269234</v>
          </cell>
          <cell r="K309" t="str">
            <v>BERKELEY</v>
          </cell>
          <cell r="L309" t="str">
            <v>ALAMEDA</v>
          </cell>
          <cell r="M309">
            <v>1</v>
          </cell>
        </row>
        <row r="310">
          <cell r="A310">
            <v>51544</v>
          </cell>
          <cell r="B310" t="str">
            <v>WEEKDAY</v>
          </cell>
          <cell r="C310">
            <v>801</v>
          </cell>
          <cell r="D310">
            <v>304830</v>
          </cell>
          <cell r="E310" t="str">
            <v>SHATTUCK AV &amp; CEDAR ST</v>
          </cell>
          <cell r="F310">
            <v>11</v>
          </cell>
          <cell r="G310">
            <v>43</v>
          </cell>
          <cell r="H310">
            <v>55</v>
          </cell>
          <cell r="I310">
            <v>37.878323999999999</v>
          </cell>
          <cell r="J310">
            <v>-122.26898300000001</v>
          </cell>
          <cell r="K310" t="str">
            <v>BERKELEY</v>
          </cell>
          <cell r="L310" t="str">
            <v>ALAMEDA</v>
          </cell>
          <cell r="M310">
            <v>1</v>
          </cell>
        </row>
        <row r="311">
          <cell r="A311">
            <v>55559</v>
          </cell>
          <cell r="B311" t="str">
            <v>WEEKDAY</v>
          </cell>
          <cell r="C311">
            <v>6</v>
          </cell>
          <cell r="D311">
            <v>304840</v>
          </cell>
          <cell r="E311" t="str">
            <v>SHATTUCK SQ &amp; CENTER ST</v>
          </cell>
          <cell r="F311">
            <v>393</v>
          </cell>
          <cell r="G311">
            <v>654</v>
          </cell>
          <cell r="H311">
            <v>1047</v>
          </cell>
          <cell r="I311">
            <v>37.870066999999999</v>
          </cell>
          <cell r="J311">
            <v>-122.26781</v>
          </cell>
          <cell r="K311" t="str">
            <v>BERKELEY</v>
          </cell>
          <cell r="L311" t="str">
            <v>ALAMEDA</v>
          </cell>
          <cell r="M311">
            <v>1</v>
          </cell>
        </row>
        <row r="312">
          <cell r="A312">
            <v>54588</v>
          </cell>
          <cell r="B312" t="str">
            <v>WEEKDAY</v>
          </cell>
          <cell r="C312">
            <v>859</v>
          </cell>
          <cell r="D312">
            <v>304850</v>
          </cell>
          <cell r="E312" t="str">
            <v>SHATTUCK AV &amp; DELAWARE ST</v>
          </cell>
          <cell r="F312">
            <v>31</v>
          </cell>
          <cell r="G312">
            <v>20</v>
          </cell>
          <cell r="H312">
            <v>51</v>
          </cell>
          <cell r="I312">
            <v>37.875230000000002</v>
          </cell>
          <cell r="J312">
            <v>-122.26864</v>
          </cell>
          <cell r="K312" t="str">
            <v>BERKELEY</v>
          </cell>
          <cell r="L312" t="str">
            <v>ALAMEDA</v>
          </cell>
          <cell r="M312">
            <v>1</v>
          </cell>
        </row>
        <row r="313">
          <cell r="A313">
            <v>57200</v>
          </cell>
          <cell r="B313" t="str">
            <v>WEEKDAY</v>
          </cell>
          <cell r="C313">
            <v>837</v>
          </cell>
          <cell r="D313">
            <v>304860</v>
          </cell>
          <cell r="E313" t="str">
            <v>SHATTUCK AV &amp; DELAWARE ST</v>
          </cell>
          <cell r="F313">
            <v>23</v>
          </cell>
          <cell r="G313">
            <v>30</v>
          </cell>
          <cell r="H313">
            <v>52</v>
          </cell>
          <cell r="I313">
            <v>37.874585000000003</v>
          </cell>
          <cell r="J313">
            <v>-122.268815</v>
          </cell>
          <cell r="K313" t="str">
            <v>BERKELEY</v>
          </cell>
          <cell r="L313" t="str">
            <v>ALAMEDA</v>
          </cell>
          <cell r="M313">
            <v>1</v>
          </cell>
        </row>
        <row r="314">
          <cell r="A314">
            <v>51377</v>
          </cell>
          <cell r="B314" t="str">
            <v>WEEKDAY</v>
          </cell>
          <cell r="C314">
            <v>2047</v>
          </cell>
          <cell r="D314">
            <v>304870</v>
          </cell>
          <cell r="E314" t="str">
            <v>SHATTUCK AV &amp; DERBY ST</v>
          </cell>
          <cell r="F314">
            <v>4</v>
          </cell>
          <cell r="G314">
            <v>13</v>
          </cell>
          <cell r="H314">
            <v>17</v>
          </cell>
          <cell r="I314">
            <v>37.860674000000003</v>
          </cell>
          <cell r="J314">
            <v>-122.267171</v>
          </cell>
          <cell r="K314" t="str">
            <v>BERKELEY</v>
          </cell>
          <cell r="L314" t="str">
            <v>ALAMEDA</v>
          </cell>
          <cell r="M314">
            <v>1</v>
          </cell>
        </row>
        <row r="315">
          <cell r="A315">
            <v>59985</v>
          </cell>
          <cell r="B315" t="str">
            <v>WEEKDAY</v>
          </cell>
          <cell r="C315">
            <v>1840</v>
          </cell>
          <cell r="D315">
            <v>304880</v>
          </cell>
          <cell r="E315" t="str">
            <v>SHATTUCK AV &amp; DERBY ST</v>
          </cell>
          <cell r="F315">
            <v>14</v>
          </cell>
          <cell r="G315">
            <v>6</v>
          </cell>
          <cell r="H315">
            <v>20</v>
          </cell>
          <cell r="I315">
            <v>37.860267999999998</v>
          </cell>
          <cell r="J315">
            <v>-122.26692799999999</v>
          </cell>
          <cell r="K315" t="str">
            <v>BERKELEY</v>
          </cell>
          <cell r="L315" t="str">
            <v>ALAMEDA</v>
          </cell>
          <cell r="M315">
            <v>1</v>
          </cell>
        </row>
        <row r="316">
          <cell r="A316">
            <v>55226</v>
          </cell>
          <cell r="B316" t="str">
            <v>WEEKDAY</v>
          </cell>
          <cell r="C316">
            <v>300</v>
          </cell>
          <cell r="D316">
            <v>304890</v>
          </cell>
          <cell r="E316" t="str">
            <v>SHATTUCK AV &amp; DURANT AV</v>
          </cell>
          <cell r="F316">
            <v>75</v>
          </cell>
          <cell r="G316">
            <v>78</v>
          </cell>
          <cell r="H316">
            <v>152</v>
          </cell>
          <cell r="I316">
            <v>37.866489000000001</v>
          </cell>
          <cell r="J316">
            <v>-122.267797</v>
          </cell>
          <cell r="K316" t="str">
            <v>BERKELEY</v>
          </cell>
          <cell r="L316" t="str">
            <v>ALAMEDA</v>
          </cell>
          <cell r="M316">
            <v>1</v>
          </cell>
        </row>
        <row r="317">
          <cell r="A317">
            <v>52155</v>
          </cell>
          <cell r="B317" t="str">
            <v>WEEKDAY</v>
          </cell>
          <cell r="C317">
            <v>272</v>
          </cell>
          <cell r="D317">
            <v>304900</v>
          </cell>
          <cell r="E317" t="str">
            <v>SHATTUCK AV &amp; DURANT AV</v>
          </cell>
          <cell r="F317">
            <v>79</v>
          </cell>
          <cell r="G317">
            <v>85</v>
          </cell>
          <cell r="H317">
            <v>164</v>
          </cell>
          <cell r="I317">
            <v>37.866580999999996</v>
          </cell>
          <cell r="J317">
            <v>-122.267544</v>
          </cell>
          <cell r="K317" t="str">
            <v>BERKELEY</v>
          </cell>
          <cell r="L317" t="str">
            <v>ALAMEDA</v>
          </cell>
          <cell r="M317">
            <v>1</v>
          </cell>
        </row>
        <row r="318">
          <cell r="A318">
            <v>55452</v>
          </cell>
          <cell r="B318" t="str">
            <v>WEEKDAY</v>
          </cell>
          <cell r="C318">
            <v>422</v>
          </cell>
          <cell r="D318">
            <v>304910</v>
          </cell>
          <cell r="E318" t="str">
            <v>SHATTUCK AV &amp; DWIGHT WAY</v>
          </cell>
          <cell r="F318">
            <v>81</v>
          </cell>
          <cell r="G318">
            <v>33</v>
          </cell>
          <cell r="H318">
            <v>114</v>
          </cell>
          <cell r="I318">
            <v>37.863903000000001</v>
          </cell>
          <cell r="J318">
            <v>-122.267235</v>
          </cell>
          <cell r="K318" t="str">
            <v>BERKELEY</v>
          </cell>
          <cell r="L318" t="str">
            <v>ALAMEDA</v>
          </cell>
          <cell r="M318">
            <v>1</v>
          </cell>
        </row>
        <row r="319">
          <cell r="A319">
            <v>54454</v>
          </cell>
          <cell r="B319" t="str">
            <v>WEEKDAY</v>
          </cell>
          <cell r="C319">
            <v>429</v>
          </cell>
          <cell r="D319">
            <v>304920</v>
          </cell>
          <cell r="E319" t="str">
            <v>SHATTUCK AV &amp; DWIGHT WAY</v>
          </cell>
          <cell r="F319">
            <v>49</v>
          </cell>
          <cell r="G319">
            <v>64</v>
          </cell>
          <cell r="H319">
            <v>113</v>
          </cell>
          <cell r="I319">
            <v>37.863771</v>
          </cell>
          <cell r="J319">
            <v>-122.26747899999999</v>
          </cell>
          <cell r="K319" t="str">
            <v>BERKELEY</v>
          </cell>
          <cell r="L319" t="str">
            <v>ALAMEDA</v>
          </cell>
          <cell r="M319">
            <v>1</v>
          </cell>
        </row>
        <row r="320">
          <cell r="A320">
            <v>51300</v>
          </cell>
          <cell r="B320" t="str">
            <v>WEEKDAY</v>
          </cell>
          <cell r="C320">
            <v>491</v>
          </cell>
          <cell r="D320">
            <v>304950</v>
          </cell>
          <cell r="E320" t="str">
            <v>SHATTUCK AV &amp; HASTE ST</v>
          </cell>
          <cell r="F320">
            <v>58</v>
          </cell>
          <cell r="G320">
            <v>40</v>
          </cell>
          <cell r="H320">
            <v>98</v>
          </cell>
          <cell r="I320">
            <v>37.865085999999998</v>
          </cell>
          <cell r="J320">
            <v>-122.267376</v>
          </cell>
          <cell r="K320" t="str">
            <v>BERKELEY</v>
          </cell>
          <cell r="L320" t="str">
            <v>ALAMEDA</v>
          </cell>
          <cell r="M320">
            <v>1</v>
          </cell>
        </row>
        <row r="321">
          <cell r="A321">
            <v>55999</v>
          </cell>
          <cell r="B321" t="str">
            <v>WEEKDAY</v>
          </cell>
          <cell r="C321">
            <v>31</v>
          </cell>
          <cell r="D321">
            <v>304960</v>
          </cell>
          <cell r="E321" t="str">
            <v>SHATTUCK AV &amp; KITTREDGE ST</v>
          </cell>
          <cell r="F321">
            <v>314</v>
          </cell>
          <cell r="G321">
            <v>223</v>
          </cell>
          <cell r="H321">
            <v>537</v>
          </cell>
          <cell r="I321">
            <v>37.868203000000001</v>
          </cell>
          <cell r="J321">
            <v>-122.267966</v>
          </cell>
          <cell r="K321" t="str">
            <v>BERKELEY</v>
          </cell>
          <cell r="L321" t="str">
            <v>ALAMEDA</v>
          </cell>
          <cell r="M321">
            <v>1</v>
          </cell>
        </row>
        <row r="322">
          <cell r="A322">
            <v>55585</v>
          </cell>
          <cell r="B322" t="str">
            <v>WEEKDAY</v>
          </cell>
          <cell r="C322">
            <v>815</v>
          </cell>
          <cell r="D322">
            <v>304970</v>
          </cell>
          <cell r="E322" t="str">
            <v>SHATTUCK AV &amp; KITTREDGE ST</v>
          </cell>
          <cell r="F322">
            <v>17</v>
          </cell>
          <cell r="G322">
            <v>37</v>
          </cell>
          <cell r="H322">
            <v>54</v>
          </cell>
          <cell r="I322">
            <v>37.868420999999998</v>
          </cell>
          <cell r="J322">
            <v>-122.267723</v>
          </cell>
          <cell r="K322" t="str">
            <v>BERKELEY</v>
          </cell>
          <cell r="L322" t="str">
            <v>ALAMEDA</v>
          </cell>
          <cell r="M322">
            <v>1</v>
          </cell>
        </row>
        <row r="323">
          <cell r="A323">
            <v>50151</v>
          </cell>
          <cell r="B323" t="str">
            <v>WEEKDAY</v>
          </cell>
          <cell r="C323">
            <v>584</v>
          </cell>
          <cell r="D323">
            <v>304980</v>
          </cell>
          <cell r="E323" t="str">
            <v>SHATTUCK AV &amp; PARKER ST</v>
          </cell>
          <cell r="F323">
            <v>59</v>
          </cell>
          <cell r="G323">
            <v>22</v>
          </cell>
          <cell r="H323">
            <v>80</v>
          </cell>
          <cell r="I323">
            <v>37.862081000000003</v>
          </cell>
          <cell r="J323">
            <v>-122.267019</v>
          </cell>
          <cell r="K323" t="str">
            <v>BERKELEY</v>
          </cell>
          <cell r="L323" t="str">
            <v>ALAMEDA</v>
          </cell>
          <cell r="M323">
            <v>1</v>
          </cell>
        </row>
        <row r="324">
          <cell r="A324">
            <v>55935</v>
          </cell>
          <cell r="B324" t="str">
            <v>WEEKDAY</v>
          </cell>
          <cell r="C324">
            <v>660</v>
          </cell>
          <cell r="D324">
            <v>304990</v>
          </cell>
          <cell r="E324" t="str">
            <v>SHATTUCK AV &amp; PARKER ST</v>
          </cell>
          <cell r="F324">
            <v>26</v>
          </cell>
          <cell r="G324">
            <v>44</v>
          </cell>
          <cell r="H324">
            <v>70</v>
          </cell>
          <cell r="I324">
            <v>37.861933999999998</v>
          </cell>
          <cell r="J324">
            <v>-122.26727</v>
          </cell>
          <cell r="K324" t="str">
            <v>BERKELEY</v>
          </cell>
          <cell r="L324" t="str">
            <v>ALAMEDA</v>
          </cell>
          <cell r="M324">
            <v>1</v>
          </cell>
        </row>
        <row r="325">
          <cell r="A325">
            <v>58889</v>
          </cell>
          <cell r="B325" t="str">
            <v>WEEKDAY</v>
          </cell>
          <cell r="C325">
            <v>439</v>
          </cell>
          <cell r="D325">
            <v>305040</v>
          </cell>
          <cell r="E325" t="str">
            <v>SHATTUCK AV &amp; UNIVERSITY AV</v>
          </cell>
          <cell r="F325">
            <v>33</v>
          </cell>
          <cell r="G325">
            <v>76</v>
          </cell>
          <cell r="H325">
            <v>109</v>
          </cell>
          <cell r="I325">
            <v>37.872382000000002</v>
          </cell>
          <cell r="J325">
            <v>-122.26852</v>
          </cell>
          <cell r="K325" t="str">
            <v>BERKELEY</v>
          </cell>
          <cell r="L325" t="str">
            <v>ALAMEDA</v>
          </cell>
          <cell r="M325">
            <v>1</v>
          </cell>
        </row>
        <row r="326">
          <cell r="A326">
            <v>57776</v>
          </cell>
          <cell r="B326" t="str">
            <v>WEEKDAY</v>
          </cell>
          <cell r="C326">
            <v>220</v>
          </cell>
          <cell r="D326">
            <v>305050</v>
          </cell>
          <cell r="E326" t="str">
            <v>SHATTUCK AV &amp; UNIVERSITY AV</v>
          </cell>
          <cell r="F326">
            <v>130</v>
          </cell>
          <cell r="G326">
            <v>75</v>
          </cell>
          <cell r="H326">
            <v>205</v>
          </cell>
          <cell r="I326">
            <v>37.872616000000001</v>
          </cell>
          <cell r="J326">
            <v>-122.268378</v>
          </cell>
          <cell r="K326" t="str">
            <v>BERKELEY</v>
          </cell>
          <cell r="L326" t="str">
            <v>ALAMEDA</v>
          </cell>
          <cell r="M326">
            <v>1</v>
          </cell>
        </row>
        <row r="327">
          <cell r="A327">
            <v>55507</v>
          </cell>
          <cell r="B327" t="str">
            <v>WEEKDAY</v>
          </cell>
          <cell r="C327">
            <v>473</v>
          </cell>
          <cell r="D327">
            <v>305060</v>
          </cell>
          <cell r="E327" t="str">
            <v>SHATTUCK AV &amp; VINE ST</v>
          </cell>
          <cell r="F327">
            <v>86</v>
          </cell>
          <cell r="G327">
            <v>16</v>
          </cell>
          <cell r="H327">
            <v>102</v>
          </cell>
          <cell r="I327">
            <v>37.880349000000002</v>
          </cell>
          <cell r="J327">
            <v>-122.269446</v>
          </cell>
          <cell r="K327" t="str">
            <v>BERKELEY</v>
          </cell>
          <cell r="L327" t="str">
            <v>ALAMEDA</v>
          </cell>
          <cell r="M327">
            <v>1</v>
          </cell>
        </row>
        <row r="328">
          <cell r="A328">
            <v>55652</v>
          </cell>
          <cell r="B328" t="str">
            <v>WEEKDAY</v>
          </cell>
          <cell r="C328">
            <v>453</v>
          </cell>
          <cell r="D328">
            <v>305070</v>
          </cell>
          <cell r="E328" t="str">
            <v>SHATTUCK AV &amp; VINE ST</v>
          </cell>
          <cell r="F328">
            <v>20</v>
          </cell>
          <cell r="G328">
            <v>86</v>
          </cell>
          <cell r="H328">
            <v>106</v>
          </cell>
          <cell r="I328">
            <v>37.880110000000002</v>
          </cell>
          <cell r="J328">
            <v>-122.269192</v>
          </cell>
          <cell r="K328" t="str">
            <v>BERKELEY</v>
          </cell>
          <cell r="L328" t="str">
            <v>ALAMEDA</v>
          </cell>
          <cell r="M328">
            <v>1</v>
          </cell>
        </row>
        <row r="329">
          <cell r="A329">
            <v>57225</v>
          </cell>
          <cell r="B329" t="str">
            <v>WEEKDAY</v>
          </cell>
          <cell r="C329">
            <v>1574</v>
          </cell>
          <cell r="D329">
            <v>305080</v>
          </cell>
          <cell r="E329" t="str">
            <v>SHATTUCK AV &amp; VIRGINIA ST</v>
          </cell>
          <cell r="F329">
            <v>11</v>
          </cell>
          <cell r="G329">
            <v>14</v>
          </cell>
          <cell r="H329">
            <v>25</v>
          </cell>
          <cell r="I329">
            <v>37.876505000000002</v>
          </cell>
          <cell r="J329">
            <v>-122.268761</v>
          </cell>
          <cell r="K329" t="str">
            <v>BERKELEY</v>
          </cell>
          <cell r="L329" t="str">
            <v>ALAMEDA</v>
          </cell>
          <cell r="M329">
            <v>1</v>
          </cell>
        </row>
        <row r="330">
          <cell r="A330">
            <v>56654</v>
          </cell>
          <cell r="B330" t="str">
            <v>WEEKDAY</v>
          </cell>
          <cell r="C330">
            <v>1497</v>
          </cell>
          <cell r="D330">
            <v>305090</v>
          </cell>
          <cell r="E330" t="str">
            <v>SHATTUCK AV &amp; VIRGINIA ST</v>
          </cell>
          <cell r="F330">
            <v>18</v>
          </cell>
          <cell r="G330">
            <v>9</v>
          </cell>
          <cell r="H330">
            <v>27</v>
          </cell>
          <cell r="I330">
            <v>37.876359999999998</v>
          </cell>
          <cell r="J330">
            <v>-122.268997</v>
          </cell>
          <cell r="K330" t="str">
            <v>BERKELEY</v>
          </cell>
          <cell r="L330" t="str">
            <v>ALAMEDA</v>
          </cell>
          <cell r="M330">
            <v>1</v>
          </cell>
        </row>
        <row r="331">
          <cell r="A331">
            <v>55453</v>
          </cell>
          <cell r="B331" t="str">
            <v>WEEKDAY</v>
          </cell>
          <cell r="C331">
            <v>1400</v>
          </cell>
          <cell r="D331">
            <v>305100</v>
          </cell>
          <cell r="E331" t="str">
            <v>SHATTUCK AV &amp; WOOLSEY ST</v>
          </cell>
          <cell r="F331">
            <v>22</v>
          </cell>
          <cell r="G331">
            <v>7</v>
          </cell>
          <cell r="H331">
            <v>30</v>
          </cell>
          <cell r="I331">
            <v>37.852285999999999</v>
          </cell>
          <cell r="J331">
            <v>-122.266054</v>
          </cell>
          <cell r="K331" t="str">
            <v>BERKELEY</v>
          </cell>
          <cell r="L331" t="str">
            <v>ALAMEDA</v>
          </cell>
          <cell r="M331">
            <v>1</v>
          </cell>
        </row>
        <row r="332">
          <cell r="A332">
            <v>52592</v>
          </cell>
          <cell r="B332" t="str">
            <v>WEEKDAY</v>
          </cell>
          <cell r="C332">
            <v>1217</v>
          </cell>
          <cell r="D332">
            <v>305110</v>
          </cell>
          <cell r="E332" t="str">
            <v>SHATTUCK AV &amp; WOOLSEY ST</v>
          </cell>
          <cell r="F332">
            <v>9</v>
          </cell>
          <cell r="G332">
            <v>27</v>
          </cell>
          <cell r="H332">
            <v>36</v>
          </cell>
          <cell r="I332">
            <v>37.852477</v>
          </cell>
          <cell r="J332">
            <v>-122.266221</v>
          </cell>
          <cell r="K332" t="str">
            <v>BERKELEY</v>
          </cell>
          <cell r="L332" t="str">
            <v>ALAMEDA</v>
          </cell>
          <cell r="M332">
            <v>1</v>
          </cell>
        </row>
        <row r="333">
          <cell r="A333">
            <v>59899</v>
          </cell>
          <cell r="B333" t="str">
            <v>WEEKDAY</v>
          </cell>
          <cell r="C333">
            <v>676</v>
          </cell>
          <cell r="D333">
            <v>305120</v>
          </cell>
          <cell r="E333" t="str">
            <v>SHATTUCK PL &amp; ROSE ST</v>
          </cell>
          <cell r="F333">
            <v>16</v>
          </cell>
          <cell r="G333">
            <v>52</v>
          </cell>
          <cell r="H333">
            <v>68</v>
          </cell>
          <cell r="I333">
            <v>37.881847</v>
          </cell>
          <cell r="J333">
            <v>-122.27010900000001</v>
          </cell>
          <cell r="K333" t="str">
            <v>BERKELEY</v>
          </cell>
          <cell r="L333" t="str">
            <v>ALAMEDA</v>
          </cell>
          <cell r="M333">
            <v>1</v>
          </cell>
        </row>
        <row r="334">
          <cell r="A334">
            <v>55454</v>
          </cell>
          <cell r="B334" t="str">
            <v>WEEKDAY</v>
          </cell>
          <cell r="C334">
            <v>760</v>
          </cell>
          <cell r="D334">
            <v>305130</v>
          </cell>
          <cell r="E334" t="str">
            <v>SHATTUCK PL &amp; ROSE ST</v>
          </cell>
          <cell r="F334">
            <v>44</v>
          </cell>
          <cell r="G334">
            <v>15</v>
          </cell>
          <cell r="H334">
            <v>59</v>
          </cell>
          <cell r="I334">
            <v>37.881720000000001</v>
          </cell>
          <cell r="J334">
            <v>-122.27037199999999</v>
          </cell>
          <cell r="K334" t="str">
            <v>BERKELEY</v>
          </cell>
          <cell r="L334" t="str">
            <v>ALAMEDA</v>
          </cell>
          <cell r="M334">
            <v>1</v>
          </cell>
        </row>
        <row r="335">
          <cell r="A335">
            <v>55265</v>
          </cell>
          <cell r="B335" t="str">
            <v>WEEKDAY</v>
          </cell>
          <cell r="C335">
            <v>690</v>
          </cell>
          <cell r="D335">
            <v>305140</v>
          </cell>
          <cell r="E335" t="str">
            <v>SOLANO AV &amp; COLUSA AV</v>
          </cell>
          <cell r="F335">
            <v>16</v>
          </cell>
          <cell r="G335">
            <v>50</v>
          </cell>
          <cell r="H335">
            <v>66</v>
          </cell>
          <cell r="I335">
            <v>37.891438999999998</v>
          </cell>
          <cell r="J335">
            <v>-122.279697</v>
          </cell>
          <cell r="K335" t="str">
            <v>BERKELEY</v>
          </cell>
          <cell r="L335" t="str">
            <v>ALAMEDA</v>
          </cell>
          <cell r="M335">
            <v>1</v>
          </cell>
        </row>
        <row r="336">
          <cell r="A336">
            <v>57799</v>
          </cell>
          <cell r="B336" t="str">
            <v>WEEKDAY</v>
          </cell>
          <cell r="C336">
            <v>578</v>
          </cell>
          <cell r="D336">
            <v>305150</v>
          </cell>
          <cell r="E336" t="str">
            <v>SOLANO AV &amp; COLUSA AV</v>
          </cell>
          <cell r="F336">
            <v>61</v>
          </cell>
          <cell r="G336">
            <v>20</v>
          </cell>
          <cell r="H336">
            <v>81</v>
          </cell>
          <cell r="I336">
            <v>37.891333000000003</v>
          </cell>
          <cell r="J336">
            <v>-122.27879799999999</v>
          </cell>
          <cell r="K336" t="str">
            <v>BERKELEY</v>
          </cell>
          <cell r="L336" t="str">
            <v>ALAMEDA</v>
          </cell>
          <cell r="M336">
            <v>1</v>
          </cell>
        </row>
        <row r="337">
          <cell r="A337">
            <v>51922</v>
          </cell>
          <cell r="B337" t="str">
            <v>WEEKDAY</v>
          </cell>
          <cell r="C337">
            <v>1957</v>
          </cell>
          <cell r="D337">
            <v>305160</v>
          </cell>
          <cell r="E337" t="str">
            <v>SOLANO AV &amp; ENSENADA AV</v>
          </cell>
          <cell r="F337">
            <v>4</v>
          </cell>
          <cell r="G337">
            <v>14</v>
          </cell>
          <cell r="H337">
            <v>18</v>
          </cell>
          <cell r="I337">
            <v>37.891323999999997</v>
          </cell>
          <cell r="J337">
            <v>-122.28176499999999</v>
          </cell>
          <cell r="K337" t="str">
            <v>BERKELEY</v>
          </cell>
          <cell r="L337" t="str">
            <v>ALAMEDA</v>
          </cell>
          <cell r="M337">
            <v>1</v>
          </cell>
        </row>
        <row r="338">
          <cell r="A338">
            <v>50750</v>
          </cell>
          <cell r="B338" t="str">
            <v>WEEKDAY</v>
          </cell>
          <cell r="C338">
            <v>2070</v>
          </cell>
          <cell r="D338">
            <v>305170</v>
          </cell>
          <cell r="E338" t="str">
            <v>SOLANO AV &amp; ENSENADA AV</v>
          </cell>
          <cell r="F338">
            <v>11</v>
          </cell>
          <cell r="G338">
            <v>5</v>
          </cell>
          <cell r="H338">
            <v>16</v>
          </cell>
          <cell r="I338">
            <v>37.891179000000001</v>
          </cell>
          <cell r="J338">
            <v>-122.281539</v>
          </cell>
          <cell r="K338" t="str">
            <v>BERKELEY</v>
          </cell>
          <cell r="L338" t="str">
            <v>ALAMEDA</v>
          </cell>
          <cell r="M338">
            <v>1</v>
          </cell>
        </row>
        <row r="339">
          <cell r="A339">
            <v>51233</v>
          </cell>
          <cell r="B339" t="str">
            <v>WEEKDAY</v>
          </cell>
          <cell r="C339">
            <v>1342</v>
          </cell>
          <cell r="D339">
            <v>305180</v>
          </cell>
          <cell r="E339" t="str">
            <v>SOLANO AV &amp; PERALTA AV</v>
          </cell>
          <cell r="F339">
            <v>5</v>
          </cell>
          <cell r="G339">
            <v>26</v>
          </cell>
          <cell r="H339">
            <v>31</v>
          </cell>
          <cell r="I339">
            <v>37.891083000000002</v>
          </cell>
          <cell r="J339">
            <v>-122.285945</v>
          </cell>
          <cell r="K339" t="str">
            <v>BERKELEY</v>
          </cell>
          <cell r="L339" t="str">
            <v>ALAMEDA</v>
          </cell>
          <cell r="M339">
            <v>1</v>
          </cell>
        </row>
        <row r="340">
          <cell r="A340">
            <v>52279</v>
          </cell>
          <cell r="B340" t="str">
            <v>WEEKDAY</v>
          </cell>
          <cell r="C340">
            <v>2696</v>
          </cell>
          <cell r="D340">
            <v>305190</v>
          </cell>
          <cell r="E340" t="str">
            <v>SOLANO AV &amp; TACOMA AV</v>
          </cell>
          <cell r="F340">
            <v>1</v>
          </cell>
          <cell r="G340">
            <v>9</v>
          </cell>
          <cell r="H340">
            <v>10</v>
          </cell>
          <cell r="I340">
            <v>37.891185999999998</v>
          </cell>
          <cell r="J340">
            <v>-122.28407300000001</v>
          </cell>
          <cell r="K340" t="str">
            <v>BERKELEY</v>
          </cell>
          <cell r="L340" t="str">
            <v>ALAMEDA</v>
          </cell>
          <cell r="M340">
            <v>1</v>
          </cell>
        </row>
        <row r="341">
          <cell r="A341">
            <v>54300</v>
          </cell>
          <cell r="B341" t="str">
            <v>WEEKDAY</v>
          </cell>
          <cell r="C341">
            <v>1861</v>
          </cell>
          <cell r="D341">
            <v>305200</v>
          </cell>
          <cell r="E341" t="str">
            <v>SOLANO AV &amp; THE ALAMEDA</v>
          </cell>
          <cell r="F341">
            <v>14</v>
          </cell>
          <cell r="G341">
            <v>6</v>
          </cell>
          <cell r="H341">
            <v>20</v>
          </cell>
          <cell r="I341">
            <v>37.891111000000002</v>
          </cell>
          <cell r="J341">
            <v>-122.276235</v>
          </cell>
          <cell r="K341" t="str">
            <v>BERKELEY</v>
          </cell>
          <cell r="L341" t="str">
            <v>ALAMEDA</v>
          </cell>
          <cell r="M341">
            <v>1</v>
          </cell>
        </row>
        <row r="342">
          <cell r="A342">
            <v>51251</v>
          </cell>
          <cell r="B342" t="str">
            <v>WEEKDAY</v>
          </cell>
          <cell r="C342">
            <v>925</v>
          </cell>
          <cell r="D342">
            <v>305210</v>
          </cell>
          <cell r="E342" t="str">
            <v>SOLANO AV &amp; THE ALAMEDA</v>
          </cell>
          <cell r="F342">
            <v>5</v>
          </cell>
          <cell r="G342">
            <v>43</v>
          </cell>
          <cell r="H342">
            <v>47</v>
          </cell>
          <cell r="I342">
            <v>37.891548</v>
          </cell>
          <cell r="J342">
            <v>-122.277469</v>
          </cell>
          <cell r="K342" t="str">
            <v>BERKELEY</v>
          </cell>
          <cell r="L342" t="str">
            <v>ALAMEDA</v>
          </cell>
          <cell r="M342">
            <v>1</v>
          </cell>
        </row>
        <row r="343">
          <cell r="A343">
            <v>53823</v>
          </cell>
          <cell r="B343" t="str">
            <v>WEEKDAY</v>
          </cell>
          <cell r="C343">
            <v>2414</v>
          </cell>
          <cell r="D343">
            <v>305220</v>
          </cell>
          <cell r="E343" t="str">
            <v>SPRUCE ST &amp; #533</v>
          </cell>
          <cell r="F343">
            <v>0</v>
          </cell>
          <cell r="G343">
            <v>12</v>
          </cell>
          <cell r="H343">
            <v>12</v>
          </cell>
          <cell r="I343">
            <v>37.901293000000003</v>
          </cell>
          <cell r="J343">
            <v>-122.26955100000001</v>
          </cell>
          <cell r="K343" t="str">
            <v>BERKELEY</v>
          </cell>
          <cell r="L343" t="str">
            <v>ALAMEDA</v>
          </cell>
          <cell r="M343">
            <v>1</v>
          </cell>
        </row>
        <row r="344">
          <cell r="A344">
            <v>53856</v>
          </cell>
          <cell r="B344" t="str">
            <v>WEEKDAY</v>
          </cell>
          <cell r="C344">
            <v>3603</v>
          </cell>
          <cell r="D344">
            <v>305230</v>
          </cell>
          <cell r="E344" t="str">
            <v>SPRUCE ST &amp; ACACIA WALK</v>
          </cell>
          <cell r="F344">
            <v>0</v>
          </cell>
          <cell r="G344">
            <v>4</v>
          </cell>
          <cell r="H344">
            <v>4</v>
          </cell>
          <cell r="I344">
            <v>37.899441000000003</v>
          </cell>
          <cell r="J344">
            <v>-122.27080599999999</v>
          </cell>
          <cell r="K344" t="str">
            <v>BERKELEY</v>
          </cell>
          <cell r="L344" t="str">
            <v>ALAMEDA</v>
          </cell>
          <cell r="M344">
            <v>1</v>
          </cell>
        </row>
        <row r="345">
          <cell r="A345">
            <v>54315</v>
          </cell>
          <cell r="B345" t="str">
            <v>WEEKDAY</v>
          </cell>
          <cell r="C345">
            <v>3076</v>
          </cell>
          <cell r="D345">
            <v>305240</v>
          </cell>
          <cell r="E345" t="str">
            <v>SPRUCE ST &amp; EUNICE ST</v>
          </cell>
          <cell r="F345">
            <v>1</v>
          </cell>
          <cell r="G345">
            <v>6</v>
          </cell>
          <cell r="H345">
            <v>7</v>
          </cell>
          <cell r="I345">
            <v>37.886437999999998</v>
          </cell>
          <cell r="J345">
            <v>-122.266581</v>
          </cell>
          <cell r="K345" t="str">
            <v>BERKELEY</v>
          </cell>
          <cell r="L345" t="str">
            <v>ALAMEDA</v>
          </cell>
          <cell r="M345">
            <v>1</v>
          </cell>
        </row>
        <row r="346">
          <cell r="A346">
            <v>52297</v>
          </cell>
          <cell r="B346" t="str">
            <v>WEEKDAY</v>
          </cell>
          <cell r="C346">
            <v>3495</v>
          </cell>
          <cell r="D346">
            <v>305250</v>
          </cell>
          <cell r="E346" t="str">
            <v>SPRUCE ST &amp; EUNICE ST</v>
          </cell>
          <cell r="F346">
            <v>5</v>
          </cell>
          <cell r="G346">
            <v>0</v>
          </cell>
          <cell r="H346">
            <v>5</v>
          </cell>
          <cell r="I346">
            <v>37.885888000000001</v>
          </cell>
          <cell r="J346">
            <v>-122.266648</v>
          </cell>
          <cell r="K346" t="str">
            <v>BERKELEY</v>
          </cell>
          <cell r="L346" t="str">
            <v>ALAMEDA</v>
          </cell>
          <cell r="M346">
            <v>1</v>
          </cell>
        </row>
        <row r="347">
          <cell r="A347">
            <v>54065</v>
          </cell>
          <cell r="B347" t="str">
            <v>WEEKDAY</v>
          </cell>
          <cell r="C347">
            <v>3985</v>
          </cell>
          <cell r="D347">
            <v>305260</v>
          </cell>
          <cell r="E347" t="str">
            <v>SPRUCE ST &amp; GLEN AV</v>
          </cell>
          <cell r="F347">
            <v>0</v>
          </cell>
          <cell r="G347">
            <v>2</v>
          </cell>
          <cell r="H347">
            <v>3</v>
          </cell>
          <cell r="I347">
            <v>37.884144999999997</v>
          </cell>
          <cell r="J347">
            <v>-122.26630900000001</v>
          </cell>
          <cell r="K347" t="str">
            <v>BERKELEY</v>
          </cell>
          <cell r="L347" t="str">
            <v>ALAMEDA</v>
          </cell>
          <cell r="M347">
            <v>1</v>
          </cell>
        </row>
        <row r="348">
          <cell r="A348">
            <v>57010</v>
          </cell>
          <cell r="B348" t="str">
            <v>WEEKDAY</v>
          </cell>
          <cell r="C348">
            <v>4522</v>
          </cell>
          <cell r="D348">
            <v>305270</v>
          </cell>
          <cell r="E348" t="str">
            <v>SPRUCE ST &amp; GLEN AV</v>
          </cell>
          <cell r="F348">
            <v>1</v>
          </cell>
          <cell r="G348">
            <v>0</v>
          </cell>
          <cell r="H348">
            <v>1</v>
          </cell>
          <cell r="I348">
            <v>37.883929000000002</v>
          </cell>
          <cell r="J348">
            <v>-122.26640500000001</v>
          </cell>
          <cell r="K348" t="str">
            <v>BERKELEY</v>
          </cell>
          <cell r="L348" t="str">
            <v>ALAMEDA</v>
          </cell>
          <cell r="M348">
            <v>1</v>
          </cell>
        </row>
        <row r="349">
          <cell r="A349">
            <v>56277</v>
          </cell>
          <cell r="B349" t="str">
            <v>WEEKDAY</v>
          </cell>
          <cell r="C349">
            <v>717</v>
          </cell>
          <cell r="D349">
            <v>305280</v>
          </cell>
          <cell r="E349" t="str">
            <v>SPRUCE ST &amp; GRIZZLY PEAK BLV</v>
          </cell>
          <cell r="F349">
            <v>19</v>
          </cell>
          <cell r="G349">
            <v>44</v>
          </cell>
          <cell r="H349">
            <v>63</v>
          </cell>
          <cell r="I349">
            <v>37.904380000000003</v>
          </cell>
          <cell r="J349">
            <v>-122.269858</v>
          </cell>
          <cell r="K349" t="str">
            <v>BERKELEY</v>
          </cell>
          <cell r="L349" t="str">
            <v>ALAMEDA</v>
          </cell>
          <cell r="M349">
            <v>1</v>
          </cell>
        </row>
        <row r="350">
          <cell r="A350">
            <v>54165</v>
          </cell>
          <cell r="B350" t="str">
            <v>WEEKDAY</v>
          </cell>
          <cell r="C350">
            <v>3086</v>
          </cell>
          <cell r="D350">
            <v>305290</v>
          </cell>
          <cell r="E350" t="str">
            <v>SPRUCE ST &amp; HALKIN LN</v>
          </cell>
          <cell r="F350">
            <v>0</v>
          </cell>
          <cell r="G350">
            <v>7</v>
          </cell>
          <cell r="H350">
            <v>7</v>
          </cell>
          <cell r="I350">
            <v>37.898375000000001</v>
          </cell>
          <cell r="J350">
            <v>-122.26987200000001</v>
          </cell>
          <cell r="K350" t="str">
            <v>BERKELEY</v>
          </cell>
          <cell r="L350" t="str">
            <v>ALAMEDA</v>
          </cell>
          <cell r="M350">
            <v>1</v>
          </cell>
        </row>
        <row r="351">
          <cell r="A351">
            <v>54265</v>
          </cell>
          <cell r="B351" t="str">
            <v>WEEKDAY</v>
          </cell>
          <cell r="C351">
            <v>2627</v>
          </cell>
          <cell r="D351">
            <v>305300</v>
          </cell>
          <cell r="E351" t="str">
            <v>SPRUCE ST &amp; LOS ANGELES AV</v>
          </cell>
          <cell r="F351">
            <v>1</v>
          </cell>
          <cell r="G351">
            <v>10</v>
          </cell>
          <cell r="H351">
            <v>10</v>
          </cell>
          <cell r="I351">
            <v>37.888402999999997</v>
          </cell>
          <cell r="J351">
            <v>-122.266779</v>
          </cell>
          <cell r="K351" t="str">
            <v>BERKELEY</v>
          </cell>
          <cell r="L351" t="str">
            <v>ALAMEDA</v>
          </cell>
          <cell r="M351">
            <v>1</v>
          </cell>
        </row>
        <row r="352">
          <cell r="A352">
            <v>55321</v>
          </cell>
          <cell r="B352" t="str">
            <v>WEEKDAY</v>
          </cell>
          <cell r="C352">
            <v>4160</v>
          </cell>
          <cell r="D352">
            <v>305310</v>
          </cell>
          <cell r="E352" t="str">
            <v>SPRUCE ST &amp; LOS ANGELES AV</v>
          </cell>
          <cell r="F352">
            <v>2</v>
          </cell>
          <cell r="G352">
            <v>0</v>
          </cell>
          <cell r="H352">
            <v>2</v>
          </cell>
          <cell r="I352">
            <v>37.888440000000003</v>
          </cell>
          <cell r="J352">
            <v>-122.266851</v>
          </cell>
          <cell r="K352" t="str">
            <v>BERKELEY</v>
          </cell>
          <cell r="L352" t="str">
            <v>ALAMEDA</v>
          </cell>
          <cell r="M352">
            <v>1</v>
          </cell>
        </row>
        <row r="353">
          <cell r="A353">
            <v>54351</v>
          </cell>
          <cell r="B353" t="str">
            <v>WEEKDAY</v>
          </cell>
          <cell r="C353">
            <v>3011</v>
          </cell>
          <cell r="D353">
            <v>305320</v>
          </cell>
          <cell r="E353" t="str">
            <v>SPRUCE ST &amp; MARIN AV</v>
          </cell>
          <cell r="F353">
            <v>1</v>
          </cell>
          <cell r="G353">
            <v>7</v>
          </cell>
          <cell r="H353">
            <v>7</v>
          </cell>
          <cell r="I353">
            <v>37.893431999999997</v>
          </cell>
          <cell r="J353">
            <v>-122.267926</v>
          </cell>
          <cell r="K353" t="str">
            <v>BERKELEY</v>
          </cell>
          <cell r="L353" t="str">
            <v>ALAMEDA</v>
          </cell>
          <cell r="M353">
            <v>1</v>
          </cell>
        </row>
        <row r="354">
          <cell r="A354">
            <v>50105</v>
          </cell>
          <cell r="B354" t="str">
            <v>WEEKDAY</v>
          </cell>
          <cell r="C354">
            <v>2913</v>
          </cell>
          <cell r="D354">
            <v>305330</v>
          </cell>
          <cell r="E354" t="str">
            <v>SPRUCE ST &amp; MARIN AV</v>
          </cell>
          <cell r="F354">
            <v>8</v>
          </cell>
          <cell r="G354">
            <v>0</v>
          </cell>
          <cell r="H354">
            <v>8</v>
          </cell>
          <cell r="I354">
            <v>37.893017</v>
          </cell>
          <cell r="J354">
            <v>-122.26759199999999</v>
          </cell>
          <cell r="K354" t="str">
            <v>BERKELEY</v>
          </cell>
          <cell r="L354" t="str">
            <v>ALAMEDA</v>
          </cell>
          <cell r="M354">
            <v>1</v>
          </cell>
        </row>
        <row r="355">
          <cell r="A355">
            <v>54965</v>
          </cell>
          <cell r="B355" t="str">
            <v>WEEKDAY</v>
          </cell>
          <cell r="C355">
            <v>2770</v>
          </cell>
          <cell r="D355">
            <v>305340</v>
          </cell>
          <cell r="E355" t="str">
            <v>SPRUCE ST &amp; MONTROSE RD</v>
          </cell>
          <cell r="F355">
            <v>1</v>
          </cell>
          <cell r="G355">
            <v>9</v>
          </cell>
          <cell r="H355">
            <v>9</v>
          </cell>
          <cell r="I355">
            <v>37.895434999999999</v>
          </cell>
          <cell r="J355">
            <v>-122.269021</v>
          </cell>
          <cell r="K355" t="str">
            <v>BERKELEY</v>
          </cell>
          <cell r="L355" t="str">
            <v>ALAMEDA</v>
          </cell>
          <cell r="M355">
            <v>1</v>
          </cell>
        </row>
        <row r="356">
          <cell r="A356">
            <v>53458</v>
          </cell>
          <cell r="B356" t="str">
            <v>WEEKDAY</v>
          </cell>
          <cell r="C356">
            <v>3042</v>
          </cell>
          <cell r="D356">
            <v>305350</v>
          </cell>
          <cell r="E356" t="str">
            <v>SPRUCE ST &amp; ROSE ST</v>
          </cell>
          <cell r="F356">
            <v>3</v>
          </cell>
          <cell r="G356">
            <v>4</v>
          </cell>
          <cell r="H356">
            <v>7</v>
          </cell>
          <cell r="I356">
            <v>37.882779999999997</v>
          </cell>
          <cell r="J356">
            <v>-122.26615</v>
          </cell>
          <cell r="K356" t="str">
            <v>BERKELEY</v>
          </cell>
          <cell r="L356" t="str">
            <v>ALAMEDA</v>
          </cell>
          <cell r="M356">
            <v>1</v>
          </cell>
        </row>
        <row r="357">
          <cell r="A357">
            <v>54352</v>
          </cell>
          <cell r="B357" t="str">
            <v>WEEKDAY</v>
          </cell>
          <cell r="C357">
            <v>4312</v>
          </cell>
          <cell r="D357">
            <v>305360</v>
          </cell>
          <cell r="E357" t="str">
            <v>SPRUCE ST &amp; ROSE ST</v>
          </cell>
          <cell r="F357">
            <v>1</v>
          </cell>
          <cell r="G357">
            <v>0</v>
          </cell>
          <cell r="H357">
            <v>2</v>
          </cell>
          <cell r="I357">
            <v>37.882672999999997</v>
          </cell>
          <cell r="J357">
            <v>-122.266285</v>
          </cell>
          <cell r="K357" t="str">
            <v>BERKELEY</v>
          </cell>
          <cell r="L357" t="str">
            <v>ALAMEDA</v>
          </cell>
          <cell r="M357">
            <v>1</v>
          </cell>
        </row>
        <row r="358">
          <cell r="A358">
            <v>55712</v>
          </cell>
          <cell r="B358" t="str">
            <v>WEEKDAY</v>
          </cell>
          <cell r="C358">
            <v>4082</v>
          </cell>
          <cell r="D358">
            <v>305370</v>
          </cell>
          <cell r="E358" t="str">
            <v>SPRUCE ST &amp; SAN BENITO RD</v>
          </cell>
          <cell r="F358">
            <v>2</v>
          </cell>
          <cell r="G358">
            <v>0</v>
          </cell>
          <cell r="H358">
            <v>2</v>
          </cell>
          <cell r="I358">
            <v>37.890909000000001</v>
          </cell>
          <cell r="J358">
            <v>-122.26729400000001</v>
          </cell>
          <cell r="K358" t="str">
            <v>BERKELEY</v>
          </cell>
          <cell r="L358" t="str">
            <v>ALAMEDA</v>
          </cell>
          <cell r="M358">
            <v>1</v>
          </cell>
        </row>
        <row r="359">
          <cell r="A359">
            <v>57467</v>
          </cell>
          <cell r="B359" t="str">
            <v>WEEKDAY</v>
          </cell>
          <cell r="C359">
            <v>2709</v>
          </cell>
          <cell r="D359">
            <v>305380</v>
          </cell>
          <cell r="E359" t="str">
            <v>SPRUCE ST &amp; SAN BENITO RD</v>
          </cell>
          <cell r="F359">
            <v>0</v>
          </cell>
          <cell r="G359">
            <v>9</v>
          </cell>
          <cell r="H359">
            <v>10</v>
          </cell>
          <cell r="I359">
            <v>37.890971999999998</v>
          </cell>
          <cell r="J359">
            <v>-122.267201</v>
          </cell>
          <cell r="K359" t="str">
            <v>BERKELEY</v>
          </cell>
          <cell r="L359" t="str">
            <v>ALAMEDA</v>
          </cell>
          <cell r="M359">
            <v>1</v>
          </cell>
        </row>
        <row r="360">
          <cell r="A360">
            <v>54359</v>
          </cell>
          <cell r="B360" t="str">
            <v>WEEKDAY</v>
          </cell>
          <cell r="C360">
            <v>2781</v>
          </cell>
          <cell r="D360">
            <v>305390</v>
          </cell>
          <cell r="E360" t="str">
            <v>SPRUCE ST &amp; SANTA BARBARA RD</v>
          </cell>
          <cell r="F360">
            <v>0</v>
          </cell>
          <cell r="G360">
            <v>9</v>
          </cell>
          <cell r="H360">
            <v>9</v>
          </cell>
          <cell r="I360">
            <v>37.892282000000002</v>
          </cell>
          <cell r="J360">
            <v>-122.266997</v>
          </cell>
          <cell r="K360" t="str">
            <v>BERKELEY</v>
          </cell>
          <cell r="L360" t="str">
            <v>ALAMEDA</v>
          </cell>
          <cell r="M360">
            <v>1</v>
          </cell>
        </row>
        <row r="361">
          <cell r="A361">
            <v>55860</v>
          </cell>
          <cell r="B361" t="str">
            <v>WEEKDAY</v>
          </cell>
          <cell r="C361">
            <v>3545</v>
          </cell>
          <cell r="D361">
            <v>305400</v>
          </cell>
          <cell r="E361" t="str">
            <v>SPRUCE ST &amp; SANTA BARBARA RD</v>
          </cell>
          <cell r="F361">
            <v>4</v>
          </cell>
          <cell r="G361">
            <v>0</v>
          </cell>
          <cell r="H361">
            <v>4</v>
          </cell>
          <cell r="I361">
            <v>37.892009000000002</v>
          </cell>
          <cell r="J361">
            <v>-122.267172</v>
          </cell>
          <cell r="K361" t="str">
            <v>BERKELEY</v>
          </cell>
          <cell r="L361" t="str">
            <v>ALAMEDA</v>
          </cell>
          <cell r="M361">
            <v>1</v>
          </cell>
        </row>
        <row r="362">
          <cell r="A362">
            <v>54363</v>
          </cell>
          <cell r="B362" t="str">
            <v>WEEKDAY</v>
          </cell>
          <cell r="C362">
            <v>2854</v>
          </cell>
          <cell r="D362">
            <v>305410</v>
          </cell>
          <cell r="E362" t="str">
            <v>SPRUCE ST &amp; VASSAR AV</v>
          </cell>
          <cell r="F362">
            <v>0</v>
          </cell>
          <cell r="G362">
            <v>8</v>
          </cell>
          <cell r="H362">
            <v>9</v>
          </cell>
          <cell r="I362">
            <v>37.902414</v>
          </cell>
          <cell r="J362">
            <v>-122.270561</v>
          </cell>
          <cell r="K362" t="str">
            <v>BERKELEY</v>
          </cell>
          <cell r="L362" t="str">
            <v>ALAMEDA</v>
          </cell>
          <cell r="M362">
            <v>1</v>
          </cell>
        </row>
        <row r="363">
          <cell r="A363">
            <v>57740</v>
          </cell>
          <cell r="B363" t="str">
            <v>WEEKDAY</v>
          </cell>
          <cell r="C363">
            <v>1484</v>
          </cell>
          <cell r="D363">
            <v>305420</v>
          </cell>
          <cell r="E363" t="str">
            <v>SUTTER ST &amp; HOPKINS ST</v>
          </cell>
          <cell r="F363">
            <v>3</v>
          </cell>
          <cell r="G363">
            <v>24</v>
          </cell>
          <cell r="H363">
            <v>28</v>
          </cell>
          <cell r="I363">
            <v>37.888385</v>
          </cell>
          <cell r="J363">
            <v>-122.27227499999999</v>
          </cell>
          <cell r="K363" t="str">
            <v>BERKELEY</v>
          </cell>
          <cell r="L363" t="str">
            <v>ALAMEDA</v>
          </cell>
          <cell r="M363">
            <v>1</v>
          </cell>
        </row>
        <row r="364">
          <cell r="A364">
            <v>56300</v>
          </cell>
          <cell r="B364" t="str">
            <v>WEEKDAY</v>
          </cell>
          <cell r="C364">
            <v>1360</v>
          </cell>
          <cell r="D364">
            <v>305430</v>
          </cell>
          <cell r="E364" t="str">
            <v>SUTTER ST &amp; HOPKINS ST</v>
          </cell>
          <cell r="F364">
            <v>26</v>
          </cell>
          <cell r="G364">
            <v>5</v>
          </cell>
          <cell r="H364">
            <v>31</v>
          </cell>
          <cell r="I364">
            <v>37.888593999999998</v>
          </cell>
          <cell r="J364">
            <v>-122.272507</v>
          </cell>
          <cell r="K364" t="str">
            <v>BERKELEY</v>
          </cell>
          <cell r="L364" t="str">
            <v>ALAMEDA</v>
          </cell>
          <cell r="M364">
            <v>1</v>
          </cell>
        </row>
        <row r="365">
          <cell r="A365">
            <v>59592</v>
          </cell>
          <cell r="B365" t="str">
            <v>WEEKDAY</v>
          </cell>
          <cell r="C365">
            <v>2978</v>
          </cell>
          <cell r="D365">
            <v>305450</v>
          </cell>
          <cell r="E365" t="str">
            <v>SUTTER ST &amp; YOLO AV</v>
          </cell>
          <cell r="F365">
            <v>6</v>
          </cell>
          <cell r="G365">
            <v>2</v>
          </cell>
          <cell r="H365">
            <v>8</v>
          </cell>
          <cell r="I365">
            <v>37.886248000000002</v>
          </cell>
          <cell r="J365">
            <v>-122.2719</v>
          </cell>
          <cell r="K365" t="str">
            <v>BERKELEY</v>
          </cell>
          <cell r="L365" t="str">
            <v>ALAMEDA</v>
          </cell>
          <cell r="M365">
            <v>1</v>
          </cell>
        </row>
        <row r="366">
          <cell r="A366">
            <v>57088</v>
          </cell>
          <cell r="B366" t="str">
            <v>WEEKDAY</v>
          </cell>
          <cell r="C366">
            <v>701</v>
          </cell>
          <cell r="D366">
            <v>305470</v>
          </cell>
          <cell r="E366" t="str">
            <v>TELEGRAPH AV &amp; ASHBY AV</v>
          </cell>
          <cell r="F366">
            <v>21</v>
          </cell>
          <cell r="G366">
            <v>44</v>
          </cell>
          <cell r="H366">
            <v>65</v>
          </cell>
          <cell r="I366">
            <v>37.856403</v>
          </cell>
          <cell r="J366">
            <v>-122.25979599999999</v>
          </cell>
          <cell r="K366" t="str">
            <v>BERKELEY</v>
          </cell>
          <cell r="L366" t="str">
            <v>ALAMEDA</v>
          </cell>
          <cell r="M366">
            <v>1</v>
          </cell>
        </row>
        <row r="367">
          <cell r="A367">
            <v>59593</v>
          </cell>
          <cell r="B367" t="str">
            <v>WEEKDAY</v>
          </cell>
          <cell r="C367">
            <v>954</v>
          </cell>
          <cell r="D367">
            <v>305480</v>
          </cell>
          <cell r="E367" t="str">
            <v>TELEGRAPH AV &amp; DERBY ST</v>
          </cell>
          <cell r="F367">
            <v>24</v>
          </cell>
          <cell r="G367">
            <v>21</v>
          </cell>
          <cell r="H367">
            <v>46</v>
          </cell>
          <cell r="I367">
            <v>37.861167000000002</v>
          </cell>
          <cell r="J367">
            <v>-122.259107</v>
          </cell>
          <cell r="K367" t="str">
            <v>BERKELEY</v>
          </cell>
          <cell r="L367" t="str">
            <v>ALAMEDA</v>
          </cell>
          <cell r="M367">
            <v>1</v>
          </cell>
        </row>
        <row r="368">
          <cell r="A368">
            <v>58835</v>
          </cell>
          <cell r="B368" t="str">
            <v>WEEKDAY</v>
          </cell>
          <cell r="C368">
            <v>524</v>
          </cell>
          <cell r="D368">
            <v>305540</v>
          </cell>
          <cell r="E368" t="str">
            <v>TELEGRAPH AV &amp; PARKER ST</v>
          </cell>
          <cell r="F368">
            <v>53</v>
          </cell>
          <cell r="G368">
            <v>39</v>
          </cell>
          <cell r="H368">
            <v>92</v>
          </cell>
          <cell r="I368">
            <v>37.862923000000002</v>
          </cell>
          <cell r="J368">
            <v>-122.25885700000001</v>
          </cell>
          <cell r="K368" t="str">
            <v>BERKELEY</v>
          </cell>
          <cell r="L368" t="str">
            <v>ALAMEDA</v>
          </cell>
          <cell r="M368">
            <v>1</v>
          </cell>
        </row>
        <row r="369">
          <cell r="A369">
            <v>58330</v>
          </cell>
          <cell r="B369" t="str">
            <v>WEEKDAY</v>
          </cell>
          <cell r="C369">
            <v>1171</v>
          </cell>
          <cell r="D369">
            <v>305580</v>
          </cell>
          <cell r="E369" t="str">
            <v>TELEGRAPH AV &amp; RUSSELL ST</v>
          </cell>
          <cell r="F369">
            <v>17</v>
          </cell>
          <cell r="G369">
            <v>19</v>
          </cell>
          <cell r="H369">
            <v>37</v>
          </cell>
          <cell r="I369">
            <v>37.857785</v>
          </cell>
          <cell r="J369">
            <v>-122.259615</v>
          </cell>
          <cell r="K369" t="str">
            <v>BERKELEY</v>
          </cell>
          <cell r="L369" t="str">
            <v>ALAMEDA</v>
          </cell>
          <cell r="M369">
            <v>1</v>
          </cell>
        </row>
        <row r="370">
          <cell r="A370">
            <v>51215</v>
          </cell>
          <cell r="B370" t="str">
            <v>WEEKDAY</v>
          </cell>
          <cell r="C370">
            <v>1174</v>
          </cell>
          <cell r="D370">
            <v>305610</v>
          </cell>
          <cell r="E370" t="str">
            <v>TELEGRAPH AV &amp; STUART ST</v>
          </cell>
          <cell r="F370">
            <v>14</v>
          </cell>
          <cell r="G370">
            <v>23</v>
          </cell>
          <cell r="H370">
            <v>37</v>
          </cell>
          <cell r="I370">
            <v>37.859701000000001</v>
          </cell>
          <cell r="J370">
            <v>-122.259345</v>
          </cell>
          <cell r="K370" t="str">
            <v>BERKELEY</v>
          </cell>
          <cell r="L370" t="str">
            <v>ALAMEDA</v>
          </cell>
          <cell r="M370">
            <v>1</v>
          </cell>
        </row>
        <row r="371">
          <cell r="A371">
            <v>55529</v>
          </cell>
          <cell r="B371" t="str">
            <v>WEEKDAY</v>
          </cell>
          <cell r="C371">
            <v>311</v>
          </cell>
          <cell r="D371">
            <v>305620</v>
          </cell>
          <cell r="E371" t="str">
            <v>TELEGRAPH AV &amp; WEBSTER ST</v>
          </cell>
          <cell r="F371">
            <v>57</v>
          </cell>
          <cell r="G371">
            <v>90</v>
          </cell>
          <cell r="H371">
            <v>147</v>
          </cell>
          <cell r="I371">
            <v>37.855327000000003</v>
          </cell>
          <cell r="J371">
            <v>-122.25991500000001</v>
          </cell>
          <cell r="K371" t="str">
            <v>BERKELEY</v>
          </cell>
          <cell r="L371" t="str">
            <v>ALAMEDA</v>
          </cell>
          <cell r="M371">
            <v>1</v>
          </cell>
        </row>
        <row r="372">
          <cell r="A372">
            <v>55619</v>
          </cell>
          <cell r="B372" t="str">
            <v>WEEKDAY</v>
          </cell>
          <cell r="C372">
            <v>1911</v>
          </cell>
          <cell r="D372">
            <v>305640</v>
          </cell>
          <cell r="E372" t="str">
            <v>THE ALAMEDA &amp; HOPKINS ST</v>
          </cell>
          <cell r="F372">
            <v>16</v>
          </cell>
          <cell r="G372">
            <v>3</v>
          </cell>
          <cell r="H372">
            <v>19</v>
          </cell>
          <cell r="I372">
            <v>37.885389000000004</v>
          </cell>
          <cell r="J372">
            <v>-122.274997</v>
          </cell>
          <cell r="K372" t="str">
            <v>BERKELEY</v>
          </cell>
          <cell r="L372" t="str">
            <v>ALAMEDA</v>
          </cell>
          <cell r="M372">
            <v>1</v>
          </cell>
        </row>
        <row r="373">
          <cell r="A373">
            <v>56044</v>
          </cell>
          <cell r="B373" t="str">
            <v>WEEKDAY</v>
          </cell>
          <cell r="C373">
            <v>2163</v>
          </cell>
          <cell r="D373">
            <v>305650</v>
          </cell>
          <cell r="E373" t="str">
            <v>THE ALAMEDA &amp; HOPKINS ST</v>
          </cell>
          <cell r="F373">
            <v>2</v>
          </cell>
          <cell r="G373">
            <v>13</v>
          </cell>
          <cell r="H373">
            <v>15</v>
          </cell>
          <cell r="I373">
            <v>37.885767000000001</v>
          </cell>
          <cell r="J373">
            <v>-122.27516</v>
          </cell>
          <cell r="K373" t="str">
            <v>BERKELEY</v>
          </cell>
          <cell r="L373" t="str">
            <v>ALAMEDA</v>
          </cell>
          <cell r="M373">
            <v>1</v>
          </cell>
        </row>
        <row r="374">
          <cell r="A374">
            <v>52342</v>
          </cell>
          <cell r="B374" t="str">
            <v>WEEKDAY</v>
          </cell>
          <cell r="C374">
            <v>3216</v>
          </cell>
          <cell r="D374">
            <v>305660</v>
          </cell>
          <cell r="E374" t="str">
            <v>THE ALAMEDA &amp; MARIN AV</v>
          </cell>
          <cell r="F374">
            <v>1</v>
          </cell>
          <cell r="G374">
            <v>5</v>
          </cell>
          <cell r="H374">
            <v>6</v>
          </cell>
          <cell r="I374">
            <v>37.888697999999998</v>
          </cell>
          <cell r="J374">
            <v>-122.276377</v>
          </cell>
          <cell r="K374" t="str">
            <v>BERKELEY</v>
          </cell>
          <cell r="L374" t="str">
            <v>ALAMEDA</v>
          </cell>
          <cell r="M374">
            <v>1</v>
          </cell>
        </row>
        <row r="375">
          <cell r="A375">
            <v>55964</v>
          </cell>
          <cell r="B375" t="str">
            <v>WEEKDAY</v>
          </cell>
          <cell r="C375">
            <v>3810</v>
          </cell>
          <cell r="D375">
            <v>305670</v>
          </cell>
          <cell r="E375" t="str">
            <v>THE ALAMEDA &amp; MONTEREY AV</v>
          </cell>
          <cell r="F375">
            <v>3</v>
          </cell>
          <cell r="G375">
            <v>0</v>
          </cell>
          <cell r="H375">
            <v>3</v>
          </cell>
          <cell r="I375">
            <v>37.887737000000001</v>
          </cell>
          <cell r="J375">
            <v>-122.276405</v>
          </cell>
          <cell r="K375" t="str">
            <v>BERKELEY</v>
          </cell>
          <cell r="L375" t="str">
            <v>ALAMEDA</v>
          </cell>
          <cell r="M375">
            <v>1</v>
          </cell>
        </row>
        <row r="376">
          <cell r="A376">
            <v>57735</v>
          </cell>
          <cell r="B376" t="str">
            <v>WEEKDAY</v>
          </cell>
          <cell r="C376">
            <v>1491</v>
          </cell>
          <cell r="D376">
            <v>305680</v>
          </cell>
          <cell r="E376" t="str">
            <v>THE ALAMEDA &amp; SOLANO AV</v>
          </cell>
          <cell r="F376">
            <v>15</v>
          </cell>
          <cell r="G376">
            <v>12</v>
          </cell>
          <cell r="H376">
            <v>27</v>
          </cell>
          <cell r="I376">
            <v>37.891179000000001</v>
          </cell>
          <cell r="J376">
            <v>-122.277113</v>
          </cell>
          <cell r="K376" t="str">
            <v>BERKELEY</v>
          </cell>
          <cell r="L376" t="str">
            <v>ALAMEDA</v>
          </cell>
          <cell r="M376">
            <v>1</v>
          </cell>
        </row>
        <row r="377">
          <cell r="A377">
            <v>58883</v>
          </cell>
          <cell r="B377" t="str">
            <v>WEEKDAY</v>
          </cell>
          <cell r="C377">
            <v>132</v>
          </cell>
          <cell r="D377">
            <v>305760</v>
          </cell>
          <cell r="E377" t="str">
            <v>UNIVERSITY AV &amp; 3RD ST</v>
          </cell>
          <cell r="F377">
            <v>107</v>
          </cell>
          <cell r="G377">
            <v>168</v>
          </cell>
          <cell r="H377">
            <v>275</v>
          </cell>
          <cell r="I377">
            <v>37.867404999999998</v>
          </cell>
          <cell r="J377">
            <v>-122.30046900000001</v>
          </cell>
          <cell r="K377" t="str">
            <v>BERKELEY</v>
          </cell>
          <cell r="L377" t="str">
            <v>ALAMEDA</v>
          </cell>
          <cell r="M377">
            <v>1</v>
          </cell>
        </row>
        <row r="378">
          <cell r="A378">
            <v>52355</v>
          </cell>
          <cell r="B378" t="str">
            <v>WEEKDAY</v>
          </cell>
          <cell r="C378">
            <v>386</v>
          </cell>
          <cell r="D378">
            <v>305770</v>
          </cell>
          <cell r="E378" t="str">
            <v>UNIVERSITY AV &amp; 4TH ST</v>
          </cell>
          <cell r="F378">
            <v>56</v>
          </cell>
          <cell r="G378">
            <v>66</v>
          </cell>
          <cell r="H378">
            <v>122</v>
          </cell>
          <cell r="I378">
            <v>37.867685000000002</v>
          </cell>
          <cell r="J378">
            <v>-122.299582</v>
          </cell>
          <cell r="K378" t="str">
            <v>BERKELEY</v>
          </cell>
          <cell r="L378" t="str">
            <v>ALAMEDA</v>
          </cell>
          <cell r="M378">
            <v>1</v>
          </cell>
        </row>
        <row r="379">
          <cell r="A379">
            <v>54477</v>
          </cell>
          <cell r="B379" t="str">
            <v>WEEKDAY</v>
          </cell>
          <cell r="C379">
            <v>2377</v>
          </cell>
          <cell r="D379">
            <v>305780</v>
          </cell>
          <cell r="E379" t="str">
            <v>UNIVERSITY AV &amp; 4TH ST</v>
          </cell>
          <cell r="F379">
            <v>2</v>
          </cell>
          <cell r="G379">
            <v>11</v>
          </cell>
          <cell r="H379">
            <v>13</v>
          </cell>
          <cell r="I379">
            <v>37.867598999999998</v>
          </cell>
          <cell r="J379">
            <v>-122.29924699999999</v>
          </cell>
          <cell r="K379" t="str">
            <v>BERKELEY</v>
          </cell>
          <cell r="L379" t="str">
            <v>ALAMEDA</v>
          </cell>
          <cell r="M379">
            <v>1</v>
          </cell>
        </row>
        <row r="380">
          <cell r="A380">
            <v>55548</v>
          </cell>
          <cell r="B380" t="str">
            <v>WEEKDAY</v>
          </cell>
          <cell r="C380">
            <v>112</v>
          </cell>
          <cell r="D380">
            <v>305790</v>
          </cell>
          <cell r="E380" t="str">
            <v>UNIVERSITY AV &amp; 6TH ST</v>
          </cell>
          <cell r="F380">
            <v>251</v>
          </cell>
          <cell r="G380">
            <v>42</v>
          </cell>
          <cell r="H380">
            <v>293</v>
          </cell>
          <cell r="I380">
            <v>37.868006000000001</v>
          </cell>
          <cell r="J380">
            <v>-122.297112</v>
          </cell>
          <cell r="K380" t="str">
            <v>BERKELEY</v>
          </cell>
          <cell r="L380" t="str">
            <v>ALAMEDA</v>
          </cell>
          <cell r="M380">
            <v>1</v>
          </cell>
        </row>
        <row r="381">
          <cell r="A381">
            <v>51105</v>
          </cell>
          <cell r="B381" t="str">
            <v>WEEKDAY</v>
          </cell>
          <cell r="C381">
            <v>166</v>
          </cell>
          <cell r="D381">
            <v>305800</v>
          </cell>
          <cell r="E381" t="str">
            <v>UNIVERSITY AV &amp; 6TH ST</v>
          </cell>
          <cell r="F381">
            <v>22</v>
          </cell>
          <cell r="G381">
            <v>230</v>
          </cell>
          <cell r="H381">
            <v>252</v>
          </cell>
          <cell r="I381">
            <v>37.868149000000003</v>
          </cell>
          <cell r="J381">
            <v>-122.297408</v>
          </cell>
          <cell r="K381" t="str">
            <v>BERKELEY</v>
          </cell>
          <cell r="L381" t="str">
            <v>ALAMEDA</v>
          </cell>
          <cell r="M381">
            <v>1</v>
          </cell>
        </row>
        <row r="382">
          <cell r="A382">
            <v>59004</v>
          </cell>
          <cell r="B382" t="str">
            <v>WEEKDAY</v>
          </cell>
          <cell r="C382">
            <v>587</v>
          </cell>
          <cell r="D382">
            <v>305810</v>
          </cell>
          <cell r="E382" t="str">
            <v>UNIVERSITY AV &amp; 9TH ST</v>
          </cell>
          <cell r="F382">
            <v>4</v>
          </cell>
          <cell r="G382">
            <v>76</v>
          </cell>
          <cell r="H382">
            <v>80</v>
          </cell>
          <cell r="I382">
            <v>37.868791999999999</v>
          </cell>
          <cell r="J382">
            <v>-122.294297</v>
          </cell>
          <cell r="K382" t="str">
            <v>BERKELEY</v>
          </cell>
          <cell r="L382" t="str">
            <v>ALAMEDA</v>
          </cell>
          <cell r="M382">
            <v>1</v>
          </cell>
        </row>
        <row r="383">
          <cell r="A383">
            <v>55855</v>
          </cell>
          <cell r="B383" t="str">
            <v>WEEKDAY</v>
          </cell>
          <cell r="C383">
            <v>431</v>
          </cell>
          <cell r="D383">
            <v>305820</v>
          </cell>
          <cell r="E383" t="str">
            <v>UNIVERSITY AV &amp; 9TH ST</v>
          </cell>
          <cell r="F383">
            <v>106</v>
          </cell>
          <cell r="G383">
            <v>7</v>
          </cell>
          <cell r="H383">
            <v>112</v>
          </cell>
          <cell r="I383">
            <v>37.868667000000002</v>
          </cell>
          <cell r="J383">
            <v>-122.293745</v>
          </cell>
          <cell r="K383" t="str">
            <v>BERKELEY</v>
          </cell>
          <cell r="L383" t="str">
            <v>ALAMEDA</v>
          </cell>
          <cell r="M383">
            <v>1</v>
          </cell>
        </row>
        <row r="384">
          <cell r="A384">
            <v>59900</v>
          </cell>
          <cell r="B384" t="str">
            <v>WEEKDAY</v>
          </cell>
          <cell r="C384">
            <v>349</v>
          </cell>
          <cell r="D384">
            <v>305840</v>
          </cell>
          <cell r="E384" t="str">
            <v>UNIVERSITY AV &amp; ACTON ST</v>
          </cell>
          <cell r="F384">
            <v>105</v>
          </cell>
          <cell r="G384">
            <v>26</v>
          </cell>
          <cell r="H384">
            <v>131</v>
          </cell>
          <cell r="I384">
            <v>37.870092</v>
          </cell>
          <cell r="J384">
            <v>-122.28386</v>
          </cell>
          <cell r="K384" t="str">
            <v>BERKELEY</v>
          </cell>
          <cell r="L384" t="str">
            <v>ALAMEDA</v>
          </cell>
          <cell r="M384">
            <v>1</v>
          </cell>
        </row>
        <row r="385">
          <cell r="A385">
            <v>52595</v>
          </cell>
          <cell r="B385" t="str">
            <v>WEEKDAY</v>
          </cell>
          <cell r="C385">
            <v>786</v>
          </cell>
          <cell r="D385">
            <v>305850</v>
          </cell>
          <cell r="E385" t="str">
            <v>UNIVERSITY AV &amp; BAIT SHOP</v>
          </cell>
          <cell r="F385">
            <v>38</v>
          </cell>
          <cell r="G385">
            <v>18</v>
          </cell>
          <cell r="H385">
            <v>56</v>
          </cell>
          <cell r="I385">
            <v>37.863781000000003</v>
          </cell>
          <cell r="J385">
            <v>-122.313532</v>
          </cell>
          <cell r="K385" t="str">
            <v>BERKELEY</v>
          </cell>
          <cell r="L385" t="str">
            <v>ALAMEDA</v>
          </cell>
          <cell r="M385">
            <v>1</v>
          </cell>
        </row>
        <row r="386">
          <cell r="A386">
            <v>58660</v>
          </cell>
          <cell r="B386" t="str">
            <v>WEEKDAY</v>
          </cell>
          <cell r="C386">
            <v>438</v>
          </cell>
          <cell r="D386">
            <v>305860</v>
          </cell>
          <cell r="E386" t="str">
            <v>UNIVERSITY AV &amp; BAIT SHOP</v>
          </cell>
          <cell r="F386">
            <v>24</v>
          </cell>
          <cell r="G386">
            <v>85</v>
          </cell>
          <cell r="H386">
            <v>110</v>
          </cell>
          <cell r="I386">
            <v>37.863804999999999</v>
          </cell>
          <cell r="J386">
            <v>-122.313885</v>
          </cell>
          <cell r="K386" t="str">
            <v>BERKELEY</v>
          </cell>
          <cell r="L386" t="str">
            <v>ALAMEDA</v>
          </cell>
          <cell r="M386">
            <v>1</v>
          </cell>
        </row>
        <row r="387">
          <cell r="A387">
            <v>57335</v>
          </cell>
          <cell r="B387" t="str">
            <v>WEEKDAY</v>
          </cell>
          <cell r="C387">
            <v>367</v>
          </cell>
          <cell r="D387">
            <v>305880</v>
          </cell>
          <cell r="E387" t="str">
            <v>UNIVERSITY AV &amp; BONAR ST</v>
          </cell>
          <cell r="F387">
            <v>14</v>
          </cell>
          <cell r="G387">
            <v>113</v>
          </cell>
          <cell r="H387">
            <v>127</v>
          </cell>
          <cell r="I387">
            <v>37.869827999999998</v>
          </cell>
          <cell r="J387">
            <v>-122.28737599999999</v>
          </cell>
          <cell r="K387" t="str">
            <v>BERKELEY</v>
          </cell>
          <cell r="L387" t="str">
            <v>ALAMEDA</v>
          </cell>
          <cell r="M387">
            <v>1</v>
          </cell>
        </row>
        <row r="388">
          <cell r="A388">
            <v>51900</v>
          </cell>
          <cell r="B388" t="str">
            <v>WEEKDAY</v>
          </cell>
          <cell r="C388">
            <v>245</v>
          </cell>
          <cell r="D388">
            <v>305930</v>
          </cell>
          <cell r="E388" t="str">
            <v>UNIVERSITY AV &amp; GRANT ST</v>
          </cell>
          <cell r="F388">
            <v>144</v>
          </cell>
          <cell r="G388">
            <v>39</v>
          </cell>
          <cell r="H388">
            <v>183</v>
          </cell>
          <cell r="I388">
            <v>37.871212</v>
          </cell>
          <cell r="J388">
            <v>-122.27476299999999</v>
          </cell>
          <cell r="K388" t="str">
            <v>BERKELEY</v>
          </cell>
          <cell r="L388" t="str">
            <v>ALAMEDA</v>
          </cell>
          <cell r="M388">
            <v>1</v>
          </cell>
        </row>
        <row r="389">
          <cell r="A389">
            <v>58851</v>
          </cell>
          <cell r="B389" t="str">
            <v>WEEKDAY</v>
          </cell>
          <cell r="C389">
            <v>59</v>
          </cell>
          <cell r="D389">
            <v>305940</v>
          </cell>
          <cell r="E389" t="str">
            <v>UNIVERSITY AV &amp; GRANT ST</v>
          </cell>
          <cell r="F389">
            <v>235</v>
          </cell>
          <cell r="G389">
            <v>190</v>
          </cell>
          <cell r="H389">
            <v>425</v>
          </cell>
          <cell r="I389">
            <v>37.871339999999996</v>
          </cell>
          <cell r="J389">
            <v>-122.275065</v>
          </cell>
          <cell r="K389" t="str">
            <v>BERKELEY</v>
          </cell>
          <cell r="L389" t="str">
            <v>ALAMEDA</v>
          </cell>
          <cell r="M389">
            <v>1</v>
          </cell>
        </row>
        <row r="390">
          <cell r="A390">
            <v>54393</v>
          </cell>
          <cell r="B390" t="str">
            <v>WEEKDAY</v>
          </cell>
          <cell r="C390">
            <v>1684</v>
          </cell>
          <cell r="D390">
            <v>305950</v>
          </cell>
          <cell r="E390" t="str">
            <v>UNIVERSITY AV &amp; MARINA BLVD</v>
          </cell>
          <cell r="F390">
            <v>2</v>
          </cell>
          <cell r="G390">
            <v>21</v>
          </cell>
          <cell r="H390">
            <v>23</v>
          </cell>
          <cell r="I390">
            <v>37.864728999999997</v>
          </cell>
          <cell r="J390">
            <v>-122.311661</v>
          </cell>
          <cell r="K390" t="str">
            <v>BERKELEY</v>
          </cell>
          <cell r="L390" t="str">
            <v>ALAMEDA</v>
          </cell>
          <cell r="M390">
            <v>1</v>
          </cell>
        </row>
        <row r="391">
          <cell r="A391">
            <v>52997</v>
          </cell>
          <cell r="B391" t="str">
            <v>WEEKDAY</v>
          </cell>
          <cell r="C391">
            <v>3022</v>
          </cell>
          <cell r="D391">
            <v>305960</v>
          </cell>
          <cell r="E391" t="str">
            <v>UNIVERSITY AV &amp; MARINA BLVD</v>
          </cell>
          <cell r="F391">
            <v>7</v>
          </cell>
          <cell r="G391">
            <v>1</v>
          </cell>
          <cell r="H391">
            <v>7</v>
          </cell>
          <cell r="I391">
            <v>37.865113999999998</v>
          </cell>
          <cell r="J391">
            <v>-122.310624</v>
          </cell>
          <cell r="K391" t="str">
            <v>BERKELEY</v>
          </cell>
          <cell r="L391" t="str">
            <v>ALAMEDA</v>
          </cell>
          <cell r="M391">
            <v>1</v>
          </cell>
        </row>
        <row r="392">
          <cell r="A392">
            <v>57557</v>
          </cell>
          <cell r="B392" t="str">
            <v>WEEKDAY</v>
          </cell>
          <cell r="C392">
            <v>26</v>
          </cell>
          <cell r="D392">
            <v>305980</v>
          </cell>
          <cell r="E392" t="str">
            <v>UNIVERSITY AV &amp; ML KING JR W</v>
          </cell>
          <cell r="F392">
            <v>164</v>
          </cell>
          <cell r="G392">
            <v>417</v>
          </cell>
          <cell r="H392">
            <v>581</v>
          </cell>
          <cell r="I392">
            <v>37.871684000000002</v>
          </cell>
          <cell r="J392">
            <v>-122.27282700000001</v>
          </cell>
          <cell r="K392" t="str">
            <v>BERKELEY</v>
          </cell>
          <cell r="L392" t="str">
            <v>ALAMEDA</v>
          </cell>
          <cell r="M392">
            <v>1</v>
          </cell>
        </row>
        <row r="393">
          <cell r="A393">
            <v>55988</v>
          </cell>
          <cell r="B393" t="str">
            <v>WEEKDAY</v>
          </cell>
          <cell r="C393">
            <v>16</v>
          </cell>
          <cell r="D393">
            <v>305990</v>
          </cell>
          <cell r="E393" t="str">
            <v>UNIVERSITY AV &amp; ML KING JR W</v>
          </cell>
          <cell r="F393">
            <v>562</v>
          </cell>
          <cell r="G393">
            <v>165</v>
          </cell>
          <cell r="H393">
            <v>727</v>
          </cell>
          <cell r="I393">
            <v>37.871499</v>
          </cell>
          <cell r="J393">
            <v>-122.27260699999999</v>
          </cell>
          <cell r="K393" t="str">
            <v>BERKELEY</v>
          </cell>
          <cell r="L393" t="str">
            <v>ALAMEDA</v>
          </cell>
          <cell r="M393">
            <v>1</v>
          </cell>
        </row>
        <row r="394">
          <cell r="A394">
            <v>55722</v>
          </cell>
          <cell r="B394" t="str">
            <v>WEEKDAY</v>
          </cell>
          <cell r="C394">
            <v>402</v>
          </cell>
          <cell r="D394">
            <v>306040</v>
          </cell>
          <cell r="E394" t="str">
            <v>UNIVERSITY AV &amp; SACRAMENTO S</v>
          </cell>
          <cell r="F394">
            <v>32</v>
          </cell>
          <cell r="G394">
            <v>87</v>
          </cell>
          <cell r="H394">
            <v>119</v>
          </cell>
          <cell r="I394">
            <v>37.870607</v>
          </cell>
          <cell r="J394">
            <v>-122.281649</v>
          </cell>
          <cell r="K394" t="str">
            <v>BERKELEY</v>
          </cell>
          <cell r="L394" t="str">
            <v>ALAMEDA</v>
          </cell>
          <cell r="M394">
            <v>1</v>
          </cell>
        </row>
        <row r="395">
          <cell r="A395">
            <v>56667</v>
          </cell>
          <cell r="B395" t="str">
            <v>WEEKDAY</v>
          </cell>
          <cell r="C395">
            <v>350</v>
          </cell>
          <cell r="D395">
            <v>306050</v>
          </cell>
          <cell r="E395" t="str">
            <v>UNIVERSITY AV &amp; SACRAMENTO S</v>
          </cell>
          <cell r="F395">
            <v>99</v>
          </cell>
          <cell r="G395">
            <v>32</v>
          </cell>
          <cell r="H395">
            <v>131</v>
          </cell>
          <cell r="I395">
            <v>37.870396999999997</v>
          </cell>
          <cell r="J395">
            <v>-122.28130400000001</v>
          </cell>
          <cell r="K395" t="str">
            <v>BERKELEY</v>
          </cell>
          <cell r="L395" t="str">
            <v>ALAMEDA</v>
          </cell>
          <cell r="M395">
            <v>1</v>
          </cell>
        </row>
        <row r="396">
          <cell r="A396">
            <v>55365</v>
          </cell>
          <cell r="B396" t="str">
            <v>WEEKDAY</v>
          </cell>
          <cell r="C396">
            <v>5005</v>
          </cell>
          <cell r="D396">
            <v>306060</v>
          </cell>
          <cell r="E396" t="str">
            <v>UNIVERSITY AV &amp; SAN PABLO AV</v>
          </cell>
          <cell r="F396">
            <v>0</v>
          </cell>
          <cell r="G396">
            <v>0</v>
          </cell>
          <cell r="H396">
            <v>0</v>
          </cell>
          <cell r="I396">
            <v>37.869250000000001</v>
          </cell>
          <cell r="J396">
            <v>-122.29185</v>
          </cell>
          <cell r="K396" t="str">
            <v>BERKELEY</v>
          </cell>
          <cell r="L396" t="str">
            <v>ALAMEDA</v>
          </cell>
          <cell r="M396">
            <v>1</v>
          </cell>
        </row>
        <row r="397">
          <cell r="A397">
            <v>54466</v>
          </cell>
          <cell r="B397" t="str">
            <v>WEEKDAY</v>
          </cell>
          <cell r="C397">
            <v>28</v>
          </cell>
          <cell r="D397">
            <v>306080</v>
          </cell>
          <cell r="E397" t="str">
            <v>UNIVERSITY AV &amp; SHATTUCK AV</v>
          </cell>
          <cell r="F397">
            <v>275</v>
          </cell>
          <cell r="G397">
            <v>277</v>
          </cell>
          <cell r="H397">
            <v>553</v>
          </cell>
          <cell r="I397">
            <v>37.871991000000001</v>
          </cell>
          <cell r="J397">
            <v>-122.268638</v>
          </cell>
          <cell r="K397" t="str">
            <v>BERKELEY</v>
          </cell>
          <cell r="L397" t="str">
            <v>ALAMEDA</v>
          </cell>
          <cell r="M397">
            <v>1</v>
          </cell>
        </row>
        <row r="398">
          <cell r="A398">
            <v>57827</v>
          </cell>
          <cell r="B398" t="str">
            <v>WEEKDAY</v>
          </cell>
          <cell r="C398">
            <v>1943</v>
          </cell>
          <cell r="D398">
            <v>306090</v>
          </cell>
          <cell r="E398" t="str">
            <v>UNIVERSITY AV &amp; W FRONTAGE R</v>
          </cell>
          <cell r="F398">
            <v>5</v>
          </cell>
          <cell r="G398">
            <v>14</v>
          </cell>
          <cell r="H398">
            <v>19</v>
          </cell>
          <cell r="I398">
            <v>37.866346999999998</v>
          </cell>
          <cell r="J398">
            <v>-122.305635</v>
          </cell>
          <cell r="K398" t="str">
            <v>BERKELEY</v>
          </cell>
          <cell r="L398" t="str">
            <v>ALAMEDA</v>
          </cell>
          <cell r="M398">
            <v>1</v>
          </cell>
        </row>
        <row r="399">
          <cell r="A399">
            <v>54395</v>
          </cell>
          <cell r="B399" t="str">
            <v>WEEKDAY</v>
          </cell>
          <cell r="C399">
            <v>2361</v>
          </cell>
          <cell r="D399">
            <v>306100</v>
          </cell>
          <cell r="E399" t="str">
            <v>UNIVERSITY AV &amp; W FRONTAGE R</v>
          </cell>
          <cell r="F399">
            <v>10</v>
          </cell>
          <cell r="G399">
            <v>3</v>
          </cell>
          <cell r="H399">
            <v>13</v>
          </cell>
          <cell r="I399">
            <v>37.866197</v>
          </cell>
          <cell r="J399">
            <v>-122.305351</v>
          </cell>
          <cell r="K399" t="str">
            <v>BERKELEY</v>
          </cell>
          <cell r="L399" t="str">
            <v>ALAMEDA</v>
          </cell>
          <cell r="M399">
            <v>1</v>
          </cell>
        </row>
        <row r="400">
          <cell r="A400">
            <v>56377</v>
          </cell>
          <cell r="B400" t="str">
            <v>WEEKDAY</v>
          </cell>
          <cell r="C400">
            <v>2646</v>
          </cell>
          <cell r="D400">
            <v>306250</v>
          </cell>
          <cell r="E400" t="str">
            <v>SPRUCE ST &amp; GRIZZLY PEAK BLV</v>
          </cell>
          <cell r="F400">
            <v>8</v>
          </cell>
          <cell r="G400">
            <v>2</v>
          </cell>
          <cell r="H400">
            <v>10</v>
          </cell>
          <cell r="I400">
            <v>37.904397000000003</v>
          </cell>
          <cell r="J400">
            <v>-122.270301</v>
          </cell>
          <cell r="K400" t="str">
            <v>BERKELEY</v>
          </cell>
          <cell r="L400" t="str">
            <v>ALAMEDA</v>
          </cell>
          <cell r="M400">
            <v>1</v>
          </cell>
        </row>
        <row r="401">
          <cell r="A401">
            <v>57188</v>
          </cell>
          <cell r="B401" t="str">
            <v>WEEKDAY</v>
          </cell>
          <cell r="C401">
            <v>3565</v>
          </cell>
          <cell r="D401">
            <v>306260</v>
          </cell>
          <cell r="E401" t="str">
            <v>SPRUCE ST &amp; VASSAR AV</v>
          </cell>
          <cell r="F401">
            <v>4</v>
          </cell>
          <cell r="G401">
            <v>1</v>
          </cell>
          <cell r="H401">
            <v>4</v>
          </cell>
          <cell r="I401">
            <v>37.902107000000001</v>
          </cell>
          <cell r="J401">
            <v>-122.270741</v>
          </cell>
          <cell r="K401" t="str">
            <v>BERKELEY</v>
          </cell>
          <cell r="L401" t="str">
            <v>ALAMEDA</v>
          </cell>
          <cell r="M401">
            <v>1</v>
          </cell>
        </row>
        <row r="402">
          <cell r="A402">
            <v>57001</v>
          </cell>
          <cell r="B402" t="str">
            <v>WEEKDAY</v>
          </cell>
          <cell r="C402">
            <v>3381</v>
          </cell>
          <cell r="D402">
            <v>306270</v>
          </cell>
          <cell r="E402" t="str">
            <v>SPRUCE ST &amp; #551</v>
          </cell>
          <cell r="F402">
            <v>4</v>
          </cell>
          <cell r="G402">
            <v>1</v>
          </cell>
          <cell r="H402">
            <v>5</v>
          </cell>
          <cell r="I402">
            <v>37.900742000000001</v>
          </cell>
          <cell r="J402">
            <v>-122.270139</v>
          </cell>
          <cell r="K402" t="str">
            <v>BERKELEY</v>
          </cell>
          <cell r="L402" t="str">
            <v>ALAMEDA</v>
          </cell>
          <cell r="M402">
            <v>1</v>
          </cell>
        </row>
        <row r="403">
          <cell r="A403">
            <v>51160</v>
          </cell>
          <cell r="B403" t="str">
            <v>WEEKDAY</v>
          </cell>
          <cell r="C403">
            <v>3774</v>
          </cell>
          <cell r="D403">
            <v>306280</v>
          </cell>
          <cell r="E403" t="str">
            <v>SPRUCE ST &amp; HALKIN LN</v>
          </cell>
          <cell r="F403">
            <v>3</v>
          </cell>
          <cell r="G403">
            <v>0</v>
          </cell>
          <cell r="H403">
            <v>3</v>
          </cell>
          <cell r="I403">
            <v>37.897872999999997</v>
          </cell>
          <cell r="J403">
            <v>-122.26998</v>
          </cell>
          <cell r="K403" t="str">
            <v>BERKELEY</v>
          </cell>
          <cell r="L403" t="str">
            <v>ALAMEDA</v>
          </cell>
          <cell r="M403">
            <v>1</v>
          </cell>
        </row>
        <row r="404">
          <cell r="A404">
            <v>55880</v>
          </cell>
          <cell r="B404" t="str">
            <v>WEEKDAY</v>
          </cell>
          <cell r="C404">
            <v>555</v>
          </cell>
          <cell r="D404">
            <v>306290</v>
          </cell>
          <cell r="E404" t="str">
            <v>SAN PABLO AV &amp; DWIGHT WAY</v>
          </cell>
          <cell r="F404">
            <v>46</v>
          </cell>
          <cell r="G404">
            <v>40</v>
          </cell>
          <cell r="H404">
            <v>86</v>
          </cell>
          <cell r="I404">
            <v>37.861457000000001</v>
          </cell>
          <cell r="J404">
            <v>-122.289556</v>
          </cell>
          <cell r="K404" t="str">
            <v>BERKELEY</v>
          </cell>
          <cell r="L404" t="str">
            <v>ALAMEDA</v>
          </cell>
          <cell r="M404">
            <v>1</v>
          </cell>
        </row>
        <row r="405">
          <cell r="A405">
            <v>55525</v>
          </cell>
          <cell r="B405" t="str">
            <v>WEEKDAY</v>
          </cell>
          <cell r="C405">
            <v>66</v>
          </cell>
          <cell r="D405">
            <v>306300</v>
          </cell>
          <cell r="E405" t="str">
            <v>SAN PABLO AV &amp; UNIVERSITY AV</v>
          </cell>
          <cell r="F405">
            <v>172</v>
          </cell>
          <cell r="G405">
            <v>224</v>
          </cell>
          <cell r="H405">
            <v>396</v>
          </cell>
          <cell r="I405">
            <v>37.869447000000001</v>
          </cell>
          <cell r="J405">
            <v>-122.292162</v>
          </cell>
          <cell r="K405" t="str">
            <v>BERKELEY</v>
          </cell>
          <cell r="L405" t="str">
            <v>ALAMEDA</v>
          </cell>
          <cell r="M405">
            <v>1</v>
          </cell>
        </row>
        <row r="406">
          <cell r="A406">
            <v>55111</v>
          </cell>
          <cell r="B406" t="str">
            <v>WEEKDAY</v>
          </cell>
          <cell r="C406">
            <v>55</v>
          </cell>
          <cell r="D406">
            <v>306310</v>
          </cell>
          <cell r="E406" t="str">
            <v>SAN PABLO AV &amp; UNIVERSITY AV</v>
          </cell>
          <cell r="F406">
            <v>249</v>
          </cell>
          <cell r="G406">
            <v>187</v>
          </cell>
          <cell r="H406">
            <v>436</v>
          </cell>
          <cell r="I406">
            <v>37.868769999999998</v>
          </cell>
          <cell r="J406">
            <v>-122.292153</v>
          </cell>
          <cell r="K406" t="str">
            <v>BERKELEY</v>
          </cell>
          <cell r="L406" t="str">
            <v>ALAMEDA</v>
          </cell>
          <cell r="M406">
            <v>1</v>
          </cell>
        </row>
        <row r="407">
          <cell r="A407">
            <v>57755</v>
          </cell>
          <cell r="B407" t="str">
            <v>WEEKDAY</v>
          </cell>
          <cell r="C407">
            <v>540</v>
          </cell>
          <cell r="D407">
            <v>306320</v>
          </cell>
          <cell r="E407" t="str">
            <v>SAN PABLO AV &amp; DWIGHT WAY</v>
          </cell>
          <cell r="F407">
            <v>45</v>
          </cell>
          <cell r="G407">
            <v>44</v>
          </cell>
          <cell r="H407">
            <v>89</v>
          </cell>
          <cell r="I407">
            <v>37.860823000000003</v>
          </cell>
          <cell r="J407">
            <v>-122.289591</v>
          </cell>
          <cell r="K407" t="str">
            <v>BERKELEY</v>
          </cell>
          <cell r="L407" t="str">
            <v>ALAMEDA</v>
          </cell>
          <cell r="M407">
            <v>1</v>
          </cell>
        </row>
        <row r="408">
          <cell r="A408">
            <v>52566</v>
          </cell>
          <cell r="B408" t="str">
            <v>WEEKDAY</v>
          </cell>
          <cell r="C408">
            <v>71</v>
          </cell>
          <cell r="D408">
            <v>306410</v>
          </cell>
          <cell r="E408" t="str">
            <v>UNIVERSITY AV &amp; SAN PABLO AV</v>
          </cell>
          <cell r="F408">
            <v>28</v>
          </cell>
          <cell r="G408">
            <v>362</v>
          </cell>
          <cell r="H408">
            <v>390</v>
          </cell>
          <cell r="I408">
            <v>37.869107</v>
          </cell>
          <cell r="J408">
            <v>-122.292565</v>
          </cell>
          <cell r="K408" t="str">
            <v>BERKELEY</v>
          </cell>
          <cell r="L408" t="str">
            <v>ALAMEDA</v>
          </cell>
          <cell r="M408">
            <v>1</v>
          </cell>
        </row>
        <row r="409">
          <cell r="A409">
            <v>57300</v>
          </cell>
          <cell r="B409" t="str">
            <v>WEEKDAY</v>
          </cell>
          <cell r="C409">
            <v>275</v>
          </cell>
          <cell r="D409">
            <v>306420</v>
          </cell>
          <cell r="E409" t="str">
            <v>UNIVERSITY AV &amp; SHATTUCK AV</v>
          </cell>
          <cell r="F409">
            <v>116</v>
          </cell>
          <cell r="G409">
            <v>46</v>
          </cell>
          <cell r="H409">
            <v>161</v>
          </cell>
          <cell r="I409">
            <v>37.872132999999998</v>
          </cell>
          <cell r="J409">
            <v>-122.26803700000001</v>
          </cell>
          <cell r="K409" t="str">
            <v>BERKELEY</v>
          </cell>
          <cell r="L409" t="str">
            <v>ALAMEDA</v>
          </cell>
          <cell r="M409">
            <v>1</v>
          </cell>
        </row>
        <row r="410">
          <cell r="A410">
            <v>57288</v>
          </cell>
          <cell r="B410" t="str">
            <v>WEEKDAY</v>
          </cell>
          <cell r="C410">
            <v>2774</v>
          </cell>
          <cell r="D410">
            <v>306450</v>
          </cell>
          <cell r="E410" t="str">
            <v>7TH ST &amp; CUTTER WAY</v>
          </cell>
          <cell r="F410">
            <v>4</v>
          </cell>
          <cell r="G410">
            <v>5</v>
          </cell>
          <cell r="H410">
            <v>9</v>
          </cell>
          <cell r="I410">
            <v>37.859585000000003</v>
          </cell>
          <cell r="J410">
            <v>-122.293971</v>
          </cell>
          <cell r="K410" t="str">
            <v>BERKELEY</v>
          </cell>
          <cell r="L410" t="str">
            <v>ALAMEDA</v>
          </cell>
          <cell r="M410">
            <v>1</v>
          </cell>
        </row>
        <row r="411">
          <cell r="A411">
            <v>57837</v>
          </cell>
          <cell r="B411" t="str">
            <v>WEEKDAY</v>
          </cell>
          <cell r="C411">
            <v>948</v>
          </cell>
          <cell r="D411">
            <v>306460</v>
          </cell>
          <cell r="E411" t="str">
            <v>ML KING JR WAY &amp; ALLSTON WAY</v>
          </cell>
          <cell r="F411">
            <v>30</v>
          </cell>
          <cell r="G411">
            <v>16</v>
          </cell>
          <cell r="H411">
            <v>46</v>
          </cell>
          <cell r="I411">
            <v>37.868461000000003</v>
          </cell>
          <cell r="J411">
            <v>-122.272622</v>
          </cell>
          <cell r="K411" t="str">
            <v>BERKELEY</v>
          </cell>
          <cell r="L411" t="str">
            <v>ALAMEDA</v>
          </cell>
          <cell r="M411">
            <v>1</v>
          </cell>
        </row>
        <row r="412">
          <cell r="A412">
            <v>56144</v>
          </cell>
          <cell r="B412" t="str">
            <v>WEEKDAY</v>
          </cell>
          <cell r="C412">
            <v>798</v>
          </cell>
          <cell r="D412">
            <v>306480</v>
          </cell>
          <cell r="E412" t="str">
            <v>CEDAR ST &amp; SAN PABLO AV</v>
          </cell>
          <cell r="F412">
            <v>50</v>
          </cell>
          <cell r="G412">
            <v>5</v>
          </cell>
          <cell r="H412">
            <v>55</v>
          </cell>
          <cell r="I412">
            <v>37.875193000000003</v>
          </cell>
          <cell r="J412">
            <v>-122.293789</v>
          </cell>
          <cell r="K412" t="str">
            <v>BERKELEY</v>
          </cell>
          <cell r="L412" t="str">
            <v>ALAMEDA</v>
          </cell>
          <cell r="M412">
            <v>1</v>
          </cell>
        </row>
        <row r="413">
          <cell r="A413">
            <v>51575</v>
          </cell>
          <cell r="B413" t="str">
            <v>WEEKDAY</v>
          </cell>
          <cell r="C413">
            <v>359</v>
          </cell>
          <cell r="D413">
            <v>306560</v>
          </cell>
          <cell r="E413" t="str">
            <v>ML KING JR WAY &amp; UNIVERSITY</v>
          </cell>
          <cell r="F413">
            <v>42</v>
          </cell>
          <cell r="G413">
            <v>88</v>
          </cell>
          <cell r="H413">
            <v>129</v>
          </cell>
          <cell r="I413">
            <v>37.872027000000003</v>
          </cell>
          <cell r="J413">
            <v>-122.273015</v>
          </cell>
          <cell r="K413" t="str">
            <v>BERKELEY</v>
          </cell>
          <cell r="L413" t="str">
            <v>ALAMEDA</v>
          </cell>
          <cell r="M413">
            <v>1</v>
          </cell>
        </row>
        <row r="414">
          <cell r="A414">
            <v>50444</v>
          </cell>
          <cell r="B414" t="str">
            <v>WEEKDAY</v>
          </cell>
          <cell r="C414">
            <v>21</v>
          </cell>
          <cell r="D414">
            <v>306650</v>
          </cell>
          <cell r="E414" t="str">
            <v>UNIVERSITY AV &amp; SHATTUCK AV</v>
          </cell>
          <cell r="F414">
            <v>249</v>
          </cell>
          <cell r="G414">
            <v>370</v>
          </cell>
          <cell r="H414">
            <v>619</v>
          </cell>
          <cell r="I414">
            <v>37.872186999999997</v>
          </cell>
          <cell r="J414">
            <v>-122.268745</v>
          </cell>
          <cell r="K414" t="str">
            <v>BERKELEY</v>
          </cell>
          <cell r="L414" t="str">
            <v>ALAMEDA</v>
          </cell>
          <cell r="M414">
            <v>1</v>
          </cell>
        </row>
        <row r="415">
          <cell r="A415">
            <v>54354</v>
          </cell>
          <cell r="B415" t="str">
            <v>WEEKDAY</v>
          </cell>
          <cell r="C415">
            <v>709</v>
          </cell>
          <cell r="D415">
            <v>306660</v>
          </cell>
          <cell r="E415" t="str">
            <v>GILMAN ST &amp; SAN PABLO AV</v>
          </cell>
          <cell r="F415">
            <v>9</v>
          </cell>
          <cell r="G415">
            <v>55</v>
          </cell>
          <cell r="H415">
            <v>64</v>
          </cell>
          <cell r="I415">
            <v>37.880442000000002</v>
          </cell>
          <cell r="J415">
            <v>-122.296357</v>
          </cell>
          <cell r="K415" t="str">
            <v>BERKELEY</v>
          </cell>
          <cell r="L415" t="str">
            <v>ALAMEDA</v>
          </cell>
          <cell r="M415">
            <v>1</v>
          </cell>
        </row>
        <row r="416">
          <cell r="A416">
            <v>56521</v>
          </cell>
          <cell r="B416" t="str">
            <v>WEEKDAY</v>
          </cell>
          <cell r="C416">
            <v>696</v>
          </cell>
          <cell r="D416">
            <v>306670</v>
          </cell>
          <cell r="E416" t="str">
            <v>OXFORD ST &amp; UNIVERSITY AV</v>
          </cell>
          <cell r="F416">
            <v>23</v>
          </cell>
          <cell r="G416">
            <v>42</v>
          </cell>
          <cell r="H416">
            <v>65</v>
          </cell>
          <cell r="I416">
            <v>37.872204000000004</v>
          </cell>
          <cell r="J416">
            <v>-122.266205</v>
          </cell>
          <cell r="K416" t="str">
            <v>BERKELEY</v>
          </cell>
          <cell r="L416" t="str">
            <v>ALAMEDA</v>
          </cell>
          <cell r="M416">
            <v>1</v>
          </cell>
        </row>
        <row r="417">
          <cell r="A417">
            <v>55998</v>
          </cell>
          <cell r="B417" t="str">
            <v>WEEKDAY</v>
          </cell>
          <cell r="C417">
            <v>920</v>
          </cell>
          <cell r="D417">
            <v>306720</v>
          </cell>
          <cell r="E417" t="str">
            <v>SACRAMENTO ST &amp; UNIVERSITY A</v>
          </cell>
          <cell r="F417">
            <v>42</v>
          </cell>
          <cell r="G417">
            <v>6</v>
          </cell>
          <cell r="H417">
            <v>48</v>
          </cell>
          <cell r="I417">
            <v>37.870063999999999</v>
          </cell>
          <cell r="J417">
            <v>-122.282078</v>
          </cell>
          <cell r="K417" t="str">
            <v>BERKELEY</v>
          </cell>
          <cell r="L417" t="str">
            <v>ALAMEDA</v>
          </cell>
          <cell r="M417">
            <v>1</v>
          </cell>
        </row>
        <row r="418">
          <cell r="A418">
            <v>50604</v>
          </cell>
          <cell r="B418" t="str">
            <v>WEEKDAY</v>
          </cell>
          <cell r="C418">
            <v>3665</v>
          </cell>
          <cell r="D418">
            <v>306740</v>
          </cell>
          <cell r="E418" t="str">
            <v>SACRAMENTO ST &amp; DELAWARE ST</v>
          </cell>
          <cell r="F418">
            <v>1</v>
          </cell>
          <cell r="G418">
            <v>3</v>
          </cell>
          <cell r="H418">
            <v>4</v>
          </cell>
          <cell r="I418">
            <v>37.873322999999999</v>
          </cell>
          <cell r="J418">
            <v>-122.282163</v>
          </cell>
          <cell r="K418" t="str">
            <v>BERKELEY</v>
          </cell>
          <cell r="L418" t="str">
            <v>ALAMEDA</v>
          </cell>
          <cell r="M418">
            <v>1</v>
          </cell>
        </row>
        <row r="419">
          <cell r="A419">
            <v>54374</v>
          </cell>
          <cell r="B419" t="str">
            <v>WEEKDAY</v>
          </cell>
          <cell r="C419">
            <v>4599</v>
          </cell>
          <cell r="D419">
            <v>500010</v>
          </cell>
          <cell r="E419" t="str">
            <v>ARLINGTON BLVD &amp; #1529</v>
          </cell>
          <cell r="F419">
            <v>0</v>
          </cell>
          <cell r="G419">
            <v>1</v>
          </cell>
          <cell r="H419">
            <v>1</v>
          </cell>
          <cell r="I419">
            <v>37.929569999999998</v>
          </cell>
          <cell r="J419">
            <v>-122.300451</v>
          </cell>
          <cell r="K419" t="str">
            <v>EL CERRITO</v>
          </cell>
          <cell r="L419" t="str">
            <v>CONTRA COSTA</v>
          </cell>
          <cell r="M419">
            <v>1</v>
          </cell>
        </row>
        <row r="420">
          <cell r="A420">
            <v>59904</v>
          </cell>
          <cell r="B420" t="str">
            <v>WEEKDAY</v>
          </cell>
          <cell r="C420">
            <v>4644</v>
          </cell>
          <cell r="D420">
            <v>500020</v>
          </cell>
          <cell r="E420" t="str">
            <v>ARLINGTON BLVD &amp; #1525</v>
          </cell>
          <cell r="F420">
            <v>1</v>
          </cell>
          <cell r="G420">
            <v>0</v>
          </cell>
          <cell r="H420">
            <v>1</v>
          </cell>
          <cell r="I420">
            <v>37.929510000000001</v>
          </cell>
          <cell r="J420">
            <v>-122.300051</v>
          </cell>
          <cell r="K420" t="str">
            <v>EL CERRITO</v>
          </cell>
          <cell r="L420" t="str">
            <v>CONTRA COSTA</v>
          </cell>
          <cell r="M420">
            <v>1</v>
          </cell>
        </row>
        <row r="421">
          <cell r="A421">
            <v>52010</v>
          </cell>
          <cell r="B421" t="str">
            <v>WEEKDAY</v>
          </cell>
          <cell r="C421">
            <v>4646</v>
          </cell>
          <cell r="D421">
            <v>500030</v>
          </cell>
          <cell r="E421" t="str">
            <v>ARLINGTON BLVD &amp; #1749</v>
          </cell>
          <cell r="F421">
            <v>0</v>
          </cell>
          <cell r="G421">
            <v>0</v>
          </cell>
          <cell r="H421">
            <v>1</v>
          </cell>
          <cell r="I421">
            <v>37.930031999999997</v>
          </cell>
          <cell r="J421">
            <v>-122.30643000000001</v>
          </cell>
          <cell r="K421" t="str">
            <v>EL CERRITO</v>
          </cell>
          <cell r="L421" t="str">
            <v>CONTRA COSTA</v>
          </cell>
          <cell r="M421">
            <v>1</v>
          </cell>
        </row>
        <row r="422">
          <cell r="A422">
            <v>59089</v>
          </cell>
          <cell r="B422" t="str">
            <v>WEEKDAY</v>
          </cell>
          <cell r="C422">
            <v>4446</v>
          </cell>
          <cell r="D422">
            <v>500040</v>
          </cell>
          <cell r="E422" t="str">
            <v>ARLINGTON BLVD &amp; ALTA VISTA</v>
          </cell>
          <cell r="F422">
            <v>1</v>
          </cell>
          <cell r="G422">
            <v>0</v>
          </cell>
          <cell r="H422">
            <v>1</v>
          </cell>
          <cell r="I422">
            <v>37.938045000000002</v>
          </cell>
          <cell r="J422">
            <v>-122.308007</v>
          </cell>
          <cell r="K422" t="str">
            <v>EL CERRITO</v>
          </cell>
          <cell r="L422" t="str">
            <v>CONTRA COSTA</v>
          </cell>
          <cell r="M422">
            <v>1</v>
          </cell>
        </row>
        <row r="423">
          <cell r="A423">
            <v>59189</v>
          </cell>
          <cell r="B423" t="str">
            <v>WEEKDAY</v>
          </cell>
          <cell r="C423">
            <v>4582</v>
          </cell>
          <cell r="D423">
            <v>500050</v>
          </cell>
          <cell r="E423" t="str">
            <v>ARLINGTON BLVD &amp; BARRETT AV</v>
          </cell>
          <cell r="F423">
            <v>1</v>
          </cell>
          <cell r="G423">
            <v>0</v>
          </cell>
          <cell r="H423">
            <v>1</v>
          </cell>
          <cell r="I423">
            <v>37.934821999999997</v>
          </cell>
          <cell r="J423">
            <v>-122.30767299999999</v>
          </cell>
          <cell r="K423" t="str">
            <v>EL CERRITO</v>
          </cell>
          <cell r="L423" t="str">
            <v>CONTRA COSTA</v>
          </cell>
          <cell r="M423">
            <v>1</v>
          </cell>
        </row>
        <row r="424">
          <cell r="A424">
            <v>59289</v>
          </cell>
          <cell r="B424" t="str">
            <v>WEEKDAY</v>
          </cell>
          <cell r="C424">
            <v>3579</v>
          </cell>
          <cell r="D424">
            <v>500060</v>
          </cell>
          <cell r="E424" t="str">
            <v>ARLINGTON BLVD &amp; BARRETT AV</v>
          </cell>
          <cell r="F424">
            <v>0</v>
          </cell>
          <cell r="G424">
            <v>4</v>
          </cell>
          <cell r="H424">
            <v>4</v>
          </cell>
          <cell r="I424">
            <v>37.934649999999998</v>
          </cell>
          <cell r="J424">
            <v>-122.307785</v>
          </cell>
          <cell r="K424" t="str">
            <v>EL CERRITO</v>
          </cell>
          <cell r="L424" t="str">
            <v>CONTRA COSTA</v>
          </cell>
          <cell r="M424">
            <v>1</v>
          </cell>
        </row>
        <row r="425">
          <cell r="A425">
            <v>54587</v>
          </cell>
          <cell r="B425" t="str">
            <v>WEEKDAY</v>
          </cell>
          <cell r="C425">
            <v>3577</v>
          </cell>
          <cell r="D425">
            <v>500070</v>
          </cell>
          <cell r="E425" t="str">
            <v>ARLINGTON BLVD &amp; BREWSTER DR</v>
          </cell>
          <cell r="F425">
            <v>1</v>
          </cell>
          <cell r="G425">
            <v>3</v>
          </cell>
          <cell r="H425">
            <v>4</v>
          </cell>
          <cell r="I425">
            <v>37.922344000000002</v>
          </cell>
          <cell r="J425">
            <v>-122.292497</v>
          </cell>
          <cell r="K425" t="str">
            <v>EL CERRITO</v>
          </cell>
          <cell r="L425" t="str">
            <v>CONTRA COSTA</v>
          </cell>
          <cell r="M425">
            <v>1</v>
          </cell>
        </row>
        <row r="426">
          <cell r="A426">
            <v>59914</v>
          </cell>
          <cell r="B426" t="str">
            <v>WEEKDAY</v>
          </cell>
          <cell r="C426">
            <v>4272</v>
          </cell>
          <cell r="D426">
            <v>500080</v>
          </cell>
          <cell r="E426" t="str">
            <v>ARLINGTON BLVD &amp; BREWSTER DR</v>
          </cell>
          <cell r="F426">
            <v>1</v>
          </cell>
          <cell r="G426">
            <v>1</v>
          </cell>
          <cell r="H426">
            <v>2</v>
          </cell>
          <cell r="I426">
            <v>37.927546999999997</v>
          </cell>
          <cell r="J426">
            <v>-122.296306</v>
          </cell>
          <cell r="K426" t="str">
            <v>EL CERRITO</v>
          </cell>
          <cell r="L426" t="str">
            <v>CONTRA COSTA</v>
          </cell>
          <cell r="M426">
            <v>1</v>
          </cell>
        </row>
        <row r="427">
          <cell r="A427">
            <v>55629</v>
          </cell>
          <cell r="B427" t="str">
            <v>WEEKDAY</v>
          </cell>
          <cell r="C427">
            <v>3583</v>
          </cell>
          <cell r="D427">
            <v>500100</v>
          </cell>
          <cell r="E427" t="str">
            <v>ARLINGTON BLVD &amp; BREWSTER DR</v>
          </cell>
          <cell r="F427">
            <v>2</v>
          </cell>
          <cell r="G427">
            <v>2</v>
          </cell>
          <cell r="H427">
            <v>4</v>
          </cell>
          <cell r="I427">
            <v>37.922244999999997</v>
          </cell>
          <cell r="J427">
            <v>-122.29264999999999</v>
          </cell>
          <cell r="K427" t="str">
            <v>EL CERRITO</v>
          </cell>
          <cell r="L427" t="str">
            <v>CONTRA COSTA</v>
          </cell>
          <cell r="M427">
            <v>1</v>
          </cell>
        </row>
        <row r="428">
          <cell r="A428">
            <v>52125</v>
          </cell>
          <cell r="B428" t="str">
            <v>WEEKDAY</v>
          </cell>
          <cell r="C428">
            <v>3401</v>
          </cell>
          <cell r="D428">
            <v>500110</v>
          </cell>
          <cell r="E428" t="str">
            <v>ARLINGTON BLVD &amp; BUCKINGHAM</v>
          </cell>
          <cell r="F428">
            <v>3</v>
          </cell>
          <cell r="G428">
            <v>2</v>
          </cell>
          <cell r="H428">
            <v>5</v>
          </cell>
          <cell r="I428">
            <v>37.925226000000002</v>
          </cell>
          <cell r="J428">
            <v>-122.29421499999999</v>
          </cell>
          <cell r="K428" t="str">
            <v>EL CERRITO</v>
          </cell>
          <cell r="L428" t="str">
            <v>CONTRA COSTA</v>
          </cell>
          <cell r="M428">
            <v>1</v>
          </cell>
        </row>
        <row r="429">
          <cell r="A429">
            <v>56944</v>
          </cell>
          <cell r="B429" t="str">
            <v>WEEKDAY</v>
          </cell>
          <cell r="C429">
            <v>2863</v>
          </cell>
          <cell r="D429">
            <v>500120</v>
          </cell>
          <cell r="E429" t="str">
            <v>ARLINGTON BLVD &amp; CUTTING BLV</v>
          </cell>
          <cell r="F429">
            <v>6</v>
          </cell>
          <cell r="G429">
            <v>2</v>
          </cell>
          <cell r="H429">
            <v>8</v>
          </cell>
          <cell r="I429">
            <v>37.932479999999998</v>
          </cell>
          <cell r="J429">
            <v>-122.309556</v>
          </cell>
          <cell r="K429" t="str">
            <v>EL CERRITO</v>
          </cell>
          <cell r="L429" t="str">
            <v>CONTRA COSTA</v>
          </cell>
          <cell r="M429">
            <v>1</v>
          </cell>
        </row>
        <row r="430">
          <cell r="A430">
            <v>54576</v>
          </cell>
          <cell r="B430" t="str">
            <v>WEEKDAY</v>
          </cell>
          <cell r="C430">
            <v>3329</v>
          </cell>
          <cell r="D430">
            <v>500130</v>
          </cell>
          <cell r="E430" t="str">
            <v>ARLINGTON BLVD &amp; CUTTING BLV</v>
          </cell>
          <cell r="F430">
            <v>0</v>
          </cell>
          <cell r="G430">
            <v>5</v>
          </cell>
          <cell r="H430">
            <v>5</v>
          </cell>
          <cell r="I430">
            <v>37.932555999999998</v>
          </cell>
          <cell r="J430">
            <v>-122.309394</v>
          </cell>
          <cell r="K430" t="str">
            <v>EL CERRITO</v>
          </cell>
          <cell r="L430" t="str">
            <v>CONTRA COSTA</v>
          </cell>
          <cell r="M430">
            <v>1</v>
          </cell>
        </row>
        <row r="431">
          <cell r="A431">
            <v>59689</v>
          </cell>
          <cell r="B431" t="str">
            <v>WEEKDAY</v>
          </cell>
          <cell r="C431">
            <v>4879</v>
          </cell>
          <cell r="D431">
            <v>500140</v>
          </cell>
          <cell r="E431" t="str">
            <v>ARLINGTON BLVD &amp; DEL MONTE S</v>
          </cell>
          <cell r="F431">
            <v>0</v>
          </cell>
          <cell r="G431">
            <v>0</v>
          </cell>
          <cell r="H431">
            <v>0</v>
          </cell>
          <cell r="I431">
            <v>37.936461999999999</v>
          </cell>
          <cell r="J431">
            <v>-122.307265</v>
          </cell>
          <cell r="K431" t="str">
            <v>EL CERRITO</v>
          </cell>
          <cell r="L431" t="str">
            <v>CONTRA COSTA</v>
          </cell>
          <cell r="M431">
            <v>1</v>
          </cell>
        </row>
        <row r="432">
          <cell r="A432">
            <v>59344</v>
          </cell>
          <cell r="B432" t="str">
            <v>WEEKDAY</v>
          </cell>
          <cell r="C432">
            <v>4511</v>
          </cell>
          <cell r="D432">
            <v>500150</v>
          </cell>
          <cell r="E432" t="str">
            <v>ARLINGTON BLVD &amp; DON CAROL D</v>
          </cell>
          <cell r="F432">
            <v>1</v>
          </cell>
          <cell r="G432">
            <v>0</v>
          </cell>
          <cell r="H432">
            <v>1</v>
          </cell>
          <cell r="I432">
            <v>37.920921</v>
          </cell>
          <cell r="J432">
            <v>-122.28886199999999</v>
          </cell>
          <cell r="K432" t="str">
            <v>EL CERRITO</v>
          </cell>
          <cell r="L432" t="str">
            <v>CONTRA COSTA</v>
          </cell>
          <cell r="M432">
            <v>1</v>
          </cell>
        </row>
        <row r="433">
          <cell r="A433">
            <v>54676</v>
          </cell>
          <cell r="B433" t="str">
            <v>WEEKDAY</v>
          </cell>
          <cell r="C433">
            <v>4345</v>
          </cell>
          <cell r="D433">
            <v>500160</v>
          </cell>
          <cell r="E433" t="str">
            <v>ARLINGTON BLVD &amp; DON CAROL D</v>
          </cell>
          <cell r="F433">
            <v>0</v>
          </cell>
          <cell r="G433">
            <v>1</v>
          </cell>
          <cell r="H433">
            <v>1</v>
          </cell>
          <cell r="I433">
            <v>37.921039999999998</v>
          </cell>
          <cell r="J433">
            <v>-122.28907700000001</v>
          </cell>
          <cell r="K433" t="str">
            <v>EL CERRITO</v>
          </cell>
          <cell r="L433" t="str">
            <v>CONTRA COSTA</v>
          </cell>
          <cell r="M433">
            <v>1</v>
          </cell>
        </row>
        <row r="434">
          <cell r="A434">
            <v>59924</v>
          </cell>
          <cell r="B434" t="str">
            <v>WEEKDAY</v>
          </cell>
          <cell r="C434">
            <v>4597</v>
          </cell>
          <cell r="D434">
            <v>500170</v>
          </cell>
          <cell r="E434" t="str">
            <v>ARLINGTON BLVD &amp; HAVENS PL</v>
          </cell>
          <cell r="F434">
            <v>0</v>
          </cell>
          <cell r="G434">
            <v>0</v>
          </cell>
          <cell r="H434">
            <v>1</v>
          </cell>
          <cell r="I434">
            <v>37.921683000000002</v>
          </cell>
          <cell r="J434">
            <v>-122.29125999999999</v>
          </cell>
          <cell r="K434" t="str">
            <v>EL CERRITO</v>
          </cell>
          <cell r="L434" t="str">
            <v>CONTRA COSTA</v>
          </cell>
          <cell r="M434">
            <v>1</v>
          </cell>
        </row>
        <row r="435">
          <cell r="A435">
            <v>59881</v>
          </cell>
          <cell r="B435" t="str">
            <v>WEEKDAY</v>
          </cell>
          <cell r="C435">
            <v>3824</v>
          </cell>
          <cell r="D435">
            <v>500180</v>
          </cell>
          <cell r="E435" t="str">
            <v>ARLINGTON BLVD &amp; LAMM CT</v>
          </cell>
          <cell r="F435">
            <v>2</v>
          </cell>
          <cell r="G435">
            <v>1</v>
          </cell>
          <cell r="H435">
            <v>3</v>
          </cell>
          <cell r="I435">
            <v>37.917096000000001</v>
          </cell>
          <cell r="J435">
            <v>-122.284378</v>
          </cell>
          <cell r="K435" t="str">
            <v>EL CERRITO</v>
          </cell>
          <cell r="L435" t="str">
            <v>CONTRA COSTA</v>
          </cell>
          <cell r="M435">
            <v>1</v>
          </cell>
        </row>
        <row r="436">
          <cell r="A436">
            <v>54710</v>
          </cell>
          <cell r="B436" t="str">
            <v>WEEKDAY</v>
          </cell>
          <cell r="C436">
            <v>3146</v>
          </cell>
          <cell r="D436">
            <v>500210</v>
          </cell>
          <cell r="E436" t="str">
            <v>ARLINGTON BLVD &amp; MOESER LN</v>
          </cell>
          <cell r="F436">
            <v>1</v>
          </cell>
          <cell r="G436">
            <v>5</v>
          </cell>
          <cell r="H436">
            <v>7</v>
          </cell>
          <cell r="I436">
            <v>37.919519999999999</v>
          </cell>
          <cell r="J436">
            <v>-122.286731</v>
          </cell>
          <cell r="K436" t="str">
            <v>EL CERRITO</v>
          </cell>
          <cell r="L436" t="str">
            <v>CONTRA COSTA</v>
          </cell>
          <cell r="M436">
            <v>1</v>
          </cell>
        </row>
        <row r="437">
          <cell r="A437">
            <v>55610</v>
          </cell>
          <cell r="B437" t="str">
            <v>WEEKDAY</v>
          </cell>
          <cell r="C437">
            <v>3253</v>
          </cell>
          <cell r="D437">
            <v>500220</v>
          </cell>
          <cell r="E437" t="str">
            <v>ARLINGTON BLVD &amp; MOESER LN</v>
          </cell>
          <cell r="F437">
            <v>4</v>
          </cell>
          <cell r="G437">
            <v>2</v>
          </cell>
          <cell r="H437">
            <v>6</v>
          </cell>
          <cell r="I437">
            <v>37.919555000000003</v>
          </cell>
          <cell r="J437">
            <v>-122.286925</v>
          </cell>
          <cell r="K437" t="str">
            <v>EL CERRITO</v>
          </cell>
          <cell r="L437" t="str">
            <v>CONTRA COSTA</v>
          </cell>
          <cell r="M437">
            <v>1</v>
          </cell>
        </row>
        <row r="438">
          <cell r="A438">
            <v>50992</v>
          </cell>
          <cell r="B438" t="str">
            <v>WEEKDAY</v>
          </cell>
          <cell r="C438">
            <v>4204</v>
          </cell>
          <cell r="D438">
            <v>500230</v>
          </cell>
          <cell r="E438" t="str">
            <v>ARLINGTON BLVD &amp; POTRERO AV</v>
          </cell>
          <cell r="F438">
            <v>1</v>
          </cell>
          <cell r="G438">
            <v>0</v>
          </cell>
          <cell r="H438">
            <v>2</v>
          </cell>
          <cell r="I438">
            <v>37.929580000000001</v>
          </cell>
          <cell r="J438">
            <v>-122.304834</v>
          </cell>
          <cell r="K438" t="str">
            <v>EL CERRITO</v>
          </cell>
          <cell r="L438" t="str">
            <v>CONTRA COSTA</v>
          </cell>
          <cell r="M438">
            <v>1</v>
          </cell>
        </row>
        <row r="439">
          <cell r="A439">
            <v>58478</v>
          </cell>
          <cell r="B439" t="str">
            <v>WEEKDAY</v>
          </cell>
          <cell r="C439">
            <v>4270</v>
          </cell>
          <cell r="D439">
            <v>500240</v>
          </cell>
          <cell r="E439" t="str">
            <v>ARLINGTON BLVD &amp; POTRERO AV</v>
          </cell>
          <cell r="F439">
            <v>1</v>
          </cell>
          <cell r="G439">
            <v>1</v>
          </cell>
          <cell r="H439">
            <v>2</v>
          </cell>
          <cell r="I439">
            <v>37.929769999999998</v>
          </cell>
          <cell r="J439">
            <v>-122.304585</v>
          </cell>
          <cell r="K439" t="str">
            <v>EL CERRITO</v>
          </cell>
          <cell r="L439" t="str">
            <v>CONTRA COSTA</v>
          </cell>
          <cell r="M439">
            <v>1</v>
          </cell>
        </row>
        <row r="440">
          <cell r="A440">
            <v>56867</v>
          </cell>
          <cell r="B440" t="str">
            <v>WEEKDAY</v>
          </cell>
          <cell r="C440">
            <v>3943</v>
          </cell>
          <cell r="D440">
            <v>500250</v>
          </cell>
          <cell r="E440" t="str">
            <v>ARLINGTON BLVD &amp; RIFLE RANGE</v>
          </cell>
          <cell r="F440">
            <v>0</v>
          </cell>
          <cell r="G440">
            <v>3</v>
          </cell>
          <cell r="H440">
            <v>3</v>
          </cell>
          <cell r="I440">
            <v>37.925587999999998</v>
          </cell>
          <cell r="J440">
            <v>-122.294335</v>
          </cell>
          <cell r="K440" t="str">
            <v>EL CERRITO</v>
          </cell>
          <cell r="L440" t="str">
            <v>CONTRA COSTA</v>
          </cell>
          <cell r="M440">
            <v>1</v>
          </cell>
        </row>
        <row r="441">
          <cell r="A441">
            <v>50201</v>
          </cell>
          <cell r="B441" t="str">
            <v>WEEKDAY</v>
          </cell>
          <cell r="C441">
            <v>4382</v>
          </cell>
          <cell r="D441">
            <v>500260</v>
          </cell>
          <cell r="E441" t="str">
            <v>ARLINGTON BLVD &amp; SCENIC ST</v>
          </cell>
          <cell r="F441">
            <v>0</v>
          </cell>
          <cell r="G441">
            <v>1</v>
          </cell>
          <cell r="H441">
            <v>1</v>
          </cell>
          <cell r="I441">
            <v>37.930506000000001</v>
          </cell>
          <cell r="J441">
            <v>-122.306552</v>
          </cell>
          <cell r="K441" t="str">
            <v>EL CERRITO</v>
          </cell>
          <cell r="L441" t="str">
            <v>CONTRA COSTA</v>
          </cell>
          <cell r="M441">
            <v>1</v>
          </cell>
        </row>
        <row r="442">
          <cell r="A442">
            <v>50256</v>
          </cell>
          <cell r="B442" t="str">
            <v>WEEKDAY</v>
          </cell>
          <cell r="C442">
            <v>4913</v>
          </cell>
          <cell r="D442">
            <v>500300</v>
          </cell>
          <cell r="E442" t="str">
            <v>ASHBURY AV &amp; CENTRAL AV</v>
          </cell>
          <cell r="F442">
            <v>0</v>
          </cell>
          <cell r="G442">
            <v>0</v>
          </cell>
          <cell r="H442">
            <v>0</v>
          </cell>
          <cell r="I442">
            <v>37.904795</v>
          </cell>
          <cell r="J442">
            <v>-122.294269</v>
          </cell>
          <cell r="K442" t="str">
            <v>EL CERRITO</v>
          </cell>
          <cell r="L442" t="str">
            <v>CONTRA COSTA</v>
          </cell>
          <cell r="M442">
            <v>1</v>
          </cell>
        </row>
        <row r="443">
          <cell r="A443">
            <v>55177</v>
          </cell>
          <cell r="B443" t="str">
            <v>WEEKDAY</v>
          </cell>
          <cell r="C443">
            <v>4671</v>
          </cell>
          <cell r="D443">
            <v>500310</v>
          </cell>
          <cell r="E443" t="str">
            <v>ASHBURY AV &amp; CENTRAL AV</v>
          </cell>
          <cell r="F443">
            <v>0</v>
          </cell>
          <cell r="G443">
            <v>1</v>
          </cell>
          <cell r="H443">
            <v>1</v>
          </cell>
          <cell r="I443">
            <v>37.905672000000003</v>
          </cell>
          <cell r="J443">
            <v>-122.29528000000001</v>
          </cell>
          <cell r="K443" t="str">
            <v>EL CERRITO</v>
          </cell>
          <cell r="L443" t="str">
            <v>CONTRA COSTA</v>
          </cell>
          <cell r="M443">
            <v>1</v>
          </cell>
        </row>
        <row r="444">
          <cell r="A444">
            <v>59955</v>
          </cell>
          <cell r="B444" t="str">
            <v>WEEKDAY</v>
          </cell>
          <cell r="C444">
            <v>601</v>
          </cell>
          <cell r="D444">
            <v>500320</v>
          </cell>
          <cell r="E444" t="str">
            <v>ASHBURY AV &amp; EUREKA AV</v>
          </cell>
          <cell r="F444">
            <v>46</v>
          </cell>
          <cell r="G444">
            <v>32</v>
          </cell>
          <cell r="H444">
            <v>78</v>
          </cell>
          <cell r="I444">
            <v>37.908284999999999</v>
          </cell>
          <cell r="J444">
            <v>-122.295953</v>
          </cell>
          <cell r="K444" t="str">
            <v>EL CERRITO</v>
          </cell>
          <cell r="L444" t="str">
            <v>CONTRA COSTA</v>
          </cell>
          <cell r="M444">
            <v>1</v>
          </cell>
        </row>
        <row r="445">
          <cell r="A445">
            <v>57112</v>
          </cell>
          <cell r="B445" t="str">
            <v>WEEKDAY</v>
          </cell>
          <cell r="C445">
            <v>985</v>
          </cell>
          <cell r="D445">
            <v>500330</v>
          </cell>
          <cell r="E445" t="str">
            <v>ASHBURY AV &amp; EUREKA AV</v>
          </cell>
          <cell r="F445">
            <v>18</v>
          </cell>
          <cell r="G445">
            <v>26</v>
          </cell>
          <cell r="H445">
            <v>44</v>
          </cell>
          <cell r="I445">
            <v>37.907884000000003</v>
          </cell>
          <cell r="J445">
            <v>-122.29666400000001</v>
          </cell>
          <cell r="K445" t="str">
            <v>EL CERRITO</v>
          </cell>
          <cell r="L445" t="str">
            <v>CONTRA COSTA</v>
          </cell>
          <cell r="M445">
            <v>1</v>
          </cell>
        </row>
        <row r="446">
          <cell r="A446">
            <v>50301</v>
          </cell>
          <cell r="B446" t="str">
            <v>WEEKDAY</v>
          </cell>
          <cell r="C446">
            <v>2262</v>
          </cell>
          <cell r="D446">
            <v>500350</v>
          </cell>
          <cell r="E446" t="str">
            <v>ASHBURY AV &amp; STOCKTON AV</v>
          </cell>
          <cell r="F446">
            <v>12</v>
          </cell>
          <cell r="G446">
            <v>2</v>
          </cell>
          <cell r="H446">
            <v>14</v>
          </cell>
          <cell r="I446">
            <v>37.910173</v>
          </cell>
          <cell r="J446">
            <v>-122.299289</v>
          </cell>
          <cell r="K446" t="str">
            <v>EL CERRITO</v>
          </cell>
          <cell r="L446" t="str">
            <v>CONTRA COSTA</v>
          </cell>
          <cell r="M446">
            <v>1</v>
          </cell>
        </row>
        <row r="447">
          <cell r="A447">
            <v>57856</v>
          </cell>
          <cell r="B447" t="str">
            <v>WEEKDAY</v>
          </cell>
          <cell r="C447">
            <v>1739</v>
          </cell>
          <cell r="D447">
            <v>500360</v>
          </cell>
          <cell r="E447" t="str">
            <v>ASHBURY AV &amp; STOCKTON AV</v>
          </cell>
          <cell r="F447">
            <v>14</v>
          </cell>
          <cell r="G447">
            <v>8</v>
          </cell>
          <cell r="H447">
            <v>22</v>
          </cell>
          <cell r="I447">
            <v>37.910330000000002</v>
          </cell>
          <cell r="J447">
            <v>-122.299273</v>
          </cell>
          <cell r="K447" t="str">
            <v>EL CERRITO</v>
          </cell>
          <cell r="L447" t="str">
            <v>CONTRA COSTA</v>
          </cell>
          <cell r="M447">
            <v>1</v>
          </cell>
        </row>
        <row r="448">
          <cell r="A448">
            <v>50356</v>
          </cell>
          <cell r="B448" t="str">
            <v>WEEKDAY</v>
          </cell>
          <cell r="C448">
            <v>4035</v>
          </cell>
          <cell r="D448">
            <v>500370</v>
          </cell>
          <cell r="E448" t="str">
            <v>BARRETT AV &amp; #6509</v>
          </cell>
          <cell r="F448">
            <v>1</v>
          </cell>
          <cell r="G448">
            <v>2</v>
          </cell>
          <cell r="H448">
            <v>2</v>
          </cell>
          <cell r="I448">
            <v>37.935952999999998</v>
          </cell>
          <cell r="J448">
            <v>-122.308948</v>
          </cell>
          <cell r="K448" t="str">
            <v>EL CERRITO</v>
          </cell>
          <cell r="L448" t="str">
            <v>CONTRA COSTA</v>
          </cell>
          <cell r="M448">
            <v>1</v>
          </cell>
        </row>
        <row r="449">
          <cell r="A449">
            <v>57223</v>
          </cell>
          <cell r="B449" t="str">
            <v>WEEKDAY</v>
          </cell>
          <cell r="C449">
            <v>3844</v>
          </cell>
          <cell r="D449">
            <v>500380</v>
          </cell>
          <cell r="E449" t="str">
            <v>BARRETT AV &amp; ARLINGTON BLVD</v>
          </cell>
          <cell r="F449">
            <v>1</v>
          </cell>
          <cell r="G449">
            <v>2</v>
          </cell>
          <cell r="H449">
            <v>3</v>
          </cell>
          <cell r="I449">
            <v>37.934820000000002</v>
          </cell>
          <cell r="J449">
            <v>-122.30801599999999</v>
          </cell>
          <cell r="K449" t="str">
            <v>EL CERRITO</v>
          </cell>
          <cell r="L449" t="str">
            <v>CONTRA COSTA</v>
          </cell>
          <cell r="M449">
            <v>1</v>
          </cell>
        </row>
        <row r="450">
          <cell r="A450">
            <v>59941</v>
          </cell>
          <cell r="B450" t="str">
            <v>WEEKDAY</v>
          </cell>
          <cell r="C450">
            <v>3939</v>
          </cell>
          <cell r="D450">
            <v>500390</v>
          </cell>
          <cell r="E450" t="str">
            <v>BARRETT AV &amp; ARLINGTON BLVD</v>
          </cell>
          <cell r="F450">
            <v>0</v>
          </cell>
          <cell r="G450">
            <v>2</v>
          </cell>
          <cell r="H450">
            <v>3</v>
          </cell>
          <cell r="I450">
            <v>37.935021999999996</v>
          </cell>
          <cell r="J450">
            <v>-122.308004</v>
          </cell>
          <cell r="K450" t="str">
            <v>EL CERRITO</v>
          </cell>
          <cell r="L450" t="str">
            <v>CONTRA COSTA</v>
          </cell>
          <cell r="M450">
            <v>1</v>
          </cell>
        </row>
        <row r="451">
          <cell r="A451">
            <v>55459</v>
          </cell>
          <cell r="B451" t="str">
            <v>WEEKDAY</v>
          </cell>
          <cell r="C451">
            <v>3060</v>
          </cell>
          <cell r="D451">
            <v>500400</v>
          </cell>
          <cell r="E451" t="str">
            <v>BARRETT AV &amp; CARQUINEZ AV</v>
          </cell>
          <cell r="F451">
            <v>4</v>
          </cell>
          <cell r="G451">
            <v>3</v>
          </cell>
          <cell r="H451">
            <v>7</v>
          </cell>
          <cell r="I451">
            <v>37.936346999999998</v>
          </cell>
          <cell r="J451">
            <v>-122.31181100000001</v>
          </cell>
          <cell r="K451" t="str">
            <v>EL CERRITO</v>
          </cell>
          <cell r="L451" t="str">
            <v>CONTRA COSTA</v>
          </cell>
          <cell r="M451">
            <v>1</v>
          </cell>
        </row>
        <row r="452">
          <cell r="A452">
            <v>51190</v>
          </cell>
          <cell r="B452" t="str">
            <v>WEEKDAY</v>
          </cell>
          <cell r="C452">
            <v>3240</v>
          </cell>
          <cell r="D452">
            <v>500410</v>
          </cell>
          <cell r="E452" t="str">
            <v>BARRETT AV &amp; CARQUINEZ AV</v>
          </cell>
          <cell r="F452">
            <v>2</v>
          </cell>
          <cell r="G452">
            <v>4</v>
          </cell>
          <cell r="H452">
            <v>6</v>
          </cell>
          <cell r="I452">
            <v>37.936450000000001</v>
          </cell>
          <cell r="J452">
            <v>-122.311896</v>
          </cell>
          <cell r="K452" t="str">
            <v>EL CERRITO</v>
          </cell>
          <cell r="L452" t="str">
            <v>CONTRA COSTA</v>
          </cell>
          <cell r="M452">
            <v>1</v>
          </cell>
        </row>
        <row r="453">
          <cell r="A453">
            <v>54384</v>
          </cell>
          <cell r="B453" t="str">
            <v>WEEKDAY</v>
          </cell>
          <cell r="C453">
            <v>4297</v>
          </cell>
          <cell r="D453">
            <v>500420</v>
          </cell>
          <cell r="E453" t="str">
            <v>BARRETT AV &amp; EDWARDS AV</v>
          </cell>
          <cell r="F453">
            <v>0</v>
          </cell>
          <cell r="G453">
            <v>2</v>
          </cell>
          <cell r="H453">
            <v>2</v>
          </cell>
          <cell r="I453">
            <v>37.936625999999997</v>
          </cell>
          <cell r="J453">
            <v>-122.316208</v>
          </cell>
          <cell r="K453" t="str">
            <v>EL CERRITO</v>
          </cell>
          <cell r="L453" t="str">
            <v>CONTRA COSTA</v>
          </cell>
          <cell r="M453">
            <v>1</v>
          </cell>
        </row>
        <row r="454">
          <cell r="A454">
            <v>54898</v>
          </cell>
          <cell r="B454" t="str">
            <v>WEEKDAY</v>
          </cell>
          <cell r="C454">
            <v>3935</v>
          </cell>
          <cell r="D454">
            <v>500430</v>
          </cell>
          <cell r="E454" t="str">
            <v>BARRETT AV &amp; EDWARDS AV</v>
          </cell>
          <cell r="F454">
            <v>2</v>
          </cell>
          <cell r="G454">
            <v>1</v>
          </cell>
          <cell r="H454">
            <v>3</v>
          </cell>
          <cell r="I454">
            <v>37.936419999999998</v>
          </cell>
          <cell r="J454">
            <v>-122.316524</v>
          </cell>
          <cell r="K454" t="str">
            <v>EL CERRITO</v>
          </cell>
          <cell r="L454" t="str">
            <v>CONTRA COSTA</v>
          </cell>
          <cell r="M454">
            <v>1</v>
          </cell>
        </row>
        <row r="455">
          <cell r="A455">
            <v>50993</v>
          </cell>
          <cell r="B455" t="str">
            <v>WEEKDAY</v>
          </cell>
          <cell r="C455">
            <v>4510</v>
          </cell>
          <cell r="D455">
            <v>500440</v>
          </cell>
          <cell r="E455" t="str">
            <v>BARRETT AV &amp; HARRIS AV</v>
          </cell>
          <cell r="F455">
            <v>1</v>
          </cell>
          <cell r="G455">
            <v>0</v>
          </cell>
          <cell r="H455">
            <v>1</v>
          </cell>
          <cell r="I455">
            <v>37.934919000000001</v>
          </cell>
          <cell r="J455">
            <v>-122.319777</v>
          </cell>
          <cell r="K455" t="str">
            <v>EL CERRITO</v>
          </cell>
          <cell r="L455" t="str">
            <v>CONTRA COSTA</v>
          </cell>
          <cell r="M455">
            <v>1</v>
          </cell>
        </row>
        <row r="456">
          <cell r="A456">
            <v>57670</v>
          </cell>
          <cell r="B456" t="str">
            <v>WEEKDAY</v>
          </cell>
          <cell r="C456">
            <v>3930</v>
          </cell>
          <cell r="D456">
            <v>500450</v>
          </cell>
          <cell r="E456" t="str">
            <v>BARRETT AV &amp; LA HONDA AV</v>
          </cell>
          <cell r="F456">
            <v>2</v>
          </cell>
          <cell r="G456">
            <v>1</v>
          </cell>
          <cell r="H456">
            <v>3</v>
          </cell>
          <cell r="I456">
            <v>37.935983</v>
          </cell>
          <cell r="J456">
            <v>-122.309333</v>
          </cell>
          <cell r="K456" t="str">
            <v>EL CERRITO</v>
          </cell>
          <cell r="L456" t="str">
            <v>CONTRA COSTA</v>
          </cell>
          <cell r="M456">
            <v>1</v>
          </cell>
        </row>
        <row r="457">
          <cell r="A457">
            <v>53307</v>
          </cell>
          <cell r="B457" t="str">
            <v>WEEKDAY</v>
          </cell>
          <cell r="C457">
            <v>3271</v>
          </cell>
          <cell r="D457">
            <v>500460</v>
          </cell>
          <cell r="E457" t="str">
            <v>BARRETT AV &amp; TULARE AV</v>
          </cell>
          <cell r="F457">
            <v>2</v>
          </cell>
          <cell r="G457">
            <v>4</v>
          </cell>
          <cell r="H457">
            <v>6</v>
          </cell>
          <cell r="I457">
            <v>37.936391999999998</v>
          </cell>
          <cell r="J457">
            <v>-122.31445600000001</v>
          </cell>
          <cell r="K457" t="str">
            <v>EL CERRITO</v>
          </cell>
          <cell r="L457" t="str">
            <v>CONTRA COSTA</v>
          </cell>
          <cell r="M457">
            <v>1</v>
          </cell>
        </row>
        <row r="458">
          <cell r="A458">
            <v>50996</v>
          </cell>
          <cell r="B458" t="str">
            <v>WEEKDAY</v>
          </cell>
          <cell r="C458">
            <v>3348</v>
          </cell>
          <cell r="D458">
            <v>500470</v>
          </cell>
          <cell r="E458" t="str">
            <v>BARRETT AV &amp; TULARE AV</v>
          </cell>
          <cell r="F458">
            <v>4</v>
          </cell>
          <cell r="G458">
            <v>2</v>
          </cell>
          <cell r="H458">
            <v>5</v>
          </cell>
          <cell r="I458">
            <v>37.936304999999997</v>
          </cell>
          <cell r="J458">
            <v>-122.314744</v>
          </cell>
          <cell r="K458" t="str">
            <v>EL CERRITO</v>
          </cell>
          <cell r="L458" t="str">
            <v>CONTRA COSTA</v>
          </cell>
          <cell r="M458">
            <v>1</v>
          </cell>
        </row>
        <row r="459">
          <cell r="A459">
            <v>59010</v>
          </cell>
          <cell r="B459" t="str">
            <v>WEEKDAY</v>
          </cell>
          <cell r="C459">
            <v>4302</v>
          </cell>
          <cell r="D459">
            <v>500480</v>
          </cell>
          <cell r="E459" t="str">
            <v>BARRETT AV &amp; TULLER AV</v>
          </cell>
          <cell r="F459">
            <v>0</v>
          </cell>
          <cell r="G459">
            <v>1</v>
          </cell>
          <cell r="H459">
            <v>2</v>
          </cell>
          <cell r="I459">
            <v>37.935544</v>
          </cell>
          <cell r="J459">
            <v>-122.319497</v>
          </cell>
          <cell r="K459" t="str">
            <v>EL CERRITO</v>
          </cell>
          <cell r="L459" t="str">
            <v>CONTRA COSTA</v>
          </cell>
          <cell r="M459">
            <v>1</v>
          </cell>
        </row>
        <row r="460">
          <cell r="A460">
            <v>51321</v>
          </cell>
          <cell r="B460" t="str">
            <v>WEEKDAY</v>
          </cell>
          <cell r="C460">
            <v>4017</v>
          </cell>
          <cell r="D460">
            <v>500490</v>
          </cell>
          <cell r="E460" t="str">
            <v>BARRETT AV &amp; YUBA ST</v>
          </cell>
          <cell r="F460">
            <v>1</v>
          </cell>
          <cell r="G460">
            <v>2</v>
          </cell>
          <cell r="H460">
            <v>2</v>
          </cell>
          <cell r="I460">
            <v>37.936169999999997</v>
          </cell>
          <cell r="J460">
            <v>-122.317583</v>
          </cell>
          <cell r="K460" t="str">
            <v>EL CERRITO</v>
          </cell>
          <cell r="L460" t="str">
            <v>CONTRA COSTA</v>
          </cell>
          <cell r="M460">
            <v>1</v>
          </cell>
        </row>
        <row r="461">
          <cell r="A461">
            <v>53317</v>
          </cell>
          <cell r="B461" t="str">
            <v>WEEKDAY</v>
          </cell>
          <cell r="C461">
            <v>4690</v>
          </cell>
          <cell r="D461">
            <v>500500</v>
          </cell>
          <cell r="E461" t="str">
            <v>BARRETT AV &amp; YUBA ST</v>
          </cell>
          <cell r="F461">
            <v>0</v>
          </cell>
          <cell r="G461">
            <v>0</v>
          </cell>
          <cell r="H461">
            <v>0</v>
          </cell>
          <cell r="I461">
            <v>37.936</v>
          </cell>
          <cell r="J461">
            <v>-122.317871</v>
          </cell>
          <cell r="K461" t="str">
            <v>EL CERRITO</v>
          </cell>
          <cell r="L461" t="str">
            <v>CONTRA COSTA</v>
          </cell>
          <cell r="M461">
            <v>1</v>
          </cell>
        </row>
        <row r="462">
          <cell r="A462">
            <v>50512</v>
          </cell>
          <cell r="B462" t="str">
            <v>WEEKDAY</v>
          </cell>
          <cell r="C462">
            <v>4031</v>
          </cell>
          <cell r="D462">
            <v>500510</v>
          </cell>
          <cell r="E462" t="str">
            <v>CARLSON BLVD &amp; CENTRAL AV</v>
          </cell>
          <cell r="F462">
            <v>2</v>
          </cell>
          <cell r="G462">
            <v>0</v>
          </cell>
          <cell r="H462">
            <v>2</v>
          </cell>
          <cell r="I462">
            <v>37.902189999999997</v>
          </cell>
          <cell r="J462">
            <v>-122.304621</v>
          </cell>
          <cell r="K462" t="str">
            <v>EL CERRITO</v>
          </cell>
          <cell r="L462" t="str">
            <v>CONTRA COSTA</v>
          </cell>
          <cell r="M462">
            <v>1</v>
          </cell>
        </row>
        <row r="463">
          <cell r="A463">
            <v>50523</v>
          </cell>
          <cell r="B463" t="str">
            <v>WEEKDAY</v>
          </cell>
          <cell r="C463">
            <v>5005</v>
          </cell>
          <cell r="D463">
            <v>500520</v>
          </cell>
          <cell r="E463" t="str">
            <v>CARLSON BLVD &amp; CENTRAL AV</v>
          </cell>
          <cell r="F463">
            <v>0</v>
          </cell>
          <cell r="G463">
            <v>0</v>
          </cell>
          <cell r="H463">
            <v>0</v>
          </cell>
          <cell r="I463">
            <v>37.902030000000003</v>
          </cell>
          <cell r="J463">
            <v>-122.3048</v>
          </cell>
          <cell r="K463" t="str">
            <v>EL CERRITO</v>
          </cell>
          <cell r="L463" t="str">
            <v>CONTRA COSTA</v>
          </cell>
          <cell r="M463">
            <v>1</v>
          </cell>
        </row>
        <row r="464">
          <cell r="A464">
            <v>52033</v>
          </cell>
          <cell r="B464" t="str">
            <v>WEEKDAY</v>
          </cell>
          <cell r="C464">
            <v>3642</v>
          </cell>
          <cell r="D464">
            <v>500530</v>
          </cell>
          <cell r="E464" t="str">
            <v>CENTRAL AV &amp; CARLSON BLVD</v>
          </cell>
          <cell r="F464">
            <v>4</v>
          </cell>
          <cell r="G464">
            <v>0</v>
          </cell>
          <cell r="H464">
            <v>4</v>
          </cell>
          <cell r="I464">
            <v>37.901510000000002</v>
          </cell>
          <cell r="J464">
            <v>-122.30543900000001</v>
          </cell>
          <cell r="K464" t="str">
            <v>EL CERRITO</v>
          </cell>
          <cell r="L464" t="str">
            <v>CONTRA COSTA</v>
          </cell>
          <cell r="M464">
            <v>1</v>
          </cell>
        </row>
        <row r="465">
          <cell r="A465">
            <v>52544</v>
          </cell>
          <cell r="B465" t="str">
            <v>WEEKDAY</v>
          </cell>
          <cell r="C465">
            <v>539</v>
          </cell>
          <cell r="D465">
            <v>500540</v>
          </cell>
          <cell r="E465" t="str">
            <v>CENTRAL AV &amp; SAN PABLO AV</v>
          </cell>
          <cell r="F465">
            <v>63</v>
          </cell>
          <cell r="G465">
            <v>27</v>
          </cell>
          <cell r="H465">
            <v>90</v>
          </cell>
          <cell r="I465">
            <v>37.902352</v>
          </cell>
          <cell r="J465">
            <v>-122.30309699999999</v>
          </cell>
          <cell r="K465" t="str">
            <v>EL CERRITO</v>
          </cell>
          <cell r="L465" t="str">
            <v>CONTRA COSTA</v>
          </cell>
          <cell r="M465">
            <v>1</v>
          </cell>
        </row>
        <row r="466">
          <cell r="A466">
            <v>52066</v>
          </cell>
          <cell r="B466" t="str">
            <v>WEEKDAY</v>
          </cell>
          <cell r="C466">
            <v>955</v>
          </cell>
          <cell r="D466">
            <v>500550</v>
          </cell>
          <cell r="E466" t="str">
            <v>CENTRAL AV &amp; SAN PABLO AV</v>
          </cell>
          <cell r="F466">
            <v>12</v>
          </cell>
          <cell r="G466">
            <v>34</v>
          </cell>
          <cell r="H466">
            <v>45</v>
          </cell>
          <cell r="I466">
            <v>37.902307</v>
          </cell>
          <cell r="J466">
            <v>-122.302943</v>
          </cell>
          <cell r="K466" t="str">
            <v>EL CERRITO</v>
          </cell>
          <cell r="L466" t="str">
            <v>CONTRA COSTA</v>
          </cell>
          <cell r="M466">
            <v>1</v>
          </cell>
        </row>
        <row r="467">
          <cell r="A467">
            <v>50601</v>
          </cell>
          <cell r="B467" t="str">
            <v>WEEKDAY</v>
          </cell>
          <cell r="C467">
            <v>3507</v>
          </cell>
          <cell r="D467">
            <v>500560</v>
          </cell>
          <cell r="E467" t="str">
            <v>CENTRAL AV &amp; YOSEMITE AV</v>
          </cell>
          <cell r="F467">
            <v>2</v>
          </cell>
          <cell r="G467">
            <v>3</v>
          </cell>
          <cell r="H467">
            <v>4</v>
          </cell>
          <cell r="I467">
            <v>37.901721999999999</v>
          </cell>
          <cell r="J467">
            <v>-122.30546</v>
          </cell>
          <cell r="K467" t="str">
            <v>EL CERRITO</v>
          </cell>
          <cell r="L467" t="str">
            <v>CONTRA COSTA</v>
          </cell>
          <cell r="M467">
            <v>1</v>
          </cell>
        </row>
        <row r="468">
          <cell r="A468">
            <v>58780</v>
          </cell>
          <cell r="B468" t="str">
            <v>WEEKDAY</v>
          </cell>
          <cell r="C468">
            <v>4045</v>
          </cell>
          <cell r="D468">
            <v>500570</v>
          </cell>
          <cell r="E468" t="str">
            <v>COLUSA AV &amp; CURRY AV</v>
          </cell>
          <cell r="F468">
            <v>2</v>
          </cell>
          <cell r="G468">
            <v>0</v>
          </cell>
          <cell r="H468">
            <v>2</v>
          </cell>
          <cell r="I468">
            <v>37.902997999999997</v>
          </cell>
          <cell r="J468">
            <v>-122.288674</v>
          </cell>
          <cell r="K468" t="str">
            <v>EL CERRITO</v>
          </cell>
          <cell r="L468" t="str">
            <v>CONTRA COSTA</v>
          </cell>
          <cell r="M468">
            <v>1</v>
          </cell>
        </row>
        <row r="469">
          <cell r="A469">
            <v>52625</v>
          </cell>
          <cell r="B469" t="str">
            <v>WEEKDAY</v>
          </cell>
          <cell r="C469">
            <v>3023</v>
          </cell>
          <cell r="D469">
            <v>500580</v>
          </cell>
          <cell r="E469" t="str">
            <v>COLUSA AV &amp; FAIRMOUNT AV</v>
          </cell>
          <cell r="F469">
            <v>6</v>
          </cell>
          <cell r="G469">
            <v>1</v>
          </cell>
          <cell r="H469">
            <v>7</v>
          </cell>
          <cell r="I469">
            <v>37.903897999999998</v>
          </cell>
          <cell r="J469">
            <v>-122.290772</v>
          </cell>
          <cell r="K469" t="str">
            <v>EL CERRITO</v>
          </cell>
          <cell r="L469" t="str">
            <v>CONTRA COSTA</v>
          </cell>
          <cell r="M469">
            <v>1</v>
          </cell>
        </row>
        <row r="470">
          <cell r="A470">
            <v>59882</v>
          </cell>
          <cell r="B470" t="str">
            <v>WEEKDAY</v>
          </cell>
          <cell r="C470">
            <v>4445</v>
          </cell>
          <cell r="D470">
            <v>500600</v>
          </cell>
          <cell r="E470" t="str">
            <v>COLUSA AV &amp; LYNN AV</v>
          </cell>
          <cell r="F470">
            <v>1</v>
          </cell>
          <cell r="G470">
            <v>0</v>
          </cell>
          <cell r="H470">
            <v>1</v>
          </cell>
          <cell r="I470">
            <v>37.900863000000001</v>
          </cell>
          <cell r="J470">
            <v>-122.288409</v>
          </cell>
          <cell r="K470" t="str">
            <v>EL CERRITO</v>
          </cell>
          <cell r="L470" t="str">
            <v>CONTRA COSTA</v>
          </cell>
          <cell r="M470">
            <v>1</v>
          </cell>
        </row>
        <row r="471">
          <cell r="A471">
            <v>50901</v>
          </cell>
          <cell r="B471" t="str">
            <v>WEEKDAY</v>
          </cell>
          <cell r="C471">
            <v>4916</v>
          </cell>
          <cell r="D471">
            <v>500610</v>
          </cell>
          <cell r="E471" t="str">
            <v>CUTTING BLVD &amp; ALVA AV</v>
          </cell>
          <cell r="F471">
            <v>0</v>
          </cell>
          <cell r="G471">
            <v>0</v>
          </cell>
          <cell r="H471">
            <v>0</v>
          </cell>
          <cell r="I471">
            <v>37.931728999999997</v>
          </cell>
          <cell r="J471">
            <v>-122.31106</v>
          </cell>
          <cell r="K471" t="str">
            <v>EL CERRITO</v>
          </cell>
          <cell r="L471" t="str">
            <v>CONTRA COSTA</v>
          </cell>
          <cell r="M471">
            <v>1</v>
          </cell>
        </row>
        <row r="472">
          <cell r="A472">
            <v>50956</v>
          </cell>
          <cell r="B472" t="str">
            <v>WEEKDAY</v>
          </cell>
          <cell r="C472">
            <v>4851</v>
          </cell>
          <cell r="D472">
            <v>500620</v>
          </cell>
          <cell r="E472" t="str">
            <v>CUTTING BLVD &amp; HAGEN BLVD</v>
          </cell>
          <cell r="F472">
            <v>0</v>
          </cell>
          <cell r="G472">
            <v>0</v>
          </cell>
          <cell r="H472">
            <v>0</v>
          </cell>
          <cell r="I472">
            <v>37.929233000000004</v>
          </cell>
          <cell r="J472">
            <v>-122.31196300000001</v>
          </cell>
          <cell r="K472" t="str">
            <v>EL CERRITO</v>
          </cell>
          <cell r="L472" t="str">
            <v>CONTRA COSTA</v>
          </cell>
          <cell r="M472">
            <v>1</v>
          </cell>
        </row>
        <row r="473">
          <cell r="A473">
            <v>51523</v>
          </cell>
          <cell r="B473" t="str">
            <v>WEEKDAY</v>
          </cell>
          <cell r="C473">
            <v>4524</v>
          </cell>
          <cell r="D473">
            <v>500630</v>
          </cell>
          <cell r="E473" t="str">
            <v>CUTTING BLVD &amp; IRMA AV</v>
          </cell>
          <cell r="F473">
            <v>0</v>
          </cell>
          <cell r="G473">
            <v>1</v>
          </cell>
          <cell r="H473">
            <v>1</v>
          </cell>
          <cell r="I473">
            <v>37.931503999999997</v>
          </cell>
          <cell r="J473">
            <v>-122.31104999999999</v>
          </cell>
          <cell r="K473" t="str">
            <v>EL CERRITO</v>
          </cell>
          <cell r="L473" t="str">
            <v>CONTRA COSTA</v>
          </cell>
          <cell r="M473">
            <v>1</v>
          </cell>
        </row>
        <row r="474">
          <cell r="A474">
            <v>51612</v>
          </cell>
          <cell r="B474" t="str">
            <v>WEEKDAY</v>
          </cell>
          <cell r="C474">
            <v>4467</v>
          </cell>
          <cell r="D474">
            <v>500650</v>
          </cell>
          <cell r="E474" t="str">
            <v>CUTTING BLVD &amp; KENILWORTH ST</v>
          </cell>
          <cell r="F474">
            <v>1</v>
          </cell>
          <cell r="G474">
            <v>0</v>
          </cell>
          <cell r="H474">
            <v>1</v>
          </cell>
          <cell r="I474">
            <v>37.927871000000003</v>
          </cell>
          <cell r="J474">
            <v>-122.312991</v>
          </cell>
          <cell r="K474" t="str">
            <v>EL CERRITO</v>
          </cell>
          <cell r="L474" t="str">
            <v>CONTRA COSTA</v>
          </cell>
          <cell r="M474">
            <v>1</v>
          </cell>
        </row>
        <row r="475">
          <cell r="A475">
            <v>59883</v>
          </cell>
          <cell r="B475" t="str">
            <v>WEEKDAY</v>
          </cell>
          <cell r="C475">
            <v>1241</v>
          </cell>
          <cell r="D475">
            <v>500660</v>
          </cell>
          <cell r="E475" t="str">
            <v>CUTTING BLVD &amp; PEERLESS AV</v>
          </cell>
          <cell r="F475">
            <v>7</v>
          </cell>
          <cell r="G475">
            <v>28</v>
          </cell>
          <cell r="H475">
            <v>35</v>
          </cell>
          <cell r="I475">
            <v>37.925296000000003</v>
          </cell>
          <cell r="J475">
            <v>-122.31968500000001</v>
          </cell>
          <cell r="K475" t="str">
            <v>EL CERRITO</v>
          </cell>
          <cell r="L475" t="str">
            <v>CONTRA COSTA</v>
          </cell>
          <cell r="M475">
            <v>1</v>
          </cell>
        </row>
        <row r="476">
          <cell r="A476">
            <v>53544</v>
          </cell>
          <cell r="B476" t="str">
            <v>WEEKDAY</v>
          </cell>
          <cell r="C476">
            <v>351</v>
          </cell>
          <cell r="D476">
            <v>500670</v>
          </cell>
          <cell r="E476" t="str">
            <v>CUTTING BLVD &amp; SAN PABLO AV</v>
          </cell>
          <cell r="F476">
            <v>99</v>
          </cell>
          <cell r="G476">
            <v>32</v>
          </cell>
          <cell r="H476">
            <v>131</v>
          </cell>
          <cell r="I476">
            <v>37.925485000000002</v>
          </cell>
          <cell r="J476">
            <v>-122.319413</v>
          </cell>
          <cell r="K476" t="str">
            <v>EL CERRITO</v>
          </cell>
          <cell r="L476" t="str">
            <v>CONTRA COSTA</v>
          </cell>
          <cell r="M476">
            <v>1</v>
          </cell>
        </row>
        <row r="477">
          <cell r="A477">
            <v>51901</v>
          </cell>
          <cell r="B477" t="str">
            <v>WEEKDAY</v>
          </cell>
          <cell r="C477">
            <v>5005</v>
          </cell>
          <cell r="D477">
            <v>500680</v>
          </cell>
          <cell r="E477" t="str">
            <v>CUTTING BLVD &amp; SNOWDEN AV</v>
          </cell>
          <cell r="F477">
            <v>0</v>
          </cell>
          <cell r="G477">
            <v>0</v>
          </cell>
          <cell r="H477">
            <v>0</v>
          </cell>
          <cell r="I477">
            <v>37.927199999999999</v>
          </cell>
          <cell r="J477">
            <v>-122.31339</v>
          </cell>
          <cell r="K477" t="str">
            <v>EL CERRITO</v>
          </cell>
          <cell r="L477" t="str">
            <v>CONTRA COSTA</v>
          </cell>
          <cell r="M477">
            <v>1</v>
          </cell>
        </row>
        <row r="478">
          <cell r="A478">
            <v>51912</v>
          </cell>
          <cell r="B478" t="str">
            <v>WEEKDAY</v>
          </cell>
          <cell r="C478">
            <v>4458</v>
          </cell>
          <cell r="D478">
            <v>500690</v>
          </cell>
          <cell r="E478" t="str">
            <v>CUTTING BLVD &amp; WILSON WAY</v>
          </cell>
          <cell r="F478">
            <v>0</v>
          </cell>
          <cell r="G478">
            <v>1</v>
          </cell>
          <cell r="H478">
            <v>1</v>
          </cell>
          <cell r="I478">
            <v>37.92933</v>
          </cell>
          <cell r="J478">
            <v>-122.311634</v>
          </cell>
          <cell r="K478" t="str">
            <v>EL CERRITO</v>
          </cell>
          <cell r="L478" t="str">
            <v>CONTRA COSTA</v>
          </cell>
          <cell r="M478">
            <v>1</v>
          </cell>
        </row>
        <row r="479">
          <cell r="A479">
            <v>58885</v>
          </cell>
          <cell r="B479" t="str">
            <v>WEEKDAY</v>
          </cell>
          <cell r="C479">
            <v>214</v>
          </cell>
          <cell r="D479">
            <v>500700</v>
          </cell>
          <cell r="E479" t="str">
            <v>DEL NORTE BART</v>
          </cell>
          <cell r="F479">
            <v>85</v>
          </cell>
          <cell r="G479">
            <v>124</v>
          </cell>
          <cell r="H479">
            <v>209</v>
          </cell>
          <cell r="I479">
            <v>37.924827999999998</v>
          </cell>
          <cell r="J479">
            <v>-122.31723100000001</v>
          </cell>
          <cell r="K479" t="str">
            <v>EL CERRITO</v>
          </cell>
          <cell r="L479" t="str">
            <v>CONTRA COSTA</v>
          </cell>
          <cell r="M479">
            <v>1</v>
          </cell>
        </row>
        <row r="480">
          <cell r="A480">
            <v>55524</v>
          </cell>
          <cell r="B480" t="str">
            <v>WEEKDAY</v>
          </cell>
          <cell r="C480">
            <v>191</v>
          </cell>
          <cell r="D480">
            <v>500760</v>
          </cell>
          <cell r="E480" t="str">
            <v>DEL NORTE BART</v>
          </cell>
          <cell r="F480">
            <v>78</v>
          </cell>
          <cell r="G480">
            <v>154</v>
          </cell>
          <cell r="H480">
            <v>231</v>
          </cell>
          <cell r="I480">
            <v>37.924588999999997</v>
          </cell>
          <cell r="J480">
            <v>-122.31635</v>
          </cell>
          <cell r="K480" t="str">
            <v>EL CERRITO</v>
          </cell>
          <cell r="L480" t="str">
            <v>CONTRA COSTA</v>
          </cell>
          <cell r="M480">
            <v>1</v>
          </cell>
        </row>
        <row r="481">
          <cell r="A481">
            <v>59667</v>
          </cell>
          <cell r="B481" t="str">
            <v>WEEKDAY</v>
          </cell>
          <cell r="C481">
            <v>110</v>
          </cell>
          <cell r="D481">
            <v>500770</v>
          </cell>
          <cell r="E481" t="str">
            <v>DEL NORTE BART</v>
          </cell>
          <cell r="F481">
            <v>103</v>
          </cell>
          <cell r="G481">
            <v>191</v>
          </cell>
          <cell r="H481">
            <v>294</v>
          </cell>
          <cell r="I481">
            <v>37.924444000000001</v>
          </cell>
          <cell r="J481">
            <v>-122.316236</v>
          </cell>
          <cell r="K481" t="str">
            <v>EL CERRITO</v>
          </cell>
          <cell r="L481" t="str">
            <v>CONTRA COSTA</v>
          </cell>
          <cell r="M481">
            <v>1</v>
          </cell>
        </row>
        <row r="482">
          <cell r="A482">
            <v>51956</v>
          </cell>
          <cell r="B482" t="str">
            <v>WEEKDAY</v>
          </cell>
          <cell r="C482">
            <v>4606</v>
          </cell>
          <cell r="D482">
            <v>500810</v>
          </cell>
          <cell r="E482" t="str">
            <v>EASTSHORE BLVD &amp; POTRERO AV</v>
          </cell>
          <cell r="F482">
            <v>0</v>
          </cell>
          <cell r="G482">
            <v>1</v>
          </cell>
          <cell r="H482">
            <v>1</v>
          </cell>
          <cell r="I482">
            <v>37.921179000000002</v>
          </cell>
          <cell r="J482">
            <v>-122.317345</v>
          </cell>
          <cell r="K482" t="str">
            <v>EL CERRITO</v>
          </cell>
          <cell r="L482" t="str">
            <v>CONTRA COSTA</v>
          </cell>
          <cell r="M482">
            <v>1</v>
          </cell>
        </row>
        <row r="483">
          <cell r="A483">
            <v>52099</v>
          </cell>
          <cell r="B483" t="str">
            <v>WEEKDAY</v>
          </cell>
          <cell r="C483">
            <v>3957</v>
          </cell>
          <cell r="D483">
            <v>500820</v>
          </cell>
          <cell r="E483" t="str">
            <v>EASTSHORE BLVD &amp; SAN PABLO A</v>
          </cell>
          <cell r="F483">
            <v>0</v>
          </cell>
          <cell r="G483">
            <v>3</v>
          </cell>
          <cell r="H483">
            <v>3</v>
          </cell>
          <cell r="I483">
            <v>37.922984999999997</v>
          </cell>
          <cell r="J483">
            <v>-122.317612</v>
          </cell>
          <cell r="K483" t="str">
            <v>EL CERRITO</v>
          </cell>
          <cell r="L483" t="str">
            <v>CONTRA COSTA</v>
          </cell>
          <cell r="M483">
            <v>1</v>
          </cell>
        </row>
        <row r="484">
          <cell r="A484">
            <v>52023</v>
          </cell>
          <cell r="B484" t="str">
            <v>WEEKDAY</v>
          </cell>
          <cell r="C484">
            <v>4754</v>
          </cell>
          <cell r="D484">
            <v>500830</v>
          </cell>
          <cell r="E484" t="str">
            <v>EASTSHORE BLVD &amp; SAN PABLO A</v>
          </cell>
          <cell r="F484">
            <v>0</v>
          </cell>
          <cell r="G484">
            <v>0</v>
          </cell>
          <cell r="H484">
            <v>0</v>
          </cell>
          <cell r="I484">
            <v>37.922901000000003</v>
          </cell>
          <cell r="J484">
            <v>-122.317352</v>
          </cell>
          <cell r="K484" t="str">
            <v>EL CERRITO</v>
          </cell>
          <cell r="L484" t="str">
            <v>CONTRA COSTA</v>
          </cell>
          <cell r="M484">
            <v>1</v>
          </cell>
        </row>
        <row r="485">
          <cell r="A485">
            <v>50500</v>
          </cell>
          <cell r="B485" t="str">
            <v>WEEKDAY</v>
          </cell>
          <cell r="C485">
            <v>345</v>
          </cell>
          <cell r="D485">
            <v>500850</v>
          </cell>
          <cell r="E485" t="str">
            <v>EL CERRITO PLAZA BART</v>
          </cell>
          <cell r="F485">
            <v>83</v>
          </cell>
          <cell r="G485">
            <v>49</v>
          </cell>
          <cell r="H485">
            <v>132</v>
          </cell>
          <cell r="I485">
            <v>37.902326000000002</v>
          </cell>
          <cell r="J485">
            <v>-122.298896</v>
          </cell>
          <cell r="K485" t="str">
            <v>EL CERRITO</v>
          </cell>
          <cell r="L485" t="str">
            <v>CONTRA COSTA</v>
          </cell>
          <cell r="M485">
            <v>1</v>
          </cell>
        </row>
        <row r="486">
          <cell r="A486">
            <v>57283</v>
          </cell>
          <cell r="B486" t="str">
            <v>WEEKDAY</v>
          </cell>
          <cell r="C486">
            <v>4197</v>
          </cell>
          <cell r="D486">
            <v>500870</v>
          </cell>
          <cell r="E486" t="str">
            <v>EL CERRITO PLAZA BART</v>
          </cell>
          <cell r="F486">
            <v>2</v>
          </cell>
          <cell r="G486">
            <v>0</v>
          </cell>
          <cell r="H486">
            <v>2</v>
          </cell>
          <cell r="I486">
            <v>37.902842999999997</v>
          </cell>
          <cell r="J486">
            <v>-122.298665</v>
          </cell>
          <cell r="K486" t="str">
            <v>EL CERRITO</v>
          </cell>
          <cell r="L486" t="str">
            <v>CONTRA COSTA</v>
          </cell>
          <cell r="M486">
            <v>1</v>
          </cell>
        </row>
        <row r="487">
          <cell r="A487">
            <v>57286</v>
          </cell>
          <cell r="B487" t="str">
            <v>WEEKDAY</v>
          </cell>
          <cell r="C487">
            <v>759</v>
          </cell>
          <cell r="D487">
            <v>500880</v>
          </cell>
          <cell r="E487" t="str">
            <v>EL CERRITO PLAZA BART</v>
          </cell>
          <cell r="F487">
            <v>17</v>
          </cell>
          <cell r="G487">
            <v>42</v>
          </cell>
          <cell r="H487">
            <v>59</v>
          </cell>
          <cell r="I487">
            <v>37.902937999999999</v>
          </cell>
          <cell r="J487">
            <v>-122.299283</v>
          </cell>
          <cell r="K487" t="str">
            <v>EL CERRITO</v>
          </cell>
          <cell r="L487" t="str">
            <v>CONTRA COSTA</v>
          </cell>
          <cell r="M487">
            <v>1</v>
          </cell>
        </row>
        <row r="488">
          <cell r="A488">
            <v>51177</v>
          </cell>
          <cell r="B488" t="str">
            <v>WEEKDAY</v>
          </cell>
          <cell r="C488">
            <v>658</v>
          </cell>
          <cell r="D488">
            <v>500890</v>
          </cell>
          <cell r="E488" t="str">
            <v>EL CERRITO PLAZA BART</v>
          </cell>
          <cell r="F488">
            <v>29</v>
          </cell>
          <cell r="G488">
            <v>41</v>
          </cell>
          <cell r="H488">
            <v>70</v>
          </cell>
          <cell r="I488">
            <v>37.902315000000002</v>
          </cell>
          <cell r="J488">
            <v>-122.298153</v>
          </cell>
          <cell r="K488" t="str">
            <v>EL CERRITO</v>
          </cell>
          <cell r="L488" t="str">
            <v>CONTRA COSTA</v>
          </cell>
          <cell r="M488">
            <v>1</v>
          </cell>
        </row>
        <row r="489">
          <cell r="A489">
            <v>57900</v>
          </cell>
          <cell r="B489" t="str">
            <v>WEEKDAY</v>
          </cell>
          <cell r="C489">
            <v>410</v>
          </cell>
          <cell r="D489">
            <v>500900</v>
          </cell>
          <cell r="E489" t="str">
            <v>EL CERRITO PLAZA BART</v>
          </cell>
          <cell r="F489">
            <v>49</v>
          </cell>
          <cell r="G489">
            <v>68</v>
          </cell>
          <cell r="H489">
            <v>116</v>
          </cell>
          <cell r="I489">
            <v>37.902267999999999</v>
          </cell>
          <cell r="J489">
            <v>-122.29854899999999</v>
          </cell>
          <cell r="K489" t="str">
            <v>EL CERRITO</v>
          </cell>
          <cell r="L489" t="str">
            <v>CONTRA COSTA</v>
          </cell>
          <cell r="M489">
            <v>1</v>
          </cell>
        </row>
        <row r="490">
          <cell r="A490">
            <v>52056</v>
          </cell>
          <cell r="B490" t="str">
            <v>WEEKDAY</v>
          </cell>
          <cell r="C490">
            <v>4544</v>
          </cell>
          <cell r="D490">
            <v>500910</v>
          </cell>
          <cell r="E490" t="str">
            <v>ELM ST &amp; GLEN MAWR ST</v>
          </cell>
          <cell r="F490">
            <v>0</v>
          </cell>
          <cell r="G490">
            <v>0</v>
          </cell>
          <cell r="H490">
            <v>1</v>
          </cell>
          <cell r="I490">
            <v>37.926406</v>
          </cell>
          <cell r="J490">
            <v>-122.313557</v>
          </cell>
          <cell r="K490" t="str">
            <v>EL CERRITO</v>
          </cell>
          <cell r="L490" t="str">
            <v>CONTRA COSTA</v>
          </cell>
          <cell r="M490">
            <v>1</v>
          </cell>
        </row>
        <row r="491">
          <cell r="A491">
            <v>52501</v>
          </cell>
          <cell r="B491" t="str">
            <v>WEEKDAY</v>
          </cell>
          <cell r="C491">
            <v>3845</v>
          </cell>
          <cell r="D491">
            <v>500920</v>
          </cell>
          <cell r="E491" t="str">
            <v>FAIRMOUNT AV &amp; ALBERMARLE ST</v>
          </cell>
          <cell r="F491">
            <v>1</v>
          </cell>
          <cell r="G491">
            <v>2</v>
          </cell>
          <cell r="H491">
            <v>3</v>
          </cell>
          <cell r="I491">
            <v>37.902867000000001</v>
          </cell>
          <cell r="J491">
            <v>-122.29564000000001</v>
          </cell>
          <cell r="K491" t="str">
            <v>EL CERRITO</v>
          </cell>
          <cell r="L491" t="str">
            <v>CONTRA COSTA</v>
          </cell>
          <cell r="M491">
            <v>1</v>
          </cell>
        </row>
        <row r="492">
          <cell r="A492">
            <v>53371</v>
          </cell>
          <cell r="B492" t="str">
            <v>WEEKDAY</v>
          </cell>
          <cell r="C492">
            <v>2762</v>
          </cell>
          <cell r="D492">
            <v>500930</v>
          </cell>
          <cell r="E492" t="str">
            <v>FAIRMOUNT AV &amp; ASHBURY AV</v>
          </cell>
          <cell r="F492">
            <v>8</v>
          </cell>
          <cell r="G492">
            <v>1</v>
          </cell>
          <cell r="H492">
            <v>9</v>
          </cell>
          <cell r="I492">
            <v>37.903168000000001</v>
          </cell>
          <cell r="J492">
            <v>-122.29406299999999</v>
          </cell>
          <cell r="K492" t="str">
            <v>EL CERRITO</v>
          </cell>
          <cell r="L492" t="str">
            <v>CONTRA COSTA</v>
          </cell>
          <cell r="M492">
            <v>1</v>
          </cell>
        </row>
        <row r="493">
          <cell r="A493">
            <v>52612</v>
          </cell>
          <cell r="B493" t="str">
            <v>WEEKDAY</v>
          </cell>
          <cell r="C493">
            <v>3347</v>
          </cell>
          <cell r="D493">
            <v>500940</v>
          </cell>
          <cell r="E493" t="str">
            <v>FAIRMOUNT AV &amp; ASHBURY AV</v>
          </cell>
          <cell r="F493">
            <v>0</v>
          </cell>
          <cell r="G493">
            <v>5</v>
          </cell>
          <cell r="H493">
            <v>5</v>
          </cell>
          <cell r="I493">
            <v>37.90325</v>
          </cell>
          <cell r="J493">
            <v>-122.294397</v>
          </cell>
          <cell r="K493" t="str">
            <v>EL CERRITO</v>
          </cell>
          <cell r="L493" t="str">
            <v>CONTRA COSTA</v>
          </cell>
          <cell r="M493">
            <v>1</v>
          </cell>
        </row>
        <row r="494">
          <cell r="A494">
            <v>57543</v>
          </cell>
          <cell r="B494" t="str">
            <v>WEEKDAY</v>
          </cell>
          <cell r="C494">
            <v>1961</v>
          </cell>
          <cell r="D494">
            <v>500950</v>
          </cell>
          <cell r="E494" t="str">
            <v>FAIRMOUNT AV &amp; BEHRENS ST</v>
          </cell>
          <cell r="F494">
            <v>14</v>
          </cell>
          <cell r="G494">
            <v>5</v>
          </cell>
          <cell r="H494">
            <v>18</v>
          </cell>
          <cell r="I494">
            <v>37.902740999999999</v>
          </cell>
          <cell r="J494">
            <v>-122.295445</v>
          </cell>
          <cell r="K494" t="str">
            <v>EL CERRITO</v>
          </cell>
          <cell r="L494" t="str">
            <v>CONTRA COSTA</v>
          </cell>
          <cell r="M494">
            <v>1</v>
          </cell>
        </row>
        <row r="495">
          <cell r="A495">
            <v>59942</v>
          </cell>
          <cell r="B495" t="str">
            <v>WEEKDAY</v>
          </cell>
          <cell r="C495">
            <v>2898</v>
          </cell>
          <cell r="D495">
            <v>500960</v>
          </cell>
          <cell r="E495" t="str">
            <v>FAIRMOUNT AV &amp; COLUSA AV</v>
          </cell>
          <cell r="F495">
            <v>1</v>
          </cell>
          <cell r="G495">
            <v>7</v>
          </cell>
          <cell r="H495">
            <v>8</v>
          </cell>
          <cell r="I495">
            <v>37.904114999999997</v>
          </cell>
          <cell r="J495">
            <v>-122.29140099999999</v>
          </cell>
          <cell r="K495" t="str">
            <v>EL CERRITO</v>
          </cell>
          <cell r="L495" t="str">
            <v>CONTRA COSTA</v>
          </cell>
          <cell r="M495">
            <v>1</v>
          </cell>
        </row>
        <row r="496">
          <cell r="A496">
            <v>52912</v>
          </cell>
          <cell r="B496" t="str">
            <v>WEEKDAY</v>
          </cell>
          <cell r="C496">
            <v>2881</v>
          </cell>
          <cell r="D496">
            <v>500980</v>
          </cell>
          <cell r="E496" t="str">
            <v>FAIRMOUNT AV &amp; RICHMOND ST</v>
          </cell>
          <cell r="F496">
            <v>3</v>
          </cell>
          <cell r="G496">
            <v>6</v>
          </cell>
          <cell r="H496">
            <v>8</v>
          </cell>
          <cell r="I496">
            <v>37.902391999999999</v>
          </cell>
          <cell r="J496">
            <v>-122.298664</v>
          </cell>
          <cell r="K496" t="str">
            <v>EL CERRITO</v>
          </cell>
          <cell r="L496" t="str">
            <v>CONTRA COSTA</v>
          </cell>
          <cell r="M496">
            <v>1</v>
          </cell>
        </row>
        <row r="497">
          <cell r="A497">
            <v>59946</v>
          </cell>
          <cell r="B497" t="str">
            <v>WEEKDAY</v>
          </cell>
          <cell r="C497">
            <v>4595</v>
          </cell>
          <cell r="D497">
            <v>500990</v>
          </cell>
          <cell r="E497" t="str">
            <v>FAIRMOUNT AV &amp; SAN PABLO AV</v>
          </cell>
          <cell r="F497">
            <v>0</v>
          </cell>
          <cell r="G497">
            <v>0</v>
          </cell>
          <cell r="H497">
            <v>1</v>
          </cell>
          <cell r="I497">
            <v>37.900638999999998</v>
          </cell>
          <cell r="J497">
            <v>-122.30221</v>
          </cell>
          <cell r="K497" t="str">
            <v>EL CERRITO</v>
          </cell>
          <cell r="L497" t="str">
            <v>CONTRA COSTA</v>
          </cell>
          <cell r="M497">
            <v>1</v>
          </cell>
        </row>
        <row r="498">
          <cell r="A498">
            <v>52923</v>
          </cell>
          <cell r="B498" t="str">
            <v>WEEKDAY</v>
          </cell>
          <cell r="C498">
            <v>4325</v>
          </cell>
          <cell r="D498">
            <v>501000</v>
          </cell>
          <cell r="E498" t="str">
            <v>FAIRMOUNT AV &amp; SAN PABLO AV</v>
          </cell>
          <cell r="F498">
            <v>0</v>
          </cell>
          <cell r="G498">
            <v>1</v>
          </cell>
          <cell r="H498">
            <v>2</v>
          </cell>
          <cell r="I498">
            <v>37.900886999999997</v>
          </cell>
          <cell r="J498">
            <v>-122.303045</v>
          </cell>
          <cell r="K498" t="str">
            <v>EL CERRITO</v>
          </cell>
          <cell r="L498" t="str">
            <v>CONTRA COSTA</v>
          </cell>
          <cell r="M498">
            <v>1</v>
          </cell>
        </row>
        <row r="499">
          <cell r="A499">
            <v>56570</v>
          </cell>
          <cell r="B499" t="str">
            <v>WEEKDAY</v>
          </cell>
          <cell r="C499">
            <v>2176</v>
          </cell>
          <cell r="D499">
            <v>501010</v>
          </cell>
          <cell r="E499" t="str">
            <v>FAIRMOUNT AV &amp; VICTORIA ST</v>
          </cell>
          <cell r="F499">
            <v>11</v>
          </cell>
          <cell r="G499">
            <v>4</v>
          </cell>
          <cell r="H499">
            <v>15</v>
          </cell>
          <cell r="I499">
            <v>37.902462999999997</v>
          </cell>
          <cell r="J499">
            <v>-122.29661299999999</v>
          </cell>
          <cell r="K499" t="str">
            <v>EL CERRITO</v>
          </cell>
          <cell r="L499" t="str">
            <v>CONTRA COSTA</v>
          </cell>
          <cell r="M499">
            <v>1</v>
          </cell>
        </row>
        <row r="500">
          <cell r="A500">
            <v>53512</v>
          </cell>
          <cell r="B500" t="str">
            <v>WEEKDAY</v>
          </cell>
          <cell r="C500">
            <v>4659</v>
          </cell>
          <cell r="D500">
            <v>501080</v>
          </cell>
          <cell r="E500" t="str">
            <v>HILL ST &amp; LIBERTY ST</v>
          </cell>
          <cell r="F500">
            <v>0</v>
          </cell>
          <cell r="G500">
            <v>0</v>
          </cell>
          <cell r="H500">
            <v>1</v>
          </cell>
          <cell r="I500">
            <v>37.924771</v>
          </cell>
          <cell r="J500">
            <v>-122.31458499999999</v>
          </cell>
          <cell r="K500" t="str">
            <v>EL CERRITO</v>
          </cell>
          <cell r="L500" t="str">
            <v>CONTRA COSTA</v>
          </cell>
          <cell r="M500">
            <v>1</v>
          </cell>
        </row>
        <row r="501">
          <cell r="A501">
            <v>53623</v>
          </cell>
          <cell r="B501" t="str">
            <v>WEEKDAY</v>
          </cell>
          <cell r="C501">
            <v>4912</v>
          </cell>
          <cell r="D501">
            <v>501120</v>
          </cell>
          <cell r="E501" t="str">
            <v>MOESER LN &amp; POMONA AV</v>
          </cell>
          <cell r="F501">
            <v>0</v>
          </cell>
          <cell r="G501">
            <v>0</v>
          </cell>
          <cell r="H501">
            <v>0</v>
          </cell>
          <cell r="I501">
            <v>37.914042999999999</v>
          </cell>
          <cell r="J501">
            <v>-122.30159</v>
          </cell>
          <cell r="K501" t="str">
            <v>EL CERRITO</v>
          </cell>
          <cell r="L501" t="str">
            <v>CONTRA COSTA</v>
          </cell>
          <cell r="M501">
            <v>1</v>
          </cell>
        </row>
        <row r="502">
          <cell r="A502">
            <v>57017</v>
          </cell>
          <cell r="B502" t="str">
            <v>WEEKDAY</v>
          </cell>
          <cell r="C502">
            <v>4869</v>
          </cell>
          <cell r="D502">
            <v>501160</v>
          </cell>
          <cell r="E502" t="str">
            <v>NAVELLIER ST &amp; POTRERO AV</v>
          </cell>
          <cell r="F502">
            <v>0</v>
          </cell>
          <cell r="G502">
            <v>0</v>
          </cell>
          <cell r="H502">
            <v>0</v>
          </cell>
          <cell r="I502">
            <v>37.924258999999999</v>
          </cell>
          <cell r="J502">
            <v>-122.30768999999999</v>
          </cell>
          <cell r="K502" t="str">
            <v>EL CERRITO</v>
          </cell>
          <cell r="L502" t="str">
            <v>CONTRA COSTA</v>
          </cell>
          <cell r="M502">
            <v>1</v>
          </cell>
        </row>
        <row r="503">
          <cell r="A503">
            <v>57127</v>
          </cell>
          <cell r="B503" t="str">
            <v>WEEKDAY</v>
          </cell>
          <cell r="C503">
            <v>4851</v>
          </cell>
          <cell r="D503">
            <v>501170</v>
          </cell>
          <cell r="E503" t="str">
            <v>NAVELLIER ST &amp; POTRERO AV</v>
          </cell>
          <cell r="F503">
            <v>0</v>
          </cell>
          <cell r="G503">
            <v>0</v>
          </cell>
          <cell r="H503">
            <v>0</v>
          </cell>
          <cell r="I503">
            <v>37.923904</v>
          </cell>
          <cell r="J503">
            <v>-122.306991</v>
          </cell>
          <cell r="K503" t="str">
            <v>EL CERRITO</v>
          </cell>
          <cell r="L503" t="str">
            <v>CONTRA COSTA</v>
          </cell>
          <cell r="M503">
            <v>1</v>
          </cell>
        </row>
        <row r="504">
          <cell r="A504">
            <v>57237</v>
          </cell>
          <cell r="B504" t="str">
            <v>WEEKDAY</v>
          </cell>
          <cell r="C504">
            <v>4876</v>
          </cell>
          <cell r="D504">
            <v>501180</v>
          </cell>
          <cell r="E504" t="str">
            <v>NAVELLIER ST &amp; SCHMIDT LN</v>
          </cell>
          <cell r="F504">
            <v>0</v>
          </cell>
          <cell r="G504">
            <v>0</v>
          </cell>
          <cell r="H504">
            <v>0</v>
          </cell>
          <cell r="I504">
            <v>37.918438999999999</v>
          </cell>
          <cell r="J504">
            <v>-122.301745</v>
          </cell>
          <cell r="K504" t="str">
            <v>EL CERRITO</v>
          </cell>
          <cell r="L504" t="str">
            <v>CONTRA COSTA</v>
          </cell>
          <cell r="M504">
            <v>1</v>
          </cell>
        </row>
        <row r="505">
          <cell r="A505">
            <v>59056</v>
          </cell>
          <cell r="B505" t="str">
            <v>WEEKDAY</v>
          </cell>
          <cell r="C505">
            <v>5005</v>
          </cell>
          <cell r="D505">
            <v>501190</v>
          </cell>
          <cell r="E505" t="str">
            <v>NAVELLIER ST &amp; SEAVIEW PL</v>
          </cell>
          <cell r="F505">
            <v>0</v>
          </cell>
          <cell r="G505">
            <v>0</v>
          </cell>
          <cell r="H505">
            <v>0</v>
          </cell>
          <cell r="I505">
            <v>37.916837000000001</v>
          </cell>
          <cell r="J505">
            <v>-122.30117799999999</v>
          </cell>
          <cell r="K505" t="str">
            <v>EL CERRITO</v>
          </cell>
          <cell r="L505" t="str">
            <v>CONTRA COSTA</v>
          </cell>
          <cell r="M505">
            <v>1</v>
          </cell>
        </row>
        <row r="506">
          <cell r="A506">
            <v>59256</v>
          </cell>
          <cell r="B506" t="str">
            <v>WEEKDAY</v>
          </cell>
          <cell r="C506">
            <v>4179</v>
          </cell>
          <cell r="D506">
            <v>501210</v>
          </cell>
          <cell r="E506" t="str">
            <v>POTRERO AV &amp; S 53RD ST</v>
          </cell>
          <cell r="F506">
            <v>2</v>
          </cell>
          <cell r="G506">
            <v>0</v>
          </cell>
          <cell r="H506">
            <v>2</v>
          </cell>
          <cell r="I506">
            <v>37.921002000000001</v>
          </cell>
          <cell r="J506">
            <v>-122.319958</v>
          </cell>
          <cell r="K506" t="str">
            <v>EL CERRITO</v>
          </cell>
          <cell r="L506" t="str">
            <v>CONTRA COSTA</v>
          </cell>
          <cell r="M506">
            <v>1</v>
          </cell>
        </row>
        <row r="507">
          <cell r="A507">
            <v>59356</v>
          </cell>
          <cell r="B507" t="str">
            <v>WEEKDAY</v>
          </cell>
          <cell r="C507">
            <v>4483</v>
          </cell>
          <cell r="D507">
            <v>501220</v>
          </cell>
          <cell r="E507" t="str">
            <v>POTRERO AV &amp; S 53RD ST</v>
          </cell>
          <cell r="F507">
            <v>0</v>
          </cell>
          <cell r="G507">
            <v>1</v>
          </cell>
          <cell r="H507">
            <v>1</v>
          </cell>
          <cell r="I507">
            <v>37.920898000000001</v>
          </cell>
          <cell r="J507">
            <v>-122.319642</v>
          </cell>
          <cell r="K507" t="str">
            <v>EL CERRITO</v>
          </cell>
          <cell r="L507" t="str">
            <v>CONTRA COSTA</v>
          </cell>
          <cell r="M507">
            <v>1</v>
          </cell>
        </row>
        <row r="508">
          <cell r="A508">
            <v>58654</v>
          </cell>
          <cell r="B508" t="str">
            <v>WEEKDAY</v>
          </cell>
          <cell r="C508">
            <v>2502</v>
          </cell>
          <cell r="D508">
            <v>501330</v>
          </cell>
          <cell r="E508" t="str">
            <v>RICHMOND ST &amp; MANILA AV</v>
          </cell>
          <cell r="F508">
            <v>10</v>
          </cell>
          <cell r="G508">
            <v>1</v>
          </cell>
          <cell r="H508">
            <v>11</v>
          </cell>
          <cell r="I508">
            <v>37.916587</v>
          </cell>
          <cell r="J508">
            <v>-122.30681800000001</v>
          </cell>
          <cell r="K508" t="str">
            <v>EL CERRITO</v>
          </cell>
          <cell r="L508" t="str">
            <v>CONTRA COSTA</v>
          </cell>
          <cell r="M508">
            <v>1</v>
          </cell>
        </row>
        <row r="509">
          <cell r="A509">
            <v>55562</v>
          </cell>
          <cell r="B509" t="str">
            <v>WEEKDAY</v>
          </cell>
          <cell r="C509">
            <v>228</v>
          </cell>
          <cell r="D509">
            <v>501420</v>
          </cell>
          <cell r="E509" t="str">
            <v>SAN PABLO AV &amp; CARLSON BLVD</v>
          </cell>
          <cell r="F509">
            <v>101</v>
          </cell>
          <cell r="G509">
            <v>97</v>
          </cell>
          <cell r="H509">
            <v>199</v>
          </cell>
          <cell r="I509">
            <v>37.899369999999998</v>
          </cell>
          <cell r="J509">
            <v>-122.30190899999999</v>
          </cell>
          <cell r="K509" t="str">
            <v>EL CERRITO</v>
          </cell>
          <cell r="L509" t="str">
            <v>CONTRA COSTA</v>
          </cell>
          <cell r="M509">
            <v>1</v>
          </cell>
        </row>
        <row r="510">
          <cell r="A510">
            <v>52221</v>
          </cell>
          <cell r="B510" t="str">
            <v>WEEKDAY</v>
          </cell>
          <cell r="C510">
            <v>249</v>
          </cell>
          <cell r="D510">
            <v>501430</v>
          </cell>
          <cell r="E510" t="str">
            <v>SAN PABLO AV &amp; CARLSON BLVD</v>
          </cell>
          <cell r="F510">
            <v>104</v>
          </cell>
          <cell r="G510">
            <v>75</v>
          </cell>
          <cell r="H510">
            <v>178</v>
          </cell>
          <cell r="I510">
            <v>37.898617000000002</v>
          </cell>
          <cell r="J510">
            <v>-122.301823</v>
          </cell>
          <cell r="K510" t="str">
            <v>EL CERRITO</v>
          </cell>
          <cell r="L510" t="str">
            <v>CONTRA COSTA</v>
          </cell>
          <cell r="M510">
            <v>1</v>
          </cell>
        </row>
        <row r="511">
          <cell r="A511">
            <v>59596</v>
          </cell>
          <cell r="B511" t="str">
            <v>WEEKDAY</v>
          </cell>
          <cell r="C511">
            <v>4157</v>
          </cell>
          <cell r="D511">
            <v>501435</v>
          </cell>
          <cell r="E511" t="str">
            <v>SAN PABLO AV &amp; CENTRAL AV</v>
          </cell>
          <cell r="F511">
            <v>1</v>
          </cell>
          <cell r="G511">
            <v>1</v>
          </cell>
          <cell r="H511">
            <v>2</v>
          </cell>
          <cell r="I511">
            <v>37.902371000000002</v>
          </cell>
          <cell r="J511">
            <v>-122.303586</v>
          </cell>
          <cell r="K511" t="str">
            <v>EL CERRITO</v>
          </cell>
          <cell r="L511" t="str">
            <v>CONTRA COSTA</v>
          </cell>
          <cell r="M511">
            <v>1</v>
          </cell>
        </row>
        <row r="512">
          <cell r="A512">
            <v>53372</v>
          </cell>
          <cell r="B512" t="str">
            <v>WEEKDAY</v>
          </cell>
          <cell r="C512">
            <v>1748</v>
          </cell>
          <cell r="D512">
            <v>501440</v>
          </cell>
          <cell r="E512" t="str">
            <v>SAN PABLO AV &amp; CONLON AV</v>
          </cell>
          <cell r="F512">
            <v>11</v>
          </cell>
          <cell r="G512">
            <v>10</v>
          </cell>
          <cell r="H512">
            <v>22</v>
          </cell>
          <cell r="I512">
            <v>37.929786</v>
          </cell>
          <cell r="J512">
            <v>-122.32143600000001</v>
          </cell>
          <cell r="K512" t="str">
            <v>EL CERRITO</v>
          </cell>
          <cell r="L512" t="str">
            <v>CONTRA COSTA</v>
          </cell>
          <cell r="M512">
            <v>1</v>
          </cell>
        </row>
        <row r="513">
          <cell r="A513">
            <v>51356</v>
          </cell>
          <cell r="B513" t="str">
            <v>WEEKDAY</v>
          </cell>
          <cell r="C513">
            <v>3762</v>
          </cell>
          <cell r="D513">
            <v>501450</v>
          </cell>
          <cell r="E513" t="str">
            <v>SAN PABLO AV &amp; CUTTING BLVD</v>
          </cell>
          <cell r="F513">
            <v>0</v>
          </cell>
          <cell r="G513">
            <v>3</v>
          </cell>
          <cell r="H513">
            <v>3</v>
          </cell>
          <cell r="I513">
            <v>37.925009000000003</v>
          </cell>
          <cell r="J513">
            <v>-122.31804700000001</v>
          </cell>
          <cell r="K513" t="str">
            <v>EL CERRITO</v>
          </cell>
          <cell r="L513" t="str">
            <v>CONTRA COSTA</v>
          </cell>
          <cell r="M513">
            <v>1</v>
          </cell>
        </row>
        <row r="514">
          <cell r="A514">
            <v>52115</v>
          </cell>
          <cell r="B514" t="str">
            <v>WEEKDAY</v>
          </cell>
          <cell r="C514">
            <v>3968</v>
          </cell>
          <cell r="D514">
            <v>501460</v>
          </cell>
          <cell r="E514" t="str">
            <v>SAN PABLO AV &amp; CUTTING BLVD</v>
          </cell>
          <cell r="F514">
            <v>1</v>
          </cell>
          <cell r="G514">
            <v>1</v>
          </cell>
          <cell r="H514">
            <v>3</v>
          </cell>
          <cell r="I514">
            <v>37.924996</v>
          </cell>
          <cell r="J514">
            <v>-122.318549</v>
          </cell>
          <cell r="K514" t="str">
            <v>EL CERRITO</v>
          </cell>
          <cell r="L514" t="str">
            <v>CONTRA COSTA</v>
          </cell>
          <cell r="M514">
            <v>1</v>
          </cell>
        </row>
        <row r="515">
          <cell r="A515">
            <v>59967</v>
          </cell>
          <cell r="B515" t="str">
            <v>WEEKDAY</v>
          </cell>
          <cell r="C515">
            <v>3010</v>
          </cell>
          <cell r="D515">
            <v>501470</v>
          </cell>
          <cell r="E515" t="str">
            <v>SAN PABLO AV &amp; EUREKA AV</v>
          </cell>
          <cell r="F515">
            <v>3</v>
          </cell>
          <cell r="G515">
            <v>4</v>
          </cell>
          <cell r="H515">
            <v>7</v>
          </cell>
          <cell r="I515">
            <v>37.906374</v>
          </cell>
          <cell r="J515">
            <v>-122.30516799999999</v>
          </cell>
          <cell r="K515" t="str">
            <v>EL CERRITO</v>
          </cell>
          <cell r="L515" t="str">
            <v>CONTRA COSTA</v>
          </cell>
          <cell r="M515">
            <v>1</v>
          </cell>
        </row>
        <row r="516">
          <cell r="A516">
            <v>52925</v>
          </cell>
          <cell r="B516" t="str">
            <v>WEEKDAY</v>
          </cell>
          <cell r="C516">
            <v>1898</v>
          </cell>
          <cell r="D516">
            <v>501490</v>
          </cell>
          <cell r="E516" t="str">
            <v>SAN PABLO AV &amp; FAIRMOUNT AV</v>
          </cell>
          <cell r="F516">
            <v>10</v>
          </cell>
          <cell r="G516">
            <v>9</v>
          </cell>
          <cell r="H516">
            <v>19</v>
          </cell>
          <cell r="I516">
            <v>37.900194999999997</v>
          </cell>
          <cell r="J516">
            <v>-122.302549</v>
          </cell>
          <cell r="K516" t="str">
            <v>EL CERRITO</v>
          </cell>
          <cell r="L516" t="str">
            <v>CONTRA COSTA</v>
          </cell>
          <cell r="M516">
            <v>1</v>
          </cell>
        </row>
        <row r="517">
          <cell r="A517">
            <v>50889</v>
          </cell>
          <cell r="B517" t="str">
            <v>WEEKDAY</v>
          </cell>
          <cell r="C517">
            <v>1732</v>
          </cell>
          <cell r="D517">
            <v>501500</v>
          </cell>
          <cell r="E517" t="str">
            <v>SAN PABLO AV &amp; HILL ST</v>
          </cell>
          <cell r="F517">
            <v>14</v>
          </cell>
          <cell r="G517">
            <v>8</v>
          </cell>
          <cell r="H517">
            <v>22</v>
          </cell>
          <cell r="I517">
            <v>37.922902999999998</v>
          </cell>
          <cell r="J517">
            <v>-122.316913</v>
          </cell>
          <cell r="K517" t="str">
            <v>EL CERRITO</v>
          </cell>
          <cell r="L517" t="str">
            <v>CONTRA COSTA</v>
          </cell>
          <cell r="M517">
            <v>1</v>
          </cell>
        </row>
        <row r="518">
          <cell r="A518">
            <v>52230</v>
          </cell>
          <cell r="B518" t="str">
            <v>WEEKDAY</v>
          </cell>
          <cell r="C518">
            <v>1239</v>
          </cell>
          <cell r="D518">
            <v>501510</v>
          </cell>
          <cell r="E518" t="str">
            <v>SAN PABLO AV &amp; HOME DEPOT</v>
          </cell>
          <cell r="F518">
            <v>12</v>
          </cell>
          <cell r="G518">
            <v>23</v>
          </cell>
          <cell r="H518">
            <v>35</v>
          </cell>
          <cell r="I518">
            <v>37.929105</v>
          </cell>
          <cell r="J518">
            <v>-122.32124399999999</v>
          </cell>
          <cell r="K518" t="str">
            <v>EL CERRITO</v>
          </cell>
          <cell r="L518" t="str">
            <v>CONTRA COSTA</v>
          </cell>
          <cell r="M518">
            <v>1</v>
          </cell>
        </row>
        <row r="519">
          <cell r="A519">
            <v>54345</v>
          </cell>
          <cell r="B519" t="str">
            <v>WEEKDAY</v>
          </cell>
          <cell r="C519">
            <v>1815</v>
          </cell>
          <cell r="D519">
            <v>501520</v>
          </cell>
          <cell r="E519" t="str">
            <v>SAN PABLO AV &amp; JEFFERSON AV</v>
          </cell>
          <cell r="F519">
            <v>12</v>
          </cell>
          <cell r="G519">
            <v>9</v>
          </cell>
          <cell r="H519">
            <v>21</v>
          </cell>
          <cell r="I519">
            <v>37.917200000000001</v>
          </cell>
          <cell r="J519">
            <v>-122.31287500000001</v>
          </cell>
          <cell r="K519" t="str">
            <v>EL CERRITO</v>
          </cell>
          <cell r="L519" t="str">
            <v>CONTRA COSTA</v>
          </cell>
          <cell r="M519">
            <v>1</v>
          </cell>
        </row>
        <row r="520">
          <cell r="A520">
            <v>52325</v>
          </cell>
          <cell r="B520" t="str">
            <v>WEEKDAY</v>
          </cell>
          <cell r="C520">
            <v>2401</v>
          </cell>
          <cell r="D520">
            <v>501530</v>
          </cell>
          <cell r="E520" t="str">
            <v>SAN PABLO AV &amp; LINCOLN AV</v>
          </cell>
          <cell r="F520">
            <v>7</v>
          </cell>
          <cell r="G520">
            <v>6</v>
          </cell>
          <cell r="H520">
            <v>12</v>
          </cell>
          <cell r="I520">
            <v>37.904232999999998</v>
          </cell>
          <cell r="J520">
            <v>-122.30415600000001</v>
          </cell>
          <cell r="K520" t="str">
            <v>EL CERRITO</v>
          </cell>
          <cell r="L520" t="str">
            <v>CONTRA COSTA</v>
          </cell>
          <cell r="M520">
            <v>1</v>
          </cell>
        </row>
        <row r="521">
          <cell r="A521">
            <v>51557</v>
          </cell>
          <cell r="B521" t="str">
            <v>WEEKDAY</v>
          </cell>
          <cell r="C521">
            <v>810</v>
          </cell>
          <cell r="D521">
            <v>501550</v>
          </cell>
          <cell r="E521" t="str">
            <v>SAN PABLO AV &amp; MANILA AV</v>
          </cell>
          <cell r="F521">
            <v>18</v>
          </cell>
          <cell r="G521">
            <v>36</v>
          </cell>
          <cell r="H521">
            <v>54</v>
          </cell>
          <cell r="I521">
            <v>37.915672999999998</v>
          </cell>
          <cell r="J521">
            <v>-122.311463</v>
          </cell>
          <cell r="K521" t="str">
            <v>EL CERRITO</v>
          </cell>
          <cell r="L521" t="str">
            <v>CONTRA COSTA</v>
          </cell>
          <cell r="M521">
            <v>1</v>
          </cell>
        </row>
        <row r="522">
          <cell r="A522">
            <v>58855</v>
          </cell>
          <cell r="B522" t="str">
            <v>WEEKDAY</v>
          </cell>
          <cell r="C522">
            <v>336</v>
          </cell>
          <cell r="D522">
            <v>501560</v>
          </cell>
          <cell r="E522" t="str">
            <v>SAN PABLO AV &amp; MOESER LN</v>
          </cell>
          <cell r="F522">
            <v>59</v>
          </cell>
          <cell r="G522">
            <v>76</v>
          </cell>
          <cell r="H522">
            <v>136</v>
          </cell>
          <cell r="I522">
            <v>37.911845999999997</v>
          </cell>
          <cell r="J522">
            <v>-122.308846</v>
          </cell>
          <cell r="K522" t="str">
            <v>EL CERRITO</v>
          </cell>
          <cell r="L522" t="str">
            <v>CONTRA COSTA</v>
          </cell>
          <cell r="M522">
            <v>1</v>
          </cell>
        </row>
        <row r="523">
          <cell r="A523">
            <v>55117</v>
          </cell>
          <cell r="B523" t="str">
            <v>WEEKDAY</v>
          </cell>
          <cell r="C523">
            <v>459</v>
          </cell>
          <cell r="D523">
            <v>501570</v>
          </cell>
          <cell r="E523" t="str">
            <v>SAN PABLO AV &amp; POTRERO AV</v>
          </cell>
          <cell r="F523">
            <v>40</v>
          </cell>
          <cell r="G523">
            <v>64</v>
          </cell>
          <cell r="H523">
            <v>105</v>
          </cell>
          <cell r="I523">
            <v>37.921193000000002</v>
          </cell>
          <cell r="J523">
            <v>-122.31534600000001</v>
          </cell>
          <cell r="K523" t="str">
            <v>EL CERRITO</v>
          </cell>
          <cell r="L523" t="str">
            <v>CONTRA COSTA</v>
          </cell>
          <cell r="M523">
            <v>1</v>
          </cell>
        </row>
        <row r="524">
          <cell r="A524">
            <v>55506</v>
          </cell>
          <cell r="B524" t="str">
            <v>WEEKDAY</v>
          </cell>
          <cell r="C524">
            <v>521</v>
          </cell>
          <cell r="D524">
            <v>501580</v>
          </cell>
          <cell r="E524" t="str">
            <v>SAN PABLO AV &amp; POTRERO AV</v>
          </cell>
          <cell r="F524">
            <v>57</v>
          </cell>
          <cell r="G524">
            <v>35</v>
          </cell>
          <cell r="H524">
            <v>92</v>
          </cell>
          <cell r="I524">
            <v>37.920166000000002</v>
          </cell>
          <cell r="J524">
            <v>-122.31495200000001</v>
          </cell>
          <cell r="K524" t="str">
            <v>EL CERRITO</v>
          </cell>
          <cell r="L524" t="str">
            <v>CONTRA COSTA</v>
          </cell>
          <cell r="M524">
            <v>1</v>
          </cell>
        </row>
        <row r="525">
          <cell r="A525">
            <v>51660</v>
          </cell>
          <cell r="B525" t="str">
            <v>WEEKDAY</v>
          </cell>
          <cell r="C525">
            <v>1657</v>
          </cell>
          <cell r="D525">
            <v>501590</v>
          </cell>
          <cell r="E525" t="str">
            <v>SAN PABLO AV &amp; SCHMIDT LN</v>
          </cell>
          <cell r="F525">
            <v>11</v>
          </cell>
          <cell r="G525">
            <v>12</v>
          </cell>
          <cell r="H525">
            <v>23</v>
          </cell>
          <cell r="I525">
            <v>37.913901000000003</v>
          </cell>
          <cell r="J525">
            <v>-122.310228</v>
          </cell>
          <cell r="K525" t="str">
            <v>EL CERRITO</v>
          </cell>
          <cell r="L525" t="str">
            <v>CONTRA COSTA</v>
          </cell>
          <cell r="M525">
            <v>1</v>
          </cell>
        </row>
        <row r="526">
          <cell r="A526">
            <v>51162</v>
          </cell>
          <cell r="B526" t="str">
            <v>WEEKDAY</v>
          </cell>
          <cell r="C526">
            <v>2076</v>
          </cell>
          <cell r="D526">
            <v>501610</v>
          </cell>
          <cell r="E526" t="str">
            <v>SAN PABLO AV &amp; WALL AV</v>
          </cell>
          <cell r="F526">
            <v>6</v>
          </cell>
          <cell r="G526">
            <v>10</v>
          </cell>
          <cell r="H526">
            <v>16</v>
          </cell>
          <cell r="I526">
            <v>37.927570000000003</v>
          </cell>
          <cell r="J526">
            <v>-122.320154</v>
          </cell>
          <cell r="K526" t="str">
            <v>EL CERRITO</v>
          </cell>
          <cell r="L526" t="str">
            <v>CONTRA COSTA</v>
          </cell>
          <cell r="M526">
            <v>1</v>
          </cell>
        </row>
        <row r="527">
          <cell r="A527">
            <v>54743</v>
          </cell>
          <cell r="B527" t="str">
            <v>WEEKDAY</v>
          </cell>
          <cell r="C527">
            <v>2002</v>
          </cell>
          <cell r="D527">
            <v>501630</v>
          </cell>
          <cell r="E527" t="str">
            <v>SCOTT ST &amp; DONAL AV</v>
          </cell>
          <cell r="F527">
            <v>17</v>
          </cell>
          <cell r="G527">
            <v>1</v>
          </cell>
          <cell r="H527">
            <v>18</v>
          </cell>
          <cell r="I527">
            <v>37.920999999999999</v>
          </cell>
          <cell r="J527">
            <v>-122.304056</v>
          </cell>
          <cell r="K527" t="str">
            <v>EL CERRITO</v>
          </cell>
          <cell r="L527" t="str">
            <v>CONTRA COSTA</v>
          </cell>
          <cell r="M527">
            <v>1</v>
          </cell>
        </row>
        <row r="528">
          <cell r="A528">
            <v>54875</v>
          </cell>
          <cell r="B528" t="str">
            <v>WEEKDAY</v>
          </cell>
          <cell r="C528">
            <v>2607</v>
          </cell>
          <cell r="D528">
            <v>501640</v>
          </cell>
          <cell r="E528" t="str">
            <v>SCOTT ST &amp; DONAL AV</v>
          </cell>
          <cell r="F528">
            <v>0</v>
          </cell>
          <cell r="G528">
            <v>10</v>
          </cell>
          <cell r="H528">
            <v>11</v>
          </cell>
          <cell r="I528">
            <v>37.921005999999998</v>
          </cell>
          <cell r="J528">
            <v>-122.30402599999999</v>
          </cell>
          <cell r="K528" t="str">
            <v>EL CERRITO</v>
          </cell>
          <cell r="L528" t="str">
            <v>CONTRA COSTA</v>
          </cell>
          <cell r="M528">
            <v>1</v>
          </cell>
        </row>
        <row r="529">
          <cell r="A529">
            <v>50745</v>
          </cell>
          <cell r="B529" t="str">
            <v>WEEKDAY</v>
          </cell>
          <cell r="C529">
            <v>5005</v>
          </cell>
          <cell r="D529">
            <v>501650</v>
          </cell>
          <cell r="E529" t="str">
            <v>SCOTT ST &amp; MANILA AV</v>
          </cell>
          <cell r="F529">
            <v>0</v>
          </cell>
          <cell r="G529">
            <v>0</v>
          </cell>
          <cell r="H529">
            <v>0</v>
          </cell>
          <cell r="I529">
            <v>37.919511999999997</v>
          </cell>
          <cell r="J529">
            <v>-122.302887</v>
          </cell>
          <cell r="K529" t="str">
            <v>EL CERRITO</v>
          </cell>
          <cell r="L529" t="str">
            <v>CONTRA COSTA</v>
          </cell>
          <cell r="M529">
            <v>1</v>
          </cell>
        </row>
        <row r="530">
          <cell r="A530">
            <v>50785</v>
          </cell>
          <cell r="B530" t="str">
            <v>WEEKDAY</v>
          </cell>
          <cell r="C530">
            <v>4831</v>
          </cell>
          <cell r="D530">
            <v>501660</v>
          </cell>
          <cell r="E530" t="str">
            <v>SCOTT ST &amp; MANILA AV</v>
          </cell>
          <cell r="F530">
            <v>0</v>
          </cell>
          <cell r="G530">
            <v>0</v>
          </cell>
          <cell r="H530">
            <v>0</v>
          </cell>
          <cell r="I530">
            <v>37.919640000000001</v>
          </cell>
          <cell r="J530">
            <v>-122.303089</v>
          </cell>
          <cell r="K530" t="str">
            <v>EL CERRITO</v>
          </cell>
          <cell r="L530" t="str">
            <v>CONTRA COSTA</v>
          </cell>
          <cell r="M530">
            <v>1</v>
          </cell>
        </row>
        <row r="531">
          <cell r="A531">
            <v>51745</v>
          </cell>
          <cell r="B531" t="str">
            <v>WEEKDAY</v>
          </cell>
          <cell r="C531">
            <v>5005</v>
          </cell>
          <cell r="D531">
            <v>501670</v>
          </cell>
          <cell r="E531" t="str">
            <v>SCOTT ST &amp; SCHMIDT LN</v>
          </cell>
          <cell r="F531">
            <v>0</v>
          </cell>
          <cell r="G531">
            <v>0</v>
          </cell>
          <cell r="H531">
            <v>0</v>
          </cell>
          <cell r="I531">
            <v>37.917990000000003</v>
          </cell>
          <cell r="J531">
            <v>-122.30193</v>
          </cell>
          <cell r="K531" t="str">
            <v>EL CERRITO</v>
          </cell>
          <cell r="L531" t="str">
            <v>CONTRA COSTA</v>
          </cell>
          <cell r="M531">
            <v>1</v>
          </cell>
        </row>
        <row r="532">
          <cell r="A532">
            <v>51781</v>
          </cell>
          <cell r="B532" t="str">
            <v>WEEKDAY</v>
          </cell>
          <cell r="C532">
            <v>4682</v>
          </cell>
          <cell r="D532">
            <v>501910</v>
          </cell>
          <cell r="E532" t="str">
            <v>ARLINGTON BLVD &amp; VILLA NUEVA</v>
          </cell>
          <cell r="F532">
            <v>0</v>
          </cell>
          <cell r="G532">
            <v>0</v>
          </cell>
          <cell r="H532">
            <v>0</v>
          </cell>
          <cell r="I532">
            <v>37.921739000000002</v>
          </cell>
          <cell r="J532">
            <v>-122.29110900000001</v>
          </cell>
          <cell r="K532" t="str">
            <v>EL CERRITO</v>
          </cell>
          <cell r="L532" t="str">
            <v>CONTRA COSTA</v>
          </cell>
          <cell r="M532">
            <v>1</v>
          </cell>
        </row>
        <row r="533">
          <cell r="A533">
            <v>55594</v>
          </cell>
          <cell r="B533" t="str">
            <v>WEEKDAY</v>
          </cell>
          <cell r="C533">
            <v>414</v>
          </cell>
          <cell r="D533">
            <v>501920</v>
          </cell>
          <cell r="E533" t="str">
            <v>SAN PABLO AV &amp; MOESER LN</v>
          </cell>
          <cell r="F533">
            <v>67</v>
          </cell>
          <cell r="G533">
            <v>49</v>
          </cell>
          <cell r="H533">
            <v>116</v>
          </cell>
          <cell r="I533">
            <v>37.911090000000002</v>
          </cell>
          <cell r="J533">
            <v>-122.308661</v>
          </cell>
          <cell r="K533" t="str">
            <v>EL CERRITO</v>
          </cell>
          <cell r="L533" t="str">
            <v>CONTRA COSTA</v>
          </cell>
          <cell r="M533">
            <v>1</v>
          </cell>
        </row>
        <row r="534">
          <cell r="A534">
            <v>51785</v>
          </cell>
          <cell r="B534" t="str">
            <v>WEEKDAY</v>
          </cell>
          <cell r="C534">
            <v>4631</v>
          </cell>
          <cell r="D534">
            <v>501970</v>
          </cell>
          <cell r="E534" t="str">
            <v>NAVELLIER ST &amp; SEAVIEW PL</v>
          </cell>
          <cell r="F534">
            <v>0</v>
          </cell>
          <cell r="G534">
            <v>1</v>
          </cell>
          <cell r="H534">
            <v>1</v>
          </cell>
          <cell r="I534">
            <v>37.915666999999999</v>
          </cell>
          <cell r="J534">
            <v>-122.301361</v>
          </cell>
          <cell r="K534" t="str">
            <v>EL CERRITO</v>
          </cell>
          <cell r="L534" t="str">
            <v>CONTRA COSTA</v>
          </cell>
          <cell r="M534">
            <v>1</v>
          </cell>
        </row>
        <row r="535">
          <cell r="A535">
            <v>50616</v>
          </cell>
          <cell r="B535" t="str">
            <v>WEEKDAY</v>
          </cell>
          <cell r="C535">
            <v>2284</v>
          </cell>
          <cell r="D535">
            <v>501980</v>
          </cell>
          <cell r="E535" t="str">
            <v>SAN PABLO AV &amp; EL DORADO ST</v>
          </cell>
          <cell r="F535">
            <v>7</v>
          </cell>
          <cell r="G535">
            <v>7</v>
          </cell>
          <cell r="H535">
            <v>14</v>
          </cell>
          <cell r="I535">
            <v>37.903756999999999</v>
          </cell>
          <cell r="J535">
            <v>-122.30425700000001</v>
          </cell>
          <cell r="K535" t="str">
            <v>EL CERRITO</v>
          </cell>
          <cell r="L535" t="str">
            <v>CONTRA COSTA</v>
          </cell>
          <cell r="M535">
            <v>1</v>
          </cell>
        </row>
        <row r="536">
          <cell r="A536">
            <v>50621</v>
          </cell>
          <cell r="B536" t="str">
            <v>WEEKDAY</v>
          </cell>
          <cell r="C536">
            <v>4866</v>
          </cell>
          <cell r="D536">
            <v>501990</v>
          </cell>
          <cell r="E536" t="str">
            <v>MOESER LN &amp; POMONA AV</v>
          </cell>
          <cell r="F536">
            <v>0</v>
          </cell>
          <cell r="G536">
            <v>0</v>
          </cell>
          <cell r="H536">
            <v>0</v>
          </cell>
          <cell r="I536">
            <v>37.913524000000002</v>
          </cell>
          <cell r="J536">
            <v>-122.30205599999999</v>
          </cell>
          <cell r="K536" t="str">
            <v>EL CERRITO</v>
          </cell>
          <cell r="L536" t="str">
            <v>CONTRA COSTA</v>
          </cell>
          <cell r="M536">
            <v>1</v>
          </cell>
        </row>
        <row r="537">
          <cell r="A537">
            <v>50623</v>
          </cell>
          <cell r="B537" t="str">
            <v>WEEKDAY</v>
          </cell>
          <cell r="C537">
            <v>5005</v>
          </cell>
          <cell r="D537">
            <v>502000</v>
          </cell>
          <cell r="E537" t="str">
            <v>MOESER LN &amp; POMONA AV</v>
          </cell>
          <cell r="F537">
            <v>0</v>
          </cell>
          <cell r="G537">
            <v>0</v>
          </cell>
          <cell r="H537">
            <v>0</v>
          </cell>
          <cell r="I537">
            <v>37.913119999999999</v>
          </cell>
          <cell r="J537">
            <v>-122.303797</v>
          </cell>
          <cell r="K537" t="str">
            <v>EL CERRITO</v>
          </cell>
          <cell r="L537" t="str">
            <v>CONTRA COSTA</v>
          </cell>
          <cell r="M537">
            <v>1</v>
          </cell>
        </row>
        <row r="538">
          <cell r="A538">
            <v>50499</v>
          </cell>
          <cell r="B538" t="str">
            <v>WEEKDAY</v>
          </cell>
          <cell r="C538">
            <v>2239</v>
          </cell>
          <cell r="D538">
            <v>1300010</v>
          </cell>
          <cell r="E538" t="str">
            <v>13TH ST &amp; LINCOLN AV</v>
          </cell>
          <cell r="F538">
            <v>8</v>
          </cell>
          <cell r="G538">
            <v>6</v>
          </cell>
          <cell r="H538">
            <v>14</v>
          </cell>
          <cell r="I538">
            <v>37.946235999999999</v>
          </cell>
          <cell r="J538">
            <v>-122.35729600000001</v>
          </cell>
          <cell r="K538" t="str">
            <v>RICHMOND</v>
          </cell>
          <cell r="L538" t="str">
            <v>CONTRA COSTA</v>
          </cell>
          <cell r="M538">
            <v>1</v>
          </cell>
        </row>
        <row r="539">
          <cell r="A539">
            <v>59688</v>
          </cell>
          <cell r="B539" t="str">
            <v>WEEKDAY</v>
          </cell>
          <cell r="C539">
            <v>3411</v>
          </cell>
          <cell r="D539">
            <v>1300020</v>
          </cell>
          <cell r="E539" t="str">
            <v>13TH ST &amp; LINCOLN AV</v>
          </cell>
          <cell r="F539">
            <v>3</v>
          </cell>
          <cell r="G539">
            <v>2</v>
          </cell>
          <cell r="H539">
            <v>5</v>
          </cell>
          <cell r="I539">
            <v>37.946140999999997</v>
          </cell>
          <cell r="J539">
            <v>-122.357524</v>
          </cell>
          <cell r="K539" t="str">
            <v>RICHMOND</v>
          </cell>
          <cell r="L539" t="str">
            <v>CONTRA COSTA</v>
          </cell>
          <cell r="M539">
            <v>1</v>
          </cell>
        </row>
        <row r="540">
          <cell r="A540">
            <v>53368</v>
          </cell>
          <cell r="B540" t="str">
            <v>WEEKDAY</v>
          </cell>
          <cell r="C540">
            <v>2264</v>
          </cell>
          <cell r="D540">
            <v>1300030</v>
          </cell>
          <cell r="E540" t="str">
            <v>13TH ST &amp; DUNN AV</v>
          </cell>
          <cell r="F540">
            <v>3</v>
          </cell>
          <cell r="G540">
            <v>10</v>
          </cell>
          <cell r="H540">
            <v>14</v>
          </cell>
          <cell r="I540">
            <v>37.949007000000002</v>
          </cell>
          <cell r="J540">
            <v>-122.35733500000001</v>
          </cell>
          <cell r="K540" t="str">
            <v>RICHMOND</v>
          </cell>
          <cell r="L540" t="str">
            <v>CONTRA COSTA</v>
          </cell>
          <cell r="M540">
            <v>1</v>
          </cell>
        </row>
        <row r="541">
          <cell r="A541">
            <v>55074</v>
          </cell>
          <cell r="B541" t="str">
            <v>WEEKDAY</v>
          </cell>
          <cell r="C541">
            <v>3185</v>
          </cell>
          <cell r="D541">
            <v>1300040</v>
          </cell>
          <cell r="E541" t="str">
            <v>13TH ST &amp; RHEEM AV</v>
          </cell>
          <cell r="F541">
            <v>4</v>
          </cell>
          <cell r="G541">
            <v>3</v>
          </cell>
          <cell r="H541">
            <v>6</v>
          </cell>
          <cell r="I541">
            <v>37.950077</v>
          </cell>
          <cell r="J541">
            <v>-122.357071</v>
          </cell>
          <cell r="K541" t="str">
            <v>RICHMOND</v>
          </cell>
          <cell r="L541" t="str">
            <v>CONTRA COSTA</v>
          </cell>
          <cell r="M541">
            <v>1</v>
          </cell>
        </row>
        <row r="542">
          <cell r="A542">
            <v>58911</v>
          </cell>
          <cell r="B542" t="str">
            <v>WEEKDAY</v>
          </cell>
          <cell r="C542">
            <v>2302</v>
          </cell>
          <cell r="D542">
            <v>1300190</v>
          </cell>
          <cell r="E542" t="str">
            <v>22ND ST &amp; BISSELL AV</v>
          </cell>
          <cell r="F542">
            <v>7</v>
          </cell>
          <cell r="G542">
            <v>6</v>
          </cell>
          <cell r="H542">
            <v>13</v>
          </cell>
          <cell r="I542">
            <v>37.934894999999997</v>
          </cell>
          <cell r="J542">
            <v>-122.348691</v>
          </cell>
          <cell r="K542" t="str">
            <v>RICHMOND</v>
          </cell>
          <cell r="L542" t="str">
            <v>CONTRA COSTA</v>
          </cell>
          <cell r="M542">
            <v>1</v>
          </cell>
        </row>
        <row r="543">
          <cell r="A543">
            <v>52580</v>
          </cell>
          <cell r="B543" t="str">
            <v>WEEKDAY</v>
          </cell>
          <cell r="C543">
            <v>2289</v>
          </cell>
          <cell r="D543">
            <v>1300210</v>
          </cell>
          <cell r="E543" t="str">
            <v>22ND ST &amp; ROOSEVELT AV</v>
          </cell>
          <cell r="F543">
            <v>3</v>
          </cell>
          <cell r="G543">
            <v>11</v>
          </cell>
          <cell r="H543">
            <v>14</v>
          </cell>
          <cell r="I543">
            <v>37.939704999999996</v>
          </cell>
          <cell r="J543">
            <v>-122.34864</v>
          </cell>
          <cell r="K543" t="str">
            <v>RICHMOND</v>
          </cell>
          <cell r="L543" t="str">
            <v>CONTRA COSTA</v>
          </cell>
          <cell r="M543">
            <v>1</v>
          </cell>
        </row>
        <row r="544">
          <cell r="A544">
            <v>55339</v>
          </cell>
          <cell r="B544" t="str">
            <v>WEEKDAY</v>
          </cell>
          <cell r="C544">
            <v>1775</v>
          </cell>
          <cell r="D544">
            <v>1300220</v>
          </cell>
          <cell r="E544" t="str">
            <v>23RD ST &amp; ALFREDA BLVD</v>
          </cell>
          <cell r="F544">
            <v>8</v>
          </cell>
          <cell r="G544">
            <v>13</v>
          </cell>
          <cell r="H544">
            <v>21</v>
          </cell>
          <cell r="I544">
            <v>37.952368999999997</v>
          </cell>
          <cell r="J544">
            <v>-122.347314</v>
          </cell>
          <cell r="K544" t="str">
            <v>RICHMOND</v>
          </cell>
          <cell r="L544" t="str">
            <v>CONTRA COSTA</v>
          </cell>
          <cell r="M544">
            <v>1</v>
          </cell>
        </row>
        <row r="545">
          <cell r="A545">
            <v>55147</v>
          </cell>
          <cell r="B545" t="str">
            <v>WEEKDAY</v>
          </cell>
          <cell r="C545">
            <v>4075</v>
          </cell>
          <cell r="D545">
            <v>1300230</v>
          </cell>
          <cell r="E545" t="str">
            <v>23RD ST &amp; ANDRADE AV</v>
          </cell>
          <cell r="F545">
            <v>1</v>
          </cell>
          <cell r="G545">
            <v>1</v>
          </cell>
          <cell r="H545">
            <v>2</v>
          </cell>
          <cell r="I545">
            <v>37.948146999999999</v>
          </cell>
          <cell r="J545">
            <v>-122.347334</v>
          </cell>
          <cell r="K545" t="str">
            <v>RICHMOND</v>
          </cell>
          <cell r="L545" t="str">
            <v>CONTRA COSTA</v>
          </cell>
          <cell r="M545">
            <v>1</v>
          </cell>
        </row>
        <row r="546">
          <cell r="A546">
            <v>54547</v>
          </cell>
          <cell r="B546" t="str">
            <v>WEEKDAY</v>
          </cell>
          <cell r="C546">
            <v>1791</v>
          </cell>
          <cell r="D546">
            <v>1300240</v>
          </cell>
          <cell r="E546" t="str">
            <v>23RD ST &amp; DOWNER AV</v>
          </cell>
          <cell r="F546">
            <v>11</v>
          </cell>
          <cell r="G546">
            <v>10</v>
          </cell>
          <cell r="H546">
            <v>21</v>
          </cell>
          <cell r="I546">
            <v>37.942801000000003</v>
          </cell>
          <cell r="J546">
            <v>-122.34739399999999</v>
          </cell>
          <cell r="K546" t="str">
            <v>RICHMOND</v>
          </cell>
          <cell r="L546" t="str">
            <v>CONTRA COSTA</v>
          </cell>
          <cell r="M546">
            <v>1</v>
          </cell>
        </row>
        <row r="547">
          <cell r="A547">
            <v>50477</v>
          </cell>
          <cell r="B547" t="str">
            <v>WEEKDAY</v>
          </cell>
          <cell r="C547">
            <v>1948</v>
          </cell>
          <cell r="D547">
            <v>1300250</v>
          </cell>
          <cell r="E547" t="str">
            <v>23RD ST &amp; GARVIN AV</v>
          </cell>
          <cell r="F547">
            <v>8</v>
          </cell>
          <cell r="G547">
            <v>11</v>
          </cell>
          <cell r="H547">
            <v>18</v>
          </cell>
          <cell r="I547">
            <v>37.943950000000001</v>
          </cell>
          <cell r="J547">
            <v>-122.34760199999999</v>
          </cell>
          <cell r="K547" t="str">
            <v>RICHMOND</v>
          </cell>
          <cell r="L547" t="str">
            <v>CONTRA COSTA</v>
          </cell>
          <cell r="M547">
            <v>1</v>
          </cell>
        </row>
        <row r="548">
          <cell r="A548">
            <v>51466</v>
          </cell>
          <cell r="B548" t="str">
            <v>WEEKDAY</v>
          </cell>
          <cell r="C548">
            <v>2514</v>
          </cell>
          <cell r="D548">
            <v>1300260</v>
          </cell>
          <cell r="E548" t="str">
            <v>23RD ST &amp; GAYNOR AV</v>
          </cell>
          <cell r="F548">
            <v>7</v>
          </cell>
          <cell r="G548">
            <v>5</v>
          </cell>
          <cell r="H548">
            <v>11</v>
          </cell>
          <cell r="I548">
            <v>37.944636000000003</v>
          </cell>
          <cell r="J548">
            <v>-122.34738</v>
          </cell>
          <cell r="K548" t="str">
            <v>RICHMOND</v>
          </cell>
          <cell r="L548" t="str">
            <v>CONTRA COSTA</v>
          </cell>
          <cell r="M548">
            <v>1</v>
          </cell>
        </row>
        <row r="549">
          <cell r="A549">
            <v>54663</v>
          </cell>
          <cell r="B549" t="str">
            <v>WEEKDAY</v>
          </cell>
          <cell r="C549">
            <v>3289</v>
          </cell>
          <cell r="D549">
            <v>1300270</v>
          </cell>
          <cell r="E549" t="str">
            <v>23RD ST &amp; HELLINGS AV</v>
          </cell>
          <cell r="F549">
            <v>4</v>
          </cell>
          <cell r="G549">
            <v>1</v>
          </cell>
          <cell r="H549">
            <v>6</v>
          </cell>
          <cell r="I549">
            <v>37.947844000000003</v>
          </cell>
          <cell r="J549">
            <v>-122.34755</v>
          </cell>
          <cell r="K549" t="str">
            <v>RICHMOND</v>
          </cell>
          <cell r="L549" t="str">
            <v>CONTRA COSTA</v>
          </cell>
          <cell r="M549">
            <v>1</v>
          </cell>
        </row>
        <row r="550">
          <cell r="A550">
            <v>56224</v>
          </cell>
          <cell r="B550" t="str">
            <v>WEEKDAY</v>
          </cell>
          <cell r="C550">
            <v>3101</v>
          </cell>
          <cell r="D550">
            <v>1300280</v>
          </cell>
          <cell r="E550" t="str">
            <v>23RD ST &amp; LINCOLN AV</v>
          </cell>
          <cell r="F550">
            <v>3</v>
          </cell>
          <cell r="G550">
            <v>4</v>
          </cell>
          <cell r="H550">
            <v>7</v>
          </cell>
          <cell r="I550">
            <v>37.946547000000002</v>
          </cell>
          <cell r="J550">
            <v>-122.347375</v>
          </cell>
          <cell r="K550" t="str">
            <v>RICHMOND</v>
          </cell>
          <cell r="L550" t="str">
            <v>CONTRA COSTA</v>
          </cell>
          <cell r="M550">
            <v>1</v>
          </cell>
        </row>
        <row r="551">
          <cell r="A551">
            <v>54463</v>
          </cell>
          <cell r="B551" t="str">
            <v>WEEKDAY</v>
          </cell>
          <cell r="C551">
            <v>2849</v>
          </cell>
          <cell r="D551">
            <v>1300290</v>
          </cell>
          <cell r="E551" t="str">
            <v>23RD ST &amp; LINCOLN AV</v>
          </cell>
          <cell r="F551">
            <v>5</v>
          </cell>
          <cell r="G551">
            <v>4</v>
          </cell>
          <cell r="H551">
            <v>9</v>
          </cell>
          <cell r="I551">
            <v>37.946089999999998</v>
          </cell>
          <cell r="J551">
            <v>-122.347599</v>
          </cell>
          <cell r="K551" t="str">
            <v>RICHMOND</v>
          </cell>
          <cell r="L551" t="str">
            <v>CONTRA COSTA</v>
          </cell>
          <cell r="M551">
            <v>1</v>
          </cell>
        </row>
        <row r="552">
          <cell r="A552">
            <v>55131</v>
          </cell>
          <cell r="B552" t="str">
            <v>WEEKDAY</v>
          </cell>
          <cell r="C552">
            <v>2667</v>
          </cell>
          <cell r="D552">
            <v>1300300</v>
          </cell>
          <cell r="E552" t="str">
            <v>23RD ST &amp; PREBLE AV</v>
          </cell>
          <cell r="F552">
            <v>9</v>
          </cell>
          <cell r="G552">
            <v>1</v>
          </cell>
          <cell r="H552">
            <v>10</v>
          </cell>
          <cell r="I552">
            <v>37.937896000000002</v>
          </cell>
          <cell r="J552">
            <v>-122.347463</v>
          </cell>
          <cell r="K552" t="str">
            <v>RICHMOND</v>
          </cell>
          <cell r="L552" t="str">
            <v>CONTRA COSTA</v>
          </cell>
          <cell r="M552">
            <v>1</v>
          </cell>
        </row>
        <row r="553">
          <cell r="A553">
            <v>56697</v>
          </cell>
          <cell r="B553" t="str">
            <v>WEEKDAY</v>
          </cell>
          <cell r="C553">
            <v>1860</v>
          </cell>
          <cell r="D553">
            <v>1300310</v>
          </cell>
          <cell r="E553" t="str">
            <v>23RD ST &amp; RHEEM AV</v>
          </cell>
          <cell r="F553">
            <v>6</v>
          </cell>
          <cell r="G553">
            <v>14</v>
          </cell>
          <cell r="H553">
            <v>20</v>
          </cell>
          <cell r="I553">
            <v>37.949674000000002</v>
          </cell>
          <cell r="J553">
            <v>-122.347335</v>
          </cell>
          <cell r="K553" t="str">
            <v>RICHMOND</v>
          </cell>
          <cell r="L553" t="str">
            <v>CONTRA COSTA</v>
          </cell>
          <cell r="M553">
            <v>1</v>
          </cell>
        </row>
        <row r="554">
          <cell r="A554">
            <v>58922</v>
          </cell>
          <cell r="B554" t="str">
            <v>WEEKDAY</v>
          </cell>
          <cell r="C554">
            <v>1872</v>
          </cell>
          <cell r="D554">
            <v>1300320</v>
          </cell>
          <cell r="E554" t="str">
            <v>23RD ST &amp; RHEEM AV</v>
          </cell>
          <cell r="F554">
            <v>14</v>
          </cell>
          <cell r="G554">
            <v>6</v>
          </cell>
          <cell r="H554">
            <v>20</v>
          </cell>
          <cell r="I554">
            <v>37.950046999999998</v>
          </cell>
          <cell r="J554">
            <v>-122.347539</v>
          </cell>
          <cell r="K554" t="str">
            <v>RICHMOND</v>
          </cell>
          <cell r="L554" t="str">
            <v>CONTRA COSTA</v>
          </cell>
          <cell r="M554">
            <v>1</v>
          </cell>
        </row>
        <row r="555">
          <cell r="A555">
            <v>51499</v>
          </cell>
          <cell r="B555" t="str">
            <v>WEEKDAY</v>
          </cell>
          <cell r="C555">
            <v>2408</v>
          </cell>
          <cell r="D555">
            <v>1300330</v>
          </cell>
          <cell r="E555" t="str">
            <v>23RD ST &amp; ROOSEVELT AV</v>
          </cell>
          <cell r="F555">
            <v>8</v>
          </cell>
          <cell r="G555">
            <v>4</v>
          </cell>
          <cell r="H555">
            <v>12</v>
          </cell>
          <cell r="I555">
            <v>37.939881</v>
          </cell>
          <cell r="J555">
            <v>-122.34743899999999</v>
          </cell>
          <cell r="K555" t="str">
            <v>RICHMOND</v>
          </cell>
          <cell r="L555" t="str">
            <v>CONTRA COSTA</v>
          </cell>
          <cell r="M555">
            <v>1</v>
          </cell>
        </row>
        <row r="556">
          <cell r="A556">
            <v>52820</v>
          </cell>
          <cell r="B556" t="str">
            <v>WEEKDAY</v>
          </cell>
          <cell r="C556">
            <v>4107</v>
          </cell>
          <cell r="D556">
            <v>1300340</v>
          </cell>
          <cell r="E556" t="str">
            <v>29TH ST &amp; RHEEM AV</v>
          </cell>
          <cell r="F556">
            <v>0</v>
          </cell>
          <cell r="G556">
            <v>2</v>
          </cell>
          <cell r="H556">
            <v>2</v>
          </cell>
          <cell r="I556">
            <v>37.950059000000003</v>
          </cell>
          <cell r="J556">
            <v>-122.339094</v>
          </cell>
          <cell r="K556" t="str">
            <v>RICHMOND</v>
          </cell>
          <cell r="L556" t="str">
            <v>CONTRA COSTA</v>
          </cell>
          <cell r="M556">
            <v>1</v>
          </cell>
        </row>
        <row r="557">
          <cell r="A557">
            <v>52850</v>
          </cell>
          <cell r="B557" t="str">
            <v>WEEKDAY</v>
          </cell>
          <cell r="C557">
            <v>4141</v>
          </cell>
          <cell r="D557">
            <v>1300350</v>
          </cell>
          <cell r="E557" t="str">
            <v>29TH ST &amp; RHEEM AV</v>
          </cell>
          <cell r="F557">
            <v>1</v>
          </cell>
          <cell r="G557">
            <v>1</v>
          </cell>
          <cell r="H557">
            <v>2</v>
          </cell>
          <cell r="I557">
            <v>37.950198999999998</v>
          </cell>
          <cell r="J557">
            <v>-122.338778</v>
          </cell>
          <cell r="K557" t="str">
            <v>RICHMOND</v>
          </cell>
          <cell r="L557" t="str">
            <v>CONTRA COSTA</v>
          </cell>
          <cell r="M557">
            <v>1</v>
          </cell>
        </row>
        <row r="558">
          <cell r="A558">
            <v>54256</v>
          </cell>
          <cell r="B558" t="str">
            <v>WEEKDAY</v>
          </cell>
          <cell r="C558">
            <v>4401</v>
          </cell>
          <cell r="D558">
            <v>1300360</v>
          </cell>
          <cell r="E558" t="str">
            <v>29TH ST &amp; TULARE AV</v>
          </cell>
          <cell r="F558">
            <v>0</v>
          </cell>
          <cell r="G558">
            <v>1</v>
          </cell>
          <cell r="H558">
            <v>1</v>
          </cell>
          <cell r="I558">
            <v>37.951233999999999</v>
          </cell>
          <cell r="J558">
            <v>-122.338774</v>
          </cell>
          <cell r="K558" t="str">
            <v>RICHMOND</v>
          </cell>
          <cell r="L558" t="str">
            <v>CONTRA COSTA</v>
          </cell>
          <cell r="M558">
            <v>1</v>
          </cell>
        </row>
        <row r="559">
          <cell r="A559">
            <v>58532</v>
          </cell>
          <cell r="B559" t="str">
            <v>WEEKDAY</v>
          </cell>
          <cell r="C559">
            <v>4533</v>
          </cell>
          <cell r="D559">
            <v>1300370</v>
          </cell>
          <cell r="E559" t="str">
            <v>29TH ST &amp; TULARE AV</v>
          </cell>
          <cell r="F559">
            <v>1</v>
          </cell>
          <cell r="G559">
            <v>0</v>
          </cell>
          <cell r="H559">
            <v>1</v>
          </cell>
          <cell r="I559">
            <v>37.951441000000003</v>
          </cell>
          <cell r="J559">
            <v>-122.33890599999999</v>
          </cell>
          <cell r="K559" t="str">
            <v>RICHMOND</v>
          </cell>
          <cell r="L559" t="str">
            <v>CONTRA COSTA</v>
          </cell>
          <cell r="M559">
            <v>1</v>
          </cell>
        </row>
        <row r="560">
          <cell r="A560">
            <v>56674</v>
          </cell>
          <cell r="B560" t="str">
            <v>WEEKDAY</v>
          </cell>
          <cell r="C560">
            <v>2990</v>
          </cell>
          <cell r="D560">
            <v>1300380</v>
          </cell>
          <cell r="E560" t="str">
            <v>6TH ST &amp; BARRETT AV</v>
          </cell>
          <cell r="F560">
            <v>4</v>
          </cell>
          <cell r="G560">
            <v>4</v>
          </cell>
          <cell r="H560">
            <v>7</v>
          </cell>
          <cell r="I560">
            <v>37.937860000000001</v>
          </cell>
          <cell r="J560">
            <v>-122.363783</v>
          </cell>
          <cell r="K560" t="str">
            <v>RICHMOND</v>
          </cell>
          <cell r="L560" t="str">
            <v>CONTRA COSTA</v>
          </cell>
          <cell r="M560">
            <v>1</v>
          </cell>
        </row>
        <row r="561">
          <cell r="A561">
            <v>54414</v>
          </cell>
          <cell r="B561" t="str">
            <v>WEEKDAY</v>
          </cell>
          <cell r="C561">
            <v>2028</v>
          </cell>
          <cell r="D561">
            <v>1300390</v>
          </cell>
          <cell r="E561" t="str">
            <v>6TH ST &amp; NEVIN AV</v>
          </cell>
          <cell r="F561">
            <v>4</v>
          </cell>
          <cell r="G561">
            <v>13</v>
          </cell>
          <cell r="H561">
            <v>17</v>
          </cell>
          <cell r="I561">
            <v>37.936573000000003</v>
          </cell>
          <cell r="J561">
            <v>-122.363805</v>
          </cell>
          <cell r="K561" t="str">
            <v>RICHMOND</v>
          </cell>
          <cell r="L561" t="str">
            <v>CONTRA COSTA</v>
          </cell>
          <cell r="M561">
            <v>1</v>
          </cell>
        </row>
        <row r="562">
          <cell r="A562">
            <v>58933</v>
          </cell>
          <cell r="B562" t="str">
            <v>WEEKDAY</v>
          </cell>
          <cell r="C562">
            <v>2356</v>
          </cell>
          <cell r="D562">
            <v>1300400</v>
          </cell>
          <cell r="E562" t="str">
            <v>6TH ST &amp; NEVIN AV</v>
          </cell>
          <cell r="F562">
            <v>7</v>
          </cell>
          <cell r="G562">
            <v>6</v>
          </cell>
          <cell r="H562">
            <v>13</v>
          </cell>
          <cell r="I562">
            <v>37.937125000000002</v>
          </cell>
          <cell r="J562">
            <v>-122.363671</v>
          </cell>
          <cell r="K562" t="str">
            <v>RICHMOND</v>
          </cell>
          <cell r="L562" t="str">
            <v>CONTRA COSTA</v>
          </cell>
          <cell r="M562">
            <v>1</v>
          </cell>
        </row>
        <row r="563">
          <cell r="A563">
            <v>55687</v>
          </cell>
          <cell r="B563" t="str">
            <v>WEEKDAY</v>
          </cell>
          <cell r="C563">
            <v>2311</v>
          </cell>
          <cell r="D563">
            <v>1300410</v>
          </cell>
          <cell r="E563" t="str">
            <v>7TH ST &amp; BARRETT AV</v>
          </cell>
          <cell r="F563">
            <v>8</v>
          </cell>
          <cell r="G563">
            <v>5</v>
          </cell>
          <cell r="H563">
            <v>13</v>
          </cell>
          <cell r="I563">
            <v>37.938231999999999</v>
          </cell>
          <cell r="J563">
            <v>-122.363343</v>
          </cell>
          <cell r="K563" t="str">
            <v>RICHMOND</v>
          </cell>
          <cell r="L563" t="str">
            <v>CONTRA COSTA</v>
          </cell>
          <cell r="M563">
            <v>1</v>
          </cell>
        </row>
        <row r="564">
          <cell r="A564">
            <v>54956</v>
          </cell>
          <cell r="B564" t="str">
            <v>WEEKDAY</v>
          </cell>
          <cell r="C564">
            <v>2767</v>
          </cell>
          <cell r="D564">
            <v>1300440</v>
          </cell>
          <cell r="E564" t="str">
            <v>7TH ST &amp; HENSLEY ST</v>
          </cell>
          <cell r="F564">
            <v>3</v>
          </cell>
          <cell r="G564">
            <v>7</v>
          </cell>
          <cell r="H564">
            <v>9</v>
          </cell>
          <cell r="I564">
            <v>37.948481999999998</v>
          </cell>
          <cell r="J564">
            <v>-122.364638</v>
          </cell>
          <cell r="K564" t="str">
            <v>RICHMOND</v>
          </cell>
          <cell r="L564" t="str">
            <v>CONTRA COSTA</v>
          </cell>
          <cell r="M564">
            <v>1</v>
          </cell>
        </row>
        <row r="565">
          <cell r="A565">
            <v>55174</v>
          </cell>
          <cell r="B565" t="str">
            <v>WEEKDAY</v>
          </cell>
          <cell r="C565">
            <v>2647</v>
          </cell>
          <cell r="D565">
            <v>1300450</v>
          </cell>
          <cell r="E565" t="str">
            <v>7TH ST &amp; HENSLEY ST</v>
          </cell>
          <cell r="F565">
            <v>6</v>
          </cell>
          <cell r="G565">
            <v>4</v>
          </cell>
          <cell r="H565">
            <v>10</v>
          </cell>
          <cell r="I565">
            <v>37.948376000000003</v>
          </cell>
          <cell r="J565">
            <v>-122.364851</v>
          </cell>
          <cell r="K565" t="str">
            <v>RICHMOND</v>
          </cell>
          <cell r="L565" t="str">
            <v>CONTRA COSTA</v>
          </cell>
          <cell r="M565">
            <v>1</v>
          </cell>
        </row>
        <row r="566">
          <cell r="A566">
            <v>50811</v>
          </cell>
          <cell r="B566" t="str">
            <v>WEEKDAY</v>
          </cell>
          <cell r="C566">
            <v>2517</v>
          </cell>
          <cell r="D566">
            <v>1300460</v>
          </cell>
          <cell r="E566" t="str">
            <v>7TH ST &amp; LINCOLN AV</v>
          </cell>
          <cell r="F566">
            <v>5</v>
          </cell>
          <cell r="G566">
            <v>7</v>
          </cell>
          <cell r="H566">
            <v>11</v>
          </cell>
          <cell r="I566">
            <v>37.946198000000003</v>
          </cell>
          <cell r="J566">
            <v>-122.362577</v>
          </cell>
          <cell r="K566" t="str">
            <v>RICHMOND</v>
          </cell>
          <cell r="L566" t="str">
            <v>CONTRA COSTA</v>
          </cell>
          <cell r="M566">
            <v>1</v>
          </cell>
        </row>
        <row r="567">
          <cell r="A567">
            <v>56687</v>
          </cell>
          <cell r="B567" t="str">
            <v>WEEKDAY</v>
          </cell>
          <cell r="C567">
            <v>2592</v>
          </cell>
          <cell r="D567">
            <v>1300470</v>
          </cell>
          <cell r="E567" t="str">
            <v>7TH ST &amp; LINCOLN AV</v>
          </cell>
          <cell r="F567">
            <v>6</v>
          </cell>
          <cell r="G567">
            <v>5</v>
          </cell>
          <cell r="H567">
            <v>11</v>
          </cell>
          <cell r="I567">
            <v>37.946040000000004</v>
          </cell>
          <cell r="J567">
            <v>-122.36265299999999</v>
          </cell>
          <cell r="K567" t="str">
            <v>RICHMOND</v>
          </cell>
          <cell r="L567" t="str">
            <v>CONTRA COSTA</v>
          </cell>
          <cell r="M567">
            <v>1</v>
          </cell>
        </row>
        <row r="568">
          <cell r="A568">
            <v>52411</v>
          </cell>
          <cell r="B568" t="str">
            <v>WEEKDAY</v>
          </cell>
          <cell r="C568">
            <v>2269</v>
          </cell>
          <cell r="D568">
            <v>1300480</v>
          </cell>
          <cell r="E568" t="str">
            <v>7TH ST &amp; LUCAS AV</v>
          </cell>
          <cell r="F568">
            <v>5</v>
          </cell>
          <cell r="G568">
            <v>8</v>
          </cell>
          <cell r="H568">
            <v>14</v>
          </cell>
          <cell r="I568">
            <v>37.944305999999997</v>
          </cell>
          <cell r="J568">
            <v>-122.36255800000001</v>
          </cell>
          <cell r="K568" t="str">
            <v>RICHMOND</v>
          </cell>
          <cell r="L568" t="str">
            <v>CONTRA COSTA</v>
          </cell>
          <cell r="M568">
            <v>1</v>
          </cell>
        </row>
        <row r="569">
          <cell r="A569">
            <v>55247</v>
          </cell>
          <cell r="B569" t="str">
            <v>WEEKDAY</v>
          </cell>
          <cell r="C569">
            <v>2601</v>
          </cell>
          <cell r="D569">
            <v>1300490</v>
          </cell>
          <cell r="E569" t="str">
            <v>7TH ST &amp; LUCAS AV</v>
          </cell>
          <cell r="F569">
            <v>7</v>
          </cell>
          <cell r="G569">
            <v>4</v>
          </cell>
          <cell r="H569">
            <v>11</v>
          </cell>
          <cell r="I569">
            <v>37.944502999999997</v>
          </cell>
          <cell r="J569">
            <v>-122.362658</v>
          </cell>
          <cell r="K569" t="str">
            <v>RICHMOND</v>
          </cell>
          <cell r="L569" t="str">
            <v>CONTRA COSTA</v>
          </cell>
          <cell r="M569">
            <v>1</v>
          </cell>
        </row>
        <row r="570">
          <cell r="A570">
            <v>54669</v>
          </cell>
          <cell r="B570" t="str">
            <v>WEEKDAY</v>
          </cell>
          <cell r="C570">
            <v>2329</v>
          </cell>
          <cell r="D570">
            <v>1300500</v>
          </cell>
          <cell r="E570" t="str">
            <v>7TH ST &amp; MAPLE AV</v>
          </cell>
          <cell r="F570">
            <v>5</v>
          </cell>
          <cell r="G570">
            <v>8</v>
          </cell>
          <cell r="H570">
            <v>13</v>
          </cell>
          <cell r="I570">
            <v>37.939872999999999</v>
          </cell>
          <cell r="J570">
            <v>-122.362836</v>
          </cell>
          <cell r="K570" t="str">
            <v>RICHMOND</v>
          </cell>
          <cell r="L570" t="str">
            <v>CONTRA COSTA</v>
          </cell>
          <cell r="M570">
            <v>1</v>
          </cell>
        </row>
        <row r="571">
          <cell r="A571">
            <v>55725</v>
          </cell>
          <cell r="B571" t="str">
            <v>WEEKDAY</v>
          </cell>
          <cell r="C571">
            <v>1339</v>
          </cell>
          <cell r="D571">
            <v>1300510</v>
          </cell>
          <cell r="E571" t="str">
            <v>7TH ST &amp; PENNSYLVANIA AV</v>
          </cell>
          <cell r="F571">
            <v>16</v>
          </cell>
          <cell r="G571">
            <v>15</v>
          </cell>
          <cell r="H571">
            <v>31</v>
          </cell>
          <cell r="I571">
            <v>37.942872000000001</v>
          </cell>
          <cell r="J571">
            <v>-122.362561</v>
          </cell>
          <cell r="K571" t="str">
            <v>RICHMOND</v>
          </cell>
          <cell r="L571" t="str">
            <v>CONTRA COSTA</v>
          </cell>
          <cell r="M571">
            <v>1</v>
          </cell>
        </row>
        <row r="572">
          <cell r="A572">
            <v>58966</v>
          </cell>
          <cell r="B572" t="str">
            <v>WEEKDAY</v>
          </cell>
          <cell r="C572">
            <v>1555</v>
          </cell>
          <cell r="D572">
            <v>1300520</v>
          </cell>
          <cell r="E572" t="str">
            <v>7TH ST &amp; PENNSYLVANIA AV</v>
          </cell>
          <cell r="F572">
            <v>10</v>
          </cell>
          <cell r="G572">
            <v>16</v>
          </cell>
          <cell r="H572">
            <v>26</v>
          </cell>
          <cell r="I572">
            <v>37.942759000000002</v>
          </cell>
          <cell r="J572">
            <v>-122.362675</v>
          </cell>
          <cell r="K572" t="str">
            <v>RICHMOND</v>
          </cell>
          <cell r="L572" t="str">
            <v>CONTRA COSTA</v>
          </cell>
          <cell r="M572">
            <v>1</v>
          </cell>
        </row>
        <row r="573">
          <cell r="A573">
            <v>54424</v>
          </cell>
          <cell r="B573" t="str">
            <v>WEEKDAY</v>
          </cell>
          <cell r="C573">
            <v>2203</v>
          </cell>
          <cell r="D573">
            <v>1300530</v>
          </cell>
          <cell r="E573" t="str">
            <v>7TH ST &amp; RIPLEY AV</v>
          </cell>
          <cell r="F573">
            <v>8</v>
          </cell>
          <cell r="G573">
            <v>7</v>
          </cell>
          <cell r="H573">
            <v>15</v>
          </cell>
          <cell r="I573">
            <v>37.940108000000002</v>
          </cell>
          <cell r="J573">
            <v>-122.362673</v>
          </cell>
          <cell r="K573" t="str">
            <v>RICHMOND</v>
          </cell>
          <cell r="L573" t="str">
            <v>CONTRA COSTA</v>
          </cell>
          <cell r="M573">
            <v>1</v>
          </cell>
        </row>
        <row r="574">
          <cell r="A574">
            <v>53080</v>
          </cell>
          <cell r="B574" t="str">
            <v>WEEKDAY</v>
          </cell>
          <cell r="C574">
            <v>3476</v>
          </cell>
          <cell r="D574">
            <v>1300540</v>
          </cell>
          <cell r="E574" t="str">
            <v>ABERDEEN WAY &amp; GOSPEL CHURCH</v>
          </cell>
          <cell r="F574">
            <v>2</v>
          </cell>
          <cell r="G574">
            <v>3</v>
          </cell>
          <cell r="H574">
            <v>5</v>
          </cell>
          <cell r="I574">
            <v>37.974237000000002</v>
          </cell>
          <cell r="J574">
            <v>-122.341551</v>
          </cell>
          <cell r="K574" t="str">
            <v>RICHMOND</v>
          </cell>
          <cell r="L574" t="str">
            <v>CONTRA COSTA</v>
          </cell>
          <cell r="M574">
            <v>1</v>
          </cell>
        </row>
        <row r="575">
          <cell r="A575">
            <v>54778</v>
          </cell>
          <cell r="B575" t="str">
            <v>WEEKDAY</v>
          </cell>
          <cell r="C575">
            <v>2865</v>
          </cell>
          <cell r="D575">
            <v>1300550</v>
          </cell>
          <cell r="E575" t="str">
            <v>ABERDEEN WAY &amp; GOSPEL CHURCH</v>
          </cell>
          <cell r="F575">
            <v>5</v>
          </cell>
          <cell r="G575">
            <v>3</v>
          </cell>
          <cell r="H575">
            <v>8</v>
          </cell>
          <cell r="I575">
            <v>37.974705999999998</v>
          </cell>
          <cell r="J575">
            <v>-122.341587</v>
          </cell>
          <cell r="K575" t="str">
            <v>RICHMOND</v>
          </cell>
          <cell r="L575" t="str">
            <v>CONTRA COSTA</v>
          </cell>
          <cell r="M575">
            <v>1</v>
          </cell>
        </row>
        <row r="576">
          <cell r="A576">
            <v>56997</v>
          </cell>
          <cell r="B576" t="str">
            <v>WEEKDAY</v>
          </cell>
          <cell r="C576">
            <v>1928</v>
          </cell>
          <cell r="D576">
            <v>1300560</v>
          </cell>
          <cell r="E576" t="str">
            <v>ABERDEEN WAY &amp; LANCASTER DR</v>
          </cell>
          <cell r="F576">
            <v>3</v>
          </cell>
          <cell r="G576">
            <v>15</v>
          </cell>
          <cell r="H576">
            <v>19</v>
          </cell>
          <cell r="I576">
            <v>37.974482000000002</v>
          </cell>
          <cell r="J576">
            <v>-122.339257</v>
          </cell>
          <cell r="K576" t="str">
            <v>RICHMOND</v>
          </cell>
          <cell r="L576" t="str">
            <v>CONTRA COSTA</v>
          </cell>
          <cell r="M576">
            <v>1</v>
          </cell>
        </row>
        <row r="577">
          <cell r="A577">
            <v>50822</v>
          </cell>
          <cell r="B577" t="str">
            <v>WEEKDAY</v>
          </cell>
          <cell r="C577">
            <v>1759</v>
          </cell>
          <cell r="D577">
            <v>1300570</v>
          </cell>
          <cell r="E577" t="str">
            <v>ABERDEEN WAY &amp; LANCASTER DR</v>
          </cell>
          <cell r="F577">
            <v>10</v>
          </cell>
          <cell r="G577">
            <v>11</v>
          </cell>
          <cell r="H577">
            <v>21</v>
          </cell>
          <cell r="I577">
            <v>37.974532000000004</v>
          </cell>
          <cell r="J577">
            <v>-122.339203</v>
          </cell>
          <cell r="K577" t="str">
            <v>RICHMOND</v>
          </cell>
          <cell r="L577" t="str">
            <v>CONTRA COSTA</v>
          </cell>
          <cell r="M577">
            <v>1</v>
          </cell>
        </row>
        <row r="578">
          <cell r="A578">
            <v>52466</v>
          </cell>
          <cell r="B578" t="str">
            <v>WEEKDAY</v>
          </cell>
          <cell r="C578">
            <v>2619</v>
          </cell>
          <cell r="D578">
            <v>1300580</v>
          </cell>
          <cell r="E578" t="str">
            <v>ATLAS RD &amp; UPS FACILITY</v>
          </cell>
          <cell r="F578">
            <v>8</v>
          </cell>
          <cell r="G578">
            <v>2</v>
          </cell>
          <cell r="H578">
            <v>10</v>
          </cell>
          <cell r="I578">
            <v>37.994756000000002</v>
          </cell>
          <cell r="J578">
            <v>-122.341324</v>
          </cell>
          <cell r="K578" t="str">
            <v>RICHMOND</v>
          </cell>
          <cell r="L578" t="str">
            <v>CONTRA COSTA</v>
          </cell>
          <cell r="M578">
            <v>1</v>
          </cell>
        </row>
        <row r="579">
          <cell r="A579">
            <v>58565</v>
          </cell>
          <cell r="B579" t="str">
            <v>WEEKDAY</v>
          </cell>
          <cell r="C579">
            <v>2132</v>
          </cell>
          <cell r="D579">
            <v>1300590</v>
          </cell>
          <cell r="E579" t="str">
            <v>ATLAS RD &amp; UPS FACILITY</v>
          </cell>
          <cell r="F579">
            <v>4</v>
          </cell>
          <cell r="G579">
            <v>12</v>
          </cell>
          <cell r="H579">
            <v>16</v>
          </cell>
          <cell r="I579">
            <v>37.994557</v>
          </cell>
          <cell r="J579">
            <v>-122.341427</v>
          </cell>
          <cell r="K579" t="str">
            <v>RICHMOND</v>
          </cell>
          <cell r="L579" t="str">
            <v>CONTRA COSTA</v>
          </cell>
          <cell r="M579">
            <v>1</v>
          </cell>
        </row>
        <row r="580">
          <cell r="A580">
            <v>54432</v>
          </cell>
          <cell r="B580" t="str">
            <v>WEEKDAY</v>
          </cell>
          <cell r="C580">
            <v>4469</v>
          </cell>
          <cell r="D580">
            <v>1300610</v>
          </cell>
          <cell r="E580" t="str">
            <v>BARRETT AV &amp; 13TH ST</v>
          </cell>
          <cell r="F580">
            <v>1</v>
          </cell>
          <cell r="G580">
            <v>1</v>
          </cell>
          <cell r="H580">
            <v>1</v>
          </cell>
          <cell r="I580">
            <v>37.938504999999999</v>
          </cell>
          <cell r="J580">
            <v>-122.357004</v>
          </cell>
          <cell r="K580" t="str">
            <v>RICHMOND</v>
          </cell>
          <cell r="L580" t="str">
            <v>CONTRA COSTA</v>
          </cell>
          <cell r="M580">
            <v>1</v>
          </cell>
        </row>
        <row r="581">
          <cell r="A581">
            <v>53580</v>
          </cell>
          <cell r="B581" t="str">
            <v>WEEKDAY</v>
          </cell>
          <cell r="C581">
            <v>3038</v>
          </cell>
          <cell r="D581">
            <v>1300620</v>
          </cell>
          <cell r="E581" t="str">
            <v>BARRETT AV &amp; HARBOUR WAY</v>
          </cell>
          <cell r="F581">
            <v>1</v>
          </cell>
          <cell r="G581">
            <v>6</v>
          </cell>
          <cell r="H581">
            <v>7</v>
          </cell>
          <cell r="I581">
            <v>37.938313000000001</v>
          </cell>
          <cell r="J581">
            <v>-122.35939</v>
          </cell>
          <cell r="K581" t="str">
            <v>RICHMOND</v>
          </cell>
          <cell r="L581" t="str">
            <v>CONTRA COSTA</v>
          </cell>
          <cell r="M581">
            <v>1</v>
          </cell>
        </row>
        <row r="582">
          <cell r="A582">
            <v>56508</v>
          </cell>
          <cell r="B582" t="str">
            <v>WEEKDAY</v>
          </cell>
          <cell r="C582">
            <v>4002</v>
          </cell>
          <cell r="D582">
            <v>1300630</v>
          </cell>
          <cell r="E582" t="str">
            <v>BARRETT AV &amp; KEY BLVD</v>
          </cell>
          <cell r="F582">
            <v>1</v>
          </cell>
          <cell r="G582">
            <v>2</v>
          </cell>
          <cell r="H582">
            <v>2</v>
          </cell>
          <cell r="I582">
            <v>37.935681000000002</v>
          </cell>
          <cell r="J582">
            <v>-122.323395</v>
          </cell>
          <cell r="K582" t="str">
            <v>RICHMOND</v>
          </cell>
          <cell r="L582" t="str">
            <v>CONTRA COSTA</v>
          </cell>
          <cell r="M582">
            <v>1</v>
          </cell>
        </row>
        <row r="583">
          <cell r="A583">
            <v>56518</v>
          </cell>
          <cell r="B583" t="str">
            <v>WEEKDAY</v>
          </cell>
          <cell r="C583">
            <v>4614</v>
          </cell>
          <cell r="D583">
            <v>1300640</v>
          </cell>
          <cell r="E583" t="str">
            <v>BARRETT AV &amp; MARINA WAY</v>
          </cell>
          <cell r="F583">
            <v>0</v>
          </cell>
          <cell r="G583">
            <v>1</v>
          </cell>
          <cell r="H583">
            <v>1</v>
          </cell>
          <cell r="I583">
            <v>37.938189000000001</v>
          </cell>
          <cell r="J583">
            <v>-122.35648</v>
          </cell>
          <cell r="K583" t="str">
            <v>RICHMOND</v>
          </cell>
          <cell r="L583" t="str">
            <v>CONTRA COSTA</v>
          </cell>
          <cell r="M583">
            <v>1</v>
          </cell>
        </row>
        <row r="584">
          <cell r="A584">
            <v>56528</v>
          </cell>
          <cell r="B584" t="str">
            <v>WEEKDAY</v>
          </cell>
          <cell r="C584">
            <v>3717</v>
          </cell>
          <cell r="D584">
            <v>1300650</v>
          </cell>
          <cell r="E584" t="str">
            <v>BARRETT AV &amp; MC LAUGHLIN ST</v>
          </cell>
          <cell r="F584">
            <v>1</v>
          </cell>
          <cell r="G584">
            <v>3</v>
          </cell>
          <cell r="H584">
            <v>4</v>
          </cell>
          <cell r="I584">
            <v>37.935698000000002</v>
          </cell>
          <cell r="J584">
            <v>-122.324061</v>
          </cell>
          <cell r="K584" t="str">
            <v>RICHMOND</v>
          </cell>
          <cell r="L584" t="str">
            <v>CONTRA COSTA</v>
          </cell>
          <cell r="M584">
            <v>1</v>
          </cell>
        </row>
        <row r="585">
          <cell r="A585">
            <v>58707</v>
          </cell>
          <cell r="B585" t="str">
            <v>WEEKDAY</v>
          </cell>
          <cell r="C585">
            <v>4628</v>
          </cell>
          <cell r="D585">
            <v>1300660</v>
          </cell>
          <cell r="E585" t="str">
            <v>BARRETT AV &amp; MOUNT ST</v>
          </cell>
          <cell r="F585">
            <v>0</v>
          </cell>
          <cell r="G585">
            <v>0</v>
          </cell>
          <cell r="H585">
            <v>1</v>
          </cell>
          <cell r="I585">
            <v>37.935169999999999</v>
          </cell>
          <cell r="J585">
            <v>-122.32178</v>
          </cell>
          <cell r="K585" t="str">
            <v>RICHMOND</v>
          </cell>
          <cell r="L585" t="str">
            <v>CONTRA COSTA</v>
          </cell>
          <cell r="M585">
            <v>1</v>
          </cell>
        </row>
        <row r="586">
          <cell r="A586">
            <v>54469</v>
          </cell>
          <cell r="B586" t="str">
            <v>WEEKDAY</v>
          </cell>
          <cell r="C586">
            <v>4217</v>
          </cell>
          <cell r="D586">
            <v>1300670</v>
          </cell>
          <cell r="E586" t="str">
            <v>BARRETT AV &amp; MOUNT ST</v>
          </cell>
          <cell r="F586">
            <v>1</v>
          </cell>
          <cell r="G586">
            <v>1</v>
          </cell>
          <cell r="H586">
            <v>2</v>
          </cell>
          <cell r="I586">
            <v>37.934992000000001</v>
          </cell>
          <cell r="J586">
            <v>-122.32175700000001</v>
          </cell>
          <cell r="K586" t="str">
            <v>RICHMOND</v>
          </cell>
          <cell r="L586" t="str">
            <v>CONTRA COSTA</v>
          </cell>
          <cell r="M586">
            <v>1</v>
          </cell>
        </row>
        <row r="587">
          <cell r="A587">
            <v>50166</v>
          </cell>
          <cell r="B587" t="str">
            <v>WEEKDAY</v>
          </cell>
          <cell r="C587">
            <v>3502</v>
          </cell>
          <cell r="D587">
            <v>1300680</v>
          </cell>
          <cell r="E587" t="str">
            <v>BARRETT AV &amp; SAN PABLO AV</v>
          </cell>
          <cell r="F587">
            <v>4</v>
          </cell>
          <cell r="G587">
            <v>1</v>
          </cell>
          <cell r="H587">
            <v>5</v>
          </cell>
          <cell r="I587">
            <v>37.935327000000001</v>
          </cell>
          <cell r="J587">
            <v>-122.324696</v>
          </cell>
          <cell r="K587" t="str">
            <v>RICHMOND</v>
          </cell>
          <cell r="L587" t="str">
            <v>CONTRA COSTA</v>
          </cell>
          <cell r="M587">
            <v>1</v>
          </cell>
        </row>
        <row r="588">
          <cell r="A588">
            <v>56538</v>
          </cell>
          <cell r="B588" t="str">
            <v>WEEKDAY</v>
          </cell>
          <cell r="C588">
            <v>4538</v>
          </cell>
          <cell r="D588">
            <v>1300690</v>
          </cell>
          <cell r="E588" t="str">
            <v>BIRMINGHAM DR &amp; #2953</v>
          </cell>
          <cell r="F588">
            <v>0</v>
          </cell>
          <cell r="G588">
            <v>1</v>
          </cell>
          <cell r="H588">
            <v>1</v>
          </cell>
          <cell r="I588">
            <v>37.972374000000002</v>
          </cell>
          <cell r="J588">
            <v>-122.334138</v>
          </cell>
          <cell r="K588" t="str">
            <v>RICHMOND</v>
          </cell>
          <cell r="L588" t="str">
            <v>CONTRA COSTA</v>
          </cell>
          <cell r="M588">
            <v>1</v>
          </cell>
        </row>
        <row r="589">
          <cell r="A589">
            <v>54491</v>
          </cell>
          <cell r="B589" t="str">
            <v>WEEKDAY</v>
          </cell>
          <cell r="C589">
            <v>3769</v>
          </cell>
          <cell r="D589">
            <v>1300700</v>
          </cell>
          <cell r="E589" t="str">
            <v>BIRMINGHAM DR &amp; BARKLEY DR</v>
          </cell>
          <cell r="F589">
            <v>0</v>
          </cell>
          <cell r="G589">
            <v>3</v>
          </cell>
          <cell r="H589">
            <v>3</v>
          </cell>
          <cell r="I589">
            <v>37.971964</v>
          </cell>
          <cell r="J589">
            <v>-122.333647</v>
          </cell>
          <cell r="K589" t="str">
            <v>RICHMOND</v>
          </cell>
          <cell r="L589" t="str">
            <v>CONTRA COSTA</v>
          </cell>
          <cell r="M589">
            <v>1</v>
          </cell>
        </row>
        <row r="590">
          <cell r="A590">
            <v>53830</v>
          </cell>
          <cell r="B590" t="str">
            <v>WEEKDAY</v>
          </cell>
          <cell r="C590">
            <v>4572</v>
          </cell>
          <cell r="D590">
            <v>1300710</v>
          </cell>
          <cell r="E590" t="str">
            <v>BIRMINGHAM DR &amp; BELFAST WAY</v>
          </cell>
          <cell r="F590">
            <v>0</v>
          </cell>
          <cell r="G590">
            <v>0</v>
          </cell>
          <cell r="H590">
            <v>1</v>
          </cell>
          <cell r="I590">
            <v>37.973148999999999</v>
          </cell>
          <cell r="J590">
            <v>-122.335294</v>
          </cell>
          <cell r="K590" t="str">
            <v>RICHMOND</v>
          </cell>
          <cell r="L590" t="str">
            <v>CONTRA COSTA</v>
          </cell>
          <cell r="M590">
            <v>1</v>
          </cell>
        </row>
        <row r="591">
          <cell r="A591">
            <v>53850</v>
          </cell>
          <cell r="B591" t="str">
            <v>WEEKDAY</v>
          </cell>
          <cell r="C591">
            <v>4050</v>
          </cell>
          <cell r="D591">
            <v>1300720</v>
          </cell>
          <cell r="E591" t="str">
            <v>BIRMINGHAM DR &amp; GROOM DR</v>
          </cell>
          <cell r="F591">
            <v>1</v>
          </cell>
          <cell r="G591">
            <v>1</v>
          </cell>
          <cell r="H591">
            <v>2</v>
          </cell>
          <cell r="I591">
            <v>37.974668999999999</v>
          </cell>
          <cell r="J591">
            <v>-122.33670600000001</v>
          </cell>
          <cell r="K591" t="str">
            <v>RICHMOND</v>
          </cell>
          <cell r="L591" t="str">
            <v>CONTRA COSTA</v>
          </cell>
          <cell r="M591">
            <v>1</v>
          </cell>
        </row>
        <row r="592">
          <cell r="A592">
            <v>58717</v>
          </cell>
          <cell r="B592" t="str">
            <v>WEEKDAY</v>
          </cell>
          <cell r="C592">
            <v>4405</v>
          </cell>
          <cell r="D592">
            <v>1300730</v>
          </cell>
          <cell r="E592" t="str">
            <v>BIRMINGHAM DR &amp; OXFORD AV</v>
          </cell>
          <cell r="F592">
            <v>0</v>
          </cell>
          <cell r="G592">
            <v>1</v>
          </cell>
          <cell r="H592">
            <v>1</v>
          </cell>
          <cell r="I592">
            <v>37.973660000000002</v>
          </cell>
          <cell r="J592">
            <v>-122.336101</v>
          </cell>
          <cell r="K592" t="str">
            <v>RICHMOND</v>
          </cell>
          <cell r="L592" t="str">
            <v>CONTRA COSTA</v>
          </cell>
          <cell r="M592">
            <v>1</v>
          </cell>
        </row>
        <row r="593">
          <cell r="A593">
            <v>55274</v>
          </cell>
          <cell r="B593" t="str">
            <v>WEEKDAY</v>
          </cell>
          <cell r="C593">
            <v>3095</v>
          </cell>
          <cell r="D593">
            <v>1300740</v>
          </cell>
          <cell r="E593" t="str">
            <v>BIRMINGHAM DR &amp; SHANE DR</v>
          </cell>
          <cell r="F593">
            <v>3</v>
          </cell>
          <cell r="G593">
            <v>3</v>
          </cell>
          <cell r="H593">
            <v>7</v>
          </cell>
          <cell r="I593">
            <v>37.971348999999996</v>
          </cell>
          <cell r="J593">
            <v>-122.33298000000001</v>
          </cell>
          <cell r="K593" t="str">
            <v>RICHMOND</v>
          </cell>
          <cell r="L593" t="str">
            <v>CONTRA COSTA</v>
          </cell>
          <cell r="M593">
            <v>1</v>
          </cell>
        </row>
        <row r="594">
          <cell r="A594">
            <v>55374</v>
          </cell>
          <cell r="B594" t="str">
            <v>WEEKDAY</v>
          </cell>
          <cell r="C594">
            <v>3898</v>
          </cell>
          <cell r="D594">
            <v>1300790</v>
          </cell>
          <cell r="E594" t="str">
            <v>CARLSON BLVD &amp; CARL AV</v>
          </cell>
          <cell r="F594">
            <v>1</v>
          </cell>
          <cell r="G594">
            <v>2</v>
          </cell>
          <cell r="H594">
            <v>3</v>
          </cell>
          <cell r="I594">
            <v>37.912557</v>
          </cell>
          <cell r="J594">
            <v>-122.320211</v>
          </cell>
          <cell r="K594" t="str">
            <v>RICHMOND</v>
          </cell>
          <cell r="L594" t="str">
            <v>CONTRA COSTA</v>
          </cell>
          <cell r="M594">
            <v>1</v>
          </cell>
        </row>
        <row r="595">
          <cell r="A595">
            <v>54991</v>
          </cell>
          <cell r="B595" t="str">
            <v>WEEKDAY</v>
          </cell>
          <cell r="C595">
            <v>4055</v>
          </cell>
          <cell r="D595">
            <v>1300800</v>
          </cell>
          <cell r="E595" t="str">
            <v>CARLSON BLVD &amp; CARL AV</v>
          </cell>
          <cell r="F595">
            <v>2</v>
          </cell>
          <cell r="G595">
            <v>1</v>
          </cell>
          <cell r="H595">
            <v>2</v>
          </cell>
          <cell r="I595">
            <v>37.912326999999998</v>
          </cell>
          <cell r="J595">
            <v>-122.32022600000001</v>
          </cell>
          <cell r="K595" t="str">
            <v>RICHMOND</v>
          </cell>
          <cell r="L595" t="str">
            <v>CONTRA COSTA</v>
          </cell>
          <cell r="M595">
            <v>1</v>
          </cell>
        </row>
        <row r="596">
          <cell r="A596">
            <v>54492</v>
          </cell>
          <cell r="B596" t="str">
            <v>WEEKDAY</v>
          </cell>
          <cell r="C596">
            <v>3921</v>
          </cell>
          <cell r="D596">
            <v>1300810</v>
          </cell>
          <cell r="E596" t="str">
            <v>CARLSON BLVD &amp; CENTER AV</v>
          </cell>
          <cell r="F596">
            <v>1</v>
          </cell>
          <cell r="G596">
            <v>2</v>
          </cell>
          <cell r="H596">
            <v>3</v>
          </cell>
          <cell r="I596">
            <v>37.929879</v>
          </cell>
          <cell r="J596">
            <v>-122.34463599999999</v>
          </cell>
          <cell r="K596" t="str">
            <v>RICHMOND</v>
          </cell>
          <cell r="L596" t="str">
            <v>CONTRA COSTA</v>
          </cell>
          <cell r="M596">
            <v>1</v>
          </cell>
        </row>
        <row r="597">
          <cell r="A597">
            <v>52499</v>
          </cell>
          <cell r="B597" t="str">
            <v>WEEKDAY</v>
          </cell>
          <cell r="C597">
            <v>3875</v>
          </cell>
          <cell r="D597">
            <v>1300820</v>
          </cell>
          <cell r="E597" t="str">
            <v>CARLSON BLVD &amp; CENTER AV</v>
          </cell>
          <cell r="F597">
            <v>2</v>
          </cell>
          <cell r="G597">
            <v>1</v>
          </cell>
          <cell r="H597">
            <v>3</v>
          </cell>
          <cell r="I597">
            <v>37.930204000000003</v>
          </cell>
          <cell r="J597">
            <v>-122.344703</v>
          </cell>
          <cell r="K597" t="str">
            <v>RICHMOND</v>
          </cell>
          <cell r="L597" t="str">
            <v>CONTRA COSTA</v>
          </cell>
          <cell r="M597">
            <v>1</v>
          </cell>
        </row>
        <row r="598">
          <cell r="A598">
            <v>58797</v>
          </cell>
          <cell r="B598" t="str">
            <v>WEEKDAY</v>
          </cell>
          <cell r="C598">
            <v>4525</v>
          </cell>
          <cell r="D598">
            <v>1300830</v>
          </cell>
          <cell r="E598" t="str">
            <v>CARLSON BLVD &amp; COLUMBIA AV</v>
          </cell>
          <cell r="F598">
            <v>0</v>
          </cell>
          <cell r="G598">
            <v>1</v>
          </cell>
          <cell r="H598">
            <v>1</v>
          </cell>
          <cell r="I598">
            <v>37.905355999999998</v>
          </cell>
          <cell r="J598">
            <v>-122.307069</v>
          </cell>
          <cell r="K598" t="str">
            <v>RICHMOND</v>
          </cell>
          <cell r="L598" t="str">
            <v>CONTRA COSTA</v>
          </cell>
          <cell r="M598">
            <v>1</v>
          </cell>
        </row>
        <row r="599">
          <cell r="A599">
            <v>59098</v>
          </cell>
          <cell r="B599" t="str">
            <v>WEEKDAY</v>
          </cell>
          <cell r="C599">
            <v>4639</v>
          </cell>
          <cell r="D599">
            <v>1300840</v>
          </cell>
          <cell r="E599" t="str">
            <v>CARLSON BLVD &amp; COLUMBIA AV</v>
          </cell>
          <cell r="F599">
            <v>0</v>
          </cell>
          <cell r="G599">
            <v>0</v>
          </cell>
          <cell r="H599">
            <v>1</v>
          </cell>
          <cell r="I599">
            <v>37.905284999999999</v>
          </cell>
          <cell r="J599">
            <v>-122.306731</v>
          </cell>
          <cell r="K599" t="str">
            <v>RICHMOND</v>
          </cell>
          <cell r="L599" t="str">
            <v>CONTRA COSTA</v>
          </cell>
          <cell r="M599">
            <v>1</v>
          </cell>
        </row>
        <row r="600">
          <cell r="A600">
            <v>58656</v>
          </cell>
          <cell r="B600" t="str">
            <v>WEEKDAY</v>
          </cell>
          <cell r="C600">
            <v>2765</v>
          </cell>
          <cell r="D600">
            <v>1300850</v>
          </cell>
          <cell r="E600" t="str">
            <v>CARLSON BLVD &amp; CUTTING BLVD</v>
          </cell>
          <cell r="F600">
            <v>6</v>
          </cell>
          <cell r="G600">
            <v>3</v>
          </cell>
          <cell r="H600">
            <v>9</v>
          </cell>
          <cell r="I600">
            <v>37.925485000000002</v>
          </cell>
          <cell r="J600">
            <v>-122.338323</v>
          </cell>
          <cell r="K600" t="str">
            <v>RICHMOND</v>
          </cell>
          <cell r="L600" t="str">
            <v>CONTRA COSTA</v>
          </cell>
          <cell r="M600">
            <v>1</v>
          </cell>
        </row>
        <row r="601">
          <cell r="A601">
            <v>54992</v>
          </cell>
          <cell r="B601" t="str">
            <v>WEEKDAY</v>
          </cell>
          <cell r="C601">
            <v>2741</v>
          </cell>
          <cell r="D601">
            <v>1300860</v>
          </cell>
          <cell r="E601" t="str">
            <v>CARLSON BLVD &amp; CUTTING BLVD</v>
          </cell>
          <cell r="F601">
            <v>4</v>
          </cell>
          <cell r="G601">
            <v>6</v>
          </cell>
          <cell r="H601">
            <v>10</v>
          </cell>
          <cell r="I601">
            <v>37.925382999999997</v>
          </cell>
          <cell r="J601">
            <v>-122.338481</v>
          </cell>
          <cell r="K601" t="str">
            <v>RICHMOND</v>
          </cell>
          <cell r="L601" t="str">
            <v>CONTRA COSTA</v>
          </cell>
          <cell r="M601">
            <v>1</v>
          </cell>
        </row>
        <row r="602">
          <cell r="A602">
            <v>54464</v>
          </cell>
          <cell r="B602" t="str">
            <v>WEEKDAY</v>
          </cell>
          <cell r="C602">
            <v>2942</v>
          </cell>
          <cell r="D602">
            <v>1300870</v>
          </cell>
          <cell r="E602" t="str">
            <v>CARLSON BLVD &amp; IMPERIAL AV</v>
          </cell>
          <cell r="F602">
            <v>5</v>
          </cell>
          <cell r="G602">
            <v>3</v>
          </cell>
          <cell r="H602">
            <v>8</v>
          </cell>
          <cell r="I602">
            <v>37.911422999999999</v>
          </cell>
          <cell r="J602">
            <v>-122.318478</v>
          </cell>
          <cell r="K602" t="str">
            <v>RICHMOND</v>
          </cell>
          <cell r="L602" t="str">
            <v>CONTRA COSTA</v>
          </cell>
          <cell r="M602">
            <v>1</v>
          </cell>
        </row>
        <row r="603">
          <cell r="A603">
            <v>55698</v>
          </cell>
          <cell r="B603" t="str">
            <v>WEEKDAY</v>
          </cell>
          <cell r="C603">
            <v>2183</v>
          </cell>
          <cell r="D603">
            <v>1300880</v>
          </cell>
          <cell r="E603" t="str">
            <v>CARLSON BLVD &amp; S 55TH ST</v>
          </cell>
          <cell r="F603">
            <v>2</v>
          </cell>
          <cell r="G603">
            <v>13</v>
          </cell>
          <cell r="H603">
            <v>15</v>
          </cell>
          <cell r="I603">
            <v>37.911610000000003</v>
          </cell>
          <cell r="J603">
            <v>-122.318403</v>
          </cell>
          <cell r="K603" t="str">
            <v>RICHMOND</v>
          </cell>
          <cell r="L603" t="str">
            <v>CONTRA COSTA</v>
          </cell>
          <cell r="M603">
            <v>1</v>
          </cell>
        </row>
        <row r="604">
          <cell r="A604">
            <v>59140</v>
          </cell>
          <cell r="B604" t="str">
            <v>WEEKDAY</v>
          </cell>
          <cell r="C604">
            <v>4376</v>
          </cell>
          <cell r="D604">
            <v>1300910</v>
          </cell>
          <cell r="E604" t="str">
            <v>CARLSON BLVD &amp; PLACER ST</v>
          </cell>
          <cell r="F604">
            <v>0</v>
          </cell>
          <cell r="G604">
            <v>1</v>
          </cell>
          <cell r="H604">
            <v>1</v>
          </cell>
          <cell r="I604">
            <v>37.909202999999998</v>
          </cell>
          <cell r="J604">
            <v>-122.313175</v>
          </cell>
          <cell r="K604" t="str">
            <v>RICHMOND</v>
          </cell>
          <cell r="L604" t="str">
            <v>CONTRA COSTA</v>
          </cell>
          <cell r="M604">
            <v>1</v>
          </cell>
        </row>
        <row r="605">
          <cell r="A605">
            <v>58433</v>
          </cell>
          <cell r="B605" t="str">
            <v>WEEKDAY</v>
          </cell>
          <cell r="C605">
            <v>3438</v>
          </cell>
          <cell r="D605">
            <v>1300940</v>
          </cell>
          <cell r="E605" t="str">
            <v>CARLSON BLVD &amp; PULLMAN AV</v>
          </cell>
          <cell r="F605">
            <v>2</v>
          </cell>
          <cell r="G605">
            <v>3</v>
          </cell>
          <cell r="H605">
            <v>5</v>
          </cell>
          <cell r="I605">
            <v>37.928234000000003</v>
          </cell>
          <cell r="J605">
            <v>-122.342409</v>
          </cell>
          <cell r="K605" t="str">
            <v>RICHMOND</v>
          </cell>
          <cell r="L605" t="str">
            <v>CONTRA COSTA</v>
          </cell>
          <cell r="M605">
            <v>1</v>
          </cell>
        </row>
        <row r="606">
          <cell r="A606">
            <v>54595</v>
          </cell>
          <cell r="B606" t="str">
            <v>WEEKDAY</v>
          </cell>
          <cell r="C606">
            <v>3441</v>
          </cell>
          <cell r="D606">
            <v>1300950</v>
          </cell>
          <cell r="E606" t="str">
            <v>CARLSON BLVD &amp; PULLMAN AV</v>
          </cell>
          <cell r="F606">
            <v>3</v>
          </cell>
          <cell r="G606">
            <v>2</v>
          </cell>
          <cell r="H606">
            <v>5</v>
          </cell>
          <cell r="I606">
            <v>37.928733999999999</v>
          </cell>
          <cell r="J606">
            <v>-122.342715</v>
          </cell>
          <cell r="K606" t="str">
            <v>RICHMOND</v>
          </cell>
          <cell r="L606" t="str">
            <v>CONTRA COSTA</v>
          </cell>
          <cell r="M606">
            <v>1</v>
          </cell>
        </row>
        <row r="607">
          <cell r="A607">
            <v>54493</v>
          </cell>
          <cell r="B607" t="str">
            <v>WEEKDAY</v>
          </cell>
          <cell r="C607">
            <v>4066</v>
          </cell>
          <cell r="D607">
            <v>1300960</v>
          </cell>
          <cell r="E607" t="str">
            <v>CARLSON BLVD &amp; S 37TH ST</v>
          </cell>
          <cell r="F607">
            <v>2</v>
          </cell>
          <cell r="G607">
            <v>1</v>
          </cell>
          <cell r="H607">
            <v>2</v>
          </cell>
          <cell r="I607">
            <v>37.922677</v>
          </cell>
          <cell r="J607">
            <v>-122.334791</v>
          </cell>
          <cell r="K607" t="str">
            <v>RICHMOND</v>
          </cell>
          <cell r="L607" t="str">
            <v>CONTRA COSTA</v>
          </cell>
          <cell r="M607">
            <v>1</v>
          </cell>
        </row>
        <row r="608">
          <cell r="A608">
            <v>53340</v>
          </cell>
          <cell r="B608" t="str">
            <v>WEEKDAY</v>
          </cell>
          <cell r="C608">
            <v>3814</v>
          </cell>
          <cell r="D608">
            <v>1300970</v>
          </cell>
          <cell r="E608" t="str">
            <v>CARLSON BLVD &amp; S 37TH ST</v>
          </cell>
          <cell r="F608">
            <v>2</v>
          </cell>
          <cell r="G608">
            <v>2</v>
          </cell>
          <cell r="H608">
            <v>3</v>
          </cell>
          <cell r="I608">
            <v>37.922615999999998</v>
          </cell>
          <cell r="J608">
            <v>-122.334352</v>
          </cell>
          <cell r="K608" t="str">
            <v>RICHMOND</v>
          </cell>
          <cell r="L608" t="str">
            <v>CONTRA COSTA</v>
          </cell>
          <cell r="M608">
            <v>1</v>
          </cell>
        </row>
        <row r="609">
          <cell r="A609">
            <v>53382</v>
          </cell>
          <cell r="B609" t="str">
            <v>WEEKDAY</v>
          </cell>
          <cell r="C609">
            <v>3427</v>
          </cell>
          <cell r="D609">
            <v>1300980</v>
          </cell>
          <cell r="E609" t="str">
            <v>CARLSON BLVD &amp; S 47TH ST</v>
          </cell>
          <cell r="F609">
            <v>0</v>
          </cell>
          <cell r="G609">
            <v>5</v>
          </cell>
          <cell r="H609">
            <v>5</v>
          </cell>
          <cell r="I609">
            <v>37.917757000000002</v>
          </cell>
          <cell r="J609">
            <v>-122.32792000000001</v>
          </cell>
          <cell r="K609" t="str">
            <v>RICHMOND</v>
          </cell>
          <cell r="L609" t="str">
            <v>CONTRA COSTA</v>
          </cell>
          <cell r="M609">
            <v>1</v>
          </cell>
        </row>
        <row r="610">
          <cell r="A610">
            <v>56985</v>
          </cell>
          <cell r="B610" t="str">
            <v>WEEKDAY</v>
          </cell>
          <cell r="C610">
            <v>4447</v>
          </cell>
          <cell r="D610">
            <v>1301000</v>
          </cell>
          <cell r="E610" t="str">
            <v>CARLSON BLVD &amp; SAN JOSE AV</v>
          </cell>
          <cell r="F610">
            <v>0</v>
          </cell>
          <cell r="G610">
            <v>1</v>
          </cell>
          <cell r="H610">
            <v>1</v>
          </cell>
          <cell r="I610">
            <v>37.904105999999999</v>
          </cell>
          <cell r="J610">
            <v>-122.306214</v>
          </cell>
          <cell r="K610" t="str">
            <v>RICHMOND</v>
          </cell>
          <cell r="L610" t="str">
            <v>CONTRA COSTA</v>
          </cell>
          <cell r="M610">
            <v>1</v>
          </cell>
        </row>
        <row r="611">
          <cell r="A611">
            <v>59198</v>
          </cell>
          <cell r="B611" t="str">
            <v>WEEKDAY</v>
          </cell>
          <cell r="C611">
            <v>4338</v>
          </cell>
          <cell r="D611">
            <v>1301010</v>
          </cell>
          <cell r="E611" t="str">
            <v>CARLSON BLVD &amp; SAN JOSE AV</v>
          </cell>
          <cell r="F611">
            <v>0</v>
          </cell>
          <cell r="G611">
            <v>1</v>
          </cell>
          <cell r="H611">
            <v>1</v>
          </cell>
          <cell r="I611">
            <v>37.904288999999999</v>
          </cell>
          <cell r="J611">
            <v>-122.30604599999999</v>
          </cell>
          <cell r="K611" t="str">
            <v>RICHMOND</v>
          </cell>
          <cell r="L611" t="str">
            <v>CONTRA COSTA</v>
          </cell>
          <cell r="M611">
            <v>1</v>
          </cell>
        </row>
        <row r="612">
          <cell r="A612">
            <v>59240</v>
          </cell>
          <cell r="B612" t="str">
            <v>WEEKDAY</v>
          </cell>
          <cell r="C612">
            <v>4156</v>
          </cell>
          <cell r="D612">
            <v>1301020</v>
          </cell>
          <cell r="E612" t="str">
            <v>CARLSON BLVD &amp; SAN LUIS ST</v>
          </cell>
          <cell r="F612">
            <v>2</v>
          </cell>
          <cell r="G612">
            <v>0</v>
          </cell>
          <cell r="H612">
            <v>2</v>
          </cell>
          <cell r="I612">
            <v>37.910190999999998</v>
          </cell>
          <cell r="J612">
            <v>-122.316126</v>
          </cell>
          <cell r="K612" t="str">
            <v>RICHMOND</v>
          </cell>
          <cell r="L612" t="str">
            <v>CONTRA COSTA</v>
          </cell>
          <cell r="M612">
            <v>1</v>
          </cell>
        </row>
        <row r="613">
          <cell r="A613">
            <v>59298</v>
          </cell>
          <cell r="B613" t="str">
            <v>WEEKDAY</v>
          </cell>
          <cell r="C613">
            <v>4459</v>
          </cell>
          <cell r="D613">
            <v>1301030</v>
          </cell>
          <cell r="E613" t="str">
            <v>CARLSON BLVD &amp; SANTA CLARA S</v>
          </cell>
          <cell r="F613">
            <v>1</v>
          </cell>
          <cell r="G613">
            <v>0</v>
          </cell>
          <cell r="H613">
            <v>1</v>
          </cell>
          <cell r="I613">
            <v>37.909472000000001</v>
          </cell>
          <cell r="J613">
            <v>-122.312235</v>
          </cell>
          <cell r="K613" t="str">
            <v>RICHMOND</v>
          </cell>
          <cell r="L613" t="str">
            <v>CONTRA COSTA</v>
          </cell>
          <cell r="M613">
            <v>1</v>
          </cell>
        </row>
        <row r="614">
          <cell r="A614">
            <v>54496</v>
          </cell>
          <cell r="B614" t="str">
            <v>WEEKDAY</v>
          </cell>
          <cell r="C614">
            <v>3125</v>
          </cell>
          <cell r="D614">
            <v>1301040</v>
          </cell>
          <cell r="E614" t="str">
            <v>CARLSON BLVD &amp; SANTA CLARA S</v>
          </cell>
          <cell r="F614">
            <v>1</v>
          </cell>
          <cell r="G614">
            <v>6</v>
          </cell>
          <cell r="H614">
            <v>7</v>
          </cell>
          <cell r="I614">
            <v>37.913955999999999</v>
          </cell>
          <cell r="J614">
            <v>-122.322824</v>
          </cell>
          <cell r="K614" t="str">
            <v>RICHMOND</v>
          </cell>
          <cell r="L614" t="str">
            <v>CONTRA COSTA</v>
          </cell>
          <cell r="M614">
            <v>1</v>
          </cell>
        </row>
        <row r="615">
          <cell r="A615">
            <v>56604</v>
          </cell>
          <cell r="B615" t="str">
            <v>WEEKDAY</v>
          </cell>
          <cell r="C615">
            <v>3597</v>
          </cell>
          <cell r="D615">
            <v>1301050</v>
          </cell>
          <cell r="E615" t="str">
            <v>CARLSON BLVD &amp; SANTA CLARA S</v>
          </cell>
          <cell r="F615">
            <v>3</v>
          </cell>
          <cell r="G615">
            <v>1</v>
          </cell>
          <cell r="H615">
            <v>4</v>
          </cell>
          <cell r="I615">
            <v>37.913547999999999</v>
          </cell>
          <cell r="J615">
            <v>-122.322585</v>
          </cell>
          <cell r="K615" t="str">
            <v>RICHMOND</v>
          </cell>
          <cell r="L615" t="str">
            <v>CONTRA COSTA</v>
          </cell>
          <cell r="M615">
            <v>1</v>
          </cell>
        </row>
        <row r="616">
          <cell r="A616">
            <v>59349</v>
          </cell>
          <cell r="B616" t="str">
            <v>WEEKDAY</v>
          </cell>
          <cell r="C616">
            <v>4463</v>
          </cell>
          <cell r="D616">
            <v>1301060</v>
          </cell>
          <cell r="E616" t="str">
            <v>CARLSON BLVD &amp; SUTTER AV</v>
          </cell>
          <cell r="F616">
            <v>1</v>
          </cell>
          <cell r="G616">
            <v>0</v>
          </cell>
          <cell r="H616">
            <v>1</v>
          </cell>
          <cell r="I616">
            <v>37.908909999999999</v>
          </cell>
          <cell r="J616">
            <v>-122.309389</v>
          </cell>
          <cell r="K616" t="str">
            <v>RICHMOND</v>
          </cell>
          <cell r="L616" t="str">
            <v>CONTRA COSTA</v>
          </cell>
          <cell r="M616">
            <v>1</v>
          </cell>
        </row>
        <row r="617">
          <cell r="A617">
            <v>59398</v>
          </cell>
          <cell r="B617" t="str">
            <v>WEEKDAY</v>
          </cell>
          <cell r="C617">
            <v>4290</v>
          </cell>
          <cell r="D617">
            <v>1301070</v>
          </cell>
          <cell r="E617" t="str">
            <v>CARLSON BLVD &amp; SUTTER AV</v>
          </cell>
          <cell r="F617">
            <v>0</v>
          </cell>
          <cell r="G617">
            <v>1</v>
          </cell>
          <cell r="H617">
            <v>2</v>
          </cell>
          <cell r="I617">
            <v>37.908906000000002</v>
          </cell>
          <cell r="J617">
            <v>-122.309781</v>
          </cell>
          <cell r="K617" t="str">
            <v>RICHMOND</v>
          </cell>
          <cell r="L617" t="str">
            <v>CONTRA COSTA</v>
          </cell>
          <cell r="M617">
            <v>1</v>
          </cell>
        </row>
        <row r="618">
          <cell r="A618">
            <v>59420</v>
          </cell>
          <cell r="B618" t="str">
            <v>WEEKDAY</v>
          </cell>
          <cell r="C618">
            <v>4650</v>
          </cell>
          <cell r="D618">
            <v>1301080</v>
          </cell>
          <cell r="E618" t="str">
            <v>CARLSON BLVD &amp; TEHAMA AV</v>
          </cell>
          <cell r="F618">
            <v>0</v>
          </cell>
          <cell r="G618">
            <v>0</v>
          </cell>
          <cell r="H618">
            <v>1</v>
          </cell>
          <cell r="I618">
            <v>37.910330999999999</v>
          </cell>
          <cell r="J618">
            <v>-122.315808</v>
          </cell>
          <cell r="K618" t="str">
            <v>RICHMOND</v>
          </cell>
          <cell r="L618" t="str">
            <v>CONTRA COSTA</v>
          </cell>
          <cell r="M618">
            <v>1</v>
          </cell>
        </row>
        <row r="619">
          <cell r="A619">
            <v>54574</v>
          </cell>
          <cell r="B619" t="str">
            <v>WEEKDAY</v>
          </cell>
          <cell r="C619">
            <v>1678</v>
          </cell>
          <cell r="D619">
            <v>1301150</v>
          </cell>
          <cell r="E619" t="str">
            <v>CUTTING BLVD &amp; CARLSON BLVD</v>
          </cell>
          <cell r="F619">
            <v>11</v>
          </cell>
          <cell r="G619">
            <v>11</v>
          </cell>
          <cell r="H619">
            <v>23</v>
          </cell>
          <cell r="I619">
            <v>37.925313000000003</v>
          </cell>
          <cell r="J619">
            <v>-122.337827</v>
          </cell>
          <cell r="K619" t="str">
            <v>RICHMOND</v>
          </cell>
          <cell r="L619" t="str">
            <v>CONTRA COSTA</v>
          </cell>
          <cell r="M619">
            <v>1</v>
          </cell>
        </row>
        <row r="620">
          <cell r="A620">
            <v>58578</v>
          </cell>
          <cell r="B620" t="str">
            <v>WEEKDAY</v>
          </cell>
          <cell r="C620">
            <v>2102</v>
          </cell>
          <cell r="D620">
            <v>1301160</v>
          </cell>
          <cell r="E620" t="str">
            <v>CUTTING BLVD &amp; S 17TH ST</v>
          </cell>
          <cell r="F620">
            <v>11</v>
          </cell>
          <cell r="G620">
            <v>5</v>
          </cell>
          <cell r="H620">
            <v>16</v>
          </cell>
          <cell r="I620">
            <v>37.925113000000003</v>
          </cell>
          <cell r="J620">
            <v>-122.35321399999999</v>
          </cell>
          <cell r="K620" t="str">
            <v>RICHMOND</v>
          </cell>
          <cell r="L620" t="str">
            <v>CONTRA COSTA</v>
          </cell>
          <cell r="M620">
            <v>1</v>
          </cell>
        </row>
        <row r="621">
          <cell r="A621">
            <v>55714</v>
          </cell>
          <cell r="B621" t="str">
            <v>WEEKDAY</v>
          </cell>
          <cell r="C621">
            <v>2276</v>
          </cell>
          <cell r="D621">
            <v>1301170</v>
          </cell>
          <cell r="E621" t="str">
            <v>CUTTING BLVD &amp; S 17TH ST</v>
          </cell>
          <cell r="F621">
            <v>3</v>
          </cell>
          <cell r="G621">
            <v>11</v>
          </cell>
          <cell r="H621">
            <v>14</v>
          </cell>
          <cell r="I621">
            <v>37.925283999999998</v>
          </cell>
          <cell r="J621">
            <v>-122.352914</v>
          </cell>
          <cell r="K621" t="str">
            <v>RICHMOND</v>
          </cell>
          <cell r="L621" t="str">
            <v>CONTRA COSTA</v>
          </cell>
          <cell r="M621">
            <v>1</v>
          </cell>
        </row>
        <row r="622">
          <cell r="A622">
            <v>50833</v>
          </cell>
          <cell r="B622" t="str">
            <v>WEEKDAY</v>
          </cell>
          <cell r="C622">
            <v>1797</v>
          </cell>
          <cell r="D622">
            <v>1301180</v>
          </cell>
          <cell r="E622" t="str">
            <v>CUTTING BLVD &amp; S 20TH ST</v>
          </cell>
          <cell r="F622">
            <v>8</v>
          </cell>
          <cell r="G622">
            <v>13</v>
          </cell>
          <cell r="H622">
            <v>21</v>
          </cell>
          <cell r="I622">
            <v>37.925277999999999</v>
          </cell>
          <cell r="J622">
            <v>-122.350667</v>
          </cell>
          <cell r="K622" t="str">
            <v>RICHMOND</v>
          </cell>
          <cell r="L622" t="str">
            <v>CONTRA COSTA</v>
          </cell>
          <cell r="M622">
            <v>1</v>
          </cell>
        </row>
        <row r="623">
          <cell r="A623">
            <v>51995</v>
          </cell>
          <cell r="B623" t="str">
            <v>WEEKDAY</v>
          </cell>
          <cell r="C623">
            <v>2333</v>
          </cell>
          <cell r="D623">
            <v>1301190</v>
          </cell>
          <cell r="E623" t="str">
            <v>CUTTING BLVD &amp; S 20TH ST</v>
          </cell>
          <cell r="F623">
            <v>6</v>
          </cell>
          <cell r="G623">
            <v>7</v>
          </cell>
          <cell r="H623">
            <v>13</v>
          </cell>
          <cell r="I623">
            <v>37.925103999999997</v>
          </cell>
          <cell r="J623">
            <v>-122.350554</v>
          </cell>
          <cell r="K623" t="str">
            <v>RICHMOND</v>
          </cell>
          <cell r="L623" t="str">
            <v>CONTRA COSTA</v>
          </cell>
          <cell r="M623">
            <v>1</v>
          </cell>
        </row>
        <row r="624">
          <cell r="A624">
            <v>55135</v>
          </cell>
          <cell r="B624" t="str">
            <v>WEEKDAY</v>
          </cell>
          <cell r="C624">
            <v>1180</v>
          </cell>
          <cell r="D624">
            <v>1301200</v>
          </cell>
          <cell r="E624" t="str">
            <v>CUTTING BLVD &amp; S 23RD ST</v>
          </cell>
          <cell r="F624">
            <v>13</v>
          </cell>
          <cell r="G624">
            <v>24</v>
          </cell>
          <cell r="H624">
            <v>37</v>
          </cell>
          <cell r="I624">
            <v>37.925528999999997</v>
          </cell>
          <cell r="J624">
            <v>-122.34739399999999</v>
          </cell>
          <cell r="K624" t="str">
            <v>RICHMOND</v>
          </cell>
          <cell r="L624" t="str">
            <v>CONTRA COSTA</v>
          </cell>
          <cell r="M624">
            <v>1</v>
          </cell>
        </row>
        <row r="625">
          <cell r="A625">
            <v>54456</v>
          </cell>
          <cell r="B625" t="str">
            <v>WEEKDAY</v>
          </cell>
          <cell r="C625">
            <v>1314</v>
          </cell>
          <cell r="D625">
            <v>1301210</v>
          </cell>
          <cell r="E625" t="str">
            <v>CUTTING BLVD &amp; S 23RD ST</v>
          </cell>
          <cell r="F625">
            <v>22</v>
          </cell>
          <cell r="G625">
            <v>10</v>
          </cell>
          <cell r="H625">
            <v>32</v>
          </cell>
          <cell r="I625">
            <v>37.925137999999997</v>
          </cell>
          <cell r="J625">
            <v>-122.34724900000001</v>
          </cell>
          <cell r="K625" t="str">
            <v>RICHMOND</v>
          </cell>
          <cell r="L625" t="str">
            <v>CONTRA COSTA</v>
          </cell>
          <cell r="M625">
            <v>1</v>
          </cell>
        </row>
        <row r="626">
          <cell r="A626">
            <v>50565</v>
          </cell>
          <cell r="B626" t="str">
            <v>WEEKDAY</v>
          </cell>
          <cell r="C626">
            <v>1489</v>
          </cell>
          <cell r="D626">
            <v>1301220</v>
          </cell>
          <cell r="E626" t="str">
            <v>CUTTING BLVD &amp; S 26TH ST</v>
          </cell>
          <cell r="F626">
            <v>7</v>
          </cell>
          <cell r="G626">
            <v>21</v>
          </cell>
          <cell r="H626">
            <v>28</v>
          </cell>
          <cell r="I626">
            <v>37.925401999999998</v>
          </cell>
          <cell r="J626">
            <v>-122.344489</v>
          </cell>
          <cell r="K626" t="str">
            <v>RICHMOND</v>
          </cell>
          <cell r="L626" t="str">
            <v>CONTRA COSTA</v>
          </cell>
          <cell r="M626">
            <v>1</v>
          </cell>
        </row>
        <row r="627">
          <cell r="A627">
            <v>56676</v>
          </cell>
          <cell r="B627" t="str">
            <v>WEEKDAY</v>
          </cell>
          <cell r="C627">
            <v>1768</v>
          </cell>
          <cell r="D627">
            <v>1301230</v>
          </cell>
          <cell r="E627" t="str">
            <v>CUTTING BLVD &amp; S 26TH ST</v>
          </cell>
          <cell r="F627">
            <v>12</v>
          </cell>
          <cell r="G627">
            <v>9</v>
          </cell>
          <cell r="H627">
            <v>21</v>
          </cell>
          <cell r="I627">
            <v>37.925116000000003</v>
          </cell>
          <cell r="J627">
            <v>-122.344825</v>
          </cell>
          <cell r="K627" t="str">
            <v>RICHMOND</v>
          </cell>
          <cell r="L627" t="str">
            <v>CONTRA COSTA</v>
          </cell>
          <cell r="M627">
            <v>1</v>
          </cell>
        </row>
        <row r="628">
          <cell r="A628">
            <v>51518</v>
          </cell>
          <cell r="B628" t="str">
            <v>WEEKDAY</v>
          </cell>
          <cell r="C628">
            <v>1783</v>
          </cell>
          <cell r="D628">
            <v>1301240</v>
          </cell>
          <cell r="E628" t="str">
            <v>CUTTING BLVD &amp; S 31ST ST</v>
          </cell>
          <cell r="F628">
            <v>12</v>
          </cell>
          <cell r="G628">
            <v>9</v>
          </cell>
          <cell r="H628">
            <v>21</v>
          </cell>
          <cell r="I628">
            <v>37.925086</v>
          </cell>
          <cell r="J628">
            <v>-122.33963799999999</v>
          </cell>
          <cell r="K628" t="str">
            <v>RICHMOND</v>
          </cell>
          <cell r="L628" t="str">
            <v>CONTRA COSTA</v>
          </cell>
          <cell r="M628">
            <v>1</v>
          </cell>
        </row>
        <row r="629">
          <cell r="A629">
            <v>54494</v>
          </cell>
          <cell r="B629" t="str">
            <v>WEEKDAY</v>
          </cell>
          <cell r="C629">
            <v>1808</v>
          </cell>
          <cell r="D629">
            <v>1301250</v>
          </cell>
          <cell r="E629" t="str">
            <v>CUTTING BLVD &amp; S 35TH ST</v>
          </cell>
          <cell r="F629">
            <v>10</v>
          </cell>
          <cell r="G629">
            <v>11</v>
          </cell>
          <cell r="H629">
            <v>21</v>
          </cell>
          <cell r="I629">
            <v>37.925168999999997</v>
          </cell>
          <cell r="J629">
            <v>-122.33622699999999</v>
          </cell>
          <cell r="K629" t="str">
            <v>RICHMOND</v>
          </cell>
          <cell r="L629" t="str">
            <v>CONTRA COSTA</v>
          </cell>
          <cell r="M629">
            <v>1</v>
          </cell>
        </row>
        <row r="630">
          <cell r="A630">
            <v>53386</v>
          </cell>
          <cell r="B630" t="str">
            <v>WEEKDAY</v>
          </cell>
          <cell r="C630">
            <v>2859</v>
          </cell>
          <cell r="D630">
            <v>1301260</v>
          </cell>
          <cell r="E630" t="str">
            <v>CUTTING BLVD &amp; S 36TH ST</v>
          </cell>
          <cell r="F630">
            <v>2</v>
          </cell>
          <cell r="G630">
            <v>6</v>
          </cell>
          <cell r="H630">
            <v>8</v>
          </cell>
          <cell r="I630">
            <v>37.925404</v>
          </cell>
          <cell r="J630">
            <v>-122.33555</v>
          </cell>
          <cell r="K630" t="str">
            <v>RICHMOND</v>
          </cell>
          <cell r="L630" t="str">
            <v>CONTRA COSTA</v>
          </cell>
          <cell r="M630">
            <v>1</v>
          </cell>
        </row>
        <row r="631">
          <cell r="A631">
            <v>55383</v>
          </cell>
          <cell r="B631" t="str">
            <v>WEEKDAY</v>
          </cell>
          <cell r="C631">
            <v>1718</v>
          </cell>
          <cell r="D631">
            <v>1301270</v>
          </cell>
          <cell r="E631" t="str">
            <v>CUTTING BLVD &amp; S 37TH ST</v>
          </cell>
          <cell r="F631">
            <v>8</v>
          </cell>
          <cell r="G631">
            <v>14</v>
          </cell>
          <cell r="H631">
            <v>22</v>
          </cell>
          <cell r="I631">
            <v>37.925255999999997</v>
          </cell>
          <cell r="J631">
            <v>-122.333769</v>
          </cell>
          <cell r="K631" t="str">
            <v>RICHMOND</v>
          </cell>
          <cell r="L631" t="str">
            <v>CONTRA COSTA</v>
          </cell>
          <cell r="M631">
            <v>1</v>
          </cell>
        </row>
        <row r="632">
          <cell r="A632">
            <v>54244</v>
          </cell>
          <cell r="B632" t="str">
            <v>WEEKDAY</v>
          </cell>
          <cell r="C632">
            <v>1311</v>
          </cell>
          <cell r="D632">
            <v>1301280</v>
          </cell>
          <cell r="E632" t="str">
            <v>CUTTING BLVD &amp; S 38TH ST</v>
          </cell>
          <cell r="F632">
            <v>18</v>
          </cell>
          <cell r="G632">
            <v>14</v>
          </cell>
          <cell r="H632">
            <v>32</v>
          </cell>
          <cell r="I632">
            <v>37.925462000000003</v>
          </cell>
          <cell r="J632">
            <v>-122.333727</v>
          </cell>
          <cell r="K632" t="str">
            <v>RICHMOND</v>
          </cell>
          <cell r="L632" t="str">
            <v>CONTRA COSTA</v>
          </cell>
          <cell r="M632">
            <v>1</v>
          </cell>
        </row>
        <row r="633">
          <cell r="A633">
            <v>58989</v>
          </cell>
          <cell r="B633" t="str">
            <v>WEEKDAY</v>
          </cell>
          <cell r="C633">
            <v>609</v>
          </cell>
          <cell r="D633">
            <v>1301290</v>
          </cell>
          <cell r="E633" t="str">
            <v>CUTTING BLVD &amp; S 41ST ST</v>
          </cell>
          <cell r="F633">
            <v>63</v>
          </cell>
          <cell r="G633">
            <v>14</v>
          </cell>
          <cell r="H633">
            <v>77</v>
          </cell>
          <cell r="I633">
            <v>37.925566000000003</v>
          </cell>
          <cell r="J633">
            <v>-122.33109899999999</v>
          </cell>
          <cell r="K633" t="str">
            <v>RICHMOND</v>
          </cell>
          <cell r="L633" t="str">
            <v>CONTRA COSTA</v>
          </cell>
          <cell r="M633">
            <v>1</v>
          </cell>
        </row>
        <row r="634">
          <cell r="A634">
            <v>58848</v>
          </cell>
          <cell r="B634" t="str">
            <v>WEEKDAY</v>
          </cell>
          <cell r="C634">
            <v>733</v>
          </cell>
          <cell r="D634">
            <v>1301300</v>
          </cell>
          <cell r="E634" t="str">
            <v>CUTTING BLVD &amp; S 41ST ST</v>
          </cell>
          <cell r="F634">
            <v>9</v>
          </cell>
          <cell r="G634">
            <v>53</v>
          </cell>
          <cell r="H634">
            <v>61</v>
          </cell>
          <cell r="I634">
            <v>37.925361000000002</v>
          </cell>
          <cell r="J634">
            <v>-122.330851</v>
          </cell>
          <cell r="K634" t="str">
            <v>RICHMOND</v>
          </cell>
          <cell r="L634" t="str">
            <v>CONTRA COSTA</v>
          </cell>
          <cell r="M634">
            <v>1</v>
          </cell>
        </row>
        <row r="635">
          <cell r="A635">
            <v>55012</v>
          </cell>
          <cell r="B635" t="str">
            <v>WEEKDAY</v>
          </cell>
          <cell r="C635">
            <v>2416</v>
          </cell>
          <cell r="D635">
            <v>1301310</v>
          </cell>
          <cell r="E635" t="str">
            <v>CUTTING BLVD &amp; S 45TH ST</v>
          </cell>
          <cell r="F635">
            <v>7</v>
          </cell>
          <cell r="G635">
            <v>5</v>
          </cell>
          <cell r="H635">
            <v>12</v>
          </cell>
          <cell r="I635">
            <v>37.925421999999998</v>
          </cell>
          <cell r="J635">
            <v>-122.32736300000001</v>
          </cell>
          <cell r="K635" t="str">
            <v>RICHMOND</v>
          </cell>
          <cell r="L635" t="str">
            <v>CONTRA COSTA</v>
          </cell>
          <cell r="M635">
            <v>1</v>
          </cell>
        </row>
        <row r="636">
          <cell r="A636">
            <v>54548</v>
          </cell>
          <cell r="B636" t="str">
            <v>WEEKDAY</v>
          </cell>
          <cell r="C636">
            <v>996</v>
          </cell>
          <cell r="D636">
            <v>1301320</v>
          </cell>
          <cell r="E636" t="str">
            <v>CUTTING BLVD &amp; S 45TH ST</v>
          </cell>
          <cell r="F636">
            <v>37</v>
          </cell>
          <cell r="G636">
            <v>7</v>
          </cell>
          <cell r="H636">
            <v>44</v>
          </cell>
          <cell r="I636">
            <v>37.925629000000001</v>
          </cell>
          <cell r="J636">
            <v>-122.326993</v>
          </cell>
          <cell r="K636" t="str">
            <v>RICHMOND</v>
          </cell>
          <cell r="L636" t="str">
            <v>CONTRA COSTA</v>
          </cell>
          <cell r="M636">
            <v>1</v>
          </cell>
        </row>
        <row r="637">
          <cell r="A637">
            <v>50199</v>
          </cell>
          <cell r="B637" t="str">
            <v>WEEKDAY</v>
          </cell>
          <cell r="C637">
            <v>3664</v>
          </cell>
          <cell r="D637">
            <v>1301330</v>
          </cell>
          <cell r="E637" t="str">
            <v>CUTTING BLVD &amp; S 49TH ST</v>
          </cell>
          <cell r="F637">
            <v>1</v>
          </cell>
          <cell r="G637">
            <v>2</v>
          </cell>
          <cell r="H637">
            <v>4</v>
          </cell>
          <cell r="I637">
            <v>37.925403000000003</v>
          </cell>
          <cell r="J637">
            <v>-122.32322600000001</v>
          </cell>
          <cell r="K637" t="str">
            <v>RICHMOND</v>
          </cell>
          <cell r="L637" t="str">
            <v>CONTRA COSTA</v>
          </cell>
          <cell r="M637">
            <v>1</v>
          </cell>
        </row>
        <row r="638">
          <cell r="A638">
            <v>56698</v>
          </cell>
          <cell r="B638" t="str">
            <v>WEEKDAY</v>
          </cell>
          <cell r="C638">
            <v>993</v>
          </cell>
          <cell r="D638">
            <v>1301340</v>
          </cell>
          <cell r="E638" t="str">
            <v>CUTTING BLVD &amp; S 49TH ST</v>
          </cell>
          <cell r="F638">
            <v>36</v>
          </cell>
          <cell r="G638">
            <v>8</v>
          </cell>
          <cell r="H638">
            <v>44</v>
          </cell>
          <cell r="I638">
            <v>37.925598000000001</v>
          </cell>
          <cell r="J638">
            <v>-122.323154</v>
          </cell>
          <cell r="K638" t="str">
            <v>RICHMOND</v>
          </cell>
          <cell r="L638" t="str">
            <v>CONTRA COSTA</v>
          </cell>
          <cell r="M638">
            <v>1</v>
          </cell>
        </row>
        <row r="639">
          <cell r="A639">
            <v>55123</v>
          </cell>
          <cell r="B639" t="str">
            <v>WEEKDAY</v>
          </cell>
          <cell r="C639">
            <v>2042</v>
          </cell>
          <cell r="D639">
            <v>1301350</v>
          </cell>
          <cell r="E639" t="str">
            <v>CUTTING BLVD &amp; HARBOUR WAY S</v>
          </cell>
          <cell r="F639">
            <v>7</v>
          </cell>
          <cell r="G639">
            <v>10</v>
          </cell>
          <cell r="H639">
            <v>17</v>
          </cell>
          <cell r="I639">
            <v>37.925131999999998</v>
          </cell>
          <cell r="J639">
            <v>-122.35955300000001</v>
          </cell>
          <cell r="K639" t="str">
            <v>RICHMOND</v>
          </cell>
          <cell r="L639" t="str">
            <v>CONTRA COSTA</v>
          </cell>
          <cell r="M639">
            <v>1</v>
          </cell>
        </row>
        <row r="640">
          <cell r="A640">
            <v>56614</v>
          </cell>
          <cell r="B640" t="str">
            <v>WEEKDAY</v>
          </cell>
          <cell r="C640">
            <v>1363</v>
          </cell>
          <cell r="D640">
            <v>1301360</v>
          </cell>
          <cell r="E640" t="str">
            <v>CUTTING BLVD &amp; HARBOUR WAY S</v>
          </cell>
          <cell r="F640">
            <v>18</v>
          </cell>
          <cell r="G640">
            <v>13</v>
          </cell>
          <cell r="H640">
            <v>31</v>
          </cell>
          <cell r="I640">
            <v>37.925317</v>
          </cell>
          <cell r="J640">
            <v>-122.35941099999999</v>
          </cell>
          <cell r="K640" t="str">
            <v>RICHMOND</v>
          </cell>
          <cell r="L640" t="str">
            <v>CONTRA COSTA</v>
          </cell>
          <cell r="M640">
            <v>1</v>
          </cell>
        </row>
        <row r="641">
          <cell r="A641">
            <v>52528</v>
          </cell>
          <cell r="B641" t="str">
            <v>WEEKDAY</v>
          </cell>
          <cell r="C641">
            <v>1972</v>
          </cell>
          <cell r="D641">
            <v>1301370</v>
          </cell>
          <cell r="E641" t="str">
            <v>CUTTING BLVD &amp; MARINA WAY S</v>
          </cell>
          <cell r="F641">
            <v>6</v>
          </cell>
          <cell r="G641">
            <v>12</v>
          </cell>
          <cell r="H641">
            <v>18</v>
          </cell>
          <cell r="I641">
            <v>37.925291000000001</v>
          </cell>
          <cell r="J641">
            <v>-122.356246</v>
          </cell>
          <cell r="K641" t="str">
            <v>RICHMOND</v>
          </cell>
          <cell r="L641" t="str">
            <v>CONTRA COSTA</v>
          </cell>
          <cell r="M641">
            <v>1</v>
          </cell>
        </row>
        <row r="642">
          <cell r="A642">
            <v>54848</v>
          </cell>
          <cell r="B642" t="str">
            <v>WEEKDAY</v>
          </cell>
          <cell r="C642">
            <v>1838</v>
          </cell>
          <cell r="D642">
            <v>1301380</v>
          </cell>
          <cell r="E642" t="str">
            <v>CUTTING BLVD &amp; MARINA WAY S</v>
          </cell>
          <cell r="F642">
            <v>11</v>
          </cell>
          <cell r="G642">
            <v>9</v>
          </cell>
          <cell r="H642">
            <v>20</v>
          </cell>
          <cell r="I642">
            <v>37.925114999999998</v>
          </cell>
          <cell r="J642">
            <v>-122.35552199999999</v>
          </cell>
          <cell r="K642" t="str">
            <v>RICHMOND</v>
          </cell>
          <cell r="L642" t="str">
            <v>CONTRA COSTA</v>
          </cell>
          <cell r="M642">
            <v>1</v>
          </cell>
        </row>
        <row r="643">
          <cell r="A643">
            <v>56998</v>
          </cell>
          <cell r="B643" t="str">
            <v>WEEKDAY</v>
          </cell>
          <cell r="C643">
            <v>1926</v>
          </cell>
          <cell r="D643">
            <v>1301390</v>
          </cell>
          <cell r="E643" t="str">
            <v>CUTTING BLVD &amp; SPRING ST</v>
          </cell>
          <cell r="F643">
            <v>5</v>
          </cell>
          <cell r="G643">
            <v>14</v>
          </cell>
          <cell r="H643">
            <v>19</v>
          </cell>
          <cell r="I643">
            <v>37.925322999999999</v>
          </cell>
          <cell r="J643">
            <v>-122.34015599999999</v>
          </cell>
          <cell r="K643" t="str">
            <v>RICHMOND</v>
          </cell>
          <cell r="L643" t="str">
            <v>CONTRA COSTA</v>
          </cell>
          <cell r="M643">
            <v>1</v>
          </cell>
        </row>
        <row r="644">
          <cell r="A644">
            <v>55621</v>
          </cell>
          <cell r="B644" t="str">
            <v>WEEKDAY</v>
          </cell>
          <cell r="C644">
            <v>3430</v>
          </cell>
          <cell r="D644">
            <v>1301410</v>
          </cell>
          <cell r="E644" t="str">
            <v>EL PORTAL DR &amp; VIA VERDI</v>
          </cell>
          <cell r="F644">
            <v>5</v>
          </cell>
          <cell r="G644">
            <v>0</v>
          </cell>
          <cell r="H644">
            <v>5</v>
          </cell>
          <cell r="I644">
            <v>37.965699999999998</v>
          </cell>
          <cell r="J644">
            <v>-122.320542</v>
          </cell>
          <cell r="K644" t="str">
            <v>RICHMOND</v>
          </cell>
          <cell r="L644" t="str">
            <v>CONTRA COSTA</v>
          </cell>
          <cell r="M644">
            <v>1</v>
          </cell>
        </row>
        <row r="645">
          <cell r="A645">
            <v>54210</v>
          </cell>
          <cell r="B645" t="str">
            <v>WEEKDAY</v>
          </cell>
          <cell r="C645">
            <v>5005</v>
          </cell>
          <cell r="D645">
            <v>1301420</v>
          </cell>
          <cell r="E645" t="str">
            <v>FAIRWAY DR &amp; PARK CENTRAL</v>
          </cell>
          <cell r="F645">
            <v>0</v>
          </cell>
          <cell r="G645">
            <v>0</v>
          </cell>
          <cell r="H645">
            <v>0</v>
          </cell>
          <cell r="I645">
            <v>37.982106000000002</v>
          </cell>
          <cell r="J645">
            <v>-122.314223</v>
          </cell>
          <cell r="K645" t="str">
            <v>RICHMOND</v>
          </cell>
          <cell r="L645" t="str">
            <v>CONTRA COSTA</v>
          </cell>
          <cell r="M645">
            <v>1</v>
          </cell>
        </row>
        <row r="646">
          <cell r="A646">
            <v>50655</v>
          </cell>
          <cell r="B646" t="str">
            <v>WEEKDAY</v>
          </cell>
          <cell r="C646">
            <v>1094</v>
          </cell>
          <cell r="D646">
            <v>1301430</v>
          </cell>
          <cell r="E646" t="str">
            <v>FRED JACKSON WAY &amp; CHESLEY A</v>
          </cell>
          <cell r="F646">
            <v>27</v>
          </cell>
          <cell r="G646">
            <v>13</v>
          </cell>
          <cell r="H646">
            <v>40</v>
          </cell>
          <cell r="I646">
            <v>37.954537000000002</v>
          </cell>
          <cell r="J646">
            <v>-122.367007</v>
          </cell>
          <cell r="K646" t="str">
            <v>RICHMOND</v>
          </cell>
          <cell r="L646" t="str">
            <v>CONTRA COSTA</v>
          </cell>
          <cell r="M646">
            <v>1</v>
          </cell>
        </row>
        <row r="647">
          <cell r="A647">
            <v>55848</v>
          </cell>
          <cell r="B647" t="str">
            <v>WEEKDAY</v>
          </cell>
          <cell r="C647">
            <v>1110</v>
          </cell>
          <cell r="D647">
            <v>1301440</v>
          </cell>
          <cell r="E647" t="str">
            <v>FRED JACKSON WAY &amp; CHESLEY A</v>
          </cell>
          <cell r="F647">
            <v>16</v>
          </cell>
          <cell r="G647">
            <v>23</v>
          </cell>
          <cell r="H647">
            <v>39</v>
          </cell>
          <cell r="I647">
            <v>37.954596000000002</v>
          </cell>
          <cell r="J647">
            <v>-122.366907</v>
          </cell>
          <cell r="K647" t="str">
            <v>RICHMOND</v>
          </cell>
          <cell r="L647" t="str">
            <v>CONTRA COSTA</v>
          </cell>
          <cell r="M647">
            <v>1</v>
          </cell>
        </row>
        <row r="648">
          <cell r="A648">
            <v>56765</v>
          </cell>
          <cell r="B648" t="str">
            <v>WEEKDAY</v>
          </cell>
          <cell r="C648">
            <v>972</v>
          </cell>
          <cell r="D648">
            <v>1301450</v>
          </cell>
          <cell r="E648" t="str">
            <v>FRED JACKSON WAY &amp; DUBOCE ST</v>
          </cell>
          <cell r="F648">
            <v>15</v>
          </cell>
          <cell r="G648">
            <v>30</v>
          </cell>
          <cell r="H648">
            <v>45</v>
          </cell>
          <cell r="I648">
            <v>37.952567999999999</v>
          </cell>
          <cell r="J648">
            <v>-122.36690400000001</v>
          </cell>
          <cell r="K648" t="str">
            <v>RICHMOND</v>
          </cell>
          <cell r="L648" t="str">
            <v>CONTRA COSTA</v>
          </cell>
          <cell r="M648">
            <v>1</v>
          </cell>
        </row>
        <row r="649">
          <cell r="A649">
            <v>55385</v>
          </cell>
          <cell r="B649" t="str">
            <v>WEEKDAY</v>
          </cell>
          <cell r="C649">
            <v>1044</v>
          </cell>
          <cell r="D649">
            <v>1301460</v>
          </cell>
          <cell r="E649" t="str">
            <v>FRED JACKSON WAY &amp; DUBOCE ST</v>
          </cell>
          <cell r="F649">
            <v>25</v>
          </cell>
          <cell r="G649">
            <v>17</v>
          </cell>
          <cell r="H649">
            <v>42</v>
          </cell>
          <cell r="I649">
            <v>37.952482000000003</v>
          </cell>
          <cell r="J649">
            <v>-122.367001</v>
          </cell>
          <cell r="K649" t="str">
            <v>RICHMOND</v>
          </cell>
          <cell r="L649" t="str">
            <v>CONTRA COSTA</v>
          </cell>
          <cell r="M649">
            <v>1</v>
          </cell>
        </row>
        <row r="650">
          <cell r="A650">
            <v>56986</v>
          </cell>
          <cell r="B650" t="str">
            <v>WEEKDAY</v>
          </cell>
          <cell r="C650">
            <v>3477</v>
          </cell>
          <cell r="D650">
            <v>1301470</v>
          </cell>
          <cell r="E650" t="str">
            <v>GARRARD BLVD &amp; CANAL BLVD</v>
          </cell>
          <cell r="F650">
            <v>0</v>
          </cell>
          <cell r="G650">
            <v>5</v>
          </cell>
          <cell r="H650">
            <v>5</v>
          </cell>
          <cell r="I650">
            <v>37.929867000000002</v>
          </cell>
          <cell r="J650">
            <v>-122.379608</v>
          </cell>
          <cell r="K650" t="str">
            <v>RICHMOND</v>
          </cell>
          <cell r="L650" t="str">
            <v>CONTRA COSTA</v>
          </cell>
          <cell r="M650">
            <v>1</v>
          </cell>
        </row>
        <row r="651">
          <cell r="A651">
            <v>59453</v>
          </cell>
          <cell r="B651" t="str">
            <v>WEEKDAY</v>
          </cell>
          <cell r="C651">
            <v>4730</v>
          </cell>
          <cell r="D651">
            <v>1301490</v>
          </cell>
          <cell r="E651" t="str">
            <v>GARVIN AV &amp; 23RD ST</v>
          </cell>
          <cell r="F651">
            <v>0</v>
          </cell>
          <cell r="G651">
            <v>0</v>
          </cell>
          <cell r="H651">
            <v>0</v>
          </cell>
          <cell r="I651">
            <v>37.943697</v>
          </cell>
          <cell r="J651">
            <v>-122.347269</v>
          </cell>
          <cell r="K651" t="str">
            <v>RICHMOND</v>
          </cell>
          <cell r="L651" t="str">
            <v>CONTRA COSTA</v>
          </cell>
          <cell r="M651">
            <v>1</v>
          </cell>
        </row>
        <row r="652">
          <cell r="A652">
            <v>57674</v>
          </cell>
          <cell r="B652" t="str">
            <v>WEEKDAY</v>
          </cell>
          <cell r="C652">
            <v>4766</v>
          </cell>
          <cell r="D652">
            <v>1301500</v>
          </cell>
          <cell r="E652" t="str">
            <v>GARVIN AV &amp; 26TH ST</v>
          </cell>
          <cell r="F652">
            <v>0</v>
          </cell>
          <cell r="G652">
            <v>0</v>
          </cell>
          <cell r="H652">
            <v>0</v>
          </cell>
          <cell r="I652">
            <v>37.943587999999998</v>
          </cell>
          <cell r="J652">
            <v>-122.34329200000001</v>
          </cell>
          <cell r="K652" t="str">
            <v>RICHMOND</v>
          </cell>
          <cell r="L652" t="str">
            <v>CONTRA COSTA</v>
          </cell>
          <cell r="M652">
            <v>1</v>
          </cell>
        </row>
        <row r="653">
          <cell r="A653">
            <v>59460</v>
          </cell>
          <cell r="B653" t="str">
            <v>WEEKDAY</v>
          </cell>
          <cell r="C653">
            <v>4849</v>
          </cell>
          <cell r="D653">
            <v>1301510</v>
          </cell>
          <cell r="E653" t="str">
            <v>GARVIN AV &amp; 26TH ST</v>
          </cell>
          <cell r="F653">
            <v>0</v>
          </cell>
          <cell r="G653">
            <v>0</v>
          </cell>
          <cell r="H653">
            <v>0</v>
          </cell>
          <cell r="I653">
            <v>37.943699000000002</v>
          </cell>
          <cell r="J653">
            <v>-122.34306100000001</v>
          </cell>
          <cell r="K653" t="str">
            <v>RICHMOND</v>
          </cell>
          <cell r="L653" t="str">
            <v>CONTRA COSTA</v>
          </cell>
          <cell r="M653">
            <v>1</v>
          </cell>
        </row>
        <row r="654">
          <cell r="A654">
            <v>59564</v>
          </cell>
          <cell r="B654" t="str">
            <v>WEEKDAY</v>
          </cell>
          <cell r="C654">
            <v>4252</v>
          </cell>
          <cell r="D654">
            <v>1301520</v>
          </cell>
          <cell r="E654" t="str">
            <v>GARVIN AV &amp; 28TH ST</v>
          </cell>
          <cell r="F654">
            <v>2</v>
          </cell>
          <cell r="G654">
            <v>0</v>
          </cell>
          <cell r="H654">
            <v>2</v>
          </cell>
          <cell r="I654">
            <v>37.943629000000001</v>
          </cell>
          <cell r="J654">
            <v>-122.34108000000001</v>
          </cell>
          <cell r="K654" t="str">
            <v>RICHMOND</v>
          </cell>
          <cell r="L654" t="str">
            <v>CONTRA COSTA</v>
          </cell>
          <cell r="M654">
            <v>1</v>
          </cell>
        </row>
        <row r="655">
          <cell r="A655">
            <v>59640</v>
          </cell>
          <cell r="B655" t="str">
            <v>WEEKDAY</v>
          </cell>
          <cell r="C655">
            <v>3900</v>
          </cell>
          <cell r="D655">
            <v>1301530</v>
          </cell>
          <cell r="E655" t="str">
            <v>GARVIN AV &amp; 28TH ST</v>
          </cell>
          <cell r="F655">
            <v>0</v>
          </cell>
          <cell r="G655">
            <v>3</v>
          </cell>
          <cell r="H655">
            <v>3</v>
          </cell>
          <cell r="I655">
            <v>37.9437</v>
          </cell>
          <cell r="J655">
            <v>-122.340812</v>
          </cell>
          <cell r="K655" t="str">
            <v>RICHMOND</v>
          </cell>
          <cell r="L655" t="str">
            <v>CONTRA COSTA</v>
          </cell>
          <cell r="M655">
            <v>1</v>
          </cell>
        </row>
        <row r="656">
          <cell r="A656">
            <v>58020</v>
          </cell>
          <cell r="B656" t="str">
            <v>WEEKDAY</v>
          </cell>
          <cell r="C656">
            <v>4786</v>
          </cell>
          <cell r="D656">
            <v>1301540</v>
          </cell>
          <cell r="E656" t="str">
            <v>GARVIN AV &amp; 30TH ST</v>
          </cell>
          <cell r="F656">
            <v>0</v>
          </cell>
          <cell r="G656">
            <v>0</v>
          </cell>
          <cell r="H656">
            <v>0</v>
          </cell>
          <cell r="I656">
            <v>37.943606000000003</v>
          </cell>
          <cell r="J656">
            <v>-122.33838799999999</v>
          </cell>
          <cell r="K656" t="str">
            <v>RICHMOND</v>
          </cell>
          <cell r="L656" t="str">
            <v>CONTRA COSTA</v>
          </cell>
          <cell r="M656">
            <v>1</v>
          </cell>
        </row>
        <row r="657">
          <cell r="A657">
            <v>59698</v>
          </cell>
          <cell r="B657" t="str">
            <v>WEEKDAY</v>
          </cell>
          <cell r="C657">
            <v>4669</v>
          </cell>
          <cell r="D657">
            <v>1301550</v>
          </cell>
          <cell r="E657" t="str">
            <v>GARVIN AV &amp; 30TH ST</v>
          </cell>
          <cell r="F657">
            <v>0</v>
          </cell>
          <cell r="G657">
            <v>1</v>
          </cell>
          <cell r="H657">
            <v>1</v>
          </cell>
          <cell r="I657">
            <v>37.943696000000003</v>
          </cell>
          <cell r="J657">
            <v>-122.338086</v>
          </cell>
          <cell r="K657" t="str">
            <v>RICHMOND</v>
          </cell>
          <cell r="L657" t="str">
            <v>CONTRA COSTA</v>
          </cell>
          <cell r="M657">
            <v>1</v>
          </cell>
        </row>
        <row r="658">
          <cell r="A658">
            <v>58487</v>
          </cell>
          <cell r="B658" t="str">
            <v>WEEKDAY</v>
          </cell>
          <cell r="C658">
            <v>3732</v>
          </cell>
          <cell r="D658">
            <v>1301560</v>
          </cell>
          <cell r="E658" t="str">
            <v>GARVIN AV &amp; 32ND ST</v>
          </cell>
          <cell r="F658">
            <v>0</v>
          </cell>
          <cell r="G658">
            <v>3</v>
          </cell>
          <cell r="H658">
            <v>3</v>
          </cell>
          <cell r="I658">
            <v>37.943689999999997</v>
          </cell>
          <cell r="J658">
            <v>-122.336333</v>
          </cell>
          <cell r="K658" t="str">
            <v>RICHMOND</v>
          </cell>
          <cell r="L658" t="str">
            <v>CONTRA COSTA</v>
          </cell>
          <cell r="M658">
            <v>1</v>
          </cell>
        </row>
        <row r="659">
          <cell r="A659">
            <v>51341</v>
          </cell>
          <cell r="B659" t="str">
            <v>WEEKDAY</v>
          </cell>
          <cell r="C659">
            <v>4073</v>
          </cell>
          <cell r="D659">
            <v>1301570</v>
          </cell>
          <cell r="E659" t="str">
            <v>GARVIN AV &amp; 32ND ST</v>
          </cell>
          <cell r="F659">
            <v>2</v>
          </cell>
          <cell r="G659">
            <v>0</v>
          </cell>
          <cell r="H659">
            <v>2</v>
          </cell>
          <cell r="I659">
            <v>37.943624</v>
          </cell>
          <cell r="J659">
            <v>-122.336609</v>
          </cell>
          <cell r="K659" t="str">
            <v>RICHMOND</v>
          </cell>
          <cell r="L659" t="str">
            <v>CONTRA COSTA</v>
          </cell>
          <cell r="M659">
            <v>1</v>
          </cell>
        </row>
        <row r="660">
          <cell r="A660">
            <v>52313</v>
          </cell>
          <cell r="B660" t="str">
            <v>WEEKDAY</v>
          </cell>
          <cell r="C660">
            <v>4593</v>
          </cell>
          <cell r="D660">
            <v>1301580</v>
          </cell>
          <cell r="E660" t="str">
            <v>GARVIN AV &amp; 34TH ST</v>
          </cell>
          <cell r="F660">
            <v>0</v>
          </cell>
          <cell r="G660">
            <v>1</v>
          </cell>
          <cell r="H660">
            <v>1</v>
          </cell>
          <cell r="I660">
            <v>37.943697</v>
          </cell>
          <cell r="J660">
            <v>-122.334588</v>
          </cell>
          <cell r="K660" t="str">
            <v>RICHMOND</v>
          </cell>
          <cell r="L660" t="str">
            <v>CONTRA COSTA</v>
          </cell>
          <cell r="M660">
            <v>1</v>
          </cell>
        </row>
        <row r="661">
          <cell r="A661">
            <v>53013</v>
          </cell>
          <cell r="B661" t="str">
            <v>WEEKDAY</v>
          </cell>
          <cell r="C661">
            <v>4245</v>
          </cell>
          <cell r="D661">
            <v>1301590</v>
          </cell>
          <cell r="E661" t="str">
            <v>GARVIN AV &amp; 34TH ST</v>
          </cell>
          <cell r="F661">
            <v>2</v>
          </cell>
          <cell r="G661">
            <v>0</v>
          </cell>
          <cell r="H661">
            <v>2</v>
          </cell>
          <cell r="I661">
            <v>37.943626000000002</v>
          </cell>
          <cell r="J661">
            <v>-122.334898</v>
          </cell>
          <cell r="K661" t="str">
            <v>RICHMOND</v>
          </cell>
          <cell r="L661" t="str">
            <v>CONTRA COSTA</v>
          </cell>
          <cell r="M661">
            <v>1</v>
          </cell>
        </row>
        <row r="662">
          <cell r="A662">
            <v>56313</v>
          </cell>
          <cell r="B662" t="str">
            <v>WEEKDAY</v>
          </cell>
          <cell r="C662">
            <v>4634</v>
          </cell>
          <cell r="D662">
            <v>1301600</v>
          </cell>
          <cell r="E662" t="str">
            <v>GARVIN AV &amp; 36TH ST</v>
          </cell>
          <cell r="F662">
            <v>0</v>
          </cell>
          <cell r="G662">
            <v>1</v>
          </cell>
          <cell r="H662">
            <v>1</v>
          </cell>
          <cell r="I662">
            <v>37.943697</v>
          </cell>
          <cell r="J662">
            <v>-122.332739</v>
          </cell>
          <cell r="K662" t="str">
            <v>RICHMOND</v>
          </cell>
          <cell r="L662" t="str">
            <v>CONTRA COSTA</v>
          </cell>
          <cell r="M662">
            <v>1</v>
          </cell>
        </row>
        <row r="663">
          <cell r="A663">
            <v>58320</v>
          </cell>
          <cell r="B663" t="str">
            <v>WEEKDAY</v>
          </cell>
          <cell r="C663">
            <v>4498</v>
          </cell>
          <cell r="D663">
            <v>1301610</v>
          </cell>
          <cell r="E663" t="str">
            <v>GARVIN AV &amp; 36TH ST</v>
          </cell>
          <cell r="F663">
            <v>1</v>
          </cell>
          <cell r="G663">
            <v>0</v>
          </cell>
          <cell r="H663">
            <v>1</v>
          </cell>
          <cell r="I663">
            <v>37.943618000000001</v>
          </cell>
          <cell r="J663">
            <v>-122.332679</v>
          </cell>
          <cell r="K663" t="str">
            <v>RICHMOND</v>
          </cell>
          <cell r="L663" t="str">
            <v>CONTRA COSTA</v>
          </cell>
          <cell r="M663">
            <v>1</v>
          </cell>
        </row>
        <row r="664">
          <cell r="A664">
            <v>50265</v>
          </cell>
          <cell r="B664" t="str">
            <v>WEEKDAY</v>
          </cell>
          <cell r="C664">
            <v>5005</v>
          </cell>
          <cell r="D664">
            <v>1301620</v>
          </cell>
          <cell r="E664" t="str">
            <v>GARVIN AV &amp; 38TH ST</v>
          </cell>
          <cell r="F664">
            <v>0</v>
          </cell>
          <cell r="G664">
            <v>0</v>
          </cell>
          <cell r="H664">
            <v>0</v>
          </cell>
          <cell r="I664">
            <v>37.943637000000003</v>
          </cell>
          <cell r="J664">
            <v>-122.331065</v>
          </cell>
          <cell r="K664" t="str">
            <v>RICHMOND</v>
          </cell>
          <cell r="L664" t="str">
            <v>CONTRA COSTA</v>
          </cell>
          <cell r="M664">
            <v>1</v>
          </cell>
        </row>
        <row r="665">
          <cell r="A665">
            <v>50365</v>
          </cell>
          <cell r="B665" t="str">
            <v>WEEKDAY</v>
          </cell>
          <cell r="C665">
            <v>4829</v>
          </cell>
          <cell r="D665">
            <v>1301630</v>
          </cell>
          <cell r="E665" t="str">
            <v>GARVIN AV &amp; 38TH ST</v>
          </cell>
          <cell r="F665">
            <v>0</v>
          </cell>
          <cell r="G665">
            <v>0</v>
          </cell>
          <cell r="H665">
            <v>0</v>
          </cell>
          <cell r="I665">
            <v>37.943697999999998</v>
          </cell>
          <cell r="J665">
            <v>-122.33085699999999</v>
          </cell>
          <cell r="K665" t="str">
            <v>RICHMOND</v>
          </cell>
          <cell r="L665" t="str">
            <v>CONTRA COSTA</v>
          </cell>
          <cell r="M665">
            <v>1</v>
          </cell>
        </row>
        <row r="666">
          <cell r="A666">
            <v>52852</v>
          </cell>
          <cell r="B666" t="str">
            <v>WEEKDAY</v>
          </cell>
          <cell r="C666">
            <v>4020</v>
          </cell>
          <cell r="D666">
            <v>1301650</v>
          </cell>
          <cell r="E666" t="str">
            <v>GROOM DR &amp; ALTA MIRA DR</v>
          </cell>
          <cell r="F666">
            <v>2</v>
          </cell>
          <cell r="G666">
            <v>0</v>
          </cell>
          <cell r="H666">
            <v>2</v>
          </cell>
          <cell r="I666">
            <v>37.974482000000002</v>
          </cell>
          <cell r="J666">
            <v>-122.325844</v>
          </cell>
          <cell r="K666" t="str">
            <v>RICHMOND</v>
          </cell>
          <cell r="L666" t="str">
            <v>CONTRA COSTA</v>
          </cell>
          <cell r="M666">
            <v>1</v>
          </cell>
        </row>
        <row r="667">
          <cell r="A667">
            <v>55724</v>
          </cell>
          <cell r="B667" t="str">
            <v>WEEKDAY</v>
          </cell>
          <cell r="C667">
            <v>4124</v>
          </cell>
          <cell r="D667">
            <v>1301660</v>
          </cell>
          <cell r="E667" t="str">
            <v>GROOM DR &amp; ALTA MIRA DR</v>
          </cell>
          <cell r="F667">
            <v>0</v>
          </cell>
          <cell r="G667">
            <v>2</v>
          </cell>
          <cell r="H667">
            <v>2</v>
          </cell>
          <cell r="I667">
            <v>37.974597000000003</v>
          </cell>
          <cell r="J667">
            <v>-122.325971</v>
          </cell>
          <cell r="K667" t="str">
            <v>RICHMOND</v>
          </cell>
          <cell r="L667" t="str">
            <v>CONTRA COSTA</v>
          </cell>
          <cell r="M667">
            <v>1</v>
          </cell>
        </row>
        <row r="668">
          <cell r="A668">
            <v>53668</v>
          </cell>
          <cell r="B668" t="str">
            <v>WEEKDAY</v>
          </cell>
          <cell r="C668">
            <v>2365</v>
          </cell>
          <cell r="D668">
            <v>1301670</v>
          </cell>
          <cell r="E668" t="str">
            <v>GROOM DR &amp; MOYERS RD</v>
          </cell>
          <cell r="F668">
            <v>2</v>
          </cell>
          <cell r="G668">
            <v>11</v>
          </cell>
          <cell r="H668">
            <v>13</v>
          </cell>
          <cell r="I668">
            <v>37.97495</v>
          </cell>
          <cell r="J668">
            <v>-122.32310200000001</v>
          </cell>
          <cell r="K668" t="str">
            <v>RICHMOND</v>
          </cell>
          <cell r="L668" t="str">
            <v>CONTRA COSTA</v>
          </cell>
          <cell r="M668">
            <v>1</v>
          </cell>
        </row>
        <row r="669">
          <cell r="A669">
            <v>55632</v>
          </cell>
          <cell r="B669" t="str">
            <v>WEEKDAY</v>
          </cell>
          <cell r="C669">
            <v>3054</v>
          </cell>
          <cell r="D669">
            <v>1301680</v>
          </cell>
          <cell r="E669" t="str">
            <v>GROOM DR &amp; MOYERS RD</v>
          </cell>
          <cell r="F669">
            <v>6</v>
          </cell>
          <cell r="G669">
            <v>2</v>
          </cell>
          <cell r="H669">
            <v>7</v>
          </cell>
          <cell r="I669">
            <v>37.975031999999999</v>
          </cell>
          <cell r="J669">
            <v>-122.32304600000001</v>
          </cell>
          <cell r="K669" t="str">
            <v>RICHMOND</v>
          </cell>
          <cell r="L669" t="str">
            <v>CONTRA COSTA</v>
          </cell>
          <cell r="M669">
            <v>1</v>
          </cell>
        </row>
        <row r="670">
          <cell r="A670">
            <v>55205</v>
          </cell>
          <cell r="B670" t="str">
            <v>WEEKDAY</v>
          </cell>
          <cell r="C670">
            <v>1516</v>
          </cell>
          <cell r="D670">
            <v>1301690</v>
          </cell>
          <cell r="E670" t="str">
            <v>MARINA WAY S &amp; HALL AV</v>
          </cell>
          <cell r="F670">
            <v>25</v>
          </cell>
          <cell r="G670">
            <v>2</v>
          </cell>
          <cell r="H670">
            <v>27</v>
          </cell>
          <cell r="I670">
            <v>37.914206</v>
          </cell>
          <cell r="J670">
            <v>-122.355952</v>
          </cell>
          <cell r="K670" t="str">
            <v>RICHMOND</v>
          </cell>
          <cell r="L670" t="str">
            <v>CONTRA COSTA</v>
          </cell>
          <cell r="M670">
            <v>1</v>
          </cell>
        </row>
        <row r="671">
          <cell r="A671">
            <v>53538</v>
          </cell>
          <cell r="B671" t="str">
            <v>WEEKDAY</v>
          </cell>
          <cell r="C671">
            <v>2972</v>
          </cell>
          <cell r="D671">
            <v>1301700</v>
          </cell>
          <cell r="E671" t="str">
            <v>HARBOUR WAY &amp; BARRETT AV</v>
          </cell>
          <cell r="F671">
            <v>6</v>
          </cell>
          <cell r="G671">
            <v>2</v>
          </cell>
          <cell r="H671">
            <v>8</v>
          </cell>
          <cell r="I671">
            <v>37.938772999999998</v>
          </cell>
          <cell r="J671">
            <v>-122.359925</v>
          </cell>
          <cell r="K671" t="str">
            <v>RICHMOND</v>
          </cell>
          <cell r="L671" t="str">
            <v>CONTRA COSTA</v>
          </cell>
          <cell r="M671">
            <v>1</v>
          </cell>
        </row>
        <row r="672">
          <cell r="A672">
            <v>54584</v>
          </cell>
          <cell r="B672" t="str">
            <v>WEEKDAY</v>
          </cell>
          <cell r="C672">
            <v>2274</v>
          </cell>
          <cell r="D672">
            <v>1301710</v>
          </cell>
          <cell r="E672" t="str">
            <v>HARBOUR WAY &amp; BISSELL AV</v>
          </cell>
          <cell r="F672">
            <v>10</v>
          </cell>
          <cell r="G672">
            <v>3</v>
          </cell>
          <cell r="H672">
            <v>14</v>
          </cell>
          <cell r="I672">
            <v>37.933866999999999</v>
          </cell>
          <cell r="J672">
            <v>-122.360102</v>
          </cell>
          <cell r="K672" t="str">
            <v>RICHMOND</v>
          </cell>
          <cell r="L672" t="str">
            <v>CONTRA COSTA</v>
          </cell>
          <cell r="M672">
            <v>1</v>
          </cell>
        </row>
        <row r="673">
          <cell r="A673">
            <v>56881</v>
          </cell>
          <cell r="B673" t="str">
            <v>WEEKDAY</v>
          </cell>
          <cell r="C673">
            <v>3061</v>
          </cell>
          <cell r="D673">
            <v>1301720</v>
          </cell>
          <cell r="E673" t="str">
            <v>HARBOUR WAY &amp; MACDONALD AV</v>
          </cell>
          <cell r="F673">
            <v>5</v>
          </cell>
          <cell r="G673">
            <v>2</v>
          </cell>
          <cell r="H673">
            <v>7</v>
          </cell>
          <cell r="I673">
            <v>37.935268999999998</v>
          </cell>
          <cell r="J673">
            <v>-122.360071</v>
          </cell>
          <cell r="K673" t="str">
            <v>RICHMOND</v>
          </cell>
          <cell r="L673" t="str">
            <v>CONTRA COSTA</v>
          </cell>
          <cell r="M673">
            <v>1</v>
          </cell>
        </row>
        <row r="674">
          <cell r="A674">
            <v>57447</v>
          </cell>
          <cell r="B674" t="str">
            <v>WEEKDAY</v>
          </cell>
          <cell r="C674">
            <v>2937</v>
          </cell>
          <cell r="D674">
            <v>1301750</v>
          </cell>
          <cell r="E674" t="str">
            <v>HARBOUR WAY &amp; PENNSYLVANIA A</v>
          </cell>
          <cell r="F674">
            <v>4</v>
          </cell>
          <cell r="G674">
            <v>4</v>
          </cell>
          <cell r="H674">
            <v>8</v>
          </cell>
          <cell r="I674">
            <v>37.942010000000003</v>
          </cell>
          <cell r="J674">
            <v>-122.35990099999999</v>
          </cell>
          <cell r="K674" t="str">
            <v>RICHMOND</v>
          </cell>
          <cell r="L674" t="str">
            <v>CONTRA COSTA</v>
          </cell>
          <cell r="M674">
            <v>1</v>
          </cell>
        </row>
        <row r="675">
          <cell r="A675">
            <v>53774</v>
          </cell>
          <cell r="B675" t="str">
            <v>WEEKDAY</v>
          </cell>
          <cell r="C675">
            <v>3111</v>
          </cell>
          <cell r="D675">
            <v>1301760</v>
          </cell>
          <cell r="E675" t="str">
            <v>HARBOUR WAY &amp; PENNSYLVANIA A</v>
          </cell>
          <cell r="F675">
            <v>3</v>
          </cell>
          <cell r="G675">
            <v>3</v>
          </cell>
          <cell r="H675">
            <v>7</v>
          </cell>
          <cell r="I675">
            <v>37.942174999999999</v>
          </cell>
          <cell r="J675">
            <v>-122.359988</v>
          </cell>
          <cell r="K675" t="str">
            <v>RICHMOND</v>
          </cell>
          <cell r="L675" t="str">
            <v>CONTRA COSTA</v>
          </cell>
          <cell r="M675">
            <v>1</v>
          </cell>
        </row>
        <row r="676">
          <cell r="A676">
            <v>55741</v>
          </cell>
          <cell r="B676" t="str">
            <v>WEEKDAY</v>
          </cell>
          <cell r="C676">
            <v>3773</v>
          </cell>
          <cell r="D676">
            <v>1301770</v>
          </cell>
          <cell r="E676" t="str">
            <v>HARBOUR WAY &amp; RIPLEY AV</v>
          </cell>
          <cell r="F676">
            <v>0</v>
          </cell>
          <cell r="G676">
            <v>3</v>
          </cell>
          <cell r="H676">
            <v>3</v>
          </cell>
          <cell r="I676">
            <v>37.940187000000002</v>
          </cell>
          <cell r="J676">
            <v>-122.360041</v>
          </cell>
          <cell r="K676" t="str">
            <v>RICHMOND</v>
          </cell>
          <cell r="L676" t="str">
            <v>CONTRA COSTA</v>
          </cell>
          <cell r="M676">
            <v>1</v>
          </cell>
        </row>
        <row r="677">
          <cell r="A677">
            <v>55742</v>
          </cell>
          <cell r="B677" t="str">
            <v>WEEKDAY</v>
          </cell>
          <cell r="C677">
            <v>4201</v>
          </cell>
          <cell r="D677">
            <v>1301780</v>
          </cell>
          <cell r="E677" t="str">
            <v>HARBOUR WAY &amp; ROOSEVELT AV</v>
          </cell>
          <cell r="F677">
            <v>2</v>
          </cell>
          <cell r="G677">
            <v>0</v>
          </cell>
          <cell r="H677">
            <v>2</v>
          </cell>
          <cell r="I677">
            <v>37.939858000000001</v>
          </cell>
          <cell r="J677">
            <v>-122.35992899999999</v>
          </cell>
          <cell r="K677" t="str">
            <v>RICHMOND</v>
          </cell>
          <cell r="L677" t="str">
            <v>CONTRA COSTA</v>
          </cell>
          <cell r="M677">
            <v>1</v>
          </cell>
        </row>
        <row r="678">
          <cell r="A678">
            <v>55340</v>
          </cell>
          <cell r="B678" t="str">
            <v>WEEKDAY</v>
          </cell>
          <cell r="C678">
            <v>1953</v>
          </cell>
          <cell r="D678">
            <v>1301790</v>
          </cell>
          <cell r="E678" t="str">
            <v>HARBOUR WAY &amp; OHIO AV</v>
          </cell>
          <cell r="F678">
            <v>11</v>
          </cell>
          <cell r="G678">
            <v>7</v>
          </cell>
          <cell r="H678">
            <v>18</v>
          </cell>
          <cell r="I678">
            <v>37.931331999999998</v>
          </cell>
          <cell r="J678">
            <v>-122.360131</v>
          </cell>
          <cell r="K678" t="str">
            <v>RICHMOND</v>
          </cell>
          <cell r="L678" t="str">
            <v>CONTRA COSTA</v>
          </cell>
          <cell r="M678">
            <v>1</v>
          </cell>
        </row>
        <row r="679">
          <cell r="A679">
            <v>58282</v>
          </cell>
          <cell r="B679" t="str">
            <v>WEEKDAY</v>
          </cell>
          <cell r="C679">
            <v>1904</v>
          </cell>
          <cell r="D679">
            <v>1301800</v>
          </cell>
          <cell r="E679" t="str">
            <v>HARTNETT AV &amp; #5000</v>
          </cell>
          <cell r="F679">
            <v>15</v>
          </cell>
          <cell r="G679">
            <v>4</v>
          </cell>
          <cell r="H679">
            <v>19</v>
          </cell>
          <cell r="I679">
            <v>37.916145999999998</v>
          </cell>
          <cell r="J679">
            <v>-122.324522</v>
          </cell>
          <cell r="K679" t="str">
            <v>RICHMOND</v>
          </cell>
          <cell r="L679" t="str">
            <v>CONTRA COSTA</v>
          </cell>
          <cell r="M679">
            <v>1</v>
          </cell>
        </row>
        <row r="680">
          <cell r="A680">
            <v>50233</v>
          </cell>
          <cell r="B680" t="str">
            <v>WEEKDAY</v>
          </cell>
          <cell r="C680">
            <v>1702</v>
          </cell>
          <cell r="D680">
            <v>1301810</v>
          </cell>
          <cell r="E680" t="str">
            <v>HARTNETT AV &amp; #5000</v>
          </cell>
          <cell r="F680">
            <v>5</v>
          </cell>
          <cell r="G680">
            <v>18</v>
          </cell>
          <cell r="H680">
            <v>22</v>
          </cell>
          <cell r="I680">
            <v>37.916164999999999</v>
          </cell>
          <cell r="J680">
            <v>-122.32431800000001</v>
          </cell>
          <cell r="K680" t="str">
            <v>RICHMOND</v>
          </cell>
          <cell r="L680" t="str">
            <v>CONTRA COSTA</v>
          </cell>
          <cell r="M680">
            <v>1</v>
          </cell>
        </row>
        <row r="681">
          <cell r="A681">
            <v>56882</v>
          </cell>
          <cell r="B681" t="str">
            <v>WEEKDAY</v>
          </cell>
          <cell r="C681">
            <v>2808</v>
          </cell>
          <cell r="D681">
            <v>1301820</v>
          </cell>
          <cell r="E681" t="str">
            <v>HARTNETT AV &amp; BAYVIEW AV</v>
          </cell>
          <cell r="F681">
            <v>5</v>
          </cell>
          <cell r="G681">
            <v>4</v>
          </cell>
          <cell r="H681">
            <v>9</v>
          </cell>
          <cell r="I681">
            <v>37.914993000000003</v>
          </cell>
          <cell r="J681">
            <v>-122.32333</v>
          </cell>
          <cell r="K681" t="str">
            <v>RICHMOND</v>
          </cell>
          <cell r="L681" t="str">
            <v>CONTRA COSTA</v>
          </cell>
          <cell r="M681">
            <v>1</v>
          </cell>
        </row>
        <row r="682">
          <cell r="A682">
            <v>55028</v>
          </cell>
          <cell r="B682" t="str">
            <v>WEEKDAY</v>
          </cell>
          <cell r="C682">
            <v>2349</v>
          </cell>
          <cell r="D682">
            <v>1301830</v>
          </cell>
          <cell r="E682" t="str">
            <v>HARTNETT AV &amp; BAYVIEW AV</v>
          </cell>
          <cell r="F682">
            <v>4</v>
          </cell>
          <cell r="G682">
            <v>9</v>
          </cell>
          <cell r="H682">
            <v>13</v>
          </cell>
          <cell r="I682">
            <v>37.915208999999997</v>
          </cell>
          <cell r="J682">
            <v>-122.323294</v>
          </cell>
          <cell r="K682" t="str">
            <v>RICHMOND</v>
          </cell>
          <cell r="L682" t="str">
            <v>CONTRA COSTA</v>
          </cell>
          <cell r="M682">
            <v>1</v>
          </cell>
        </row>
        <row r="683">
          <cell r="A683">
            <v>55640</v>
          </cell>
          <cell r="B683" t="str">
            <v>WEEKDAY</v>
          </cell>
          <cell r="C683">
            <v>2452</v>
          </cell>
          <cell r="D683">
            <v>1301840</v>
          </cell>
          <cell r="E683" t="str">
            <v>HARTNETT AV &amp; CARLSON BLVD</v>
          </cell>
          <cell r="F683">
            <v>10</v>
          </cell>
          <cell r="G683">
            <v>2</v>
          </cell>
          <cell r="H683">
            <v>12</v>
          </cell>
          <cell r="I683">
            <v>37.916905</v>
          </cell>
          <cell r="J683">
            <v>-122.326579</v>
          </cell>
          <cell r="K683" t="str">
            <v>RICHMOND</v>
          </cell>
          <cell r="L683" t="str">
            <v>CONTRA COSTA</v>
          </cell>
          <cell r="M683">
            <v>1</v>
          </cell>
        </row>
        <row r="684">
          <cell r="A684">
            <v>52234</v>
          </cell>
          <cell r="B684" t="str">
            <v>WEEKDAY</v>
          </cell>
          <cell r="C684">
            <v>2614</v>
          </cell>
          <cell r="D684">
            <v>1301850</v>
          </cell>
          <cell r="E684" t="str">
            <v>HARTNETT AV &amp; CARLSON BLVD</v>
          </cell>
          <cell r="F684">
            <v>3</v>
          </cell>
          <cell r="G684">
            <v>8</v>
          </cell>
          <cell r="H684">
            <v>10</v>
          </cell>
          <cell r="I684">
            <v>37.917031000000001</v>
          </cell>
          <cell r="J684">
            <v>-122.326829</v>
          </cell>
          <cell r="K684" t="str">
            <v>RICHMOND</v>
          </cell>
          <cell r="L684" t="str">
            <v>CONTRA COSTA</v>
          </cell>
          <cell r="M684">
            <v>1</v>
          </cell>
        </row>
        <row r="685">
          <cell r="A685">
            <v>59410</v>
          </cell>
          <cell r="B685" t="str">
            <v>WEEKDAY</v>
          </cell>
          <cell r="C685">
            <v>5005</v>
          </cell>
          <cell r="D685">
            <v>1301860</v>
          </cell>
          <cell r="E685" t="str">
            <v>HILLTOP DR &amp; EASTSHORE FWY</v>
          </cell>
          <cell r="F685">
            <v>0</v>
          </cell>
          <cell r="G685">
            <v>0</v>
          </cell>
          <cell r="H685">
            <v>0</v>
          </cell>
          <cell r="I685">
            <v>37.976280000000003</v>
          </cell>
          <cell r="J685">
            <v>-122.31961200000001</v>
          </cell>
          <cell r="K685" t="str">
            <v>RICHMOND</v>
          </cell>
          <cell r="L685" t="str">
            <v>CONTRA COSTA</v>
          </cell>
          <cell r="M685">
            <v>1</v>
          </cell>
        </row>
        <row r="686">
          <cell r="A686">
            <v>55746</v>
          </cell>
          <cell r="B686" t="str">
            <v>WEEKDAY</v>
          </cell>
          <cell r="C686">
            <v>4630</v>
          </cell>
          <cell r="D686">
            <v>1301870</v>
          </cell>
          <cell r="E686" t="str">
            <v>HILLTOP DR &amp; EASTSHORE FWY</v>
          </cell>
          <cell r="F686">
            <v>1</v>
          </cell>
          <cell r="G686">
            <v>0</v>
          </cell>
          <cell r="H686">
            <v>1</v>
          </cell>
          <cell r="I686">
            <v>37.976770000000002</v>
          </cell>
          <cell r="J686">
            <v>-122.320284</v>
          </cell>
          <cell r="K686" t="str">
            <v>RICHMOND</v>
          </cell>
          <cell r="L686" t="str">
            <v>CONTRA COSTA</v>
          </cell>
          <cell r="M686">
            <v>1</v>
          </cell>
        </row>
        <row r="687">
          <cell r="A687">
            <v>50965</v>
          </cell>
          <cell r="B687" t="str">
            <v>WEEKDAY</v>
          </cell>
          <cell r="C687">
            <v>4566</v>
          </cell>
          <cell r="D687">
            <v>1301880</v>
          </cell>
          <cell r="E687" t="str">
            <v>HILLTOP DR &amp; HILLVIEW DR</v>
          </cell>
          <cell r="F687">
            <v>0</v>
          </cell>
          <cell r="G687">
            <v>1</v>
          </cell>
          <cell r="H687">
            <v>1</v>
          </cell>
          <cell r="I687">
            <v>37.982455000000002</v>
          </cell>
          <cell r="J687">
            <v>-122.334174</v>
          </cell>
          <cell r="K687" t="str">
            <v>RICHMOND</v>
          </cell>
          <cell r="L687" t="str">
            <v>CONTRA COSTA</v>
          </cell>
          <cell r="M687">
            <v>1</v>
          </cell>
        </row>
        <row r="688">
          <cell r="A688">
            <v>58448</v>
          </cell>
          <cell r="B688" t="str">
            <v>WEEKDAY</v>
          </cell>
          <cell r="C688">
            <v>4448</v>
          </cell>
          <cell r="D688">
            <v>1301890</v>
          </cell>
          <cell r="E688" t="str">
            <v>HILLTOP DR &amp; HILLVIEW DR</v>
          </cell>
          <cell r="F688">
            <v>1</v>
          </cell>
          <cell r="G688">
            <v>0</v>
          </cell>
          <cell r="H688">
            <v>1</v>
          </cell>
          <cell r="I688">
            <v>37.984053000000003</v>
          </cell>
          <cell r="J688">
            <v>-122.33453299999999</v>
          </cell>
          <cell r="K688" t="str">
            <v>RICHMOND</v>
          </cell>
          <cell r="L688" t="str">
            <v>CONTRA COSTA</v>
          </cell>
          <cell r="M688">
            <v>1</v>
          </cell>
        </row>
        <row r="689">
          <cell r="A689">
            <v>51532</v>
          </cell>
          <cell r="B689" t="str">
            <v>WEEKDAY</v>
          </cell>
          <cell r="C689">
            <v>5005</v>
          </cell>
          <cell r="D689">
            <v>1301900</v>
          </cell>
          <cell r="E689" t="str">
            <v>HILLTOP DR &amp; LA PALOMA RD</v>
          </cell>
          <cell r="F689">
            <v>0</v>
          </cell>
          <cell r="G689">
            <v>0</v>
          </cell>
          <cell r="H689">
            <v>0</v>
          </cell>
          <cell r="I689">
            <v>37.976892999999997</v>
          </cell>
          <cell r="J689">
            <v>-122.308268</v>
          </cell>
          <cell r="K689" t="str">
            <v>RICHMOND</v>
          </cell>
          <cell r="L689" t="str">
            <v>CONTRA COSTA</v>
          </cell>
          <cell r="M689">
            <v>1</v>
          </cell>
        </row>
        <row r="690">
          <cell r="A690">
            <v>50656</v>
          </cell>
          <cell r="B690" t="str">
            <v>WEEKDAY</v>
          </cell>
          <cell r="C690">
            <v>4622</v>
          </cell>
          <cell r="D690">
            <v>1301910</v>
          </cell>
          <cell r="E690" t="str">
            <v>HILLTOP DR &amp; PARK &amp; RIDE</v>
          </cell>
          <cell r="F690">
            <v>0</v>
          </cell>
          <cell r="G690">
            <v>0</v>
          </cell>
          <cell r="H690">
            <v>1</v>
          </cell>
          <cell r="I690">
            <v>37.976205</v>
          </cell>
          <cell r="J690">
            <v>-122.317662</v>
          </cell>
          <cell r="K690" t="str">
            <v>RICHMOND</v>
          </cell>
          <cell r="L690" t="str">
            <v>CONTRA COSTA</v>
          </cell>
          <cell r="M690">
            <v>1</v>
          </cell>
        </row>
        <row r="691">
          <cell r="A691">
            <v>51621</v>
          </cell>
          <cell r="B691" t="str">
            <v>WEEKDAY</v>
          </cell>
          <cell r="C691">
            <v>5005</v>
          </cell>
          <cell r="D691">
            <v>1301920</v>
          </cell>
          <cell r="E691" t="str">
            <v>HILLTOP DR &amp; PARK CENTRAL</v>
          </cell>
          <cell r="F691">
            <v>0</v>
          </cell>
          <cell r="G691">
            <v>0</v>
          </cell>
          <cell r="H691">
            <v>0</v>
          </cell>
          <cell r="I691">
            <v>37.976492</v>
          </cell>
          <cell r="J691">
            <v>-122.313</v>
          </cell>
          <cell r="K691" t="str">
            <v>RICHMOND</v>
          </cell>
          <cell r="L691" t="str">
            <v>CONTRA COSTA</v>
          </cell>
          <cell r="M691">
            <v>1</v>
          </cell>
        </row>
        <row r="692">
          <cell r="A692">
            <v>54993</v>
          </cell>
          <cell r="B692" t="str">
            <v>WEEKDAY</v>
          </cell>
          <cell r="C692">
            <v>5005</v>
          </cell>
          <cell r="D692">
            <v>1301930</v>
          </cell>
          <cell r="E692" t="str">
            <v>HILLTOP DR &amp; ROLLING HILLS M</v>
          </cell>
          <cell r="F692">
            <v>0</v>
          </cell>
          <cell r="G692">
            <v>0</v>
          </cell>
          <cell r="H692">
            <v>0</v>
          </cell>
          <cell r="I692">
            <v>37.976247999999998</v>
          </cell>
          <cell r="J692">
            <v>-122.313981</v>
          </cell>
          <cell r="K692" t="str">
            <v>RICHMOND</v>
          </cell>
          <cell r="L692" t="str">
            <v>CONTRA COSTA</v>
          </cell>
          <cell r="M692">
            <v>1</v>
          </cell>
        </row>
        <row r="693">
          <cell r="A693">
            <v>51921</v>
          </cell>
          <cell r="B693" t="str">
            <v>WEEKDAY</v>
          </cell>
          <cell r="C693">
            <v>5005</v>
          </cell>
          <cell r="D693">
            <v>1301940</v>
          </cell>
          <cell r="E693" t="str">
            <v>HILLTOP DR &amp; SANTA MARIA RD</v>
          </cell>
          <cell r="F693">
            <v>0</v>
          </cell>
          <cell r="G693">
            <v>0</v>
          </cell>
          <cell r="H693">
            <v>0</v>
          </cell>
          <cell r="I693">
            <v>37.976405</v>
          </cell>
          <cell r="J693">
            <v>-122.310934</v>
          </cell>
          <cell r="K693" t="str">
            <v>RICHMOND</v>
          </cell>
          <cell r="L693" t="str">
            <v>CONTRA COSTA</v>
          </cell>
          <cell r="M693">
            <v>1</v>
          </cell>
        </row>
        <row r="694">
          <cell r="A694">
            <v>57888</v>
          </cell>
          <cell r="B694" t="str">
            <v>WEEKDAY</v>
          </cell>
          <cell r="C694">
            <v>119</v>
          </cell>
          <cell r="D694">
            <v>1301950</v>
          </cell>
          <cell r="E694" t="str">
            <v>HILLTOP MALL &amp; J.C. PENNEY</v>
          </cell>
          <cell r="F694">
            <v>136</v>
          </cell>
          <cell r="G694">
            <v>151</v>
          </cell>
          <cell r="H694">
            <v>286</v>
          </cell>
          <cell r="I694">
            <v>37.979149</v>
          </cell>
          <cell r="J694">
            <v>-122.329373</v>
          </cell>
          <cell r="K694" t="str">
            <v>RICHMOND</v>
          </cell>
          <cell r="L694" t="str">
            <v>CONTRA COSTA</v>
          </cell>
          <cell r="M694">
            <v>1</v>
          </cell>
        </row>
        <row r="695">
          <cell r="A695">
            <v>55455</v>
          </cell>
          <cell r="B695" t="str">
            <v>WEEKDAY</v>
          </cell>
          <cell r="C695">
            <v>603</v>
          </cell>
          <cell r="D695">
            <v>1301960</v>
          </cell>
          <cell r="E695" t="str">
            <v>HILLTOP MALL &amp; J.C. PENNEY S</v>
          </cell>
          <cell r="F695">
            <v>40</v>
          </cell>
          <cell r="G695">
            <v>37</v>
          </cell>
          <cell r="H695">
            <v>77</v>
          </cell>
          <cell r="I695">
            <v>37.979467</v>
          </cell>
          <cell r="J695">
            <v>-122.329497</v>
          </cell>
          <cell r="K695" t="str">
            <v>RICHMOND</v>
          </cell>
          <cell r="L695" t="str">
            <v>CONTRA COSTA</v>
          </cell>
          <cell r="M695">
            <v>1</v>
          </cell>
        </row>
        <row r="696">
          <cell r="A696">
            <v>51565</v>
          </cell>
          <cell r="B696" t="str">
            <v>WEEKDAY</v>
          </cell>
          <cell r="C696">
            <v>1229</v>
          </cell>
          <cell r="D696">
            <v>1302070</v>
          </cell>
          <cell r="E696" t="str">
            <v>KLOSE WAY &amp; HILLTOP PLAZA</v>
          </cell>
          <cell r="F696">
            <v>24</v>
          </cell>
          <cell r="G696">
            <v>11</v>
          </cell>
          <cell r="H696">
            <v>35</v>
          </cell>
          <cell r="I696">
            <v>37.983181000000002</v>
          </cell>
          <cell r="J696">
            <v>-122.31953300000001</v>
          </cell>
          <cell r="K696" t="str">
            <v>RICHMOND</v>
          </cell>
          <cell r="L696" t="str">
            <v>CONTRA COSTA</v>
          </cell>
          <cell r="M696">
            <v>1</v>
          </cell>
        </row>
        <row r="697">
          <cell r="A697">
            <v>59820</v>
          </cell>
          <cell r="B697" t="str">
            <v>WEEKDAY</v>
          </cell>
          <cell r="C697">
            <v>1984</v>
          </cell>
          <cell r="D697">
            <v>1302080</v>
          </cell>
          <cell r="E697" t="str">
            <v>LA PUERTA DR &amp; SAN PABLO AV</v>
          </cell>
          <cell r="F697">
            <v>1</v>
          </cell>
          <cell r="G697">
            <v>17</v>
          </cell>
          <cell r="H697">
            <v>18</v>
          </cell>
          <cell r="I697">
            <v>37.977217000000003</v>
          </cell>
          <cell r="J697">
            <v>-122.340429</v>
          </cell>
          <cell r="K697" t="str">
            <v>RICHMOND</v>
          </cell>
          <cell r="L697" t="str">
            <v>CONTRA COSTA</v>
          </cell>
          <cell r="M697">
            <v>1</v>
          </cell>
        </row>
        <row r="698">
          <cell r="A698">
            <v>56883</v>
          </cell>
          <cell r="B698" t="str">
            <v>WEEKDAY</v>
          </cell>
          <cell r="C698">
            <v>2697</v>
          </cell>
          <cell r="D698">
            <v>1302090</v>
          </cell>
          <cell r="E698" t="str">
            <v>LANCASTER DR &amp; ABERDEEN WAY</v>
          </cell>
          <cell r="F698">
            <v>6</v>
          </cell>
          <cell r="G698">
            <v>4</v>
          </cell>
          <cell r="H698">
            <v>10</v>
          </cell>
          <cell r="I698">
            <v>37.973433999999997</v>
          </cell>
          <cell r="J698">
            <v>-122.341812</v>
          </cell>
          <cell r="K698" t="str">
            <v>RICHMOND</v>
          </cell>
          <cell r="L698" t="str">
            <v>CONTRA COSTA</v>
          </cell>
          <cell r="M698">
            <v>1</v>
          </cell>
        </row>
        <row r="699">
          <cell r="A699">
            <v>54996</v>
          </cell>
          <cell r="B699" t="str">
            <v>WEEKDAY</v>
          </cell>
          <cell r="C699">
            <v>2288</v>
          </cell>
          <cell r="D699">
            <v>1302100</v>
          </cell>
          <cell r="E699" t="str">
            <v>LANCASTER DR &amp; ABERDEEN WAY</v>
          </cell>
          <cell r="F699">
            <v>5</v>
          </cell>
          <cell r="G699">
            <v>8</v>
          </cell>
          <cell r="H699">
            <v>14</v>
          </cell>
          <cell r="I699">
            <v>37.973455000000001</v>
          </cell>
          <cell r="J699">
            <v>-122.341916</v>
          </cell>
          <cell r="K699" t="str">
            <v>RICHMOND</v>
          </cell>
          <cell r="L699" t="str">
            <v>CONTRA COSTA</v>
          </cell>
          <cell r="M699">
            <v>1</v>
          </cell>
        </row>
        <row r="700">
          <cell r="A700">
            <v>51266</v>
          </cell>
          <cell r="B700" t="str">
            <v>WEEKDAY</v>
          </cell>
          <cell r="C700">
            <v>2950</v>
          </cell>
          <cell r="D700">
            <v>1302120</v>
          </cell>
          <cell r="E700" t="str">
            <v>LANCASTER DR &amp; SOUTHAMPTON C</v>
          </cell>
          <cell r="F700">
            <v>4</v>
          </cell>
          <cell r="G700">
            <v>4</v>
          </cell>
          <cell r="H700">
            <v>8</v>
          </cell>
          <cell r="I700">
            <v>37.975121999999999</v>
          </cell>
          <cell r="J700">
            <v>-122.338052</v>
          </cell>
          <cell r="K700" t="str">
            <v>RICHMOND</v>
          </cell>
          <cell r="L700" t="str">
            <v>CONTRA COSTA</v>
          </cell>
          <cell r="M700">
            <v>1</v>
          </cell>
        </row>
        <row r="701">
          <cell r="A701">
            <v>58060</v>
          </cell>
          <cell r="B701" t="str">
            <v>WEEKDAY</v>
          </cell>
          <cell r="C701">
            <v>3048</v>
          </cell>
          <cell r="D701">
            <v>1302130</v>
          </cell>
          <cell r="E701" t="str">
            <v>LANCASTER DR &amp; SOUTHAMPTON C</v>
          </cell>
          <cell r="F701">
            <v>2</v>
          </cell>
          <cell r="G701">
            <v>5</v>
          </cell>
          <cell r="H701">
            <v>7</v>
          </cell>
          <cell r="I701">
            <v>37.975101000000002</v>
          </cell>
          <cell r="J701">
            <v>-122.33788</v>
          </cell>
          <cell r="K701" t="str">
            <v>RICHMOND</v>
          </cell>
          <cell r="L701" t="str">
            <v>CONTRA COSTA</v>
          </cell>
          <cell r="M701">
            <v>1</v>
          </cell>
        </row>
        <row r="702">
          <cell r="A702">
            <v>55794</v>
          </cell>
          <cell r="B702" t="str">
            <v>WEEKDAY</v>
          </cell>
          <cell r="C702">
            <v>962</v>
          </cell>
          <cell r="D702">
            <v>1302190</v>
          </cell>
          <cell r="E702" t="str">
            <v>MACDONALD AV &amp; 1ST ST</v>
          </cell>
          <cell r="F702">
            <v>9</v>
          </cell>
          <cell r="G702">
            <v>36</v>
          </cell>
          <cell r="H702">
            <v>45</v>
          </cell>
          <cell r="I702">
            <v>37.935772999999998</v>
          </cell>
          <cell r="J702">
            <v>-122.368566</v>
          </cell>
          <cell r="K702" t="str">
            <v>RICHMOND</v>
          </cell>
          <cell r="L702" t="str">
            <v>CONTRA COSTA</v>
          </cell>
          <cell r="M702">
            <v>1</v>
          </cell>
        </row>
        <row r="703">
          <cell r="A703">
            <v>57654</v>
          </cell>
          <cell r="B703" t="str">
            <v>WEEKDAY</v>
          </cell>
          <cell r="C703">
            <v>1203</v>
          </cell>
          <cell r="D703">
            <v>1302200</v>
          </cell>
          <cell r="E703" t="str">
            <v>MACDONALD AV &amp; 1ST ST</v>
          </cell>
          <cell r="F703">
            <v>28</v>
          </cell>
          <cell r="G703">
            <v>8</v>
          </cell>
          <cell r="H703">
            <v>36</v>
          </cell>
          <cell r="I703">
            <v>37.935633000000003</v>
          </cell>
          <cell r="J703">
            <v>-122.368444</v>
          </cell>
          <cell r="K703" t="str">
            <v>RICHMOND</v>
          </cell>
          <cell r="L703" t="str">
            <v>CONTRA COSTA</v>
          </cell>
          <cell r="M703">
            <v>1</v>
          </cell>
        </row>
        <row r="704">
          <cell r="A704">
            <v>55778</v>
          </cell>
          <cell r="B704" t="str">
            <v>WEEKDAY</v>
          </cell>
          <cell r="C704">
            <v>435</v>
          </cell>
          <cell r="D704">
            <v>1302210</v>
          </cell>
          <cell r="E704" t="str">
            <v>MACDONALD AV &amp; 21ST ST</v>
          </cell>
          <cell r="F704">
            <v>59</v>
          </cell>
          <cell r="G704">
            <v>52</v>
          </cell>
          <cell r="H704">
            <v>111</v>
          </cell>
          <cell r="I704">
            <v>37.935614999999999</v>
          </cell>
          <cell r="J704">
            <v>-122.349816</v>
          </cell>
          <cell r="K704" t="str">
            <v>RICHMOND</v>
          </cell>
          <cell r="L704" t="str">
            <v>CONTRA COSTA</v>
          </cell>
          <cell r="M704">
            <v>1</v>
          </cell>
        </row>
        <row r="705">
          <cell r="A705">
            <v>55118</v>
          </cell>
          <cell r="B705" t="str">
            <v>WEEKDAY</v>
          </cell>
          <cell r="C705">
            <v>554</v>
          </cell>
          <cell r="D705">
            <v>1302220</v>
          </cell>
          <cell r="E705" t="str">
            <v>MACDONALD AV &amp; 21ST ST</v>
          </cell>
          <cell r="F705">
            <v>38</v>
          </cell>
          <cell r="G705">
            <v>47</v>
          </cell>
          <cell r="H705">
            <v>86</v>
          </cell>
          <cell r="I705">
            <v>37.935769000000001</v>
          </cell>
          <cell r="J705">
            <v>-122.349486</v>
          </cell>
          <cell r="K705" t="str">
            <v>RICHMOND</v>
          </cell>
          <cell r="L705" t="str">
            <v>CONTRA COSTA</v>
          </cell>
          <cell r="M705">
            <v>1</v>
          </cell>
        </row>
        <row r="706">
          <cell r="A706">
            <v>55845</v>
          </cell>
          <cell r="B706" t="str">
            <v>WEEKDAY</v>
          </cell>
          <cell r="C706">
            <v>1210</v>
          </cell>
          <cell r="D706">
            <v>1302230</v>
          </cell>
          <cell r="E706" t="str">
            <v>MACDONALD AV &amp; 23RD ST</v>
          </cell>
          <cell r="F706">
            <v>24</v>
          </cell>
          <cell r="G706">
            <v>12</v>
          </cell>
          <cell r="H706">
            <v>36</v>
          </cell>
          <cell r="I706">
            <v>37.935592</v>
          </cell>
          <cell r="J706">
            <v>-122.347855</v>
          </cell>
          <cell r="K706" t="str">
            <v>RICHMOND</v>
          </cell>
          <cell r="L706" t="str">
            <v>CONTRA COSTA</v>
          </cell>
          <cell r="M706">
            <v>1</v>
          </cell>
        </row>
        <row r="707">
          <cell r="A707">
            <v>54644</v>
          </cell>
          <cell r="B707" t="str">
            <v>WEEKDAY</v>
          </cell>
          <cell r="C707">
            <v>1281</v>
          </cell>
          <cell r="D707">
            <v>1302240</v>
          </cell>
          <cell r="E707" t="str">
            <v>MACDONALD AV &amp; 23RD ST</v>
          </cell>
          <cell r="F707">
            <v>8</v>
          </cell>
          <cell r="G707">
            <v>25</v>
          </cell>
          <cell r="H707">
            <v>33</v>
          </cell>
          <cell r="I707">
            <v>37.935766000000001</v>
          </cell>
          <cell r="J707">
            <v>-122.347989</v>
          </cell>
          <cell r="K707" t="str">
            <v>RICHMOND</v>
          </cell>
          <cell r="L707" t="str">
            <v>CONTRA COSTA</v>
          </cell>
          <cell r="M707">
            <v>1</v>
          </cell>
        </row>
        <row r="708">
          <cell r="A708">
            <v>59411</v>
          </cell>
          <cell r="B708" t="str">
            <v>WEEKDAY</v>
          </cell>
          <cell r="C708">
            <v>2000</v>
          </cell>
          <cell r="D708">
            <v>1302250</v>
          </cell>
          <cell r="E708" t="str">
            <v>MACDONALD AV &amp; 25TH ST</v>
          </cell>
          <cell r="F708">
            <v>3</v>
          </cell>
          <cell r="G708">
            <v>14</v>
          </cell>
          <cell r="H708">
            <v>18</v>
          </cell>
          <cell r="I708">
            <v>37.935504999999999</v>
          </cell>
          <cell r="J708">
            <v>-122.345394</v>
          </cell>
          <cell r="K708" t="str">
            <v>RICHMOND</v>
          </cell>
          <cell r="L708" t="str">
            <v>CONTRA COSTA</v>
          </cell>
          <cell r="M708">
            <v>1</v>
          </cell>
        </row>
        <row r="709">
          <cell r="A709">
            <v>52055</v>
          </cell>
          <cell r="B709" t="str">
            <v>WEEKDAY</v>
          </cell>
          <cell r="C709">
            <v>1717</v>
          </cell>
          <cell r="D709">
            <v>1302260</v>
          </cell>
          <cell r="E709" t="str">
            <v>MACDONALD AV &amp; 25TH ST</v>
          </cell>
          <cell r="F709">
            <v>16</v>
          </cell>
          <cell r="G709">
            <v>6</v>
          </cell>
          <cell r="H709">
            <v>22</v>
          </cell>
          <cell r="I709">
            <v>37.935291999999997</v>
          </cell>
          <cell r="J709">
            <v>-122.34556600000001</v>
          </cell>
          <cell r="K709" t="str">
            <v>RICHMOND</v>
          </cell>
          <cell r="L709" t="str">
            <v>CONTRA COSTA</v>
          </cell>
          <cell r="M709">
            <v>1</v>
          </cell>
        </row>
        <row r="710">
          <cell r="A710">
            <v>55154</v>
          </cell>
          <cell r="B710" t="str">
            <v>WEEKDAY</v>
          </cell>
          <cell r="C710">
            <v>2093</v>
          </cell>
          <cell r="D710">
            <v>1302270</v>
          </cell>
          <cell r="E710" t="str">
            <v>MACDONALD AV &amp; 27TH ST</v>
          </cell>
          <cell r="F710">
            <v>12</v>
          </cell>
          <cell r="G710">
            <v>5</v>
          </cell>
          <cell r="H710">
            <v>16</v>
          </cell>
          <cell r="I710">
            <v>37.934919999999998</v>
          </cell>
          <cell r="J710">
            <v>-122.342541</v>
          </cell>
          <cell r="K710" t="str">
            <v>RICHMOND</v>
          </cell>
          <cell r="L710" t="str">
            <v>CONTRA COSTA</v>
          </cell>
          <cell r="M710">
            <v>1</v>
          </cell>
        </row>
        <row r="711">
          <cell r="A711">
            <v>52021</v>
          </cell>
          <cell r="B711" t="str">
            <v>WEEKDAY</v>
          </cell>
          <cell r="C711">
            <v>1809</v>
          </cell>
          <cell r="D711">
            <v>1302280</v>
          </cell>
          <cell r="E711" t="str">
            <v>MACDONALD AV &amp; 30TH ST</v>
          </cell>
          <cell r="F711">
            <v>13</v>
          </cell>
          <cell r="G711">
            <v>7</v>
          </cell>
          <cell r="H711">
            <v>21</v>
          </cell>
          <cell r="I711">
            <v>37.934776999999997</v>
          </cell>
          <cell r="J711">
            <v>-122.34020200000001</v>
          </cell>
          <cell r="K711" t="str">
            <v>RICHMOND</v>
          </cell>
          <cell r="L711" t="str">
            <v>CONTRA COSTA</v>
          </cell>
          <cell r="M711">
            <v>1</v>
          </cell>
        </row>
        <row r="712">
          <cell r="A712">
            <v>54504</v>
          </cell>
          <cell r="B712" t="str">
            <v>WEEKDAY</v>
          </cell>
          <cell r="C712">
            <v>3136</v>
          </cell>
          <cell r="D712">
            <v>1302290</v>
          </cell>
          <cell r="E712" t="str">
            <v>MACDONALD AV &amp; 31ST ST</v>
          </cell>
          <cell r="F712">
            <v>4</v>
          </cell>
          <cell r="G712">
            <v>3</v>
          </cell>
          <cell r="H712">
            <v>7</v>
          </cell>
          <cell r="I712">
            <v>37.934497999999998</v>
          </cell>
          <cell r="J712">
            <v>-122.33958699999999</v>
          </cell>
          <cell r="K712" t="str">
            <v>RICHMOND</v>
          </cell>
          <cell r="L712" t="str">
            <v>CONTRA COSTA</v>
          </cell>
          <cell r="M712">
            <v>1</v>
          </cell>
        </row>
        <row r="713">
          <cell r="A713">
            <v>58665</v>
          </cell>
          <cell r="B713" t="str">
            <v>WEEKDAY</v>
          </cell>
          <cell r="C713">
            <v>2581</v>
          </cell>
          <cell r="D713">
            <v>1302300</v>
          </cell>
          <cell r="E713" t="str">
            <v>MACDONALD AV &amp; 33RD ST</v>
          </cell>
          <cell r="F713">
            <v>6</v>
          </cell>
          <cell r="G713">
            <v>5</v>
          </cell>
          <cell r="H713">
            <v>11</v>
          </cell>
          <cell r="I713">
            <v>37.934468000000003</v>
          </cell>
          <cell r="J713">
            <v>-122.338019</v>
          </cell>
          <cell r="K713" t="str">
            <v>RICHMOND</v>
          </cell>
          <cell r="L713" t="str">
            <v>CONTRA COSTA</v>
          </cell>
          <cell r="M713">
            <v>1</v>
          </cell>
        </row>
        <row r="714">
          <cell r="A714">
            <v>53583</v>
          </cell>
          <cell r="B714" t="str">
            <v>WEEKDAY</v>
          </cell>
          <cell r="C714">
            <v>1687</v>
          </cell>
          <cell r="D714">
            <v>1302310</v>
          </cell>
          <cell r="E714" t="str">
            <v>MACDONALD AV &amp; HARRY ELLS PL</v>
          </cell>
          <cell r="F714">
            <v>8</v>
          </cell>
          <cell r="G714">
            <v>14</v>
          </cell>
          <cell r="H714">
            <v>23</v>
          </cell>
          <cell r="I714">
            <v>37.934190000000001</v>
          </cell>
          <cell r="J714">
            <v>-122.33729599999999</v>
          </cell>
          <cell r="K714" t="str">
            <v>RICHMOND</v>
          </cell>
          <cell r="L714" t="str">
            <v>CONTRA COSTA</v>
          </cell>
          <cell r="M714">
            <v>1</v>
          </cell>
        </row>
        <row r="715">
          <cell r="A715">
            <v>54514</v>
          </cell>
          <cell r="B715" t="str">
            <v>WEEKDAY</v>
          </cell>
          <cell r="C715">
            <v>2653</v>
          </cell>
          <cell r="D715">
            <v>1302340</v>
          </cell>
          <cell r="E715" t="str">
            <v>MACDONALD AV &amp; 39TH ST</v>
          </cell>
          <cell r="F715">
            <v>7</v>
          </cell>
          <cell r="G715">
            <v>3</v>
          </cell>
          <cell r="H715">
            <v>10</v>
          </cell>
          <cell r="I715">
            <v>37.933430999999999</v>
          </cell>
          <cell r="J715">
            <v>-122.33195000000001</v>
          </cell>
          <cell r="K715" t="str">
            <v>RICHMOND</v>
          </cell>
          <cell r="L715" t="str">
            <v>CONTRA COSTA</v>
          </cell>
          <cell r="M715">
            <v>1</v>
          </cell>
        </row>
        <row r="716">
          <cell r="A716">
            <v>55214</v>
          </cell>
          <cell r="B716" t="str">
            <v>WEEKDAY</v>
          </cell>
          <cell r="C716">
            <v>1992</v>
          </cell>
          <cell r="D716">
            <v>1302360</v>
          </cell>
          <cell r="E716" t="str">
            <v>MACDONALD AV &amp; 42ND ST</v>
          </cell>
          <cell r="F716">
            <v>4</v>
          </cell>
          <cell r="G716">
            <v>14</v>
          </cell>
          <cell r="H716">
            <v>18</v>
          </cell>
          <cell r="I716">
            <v>37.932963000000001</v>
          </cell>
          <cell r="J716">
            <v>-122.329466</v>
          </cell>
          <cell r="K716" t="str">
            <v>RICHMOND</v>
          </cell>
          <cell r="L716" t="str">
            <v>CONTRA COSTA</v>
          </cell>
          <cell r="M716">
            <v>1</v>
          </cell>
        </row>
        <row r="717">
          <cell r="A717">
            <v>55747</v>
          </cell>
          <cell r="B717" t="str">
            <v>WEEKDAY</v>
          </cell>
          <cell r="C717">
            <v>1731</v>
          </cell>
          <cell r="D717">
            <v>1302380</v>
          </cell>
          <cell r="E717" t="str">
            <v>MACDONALD AV &amp; 44TH ST</v>
          </cell>
          <cell r="F717">
            <v>12</v>
          </cell>
          <cell r="G717">
            <v>10</v>
          </cell>
          <cell r="H717">
            <v>22</v>
          </cell>
          <cell r="I717">
            <v>37.932792999999997</v>
          </cell>
          <cell r="J717">
            <v>-122.327753</v>
          </cell>
          <cell r="K717" t="str">
            <v>RICHMOND</v>
          </cell>
          <cell r="L717" t="str">
            <v>CONTRA COSTA</v>
          </cell>
          <cell r="M717">
            <v>1</v>
          </cell>
        </row>
        <row r="718">
          <cell r="A718">
            <v>58250</v>
          </cell>
          <cell r="B718" t="str">
            <v>WEEKDAY</v>
          </cell>
          <cell r="C718">
            <v>1443</v>
          </cell>
          <cell r="D718">
            <v>1302400</v>
          </cell>
          <cell r="E718" t="str">
            <v>MACDONALD AV &amp; 4TH ST</v>
          </cell>
          <cell r="F718">
            <v>2</v>
          </cell>
          <cell r="G718">
            <v>27</v>
          </cell>
          <cell r="H718">
            <v>29</v>
          </cell>
          <cell r="I718">
            <v>37.935782000000003</v>
          </cell>
          <cell r="J718">
            <v>-122.36552399999999</v>
          </cell>
          <cell r="K718" t="str">
            <v>RICHMOND</v>
          </cell>
          <cell r="L718" t="str">
            <v>CONTRA COSTA</v>
          </cell>
          <cell r="M718">
            <v>1</v>
          </cell>
        </row>
        <row r="719">
          <cell r="A719">
            <v>55488</v>
          </cell>
          <cell r="B719" t="str">
            <v>WEEKDAY</v>
          </cell>
          <cell r="C719">
            <v>922</v>
          </cell>
          <cell r="D719">
            <v>1302410</v>
          </cell>
          <cell r="E719" t="str">
            <v>MACDONALD AV &amp; 7TH ST</v>
          </cell>
          <cell r="F719">
            <v>29</v>
          </cell>
          <cell r="G719">
            <v>19</v>
          </cell>
          <cell r="H719">
            <v>48</v>
          </cell>
          <cell r="I719">
            <v>37.935633000000003</v>
          </cell>
          <cell r="J719">
            <v>-122.36258100000001</v>
          </cell>
          <cell r="K719" t="str">
            <v>RICHMOND</v>
          </cell>
          <cell r="L719" t="str">
            <v>CONTRA COSTA</v>
          </cell>
          <cell r="M719">
            <v>1</v>
          </cell>
        </row>
        <row r="720">
          <cell r="A720">
            <v>54552</v>
          </cell>
          <cell r="B720" t="str">
            <v>WEEKDAY</v>
          </cell>
          <cell r="C720">
            <v>880</v>
          </cell>
          <cell r="D720">
            <v>1302420</v>
          </cell>
          <cell r="E720" t="str">
            <v>MACDONALD AV &amp; 7TH ST</v>
          </cell>
          <cell r="F720">
            <v>17</v>
          </cell>
          <cell r="G720">
            <v>33</v>
          </cell>
          <cell r="H720">
            <v>50</v>
          </cell>
          <cell r="I720">
            <v>37.935799000000003</v>
          </cell>
          <cell r="J720">
            <v>-122.36268</v>
          </cell>
          <cell r="K720" t="str">
            <v>RICHMOND</v>
          </cell>
          <cell r="L720" t="str">
            <v>CONTRA COSTA</v>
          </cell>
          <cell r="M720">
            <v>1</v>
          </cell>
        </row>
        <row r="721">
          <cell r="A721">
            <v>50866</v>
          </cell>
          <cell r="B721" t="str">
            <v>WEEKDAY</v>
          </cell>
          <cell r="C721">
            <v>2147</v>
          </cell>
          <cell r="D721">
            <v>1302430</v>
          </cell>
          <cell r="E721" t="str">
            <v>MACDONALD AV &amp; CIVIC CENTER</v>
          </cell>
          <cell r="F721">
            <v>4</v>
          </cell>
          <cell r="G721">
            <v>12</v>
          </cell>
          <cell r="H721">
            <v>16</v>
          </cell>
          <cell r="I721">
            <v>37.935257999999997</v>
          </cell>
          <cell r="J721">
            <v>-122.34369599999999</v>
          </cell>
          <cell r="K721" t="str">
            <v>RICHMOND</v>
          </cell>
          <cell r="L721" t="str">
            <v>CONTRA COSTA</v>
          </cell>
          <cell r="M721">
            <v>1</v>
          </cell>
        </row>
        <row r="722">
          <cell r="A722">
            <v>58892</v>
          </cell>
          <cell r="B722" t="str">
            <v>WEEKDAY</v>
          </cell>
          <cell r="C722">
            <v>1083</v>
          </cell>
          <cell r="D722">
            <v>1302460</v>
          </cell>
          <cell r="E722" t="str">
            <v>MACDONALD AV &amp; SAN PABLO AV</v>
          </cell>
          <cell r="F722">
            <v>9</v>
          </cell>
          <cell r="G722">
            <v>31</v>
          </cell>
          <cell r="H722">
            <v>40</v>
          </cell>
          <cell r="I722">
            <v>37.932181</v>
          </cell>
          <cell r="J722">
            <v>-122.323897</v>
          </cell>
          <cell r="K722" t="str">
            <v>RICHMOND</v>
          </cell>
          <cell r="L722" t="str">
            <v>CONTRA COSTA</v>
          </cell>
          <cell r="M722">
            <v>1</v>
          </cell>
        </row>
        <row r="723">
          <cell r="A723">
            <v>52032</v>
          </cell>
          <cell r="B723" t="str">
            <v>WEEKDAY</v>
          </cell>
          <cell r="C723">
            <v>851</v>
          </cell>
          <cell r="D723">
            <v>1302470</v>
          </cell>
          <cell r="E723" t="str">
            <v>MACDONALD AV &amp; WILSON AV</v>
          </cell>
          <cell r="F723">
            <v>32</v>
          </cell>
          <cell r="G723">
            <v>19</v>
          </cell>
          <cell r="H723">
            <v>52</v>
          </cell>
          <cell r="I723">
            <v>37.932535999999999</v>
          </cell>
          <cell r="J723">
            <v>-122.32446899999999</v>
          </cell>
          <cell r="K723" t="str">
            <v>RICHMOND</v>
          </cell>
          <cell r="L723" t="str">
            <v>CONTRA COSTA</v>
          </cell>
          <cell r="M723">
            <v>1</v>
          </cell>
        </row>
        <row r="724">
          <cell r="A724">
            <v>52065</v>
          </cell>
          <cell r="B724" t="str">
            <v>WEEKDAY</v>
          </cell>
          <cell r="C724">
            <v>3084</v>
          </cell>
          <cell r="D724">
            <v>1302475</v>
          </cell>
          <cell r="E724" t="str">
            <v>MARINA BAY PKWY &amp; MEEKER AV</v>
          </cell>
          <cell r="F724">
            <v>2</v>
          </cell>
          <cell r="G724">
            <v>5</v>
          </cell>
          <cell r="H724">
            <v>7</v>
          </cell>
          <cell r="I724">
            <v>37.920274999999997</v>
          </cell>
          <cell r="J724">
            <v>-122.347318</v>
          </cell>
          <cell r="K724" t="str">
            <v>RICHMOND</v>
          </cell>
          <cell r="L724" t="str">
            <v>CONTRA COSTA</v>
          </cell>
          <cell r="M724">
            <v>1</v>
          </cell>
        </row>
        <row r="725">
          <cell r="A725">
            <v>56624</v>
          </cell>
          <cell r="B725" t="str">
            <v>WEEKDAY</v>
          </cell>
          <cell r="C725">
            <v>3771</v>
          </cell>
          <cell r="D725">
            <v>1302480</v>
          </cell>
          <cell r="E725" t="str">
            <v>MARINA BAY PKWY &amp; MEEKER AV</v>
          </cell>
          <cell r="F725">
            <v>3</v>
          </cell>
          <cell r="G725">
            <v>0</v>
          </cell>
          <cell r="H725">
            <v>3</v>
          </cell>
          <cell r="I725">
            <v>37.920301000000002</v>
          </cell>
          <cell r="J725">
            <v>-122.346847</v>
          </cell>
          <cell r="K725" t="str">
            <v>RICHMOND</v>
          </cell>
          <cell r="L725" t="str">
            <v>CONTRA COSTA</v>
          </cell>
          <cell r="M725">
            <v>1</v>
          </cell>
        </row>
        <row r="726">
          <cell r="A726">
            <v>59860</v>
          </cell>
          <cell r="B726" t="str">
            <v>WEEKDAY</v>
          </cell>
          <cell r="C726">
            <v>3243</v>
          </cell>
          <cell r="D726">
            <v>1302500</v>
          </cell>
          <cell r="E726" t="str">
            <v>MARINA BAY PKWY &amp; JETTY AV</v>
          </cell>
          <cell r="F726">
            <v>0</v>
          </cell>
          <cell r="G726">
            <v>6</v>
          </cell>
          <cell r="H726">
            <v>6</v>
          </cell>
          <cell r="I726">
            <v>37.917208000000002</v>
          </cell>
          <cell r="J726">
            <v>-122.34475</v>
          </cell>
          <cell r="K726" t="str">
            <v>RICHMOND</v>
          </cell>
          <cell r="L726" t="str">
            <v>CONTRA COSTA</v>
          </cell>
          <cell r="M726">
            <v>1</v>
          </cell>
        </row>
        <row r="727">
          <cell r="A727">
            <v>56641</v>
          </cell>
          <cell r="B727" t="str">
            <v>WEEKDAY</v>
          </cell>
          <cell r="C727">
            <v>1079</v>
          </cell>
          <cell r="D727">
            <v>1302510</v>
          </cell>
          <cell r="E727" t="str">
            <v>MARINA WAY &amp; NEVIN AV</v>
          </cell>
          <cell r="F727">
            <v>4</v>
          </cell>
          <cell r="G727">
            <v>36</v>
          </cell>
          <cell r="H727">
            <v>41</v>
          </cell>
          <cell r="I727">
            <v>37.93694</v>
          </cell>
          <cell r="J727">
            <v>-122.356281</v>
          </cell>
          <cell r="K727" t="str">
            <v>RICHMOND</v>
          </cell>
          <cell r="L727" t="str">
            <v>CONTRA COSTA</v>
          </cell>
          <cell r="M727">
            <v>1</v>
          </cell>
        </row>
        <row r="728">
          <cell r="A728">
            <v>56221</v>
          </cell>
          <cell r="B728" t="str">
            <v>WEEKDAY</v>
          </cell>
          <cell r="C728">
            <v>2135</v>
          </cell>
          <cell r="D728">
            <v>1302530</v>
          </cell>
          <cell r="E728" t="str">
            <v>MAY RD &amp; SANTA RITA RD</v>
          </cell>
          <cell r="F728">
            <v>10</v>
          </cell>
          <cell r="G728">
            <v>6</v>
          </cell>
          <cell r="H728">
            <v>16</v>
          </cell>
          <cell r="I728">
            <v>37.969365000000003</v>
          </cell>
          <cell r="J728">
            <v>-122.291527</v>
          </cell>
          <cell r="K728" t="str">
            <v>RICHMOND</v>
          </cell>
          <cell r="L728" t="str">
            <v>CONTRA COSTA</v>
          </cell>
          <cell r="M728">
            <v>1</v>
          </cell>
        </row>
        <row r="729">
          <cell r="A729">
            <v>59891</v>
          </cell>
          <cell r="B729" t="str">
            <v>WEEKDAY</v>
          </cell>
          <cell r="C729">
            <v>4778</v>
          </cell>
          <cell r="D729">
            <v>1302570</v>
          </cell>
          <cell r="E729" t="str">
            <v>MC BRYDE AV &amp; HUMBOLDT ST</v>
          </cell>
          <cell r="F729">
            <v>0</v>
          </cell>
          <cell r="G729">
            <v>0</v>
          </cell>
          <cell r="H729">
            <v>0</v>
          </cell>
          <cell r="I729">
            <v>37.948340000000002</v>
          </cell>
          <cell r="J729">
            <v>-122.326909</v>
          </cell>
          <cell r="K729" t="str">
            <v>RICHMOND</v>
          </cell>
          <cell r="L729" t="str">
            <v>CONTRA COSTA</v>
          </cell>
          <cell r="M729">
            <v>1</v>
          </cell>
        </row>
        <row r="730">
          <cell r="A730">
            <v>52621</v>
          </cell>
          <cell r="B730" t="str">
            <v>WEEKDAY</v>
          </cell>
          <cell r="C730">
            <v>4762</v>
          </cell>
          <cell r="D730">
            <v>1302580</v>
          </cell>
          <cell r="E730" t="str">
            <v>MC BRYDE AV &amp; VENTURA ST</v>
          </cell>
          <cell r="F730">
            <v>0</v>
          </cell>
          <cell r="G730">
            <v>0</v>
          </cell>
          <cell r="H730">
            <v>0</v>
          </cell>
          <cell r="I730">
            <v>37.948185000000002</v>
          </cell>
          <cell r="J730">
            <v>-122.328028</v>
          </cell>
          <cell r="K730" t="str">
            <v>RICHMOND</v>
          </cell>
          <cell r="L730" t="str">
            <v>CONTRA COSTA</v>
          </cell>
          <cell r="M730">
            <v>1</v>
          </cell>
        </row>
        <row r="731">
          <cell r="A731">
            <v>52632</v>
          </cell>
          <cell r="B731" t="str">
            <v>WEEKDAY</v>
          </cell>
          <cell r="C731">
            <v>3779</v>
          </cell>
          <cell r="D731">
            <v>1302590</v>
          </cell>
          <cell r="E731" t="str">
            <v>MC BRYDE AV &amp; YUBA ST</v>
          </cell>
          <cell r="F731">
            <v>3</v>
          </cell>
          <cell r="G731">
            <v>0</v>
          </cell>
          <cell r="H731">
            <v>3</v>
          </cell>
          <cell r="I731">
            <v>37.949269000000001</v>
          </cell>
          <cell r="J731">
            <v>-122.323858</v>
          </cell>
          <cell r="K731" t="str">
            <v>RICHMOND</v>
          </cell>
          <cell r="L731" t="str">
            <v>CONTRA COSTA</v>
          </cell>
          <cell r="M731">
            <v>1</v>
          </cell>
        </row>
        <row r="732">
          <cell r="A732">
            <v>55038</v>
          </cell>
          <cell r="B732" t="str">
            <v>WEEKDAY</v>
          </cell>
          <cell r="C732">
            <v>2933</v>
          </cell>
          <cell r="D732">
            <v>1302610</v>
          </cell>
          <cell r="E732" t="str">
            <v>MOYERS RD &amp; ALTA MIRA DR</v>
          </cell>
          <cell r="F732">
            <v>1</v>
          </cell>
          <cell r="G732">
            <v>7</v>
          </cell>
          <cell r="H732">
            <v>8</v>
          </cell>
          <cell r="I732">
            <v>37.972588000000002</v>
          </cell>
          <cell r="J732">
            <v>-122.32603400000001</v>
          </cell>
          <cell r="K732" t="str">
            <v>RICHMOND</v>
          </cell>
          <cell r="L732" t="str">
            <v>CONTRA COSTA</v>
          </cell>
          <cell r="M732">
            <v>1</v>
          </cell>
        </row>
        <row r="733">
          <cell r="A733">
            <v>59877</v>
          </cell>
          <cell r="B733" t="str">
            <v>WEEKDAY</v>
          </cell>
          <cell r="C733">
            <v>2188</v>
          </cell>
          <cell r="D733">
            <v>1302620</v>
          </cell>
          <cell r="E733" t="str">
            <v>MOYERS RD &amp; ALTA MIRA DR</v>
          </cell>
          <cell r="F733">
            <v>3</v>
          </cell>
          <cell r="G733">
            <v>11</v>
          </cell>
          <cell r="H733">
            <v>15</v>
          </cell>
          <cell r="I733">
            <v>37.972788999999999</v>
          </cell>
          <cell r="J733">
            <v>-122.325948</v>
          </cell>
          <cell r="K733" t="str">
            <v>RICHMOND</v>
          </cell>
          <cell r="L733" t="str">
            <v>CONTRA COSTA</v>
          </cell>
          <cell r="M733">
            <v>1</v>
          </cell>
        </row>
        <row r="734">
          <cell r="A734">
            <v>59892</v>
          </cell>
          <cell r="B734" t="str">
            <v>WEEKDAY</v>
          </cell>
          <cell r="C734">
            <v>3519</v>
          </cell>
          <cell r="D734">
            <v>1302630</v>
          </cell>
          <cell r="E734" t="str">
            <v>MOYERS RD &amp; ANNAPOLIS ST</v>
          </cell>
          <cell r="F734">
            <v>1</v>
          </cell>
          <cell r="G734">
            <v>3</v>
          </cell>
          <cell r="H734">
            <v>4</v>
          </cell>
          <cell r="I734">
            <v>37.967816999999997</v>
          </cell>
          <cell r="J734">
            <v>-122.328395</v>
          </cell>
          <cell r="K734" t="str">
            <v>RICHMOND</v>
          </cell>
          <cell r="L734" t="str">
            <v>CONTRA COSTA</v>
          </cell>
          <cell r="M734">
            <v>1</v>
          </cell>
        </row>
        <row r="735">
          <cell r="A735">
            <v>56642</v>
          </cell>
          <cell r="B735" t="str">
            <v>WEEKDAY</v>
          </cell>
          <cell r="C735">
            <v>3390</v>
          </cell>
          <cell r="D735">
            <v>1302640</v>
          </cell>
          <cell r="E735" t="str">
            <v>MOYERS RD &amp; ANNAPOLIS ST</v>
          </cell>
          <cell r="F735">
            <v>3</v>
          </cell>
          <cell r="G735">
            <v>2</v>
          </cell>
          <cell r="H735">
            <v>5</v>
          </cell>
          <cell r="I735">
            <v>37.967880999999998</v>
          </cell>
          <cell r="J735">
            <v>-122.32844900000001</v>
          </cell>
          <cell r="K735" t="str">
            <v>RICHMOND</v>
          </cell>
          <cell r="L735" t="str">
            <v>CONTRA COSTA</v>
          </cell>
          <cell r="M735">
            <v>1</v>
          </cell>
        </row>
        <row r="736">
          <cell r="A736">
            <v>59893</v>
          </cell>
          <cell r="B736" t="str">
            <v>WEEKDAY</v>
          </cell>
          <cell r="C736">
            <v>4352</v>
          </cell>
          <cell r="D736">
            <v>1302650</v>
          </cell>
          <cell r="E736" t="str">
            <v>MOYERS RD &amp; BENJAMIN DR</v>
          </cell>
          <cell r="F736">
            <v>1</v>
          </cell>
          <cell r="G736">
            <v>0</v>
          </cell>
          <cell r="H736">
            <v>1</v>
          </cell>
          <cell r="I736">
            <v>37.973987999999999</v>
          </cell>
          <cell r="J736">
            <v>-122.32445300000001</v>
          </cell>
          <cell r="K736" t="str">
            <v>RICHMOND</v>
          </cell>
          <cell r="L736" t="str">
            <v>CONTRA COSTA</v>
          </cell>
          <cell r="M736">
            <v>1</v>
          </cell>
        </row>
        <row r="737">
          <cell r="A737">
            <v>59896</v>
          </cell>
          <cell r="B737" t="str">
            <v>WEEKDAY</v>
          </cell>
          <cell r="C737">
            <v>3391</v>
          </cell>
          <cell r="D737">
            <v>1302660</v>
          </cell>
          <cell r="E737" t="str">
            <v>MOYERS RD &amp; BENJAMIN DR</v>
          </cell>
          <cell r="F737">
            <v>0</v>
          </cell>
          <cell r="G737">
            <v>5</v>
          </cell>
          <cell r="H737">
            <v>5</v>
          </cell>
          <cell r="I737">
            <v>37.973753000000002</v>
          </cell>
          <cell r="J737">
            <v>-122.324046</v>
          </cell>
          <cell r="K737" t="str">
            <v>RICHMOND</v>
          </cell>
          <cell r="L737" t="str">
            <v>CONTRA COSTA</v>
          </cell>
          <cell r="M737">
            <v>1</v>
          </cell>
        </row>
        <row r="738">
          <cell r="A738">
            <v>55974</v>
          </cell>
          <cell r="B738" t="str">
            <v>WEEKDAY</v>
          </cell>
          <cell r="C738">
            <v>3053</v>
          </cell>
          <cell r="D738">
            <v>1302670</v>
          </cell>
          <cell r="E738" t="str">
            <v>MOYERS RD &amp; DUKE DR</v>
          </cell>
          <cell r="F738">
            <v>3</v>
          </cell>
          <cell r="G738">
            <v>4</v>
          </cell>
          <cell r="H738">
            <v>7</v>
          </cell>
          <cell r="I738">
            <v>37.966650000000001</v>
          </cell>
          <cell r="J738">
            <v>-122.33190500000001</v>
          </cell>
          <cell r="K738" t="str">
            <v>RICHMOND</v>
          </cell>
          <cell r="L738" t="str">
            <v>CONTRA COSTA</v>
          </cell>
          <cell r="M738">
            <v>1</v>
          </cell>
        </row>
        <row r="739">
          <cell r="A739">
            <v>50154</v>
          </cell>
          <cell r="B739" t="str">
            <v>WEEKDAY</v>
          </cell>
          <cell r="C739">
            <v>2804</v>
          </cell>
          <cell r="D739">
            <v>1302680</v>
          </cell>
          <cell r="E739" t="str">
            <v>MOYERS RD &amp; DUKE DR</v>
          </cell>
          <cell r="F739">
            <v>4</v>
          </cell>
          <cell r="G739">
            <v>5</v>
          </cell>
          <cell r="H739">
            <v>9</v>
          </cell>
          <cell r="I739">
            <v>37.966746000000001</v>
          </cell>
          <cell r="J739">
            <v>-122.331935</v>
          </cell>
          <cell r="K739" t="str">
            <v>RICHMOND</v>
          </cell>
          <cell r="L739" t="str">
            <v>CONTRA COSTA</v>
          </cell>
          <cell r="M739">
            <v>1</v>
          </cell>
        </row>
        <row r="740">
          <cell r="A740">
            <v>53585</v>
          </cell>
          <cell r="B740" t="str">
            <v>WEEKDAY</v>
          </cell>
          <cell r="C740">
            <v>2038</v>
          </cell>
          <cell r="D740">
            <v>1302690</v>
          </cell>
          <cell r="E740" t="str">
            <v>MOYERS RD &amp; PARKER RD</v>
          </cell>
          <cell r="F740">
            <v>6</v>
          </cell>
          <cell r="G740">
            <v>11</v>
          </cell>
          <cell r="H740">
            <v>17</v>
          </cell>
          <cell r="I740">
            <v>37.969313999999997</v>
          </cell>
          <cell r="J740">
            <v>-122.32656799999999</v>
          </cell>
          <cell r="K740" t="str">
            <v>RICHMOND</v>
          </cell>
          <cell r="L740" t="str">
            <v>CONTRA COSTA</v>
          </cell>
          <cell r="M740">
            <v>1</v>
          </cell>
        </row>
        <row r="741">
          <cell r="A741">
            <v>58766</v>
          </cell>
          <cell r="B741" t="str">
            <v>WEEKDAY</v>
          </cell>
          <cell r="C741">
            <v>1895</v>
          </cell>
          <cell r="D741">
            <v>1302700</v>
          </cell>
          <cell r="E741" t="str">
            <v>MOYERS RD &amp; PHILLIPS CT</v>
          </cell>
          <cell r="F741">
            <v>13</v>
          </cell>
          <cell r="G741">
            <v>6</v>
          </cell>
          <cell r="H741">
            <v>19</v>
          </cell>
          <cell r="I741">
            <v>37.969616000000002</v>
          </cell>
          <cell r="J741">
            <v>-122.32655200000001</v>
          </cell>
          <cell r="K741" t="str">
            <v>RICHMOND</v>
          </cell>
          <cell r="L741" t="str">
            <v>CONTRA COSTA</v>
          </cell>
          <cell r="M741">
            <v>1</v>
          </cell>
        </row>
        <row r="742">
          <cell r="A742">
            <v>52921</v>
          </cell>
          <cell r="B742" t="str">
            <v>WEEKDAY</v>
          </cell>
          <cell r="C742">
            <v>5005</v>
          </cell>
          <cell r="D742">
            <v>1302710</v>
          </cell>
          <cell r="E742" t="str">
            <v>PARK CENTRAL &amp; HILLTOP DR</v>
          </cell>
          <cell r="F742">
            <v>0</v>
          </cell>
          <cell r="G742">
            <v>0</v>
          </cell>
          <cell r="H742">
            <v>0</v>
          </cell>
          <cell r="I742">
            <v>37.976909999999997</v>
          </cell>
          <cell r="J742">
            <v>-122.31385</v>
          </cell>
          <cell r="K742" t="str">
            <v>RICHMOND</v>
          </cell>
          <cell r="L742" t="str">
            <v>CONTRA COSTA</v>
          </cell>
          <cell r="M742">
            <v>1</v>
          </cell>
        </row>
        <row r="743">
          <cell r="A743">
            <v>56225</v>
          </cell>
          <cell r="B743" t="str">
            <v>WEEKDAY</v>
          </cell>
          <cell r="C743">
            <v>4498</v>
          </cell>
          <cell r="D743">
            <v>1302715</v>
          </cell>
          <cell r="E743" t="str">
            <v>PARK CENTRAL &amp; HILLTOP DR</v>
          </cell>
          <cell r="F743">
            <v>0</v>
          </cell>
          <cell r="G743">
            <v>1</v>
          </cell>
          <cell r="H743">
            <v>1</v>
          </cell>
          <cell r="I743">
            <v>37.976716000000003</v>
          </cell>
          <cell r="J743">
            <v>-122.313501</v>
          </cell>
          <cell r="K743" t="str">
            <v>RICHMOND</v>
          </cell>
          <cell r="L743" t="str">
            <v>CONTRA COSTA</v>
          </cell>
          <cell r="M743">
            <v>1</v>
          </cell>
        </row>
        <row r="744">
          <cell r="A744">
            <v>56012</v>
          </cell>
          <cell r="B744" t="str">
            <v>WEEKDAY</v>
          </cell>
          <cell r="C744">
            <v>5005</v>
          </cell>
          <cell r="D744">
            <v>1302720</v>
          </cell>
          <cell r="E744" t="str">
            <v>PARK CENTRAL &amp; PARKRIDGE DR</v>
          </cell>
          <cell r="F744">
            <v>0</v>
          </cell>
          <cell r="G744">
            <v>0</v>
          </cell>
          <cell r="H744">
            <v>0</v>
          </cell>
          <cell r="I744">
            <v>37.980231000000003</v>
          </cell>
          <cell r="J744">
            <v>-122.309271</v>
          </cell>
          <cell r="K744" t="str">
            <v>RICHMOND</v>
          </cell>
          <cell r="L744" t="str">
            <v>CONTRA COSTA</v>
          </cell>
          <cell r="M744">
            <v>1</v>
          </cell>
        </row>
        <row r="745">
          <cell r="A745">
            <v>52932</v>
          </cell>
          <cell r="B745" t="str">
            <v>WEEKDAY</v>
          </cell>
          <cell r="C745">
            <v>5005</v>
          </cell>
          <cell r="D745">
            <v>1302730</v>
          </cell>
          <cell r="E745" t="str">
            <v>PARK CENTRAL &amp; PARKRIDGE DR</v>
          </cell>
          <cell r="F745">
            <v>0</v>
          </cell>
          <cell r="G745">
            <v>0</v>
          </cell>
          <cell r="H745">
            <v>0</v>
          </cell>
          <cell r="I745">
            <v>37.980310000000003</v>
          </cell>
          <cell r="J745">
            <v>-122.30942</v>
          </cell>
          <cell r="K745" t="str">
            <v>RICHMOND</v>
          </cell>
          <cell r="L745" t="str">
            <v>CONTRA COSTA</v>
          </cell>
          <cell r="M745">
            <v>1</v>
          </cell>
        </row>
        <row r="746">
          <cell r="A746">
            <v>52965</v>
          </cell>
          <cell r="B746" t="str">
            <v>WEEKDAY</v>
          </cell>
          <cell r="C746">
            <v>5005</v>
          </cell>
          <cell r="D746">
            <v>1302740</v>
          </cell>
          <cell r="E746" t="str">
            <v>PARK CENTRAL &amp; PARKWAY DR</v>
          </cell>
          <cell r="F746">
            <v>0</v>
          </cell>
          <cell r="G746">
            <v>0</v>
          </cell>
          <cell r="H746">
            <v>0</v>
          </cell>
          <cell r="I746">
            <v>37.981504999999999</v>
          </cell>
          <cell r="J746">
            <v>-122.311701</v>
          </cell>
          <cell r="K746" t="str">
            <v>RICHMOND</v>
          </cell>
          <cell r="L746" t="str">
            <v>CONTRA COSTA</v>
          </cell>
          <cell r="M746">
            <v>1</v>
          </cell>
        </row>
        <row r="747">
          <cell r="A747">
            <v>56123</v>
          </cell>
          <cell r="B747" t="str">
            <v>WEEKDAY</v>
          </cell>
          <cell r="C747">
            <v>5005</v>
          </cell>
          <cell r="D747">
            <v>1302750</v>
          </cell>
          <cell r="E747" t="str">
            <v>PARKWAY DR &amp; FAIRWAY DR</v>
          </cell>
          <cell r="F747">
            <v>0</v>
          </cell>
          <cell r="G747">
            <v>0</v>
          </cell>
          <cell r="H747">
            <v>0</v>
          </cell>
          <cell r="I747">
            <v>37.981721999999998</v>
          </cell>
          <cell r="J747">
            <v>-122.31458499999999</v>
          </cell>
          <cell r="K747" t="str">
            <v>RICHMOND</v>
          </cell>
          <cell r="L747" t="str">
            <v>CONTRA COSTA</v>
          </cell>
          <cell r="M747">
            <v>1</v>
          </cell>
        </row>
        <row r="748">
          <cell r="A748">
            <v>53032</v>
          </cell>
          <cell r="B748" t="str">
            <v>WEEKDAY</v>
          </cell>
          <cell r="C748">
            <v>5005</v>
          </cell>
          <cell r="D748">
            <v>1302760</v>
          </cell>
          <cell r="E748" t="str">
            <v>PARKWAY DR &amp; GREENWAY DR</v>
          </cell>
          <cell r="F748">
            <v>0</v>
          </cell>
          <cell r="G748">
            <v>0</v>
          </cell>
          <cell r="H748">
            <v>0</v>
          </cell>
          <cell r="I748">
            <v>37.980612999999998</v>
          </cell>
          <cell r="J748">
            <v>-122.313163</v>
          </cell>
          <cell r="K748" t="str">
            <v>RICHMOND</v>
          </cell>
          <cell r="L748" t="str">
            <v>CONTRA COSTA</v>
          </cell>
          <cell r="M748">
            <v>1</v>
          </cell>
        </row>
        <row r="749">
          <cell r="A749">
            <v>56745</v>
          </cell>
          <cell r="B749" t="str">
            <v>WEEKDAY</v>
          </cell>
          <cell r="C749">
            <v>4425</v>
          </cell>
          <cell r="D749">
            <v>1302780</v>
          </cell>
          <cell r="E749" t="str">
            <v>PIERCE ST &amp; CENTRAL AV</v>
          </cell>
          <cell r="F749">
            <v>0</v>
          </cell>
          <cell r="G749">
            <v>1</v>
          </cell>
          <cell r="H749">
            <v>1</v>
          </cell>
          <cell r="I749">
            <v>37.900779</v>
          </cell>
          <cell r="J749">
            <v>-122.30967800000001</v>
          </cell>
          <cell r="K749" t="str">
            <v>RICHMOND</v>
          </cell>
          <cell r="L749" t="str">
            <v>CONTRA COSTA</v>
          </cell>
          <cell r="M749">
            <v>1</v>
          </cell>
        </row>
        <row r="750">
          <cell r="A750">
            <v>56649</v>
          </cell>
          <cell r="B750" t="str">
            <v>WEEKDAY</v>
          </cell>
          <cell r="C750">
            <v>4286</v>
          </cell>
          <cell r="D750">
            <v>1302790</v>
          </cell>
          <cell r="E750" t="str">
            <v>PIERCE ST &amp; CENTRAL AV</v>
          </cell>
          <cell r="F750">
            <v>1</v>
          </cell>
          <cell r="G750">
            <v>0</v>
          </cell>
          <cell r="H750">
            <v>2</v>
          </cell>
          <cell r="I750">
            <v>37.900696000000003</v>
          </cell>
          <cell r="J750">
            <v>-122.309663</v>
          </cell>
          <cell r="K750" t="str">
            <v>RICHMOND</v>
          </cell>
          <cell r="L750" t="str">
            <v>CONTRA COSTA</v>
          </cell>
          <cell r="M750">
            <v>1</v>
          </cell>
        </row>
        <row r="751">
          <cell r="A751">
            <v>56678</v>
          </cell>
          <cell r="B751" t="str">
            <v>WEEKDAY</v>
          </cell>
          <cell r="C751">
            <v>4620</v>
          </cell>
          <cell r="D751">
            <v>1302800</v>
          </cell>
          <cell r="E751" t="str">
            <v>PIERCE ST &amp; PACIFIC EAST MAL</v>
          </cell>
          <cell r="F751">
            <v>1</v>
          </cell>
          <cell r="G751">
            <v>0</v>
          </cell>
          <cell r="H751">
            <v>1</v>
          </cell>
          <cell r="I751">
            <v>37.898322999999998</v>
          </cell>
          <cell r="J751">
            <v>-122.309127</v>
          </cell>
          <cell r="K751" t="str">
            <v>RICHMOND</v>
          </cell>
          <cell r="L751" t="str">
            <v>CONTRA COSTA</v>
          </cell>
          <cell r="M751">
            <v>1</v>
          </cell>
        </row>
        <row r="752">
          <cell r="A752">
            <v>50998</v>
          </cell>
          <cell r="B752" t="str">
            <v>WEEKDAY</v>
          </cell>
          <cell r="C752">
            <v>4745</v>
          </cell>
          <cell r="D752">
            <v>1302810</v>
          </cell>
          <cell r="E752" t="str">
            <v>PIERCE ST &amp; PACIFIC EAST MAL</v>
          </cell>
          <cell r="F752">
            <v>0</v>
          </cell>
          <cell r="G752">
            <v>0</v>
          </cell>
          <cell r="H752">
            <v>0</v>
          </cell>
          <cell r="I752">
            <v>37.898339</v>
          </cell>
          <cell r="J752">
            <v>-122.30906899999999</v>
          </cell>
          <cell r="K752" t="str">
            <v>RICHMOND</v>
          </cell>
          <cell r="L752" t="str">
            <v>CONTRA COSTA</v>
          </cell>
          <cell r="M752">
            <v>1</v>
          </cell>
        </row>
        <row r="753">
          <cell r="A753">
            <v>58350</v>
          </cell>
          <cell r="B753" t="str">
            <v>WEEKDAY</v>
          </cell>
          <cell r="C753">
            <v>1463</v>
          </cell>
          <cell r="D753">
            <v>1302820</v>
          </cell>
          <cell r="E753" t="str">
            <v>POINT PINOLE BUSINESS PARK</v>
          </cell>
          <cell r="F753">
            <v>7</v>
          </cell>
          <cell r="G753">
            <v>21</v>
          </cell>
          <cell r="H753">
            <v>28</v>
          </cell>
          <cell r="I753">
            <v>37.996665</v>
          </cell>
          <cell r="J753">
            <v>-122.348597</v>
          </cell>
          <cell r="K753" t="str">
            <v>RICHMOND</v>
          </cell>
          <cell r="L753" t="str">
            <v>CONTRA COSTA</v>
          </cell>
          <cell r="M753">
            <v>1</v>
          </cell>
        </row>
        <row r="754">
          <cell r="A754">
            <v>57890</v>
          </cell>
          <cell r="B754" t="str">
            <v>WEEKDAY</v>
          </cell>
          <cell r="C754">
            <v>1650</v>
          </cell>
          <cell r="D754">
            <v>1302830</v>
          </cell>
          <cell r="E754" t="str">
            <v>POINT PINOLE BUSINESS PARK</v>
          </cell>
          <cell r="F754">
            <v>20</v>
          </cell>
          <cell r="G754">
            <v>4</v>
          </cell>
          <cell r="H754">
            <v>24</v>
          </cell>
          <cell r="I754">
            <v>37.996751000000003</v>
          </cell>
          <cell r="J754">
            <v>-122.34957300000001</v>
          </cell>
          <cell r="K754" t="str">
            <v>RICHMOND</v>
          </cell>
          <cell r="L754" t="str">
            <v>CONTRA COSTA</v>
          </cell>
          <cell r="M754">
            <v>1</v>
          </cell>
        </row>
        <row r="755">
          <cell r="A755">
            <v>53211</v>
          </cell>
          <cell r="B755" t="str">
            <v>WEEKDAY</v>
          </cell>
          <cell r="C755">
            <v>2513</v>
          </cell>
          <cell r="D755">
            <v>1302850</v>
          </cell>
          <cell r="E755" t="str">
            <v>POTRERO AV &amp; CARLSON BLVD</v>
          </cell>
          <cell r="F755">
            <v>8</v>
          </cell>
          <cell r="G755">
            <v>3</v>
          </cell>
          <cell r="H755">
            <v>11</v>
          </cell>
          <cell r="I755">
            <v>37.921380999999997</v>
          </cell>
          <cell r="J755">
            <v>-122.331981</v>
          </cell>
          <cell r="K755" t="str">
            <v>RICHMOND</v>
          </cell>
          <cell r="L755" t="str">
            <v>CONTRA COSTA</v>
          </cell>
          <cell r="M755">
            <v>1</v>
          </cell>
        </row>
        <row r="756">
          <cell r="A756">
            <v>50433</v>
          </cell>
          <cell r="B756" t="str">
            <v>WEEKDAY</v>
          </cell>
          <cell r="C756">
            <v>2598</v>
          </cell>
          <cell r="D756">
            <v>1302860</v>
          </cell>
          <cell r="E756" t="str">
            <v>POTRERO AV &amp; CARLSON BLVD</v>
          </cell>
          <cell r="F756">
            <v>3</v>
          </cell>
          <cell r="G756">
            <v>8</v>
          </cell>
          <cell r="H756">
            <v>11</v>
          </cell>
          <cell r="I756">
            <v>37.921519000000004</v>
          </cell>
          <cell r="J756">
            <v>-122.332655</v>
          </cell>
          <cell r="K756" t="str">
            <v>RICHMOND</v>
          </cell>
          <cell r="L756" t="str">
            <v>CONTRA COSTA</v>
          </cell>
          <cell r="M756">
            <v>1</v>
          </cell>
        </row>
        <row r="757">
          <cell r="A757">
            <v>55402</v>
          </cell>
          <cell r="B757" t="str">
            <v>WEEKDAY</v>
          </cell>
          <cell r="C757">
            <v>4230</v>
          </cell>
          <cell r="D757">
            <v>1302870</v>
          </cell>
          <cell r="E757" t="str">
            <v>POTRERO AV &amp; S 43RD ST</v>
          </cell>
          <cell r="F757">
            <v>1</v>
          </cell>
          <cell r="G757">
            <v>1</v>
          </cell>
          <cell r="H757">
            <v>2</v>
          </cell>
          <cell r="I757">
            <v>37.921230000000001</v>
          </cell>
          <cell r="J757">
            <v>-122.32933800000001</v>
          </cell>
          <cell r="K757" t="str">
            <v>RICHMOND</v>
          </cell>
          <cell r="L757" t="str">
            <v>CONTRA COSTA</v>
          </cell>
          <cell r="M757">
            <v>1</v>
          </cell>
        </row>
        <row r="758">
          <cell r="A758">
            <v>57004</v>
          </cell>
          <cell r="B758" t="str">
            <v>WEEKDAY</v>
          </cell>
          <cell r="C758">
            <v>4465</v>
          </cell>
          <cell r="D758">
            <v>1302880</v>
          </cell>
          <cell r="E758" t="str">
            <v>POTRERO AV &amp; S 43RD ST</v>
          </cell>
          <cell r="F758">
            <v>0</v>
          </cell>
          <cell r="G758">
            <v>1</v>
          </cell>
          <cell r="H758">
            <v>1</v>
          </cell>
          <cell r="I758">
            <v>37.921393000000002</v>
          </cell>
          <cell r="J758">
            <v>-122.329095</v>
          </cell>
          <cell r="K758" t="str">
            <v>RICHMOND</v>
          </cell>
          <cell r="L758" t="str">
            <v>CONTRA COSTA</v>
          </cell>
          <cell r="M758">
            <v>1</v>
          </cell>
        </row>
        <row r="759">
          <cell r="A759">
            <v>57114</v>
          </cell>
          <cell r="B759" t="str">
            <v>WEEKDAY</v>
          </cell>
          <cell r="C759">
            <v>4546</v>
          </cell>
          <cell r="D759">
            <v>1302890</v>
          </cell>
          <cell r="E759" t="str">
            <v>POTRERO AV &amp; S 45TH ST</v>
          </cell>
          <cell r="F759">
            <v>0</v>
          </cell>
          <cell r="G759">
            <v>1</v>
          </cell>
          <cell r="H759">
            <v>1</v>
          </cell>
          <cell r="I759">
            <v>37.921312999999998</v>
          </cell>
          <cell r="J759">
            <v>-122.327152</v>
          </cell>
          <cell r="K759" t="str">
            <v>RICHMOND</v>
          </cell>
          <cell r="L759" t="str">
            <v>CONTRA COSTA</v>
          </cell>
          <cell r="M759">
            <v>1</v>
          </cell>
        </row>
        <row r="760">
          <cell r="A760">
            <v>50343</v>
          </cell>
          <cell r="B760" t="str">
            <v>WEEKDAY</v>
          </cell>
          <cell r="C760">
            <v>4513</v>
          </cell>
          <cell r="D760">
            <v>1302900</v>
          </cell>
          <cell r="E760" t="str">
            <v>POTRERO AV &amp; S 45TH ST</v>
          </cell>
          <cell r="F760">
            <v>0</v>
          </cell>
          <cell r="G760">
            <v>1</v>
          </cell>
          <cell r="H760">
            <v>1</v>
          </cell>
          <cell r="I760">
            <v>37.921120999999999</v>
          </cell>
          <cell r="J760">
            <v>-122.327474</v>
          </cell>
          <cell r="K760" t="str">
            <v>RICHMOND</v>
          </cell>
          <cell r="L760" t="str">
            <v>CONTRA COSTA</v>
          </cell>
          <cell r="M760">
            <v>1</v>
          </cell>
        </row>
        <row r="761">
          <cell r="A761">
            <v>58520</v>
          </cell>
          <cell r="B761" t="str">
            <v>WEEKDAY</v>
          </cell>
          <cell r="C761">
            <v>4821</v>
          </cell>
          <cell r="D761">
            <v>1302930</v>
          </cell>
          <cell r="E761" t="str">
            <v>POTRERO AV &amp; S 49TH ST</v>
          </cell>
          <cell r="F761">
            <v>0</v>
          </cell>
          <cell r="G761">
            <v>0</v>
          </cell>
          <cell r="H761">
            <v>0</v>
          </cell>
          <cell r="I761">
            <v>37.921157999999998</v>
          </cell>
          <cell r="J761">
            <v>-122.323227</v>
          </cell>
          <cell r="K761" t="str">
            <v>RICHMOND</v>
          </cell>
          <cell r="L761" t="str">
            <v>CONTRA COSTA</v>
          </cell>
          <cell r="M761">
            <v>1</v>
          </cell>
        </row>
        <row r="762">
          <cell r="A762">
            <v>53165</v>
          </cell>
          <cell r="B762" t="str">
            <v>WEEKDAY</v>
          </cell>
          <cell r="C762">
            <v>4292</v>
          </cell>
          <cell r="D762">
            <v>1302940</v>
          </cell>
          <cell r="E762" t="str">
            <v>POTRERO AV &amp; S 49TH ST</v>
          </cell>
          <cell r="F762">
            <v>0</v>
          </cell>
          <cell r="G762">
            <v>2</v>
          </cell>
          <cell r="H762">
            <v>2</v>
          </cell>
          <cell r="I762">
            <v>37.921027000000002</v>
          </cell>
          <cell r="J762">
            <v>-122.32370299999999</v>
          </cell>
          <cell r="K762" t="str">
            <v>RICHMOND</v>
          </cell>
          <cell r="L762" t="str">
            <v>CONTRA COSTA</v>
          </cell>
          <cell r="M762">
            <v>1</v>
          </cell>
        </row>
        <row r="763">
          <cell r="A763">
            <v>51433</v>
          </cell>
          <cell r="B763" t="str">
            <v>WEEKDAY</v>
          </cell>
          <cell r="C763">
            <v>3442</v>
          </cell>
          <cell r="D763">
            <v>1302960</v>
          </cell>
          <cell r="E763" t="str">
            <v>REGATTA BLVD &amp; MELVILLE SQUA</v>
          </cell>
          <cell r="F763">
            <v>5</v>
          </cell>
          <cell r="G763">
            <v>0</v>
          </cell>
          <cell r="H763">
            <v>5</v>
          </cell>
          <cell r="I763">
            <v>37.915959999999998</v>
          </cell>
          <cell r="J763">
            <v>-122.34701699999999</v>
          </cell>
          <cell r="K763" t="str">
            <v>RICHMOND</v>
          </cell>
          <cell r="L763" t="str">
            <v>CONTRA COSTA</v>
          </cell>
          <cell r="M763">
            <v>1</v>
          </cell>
        </row>
        <row r="764">
          <cell r="A764">
            <v>53521</v>
          </cell>
          <cell r="B764" t="str">
            <v>WEEKDAY</v>
          </cell>
          <cell r="C764">
            <v>3720</v>
          </cell>
          <cell r="D764">
            <v>1302980</v>
          </cell>
          <cell r="E764" t="str">
            <v>REGATTA BLVD &amp; NORTHSHORE DR</v>
          </cell>
          <cell r="F764">
            <v>0</v>
          </cell>
          <cell r="G764">
            <v>3</v>
          </cell>
          <cell r="H764">
            <v>4</v>
          </cell>
          <cell r="I764">
            <v>37.917423999999997</v>
          </cell>
          <cell r="J764">
            <v>-122.353576</v>
          </cell>
          <cell r="K764" t="str">
            <v>RICHMOND</v>
          </cell>
          <cell r="L764" t="str">
            <v>CONTRA COSTA</v>
          </cell>
          <cell r="M764">
            <v>1</v>
          </cell>
        </row>
        <row r="765">
          <cell r="A765">
            <v>53632</v>
          </cell>
          <cell r="B765" t="str">
            <v>WEEKDAY</v>
          </cell>
          <cell r="C765">
            <v>3809</v>
          </cell>
          <cell r="D765">
            <v>1302990</v>
          </cell>
          <cell r="E765" t="str">
            <v>REGATTA BLVD &amp; SEADRIFT DR</v>
          </cell>
          <cell r="F765">
            <v>0</v>
          </cell>
          <cell r="G765">
            <v>3</v>
          </cell>
          <cell r="H765">
            <v>3</v>
          </cell>
          <cell r="I765">
            <v>37.916108999999999</v>
          </cell>
          <cell r="J765">
            <v>-122.34732</v>
          </cell>
          <cell r="K765" t="str">
            <v>RICHMOND</v>
          </cell>
          <cell r="L765" t="str">
            <v>CONTRA COSTA</v>
          </cell>
          <cell r="M765">
            <v>1</v>
          </cell>
        </row>
        <row r="766">
          <cell r="A766">
            <v>57224</v>
          </cell>
          <cell r="B766" t="str">
            <v>WEEKDAY</v>
          </cell>
          <cell r="C766">
            <v>3241</v>
          </cell>
          <cell r="D766">
            <v>1303000</v>
          </cell>
          <cell r="E766" t="str">
            <v>RHEEM AV &amp; 20TH ST</v>
          </cell>
          <cell r="F766">
            <v>5</v>
          </cell>
          <cell r="G766">
            <v>1</v>
          </cell>
          <cell r="H766">
            <v>6</v>
          </cell>
          <cell r="I766">
            <v>37.949527000000003</v>
          </cell>
          <cell r="J766">
            <v>-122.350262</v>
          </cell>
          <cell r="K766" t="str">
            <v>RICHMOND</v>
          </cell>
          <cell r="L766" t="str">
            <v>CONTRA COSTA</v>
          </cell>
          <cell r="M766">
            <v>1</v>
          </cell>
        </row>
        <row r="767">
          <cell r="A767">
            <v>56694</v>
          </cell>
          <cell r="B767" t="str">
            <v>WEEKDAY</v>
          </cell>
          <cell r="C767">
            <v>3275</v>
          </cell>
          <cell r="D767">
            <v>1303010</v>
          </cell>
          <cell r="E767" t="str">
            <v>RHEEM AV &amp; 20TH ST</v>
          </cell>
          <cell r="F767">
            <v>2</v>
          </cell>
          <cell r="G767">
            <v>4</v>
          </cell>
          <cell r="H767">
            <v>6</v>
          </cell>
          <cell r="I767">
            <v>37.949637000000003</v>
          </cell>
          <cell r="J767">
            <v>-122.35003500000001</v>
          </cell>
          <cell r="K767" t="str">
            <v>RICHMOND</v>
          </cell>
          <cell r="L767" t="str">
            <v>CONTRA COSTA</v>
          </cell>
          <cell r="M767">
            <v>1</v>
          </cell>
        </row>
        <row r="768">
          <cell r="A768">
            <v>52433</v>
          </cell>
          <cell r="B768" t="str">
            <v>WEEKDAY</v>
          </cell>
          <cell r="C768">
            <v>3285</v>
          </cell>
          <cell r="D768">
            <v>1303020</v>
          </cell>
          <cell r="E768" t="str">
            <v>RHEEM AV &amp; 23RD ST</v>
          </cell>
          <cell r="F768">
            <v>2</v>
          </cell>
          <cell r="G768">
            <v>3</v>
          </cell>
          <cell r="H768">
            <v>6</v>
          </cell>
          <cell r="I768">
            <v>37.949897999999997</v>
          </cell>
          <cell r="J768">
            <v>-122.34722499999999</v>
          </cell>
          <cell r="K768" t="str">
            <v>RICHMOND</v>
          </cell>
          <cell r="L768" t="str">
            <v>CONTRA COSTA</v>
          </cell>
          <cell r="M768">
            <v>1</v>
          </cell>
        </row>
        <row r="769">
          <cell r="A769">
            <v>54388</v>
          </cell>
          <cell r="B769" t="str">
            <v>WEEKDAY</v>
          </cell>
          <cell r="C769">
            <v>2852</v>
          </cell>
          <cell r="D769">
            <v>1303030</v>
          </cell>
          <cell r="E769" t="str">
            <v>RHEEM AV &amp; 23RD ST</v>
          </cell>
          <cell r="F769">
            <v>4</v>
          </cell>
          <cell r="G769">
            <v>4</v>
          </cell>
          <cell r="H769">
            <v>9</v>
          </cell>
          <cell r="I769">
            <v>37.949789000000003</v>
          </cell>
          <cell r="J769">
            <v>-122.347088</v>
          </cell>
          <cell r="K769" t="str">
            <v>RICHMOND</v>
          </cell>
          <cell r="L769" t="str">
            <v>CONTRA COSTA</v>
          </cell>
          <cell r="M769">
            <v>1</v>
          </cell>
        </row>
        <row r="770">
          <cell r="A770">
            <v>58530</v>
          </cell>
          <cell r="B770" t="str">
            <v>WEEKDAY</v>
          </cell>
          <cell r="C770">
            <v>3310</v>
          </cell>
          <cell r="D770">
            <v>1303040</v>
          </cell>
          <cell r="E770" t="str">
            <v>RHEEM AV &amp; 24TH ST</v>
          </cell>
          <cell r="F770">
            <v>4</v>
          </cell>
          <cell r="G770">
            <v>1</v>
          </cell>
          <cell r="H770">
            <v>6</v>
          </cell>
          <cell r="I770">
            <v>37.949905999999999</v>
          </cell>
          <cell r="J770">
            <v>-122.34526</v>
          </cell>
          <cell r="K770" t="str">
            <v>RICHMOND</v>
          </cell>
          <cell r="L770" t="str">
            <v>CONTRA COSTA</v>
          </cell>
          <cell r="M770">
            <v>1</v>
          </cell>
        </row>
        <row r="771">
          <cell r="A771">
            <v>59422</v>
          </cell>
          <cell r="B771" t="str">
            <v>WEEKDAY</v>
          </cell>
          <cell r="C771">
            <v>4220</v>
          </cell>
          <cell r="D771">
            <v>1303050</v>
          </cell>
          <cell r="E771" t="str">
            <v>RHEEM AV &amp; 24TH ST</v>
          </cell>
          <cell r="F771">
            <v>1</v>
          </cell>
          <cell r="G771">
            <v>0</v>
          </cell>
          <cell r="H771">
            <v>2</v>
          </cell>
          <cell r="I771">
            <v>37.949790999999998</v>
          </cell>
          <cell r="J771">
            <v>-122.345455</v>
          </cell>
          <cell r="K771" t="str">
            <v>RICHMOND</v>
          </cell>
          <cell r="L771" t="str">
            <v>CONTRA COSTA</v>
          </cell>
          <cell r="M771">
            <v>1</v>
          </cell>
        </row>
        <row r="772">
          <cell r="A772">
            <v>55068</v>
          </cell>
          <cell r="B772" t="str">
            <v>WEEKDAY</v>
          </cell>
          <cell r="C772">
            <v>4509</v>
          </cell>
          <cell r="D772">
            <v>1303060</v>
          </cell>
          <cell r="E772" t="str">
            <v>RHEEM AV &amp; 26TH ST</v>
          </cell>
          <cell r="F772">
            <v>0</v>
          </cell>
          <cell r="G772">
            <v>1</v>
          </cell>
          <cell r="H772">
            <v>1</v>
          </cell>
          <cell r="I772">
            <v>37.949908000000001</v>
          </cell>
          <cell r="J772">
            <v>-122.343031</v>
          </cell>
          <cell r="K772" t="str">
            <v>RICHMOND</v>
          </cell>
          <cell r="L772" t="str">
            <v>CONTRA COSTA</v>
          </cell>
          <cell r="M772">
            <v>1</v>
          </cell>
        </row>
        <row r="773">
          <cell r="A773">
            <v>57994</v>
          </cell>
          <cell r="B773" t="str">
            <v>WEEKDAY</v>
          </cell>
          <cell r="C773">
            <v>4493</v>
          </cell>
          <cell r="D773">
            <v>1303070</v>
          </cell>
          <cell r="E773" t="str">
            <v>RHEEM AV &amp; 26TH ST</v>
          </cell>
          <cell r="F773">
            <v>1</v>
          </cell>
          <cell r="G773">
            <v>0</v>
          </cell>
          <cell r="H773">
            <v>1</v>
          </cell>
          <cell r="I773">
            <v>37.949801000000001</v>
          </cell>
          <cell r="J773">
            <v>-122.34329700000001</v>
          </cell>
          <cell r="K773" t="str">
            <v>RICHMOND</v>
          </cell>
          <cell r="L773" t="str">
            <v>CONTRA COSTA</v>
          </cell>
          <cell r="M773">
            <v>1</v>
          </cell>
        </row>
        <row r="774">
          <cell r="A774">
            <v>58590</v>
          </cell>
          <cell r="B774" t="str">
            <v>WEEKDAY</v>
          </cell>
          <cell r="C774">
            <v>4570</v>
          </cell>
          <cell r="D774">
            <v>1303080</v>
          </cell>
          <cell r="E774" t="str">
            <v>RHEEM AV &amp; 28TH ST</v>
          </cell>
          <cell r="F774">
            <v>0</v>
          </cell>
          <cell r="G774">
            <v>1</v>
          </cell>
          <cell r="H774">
            <v>1</v>
          </cell>
          <cell r="I774">
            <v>37.949908999999998</v>
          </cell>
          <cell r="J774">
            <v>-122.34084199999999</v>
          </cell>
          <cell r="K774" t="str">
            <v>RICHMOND</v>
          </cell>
          <cell r="L774" t="str">
            <v>CONTRA COSTA</v>
          </cell>
          <cell r="M774">
            <v>1</v>
          </cell>
        </row>
        <row r="775">
          <cell r="A775">
            <v>59947</v>
          </cell>
          <cell r="B775" t="str">
            <v>WEEKDAY</v>
          </cell>
          <cell r="C775">
            <v>4611</v>
          </cell>
          <cell r="D775">
            <v>1303090</v>
          </cell>
          <cell r="E775" t="str">
            <v>RHEEM AV &amp; 28TH ST</v>
          </cell>
          <cell r="F775">
            <v>1</v>
          </cell>
          <cell r="G775">
            <v>0</v>
          </cell>
          <cell r="H775">
            <v>1</v>
          </cell>
          <cell r="I775">
            <v>37.949804999999998</v>
          </cell>
          <cell r="J775">
            <v>-122.34110099999999</v>
          </cell>
          <cell r="K775" t="str">
            <v>RICHMOND</v>
          </cell>
          <cell r="L775" t="str">
            <v>CONTRA COSTA</v>
          </cell>
          <cell r="M775">
            <v>1</v>
          </cell>
        </row>
        <row r="776">
          <cell r="A776">
            <v>56664</v>
          </cell>
          <cell r="B776" t="str">
            <v>WEEKDAY</v>
          </cell>
          <cell r="C776">
            <v>471</v>
          </cell>
          <cell r="D776">
            <v>1303210</v>
          </cell>
          <cell r="E776" t="str">
            <v>RICHMOND PKWY TRANSIT CENTER</v>
          </cell>
          <cell r="F776">
            <v>45</v>
          </cell>
          <cell r="G776">
            <v>57</v>
          </cell>
          <cell r="H776">
            <v>103</v>
          </cell>
          <cell r="I776">
            <v>37.985978000000003</v>
          </cell>
          <cell r="J776">
            <v>-122.316801</v>
          </cell>
          <cell r="K776" t="str">
            <v>RICHMOND</v>
          </cell>
          <cell r="L776" t="str">
            <v>CONTRA COSTA</v>
          </cell>
          <cell r="M776">
            <v>1</v>
          </cell>
        </row>
        <row r="777">
          <cell r="A777">
            <v>56780</v>
          </cell>
          <cell r="B777" t="str">
            <v>WEEKDAY</v>
          </cell>
          <cell r="C777">
            <v>747</v>
          </cell>
          <cell r="D777">
            <v>1303215</v>
          </cell>
          <cell r="E777" t="str">
            <v>RICHMOND PKWY TRANSIT CENTER</v>
          </cell>
          <cell r="F777">
            <v>32</v>
          </cell>
          <cell r="G777">
            <v>28</v>
          </cell>
          <cell r="H777">
            <v>60</v>
          </cell>
          <cell r="I777">
            <v>37.986224</v>
          </cell>
          <cell r="J777">
            <v>-122.31664499999999</v>
          </cell>
          <cell r="K777" t="str">
            <v>RICHMOND</v>
          </cell>
          <cell r="L777" t="str">
            <v>CONTRA COSTA</v>
          </cell>
          <cell r="M777">
            <v>1</v>
          </cell>
        </row>
        <row r="778">
          <cell r="A778">
            <v>58055</v>
          </cell>
          <cell r="B778" t="str">
            <v>WEEKDAY</v>
          </cell>
          <cell r="C778">
            <v>2916</v>
          </cell>
          <cell r="D778">
            <v>1303220</v>
          </cell>
          <cell r="E778" t="str">
            <v>RICHMOND PKWY &amp; #3400</v>
          </cell>
          <cell r="F778">
            <v>4</v>
          </cell>
          <cell r="G778">
            <v>4</v>
          </cell>
          <cell r="H778">
            <v>8</v>
          </cell>
          <cell r="I778">
            <v>37.988684999999997</v>
          </cell>
          <cell r="J778">
            <v>-122.32192000000001</v>
          </cell>
          <cell r="K778" t="str">
            <v>RICHMOND</v>
          </cell>
          <cell r="L778" t="str">
            <v>CONTRA COSTA</v>
          </cell>
          <cell r="M778">
            <v>1</v>
          </cell>
        </row>
        <row r="779">
          <cell r="A779">
            <v>54413</v>
          </cell>
          <cell r="B779" t="str">
            <v>WEEKDAY</v>
          </cell>
          <cell r="C779">
            <v>2232</v>
          </cell>
          <cell r="D779">
            <v>1303230</v>
          </cell>
          <cell r="E779" t="str">
            <v>RICHMOND PKWY &amp; #3400</v>
          </cell>
          <cell r="F779">
            <v>9</v>
          </cell>
          <cell r="G779">
            <v>5</v>
          </cell>
          <cell r="H779">
            <v>14</v>
          </cell>
          <cell r="I779">
            <v>37.989223000000003</v>
          </cell>
          <cell r="J779">
            <v>-122.32223</v>
          </cell>
          <cell r="K779" t="str">
            <v>RICHMOND</v>
          </cell>
          <cell r="L779" t="str">
            <v>CONTRA COSTA</v>
          </cell>
          <cell r="M779">
            <v>1</v>
          </cell>
        </row>
        <row r="780">
          <cell r="A780">
            <v>51477</v>
          </cell>
          <cell r="B780" t="str">
            <v>WEEKDAY</v>
          </cell>
          <cell r="C780">
            <v>2063</v>
          </cell>
          <cell r="D780">
            <v>1303240</v>
          </cell>
          <cell r="E780" t="str">
            <v>RICHMOND PKWY &amp; LAKESIDE DR</v>
          </cell>
          <cell r="F780">
            <v>14</v>
          </cell>
          <cell r="G780">
            <v>3</v>
          </cell>
          <cell r="H780">
            <v>17</v>
          </cell>
          <cell r="I780">
            <v>37.990076000000002</v>
          </cell>
          <cell r="J780">
            <v>-122.329027</v>
          </cell>
          <cell r="K780" t="str">
            <v>RICHMOND</v>
          </cell>
          <cell r="L780" t="str">
            <v>CONTRA COSTA</v>
          </cell>
          <cell r="M780">
            <v>1</v>
          </cell>
        </row>
        <row r="781">
          <cell r="A781">
            <v>58775</v>
          </cell>
          <cell r="B781" t="str">
            <v>WEEKDAY</v>
          </cell>
          <cell r="C781">
            <v>2168</v>
          </cell>
          <cell r="D781">
            <v>1303250</v>
          </cell>
          <cell r="E781" t="str">
            <v>RICHMOND PKWY &amp; LAKESIDE DR</v>
          </cell>
          <cell r="F781">
            <v>2</v>
          </cell>
          <cell r="G781">
            <v>13</v>
          </cell>
          <cell r="H781">
            <v>15</v>
          </cell>
          <cell r="I781">
            <v>37.989913999999999</v>
          </cell>
          <cell r="J781">
            <v>-122.32832500000001</v>
          </cell>
          <cell r="K781" t="str">
            <v>RICHMOND</v>
          </cell>
          <cell r="L781" t="str">
            <v>CONTRA COSTA</v>
          </cell>
          <cell r="M781">
            <v>1</v>
          </cell>
        </row>
        <row r="782">
          <cell r="A782">
            <v>52542</v>
          </cell>
          <cell r="B782" t="str">
            <v>WEEKDAY</v>
          </cell>
          <cell r="C782">
            <v>1529</v>
          </cell>
          <cell r="D782">
            <v>1303270</v>
          </cell>
          <cell r="E782" t="str">
            <v>S 23RD ST &amp; CUTTING BLVD</v>
          </cell>
          <cell r="F782">
            <v>24</v>
          </cell>
          <cell r="G782">
            <v>3</v>
          </cell>
          <cell r="H782">
            <v>27</v>
          </cell>
          <cell r="I782">
            <v>37.925091999999999</v>
          </cell>
          <cell r="J782">
            <v>-122.347577</v>
          </cell>
          <cell r="K782" t="str">
            <v>RICHMOND</v>
          </cell>
          <cell r="L782" t="str">
            <v>CONTRA COSTA</v>
          </cell>
          <cell r="M782">
            <v>1</v>
          </cell>
        </row>
        <row r="783">
          <cell r="A783">
            <v>51254</v>
          </cell>
          <cell r="B783" t="str">
            <v>WEEKDAY</v>
          </cell>
          <cell r="C783">
            <v>2160</v>
          </cell>
          <cell r="D783">
            <v>1303280</v>
          </cell>
          <cell r="E783" t="str">
            <v>S 23RD ST &amp; POTRERO AV</v>
          </cell>
          <cell r="F783">
            <v>4</v>
          </cell>
          <cell r="G783">
            <v>12</v>
          </cell>
          <cell r="H783">
            <v>15</v>
          </cell>
          <cell r="I783">
            <v>37.924211</v>
          </cell>
          <cell r="J783">
            <v>-122.347797</v>
          </cell>
          <cell r="K783" t="str">
            <v>RICHMOND</v>
          </cell>
          <cell r="L783" t="str">
            <v>CONTRA COSTA</v>
          </cell>
          <cell r="M783">
            <v>1</v>
          </cell>
        </row>
        <row r="784">
          <cell r="A784">
            <v>51822</v>
          </cell>
          <cell r="B784" t="str">
            <v>WEEKDAY</v>
          </cell>
          <cell r="C784">
            <v>2633</v>
          </cell>
          <cell r="D784">
            <v>1303290</v>
          </cell>
          <cell r="E784" t="str">
            <v>S 23RD ST &amp; FLORIDA AV</v>
          </cell>
          <cell r="F784">
            <v>7</v>
          </cell>
          <cell r="G784">
            <v>3</v>
          </cell>
          <cell r="H784">
            <v>10</v>
          </cell>
          <cell r="I784">
            <v>37.929949999999998</v>
          </cell>
          <cell r="J784">
            <v>-122.347672</v>
          </cell>
          <cell r="K784" t="str">
            <v>RICHMOND</v>
          </cell>
          <cell r="L784" t="str">
            <v>CONTRA COSTA</v>
          </cell>
          <cell r="M784">
            <v>1</v>
          </cell>
        </row>
        <row r="785">
          <cell r="A785">
            <v>52354</v>
          </cell>
          <cell r="B785" t="str">
            <v>WEEKDAY</v>
          </cell>
          <cell r="C785">
            <v>2519</v>
          </cell>
          <cell r="D785">
            <v>1303300</v>
          </cell>
          <cell r="E785" t="str">
            <v>S 23RD ST &amp; FLORIDA AV</v>
          </cell>
          <cell r="F785">
            <v>3</v>
          </cell>
          <cell r="G785">
            <v>8</v>
          </cell>
          <cell r="H785">
            <v>11</v>
          </cell>
          <cell r="I785">
            <v>37.929243999999997</v>
          </cell>
          <cell r="J785">
            <v>-122.347764</v>
          </cell>
          <cell r="K785" t="str">
            <v>RICHMOND</v>
          </cell>
          <cell r="L785" t="str">
            <v>CONTRA COSTA</v>
          </cell>
          <cell r="M785">
            <v>1</v>
          </cell>
        </row>
        <row r="786">
          <cell r="A786">
            <v>56994</v>
          </cell>
          <cell r="B786" t="str">
            <v>WEEKDAY</v>
          </cell>
          <cell r="C786">
            <v>2636</v>
          </cell>
          <cell r="D786">
            <v>1303310</v>
          </cell>
          <cell r="E786" t="str">
            <v>S 47TH ST &amp; CYPRESS AV</v>
          </cell>
          <cell r="F786">
            <v>1</v>
          </cell>
          <cell r="G786">
            <v>9</v>
          </cell>
          <cell r="H786">
            <v>10</v>
          </cell>
          <cell r="I786">
            <v>37.919817000000002</v>
          </cell>
          <cell r="J786">
            <v>-122.326474</v>
          </cell>
          <cell r="K786" t="str">
            <v>RICHMOND</v>
          </cell>
          <cell r="L786" t="str">
            <v>CONTRA COSTA</v>
          </cell>
          <cell r="M786">
            <v>1</v>
          </cell>
        </row>
        <row r="787">
          <cell r="A787">
            <v>54524</v>
          </cell>
          <cell r="B787" t="str">
            <v>WEEKDAY</v>
          </cell>
          <cell r="C787">
            <v>3143</v>
          </cell>
          <cell r="D787">
            <v>1303320</v>
          </cell>
          <cell r="E787" t="str">
            <v>S 47TH ST &amp; CYPRESS AV</v>
          </cell>
          <cell r="F787">
            <v>6</v>
          </cell>
          <cell r="G787">
            <v>1</v>
          </cell>
          <cell r="H787">
            <v>7</v>
          </cell>
          <cell r="I787">
            <v>37.919725</v>
          </cell>
          <cell r="J787">
            <v>-122.326604</v>
          </cell>
          <cell r="K787" t="str">
            <v>RICHMOND</v>
          </cell>
          <cell r="L787" t="str">
            <v>CONTRA COSTA</v>
          </cell>
          <cell r="M787">
            <v>1</v>
          </cell>
        </row>
        <row r="788">
          <cell r="A788">
            <v>58896</v>
          </cell>
          <cell r="B788" t="str">
            <v>WEEKDAY</v>
          </cell>
          <cell r="C788">
            <v>2123</v>
          </cell>
          <cell r="D788">
            <v>1303330</v>
          </cell>
          <cell r="E788" t="str">
            <v>S 47TH ST &amp; POTRERO AV</v>
          </cell>
          <cell r="F788">
            <v>1</v>
          </cell>
          <cell r="G788">
            <v>15</v>
          </cell>
          <cell r="H788">
            <v>16</v>
          </cell>
          <cell r="I788">
            <v>37.921022999999998</v>
          </cell>
          <cell r="J788">
            <v>-122.325588</v>
          </cell>
          <cell r="K788" t="str">
            <v>RICHMOND</v>
          </cell>
          <cell r="L788" t="str">
            <v>CONTRA COSTA</v>
          </cell>
          <cell r="M788">
            <v>1</v>
          </cell>
        </row>
        <row r="789">
          <cell r="A789">
            <v>59974</v>
          </cell>
          <cell r="B789" t="str">
            <v>WEEKDAY</v>
          </cell>
          <cell r="C789">
            <v>2217</v>
          </cell>
          <cell r="D789">
            <v>1303340</v>
          </cell>
          <cell r="E789" t="str">
            <v>S 47TH ST &amp; POTRERO AV</v>
          </cell>
          <cell r="F789">
            <v>12</v>
          </cell>
          <cell r="G789">
            <v>3</v>
          </cell>
          <cell r="H789">
            <v>14</v>
          </cell>
          <cell r="I789">
            <v>37.920838000000003</v>
          </cell>
          <cell r="J789">
            <v>-122.325768</v>
          </cell>
          <cell r="K789" t="str">
            <v>RICHMOND</v>
          </cell>
          <cell r="L789" t="str">
            <v>CONTRA COSTA</v>
          </cell>
          <cell r="M789">
            <v>1</v>
          </cell>
        </row>
        <row r="790">
          <cell r="A790">
            <v>55834</v>
          </cell>
          <cell r="B790" t="str">
            <v>WEEKDAY</v>
          </cell>
          <cell r="C790">
            <v>3345</v>
          </cell>
          <cell r="D790">
            <v>1303350</v>
          </cell>
          <cell r="E790" t="str">
            <v>S GARRARD BLVD &amp; CANAL BLVD</v>
          </cell>
          <cell r="F790">
            <v>5</v>
          </cell>
          <cell r="G790">
            <v>0</v>
          </cell>
          <cell r="H790">
            <v>5</v>
          </cell>
          <cell r="I790">
            <v>37.929226999999997</v>
          </cell>
          <cell r="J790">
            <v>-122.379846</v>
          </cell>
          <cell r="K790" t="str">
            <v>RICHMOND</v>
          </cell>
          <cell r="L790" t="str">
            <v>CONTRA COSTA</v>
          </cell>
          <cell r="M790">
            <v>1</v>
          </cell>
        </row>
        <row r="791">
          <cell r="A791">
            <v>55403</v>
          </cell>
          <cell r="B791" t="str">
            <v>WEEKDAY</v>
          </cell>
          <cell r="C791">
            <v>1734</v>
          </cell>
          <cell r="D791">
            <v>1303370</v>
          </cell>
          <cell r="E791" t="str">
            <v>HARBOUR WAY &amp; BISSELL AV</v>
          </cell>
          <cell r="F791">
            <v>4</v>
          </cell>
          <cell r="G791">
            <v>18</v>
          </cell>
          <cell r="H791">
            <v>22</v>
          </cell>
          <cell r="I791">
            <v>37.934305999999999</v>
          </cell>
          <cell r="J791">
            <v>-122.359877</v>
          </cell>
          <cell r="K791" t="str">
            <v>RICHMOND</v>
          </cell>
          <cell r="L791" t="str">
            <v>CONTRA COSTA</v>
          </cell>
          <cell r="M791">
            <v>1</v>
          </cell>
        </row>
        <row r="792">
          <cell r="A792">
            <v>56868</v>
          </cell>
          <cell r="B792" t="str">
            <v>WEEKDAY</v>
          </cell>
          <cell r="C792">
            <v>1140</v>
          </cell>
          <cell r="D792">
            <v>1303400</v>
          </cell>
          <cell r="E792" t="str">
            <v>HARBOUR WAY S &amp; MAINE AV</v>
          </cell>
          <cell r="F792">
            <v>20</v>
          </cell>
          <cell r="G792">
            <v>17</v>
          </cell>
          <cell r="H792">
            <v>38</v>
          </cell>
          <cell r="I792">
            <v>37.928215999999999</v>
          </cell>
          <cell r="J792">
            <v>-122.36013800000001</v>
          </cell>
          <cell r="K792" t="str">
            <v>RICHMOND</v>
          </cell>
          <cell r="L792" t="str">
            <v>CONTRA COSTA</v>
          </cell>
          <cell r="M792">
            <v>1</v>
          </cell>
        </row>
        <row r="793">
          <cell r="A793">
            <v>55406</v>
          </cell>
          <cell r="B793" t="str">
            <v>WEEKDAY</v>
          </cell>
          <cell r="C793">
            <v>1557</v>
          </cell>
          <cell r="D793">
            <v>1303440</v>
          </cell>
          <cell r="E793" t="str">
            <v>HARBOUR WAY &amp; OHIO AV</v>
          </cell>
          <cell r="F793">
            <v>9</v>
          </cell>
          <cell r="G793">
            <v>17</v>
          </cell>
          <cell r="H793">
            <v>26</v>
          </cell>
          <cell r="I793">
            <v>37.931469</v>
          </cell>
          <cell r="J793">
            <v>-122.359948</v>
          </cell>
          <cell r="K793" t="str">
            <v>RICHMOND</v>
          </cell>
          <cell r="L793" t="str">
            <v>CONTRA COSTA</v>
          </cell>
          <cell r="M793">
            <v>1</v>
          </cell>
        </row>
        <row r="794">
          <cell r="A794">
            <v>59080</v>
          </cell>
          <cell r="B794" t="str">
            <v>WEEKDAY</v>
          </cell>
          <cell r="C794">
            <v>2969</v>
          </cell>
          <cell r="D794">
            <v>1303480</v>
          </cell>
          <cell r="E794" t="str">
            <v>SAN PABLO AV &amp; BARRETT AV</v>
          </cell>
          <cell r="F794">
            <v>4</v>
          </cell>
          <cell r="G794">
            <v>4</v>
          </cell>
          <cell r="H794">
            <v>8</v>
          </cell>
          <cell r="I794">
            <v>37.935602000000003</v>
          </cell>
          <cell r="J794">
            <v>-122.32535900000001</v>
          </cell>
          <cell r="K794" t="str">
            <v>RICHMOND</v>
          </cell>
          <cell r="L794" t="str">
            <v>CONTRA COSTA</v>
          </cell>
          <cell r="M794">
            <v>1</v>
          </cell>
        </row>
        <row r="795">
          <cell r="A795">
            <v>51198</v>
          </cell>
          <cell r="B795" t="str">
            <v>WEEKDAY</v>
          </cell>
          <cell r="C795">
            <v>3052</v>
          </cell>
          <cell r="D795">
            <v>1303490</v>
          </cell>
          <cell r="E795" t="str">
            <v>SAN PABLO AV &amp; BARRETT AV</v>
          </cell>
          <cell r="F795">
            <v>3</v>
          </cell>
          <cell r="G795">
            <v>5</v>
          </cell>
          <cell r="H795">
            <v>7</v>
          </cell>
          <cell r="I795">
            <v>37.935727</v>
          </cell>
          <cell r="J795">
            <v>-122.32511599999999</v>
          </cell>
          <cell r="K795" t="str">
            <v>RICHMOND</v>
          </cell>
          <cell r="L795" t="str">
            <v>CONTRA COSTA</v>
          </cell>
          <cell r="M795">
            <v>1</v>
          </cell>
        </row>
        <row r="796">
          <cell r="A796">
            <v>58988</v>
          </cell>
          <cell r="B796" t="str">
            <v>WEEKDAY</v>
          </cell>
          <cell r="C796">
            <v>878</v>
          </cell>
          <cell r="D796">
            <v>1303500</v>
          </cell>
          <cell r="E796" t="str">
            <v>SAN PABLO AV &amp; BAYVIEW AV</v>
          </cell>
          <cell r="F796">
            <v>31</v>
          </cell>
          <cell r="G796">
            <v>19</v>
          </cell>
          <cell r="H796">
            <v>50</v>
          </cell>
          <cell r="I796">
            <v>37.915748999999998</v>
          </cell>
          <cell r="J796">
            <v>-122.31187</v>
          </cell>
          <cell r="K796" t="str">
            <v>RICHMOND</v>
          </cell>
          <cell r="L796" t="str">
            <v>CONTRA COSTA</v>
          </cell>
          <cell r="M796">
            <v>1</v>
          </cell>
        </row>
        <row r="797">
          <cell r="A797">
            <v>51833</v>
          </cell>
          <cell r="B797" t="str">
            <v>WEEKDAY</v>
          </cell>
          <cell r="C797">
            <v>2659</v>
          </cell>
          <cell r="D797">
            <v>1303510</v>
          </cell>
          <cell r="E797" t="str">
            <v>SAN PABLO AV &amp; CLINTON AV</v>
          </cell>
          <cell r="F797">
            <v>8</v>
          </cell>
          <cell r="G797">
            <v>2</v>
          </cell>
          <cell r="H797">
            <v>10</v>
          </cell>
          <cell r="I797">
            <v>37.940519000000002</v>
          </cell>
          <cell r="J797">
            <v>-122.32766100000001</v>
          </cell>
          <cell r="K797" t="str">
            <v>RICHMOND</v>
          </cell>
          <cell r="L797" t="str">
            <v>CONTRA COSTA</v>
          </cell>
          <cell r="M797">
            <v>1</v>
          </cell>
        </row>
        <row r="798">
          <cell r="A798">
            <v>51998</v>
          </cell>
          <cell r="B798" t="str">
            <v>WEEKDAY</v>
          </cell>
          <cell r="C798">
            <v>2325</v>
          </cell>
          <cell r="D798">
            <v>1303520</v>
          </cell>
          <cell r="E798" t="str">
            <v>SAN PABLO AV &amp; CLINTON AV</v>
          </cell>
          <cell r="F798">
            <v>1</v>
          </cell>
          <cell r="G798">
            <v>12</v>
          </cell>
          <cell r="H798">
            <v>13</v>
          </cell>
          <cell r="I798">
            <v>37.940334</v>
          </cell>
          <cell r="J798">
            <v>-122.327315</v>
          </cell>
          <cell r="K798" t="str">
            <v>RICHMOND</v>
          </cell>
          <cell r="L798" t="str">
            <v>CONTRA COSTA</v>
          </cell>
          <cell r="M798">
            <v>1</v>
          </cell>
        </row>
        <row r="799">
          <cell r="A799">
            <v>52002</v>
          </cell>
          <cell r="B799" t="str">
            <v>WEEKDAY</v>
          </cell>
          <cell r="C799">
            <v>4412</v>
          </cell>
          <cell r="D799">
            <v>1303540</v>
          </cell>
          <cell r="E799" t="str">
            <v>SAN PABLO AV &amp; GARVIN AV</v>
          </cell>
          <cell r="F799">
            <v>0</v>
          </cell>
          <cell r="G799">
            <v>1</v>
          </cell>
          <cell r="H799">
            <v>1</v>
          </cell>
          <cell r="I799">
            <v>37.943838999999997</v>
          </cell>
          <cell r="J799">
            <v>-122.329178</v>
          </cell>
          <cell r="K799" t="str">
            <v>RICHMOND</v>
          </cell>
          <cell r="L799" t="str">
            <v>CONTRA COSTA</v>
          </cell>
          <cell r="M799">
            <v>1</v>
          </cell>
        </row>
        <row r="800">
          <cell r="A800">
            <v>58300</v>
          </cell>
          <cell r="B800" t="str">
            <v>WEEKDAY</v>
          </cell>
          <cell r="C800">
            <v>498</v>
          </cell>
          <cell r="D800">
            <v>1303550</v>
          </cell>
          <cell r="E800" t="str">
            <v>SAN PABLO AV &amp; GARVIN AV</v>
          </cell>
          <cell r="F800">
            <v>19</v>
          </cell>
          <cell r="G800">
            <v>77</v>
          </cell>
          <cell r="H800">
            <v>97</v>
          </cell>
          <cell r="I800">
            <v>37.944038999999997</v>
          </cell>
          <cell r="J800">
            <v>-122.329075</v>
          </cell>
          <cell r="K800" t="str">
            <v>RICHMOND</v>
          </cell>
          <cell r="L800" t="str">
            <v>CONTRA COSTA</v>
          </cell>
          <cell r="M800">
            <v>1</v>
          </cell>
        </row>
        <row r="801">
          <cell r="A801">
            <v>56054</v>
          </cell>
          <cell r="B801" t="str">
            <v>WEEKDAY</v>
          </cell>
          <cell r="C801">
            <v>3510</v>
          </cell>
          <cell r="D801">
            <v>1303560</v>
          </cell>
          <cell r="E801" t="str">
            <v>SAN PABLO AV &amp; I-80 FWY</v>
          </cell>
          <cell r="F801">
            <v>1</v>
          </cell>
          <cell r="G801">
            <v>4</v>
          </cell>
          <cell r="H801">
            <v>4</v>
          </cell>
          <cell r="I801">
            <v>37.937376</v>
          </cell>
          <cell r="J801">
            <v>-122.32593300000001</v>
          </cell>
          <cell r="K801" t="str">
            <v>RICHMOND</v>
          </cell>
          <cell r="L801" t="str">
            <v>CONTRA COSTA</v>
          </cell>
          <cell r="M801">
            <v>1</v>
          </cell>
        </row>
        <row r="802">
          <cell r="A802">
            <v>59580</v>
          </cell>
          <cell r="B802" t="str">
            <v>WEEKDAY</v>
          </cell>
          <cell r="C802">
            <v>3635</v>
          </cell>
          <cell r="D802">
            <v>1303570</v>
          </cell>
          <cell r="E802" t="str">
            <v>SAN PABLO AV &amp; I-80 FWY</v>
          </cell>
          <cell r="F802">
            <v>3</v>
          </cell>
          <cell r="G802">
            <v>1</v>
          </cell>
          <cell r="H802">
            <v>4</v>
          </cell>
          <cell r="I802">
            <v>37.937009000000003</v>
          </cell>
          <cell r="J802">
            <v>-122.326072</v>
          </cell>
          <cell r="K802" t="str">
            <v>RICHMOND</v>
          </cell>
          <cell r="L802" t="str">
            <v>CONTRA COSTA</v>
          </cell>
          <cell r="M802">
            <v>1</v>
          </cell>
        </row>
        <row r="803">
          <cell r="A803">
            <v>53388</v>
          </cell>
          <cell r="B803" t="str">
            <v>WEEKDAY</v>
          </cell>
          <cell r="C803">
            <v>423</v>
          </cell>
          <cell r="D803">
            <v>1303590</v>
          </cell>
          <cell r="E803" t="str">
            <v>SAN PABLO AV &amp; MACDONALD AV</v>
          </cell>
          <cell r="F803">
            <v>47</v>
          </cell>
          <cell r="G803">
            <v>67</v>
          </cell>
          <cell r="H803">
            <v>114</v>
          </cell>
          <cell r="I803">
            <v>37.933093</v>
          </cell>
          <cell r="J803">
            <v>-122.324112</v>
          </cell>
          <cell r="K803" t="str">
            <v>RICHMOND</v>
          </cell>
          <cell r="L803" t="str">
            <v>CONTRA COSTA</v>
          </cell>
          <cell r="M803">
            <v>1</v>
          </cell>
        </row>
        <row r="804">
          <cell r="A804">
            <v>55530</v>
          </cell>
          <cell r="B804" t="str">
            <v>WEEKDAY</v>
          </cell>
          <cell r="C804">
            <v>412</v>
          </cell>
          <cell r="D804">
            <v>1303600</v>
          </cell>
          <cell r="E804" t="str">
            <v>SAN PABLO AV &amp; MACDONALD AV</v>
          </cell>
          <cell r="F804">
            <v>66</v>
          </cell>
          <cell r="G804">
            <v>50</v>
          </cell>
          <cell r="H804">
            <v>116</v>
          </cell>
          <cell r="I804">
            <v>37.932698000000002</v>
          </cell>
          <cell r="J804">
            <v>-122.32352899999999</v>
          </cell>
          <cell r="K804" t="str">
            <v>RICHMOND</v>
          </cell>
          <cell r="L804" t="str">
            <v>CONTRA COSTA</v>
          </cell>
          <cell r="M804">
            <v>1</v>
          </cell>
        </row>
        <row r="805">
          <cell r="A805">
            <v>51299</v>
          </cell>
          <cell r="B805" t="str">
            <v>WEEKDAY</v>
          </cell>
          <cell r="C805">
            <v>1811</v>
          </cell>
          <cell r="D805">
            <v>1303610</v>
          </cell>
          <cell r="E805" t="str">
            <v>SAN PABLO AV &amp; MC BRYDE AV</v>
          </cell>
          <cell r="F805">
            <v>4</v>
          </cell>
          <cell r="G805">
            <v>17</v>
          </cell>
          <cell r="H805">
            <v>21</v>
          </cell>
          <cell r="I805">
            <v>37.946984999999998</v>
          </cell>
          <cell r="J805">
            <v>-122.3305</v>
          </cell>
          <cell r="K805" t="str">
            <v>RICHMOND</v>
          </cell>
          <cell r="L805" t="str">
            <v>CONTRA COSTA</v>
          </cell>
          <cell r="M805">
            <v>1</v>
          </cell>
        </row>
        <row r="806">
          <cell r="A806">
            <v>56456</v>
          </cell>
          <cell r="B806" t="str">
            <v>WEEKDAY</v>
          </cell>
          <cell r="C806">
            <v>2087</v>
          </cell>
          <cell r="D806">
            <v>1303620</v>
          </cell>
          <cell r="E806" t="str">
            <v>SAN PABLO AV &amp; MC BRYDE AV</v>
          </cell>
          <cell r="F806">
            <v>10</v>
          </cell>
          <cell r="G806">
            <v>7</v>
          </cell>
          <cell r="H806">
            <v>16</v>
          </cell>
          <cell r="I806">
            <v>37.947369000000002</v>
          </cell>
          <cell r="J806">
            <v>-122.330879</v>
          </cell>
          <cell r="K806" t="str">
            <v>RICHMOND</v>
          </cell>
          <cell r="L806" t="str">
            <v>CONTRA COSTA</v>
          </cell>
          <cell r="M806">
            <v>1</v>
          </cell>
        </row>
        <row r="807">
          <cell r="A807">
            <v>54151</v>
          </cell>
          <cell r="B807" t="str">
            <v>WEEKDAY</v>
          </cell>
          <cell r="C807">
            <v>1756</v>
          </cell>
          <cell r="D807">
            <v>1303640</v>
          </cell>
          <cell r="E807" t="str">
            <v>SAN PABLO AV &amp; ORCHARD AV</v>
          </cell>
          <cell r="F807">
            <v>10</v>
          </cell>
          <cell r="G807">
            <v>12</v>
          </cell>
          <cell r="H807">
            <v>22</v>
          </cell>
          <cell r="I807">
            <v>37.914473999999998</v>
          </cell>
          <cell r="J807">
            <v>-122.31095999999999</v>
          </cell>
          <cell r="K807" t="str">
            <v>RICHMOND</v>
          </cell>
          <cell r="L807" t="str">
            <v>CONTRA COSTA</v>
          </cell>
          <cell r="M807">
            <v>1</v>
          </cell>
        </row>
        <row r="808">
          <cell r="A808">
            <v>52005</v>
          </cell>
          <cell r="B808" t="str">
            <v>WEEKDAY</v>
          </cell>
          <cell r="C808">
            <v>1272</v>
          </cell>
          <cell r="D808">
            <v>1303650</v>
          </cell>
          <cell r="E808" t="str">
            <v>SAN PABLO AV &amp; PANAMA AV</v>
          </cell>
          <cell r="F808">
            <v>18</v>
          </cell>
          <cell r="G808">
            <v>16</v>
          </cell>
          <cell r="H808">
            <v>34</v>
          </cell>
          <cell r="I808">
            <v>37.908019000000003</v>
          </cell>
          <cell r="J808">
            <v>-122.306575</v>
          </cell>
          <cell r="K808" t="str">
            <v>RICHMOND</v>
          </cell>
          <cell r="L808" t="str">
            <v>CONTRA COSTA</v>
          </cell>
          <cell r="M808">
            <v>1</v>
          </cell>
        </row>
        <row r="809">
          <cell r="A809">
            <v>57217</v>
          </cell>
          <cell r="B809" t="str">
            <v>WEEKDAY</v>
          </cell>
          <cell r="C809">
            <v>4537</v>
          </cell>
          <cell r="D809">
            <v>1303700</v>
          </cell>
          <cell r="E809" t="str">
            <v>SHANE DR &amp; #3033</v>
          </cell>
          <cell r="F809">
            <v>0</v>
          </cell>
          <cell r="G809">
            <v>1</v>
          </cell>
          <cell r="H809">
            <v>1</v>
          </cell>
          <cell r="I809">
            <v>37.972813000000002</v>
          </cell>
          <cell r="J809">
            <v>-122.330759</v>
          </cell>
          <cell r="K809" t="str">
            <v>RICHMOND</v>
          </cell>
          <cell r="L809" t="str">
            <v>CONTRA COSTA</v>
          </cell>
          <cell r="M809">
            <v>1</v>
          </cell>
        </row>
        <row r="810">
          <cell r="A810">
            <v>57327</v>
          </cell>
          <cell r="B810" t="str">
            <v>WEEKDAY</v>
          </cell>
          <cell r="C810">
            <v>4084</v>
          </cell>
          <cell r="D810">
            <v>1303710</v>
          </cell>
          <cell r="E810" t="str">
            <v>SHANE DR &amp; #3046</v>
          </cell>
          <cell r="F810">
            <v>1</v>
          </cell>
          <cell r="G810">
            <v>1</v>
          </cell>
          <cell r="H810">
            <v>2</v>
          </cell>
          <cell r="I810">
            <v>37.972968999999999</v>
          </cell>
          <cell r="J810">
            <v>-122.330282</v>
          </cell>
          <cell r="K810" t="str">
            <v>RICHMOND</v>
          </cell>
          <cell r="L810" t="str">
            <v>CONTRA COSTA</v>
          </cell>
          <cell r="M810">
            <v>1</v>
          </cell>
        </row>
        <row r="811">
          <cell r="A811">
            <v>56730</v>
          </cell>
          <cell r="B811" t="str">
            <v>WEEKDAY</v>
          </cell>
          <cell r="C811">
            <v>3501</v>
          </cell>
          <cell r="D811">
            <v>1303720</v>
          </cell>
          <cell r="E811" t="str">
            <v>SHANE DR &amp; BIRMINGHAM DR</v>
          </cell>
          <cell r="F811">
            <v>2</v>
          </cell>
          <cell r="G811">
            <v>3</v>
          </cell>
          <cell r="H811">
            <v>5</v>
          </cell>
          <cell r="I811">
            <v>37.971376999999997</v>
          </cell>
          <cell r="J811">
            <v>-122.332843</v>
          </cell>
          <cell r="K811" t="str">
            <v>RICHMOND</v>
          </cell>
          <cell r="L811" t="str">
            <v>CONTRA COSTA</v>
          </cell>
          <cell r="M811">
            <v>1</v>
          </cell>
        </row>
        <row r="812">
          <cell r="A812">
            <v>56790</v>
          </cell>
          <cell r="B812" t="str">
            <v>WEEKDAY</v>
          </cell>
          <cell r="C812">
            <v>1421</v>
          </cell>
          <cell r="D812">
            <v>1303730</v>
          </cell>
          <cell r="E812" t="str">
            <v>SHANE DR &amp; GILMA DR</v>
          </cell>
          <cell r="F812">
            <v>11</v>
          </cell>
          <cell r="G812">
            <v>18</v>
          </cell>
          <cell r="H812">
            <v>29</v>
          </cell>
          <cell r="I812">
            <v>37.975071999999997</v>
          </cell>
          <cell r="J812">
            <v>-122.328626</v>
          </cell>
          <cell r="K812" t="str">
            <v>RICHMOND</v>
          </cell>
          <cell r="L812" t="str">
            <v>CONTRA COSTA</v>
          </cell>
          <cell r="M812">
            <v>1</v>
          </cell>
        </row>
        <row r="813">
          <cell r="A813">
            <v>51866</v>
          </cell>
          <cell r="B813" t="str">
            <v>WEEKDAY</v>
          </cell>
          <cell r="C813">
            <v>1156</v>
          </cell>
          <cell r="D813">
            <v>1303740</v>
          </cell>
          <cell r="E813" t="str">
            <v>SHANE DR &amp; GILMA DR</v>
          </cell>
          <cell r="F813">
            <v>8</v>
          </cell>
          <cell r="G813">
            <v>29</v>
          </cell>
          <cell r="H813">
            <v>37</v>
          </cell>
          <cell r="I813">
            <v>37.975155999999998</v>
          </cell>
          <cell r="J813">
            <v>-122.328531</v>
          </cell>
          <cell r="K813" t="str">
            <v>RICHMOND</v>
          </cell>
          <cell r="L813" t="str">
            <v>CONTRA COSTA</v>
          </cell>
          <cell r="M813">
            <v>1</v>
          </cell>
        </row>
        <row r="814">
          <cell r="A814">
            <v>56332</v>
          </cell>
          <cell r="B814" t="str">
            <v>WEEKDAY</v>
          </cell>
          <cell r="C814">
            <v>528</v>
          </cell>
          <cell r="D814">
            <v>1303750</v>
          </cell>
          <cell r="E814" t="str">
            <v>SHANE DR &amp; HILLTOP MALL RD</v>
          </cell>
          <cell r="F814">
            <v>72</v>
          </cell>
          <cell r="G814">
            <v>19</v>
          </cell>
          <cell r="H814">
            <v>91</v>
          </cell>
          <cell r="I814">
            <v>37.977626999999998</v>
          </cell>
          <cell r="J814">
            <v>-122.328749</v>
          </cell>
          <cell r="K814" t="str">
            <v>RICHMOND</v>
          </cell>
          <cell r="L814" t="str">
            <v>CONTRA COSTA</v>
          </cell>
          <cell r="M814">
            <v>1</v>
          </cell>
        </row>
        <row r="815">
          <cell r="A815">
            <v>58600</v>
          </cell>
          <cell r="B815" t="str">
            <v>WEEKDAY</v>
          </cell>
          <cell r="C815">
            <v>364</v>
          </cell>
          <cell r="D815">
            <v>1303760</v>
          </cell>
          <cell r="E815" t="str">
            <v>TEWKSBURY AV &amp; CASTRO ST</v>
          </cell>
          <cell r="F815">
            <v>70</v>
          </cell>
          <cell r="G815">
            <v>58</v>
          </cell>
          <cell r="H815">
            <v>128</v>
          </cell>
          <cell r="I815">
            <v>37.928657999999999</v>
          </cell>
          <cell r="J815">
            <v>-122.386124</v>
          </cell>
          <cell r="K815" t="str">
            <v>RICHMOND</v>
          </cell>
          <cell r="L815" t="str">
            <v>CONTRA COSTA</v>
          </cell>
          <cell r="M815">
            <v>1</v>
          </cell>
        </row>
        <row r="816">
          <cell r="A816">
            <v>55254</v>
          </cell>
          <cell r="B816" t="str">
            <v>WEEKDAY</v>
          </cell>
          <cell r="C816">
            <v>1228</v>
          </cell>
          <cell r="D816">
            <v>1303770</v>
          </cell>
          <cell r="E816" t="str">
            <v>TEWKSBURY AV &amp; WASHINGTON AV</v>
          </cell>
          <cell r="F816">
            <v>25</v>
          </cell>
          <cell r="G816">
            <v>11</v>
          </cell>
          <cell r="H816">
            <v>35</v>
          </cell>
          <cell r="I816">
            <v>37.927613000000001</v>
          </cell>
          <cell r="J816">
            <v>-122.384023</v>
          </cell>
          <cell r="K816" t="str">
            <v>RICHMOND</v>
          </cell>
          <cell r="L816" t="str">
            <v>CONTRA COSTA</v>
          </cell>
          <cell r="M816">
            <v>1</v>
          </cell>
        </row>
        <row r="817">
          <cell r="A817">
            <v>54022</v>
          </cell>
          <cell r="B817" t="str">
            <v>WEEKDAY</v>
          </cell>
          <cell r="C817">
            <v>623</v>
          </cell>
          <cell r="D817">
            <v>1303780</v>
          </cell>
          <cell r="E817" t="str">
            <v>TEWKSBURY AV &amp; WASHINGTON AV</v>
          </cell>
          <cell r="F817">
            <v>34</v>
          </cell>
          <cell r="G817">
            <v>40</v>
          </cell>
          <cell r="H817">
            <v>74</v>
          </cell>
          <cell r="I817">
            <v>37.928027999999998</v>
          </cell>
          <cell r="J817">
            <v>-122.38404300000001</v>
          </cell>
          <cell r="K817" t="str">
            <v>RICHMOND</v>
          </cell>
          <cell r="L817" t="str">
            <v>CONTRA COSTA</v>
          </cell>
          <cell r="M817">
            <v>1</v>
          </cell>
        </row>
        <row r="818">
          <cell r="A818">
            <v>56154</v>
          </cell>
          <cell r="B818" t="str">
            <v>WEEKDAY</v>
          </cell>
          <cell r="C818">
            <v>3019</v>
          </cell>
          <cell r="D818">
            <v>1303800</v>
          </cell>
          <cell r="E818" t="str">
            <v>VALLEY VIEW RD &amp; MAY RD</v>
          </cell>
          <cell r="F818">
            <v>6</v>
          </cell>
          <cell r="G818">
            <v>1</v>
          </cell>
          <cell r="H818">
            <v>7</v>
          </cell>
          <cell r="I818">
            <v>37.972562000000003</v>
          </cell>
          <cell r="J818">
            <v>-122.288825</v>
          </cell>
          <cell r="K818" t="str">
            <v>RICHMOND</v>
          </cell>
          <cell r="L818" t="str">
            <v>CONTRA COSTA</v>
          </cell>
          <cell r="M818">
            <v>1</v>
          </cell>
        </row>
        <row r="819">
          <cell r="A819">
            <v>50884</v>
          </cell>
          <cell r="B819" t="str">
            <v>WEEKDAY</v>
          </cell>
          <cell r="C819">
            <v>1205</v>
          </cell>
          <cell r="D819">
            <v>1303810</v>
          </cell>
          <cell r="E819" t="str">
            <v>VALLEY VIEW RD &amp; MAY RD</v>
          </cell>
          <cell r="F819">
            <v>21</v>
          </cell>
          <cell r="G819">
            <v>15</v>
          </cell>
          <cell r="H819">
            <v>36</v>
          </cell>
          <cell r="I819">
            <v>37.971710000000002</v>
          </cell>
          <cell r="J819">
            <v>-122.28840099999999</v>
          </cell>
          <cell r="K819" t="str">
            <v>RICHMOND</v>
          </cell>
          <cell r="L819" t="str">
            <v>CONTRA COSTA</v>
          </cell>
          <cell r="M819">
            <v>1</v>
          </cell>
        </row>
        <row r="820">
          <cell r="A820">
            <v>58155</v>
          </cell>
          <cell r="B820" t="str">
            <v>WEEKDAY</v>
          </cell>
          <cell r="C820">
            <v>1306</v>
          </cell>
          <cell r="D820">
            <v>1303820</v>
          </cell>
          <cell r="E820" t="str">
            <v>VALLEY VIEW RD &amp; MORNINGSIDE</v>
          </cell>
          <cell r="F820">
            <v>23</v>
          </cell>
          <cell r="G820">
            <v>10</v>
          </cell>
          <cell r="H820">
            <v>32</v>
          </cell>
          <cell r="I820">
            <v>37.971060999999999</v>
          </cell>
          <cell r="J820">
            <v>-122.28790100000001</v>
          </cell>
          <cell r="K820" t="str">
            <v>RICHMOND</v>
          </cell>
          <cell r="L820" t="str">
            <v>CONTRA COSTA</v>
          </cell>
          <cell r="M820">
            <v>1</v>
          </cell>
        </row>
        <row r="821">
          <cell r="A821">
            <v>51230</v>
          </cell>
          <cell r="B821" t="str">
            <v>WEEKDAY</v>
          </cell>
          <cell r="C821">
            <v>1850</v>
          </cell>
          <cell r="D821">
            <v>1303850</v>
          </cell>
          <cell r="E821" t="str">
            <v>W MACDONALD AV &amp; CURRY ST</v>
          </cell>
          <cell r="F821">
            <v>2</v>
          </cell>
          <cell r="G821">
            <v>18</v>
          </cell>
          <cell r="H821">
            <v>20</v>
          </cell>
          <cell r="I821">
            <v>37.935775999999997</v>
          </cell>
          <cell r="J821">
            <v>-122.371394</v>
          </cell>
          <cell r="K821" t="str">
            <v>RICHMOND</v>
          </cell>
          <cell r="L821" t="str">
            <v>CONTRA COSTA</v>
          </cell>
          <cell r="M821">
            <v>1</v>
          </cell>
        </row>
        <row r="822">
          <cell r="A822">
            <v>57533</v>
          </cell>
          <cell r="B822" t="str">
            <v>WEEKDAY</v>
          </cell>
          <cell r="C822">
            <v>1795</v>
          </cell>
          <cell r="D822">
            <v>1303860</v>
          </cell>
          <cell r="E822" t="str">
            <v>W MACDONALD AV &amp; CURRY ST</v>
          </cell>
          <cell r="F822">
            <v>19</v>
          </cell>
          <cell r="G822">
            <v>1</v>
          </cell>
          <cell r="H822">
            <v>21</v>
          </cell>
          <cell r="I822">
            <v>37.935628000000001</v>
          </cell>
          <cell r="J822">
            <v>-122.371055</v>
          </cell>
          <cell r="K822" t="str">
            <v>RICHMOND</v>
          </cell>
          <cell r="L822" t="str">
            <v>CONTRA COSTA</v>
          </cell>
          <cell r="M822">
            <v>1</v>
          </cell>
        </row>
        <row r="823">
          <cell r="A823">
            <v>53835</v>
          </cell>
          <cell r="B823" t="str">
            <v>WEEKDAY</v>
          </cell>
          <cell r="C823">
            <v>3882</v>
          </cell>
          <cell r="D823">
            <v>1303870</v>
          </cell>
          <cell r="E823" t="str">
            <v>W MACDONALD AV &amp; RICHMOND PK</v>
          </cell>
          <cell r="F823">
            <v>2</v>
          </cell>
          <cell r="G823">
            <v>0</v>
          </cell>
          <cell r="H823">
            <v>3</v>
          </cell>
          <cell r="I823">
            <v>37.935574000000003</v>
          </cell>
          <cell r="J823">
            <v>-122.37238499999999</v>
          </cell>
          <cell r="K823" t="str">
            <v>RICHMOND</v>
          </cell>
          <cell r="L823" t="str">
            <v>CONTRA COSTA</v>
          </cell>
          <cell r="M823">
            <v>1</v>
          </cell>
        </row>
        <row r="824">
          <cell r="A824">
            <v>54252</v>
          </cell>
          <cell r="B824" t="str">
            <v>WEEKDAY</v>
          </cell>
          <cell r="C824">
            <v>3025</v>
          </cell>
          <cell r="D824">
            <v>1303880</v>
          </cell>
          <cell r="E824" t="str">
            <v>WEST COUNTY DETENTION FACILI</v>
          </cell>
          <cell r="F824">
            <v>5</v>
          </cell>
          <cell r="G824">
            <v>3</v>
          </cell>
          <cell r="H824">
            <v>7</v>
          </cell>
          <cell r="I824">
            <v>37.992981999999998</v>
          </cell>
          <cell r="J824">
            <v>-122.353966</v>
          </cell>
          <cell r="K824" t="str">
            <v>RICHMOND</v>
          </cell>
          <cell r="L824" t="str">
            <v>CONTRA COSTA</v>
          </cell>
          <cell r="M824">
            <v>1</v>
          </cell>
        </row>
        <row r="825">
          <cell r="A825">
            <v>58884</v>
          </cell>
          <cell r="B825" t="str">
            <v>WEEKDAY</v>
          </cell>
          <cell r="C825">
            <v>480</v>
          </cell>
          <cell r="D825">
            <v>1303920</v>
          </cell>
          <cell r="E825" t="str">
            <v>SAN PABLO AV &amp; GARVIN AV</v>
          </cell>
          <cell r="F825">
            <v>82</v>
          </cell>
          <cell r="G825">
            <v>19</v>
          </cell>
          <cell r="H825">
            <v>101</v>
          </cell>
          <cell r="I825">
            <v>37.943367000000002</v>
          </cell>
          <cell r="J825">
            <v>-122.328998</v>
          </cell>
          <cell r="K825" t="str">
            <v>RICHMOND</v>
          </cell>
          <cell r="L825" t="str">
            <v>CONTRA COSTA</v>
          </cell>
          <cell r="M825">
            <v>1</v>
          </cell>
        </row>
        <row r="826">
          <cell r="A826">
            <v>55253</v>
          </cell>
          <cell r="B826" t="str">
            <v>WEEKDAY</v>
          </cell>
          <cell r="C826">
            <v>4111</v>
          </cell>
          <cell r="D826">
            <v>1303930</v>
          </cell>
          <cell r="E826" t="str">
            <v>HILLTOP DR &amp; VISTA DEL MAR</v>
          </cell>
          <cell r="F826">
            <v>2</v>
          </cell>
          <cell r="G826">
            <v>0</v>
          </cell>
          <cell r="H826">
            <v>2</v>
          </cell>
          <cell r="I826">
            <v>37.987195999999997</v>
          </cell>
          <cell r="J826">
            <v>-122.338368</v>
          </cell>
          <cell r="K826" t="str">
            <v>RICHMOND</v>
          </cell>
          <cell r="L826" t="str">
            <v>CONTRA COSTA</v>
          </cell>
          <cell r="M826">
            <v>1</v>
          </cell>
        </row>
        <row r="827">
          <cell r="A827">
            <v>57607</v>
          </cell>
          <cell r="B827" t="str">
            <v>WEEKDAY</v>
          </cell>
          <cell r="C827">
            <v>3534</v>
          </cell>
          <cell r="D827">
            <v>1303950</v>
          </cell>
          <cell r="E827" t="str">
            <v>HILLTOP DR &amp; VISTA DEL MAR</v>
          </cell>
          <cell r="F827">
            <v>0</v>
          </cell>
          <cell r="G827">
            <v>4</v>
          </cell>
          <cell r="H827">
            <v>4</v>
          </cell>
          <cell r="I827">
            <v>37.986410999999997</v>
          </cell>
          <cell r="J827">
            <v>-122.337129</v>
          </cell>
          <cell r="K827" t="str">
            <v>RICHMOND</v>
          </cell>
          <cell r="L827" t="str">
            <v>CONTRA COSTA</v>
          </cell>
          <cell r="M827">
            <v>1</v>
          </cell>
        </row>
        <row r="828">
          <cell r="A828">
            <v>57617</v>
          </cell>
          <cell r="B828" t="str">
            <v>WEEKDAY</v>
          </cell>
          <cell r="C828">
            <v>5005</v>
          </cell>
          <cell r="D828">
            <v>1304020</v>
          </cell>
          <cell r="E828" t="str">
            <v>CASTRO RANCH RD &amp; AMEND RD</v>
          </cell>
          <cell r="F828">
            <v>0</v>
          </cell>
          <cell r="G828">
            <v>0</v>
          </cell>
          <cell r="H828">
            <v>0</v>
          </cell>
          <cell r="I828">
            <v>37.95729</v>
          </cell>
          <cell r="J828">
            <v>-122.268462</v>
          </cell>
          <cell r="K828" t="str">
            <v>RICHMOND</v>
          </cell>
          <cell r="L828" t="str">
            <v>CONTRA COSTA</v>
          </cell>
          <cell r="M828">
            <v>1</v>
          </cell>
        </row>
        <row r="829">
          <cell r="A829">
            <v>50126</v>
          </cell>
          <cell r="B829" t="str">
            <v>WEEKDAY</v>
          </cell>
          <cell r="C829">
            <v>4741</v>
          </cell>
          <cell r="D829">
            <v>1304030</v>
          </cell>
          <cell r="E829" t="str">
            <v>WOODVIEW DR &amp; CABRILLO SUR</v>
          </cell>
          <cell r="F829">
            <v>0</v>
          </cell>
          <cell r="G829">
            <v>0</v>
          </cell>
          <cell r="H829">
            <v>0</v>
          </cell>
          <cell r="I829">
            <v>37.962898000000003</v>
          </cell>
          <cell r="J829">
            <v>-122.252483</v>
          </cell>
          <cell r="K829" t="str">
            <v>RICHMOND</v>
          </cell>
          <cell r="L829" t="str">
            <v>CONTRA COSTA</v>
          </cell>
          <cell r="M829">
            <v>1</v>
          </cell>
        </row>
        <row r="830">
          <cell r="A830">
            <v>51884</v>
          </cell>
          <cell r="B830" t="str">
            <v>WEEKDAY</v>
          </cell>
          <cell r="C830">
            <v>4277</v>
          </cell>
          <cell r="D830">
            <v>1304040</v>
          </cell>
          <cell r="E830" t="str">
            <v>CARRIAGE DR &amp; BUCKBOARD S WA</v>
          </cell>
          <cell r="F830">
            <v>0</v>
          </cell>
          <cell r="G830">
            <v>2</v>
          </cell>
          <cell r="H830">
            <v>2</v>
          </cell>
          <cell r="I830">
            <v>37.964829000000002</v>
          </cell>
          <cell r="J830">
            <v>-122.251195</v>
          </cell>
          <cell r="K830" t="str">
            <v>RICHMOND</v>
          </cell>
          <cell r="L830" t="str">
            <v>CONTRA COSTA</v>
          </cell>
          <cell r="M830">
            <v>1</v>
          </cell>
        </row>
        <row r="831">
          <cell r="A831">
            <v>57627</v>
          </cell>
          <cell r="B831" t="str">
            <v>WEEKDAY</v>
          </cell>
          <cell r="C831">
            <v>4585</v>
          </cell>
          <cell r="D831">
            <v>1304050</v>
          </cell>
          <cell r="E831" t="str">
            <v>CARRIAGE DR &amp; BUCKBOARD N WA</v>
          </cell>
          <cell r="F831">
            <v>0</v>
          </cell>
          <cell r="G831">
            <v>1</v>
          </cell>
          <cell r="H831">
            <v>1</v>
          </cell>
          <cell r="I831">
            <v>37.966520000000003</v>
          </cell>
          <cell r="J831">
            <v>-122.251221</v>
          </cell>
          <cell r="K831" t="str">
            <v>RICHMOND</v>
          </cell>
          <cell r="L831" t="str">
            <v>CONTRA COSTA</v>
          </cell>
          <cell r="M831">
            <v>1</v>
          </cell>
        </row>
        <row r="832">
          <cell r="A832">
            <v>57637</v>
          </cell>
          <cell r="B832" t="str">
            <v>WEEKDAY</v>
          </cell>
          <cell r="C832">
            <v>5005</v>
          </cell>
          <cell r="D832">
            <v>1304060</v>
          </cell>
          <cell r="E832" t="str">
            <v>CARRIAGE DR &amp; #5209</v>
          </cell>
          <cell r="F832">
            <v>0</v>
          </cell>
          <cell r="G832">
            <v>0</v>
          </cell>
          <cell r="H832">
            <v>0</v>
          </cell>
          <cell r="I832">
            <v>37.967553000000002</v>
          </cell>
          <cell r="J832">
            <v>-122.25359899999999</v>
          </cell>
          <cell r="K832" t="str">
            <v>RICHMOND</v>
          </cell>
          <cell r="L832" t="str">
            <v>CONTRA COSTA</v>
          </cell>
          <cell r="M832">
            <v>1</v>
          </cell>
        </row>
        <row r="833">
          <cell r="A833">
            <v>58987</v>
          </cell>
          <cell r="B833" t="str">
            <v>WEEKDAY</v>
          </cell>
          <cell r="C833">
            <v>4622</v>
          </cell>
          <cell r="D833">
            <v>1304070</v>
          </cell>
          <cell r="E833" t="str">
            <v>CONESTOGA WAY &amp; CARRIAGE DR</v>
          </cell>
          <cell r="F833">
            <v>0</v>
          </cell>
          <cell r="G833">
            <v>0</v>
          </cell>
          <cell r="H833">
            <v>1</v>
          </cell>
          <cell r="I833">
            <v>37.966970000000003</v>
          </cell>
          <cell r="J833">
            <v>-122.25636900000001</v>
          </cell>
          <cell r="K833" t="str">
            <v>RICHMOND</v>
          </cell>
          <cell r="L833" t="str">
            <v>CONTRA COSTA</v>
          </cell>
          <cell r="M833">
            <v>1</v>
          </cell>
        </row>
        <row r="834">
          <cell r="A834">
            <v>57697</v>
          </cell>
          <cell r="B834" t="str">
            <v>WEEKDAY</v>
          </cell>
          <cell r="C834">
            <v>5005</v>
          </cell>
          <cell r="D834">
            <v>1304080</v>
          </cell>
          <cell r="E834" t="str">
            <v>CASTRO RANCH RD &amp; AMEND RD</v>
          </cell>
          <cell r="F834">
            <v>0</v>
          </cell>
          <cell r="G834">
            <v>0</v>
          </cell>
          <cell r="H834">
            <v>0</v>
          </cell>
          <cell r="I834">
            <v>37.958337</v>
          </cell>
          <cell r="J834">
            <v>-122.26681499999999</v>
          </cell>
          <cell r="K834" t="str">
            <v>RICHMOND</v>
          </cell>
          <cell r="L834" t="str">
            <v>CONTRA COSTA</v>
          </cell>
          <cell r="M834">
            <v>1</v>
          </cell>
        </row>
        <row r="835">
          <cell r="A835">
            <v>59065</v>
          </cell>
          <cell r="B835" t="str">
            <v>WEEKDAY</v>
          </cell>
          <cell r="C835">
            <v>4498</v>
          </cell>
          <cell r="D835">
            <v>1304090</v>
          </cell>
          <cell r="E835" t="str">
            <v>CASTRO RANCH RD &amp; OLINDA DR</v>
          </cell>
          <cell r="F835">
            <v>0</v>
          </cell>
          <cell r="G835">
            <v>1</v>
          </cell>
          <cell r="H835">
            <v>1</v>
          </cell>
          <cell r="I835">
            <v>37.956726000000003</v>
          </cell>
          <cell r="J835">
            <v>-122.269639</v>
          </cell>
          <cell r="K835" t="str">
            <v>RICHMOND</v>
          </cell>
          <cell r="L835" t="str">
            <v>CONTRA COSTA</v>
          </cell>
          <cell r="M835">
            <v>1</v>
          </cell>
        </row>
        <row r="836">
          <cell r="A836">
            <v>59165</v>
          </cell>
          <cell r="B836" t="str">
            <v>WEEKDAY</v>
          </cell>
          <cell r="C836">
            <v>3292</v>
          </cell>
          <cell r="D836">
            <v>1304100</v>
          </cell>
          <cell r="E836" t="str">
            <v>HILLTOP DR &amp; I-80 OFFRAMP</v>
          </cell>
          <cell r="F836">
            <v>0</v>
          </cell>
          <cell r="G836">
            <v>6</v>
          </cell>
          <cell r="H836">
            <v>6</v>
          </cell>
          <cell r="I836">
            <v>37.975785999999999</v>
          </cell>
          <cell r="J836">
            <v>-122.31655499999999</v>
          </cell>
          <cell r="K836" t="str">
            <v>RICHMOND</v>
          </cell>
          <cell r="L836" t="str">
            <v>CONTRA COSTA</v>
          </cell>
          <cell r="M836">
            <v>1</v>
          </cell>
        </row>
        <row r="837">
          <cell r="A837">
            <v>59365</v>
          </cell>
          <cell r="B837" t="str">
            <v>WEEKDAY</v>
          </cell>
          <cell r="C837">
            <v>4741</v>
          </cell>
          <cell r="D837">
            <v>1304120</v>
          </cell>
          <cell r="E837" t="str">
            <v>CONESTOGA WAY &amp; CASTRO RANCH</v>
          </cell>
          <cell r="F837">
            <v>0</v>
          </cell>
          <cell r="G837">
            <v>0</v>
          </cell>
          <cell r="H837">
            <v>0</v>
          </cell>
          <cell r="I837">
            <v>37.963754000000002</v>
          </cell>
          <cell r="J837">
            <v>-122.25611600000001</v>
          </cell>
          <cell r="K837" t="str">
            <v>RICHMOND</v>
          </cell>
          <cell r="L837" t="str">
            <v>CONTRA COSTA</v>
          </cell>
          <cell r="M837">
            <v>1</v>
          </cell>
        </row>
        <row r="838">
          <cell r="A838">
            <v>57574</v>
          </cell>
          <cell r="B838" t="str">
            <v>WEEKDAY</v>
          </cell>
          <cell r="C838">
            <v>2003</v>
          </cell>
          <cell r="D838">
            <v>1304130</v>
          </cell>
          <cell r="E838" t="str">
            <v>HARRY ELLS PLACE &amp; LOVONYA D</v>
          </cell>
          <cell r="F838">
            <v>12</v>
          </cell>
          <cell r="G838">
            <v>6</v>
          </cell>
          <cell r="H838">
            <v>18</v>
          </cell>
          <cell r="I838">
            <v>37.932938999999998</v>
          </cell>
          <cell r="J838">
            <v>-122.337093</v>
          </cell>
          <cell r="K838" t="str">
            <v>RICHMOND</v>
          </cell>
          <cell r="L838" t="str">
            <v>CONTRA COSTA</v>
          </cell>
          <cell r="M838">
            <v>1</v>
          </cell>
        </row>
        <row r="839">
          <cell r="A839">
            <v>56254</v>
          </cell>
          <cell r="B839" t="str">
            <v>WEEKDAY</v>
          </cell>
          <cell r="C839">
            <v>4879</v>
          </cell>
          <cell r="D839">
            <v>1304160</v>
          </cell>
          <cell r="E839" t="str">
            <v>GARVIN AV &amp; 23RD ST</v>
          </cell>
          <cell r="F839">
            <v>0</v>
          </cell>
          <cell r="G839">
            <v>0</v>
          </cell>
          <cell r="H839">
            <v>0</v>
          </cell>
          <cell r="I839">
            <v>37.943581999999999</v>
          </cell>
          <cell r="J839">
            <v>-122.34704600000001</v>
          </cell>
          <cell r="K839" t="str">
            <v>RICHMOND</v>
          </cell>
          <cell r="L839" t="str">
            <v>CONTRA COSTA</v>
          </cell>
          <cell r="M839">
            <v>1</v>
          </cell>
        </row>
        <row r="840">
          <cell r="A840">
            <v>53530</v>
          </cell>
          <cell r="B840" t="str">
            <v>WEEKDAY</v>
          </cell>
          <cell r="C840">
            <v>1034</v>
          </cell>
          <cell r="D840">
            <v>1304180</v>
          </cell>
          <cell r="E840" t="str">
            <v>S GARRARD BLVD &amp; W CUTTING B</v>
          </cell>
          <cell r="F840">
            <v>38</v>
          </cell>
          <cell r="G840">
            <v>4</v>
          </cell>
          <cell r="H840">
            <v>42</v>
          </cell>
          <cell r="I840">
            <v>37.925184999999999</v>
          </cell>
          <cell r="J840">
            <v>-122.383352</v>
          </cell>
          <cell r="K840" t="str">
            <v>RICHMOND</v>
          </cell>
          <cell r="L840" t="str">
            <v>CONTRA COSTA</v>
          </cell>
          <cell r="M840">
            <v>1</v>
          </cell>
        </row>
        <row r="841">
          <cell r="A841">
            <v>54311</v>
          </cell>
          <cell r="B841" t="str">
            <v>WEEKDAY</v>
          </cell>
          <cell r="C841">
            <v>2064</v>
          </cell>
          <cell r="D841">
            <v>1304190</v>
          </cell>
          <cell r="E841" t="str">
            <v>MACDONALD AV &amp; 42ND ST</v>
          </cell>
          <cell r="F841">
            <v>10</v>
          </cell>
          <cell r="G841">
            <v>7</v>
          </cell>
          <cell r="H841">
            <v>17</v>
          </cell>
          <cell r="I841">
            <v>37.933343999999998</v>
          </cell>
          <cell r="J841">
            <v>-122.330241</v>
          </cell>
          <cell r="K841" t="str">
            <v>RICHMOND</v>
          </cell>
          <cell r="L841" t="str">
            <v>CONTRA COSTA</v>
          </cell>
          <cell r="M841">
            <v>1</v>
          </cell>
        </row>
        <row r="842">
          <cell r="A842">
            <v>50502</v>
          </cell>
          <cell r="B842" t="str">
            <v>WEEKDAY</v>
          </cell>
          <cell r="C842">
            <v>1337</v>
          </cell>
          <cell r="D842">
            <v>1304210</v>
          </cell>
          <cell r="E842" t="str">
            <v>MACDONALD AV &amp; 44TH ST</v>
          </cell>
          <cell r="F842">
            <v>18</v>
          </cell>
          <cell r="G842">
            <v>13</v>
          </cell>
          <cell r="H842">
            <v>31</v>
          </cell>
          <cell r="I842">
            <v>37.933027000000003</v>
          </cell>
          <cell r="J842">
            <v>-122.328013</v>
          </cell>
          <cell r="K842" t="str">
            <v>RICHMOND</v>
          </cell>
          <cell r="L842" t="str">
            <v>CONTRA COSTA</v>
          </cell>
          <cell r="M842">
            <v>1</v>
          </cell>
        </row>
        <row r="843">
          <cell r="A843">
            <v>52011</v>
          </cell>
          <cell r="B843" t="str">
            <v>WEEKDAY</v>
          </cell>
          <cell r="C843">
            <v>2882</v>
          </cell>
          <cell r="D843">
            <v>1304280</v>
          </cell>
          <cell r="E843" t="str">
            <v>FRED JACKSON WAY &amp; GROVE AV</v>
          </cell>
          <cell r="F843">
            <v>3</v>
          </cell>
          <cell r="G843">
            <v>5</v>
          </cell>
          <cell r="H843">
            <v>8</v>
          </cell>
          <cell r="I843">
            <v>37.956321000000003</v>
          </cell>
          <cell r="J843">
            <v>-122.36707</v>
          </cell>
          <cell r="K843" t="str">
            <v>RICHMOND</v>
          </cell>
          <cell r="L843" t="str">
            <v>CONTRA COSTA</v>
          </cell>
          <cell r="M843">
            <v>1</v>
          </cell>
        </row>
        <row r="844">
          <cell r="A844">
            <v>54884</v>
          </cell>
          <cell r="B844" t="str">
            <v>WEEKDAY</v>
          </cell>
          <cell r="C844">
            <v>3688</v>
          </cell>
          <cell r="D844">
            <v>1304290</v>
          </cell>
          <cell r="E844" t="str">
            <v>REGATTA BLVD &amp; NORTHSHORE DR</v>
          </cell>
          <cell r="F844">
            <v>3</v>
          </cell>
          <cell r="G844">
            <v>0</v>
          </cell>
          <cell r="H844">
            <v>4</v>
          </cell>
          <cell r="I844">
            <v>37.917292000000003</v>
          </cell>
          <cell r="J844">
            <v>-122.352577</v>
          </cell>
          <cell r="K844" t="str">
            <v>RICHMOND</v>
          </cell>
          <cell r="L844" t="str">
            <v>CONTRA COSTA</v>
          </cell>
          <cell r="M844">
            <v>1</v>
          </cell>
        </row>
        <row r="845">
          <cell r="A845">
            <v>54541</v>
          </cell>
          <cell r="B845" t="str">
            <v>WEEKDAY</v>
          </cell>
          <cell r="C845">
            <v>1127</v>
          </cell>
          <cell r="D845">
            <v>1304300</v>
          </cell>
          <cell r="E845" t="str">
            <v>HARBOUR WAY S &amp; FORD POINT</v>
          </cell>
          <cell r="F845">
            <v>22</v>
          </cell>
          <cell r="G845">
            <v>17</v>
          </cell>
          <cell r="H845">
            <v>39</v>
          </cell>
          <cell r="I845">
            <v>37.910625000000003</v>
          </cell>
          <cell r="J845">
            <v>-122.358981</v>
          </cell>
          <cell r="K845" t="str">
            <v>RICHMOND</v>
          </cell>
          <cell r="L845" t="str">
            <v>CONTRA COSTA</v>
          </cell>
          <cell r="M845">
            <v>1</v>
          </cell>
        </row>
        <row r="846">
          <cell r="A846">
            <v>59532</v>
          </cell>
          <cell r="B846" t="str">
            <v>WEEKDAY</v>
          </cell>
          <cell r="C846">
            <v>3892</v>
          </cell>
          <cell r="D846">
            <v>1304310</v>
          </cell>
          <cell r="E846" t="str">
            <v>MARINA WAY S &amp; REGATTA BLVD</v>
          </cell>
          <cell r="F846">
            <v>0</v>
          </cell>
          <cell r="G846">
            <v>3</v>
          </cell>
          <cell r="H846">
            <v>3</v>
          </cell>
          <cell r="I846">
            <v>37.917152999999999</v>
          </cell>
          <cell r="J846">
            <v>-122.356049</v>
          </cell>
          <cell r="K846" t="str">
            <v>RICHMOND</v>
          </cell>
          <cell r="L846" t="str">
            <v>CONTRA COSTA</v>
          </cell>
          <cell r="M846">
            <v>1</v>
          </cell>
        </row>
        <row r="847">
          <cell r="A847">
            <v>57687</v>
          </cell>
          <cell r="B847" t="str">
            <v>WEEKDAY</v>
          </cell>
          <cell r="C847">
            <v>3928</v>
          </cell>
          <cell r="D847">
            <v>1304330</v>
          </cell>
          <cell r="E847" t="str">
            <v>MARINA WAY S &amp; REGATTA BLVD</v>
          </cell>
          <cell r="F847">
            <v>3</v>
          </cell>
          <cell r="G847">
            <v>0</v>
          </cell>
          <cell r="H847">
            <v>3</v>
          </cell>
          <cell r="I847">
            <v>37.917175</v>
          </cell>
          <cell r="J847">
            <v>-122.35577000000001</v>
          </cell>
          <cell r="K847" t="str">
            <v>RICHMOND</v>
          </cell>
          <cell r="L847" t="str">
            <v>CONTRA COSTA</v>
          </cell>
          <cell r="M847">
            <v>1</v>
          </cell>
        </row>
        <row r="848">
          <cell r="A848">
            <v>59343</v>
          </cell>
          <cell r="B848" t="str">
            <v>WEEKDAY</v>
          </cell>
          <cell r="C848">
            <v>1152</v>
          </cell>
          <cell r="D848">
            <v>1304340</v>
          </cell>
          <cell r="E848" t="str">
            <v>S GARRARD BLVD &amp; W CUTTING B</v>
          </cell>
          <cell r="F848">
            <v>2</v>
          </cell>
          <cell r="G848">
            <v>36</v>
          </cell>
          <cell r="H848">
            <v>37</v>
          </cell>
          <cell r="I848">
            <v>37.925553000000001</v>
          </cell>
          <cell r="J848">
            <v>-122.383404</v>
          </cell>
          <cell r="K848" t="str">
            <v>RICHMOND</v>
          </cell>
          <cell r="L848" t="str">
            <v>CONTRA COSTA</v>
          </cell>
          <cell r="M848">
            <v>1</v>
          </cell>
        </row>
        <row r="849">
          <cell r="A849">
            <v>57898</v>
          </cell>
          <cell r="B849" t="str">
            <v>WEEKDAY</v>
          </cell>
          <cell r="C849">
            <v>1373</v>
          </cell>
          <cell r="D849">
            <v>1304350</v>
          </cell>
          <cell r="E849" t="str">
            <v>HALL AV &amp; MARINA WAY S</v>
          </cell>
          <cell r="F849">
            <v>5</v>
          </cell>
          <cell r="G849">
            <v>25</v>
          </cell>
          <cell r="H849">
            <v>31</v>
          </cell>
          <cell r="I849">
            <v>37.913818999999997</v>
          </cell>
          <cell r="J849">
            <v>-122.356578</v>
          </cell>
          <cell r="K849" t="str">
            <v>RICHMOND</v>
          </cell>
          <cell r="L849" t="str">
            <v>CONTRA COSTA</v>
          </cell>
          <cell r="M849">
            <v>1</v>
          </cell>
        </row>
        <row r="850">
          <cell r="A850">
            <v>50134</v>
          </cell>
          <cell r="B850" t="str">
            <v>WEEKDAY</v>
          </cell>
          <cell r="C850">
            <v>561</v>
          </cell>
          <cell r="D850">
            <v>1304360</v>
          </cell>
          <cell r="E850" t="str">
            <v>MACDONALD AV &amp; MARINA WAY</v>
          </cell>
          <cell r="F850">
            <v>48</v>
          </cell>
          <cell r="G850">
            <v>36</v>
          </cell>
          <cell r="H850">
            <v>84</v>
          </cell>
          <cell r="I850">
            <v>37.935777000000002</v>
          </cell>
          <cell r="J850">
            <v>-122.35654700000001</v>
          </cell>
          <cell r="K850" t="str">
            <v>RICHMOND</v>
          </cell>
          <cell r="L850" t="str">
            <v>CONTRA COSTA</v>
          </cell>
          <cell r="M850">
            <v>1</v>
          </cell>
        </row>
        <row r="851">
          <cell r="A851">
            <v>50136</v>
          </cell>
          <cell r="B851" t="str">
            <v>WEEKDAY</v>
          </cell>
          <cell r="C851">
            <v>1086</v>
          </cell>
          <cell r="D851">
            <v>1304370</v>
          </cell>
          <cell r="E851" t="str">
            <v>MACDONALD AV &amp; 11TH ST</v>
          </cell>
          <cell r="F851">
            <v>20</v>
          </cell>
          <cell r="G851">
            <v>20</v>
          </cell>
          <cell r="H851">
            <v>40</v>
          </cell>
          <cell r="I851">
            <v>37.935786</v>
          </cell>
          <cell r="J851">
            <v>-122.359348</v>
          </cell>
          <cell r="K851" t="str">
            <v>RICHMOND</v>
          </cell>
          <cell r="L851" t="str">
            <v>CONTRA COSTA</v>
          </cell>
          <cell r="M851">
            <v>1</v>
          </cell>
        </row>
        <row r="852">
          <cell r="A852">
            <v>50137</v>
          </cell>
          <cell r="B852" t="str">
            <v>WEEKDAY</v>
          </cell>
          <cell r="C852">
            <v>411</v>
          </cell>
          <cell r="D852">
            <v>1304380</v>
          </cell>
          <cell r="E852" t="str">
            <v>MACDONALD AV &amp; 12TH ST</v>
          </cell>
          <cell r="F852">
            <v>56</v>
          </cell>
          <cell r="G852">
            <v>60</v>
          </cell>
          <cell r="H852">
            <v>116</v>
          </cell>
          <cell r="I852">
            <v>37.935612999999996</v>
          </cell>
          <cell r="J852">
            <v>-122.35758300000001</v>
          </cell>
          <cell r="K852" t="str">
            <v>RICHMOND</v>
          </cell>
          <cell r="L852" t="str">
            <v>CONTRA COSTA</v>
          </cell>
          <cell r="M852">
            <v>1</v>
          </cell>
        </row>
        <row r="853">
          <cell r="A853">
            <v>50138</v>
          </cell>
          <cell r="B853" t="str">
            <v>WEEKDAY</v>
          </cell>
          <cell r="C853">
            <v>1057</v>
          </cell>
          <cell r="D853">
            <v>1304390</v>
          </cell>
          <cell r="E853" t="str">
            <v>MACDONALD AV &amp; MARINA WAY</v>
          </cell>
          <cell r="F853">
            <v>22</v>
          </cell>
          <cell r="G853">
            <v>20</v>
          </cell>
          <cell r="H853">
            <v>41</v>
          </cell>
          <cell r="I853">
            <v>37.935662000000001</v>
          </cell>
          <cell r="J853">
            <v>-122.35582599999999</v>
          </cell>
          <cell r="K853" t="str">
            <v>RICHMOND</v>
          </cell>
          <cell r="L853" t="str">
            <v>CONTRA COSTA</v>
          </cell>
          <cell r="M853">
            <v>1</v>
          </cell>
        </row>
        <row r="854">
          <cell r="A854">
            <v>50603</v>
          </cell>
          <cell r="B854" t="str">
            <v>WEEKDAY</v>
          </cell>
          <cell r="C854">
            <v>1506</v>
          </cell>
          <cell r="D854">
            <v>1304400</v>
          </cell>
          <cell r="E854" t="str">
            <v>MARINA WAY &amp; MACDONALD AV</v>
          </cell>
          <cell r="F854">
            <v>20</v>
          </cell>
          <cell r="G854">
            <v>7</v>
          </cell>
          <cell r="H854">
            <v>27</v>
          </cell>
          <cell r="I854">
            <v>37.936487999999997</v>
          </cell>
          <cell r="J854">
            <v>-122.355902</v>
          </cell>
          <cell r="K854" t="str">
            <v>RICHMOND</v>
          </cell>
          <cell r="L854" t="str">
            <v>CONTRA COSTA</v>
          </cell>
          <cell r="M854">
            <v>1</v>
          </cell>
        </row>
        <row r="855">
          <cell r="A855">
            <v>58772</v>
          </cell>
          <cell r="B855" t="str">
            <v>WEEKDAY</v>
          </cell>
          <cell r="C855">
            <v>3386</v>
          </cell>
          <cell r="D855">
            <v>1600010</v>
          </cell>
          <cell r="E855" t="str">
            <v>11TH ST &amp; #3069</v>
          </cell>
          <cell r="F855">
            <v>4</v>
          </cell>
          <cell r="G855">
            <v>1</v>
          </cell>
          <cell r="H855">
            <v>5</v>
          </cell>
          <cell r="I855">
            <v>37.976041000000002</v>
          </cell>
          <cell r="J855">
            <v>-122.351454</v>
          </cell>
          <cell r="K855" t="str">
            <v>SAN PABLO</v>
          </cell>
          <cell r="L855" t="str">
            <v>CONTRA COSTA</v>
          </cell>
          <cell r="M855">
            <v>1</v>
          </cell>
        </row>
        <row r="856">
          <cell r="A856">
            <v>51184</v>
          </cell>
          <cell r="B856" t="str">
            <v>WEEKDAY</v>
          </cell>
          <cell r="C856">
            <v>3748</v>
          </cell>
          <cell r="D856">
            <v>1600020</v>
          </cell>
          <cell r="E856" t="str">
            <v>11TH ST &amp; STONINGTON AV</v>
          </cell>
          <cell r="F856">
            <v>2</v>
          </cell>
          <cell r="G856">
            <v>2</v>
          </cell>
          <cell r="H856">
            <v>3</v>
          </cell>
          <cell r="I856">
            <v>37.97683</v>
          </cell>
          <cell r="J856">
            <v>-122.351095</v>
          </cell>
          <cell r="K856" t="str">
            <v>SAN PABLO</v>
          </cell>
          <cell r="L856" t="str">
            <v>CONTRA COSTA</v>
          </cell>
          <cell r="M856">
            <v>1</v>
          </cell>
        </row>
        <row r="857">
          <cell r="A857">
            <v>55680</v>
          </cell>
          <cell r="B857" t="str">
            <v>WEEKDAY</v>
          </cell>
          <cell r="C857">
            <v>3034</v>
          </cell>
          <cell r="D857">
            <v>1600030</v>
          </cell>
          <cell r="E857" t="str">
            <v>23RD ST &amp; BUSH AV</v>
          </cell>
          <cell r="F857">
            <v>5</v>
          </cell>
          <cell r="G857">
            <v>2</v>
          </cell>
          <cell r="H857">
            <v>7</v>
          </cell>
          <cell r="I857">
            <v>37.955851000000003</v>
          </cell>
          <cell r="J857">
            <v>-122.347432</v>
          </cell>
          <cell r="K857" t="str">
            <v>SAN PABLO</v>
          </cell>
          <cell r="L857" t="str">
            <v>CONTRA COSTA</v>
          </cell>
          <cell r="M857">
            <v>1</v>
          </cell>
        </row>
        <row r="858">
          <cell r="A858">
            <v>55890</v>
          </cell>
          <cell r="B858" t="str">
            <v>WEEKDAY</v>
          </cell>
          <cell r="C858">
            <v>2743</v>
          </cell>
          <cell r="D858">
            <v>1600040</v>
          </cell>
          <cell r="E858" t="str">
            <v>23RD ST &amp; DOVER AV</v>
          </cell>
          <cell r="F858">
            <v>2</v>
          </cell>
          <cell r="G858">
            <v>8</v>
          </cell>
          <cell r="H858">
            <v>9</v>
          </cell>
          <cell r="I858">
            <v>37.958331000000001</v>
          </cell>
          <cell r="J858">
            <v>-122.346957</v>
          </cell>
          <cell r="K858" t="str">
            <v>SAN PABLO</v>
          </cell>
          <cell r="L858" t="str">
            <v>CONTRA COSTA</v>
          </cell>
          <cell r="M858">
            <v>1</v>
          </cell>
        </row>
        <row r="859">
          <cell r="A859">
            <v>56033</v>
          </cell>
          <cell r="B859" t="str">
            <v>WEEKDAY</v>
          </cell>
          <cell r="C859">
            <v>2919</v>
          </cell>
          <cell r="D859">
            <v>1600050</v>
          </cell>
          <cell r="E859" t="str">
            <v>23RD ST &amp; DOVER AV</v>
          </cell>
          <cell r="F859">
            <v>6</v>
          </cell>
          <cell r="G859">
            <v>2</v>
          </cell>
          <cell r="H859">
            <v>8</v>
          </cell>
          <cell r="I859">
            <v>37.958779</v>
          </cell>
          <cell r="J859">
            <v>-122.347014</v>
          </cell>
          <cell r="K859" t="str">
            <v>SAN PABLO</v>
          </cell>
          <cell r="L859" t="str">
            <v>CONTRA COSTA</v>
          </cell>
          <cell r="M859">
            <v>1</v>
          </cell>
        </row>
        <row r="860">
          <cell r="A860">
            <v>55368</v>
          </cell>
          <cell r="B860" t="str">
            <v>WEEKDAY</v>
          </cell>
          <cell r="C860">
            <v>2777</v>
          </cell>
          <cell r="D860">
            <v>1600080</v>
          </cell>
          <cell r="E860" t="str">
            <v>23RD ST &amp; PINE AV</v>
          </cell>
          <cell r="F860">
            <v>1</v>
          </cell>
          <cell r="G860">
            <v>8</v>
          </cell>
          <cell r="H860">
            <v>9</v>
          </cell>
          <cell r="I860">
            <v>37.954881999999998</v>
          </cell>
          <cell r="J860">
            <v>-122.34725400000001</v>
          </cell>
          <cell r="K860" t="str">
            <v>SAN PABLO</v>
          </cell>
          <cell r="L860" t="str">
            <v>CONTRA COSTA</v>
          </cell>
          <cell r="M860">
            <v>1</v>
          </cell>
        </row>
        <row r="861">
          <cell r="A861">
            <v>55381</v>
          </cell>
          <cell r="B861" t="str">
            <v>WEEKDAY</v>
          </cell>
          <cell r="C861">
            <v>2242</v>
          </cell>
          <cell r="D861">
            <v>1600090</v>
          </cell>
          <cell r="E861" t="str">
            <v>23RD ST &amp; STANDARD AV</v>
          </cell>
          <cell r="F861">
            <v>3</v>
          </cell>
          <cell r="G861">
            <v>12</v>
          </cell>
          <cell r="H861">
            <v>14</v>
          </cell>
          <cell r="I861">
            <v>37.961765</v>
          </cell>
          <cell r="J861">
            <v>-122.345653</v>
          </cell>
          <cell r="K861" t="str">
            <v>SAN PABLO</v>
          </cell>
          <cell r="L861" t="str">
            <v>CONTRA COSTA</v>
          </cell>
          <cell r="M861">
            <v>1</v>
          </cell>
        </row>
        <row r="862">
          <cell r="A862">
            <v>56099</v>
          </cell>
          <cell r="B862" t="str">
            <v>WEEKDAY</v>
          </cell>
          <cell r="C862">
            <v>2904</v>
          </cell>
          <cell r="D862">
            <v>1600110</v>
          </cell>
          <cell r="E862" t="str">
            <v>BROADWAY AV &amp; 11TH ST</v>
          </cell>
          <cell r="F862">
            <v>2</v>
          </cell>
          <cell r="G862">
            <v>6</v>
          </cell>
          <cell r="H862">
            <v>8</v>
          </cell>
          <cell r="I862">
            <v>37.974924999999999</v>
          </cell>
          <cell r="J862">
            <v>-122.351527</v>
          </cell>
          <cell r="K862" t="str">
            <v>SAN PABLO</v>
          </cell>
          <cell r="L862" t="str">
            <v>CONTRA COSTA</v>
          </cell>
          <cell r="M862">
            <v>1</v>
          </cell>
        </row>
        <row r="863">
          <cell r="A863">
            <v>55910</v>
          </cell>
          <cell r="B863" t="str">
            <v>WEEKDAY</v>
          </cell>
          <cell r="C863">
            <v>3655</v>
          </cell>
          <cell r="D863">
            <v>1600120</v>
          </cell>
          <cell r="E863" t="str">
            <v>BROADWAY AV &amp; 12TH ST</v>
          </cell>
          <cell r="F863">
            <v>3</v>
          </cell>
          <cell r="G863">
            <v>1</v>
          </cell>
          <cell r="H863">
            <v>4</v>
          </cell>
          <cell r="I863">
            <v>37.974541000000002</v>
          </cell>
          <cell r="J863">
            <v>-122.351321</v>
          </cell>
          <cell r="K863" t="str">
            <v>SAN PABLO</v>
          </cell>
          <cell r="L863" t="str">
            <v>CONTRA COSTA</v>
          </cell>
          <cell r="M863">
            <v>1</v>
          </cell>
        </row>
        <row r="864">
          <cell r="A864">
            <v>55412</v>
          </cell>
          <cell r="B864" t="str">
            <v>WEEKDAY</v>
          </cell>
          <cell r="C864">
            <v>3222</v>
          </cell>
          <cell r="D864">
            <v>1600130</v>
          </cell>
          <cell r="E864" t="str">
            <v>BROADWAY AV &amp; 14TH ST</v>
          </cell>
          <cell r="F864">
            <v>4</v>
          </cell>
          <cell r="G864">
            <v>2</v>
          </cell>
          <cell r="H864">
            <v>6</v>
          </cell>
          <cell r="I864">
            <v>37.973149999999997</v>
          </cell>
          <cell r="J864">
            <v>-122.349935</v>
          </cell>
          <cell r="K864" t="str">
            <v>SAN PABLO</v>
          </cell>
          <cell r="L864" t="str">
            <v>CONTRA COSTA</v>
          </cell>
          <cell r="M864">
            <v>1</v>
          </cell>
        </row>
        <row r="865">
          <cell r="A865">
            <v>52248</v>
          </cell>
          <cell r="B865" t="str">
            <v>WEEKDAY</v>
          </cell>
          <cell r="C865">
            <v>4100</v>
          </cell>
          <cell r="D865">
            <v>1600150</v>
          </cell>
          <cell r="E865" t="str">
            <v>BROADWAY AV &amp; 17TH ST</v>
          </cell>
          <cell r="F865">
            <v>1</v>
          </cell>
          <cell r="G865">
            <v>1</v>
          </cell>
          <cell r="H865">
            <v>2</v>
          </cell>
          <cell r="I865">
            <v>37.970973000000001</v>
          </cell>
          <cell r="J865">
            <v>-122.347768</v>
          </cell>
          <cell r="K865" t="str">
            <v>SAN PABLO</v>
          </cell>
          <cell r="L865" t="str">
            <v>CONTRA COSTA</v>
          </cell>
          <cell r="M865">
            <v>1</v>
          </cell>
        </row>
        <row r="866">
          <cell r="A866">
            <v>55682</v>
          </cell>
          <cell r="B866" t="str">
            <v>WEEKDAY</v>
          </cell>
          <cell r="C866">
            <v>3365</v>
          </cell>
          <cell r="D866">
            <v>1600160</v>
          </cell>
          <cell r="E866" t="str">
            <v>BROADWAY AV &amp; 17TH ST</v>
          </cell>
          <cell r="F866">
            <v>1</v>
          </cell>
          <cell r="G866">
            <v>4</v>
          </cell>
          <cell r="H866">
            <v>5</v>
          </cell>
          <cell r="I866">
            <v>37.971321000000003</v>
          </cell>
          <cell r="J866">
            <v>-122.347943</v>
          </cell>
          <cell r="K866" t="str">
            <v>SAN PABLO</v>
          </cell>
          <cell r="L866" t="str">
            <v>CONTRA COSTA</v>
          </cell>
          <cell r="M866">
            <v>1</v>
          </cell>
        </row>
        <row r="867">
          <cell r="A867">
            <v>53590</v>
          </cell>
          <cell r="B867" t="str">
            <v>WEEKDAY</v>
          </cell>
          <cell r="C867">
            <v>3464</v>
          </cell>
          <cell r="D867">
            <v>1600170</v>
          </cell>
          <cell r="E867" t="str">
            <v>BROADWAY AV &amp; 20TH ST</v>
          </cell>
          <cell r="F867">
            <v>1</v>
          </cell>
          <cell r="G867">
            <v>4</v>
          </cell>
          <cell r="H867">
            <v>5</v>
          </cell>
          <cell r="I867">
            <v>37.969237</v>
          </cell>
          <cell r="J867">
            <v>-122.346048</v>
          </cell>
          <cell r="K867" t="str">
            <v>SAN PABLO</v>
          </cell>
          <cell r="L867" t="str">
            <v>CONTRA COSTA</v>
          </cell>
          <cell r="M867">
            <v>1</v>
          </cell>
        </row>
        <row r="868">
          <cell r="A868">
            <v>57644</v>
          </cell>
          <cell r="B868" t="str">
            <v>WEEKDAY</v>
          </cell>
          <cell r="C868">
            <v>3660</v>
          </cell>
          <cell r="D868">
            <v>1600180</v>
          </cell>
          <cell r="E868" t="str">
            <v>BROADWAY AV &amp; 20TH ST</v>
          </cell>
          <cell r="F868">
            <v>3</v>
          </cell>
          <cell r="G868">
            <v>1</v>
          </cell>
          <cell r="H868">
            <v>4</v>
          </cell>
          <cell r="I868">
            <v>37.969501999999999</v>
          </cell>
          <cell r="J868">
            <v>-122.34616200000001</v>
          </cell>
          <cell r="K868" t="str">
            <v>SAN PABLO</v>
          </cell>
          <cell r="L868" t="str">
            <v>CONTRA COSTA</v>
          </cell>
          <cell r="M868">
            <v>1</v>
          </cell>
        </row>
        <row r="869">
          <cell r="A869">
            <v>56768</v>
          </cell>
          <cell r="B869" t="str">
            <v>WEEKDAY</v>
          </cell>
          <cell r="C869">
            <v>4196</v>
          </cell>
          <cell r="D869">
            <v>1600190</v>
          </cell>
          <cell r="E869" t="str">
            <v>BROADWAY AV &amp; RIVERS ST</v>
          </cell>
          <cell r="F869">
            <v>1</v>
          </cell>
          <cell r="G869">
            <v>1</v>
          </cell>
          <cell r="H869">
            <v>2</v>
          </cell>
          <cell r="I869">
            <v>37.973402999999998</v>
          </cell>
          <cell r="J869">
            <v>-122.34995000000001</v>
          </cell>
          <cell r="K869" t="str">
            <v>SAN PABLO</v>
          </cell>
          <cell r="L869" t="str">
            <v>CONTRA COSTA</v>
          </cell>
          <cell r="M869">
            <v>1</v>
          </cell>
        </row>
        <row r="870">
          <cell r="A870">
            <v>59844</v>
          </cell>
          <cell r="B870" t="str">
            <v>WEEKDAY</v>
          </cell>
          <cell r="C870">
            <v>3885</v>
          </cell>
          <cell r="D870">
            <v>1600200</v>
          </cell>
          <cell r="E870" t="str">
            <v>CHURCH LN &amp; DOVER AV</v>
          </cell>
          <cell r="F870">
            <v>2</v>
          </cell>
          <cell r="G870">
            <v>1</v>
          </cell>
          <cell r="H870">
            <v>3</v>
          </cell>
          <cell r="I870">
            <v>37.957529999999998</v>
          </cell>
          <cell r="J870">
            <v>-122.341556</v>
          </cell>
          <cell r="K870" t="str">
            <v>SAN PABLO</v>
          </cell>
          <cell r="L870" t="str">
            <v>CONTRA COSTA</v>
          </cell>
          <cell r="M870">
            <v>1</v>
          </cell>
        </row>
        <row r="871">
          <cell r="A871">
            <v>54540</v>
          </cell>
          <cell r="B871" t="str">
            <v>WEEKDAY</v>
          </cell>
          <cell r="C871">
            <v>2153</v>
          </cell>
          <cell r="D871">
            <v>1600210</v>
          </cell>
          <cell r="E871" t="str">
            <v>CHURCH LN &amp; EL PORTAL DR</v>
          </cell>
          <cell r="F871">
            <v>14</v>
          </cell>
          <cell r="G871">
            <v>2</v>
          </cell>
          <cell r="H871">
            <v>15</v>
          </cell>
          <cell r="I871">
            <v>37.962558999999999</v>
          </cell>
          <cell r="J871">
            <v>-122.33644</v>
          </cell>
          <cell r="K871" t="str">
            <v>SAN PABLO</v>
          </cell>
          <cell r="L871" t="str">
            <v>CONTRA COSTA</v>
          </cell>
          <cell r="M871">
            <v>1</v>
          </cell>
        </row>
        <row r="872">
          <cell r="A872">
            <v>54571</v>
          </cell>
          <cell r="B872" t="str">
            <v>WEEKDAY</v>
          </cell>
          <cell r="C872">
            <v>2315</v>
          </cell>
          <cell r="D872">
            <v>1600220</v>
          </cell>
          <cell r="E872" t="str">
            <v>CHURCH LN &amp; EL PORTAL DR</v>
          </cell>
          <cell r="F872">
            <v>1</v>
          </cell>
          <cell r="G872">
            <v>12</v>
          </cell>
          <cell r="H872">
            <v>13</v>
          </cell>
          <cell r="I872">
            <v>37.962549000000003</v>
          </cell>
          <cell r="J872">
            <v>-122.33633399999999</v>
          </cell>
          <cell r="K872" t="str">
            <v>SAN PABLO</v>
          </cell>
          <cell r="L872" t="str">
            <v>CONTRA COSTA</v>
          </cell>
          <cell r="M872">
            <v>1</v>
          </cell>
        </row>
        <row r="873">
          <cell r="A873">
            <v>50448</v>
          </cell>
          <cell r="B873" t="str">
            <v>WEEKDAY</v>
          </cell>
          <cell r="C873">
            <v>1858</v>
          </cell>
          <cell r="D873">
            <v>1600230</v>
          </cell>
          <cell r="E873" t="str">
            <v>CHURCH LN &amp; SAN PABLO ADULT</v>
          </cell>
          <cell r="F873">
            <v>2</v>
          </cell>
          <cell r="G873">
            <v>18</v>
          </cell>
          <cell r="H873">
            <v>20</v>
          </cell>
          <cell r="I873">
            <v>37.957574999999999</v>
          </cell>
          <cell r="J873">
            <v>-122.341223</v>
          </cell>
          <cell r="K873" t="str">
            <v>SAN PABLO</v>
          </cell>
          <cell r="L873" t="str">
            <v>CONTRA COSTA</v>
          </cell>
          <cell r="M873">
            <v>1</v>
          </cell>
        </row>
        <row r="874">
          <cell r="A874">
            <v>52205</v>
          </cell>
          <cell r="B874" t="str">
            <v>WEEKDAY</v>
          </cell>
          <cell r="C874">
            <v>1523</v>
          </cell>
          <cell r="D874">
            <v>1600240</v>
          </cell>
          <cell r="E874" t="str">
            <v>CHURCH LN &amp; SAN PABLO AV</v>
          </cell>
          <cell r="F874">
            <v>21</v>
          </cell>
          <cell r="G874">
            <v>6</v>
          </cell>
          <cell r="H874">
            <v>27</v>
          </cell>
          <cell r="I874">
            <v>37.958466999999999</v>
          </cell>
          <cell r="J874">
            <v>-122.340626</v>
          </cell>
          <cell r="K874" t="str">
            <v>SAN PABLO</v>
          </cell>
          <cell r="L874" t="str">
            <v>CONTRA COSTA</v>
          </cell>
          <cell r="M874">
            <v>1</v>
          </cell>
        </row>
        <row r="875">
          <cell r="A875">
            <v>51448</v>
          </cell>
          <cell r="B875" t="str">
            <v>WEEKDAY</v>
          </cell>
          <cell r="C875">
            <v>1848</v>
          </cell>
          <cell r="D875">
            <v>1600250</v>
          </cell>
          <cell r="E875" t="str">
            <v>CHURCH LN &amp; SAN PABLO AV</v>
          </cell>
          <cell r="F875">
            <v>3</v>
          </cell>
          <cell r="G875">
            <v>17</v>
          </cell>
          <cell r="H875">
            <v>20</v>
          </cell>
          <cell r="I875">
            <v>37.959119999999999</v>
          </cell>
          <cell r="J875">
            <v>-122.339803</v>
          </cell>
          <cell r="K875" t="str">
            <v>SAN PABLO</v>
          </cell>
          <cell r="L875" t="str">
            <v>CONTRA COSTA</v>
          </cell>
          <cell r="M875">
            <v>1</v>
          </cell>
        </row>
        <row r="876">
          <cell r="A876">
            <v>52284</v>
          </cell>
          <cell r="B876" t="str">
            <v>WEEKDAY</v>
          </cell>
          <cell r="C876">
            <v>4418</v>
          </cell>
          <cell r="D876">
            <v>1600260</v>
          </cell>
          <cell r="E876" t="str">
            <v>CHURCH LN &amp; ST JOSEPH CEMETE</v>
          </cell>
          <cell r="F876">
            <v>1</v>
          </cell>
          <cell r="G876">
            <v>1</v>
          </cell>
          <cell r="H876">
            <v>1</v>
          </cell>
          <cell r="I876">
            <v>37.961029000000003</v>
          </cell>
          <cell r="J876">
            <v>-122.33744900000001</v>
          </cell>
          <cell r="K876" t="str">
            <v>SAN PABLO</v>
          </cell>
          <cell r="L876" t="str">
            <v>CONTRA COSTA</v>
          </cell>
          <cell r="M876">
            <v>1</v>
          </cell>
        </row>
        <row r="877">
          <cell r="A877">
            <v>52448</v>
          </cell>
          <cell r="B877" t="str">
            <v>WEEKDAY</v>
          </cell>
          <cell r="C877">
            <v>3662</v>
          </cell>
          <cell r="D877">
            <v>1600270</v>
          </cell>
          <cell r="E877" t="str">
            <v>CHURCH LN &amp; ST JOSEPH CEMETE</v>
          </cell>
          <cell r="F877">
            <v>0</v>
          </cell>
          <cell r="G877">
            <v>3</v>
          </cell>
          <cell r="H877">
            <v>4</v>
          </cell>
          <cell r="I877">
            <v>37.961075999999998</v>
          </cell>
          <cell r="J877">
            <v>-122.337174</v>
          </cell>
          <cell r="K877" t="str">
            <v>SAN PABLO</v>
          </cell>
          <cell r="L877" t="str">
            <v>CONTRA COSTA</v>
          </cell>
          <cell r="M877">
            <v>1</v>
          </cell>
        </row>
        <row r="878">
          <cell r="A878">
            <v>54572</v>
          </cell>
          <cell r="B878" t="str">
            <v>WEEKDAY</v>
          </cell>
          <cell r="C878">
            <v>4078</v>
          </cell>
          <cell r="D878">
            <v>1600280</v>
          </cell>
          <cell r="E878" t="str">
            <v>CHURCH LN &amp; VILLA DR</v>
          </cell>
          <cell r="F878">
            <v>1</v>
          </cell>
          <cell r="G878">
            <v>1</v>
          </cell>
          <cell r="H878">
            <v>2</v>
          </cell>
          <cell r="I878">
            <v>37.956293000000002</v>
          </cell>
          <cell r="J878">
            <v>-122.342468</v>
          </cell>
          <cell r="K878" t="str">
            <v>SAN PABLO</v>
          </cell>
          <cell r="L878" t="str">
            <v>CONTRA COSTA</v>
          </cell>
          <cell r="M878">
            <v>1</v>
          </cell>
        </row>
        <row r="879">
          <cell r="A879">
            <v>53630</v>
          </cell>
          <cell r="B879" t="str">
            <v>WEEKDAY</v>
          </cell>
          <cell r="C879">
            <v>4094</v>
          </cell>
          <cell r="D879">
            <v>1600300</v>
          </cell>
          <cell r="E879" t="str">
            <v>CHURCH LN &amp; WILLOW RD</v>
          </cell>
          <cell r="F879">
            <v>1</v>
          </cell>
          <cell r="G879">
            <v>2</v>
          </cell>
          <cell r="H879">
            <v>2</v>
          </cell>
          <cell r="I879">
            <v>37.959916</v>
          </cell>
          <cell r="J879">
            <v>-122.338801</v>
          </cell>
          <cell r="K879" t="str">
            <v>SAN PABLO</v>
          </cell>
          <cell r="L879" t="str">
            <v>CONTRA COSTA</v>
          </cell>
          <cell r="M879">
            <v>1</v>
          </cell>
        </row>
        <row r="880">
          <cell r="A880">
            <v>55683</v>
          </cell>
          <cell r="B880" t="str">
            <v>WEEKDAY</v>
          </cell>
          <cell r="C880">
            <v>2638</v>
          </cell>
          <cell r="D880">
            <v>1600310</v>
          </cell>
          <cell r="E880" t="str">
            <v>CHURCH LN &amp; WILLOW RD</v>
          </cell>
          <cell r="F880">
            <v>8</v>
          </cell>
          <cell r="G880">
            <v>2</v>
          </cell>
          <cell r="H880">
            <v>10</v>
          </cell>
          <cell r="I880">
            <v>37.959646999999997</v>
          </cell>
          <cell r="J880">
            <v>-122.339376</v>
          </cell>
          <cell r="K880" t="str">
            <v>SAN PABLO</v>
          </cell>
          <cell r="L880" t="str">
            <v>CONTRA COSTA</v>
          </cell>
          <cell r="M880">
            <v>1</v>
          </cell>
        </row>
        <row r="881">
          <cell r="A881">
            <v>56899</v>
          </cell>
          <cell r="B881" t="str">
            <v>WEEKDAY</v>
          </cell>
          <cell r="C881">
            <v>1332</v>
          </cell>
          <cell r="D881">
            <v>1600320</v>
          </cell>
          <cell r="E881" t="str">
            <v>COLLEGE LN &amp; MISSION BELL DR</v>
          </cell>
          <cell r="F881">
            <v>20</v>
          </cell>
          <cell r="G881">
            <v>12</v>
          </cell>
          <cell r="H881">
            <v>32</v>
          </cell>
          <cell r="I881">
            <v>37.968865000000001</v>
          </cell>
          <cell r="J881">
            <v>-122.342716</v>
          </cell>
          <cell r="K881" t="str">
            <v>SAN PABLO</v>
          </cell>
          <cell r="L881" t="str">
            <v>CONTRA COSTA</v>
          </cell>
          <cell r="M881">
            <v>1</v>
          </cell>
        </row>
        <row r="882">
          <cell r="A882">
            <v>58441</v>
          </cell>
          <cell r="B882" t="str">
            <v>WEEKDAY</v>
          </cell>
          <cell r="C882">
            <v>1867</v>
          </cell>
          <cell r="D882">
            <v>1600340</v>
          </cell>
          <cell r="E882" t="str">
            <v>CONTRA COSTA COLLEGE</v>
          </cell>
          <cell r="F882">
            <v>12</v>
          </cell>
          <cell r="G882">
            <v>8</v>
          </cell>
          <cell r="H882">
            <v>20</v>
          </cell>
          <cell r="I882">
            <v>37.970790000000001</v>
          </cell>
          <cell r="J882">
            <v>-122.340386</v>
          </cell>
          <cell r="K882" t="str">
            <v>SAN PABLO</v>
          </cell>
          <cell r="L882" t="str">
            <v>CONTRA COSTA</v>
          </cell>
          <cell r="M882">
            <v>1</v>
          </cell>
        </row>
        <row r="883">
          <cell r="A883">
            <v>50503</v>
          </cell>
          <cell r="B883" t="str">
            <v>WEEKDAY</v>
          </cell>
          <cell r="C883">
            <v>1604</v>
          </cell>
          <cell r="D883">
            <v>1600350</v>
          </cell>
          <cell r="E883" t="str">
            <v>CONTRA COSTA COLLEGE</v>
          </cell>
          <cell r="F883">
            <v>7</v>
          </cell>
          <cell r="G883">
            <v>18</v>
          </cell>
          <cell r="H883">
            <v>25</v>
          </cell>
          <cell r="I883">
            <v>37.970976999999998</v>
          </cell>
          <cell r="J883">
            <v>-122.341184</v>
          </cell>
          <cell r="K883" t="str">
            <v>SAN PABLO</v>
          </cell>
          <cell r="L883" t="str">
            <v>CONTRA COSTA</v>
          </cell>
          <cell r="M883">
            <v>1</v>
          </cell>
        </row>
        <row r="884">
          <cell r="A884">
            <v>56662</v>
          </cell>
          <cell r="B884" t="str">
            <v>WEEKDAY</v>
          </cell>
          <cell r="C884">
            <v>1344</v>
          </cell>
          <cell r="D884">
            <v>1600360</v>
          </cell>
          <cell r="E884" t="str">
            <v>CONTRA COSTA COLLEGE</v>
          </cell>
          <cell r="F884">
            <v>17</v>
          </cell>
          <cell r="G884">
            <v>15</v>
          </cell>
          <cell r="H884">
            <v>31</v>
          </cell>
          <cell r="I884">
            <v>37.971027999999997</v>
          </cell>
          <cell r="J884">
            <v>-122.34144999999999</v>
          </cell>
          <cell r="K884" t="str">
            <v>SAN PABLO</v>
          </cell>
          <cell r="L884" t="str">
            <v>CONTRA COSTA</v>
          </cell>
          <cell r="M884">
            <v>1</v>
          </cell>
        </row>
        <row r="885">
          <cell r="A885">
            <v>55959</v>
          </cell>
          <cell r="B885" t="str">
            <v>WEEKDAY</v>
          </cell>
          <cell r="C885">
            <v>1014</v>
          </cell>
          <cell r="D885">
            <v>1600370</v>
          </cell>
          <cell r="E885" t="str">
            <v>CONTRA COSTA COLLEGE</v>
          </cell>
          <cell r="F885">
            <v>24</v>
          </cell>
          <cell r="G885">
            <v>19</v>
          </cell>
          <cell r="H885">
            <v>43</v>
          </cell>
          <cell r="I885">
            <v>37.970815999999999</v>
          </cell>
          <cell r="J885">
            <v>-122.340298</v>
          </cell>
          <cell r="K885" t="str">
            <v>SAN PABLO</v>
          </cell>
          <cell r="L885" t="str">
            <v>CONTRA COSTA</v>
          </cell>
          <cell r="M885">
            <v>1</v>
          </cell>
        </row>
        <row r="886">
          <cell r="A886">
            <v>55114</v>
          </cell>
          <cell r="B886" t="str">
            <v>WEEKDAY</v>
          </cell>
          <cell r="C886">
            <v>1271</v>
          </cell>
          <cell r="D886">
            <v>1600380</v>
          </cell>
          <cell r="E886" t="str">
            <v>CONTRA COSTA COLLEGE</v>
          </cell>
          <cell r="F886">
            <v>14</v>
          </cell>
          <cell r="G886">
            <v>19</v>
          </cell>
          <cell r="H886">
            <v>34</v>
          </cell>
          <cell r="I886">
            <v>37.970579999999998</v>
          </cell>
          <cell r="J886">
            <v>-122.340508</v>
          </cell>
          <cell r="K886" t="str">
            <v>SAN PABLO</v>
          </cell>
          <cell r="L886" t="str">
            <v>CONTRA COSTA</v>
          </cell>
          <cell r="M886">
            <v>1</v>
          </cell>
        </row>
        <row r="887">
          <cell r="A887">
            <v>53733</v>
          </cell>
          <cell r="B887" t="str">
            <v>WEEKDAY</v>
          </cell>
          <cell r="C887">
            <v>796</v>
          </cell>
          <cell r="D887">
            <v>1600400</v>
          </cell>
          <cell r="E887" t="str">
            <v>CONTRA COSTA COLLEGE</v>
          </cell>
          <cell r="F887">
            <v>21</v>
          </cell>
          <cell r="G887">
            <v>34</v>
          </cell>
          <cell r="H887">
            <v>55</v>
          </cell>
          <cell r="I887">
            <v>37.970810999999998</v>
          </cell>
          <cell r="J887">
            <v>-122.34002599999999</v>
          </cell>
          <cell r="K887" t="str">
            <v>SAN PABLO</v>
          </cell>
          <cell r="L887" t="str">
            <v>CONTRA COSTA</v>
          </cell>
          <cell r="M887">
            <v>1</v>
          </cell>
        </row>
        <row r="888">
          <cell r="A888">
            <v>55888</v>
          </cell>
          <cell r="B888" t="str">
            <v>WEEKDAY</v>
          </cell>
          <cell r="C888">
            <v>101</v>
          </cell>
          <cell r="D888">
            <v>1600410</v>
          </cell>
          <cell r="E888" t="str">
            <v>CONTRA COSTA COLLEGE</v>
          </cell>
          <cell r="F888">
            <v>163</v>
          </cell>
          <cell r="G888">
            <v>151</v>
          </cell>
          <cell r="H888">
            <v>314</v>
          </cell>
          <cell r="I888">
            <v>37.970717</v>
          </cell>
          <cell r="J888">
            <v>-122.34030300000001</v>
          </cell>
          <cell r="K888" t="str">
            <v>SAN PABLO</v>
          </cell>
          <cell r="L888" t="str">
            <v>CONTRA COSTA</v>
          </cell>
          <cell r="M888">
            <v>1</v>
          </cell>
        </row>
        <row r="889">
          <cell r="A889">
            <v>54442</v>
          </cell>
          <cell r="B889" t="str">
            <v>WEEKDAY</v>
          </cell>
          <cell r="C889">
            <v>577</v>
          </cell>
          <cell r="D889">
            <v>1600420</v>
          </cell>
          <cell r="E889" t="str">
            <v>CONTRA COSTA COLLEGE</v>
          </cell>
          <cell r="F889">
            <v>37</v>
          </cell>
          <cell r="G889">
            <v>44</v>
          </cell>
          <cell r="H889">
            <v>81</v>
          </cell>
          <cell r="I889">
            <v>37.971159</v>
          </cell>
          <cell r="J889">
            <v>-122.33995899999999</v>
          </cell>
          <cell r="K889" t="str">
            <v>SAN PABLO</v>
          </cell>
          <cell r="L889" t="str">
            <v>CONTRA COSTA</v>
          </cell>
          <cell r="M889">
            <v>1</v>
          </cell>
        </row>
        <row r="890">
          <cell r="A890">
            <v>56262</v>
          </cell>
          <cell r="B890" t="str">
            <v>WEEKDAY</v>
          </cell>
          <cell r="C890">
            <v>1612</v>
          </cell>
          <cell r="D890">
            <v>1600430</v>
          </cell>
          <cell r="E890" t="str">
            <v>CONTRA COSTA COLLEGE</v>
          </cell>
          <cell r="F890">
            <v>11</v>
          </cell>
          <cell r="G890">
            <v>13</v>
          </cell>
          <cell r="H890">
            <v>24</v>
          </cell>
          <cell r="I890">
            <v>37.971310000000003</v>
          </cell>
          <cell r="J890">
            <v>-122.34003300000001</v>
          </cell>
          <cell r="K890" t="str">
            <v>SAN PABLO</v>
          </cell>
          <cell r="L890" t="str">
            <v>CONTRA COSTA</v>
          </cell>
          <cell r="M890">
            <v>1</v>
          </cell>
        </row>
        <row r="891">
          <cell r="A891">
            <v>54573</v>
          </cell>
          <cell r="B891" t="str">
            <v>WEEKDAY</v>
          </cell>
          <cell r="C891">
            <v>2053</v>
          </cell>
          <cell r="D891">
            <v>1600440</v>
          </cell>
          <cell r="E891" t="str">
            <v>DEL CAMINO DR &amp; MISSION BELL</v>
          </cell>
          <cell r="F891">
            <v>3</v>
          </cell>
          <cell r="G891">
            <v>14</v>
          </cell>
          <cell r="H891">
            <v>17</v>
          </cell>
          <cell r="I891">
            <v>37.969844000000002</v>
          </cell>
          <cell r="J891">
            <v>-122.342781</v>
          </cell>
          <cell r="K891" t="str">
            <v>SAN PABLO</v>
          </cell>
          <cell r="L891" t="str">
            <v>CONTRA COSTA</v>
          </cell>
          <cell r="M891">
            <v>1</v>
          </cell>
        </row>
        <row r="892">
          <cell r="A892">
            <v>58442</v>
          </cell>
          <cell r="B892" t="str">
            <v>WEEKDAY</v>
          </cell>
          <cell r="C892">
            <v>1416</v>
          </cell>
          <cell r="D892">
            <v>1600450</v>
          </cell>
          <cell r="E892" t="str">
            <v>DEL CAMINO DR &amp; RIVERS ST</v>
          </cell>
          <cell r="F892">
            <v>7</v>
          </cell>
          <cell r="G892">
            <v>23</v>
          </cell>
          <cell r="H892">
            <v>29</v>
          </cell>
          <cell r="I892">
            <v>37.971473000000003</v>
          </cell>
          <cell r="J892">
            <v>-122.34214299999999</v>
          </cell>
          <cell r="K892" t="str">
            <v>SAN PABLO</v>
          </cell>
          <cell r="L892" t="str">
            <v>CONTRA COSTA</v>
          </cell>
          <cell r="M892">
            <v>1</v>
          </cell>
        </row>
        <row r="893">
          <cell r="A893">
            <v>55423</v>
          </cell>
          <cell r="B893" t="str">
            <v>WEEKDAY</v>
          </cell>
          <cell r="C893">
            <v>3449</v>
          </cell>
          <cell r="D893">
            <v>1600470</v>
          </cell>
          <cell r="E893" t="str">
            <v>EL PORTAL DR &amp; CASTRO RD</v>
          </cell>
          <cell r="F893">
            <v>4</v>
          </cell>
          <cell r="G893">
            <v>1</v>
          </cell>
          <cell r="H893">
            <v>5</v>
          </cell>
          <cell r="I893">
            <v>37.965868</v>
          </cell>
          <cell r="J893">
            <v>-122.339192</v>
          </cell>
          <cell r="K893" t="str">
            <v>SAN PABLO</v>
          </cell>
          <cell r="L893" t="str">
            <v>CONTRA COSTA</v>
          </cell>
          <cell r="M893">
            <v>1</v>
          </cell>
        </row>
        <row r="894">
          <cell r="A894">
            <v>53384</v>
          </cell>
          <cell r="B894" t="str">
            <v>WEEKDAY</v>
          </cell>
          <cell r="C894">
            <v>1379</v>
          </cell>
          <cell r="D894">
            <v>1600480</v>
          </cell>
          <cell r="E894" t="str">
            <v>EL PORTAL DR &amp; MISSION BELL</v>
          </cell>
          <cell r="F894">
            <v>3</v>
          </cell>
          <cell r="G894">
            <v>27</v>
          </cell>
          <cell r="H894">
            <v>30</v>
          </cell>
          <cell r="I894">
            <v>37.966687</v>
          </cell>
          <cell r="J894">
            <v>-122.343222</v>
          </cell>
          <cell r="K894" t="str">
            <v>SAN PABLO</v>
          </cell>
          <cell r="L894" t="str">
            <v>CONTRA COSTA</v>
          </cell>
          <cell r="M894">
            <v>1</v>
          </cell>
        </row>
        <row r="895">
          <cell r="A895">
            <v>58383</v>
          </cell>
          <cell r="B895" t="str">
            <v>WEEKDAY</v>
          </cell>
          <cell r="C895">
            <v>1527</v>
          </cell>
          <cell r="D895">
            <v>1600490</v>
          </cell>
          <cell r="E895" t="str">
            <v>EL PORTAL DR &amp; MISSION BELL</v>
          </cell>
          <cell r="F895">
            <v>23</v>
          </cell>
          <cell r="G895">
            <v>4</v>
          </cell>
          <cell r="H895">
            <v>27</v>
          </cell>
          <cell r="I895">
            <v>37.966647000000002</v>
          </cell>
          <cell r="J895">
            <v>-122.34313400000001</v>
          </cell>
          <cell r="K895" t="str">
            <v>SAN PABLO</v>
          </cell>
          <cell r="L895" t="str">
            <v>CONTRA COSTA</v>
          </cell>
          <cell r="M895">
            <v>1</v>
          </cell>
        </row>
        <row r="896">
          <cell r="A896">
            <v>53565</v>
          </cell>
          <cell r="B896" t="str">
            <v>WEEKDAY</v>
          </cell>
          <cell r="C896">
            <v>997</v>
          </cell>
          <cell r="D896">
            <v>1600500</v>
          </cell>
          <cell r="E896" t="str">
            <v>EVANS AV &amp; SAN PABLO DAM RD</v>
          </cell>
          <cell r="F896">
            <v>11</v>
          </cell>
          <cell r="G896">
            <v>33</v>
          </cell>
          <cell r="H896">
            <v>44</v>
          </cell>
          <cell r="I896">
            <v>37.954006999999997</v>
          </cell>
          <cell r="J896">
            <v>-122.33319400000001</v>
          </cell>
          <cell r="K896" t="str">
            <v>SAN PABLO</v>
          </cell>
          <cell r="L896" t="str">
            <v>CONTRA COSTA</v>
          </cell>
          <cell r="M896">
            <v>1</v>
          </cell>
        </row>
        <row r="897">
          <cell r="A897">
            <v>58779</v>
          </cell>
          <cell r="B897" t="str">
            <v>WEEKDAY</v>
          </cell>
          <cell r="C897">
            <v>3709</v>
          </cell>
          <cell r="D897">
            <v>1600510</v>
          </cell>
          <cell r="E897" t="str">
            <v>JOHN AV &amp; 11TH ST</v>
          </cell>
          <cell r="F897">
            <v>3</v>
          </cell>
          <cell r="G897">
            <v>1</v>
          </cell>
          <cell r="H897">
            <v>4</v>
          </cell>
          <cell r="I897">
            <v>37.978979000000002</v>
          </cell>
          <cell r="J897">
            <v>-122.350889</v>
          </cell>
          <cell r="K897" t="str">
            <v>SAN PABLO</v>
          </cell>
          <cell r="L897" t="str">
            <v>CONTRA COSTA</v>
          </cell>
          <cell r="M897">
            <v>1</v>
          </cell>
        </row>
        <row r="898">
          <cell r="A898">
            <v>54579</v>
          </cell>
          <cell r="B898" t="str">
            <v>WEEKDAY</v>
          </cell>
          <cell r="C898">
            <v>4166</v>
          </cell>
          <cell r="D898">
            <v>1600520</v>
          </cell>
          <cell r="E898" t="str">
            <v>JOHN AV &amp; GIANT HWY</v>
          </cell>
          <cell r="F898">
            <v>2</v>
          </cell>
          <cell r="G898">
            <v>0</v>
          </cell>
          <cell r="H898">
            <v>2</v>
          </cell>
          <cell r="I898">
            <v>37.979275000000001</v>
          </cell>
          <cell r="J898">
            <v>-122.352553</v>
          </cell>
          <cell r="K898" t="str">
            <v>SAN PABLO</v>
          </cell>
          <cell r="L898" t="str">
            <v>CONTRA COSTA</v>
          </cell>
          <cell r="M898">
            <v>1</v>
          </cell>
        </row>
        <row r="899">
          <cell r="A899">
            <v>58446</v>
          </cell>
          <cell r="B899" t="str">
            <v>WEEKDAY</v>
          </cell>
          <cell r="C899">
            <v>3415</v>
          </cell>
          <cell r="D899">
            <v>1600530</v>
          </cell>
          <cell r="E899" t="str">
            <v>MARKET AV &amp; 15TH ST</v>
          </cell>
          <cell r="F899">
            <v>2</v>
          </cell>
          <cell r="G899">
            <v>3</v>
          </cell>
          <cell r="H899">
            <v>5</v>
          </cell>
          <cell r="I899">
            <v>37.958503</v>
          </cell>
          <cell r="J899">
            <v>-122.35494300000001</v>
          </cell>
          <cell r="K899" t="str">
            <v>SAN PABLO</v>
          </cell>
          <cell r="L899" t="str">
            <v>CONTRA COSTA</v>
          </cell>
          <cell r="M899">
            <v>1</v>
          </cell>
        </row>
        <row r="900">
          <cell r="A900">
            <v>55643</v>
          </cell>
          <cell r="B900" t="str">
            <v>WEEKDAY</v>
          </cell>
          <cell r="C900">
            <v>3064</v>
          </cell>
          <cell r="D900">
            <v>1600540</v>
          </cell>
          <cell r="E900" t="str">
            <v>MARKET AV &amp; 16TH ST</v>
          </cell>
          <cell r="F900">
            <v>3</v>
          </cell>
          <cell r="G900">
            <v>4</v>
          </cell>
          <cell r="H900">
            <v>7</v>
          </cell>
          <cell r="I900">
            <v>37.958385</v>
          </cell>
          <cell r="J900">
            <v>-122.354068</v>
          </cell>
          <cell r="K900" t="str">
            <v>SAN PABLO</v>
          </cell>
          <cell r="L900" t="str">
            <v>CONTRA COSTA</v>
          </cell>
          <cell r="M900">
            <v>1</v>
          </cell>
        </row>
        <row r="901">
          <cell r="A901">
            <v>55891</v>
          </cell>
          <cell r="B901" t="str">
            <v>WEEKDAY</v>
          </cell>
          <cell r="C901">
            <v>2404</v>
          </cell>
          <cell r="D901">
            <v>1600550</v>
          </cell>
          <cell r="E901" t="str">
            <v>MARKET AV &amp; 17TH ST</v>
          </cell>
          <cell r="F901">
            <v>4</v>
          </cell>
          <cell r="G901">
            <v>8</v>
          </cell>
          <cell r="H901">
            <v>12</v>
          </cell>
          <cell r="I901">
            <v>37.958041000000001</v>
          </cell>
          <cell r="J901">
            <v>-122.35307</v>
          </cell>
          <cell r="K901" t="str">
            <v>SAN PABLO</v>
          </cell>
          <cell r="L901" t="str">
            <v>CONTRA COSTA</v>
          </cell>
          <cell r="M901">
            <v>1</v>
          </cell>
        </row>
        <row r="902">
          <cell r="A902">
            <v>58535</v>
          </cell>
          <cell r="B902" t="str">
            <v>WEEKDAY</v>
          </cell>
          <cell r="C902">
            <v>1709</v>
          </cell>
          <cell r="D902">
            <v>1600560</v>
          </cell>
          <cell r="E902" t="str">
            <v>MARKET AV &amp; 19TH ST</v>
          </cell>
          <cell r="F902">
            <v>16</v>
          </cell>
          <cell r="G902">
            <v>6</v>
          </cell>
          <cell r="H902">
            <v>22</v>
          </cell>
          <cell r="I902">
            <v>37.957701</v>
          </cell>
          <cell r="J902">
            <v>-122.350965</v>
          </cell>
          <cell r="K902" t="str">
            <v>SAN PABLO</v>
          </cell>
          <cell r="L902" t="str">
            <v>CONTRA COSTA</v>
          </cell>
          <cell r="M902">
            <v>1</v>
          </cell>
        </row>
        <row r="903">
          <cell r="A903">
            <v>53656</v>
          </cell>
          <cell r="B903" t="str">
            <v>WEEKDAY</v>
          </cell>
          <cell r="C903">
            <v>887</v>
          </cell>
          <cell r="D903">
            <v>1600580</v>
          </cell>
          <cell r="E903" t="str">
            <v>MARKET AV &amp; 23RD ST</v>
          </cell>
          <cell r="F903">
            <v>11</v>
          </cell>
          <cell r="G903">
            <v>38</v>
          </cell>
          <cell r="H903">
            <v>49</v>
          </cell>
          <cell r="I903">
            <v>37.956724999999999</v>
          </cell>
          <cell r="J903">
            <v>-122.34702</v>
          </cell>
          <cell r="K903" t="str">
            <v>SAN PABLO</v>
          </cell>
          <cell r="L903" t="str">
            <v>CONTRA COSTA</v>
          </cell>
          <cell r="M903">
            <v>1</v>
          </cell>
        </row>
        <row r="904">
          <cell r="A904">
            <v>53930</v>
          </cell>
          <cell r="B904" t="str">
            <v>WEEKDAY</v>
          </cell>
          <cell r="C904">
            <v>3346</v>
          </cell>
          <cell r="D904">
            <v>1600590</v>
          </cell>
          <cell r="E904" t="str">
            <v>MARKET AV &amp; PULLMAN ST</v>
          </cell>
          <cell r="F904">
            <v>3</v>
          </cell>
          <cell r="G904">
            <v>3</v>
          </cell>
          <cell r="H904">
            <v>5</v>
          </cell>
          <cell r="I904">
            <v>37.956214000000003</v>
          </cell>
          <cell r="J904">
            <v>-122.344077</v>
          </cell>
          <cell r="K904" t="str">
            <v>SAN PABLO</v>
          </cell>
          <cell r="L904" t="str">
            <v>CONTRA COSTA</v>
          </cell>
          <cell r="M904">
            <v>1</v>
          </cell>
        </row>
        <row r="905">
          <cell r="A905">
            <v>59549</v>
          </cell>
          <cell r="B905" t="str">
            <v>WEEKDAY</v>
          </cell>
          <cell r="C905">
            <v>1633</v>
          </cell>
          <cell r="D905">
            <v>1600600</v>
          </cell>
          <cell r="E905" t="str">
            <v>MARKET AV &amp; RUMRILL BLVD</v>
          </cell>
          <cell r="F905">
            <v>14</v>
          </cell>
          <cell r="G905">
            <v>10</v>
          </cell>
          <cell r="H905">
            <v>24</v>
          </cell>
          <cell r="I905">
            <v>37.958885000000002</v>
          </cell>
          <cell r="J905">
            <v>-122.35709</v>
          </cell>
          <cell r="K905" t="str">
            <v>SAN PABLO</v>
          </cell>
          <cell r="L905" t="str">
            <v>CONTRA COSTA</v>
          </cell>
          <cell r="M905">
            <v>1</v>
          </cell>
        </row>
        <row r="906">
          <cell r="A906">
            <v>50113</v>
          </cell>
          <cell r="B906" t="str">
            <v>WEEKDAY</v>
          </cell>
          <cell r="C906">
            <v>1375</v>
          </cell>
          <cell r="D906">
            <v>1600610</v>
          </cell>
          <cell r="E906" t="str">
            <v>MARKET AV &amp; RUMRILL BLVD</v>
          </cell>
          <cell r="F906">
            <v>11</v>
          </cell>
          <cell r="G906">
            <v>20</v>
          </cell>
          <cell r="H906">
            <v>30</v>
          </cell>
          <cell r="I906">
            <v>37.958775000000003</v>
          </cell>
          <cell r="J906">
            <v>-122.35637699999999</v>
          </cell>
          <cell r="K906" t="str">
            <v>SAN PABLO</v>
          </cell>
          <cell r="L906" t="str">
            <v>CONTRA COSTA</v>
          </cell>
          <cell r="M906">
            <v>1</v>
          </cell>
        </row>
        <row r="907">
          <cell r="A907">
            <v>53275</v>
          </cell>
          <cell r="B907" t="str">
            <v>WEEKDAY</v>
          </cell>
          <cell r="C907">
            <v>4551</v>
          </cell>
          <cell r="D907">
            <v>1600620</v>
          </cell>
          <cell r="E907" t="str">
            <v>MC BRYDE AV &amp; AMADOR ST</v>
          </cell>
          <cell r="F907">
            <v>0</v>
          </cell>
          <cell r="G907">
            <v>1</v>
          </cell>
          <cell r="H907">
            <v>1</v>
          </cell>
          <cell r="I907">
            <v>37.948833</v>
          </cell>
          <cell r="J907">
            <v>-122.32567</v>
          </cell>
          <cell r="K907" t="str">
            <v>SAN PABLO</v>
          </cell>
          <cell r="L907" t="str">
            <v>CONTRA COSTA</v>
          </cell>
          <cell r="M907">
            <v>1</v>
          </cell>
        </row>
        <row r="908">
          <cell r="A908">
            <v>53657</v>
          </cell>
          <cell r="B908" t="str">
            <v>WEEKDAY</v>
          </cell>
          <cell r="C908">
            <v>4253</v>
          </cell>
          <cell r="D908">
            <v>1600630</v>
          </cell>
          <cell r="E908" t="str">
            <v>MC BRYDE AV &amp; MARIN AV</v>
          </cell>
          <cell r="F908">
            <v>0</v>
          </cell>
          <cell r="G908">
            <v>2</v>
          </cell>
          <cell r="H908">
            <v>2</v>
          </cell>
          <cell r="I908">
            <v>37.950598999999997</v>
          </cell>
          <cell r="J908">
            <v>-122.32285400000001</v>
          </cell>
          <cell r="K908" t="str">
            <v>SAN PABLO</v>
          </cell>
          <cell r="L908" t="str">
            <v>CONTRA COSTA</v>
          </cell>
          <cell r="M908">
            <v>1</v>
          </cell>
        </row>
        <row r="909">
          <cell r="A909">
            <v>53763</v>
          </cell>
          <cell r="B909" t="str">
            <v>WEEKDAY</v>
          </cell>
          <cell r="C909">
            <v>3893</v>
          </cell>
          <cell r="D909">
            <v>1600640</v>
          </cell>
          <cell r="E909" t="str">
            <v>MC BRYDE AV &amp; YUBA AV</v>
          </cell>
          <cell r="F909">
            <v>0</v>
          </cell>
          <cell r="G909">
            <v>3</v>
          </cell>
          <cell r="H909">
            <v>3</v>
          </cell>
          <cell r="I909">
            <v>37.949365999999998</v>
          </cell>
          <cell r="J909">
            <v>-122.324084</v>
          </cell>
          <cell r="K909" t="str">
            <v>SAN PABLO</v>
          </cell>
          <cell r="L909" t="str">
            <v>CONTRA COSTA</v>
          </cell>
          <cell r="M909">
            <v>1</v>
          </cell>
        </row>
        <row r="910">
          <cell r="A910">
            <v>58033</v>
          </cell>
          <cell r="B910" t="str">
            <v>WEEKDAY</v>
          </cell>
          <cell r="C910">
            <v>634</v>
          </cell>
          <cell r="D910">
            <v>1600650</v>
          </cell>
          <cell r="E910" t="str">
            <v>MISSION BELL DR &amp; COLLEGE LN</v>
          </cell>
          <cell r="F910">
            <v>21</v>
          </cell>
          <cell r="G910">
            <v>52</v>
          </cell>
          <cell r="H910">
            <v>73</v>
          </cell>
          <cell r="I910">
            <v>37.968921999999999</v>
          </cell>
          <cell r="J910">
            <v>-122.342084</v>
          </cell>
          <cell r="K910" t="str">
            <v>SAN PABLO</v>
          </cell>
          <cell r="L910" t="str">
            <v>CONTRA COSTA</v>
          </cell>
          <cell r="M910">
            <v>1</v>
          </cell>
        </row>
        <row r="911">
          <cell r="A911">
            <v>56065</v>
          </cell>
          <cell r="B911" t="str">
            <v>WEEKDAY</v>
          </cell>
          <cell r="C911">
            <v>1983</v>
          </cell>
          <cell r="D911">
            <v>1600660</v>
          </cell>
          <cell r="E911" t="str">
            <v>MISSION BELL DR &amp; EL PORTAL</v>
          </cell>
          <cell r="F911">
            <v>9</v>
          </cell>
          <cell r="G911">
            <v>9</v>
          </cell>
          <cell r="H911">
            <v>18</v>
          </cell>
          <cell r="I911">
            <v>37.967697000000001</v>
          </cell>
          <cell r="J911">
            <v>-122.343175</v>
          </cell>
          <cell r="K911" t="str">
            <v>SAN PABLO</v>
          </cell>
          <cell r="L911" t="str">
            <v>CONTRA COSTA</v>
          </cell>
          <cell r="M911">
            <v>1</v>
          </cell>
        </row>
        <row r="912">
          <cell r="A912">
            <v>55892</v>
          </cell>
          <cell r="B912" t="str">
            <v>WEEKDAY</v>
          </cell>
          <cell r="C912">
            <v>3849</v>
          </cell>
          <cell r="D912">
            <v>1600680</v>
          </cell>
          <cell r="E912" t="str">
            <v>RUMRILL BLVD &amp; 17TH ST</v>
          </cell>
          <cell r="F912">
            <v>2</v>
          </cell>
          <cell r="G912">
            <v>1</v>
          </cell>
          <cell r="H912">
            <v>3</v>
          </cell>
          <cell r="I912">
            <v>37.966861999999999</v>
          </cell>
          <cell r="J912">
            <v>-122.350227</v>
          </cell>
          <cell r="K912" t="str">
            <v>SAN PABLO</v>
          </cell>
          <cell r="L912" t="str">
            <v>CONTRA COSTA</v>
          </cell>
          <cell r="M912">
            <v>1</v>
          </cell>
        </row>
        <row r="913">
          <cell r="A913">
            <v>58449</v>
          </cell>
          <cell r="B913" t="str">
            <v>WEEKDAY</v>
          </cell>
          <cell r="C913">
            <v>3525</v>
          </cell>
          <cell r="D913">
            <v>1600690</v>
          </cell>
          <cell r="E913" t="str">
            <v>RUMRILL BLVD &amp; 17TH ST</v>
          </cell>
          <cell r="F913">
            <v>1</v>
          </cell>
          <cell r="G913">
            <v>4</v>
          </cell>
          <cell r="H913">
            <v>4</v>
          </cell>
          <cell r="I913">
            <v>37.966504</v>
          </cell>
          <cell r="J913">
            <v>-122.35058100000001</v>
          </cell>
          <cell r="K913" t="str">
            <v>SAN PABLO</v>
          </cell>
          <cell r="L913" t="str">
            <v>CONTRA COSTA</v>
          </cell>
          <cell r="M913">
            <v>1</v>
          </cell>
        </row>
        <row r="914">
          <cell r="A914">
            <v>55382</v>
          </cell>
          <cell r="B914" t="str">
            <v>WEEKDAY</v>
          </cell>
          <cell r="C914">
            <v>3182</v>
          </cell>
          <cell r="D914">
            <v>1600700</v>
          </cell>
          <cell r="E914" t="str">
            <v>RUMRILL BLVD &amp; 19TH ST</v>
          </cell>
          <cell r="F914">
            <v>1</v>
          </cell>
          <cell r="G914">
            <v>6</v>
          </cell>
          <cell r="H914">
            <v>6</v>
          </cell>
          <cell r="I914">
            <v>37.967770999999999</v>
          </cell>
          <cell r="J914">
            <v>-122.347331</v>
          </cell>
          <cell r="K914" t="str">
            <v>SAN PABLO</v>
          </cell>
          <cell r="L914" t="str">
            <v>CONTRA COSTA</v>
          </cell>
          <cell r="M914">
            <v>1</v>
          </cell>
        </row>
        <row r="915">
          <cell r="A915">
            <v>54066</v>
          </cell>
          <cell r="B915" t="str">
            <v>WEEKDAY</v>
          </cell>
          <cell r="C915">
            <v>3633</v>
          </cell>
          <cell r="D915">
            <v>1600710</v>
          </cell>
          <cell r="E915" t="str">
            <v>RUMRILL BLVD &amp; 19TH ST</v>
          </cell>
          <cell r="F915">
            <v>3</v>
          </cell>
          <cell r="G915">
            <v>1</v>
          </cell>
          <cell r="H915">
            <v>4</v>
          </cell>
          <cell r="I915">
            <v>37.967801000000001</v>
          </cell>
          <cell r="J915">
            <v>-122.347692</v>
          </cell>
          <cell r="K915" t="str">
            <v>SAN PABLO</v>
          </cell>
          <cell r="L915" t="str">
            <v>CONTRA COSTA</v>
          </cell>
          <cell r="M915">
            <v>1</v>
          </cell>
        </row>
        <row r="916">
          <cell r="A916">
            <v>51501</v>
          </cell>
          <cell r="B916" t="str">
            <v>WEEKDAY</v>
          </cell>
          <cell r="C916">
            <v>2914</v>
          </cell>
          <cell r="D916">
            <v>1600720</v>
          </cell>
          <cell r="E916" t="str">
            <v>RUMRILL BLVD &amp; BROOKSIDE DR</v>
          </cell>
          <cell r="F916">
            <v>2</v>
          </cell>
          <cell r="G916">
            <v>6</v>
          </cell>
          <cell r="H916">
            <v>8</v>
          </cell>
          <cell r="I916">
            <v>37.963650999999999</v>
          </cell>
          <cell r="J916">
            <v>-122.35485</v>
          </cell>
          <cell r="K916" t="str">
            <v>SAN PABLO</v>
          </cell>
          <cell r="L916" t="str">
            <v>CONTRA COSTA</v>
          </cell>
          <cell r="M916">
            <v>1</v>
          </cell>
        </row>
        <row r="917">
          <cell r="A917">
            <v>56335</v>
          </cell>
          <cell r="B917" t="str">
            <v>WEEKDAY</v>
          </cell>
          <cell r="C917">
            <v>2841</v>
          </cell>
          <cell r="D917">
            <v>1600730</v>
          </cell>
          <cell r="E917" t="str">
            <v>RUMRILL BLVD &amp; BROOKSIDE DR</v>
          </cell>
          <cell r="F917">
            <v>4</v>
          </cell>
          <cell r="G917">
            <v>5</v>
          </cell>
          <cell r="H917">
            <v>9</v>
          </cell>
          <cell r="I917">
            <v>37.963383</v>
          </cell>
          <cell r="J917">
            <v>-122.355251</v>
          </cell>
          <cell r="K917" t="str">
            <v>SAN PABLO</v>
          </cell>
          <cell r="L917" t="str">
            <v>CONTRA COSTA</v>
          </cell>
          <cell r="M917">
            <v>1</v>
          </cell>
        </row>
        <row r="918">
          <cell r="A918">
            <v>55386</v>
          </cell>
          <cell r="B918" t="str">
            <v>WEEKDAY</v>
          </cell>
          <cell r="C918">
            <v>3445</v>
          </cell>
          <cell r="D918">
            <v>1600740</v>
          </cell>
          <cell r="E918" t="str">
            <v>RUMRILL BLVD &amp; BUSH AV</v>
          </cell>
          <cell r="F918">
            <v>2</v>
          </cell>
          <cell r="G918">
            <v>3</v>
          </cell>
          <cell r="H918">
            <v>5</v>
          </cell>
          <cell r="I918">
            <v>37.955877999999998</v>
          </cell>
          <cell r="J918">
            <v>-122.356756</v>
          </cell>
          <cell r="K918" t="str">
            <v>SAN PABLO</v>
          </cell>
          <cell r="L918" t="str">
            <v>CONTRA COSTA</v>
          </cell>
          <cell r="M918">
            <v>1</v>
          </cell>
        </row>
        <row r="919">
          <cell r="A919">
            <v>55013</v>
          </cell>
          <cell r="B919" t="str">
            <v>WEEKDAY</v>
          </cell>
          <cell r="C919">
            <v>3414</v>
          </cell>
          <cell r="D919">
            <v>1600750</v>
          </cell>
          <cell r="E919" t="str">
            <v>RUMRILL BLVD &amp; DOVER AV</v>
          </cell>
          <cell r="F919">
            <v>2</v>
          </cell>
          <cell r="G919">
            <v>3</v>
          </cell>
          <cell r="H919">
            <v>5</v>
          </cell>
          <cell r="I919">
            <v>37.960650000000001</v>
          </cell>
          <cell r="J919">
            <v>-122.35638</v>
          </cell>
          <cell r="K919" t="str">
            <v>SAN PABLO</v>
          </cell>
          <cell r="L919" t="str">
            <v>CONTRA COSTA</v>
          </cell>
          <cell r="M919">
            <v>1</v>
          </cell>
        </row>
        <row r="920">
          <cell r="A920">
            <v>58066</v>
          </cell>
          <cell r="B920" t="str">
            <v>WEEKDAY</v>
          </cell>
          <cell r="C920">
            <v>3035</v>
          </cell>
          <cell r="D920">
            <v>1600760</v>
          </cell>
          <cell r="E920" t="str">
            <v>RUMRILL BLVD &amp; EMERIC AV</v>
          </cell>
          <cell r="F920">
            <v>2</v>
          </cell>
          <cell r="G920">
            <v>5</v>
          </cell>
          <cell r="H920">
            <v>7</v>
          </cell>
          <cell r="I920">
            <v>37.954098999999999</v>
          </cell>
          <cell r="J920">
            <v>-122.356855</v>
          </cell>
          <cell r="K920" t="str">
            <v>SAN PABLO</v>
          </cell>
          <cell r="L920" t="str">
            <v>CONTRA COSTA</v>
          </cell>
          <cell r="M920">
            <v>1</v>
          </cell>
        </row>
        <row r="921">
          <cell r="A921">
            <v>56199</v>
          </cell>
          <cell r="B921" t="str">
            <v>WEEKDAY</v>
          </cell>
          <cell r="C921">
            <v>4604</v>
          </cell>
          <cell r="D921">
            <v>1600770</v>
          </cell>
          <cell r="E921" t="str">
            <v>RUMRILL BLVD &amp; FOLSOM AV</v>
          </cell>
          <cell r="F921">
            <v>0</v>
          </cell>
          <cell r="G921">
            <v>0</v>
          </cell>
          <cell r="H921">
            <v>1</v>
          </cell>
          <cell r="I921">
            <v>37.961778000000002</v>
          </cell>
          <cell r="J921">
            <v>-122.35609599999999</v>
          </cell>
          <cell r="K921" t="str">
            <v>SAN PABLO</v>
          </cell>
          <cell r="L921" t="str">
            <v>CONTRA COSTA</v>
          </cell>
          <cell r="M921">
            <v>1</v>
          </cell>
        </row>
        <row r="922">
          <cell r="A922">
            <v>51044</v>
          </cell>
          <cell r="B922" t="str">
            <v>WEEKDAY</v>
          </cell>
          <cell r="C922">
            <v>2720</v>
          </cell>
          <cell r="D922">
            <v>1600780</v>
          </cell>
          <cell r="E922" t="str">
            <v>RUMRILL BLVD &amp; MARKET AV</v>
          </cell>
          <cell r="F922">
            <v>2</v>
          </cell>
          <cell r="G922">
            <v>8</v>
          </cell>
          <cell r="H922">
            <v>10</v>
          </cell>
          <cell r="I922">
            <v>37.959148999999996</v>
          </cell>
          <cell r="J922">
            <v>-122.356548</v>
          </cell>
          <cell r="K922" t="str">
            <v>SAN PABLO</v>
          </cell>
          <cell r="L922" t="str">
            <v>CONTRA COSTA</v>
          </cell>
          <cell r="M922">
            <v>1</v>
          </cell>
        </row>
        <row r="923">
          <cell r="A923">
            <v>56299</v>
          </cell>
          <cell r="B923" t="str">
            <v>WEEKDAY</v>
          </cell>
          <cell r="C923">
            <v>3110</v>
          </cell>
          <cell r="D923">
            <v>1600790</v>
          </cell>
          <cell r="E923" t="str">
            <v>RUMRILL BLVD &amp; MARKET AV</v>
          </cell>
          <cell r="F923">
            <v>5</v>
          </cell>
          <cell r="G923">
            <v>2</v>
          </cell>
          <cell r="H923">
            <v>7</v>
          </cell>
          <cell r="I923">
            <v>37.958652999999998</v>
          </cell>
          <cell r="J923">
            <v>-122.356802</v>
          </cell>
          <cell r="K923" t="str">
            <v>SAN PABLO</v>
          </cell>
          <cell r="L923" t="str">
            <v>CONTRA COSTA</v>
          </cell>
          <cell r="M923">
            <v>1</v>
          </cell>
        </row>
        <row r="924">
          <cell r="A924">
            <v>56165</v>
          </cell>
          <cell r="B924" t="str">
            <v>WEEKDAY</v>
          </cell>
          <cell r="C924">
            <v>2908</v>
          </cell>
          <cell r="D924">
            <v>1600800</v>
          </cell>
          <cell r="E924" t="str">
            <v>RUMRILL BLVD &amp; PINE AV</v>
          </cell>
          <cell r="F924">
            <v>5</v>
          </cell>
          <cell r="G924">
            <v>3</v>
          </cell>
          <cell r="H924">
            <v>8</v>
          </cell>
          <cell r="I924">
            <v>37.955168999999998</v>
          </cell>
          <cell r="J924">
            <v>-122.357018</v>
          </cell>
          <cell r="K924" t="str">
            <v>SAN PABLO</v>
          </cell>
          <cell r="L924" t="str">
            <v>CONTRA COSTA</v>
          </cell>
          <cell r="M924">
            <v>1</v>
          </cell>
        </row>
        <row r="925">
          <cell r="A925">
            <v>54542</v>
          </cell>
          <cell r="B925" t="str">
            <v>WEEKDAY</v>
          </cell>
          <cell r="C925">
            <v>3252</v>
          </cell>
          <cell r="D925">
            <v>1600810</v>
          </cell>
          <cell r="E925" t="str">
            <v>RUMRILL BLVD &amp; REGINA AV</v>
          </cell>
          <cell r="F925">
            <v>4</v>
          </cell>
          <cell r="G925">
            <v>2</v>
          </cell>
          <cell r="H925">
            <v>6</v>
          </cell>
          <cell r="I925">
            <v>37.951545000000003</v>
          </cell>
          <cell r="J925">
            <v>-122.35697</v>
          </cell>
          <cell r="K925" t="str">
            <v>SAN PABLO</v>
          </cell>
          <cell r="L925" t="str">
            <v>CONTRA COSTA</v>
          </cell>
          <cell r="M925">
            <v>1</v>
          </cell>
        </row>
        <row r="926">
          <cell r="A926">
            <v>56265</v>
          </cell>
          <cell r="B926" t="str">
            <v>WEEKDAY</v>
          </cell>
          <cell r="C926">
            <v>3139</v>
          </cell>
          <cell r="D926">
            <v>1600820</v>
          </cell>
          <cell r="E926" t="str">
            <v>RUMRILL BLVD &amp; REGINA AV</v>
          </cell>
          <cell r="F926">
            <v>3</v>
          </cell>
          <cell r="G926">
            <v>3</v>
          </cell>
          <cell r="H926">
            <v>7</v>
          </cell>
          <cell r="I926">
            <v>37.951512999999998</v>
          </cell>
          <cell r="J926">
            <v>-122.35719400000001</v>
          </cell>
          <cell r="K926" t="str">
            <v>SAN PABLO</v>
          </cell>
          <cell r="L926" t="str">
            <v>CONTRA COSTA</v>
          </cell>
          <cell r="M926">
            <v>1</v>
          </cell>
        </row>
        <row r="927">
          <cell r="A927">
            <v>55613</v>
          </cell>
          <cell r="B927" t="str">
            <v>WEEKDAY</v>
          </cell>
          <cell r="C927">
            <v>2533</v>
          </cell>
          <cell r="D927">
            <v>1600830</v>
          </cell>
          <cell r="E927" t="str">
            <v>RUMRILL BLVD &amp; ROAD 20</v>
          </cell>
          <cell r="F927">
            <v>3</v>
          </cell>
          <cell r="G927">
            <v>8</v>
          </cell>
          <cell r="H927">
            <v>11</v>
          </cell>
          <cell r="I927">
            <v>37.965009000000002</v>
          </cell>
          <cell r="J927">
            <v>-122.353847</v>
          </cell>
          <cell r="K927" t="str">
            <v>SAN PABLO</v>
          </cell>
          <cell r="L927" t="str">
            <v>CONTRA COSTA</v>
          </cell>
          <cell r="M927">
            <v>1</v>
          </cell>
        </row>
        <row r="928">
          <cell r="A928">
            <v>50757</v>
          </cell>
          <cell r="B928" t="str">
            <v>WEEKDAY</v>
          </cell>
          <cell r="C928">
            <v>2828</v>
          </cell>
          <cell r="D928">
            <v>1600840</v>
          </cell>
          <cell r="E928" t="str">
            <v>RUMRILL BLVD &amp; ROAD 20</v>
          </cell>
          <cell r="F928">
            <v>5</v>
          </cell>
          <cell r="G928">
            <v>4</v>
          </cell>
          <cell r="H928">
            <v>9</v>
          </cell>
          <cell r="I928">
            <v>37.964970000000001</v>
          </cell>
          <cell r="J928">
            <v>-122.354241</v>
          </cell>
          <cell r="K928" t="str">
            <v>SAN PABLO</v>
          </cell>
          <cell r="L928" t="str">
            <v>CONTRA COSTA</v>
          </cell>
          <cell r="M928">
            <v>1</v>
          </cell>
        </row>
        <row r="929">
          <cell r="A929">
            <v>54597</v>
          </cell>
          <cell r="B929" t="str">
            <v>WEEKDAY</v>
          </cell>
          <cell r="C929">
            <v>2579</v>
          </cell>
          <cell r="D929">
            <v>1600850</v>
          </cell>
          <cell r="E929" t="str">
            <v>SAN PABLO AV &amp; #13685</v>
          </cell>
          <cell r="F929">
            <v>1</v>
          </cell>
          <cell r="G929">
            <v>10</v>
          </cell>
          <cell r="H929">
            <v>11</v>
          </cell>
          <cell r="I929">
            <v>37.957639999999998</v>
          </cell>
          <cell r="J929">
            <v>-122.33847799999999</v>
          </cell>
          <cell r="K929" t="str">
            <v>SAN PABLO</v>
          </cell>
          <cell r="L929" t="str">
            <v>CONTRA COSTA</v>
          </cell>
          <cell r="M929">
            <v>1</v>
          </cell>
        </row>
        <row r="930">
          <cell r="A930">
            <v>52251</v>
          </cell>
          <cell r="B930" t="str">
            <v>WEEKDAY</v>
          </cell>
          <cell r="C930">
            <v>2162</v>
          </cell>
          <cell r="D930">
            <v>1600870</v>
          </cell>
          <cell r="E930" t="str">
            <v>SAN PABLO AV &amp; #14041</v>
          </cell>
          <cell r="F930">
            <v>11</v>
          </cell>
          <cell r="G930">
            <v>4</v>
          </cell>
          <cell r="H930">
            <v>15</v>
          </cell>
          <cell r="I930">
            <v>37.961317000000001</v>
          </cell>
          <cell r="J930">
            <v>-122.343898</v>
          </cell>
          <cell r="K930" t="str">
            <v>SAN PABLO</v>
          </cell>
          <cell r="L930" t="str">
            <v>CONTRA COSTA</v>
          </cell>
          <cell r="M930">
            <v>1</v>
          </cell>
        </row>
        <row r="931">
          <cell r="A931">
            <v>52144</v>
          </cell>
          <cell r="B931" t="str">
            <v>WEEKDAY</v>
          </cell>
          <cell r="C931">
            <v>1999</v>
          </cell>
          <cell r="D931">
            <v>1600880</v>
          </cell>
          <cell r="E931" t="str">
            <v>SAN PABLO AV &amp; 23RD ST</v>
          </cell>
          <cell r="F931">
            <v>2</v>
          </cell>
          <cell r="G931">
            <v>16</v>
          </cell>
          <cell r="H931">
            <v>18</v>
          </cell>
          <cell r="I931">
            <v>37.962342</v>
          </cell>
          <cell r="J931">
            <v>-122.344925</v>
          </cell>
          <cell r="K931" t="str">
            <v>SAN PABLO</v>
          </cell>
          <cell r="L931" t="str">
            <v>CONTRA COSTA</v>
          </cell>
          <cell r="M931">
            <v>1</v>
          </cell>
        </row>
        <row r="932">
          <cell r="A932">
            <v>56113</v>
          </cell>
          <cell r="B932" t="str">
            <v>WEEKDAY</v>
          </cell>
          <cell r="C932">
            <v>1733</v>
          </cell>
          <cell r="D932">
            <v>1600890</v>
          </cell>
          <cell r="E932" t="str">
            <v>SAN PABLO AV &amp; CHURCH LN</v>
          </cell>
          <cell r="F932">
            <v>5</v>
          </cell>
          <cell r="G932">
            <v>17</v>
          </cell>
          <cell r="H932">
            <v>22</v>
          </cell>
          <cell r="I932">
            <v>37.958497999999999</v>
          </cell>
          <cell r="J932">
            <v>-122.339697</v>
          </cell>
          <cell r="K932" t="str">
            <v>SAN PABLO</v>
          </cell>
          <cell r="L932" t="str">
            <v>CONTRA COSTA</v>
          </cell>
          <cell r="M932">
            <v>1</v>
          </cell>
        </row>
        <row r="933">
          <cell r="A933">
            <v>56757</v>
          </cell>
          <cell r="B933" t="str">
            <v>WEEKDAY</v>
          </cell>
          <cell r="C933">
            <v>247</v>
          </cell>
          <cell r="D933">
            <v>1600910</v>
          </cell>
          <cell r="E933" t="str">
            <v>SAN PABLO AV &amp; EL PORTAL DR</v>
          </cell>
          <cell r="F933">
            <v>30</v>
          </cell>
          <cell r="G933">
            <v>149</v>
          </cell>
          <cell r="H933">
            <v>180</v>
          </cell>
          <cell r="I933">
            <v>37.966835000000003</v>
          </cell>
          <cell r="J933">
            <v>-122.34422499999999</v>
          </cell>
          <cell r="K933" t="str">
            <v>SAN PABLO</v>
          </cell>
          <cell r="L933" t="str">
            <v>CONTRA COSTA</v>
          </cell>
          <cell r="M933">
            <v>1</v>
          </cell>
        </row>
        <row r="934">
          <cell r="A934">
            <v>53950</v>
          </cell>
          <cell r="B934" t="str">
            <v>WEEKDAY</v>
          </cell>
          <cell r="C934">
            <v>4131</v>
          </cell>
          <cell r="D934">
            <v>1600920</v>
          </cell>
          <cell r="E934" t="str">
            <v>SAN PABLO AV &amp; KIRK LN</v>
          </cell>
          <cell r="F934">
            <v>0</v>
          </cell>
          <cell r="G934">
            <v>2</v>
          </cell>
          <cell r="H934">
            <v>2</v>
          </cell>
          <cell r="I934">
            <v>37.951349</v>
          </cell>
          <cell r="J934">
            <v>-122.331919</v>
          </cell>
          <cell r="K934" t="str">
            <v>SAN PABLO</v>
          </cell>
          <cell r="L934" t="str">
            <v>CONTRA COSTA</v>
          </cell>
          <cell r="M934">
            <v>1</v>
          </cell>
        </row>
        <row r="935">
          <cell r="A935">
            <v>59448</v>
          </cell>
          <cell r="B935" t="str">
            <v>WEEKDAY</v>
          </cell>
          <cell r="C935">
            <v>2173</v>
          </cell>
          <cell r="D935">
            <v>1600930</v>
          </cell>
          <cell r="E935" t="str">
            <v>SAN PABLO AV &amp; MONTOYA AV</v>
          </cell>
          <cell r="F935">
            <v>1</v>
          </cell>
          <cell r="G935">
            <v>14</v>
          </cell>
          <cell r="H935">
            <v>15</v>
          </cell>
          <cell r="I935">
            <v>37.949773</v>
          </cell>
          <cell r="J935">
            <v>-122.331817</v>
          </cell>
          <cell r="K935" t="str">
            <v>SAN PABLO</v>
          </cell>
          <cell r="L935" t="str">
            <v>CONTRA COSTA</v>
          </cell>
          <cell r="M935">
            <v>1</v>
          </cell>
        </row>
        <row r="936">
          <cell r="A936">
            <v>57650</v>
          </cell>
          <cell r="B936" t="str">
            <v>WEEKDAY</v>
          </cell>
          <cell r="C936">
            <v>3262</v>
          </cell>
          <cell r="D936">
            <v>1600940</v>
          </cell>
          <cell r="E936" t="str">
            <v>SAN PABLO AV &amp; RHEEM AV</v>
          </cell>
          <cell r="F936">
            <v>4</v>
          </cell>
          <cell r="G936">
            <v>2</v>
          </cell>
          <cell r="H936">
            <v>6</v>
          </cell>
          <cell r="I936">
            <v>37.950012000000001</v>
          </cell>
          <cell r="J936">
            <v>-122.332159</v>
          </cell>
          <cell r="K936" t="str">
            <v>SAN PABLO</v>
          </cell>
          <cell r="L936" t="str">
            <v>CONTRA COSTA</v>
          </cell>
          <cell r="M936">
            <v>1</v>
          </cell>
        </row>
        <row r="937">
          <cell r="A937">
            <v>54099</v>
          </cell>
          <cell r="B937" t="str">
            <v>WEEKDAY</v>
          </cell>
          <cell r="C937">
            <v>1069</v>
          </cell>
          <cell r="D937">
            <v>1600950</v>
          </cell>
          <cell r="E937" t="str">
            <v>SAN PABLO AV &amp; RIVERS ST</v>
          </cell>
          <cell r="F937">
            <v>26</v>
          </cell>
          <cell r="G937">
            <v>15</v>
          </cell>
          <cell r="H937">
            <v>41</v>
          </cell>
          <cell r="I937">
            <v>37.97204</v>
          </cell>
          <cell r="J937">
            <v>-122.34278399999999</v>
          </cell>
          <cell r="K937" t="str">
            <v>SAN PABLO</v>
          </cell>
          <cell r="L937" t="str">
            <v>CONTRA COSTA</v>
          </cell>
          <cell r="M937">
            <v>1</v>
          </cell>
        </row>
        <row r="938">
          <cell r="A938">
            <v>56761</v>
          </cell>
          <cell r="B938" t="str">
            <v>WEEKDAY</v>
          </cell>
          <cell r="C938">
            <v>910</v>
          </cell>
          <cell r="D938">
            <v>1600960</v>
          </cell>
          <cell r="E938" t="str">
            <v>SAN PABLO AV &amp; PURISIMA ST</v>
          </cell>
          <cell r="F938">
            <v>7</v>
          </cell>
          <cell r="G938">
            <v>41</v>
          </cell>
          <cell r="H938">
            <v>48</v>
          </cell>
          <cell r="I938">
            <v>37.964205999999997</v>
          </cell>
          <cell r="J938">
            <v>-122.345206</v>
          </cell>
          <cell r="K938" t="str">
            <v>SAN PABLO</v>
          </cell>
          <cell r="L938" t="str">
            <v>CONTRA COSTA</v>
          </cell>
          <cell r="M938">
            <v>1</v>
          </cell>
        </row>
        <row r="939">
          <cell r="A939">
            <v>55802</v>
          </cell>
          <cell r="B939" t="str">
            <v>WEEKDAY</v>
          </cell>
          <cell r="C939">
            <v>1494</v>
          </cell>
          <cell r="D939">
            <v>1600970</v>
          </cell>
          <cell r="E939" t="str">
            <v>SAN PABLO AV &amp; RUMRILL BLVD</v>
          </cell>
          <cell r="F939">
            <v>18</v>
          </cell>
          <cell r="G939">
            <v>9</v>
          </cell>
          <cell r="H939">
            <v>27</v>
          </cell>
          <cell r="I939">
            <v>37.968910000000001</v>
          </cell>
          <cell r="J939">
            <v>-122.34361199999999</v>
          </cell>
          <cell r="K939" t="str">
            <v>SAN PABLO</v>
          </cell>
          <cell r="L939" t="str">
            <v>CONTRA COSTA</v>
          </cell>
          <cell r="M939">
            <v>1</v>
          </cell>
        </row>
        <row r="940">
          <cell r="A940">
            <v>57455</v>
          </cell>
          <cell r="B940" t="str">
            <v>WEEKDAY</v>
          </cell>
          <cell r="C940">
            <v>1350</v>
          </cell>
          <cell r="D940">
            <v>1600980</v>
          </cell>
          <cell r="E940" t="str">
            <v>SAN PABLO AV &amp; SAN PABLO DAM</v>
          </cell>
          <cell r="F940">
            <v>19</v>
          </cell>
          <cell r="G940">
            <v>12</v>
          </cell>
          <cell r="H940">
            <v>31</v>
          </cell>
          <cell r="I940">
            <v>37.953454999999998</v>
          </cell>
          <cell r="J940">
            <v>-122.333765</v>
          </cell>
          <cell r="K940" t="str">
            <v>SAN PABLO</v>
          </cell>
          <cell r="L940" t="str">
            <v>CONTRA COSTA</v>
          </cell>
          <cell r="M940">
            <v>1</v>
          </cell>
        </row>
        <row r="941">
          <cell r="A941">
            <v>55299</v>
          </cell>
          <cell r="B941" t="str">
            <v>WEEKDAY</v>
          </cell>
          <cell r="C941">
            <v>170</v>
          </cell>
          <cell r="D941">
            <v>1600990</v>
          </cell>
          <cell r="E941" t="str">
            <v>SAN PABLO AV &amp; SAN PABLO DAM</v>
          </cell>
          <cell r="F941">
            <v>41</v>
          </cell>
          <cell r="G941">
            <v>208</v>
          </cell>
          <cell r="H941">
            <v>249</v>
          </cell>
          <cell r="I941">
            <v>37.952435999999999</v>
          </cell>
          <cell r="J941">
            <v>-122.33311500000001</v>
          </cell>
          <cell r="K941" t="str">
            <v>SAN PABLO</v>
          </cell>
          <cell r="L941" t="str">
            <v>CONTRA COSTA</v>
          </cell>
          <cell r="M941">
            <v>1</v>
          </cell>
        </row>
        <row r="942">
          <cell r="A942">
            <v>56111</v>
          </cell>
          <cell r="B942" t="str">
            <v>WEEKDAY</v>
          </cell>
          <cell r="C942">
            <v>127</v>
          </cell>
          <cell r="D942">
            <v>1601000</v>
          </cell>
          <cell r="E942" t="str">
            <v>SAN PABLO AV &amp; STONE ST</v>
          </cell>
          <cell r="F942">
            <v>219</v>
          </cell>
          <cell r="G942">
            <v>59</v>
          </cell>
          <cell r="H942">
            <v>279</v>
          </cell>
          <cell r="I942">
            <v>37.965885</v>
          </cell>
          <cell r="J942">
            <v>-122.34486800000001</v>
          </cell>
          <cell r="K942" t="str">
            <v>SAN PABLO</v>
          </cell>
          <cell r="L942" t="str">
            <v>CONTRA COSTA</v>
          </cell>
          <cell r="M942">
            <v>1</v>
          </cell>
        </row>
        <row r="943">
          <cell r="A943">
            <v>58111</v>
          </cell>
          <cell r="B943" t="str">
            <v>WEEKDAY</v>
          </cell>
          <cell r="C943">
            <v>254</v>
          </cell>
          <cell r="D943">
            <v>1601010</v>
          </cell>
          <cell r="E943" t="str">
            <v>SAN PABLO AV &amp; TULARE AV</v>
          </cell>
          <cell r="F943">
            <v>150</v>
          </cell>
          <cell r="G943">
            <v>27</v>
          </cell>
          <cell r="H943">
            <v>177</v>
          </cell>
          <cell r="I943">
            <v>37.951486000000003</v>
          </cell>
          <cell r="J943">
            <v>-122.332858</v>
          </cell>
          <cell r="K943" t="str">
            <v>SAN PABLO</v>
          </cell>
          <cell r="L943" t="str">
            <v>CONTRA COSTA</v>
          </cell>
          <cell r="M943">
            <v>1</v>
          </cell>
        </row>
        <row r="944">
          <cell r="A944">
            <v>55811</v>
          </cell>
          <cell r="B944" t="str">
            <v>WEEKDAY</v>
          </cell>
          <cell r="C944">
            <v>426</v>
          </cell>
          <cell r="D944">
            <v>1601030</v>
          </cell>
          <cell r="E944" t="str">
            <v>SAN PABLO AV &amp; VALE RD</v>
          </cell>
          <cell r="F944">
            <v>32</v>
          </cell>
          <cell r="G944">
            <v>81</v>
          </cell>
          <cell r="H944">
            <v>114</v>
          </cell>
          <cell r="I944">
            <v>37.955888000000002</v>
          </cell>
          <cell r="J944">
            <v>-122.336006</v>
          </cell>
          <cell r="K944" t="str">
            <v>SAN PABLO</v>
          </cell>
          <cell r="L944" t="str">
            <v>CONTRA COSTA</v>
          </cell>
          <cell r="M944">
            <v>1</v>
          </cell>
        </row>
        <row r="945">
          <cell r="A945">
            <v>51116</v>
          </cell>
          <cell r="B945" t="str">
            <v>WEEKDAY</v>
          </cell>
          <cell r="C945">
            <v>384</v>
          </cell>
          <cell r="D945">
            <v>1601040</v>
          </cell>
          <cell r="E945" t="str">
            <v>SAN PABLO AV &amp; VAN NESS ST</v>
          </cell>
          <cell r="F945">
            <v>111</v>
          </cell>
          <cell r="G945">
            <v>11</v>
          </cell>
          <cell r="H945">
            <v>122</v>
          </cell>
          <cell r="I945">
            <v>37.960194000000001</v>
          </cell>
          <cell r="J945">
            <v>-122.342411</v>
          </cell>
          <cell r="K945" t="str">
            <v>SAN PABLO</v>
          </cell>
          <cell r="L945" t="str">
            <v>CONTRA COSTA</v>
          </cell>
          <cell r="M945">
            <v>1</v>
          </cell>
        </row>
        <row r="946">
          <cell r="A946">
            <v>51757</v>
          </cell>
          <cell r="B946" t="str">
            <v>WEEKDAY</v>
          </cell>
          <cell r="C946">
            <v>511</v>
          </cell>
          <cell r="D946">
            <v>1601050</v>
          </cell>
          <cell r="E946" t="str">
            <v>SAN PABLO AV &amp; VAN NESS ST</v>
          </cell>
          <cell r="F946">
            <v>10</v>
          </cell>
          <cell r="G946">
            <v>84</v>
          </cell>
          <cell r="H946">
            <v>94</v>
          </cell>
          <cell r="I946">
            <v>37.960797999999997</v>
          </cell>
          <cell r="J946">
            <v>-122.342877</v>
          </cell>
          <cell r="K946" t="str">
            <v>SAN PABLO</v>
          </cell>
          <cell r="L946" t="str">
            <v>CONTRA COSTA</v>
          </cell>
          <cell r="M946">
            <v>1</v>
          </cell>
        </row>
        <row r="947">
          <cell r="A947">
            <v>59655</v>
          </cell>
          <cell r="B947" t="str">
            <v>WEEKDAY</v>
          </cell>
          <cell r="C947">
            <v>1148</v>
          </cell>
          <cell r="D947">
            <v>1601060</v>
          </cell>
          <cell r="E947" t="str">
            <v>SAN PABLO DAM RD &amp; CONTRA CO</v>
          </cell>
          <cell r="F947">
            <v>29</v>
          </cell>
          <cell r="G947">
            <v>9</v>
          </cell>
          <cell r="H947">
            <v>38</v>
          </cell>
          <cell r="I947">
            <v>37.953775999999998</v>
          </cell>
          <cell r="J947">
            <v>-122.331856</v>
          </cell>
          <cell r="K947" t="str">
            <v>SAN PABLO</v>
          </cell>
          <cell r="L947" t="str">
            <v>CONTRA COSTA</v>
          </cell>
          <cell r="M947">
            <v>1</v>
          </cell>
        </row>
        <row r="948">
          <cell r="A948">
            <v>54430</v>
          </cell>
          <cell r="B948" t="str">
            <v>WEEKDAY</v>
          </cell>
          <cell r="C948">
            <v>3470</v>
          </cell>
          <cell r="D948">
            <v>1601070</v>
          </cell>
          <cell r="E948" t="str">
            <v>STANTON AV &amp; 11TH ST</v>
          </cell>
          <cell r="F948">
            <v>2</v>
          </cell>
          <cell r="G948">
            <v>3</v>
          </cell>
          <cell r="H948">
            <v>5</v>
          </cell>
          <cell r="I948">
            <v>37.978361</v>
          </cell>
          <cell r="J948">
            <v>-122.350956</v>
          </cell>
          <cell r="K948" t="str">
            <v>SAN PABLO</v>
          </cell>
          <cell r="L948" t="str">
            <v>CONTRA COSTA</v>
          </cell>
          <cell r="M948">
            <v>1</v>
          </cell>
        </row>
        <row r="949">
          <cell r="A949">
            <v>55803</v>
          </cell>
          <cell r="B949" t="str">
            <v>WEEKDAY</v>
          </cell>
          <cell r="C949">
            <v>5005</v>
          </cell>
          <cell r="D949">
            <v>1601080</v>
          </cell>
          <cell r="E949" t="str">
            <v>STANTON AV &amp; ESPANOLA DR</v>
          </cell>
          <cell r="F949">
            <v>0</v>
          </cell>
          <cell r="G949">
            <v>0</v>
          </cell>
          <cell r="H949">
            <v>0</v>
          </cell>
          <cell r="I949">
            <v>37.979210000000002</v>
          </cell>
          <cell r="J949">
            <v>-122.34531</v>
          </cell>
          <cell r="K949" t="str">
            <v>SAN PABLO</v>
          </cell>
          <cell r="L949" t="str">
            <v>CONTRA COSTA</v>
          </cell>
          <cell r="M949">
            <v>1</v>
          </cell>
        </row>
        <row r="950">
          <cell r="A950">
            <v>56120</v>
          </cell>
          <cell r="B950" t="str">
            <v>WEEKDAY</v>
          </cell>
          <cell r="C950">
            <v>4023</v>
          </cell>
          <cell r="D950">
            <v>1601090</v>
          </cell>
          <cell r="E950" t="str">
            <v>STANTON AV &amp; GIANT RD</v>
          </cell>
          <cell r="F950">
            <v>1</v>
          </cell>
          <cell r="G950">
            <v>2</v>
          </cell>
          <cell r="H950">
            <v>2</v>
          </cell>
          <cell r="I950">
            <v>37.978774999999999</v>
          </cell>
          <cell r="J950">
            <v>-122.352878</v>
          </cell>
          <cell r="K950" t="str">
            <v>SAN PABLO</v>
          </cell>
          <cell r="L950" t="str">
            <v>CONTRA COSTA</v>
          </cell>
          <cell r="M950">
            <v>1</v>
          </cell>
        </row>
        <row r="951">
          <cell r="A951">
            <v>57105</v>
          </cell>
          <cell r="B951" t="str">
            <v>WEEKDAY</v>
          </cell>
          <cell r="C951">
            <v>5005</v>
          </cell>
          <cell r="D951">
            <v>1601100</v>
          </cell>
          <cell r="E951" t="str">
            <v>STANTON AV &amp; JOHN AV</v>
          </cell>
          <cell r="F951">
            <v>0</v>
          </cell>
          <cell r="G951">
            <v>0</v>
          </cell>
          <cell r="H951">
            <v>0</v>
          </cell>
          <cell r="I951">
            <v>37.97804</v>
          </cell>
          <cell r="J951">
            <v>-122.34787</v>
          </cell>
          <cell r="K951" t="str">
            <v>SAN PABLO</v>
          </cell>
          <cell r="L951" t="str">
            <v>CONTRA COSTA</v>
          </cell>
          <cell r="M951">
            <v>1</v>
          </cell>
        </row>
        <row r="952">
          <cell r="A952">
            <v>53244</v>
          </cell>
          <cell r="B952" t="str">
            <v>WEEKDAY</v>
          </cell>
          <cell r="C952">
            <v>3707</v>
          </cell>
          <cell r="D952">
            <v>1601110</v>
          </cell>
          <cell r="E952" t="str">
            <v>VALE RD &amp; MEDICAL OFFICES</v>
          </cell>
          <cell r="F952">
            <v>1</v>
          </cell>
          <cell r="G952">
            <v>3</v>
          </cell>
          <cell r="H952">
            <v>4</v>
          </cell>
          <cell r="I952">
            <v>37.953425000000003</v>
          </cell>
          <cell r="J952">
            <v>-122.33804000000001</v>
          </cell>
          <cell r="K952" t="str">
            <v>SAN PABLO</v>
          </cell>
          <cell r="L952" t="str">
            <v>CONTRA COSTA</v>
          </cell>
          <cell r="M952">
            <v>1</v>
          </cell>
        </row>
        <row r="953">
          <cell r="A953">
            <v>58595</v>
          </cell>
          <cell r="B953" t="str">
            <v>WEEKDAY</v>
          </cell>
          <cell r="C953">
            <v>3906</v>
          </cell>
          <cell r="D953">
            <v>1601120</v>
          </cell>
          <cell r="E953" t="str">
            <v>VALE RD &amp; MEDICAL OFFICES</v>
          </cell>
          <cell r="F953">
            <v>2</v>
          </cell>
          <cell r="G953">
            <v>1</v>
          </cell>
          <cell r="H953">
            <v>3</v>
          </cell>
          <cell r="I953">
            <v>37.953442000000003</v>
          </cell>
          <cell r="J953">
            <v>-122.33825</v>
          </cell>
          <cell r="K953" t="str">
            <v>SAN PABLO</v>
          </cell>
          <cell r="L953" t="str">
            <v>CONTRA COSTA</v>
          </cell>
          <cell r="M953">
            <v>1</v>
          </cell>
        </row>
        <row r="954">
          <cell r="A954">
            <v>55578</v>
          </cell>
          <cell r="B954" t="str">
            <v>WEEKDAY</v>
          </cell>
          <cell r="C954">
            <v>262</v>
          </cell>
          <cell r="D954">
            <v>1601130</v>
          </cell>
          <cell r="E954" t="str">
            <v>SAN PABLO AV &amp; VALE RD</v>
          </cell>
          <cell r="F954">
            <v>116</v>
          </cell>
          <cell r="G954">
            <v>55</v>
          </cell>
          <cell r="H954">
            <v>171</v>
          </cell>
          <cell r="I954">
            <v>37.955190999999999</v>
          </cell>
          <cell r="J954">
            <v>-122.335363</v>
          </cell>
          <cell r="K954" t="str">
            <v>SAN PABLO</v>
          </cell>
          <cell r="L954" t="str">
            <v>CONTRA COSTA</v>
          </cell>
          <cell r="M954">
            <v>1</v>
          </cell>
        </row>
        <row r="955">
          <cell r="A955">
            <v>56311</v>
          </cell>
          <cell r="B955" t="str">
            <v>WEEKDAY</v>
          </cell>
          <cell r="C955">
            <v>2613</v>
          </cell>
          <cell r="D955">
            <v>1601140</v>
          </cell>
          <cell r="E955" t="str">
            <v>SAN PABLO DAM RD &amp; PRINCETON</v>
          </cell>
          <cell r="F955">
            <v>5</v>
          </cell>
          <cell r="G955">
            <v>6</v>
          </cell>
          <cell r="H955">
            <v>10</v>
          </cell>
          <cell r="I955">
            <v>37.962457999999998</v>
          </cell>
          <cell r="J955">
            <v>-122.325934</v>
          </cell>
          <cell r="K955" t="str">
            <v>SAN PABLO</v>
          </cell>
          <cell r="L955" t="str">
            <v>CONTRA COSTA</v>
          </cell>
          <cell r="M955">
            <v>1</v>
          </cell>
        </row>
        <row r="956">
          <cell r="A956">
            <v>56613</v>
          </cell>
          <cell r="B956" t="str">
            <v>WEEKDAY</v>
          </cell>
          <cell r="C956">
            <v>2148</v>
          </cell>
          <cell r="D956">
            <v>1601150</v>
          </cell>
          <cell r="E956" t="str">
            <v>SAN PABLO DAM RD &amp; PRINCETON</v>
          </cell>
          <cell r="F956">
            <v>6</v>
          </cell>
          <cell r="G956">
            <v>10</v>
          </cell>
          <cell r="H956">
            <v>16</v>
          </cell>
          <cell r="I956">
            <v>37.963053000000002</v>
          </cell>
          <cell r="J956">
            <v>-122.325226</v>
          </cell>
          <cell r="K956" t="str">
            <v>SAN PABLO</v>
          </cell>
          <cell r="L956" t="str">
            <v>CONTRA COSTA</v>
          </cell>
          <cell r="M956">
            <v>1</v>
          </cell>
        </row>
        <row r="957">
          <cell r="A957">
            <v>58099</v>
          </cell>
          <cell r="B957" t="str">
            <v>WEEKDAY</v>
          </cell>
          <cell r="C957">
            <v>3636</v>
          </cell>
          <cell r="D957">
            <v>1601160</v>
          </cell>
          <cell r="E957" t="str">
            <v>EL PORTAL DR &amp; CASTRO RD</v>
          </cell>
          <cell r="F957">
            <v>1</v>
          </cell>
          <cell r="G957">
            <v>3</v>
          </cell>
          <cell r="H957">
            <v>4</v>
          </cell>
          <cell r="I957">
            <v>37.965549000000003</v>
          </cell>
          <cell r="J957">
            <v>-122.34022299999999</v>
          </cell>
          <cell r="K957" t="str">
            <v>SAN PABLO</v>
          </cell>
          <cell r="L957" t="str">
            <v>CONTRA COSTA</v>
          </cell>
          <cell r="M957">
            <v>1</v>
          </cell>
        </row>
        <row r="958">
          <cell r="A958">
            <v>54546</v>
          </cell>
          <cell r="B958" t="str">
            <v>WEEKDAY</v>
          </cell>
          <cell r="C958">
            <v>1024</v>
          </cell>
          <cell r="D958">
            <v>1601180</v>
          </cell>
          <cell r="E958" t="str">
            <v>VALE RD &amp; SAN PABLO AV</v>
          </cell>
          <cell r="F958">
            <v>13</v>
          </cell>
          <cell r="G958">
            <v>30</v>
          </cell>
          <cell r="H958">
            <v>43</v>
          </cell>
          <cell r="I958">
            <v>37.955376999999999</v>
          </cell>
          <cell r="J958">
            <v>-122.336106</v>
          </cell>
          <cell r="K958" t="str">
            <v>SAN PABLO</v>
          </cell>
          <cell r="L958" t="str">
            <v>CONTRA COSTA</v>
          </cell>
          <cell r="M958">
            <v>1</v>
          </cell>
        </row>
        <row r="959">
          <cell r="A959">
            <v>54011</v>
          </cell>
          <cell r="B959" t="str">
            <v>WEEKDAY</v>
          </cell>
          <cell r="C959">
            <v>2370</v>
          </cell>
          <cell r="D959">
            <v>9900010</v>
          </cell>
          <cell r="E959" t="str">
            <v>FRED JACKSON WAY &amp; GROVE AV</v>
          </cell>
          <cell r="F959">
            <v>2</v>
          </cell>
          <cell r="G959">
            <v>11</v>
          </cell>
          <cell r="H959">
            <v>13</v>
          </cell>
          <cell r="I959">
            <v>37.956347000000001</v>
          </cell>
          <cell r="J959">
            <v>-122.36684</v>
          </cell>
          <cell r="K959" t="str">
            <v>COUNTY-CONTRA COSTA</v>
          </cell>
          <cell r="L959" t="str">
            <v>CONTRA COSTA</v>
          </cell>
          <cell r="M959">
            <v>1</v>
          </cell>
        </row>
        <row r="960">
          <cell r="A960">
            <v>52295</v>
          </cell>
          <cell r="B960" t="str">
            <v>WEEKDAY</v>
          </cell>
          <cell r="C960">
            <v>3135</v>
          </cell>
          <cell r="D960">
            <v>9900020</v>
          </cell>
          <cell r="E960" t="str">
            <v>FRED JACKSON WAY &amp; MARKET AV</v>
          </cell>
          <cell r="F960">
            <v>1</v>
          </cell>
          <cell r="G960">
            <v>6</v>
          </cell>
          <cell r="H960">
            <v>7</v>
          </cell>
          <cell r="I960">
            <v>37.958514999999998</v>
          </cell>
          <cell r="J960">
            <v>-122.366775</v>
          </cell>
          <cell r="K960" t="str">
            <v>COUNTY-CONTRA COSTA</v>
          </cell>
          <cell r="L960" t="str">
            <v>CONTRA COSTA</v>
          </cell>
          <cell r="M960">
            <v>1</v>
          </cell>
        </row>
        <row r="961">
          <cell r="A961">
            <v>52551</v>
          </cell>
          <cell r="B961" t="str">
            <v>WEEKDAY</v>
          </cell>
          <cell r="C961">
            <v>3202</v>
          </cell>
          <cell r="D961">
            <v>9900030</v>
          </cell>
          <cell r="E961" t="str">
            <v>FRED JACKSON WAY &amp; SILVER AV</v>
          </cell>
          <cell r="F961">
            <v>3</v>
          </cell>
          <cell r="G961">
            <v>3</v>
          </cell>
          <cell r="H961">
            <v>6</v>
          </cell>
          <cell r="I961">
            <v>37.957532999999998</v>
          </cell>
          <cell r="J961">
            <v>-122.367041</v>
          </cell>
          <cell r="K961" t="str">
            <v>COUNTY-CONTRA COSTA</v>
          </cell>
          <cell r="L961" t="str">
            <v>CONTRA COSTA</v>
          </cell>
          <cell r="M961">
            <v>1</v>
          </cell>
        </row>
        <row r="962">
          <cell r="A962">
            <v>54966</v>
          </cell>
          <cell r="B962" t="str">
            <v>WEEKDAY</v>
          </cell>
          <cell r="C962">
            <v>3039</v>
          </cell>
          <cell r="D962">
            <v>9900040</v>
          </cell>
          <cell r="E962" t="str">
            <v>APPIAN WAY &amp; #4200</v>
          </cell>
          <cell r="F962">
            <v>4</v>
          </cell>
          <cell r="G962">
            <v>3</v>
          </cell>
          <cell r="H962">
            <v>7</v>
          </cell>
          <cell r="I962">
            <v>37.967649000000002</v>
          </cell>
          <cell r="J962">
            <v>-122.30894000000001</v>
          </cell>
          <cell r="K962" t="str">
            <v>COUNTY-CONTRA COSTA</v>
          </cell>
          <cell r="L962" t="str">
            <v>CONTRA COSTA</v>
          </cell>
          <cell r="M962">
            <v>1</v>
          </cell>
        </row>
        <row r="963">
          <cell r="A963">
            <v>51142</v>
          </cell>
          <cell r="B963" t="str">
            <v>WEEKDAY</v>
          </cell>
          <cell r="C963">
            <v>3173</v>
          </cell>
          <cell r="D963">
            <v>9900050</v>
          </cell>
          <cell r="E963" t="str">
            <v>APPIAN WAY &amp; #4630</v>
          </cell>
          <cell r="F963">
            <v>2</v>
          </cell>
          <cell r="G963">
            <v>5</v>
          </cell>
          <cell r="H963">
            <v>6</v>
          </cell>
          <cell r="I963">
            <v>37.972521</v>
          </cell>
          <cell r="J963">
            <v>-122.30345</v>
          </cell>
          <cell r="K963" t="str">
            <v>COUNTY-CONTRA COSTA</v>
          </cell>
          <cell r="L963" t="str">
            <v>CONTRA COSTA</v>
          </cell>
          <cell r="M963">
            <v>1</v>
          </cell>
        </row>
        <row r="964">
          <cell r="A964">
            <v>59354</v>
          </cell>
          <cell r="B964" t="str">
            <v>WEEKDAY</v>
          </cell>
          <cell r="C964">
            <v>4915</v>
          </cell>
          <cell r="D964">
            <v>9900060</v>
          </cell>
          <cell r="E964" t="str">
            <v>APPIAN WAY &amp; #4630</v>
          </cell>
          <cell r="F964">
            <v>0</v>
          </cell>
          <cell r="G964">
            <v>0</v>
          </cell>
          <cell r="H964">
            <v>0</v>
          </cell>
          <cell r="I964">
            <v>37.972520000000003</v>
          </cell>
          <cell r="J964">
            <v>-122.303742</v>
          </cell>
          <cell r="K964" t="str">
            <v>COUNTY-CONTRA COSTA</v>
          </cell>
          <cell r="L964" t="str">
            <v>CONTRA COSTA</v>
          </cell>
          <cell r="M964">
            <v>1</v>
          </cell>
        </row>
        <row r="965">
          <cell r="A965">
            <v>58006</v>
          </cell>
          <cell r="B965" t="str">
            <v>WEEKDAY</v>
          </cell>
          <cell r="C965">
            <v>2953</v>
          </cell>
          <cell r="D965">
            <v>9900070</v>
          </cell>
          <cell r="E965" t="str">
            <v>APPIAN WAY &amp; #4950</v>
          </cell>
          <cell r="F965">
            <v>2</v>
          </cell>
          <cell r="G965">
            <v>6</v>
          </cell>
          <cell r="H965">
            <v>8</v>
          </cell>
          <cell r="I965">
            <v>37.975980999999997</v>
          </cell>
          <cell r="J965">
            <v>-122.297662</v>
          </cell>
          <cell r="K965" t="str">
            <v>COUNTY-CONTRA COSTA</v>
          </cell>
          <cell r="L965" t="str">
            <v>CONTRA COSTA</v>
          </cell>
          <cell r="M965">
            <v>1</v>
          </cell>
        </row>
        <row r="966">
          <cell r="A966">
            <v>50124</v>
          </cell>
          <cell r="B966" t="str">
            <v>WEEKDAY</v>
          </cell>
          <cell r="C966">
            <v>2171</v>
          </cell>
          <cell r="D966">
            <v>9900080</v>
          </cell>
          <cell r="E966" t="str">
            <v>APPIAN WAY &amp; ALLVIEW AV</v>
          </cell>
          <cell r="F966">
            <v>3</v>
          </cell>
          <cell r="G966">
            <v>12</v>
          </cell>
          <cell r="H966">
            <v>15</v>
          </cell>
          <cell r="I966">
            <v>37.985644999999998</v>
          </cell>
          <cell r="J966">
            <v>-122.298197</v>
          </cell>
          <cell r="K966" t="str">
            <v>COUNTY-CONTRA COSTA</v>
          </cell>
          <cell r="L966" t="str">
            <v>CONTRA COSTA</v>
          </cell>
          <cell r="M966">
            <v>1</v>
          </cell>
        </row>
        <row r="967">
          <cell r="A967">
            <v>50133</v>
          </cell>
          <cell r="B967" t="str">
            <v>WEEKDAY</v>
          </cell>
          <cell r="C967">
            <v>3611</v>
          </cell>
          <cell r="D967">
            <v>9900100</v>
          </cell>
          <cell r="E967" t="str">
            <v>APPIAN WAY &amp; CORTE ARRANGO</v>
          </cell>
          <cell r="F967">
            <v>1</v>
          </cell>
          <cell r="G967">
            <v>3</v>
          </cell>
          <cell r="H967">
            <v>4</v>
          </cell>
          <cell r="I967">
            <v>37.973725000000002</v>
          </cell>
          <cell r="J967">
            <v>-122.30136899999999</v>
          </cell>
          <cell r="K967" t="str">
            <v>COUNTY-CONTRA COSTA</v>
          </cell>
          <cell r="L967" t="str">
            <v>CONTRA COSTA</v>
          </cell>
          <cell r="M967">
            <v>1</v>
          </cell>
        </row>
        <row r="968">
          <cell r="A968">
            <v>59433</v>
          </cell>
          <cell r="B968" t="str">
            <v>WEEKDAY</v>
          </cell>
          <cell r="C968">
            <v>2577</v>
          </cell>
          <cell r="D968">
            <v>9900110</v>
          </cell>
          <cell r="E968" t="str">
            <v>APPIAN WAY &amp; FRAN WAY</v>
          </cell>
          <cell r="F968">
            <v>9</v>
          </cell>
          <cell r="G968">
            <v>2</v>
          </cell>
          <cell r="H968">
            <v>11</v>
          </cell>
          <cell r="I968">
            <v>37.976776000000001</v>
          </cell>
          <cell r="J968">
            <v>-122.296533</v>
          </cell>
          <cell r="K968" t="str">
            <v>COUNTY-CONTRA COSTA</v>
          </cell>
          <cell r="L968" t="str">
            <v>CONTRA COSTA</v>
          </cell>
          <cell r="M968">
            <v>1</v>
          </cell>
        </row>
        <row r="969">
          <cell r="A969">
            <v>57719</v>
          </cell>
          <cell r="B969" t="str">
            <v>WEEKDAY</v>
          </cell>
          <cell r="C969">
            <v>3425</v>
          </cell>
          <cell r="D969">
            <v>9900120</v>
          </cell>
          <cell r="E969" t="str">
            <v>APPIAN WAY &amp; GARDEN RD</v>
          </cell>
          <cell r="F969">
            <v>2</v>
          </cell>
          <cell r="G969">
            <v>3</v>
          </cell>
          <cell r="H969">
            <v>5</v>
          </cell>
          <cell r="I969">
            <v>37.967652000000001</v>
          </cell>
          <cell r="J969">
            <v>-122.30915400000001</v>
          </cell>
          <cell r="K969" t="str">
            <v>COUNTY-CONTRA COSTA</v>
          </cell>
          <cell r="L969" t="str">
            <v>CONTRA COSTA</v>
          </cell>
          <cell r="M969">
            <v>1</v>
          </cell>
        </row>
        <row r="970">
          <cell r="A970">
            <v>57726</v>
          </cell>
          <cell r="B970" t="str">
            <v>WEEKDAY</v>
          </cell>
          <cell r="C970">
            <v>2756</v>
          </cell>
          <cell r="D970">
            <v>9900140</v>
          </cell>
          <cell r="E970" t="str">
            <v>APPIAN WAY &amp; LA PALOMA RD</v>
          </cell>
          <cell r="F970">
            <v>7</v>
          </cell>
          <cell r="G970">
            <v>2</v>
          </cell>
          <cell r="H970">
            <v>9</v>
          </cell>
          <cell r="I970">
            <v>37.971294</v>
          </cell>
          <cell r="J970">
            <v>-122.30560199999999</v>
          </cell>
          <cell r="K970" t="str">
            <v>COUNTY-CONTRA COSTA</v>
          </cell>
          <cell r="L970" t="str">
            <v>CONTRA COSTA</v>
          </cell>
          <cell r="M970">
            <v>1</v>
          </cell>
        </row>
        <row r="971">
          <cell r="A971">
            <v>50150</v>
          </cell>
          <cell r="B971" t="str">
            <v>WEEKDAY</v>
          </cell>
          <cell r="C971">
            <v>2493</v>
          </cell>
          <cell r="D971">
            <v>9900150</v>
          </cell>
          <cell r="E971" t="str">
            <v>APPIAN WAY &amp; PEBBLE DR</v>
          </cell>
          <cell r="F971">
            <v>8</v>
          </cell>
          <cell r="G971">
            <v>3</v>
          </cell>
          <cell r="H971">
            <v>11</v>
          </cell>
          <cell r="I971">
            <v>37.973660000000002</v>
          </cell>
          <cell r="J971">
            <v>-122.301783</v>
          </cell>
          <cell r="K971" t="str">
            <v>COUNTY-CONTRA COSTA</v>
          </cell>
          <cell r="L971" t="str">
            <v>CONTRA COSTA</v>
          </cell>
          <cell r="M971">
            <v>1</v>
          </cell>
        </row>
        <row r="972">
          <cell r="A972">
            <v>54122</v>
          </cell>
          <cell r="B972" t="str">
            <v>WEEKDAY</v>
          </cell>
          <cell r="C972">
            <v>2465</v>
          </cell>
          <cell r="D972">
            <v>9900160</v>
          </cell>
          <cell r="E972" t="str">
            <v>APPIAN WAY &amp; POST OFFICE</v>
          </cell>
          <cell r="F972">
            <v>7</v>
          </cell>
          <cell r="G972">
            <v>5</v>
          </cell>
          <cell r="H972">
            <v>12</v>
          </cell>
          <cell r="I972">
            <v>37.979610999999998</v>
          </cell>
          <cell r="J972">
            <v>-122.296542</v>
          </cell>
          <cell r="K972" t="str">
            <v>COUNTY-CONTRA COSTA</v>
          </cell>
          <cell r="L972" t="str">
            <v>CONTRA COSTA</v>
          </cell>
          <cell r="M972">
            <v>1</v>
          </cell>
        </row>
        <row r="973">
          <cell r="A973">
            <v>57729</v>
          </cell>
          <cell r="B973" t="str">
            <v>WEEKDAY</v>
          </cell>
          <cell r="C973">
            <v>2524</v>
          </cell>
          <cell r="D973">
            <v>9900170</v>
          </cell>
          <cell r="E973" t="str">
            <v>APPIAN WAY &amp; RINCON RD</v>
          </cell>
          <cell r="F973">
            <v>8</v>
          </cell>
          <cell r="G973">
            <v>3</v>
          </cell>
          <cell r="H973">
            <v>11</v>
          </cell>
          <cell r="I973">
            <v>37.976177999999997</v>
          </cell>
          <cell r="J973">
            <v>-122.297685</v>
          </cell>
          <cell r="K973" t="str">
            <v>COUNTY-CONTRA COSTA</v>
          </cell>
          <cell r="L973" t="str">
            <v>CONTRA COSTA</v>
          </cell>
          <cell r="M973">
            <v>1</v>
          </cell>
        </row>
        <row r="974">
          <cell r="A974">
            <v>54010</v>
          </cell>
          <cell r="B974" t="str">
            <v>WEEKDAY</v>
          </cell>
          <cell r="C974">
            <v>3904</v>
          </cell>
          <cell r="D974">
            <v>9900180</v>
          </cell>
          <cell r="E974" t="str">
            <v>APPIAN WAY &amp; SANTA RITA RD</v>
          </cell>
          <cell r="F974">
            <v>1</v>
          </cell>
          <cell r="G974">
            <v>2</v>
          </cell>
          <cell r="H974">
            <v>3</v>
          </cell>
          <cell r="I974">
            <v>37.969853000000001</v>
          </cell>
          <cell r="J974">
            <v>-122.307441</v>
          </cell>
          <cell r="K974" t="str">
            <v>COUNTY-CONTRA COSTA</v>
          </cell>
          <cell r="L974" t="str">
            <v>CONTRA COSTA</v>
          </cell>
          <cell r="M974">
            <v>1</v>
          </cell>
        </row>
        <row r="975">
          <cell r="A975">
            <v>57731</v>
          </cell>
          <cell r="B975" t="str">
            <v>WEEKDAY</v>
          </cell>
          <cell r="C975">
            <v>3666</v>
          </cell>
          <cell r="D975">
            <v>9900190</v>
          </cell>
          <cell r="E975" t="str">
            <v>APPIAN WAY &amp; SANTA RITA RD</v>
          </cell>
          <cell r="F975">
            <v>2</v>
          </cell>
          <cell r="G975">
            <v>2</v>
          </cell>
          <cell r="H975">
            <v>4</v>
          </cell>
          <cell r="I975">
            <v>37.969481999999999</v>
          </cell>
          <cell r="J975">
            <v>-122.307472</v>
          </cell>
          <cell r="K975" t="str">
            <v>COUNTY-CONTRA COSTA</v>
          </cell>
          <cell r="L975" t="str">
            <v>CONTRA COSTA</v>
          </cell>
          <cell r="M975">
            <v>1</v>
          </cell>
        </row>
        <row r="976">
          <cell r="A976">
            <v>57701</v>
          </cell>
          <cell r="B976" t="str">
            <v>WEEKDAY</v>
          </cell>
          <cell r="C976">
            <v>2211</v>
          </cell>
          <cell r="D976">
            <v>9900200</v>
          </cell>
          <cell r="E976" t="str">
            <v>APPIAN WAY &amp; VALLEY VIEW RD</v>
          </cell>
          <cell r="F976">
            <v>4</v>
          </cell>
          <cell r="G976">
            <v>11</v>
          </cell>
          <cell r="H976">
            <v>14</v>
          </cell>
          <cell r="I976">
            <v>37.977494999999998</v>
          </cell>
          <cell r="J976">
            <v>-122.295181</v>
          </cell>
          <cell r="K976" t="str">
            <v>COUNTY-CONTRA COSTA</v>
          </cell>
          <cell r="L976" t="str">
            <v>CONTRA COSTA</v>
          </cell>
          <cell r="M976">
            <v>1</v>
          </cell>
        </row>
        <row r="977">
          <cell r="A977">
            <v>58133</v>
          </cell>
          <cell r="B977" t="str">
            <v>WEEKDAY</v>
          </cell>
          <cell r="C977">
            <v>2021</v>
          </cell>
          <cell r="D977">
            <v>9900220</v>
          </cell>
          <cell r="E977" t="str">
            <v>ARLINGTON AV &amp; AMHERST AV</v>
          </cell>
          <cell r="F977">
            <v>3</v>
          </cell>
          <cell r="G977">
            <v>14</v>
          </cell>
          <cell r="H977">
            <v>17</v>
          </cell>
          <cell r="I977">
            <v>37.903295999999997</v>
          </cell>
          <cell r="J977">
            <v>-122.27789900000001</v>
          </cell>
          <cell r="K977" t="str">
            <v>COUNTY-CONTRA COSTA</v>
          </cell>
          <cell r="L977" t="str">
            <v>CONTRA COSTA</v>
          </cell>
          <cell r="M977">
            <v>1</v>
          </cell>
        </row>
        <row r="978">
          <cell r="A978">
            <v>55654</v>
          </cell>
          <cell r="B978" t="str">
            <v>WEEKDAY</v>
          </cell>
          <cell r="C978">
            <v>2459</v>
          </cell>
          <cell r="D978">
            <v>9900230</v>
          </cell>
          <cell r="E978" t="str">
            <v>ARLINGTON AV &amp; COVENTRY RD</v>
          </cell>
          <cell r="F978">
            <v>9</v>
          </cell>
          <cell r="G978">
            <v>3</v>
          </cell>
          <cell r="H978">
            <v>12</v>
          </cell>
          <cell r="I978">
            <v>37.903691999999999</v>
          </cell>
          <cell r="J978">
            <v>-122.278248</v>
          </cell>
          <cell r="K978" t="str">
            <v>COUNTY-CONTRA COSTA</v>
          </cell>
          <cell r="L978" t="str">
            <v>CONTRA COSTA</v>
          </cell>
          <cell r="M978">
            <v>1</v>
          </cell>
        </row>
        <row r="979">
          <cell r="A979">
            <v>51354</v>
          </cell>
          <cell r="B979" t="str">
            <v>WEEKDAY</v>
          </cell>
          <cell r="C979">
            <v>3281</v>
          </cell>
          <cell r="D979">
            <v>9900240</v>
          </cell>
          <cell r="E979" t="str">
            <v>ARLINGTON AV &amp; COWPER AV</v>
          </cell>
          <cell r="F979">
            <v>1</v>
          </cell>
          <cell r="G979">
            <v>5</v>
          </cell>
          <cell r="H979">
            <v>6</v>
          </cell>
          <cell r="I979">
            <v>37.915379999999999</v>
          </cell>
          <cell r="J979">
            <v>-122.282844</v>
          </cell>
          <cell r="K979" t="str">
            <v>COUNTY-CONTRA COSTA</v>
          </cell>
          <cell r="L979" t="str">
            <v>CONTRA COSTA</v>
          </cell>
          <cell r="M979">
            <v>1</v>
          </cell>
        </row>
        <row r="980">
          <cell r="A980">
            <v>54592</v>
          </cell>
          <cell r="B980" t="str">
            <v>WEEKDAY</v>
          </cell>
          <cell r="C980">
            <v>3093</v>
          </cell>
          <cell r="D980">
            <v>9900250</v>
          </cell>
          <cell r="E980" t="str">
            <v>ARLINGTON AV &amp; HIGHLAND BLVD</v>
          </cell>
          <cell r="F980">
            <v>2</v>
          </cell>
          <cell r="G980">
            <v>5</v>
          </cell>
          <cell r="H980">
            <v>7</v>
          </cell>
          <cell r="I980">
            <v>37.917121000000002</v>
          </cell>
          <cell r="J980">
            <v>-122.284252</v>
          </cell>
          <cell r="K980" t="str">
            <v>COUNTY-CONTRA COSTA</v>
          </cell>
          <cell r="L980" t="str">
            <v>CONTRA COSTA</v>
          </cell>
          <cell r="M980">
            <v>1</v>
          </cell>
        </row>
        <row r="981">
          <cell r="A981">
            <v>55768</v>
          </cell>
          <cell r="B981" t="str">
            <v>WEEKDAY</v>
          </cell>
          <cell r="C981">
            <v>3685</v>
          </cell>
          <cell r="D981">
            <v>9900260</v>
          </cell>
          <cell r="E981" t="str">
            <v>ARLINGTON AV &amp; KENSINGTON PA</v>
          </cell>
          <cell r="F981">
            <v>1</v>
          </cell>
          <cell r="G981">
            <v>3</v>
          </cell>
          <cell r="H981">
            <v>4</v>
          </cell>
          <cell r="I981">
            <v>37.913133000000002</v>
          </cell>
          <cell r="J981">
            <v>-122.281333</v>
          </cell>
          <cell r="K981" t="str">
            <v>COUNTY-CONTRA COSTA</v>
          </cell>
          <cell r="L981" t="str">
            <v>CONTRA COSTA</v>
          </cell>
          <cell r="M981">
            <v>1</v>
          </cell>
        </row>
        <row r="982">
          <cell r="A982">
            <v>54133</v>
          </cell>
          <cell r="B982" t="str">
            <v>WEEKDAY</v>
          </cell>
          <cell r="C982">
            <v>3964</v>
          </cell>
          <cell r="D982">
            <v>9900270</v>
          </cell>
          <cell r="E982" t="str">
            <v>ARLINGTON AV &amp; OBERLIN AV</v>
          </cell>
          <cell r="F982">
            <v>2</v>
          </cell>
          <cell r="G982">
            <v>0</v>
          </cell>
          <cell r="H982">
            <v>3</v>
          </cell>
          <cell r="I982">
            <v>37.906986000000003</v>
          </cell>
          <cell r="J982">
            <v>-122.279517</v>
          </cell>
          <cell r="K982" t="str">
            <v>COUNTY-CONTRA COSTA</v>
          </cell>
          <cell r="L982" t="str">
            <v>CONTRA COSTA</v>
          </cell>
          <cell r="M982">
            <v>1</v>
          </cell>
        </row>
        <row r="983">
          <cell r="A983">
            <v>54660</v>
          </cell>
          <cell r="B983" t="str">
            <v>WEEKDAY</v>
          </cell>
          <cell r="C983">
            <v>4735</v>
          </cell>
          <cell r="D983">
            <v>9900280</v>
          </cell>
          <cell r="E983" t="str">
            <v>ARLINGTON AV &amp; RINCON DR</v>
          </cell>
          <cell r="F983">
            <v>0</v>
          </cell>
          <cell r="G983">
            <v>0</v>
          </cell>
          <cell r="H983">
            <v>0</v>
          </cell>
          <cell r="I983">
            <v>37.915801000000002</v>
          </cell>
          <cell r="J983">
            <v>-122.28317199999999</v>
          </cell>
          <cell r="K983" t="str">
            <v>COUNTY-CONTRA COSTA</v>
          </cell>
          <cell r="L983" t="str">
            <v>CONTRA COSTA</v>
          </cell>
          <cell r="M983">
            <v>1</v>
          </cell>
        </row>
        <row r="984">
          <cell r="A984">
            <v>57357</v>
          </cell>
          <cell r="B984" t="str">
            <v>WEEKDAY</v>
          </cell>
          <cell r="C984">
            <v>3742</v>
          </cell>
          <cell r="D984">
            <v>9900290</v>
          </cell>
          <cell r="E984" t="str">
            <v>ARLINGTON AV &amp; RINCON DR</v>
          </cell>
          <cell r="F984">
            <v>2</v>
          </cell>
          <cell r="G984">
            <v>1</v>
          </cell>
          <cell r="H984">
            <v>3</v>
          </cell>
          <cell r="I984">
            <v>37.912782</v>
          </cell>
          <cell r="J984">
            <v>-122.281414</v>
          </cell>
          <cell r="K984" t="str">
            <v>COUNTY-CONTRA COSTA</v>
          </cell>
          <cell r="L984" t="str">
            <v>CONTRA COSTA</v>
          </cell>
          <cell r="M984">
            <v>1</v>
          </cell>
        </row>
        <row r="985">
          <cell r="A985">
            <v>50905</v>
          </cell>
          <cell r="B985" t="str">
            <v>WEEKDAY</v>
          </cell>
          <cell r="C985">
            <v>3739</v>
          </cell>
          <cell r="D985">
            <v>9900300</v>
          </cell>
          <cell r="E985" t="str">
            <v>ARLINGTON AV &amp; SUNSET DR</v>
          </cell>
          <cell r="F985">
            <v>3</v>
          </cell>
          <cell r="G985">
            <v>0</v>
          </cell>
          <cell r="H985">
            <v>3</v>
          </cell>
          <cell r="I985">
            <v>37.907888</v>
          </cell>
          <cell r="J985">
            <v>-122.280208</v>
          </cell>
          <cell r="K985" t="str">
            <v>COUNTY-CONTRA COSTA</v>
          </cell>
          <cell r="L985" t="str">
            <v>CONTRA COSTA</v>
          </cell>
          <cell r="M985">
            <v>1</v>
          </cell>
        </row>
        <row r="986">
          <cell r="A986">
            <v>58748</v>
          </cell>
          <cell r="B986" t="str">
            <v>WEEKDAY</v>
          </cell>
          <cell r="C986">
            <v>3990</v>
          </cell>
          <cell r="D986">
            <v>9900310</v>
          </cell>
          <cell r="E986" t="str">
            <v>ARLINGTON AV &amp; SUNSET DR</v>
          </cell>
          <cell r="F986">
            <v>0</v>
          </cell>
          <cell r="G986">
            <v>2</v>
          </cell>
          <cell r="H986">
            <v>3</v>
          </cell>
          <cell r="I986">
            <v>37.908177999999999</v>
          </cell>
          <cell r="J986">
            <v>-122.280214</v>
          </cell>
          <cell r="K986" t="str">
            <v>COUNTY-CONTRA COSTA</v>
          </cell>
          <cell r="L986" t="str">
            <v>CONTRA COSTA</v>
          </cell>
          <cell r="M986">
            <v>1</v>
          </cell>
        </row>
        <row r="987">
          <cell r="A987">
            <v>54593</v>
          </cell>
          <cell r="B987" t="str">
            <v>WEEKDAY</v>
          </cell>
          <cell r="C987">
            <v>3942</v>
          </cell>
          <cell r="D987">
            <v>9900320</v>
          </cell>
          <cell r="E987" t="str">
            <v>ARLINGTON AV &amp; WELLESLEY AV</v>
          </cell>
          <cell r="F987">
            <v>1</v>
          </cell>
          <cell r="G987">
            <v>2</v>
          </cell>
          <cell r="H987">
            <v>3</v>
          </cell>
          <cell r="I987">
            <v>37.907325</v>
          </cell>
          <cell r="J987">
            <v>-122.279415</v>
          </cell>
          <cell r="K987" t="str">
            <v>COUNTY-CONTRA COSTA</v>
          </cell>
          <cell r="L987" t="str">
            <v>CONTRA COSTA</v>
          </cell>
          <cell r="M987">
            <v>1</v>
          </cell>
        </row>
        <row r="988">
          <cell r="A988">
            <v>50240</v>
          </cell>
          <cell r="B988" t="str">
            <v>WEEKDAY</v>
          </cell>
          <cell r="C988">
            <v>3560</v>
          </cell>
          <cell r="D988">
            <v>9900330</v>
          </cell>
          <cell r="E988" t="str">
            <v>ARLINGTON AV &amp; WESTMINSTER A</v>
          </cell>
          <cell r="F988">
            <v>0</v>
          </cell>
          <cell r="G988">
            <v>4</v>
          </cell>
          <cell r="H988">
            <v>4</v>
          </cell>
          <cell r="I988">
            <v>37.910469999999997</v>
          </cell>
          <cell r="J988">
            <v>-122.28015499999999</v>
          </cell>
          <cell r="K988" t="str">
            <v>COUNTY-CONTRA COSTA</v>
          </cell>
          <cell r="L988" t="str">
            <v>CONTRA COSTA</v>
          </cell>
          <cell r="M988">
            <v>1</v>
          </cell>
        </row>
        <row r="989">
          <cell r="A989">
            <v>50959</v>
          </cell>
          <cell r="B989" t="str">
            <v>WEEKDAY</v>
          </cell>
          <cell r="C989">
            <v>4183</v>
          </cell>
          <cell r="D989">
            <v>9900340</v>
          </cell>
          <cell r="E989" t="str">
            <v>ARLINGTON AV &amp; WESTMINSTER A</v>
          </cell>
          <cell r="F989">
            <v>2</v>
          </cell>
          <cell r="G989">
            <v>0</v>
          </cell>
          <cell r="H989">
            <v>2</v>
          </cell>
          <cell r="I989">
            <v>37.910653000000003</v>
          </cell>
          <cell r="J989">
            <v>-122.280248</v>
          </cell>
          <cell r="K989" t="str">
            <v>COUNTY-CONTRA COSTA</v>
          </cell>
          <cell r="L989" t="str">
            <v>CONTRA COSTA</v>
          </cell>
          <cell r="M989">
            <v>1</v>
          </cell>
        </row>
        <row r="990">
          <cell r="A990">
            <v>50215</v>
          </cell>
          <cell r="B990" t="str">
            <v>WEEKDAY</v>
          </cell>
          <cell r="C990">
            <v>4875</v>
          </cell>
          <cell r="D990">
            <v>9900350</v>
          </cell>
          <cell r="E990" t="str">
            <v>ARLINGTON BLVD &amp; #6153</v>
          </cell>
          <cell r="F990">
            <v>0</v>
          </cell>
          <cell r="G990">
            <v>0</v>
          </cell>
          <cell r="H990">
            <v>0</v>
          </cell>
          <cell r="I990">
            <v>37.945548000000002</v>
          </cell>
          <cell r="J990">
            <v>-122.315915</v>
          </cell>
          <cell r="K990" t="str">
            <v>COUNTY-CONTRA COSTA</v>
          </cell>
          <cell r="L990" t="str">
            <v>CONTRA COSTA</v>
          </cell>
          <cell r="M990">
            <v>1</v>
          </cell>
        </row>
        <row r="991">
          <cell r="A991">
            <v>54596</v>
          </cell>
          <cell r="B991" t="str">
            <v>WEEKDAY</v>
          </cell>
          <cell r="C991">
            <v>3822</v>
          </cell>
          <cell r="D991">
            <v>9900360</v>
          </cell>
          <cell r="E991" t="str">
            <v>ARLINGTON BLVD &amp; #6241</v>
          </cell>
          <cell r="F991">
            <v>0</v>
          </cell>
          <cell r="G991">
            <v>3</v>
          </cell>
          <cell r="H991">
            <v>3</v>
          </cell>
          <cell r="I991">
            <v>37.944161000000001</v>
          </cell>
          <cell r="J991">
            <v>-122.315242</v>
          </cell>
          <cell r="K991" t="str">
            <v>COUNTY-CONTRA COSTA</v>
          </cell>
          <cell r="L991" t="str">
            <v>CONTRA COSTA</v>
          </cell>
          <cell r="M991">
            <v>1</v>
          </cell>
        </row>
        <row r="992">
          <cell r="A992">
            <v>50325</v>
          </cell>
          <cell r="B992" t="str">
            <v>WEEKDAY</v>
          </cell>
          <cell r="C992">
            <v>3767</v>
          </cell>
          <cell r="D992">
            <v>9900370</v>
          </cell>
          <cell r="E992" t="str">
            <v>ARLINGTON BLVD &amp; AQUA VISTA</v>
          </cell>
          <cell r="F992">
            <v>0</v>
          </cell>
          <cell r="G992">
            <v>3</v>
          </cell>
          <cell r="H992">
            <v>3</v>
          </cell>
          <cell r="I992">
            <v>37.938595999999997</v>
          </cell>
          <cell r="J992">
            <v>-122.30827499999999</v>
          </cell>
          <cell r="K992" t="str">
            <v>COUNTY-CONTRA COSTA</v>
          </cell>
          <cell r="L992" t="str">
            <v>CONTRA COSTA</v>
          </cell>
          <cell r="M992">
            <v>1</v>
          </cell>
        </row>
        <row r="993">
          <cell r="A993">
            <v>50651</v>
          </cell>
          <cell r="B993" t="str">
            <v>WEEKDAY</v>
          </cell>
          <cell r="C993">
            <v>4861</v>
          </cell>
          <cell r="D993">
            <v>9900380</v>
          </cell>
          <cell r="E993" t="str">
            <v>ARLINGTON BLVD &amp; BERNHARD AV</v>
          </cell>
          <cell r="F993">
            <v>0</v>
          </cell>
          <cell r="G993">
            <v>0</v>
          </cell>
          <cell r="H993">
            <v>0</v>
          </cell>
          <cell r="I993">
            <v>37.949891000000001</v>
          </cell>
          <cell r="J993">
            <v>-122.32091</v>
          </cell>
          <cell r="K993" t="str">
            <v>COUNTY-CONTRA COSTA</v>
          </cell>
          <cell r="L993" t="str">
            <v>CONTRA COSTA</v>
          </cell>
          <cell r="M993">
            <v>1</v>
          </cell>
        </row>
        <row r="994">
          <cell r="A994">
            <v>50652</v>
          </cell>
          <cell r="B994" t="str">
            <v>WEEKDAY</v>
          </cell>
          <cell r="C994">
            <v>3647</v>
          </cell>
          <cell r="D994">
            <v>9900390</v>
          </cell>
          <cell r="E994" t="str">
            <v>ARLINGTON BLVD &amp; BERNHARD AV</v>
          </cell>
          <cell r="F994">
            <v>0</v>
          </cell>
          <cell r="G994">
            <v>4</v>
          </cell>
          <cell r="H994">
            <v>4</v>
          </cell>
          <cell r="I994">
            <v>37.949916999999999</v>
          </cell>
          <cell r="J994">
            <v>-122.32084</v>
          </cell>
          <cell r="K994" t="str">
            <v>COUNTY-CONTRA COSTA</v>
          </cell>
          <cell r="L994" t="str">
            <v>CONTRA COSTA</v>
          </cell>
          <cell r="M994">
            <v>1</v>
          </cell>
        </row>
        <row r="995">
          <cell r="A995">
            <v>50653</v>
          </cell>
          <cell r="B995" t="str">
            <v>WEEKDAY</v>
          </cell>
          <cell r="C995">
            <v>4076</v>
          </cell>
          <cell r="D995">
            <v>9900400</v>
          </cell>
          <cell r="E995" t="str">
            <v>ARLINGTON BLVD &amp; CYPRESS AV</v>
          </cell>
          <cell r="F995">
            <v>0</v>
          </cell>
          <cell r="G995">
            <v>2</v>
          </cell>
          <cell r="H995">
            <v>2</v>
          </cell>
          <cell r="I995">
            <v>37.940994000000003</v>
          </cell>
          <cell r="J995">
            <v>-122.31173800000001</v>
          </cell>
          <cell r="K995" t="str">
            <v>COUNTY-CONTRA COSTA</v>
          </cell>
          <cell r="L995" t="str">
            <v>CONTRA COSTA</v>
          </cell>
          <cell r="M995">
            <v>1</v>
          </cell>
        </row>
        <row r="996">
          <cell r="A996">
            <v>50659</v>
          </cell>
          <cell r="B996" t="str">
            <v>WEEKDAY</v>
          </cell>
          <cell r="C996">
            <v>3929</v>
          </cell>
          <cell r="D996">
            <v>9900410</v>
          </cell>
          <cell r="E996" t="str">
            <v>ARLINGTON BLVD &amp; ELM AV</v>
          </cell>
          <cell r="F996">
            <v>3</v>
          </cell>
          <cell r="G996">
            <v>0</v>
          </cell>
          <cell r="H996">
            <v>3</v>
          </cell>
          <cell r="I996">
            <v>37.941073000000003</v>
          </cell>
          <cell r="J996">
            <v>-122.31218800000001</v>
          </cell>
          <cell r="K996" t="str">
            <v>COUNTY-CONTRA COSTA</v>
          </cell>
          <cell r="L996" t="str">
            <v>CONTRA COSTA</v>
          </cell>
          <cell r="M996">
            <v>1</v>
          </cell>
        </row>
        <row r="997">
          <cell r="A997">
            <v>51025</v>
          </cell>
          <cell r="B997" t="str">
            <v>WEEKDAY</v>
          </cell>
          <cell r="C997">
            <v>2539</v>
          </cell>
          <cell r="D997">
            <v>9900420</v>
          </cell>
          <cell r="E997" t="str">
            <v>ARLINGTON BLVD &amp; OLIVE AV</v>
          </cell>
          <cell r="F997">
            <v>0</v>
          </cell>
          <cell r="G997">
            <v>11</v>
          </cell>
          <cell r="H997">
            <v>11</v>
          </cell>
          <cell r="I997">
            <v>37.940295999999996</v>
          </cell>
          <cell r="J997">
            <v>-122.310219</v>
          </cell>
          <cell r="K997" t="str">
            <v>COUNTY-CONTRA COSTA</v>
          </cell>
          <cell r="L997" t="str">
            <v>CONTRA COSTA</v>
          </cell>
          <cell r="M997">
            <v>1</v>
          </cell>
        </row>
        <row r="998">
          <cell r="A998">
            <v>51031</v>
          </cell>
          <cell r="B998" t="str">
            <v>WEEKDAY</v>
          </cell>
          <cell r="C998">
            <v>3154</v>
          </cell>
          <cell r="D998">
            <v>9900430</v>
          </cell>
          <cell r="E998" t="str">
            <v>ARLINGTON BLVD &amp; OLIVE AV</v>
          </cell>
          <cell r="F998">
            <v>6</v>
          </cell>
          <cell r="G998">
            <v>0</v>
          </cell>
          <cell r="H998">
            <v>7</v>
          </cell>
          <cell r="I998">
            <v>37.940130000000003</v>
          </cell>
          <cell r="J998">
            <v>-122.31009899999999</v>
          </cell>
          <cell r="K998" t="str">
            <v>COUNTY-CONTRA COSTA</v>
          </cell>
          <cell r="L998" t="str">
            <v>CONTRA COSTA</v>
          </cell>
          <cell r="M998">
            <v>1</v>
          </cell>
        </row>
        <row r="999">
          <cell r="A999">
            <v>51035</v>
          </cell>
          <cell r="B999" t="str">
            <v>WEEKDAY</v>
          </cell>
          <cell r="C999">
            <v>4299</v>
          </cell>
          <cell r="D999">
            <v>9900440</v>
          </cell>
          <cell r="E999" t="str">
            <v>ARLINGTON BLVD &amp; PATTERSON C</v>
          </cell>
          <cell r="F999">
            <v>2</v>
          </cell>
          <cell r="G999">
            <v>0</v>
          </cell>
          <cell r="H999">
            <v>2</v>
          </cell>
          <cell r="I999">
            <v>37.944454999999998</v>
          </cell>
          <cell r="J999">
            <v>-122.31564400000001</v>
          </cell>
          <cell r="K999" t="str">
            <v>COUNTY-CONTRA COSTA</v>
          </cell>
          <cell r="L999" t="str">
            <v>CONTRA COSTA</v>
          </cell>
          <cell r="M999">
            <v>1</v>
          </cell>
        </row>
        <row r="1000">
          <cell r="A1000">
            <v>51146</v>
          </cell>
          <cell r="B1000" t="str">
            <v>WEEKDAY</v>
          </cell>
          <cell r="C1000">
            <v>3481</v>
          </cell>
          <cell r="D1000">
            <v>9900450</v>
          </cell>
          <cell r="E1000" t="str">
            <v>ARLINGTON BLVD &amp; ROSALIND AV</v>
          </cell>
          <cell r="F1000">
            <v>5</v>
          </cell>
          <cell r="G1000">
            <v>0</v>
          </cell>
          <cell r="H1000">
            <v>5</v>
          </cell>
          <cell r="I1000">
            <v>37.946205999999997</v>
          </cell>
          <cell r="J1000">
            <v>-122.318612</v>
          </cell>
          <cell r="K1000" t="str">
            <v>COUNTY-CONTRA COSTA</v>
          </cell>
          <cell r="L1000" t="str">
            <v>CONTRA COSTA</v>
          </cell>
          <cell r="M1000">
            <v>1</v>
          </cell>
        </row>
        <row r="1001">
          <cell r="A1001">
            <v>54620</v>
          </cell>
          <cell r="B1001" t="str">
            <v>WEEKDAY</v>
          </cell>
          <cell r="C1001">
            <v>3256</v>
          </cell>
          <cell r="D1001">
            <v>9900460</v>
          </cell>
          <cell r="E1001" t="str">
            <v>ARLINGTON BLVD &amp; SOLANO AV</v>
          </cell>
          <cell r="F1001">
            <v>0</v>
          </cell>
          <cell r="G1001">
            <v>6</v>
          </cell>
          <cell r="H1001">
            <v>6</v>
          </cell>
          <cell r="I1001">
            <v>37.946466999999998</v>
          </cell>
          <cell r="J1001">
            <v>-122.319028</v>
          </cell>
          <cell r="K1001" t="str">
            <v>COUNTY-CONTRA COSTA</v>
          </cell>
          <cell r="L1001" t="str">
            <v>CONTRA COSTA</v>
          </cell>
          <cell r="M1001">
            <v>1</v>
          </cell>
        </row>
        <row r="1002">
          <cell r="A1002">
            <v>51052</v>
          </cell>
          <cell r="B1002" t="str">
            <v>WEEKDAY</v>
          </cell>
          <cell r="C1002">
            <v>3170</v>
          </cell>
          <cell r="D1002">
            <v>9900470</v>
          </cell>
          <cell r="E1002" t="str">
            <v>ARLINGTON BLVD &amp; ZINN ST</v>
          </cell>
          <cell r="F1002">
            <v>0</v>
          </cell>
          <cell r="G1002">
            <v>6</v>
          </cell>
          <cell r="H1002">
            <v>6</v>
          </cell>
          <cell r="I1002">
            <v>37.942709000000001</v>
          </cell>
          <cell r="J1002">
            <v>-122.31382600000001</v>
          </cell>
          <cell r="K1002" t="str">
            <v>COUNTY-CONTRA COSTA</v>
          </cell>
          <cell r="L1002" t="str">
            <v>CONTRA COSTA</v>
          </cell>
          <cell r="M1002">
            <v>1</v>
          </cell>
        </row>
        <row r="1003">
          <cell r="A1003">
            <v>51053</v>
          </cell>
          <cell r="B1003" t="str">
            <v>WEEKDAY</v>
          </cell>
          <cell r="C1003">
            <v>3538</v>
          </cell>
          <cell r="D1003">
            <v>9900480</v>
          </cell>
          <cell r="E1003" t="str">
            <v>ARLINGTON BLVD &amp; ZINN ST</v>
          </cell>
          <cell r="F1003">
            <v>4</v>
          </cell>
          <cell r="G1003">
            <v>0</v>
          </cell>
          <cell r="H1003">
            <v>4</v>
          </cell>
          <cell r="I1003">
            <v>37.942962000000001</v>
          </cell>
          <cell r="J1003">
            <v>-122.3142</v>
          </cell>
          <cell r="K1003" t="str">
            <v>COUNTY-CONTRA COSTA</v>
          </cell>
          <cell r="L1003" t="str">
            <v>CONTRA COSTA</v>
          </cell>
          <cell r="M1003">
            <v>1</v>
          </cell>
        </row>
        <row r="1004">
          <cell r="A1004">
            <v>58545</v>
          </cell>
          <cell r="B1004" t="str">
            <v>WEEKDAY</v>
          </cell>
          <cell r="C1004">
            <v>3398</v>
          </cell>
          <cell r="D1004">
            <v>9900500</v>
          </cell>
          <cell r="E1004" t="str">
            <v>BELOIT AV &amp; GRIZZLY PEAK BLV</v>
          </cell>
          <cell r="F1004">
            <v>3</v>
          </cell>
          <cell r="G1004">
            <v>2</v>
          </cell>
          <cell r="H1004">
            <v>5</v>
          </cell>
          <cell r="I1004">
            <v>37.907119999999999</v>
          </cell>
          <cell r="J1004">
            <v>-122.270184</v>
          </cell>
          <cell r="K1004" t="str">
            <v>COUNTY-CONTRA COSTA</v>
          </cell>
          <cell r="L1004" t="str">
            <v>CONTRA COSTA</v>
          </cell>
          <cell r="M1004">
            <v>1</v>
          </cell>
        </row>
        <row r="1005">
          <cell r="A1005">
            <v>55795</v>
          </cell>
          <cell r="B1005" t="str">
            <v>WEEKDAY</v>
          </cell>
          <cell r="C1005">
            <v>2328</v>
          </cell>
          <cell r="D1005">
            <v>9900550</v>
          </cell>
          <cell r="E1005" t="str">
            <v>CASTRO RANCH RD &amp; SHERWOOD F</v>
          </cell>
          <cell r="F1005">
            <v>5</v>
          </cell>
          <cell r="G1005">
            <v>8</v>
          </cell>
          <cell r="H1005">
            <v>13</v>
          </cell>
          <cell r="I1005">
            <v>37.955300999999999</v>
          </cell>
          <cell r="J1005">
            <v>-122.271106</v>
          </cell>
          <cell r="K1005" t="str">
            <v>COUNTY-CONTRA COSTA</v>
          </cell>
          <cell r="L1005" t="str">
            <v>CONTRA COSTA</v>
          </cell>
          <cell r="M1005">
            <v>1</v>
          </cell>
        </row>
        <row r="1006">
          <cell r="A1006">
            <v>51059</v>
          </cell>
          <cell r="B1006" t="str">
            <v>WEEKDAY</v>
          </cell>
          <cell r="C1006">
            <v>3908</v>
          </cell>
          <cell r="D1006">
            <v>9900570</v>
          </cell>
          <cell r="E1006" t="str">
            <v>COLUSA AV &amp; CURRY AV</v>
          </cell>
          <cell r="F1006">
            <v>0</v>
          </cell>
          <cell r="G1006">
            <v>3</v>
          </cell>
          <cell r="H1006">
            <v>3</v>
          </cell>
          <cell r="I1006">
            <v>37.902864999999998</v>
          </cell>
          <cell r="J1006">
            <v>-122.28853599999999</v>
          </cell>
          <cell r="K1006" t="str">
            <v>COUNTY-CONTRA COSTA</v>
          </cell>
          <cell r="L1006" t="str">
            <v>CONTRA COSTA</v>
          </cell>
          <cell r="M1006">
            <v>1</v>
          </cell>
        </row>
        <row r="1007">
          <cell r="A1007">
            <v>51061</v>
          </cell>
          <cell r="B1007" t="str">
            <v>WEEKDAY</v>
          </cell>
          <cell r="C1007">
            <v>4426</v>
          </cell>
          <cell r="D1007">
            <v>9900575</v>
          </cell>
          <cell r="E1007" t="str">
            <v>COLUSA AV &amp; LYNN AV</v>
          </cell>
          <cell r="F1007">
            <v>0</v>
          </cell>
          <cell r="G1007">
            <v>1</v>
          </cell>
          <cell r="H1007">
            <v>1</v>
          </cell>
          <cell r="I1007">
            <v>37.900986000000003</v>
          </cell>
          <cell r="J1007">
            <v>-122.288274</v>
          </cell>
          <cell r="K1007" t="str">
            <v>COUNTY-CONTRA COSTA</v>
          </cell>
          <cell r="L1007" t="str">
            <v>CONTRA COSTA</v>
          </cell>
          <cell r="M1007">
            <v>1</v>
          </cell>
        </row>
        <row r="1008">
          <cell r="A1008">
            <v>58116</v>
          </cell>
          <cell r="B1008" t="str">
            <v>WEEKDAY</v>
          </cell>
          <cell r="C1008">
            <v>2348</v>
          </cell>
          <cell r="D1008">
            <v>9900580</v>
          </cell>
          <cell r="E1008" t="str">
            <v>COLUSA AV &amp; OAK VIEW AV</v>
          </cell>
          <cell r="F1008">
            <v>2</v>
          </cell>
          <cell r="G1008">
            <v>11</v>
          </cell>
          <cell r="H1008">
            <v>13</v>
          </cell>
          <cell r="I1008">
            <v>37.899486000000003</v>
          </cell>
          <cell r="J1008">
            <v>-122.286753</v>
          </cell>
          <cell r="K1008" t="str">
            <v>COUNTY-CONTRA COSTA</v>
          </cell>
          <cell r="L1008" t="str">
            <v>CONTRA COSTA</v>
          </cell>
          <cell r="M1008">
            <v>1</v>
          </cell>
        </row>
        <row r="1009">
          <cell r="A1009">
            <v>50560</v>
          </cell>
          <cell r="B1009" t="str">
            <v>WEEKDAY</v>
          </cell>
          <cell r="C1009">
            <v>1941</v>
          </cell>
          <cell r="D1009">
            <v>9900590</v>
          </cell>
          <cell r="E1009" t="str">
            <v>COLUSA AV &amp; OAK VIEW AV</v>
          </cell>
          <cell r="F1009">
            <v>15</v>
          </cell>
          <cell r="G1009">
            <v>3</v>
          </cell>
          <cell r="H1009">
            <v>19</v>
          </cell>
          <cell r="I1009">
            <v>37.899650000000001</v>
          </cell>
          <cell r="J1009">
            <v>-122.287419</v>
          </cell>
          <cell r="K1009" t="str">
            <v>COUNTY-CONTRA COSTA</v>
          </cell>
          <cell r="L1009" t="str">
            <v>CONTRA COSTA</v>
          </cell>
          <cell r="M1009">
            <v>1</v>
          </cell>
        </row>
        <row r="1010">
          <cell r="A1010">
            <v>57736</v>
          </cell>
          <cell r="B1010" t="str">
            <v>WEEKDAY</v>
          </cell>
          <cell r="C1010">
            <v>4269</v>
          </cell>
          <cell r="D1010">
            <v>9900600</v>
          </cell>
          <cell r="E1010" t="str">
            <v>EL PORTAL DR &amp; BARRANCA ST</v>
          </cell>
          <cell r="F1010">
            <v>0</v>
          </cell>
          <cell r="G1010">
            <v>2</v>
          </cell>
          <cell r="H1010">
            <v>2</v>
          </cell>
          <cell r="I1010">
            <v>37.965696000000001</v>
          </cell>
          <cell r="J1010">
            <v>-122.320353</v>
          </cell>
          <cell r="K1010" t="str">
            <v>RICHMOND</v>
          </cell>
          <cell r="L1010" t="str">
            <v>CONTRA COSTA</v>
          </cell>
          <cell r="M1010">
            <v>1</v>
          </cell>
        </row>
        <row r="1011">
          <cell r="A1011">
            <v>52529</v>
          </cell>
          <cell r="B1011" t="str">
            <v>WEEKDAY</v>
          </cell>
          <cell r="C1011">
            <v>1495</v>
          </cell>
          <cell r="D1011">
            <v>9900610</v>
          </cell>
          <cell r="E1011" t="str">
            <v>FORDHAM ST &amp; ROLLINGWOOD DR</v>
          </cell>
          <cell r="F1011">
            <v>13</v>
          </cell>
          <cell r="G1011">
            <v>14</v>
          </cell>
          <cell r="H1011">
            <v>27</v>
          </cell>
          <cell r="I1011">
            <v>37.965564000000001</v>
          </cell>
          <cell r="J1011">
            <v>-122.332583</v>
          </cell>
          <cell r="K1011" t="str">
            <v>COUNTY-CONTRA COSTA</v>
          </cell>
          <cell r="L1011" t="str">
            <v>CONTRA COSTA</v>
          </cell>
          <cell r="M1011">
            <v>1</v>
          </cell>
        </row>
        <row r="1012">
          <cell r="A1012">
            <v>51149</v>
          </cell>
          <cell r="B1012" t="str">
            <v>WEEKDAY</v>
          </cell>
          <cell r="C1012">
            <v>3759</v>
          </cell>
          <cell r="D1012">
            <v>9900620</v>
          </cell>
          <cell r="E1012" t="str">
            <v>GLENLOCK ST &amp; AVON LN</v>
          </cell>
          <cell r="F1012">
            <v>1</v>
          </cell>
          <cell r="G1012">
            <v>3</v>
          </cell>
          <cell r="H1012">
            <v>3</v>
          </cell>
          <cell r="I1012">
            <v>37.964497000000001</v>
          </cell>
          <cell r="J1012">
            <v>-122.325942</v>
          </cell>
          <cell r="K1012" t="str">
            <v>COUNTY-CONTRA COSTA</v>
          </cell>
          <cell r="L1012" t="str">
            <v>CONTRA COSTA</v>
          </cell>
          <cell r="M1012">
            <v>1</v>
          </cell>
        </row>
        <row r="1013">
          <cell r="A1013">
            <v>58119</v>
          </cell>
          <cell r="B1013" t="str">
            <v>WEEKDAY</v>
          </cell>
          <cell r="C1013">
            <v>4092</v>
          </cell>
          <cell r="D1013">
            <v>9900630</v>
          </cell>
          <cell r="E1013" t="str">
            <v>GLENLOCK ST &amp; EL PORTAL DR</v>
          </cell>
          <cell r="F1013">
            <v>1</v>
          </cell>
          <cell r="G1013">
            <v>2</v>
          </cell>
          <cell r="H1013">
            <v>2</v>
          </cell>
          <cell r="I1013">
            <v>37.965127000000003</v>
          </cell>
          <cell r="J1013">
            <v>-122.32614</v>
          </cell>
          <cell r="K1013" t="str">
            <v>COUNTY-CONTRA COSTA</v>
          </cell>
          <cell r="L1013" t="str">
            <v>CONTRA COSTA</v>
          </cell>
          <cell r="M1013">
            <v>1</v>
          </cell>
        </row>
        <row r="1014">
          <cell r="A1014">
            <v>50420</v>
          </cell>
          <cell r="B1014" t="str">
            <v>WEEKDAY</v>
          </cell>
          <cell r="C1014">
            <v>5005</v>
          </cell>
          <cell r="D1014">
            <v>9900640</v>
          </cell>
          <cell r="E1014" t="str">
            <v>HILLTOP DR &amp; LA PALOMA RD</v>
          </cell>
          <cell r="F1014">
            <v>0</v>
          </cell>
          <cell r="G1014">
            <v>0</v>
          </cell>
          <cell r="H1014">
            <v>0</v>
          </cell>
          <cell r="I1014">
            <v>37.97681</v>
          </cell>
          <cell r="J1014">
            <v>-122.30831000000001</v>
          </cell>
          <cell r="K1014" t="str">
            <v>COUNTY-CONTRA COSTA</v>
          </cell>
          <cell r="L1014" t="str">
            <v>CONTRA COSTA</v>
          </cell>
          <cell r="M1014">
            <v>1</v>
          </cell>
        </row>
        <row r="1015">
          <cell r="A1015">
            <v>51091</v>
          </cell>
          <cell r="B1015" t="str">
            <v>WEEKDAY</v>
          </cell>
          <cell r="C1015">
            <v>5005</v>
          </cell>
          <cell r="D1015">
            <v>9900650</v>
          </cell>
          <cell r="E1015" t="str">
            <v>HILLTOP DR &amp; MANOR RD</v>
          </cell>
          <cell r="F1015">
            <v>0</v>
          </cell>
          <cell r="G1015">
            <v>0</v>
          </cell>
          <cell r="H1015">
            <v>0</v>
          </cell>
          <cell r="I1015">
            <v>37.983130000000003</v>
          </cell>
          <cell r="J1015">
            <v>-122.30289</v>
          </cell>
          <cell r="K1015" t="str">
            <v>COUNTY-CONTRA COSTA</v>
          </cell>
          <cell r="L1015" t="str">
            <v>CONTRA COSTA</v>
          </cell>
          <cell r="M1015">
            <v>1</v>
          </cell>
        </row>
        <row r="1016">
          <cell r="A1016">
            <v>51095</v>
          </cell>
          <cell r="B1016" t="str">
            <v>WEEKDAY</v>
          </cell>
          <cell r="C1016">
            <v>5005</v>
          </cell>
          <cell r="D1016">
            <v>9900660</v>
          </cell>
          <cell r="E1016" t="str">
            <v>HILLTOP DR &amp; MANOR RD</v>
          </cell>
          <cell r="F1016">
            <v>0</v>
          </cell>
          <cell r="G1016">
            <v>0</v>
          </cell>
          <cell r="H1016">
            <v>0</v>
          </cell>
          <cell r="I1016">
            <v>37.982961000000003</v>
          </cell>
          <cell r="J1016">
            <v>-122.302943</v>
          </cell>
          <cell r="K1016" t="str">
            <v>COUNTY-CONTRA COSTA</v>
          </cell>
          <cell r="L1016" t="str">
            <v>CONTRA COSTA</v>
          </cell>
          <cell r="M1016">
            <v>1</v>
          </cell>
        </row>
        <row r="1017">
          <cell r="A1017">
            <v>51652</v>
          </cell>
          <cell r="B1017" t="str">
            <v>WEEKDAY</v>
          </cell>
          <cell r="C1017">
            <v>5005</v>
          </cell>
          <cell r="D1017">
            <v>9900670</v>
          </cell>
          <cell r="E1017" t="str">
            <v>HILLTOP DR &amp; MARIN RD</v>
          </cell>
          <cell r="F1017">
            <v>0</v>
          </cell>
          <cell r="G1017">
            <v>0</v>
          </cell>
          <cell r="H1017">
            <v>0</v>
          </cell>
          <cell r="I1017">
            <v>37.981876</v>
          </cell>
          <cell r="J1017">
            <v>-122.30293899999999</v>
          </cell>
          <cell r="K1017" t="str">
            <v>COUNTY-CONTRA COSTA</v>
          </cell>
          <cell r="L1017" t="str">
            <v>CONTRA COSTA</v>
          </cell>
          <cell r="M1017">
            <v>1</v>
          </cell>
        </row>
        <row r="1018">
          <cell r="A1018">
            <v>51653</v>
          </cell>
          <cell r="B1018" t="str">
            <v>WEEKDAY</v>
          </cell>
          <cell r="C1018">
            <v>5005</v>
          </cell>
          <cell r="D1018">
            <v>9900680</v>
          </cell>
          <cell r="E1018" t="str">
            <v>HILLTOP DR &amp; MARIN RD</v>
          </cell>
          <cell r="F1018">
            <v>0</v>
          </cell>
          <cell r="G1018">
            <v>0</v>
          </cell>
          <cell r="H1018">
            <v>0</v>
          </cell>
          <cell r="I1018">
            <v>37.981670000000001</v>
          </cell>
          <cell r="J1018">
            <v>-122.30288</v>
          </cell>
          <cell r="K1018" t="str">
            <v>COUNTY-CONTRA COSTA</v>
          </cell>
          <cell r="L1018" t="str">
            <v>CONTRA COSTA</v>
          </cell>
          <cell r="M1018">
            <v>1</v>
          </cell>
        </row>
        <row r="1019">
          <cell r="A1019">
            <v>54630</v>
          </cell>
          <cell r="B1019" t="str">
            <v>WEEKDAY</v>
          </cell>
          <cell r="C1019">
            <v>5005</v>
          </cell>
          <cell r="D1019">
            <v>9900690</v>
          </cell>
          <cell r="E1019" t="str">
            <v>HILLTOP DR &amp; RENFREW RD</v>
          </cell>
          <cell r="F1019">
            <v>0</v>
          </cell>
          <cell r="G1019">
            <v>0</v>
          </cell>
          <cell r="H1019">
            <v>0</v>
          </cell>
          <cell r="I1019">
            <v>37.97907</v>
          </cell>
          <cell r="J1019">
            <v>-122.30423999999999</v>
          </cell>
          <cell r="K1019" t="str">
            <v>COUNTY-CONTRA COSTA</v>
          </cell>
          <cell r="L1019" t="str">
            <v>CONTRA COSTA</v>
          </cell>
          <cell r="M1019">
            <v>1</v>
          </cell>
        </row>
        <row r="1020">
          <cell r="A1020">
            <v>51659</v>
          </cell>
          <cell r="B1020" t="str">
            <v>WEEKDAY</v>
          </cell>
          <cell r="C1020">
            <v>5005</v>
          </cell>
          <cell r="D1020">
            <v>9900700</v>
          </cell>
          <cell r="E1020" t="str">
            <v>HILLTOP DR &amp; RENFREW RD</v>
          </cell>
          <cell r="F1020">
            <v>0</v>
          </cell>
          <cell r="G1020">
            <v>0</v>
          </cell>
          <cell r="H1020">
            <v>0</v>
          </cell>
          <cell r="I1020">
            <v>37.979078999999999</v>
          </cell>
          <cell r="J1020">
            <v>-122.304355</v>
          </cell>
          <cell r="K1020" t="str">
            <v>COUNTY-CONTRA COSTA</v>
          </cell>
          <cell r="L1020" t="str">
            <v>CONTRA COSTA</v>
          </cell>
          <cell r="M1020">
            <v>1</v>
          </cell>
        </row>
        <row r="1021">
          <cell r="A1021">
            <v>54690</v>
          </cell>
          <cell r="B1021" t="str">
            <v>WEEKDAY</v>
          </cell>
          <cell r="C1021">
            <v>5005</v>
          </cell>
          <cell r="D1021">
            <v>9900710</v>
          </cell>
          <cell r="E1021" t="str">
            <v>HILLTOP DR &amp; SANTA MARIA RD</v>
          </cell>
          <cell r="F1021">
            <v>0</v>
          </cell>
          <cell r="G1021">
            <v>0</v>
          </cell>
          <cell r="H1021">
            <v>0</v>
          </cell>
          <cell r="I1021">
            <v>37.976289999999999</v>
          </cell>
          <cell r="J1021">
            <v>-122.31121</v>
          </cell>
          <cell r="K1021" t="str">
            <v>COUNTY-CONTRA COSTA</v>
          </cell>
          <cell r="L1021" t="str">
            <v>CONTRA COSTA</v>
          </cell>
          <cell r="M1021">
            <v>1</v>
          </cell>
        </row>
        <row r="1022">
          <cell r="A1022">
            <v>51122</v>
          </cell>
          <cell r="B1022" t="str">
            <v>WEEKDAY</v>
          </cell>
          <cell r="C1022">
            <v>585</v>
          </cell>
          <cell r="D1022">
            <v>9900720</v>
          </cell>
          <cell r="E1022" t="str">
            <v>CRESPI MIDDLE SCHOOL</v>
          </cell>
          <cell r="F1022">
            <v>59</v>
          </cell>
          <cell r="G1022">
            <v>21</v>
          </cell>
          <cell r="H1022">
            <v>80</v>
          </cell>
          <cell r="I1022">
            <v>37.988027000000002</v>
          </cell>
          <cell r="J1022">
            <v>-122.30927800000001</v>
          </cell>
          <cell r="K1022" t="str">
            <v>COUNTY-CONTRA COSTA</v>
          </cell>
          <cell r="L1022" t="str">
            <v>CONTRA COSTA</v>
          </cell>
          <cell r="M1022">
            <v>1</v>
          </cell>
        </row>
        <row r="1023">
          <cell r="A1023">
            <v>50266</v>
          </cell>
          <cell r="B1023" t="str">
            <v>WEEKDAY</v>
          </cell>
          <cell r="C1023">
            <v>3082</v>
          </cell>
          <cell r="D1023">
            <v>9900730</v>
          </cell>
          <cell r="E1023" t="str">
            <v>KENYON AV &amp; TRINITY AV</v>
          </cell>
          <cell r="F1023">
            <v>4</v>
          </cell>
          <cell r="G1023">
            <v>3</v>
          </cell>
          <cell r="H1023">
            <v>7</v>
          </cell>
          <cell r="I1023">
            <v>37.909149999999997</v>
          </cell>
          <cell r="J1023">
            <v>-122.275395</v>
          </cell>
          <cell r="K1023" t="str">
            <v>COUNTY-CONTRA COSTA</v>
          </cell>
          <cell r="L1023" t="str">
            <v>CONTRA COSTA</v>
          </cell>
          <cell r="M1023">
            <v>1</v>
          </cell>
        </row>
        <row r="1024">
          <cell r="A1024">
            <v>52103</v>
          </cell>
          <cell r="B1024" t="str">
            <v>WEEKDAY</v>
          </cell>
          <cell r="C1024">
            <v>5005</v>
          </cell>
          <cell r="D1024">
            <v>9900740</v>
          </cell>
          <cell r="E1024" t="str">
            <v>MANOR RD &amp; APPIAN WAY</v>
          </cell>
          <cell r="F1024">
            <v>0</v>
          </cell>
          <cell r="G1024">
            <v>0</v>
          </cell>
          <cell r="H1024">
            <v>0</v>
          </cell>
          <cell r="I1024">
            <v>37.983697999999997</v>
          </cell>
          <cell r="J1024">
            <v>-122.298362</v>
          </cell>
          <cell r="K1024" t="str">
            <v>COUNTY-CONTRA COSTA</v>
          </cell>
          <cell r="L1024" t="str">
            <v>CONTRA COSTA</v>
          </cell>
          <cell r="M1024">
            <v>1</v>
          </cell>
        </row>
        <row r="1025">
          <cell r="A1025">
            <v>52106</v>
          </cell>
          <cell r="B1025" t="str">
            <v>WEEKDAY</v>
          </cell>
          <cell r="C1025">
            <v>5005</v>
          </cell>
          <cell r="D1025">
            <v>9900750</v>
          </cell>
          <cell r="E1025" t="str">
            <v>MANOR RD &amp; APPIAN WAY</v>
          </cell>
          <cell r="F1025">
            <v>0</v>
          </cell>
          <cell r="G1025">
            <v>0</v>
          </cell>
          <cell r="H1025">
            <v>0</v>
          </cell>
          <cell r="I1025">
            <v>37.982439999999997</v>
          </cell>
          <cell r="J1025">
            <v>-122.29733</v>
          </cell>
          <cell r="K1025" t="str">
            <v>COUNTY-CONTRA COSTA</v>
          </cell>
          <cell r="L1025" t="str">
            <v>CONTRA COSTA</v>
          </cell>
          <cell r="M1025">
            <v>1</v>
          </cell>
        </row>
        <row r="1026">
          <cell r="A1026">
            <v>54854</v>
          </cell>
          <cell r="B1026" t="str">
            <v>WEEKDAY</v>
          </cell>
          <cell r="C1026">
            <v>2282</v>
          </cell>
          <cell r="D1026">
            <v>9900780</v>
          </cell>
          <cell r="E1026" t="str">
            <v>MARKET AV &amp; 4TH ST</v>
          </cell>
          <cell r="F1026">
            <v>6</v>
          </cell>
          <cell r="G1026">
            <v>8</v>
          </cell>
          <cell r="H1026">
            <v>14</v>
          </cell>
          <cell r="I1026">
            <v>37.958737999999997</v>
          </cell>
          <cell r="J1026">
            <v>-122.364992</v>
          </cell>
          <cell r="K1026" t="str">
            <v>COUNTY-CONTRA COSTA</v>
          </cell>
          <cell r="L1026" t="str">
            <v>CONTRA COSTA</v>
          </cell>
          <cell r="M1026">
            <v>1</v>
          </cell>
        </row>
        <row r="1027">
          <cell r="A1027">
            <v>57712</v>
          </cell>
          <cell r="B1027" t="str">
            <v>WEEKDAY</v>
          </cell>
          <cell r="C1027">
            <v>1620</v>
          </cell>
          <cell r="D1027">
            <v>9900790</v>
          </cell>
          <cell r="E1027" t="str">
            <v>MARKET AV &amp; 4TH ST</v>
          </cell>
          <cell r="F1027">
            <v>12</v>
          </cell>
          <cell r="G1027">
            <v>12</v>
          </cell>
          <cell r="H1027">
            <v>24</v>
          </cell>
          <cell r="I1027">
            <v>37.958638999999998</v>
          </cell>
          <cell r="J1027">
            <v>-122.364938</v>
          </cell>
          <cell r="K1027" t="str">
            <v>COUNTY-CONTRA COSTA</v>
          </cell>
          <cell r="L1027" t="str">
            <v>CONTRA COSTA</v>
          </cell>
          <cell r="M1027">
            <v>1</v>
          </cell>
        </row>
        <row r="1028">
          <cell r="A1028">
            <v>50299</v>
          </cell>
          <cell r="B1028" t="str">
            <v>WEEKDAY</v>
          </cell>
          <cell r="C1028">
            <v>2322</v>
          </cell>
          <cell r="D1028">
            <v>9900800</v>
          </cell>
          <cell r="E1028" t="str">
            <v>MARKET AV &amp; 6TH ST</v>
          </cell>
          <cell r="F1028">
            <v>9</v>
          </cell>
          <cell r="G1028">
            <v>4</v>
          </cell>
          <cell r="H1028">
            <v>13</v>
          </cell>
          <cell r="I1028">
            <v>37.958751999999997</v>
          </cell>
          <cell r="J1028">
            <v>-122.362315</v>
          </cell>
          <cell r="K1028" t="str">
            <v>COUNTY-CONTRA COSTA</v>
          </cell>
          <cell r="L1028" t="str">
            <v>CONTRA COSTA</v>
          </cell>
          <cell r="M1028">
            <v>1</v>
          </cell>
        </row>
        <row r="1029">
          <cell r="A1029">
            <v>56133</v>
          </cell>
          <cell r="B1029" t="str">
            <v>WEEKDAY</v>
          </cell>
          <cell r="C1029">
            <v>1923</v>
          </cell>
          <cell r="D1029">
            <v>9900810</v>
          </cell>
          <cell r="E1029" t="str">
            <v>MARKET AV &amp; 6TH ST</v>
          </cell>
          <cell r="F1029">
            <v>6</v>
          </cell>
          <cell r="G1029">
            <v>13</v>
          </cell>
          <cell r="H1029">
            <v>19</v>
          </cell>
          <cell r="I1029">
            <v>37.958618999999999</v>
          </cell>
          <cell r="J1029">
            <v>-122.362539</v>
          </cell>
          <cell r="K1029" t="str">
            <v>COUNTY-CONTRA COSTA</v>
          </cell>
          <cell r="L1029" t="str">
            <v>CONTRA COSTA</v>
          </cell>
          <cell r="M1029">
            <v>1</v>
          </cell>
        </row>
        <row r="1030">
          <cell r="A1030">
            <v>50460</v>
          </cell>
          <cell r="B1030" t="str">
            <v>WEEKDAY</v>
          </cell>
          <cell r="C1030">
            <v>3661</v>
          </cell>
          <cell r="D1030">
            <v>9900820</v>
          </cell>
          <cell r="E1030" t="str">
            <v>MAY RD &amp; AVENIDA MARTINEZ</v>
          </cell>
          <cell r="F1030">
            <v>3</v>
          </cell>
          <cell r="G1030">
            <v>1</v>
          </cell>
          <cell r="H1030">
            <v>4</v>
          </cell>
          <cell r="I1030">
            <v>37.967613999999998</v>
          </cell>
          <cell r="J1030">
            <v>-122.296108</v>
          </cell>
          <cell r="K1030" t="str">
            <v>COUNTY-CONTRA COSTA</v>
          </cell>
          <cell r="L1030" t="str">
            <v>CONTRA COSTA</v>
          </cell>
          <cell r="M1030">
            <v>1</v>
          </cell>
        </row>
        <row r="1031">
          <cell r="A1031">
            <v>57739</v>
          </cell>
          <cell r="B1031" t="str">
            <v>WEEKDAY</v>
          </cell>
          <cell r="C1031">
            <v>3715</v>
          </cell>
          <cell r="D1031">
            <v>9900830</v>
          </cell>
          <cell r="E1031" t="str">
            <v>MAY RD &amp; BRUNO RD</v>
          </cell>
          <cell r="F1031">
            <v>1</v>
          </cell>
          <cell r="G1031">
            <v>3</v>
          </cell>
          <cell r="H1031">
            <v>4</v>
          </cell>
          <cell r="I1031">
            <v>37.965471999999998</v>
          </cell>
          <cell r="J1031">
            <v>-122.296611</v>
          </cell>
          <cell r="K1031" t="str">
            <v>COUNTY-CONTRA COSTA</v>
          </cell>
          <cell r="L1031" t="str">
            <v>CONTRA COSTA</v>
          </cell>
          <cell r="M1031">
            <v>1</v>
          </cell>
        </row>
        <row r="1032">
          <cell r="A1032">
            <v>52153</v>
          </cell>
          <cell r="B1032" t="str">
            <v>WEEKDAY</v>
          </cell>
          <cell r="C1032">
            <v>4122</v>
          </cell>
          <cell r="D1032">
            <v>9900840</v>
          </cell>
          <cell r="E1032" t="str">
            <v>MC BRYDE AV &amp; ARLINGTON BLVD</v>
          </cell>
          <cell r="F1032">
            <v>2</v>
          </cell>
          <cell r="G1032">
            <v>0</v>
          </cell>
          <cell r="H1032">
            <v>2</v>
          </cell>
          <cell r="I1032">
            <v>37.951112999999999</v>
          </cell>
          <cell r="J1032">
            <v>-122.321799</v>
          </cell>
          <cell r="K1032" t="str">
            <v>RICHMOND</v>
          </cell>
          <cell r="L1032" t="str">
            <v>CONTRA COSTA</v>
          </cell>
          <cell r="M1032">
            <v>1</v>
          </cell>
        </row>
        <row r="1033">
          <cell r="A1033">
            <v>52159</v>
          </cell>
          <cell r="B1033" t="str">
            <v>WEEKDAY</v>
          </cell>
          <cell r="C1033">
            <v>4842</v>
          </cell>
          <cell r="D1033">
            <v>9900850</v>
          </cell>
          <cell r="E1033" t="str">
            <v>MC BRYDE AV &amp; RALSTON AV</v>
          </cell>
          <cell r="F1033">
            <v>0</v>
          </cell>
          <cell r="G1033">
            <v>0</v>
          </cell>
          <cell r="H1033">
            <v>0</v>
          </cell>
          <cell r="I1033">
            <v>37.95017</v>
          </cell>
          <cell r="J1033">
            <v>-122.322765</v>
          </cell>
          <cell r="K1033" t="str">
            <v>RICHMOND</v>
          </cell>
          <cell r="L1033" t="str">
            <v>CONTRA COSTA</v>
          </cell>
          <cell r="M1033">
            <v>1</v>
          </cell>
        </row>
        <row r="1034">
          <cell r="A1034">
            <v>54990</v>
          </cell>
          <cell r="B1034" t="str">
            <v>WEEKDAY</v>
          </cell>
          <cell r="C1034">
            <v>3692</v>
          </cell>
          <cell r="D1034">
            <v>9900860</v>
          </cell>
          <cell r="E1034" t="str">
            <v>OLINDA RD &amp; #5481</v>
          </cell>
          <cell r="F1034">
            <v>0</v>
          </cell>
          <cell r="G1034">
            <v>3</v>
          </cell>
          <cell r="H1034">
            <v>4</v>
          </cell>
          <cell r="I1034">
            <v>37.960045999999998</v>
          </cell>
          <cell r="J1034">
            <v>-122.281029</v>
          </cell>
          <cell r="K1034" t="str">
            <v>COUNTY-CONTRA COSTA</v>
          </cell>
          <cell r="L1034" t="str">
            <v>CONTRA COSTA</v>
          </cell>
          <cell r="M1034">
            <v>1</v>
          </cell>
        </row>
        <row r="1035">
          <cell r="A1035">
            <v>50490</v>
          </cell>
          <cell r="B1035" t="str">
            <v>WEEKDAY</v>
          </cell>
          <cell r="C1035">
            <v>3672</v>
          </cell>
          <cell r="D1035">
            <v>9900870</v>
          </cell>
          <cell r="E1035" t="str">
            <v>OLINDA RD &amp; ARCHERY WAY</v>
          </cell>
          <cell r="F1035">
            <v>0</v>
          </cell>
          <cell r="G1035">
            <v>3</v>
          </cell>
          <cell r="H1035">
            <v>4</v>
          </cell>
          <cell r="I1035">
            <v>37.957498000000001</v>
          </cell>
          <cell r="J1035">
            <v>-122.27302299999999</v>
          </cell>
          <cell r="K1035" t="str">
            <v>COUNTY-CONTRA COSTA</v>
          </cell>
          <cell r="L1035" t="str">
            <v>CONTRA COSTA</v>
          </cell>
          <cell r="M1035">
            <v>1</v>
          </cell>
        </row>
        <row r="1036">
          <cell r="A1036">
            <v>51164</v>
          </cell>
          <cell r="B1036" t="str">
            <v>WEEKDAY</v>
          </cell>
          <cell r="C1036">
            <v>3860</v>
          </cell>
          <cell r="D1036">
            <v>9900880</v>
          </cell>
          <cell r="E1036" t="str">
            <v>OLINDA RD &amp; OLINDA ELEMENTAR</v>
          </cell>
          <cell r="F1036">
            <v>3</v>
          </cell>
          <cell r="G1036">
            <v>0</v>
          </cell>
          <cell r="H1036">
            <v>3</v>
          </cell>
          <cell r="I1036">
            <v>37.956975999999997</v>
          </cell>
          <cell r="J1036">
            <v>-122.271518</v>
          </cell>
          <cell r="K1036" t="str">
            <v>RICHMOND</v>
          </cell>
          <cell r="L1036" t="str">
            <v>CONTRA COSTA</v>
          </cell>
          <cell r="M1036">
            <v>1</v>
          </cell>
        </row>
        <row r="1037">
          <cell r="A1037">
            <v>54930</v>
          </cell>
          <cell r="B1037" t="str">
            <v>WEEKDAY</v>
          </cell>
          <cell r="C1037">
            <v>4616</v>
          </cell>
          <cell r="D1037">
            <v>9900890</v>
          </cell>
          <cell r="E1037" t="str">
            <v>OLINDA RD &amp; ROBINHOOD DR</v>
          </cell>
          <cell r="F1037">
            <v>0</v>
          </cell>
          <cell r="G1037">
            <v>1</v>
          </cell>
          <cell r="H1037">
            <v>1</v>
          </cell>
          <cell r="I1037">
            <v>37.958235000000002</v>
          </cell>
          <cell r="J1037">
            <v>-122.27486500000001</v>
          </cell>
          <cell r="K1037" t="str">
            <v>COUNTY-CONTRA COSTA</v>
          </cell>
          <cell r="L1037" t="str">
            <v>CONTRA COSTA</v>
          </cell>
          <cell r="M1037">
            <v>1</v>
          </cell>
        </row>
        <row r="1038">
          <cell r="A1038">
            <v>52161</v>
          </cell>
          <cell r="B1038" t="str">
            <v>WEEKDAY</v>
          </cell>
          <cell r="C1038">
            <v>4772</v>
          </cell>
          <cell r="D1038">
            <v>9900900</v>
          </cell>
          <cell r="E1038" t="str">
            <v>OLINDA RD &amp; SHERWOOD FOREST</v>
          </cell>
          <cell r="F1038">
            <v>0</v>
          </cell>
          <cell r="G1038">
            <v>0</v>
          </cell>
          <cell r="H1038">
            <v>0</v>
          </cell>
          <cell r="I1038">
            <v>37.958767999999999</v>
          </cell>
          <cell r="J1038">
            <v>-122.278555</v>
          </cell>
          <cell r="K1038" t="str">
            <v>COUNTY-CONTRA COSTA</v>
          </cell>
          <cell r="L1038" t="str">
            <v>CONTRA COSTA</v>
          </cell>
          <cell r="M1038">
            <v>1</v>
          </cell>
        </row>
        <row r="1039">
          <cell r="A1039">
            <v>54960</v>
          </cell>
          <cell r="B1039" t="str">
            <v>WEEKDAY</v>
          </cell>
          <cell r="C1039">
            <v>4695</v>
          </cell>
          <cell r="D1039">
            <v>9900920</v>
          </cell>
          <cell r="E1039" t="str">
            <v>OLINDA RD &amp; WENDY LN</v>
          </cell>
          <cell r="F1039">
            <v>0</v>
          </cell>
          <cell r="G1039">
            <v>0</v>
          </cell>
          <cell r="H1039">
            <v>0</v>
          </cell>
          <cell r="I1039">
            <v>37.959601999999997</v>
          </cell>
          <cell r="J1039">
            <v>-122.28007599999999</v>
          </cell>
          <cell r="K1039" t="str">
            <v>COUNTY-CONTRA COSTA</v>
          </cell>
          <cell r="L1039" t="str">
            <v>CONTRA COSTA</v>
          </cell>
          <cell r="M1039">
            <v>1</v>
          </cell>
        </row>
        <row r="1040">
          <cell r="A1040">
            <v>51194</v>
          </cell>
          <cell r="B1040" t="str">
            <v>WEEKDAY</v>
          </cell>
          <cell r="C1040">
            <v>3537</v>
          </cell>
          <cell r="D1040">
            <v>9900950</v>
          </cell>
          <cell r="E1040" t="str">
            <v>PURDUE AV &amp; BELOIT AV</v>
          </cell>
          <cell r="F1040">
            <v>1</v>
          </cell>
          <cell r="G1040">
            <v>4</v>
          </cell>
          <cell r="H1040">
            <v>4</v>
          </cell>
          <cell r="I1040">
            <v>37.906860000000002</v>
          </cell>
          <cell r="J1040">
            <v>-122.271767</v>
          </cell>
          <cell r="K1040" t="str">
            <v>COUNTY-CONTRA COSTA</v>
          </cell>
          <cell r="L1040" t="str">
            <v>CONTRA COSTA</v>
          </cell>
          <cell r="M1040">
            <v>1</v>
          </cell>
        </row>
        <row r="1041">
          <cell r="A1041">
            <v>55420</v>
          </cell>
          <cell r="B1041" t="str">
            <v>WEEKDAY</v>
          </cell>
          <cell r="C1041">
            <v>3269</v>
          </cell>
          <cell r="D1041">
            <v>9900960</v>
          </cell>
          <cell r="E1041" t="str">
            <v>PURDUE AV &amp; KENYON AV</v>
          </cell>
          <cell r="F1041">
            <v>3</v>
          </cell>
          <cell r="G1041">
            <v>3</v>
          </cell>
          <cell r="H1041">
            <v>6</v>
          </cell>
          <cell r="I1041">
            <v>37.908923000000001</v>
          </cell>
          <cell r="J1041">
            <v>-122.272961</v>
          </cell>
          <cell r="K1041" t="str">
            <v>COUNTY-CONTRA COSTA</v>
          </cell>
          <cell r="L1041" t="str">
            <v>CONTRA COSTA</v>
          </cell>
          <cell r="M1041">
            <v>1</v>
          </cell>
        </row>
        <row r="1042">
          <cell r="A1042">
            <v>55871</v>
          </cell>
          <cell r="B1042" t="str">
            <v>WEEKDAY</v>
          </cell>
          <cell r="C1042">
            <v>3616</v>
          </cell>
          <cell r="D1042">
            <v>9900980</v>
          </cell>
          <cell r="E1042" t="str">
            <v>ROLLINGWOOD DR &amp; DEVON WAY</v>
          </cell>
          <cell r="F1042">
            <v>2</v>
          </cell>
          <cell r="G1042">
            <v>2</v>
          </cell>
          <cell r="H1042">
            <v>4</v>
          </cell>
          <cell r="I1042">
            <v>37.966482999999997</v>
          </cell>
          <cell r="J1042">
            <v>-122.32819000000001</v>
          </cell>
          <cell r="K1042" t="str">
            <v>COUNTY-CONTRA COSTA</v>
          </cell>
          <cell r="L1042" t="str">
            <v>CONTRA COSTA</v>
          </cell>
          <cell r="M1042">
            <v>1</v>
          </cell>
        </row>
        <row r="1043">
          <cell r="A1043">
            <v>50640</v>
          </cell>
          <cell r="B1043" t="str">
            <v>WEEKDAY</v>
          </cell>
          <cell r="C1043">
            <v>3431</v>
          </cell>
          <cell r="D1043">
            <v>9900990</v>
          </cell>
          <cell r="E1043" t="str">
            <v>ROLLINGWOOD DR &amp; FORDHAM ST</v>
          </cell>
          <cell r="F1043">
            <v>2</v>
          </cell>
          <cell r="G1043">
            <v>3</v>
          </cell>
          <cell r="H1043">
            <v>5</v>
          </cell>
          <cell r="I1043">
            <v>37.965046000000001</v>
          </cell>
          <cell r="J1043">
            <v>-122.332072</v>
          </cell>
          <cell r="K1043" t="str">
            <v>COUNTY-CONTRA COSTA</v>
          </cell>
          <cell r="L1043" t="str">
            <v>CONTRA COSTA</v>
          </cell>
          <cell r="M1043">
            <v>1</v>
          </cell>
        </row>
        <row r="1044">
          <cell r="A1044">
            <v>55352</v>
          </cell>
          <cell r="B1044" t="str">
            <v>WEEKDAY</v>
          </cell>
          <cell r="C1044">
            <v>1526</v>
          </cell>
          <cell r="D1044">
            <v>9901000</v>
          </cell>
          <cell r="E1044" t="str">
            <v>ROLLINGWOOD DR &amp; FORDHAM ST</v>
          </cell>
          <cell r="F1044">
            <v>12</v>
          </cell>
          <cell r="G1044">
            <v>15</v>
          </cell>
          <cell r="H1044">
            <v>27</v>
          </cell>
          <cell r="I1044">
            <v>37.965390999999997</v>
          </cell>
          <cell r="J1044">
            <v>-122.33274900000001</v>
          </cell>
          <cell r="K1044" t="str">
            <v>COUNTY-CONTRA COSTA</v>
          </cell>
          <cell r="L1044" t="str">
            <v>CONTRA COSTA</v>
          </cell>
          <cell r="M1044">
            <v>1</v>
          </cell>
        </row>
        <row r="1045">
          <cell r="A1045">
            <v>55460</v>
          </cell>
          <cell r="B1045" t="str">
            <v>WEEKDAY</v>
          </cell>
          <cell r="C1045">
            <v>3221</v>
          </cell>
          <cell r="D1045">
            <v>9901010</v>
          </cell>
          <cell r="E1045" t="str">
            <v>ROLLINGWOOD DR &amp; GREENWOOD D</v>
          </cell>
          <cell r="F1045">
            <v>3</v>
          </cell>
          <cell r="G1045">
            <v>3</v>
          </cell>
          <cell r="H1045">
            <v>6</v>
          </cell>
          <cell r="I1045">
            <v>37.966442000000001</v>
          </cell>
          <cell r="J1045">
            <v>-122.327904</v>
          </cell>
          <cell r="K1045" t="str">
            <v>COUNTY-CONTRA COSTA</v>
          </cell>
          <cell r="L1045" t="str">
            <v>CONTRA COSTA</v>
          </cell>
          <cell r="M1045">
            <v>1</v>
          </cell>
        </row>
        <row r="1046">
          <cell r="A1046">
            <v>55242</v>
          </cell>
          <cell r="B1046" t="str">
            <v>WEEKDAY</v>
          </cell>
          <cell r="C1046">
            <v>1560</v>
          </cell>
          <cell r="D1046">
            <v>9901020</v>
          </cell>
          <cell r="E1046" t="str">
            <v>ROLLINGWOOD DR &amp; GREENWOOD D</v>
          </cell>
          <cell r="F1046">
            <v>14</v>
          </cell>
          <cell r="G1046">
            <v>12</v>
          </cell>
          <cell r="H1046">
            <v>26</v>
          </cell>
          <cell r="I1046">
            <v>37.963979000000002</v>
          </cell>
          <cell r="J1046">
            <v>-122.336336</v>
          </cell>
          <cell r="K1046" t="str">
            <v>COUNTY-CONTRA COSTA</v>
          </cell>
          <cell r="L1046" t="str">
            <v>CONTRA COSTA</v>
          </cell>
          <cell r="M1046">
            <v>1</v>
          </cell>
        </row>
        <row r="1047">
          <cell r="A1047">
            <v>57337</v>
          </cell>
          <cell r="B1047" t="str">
            <v>WEEKDAY</v>
          </cell>
          <cell r="C1047">
            <v>1794</v>
          </cell>
          <cell r="D1047">
            <v>9901030</v>
          </cell>
          <cell r="E1047" t="str">
            <v>ROLLINGWOOD DR &amp; GREENWOOD D</v>
          </cell>
          <cell r="F1047">
            <v>12</v>
          </cell>
          <cell r="G1047">
            <v>9</v>
          </cell>
          <cell r="H1047">
            <v>21</v>
          </cell>
          <cell r="I1047">
            <v>37.963968999999999</v>
          </cell>
          <cell r="J1047">
            <v>-122.336106</v>
          </cell>
          <cell r="K1047" t="str">
            <v>COUNTY-CONTRA COSTA</v>
          </cell>
          <cell r="L1047" t="str">
            <v>CONTRA COSTA</v>
          </cell>
          <cell r="M1047">
            <v>1</v>
          </cell>
        </row>
        <row r="1048">
          <cell r="A1048">
            <v>51664</v>
          </cell>
          <cell r="B1048" t="str">
            <v>WEEKDAY</v>
          </cell>
          <cell r="C1048">
            <v>3382</v>
          </cell>
          <cell r="D1048">
            <v>9901040</v>
          </cell>
          <cell r="E1048" t="str">
            <v>SAN PABLO DAM RD &amp; #3905</v>
          </cell>
          <cell r="F1048">
            <v>4</v>
          </cell>
          <cell r="G1048">
            <v>1</v>
          </cell>
          <cell r="H1048">
            <v>5</v>
          </cell>
          <cell r="I1048">
            <v>37.965375000000002</v>
          </cell>
          <cell r="J1048">
            <v>-122.312715</v>
          </cell>
          <cell r="K1048" t="str">
            <v>COUNTY-CONTRA COSTA</v>
          </cell>
          <cell r="L1048" t="str">
            <v>CONTRA COSTA</v>
          </cell>
          <cell r="M1048">
            <v>1</v>
          </cell>
        </row>
        <row r="1049">
          <cell r="A1049">
            <v>51994</v>
          </cell>
          <cell r="B1049" t="str">
            <v>WEEKDAY</v>
          </cell>
          <cell r="C1049">
            <v>3526</v>
          </cell>
          <cell r="D1049">
            <v>9901050</v>
          </cell>
          <cell r="E1049" t="str">
            <v>SAN PABLO DAM RD &amp; #4231</v>
          </cell>
          <cell r="F1049">
            <v>2</v>
          </cell>
          <cell r="G1049">
            <v>2</v>
          </cell>
          <cell r="H1049">
            <v>4</v>
          </cell>
          <cell r="I1049">
            <v>37.966762000000003</v>
          </cell>
          <cell r="J1049">
            <v>-122.30651899999999</v>
          </cell>
          <cell r="K1049" t="str">
            <v>COUNTY-CONTRA COSTA</v>
          </cell>
          <cell r="L1049" t="str">
            <v>CONTRA COSTA</v>
          </cell>
          <cell r="M1049">
            <v>1</v>
          </cell>
        </row>
        <row r="1050">
          <cell r="A1050">
            <v>54510</v>
          </cell>
          <cell r="B1050" t="str">
            <v>WEEKDAY</v>
          </cell>
          <cell r="C1050">
            <v>5005</v>
          </cell>
          <cell r="D1050">
            <v>9901060</v>
          </cell>
          <cell r="E1050" t="str">
            <v>SAN PABLO DAM RD &amp; #4670</v>
          </cell>
          <cell r="F1050">
            <v>0</v>
          </cell>
          <cell r="G1050">
            <v>0</v>
          </cell>
          <cell r="H1050">
            <v>0</v>
          </cell>
          <cell r="I1050">
            <v>37.96499</v>
          </cell>
          <cell r="J1050">
            <v>-122.29839</v>
          </cell>
          <cell r="K1050" t="str">
            <v>COUNTY-CONTRA COSTA</v>
          </cell>
          <cell r="L1050" t="str">
            <v>CONTRA COSTA</v>
          </cell>
          <cell r="M1050">
            <v>1</v>
          </cell>
        </row>
        <row r="1051">
          <cell r="A1051">
            <v>57897</v>
          </cell>
          <cell r="B1051" t="str">
            <v>WEEKDAY</v>
          </cell>
          <cell r="C1051">
            <v>2534</v>
          </cell>
          <cell r="D1051">
            <v>9901070</v>
          </cell>
          <cell r="E1051" t="str">
            <v>SAN PABLO DAM RD &amp; #5023</v>
          </cell>
          <cell r="F1051">
            <v>6</v>
          </cell>
          <cell r="G1051">
            <v>5</v>
          </cell>
          <cell r="H1051">
            <v>11</v>
          </cell>
          <cell r="I1051">
            <v>37.963071999999997</v>
          </cell>
          <cell r="J1051">
            <v>-122.28863</v>
          </cell>
          <cell r="K1051" t="str">
            <v>COUNTY-CONTRA COSTA</v>
          </cell>
          <cell r="L1051" t="str">
            <v>CONTRA COSTA</v>
          </cell>
          <cell r="M1051">
            <v>1</v>
          </cell>
        </row>
        <row r="1052">
          <cell r="A1052">
            <v>56435</v>
          </cell>
          <cell r="B1052" t="str">
            <v>WEEKDAY</v>
          </cell>
          <cell r="C1052">
            <v>4377</v>
          </cell>
          <cell r="D1052">
            <v>9901080</v>
          </cell>
          <cell r="E1052" t="str">
            <v>SAN PABLO DAM RD &amp; #5030</v>
          </cell>
          <cell r="F1052">
            <v>1</v>
          </cell>
          <cell r="G1052">
            <v>0</v>
          </cell>
          <cell r="H1052">
            <v>1</v>
          </cell>
          <cell r="I1052">
            <v>37.962989</v>
          </cell>
          <cell r="J1052">
            <v>-122.288826</v>
          </cell>
          <cell r="K1052" t="str">
            <v>COUNTY-CONTRA COSTA</v>
          </cell>
          <cell r="L1052" t="str">
            <v>CONTRA COSTA</v>
          </cell>
          <cell r="M1052">
            <v>1</v>
          </cell>
        </row>
        <row r="1053">
          <cell r="A1053">
            <v>55949</v>
          </cell>
          <cell r="B1053" t="str">
            <v>WEEKDAY</v>
          </cell>
          <cell r="C1053">
            <v>2035</v>
          </cell>
          <cell r="D1053">
            <v>9901090</v>
          </cell>
          <cell r="E1053" t="str">
            <v>SAN PABLO DAM RD &amp; APPIAN WA</v>
          </cell>
          <cell r="F1053">
            <v>11</v>
          </cell>
          <cell r="G1053">
            <v>6</v>
          </cell>
          <cell r="H1053">
            <v>17</v>
          </cell>
          <cell r="I1053">
            <v>37.966253000000002</v>
          </cell>
          <cell r="J1053">
            <v>-122.309894</v>
          </cell>
          <cell r="K1053" t="str">
            <v>COUNTY-CONTRA COSTA</v>
          </cell>
          <cell r="L1053" t="str">
            <v>CONTRA COSTA</v>
          </cell>
          <cell r="M1053">
            <v>1</v>
          </cell>
        </row>
        <row r="1054">
          <cell r="A1054">
            <v>58876</v>
          </cell>
          <cell r="B1054" t="str">
            <v>WEEKDAY</v>
          </cell>
          <cell r="C1054">
            <v>3114</v>
          </cell>
          <cell r="D1054">
            <v>9901100</v>
          </cell>
          <cell r="E1054" t="str">
            <v>SAN PABLO DAM RD &amp; APPIAN WA</v>
          </cell>
          <cell r="F1054">
            <v>3</v>
          </cell>
          <cell r="G1054">
            <v>4</v>
          </cell>
          <cell r="H1054">
            <v>7</v>
          </cell>
          <cell r="I1054">
            <v>37.965955999999998</v>
          </cell>
          <cell r="J1054">
            <v>-122.310106</v>
          </cell>
          <cell r="K1054" t="str">
            <v>COUNTY-CONTRA COSTA</v>
          </cell>
          <cell r="L1054" t="str">
            <v>CONTRA COSTA</v>
          </cell>
          <cell r="M1054">
            <v>1</v>
          </cell>
        </row>
        <row r="1055">
          <cell r="A1055">
            <v>57791</v>
          </cell>
          <cell r="B1055" t="str">
            <v>WEEKDAY</v>
          </cell>
          <cell r="C1055">
            <v>3167</v>
          </cell>
          <cell r="D1055">
            <v>9901110</v>
          </cell>
          <cell r="E1055" t="str">
            <v>SAN PABLO DAM RD &amp; PITT WAY</v>
          </cell>
          <cell r="F1055">
            <v>1</v>
          </cell>
          <cell r="G1055">
            <v>5</v>
          </cell>
          <cell r="H1055">
            <v>6</v>
          </cell>
          <cell r="I1055">
            <v>37.965353</v>
          </cell>
          <cell r="J1055">
            <v>-122.312068</v>
          </cell>
          <cell r="K1055" t="str">
            <v>COUNTY-CONTRA COSTA</v>
          </cell>
          <cell r="L1055" t="str">
            <v>CONTRA COSTA</v>
          </cell>
          <cell r="M1055">
            <v>1</v>
          </cell>
        </row>
        <row r="1056">
          <cell r="A1056">
            <v>52162</v>
          </cell>
          <cell r="B1056" t="str">
            <v>WEEKDAY</v>
          </cell>
          <cell r="C1056">
            <v>5005</v>
          </cell>
          <cell r="D1056">
            <v>9901120</v>
          </cell>
          <cell r="E1056" t="str">
            <v>SAN PABLO DAM RD &amp; BRISTLECO</v>
          </cell>
          <cell r="F1056">
            <v>0</v>
          </cell>
          <cell r="G1056">
            <v>0</v>
          </cell>
          <cell r="H1056">
            <v>0</v>
          </cell>
          <cell r="I1056">
            <v>37.955800000000004</v>
          </cell>
          <cell r="J1056">
            <v>-122.27742000000001</v>
          </cell>
          <cell r="K1056" t="str">
            <v>COUNTY-CONTRA COSTA</v>
          </cell>
          <cell r="L1056" t="str">
            <v>CONTRA COSTA</v>
          </cell>
          <cell r="M1056">
            <v>1</v>
          </cell>
        </row>
        <row r="1057">
          <cell r="A1057">
            <v>52191</v>
          </cell>
          <cell r="B1057" t="str">
            <v>WEEKDAY</v>
          </cell>
          <cell r="C1057">
            <v>4106</v>
          </cell>
          <cell r="D1057">
            <v>9901130</v>
          </cell>
          <cell r="E1057" t="str">
            <v>SAN PABLO DAM RD &amp; BRISTLECO</v>
          </cell>
          <cell r="F1057">
            <v>1</v>
          </cell>
          <cell r="G1057">
            <v>1</v>
          </cell>
          <cell r="H1057">
            <v>2</v>
          </cell>
          <cell r="I1057">
            <v>37.955885000000002</v>
          </cell>
          <cell r="J1057">
            <v>-122.27714</v>
          </cell>
          <cell r="K1057" t="str">
            <v>COUNTY-CONTRA COSTA</v>
          </cell>
          <cell r="L1057" t="str">
            <v>CONTRA COSTA</v>
          </cell>
          <cell r="M1057">
            <v>1</v>
          </cell>
        </row>
        <row r="1058">
          <cell r="A1058">
            <v>52004</v>
          </cell>
          <cell r="B1058" t="str">
            <v>WEEKDAY</v>
          </cell>
          <cell r="C1058">
            <v>3796</v>
          </cell>
          <cell r="D1058">
            <v>9901140</v>
          </cell>
          <cell r="E1058" t="str">
            <v>SAN PABLO DAM RD &amp; CLARK RD</v>
          </cell>
          <cell r="F1058">
            <v>0</v>
          </cell>
          <cell r="G1058">
            <v>3</v>
          </cell>
          <cell r="H1058">
            <v>3</v>
          </cell>
          <cell r="I1058">
            <v>37.966219000000002</v>
          </cell>
          <cell r="J1058">
            <v>-122.301312</v>
          </cell>
          <cell r="K1058" t="str">
            <v>COUNTY-CONTRA COSTA</v>
          </cell>
          <cell r="L1058" t="str">
            <v>CONTRA COSTA</v>
          </cell>
          <cell r="M1058">
            <v>1</v>
          </cell>
        </row>
        <row r="1059">
          <cell r="A1059">
            <v>50940</v>
          </cell>
          <cell r="B1059" t="str">
            <v>WEEKDAY</v>
          </cell>
          <cell r="C1059">
            <v>4343</v>
          </cell>
          <cell r="D1059">
            <v>9901150</v>
          </cell>
          <cell r="E1059" t="str">
            <v>SAN PABLO DAM RD &amp; CLARK RD</v>
          </cell>
          <cell r="F1059">
            <v>1</v>
          </cell>
          <cell r="G1059">
            <v>0</v>
          </cell>
          <cell r="H1059">
            <v>1</v>
          </cell>
          <cell r="I1059">
            <v>37.966619999999999</v>
          </cell>
          <cell r="J1059">
            <v>-122.301334</v>
          </cell>
          <cell r="K1059" t="str">
            <v>COUNTY-CONTRA COSTA</v>
          </cell>
          <cell r="L1059" t="str">
            <v>CONTRA COSTA</v>
          </cell>
          <cell r="M1059">
            <v>1</v>
          </cell>
        </row>
        <row r="1060">
          <cell r="A1060">
            <v>52192</v>
          </cell>
          <cell r="B1060" t="str">
            <v>WEEKDAY</v>
          </cell>
          <cell r="C1060">
            <v>4005</v>
          </cell>
          <cell r="D1060">
            <v>9901160</v>
          </cell>
          <cell r="E1060" t="str">
            <v>SAN PABLO DAM RD &amp; CREEKSIDE</v>
          </cell>
          <cell r="F1060">
            <v>2</v>
          </cell>
          <cell r="G1060">
            <v>1</v>
          </cell>
          <cell r="H1060">
            <v>2</v>
          </cell>
          <cell r="I1060">
            <v>37.96349</v>
          </cell>
          <cell r="J1060">
            <v>-122.293295</v>
          </cell>
          <cell r="K1060" t="str">
            <v>COUNTY-CONTRA COSTA</v>
          </cell>
          <cell r="L1060" t="str">
            <v>CONTRA COSTA</v>
          </cell>
          <cell r="M1060">
            <v>1</v>
          </cell>
        </row>
        <row r="1061">
          <cell r="A1061">
            <v>52265</v>
          </cell>
          <cell r="B1061" t="str">
            <v>WEEKDAY</v>
          </cell>
          <cell r="C1061">
            <v>1507</v>
          </cell>
          <cell r="D1061">
            <v>9901170</v>
          </cell>
          <cell r="E1061" t="str">
            <v>SAN PABLO DAM RD &amp; EL PORTAL</v>
          </cell>
          <cell r="F1061">
            <v>17</v>
          </cell>
          <cell r="G1061">
            <v>10</v>
          </cell>
          <cell r="H1061">
            <v>27</v>
          </cell>
          <cell r="I1061">
            <v>37.964503999999998</v>
          </cell>
          <cell r="J1061">
            <v>-122.317559</v>
          </cell>
          <cell r="K1061" t="str">
            <v>COUNTY-CONTRA COSTA</v>
          </cell>
          <cell r="L1061" t="str">
            <v>CONTRA COSTA</v>
          </cell>
          <cell r="M1061">
            <v>1</v>
          </cell>
        </row>
        <row r="1062">
          <cell r="A1062">
            <v>58828</v>
          </cell>
          <cell r="B1062" t="str">
            <v>WEEKDAY</v>
          </cell>
          <cell r="C1062">
            <v>1766</v>
          </cell>
          <cell r="D1062">
            <v>9901180</v>
          </cell>
          <cell r="E1062" t="str">
            <v>SAN PABLO DAM RD &amp; EL PORTAL</v>
          </cell>
          <cell r="F1062">
            <v>9</v>
          </cell>
          <cell r="G1062">
            <v>12</v>
          </cell>
          <cell r="H1062">
            <v>21</v>
          </cell>
          <cell r="I1062">
            <v>37.964148999999999</v>
          </cell>
          <cell r="J1062">
            <v>-122.31796</v>
          </cell>
          <cell r="K1062" t="str">
            <v>COUNTY-CONTRA COSTA</v>
          </cell>
          <cell r="L1062" t="str">
            <v>CONTRA COSTA</v>
          </cell>
          <cell r="M1062">
            <v>1</v>
          </cell>
        </row>
        <row r="1063">
          <cell r="A1063">
            <v>52195</v>
          </cell>
          <cell r="B1063" t="str">
            <v>WEEKDAY</v>
          </cell>
          <cell r="C1063">
            <v>4441</v>
          </cell>
          <cell r="D1063">
            <v>9901190</v>
          </cell>
          <cell r="E1063" t="str">
            <v>SAN PABLO DAM RD &amp; GREENRIDG</v>
          </cell>
          <cell r="F1063">
            <v>0</v>
          </cell>
          <cell r="G1063">
            <v>1</v>
          </cell>
          <cell r="H1063">
            <v>1</v>
          </cell>
          <cell r="I1063">
            <v>37.963790000000003</v>
          </cell>
          <cell r="J1063">
            <v>-122.295329</v>
          </cell>
          <cell r="K1063" t="str">
            <v>COUNTY-CONTRA COSTA</v>
          </cell>
          <cell r="L1063" t="str">
            <v>CONTRA COSTA</v>
          </cell>
          <cell r="M1063">
            <v>1</v>
          </cell>
        </row>
        <row r="1064">
          <cell r="A1064">
            <v>52651</v>
          </cell>
          <cell r="B1064" t="str">
            <v>WEEKDAY</v>
          </cell>
          <cell r="C1064">
            <v>5005</v>
          </cell>
          <cell r="D1064">
            <v>9901200</v>
          </cell>
          <cell r="E1064" t="str">
            <v>SAN PABLO DAM RD &amp; GREENRIDG</v>
          </cell>
          <cell r="F1064">
            <v>0</v>
          </cell>
          <cell r="G1064">
            <v>0</v>
          </cell>
          <cell r="H1064">
            <v>0</v>
          </cell>
          <cell r="I1064">
            <v>37.963650000000001</v>
          </cell>
          <cell r="J1064">
            <v>-122.29564999999999</v>
          </cell>
          <cell r="K1064" t="str">
            <v>COUNTY-CONTRA COSTA</v>
          </cell>
          <cell r="L1064" t="str">
            <v>CONTRA COSTA</v>
          </cell>
          <cell r="M1064">
            <v>1</v>
          </cell>
        </row>
        <row r="1065">
          <cell r="A1065">
            <v>55872</v>
          </cell>
          <cell r="B1065" t="str">
            <v>WEEKDAY</v>
          </cell>
          <cell r="C1065">
            <v>2971</v>
          </cell>
          <cell r="D1065">
            <v>9901210</v>
          </cell>
          <cell r="E1065" t="str">
            <v>SAN PABLO DAM RD &amp; HILLCREST</v>
          </cell>
          <cell r="F1065">
            <v>4</v>
          </cell>
          <cell r="G1065">
            <v>4</v>
          </cell>
          <cell r="H1065">
            <v>8</v>
          </cell>
          <cell r="I1065">
            <v>37.964925999999998</v>
          </cell>
          <cell r="J1065">
            <v>-122.31496799999999</v>
          </cell>
          <cell r="K1065" t="str">
            <v>COUNTY-CONTRA COSTA</v>
          </cell>
          <cell r="L1065" t="str">
            <v>CONTRA COSTA</v>
          </cell>
          <cell r="M1065">
            <v>1</v>
          </cell>
        </row>
        <row r="1066">
          <cell r="A1066">
            <v>58867</v>
          </cell>
          <cell r="B1066" t="str">
            <v>WEEKDAY</v>
          </cell>
          <cell r="C1066">
            <v>2895</v>
          </cell>
          <cell r="D1066">
            <v>9901220</v>
          </cell>
          <cell r="E1066" t="str">
            <v>SAN PABLO DAM RD &amp; HILLCREST</v>
          </cell>
          <cell r="F1066">
            <v>2</v>
          </cell>
          <cell r="G1066">
            <v>6</v>
          </cell>
          <cell r="H1066">
            <v>8</v>
          </cell>
          <cell r="I1066">
            <v>37.964728999999998</v>
          </cell>
          <cell r="J1066">
            <v>-122.314888</v>
          </cell>
          <cell r="K1066" t="str">
            <v>COUNTY-CONTRA COSTA</v>
          </cell>
          <cell r="L1066" t="str">
            <v>CONTRA COSTA</v>
          </cell>
          <cell r="M1066">
            <v>1</v>
          </cell>
        </row>
        <row r="1067">
          <cell r="A1067">
            <v>52653</v>
          </cell>
          <cell r="B1067" t="str">
            <v>WEEKDAY</v>
          </cell>
          <cell r="C1067">
            <v>5005</v>
          </cell>
          <cell r="D1067">
            <v>9901230</v>
          </cell>
          <cell r="E1067" t="str">
            <v>SAN PABLO DAM RD &amp; JODIE LN</v>
          </cell>
          <cell r="F1067">
            <v>0</v>
          </cell>
          <cell r="G1067">
            <v>0</v>
          </cell>
          <cell r="H1067">
            <v>0</v>
          </cell>
          <cell r="I1067">
            <v>37.954210000000003</v>
          </cell>
          <cell r="J1067">
            <v>-122.27525</v>
          </cell>
          <cell r="K1067" t="str">
            <v>COUNTY-CONTRA COSTA</v>
          </cell>
          <cell r="L1067" t="str">
            <v>CONTRA COSTA</v>
          </cell>
          <cell r="M1067">
            <v>1</v>
          </cell>
        </row>
        <row r="1068">
          <cell r="A1068">
            <v>52659</v>
          </cell>
          <cell r="B1068" t="str">
            <v>WEEKDAY</v>
          </cell>
          <cell r="C1068">
            <v>4415</v>
          </cell>
          <cell r="D1068">
            <v>9901240</v>
          </cell>
          <cell r="E1068" t="str">
            <v>SAN PABLO DAM RD &amp; LOIS LN</v>
          </cell>
          <cell r="F1068">
            <v>1</v>
          </cell>
          <cell r="G1068">
            <v>0</v>
          </cell>
          <cell r="H1068">
            <v>1</v>
          </cell>
          <cell r="I1068">
            <v>37.95702</v>
          </cell>
          <cell r="J1068">
            <v>-122.278616</v>
          </cell>
          <cell r="K1068" t="str">
            <v>COUNTY-CONTRA COSTA</v>
          </cell>
          <cell r="L1068" t="str">
            <v>CONTRA COSTA</v>
          </cell>
          <cell r="M1068">
            <v>1</v>
          </cell>
        </row>
        <row r="1069">
          <cell r="A1069">
            <v>53103</v>
          </cell>
          <cell r="B1069" t="str">
            <v>WEEKDAY</v>
          </cell>
          <cell r="C1069">
            <v>4757</v>
          </cell>
          <cell r="D1069">
            <v>9901250</v>
          </cell>
          <cell r="E1069" t="str">
            <v>SAN PABLO DAM RD &amp; LOIS LN</v>
          </cell>
          <cell r="F1069">
            <v>0</v>
          </cell>
          <cell r="G1069">
            <v>0</v>
          </cell>
          <cell r="H1069">
            <v>0</v>
          </cell>
          <cell r="I1069">
            <v>37.957050000000002</v>
          </cell>
          <cell r="J1069">
            <v>-122.278982</v>
          </cell>
          <cell r="K1069" t="str">
            <v>COUNTY-CONTRA COSTA</v>
          </cell>
          <cell r="L1069" t="str">
            <v>CONTRA COSTA</v>
          </cell>
          <cell r="M1069">
            <v>1</v>
          </cell>
        </row>
        <row r="1070">
          <cell r="A1070">
            <v>57792</v>
          </cell>
          <cell r="B1070" t="str">
            <v>WEEKDAY</v>
          </cell>
          <cell r="C1070">
            <v>3380</v>
          </cell>
          <cell r="D1070">
            <v>9901260</v>
          </cell>
          <cell r="E1070" t="str">
            <v>SAN PABLO DAM RD &amp; MILTON DR</v>
          </cell>
          <cell r="F1070">
            <v>2</v>
          </cell>
          <cell r="G1070">
            <v>3</v>
          </cell>
          <cell r="H1070">
            <v>5</v>
          </cell>
          <cell r="I1070">
            <v>37.966557999999999</v>
          </cell>
          <cell r="J1070">
            <v>-122.30551199999999</v>
          </cell>
          <cell r="K1070" t="str">
            <v>COUNTY-CONTRA COSTA</v>
          </cell>
          <cell r="L1070" t="str">
            <v>CONTRA COSTA</v>
          </cell>
          <cell r="M1070">
            <v>1</v>
          </cell>
        </row>
        <row r="1071">
          <cell r="A1071">
            <v>53105</v>
          </cell>
          <cell r="B1071" t="str">
            <v>WEEKDAY</v>
          </cell>
          <cell r="C1071">
            <v>4423</v>
          </cell>
          <cell r="D1071">
            <v>9901270</v>
          </cell>
          <cell r="E1071" t="str">
            <v>SAN PABLO DAM RD &amp; OAK CREEK</v>
          </cell>
          <cell r="F1071">
            <v>1</v>
          </cell>
          <cell r="G1071">
            <v>0</v>
          </cell>
          <cell r="H1071">
            <v>1</v>
          </cell>
          <cell r="I1071">
            <v>37.954307999999997</v>
          </cell>
          <cell r="J1071">
            <v>-122.274899</v>
          </cell>
          <cell r="K1071" t="str">
            <v>COUNTY-CONTRA COSTA</v>
          </cell>
          <cell r="L1071" t="str">
            <v>CONTRA COSTA</v>
          </cell>
          <cell r="M1071">
            <v>1</v>
          </cell>
        </row>
        <row r="1072">
          <cell r="A1072">
            <v>53202</v>
          </cell>
          <cell r="B1072" t="str">
            <v>WEEKDAY</v>
          </cell>
          <cell r="C1072">
            <v>5005</v>
          </cell>
          <cell r="D1072">
            <v>9901280</v>
          </cell>
          <cell r="E1072" t="str">
            <v>SAN PABLO DAM RD &amp; PHEASANT</v>
          </cell>
          <cell r="F1072">
            <v>0</v>
          </cell>
          <cell r="G1072">
            <v>0</v>
          </cell>
          <cell r="H1072">
            <v>0</v>
          </cell>
          <cell r="I1072">
            <v>37.963270000000001</v>
          </cell>
          <cell r="J1072">
            <v>-122.29182</v>
          </cell>
          <cell r="K1072" t="str">
            <v>COUNTY-CONTRA COSTA</v>
          </cell>
          <cell r="L1072" t="str">
            <v>CONTRA COSTA</v>
          </cell>
          <cell r="M1072">
            <v>1</v>
          </cell>
        </row>
        <row r="1073">
          <cell r="A1073">
            <v>53203</v>
          </cell>
          <cell r="B1073" t="str">
            <v>WEEKDAY</v>
          </cell>
          <cell r="C1073">
            <v>5005</v>
          </cell>
          <cell r="D1073">
            <v>9901290</v>
          </cell>
          <cell r="E1073" t="str">
            <v>SAN PABLO DAM RD &amp; TERRI ANN</v>
          </cell>
          <cell r="F1073">
            <v>0</v>
          </cell>
          <cell r="G1073">
            <v>0</v>
          </cell>
          <cell r="H1073">
            <v>0</v>
          </cell>
          <cell r="I1073">
            <v>37.958294000000002</v>
          </cell>
          <cell r="J1073">
            <v>-122.28061099999999</v>
          </cell>
          <cell r="K1073" t="str">
            <v>COUNTY-CONTRA COSTA</v>
          </cell>
          <cell r="L1073" t="str">
            <v>CONTRA COSTA</v>
          </cell>
          <cell r="M1073">
            <v>1</v>
          </cell>
        </row>
        <row r="1074">
          <cell r="A1074">
            <v>55674</v>
          </cell>
          <cell r="B1074" t="str">
            <v>WEEKDAY</v>
          </cell>
          <cell r="C1074">
            <v>3766</v>
          </cell>
          <cell r="D1074">
            <v>9901300</v>
          </cell>
          <cell r="E1074" t="str">
            <v>SAN PABLO DAM RD &amp; TRAILER C</v>
          </cell>
          <cell r="F1074">
            <v>3</v>
          </cell>
          <cell r="G1074">
            <v>0</v>
          </cell>
          <cell r="H1074">
            <v>3</v>
          </cell>
          <cell r="I1074">
            <v>37.965055999999997</v>
          </cell>
          <cell r="J1074">
            <v>-122.298115</v>
          </cell>
          <cell r="K1074" t="str">
            <v>COUNTY-CONTRA COSTA</v>
          </cell>
          <cell r="L1074" t="str">
            <v>CONTRA COSTA</v>
          </cell>
          <cell r="M1074">
            <v>1</v>
          </cell>
        </row>
        <row r="1075">
          <cell r="A1075">
            <v>53205</v>
          </cell>
          <cell r="B1075" t="str">
            <v>WEEKDAY</v>
          </cell>
          <cell r="C1075">
            <v>5005</v>
          </cell>
          <cell r="D1075">
            <v>9901310</v>
          </cell>
          <cell r="E1075" t="str">
            <v>SAN PABLO DAM RD &amp; VALLEY VI</v>
          </cell>
          <cell r="F1075">
            <v>0</v>
          </cell>
          <cell r="G1075">
            <v>0</v>
          </cell>
          <cell r="H1075">
            <v>0</v>
          </cell>
          <cell r="I1075">
            <v>37.95984</v>
          </cell>
          <cell r="J1075">
            <v>-122.28294</v>
          </cell>
          <cell r="K1075" t="str">
            <v>COUNTY-CONTRA COSTA</v>
          </cell>
          <cell r="L1075" t="str">
            <v>CONTRA COSTA</v>
          </cell>
          <cell r="M1075">
            <v>1</v>
          </cell>
        </row>
        <row r="1076">
          <cell r="A1076">
            <v>53216</v>
          </cell>
          <cell r="B1076" t="str">
            <v>WEEKDAY</v>
          </cell>
          <cell r="C1076">
            <v>2223</v>
          </cell>
          <cell r="D1076">
            <v>9901320</v>
          </cell>
          <cell r="E1076" t="str">
            <v>SAN PABLO DAM RD &amp; VALLEY VI</v>
          </cell>
          <cell r="F1076">
            <v>12</v>
          </cell>
          <cell r="G1076">
            <v>3</v>
          </cell>
          <cell r="H1076">
            <v>14</v>
          </cell>
          <cell r="I1076">
            <v>37.960493</v>
          </cell>
          <cell r="J1076">
            <v>-122.283631</v>
          </cell>
          <cell r="K1076" t="str">
            <v>COUNTY-CONTRA COSTA</v>
          </cell>
          <cell r="L1076" t="str">
            <v>CONTRA COSTA</v>
          </cell>
          <cell r="M1076">
            <v>1</v>
          </cell>
        </row>
        <row r="1077">
          <cell r="A1077">
            <v>58226</v>
          </cell>
          <cell r="B1077" t="str">
            <v>WEEKDAY</v>
          </cell>
          <cell r="C1077">
            <v>3831</v>
          </cell>
          <cell r="D1077">
            <v>9901390</v>
          </cell>
          <cell r="E1077" t="str">
            <v>TRINITY AV &amp; BELOIT AV</v>
          </cell>
          <cell r="F1077">
            <v>2</v>
          </cell>
          <cell r="G1077">
            <v>1</v>
          </cell>
          <cell r="H1077">
            <v>3</v>
          </cell>
          <cell r="I1077">
            <v>37.906674000000002</v>
          </cell>
          <cell r="J1077">
            <v>-122.27461099999999</v>
          </cell>
          <cell r="K1077" t="str">
            <v>COUNTY-CONTRA COSTA</v>
          </cell>
          <cell r="L1077" t="str">
            <v>CONTRA COSTA</v>
          </cell>
          <cell r="M1077">
            <v>1</v>
          </cell>
        </row>
        <row r="1078">
          <cell r="A1078">
            <v>53219</v>
          </cell>
          <cell r="B1078" t="str">
            <v>WEEKDAY</v>
          </cell>
          <cell r="C1078">
            <v>3959</v>
          </cell>
          <cell r="D1078">
            <v>9901400</v>
          </cell>
          <cell r="E1078" t="str">
            <v>VALLEY VIEW RD &amp; #2400</v>
          </cell>
          <cell r="F1078">
            <v>0</v>
          </cell>
          <cell r="G1078">
            <v>2</v>
          </cell>
          <cell r="H1078">
            <v>3</v>
          </cell>
          <cell r="I1078">
            <v>37.961565999999998</v>
          </cell>
          <cell r="J1078">
            <v>-122.281589</v>
          </cell>
          <cell r="K1078" t="str">
            <v>COUNTY-CONTRA COSTA</v>
          </cell>
          <cell r="L1078" t="str">
            <v>CONTRA COSTA</v>
          </cell>
          <cell r="M1078">
            <v>1</v>
          </cell>
        </row>
        <row r="1079">
          <cell r="A1079">
            <v>51505</v>
          </cell>
          <cell r="B1079" t="str">
            <v>WEEKDAY</v>
          </cell>
          <cell r="C1079">
            <v>4601</v>
          </cell>
          <cell r="D1079">
            <v>9901410</v>
          </cell>
          <cell r="E1079" t="str">
            <v>VALLEY VIEW RD &amp; AMEND RD</v>
          </cell>
          <cell r="F1079">
            <v>1</v>
          </cell>
          <cell r="G1079">
            <v>0</v>
          </cell>
          <cell r="H1079">
            <v>1</v>
          </cell>
          <cell r="I1079">
            <v>37.966112000000003</v>
          </cell>
          <cell r="J1079">
            <v>-122.282314</v>
          </cell>
          <cell r="K1079" t="str">
            <v>COUNTY-CONTRA COSTA</v>
          </cell>
          <cell r="L1079" t="str">
            <v>CONTRA COSTA</v>
          </cell>
          <cell r="M1079">
            <v>1</v>
          </cell>
        </row>
        <row r="1080">
          <cell r="A1080">
            <v>52204</v>
          </cell>
          <cell r="B1080" t="str">
            <v>WEEKDAY</v>
          </cell>
          <cell r="C1080">
            <v>2693</v>
          </cell>
          <cell r="D1080">
            <v>9901420</v>
          </cell>
          <cell r="E1080" t="str">
            <v>VALLEY VIEW RD &amp; CHRISTOPHER</v>
          </cell>
          <cell r="F1080">
            <v>7</v>
          </cell>
          <cell r="G1080">
            <v>3</v>
          </cell>
          <cell r="H1080">
            <v>10</v>
          </cell>
          <cell r="I1080">
            <v>37.965358000000002</v>
          </cell>
          <cell r="J1080">
            <v>-122.282259</v>
          </cell>
          <cell r="K1080" t="str">
            <v>COUNTY-CONTRA COSTA</v>
          </cell>
          <cell r="L1080" t="str">
            <v>CONTRA COSTA</v>
          </cell>
          <cell r="M1080">
            <v>1</v>
          </cell>
        </row>
        <row r="1081">
          <cell r="A1081">
            <v>56436</v>
          </cell>
          <cell r="B1081" t="str">
            <v>WEEKDAY</v>
          </cell>
          <cell r="C1081">
            <v>4737</v>
          </cell>
          <cell r="D1081">
            <v>9901430</v>
          </cell>
          <cell r="E1081" t="str">
            <v>VALLEY VIEW RD &amp; D AVILLA WA</v>
          </cell>
          <cell r="F1081">
            <v>0</v>
          </cell>
          <cell r="G1081">
            <v>0</v>
          </cell>
          <cell r="H1081">
            <v>0</v>
          </cell>
          <cell r="I1081">
            <v>37.963124999999998</v>
          </cell>
          <cell r="J1081">
            <v>-122.28187800000001</v>
          </cell>
          <cell r="K1081" t="str">
            <v>COUNTY-CONTRA COSTA</v>
          </cell>
          <cell r="L1081" t="str">
            <v>CONTRA COSTA</v>
          </cell>
          <cell r="M1081">
            <v>1</v>
          </cell>
        </row>
        <row r="1082">
          <cell r="A1082">
            <v>58229</v>
          </cell>
          <cell r="B1082" t="str">
            <v>WEEKDAY</v>
          </cell>
          <cell r="C1082">
            <v>4873</v>
          </cell>
          <cell r="D1082">
            <v>9901440</v>
          </cell>
          <cell r="E1082" t="str">
            <v>VALLEY VIEW RD &amp; D AVILLA WA</v>
          </cell>
          <cell r="F1082">
            <v>0</v>
          </cell>
          <cell r="G1082">
            <v>0</v>
          </cell>
          <cell r="H1082">
            <v>0</v>
          </cell>
          <cell r="I1082">
            <v>37.963237999999997</v>
          </cell>
          <cell r="J1082">
            <v>-122.281592</v>
          </cell>
          <cell r="K1082" t="str">
            <v>COUNTY-CONTRA COSTA</v>
          </cell>
          <cell r="L1082" t="str">
            <v>CONTRA COSTA</v>
          </cell>
          <cell r="M1082">
            <v>1</v>
          </cell>
        </row>
        <row r="1083">
          <cell r="A1083">
            <v>58838</v>
          </cell>
          <cell r="B1083" t="str">
            <v>WEEKDAY</v>
          </cell>
          <cell r="C1083">
            <v>4310</v>
          </cell>
          <cell r="D1083">
            <v>9901450</v>
          </cell>
          <cell r="E1083" t="str">
            <v>VALLEY VIEW RD &amp; VALLEY VIEW</v>
          </cell>
          <cell r="F1083">
            <v>1</v>
          </cell>
          <cell r="G1083">
            <v>1</v>
          </cell>
          <cell r="H1083">
            <v>2</v>
          </cell>
          <cell r="I1083">
            <v>37.966988000000001</v>
          </cell>
          <cell r="J1083">
            <v>-122.28418600000001</v>
          </cell>
          <cell r="K1083" t="str">
            <v>COUNTY-CONTRA COSTA</v>
          </cell>
          <cell r="L1083" t="str">
            <v>CONTRA COSTA</v>
          </cell>
          <cell r="M1083">
            <v>1</v>
          </cell>
        </row>
        <row r="1084">
          <cell r="A1084">
            <v>55490</v>
          </cell>
          <cell r="B1084" t="str">
            <v>WEEKDAY</v>
          </cell>
          <cell r="C1084">
            <v>5005</v>
          </cell>
          <cell r="D1084">
            <v>9901460</v>
          </cell>
          <cell r="E1084" t="str">
            <v>VALLEY VIEW RD &amp; VIA GIARAMI</v>
          </cell>
          <cell r="F1084">
            <v>0</v>
          </cell>
          <cell r="G1084">
            <v>0</v>
          </cell>
          <cell r="H1084">
            <v>0</v>
          </cell>
          <cell r="I1084">
            <v>37.967030000000001</v>
          </cell>
          <cell r="J1084">
            <v>-122.28358</v>
          </cell>
          <cell r="K1084" t="str">
            <v>COUNTY-CONTRA COSTA</v>
          </cell>
          <cell r="L1084" t="str">
            <v>CONTRA COSTA</v>
          </cell>
          <cell r="M1084">
            <v>1</v>
          </cell>
        </row>
        <row r="1085">
          <cell r="A1085">
            <v>52241</v>
          </cell>
          <cell r="B1085" t="str">
            <v>WEEKDAY</v>
          </cell>
          <cell r="C1085">
            <v>3404</v>
          </cell>
          <cell r="D1085">
            <v>9901520</v>
          </cell>
          <cell r="E1085" t="str">
            <v>APPIAN WAY &amp; ARGYLE RD</v>
          </cell>
          <cell r="F1085">
            <v>1</v>
          </cell>
          <cell r="G1085">
            <v>4</v>
          </cell>
          <cell r="H1085">
            <v>5</v>
          </cell>
          <cell r="I1085">
            <v>37.980851000000001</v>
          </cell>
          <cell r="J1085">
            <v>-122.296817</v>
          </cell>
          <cell r="K1085" t="str">
            <v>COUNTY-CONTRA COSTA</v>
          </cell>
          <cell r="L1085" t="str">
            <v>CONTRA COSTA</v>
          </cell>
          <cell r="M1085">
            <v>1</v>
          </cell>
        </row>
        <row r="1086">
          <cell r="A1086">
            <v>52040</v>
          </cell>
          <cell r="B1086" t="str">
            <v>WEEKDAY</v>
          </cell>
          <cell r="C1086">
            <v>5005</v>
          </cell>
          <cell r="D1086">
            <v>9901530</v>
          </cell>
          <cell r="E1086" t="str">
            <v>OLINDA DR &amp; ROBINHOOD DR</v>
          </cell>
          <cell r="F1086">
            <v>0</v>
          </cell>
          <cell r="G1086">
            <v>0</v>
          </cell>
          <cell r="H1086">
            <v>0</v>
          </cell>
          <cell r="I1086">
            <v>37.95834</v>
          </cell>
          <cell r="J1086">
            <v>-122.27469000000001</v>
          </cell>
          <cell r="K1086" t="str">
            <v>COUNTY-CONTRA COSTA</v>
          </cell>
          <cell r="L1086" t="str">
            <v>CONTRA COSTA</v>
          </cell>
          <cell r="M1086">
            <v>1</v>
          </cell>
        </row>
        <row r="1087">
          <cell r="A1087">
            <v>58012</v>
          </cell>
          <cell r="B1087" t="str">
            <v>WEEKDAY</v>
          </cell>
          <cell r="C1087">
            <v>3220</v>
          </cell>
          <cell r="D1087">
            <v>9901540</v>
          </cell>
          <cell r="E1087" t="str">
            <v>APPIAN WAY &amp; LA PALOMA RD</v>
          </cell>
          <cell r="F1087">
            <v>1</v>
          </cell>
          <cell r="G1087">
            <v>5</v>
          </cell>
          <cell r="H1087">
            <v>6</v>
          </cell>
          <cell r="I1087">
            <v>37.971297</v>
          </cell>
          <cell r="J1087">
            <v>-122.30530400000001</v>
          </cell>
          <cell r="K1087" t="str">
            <v>COUNTY-CONTRA COSTA</v>
          </cell>
          <cell r="L1087" t="str">
            <v>CONTRA COSTA</v>
          </cell>
          <cell r="M1087">
            <v>1</v>
          </cell>
        </row>
        <row r="1088">
          <cell r="A1088">
            <v>50835</v>
          </cell>
          <cell r="B1088" t="str">
            <v>WEEKDAY</v>
          </cell>
          <cell r="C1088">
            <v>1158</v>
          </cell>
          <cell r="D1088">
            <v>9901620</v>
          </cell>
          <cell r="E1088" t="str">
            <v>SAN PABLO AVE &amp; STOCKTON AVE</v>
          </cell>
          <cell r="F1088">
            <v>19</v>
          </cell>
          <cell r="G1088">
            <v>19</v>
          </cell>
          <cell r="H1088">
            <v>37</v>
          </cell>
          <cell r="I1088">
            <v>37.908025000000002</v>
          </cell>
          <cell r="J1088">
            <v>-122.30622</v>
          </cell>
          <cell r="K1088" t="str">
            <v>EL CERRITO</v>
          </cell>
          <cell r="L1088" t="str">
            <v>CONTRA COSTA</v>
          </cell>
          <cell r="M1088">
            <v>1</v>
          </cell>
        </row>
        <row r="1089">
          <cell r="A1089">
            <v>50838</v>
          </cell>
          <cell r="B1089" t="str">
            <v>WEEKDAY</v>
          </cell>
          <cell r="C1089">
            <v>1834</v>
          </cell>
          <cell r="D1089">
            <v>9901630</v>
          </cell>
          <cell r="E1089" t="str">
            <v>SAN PABLO AVE &amp; CARLOS AVE</v>
          </cell>
          <cell r="F1089">
            <v>7</v>
          </cell>
          <cell r="G1089">
            <v>13</v>
          </cell>
          <cell r="H1089">
            <v>20</v>
          </cell>
          <cell r="I1089">
            <v>37.918767000000003</v>
          </cell>
          <cell r="J1089">
            <v>-122.313627</v>
          </cell>
          <cell r="K1089" t="str">
            <v>EL CERRITO</v>
          </cell>
          <cell r="L1089" t="str">
            <v>CONTRA COSTA</v>
          </cell>
          <cell r="M1089">
            <v>1</v>
          </cell>
        </row>
        <row r="1090">
          <cell r="A1090">
            <v>50843</v>
          </cell>
          <cell r="B1090" t="str">
            <v>WEEKDAY</v>
          </cell>
          <cell r="C1090">
            <v>2773</v>
          </cell>
          <cell r="D1090">
            <v>9901640</v>
          </cell>
          <cell r="E1090" t="str">
            <v>SAN PABLO AVE &amp; COLUMBIA AVE</v>
          </cell>
          <cell r="F1090">
            <v>5</v>
          </cell>
          <cell r="G1090">
            <v>4</v>
          </cell>
          <cell r="H1090">
            <v>9</v>
          </cell>
          <cell r="I1090">
            <v>37.905616999999999</v>
          </cell>
          <cell r="J1090">
            <v>-122.30512299999999</v>
          </cell>
          <cell r="K1090" t="str">
            <v>EL CERRITO</v>
          </cell>
          <cell r="L1090" t="str">
            <v>CONTRA COSTA</v>
          </cell>
          <cell r="M1090">
            <v>1</v>
          </cell>
        </row>
        <row r="1091">
          <cell r="A1091">
            <v>50891</v>
          </cell>
          <cell r="B1091" t="str">
            <v>WEEKDAY</v>
          </cell>
          <cell r="C1091">
            <v>3517</v>
          </cell>
          <cell r="D1091">
            <v>9901780</v>
          </cell>
          <cell r="E1091" t="str">
            <v>BROADWAY AVE &amp; 15TH ST</v>
          </cell>
          <cell r="F1091">
            <v>1</v>
          </cell>
          <cell r="G1091">
            <v>4</v>
          </cell>
          <cell r="H1091">
            <v>4</v>
          </cell>
          <cell r="I1091">
            <v>37.972757000000001</v>
          </cell>
          <cell r="J1091">
            <v>-122.349367</v>
          </cell>
          <cell r="K1091" t="str">
            <v>SAN PABLO</v>
          </cell>
          <cell r="L1091" t="str">
            <v>CONTRA COSTA</v>
          </cell>
          <cell r="M1091">
            <v>1</v>
          </cell>
        </row>
        <row r="1092">
          <cell r="A1092">
            <v>50892</v>
          </cell>
          <cell r="B1092" t="str">
            <v>WEEKDAY</v>
          </cell>
          <cell r="C1092">
            <v>1302</v>
          </cell>
          <cell r="D1092">
            <v>9901790</v>
          </cell>
          <cell r="E1092" t="str">
            <v>MACDONALD AV &amp; 4TH ST</v>
          </cell>
          <cell r="F1092">
            <v>27</v>
          </cell>
          <cell r="G1092">
            <v>6</v>
          </cell>
          <cell r="H1092">
            <v>32</v>
          </cell>
          <cell r="I1092">
            <v>37.935631000000001</v>
          </cell>
          <cell r="J1092">
            <v>-122.36535000000001</v>
          </cell>
          <cell r="K1092" t="str">
            <v>RICHMOND</v>
          </cell>
          <cell r="L1092" t="str">
            <v>CONTRA COSTA</v>
          </cell>
          <cell r="M1092">
            <v>1</v>
          </cell>
        </row>
        <row r="1093">
          <cell r="A1093">
            <v>50893</v>
          </cell>
          <cell r="B1093" t="str">
            <v>WEEKDAY</v>
          </cell>
          <cell r="C1093">
            <v>4600</v>
          </cell>
          <cell r="D1093">
            <v>9901800</v>
          </cell>
          <cell r="E1093" t="str">
            <v>CARLSON BLVD &amp; HUNTINGTON DR</v>
          </cell>
          <cell r="F1093">
            <v>0</v>
          </cell>
          <cell r="G1093">
            <v>1</v>
          </cell>
          <cell r="H1093">
            <v>1</v>
          </cell>
          <cell r="I1093">
            <v>37.907848000000001</v>
          </cell>
          <cell r="J1093">
            <v>-122.308757</v>
          </cell>
          <cell r="K1093" t="str">
            <v>RICHMOND</v>
          </cell>
          <cell r="L1093" t="str">
            <v>CONTRA COSTA</v>
          </cell>
          <cell r="M1093">
            <v>1</v>
          </cell>
        </row>
        <row r="1094">
          <cell r="A1094">
            <v>50894</v>
          </cell>
          <cell r="B1094" t="str">
            <v>WEEKDAY</v>
          </cell>
          <cell r="C1094">
            <v>4278</v>
          </cell>
          <cell r="D1094">
            <v>9901810</v>
          </cell>
          <cell r="E1094" t="str">
            <v>CARLSON BLVD &amp; HUNTINGTON DR</v>
          </cell>
          <cell r="F1094">
            <v>1</v>
          </cell>
          <cell r="G1094">
            <v>1</v>
          </cell>
          <cell r="H1094">
            <v>2</v>
          </cell>
          <cell r="I1094">
            <v>37.907710000000002</v>
          </cell>
          <cell r="J1094">
            <v>-122.308339</v>
          </cell>
          <cell r="K1094" t="str">
            <v>RICHMOND</v>
          </cell>
          <cell r="L1094" t="str">
            <v>CONTRA COSTA</v>
          </cell>
          <cell r="M1094">
            <v>1</v>
          </cell>
        </row>
        <row r="1095">
          <cell r="A1095">
            <v>50934</v>
          </cell>
          <cell r="B1095" t="str">
            <v>WEEKDAY</v>
          </cell>
          <cell r="C1095">
            <v>2806</v>
          </cell>
          <cell r="D1095">
            <v>9901980</v>
          </cell>
          <cell r="E1095" t="str">
            <v>23RD ST &amp; UNIVERSITY AV</v>
          </cell>
          <cell r="F1095">
            <v>6</v>
          </cell>
          <cell r="G1095">
            <v>3</v>
          </cell>
          <cell r="H1095">
            <v>9</v>
          </cell>
          <cell r="I1095">
            <v>37.960512000000001</v>
          </cell>
          <cell r="J1095">
            <v>-122.34642100000001</v>
          </cell>
          <cell r="K1095" t="str">
            <v>SAN PABLO</v>
          </cell>
          <cell r="L1095" t="str">
            <v>CONTRA COSTA</v>
          </cell>
          <cell r="M1095">
            <v>1</v>
          </cell>
        </row>
        <row r="1096">
          <cell r="A1096">
            <v>50935</v>
          </cell>
          <cell r="B1096" t="str">
            <v>WEEKDAY</v>
          </cell>
          <cell r="C1096">
            <v>2043</v>
          </cell>
          <cell r="D1096">
            <v>9901990</v>
          </cell>
          <cell r="E1096" t="str">
            <v>23RD ST &amp; PINE AV</v>
          </cell>
          <cell r="F1096">
            <v>7</v>
          </cell>
          <cell r="G1096">
            <v>10</v>
          </cell>
          <cell r="H1096">
            <v>17</v>
          </cell>
          <cell r="I1096">
            <v>37.954652000000003</v>
          </cell>
          <cell r="J1096">
            <v>-122.347448</v>
          </cell>
          <cell r="K1096" t="str">
            <v>SAN PABLO</v>
          </cell>
          <cell r="L1096" t="str">
            <v>CONTRA COSTA</v>
          </cell>
          <cell r="M1096">
            <v>1</v>
          </cell>
        </row>
        <row r="1097">
          <cell r="A1097">
            <v>51073</v>
          </cell>
          <cell r="B1097" t="str">
            <v>WEEKDAY</v>
          </cell>
          <cell r="C1097">
            <v>1617</v>
          </cell>
          <cell r="D1097">
            <v>9902360</v>
          </cell>
          <cell r="E1097" t="str">
            <v>OXFORD ST &amp; HEARST AV</v>
          </cell>
          <cell r="F1097">
            <v>4</v>
          </cell>
          <cell r="G1097">
            <v>21</v>
          </cell>
          <cell r="H1097">
            <v>24</v>
          </cell>
          <cell r="I1097">
            <v>37.873851999999999</v>
          </cell>
          <cell r="J1097">
            <v>-122.266392</v>
          </cell>
          <cell r="K1097" t="str">
            <v>BERKELEY</v>
          </cell>
          <cell r="L1097" t="str">
            <v>ALAMEDA</v>
          </cell>
          <cell r="M1097">
            <v>1</v>
          </cell>
        </row>
        <row r="1098">
          <cell r="A1098">
            <v>51096</v>
          </cell>
          <cell r="B1098" t="str">
            <v>WEEKDAY</v>
          </cell>
          <cell r="C1098">
            <v>142</v>
          </cell>
          <cell r="D1098">
            <v>9902480</v>
          </cell>
          <cell r="E1098" t="str">
            <v>ALLSTON WAY &amp; SHATTUCK AV</v>
          </cell>
          <cell r="F1098">
            <v>132</v>
          </cell>
          <cell r="G1098">
            <v>134</v>
          </cell>
          <cell r="H1098">
            <v>266</v>
          </cell>
          <cell r="I1098">
            <v>37.869714999999999</v>
          </cell>
          <cell r="J1098">
            <v>-122.267501</v>
          </cell>
          <cell r="K1098" t="str">
            <v>BERKELEY</v>
          </cell>
          <cell r="L1098" t="str">
            <v>ALAMEDA</v>
          </cell>
          <cell r="M1098">
            <v>1</v>
          </cell>
        </row>
        <row r="1099">
          <cell r="A1099">
            <v>51316</v>
          </cell>
          <cell r="B1099" t="str">
            <v>WEEKDAY</v>
          </cell>
          <cell r="C1099">
            <v>4241</v>
          </cell>
          <cell r="D1099">
            <v>9902850</v>
          </cell>
          <cell r="E1099" t="str">
            <v>ARLINGTON BLVD &amp; MADERA DR</v>
          </cell>
          <cell r="F1099">
            <v>1</v>
          </cell>
          <cell r="G1099">
            <v>1</v>
          </cell>
          <cell r="H1099">
            <v>2</v>
          </cell>
          <cell r="I1099">
            <v>37.929260999999997</v>
          </cell>
          <cell r="J1099">
            <v>-122.299003</v>
          </cell>
          <cell r="K1099" t="str">
            <v>EL CERRITO</v>
          </cell>
          <cell r="L1099" t="str">
            <v>CONTRA COSTA</v>
          </cell>
          <cell r="M1099">
            <v>1</v>
          </cell>
        </row>
        <row r="1100">
          <cell r="A1100">
            <v>51317</v>
          </cell>
          <cell r="B1100" t="str">
            <v>WEEKDAY</v>
          </cell>
          <cell r="C1100">
            <v>4250</v>
          </cell>
          <cell r="D1100">
            <v>9902860</v>
          </cell>
          <cell r="E1100" t="str">
            <v>ARLINGTON BLVD &amp; BREWSTER DR</v>
          </cell>
          <cell r="F1100">
            <v>0</v>
          </cell>
          <cell r="G1100">
            <v>2</v>
          </cell>
          <cell r="H1100">
            <v>2</v>
          </cell>
          <cell r="I1100">
            <v>37.927776999999999</v>
          </cell>
          <cell r="J1100">
            <v>-122.29633800000001</v>
          </cell>
          <cell r="K1100" t="str">
            <v>EL CERRITO</v>
          </cell>
          <cell r="L1100" t="str">
            <v>CONTRA COSTA</v>
          </cell>
          <cell r="M1100">
            <v>1</v>
          </cell>
        </row>
        <row r="1101">
          <cell r="A1101">
            <v>51318</v>
          </cell>
          <cell r="B1101" t="str">
            <v>WEEKDAY</v>
          </cell>
          <cell r="C1101">
            <v>4234</v>
          </cell>
          <cell r="D1101">
            <v>9902870</v>
          </cell>
          <cell r="E1101" t="str">
            <v>ARLINGTON BLVD &amp; MADERA DR</v>
          </cell>
          <cell r="F1101">
            <v>1</v>
          </cell>
          <cell r="G1101">
            <v>1</v>
          </cell>
          <cell r="H1101">
            <v>2</v>
          </cell>
          <cell r="I1101">
            <v>37.929327000000001</v>
          </cell>
          <cell r="J1101">
            <v>-122.298817</v>
          </cell>
          <cell r="K1101" t="str">
            <v>EL CERRITO</v>
          </cell>
          <cell r="L1101" t="str">
            <v>CONTRA COSTA</v>
          </cell>
          <cell r="M1101">
            <v>1</v>
          </cell>
        </row>
        <row r="1102">
          <cell r="A1102">
            <v>51319</v>
          </cell>
          <cell r="B1102" t="str">
            <v>WEEKDAY</v>
          </cell>
          <cell r="C1102">
            <v>3461</v>
          </cell>
          <cell r="D1102">
            <v>9902880</v>
          </cell>
          <cell r="E1102" t="str">
            <v>ROAD 20 &amp; ABELLA CIRCLE</v>
          </cell>
          <cell r="F1102">
            <v>3</v>
          </cell>
          <cell r="G1102">
            <v>1</v>
          </cell>
          <cell r="H1102">
            <v>5</v>
          </cell>
          <cell r="I1102">
            <v>37.963211000000001</v>
          </cell>
          <cell r="J1102">
            <v>-122.34137699999999</v>
          </cell>
          <cell r="K1102" t="str">
            <v>SAN PABLO</v>
          </cell>
          <cell r="L1102" t="str">
            <v>CONTRA COSTA</v>
          </cell>
          <cell r="M1102">
            <v>1</v>
          </cell>
        </row>
        <row r="1103">
          <cell r="A1103">
            <v>51325</v>
          </cell>
          <cell r="B1103" t="str">
            <v>WEEKDAY</v>
          </cell>
          <cell r="C1103">
            <v>1487</v>
          </cell>
          <cell r="D1103">
            <v>9902890</v>
          </cell>
          <cell r="E1103" t="str">
            <v>ROAD 20 &amp; ABELLA CIRCLE</v>
          </cell>
          <cell r="F1103">
            <v>26</v>
          </cell>
          <cell r="G1103">
            <v>1</v>
          </cell>
          <cell r="H1103">
            <v>28</v>
          </cell>
          <cell r="I1103">
            <v>37.963180000000001</v>
          </cell>
          <cell r="J1103">
            <v>-122.338488</v>
          </cell>
          <cell r="K1103" t="str">
            <v>SAN PABLO</v>
          </cell>
          <cell r="L1103" t="str">
            <v>CONTRA COSTA</v>
          </cell>
          <cell r="M1103">
            <v>1</v>
          </cell>
        </row>
        <row r="1104">
          <cell r="A1104">
            <v>51326</v>
          </cell>
          <cell r="B1104" t="str">
            <v>WEEKDAY</v>
          </cell>
          <cell r="C1104">
            <v>1853</v>
          </cell>
          <cell r="D1104">
            <v>9902900</v>
          </cell>
          <cell r="E1104" t="str">
            <v>ROAD 20 &amp; ABELLA CIRCLE</v>
          </cell>
          <cell r="F1104">
            <v>1</v>
          </cell>
          <cell r="G1104">
            <v>20</v>
          </cell>
          <cell r="H1104">
            <v>20</v>
          </cell>
          <cell r="I1104">
            <v>37.963360000000002</v>
          </cell>
          <cell r="J1104">
            <v>-122.33948599999999</v>
          </cell>
          <cell r="K1104" t="str">
            <v>SAN PABLO</v>
          </cell>
          <cell r="L1104" t="str">
            <v>CONTRA COSTA</v>
          </cell>
          <cell r="M1104">
            <v>1</v>
          </cell>
        </row>
        <row r="1105">
          <cell r="A1105">
            <v>51327</v>
          </cell>
          <cell r="B1105" t="str">
            <v>WEEKDAY</v>
          </cell>
          <cell r="C1105">
            <v>3561</v>
          </cell>
          <cell r="D1105">
            <v>9902910</v>
          </cell>
          <cell r="E1105" t="str">
            <v>ROAD 20 &amp; ABELLA CIRCLE</v>
          </cell>
          <cell r="F1105">
            <v>1</v>
          </cell>
          <cell r="G1105">
            <v>3</v>
          </cell>
          <cell r="H1105">
            <v>4</v>
          </cell>
          <cell r="I1105">
            <v>37.963442999999998</v>
          </cell>
          <cell r="J1105">
            <v>-122.341425</v>
          </cell>
          <cell r="K1105" t="str">
            <v>SAN PABLO</v>
          </cell>
          <cell r="L1105" t="str">
            <v>CONTRA COSTA</v>
          </cell>
          <cell r="M1105">
            <v>1</v>
          </cell>
        </row>
        <row r="1106">
          <cell r="A1106">
            <v>51328</v>
          </cell>
          <cell r="B1106" t="str">
            <v>WEEKDAY</v>
          </cell>
          <cell r="C1106">
            <v>677</v>
          </cell>
          <cell r="D1106">
            <v>9902920</v>
          </cell>
          <cell r="E1106" t="str">
            <v>VALLEY VIEW RD &amp; MORNINGSIDE</v>
          </cell>
          <cell r="F1106">
            <v>16</v>
          </cell>
          <cell r="G1106">
            <v>52</v>
          </cell>
          <cell r="H1106">
            <v>68</v>
          </cell>
          <cell r="I1106">
            <v>37.969912000000001</v>
          </cell>
          <cell r="J1106">
            <v>-122.287504</v>
          </cell>
          <cell r="K1106" t="str">
            <v>SAN PABLO</v>
          </cell>
          <cell r="L1106" t="str">
            <v>CONTRA COSTA</v>
          </cell>
          <cell r="M1106">
            <v>1</v>
          </cell>
        </row>
        <row r="1107">
          <cell r="A1107">
            <v>51329</v>
          </cell>
          <cell r="B1107" t="str">
            <v>WEEKDAY</v>
          </cell>
          <cell r="C1107">
            <v>379</v>
          </cell>
          <cell r="D1107">
            <v>9902930</v>
          </cell>
          <cell r="E1107" t="str">
            <v>DE ANZA HIGH SCHOOL</v>
          </cell>
          <cell r="F1107">
            <v>81</v>
          </cell>
          <cell r="G1107">
            <v>43</v>
          </cell>
          <cell r="H1107">
            <v>123</v>
          </cell>
          <cell r="I1107">
            <v>37.969425999999999</v>
          </cell>
          <cell r="J1107">
            <v>-122.287108</v>
          </cell>
          <cell r="K1107" t="str">
            <v>RICHMOND</v>
          </cell>
          <cell r="L1107" t="str">
            <v>CONTRA COSTA</v>
          </cell>
          <cell r="M1107">
            <v>1</v>
          </cell>
        </row>
        <row r="1108">
          <cell r="A1108">
            <v>51573</v>
          </cell>
          <cell r="B1108" t="str">
            <v>WEEKDAY</v>
          </cell>
          <cell r="C1108">
            <v>373</v>
          </cell>
          <cell r="D1108">
            <v>9903580</v>
          </cell>
          <cell r="E1108" t="str">
            <v>UNIVERSITY AV &amp; ACTON ST</v>
          </cell>
          <cell r="F1108">
            <v>26</v>
          </cell>
          <cell r="G1108">
            <v>98</v>
          </cell>
          <cell r="H1108">
            <v>124</v>
          </cell>
          <cell r="I1108">
            <v>37.870173000000001</v>
          </cell>
          <cell r="J1108">
            <v>-122.28464</v>
          </cell>
          <cell r="K1108" t="str">
            <v>BERKELEY</v>
          </cell>
          <cell r="L1108" t="str">
            <v>ALAMEDA</v>
          </cell>
          <cell r="M1108">
            <v>1</v>
          </cell>
        </row>
        <row r="1109">
          <cell r="A1109">
            <v>51574</v>
          </cell>
          <cell r="B1109" t="str">
            <v>WEEKDAY</v>
          </cell>
          <cell r="C1109">
            <v>278</v>
          </cell>
          <cell r="D1109">
            <v>9903590</v>
          </cell>
          <cell r="E1109" t="str">
            <v>UNIVERSITY AV &amp; CALIFORNIA S</v>
          </cell>
          <cell r="F1109">
            <v>129</v>
          </cell>
          <cell r="G1109">
            <v>31</v>
          </cell>
          <cell r="H1109">
            <v>160</v>
          </cell>
          <cell r="I1109">
            <v>37.870632000000001</v>
          </cell>
          <cell r="J1109">
            <v>-122.279464</v>
          </cell>
          <cell r="K1109" t="str">
            <v>BERKELEY</v>
          </cell>
          <cell r="L1109" t="str">
            <v>ALAMEDA</v>
          </cell>
          <cell r="M1109">
            <v>1</v>
          </cell>
        </row>
        <row r="1110">
          <cell r="A1110">
            <v>51583</v>
          </cell>
          <cell r="B1110" t="str">
            <v>WEEKDAY</v>
          </cell>
          <cell r="C1110">
            <v>314</v>
          </cell>
          <cell r="D1110">
            <v>9903620</v>
          </cell>
          <cell r="E1110" t="str">
            <v>UNIVERSITY AV &amp; CALIFORNIA S</v>
          </cell>
          <cell r="F1110">
            <v>31</v>
          </cell>
          <cell r="G1110">
            <v>114</v>
          </cell>
          <cell r="H1110">
            <v>145</v>
          </cell>
          <cell r="I1110">
            <v>37.870747000000001</v>
          </cell>
          <cell r="J1110">
            <v>-122.280238</v>
          </cell>
          <cell r="K1110" t="str">
            <v>BERKELEY</v>
          </cell>
          <cell r="L1110" t="str">
            <v>ALAMEDA</v>
          </cell>
          <cell r="M1110">
            <v>1</v>
          </cell>
        </row>
        <row r="1111">
          <cell r="A1111">
            <v>51617</v>
          </cell>
          <cell r="B1111" t="str">
            <v>WEEKDAY</v>
          </cell>
          <cell r="C1111">
            <v>383</v>
          </cell>
          <cell r="D1111">
            <v>9903740</v>
          </cell>
          <cell r="E1111" t="str">
            <v>UNIVERSITY AV &amp; BONAR ST</v>
          </cell>
          <cell r="F1111">
            <v>111</v>
          </cell>
          <cell r="G1111">
            <v>11</v>
          </cell>
          <cell r="H1111">
            <v>122</v>
          </cell>
          <cell r="I1111">
            <v>37.869692000000001</v>
          </cell>
          <cell r="J1111">
            <v>-122.286834</v>
          </cell>
          <cell r="K1111" t="str">
            <v>BERKELEY</v>
          </cell>
          <cell r="L1111" t="str">
            <v>ALAMEDA</v>
          </cell>
          <cell r="M1111">
            <v>1</v>
          </cell>
        </row>
        <row r="1112">
          <cell r="A1112">
            <v>51618</v>
          </cell>
          <cell r="B1112" t="str">
            <v>WEEKDAY</v>
          </cell>
          <cell r="C1112">
            <v>979</v>
          </cell>
          <cell r="D1112">
            <v>9903750</v>
          </cell>
          <cell r="E1112" t="str">
            <v>DONAL AV &amp; NORVELL ST</v>
          </cell>
          <cell r="F1112">
            <v>30</v>
          </cell>
          <cell r="G1112">
            <v>14</v>
          </cell>
          <cell r="H1112">
            <v>44</v>
          </cell>
          <cell r="I1112">
            <v>37.919643000000001</v>
          </cell>
          <cell r="J1112">
            <v>-122.307087</v>
          </cell>
          <cell r="K1112" t="str">
            <v>EL CERRITO</v>
          </cell>
          <cell r="L1112" t="str">
            <v>CONTRA COSTA</v>
          </cell>
          <cell r="M1112">
            <v>1</v>
          </cell>
        </row>
        <row r="1113">
          <cell r="A1113">
            <v>51625</v>
          </cell>
          <cell r="B1113" t="str">
            <v>WEEKDAY</v>
          </cell>
          <cell r="C1113">
            <v>3372</v>
          </cell>
          <cell r="D1113">
            <v>9903770</v>
          </cell>
          <cell r="E1113" t="str">
            <v>MARINA BAY PKWY &amp; REGATTA BL</v>
          </cell>
          <cell r="F1113">
            <v>5</v>
          </cell>
          <cell r="G1113">
            <v>0</v>
          </cell>
          <cell r="H1113">
            <v>5</v>
          </cell>
          <cell r="I1113">
            <v>37.916324000000003</v>
          </cell>
          <cell r="J1113">
            <v>-122.344516</v>
          </cell>
          <cell r="K1113" t="str">
            <v>RICHMOND</v>
          </cell>
          <cell r="L1113" t="str">
            <v>CONTRA COSTA</v>
          </cell>
          <cell r="M1113">
            <v>1</v>
          </cell>
        </row>
        <row r="1114">
          <cell r="A1114">
            <v>51641</v>
          </cell>
          <cell r="B1114" t="str">
            <v>WEEKDAY</v>
          </cell>
          <cell r="C1114">
            <v>625</v>
          </cell>
          <cell r="D1114">
            <v>9903840</v>
          </cell>
          <cell r="E1114" t="str">
            <v>RICHMOND BART</v>
          </cell>
          <cell r="F1114">
            <v>50</v>
          </cell>
          <cell r="G1114">
            <v>24</v>
          </cell>
          <cell r="H1114">
            <v>74</v>
          </cell>
          <cell r="I1114">
            <v>37.936006999999996</v>
          </cell>
          <cell r="J1114">
            <v>-122.354428</v>
          </cell>
          <cell r="K1114" t="str">
            <v>RICHMOND</v>
          </cell>
          <cell r="L1114" t="str">
            <v>CONTRA COSTA</v>
          </cell>
          <cell r="M1114">
            <v>1</v>
          </cell>
        </row>
        <row r="1115">
          <cell r="A1115">
            <v>51643</v>
          </cell>
          <cell r="B1115" t="str">
            <v>WEEKDAY</v>
          </cell>
          <cell r="C1115">
            <v>741</v>
          </cell>
          <cell r="D1115">
            <v>9903850</v>
          </cell>
          <cell r="E1115" t="str">
            <v>RICHMOND BART</v>
          </cell>
          <cell r="F1115">
            <v>47</v>
          </cell>
          <cell r="G1115">
            <v>13</v>
          </cell>
          <cell r="H1115">
            <v>60</v>
          </cell>
          <cell r="I1115">
            <v>37.935941</v>
          </cell>
          <cell r="J1115">
            <v>-122.353571</v>
          </cell>
          <cell r="K1115" t="str">
            <v>RICHMOND</v>
          </cell>
          <cell r="L1115" t="str">
            <v>CONTRA COSTA</v>
          </cell>
          <cell r="M1115">
            <v>1</v>
          </cell>
        </row>
        <row r="1116">
          <cell r="A1116">
            <v>51646</v>
          </cell>
          <cell r="B1116" t="str">
            <v>WEEKDAY</v>
          </cell>
          <cell r="C1116">
            <v>138</v>
          </cell>
          <cell r="D1116">
            <v>9903860</v>
          </cell>
          <cell r="E1116" t="str">
            <v>RICHMOND BART</v>
          </cell>
          <cell r="F1116">
            <v>183</v>
          </cell>
          <cell r="G1116">
            <v>87</v>
          </cell>
          <cell r="H1116">
            <v>269</v>
          </cell>
          <cell r="I1116">
            <v>37.935943999999999</v>
          </cell>
          <cell r="J1116">
            <v>-122.35333799999999</v>
          </cell>
          <cell r="K1116" t="str">
            <v>RICHMOND</v>
          </cell>
          <cell r="L1116" t="str">
            <v>CONTRA COSTA</v>
          </cell>
          <cell r="M1116">
            <v>1</v>
          </cell>
        </row>
        <row r="1117">
          <cell r="A1117">
            <v>51672</v>
          </cell>
          <cell r="B1117" t="str">
            <v>WEEKDAY</v>
          </cell>
          <cell r="C1117">
            <v>633</v>
          </cell>
          <cell r="D1117">
            <v>9903870</v>
          </cell>
          <cell r="E1117" t="str">
            <v>RICHMOND BART</v>
          </cell>
          <cell r="F1117">
            <v>29</v>
          </cell>
          <cell r="G1117">
            <v>44</v>
          </cell>
          <cell r="H1117">
            <v>73</v>
          </cell>
          <cell r="I1117">
            <v>37.936298000000001</v>
          </cell>
          <cell r="J1117">
            <v>-122.353413</v>
          </cell>
          <cell r="K1117" t="str">
            <v>RICHMOND</v>
          </cell>
          <cell r="L1117" t="str">
            <v>CONTRA COSTA</v>
          </cell>
          <cell r="M1117">
            <v>1</v>
          </cell>
        </row>
        <row r="1118">
          <cell r="A1118">
            <v>51673</v>
          </cell>
          <cell r="B1118" t="str">
            <v>WEEKDAY</v>
          </cell>
          <cell r="C1118">
            <v>417</v>
          </cell>
          <cell r="D1118">
            <v>9903880</v>
          </cell>
          <cell r="E1118" t="str">
            <v>RICHMOND BART</v>
          </cell>
          <cell r="F1118">
            <v>68</v>
          </cell>
          <cell r="G1118">
            <v>47</v>
          </cell>
          <cell r="H1118">
            <v>115</v>
          </cell>
          <cell r="I1118">
            <v>37.936286000000003</v>
          </cell>
          <cell r="J1118">
            <v>-122.353314</v>
          </cell>
          <cell r="K1118" t="str">
            <v>RICHMOND</v>
          </cell>
          <cell r="L1118" t="str">
            <v>CONTRA COSTA</v>
          </cell>
          <cell r="M1118">
            <v>1</v>
          </cell>
        </row>
        <row r="1119">
          <cell r="A1119">
            <v>51674</v>
          </cell>
          <cell r="B1119" t="str">
            <v>WEEKDAY</v>
          </cell>
          <cell r="C1119">
            <v>182</v>
          </cell>
          <cell r="D1119">
            <v>9903890</v>
          </cell>
          <cell r="E1119" t="str">
            <v>RICHMOND BART</v>
          </cell>
          <cell r="F1119">
            <v>83</v>
          </cell>
          <cell r="G1119">
            <v>154</v>
          </cell>
          <cell r="H1119">
            <v>237</v>
          </cell>
          <cell r="I1119">
            <v>37.936318999999997</v>
          </cell>
          <cell r="J1119">
            <v>-122.35365400000001</v>
          </cell>
          <cell r="K1119" t="str">
            <v>RICHMOND</v>
          </cell>
          <cell r="L1119" t="str">
            <v>CONTRA COSTA</v>
          </cell>
          <cell r="M1119">
            <v>1</v>
          </cell>
        </row>
        <row r="1120">
          <cell r="A1120">
            <v>51679</v>
          </cell>
          <cell r="B1120" t="str">
            <v>WEEKDAY</v>
          </cell>
          <cell r="C1120">
            <v>829</v>
          </cell>
          <cell r="D1120">
            <v>9903900</v>
          </cell>
          <cell r="E1120" t="str">
            <v>RICHMOND BART</v>
          </cell>
          <cell r="F1120">
            <v>13</v>
          </cell>
          <cell r="G1120">
            <v>40</v>
          </cell>
          <cell r="H1120">
            <v>53</v>
          </cell>
          <cell r="I1120">
            <v>37.936174000000001</v>
          </cell>
          <cell r="J1120">
            <v>-122.353673</v>
          </cell>
          <cell r="K1120" t="str">
            <v>RICHMOND</v>
          </cell>
          <cell r="L1120" t="str">
            <v>CONTRA COSTA</v>
          </cell>
          <cell r="M1120">
            <v>1</v>
          </cell>
        </row>
        <row r="1121">
          <cell r="A1121">
            <v>51735</v>
          </cell>
          <cell r="B1121" t="str">
            <v>WEEKDAY</v>
          </cell>
          <cell r="C1121">
            <v>2201</v>
          </cell>
          <cell r="D1121">
            <v>9904120</v>
          </cell>
          <cell r="E1121" t="str">
            <v>CEDAR ST &amp; CHESTNUT ST</v>
          </cell>
          <cell r="F1121">
            <v>12</v>
          </cell>
          <cell r="G1121">
            <v>3</v>
          </cell>
          <cell r="H1121">
            <v>15</v>
          </cell>
          <cell r="I1121">
            <v>37.875908000000003</v>
          </cell>
          <cell r="J1121">
            <v>-122.288421</v>
          </cell>
          <cell r="K1121" t="str">
            <v>BERKELEY</v>
          </cell>
          <cell r="L1121" t="str">
            <v>ALAMEDA</v>
          </cell>
          <cell r="M1121">
            <v>1</v>
          </cell>
        </row>
        <row r="1122">
          <cell r="A1122">
            <v>51764</v>
          </cell>
          <cell r="B1122" t="str">
            <v>WEEKDAY</v>
          </cell>
          <cell r="C1122">
            <v>3946</v>
          </cell>
          <cell r="D1122">
            <v>9904230</v>
          </cell>
          <cell r="E1122" t="str">
            <v>EL CERRITO PLAZA BART</v>
          </cell>
          <cell r="F1122">
            <v>0</v>
          </cell>
          <cell r="G1122">
            <v>3</v>
          </cell>
          <cell r="H1122">
            <v>3</v>
          </cell>
          <cell r="I1122">
            <v>37.902695999999999</v>
          </cell>
          <cell r="J1122">
            <v>-122.299347</v>
          </cell>
          <cell r="K1122" t="str">
            <v>EL CERRITO</v>
          </cell>
          <cell r="L1122" t="str">
            <v>CONTRA COSTA</v>
          </cell>
          <cell r="M1122">
            <v>1</v>
          </cell>
        </row>
        <row r="1123">
          <cell r="A1123">
            <v>51768</v>
          </cell>
          <cell r="B1123" t="str">
            <v>WEEKDAY</v>
          </cell>
          <cell r="C1123">
            <v>232</v>
          </cell>
          <cell r="D1123">
            <v>9904240</v>
          </cell>
          <cell r="E1123" t="str">
            <v>MONROE AV &amp; 10TH ST</v>
          </cell>
          <cell r="F1123">
            <v>80</v>
          </cell>
          <cell r="G1123">
            <v>115</v>
          </cell>
          <cell r="H1123">
            <v>195</v>
          </cell>
          <cell r="I1123">
            <v>37.884022000000002</v>
          </cell>
          <cell r="J1123">
            <v>-122.298537</v>
          </cell>
          <cell r="K1123" t="str">
            <v>ALBANY</v>
          </cell>
          <cell r="L1123" t="str">
            <v>ALAMEDA</v>
          </cell>
          <cell r="M1123">
            <v>1</v>
          </cell>
        </row>
        <row r="1124">
          <cell r="A1124">
            <v>51769</v>
          </cell>
          <cell r="B1124" t="str">
            <v>WEEKDAY</v>
          </cell>
          <cell r="C1124">
            <v>312</v>
          </cell>
          <cell r="D1124">
            <v>9904250</v>
          </cell>
          <cell r="E1124" t="str">
            <v>MONROE AV &amp; JACKSON ST</v>
          </cell>
          <cell r="F1124">
            <v>47</v>
          </cell>
          <cell r="G1124">
            <v>100</v>
          </cell>
          <cell r="H1124">
            <v>146</v>
          </cell>
          <cell r="I1124">
            <v>37.884444999999999</v>
          </cell>
          <cell r="J1124">
            <v>-122.299443</v>
          </cell>
          <cell r="K1124" t="str">
            <v>ALBANY</v>
          </cell>
          <cell r="L1124" t="str">
            <v>ALAMEDA</v>
          </cell>
          <cell r="M1124">
            <v>1</v>
          </cell>
        </row>
        <row r="1125">
          <cell r="A1125">
            <v>51783</v>
          </cell>
          <cell r="B1125" t="str">
            <v>WEEKDAY</v>
          </cell>
          <cell r="C1125">
            <v>1043</v>
          </cell>
          <cell r="D1125">
            <v>9904270</v>
          </cell>
          <cell r="E1125" t="str">
            <v>MONROE AV &amp; 10TH ST</v>
          </cell>
          <cell r="F1125">
            <v>37</v>
          </cell>
          <cell r="G1125">
            <v>5</v>
          </cell>
          <cell r="H1125">
            <v>42</v>
          </cell>
          <cell r="I1125">
            <v>37.884199000000002</v>
          </cell>
          <cell r="J1125">
            <v>-122.298706</v>
          </cell>
          <cell r="K1125" t="str">
            <v>ALBANY</v>
          </cell>
          <cell r="L1125" t="str">
            <v>ALAMEDA</v>
          </cell>
          <cell r="M1125">
            <v>1</v>
          </cell>
        </row>
        <row r="1126">
          <cell r="A1126">
            <v>51784</v>
          </cell>
          <cell r="B1126" t="str">
            <v>WEEKDAY</v>
          </cell>
          <cell r="C1126">
            <v>1572</v>
          </cell>
          <cell r="D1126">
            <v>9904280</v>
          </cell>
          <cell r="E1126" t="str">
            <v>GILMAN ST &amp; 6TH ST</v>
          </cell>
          <cell r="F1126">
            <v>0</v>
          </cell>
          <cell r="G1126">
            <v>25</v>
          </cell>
          <cell r="H1126">
            <v>25</v>
          </cell>
          <cell r="I1126">
            <v>37.879784999999998</v>
          </cell>
          <cell r="J1126">
            <v>-122.30198799999999</v>
          </cell>
          <cell r="K1126" t="str">
            <v>BERKELEY</v>
          </cell>
          <cell r="L1126" t="str">
            <v>ALAMEDA</v>
          </cell>
          <cell r="M1126">
            <v>1</v>
          </cell>
        </row>
        <row r="1127">
          <cell r="A1127">
            <v>51816</v>
          </cell>
          <cell r="B1127" t="str">
            <v>WEEKDAY</v>
          </cell>
          <cell r="C1127">
            <v>1075</v>
          </cell>
          <cell r="D1127">
            <v>9904380</v>
          </cell>
          <cell r="E1127" t="str">
            <v>ML KING JR WAY &amp; VIRGINIA ST</v>
          </cell>
          <cell r="F1127">
            <v>8</v>
          </cell>
          <cell r="G1127">
            <v>33</v>
          </cell>
          <cell r="H1127">
            <v>41</v>
          </cell>
          <cell r="I1127">
            <v>37.876604</v>
          </cell>
          <cell r="J1127">
            <v>-122.273528</v>
          </cell>
          <cell r="K1127" t="str">
            <v>BERKELEY</v>
          </cell>
          <cell r="L1127" t="str">
            <v>ALAMEDA</v>
          </cell>
          <cell r="M1127">
            <v>1</v>
          </cell>
        </row>
        <row r="1128">
          <cell r="A1128">
            <v>51835</v>
          </cell>
          <cell r="B1128" t="str">
            <v>WEEKDAY</v>
          </cell>
          <cell r="C1128">
            <v>34</v>
          </cell>
          <cell r="D1128">
            <v>9904470</v>
          </cell>
          <cell r="E1128" t="str">
            <v>DURANT AV &amp; SHATTUCK AV</v>
          </cell>
          <cell r="F1128">
            <v>371</v>
          </cell>
          <cell r="G1128">
            <v>141</v>
          </cell>
          <cell r="H1128">
            <v>512</v>
          </cell>
          <cell r="I1128">
            <v>37.866698999999997</v>
          </cell>
          <cell r="J1128">
            <v>-122.267214</v>
          </cell>
          <cell r="K1128" t="str">
            <v>BERKELEY</v>
          </cell>
          <cell r="L1128" t="str">
            <v>ALAMEDA</v>
          </cell>
          <cell r="M1128">
            <v>1</v>
          </cell>
        </row>
        <row r="1129">
          <cell r="A1129">
            <v>51949</v>
          </cell>
          <cell r="B1129" t="str">
            <v>WEEKDAY</v>
          </cell>
          <cell r="C1129">
            <v>2759</v>
          </cell>
          <cell r="D1129">
            <v>9905210</v>
          </cell>
          <cell r="E1129" t="str">
            <v>BARRETT AV &amp; 18TH ST</v>
          </cell>
          <cell r="F1129">
            <v>7</v>
          </cell>
          <cell r="G1129">
            <v>2</v>
          </cell>
          <cell r="H1129">
            <v>9</v>
          </cell>
          <cell r="I1129">
            <v>37.938333999999998</v>
          </cell>
          <cell r="J1129">
            <v>-122.352131</v>
          </cell>
          <cell r="K1129" t="str">
            <v>RICHMOND</v>
          </cell>
          <cell r="L1129" t="str">
            <v>CONTRA COSTA</v>
          </cell>
          <cell r="M1129">
            <v>1</v>
          </cell>
        </row>
        <row r="1130">
          <cell r="A1130">
            <v>51952</v>
          </cell>
          <cell r="B1130" t="str">
            <v>WEEKDAY</v>
          </cell>
          <cell r="C1130">
            <v>3075</v>
          </cell>
          <cell r="D1130">
            <v>9905220</v>
          </cell>
          <cell r="E1130" t="str">
            <v>BARRETT AV &amp; 19TH ST</v>
          </cell>
          <cell r="F1130">
            <v>0</v>
          </cell>
          <cell r="G1130">
            <v>7</v>
          </cell>
          <cell r="H1130">
            <v>7</v>
          </cell>
          <cell r="I1130">
            <v>37.938526000000003</v>
          </cell>
          <cell r="J1130">
            <v>-122.35134499999999</v>
          </cell>
          <cell r="K1130" t="str">
            <v>RICHMOND</v>
          </cell>
          <cell r="L1130" t="str">
            <v>CONTRA COSTA</v>
          </cell>
          <cell r="M1130">
            <v>1</v>
          </cell>
        </row>
        <row r="1131">
          <cell r="A1131">
            <v>51953</v>
          </cell>
          <cell r="B1131" t="str">
            <v>WEEKDAY</v>
          </cell>
          <cell r="C1131">
            <v>4158</v>
          </cell>
          <cell r="D1131">
            <v>9905230</v>
          </cell>
          <cell r="E1131" t="str">
            <v>LINCOLN AV &amp; 20TH ST</v>
          </cell>
          <cell r="F1131">
            <v>0</v>
          </cell>
          <cell r="G1131">
            <v>2</v>
          </cell>
          <cell r="H1131">
            <v>2</v>
          </cell>
          <cell r="I1131">
            <v>37.945923999999998</v>
          </cell>
          <cell r="J1131">
            <v>-122.349902</v>
          </cell>
          <cell r="K1131" t="str">
            <v>RICHMOND</v>
          </cell>
          <cell r="L1131" t="str">
            <v>CONTRA COSTA</v>
          </cell>
          <cell r="M1131">
            <v>1</v>
          </cell>
        </row>
        <row r="1132">
          <cell r="A1132">
            <v>51957</v>
          </cell>
          <cell r="B1132" t="str">
            <v>WEEKDAY</v>
          </cell>
          <cell r="C1132">
            <v>3920</v>
          </cell>
          <cell r="D1132">
            <v>9905240</v>
          </cell>
          <cell r="E1132" t="str">
            <v>LINCOLN AV &amp; 20TH ST</v>
          </cell>
          <cell r="F1132">
            <v>2</v>
          </cell>
          <cell r="G1132">
            <v>1</v>
          </cell>
          <cell r="H1132">
            <v>3</v>
          </cell>
          <cell r="I1132">
            <v>37.946044000000001</v>
          </cell>
          <cell r="J1132">
            <v>-122.349917</v>
          </cell>
          <cell r="K1132" t="str">
            <v>RICHMOND</v>
          </cell>
          <cell r="L1132" t="str">
            <v>CONTRA COSTA</v>
          </cell>
          <cell r="M1132">
            <v>1</v>
          </cell>
        </row>
        <row r="1133">
          <cell r="A1133">
            <v>51958</v>
          </cell>
          <cell r="B1133" t="str">
            <v>WEEKDAY</v>
          </cell>
          <cell r="C1133">
            <v>3106</v>
          </cell>
          <cell r="D1133">
            <v>9905250</v>
          </cell>
          <cell r="E1133" t="str">
            <v>LINCOLN AV &amp; 18TH ST</v>
          </cell>
          <cell r="F1133">
            <v>3</v>
          </cell>
          <cell r="G1133">
            <v>4</v>
          </cell>
          <cell r="H1133">
            <v>7</v>
          </cell>
          <cell r="I1133">
            <v>37.946041999999998</v>
          </cell>
          <cell r="J1133">
            <v>-122.35234800000001</v>
          </cell>
          <cell r="K1133" t="str">
            <v>RICHMOND</v>
          </cell>
          <cell r="L1133" t="str">
            <v>CONTRA COSTA</v>
          </cell>
          <cell r="M1133">
            <v>1</v>
          </cell>
        </row>
        <row r="1134">
          <cell r="A1134">
            <v>51961</v>
          </cell>
          <cell r="B1134" t="str">
            <v>WEEKDAY</v>
          </cell>
          <cell r="C1134">
            <v>3251</v>
          </cell>
          <cell r="D1134">
            <v>9905260</v>
          </cell>
          <cell r="E1134" t="str">
            <v>LINCOLN AV &amp; 17TH ST</v>
          </cell>
          <cell r="F1134">
            <v>2</v>
          </cell>
          <cell r="G1134">
            <v>4</v>
          </cell>
          <cell r="H1134">
            <v>6</v>
          </cell>
          <cell r="I1134">
            <v>37.945940999999998</v>
          </cell>
          <cell r="J1134">
            <v>-122.353555</v>
          </cell>
          <cell r="K1134" t="str">
            <v>RICHMOND</v>
          </cell>
          <cell r="L1134" t="str">
            <v>CONTRA COSTA</v>
          </cell>
          <cell r="M1134">
            <v>1</v>
          </cell>
        </row>
        <row r="1135">
          <cell r="A1135">
            <v>51971</v>
          </cell>
          <cell r="B1135" t="str">
            <v>WEEKDAY</v>
          </cell>
          <cell r="C1135">
            <v>2997</v>
          </cell>
          <cell r="D1135">
            <v>9905290</v>
          </cell>
          <cell r="E1135" t="str">
            <v>22ND ST &amp; NEVIN AV</v>
          </cell>
          <cell r="F1135">
            <v>0</v>
          </cell>
          <cell r="G1135">
            <v>7</v>
          </cell>
          <cell r="H1135">
            <v>7</v>
          </cell>
          <cell r="I1135">
            <v>37.937029000000003</v>
          </cell>
          <cell r="J1135">
            <v>-122.34868400000001</v>
          </cell>
          <cell r="K1135" t="str">
            <v>RICHMOND</v>
          </cell>
          <cell r="L1135" t="str">
            <v>CONTRA COSTA</v>
          </cell>
          <cell r="M1135">
            <v>1</v>
          </cell>
        </row>
        <row r="1136">
          <cell r="A1136">
            <v>52018</v>
          </cell>
          <cell r="B1136" t="str">
            <v>WEEKDAY</v>
          </cell>
          <cell r="C1136">
            <v>628</v>
          </cell>
          <cell r="D1136">
            <v>9905410</v>
          </cell>
          <cell r="E1136" t="str">
            <v>SHATTUCK AV &amp; OREGON ST</v>
          </cell>
          <cell r="F1136">
            <v>54</v>
          </cell>
          <cell r="G1136">
            <v>20</v>
          </cell>
          <cell r="H1136">
            <v>74</v>
          </cell>
          <cell r="I1136">
            <v>37.857874000000002</v>
          </cell>
          <cell r="J1136">
            <v>-122.26678099999999</v>
          </cell>
          <cell r="K1136" t="str">
            <v>BERKELEY</v>
          </cell>
          <cell r="L1136" t="str">
            <v>ALAMEDA</v>
          </cell>
          <cell r="M1136">
            <v>1</v>
          </cell>
        </row>
        <row r="1137">
          <cell r="A1137">
            <v>52019</v>
          </cell>
          <cell r="B1137" t="str">
            <v>WEEKDAY</v>
          </cell>
          <cell r="C1137">
            <v>564</v>
          </cell>
          <cell r="D1137">
            <v>9905420</v>
          </cell>
          <cell r="E1137" t="str">
            <v>SHATTUCK AV &amp; OREGON ST</v>
          </cell>
          <cell r="F1137">
            <v>28</v>
          </cell>
          <cell r="G1137">
            <v>56</v>
          </cell>
          <cell r="H1137">
            <v>84</v>
          </cell>
          <cell r="I1137">
            <v>37.857258000000002</v>
          </cell>
          <cell r="J1137">
            <v>-122.266842</v>
          </cell>
          <cell r="K1137" t="str">
            <v>BERKELEY</v>
          </cell>
          <cell r="L1137" t="str">
            <v>ALAMEDA</v>
          </cell>
          <cell r="M1137">
            <v>1</v>
          </cell>
        </row>
        <row r="1138">
          <cell r="A1138">
            <v>52187</v>
          </cell>
          <cell r="B1138" t="str">
            <v>WEEKDAY</v>
          </cell>
          <cell r="C1138">
            <v>2851</v>
          </cell>
          <cell r="D1138">
            <v>9905760</v>
          </cell>
          <cell r="E1138" t="str">
            <v>13TH ST &amp; DUNN AV</v>
          </cell>
          <cell r="F1138">
            <v>5</v>
          </cell>
          <cell r="G1138">
            <v>3</v>
          </cell>
          <cell r="H1138">
            <v>9</v>
          </cell>
          <cell r="I1138">
            <v>37.949171999999997</v>
          </cell>
          <cell r="J1138">
            <v>-122.357124</v>
          </cell>
          <cell r="K1138" t="str">
            <v>RICHMOND</v>
          </cell>
          <cell r="L1138" t="str">
            <v>CONTRA COSTA</v>
          </cell>
          <cell r="M1138">
            <v>1</v>
          </cell>
        </row>
        <row r="1139">
          <cell r="A1139">
            <v>52189</v>
          </cell>
          <cell r="B1139" t="str">
            <v>WEEKDAY</v>
          </cell>
          <cell r="C1139">
            <v>915</v>
          </cell>
          <cell r="D1139">
            <v>9905770</v>
          </cell>
          <cell r="E1139" t="str">
            <v>HARBOUR WAY SOUTH &amp; MAINE AV</v>
          </cell>
          <cell r="F1139">
            <v>17</v>
          </cell>
          <cell r="G1139">
            <v>31</v>
          </cell>
          <cell r="H1139">
            <v>48</v>
          </cell>
          <cell r="I1139">
            <v>37.928280000000001</v>
          </cell>
          <cell r="J1139">
            <v>-122.359987</v>
          </cell>
          <cell r="K1139" t="str">
            <v>RICHMOND</v>
          </cell>
          <cell r="L1139" t="str">
            <v>CONTRA COSTA</v>
          </cell>
          <cell r="M1139">
            <v>1</v>
          </cell>
        </row>
        <row r="1140">
          <cell r="A1140">
            <v>52193</v>
          </cell>
          <cell r="B1140" t="str">
            <v>WEEKDAY</v>
          </cell>
          <cell r="C1140">
            <v>1874</v>
          </cell>
          <cell r="D1140">
            <v>9905780</v>
          </cell>
          <cell r="E1140" t="str">
            <v>MACDONALD AV &amp; 37TH ST</v>
          </cell>
          <cell r="F1140">
            <v>14</v>
          </cell>
          <cell r="G1140">
            <v>6</v>
          </cell>
          <cell r="H1140">
            <v>20</v>
          </cell>
          <cell r="I1140">
            <v>37.933674000000003</v>
          </cell>
          <cell r="J1140">
            <v>-122.333652</v>
          </cell>
          <cell r="K1140" t="str">
            <v>RICHMOND</v>
          </cell>
          <cell r="L1140" t="str">
            <v>CONTRA COSTA</v>
          </cell>
          <cell r="M1140">
            <v>1</v>
          </cell>
        </row>
        <row r="1141">
          <cell r="A1141">
            <v>52316</v>
          </cell>
          <cell r="B1141" t="str">
            <v>WEEKDAY</v>
          </cell>
          <cell r="C1141">
            <v>1295</v>
          </cell>
          <cell r="D1141">
            <v>9905860</v>
          </cell>
          <cell r="E1141" t="str">
            <v>MACDONALD AV &amp; 37TH ST</v>
          </cell>
          <cell r="F1141">
            <v>8</v>
          </cell>
          <cell r="G1141">
            <v>25</v>
          </cell>
          <cell r="H1141">
            <v>33</v>
          </cell>
          <cell r="I1141">
            <v>37.933895999999997</v>
          </cell>
          <cell r="J1141">
            <v>-122.33398</v>
          </cell>
          <cell r="K1141" t="str">
            <v>RICHMOND</v>
          </cell>
          <cell r="L1141" t="str">
            <v>CONTRA COSTA</v>
          </cell>
          <cell r="M1141">
            <v>1</v>
          </cell>
        </row>
        <row r="1142">
          <cell r="A1142">
            <v>52398</v>
          </cell>
          <cell r="B1142" t="str">
            <v>WEEKDAY</v>
          </cell>
          <cell r="C1142">
            <v>2663</v>
          </cell>
          <cell r="D1142">
            <v>9906090</v>
          </cell>
          <cell r="E1142" t="str">
            <v>23RD ST &amp; MARKET AV</v>
          </cell>
          <cell r="F1142">
            <v>4</v>
          </cell>
          <cell r="G1142">
            <v>6</v>
          </cell>
          <cell r="H1142">
            <v>10</v>
          </cell>
          <cell r="I1142">
            <v>37.956555999999999</v>
          </cell>
          <cell r="J1142">
            <v>-122.347236</v>
          </cell>
          <cell r="K1142" t="str">
            <v>SAN PABLO</v>
          </cell>
          <cell r="L1142" t="str">
            <v>CONTRA COSTA</v>
          </cell>
          <cell r="M1142">
            <v>1</v>
          </cell>
        </row>
        <row r="1143">
          <cell r="A1143">
            <v>52724</v>
          </cell>
          <cell r="B1143" t="str">
            <v>WEEKDAY</v>
          </cell>
          <cell r="C1143">
            <v>1372</v>
          </cell>
          <cell r="D1143">
            <v>9907080</v>
          </cell>
          <cell r="E1143" t="str">
            <v>PHANOR DR &amp; MCGLOTHEN WAY</v>
          </cell>
          <cell r="F1143">
            <v>17</v>
          </cell>
          <cell r="G1143">
            <v>13</v>
          </cell>
          <cell r="H1143">
            <v>31</v>
          </cell>
          <cell r="I1143">
            <v>37.987487999999999</v>
          </cell>
          <cell r="J1143">
            <v>-122.353022</v>
          </cell>
          <cell r="K1143" t="str">
            <v>RICHMOND</v>
          </cell>
          <cell r="L1143" t="str">
            <v>CONTRA COSTA</v>
          </cell>
          <cell r="M1143">
            <v>1</v>
          </cell>
        </row>
        <row r="1144">
          <cell r="A1144">
            <v>52726</v>
          </cell>
          <cell r="B1144" t="str">
            <v>WEEKDAY</v>
          </cell>
          <cell r="C1144">
            <v>1531</v>
          </cell>
          <cell r="D1144">
            <v>9907090</v>
          </cell>
          <cell r="E1144" t="str">
            <v>GRIFFIN DR &amp; MCGLOTHEN WAY</v>
          </cell>
          <cell r="F1144">
            <v>7</v>
          </cell>
          <cell r="G1144">
            <v>19</v>
          </cell>
          <cell r="H1144">
            <v>27</v>
          </cell>
          <cell r="I1144">
            <v>37.984743000000002</v>
          </cell>
          <cell r="J1144">
            <v>-122.35247200000001</v>
          </cell>
          <cell r="K1144" t="str">
            <v>RICHMOND</v>
          </cell>
          <cell r="L1144" t="str">
            <v>CONTRA COSTA</v>
          </cell>
          <cell r="M1144">
            <v>1</v>
          </cell>
        </row>
        <row r="1145">
          <cell r="A1145">
            <v>52805</v>
          </cell>
          <cell r="B1145" t="str">
            <v>WEEKDAY</v>
          </cell>
          <cell r="C1145">
            <v>5005</v>
          </cell>
          <cell r="D1145">
            <v>9907370</v>
          </cell>
          <cell r="E1145" t="str">
            <v>ALCATRAZ AV &amp; DOVER ST</v>
          </cell>
          <cell r="F1145">
            <v>0</v>
          </cell>
          <cell r="G1145">
            <v>0</v>
          </cell>
          <cell r="H1145">
            <v>0</v>
          </cell>
          <cell r="I1145">
            <v>37.849114</v>
          </cell>
          <cell r="J1145">
            <v>-122.268844</v>
          </cell>
          <cell r="K1145" t="str">
            <v>BERKELEY</v>
          </cell>
          <cell r="L1145" t="str">
            <v>ALAMEDA</v>
          </cell>
          <cell r="M1145">
            <v>1</v>
          </cell>
        </row>
        <row r="1146">
          <cell r="A1146">
            <v>52808</v>
          </cell>
          <cell r="B1146" t="str">
            <v>WEEKDAY</v>
          </cell>
          <cell r="C1146">
            <v>60</v>
          </cell>
          <cell r="D1146">
            <v>9907380</v>
          </cell>
          <cell r="E1146" t="str">
            <v>SHATTUCK AV &amp; ALLSTON WAY</v>
          </cell>
          <cell r="F1146">
            <v>233</v>
          </cell>
          <cell r="G1146">
            <v>185</v>
          </cell>
          <cell r="H1146">
            <v>419</v>
          </cell>
          <cell r="I1146">
            <v>37.869829000000003</v>
          </cell>
          <cell r="J1146">
            <v>-122.267847</v>
          </cell>
          <cell r="K1146" t="str">
            <v>BERKELEY</v>
          </cell>
          <cell r="L1146" t="str">
            <v>ALAMEDA</v>
          </cell>
          <cell r="M1146">
            <v>1</v>
          </cell>
        </row>
        <row r="1147">
          <cell r="A1147">
            <v>52842</v>
          </cell>
          <cell r="B1147" t="str">
            <v>WEEKDAY</v>
          </cell>
          <cell r="C1147">
            <v>45</v>
          </cell>
          <cell r="D1147">
            <v>9907480</v>
          </cell>
          <cell r="E1147" t="str">
            <v>ADDISON ST &amp; OXFORD ST</v>
          </cell>
          <cell r="F1147">
            <v>197</v>
          </cell>
          <cell r="G1147">
            <v>262</v>
          </cell>
          <cell r="H1147">
            <v>460</v>
          </cell>
          <cell r="I1147">
            <v>37.870795999999999</v>
          </cell>
          <cell r="J1147">
            <v>-122.26703000000001</v>
          </cell>
          <cell r="K1147" t="str">
            <v>BERKELEY</v>
          </cell>
          <cell r="L1147" t="str">
            <v>ALAMEDA</v>
          </cell>
          <cell r="M1147">
            <v>1</v>
          </cell>
        </row>
        <row r="1148">
          <cell r="A1148">
            <v>52848</v>
          </cell>
          <cell r="B1148" t="str">
            <v>WEEKDAY</v>
          </cell>
          <cell r="C1148">
            <v>495</v>
          </cell>
          <cell r="D1148">
            <v>9907500</v>
          </cell>
          <cell r="E1148" t="str">
            <v>HEARST AV &amp; WALNUT ST</v>
          </cell>
          <cell r="F1148">
            <v>58</v>
          </cell>
          <cell r="G1148">
            <v>39</v>
          </cell>
          <cell r="H1148">
            <v>97</v>
          </cell>
          <cell r="I1148">
            <v>37.873612000000001</v>
          </cell>
          <cell r="J1148">
            <v>-122.266811</v>
          </cell>
          <cell r="K1148" t="str">
            <v>BERKELEY</v>
          </cell>
          <cell r="L1148" t="str">
            <v>ALAMEDA</v>
          </cell>
          <cell r="M1148">
            <v>1</v>
          </cell>
        </row>
        <row r="1149">
          <cell r="A1149">
            <v>52909</v>
          </cell>
          <cell r="B1149" t="str">
            <v>WEEKDAY</v>
          </cell>
          <cell r="C1149">
            <v>1569</v>
          </cell>
          <cell r="D1149">
            <v>9907690</v>
          </cell>
          <cell r="E1149" t="str">
            <v>MARKET AV &amp; POWELL ST</v>
          </cell>
          <cell r="F1149">
            <v>15</v>
          </cell>
          <cell r="G1149">
            <v>10</v>
          </cell>
          <cell r="H1149">
            <v>25</v>
          </cell>
          <cell r="I1149">
            <v>37.956806999999998</v>
          </cell>
          <cell r="J1149">
            <v>-122.346817</v>
          </cell>
          <cell r="K1149" t="str">
            <v>SAN PABLO</v>
          </cell>
          <cell r="L1149" t="str">
            <v>CONTRA COSTA</v>
          </cell>
          <cell r="M1149">
            <v>1</v>
          </cell>
        </row>
        <row r="1150">
          <cell r="A1150">
            <v>52942</v>
          </cell>
          <cell r="B1150" t="str">
            <v>WEEKDAY</v>
          </cell>
          <cell r="C1150">
            <v>693</v>
          </cell>
          <cell r="D1150">
            <v>9907790</v>
          </cell>
          <cell r="E1150" t="str">
            <v>DEL NORTE BART</v>
          </cell>
          <cell r="F1150">
            <v>26</v>
          </cell>
          <cell r="G1150">
            <v>39</v>
          </cell>
          <cell r="H1150">
            <v>66</v>
          </cell>
          <cell r="I1150">
            <v>37.924370000000003</v>
          </cell>
          <cell r="J1150">
            <v>-122.316557</v>
          </cell>
          <cell r="K1150" t="str">
            <v>EL CERRITO</v>
          </cell>
          <cell r="L1150" t="str">
            <v>CONTRA COSTA</v>
          </cell>
          <cell r="M1150">
            <v>1</v>
          </cell>
        </row>
        <row r="1151">
          <cell r="A1151">
            <v>52943</v>
          </cell>
          <cell r="B1151" t="str">
            <v>WEEKDAY</v>
          </cell>
          <cell r="C1151">
            <v>118</v>
          </cell>
          <cell r="D1151">
            <v>9907800</v>
          </cell>
          <cell r="E1151" t="str">
            <v>DEL NORTE BART</v>
          </cell>
          <cell r="F1151">
            <v>191</v>
          </cell>
          <cell r="G1151">
            <v>98</v>
          </cell>
          <cell r="H1151">
            <v>289</v>
          </cell>
          <cell r="I1151">
            <v>37.924424999999999</v>
          </cell>
          <cell r="J1151">
            <v>-122.316568</v>
          </cell>
          <cell r="K1151" t="str">
            <v>EL CERRITO</v>
          </cell>
          <cell r="L1151" t="str">
            <v>CONTRA COSTA</v>
          </cell>
          <cell r="M1151">
            <v>1</v>
          </cell>
        </row>
        <row r="1152">
          <cell r="A1152">
            <v>52949</v>
          </cell>
          <cell r="B1152" t="str">
            <v>WEEKDAY</v>
          </cell>
          <cell r="C1152">
            <v>139</v>
          </cell>
          <cell r="D1152">
            <v>9907810</v>
          </cell>
          <cell r="E1152" t="str">
            <v>DEL NORTE BART</v>
          </cell>
          <cell r="F1152">
            <v>190</v>
          </cell>
          <cell r="G1152">
            <v>78</v>
          </cell>
          <cell r="H1152">
            <v>267</v>
          </cell>
          <cell r="I1152">
            <v>37.924526</v>
          </cell>
          <cell r="J1152">
            <v>-122.316619</v>
          </cell>
          <cell r="K1152" t="str">
            <v>EL CERRITO</v>
          </cell>
          <cell r="L1152" t="str">
            <v>CONTRA COSTA</v>
          </cell>
          <cell r="M1152">
            <v>1</v>
          </cell>
        </row>
        <row r="1153">
          <cell r="A1153">
            <v>52957</v>
          </cell>
          <cell r="B1153" t="str">
            <v>WEEKDAY</v>
          </cell>
          <cell r="C1153">
            <v>1813</v>
          </cell>
          <cell r="D1153">
            <v>9907840</v>
          </cell>
          <cell r="E1153" t="str">
            <v>WEST CONTRA COSTA HEALTH CEN</v>
          </cell>
          <cell r="F1153">
            <v>14</v>
          </cell>
          <cell r="G1153">
            <v>7</v>
          </cell>
          <cell r="H1153">
            <v>21</v>
          </cell>
          <cell r="I1153">
            <v>37.956473000000003</v>
          </cell>
          <cell r="J1153">
            <v>-122.33721</v>
          </cell>
          <cell r="K1153" t="str">
            <v>SAN PABLO</v>
          </cell>
          <cell r="L1153" t="str">
            <v>CONTRA COSTA</v>
          </cell>
          <cell r="M1153">
            <v>1</v>
          </cell>
        </row>
        <row r="1154">
          <cell r="A1154">
            <v>53019</v>
          </cell>
          <cell r="B1154" t="str">
            <v>WEEKDAY</v>
          </cell>
          <cell r="C1154">
            <v>898</v>
          </cell>
          <cell r="D1154">
            <v>9908010</v>
          </cell>
          <cell r="E1154" t="str">
            <v>SAN PABLO AV &amp; WALL AV</v>
          </cell>
          <cell r="F1154">
            <v>34</v>
          </cell>
          <cell r="G1154">
            <v>14</v>
          </cell>
          <cell r="H1154">
            <v>49</v>
          </cell>
          <cell r="I1154">
            <v>37.927894000000002</v>
          </cell>
          <cell r="J1154">
            <v>-122.32008999999999</v>
          </cell>
          <cell r="K1154" t="str">
            <v>EL CERRITO</v>
          </cell>
          <cell r="L1154" t="str">
            <v>CONTRA COSTA</v>
          </cell>
          <cell r="M1154">
            <v>1</v>
          </cell>
        </row>
        <row r="1155">
          <cell r="A1155">
            <v>53021</v>
          </cell>
          <cell r="B1155" t="str">
            <v>WEEKDAY</v>
          </cell>
          <cell r="C1155">
            <v>394</v>
          </cell>
          <cell r="D1155">
            <v>9908020</v>
          </cell>
          <cell r="E1155" t="str">
            <v>SAN PABLO AV &amp; SOLANO AV</v>
          </cell>
          <cell r="F1155">
            <v>66</v>
          </cell>
          <cell r="G1155">
            <v>54</v>
          </cell>
          <cell r="H1155">
            <v>120</v>
          </cell>
          <cell r="I1155">
            <v>37.890529000000001</v>
          </cell>
          <cell r="J1155">
            <v>-122.29892700000001</v>
          </cell>
          <cell r="K1155" t="str">
            <v>ALBANY</v>
          </cell>
          <cell r="L1155" t="str">
            <v>ALAMEDA</v>
          </cell>
          <cell r="M1155">
            <v>1</v>
          </cell>
        </row>
        <row r="1156">
          <cell r="A1156">
            <v>53025</v>
          </cell>
          <cell r="B1156" t="str">
            <v>WEEKDAY</v>
          </cell>
          <cell r="C1156">
            <v>575</v>
          </cell>
          <cell r="D1156">
            <v>9908030</v>
          </cell>
          <cell r="E1156" t="str">
            <v>SOLANO AV &amp; KAINS AV</v>
          </cell>
          <cell r="F1156">
            <v>74</v>
          </cell>
          <cell r="G1156">
            <v>7</v>
          </cell>
          <cell r="H1156">
            <v>81</v>
          </cell>
          <cell r="I1156">
            <v>37.890295000000002</v>
          </cell>
          <cell r="J1156">
            <v>-122.298215</v>
          </cell>
          <cell r="K1156" t="str">
            <v>ALBANY</v>
          </cell>
          <cell r="L1156" t="str">
            <v>ALAMEDA</v>
          </cell>
          <cell r="M1156">
            <v>1</v>
          </cell>
        </row>
        <row r="1157">
          <cell r="A1157">
            <v>53073</v>
          </cell>
          <cell r="B1157" t="str">
            <v>WEEKDAY</v>
          </cell>
          <cell r="C1157">
            <v>1959</v>
          </cell>
          <cell r="D1157">
            <v>9908160</v>
          </cell>
          <cell r="E1157" t="str">
            <v>BLUME DR &amp; KLOSE WAY</v>
          </cell>
          <cell r="F1157">
            <v>8</v>
          </cell>
          <cell r="G1157">
            <v>10</v>
          </cell>
          <cell r="H1157">
            <v>18</v>
          </cell>
          <cell r="I1157">
            <v>37.984560999999999</v>
          </cell>
          <cell r="J1157">
            <v>-122.319042</v>
          </cell>
          <cell r="K1157" t="str">
            <v>RICHMOND</v>
          </cell>
          <cell r="L1157" t="str">
            <v>CONTRA COSTA</v>
          </cell>
          <cell r="M1157">
            <v>1</v>
          </cell>
        </row>
        <row r="1158">
          <cell r="A1158">
            <v>50677</v>
          </cell>
          <cell r="B1158" t="str">
            <v>WEEKDAY</v>
          </cell>
          <cell r="C1158">
            <v>4887</v>
          </cell>
          <cell r="D1158">
            <v>300780</v>
          </cell>
          <cell r="E1158" t="str">
            <v>ASHBY AV &amp; CLAREMONT AV</v>
          </cell>
          <cell r="F1158">
            <v>0</v>
          </cell>
          <cell r="G1158">
            <v>0</v>
          </cell>
          <cell r="H1158">
            <v>0</v>
          </cell>
          <cell r="I1158">
            <v>37.858089999999997</v>
          </cell>
          <cell r="J1158">
            <v>-122.24576399999999</v>
          </cell>
          <cell r="K1158" t="str">
            <v>BERKELEY</v>
          </cell>
          <cell r="L1158" t="str">
            <v>ALAMEDA</v>
          </cell>
          <cell r="M1158">
            <v>2</v>
          </cell>
        </row>
        <row r="1159">
          <cell r="A1159">
            <v>52331</v>
          </cell>
          <cell r="B1159" t="str">
            <v>WEEKDAY</v>
          </cell>
          <cell r="C1159">
            <v>4898</v>
          </cell>
          <cell r="D1159">
            <v>300790</v>
          </cell>
          <cell r="E1159" t="str">
            <v>ASHBY AV &amp; CLAREMONT AV</v>
          </cell>
          <cell r="F1159">
            <v>0</v>
          </cell>
          <cell r="G1159">
            <v>0</v>
          </cell>
          <cell r="H1159">
            <v>0</v>
          </cell>
          <cell r="I1159">
            <v>37.857958000000004</v>
          </cell>
          <cell r="J1159">
            <v>-122.245656</v>
          </cell>
          <cell r="K1159" t="str">
            <v>BERKELEY</v>
          </cell>
          <cell r="L1159" t="str">
            <v>ALAMEDA</v>
          </cell>
          <cell r="M1159">
            <v>2</v>
          </cell>
        </row>
        <row r="1160">
          <cell r="A1160">
            <v>58568</v>
          </cell>
          <cell r="B1160" t="str">
            <v>WEEKDAY</v>
          </cell>
          <cell r="C1160">
            <v>4001</v>
          </cell>
          <cell r="D1160">
            <v>300810</v>
          </cell>
          <cell r="E1160" t="str">
            <v>ASHBY AV &amp; COLLEGE AV</v>
          </cell>
          <cell r="F1160">
            <v>2</v>
          </cell>
          <cell r="G1160">
            <v>1</v>
          </cell>
          <cell r="H1160">
            <v>2</v>
          </cell>
          <cell r="I1160">
            <v>37.856954999999999</v>
          </cell>
          <cell r="J1160">
            <v>-122.252571</v>
          </cell>
          <cell r="K1160" t="str">
            <v>BERKELEY</v>
          </cell>
          <cell r="L1160" t="str">
            <v>ALAMEDA</v>
          </cell>
          <cell r="M1160">
            <v>2</v>
          </cell>
        </row>
        <row r="1161">
          <cell r="A1161">
            <v>58820</v>
          </cell>
          <cell r="B1161" t="str">
            <v>WEEKDAY</v>
          </cell>
          <cell r="C1161">
            <v>3102</v>
          </cell>
          <cell r="D1161">
            <v>300850</v>
          </cell>
          <cell r="E1161" t="str">
            <v>ASHBY AV &amp; DOMINGO AV</v>
          </cell>
          <cell r="F1161">
            <v>2</v>
          </cell>
          <cell r="G1161">
            <v>4</v>
          </cell>
          <cell r="H1161">
            <v>7</v>
          </cell>
          <cell r="I1161">
            <v>37.858142999999998</v>
          </cell>
          <cell r="J1161">
            <v>-122.244122</v>
          </cell>
          <cell r="K1161" t="str">
            <v>BERKELEY</v>
          </cell>
          <cell r="L1161" t="str">
            <v>ALAMEDA</v>
          </cell>
          <cell r="M1161">
            <v>2</v>
          </cell>
        </row>
        <row r="1162">
          <cell r="A1162">
            <v>53756</v>
          </cell>
          <cell r="B1162" t="str">
            <v>WEEKDAY</v>
          </cell>
          <cell r="C1162">
            <v>5005</v>
          </cell>
          <cell r="D1162">
            <v>300940</v>
          </cell>
          <cell r="E1162" t="str">
            <v>ASHBY AV &amp; PIEDMONT AV</v>
          </cell>
          <cell r="F1162">
            <v>0</v>
          </cell>
          <cell r="G1162">
            <v>0</v>
          </cell>
          <cell r="H1162">
            <v>0</v>
          </cell>
          <cell r="I1162">
            <v>37.857560999999997</v>
          </cell>
          <cell r="J1162">
            <v>-122.250789</v>
          </cell>
          <cell r="K1162" t="str">
            <v>BERKELEY</v>
          </cell>
          <cell r="L1162" t="str">
            <v>ALAMEDA</v>
          </cell>
          <cell r="M1162">
            <v>2</v>
          </cell>
        </row>
        <row r="1163">
          <cell r="A1163">
            <v>59879</v>
          </cell>
          <cell r="B1163" t="str">
            <v>WEEKDAY</v>
          </cell>
          <cell r="C1163">
            <v>5005</v>
          </cell>
          <cell r="D1163">
            <v>300950</v>
          </cell>
          <cell r="E1163" t="str">
            <v>ASHBY AV &amp; PIEDMONT AV</v>
          </cell>
          <cell r="F1163">
            <v>0</v>
          </cell>
          <cell r="G1163">
            <v>0</v>
          </cell>
          <cell r="H1163">
            <v>0</v>
          </cell>
          <cell r="I1163">
            <v>37.857770000000002</v>
          </cell>
          <cell r="J1163">
            <v>-122.25098</v>
          </cell>
          <cell r="K1163" t="str">
            <v>BERKELEY</v>
          </cell>
          <cell r="L1163" t="str">
            <v>ALAMEDA</v>
          </cell>
          <cell r="M1163">
            <v>2</v>
          </cell>
        </row>
        <row r="1164">
          <cell r="A1164">
            <v>56870</v>
          </cell>
          <cell r="B1164" t="str">
            <v>WEEKDAY</v>
          </cell>
          <cell r="C1164">
            <v>5005</v>
          </cell>
          <cell r="D1164">
            <v>300960</v>
          </cell>
          <cell r="E1164" t="str">
            <v>ASHBY AV &amp; PINE AV</v>
          </cell>
          <cell r="F1164">
            <v>0</v>
          </cell>
          <cell r="G1164">
            <v>0</v>
          </cell>
          <cell r="H1164">
            <v>0</v>
          </cell>
          <cell r="I1164">
            <v>37.857909999999997</v>
          </cell>
          <cell r="J1164">
            <v>-122.2487</v>
          </cell>
          <cell r="K1164" t="str">
            <v>BERKELEY</v>
          </cell>
          <cell r="L1164" t="str">
            <v>ALAMEDA</v>
          </cell>
          <cell r="M1164">
            <v>2</v>
          </cell>
        </row>
        <row r="1165">
          <cell r="A1165">
            <v>57056</v>
          </cell>
          <cell r="B1165" t="str">
            <v>WEEKDAY</v>
          </cell>
          <cell r="C1165">
            <v>5005</v>
          </cell>
          <cell r="D1165">
            <v>300970</v>
          </cell>
          <cell r="E1165" t="str">
            <v>ASHBY AV &amp; PINE AV</v>
          </cell>
          <cell r="F1165">
            <v>0</v>
          </cell>
          <cell r="G1165">
            <v>0</v>
          </cell>
          <cell r="H1165">
            <v>0</v>
          </cell>
          <cell r="I1165">
            <v>37.857790000000001</v>
          </cell>
          <cell r="J1165">
            <v>-122.248165</v>
          </cell>
          <cell r="K1165" t="str">
            <v>BERKELEY</v>
          </cell>
          <cell r="L1165" t="str">
            <v>ALAMEDA</v>
          </cell>
          <cell r="M1165">
            <v>2</v>
          </cell>
        </row>
        <row r="1166">
          <cell r="A1166">
            <v>59555</v>
          </cell>
          <cell r="B1166" t="str">
            <v>WEEKDAY</v>
          </cell>
          <cell r="C1166">
            <v>5</v>
          </cell>
          <cell r="D1166">
            <v>301120</v>
          </cell>
          <cell r="E1166" t="str">
            <v>BANCROFT WAY &amp; COLLEGE AV</v>
          </cell>
          <cell r="F1166">
            <v>622</v>
          </cell>
          <cell r="G1166">
            <v>538</v>
          </cell>
          <cell r="H1166">
            <v>1160</v>
          </cell>
          <cell r="I1166">
            <v>37.869275999999999</v>
          </cell>
          <cell r="J1166">
            <v>-122.255144</v>
          </cell>
          <cell r="K1166" t="str">
            <v>BERKELEY</v>
          </cell>
          <cell r="L1166" t="str">
            <v>ALAMEDA</v>
          </cell>
          <cell r="M1166">
            <v>2</v>
          </cell>
        </row>
        <row r="1167">
          <cell r="A1167">
            <v>55593</v>
          </cell>
          <cell r="B1167" t="str">
            <v>WEEKDAY</v>
          </cell>
          <cell r="C1167">
            <v>17</v>
          </cell>
          <cell r="D1167">
            <v>301130</v>
          </cell>
          <cell r="E1167" t="str">
            <v>BANCROFT WAY &amp; DANA ST</v>
          </cell>
          <cell r="F1167">
            <v>372</v>
          </cell>
          <cell r="G1167">
            <v>296</v>
          </cell>
          <cell r="H1167">
            <v>667</v>
          </cell>
          <cell r="I1167">
            <v>37.868383000000001</v>
          </cell>
          <cell r="J1167">
            <v>-122.26226200000001</v>
          </cell>
          <cell r="K1167" t="str">
            <v>BERKELEY</v>
          </cell>
          <cell r="L1167" t="str">
            <v>ALAMEDA</v>
          </cell>
          <cell r="M1167">
            <v>2</v>
          </cell>
        </row>
        <row r="1168">
          <cell r="A1168">
            <v>54050</v>
          </cell>
          <cell r="B1168" t="str">
            <v>WEEKDAY</v>
          </cell>
          <cell r="C1168">
            <v>1132</v>
          </cell>
          <cell r="D1168">
            <v>301150</v>
          </cell>
          <cell r="E1168" t="str">
            <v>BANCROFT WAY &amp; PIEDMONT AV</v>
          </cell>
          <cell r="F1168">
            <v>19</v>
          </cell>
          <cell r="G1168">
            <v>20</v>
          </cell>
          <cell r="H1168">
            <v>38</v>
          </cell>
          <cell r="I1168">
            <v>37.869613000000001</v>
          </cell>
          <cell r="J1168">
            <v>-122.252611</v>
          </cell>
          <cell r="K1168" t="str">
            <v>BERKELEY</v>
          </cell>
          <cell r="L1168" t="str">
            <v>ALAMEDA</v>
          </cell>
          <cell r="M1168">
            <v>2</v>
          </cell>
        </row>
        <row r="1169">
          <cell r="A1169">
            <v>54455</v>
          </cell>
          <cell r="B1169" t="str">
            <v>WEEKDAY</v>
          </cell>
          <cell r="C1169">
            <v>13</v>
          </cell>
          <cell r="D1169">
            <v>301170</v>
          </cell>
          <cell r="E1169" t="str">
            <v>BANCROFT WAY &amp; TELEGRAPH AV</v>
          </cell>
          <cell r="F1169">
            <v>583</v>
          </cell>
          <cell r="G1169">
            <v>271</v>
          </cell>
          <cell r="H1169">
            <v>854</v>
          </cell>
          <cell r="I1169">
            <v>37.868682</v>
          </cell>
          <cell r="J1169">
            <v>-122.259744</v>
          </cell>
          <cell r="K1169" t="str">
            <v>BERKELEY</v>
          </cell>
          <cell r="L1169" t="str">
            <v>ALAMEDA</v>
          </cell>
          <cell r="M1169">
            <v>2</v>
          </cell>
        </row>
        <row r="1170">
          <cell r="A1170">
            <v>56888</v>
          </cell>
          <cell r="B1170" t="str">
            <v>WEEKDAY</v>
          </cell>
          <cell r="C1170">
            <v>15</v>
          </cell>
          <cell r="D1170">
            <v>301180</v>
          </cell>
          <cell r="E1170" t="str">
            <v>BANCROFT WAY &amp; TELEGRAPH AV</v>
          </cell>
          <cell r="F1170">
            <v>213</v>
          </cell>
          <cell r="G1170">
            <v>552</v>
          </cell>
          <cell r="H1170">
            <v>765</v>
          </cell>
          <cell r="I1170">
            <v>37.868592999999997</v>
          </cell>
          <cell r="J1170">
            <v>-122.26059100000001</v>
          </cell>
          <cell r="K1170" t="str">
            <v>BERKELEY</v>
          </cell>
          <cell r="L1170" t="str">
            <v>ALAMEDA</v>
          </cell>
          <cell r="M1170">
            <v>2</v>
          </cell>
        </row>
        <row r="1171">
          <cell r="A1171">
            <v>54963</v>
          </cell>
          <cell r="B1171" t="str">
            <v>WEEKDAY</v>
          </cell>
          <cell r="C1171">
            <v>32</v>
          </cell>
          <cell r="D1171">
            <v>301190</v>
          </cell>
          <cell r="E1171" t="str">
            <v>BANCROFT WAY &amp; TELEGRAPH AV</v>
          </cell>
          <cell r="F1171">
            <v>360</v>
          </cell>
          <cell r="G1171">
            <v>160</v>
          </cell>
          <cell r="H1171">
            <v>520</v>
          </cell>
          <cell r="I1171">
            <v>37.868521999999999</v>
          </cell>
          <cell r="J1171">
            <v>-122.261117</v>
          </cell>
          <cell r="K1171" t="str">
            <v>BERKELEY</v>
          </cell>
          <cell r="L1171" t="str">
            <v>ALAMEDA</v>
          </cell>
          <cell r="M1171">
            <v>2</v>
          </cell>
        </row>
        <row r="1172">
          <cell r="A1172">
            <v>55837</v>
          </cell>
          <cell r="B1172" t="str">
            <v>WEEKDAY</v>
          </cell>
          <cell r="C1172">
            <v>3100</v>
          </cell>
          <cell r="D1172">
            <v>301200</v>
          </cell>
          <cell r="E1172" t="str">
            <v>BELROSE AV &amp; GARBER ST</v>
          </cell>
          <cell r="F1172">
            <v>4</v>
          </cell>
          <cell r="G1172">
            <v>3</v>
          </cell>
          <cell r="H1172">
            <v>7</v>
          </cell>
          <cell r="I1172">
            <v>37.860988999999996</v>
          </cell>
          <cell r="J1172">
            <v>-122.245777</v>
          </cell>
          <cell r="K1172" t="str">
            <v>BERKELEY</v>
          </cell>
          <cell r="L1172" t="str">
            <v>ALAMEDA</v>
          </cell>
          <cell r="M1172">
            <v>2</v>
          </cell>
        </row>
        <row r="1173">
          <cell r="A1173">
            <v>58830</v>
          </cell>
          <cell r="B1173" t="str">
            <v>WEEKDAY</v>
          </cell>
          <cell r="C1173">
            <v>1390</v>
          </cell>
          <cell r="D1173">
            <v>301560</v>
          </cell>
          <cell r="E1173" t="str">
            <v>CLAREMONT AV &amp; ASHBY AV</v>
          </cell>
          <cell r="F1173">
            <v>6</v>
          </cell>
          <cell r="G1173">
            <v>24</v>
          </cell>
          <cell r="H1173">
            <v>30</v>
          </cell>
          <cell r="I1173">
            <v>37.858215000000001</v>
          </cell>
          <cell r="J1173">
            <v>-122.245307</v>
          </cell>
          <cell r="K1173" t="str">
            <v>BERKELEY</v>
          </cell>
          <cell r="L1173" t="str">
            <v>ALAMEDA</v>
          </cell>
          <cell r="M1173">
            <v>2</v>
          </cell>
        </row>
        <row r="1174">
          <cell r="A1174">
            <v>57115</v>
          </cell>
          <cell r="B1174" t="str">
            <v>WEEKDAY</v>
          </cell>
          <cell r="C1174">
            <v>1370</v>
          </cell>
          <cell r="D1174">
            <v>301570</v>
          </cell>
          <cell r="E1174" t="str">
            <v>CLAREMONT AV &amp; ASHBY AV</v>
          </cell>
          <cell r="F1174">
            <v>23</v>
          </cell>
          <cell r="G1174">
            <v>7</v>
          </cell>
          <cell r="H1174">
            <v>31</v>
          </cell>
          <cell r="I1174">
            <v>37.858383000000003</v>
          </cell>
          <cell r="J1174">
            <v>-122.244974</v>
          </cell>
          <cell r="K1174" t="str">
            <v>BERKELEY</v>
          </cell>
          <cell r="L1174" t="str">
            <v>ALAMEDA</v>
          </cell>
          <cell r="M1174">
            <v>2</v>
          </cell>
        </row>
        <row r="1175">
          <cell r="A1175">
            <v>57118</v>
          </cell>
          <cell r="B1175" t="str">
            <v>WEEKDAY</v>
          </cell>
          <cell r="C1175">
            <v>3568</v>
          </cell>
          <cell r="D1175">
            <v>301580</v>
          </cell>
          <cell r="E1175" t="str">
            <v>CLAREMONT AV &amp; ETON AV</v>
          </cell>
          <cell r="F1175">
            <v>1</v>
          </cell>
          <cell r="G1175">
            <v>4</v>
          </cell>
          <cell r="H1175">
            <v>4</v>
          </cell>
          <cell r="I1175">
            <v>37.852437999999999</v>
          </cell>
          <cell r="J1175">
            <v>-122.249977</v>
          </cell>
          <cell r="K1175" t="str">
            <v>BERKELEY</v>
          </cell>
          <cell r="L1175" t="str">
            <v>ALAMEDA</v>
          </cell>
          <cell r="M1175">
            <v>2</v>
          </cell>
        </row>
        <row r="1176">
          <cell r="A1176">
            <v>57228</v>
          </cell>
          <cell r="B1176" t="str">
            <v>WEEKDAY</v>
          </cell>
          <cell r="C1176">
            <v>4109</v>
          </cell>
          <cell r="D1176">
            <v>301590</v>
          </cell>
          <cell r="E1176" t="str">
            <v>CLAREMONT AV &amp; ETON CT</v>
          </cell>
          <cell r="F1176">
            <v>1</v>
          </cell>
          <cell r="G1176">
            <v>1</v>
          </cell>
          <cell r="H1176">
            <v>2</v>
          </cell>
          <cell r="I1176">
            <v>37.852179999999997</v>
          </cell>
          <cell r="J1176">
            <v>-122.249954</v>
          </cell>
          <cell r="K1176" t="str">
            <v>BERKELEY</v>
          </cell>
          <cell r="L1176" t="str">
            <v>ALAMEDA</v>
          </cell>
          <cell r="M1176">
            <v>2</v>
          </cell>
        </row>
        <row r="1177">
          <cell r="A1177">
            <v>50432</v>
          </cell>
          <cell r="B1177" t="str">
            <v>WEEKDAY</v>
          </cell>
          <cell r="C1177">
            <v>3261</v>
          </cell>
          <cell r="D1177">
            <v>301600</v>
          </cell>
          <cell r="E1177" t="str">
            <v>CLAREMONT AV &amp; HAZEL RD</v>
          </cell>
          <cell r="F1177">
            <v>4</v>
          </cell>
          <cell r="G1177">
            <v>2</v>
          </cell>
          <cell r="H1177">
            <v>6</v>
          </cell>
          <cell r="I1177">
            <v>37.856293000000001</v>
          </cell>
          <cell r="J1177">
            <v>-122.246646</v>
          </cell>
          <cell r="K1177" t="str">
            <v>BERKELEY</v>
          </cell>
          <cell r="L1177" t="str">
            <v>ALAMEDA</v>
          </cell>
          <cell r="M1177">
            <v>2</v>
          </cell>
        </row>
        <row r="1178">
          <cell r="A1178">
            <v>50911</v>
          </cell>
          <cell r="B1178" t="str">
            <v>WEEKDAY</v>
          </cell>
          <cell r="C1178">
            <v>3004</v>
          </cell>
          <cell r="D1178">
            <v>301610</v>
          </cell>
          <cell r="E1178" t="str">
            <v>CLAREMONT AV &amp; THE UPLANDS</v>
          </cell>
          <cell r="F1178">
            <v>5</v>
          </cell>
          <cell r="G1178">
            <v>2</v>
          </cell>
          <cell r="H1178">
            <v>7</v>
          </cell>
          <cell r="I1178">
            <v>37.854323000000001</v>
          </cell>
          <cell r="J1178">
            <v>-122.248256</v>
          </cell>
          <cell r="K1178" t="str">
            <v>BERKELEY</v>
          </cell>
          <cell r="L1178" t="str">
            <v>ALAMEDA</v>
          </cell>
          <cell r="M1178">
            <v>2</v>
          </cell>
        </row>
        <row r="1179">
          <cell r="A1179">
            <v>55762</v>
          </cell>
          <cell r="B1179" t="str">
            <v>WEEKDAY</v>
          </cell>
          <cell r="C1179">
            <v>3295</v>
          </cell>
          <cell r="D1179">
            <v>301620</v>
          </cell>
          <cell r="E1179" t="str">
            <v>CLAREMONT AV &amp; WEBSTER ST</v>
          </cell>
          <cell r="F1179">
            <v>2</v>
          </cell>
          <cell r="G1179">
            <v>4</v>
          </cell>
          <cell r="H1179">
            <v>6</v>
          </cell>
          <cell r="I1179">
            <v>37.856219000000003</v>
          </cell>
          <cell r="J1179">
            <v>-122.246927</v>
          </cell>
          <cell r="K1179" t="str">
            <v>BERKELEY</v>
          </cell>
          <cell r="L1179" t="str">
            <v>ALAMEDA</v>
          </cell>
          <cell r="M1179">
            <v>2</v>
          </cell>
        </row>
        <row r="1180">
          <cell r="A1180">
            <v>55763</v>
          </cell>
          <cell r="B1180" t="str">
            <v>WEEKDAY</v>
          </cell>
          <cell r="C1180">
            <v>3163</v>
          </cell>
          <cell r="D1180">
            <v>301630</v>
          </cell>
          <cell r="E1180" t="str">
            <v>CLAREMONT AV &amp; WOOLSEY ST</v>
          </cell>
          <cell r="F1180">
            <v>2</v>
          </cell>
          <cell r="G1180">
            <v>5</v>
          </cell>
          <cell r="H1180">
            <v>6</v>
          </cell>
          <cell r="I1180">
            <v>37.854112000000001</v>
          </cell>
          <cell r="J1180">
            <v>-122.24862299999999</v>
          </cell>
          <cell r="K1180" t="str">
            <v>BERKELEY</v>
          </cell>
          <cell r="L1180" t="str">
            <v>ALAMEDA</v>
          </cell>
          <cell r="M1180">
            <v>2</v>
          </cell>
        </row>
        <row r="1181">
          <cell r="A1181">
            <v>51432</v>
          </cell>
          <cell r="B1181" t="str">
            <v>WEEKDAY</v>
          </cell>
          <cell r="C1181">
            <v>2746</v>
          </cell>
          <cell r="D1181">
            <v>301640</v>
          </cell>
          <cell r="E1181" t="str">
            <v>CLAREMONT BLVD &amp; GARBER ST</v>
          </cell>
          <cell r="F1181">
            <v>2</v>
          </cell>
          <cell r="G1181">
            <v>7</v>
          </cell>
          <cell r="H1181">
            <v>9</v>
          </cell>
          <cell r="I1181">
            <v>37.860509</v>
          </cell>
          <cell r="J1181">
            <v>-122.245642</v>
          </cell>
          <cell r="K1181" t="str">
            <v>BERKELEY</v>
          </cell>
          <cell r="L1181" t="str">
            <v>ALAMEDA</v>
          </cell>
          <cell r="M1181">
            <v>2</v>
          </cell>
        </row>
        <row r="1182">
          <cell r="A1182">
            <v>55955</v>
          </cell>
          <cell r="B1182" t="str">
            <v>WEEKDAY</v>
          </cell>
          <cell r="C1182">
            <v>305</v>
          </cell>
          <cell r="D1182">
            <v>301660</v>
          </cell>
          <cell r="E1182" t="str">
            <v>COLLEGE AV &amp; ASHBY AV</v>
          </cell>
          <cell r="F1182">
            <v>118</v>
          </cell>
          <cell r="G1182">
            <v>32</v>
          </cell>
          <cell r="H1182">
            <v>150</v>
          </cell>
          <cell r="I1182">
            <v>37.857292999999999</v>
          </cell>
          <cell r="J1182">
            <v>-122.25302600000001</v>
          </cell>
          <cell r="K1182" t="str">
            <v>BERKELEY</v>
          </cell>
          <cell r="L1182" t="str">
            <v>ALAMEDA</v>
          </cell>
          <cell r="M1182">
            <v>2</v>
          </cell>
        </row>
        <row r="1183">
          <cell r="A1183">
            <v>55991</v>
          </cell>
          <cell r="B1183" t="str">
            <v>WEEKDAY</v>
          </cell>
          <cell r="C1183">
            <v>334</v>
          </cell>
          <cell r="D1183">
            <v>301670</v>
          </cell>
          <cell r="E1183" t="str">
            <v>COLLEGE AV &amp; ASHBY AV</v>
          </cell>
          <cell r="F1183">
            <v>30</v>
          </cell>
          <cell r="G1183">
            <v>106</v>
          </cell>
          <cell r="H1183">
            <v>136</v>
          </cell>
          <cell r="I1183">
            <v>37.856825999999998</v>
          </cell>
          <cell r="J1183">
            <v>-122.25309900000001</v>
          </cell>
          <cell r="K1183" t="str">
            <v>BERKELEY</v>
          </cell>
          <cell r="L1183" t="str">
            <v>ALAMEDA</v>
          </cell>
          <cell r="M1183">
            <v>2</v>
          </cell>
        </row>
        <row r="1184">
          <cell r="A1184">
            <v>50600</v>
          </cell>
          <cell r="B1184" t="str">
            <v>WEEKDAY</v>
          </cell>
          <cell r="C1184">
            <v>326</v>
          </cell>
          <cell r="D1184">
            <v>301690</v>
          </cell>
          <cell r="E1184" t="str">
            <v>COLLEGE AV &amp; DERBY ST</v>
          </cell>
          <cell r="F1184">
            <v>36</v>
          </cell>
          <cell r="G1184">
            <v>104</v>
          </cell>
          <cell r="H1184">
            <v>141</v>
          </cell>
          <cell r="I1184">
            <v>37.861899999999999</v>
          </cell>
          <cell r="J1184">
            <v>-122.25358300000001</v>
          </cell>
          <cell r="K1184" t="str">
            <v>BERKELEY</v>
          </cell>
          <cell r="L1184" t="str">
            <v>ALAMEDA</v>
          </cell>
          <cell r="M1184">
            <v>2</v>
          </cell>
        </row>
        <row r="1185">
          <cell r="A1185">
            <v>59977</v>
          </cell>
          <cell r="B1185" t="str">
            <v>WEEKDAY</v>
          </cell>
          <cell r="C1185">
            <v>246</v>
          </cell>
          <cell r="D1185">
            <v>301700</v>
          </cell>
          <cell r="E1185" t="str">
            <v>COLLEGE AV &amp; DERBY ST</v>
          </cell>
          <cell r="F1185">
            <v>133</v>
          </cell>
          <cell r="G1185">
            <v>48</v>
          </cell>
          <cell r="H1185">
            <v>181</v>
          </cell>
          <cell r="I1185">
            <v>37.862012999999997</v>
          </cell>
          <cell r="J1185">
            <v>-122.253502</v>
          </cell>
          <cell r="K1185" t="str">
            <v>BERKELEY</v>
          </cell>
          <cell r="L1185" t="str">
            <v>ALAMEDA</v>
          </cell>
          <cell r="M1185">
            <v>2</v>
          </cell>
        </row>
        <row r="1186">
          <cell r="A1186">
            <v>52223</v>
          </cell>
          <cell r="B1186" t="str">
            <v>WEEKDAY</v>
          </cell>
          <cell r="C1186">
            <v>50</v>
          </cell>
          <cell r="D1186">
            <v>301730</v>
          </cell>
          <cell r="E1186" t="str">
            <v>COLLEGE AV &amp; HASTE ST</v>
          </cell>
          <cell r="F1186">
            <v>319</v>
          </cell>
          <cell r="G1186">
            <v>124</v>
          </cell>
          <cell r="H1186">
            <v>443</v>
          </cell>
          <cell r="I1186">
            <v>37.866767000000003</v>
          </cell>
          <cell r="J1186">
            <v>-122.254081</v>
          </cell>
          <cell r="K1186" t="str">
            <v>BERKELEY</v>
          </cell>
          <cell r="L1186" t="str">
            <v>ALAMEDA</v>
          </cell>
          <cell r="M1186">
            <v>2</v>
          </cell>
        </row>
        <row r="1187">
          <cell r="A1187">
            <v>52244</v>
          </cell>
          <cell r="B1187" t="str">
            <v>WEEKDAY</v>
          </cell>
          <cell r="C1187">
            <v>68</v>
          </cell>
          <cell r="D1187">
            <v>301740</v>
          </cell>
          <cell r="E1187" t="str">
            <v>COLLEGE AV &amp; HASTE ST</v>
          </cell>
          <cell r="F1187">
            <v>111</v>
          </cell>
          <cell r="G1187">
            <v>281</v>
          </cell>
          <cell r="H1187">
            <v>392</v>
          </cell>
          <cell r="I1187">
            <v>37.866746999999997</v>
          </cell>
          <cell r="J1187">
            <v>-122.254182</v>
          </cell>
          <cell r="K1187" t="str">
            <v>BERKELEY</v>
          </cell>
          <cell r="L1187" t="str">
            <v>ALAMEDA</v>
          </cell>
          <cell r="M1187">
            <v>2</v>
          </cell>
        </row>
        <row r="1188">
          <cell r="A1188">
            <v>57774</v>
          </cell>
          <cell r="B1188" t="str">
            <v>WEEKDAY</v>
          </cell>
          <cell r="C1188">
            <v>90</v>
          </cell>
          <cell r="D1188">
            <v>301760</v>
          </cell>
          <cell r="E1188" t="str">
            <v>COLLEGE AV &amp; PARKER ST</v>
          </cell>
          <cell r="F1188">
            <v>257</v>
          </cell>
          <cell r="G1188">
            <v>80</v>
          </cell>
          <cell r="H1188">
            <v>337</v>
          </cell>
          <cell r="I1188">
            <v>37.864170000000001</v>
          </cell>
          <cell r="J1188">
            <v>-122.25372900000001</v>
          </cell>
          <cell r="K1188" t="str">
            <v>BERKELEY</v>
          </cell>
          <cell r="L1188" t="str">
            <v>ALAMEDA</v>
          </cell>
          <cell r="M1188">
            <v>2</v>
          </cell>
        </row>
        <row r="1189">
          <cell r="A1189">
            <v>51199</v>
          </cell>
          <cell r="B1189" t="str">
            <v>WEEKDAY</v>
          </cell>
          <cell r="C1189">
            <v>357</v>
          </cell>
          <cell r="D1189">
            <v>301770</v>
          </cell>
          <cell r="E1189" t="str">
            <v>COLLEGE AV &amp; RUSSELL ST</v>
          </cell>
          <cell r="F1189">
            <v>104</v>
          </cell>
          <cell r="G1189">
            <v>26</v>
          </cell>
          <cell r="H1189">
            <v>129</v>
          </cell>
          <cell r="I1189">
            <v>37.858797000000003</v>
          </cell>
          <cell r="J1189">
            <v>-122.253174</v>
          </cell>
          <cell r="K1189" t="str">
            <v>BERKELEY</v>
          </cell>
          <cell r="L1189" t="str">
            <v>ALAMEDA</v>
          </cell>
          <cell r="M1189">
            <v>2</v>
          </cell>
        </row>
        <row r="1190">
          <cell r="A1190">
            <v>57655</v>
          </cell>
          <cell r="B1190" t="str">
            <v>WEEKDAY</v>
          </cell>
          <cell r="C1190">
            <v>374</v>
          </cell>
          <cell r="D1190">
            <v>301780</v>
          </cell>
          <cell r="E1190" t="str">
            <v>COLLEGE AV &amp; RUSSELL ST</v>
          </cell>
          <cell r="F1190">
            <v>23</v>
          </cell>
          <cell r="G1190">
            <v>101</v>
          </cell>
          <cell r="H1190">
            <v>124</v>
          </cell>
          <cell r="I1190">
            <v>37.858592000000002</v>
          </cell>
          <cell r="J1190">
            <v>-122.253258</v>
          </cell>
          <cell r="K1190" t="str">
            <v>BERKELEY</v>
          </cell>
          <cell r="L1190" t="str">
            <v>ALAMEDA</v>
          </cell>
          <cell r="M1190">
            <v>2</v>
          </cell>
        </row>
        <row r="1191">
          <cell r="A1191">
            <v>52929</v>
          </cell>
          <cell r="B1191" t="str">
            <v>WEEKDAY</v>
          </cell>
          <cell r="C1191">
            <v>5005</v>
          </cell>
          <cell r="D1191">
            <v>301790</v>
          </cell>
          <cell r="E1191" t="str">
            <v>COLLEGE AV &amp; WEBSTER ST</v>
          </cell>
          <cell r="F1191">
            <v>0</v>
          </cell>
          <cell r="G1191">
            <v>0</v>
          </cell>
          <cell r="H1191">
            <v>0</v>
          </cell>
          <cell r="I1191">
            <v>37.855739999999997</v>
          </cell>
          <cell r="J1191">
            <v>-122.253</v>
          </cell>
          <cell r="K1191" t="str">
            <v>BERKELEY</v>
          </cell>
          <cell r="L1191" t="str">
            <v>ALAMEDA</v>
          </cell>
          <cell r="M1191">
            <v>2</v>
          </cell>
        </row>
        <row r="1192">
          <cell r="A1192">
            <v>52922</v>
          </cell>
          <cell r="B1192" t="str">
            <v>WEEKDAY</v>
          </cell>
          <cell r="C1192">
            <v>4907</v>
          </cell>
          <cell r="D1192">
            <v>301800</v>
          </cell>
          <cell r="E1192" t="str">
            <v>COLLEGE AV &amp; WEBSTER ST</v>
          </cell>
          <cell r="F1192">
            <v>0</v>
          </cell>
          <cell r="G1192">
            <v>0</v>
          </cell>
          <cell r="H1192">
            <v>0</v>
          </cell>
          <cell r="I1192">
            <v>37.856029999999997</v>
          </cell>
          <cell r="J1192">
            <v>-122.252881</v>
          </cell>
          <cell r="K1192" t="str">
            <v>BERKELEY</v>
          </cell>
          <cell r="L1192" t="str">
            <v>ALAMEDA</v>
          </cell>
          <cell r="M1192">
            <v>2</v>
          </cell>
        </row>
        <row r="1193">
          <cell r="A1193">
            <v>56585</v>
          </cell>
          <cell r="B1193" t="str">
            <v>WEEKDAY</v>
          </cell>
          <cell r="C1193">
            <v>681</v>
          </cell>
          <cell r="D1193">
            <v>301810</v>
          </cell>
          <cell r="E1193" t="str">
            <v>COLLEGE AV &amp; WOOLSEY ST</v>
          </cell>
          <cell r="F1193">
            <v>8</v>
          </cell>
          <cell r="G1193">
            <v>59</v>
          </cell>
          <cell r="H1193">
            <v>67</v>
          </cell>
          <cell r="I1193">
            <v>37.853682999999997</v>
          </cell>
          <cell r="J1193">
            <v>-122.252805</v>
          </cell>
          <cell r="K1193" t="str">
            <v>BERKELEY</v>
          </cell>
          <cell r="L1193" t="str">
            <v>ALAMEDA</v>
          </cell>
          <cell r="M1193">
            <v>2</v>
          </cell>
        </row>
        <row r="1194">
          <cell r="A1194">
            <v>52323</v>
          </cell>
          <cell r="B1194" t="str">
            <v>WEEKDAY</v>
          </cell>
          <cell r="C1194">
            <v>509</v>
          </cell>
          <cell r="D1194">
            <v>301820</v>
          </cell>
          <cell r="E1194" t="str">
            <v>COLLEGE AV &amp; WOOLSEY ST</v>
          </cell>
          <cell r="F1194">
            <v>81</v>
          </cell>
          <cell r="G1194">
            <v>13</v>
          </cell>
          <cell r="H1194">
            <v>94</v>
          </cell>
          <cell r="I1194">
            <v>37.854142000000003</v>
          </cell>
          <cell r="J1194">
            <v>-122.252718</v>
          </cell>
          <cell r="K1194" t="str">
            <v>BERKELEY</v>
          </cell>
          <cell r="L1194" t="str">
            <v>ALAMEDA</v>
          </cell>
          <cell r="M1194">
            <v>2</v>
          </cell>
        </row>
        <row r="1195">
          <cell r="A1195">
            <v>55138</v>
          </cell>
          <cell r="B1195" t="str">
            <v>WEEKDAY</v>
          </cell>
          <cell r="C1195">
            <v>548</v>
          </cell>
          <cell r="D1195">
            <v>301930</v>
          </cell>
          <cell r="E1195" t="str">
            <v>DANA ST &amp; HASTE ST</v>
          </cell>
          <cell r="F1195">
            <v>52</v>
          </cell>
          <cell r="G1195">
            <v>34</v>
          </cell>
          <cell r="H1195">
            <v>87</v>
          </cell>
          <cell r="I1195">
            <v>37.865825999999998</v>
          </cell>
          <cell r="J1195">
            <v>-122.260977</v>
          </cell>
          <cell r="K1195" t="str">
            <v>BERKELEY</v>
          </cell>
          <cell r="L1195" t="str">
            <v>ALAMEDA</v>
          </cell>
          <cell r="M1195">
            <v>2</v>
          </cell>
        </row>
        <row r="1196">
          <cell r="A1196">
            <v>51510</v>
          </cell>
          <cell r="B1196" t="str">
            <v>WEEKDAY</v>
          </cell>
          <cell r="C1196">
            <v>1104</v>
          </cell>
          <cell r="D1196">
            <v>301950</v>
          </cell>
          <cell r="E1196" t="str">
            <v>DERBY ST &amp; CLAREMONT BLVD</v>
          </cell>
          <cell r="F1196">
            <v>23</v>
          </cell>
          <cell r="G1196">
            <v>17</v>
          </cell>
          <cell r="H1196">
            <v>40</v>
          </cell>
          <cell r="I1196">
            <v>37.862533999999997</v>
          </cell>
          <cell r="J1196">
            <v>-122.247077</v>
          </cell>
          <cell r="K1196" t="str">
            <v>BERKELEY</v>
          </cell>
          <cell r="L1196" t="str">
            <v>ALAMEDA</v>
          </cell>
          <cell r="M1196">
            <v>2</v>
          </cell>
        </row>
        <row r="1197">
          <cell r="A1197">
            <v>58860</v>
          </cell>
          <cell r="B1197" t="str">
            <v>WEEKDAY</v>
          </cell>
          <cell r="C1197">
            <v>1291</v>
          </cell>
          <cell r="D1197">
            <v>301960</v>
          </cell>
          <cell r="E1197" t="str">
            <v>DERBY ST &amp; CLAREMONT BLVD</v>
          </cell>
          <cell r="F1197">
            <v>11</v>
          </cell>
          <cell r="G1197">
            <v>22</v>
          </cell>
          <cell r="H1197">
            <v>33</v>
          </cell>
          <cell r="I1197">
            <v>37.862437</v>
          </cell>
          <cell r="J1197">
            <v>-122.24736</v>
          </cell>
          <cell r="K1197" t="str">
            <v>BERKELEY</v>
          </cell>
          <cell r="L1197" t="str">
            <v>ALAMEDA</v>
          </cell>
          <cell r="M1197">
            <v>2</v>
          </cell>
        </row>
        <row r="1198">
          <cell r="A1198">
            <v>52333</v>
          </cell>
          <cell r="B1198" t="str">
            <v>WEEKDAY</v>
          </cell>
          <cell r="C1198">
            <v>4</v>
          </cell>
          <cell r="D1198">
            <v>301980</v>
          </cell>
          <cell r="E1198" t="str">
            <v>DURANT AV &amp; COLLEGE AV</v>
          </cell>
          <cell r="F1198">
            <v>320</v>
          </cell>
          <cell r="G1198">
            <v>849</v>
          </cell>
          <cell r="H1198">
            <v>1169</v>
          </cell>
          <cell r="I1198">
            <v>37.868372999999998</v>
          </cell>
          <cell r="J1198">
            <v>-122.254682</v>
          </cell>
          <cell r="K1198" t="str">
            <v>BERKELEY</v>
          </cell>
          <cell r="L1198" t="str">
            <v>ALAMEDA</v>
          </cell>
          <cell r="M1198">
            <v>2</v>
          </cell>
        </row>
        <row r="1199">
          <cell r="A1199">
            <v>57555</v>
          </cell>
          <cell r="B1199" t="str">
            <v>WEEKDAY</v>
          </cell>
          <cell r="C1199">
            <v>93</v>
          </cell>
          <cell r="D1199">
            <v>301990</v>
          </cell>
          <cell r="E1199" t="str">
            <v>DURANT AV &amp; DANA ST</v>
          </cell>
          <cell r="F1199">
            <v>279</v>
          </cell>
          <cell r="G1199">
            <v>52</v>
          </cell>
          <cell r="H1199">
            <v>331</v>
          </cell>
          <cell r="I1199">
            <v>37.867452999999998</v>
          </cell>
          <cell r="J1199">
            <v>-122.261428</v>
          </cell>
          <cell r="K1199" t="str">
            <v>BERKELEY</v>
          </cell>
          <cell r="L1199" t="str">
            <v>ALAMEDA</v>
          </cell>
          <cell r="M1199">
            <v>2</v>
          </cell>
        </row>
        <row r="1200">
          <cell r="A1200">
            <v>54780</v>
          </cell>
          <cell r="B1200" t="str">
            <v>WEEKDAY</v>
          </cell>
          <cell r="C1200">
            <v>4259</v>
          </cell>
          <cell r="D1200">
            <v>302370</v>
          </cell>
          <cell r="E1200" t="str">
            <v>EUCLID AV &amp; CEDAR ST</v>
          </cell>
          <cell r="F1200">
            <v>1</v>
          </cell>
          <cell r="G1200">
            <v>1</v>
          </cell>
          <cell r="H1200">
            <v>2</v>
          </cell>
          <cell r="I1200">
            <v>37.87921</v>
          </cell>
          <cell r="J1200">
            <v>-122.261089</v>
          </cell>
          <cell r="K1200" t="str">
            <v>BERKELEY</v>
          </cell>
          <cell r="L1200" t="str">
            <v>ALAMEDA</v>
          </cell>
          <cell r="M1200">
            <v>2</v>
          </cell>
        </row>
        <row r="1201">
          <cell r="A1201">
            <v>52667</v>
          </cell>
          <cell r="B1201" t="str">
            <v>WEEKDAY</v>
          </cell>
          <cell r="C1201">
            <v>2084</v>
          </cell>
          <cell r="D1201">
            <v>302480</v>
          </cell>
          <cell r="E1201" t="str">
            <v>EUCLID AV &amp; HEARST AV</v>
          </cell>
          <cell r="F1201">
            <v>6</v>
          </cell>
          <cell r="G1201">
            <v>11</v>
          </cell>
          <cell r="H1201">
            <v>16</v>
          </cell>
          <cell r="I1201">
            <v>37.875306000000002</v>
          </cell>
          <cell r="J1201">
            <v>-122.260262</v>
          </cell>
          <cell r="K1201" t="str">
            <v>BERKELEY</v>
          </cell>
          <cell r="L1201" t="str">
            <v>ALAMEDA</v>
          </cell>
          <cell r="M1201">
            <v>2</v>
          </cell>
        </row>
        <row r="1202">
          <cell r="A1202">
            <v>54670</v>
          </cell>
          <cell r="B1202" t="str">
            <v>WEEKDAY</v>
          </cell>
          <cell r="C1202">
            <v>4148</v>
          </cell>
          <cell r="D1202">
            <v>302490</v>
          </cell>
          <cell r="E1202" t="str">
            <v>EUCLID AV &amp; HILGARD AV</v>
          </cell>
          <cell r="F1202">
            <v>1</v>
          </cell>
          <cell r="G1202">
            <v>1</v>
          </cell>
          <cell r="H1202">
            <v>2</v>
          </cell>
          <cell r="I1202">
            <v>37.878549999999997</v>
          </cell>
          <cell r="J1202">
            <v>-122.26083</v>
          </cell>
          <cell r="K1202" t="str">
            <v>BERKELEY</v>
          </cell>
          <cell r="L1202" t="str">
            <v>ALAMEDA</v>
          </cell>
          <cell r="M1202">
            <v>2</v>
          </cell>
        </row>
        <row r="1203">
          <cell r="A1203">
            <v>50966</v>
          </cell>
          <cell r="B1203" t="str">
            <v>WEEKDAY</v>
          </cell>
          <cell r="C1203">
            <v>3264</v>
          </cell>
          <cell r="D1203">
            <v>302500</v>
          </cell>
          <cell r="E1203" t="str">
            <v>EUCLID AV &amp; LE CONTE AV</v>
          </cell>
          <cell r="F1203">
            <v>4</v>
          </cell>
          <cell r="G1203">
            <v>2</v>
          </cell>
          <cell r="H1203">
            <v>6</v>
          </cell>
          <cell r="I1203">
            <v>37.876835999999997</v>
          </cell>
          <cell r="J1203">
            <v>-122.26046100000001</v>
          </cell>
          <cell r="K1203" t="str">
            <v>BERKELEY</v>
          </cell>
          <cell r="L1203" t="str">
            <v>ALAMEDA</v>
          </cell>
          <cell r="M1203">
            <v>2</v>
          </cell>
        </row>
        <row r="1204">
          <cell r="A1204">
            <v>55304</v>
          </cell>
          <cell r="B1204" t="str">
            <v>WEEKDAY</v>
          </cell>
          <cell r="C1204">
            <v>3788</v>
          </cell>
          <cell r="D1204">
            <v>302570</v>
          </cell>
          <cell r="E1204" t="str">
            <v>EUCLID AV &amp; RIDGE RD</v>
          </cell>
          <cell r="F1204">
            <v>2</v>
          </cell>
          <cell r="G1204">
            <v>1</v>
          </cell>
          <cell r="H1204">
            <v>3</v>
          </cell>
          <cell r="I1204">
            <v>37.876209000000003</v>
          </cell>
          <cell r="J1204">
            <v>-122.260458</v>
          </cell>
          <cell r="K1204" t="str">
            <v>BERKELEY</v>
          </cell>
          <cell r="L1204" t="str">
            <v>ALAMEDA</v>
          </cell>
          <cell r="M1204">
            <v>2</v>
          </cell>
        </row>
        <row r="1205">
          <cell r="A1205">
            <v>55314</v>
          </cell>
          <cell r="B1205" t="str">
            <v>WEEKDAY</v>
          </cell>
          <cell r="C1205">
            <v>4102</v>
          </cell>
          <cell r="D1205">
            <v>302620</v>
          </cell>
          <cell r="E1205" t="str">
            <v>EUCLID AV &amp; VIRGINIA ST</v>
          </cell>
          <cell r="F1205">
            <v>1</v>
          </cell>
          <cell r="G1205">
            <v>1</v>
          </cell>
          <cell r="H1205">
            <v>2</v>
          </cell>
          <cell r="I1205">
            <v>37.877547999999997</v>
          </cell>
          <cell r="J1205">
            <v>-122.260738</v>
          </cell>
          <cell r="K1205" t="str">
            <v>BERKELEY</v>
          </cell>
          <cell r="L1205" t="str">
            <v>ALAMEDA</v>
          </cell>
          <cell r="M1205">
            <v>2</v>
          </cell>
        </row>
        <row r="1206">
          <cell r="A1206">
            <v>53700</v>
          </cell>
          <cell r="B1206" t="str">
            <v>WEEKDAY</v>
          </cell>
          <cell r="C1206">
            <v>82</v>
          </cell>
          <cell r="D1206">
            <v>302670</v>
          </cell>
          <cell r="E1206" t="str">
            <v>GAYLEY RD &amp; GREEK THEATER</v>
          </cell>
          <cell r="F1206">
            <v>135</v>
          </cell>
          <cell r="G1206">
            <v>227</v>
          </cell>
          <cell r="H1206">
            <v>362</v>
          </cell>
          <cell r="I1206">
            <v>37.873494999999998</v>
          </cell>
          <cell r="J1206">
            <v>-122.255199</v>
          </cell>
          <cell r="K1206" t="str">
            <v>BERKELEY</v>
          </cell>
          <cell r="L1206" t="str">
            <v>ALAMEDA</v>
          </cell>
          <cell r="M1206">
            <v>2</v>
          </cell>
        </row>
        <row r="1207">
          <cell r="A1207">
            <v>55456</v>
          </cell>
          <cell r="B1207" t="str">
            <v>WEEKDAY</v>
          </cell>
          <cell r="C1207">
            <v>4148</v>
          </cell>
          <cell r="D1207">
            <v>303100</v>
          </cell>
          <cell r="E1207" t="str">
            <v>HEARST AV &amp; ARCH ST</v>
          </cell>
          <cell r="F1207">
            <v>1</v>
          </cell>
          <cell r="G1207">
            <v>1</v>
          </cell>
          <cell r="H1207">
            <v>2</v>
          </cell>
          <cell r="I1207">
            <v>37.874577000000002</v>
          </cell>
          <cell r="J1207">
            <v>-122.264253</v>
          </cell>
          <cell r="K1207" t="str">
            <v>BERKELEY</v>
          </cell>
          <cell r="L1207" t="str">
            <v>ALAMEDA</v>
          </cell>
          <cell r="M1207">
            <v>2</v>
          </cell>
        </row>
        <row r="1208">
          <cell r="A1208">
            <v>55006</v>
          </cell>
          <cell r="B1208" t="str">
            <v>WEEKDAY</v>
          </cell>
          <cell r="C1208">
            <v>105</v>
          </cell>
          <cell r="D1208">
            <v>303120</v>
          </cell>
          <cell r="E1208" t="str">
            <v>HEARST AV &amp; EUCLID AV</v>
          </cell>
          <cell r="F1208">
            <v>116</v>
          </cell>
          <cell r="G1208">
            <v>190</v>
          </cell>
          <cell r="H1208">
            <v>305</v>
          </cell>
          <cell r="I1208">
            <v>37.874972</v>
          </cell>
          <cell r="J1208">
            <v>-122.260448</v>
          </cell>
          <cell r="K1208" t="str">
            <v>BERKELEY</v>
          </cell>
          <cell r="L1208" t="str">
            <v>ALAMEDA</v>
          </cell>
          <cell r="M1208">
            <v>2</v>
          </cell>
        </row>
        <row r="1209">
          <cell r="A1209">
            <v>57955</v>
          </cell>
          <cell r="B1209" t="str">
            <v>WEEKDAY</v>
          </cell>
          <cell r="C1209">
            <v>25</v>
          </cell>
          <cell r="D1209">
            <v>303140</v>
          </cell>
          <cell r="E1209" t="str">
            <v>HEARST AV &amp; LE ROY AV</v>
          </cell>
          <cell r="F1209">
            <v>183</v>
          </cell>
          <cell r="G1209">
            <v>401</v>
          </cell>
          <cell r="H1209">
            <v>583</v>
          </cell>
          <cell r="I1209">
            <v>37.875306000000002</v>
          </cell>
          <cell r="J1209">
            <v>-122.25794</v>
          </cell>
          <cell r="K1209" t="str">
            <v>BERKELEY</v>
          </cell>
          <cell r="L1209" t="str">
            <v>ALAMEDA</v>
          </cell>
          <cell r="M1209">
            <v>2</v>
          </cell>
        </row>
        <row r="1210">
          <cell r="A1210">
            <v>50400</v>
          </cell>
          <cell r="B1210" t="str">
            <v>WEEKDAY</v>
          </cell>
          <cell r="C1210">
            <v>203</v>
          </cell>
          <cell r="D1210">
            <v>303940</v>
          </cell>
          <cell r="E1210" t="str">
            <v>OXFORD ST &amp; UNIVERSITY AV</v>
          </cell>
          <cell r="F1210">
            <v>148</v>
          </cell>
          <cell r="G1210">
            <v>76</v>
          </cell>
          <cell r="H1210">
            <v>224</v>
          </cell>
          <cell r="I1210">
            <v>37.872812000000003</v>
          </cell>
          <cell r="J1210">
            <v>-122.265997</v>
          </cell>
          <cell r="K1210" t="str">
            <v>BERKELEY</v>
          </cell>
          <cell r="L1210" t="str">
            <v>ALAMEDA</v>
          </cell>
          <cell r="M1210">
            <v>2</v>
          </cell>
        </row>
        <row r="1211">
          <cell r="A1211">
            <v>52995</v>
          </cell>
          <cell r="B1211" t="str">
            <v>WEEKDAY</v>
          </cell>
          <cell r="C1211">
            <v>235</v>
          </cell>
          <cell r="D1211">
            <v>303990</v>
          </cell>
          <cell r="E1211" t="str">
            <v>PIEDMONT AV &amp; BANCROFT WAY</v>
          </cell>
          <cell r="F1211">
            <v>42</v>
          </cell>
          <cell r="G1211">
            <v>151</v>
          </cell>
          <cell r="H1211">
            <v>193</v>
          </cell>
          <cell r="I1211">
            <v>37.869767000000003</v>
          </cell>
          <cell r="J1211">
            <v>-122.252438</v>
          </cell>
          <cell r="K1211" t="str">
            <v>BERKELEY</v>
          </cell>
          <cell r="L1211" t="str">
            <v>ALAMEDA</v>
          </cell>
          <cell r="M1211">
            <v>2</v>
          </cell>
        </row>
        <row r="1212">
          <cell r="A1212">
            <v>50144</v>
          </cell>
          <cell r="B1212" t="str">
            <v>WEEKDAY</v>
          </cell>
          <cell r="C1212">
            <v>1270</v>
          </cell>
          <cell r="D1212">
            <v>304010</v>
          </cell>
          <cell r="E1212" t="str">
            <v>PIEDMONT AV &amp; CHANNING WAY</v>
          </cell>
          <cell r="F1212">
            <v>5</v>
          </cell>
          <cell r="G1212">
            <v>28</v>
          </cell>
          <cell r="H1212">
            <v>34</v>
          </cell>
          <cell r="I1212">
            <v>37.867534999999997</v>
          </cell>
          <cell r="J1212">
            <v>-122.252009</v>
          </cell>
          <cell r="K1212" t="str">
            <v>BERKELEY</v>
          </cell>
          <cell r="L1212" t="str">
            <v>ALAMEDA</v>
          </cell>
          <cell r="M1212">
            <v>2</v>
          </cell>
        </row>
        <row r="1213">
          <cell r="A1213">
            <v>53677</v>
          </cell>
          <cell r="B1213" t="str">
            <v>WEEKDAY</v>
          </cell>
          <cell r="C1213">
            <v>2062</v>
          </cell>
          <cell r="D1213">
            <v>304020</v>
          </cell>
          <cell r="E1213" t="str">
            <v>PIEDMONT AV &amp; CHANNING WAY</v>
          </cell>
          <cell r="F1213">
            <v>13</v>
          </cell>
          <cell r="G1213">
            <v>4</v>
          </cell>
          <cell r="H1213">
            <v>17</v>
          </cell>
          <cell r="I1213">
            <v>37.868028000000002</v>
          </cell>
          <cell r="J1213">
            <v>-122.251814</v>
          </cell>
          <cell r="K1213" t="str">
            <v>BERKELEY</v>
          </cell>
          <cell r="L1213" t="str">
            <v>ALAMEDA</v>
          </cell>
          <cell r="M1213">
            <v>2</v>
          </cell>
        </row>
        <row r="1214">
          <cell r="A1214">
            <v>51997</v>
          </cell>
          <cell r="B1214" t="str">
            <v>WEEKDAY</v>
          </cell>
          <cell r="C1214">
            <v>1019</v>
          </cell>
          <cell r="D1214">
            <v>304030</v>
          </cell>
          <cell r="E1214" t="str">
            <v>PIEDMONT AV &amp; DWIGHT WAY</v>
          </cell>
          <cell r="F1214">
            <v>6</v>
          </cell>
          <cell r="G1214">
            <v>37</v>
          </cell>
          <cell r="H1214">
            <v>43</v>
          </cell>
          <cell r="I1214">
            <v>37.866002000000002</v>
          </cell>
          <cell r="J1214">
            <v>-122.251429</v>
          </cell>
          <cell r="K1214" t="str">
            <v>BERKELEY</v>
          </cell>
          <cell r="L1214" t="str">
            <v>ALAMEDA</v>
          </cell>
          <cell r="M1214">
            <v>2</v>
          </cell>
        </row>
        <row r="1215">
          <cell r="A1215">
            <v>57725</v>
          </cell>
          <cell r="B1215" t="str">
            <v>WEEKDAY</v>
          </cell>
          <cell r="C1215">
            <v>1144</v>
          </cell>
          <cell r="D1215">
            <v>304040</v>
          </cell>
          <cell r="E1215" t="str">
            <v>PIEDMONT CR &amp; DWIGHT WAY</v>
          </cell>
          <cell r="F1215">
            <v>32</v>
          </cell>
          <cell r="G1215">
            <v>6</v>
          </cell>
          <cell r="H1215">
            <v>38</v>
          </cell>
          <cell r="I1215">
            <v>37.865817999999997</v>
          </cell>
          <cell r="J1215">
            <v>-122.250741</v>
          </cell>
          <cell r="K1215" t="str">
            <v>BERKELEY</v>
          </cell>
          <cell r="L1215" t="str">
            <v>ALAMEDA</v>
          </cell>
          <cell r="M1215">
            <v>2</v>
          </cell>
        </row>
        <row r="1216">
          <cell r="A1216">
            <v>57050</v>
          </cell>
          <cell r="B1216" t="str">
            <v>WEEKDAY</v>
          </cell>
          <cell r="C1216">
            <v>560</v>
          </cell>
          <cell r="D1216">
            <v>305460</v>
          </cell>
          <cell r="E1216" t="str">
            <v>TELEGRAPH AV &amp; ASHBY AV</v>
          </cell>
          <cell r="F1216">
            <v>59</v>
          </cell>
          <cell r="G1216">
            <v>26</v>
          </cell>
          <cell r="H1216">
            <v>84</v>
          </cell>
          <cell r="I1216">
            <v>37.856009999999998</v>
          </cell>
          <cell r="J1216">
            <v>-122.25964399999999</v>
          </cell>
          <cell r="K1216" t="str">
            <v>BERKELEY</v>
          </cell>
          <cell r="L1216" t="str">
            <v>ALAMEDA</v>
          </cell>
          <cell r="M1216">
            <v>2</v>
          </cell>
        </row>
        <row r="1217">
          <cell r="A1217">
            <v>51015</v>
          </cell>
          <cell r="B1217" t="str">
            <v>WEEKDAY</v>
          </cell>
          <cell r="C1217">
            <v>784</v>
          </cell>
          <cell r="D1217">
            <v>305490</v>
          </cell>
          <cell r="E1217" t="str">
            <v>TELEGRAPH AV &amp; DERBY ST</v>
          </cell>
          <cell r="F1217">
            <v>35</v>
          </cell>
          <cell r="G1217">
            <v>21</v>
          </cell>
          <cell r="H1217">
            <v>56</v>
          </cell>
          <cell r="I1217">
            <v>37.861617000000003</v>
          </cell>
          <cell r="J1217">
            <v>-122.25886800000001</v>
          </cell>
          <cell r="K1217" t="str">
            <v>BERKELEY</v>
          </cell>
          <cell r="L1217" t="str">
            <v>ALAMEDA</v>
          </cell>
          <cell r="M1217">
            <v>2</v>
          </cell>
        </row>
        <row r="1218">
          <cell r="A1218">
            <v>51555</v>
          </cell>
          <cell r="B1218" t="str">
            <v>WEEKDAY</v>
          </cell>
          <cell r="C1218">
            <v>202</v>
          </cell>
          <cell r="D1218">
            <v>305510</v>
          </cell>
          <cell r="E1218" t="str">
            <v>TELEGRAPH AV &amp; DWIGHT WAY</v>
          </cell>
          <cell r="F1218">
            <v>160</v>
          </cell>
          <cell r="G1218">
            <v>64</v>
          </cell>
          <cell r="H1218">
            <v>225</v>
          </cell>
          <cell r="I1218">
            <v>37.864561999999999</v>
          </cell>
          <cell r="J1218">
            <v>-122.2586</v>
          </cell>
          <cell r="K1218" t="str">
            <v>BERKELEY</v>
          </cell>
          <cell r="L1218" t="str">
            <v>ALAMEDA</v>
          </cell>
          <cell r="M1218">
            <v>2</v>
          </cell>
        </row>
        <row r="1219">
          <cell r="A1219">
            <v>57711</v>
          </cell>
          <cell r="B1219" t="str">
            <v>WEEKDAY</v>
          </cell>
          <cell r="C1219">
            <v>277</v>
          </cell>
          <cell r="D1219">
            <v>305520</v>
          </cell>
          <cell r="E1219" t="str">
            <v>TELEGRAPH AV &amp; DWIGHT WAY</v>
          </cell>
          <cell r="F1219">
            <v>70</v>
          </cell>
          <cell r="G1219">
            <v>91</v>
          </cell>
          <cell r="H1219">
            <v>161</v>
          </cell>
          <cell r="I1219">
            <v>37.864984999999997</v>
          </cell>
          <cell r="J1219">
            <v>-122.258397</v>
          </cell>
          <cell r="K1219" t="str">
            <v>BERKELEY</v>
          </cell>
          <cell r="L1219" t="str">
            <v>ALAMEDA</v>
          </cell>
          <cell r="M1219">
            <v>2</v>
          </cell>
        </row>
        <row r="1220">
          <cell r="A1220">
            <v>51244</v>
          </cell>
          <cell r="B1220" t="str">
            <v>WEEKDAY</v>
          </cell>
          <cell r="C1220">
            <v>321</v>
          </cell>
          <cell r="D1220">
            <v>305530</v>
          </cell>
          <cell r="E1220" t="str">
            <v>TELEGRAPH AV &amp; HASTE ST</v>
          </cell>
          <cell r="F1220">
            <v>42</v>
          </cell>
          <cell r="G1220">
            <v>100</v>
          </cell>
          <cell r="H1220">
            <v>142</v>
          </cell>
          <cell r="I1220">
            <v>37.866289000000002</v>
          </cell>
          <cell r="J1220">
            <v>-122.258664</v>
          </cell>
          <cell r="K1220" t="str">
            <v>BERKELEY</v>
          </cell>
          <cell r="L1220" t="str">
            <v>ALAMEDA</v>
          </cell>
          <cell r="M1220">
            <v>2</v>
          </cell>
        </row>
        <row r="1221">
          <cell r="A1221">
            <v>52250</v>
          </cell>
          <cell r="B1221" t="str">
            <v>WEEKDAY</v>
          </cell>
          <cell r="C1221">
            <v>358</v>
          </cell>
          <cell r="D1221">
            <v>305550</v>
          </cell>
          <cell r="E1221" t="str">
            <v>TELEGRAPH AV &amp; PARKER ST</v>
          </cell>
          <cell r="F1221">
            <v>81</v>
          </cell>
          <cell r="G1221">
            <v>48</v>
          </cell>
          <cell r="H1221">
            <v>129</v>
          </cell>
          <cell r="I1221">
            <v>37.863075000000002</v>
          </cell>
          <cell r="J1221">
            <v>-122.258652</v>
          </cell>
          <cell r="K1221" t="str">
            <v>BERKELEY</v>
          </cell>
          <cell r="L1221" t="str">
            <v>ALAMEDA</v>
          </cell>
          <cell r="M1221">
            <v>2</v>
          </cell>
        </row>
        <row r="1222">
          <cell r="A1222">
            <v>58220</v>
          </cell>
          <cell r="B1222" t="str">
            <v>WEEKDAY</v>
          </cell>
          <cell r="C1222">
            <v>673</v>
          </cell>
          <cell r="D1222">
            <v>305560</v>
          </cell>
          <cell r="E1222" t="str">
            <v>TELEGRAPH AV &amp; PRINCE ST</v>
          </cell>
          <cell r="F1222">
            <v>50</v>
          </cell>
          <cell r="G1222">
            <v>18</v>
          </cell>
          <cell r="H1222">
            <v>68</v>
          </cell>
          <cell r="I1222">
            <v>37.853624000000003</v>
          </cell>
          <cell r="J1222">
            <v>-122.25995399999999</v>
          </cell>
          <cell r="K1222" t="str">
            <v>BERKELEY</v>
          </cell>
          <cell r="L1222" t="str">
            <v>ALAMEDA</v>
          </cell>
          <cell r="M1222">
            <v>2</v>
          </cell>
        </row>
        <row r="1223">
          <cell r="A1223">
            <v>52424</v>
          </cell>
          <cell r="B1223" t="str">
            <v>WEEKDAY</v>
          </cell>
          <cell r="C1223">
            <v>971</v>
          </cell>
          <cell r="D1223">
            <v>305590</v>
          </cell>
          <cell r="E1223" t="str">
            <v>TELEGRAPH AV &amp; RUSSELL ST</v>
          </cell>
          <cell r="F1223">
            <v>31</v>
          </cell>
          <cell r="G1223">
            <v>14</v>
          </cell>
          <cell r="H1223">
            <v>45</v>
          </cell>
          <cell r="I1223">
            <v>37.857944000000003</v>
          </cell>
          <cell r="J1223">
            <v>-122.25938499999999</v>
          </cell>
          <cell r="K1223" t="str">
            <v>BERKELEY</v>
          </cell>
          <cell r="L1223" t="str">
            <v>ALAMEDA</v>
          </cell>
          <cell r="M1223">
            <v>2</v>
          </cell>
        </row>
        <row r="1224">
          <cell r="A1224">
            <v>51005</v>
          </cell>
          <cell r="B1224" t="str">
            <v>WEEKDAY</v>
          </cell>
          <cell r="C1224">
            <v>861</v>
          </cell>
          <cell r="D1224">
            <v>305600</v>
          </cell>
          <cell r="E1224" t="str">
            <v>TELEGRAPH AV &amp; STUART ST</v>
          </cell>
          <cell r="F1224">
            <v>39</v>
          </cell>
          <cell r="G1224">
            <v>12</v>
          </cell>
          <cell r="H1224">
            <v>51</v>
          </cell>
          <cell r="I1224">
            <v>37.859912000000001</v>
          </cell>
          <cell r="J1224">
            <v>-122.25908099999999</v>
          </cell>
          <cell r="K1224" t="str">
            <v>BERKELEY</v>
          </cell>
          <cell r="L1224" t="str">
            <v>ALAMEDA</v>
          </cell>
          <cell r="M1224">
            <v>2</v>
          </cell>
        </row>
        <row r="1225">
          <cell r="A1225">
            <v>51114</v>
          </cell>
          <cell r="B1225" t="str">
            <v>WEEKDAY</v>
          </cell>
          <cell r="C1225">
            <v>534</v>
          </cell>
          <cell r="D1225">
            <v>305630</v>
          </cell>
          <cell r="E1225" t="str">
            <v>TELEGRAPH AV &amp; WEBSTER ST</v>
          </cell>
          <cell r="F1225">
            <v>57</v>
          </cell>
          <cell r="G1225">
            <v>34</v>
          </cell>
          <cell r="H1225">
            <v>91</v>
          </cell>
          <cell r="I1225">
            <v>37.855097000000001</v>
          </cell>
          <cell r="J1225">
            <v>-122.259744</v>
          </cell>
          <cell r="K1225" t="str">
            <v>BERKELEY</v>
          </cell>
          <cell r="L1225" t="str">
            <v>ALAMEDA</v>
          </cell>
          <cell r="M1225">
            <v>2</v>
          </cell>
        </row>
        <row r="1226">
          <cell r="A1226">
            <v>53451</v>
          </cell>
          <cell r="B1226" t="str">
            <v>WEEKDAY</v>
          </cell>
          <cell r="C1226">
            <v>3499</v>
          </cell>
          <cell r="D1226">
            <v>305690</v>
          </cell>
          <cell r="E1226" t="str">
            <v>TUNNEL RD &amp; BRIDGE RD</v>
          </cell>
          <cell r="F1226">
            <v>0</v>
          </cell>
          <cell r="G1226">
            <v>4</v>
          </cell>
          <cell r="H1226">
            <v>5</v>
          </cell>
          <cell r="I1226">
            <v>37.855266999999998</v>
          </cell>
          <cell r="J1226">
            <v>-122.238248</v>
          </cell>
          <cell r="K1226" t="str">
            <v>BERKELEY</v>
          </cell>
          <cell r="L1226" t="str">
            <v>ALAMEDA</v>
          </cell>
          <cell r="M1226">
            <v>2</v>
          </cell>
        </row>
        <row r="1227">
          <cell r="A1227">
            <v>51252</v>
          </cell>
          <cell r="B1227" t="str">
            <v>WEEKDAY</v>
          </cell>
          <cell r="C1227">
            <v>4063</v>
          </cell>
          <cell r="D1227">
            <v>305700</v>
          </cell>
          <cell r="E1227" t="str">
            <v>TUNNEL RD &amp; DOMINGO AV</v>
          </cell>
          <cell r="F1227">
            <v>0</v>
          </cell>
          <cell r="G1227">
            <v>2</v>
          </cell>
          <cell r="H1227">
            <v>2</v>
          </cell>
          <cell r="I1227">
            <v>37.857916000000003</v>
          </cell>
          <cell r="J1227">
            <v>-122.24347899999999</v>
          </cell>
          <cell r="K1227" t="str">
            <v>BERKELEY</v>
          </cell>
          <cell r="L1227" t="str">
            <v>ALAMEDA</v>
          </cell>
          <cell r="M1227">
            <v>2</v>
          </cell>
        </row>
        <row r="1228">
          <cell r="A1228">
            <v>57807</v>
          </cell>
          <cell r="B1228" t="str">
            <v>WEEKDAY</v>
          </cell>
          <cell r="C1228">
            <v>4733</v>
          </cell>
          <cell r="D1228">
            <v>305710</v>
          </cell>
          <cell r="E1228" t="str">
            <v>TUNNEL RD &amp; ROBLE RD</v>
          </cell>
          <cell r="F1228">
            <v>0</v>
          </cell>
          <cell r="G1228">
            <v>0</v>
          </cell>
          <cell r="H1228">
            <v>0</v>
          </cell>
          <cell r="I1228">
            <v>37.854210999999999</v>
          </cell>
          <cell r="J1228">
            <v>-122.236682</v>
          </cell>
          <cell r="K1228" t="str">
            <v>BERKELEY</v>
          </cell>
          <cell r="L1228" t="str">
            <v>ALAMEDA</v>
          </cell>
          <cell r="M1228">
            <v>2</v>
          </cell>
        </row>
        <row r="1229">
          <cell r="A1229">
            <v>53452</v>
          </cell>
          <cell r="B1229" t="str">
            <v>WEEKDAY</v>
          </cell>
          <cell r="C1229">
            <v>4705</v>
          </cell>
          <cell r="D1229">
            <v>305720</v>
          </cell>
          <cell r="E1229" t="str">
            <v>TUNNEL RD &amp; THE UPLANDS</v>
          </cell>
          <cell r="F1229">
            <v>0</v>
          </cell>
          <cell r="G1229">
            <v>0</v>
          </cell>
          <cell r="H1229">
            <v>0</v>
          </cell>
          <cell r="I1229">
            <v>37.855283</v>
          </cell>
          <cell r="J1229">
            <v>-122.238986</v>
          </cell>
          <cell r="K1229" t="str">
            <v>BERKELEY</v>
          </cell>
          <cell r="L1229" t="str">
            <v>ALAMEDA</v>
          </cell>
          <cell r="M1229">
            <v>2</v>
          </cell>
        </row>
        <row r="1230">
          <cell r="A1230">
            <v>57817</v>
          </cell>
          <cell r="B1230" t="str">
            <v>WEEKDAY</v>
          </cell>
          <cell r="C1230">
            <v>4333</v>
          </cell>
          <cell r="D1230">
            <v>305730</v>
          </cell>
          <cell r="E1230" t="str">
            <v>TUNNEL RD &amp; VICENTE RD</v>
          </cell>
          <cell r="F1230">
            <v>1</v>
          </cell>
          <cell r="G1230">
            <v>0</v>
          </cell>
          <cell r="H1230">
            <v>1</v>
          </cell>
          <cell r="I1230">
            <v>37.853890999999997</v>
          </cell>
          <cell r="J1230">
            <v>-122.23607</v>
          </cell>
          <cell r="K1230" t="str">
            <v>BERKELEY</v>
          </cell>
          <cell r="L1230" t="str">
            <v>ALAMEDA</v>
          </cell>
          <cell r="M1230">
            <v>2</v>
          </cell>
        </row>
        <row r="1231">
          <cell r="A1231">
            <v>55967</v>
          </cell>
          <cell r="B1231" t="str">
            <v>WEEKDAY</v>
          </cell>
          <cell r="C1231">
            <v>253</v>
          </cell>
          <cell r="D1231">
            <v>305750</v>
          </cell>
          <cell r="E1231" t="str">
            <v>PIEDMONT AV &amp; UC FACULTY CLU</v>
          </cell>
          <cell r="F1231">
            <v>45</v>
          </cell>
          <cell r="G1231">
            <v>132</v>
          </cell>
          <cell r="H1231">
            <v>177</v>
          </cell>
          <cell r="I1231">
            <v>37.871029999999998</v>
          </cell>
          <cell r="J1231">
            <v>-122.252824</v>
          </cell>
          <cell r="K1231" t="str">
            <v>BERKELEY</v>
          </cell>
          <cell r="L1231" t="str">
            <v>ALAMEDA</v>
          </cell>
          <cell r="M1231">
            <v>2</v>
          </cell>
        </row>
        <row r="1232">
          <cell r="A1232">
            <v>58778</v>
          </cell>
          <cell r="B1232" t="str">
            <v>WEEKDAY</v>
          </cell>
          <cell r="C1232">
            <v>1649</v>
          </cell>
          <cell r="D1232">
            <v>306120</v>
          </cell>
          <cell r="E1232" t="str">
            <v>WARRING ST &amp; DERBY ST</v>
          </cell>
          <cell r="F1232">
            <v>21</v>
          </cell>
          <cell r="G1232">
            <v>3</v>
          </cell>
          <cell r="H1232">
            <v>24</v>
          </cell>
          <cell r="I1232">
            <v>37.862732999999999</v>
          </cell>
          <cell r="J1232">
            <v>-122.250117</v>
          </cell>
          <cell r="K1232" t="str">
            <v>BERKELEY</v>
          </cell>
          <cell r="L1232" t="str">
            <v>ALAMEDA</v>
          </cell>
          <cell r="M1232">
            <v>2</v>
          </cell>
        </row>
        <row r="1233">
          <cell r="A1233">
            <v>54767</v>
          </cell>
          <cell r="B1233" t="str">
            <v>WEEKDAY</v>
          </cell>
          <cell r="C1233">
            <v>2412</v>
          </cell>
          <cell r="D1233">
            <v>306130</v>
          </cell>
          <cell r="E1233" t="str">
            <v>WARRING ST &amp; DERBY ST</v>
          </cell>
          <cell r="F1233">
            <v>2</v>
          </cell>
          <cell r="G1233">
            <v>11</v>
          </cell>
          <cell r="H1233">
            <v>12</v>
          </cell>
          <cell r="I1233">
            <v>37.862462000000001</v>
          </cell>
          <cell r="J1233">
            <v>-122.250202</v>
          </cell>
          <cell r="K1233" t="str">
            <v>BERKELEY</v>
          </cell>
          <cell r="L1233" t="str">
            <v>ALAMEDA</v>
          </cell>
          <cell r="M1233">
            <v>2</v>
          </cell>
        </row>
        <row r="1234">
          <cell r="A1234">
            <v>55664</v>
          </cell>
          <cell r="B1234" t="str">
            <v>WEEKDAY</v>
          </cell>
          <cell r="C1234">
            <v>419</v>
          </cell>
          <cell r="D1234">
            <v>306140</v>
          </cell>
          <cell r="E1234" t="str">
            <v>WARRING ST &amp; PARKER ST</v>
          </cell>
          <cell r="F1234">
            <v>112</v>
          </cell>
          <cell r="G1234">
            <v>3</v>
          </cell>
          <cell r="H1234">
            <v>115</v>
          </cell>
          <cell r="I1234">
            <v>37.864497999999998</v>
          </cell>
          <cell r="J1234">
            <v>-122.250283</v>
          </cell>
          <cell r="K1234" t="str">
            <v>BERKELEY</v>
          </cell>
          <cell r="L1234" t="str">
            <v>ALAMEDA</v>
          </cell>
          <cell r="M1234">
            <v>2</v>
          </cell>
        </row>
        <row r="1235">
          <cell r="A1235">
            <v>59114</v>
          </cell>
          <cell r="B1235" t="str">
            <v>WEEKDAY</v>
          </cell>
          <cell r="C1235">
            <v>433</v>
          </cell>
          <cell r="D1235">
            <v>306150</v>
          </cell>
          <cell r="E1235" t="str">
            <v>WARRING ST &amp; PARKER ST</v>
          </cell>
          <cell r="F1235">
            <v>4</v>
          </cell>
          <cell r="G1235">
            <v>107</v>
          </cell>
          <cell r="H1235">
            <v>111</v>
          </cell>
          <cell r="I1235">
            <v>37.864248000000003</v>
          </cell>
          <cell r="J1235">
            <v>-122.250371</v>
          </cell>
          <cell r="K1235" t="str">
            <v>BERKELEY</v>
          </cell>
          <cell r="L1235" t="str">
            <v>ALAMEDA</v>
          </cell>
          <cell r="M1235">
            <v>2</v>
          </cell>
        </row>
        <row r="1236">
          <cell r="A1236">
            <v>50991</v>
          </cell>
          <cell r="B1236" t="str">
            <v>WEEKDAY</v>
          </cell>
          <cell r="C1236">
            <v>3564</v>
          </cell>
          <cell r="D1236">
            <v>306520</v>
          </cell>
          <cell r="E1236" t="str">
            <v>CENTENNIAL DR &amp; PARKING LOT</v>
          </cell>
          <cell r="F1236">
            <v>2</v>
          </cell>
          <cell r="G1236">
            <v>2</v>
          </cell>
          <cell r="H1236">
            <v>4</v>
          </cell>
          <cell r="I1236">
            <v>37.881065999999997</v>
          </cell>
          <cell r="J1236">
            <v>-122.246492</v>
          </cell>
          <cell r="K1236" t="str">
            <v>BERKELEY</v>
          </cell>
          <cell r="L1236" t="str">
            <v>ALAMEDA</v>
          </cell>
          <cell r="M1236">
            <v>2</v>
          </cell>
        </row>
        <row r="1237">
          <cell r="A1237">
            <v>54655</v>
          </cell>
          <cell r="B1237" t="str">
            <v>WEEKDAY</v>
          </cell>
          <cell r="C1237">
            <v>73</v>
          </cell>
          <cell r="D1237">
            <v>306530</v>
          </cell>
          <cell r="E1237" t="str">
            <v>BANCROFT WAY &amp; ELLSWORTH ST</v>
          </cell>
          <cell r="F1237">
            <v>193</v>
          </cell>
          <cell r="G1237">
            <v>192</v>
          </cell>
          <cell r="H1237">
            <v>385</v>
          </cell>
          <cell r="I1237">
            <v>37.868161000000001</v>
          </cell>
          <cell r="J1237">
            <v>-122.264107</v>
          </cell>
          <cell r="K1237" t="str">
            <v>BERKELEY</v>
          </cell>
          <cell r="L1237" t="str">
            <v>ALAMEDA</v>
          </cell>
          <cell r="M1237">
            <v>2</v>
          </cell>
        </row>
        <row r="1238">
          <cell r="A1238">
            <v>58558</v>
          </cell>
          <cell r="B1238" t="str">
            <v>WEEKDAY</v>
          </cell>
          <cell r="C1238">
            <v>290</v>
          </cell>
          <cell r="D1238">
            <v>306550</v>
          </cell>
          <cell r="E1238" t="str">
            <v>HEARST AV &amp; ARCH ST</v>
          </cell>
          <cell r="F1238">
            <v>108</v>
          </cell>
          <cell r="G1238">
            <v>47</v>
          </cell>
          <cell r="H1238">
            <v>155</v>
          </cell>
          <cell r="I1238">
            <v>37.874389000000001</v>
          </cell>
          <cell r="J1238">
            <v>-122.263983</v>
          </cell>
          <cell r="K1238" t="str">
            <v>BERKELEY</v>
          </cell>
          <cell r="L1238" t="str">
            <v>ALAMEDA</v>
          </cell>
          <cell r="M1238">
            <v>2</v>
          </cell>
        </row>
        <row r="1239">
          <cell r="A1239">
            <v>54855</v>
          </cell>
          <cell r="B1239" t="str">
            <v>WEEKDAY</v>
          </cell>
          <cell r="C1239">
            <v>649</v>
          </cell>
          <cell r="D1239">
            <v>600010</v>
          </cell>
          <cell r="E1239" t="str">
            <v>40TH ST &amp; EMERY ST</v>
          </cell>
          <cell r="F1239">
            <v>42</v>
          </cell>
          <cell r="G1239">
            <v>30</v>
          </cell>
          <cell r="H1239">
            <v>72</v>
          </cell>
          <cell r="I1239">
            <v>37.830505000000002</v>
          </cell>
          <cell r="J1239">
            <v>-122.280784</v>
          </cell>
          <cell r="K1239" t="str">
            <v>EMERYVILLE</v>
          </cell>
          <cell r="L1239" t="str">
            <v>ALAMEDA</v>
          </cell>
          <cell r="M1239">
            <v>2</v>
          </cell>
        </row>
        <row r="1240">
          <cell r="A1240">
            <v>56771</v>
          </cell>
          <cell r="B1240" t="str">
            <v>WEEKDAY</v>
          </cell>
          <cell r="C1240">
            <v>1960</v>
          </cell>
          <cell r="D1240">
            <v>600030</v>
          </cell>
          <cell r="E1240" t="str">
            <v>40TH ST &amp; HARLAN ST</v>
          </cell>
          <cell r="F1240">
            <v>12</v>
          </cell>
          <cell r="G1240">
            <v>6</v>
          </cell>
          <cell r="H1240">
            <v>18</v>
          </cell>
          <cell r="I1240">
            <v>37.82996</v>
          </cell>
          <cell r="J1240">
            <v>-122.28276099999999</v>
          </cell>
          <cell r="K1240" t="str">
            <v>EMERYVILLE</v>
          </cell>
          <cell r="L1240" t="str">
            <v>ALAMEDA</v>
          </cell>
          <cell r="M1240">
            <v>2</v>
          </cell>
        </row>
        <row r="1241">
          <cell r="A1241">
            <v>56610</v>
          </cell>
          <cell r="B1241" t="str">
            <v>WEEKDAY</v>
          </cell>
          <cell r="C1241">
            <v>1690</v>
          </cell>
          <cell r="D1241">
            <v>600040</v>
          </cell>
          <cell r="E1241" t="str">
            <v>40TH ST &amp; HARLAN ST</v>
          </cell>
          <cell r="F1241">
            <v>7</v>
          </cell>
          <cell r="G1241">
            <v>15</v>
          </cell>
          <cell r="H1241">
            <v>23</v>
          </cell>
          <cell r="I1241">
            <v>37.830477000000002</v>
          </cell>
          <cell r="J1241">
            <v>-122.283134</v>
          </cell>
          <cell r="K1241" t="str">
            <v>EMERYVILLE</v>
          </cell>
          <cell r="L1241" t="str">
            <v>ALAMEDA</v>
          </cell>
          <cell r="M1241">
            <v>2</v>
          </cell>
        </row>
        <row r="1242">
          <cell r="A1242">
            <v>50577</v>
          </cell>
          <cell r="B1242" t="str">
            <v>WEEKDAY</v>
          </cell>
          <cell r="C1242">
            <v>1441</v>
          </cell>
          <cell r="D1242">
            <v>600050</v>
          </cell>
          <cell r="E1242" t="str">
            <v>40TH ST &amp; HOLLIS ST</v>
          </cell>
          <cell r="F1242">
            <v>21</v>
          </cell>
          <cell r="G1242">
            <v>8</v>
          </cell>
          <cell r="H1242">
            <v>29</v>
          </cell>
          <cell r="I1242">
            <v>37.829683000000003</v>
          </cell>
          <cell r="J1242">
            <v>-122.28399899999999</v>
          </cell>
          <cell r="K1242" t="str">
            <v>EMERYVILLE</v>
          </cell>
          <cell r="L1242" t="str">
            <v>ALAMEDA</v>
          </cell>
          <cell r="M1242">
            <v>2</v>
          </cell>
        </row>
        <row r="1243">
          <cell r="A1243">
            <v>57578</v>
          </cell>
          <cell r="B1243" t="str">
            <v>WEEKDAY</v>
          </cell>
          <cell r="C1243">
            <v>806</v>
          </cell>
          <cell r="D1243">
            <v>600060</v>
          </cell>
          <cell r="E1243" t="str">
            <v>40TH ST &amp; HOLLIS ST</v>
          </cell>
          <cell r="F1243">
            <v>18</v>
          </cell>
          <cell r="G1243">
            <v>36</v>
          </cell>
          <cell r="H1243">
            <v>54</v>
          </cell>
          <cell r="I1243">
            <v>37.830055000000002</v>
          </cell>
          <cell r="J1243">
            <v>-122.28519300000001</v>
          </cell>
          <cell r="K1243" t="str">
            <v>EMERYVILLE</v>
          </cell>
          <cell r="L1243" t="str">
            <v>ALAMEDA</v>
          </cell>
          <cell r="M1243">
            <v>2</v>
          </cell>
        </row>
        <row r="1244">
          <cell r="A1244">
            <v>56772</v>
          </cell>
          <cell r="B1244" t="str">
            <v>WEEKDAY</v>
          </cell>
          <cell r="C1244">
            <v>3637</v>
          </cell>
          <cell r="D1244">
            <v>600190</v>
          </cell>
          <cell r="E1244" t="str">
            <v>65TH ST &amp; SHELLMOUND ST</v>
          </cell>
          <cell r="F1244">
            <v>4</v>
          </cell>
          <cell r="G1244">
            <v>0</v>
          </cell>
          <cell r="H1244">
            <v>4</v>
          </cell>
          <cell r="I1244">
            <v>37.846215999999998</v>
          </cell>
          <cell r="J1244">
            <v>-122.29532500000001</v>
          </cell>
          <cell r="K1244" t="str">
            <v>EMERYVILLE</v>
          </cell>
          <cell r="L1244" t="str">
            <v>ALAMEDA</v>
          </cell>
          <cell r="M1244">
            <v>2</v>
          </cell>
        </row>
        <row r="1245">
          <cell r="A1245">
            <v>52782</v>
          </cell>
          <cell r="B1245" t="str">
            <v>WEEKDAY</v>
          </cell>
          <cell r="C1245">
            <v>1076</v>
          </cell>
          <cell r="D1245">
            <v>600200</v>
          </cell>
          <cell r="E1245" t="str">
            <v>65TH ST &amp; SHELLMOUND ST</v>
          </cell>
          <cell r="F1245">
            <v>32</v>
          </cell>
          <cell r="G1245">
            <v>8</v>
          </cell>
          <cell r="H1245">
            <v>41</v>
          </cell>
          <cell r="I1245">
            <v>37.846232000000001</v>
          </cell>
          <cell r="J1245">
            <v>-122.29419799999999</v>
          </cell>
          <cell r="K1245" t="str">
            <v>EMERYVILLE</v>
          </cell>
          <cell r="L1245" t="str">
            <v>ALAMEDA</v>
          </cell>
          <cell r="M1245">
            <v>2</v>
          </cell>
        </row>
        <row r="1246">
          <cell r="A1246">
            <v>54434</v>
          </cell>
          <cell r="B1246" t="str">
            <v>WEEKDAY</v>
          </cell>
          <cell r="C1246">
            <v>3247</v>
          </cell>
          <cell r="D1246">
            <v>600260</v>
          </cell>
          <cell r="E1246" t="str">
            <v>CHRISTIE AV &amp; 64TH ST</v>
          </cell>
          <cell r="F1246">
            <v>6</v>
          </cell>
          <cell r="G1246">
            <v>0</v>
          </cell>
          <cell r="H1246">
            <v>6</v>
          </cell>
          <cell r="I1246">
            <v>37.843721000000002</v>
          </cell>
          <cell r="J1246">
            <v>-122.29579099999999</v>
          </cell>
          <cell r="K1246" t="str">
            <v>EMERYVILLE</v>
          </cell>
          <cell r="L1246" t="str">
            <v>ALAMEDA</v>
          </cell>
          <cell r="M1246">
            <v>2</v>
          </cell>
        </row>
        <row r="1247">
          <cell r="A1247">
            <v>52785</v>
          </cell>
          <cell r="B1247" t="str">
            <v>WEEKDAY</v>
          </cell>
          <cell r="C1247">
            <v>662</v>
          </cell>
          <cell r="D1247">
            <v>600270</v>
          </cell>
          <cell r="E1247" t="str">
            <v>CHRISTIE AV &amp; 64TH ST</v>
          </cell>
          <cell r="F1247">
            <v>42</v>
          </cell>
          <cell r="G1247">
            <v>27</v>
          </cell>
          <cell r="H1247">
            <v>70</v>
          </cell>
          <cell r="I1247">
            <v>37.844468999999997</v>
          </cell>
          <cell r="J1247">
            <v>-122.295468</v>
          </cell>
          <cell r="K1247" t="str">
            <v>EMERYVILLE</v>
          </cell>
          <cell r="L1247" t="str">
            <v>ALAMEDA</v>
          </cell>
          <cell r="M1247">
            <v>2</v>
          </cell>
        </row>
        <row r="1248">
          <cell r="A1248">
            <v>53734</v>
          </cell>
          <cell r="B1248" t="str">
            <v>WEEKDAY</v>
          </cell>
          <cell r="C1248">
            <v>3698</v>
          </cell>
          <cell r="D1248">
            <v>600280</v>
          </cell>
          <cell r="E1248" t="str">
            <v>CHRISTIE AV &amp; 65TH ST</v>
          </cell>
          <cell r="F1248">
            <v>3</v>
          </cell>
          <cell r="G1248">
            <v>1</v>
          </cell>
          <cell r="H1248">
            <v>4</v>
          </cell>
          <cell r="I1248">
            <v>37.846094000000001</v>
          </cell>
          <cell r="J1248">
            <v>-122.295384</v>
          </cell>
          <cell r="K1248" t="str">
            <v>EMERYVILLE</v>
          </cell>
          <cell r="L1248" t="str">
            <v>ALAMEDA</v>
          </cell>
          <cell r="M1248">
            <v>2</v>
          </cell>
        </row>
        <row r="1249">
          <cell r="A1249">
            <v>51163</v>
          </cell>
          <cell r="B1249" t="str">
            <v>WEEKDAY</v>
          </cell>
          <cell r="C1249">
            <v>940</v>
          </cell>
          <cell r="D1249">
            <v>600290</v>
          </cell>
          <cell r="E1249" t="str">
            <v>CHRISTIE AV &amp; 65TH ST</v>
          </cell>
          <cell r="F1249">
            <v>45</v>
          </cell>
          <cell r="G1249">
            <v>1</v>
          </cell>
          <cell r="H1249">
            <v>46</v>
          </cell>
          <cell r="I1249">
            <v>37.84478</v>
          </cell>
          <cell r="J1249">
            <v>-122.29595</v>
          </cell>
          <cell r="K1249" t="str">
            <v>EMERYVILLE</v>
          </cell>
          <cell r="L1249" t="str">
            <v>ALAMEDA</v>
          </cell>
          <cell r="M1249">
            <v>2</v>
          </cell>
        </row>
        <row r="1250">
          <cell r="A1250">
            <v>58617</v>
          </cell>
          <cell r="B1250" t="str">
            <v>WEEKDAY</v>
          </cell>
          <cell r="C1250">
            <v>370</v>
          </cell>
          <cell r="D1250">
            <v>600300</v>
          </cell>
          <cell r="E1250" t="str">
            <v>CHRISTIE ST &amp; LYONS RESTAURA</v>
          </cell>
          <cell r="F1250">
            <v>84</v>
          </cell>
          <cell r="G1250">
            <v>43</v>
          </cell>
          <cell r="H1250">
            <v>126</v>
          </cell>
          <cell r="I1250">
            <v>37.837217000000003</v>
          </cell>
          <cell r="J1250">
            <v>-122.294355</v>
          </cell>
          <cell r="K1250" t="str">
            <v>EMERYVILLE</v>
          </cell>
          <cell r="L1250" t="str">
            <v>ALAMEDA</v>
          </cell>
          <cell r="M1250">
            <v>2</v>
          </cell>
        </row>
        <row r="1251">
          <cell r="A1251">
            <v>59886</v>
          </cell>
          <cell r="B1251" t="str">
            <v>WEEKDAY</v>
          </cell>
          <cell r="C1251">
            <v>2209</v>
          </cell>
          <cell r="D1251">
            <v>600330</v>
          </cell>
          <cell r="E1251" t="str">
            <v>HOLLIS ST &amp; 45TH ST</v>
          </cell>
          <cell r="F1251">
            <v>6</v>
          </cell>
          <cell r="G1251">
            <v>8</v>
          </cell>
          <cell r="H1251">
            <v>15</v>
          </cell>
          <cell r="I1251">
            <v>37.83325</v>
          </cell>
          <cell r="J1251">
            <v>-122.286405</v>
          </cell>
          <cell r="K1251" t="str">
            <v>EMERYVILLE</v>
          </cell>
          <cell r="L1251" t="str">
            <v>ALAMEDA</v>
          </cell>
          <cell r="M1251">
            <v>2</v>
          </cell>
        </row>
        <row r="1252">
          <cell r="A1252">
            <v>53235</v>
          </cell>
          <cell r="B1252" t="str">
            <v>WEEKDAY</v>
          </cell>
          <cell r="C1252">
            <v>2474</v>
          </cell>
          <cell r="D1252">
            <v>600340</v>
          </cell>
          <cell r="E1252" t="str">
            <v>HOLLIS ST &amp; 45TH ST</v>
          </cell>
          <cell r="F1252">
            <v>7</v>
          </cell>
          <cell r="G1252">
            <v>5</v>
          </cell>
          <cell r="H1252">
            <v>12</v>
          </cell>
          <cell r="I1252">
            <v>37.833238999999999</v>
          </cell>
          <cell r="J1252">
            <v>-122.286602</v>
          </cell>
          <cell r="K1252" t="str">
            <v>EMERYVILLE</v>
          </cell>
          <cell r="L1252" t="str">
            <v>ALAMEDA</v>
          </cell>
          <cell r="M1252">
            <v>2</v>
          </cell>
        </row>
        <row r="1253">
          <cell r="A1253">
            <v>50543</v>
          </cell>
          <cell r="B1253" t="str">
            <v>WEEKDAY</v>
          </cell>
          <cell r="C1253">
            <v>3646</v>
          </cell>
          <cell r="D1253">
            <v>600350</v>
          </cell>
          <cell r="E1253" t="str">
            <v>HOLLIS ST &amp; 53RD ST</v>
          </cell>
          <cell r="F1253">
            <v>0</v>
          </cell>
          <cell r="G1253">
            <v>4</v>
          </cell>
          <cell r="H1253">
            <v>4</v>
          </cell>
          <cell r="I1253">
            <v>37.836266000000002</v>
          </cell>
          <cell r="J1253">
            <v>-122.287606</v>
          </cell>
          <cell r="K1253" t="str">
            <v>EMERYVILLE</v>
          </cell>
          <cell r="L1253" t="str">
            <v>ALAMEDA</v>
          </cell>
          <cell r="M1253">
            <v>2</v>
          </cell>
        </row>
        <row r="1254">
          <cell r="A1254">
            <v>53397</v>
          </cell>
          <cell r="B1254" t="str">
            <v>WEEKDAY</v>
          </cell>
          <cell r="C1254">
            <v>3693</v>
          </cell>
          <cell r="D1254">
            <v>600360</v>
          </cell>
          <cell r="E1254" t="str">
            <v>HOLLIS ST &amp; 53RD ST</v>
          </cell>
          <cell r="F1254">
            <v>3</v>
          </cell>
          <cell r="G1254">
            <v>1</v>
          </cell>
          <cell r="H1254">
            <v>4</v>
          </cell>
          <cell r="I1254">
            <v>37.835771999999999</v>
          </cell>
          <cell r="J1254">
            <v>-122.287612</v>
          </cell>
          <cell r="K1254" t="str">
            <v>EMERYVILLE</v>
          </cell>
          <cell r="L1254" t="str">
            <v>ALAMEDA</v>
          </cell>
          <cell r="M1254">
            <v>2</v>
          </cell>
        </row>
        <row r="1255">
          <cell r="A1255">
            <v>56773</v>
          </cell>
          <cell r="B1255" t="str">
            <v>WEEKDAY</v>
          </cell>
          <cell r="C1255">
            <v>1154</v>
          </cell>
          <cell r="D1255">
            <v>600380</v>
          </cell>
          <cell r="E1255" t="str">
            <v>HOLLIS ST &amp; 65TH ST</v>
          </cell>
          <cell r="F1255">
            <v>29</v>
          </cell>
          <cell r="G1255">
            <v>8</v>
          </cell>
          <cell r="H1255">
            <v>37</v>
          </cell>
          <cell r="I1255">
            <v>37.847016000000004</v>
          </cell>
          <cell r="J1255">
            <v>-122.291498</v>
          </cell>
          <cell r="K1255" t="str">
            <v>EMERYVILLE</v>
          </cell>
          <cell r="L1255" t="str">
            <v>ALAMEDA</v>
          </cell>
          <cell r="M1255">
            <v>2</v>
          </cell>
        </row>
        <row r="1256">
          <cell r="A1256">
            <v>55843</v>
          </cell>
          <cell r="B1256" t="str">
            <v>WEEKDAY</v>
          </cell>
          <cell r="C1256">
            <v>2268</v>
          </cell>
          <cell r="D1256">
            <v>600390</v>
          </cell>
          <cell r="E1256" t="str">
            <v>HOLLIS ST &amp; 67TH ST</v>
          </cell>
          <cell r="F1256">
            <v>2</v>
          </cell>
          <cell r="G1256">
            <v>12</v>
          </cell>
          <cell r="H1256">
            <v>14</v>
          </cell>
          <cell r="I1256">
            <v>37.848843000000002</v>
          </cell>
          <cell r="J1256">
            <v>-122.292338</v>
          </cell>
          <cell r="K1256" t="str">
            <v>EMERYVILLE</v>
          </cell>
          <cell r="L1256" t="str">
            <v>ALAMEDA</v>
          </cell>
          <cell r="M1256">
            <v>2</v>
          </cell>
        </row>
        <row r="1257">
          <cell r="A1257">
            <v>54989</v>
          </cell>
          <cell r="B1257" t="str">
            <v>WEEKDAY</v>
          </cell>
          <cell r="C1257">
            <v>2599</v>
          </cell>
          <cell r="D1257">
            <v>600400</v>
          </cell>
          <cell r="E1257" t="str">
            <v>HOLLIS ST &amp; 67TH ST</v>
          </cell>
          <cell r="F1257">
            <v>9</v>
          </cell>
          <cell r="G1257">
            <v>2</v>
          </cell>
          <cell r="H1257">
            <v>11</v>
          </cell>
          <cell r="I1257">
            <v>37.849043000000002</v>
          </cell>
          <cell r="J1257">
            <v>-122.292163</v>
          </cell>
          <cell r="K1257" t="str">
            <v>EMERYVILLE</v>
          </cell>
          <cell r="L1257" t="str">
            <v>ALAMEDA</v>
          </cell>
          <cell r="M1257">
            <v>2</v>
          </cell>
        </row>
        <row r="1258">
          <cell r="A1258">
            <v>56779</v>
          </cell>
          <cell r="B1258" t="str">
            <v>WEEKDAY</v>
          </cell>
          <cell r="C1258">
            <v>1419</v>
          </cell>
          <cell r="D1258">
            <v>600410</v>
          </cell>
          <cell r="E1258" t="str">
            <v>HOLLIS ST &amp; 40TH ST</v>
          </cell>
          <cell r="F1258">
            <v>3</v>
          </cell>
          <cell r="G1258">
            <v>27</v>
          </cell>
          <cell r="H1258">
            <v>29</v>
          </cell>
          <cell r="I1258">
            <v>37.829203999999997</v>
          </cell>
          <cell r="J1258">
            <v>-122.28502899999999</v>
          </cell>
          <cell r="K1258" t="str">
            <v>EMERYVILLE</v>
          </cell>
          <cell r="L1258" t="str">
            <v>ALAMEDA</v>
          </cell>
          <cell r="M1258">
            <v>2</v>
          </cell>
        </row>
        <row r="1259">
          <cell r="A1259">
            <v>59559</v>
          </cell>
          <cell r="B1259" t="str">
            <v>WEEKDAY</v>
          </cell>
          <cell r="C1259">
            <v>1304</v>
          </cell>
          <cell r="D1259">
            <v>600420</v>
          </cell>
          <cell r="E1259" t="str">
            <v>HOLLIS ST &amp; 40TH ST</v>
          </cell>
          <cell r="F1259">
            <v>29</v>
          </cell>
          <cell r="G1259">
            <v>4</v>
          </cell>
          <cell r="H1259">
            <v>32</v>
          </cell>
          <cell r="I1259">
            <v>37.829549999999998</v>
          </cell>
          <cell r="J1259">
            <v>-122.28538399999999</v>
          </cell>
          <cell r="K1259" t="str">
            <v>EMERYVILLE</v>
          </cell>
          <cell r="L1259" t="str">
            <v>ALAMEDA</v>
          </cell>
          <cell r="M1259">
            <v>2</v>
          </cell>
        </row>
        <row r="1260">
          <cell r="A1260">
            <v>54314</v>
          </cell>
          <cell r="B1260" t="str">
            <v>WEEKDAY</v>
          </cell>
          <cell r="C1260">
            <v>3539</v>
          </cell>
          <cell r="D1260">
            <v>600440</v>
          </cell>
          <cell r="E1260" t="str">
            <v>HOLLIS ST &amp; STANFORD AV</v>
          </cell>
          <cell r="F1260">
            <v>4</v>
          </cell>
          <cell r="G1260">
            <v>1</v>
          </cell>
          <cell r="H1260">
            <v>4</v>
          </cell>
          <cell r="I1260">
            <v>37.838636000000001</v>
          </cell>
          <cell r="J1260">
            <v>-122.28897600000001</v>
          </cell>
          <cell r="K1260" t="str">
            <v>EMERYVILLE</v>
          </cell>
          <cell r="L1260" t="str">
            <v>ALAMEDA</v>
          </cell>
          <cell r="M1260">
            <v>2</v>
          </cell>
        </row>
        <row r="1261">
          <cell r="A1261">
            <v>57751</v>
          </cell>
          <cell r="B1261" t="str">
            <v>WEEKDAY</v>
          </cell>
          <cell r="C1261">
            <v>769</v>
          </cell>
          <cell r="D1261">
            <v>600690</v>
          </cell>
          <cell r="E1261" t="str">
            <v>SAN PABLO AV &amp; 37TH ST</v>
          </cell>
          <cell r="F1261">
            <v>23</v>
          </cell>
          <cell r="G1261">
            <v>36</v>
          </cell>
          <cell r="H1261">
            <v>58</v>
          </cell>
          <cell r="I1261">
            <v>37.827621000000001</v>
          </cell>
          <cell r="J1261">
            <v>-122.278667</v>
          </cell>
          <cell r="K1261" t="str">
            <v>EMERYVILLE</v>
          </cell>
          <cell r="L1261" t="str">
            <v>ALAMEDA</v>
          </cell>
          <cell r="M1261">
            <v>2</v>
          </cell>
        </row>
        <row r="1262">
          <cell r="A1262">
            <v>55505</v>
          </cell>
          <cell r="B1262" t="str">
            <v>WEEKDAY</v>
          </cell>
          <cell r="C1262">
            <v>47</v>
          </cell>
          <cell r="D1262">
            <v>600700</v>
          </cell>
          <cell r="E1262" t="str">
            <v>SAN PABLO AV &amp; 40TH ST</v>
          </cell>
          <cell r="F1262">
            <v>225</v>
          </cell>
          <cell r="G1262">
            <v>232</v>
          </cell>
          <cell r="H1262">
            <v>457</v>
          </cell>
          <cell r="I1262">
            <v>37.830575000000003</v>
          </cell>
          <cell r="J1262">
            <v>-122.279849</v>
          </cell>
          <cell r="K1262" t="str">
            <v>EMERYVILLE</v>
          </cell>
          <cell r="L1262" t="str">
            <v>ALAMEDA</v>
          </cell>
          <cell r="M1262">
            <v>2</v>
          </cell>
        </row>
        <row r="1263">
          <cell r="A1263">
            <v>50355</v>
          </cell>
          <cell r="B1263" t="str">
            <v>WEEKDAY</v>
          </cell>
          <cell r="C1263">
            <v>1322</v>
          </cell>
          <cell r="D1263">
            <v>600730</v>
          </cell>
          <cell r="E1263" t="str">
            <v>SAN PABLO AV &amp; 45TH ST</v>
          </cell>
          <cell r="F1263">
            <v>11</v>
          </cell>
          <cell r="G1263">
            <v>21</v>
          </cell>
          <cell r="H1263">
            <v>32</v>
          </cell>
          <cell r="I1263">
            <v>37.834473000000003</v>
          </cell>
          <cell r="J1263">
            <v>-122.280872</v>
          </cell>
          <cell r="K1263" t="str">
            <v>EMERYVILLE</v>
          </cell>
          <cell r="L1263" t="str">
            <v>ALAMEDA</v>
          </cell>
          <cell r="M1263">
            <v>2</v>
          </cell>
        </row>
        <row r="1264">
          <cell r="A1264">
            <v>51990</v>
          </cell>
          <cell r="B1264" t="str">
            <v>WEEKDAY</v>
          </cell>
          <cell r="C1264">
            <v>1971</v>
          </cell>
          <cell r="D1264">
            <v>600750</v>
          </cell>
          <cell r="E1264" t="str">
            <v>SAN PABLO AV &amp; 47TH ST</v>
          </cell>
          <cell r="F1264">
            <v>9</v>
          </cell>
          <cell r="G1264">
            <v>9</v>
          </cell>
          <cell r="H1264">
            <v>18</v>
          </cell>
          <cell r="I1264">
            <v>37.835223999999997</v>
          </cell>
          <cell r="J1264">
            <v>-122.281368</v>
          </cell>
          <cell r="K1264" t="str">
            <v>EMERYVILLE</v>
          </cell>
          <cell r="L1264" t="str">
            <v>ALAMEDA</v>
          </cell>
          <cell r="M1264">
            <v>2</v>
          </cell>
        </row>
        <row r="1265">
          <cell r="A1265">
            <v>52330</v>
          </cell>
          <cell r="B1265" t="str">
            <v>WEEKDAY</v>
          </cell>
          <cell r="C1265">
            <v>1750</v>
          </cell>
          <cell r="D1265">
            <v>600760</v>
          </cell>
          <cell r="E1265" t="str">
            <v>SAN PABLO AV &amp; 47TH ST</v>
          </cell>
          <cell r="F1265">
            <v>12</v>
          </cell>
          <cell r="G1265">
            <v>10</v>
          </cell>
          <cell r="H1265">
            <v>22</v>
          </cell>
          <cell r="I1265">
            <v>37.835917999999999</v>
          </cell>
          <cell r="J1265">
            <v>-122.28133</v>
          </cell>
          <cell r="K1265" t="str">
            <v>EMERYVILLE</v>
          </cell>
          <cell r="L1265" t="str">
            <v>ALAMEDA</v>
          </cell>
          <cell r="M1265">
            <v>2</v>
          </cell>
        </row>
        <row r="1266">
          <cell r="A1266">
            <v>55535</v>
          </cell>
          <cell r="B1266" t="str">
            <v>WEEKDAY</v>
          </cell>
          <cell r="C1266">
            <v>42</v>
          </cell>
          <cell r="D1266">
            <v>600810</v>
          </cell>
          <cell r="E1266" t="str">
            <v>SAN PABLO AV &amp; 40TH ST</v>
          </cell>
          <cell r="F1266">
            <v>248</v>
          </cell>
          <cell r="G1266">
            <v>218</v>
          </cell>
          <cell r="H1266">
            <v>466</v>
          </cell>
          <cell r="I1266">
            <v>37.831474999999998</v>
          </cell>
          <cell r="J1266">
            <v>-122.279916</v>
          </cell>
          <cell r="K1266" t="str">
            <v>EMERYVILLE</v>
          </cell>
          <cell r="L1266" t="str">
            <v>ALAMEDA</v>
          </cell>
          <cell r="M1266">
            <v>2</v>
          </cell>
        </row>
        <row r="1267">
          <cell r="A1267">
            <v>57688</v>
          </cell>
          <cell r="B1267" t="str">
            <v>WEEKDAY</v>
          </cell>
          <cell r="C1267">
            <v>2375</v>
          </cell>
          <cell r="D1267">
            <v>600820</v>
          </cell>
          <cell r="E1267" t="str">
            <v>HOLLIS ST &amp; 59TH ST</v>
          </cell>
          <cell r="F1267">
            <v>1</v>
          </cell>
          <cell r="G1267">
            <v>12</v>
          </cell>
          <cell r="H1267">
            <v>13</v>
          </cell>
          <cell r="I1267">
            <v>37.841549000000001</v>
          </cell>
          <cell r="J1267">
            <v>-122.28980900000001</v>
          </cell>
          <cell r="K1267" t="str">
            <v>EMERYVILLE</v>
          </cell>
          <cell r="L1267" t="str">
            <v>ALAMEDA</v>
          </cell>
          <cell r="M1267">
            <v>2</v>
          </cell>
        </row>
        <row r="1268">
          <cell r="A1268">
            <v>50654</v>
          </cell>
          <cell r="B1268" t="str">
            <v>WEEKDAY</v>
          </cell>
          <cell r="C1268">
            <v>3189</v>
          </cell>
          <cell r="D1268">
            <v>600840</v>
          </cell>
          <cell r="E1268" t="str">
            <v>HOLLIS ST &amp; 64TH ST</v>
          </cell>
          <cell r="F1268">
            <v>0</v>
          </cell>
          <cell r="G1268">
            <v>6</v>
          </cell>
          <cell r="H1268">
            <v>6</v>
          </cell>
          <cell r="I1268">
            <v>37.845056</v>
          </cell>
          <cell r="J1268">
            <v>-122.29089999999999</v>
          </cell>
          <cell r="K1268" t="str">
            <v>EMERYVILLE</v>
          </cell>
          <cell r="L1268" t="str">
            <v>ALAMEDA</v>
          </cell>
          <cell r="M1268">
            <v>2</v>
          </cell>
        </row>
        <row r="1269">
          <cell r="A1269">
            <v>56977</v>
          </cell>
          <cell r="B1269" t="str">
            <v>WEEKDAY</v>
          </cell>
          <cell r="C1269">
            <v>2492</v>
          </cell>
          <cell r="D1269">
            <v>600870</v>
          </cell>
          <cell r="E1269" t="str">
            <v>HOLLIS ST &amp; 59TH ST</v>
          </cell>
          <cell r="F1269">
            <v>10</v>
          </cell>
          <cell r="G1269">
            <v>1</v>
          </cell>
          <cell r="H1269">
            <v>12</v>
          </cell>
          <cell r="I1269">
            <v>37.841017000000001</v>
          </cell>
          <cell r="J1269">
            <v>-122.28975</v>
          </cell>
          <cell r="K1269" t="str">
            <v>EMERYVILLE</v>
          </cell>
          <cell r="L1269" t="str">
            <v>ALAMEDA</v>
          </cell>
          <cell r="M1269">
            <v>2</v>
          </cell>
        </row>
        <row r="1270">
          <cell r="A1270">
            <v>57988</v>
          </cell>
          <cell r="B1270" t="str">
            <v>WEEKDAY</v>
          </cell>
          <cell r="C1270">
            <v>302</v>
          </cell>
          <cell r="D1270">
            <v>600890</v>
          </cell>
          <cell r="E1270" t="str">
            <v>SHELLMOUND ST &amp; BAY ST</v>
          </cell>
          <cell r="F1270">
            <v>39</v>
          </cell>
          <cell r="G1270">
            <v>112</v>
          </cell>
          <cell r="H1270">
            <v>151</v>
          </cell>
          <cell r="I1270">
            <v>37.833958000000003</v>
          </cell>
          <cell r="J1270">
            <v>-122.293314</v>
          </cell>
          <cell r="K1270" t="str">
            <v>EMERYVILLE</v>
          </cell>
          <cell r="L1270" t="str">
            <v>ALAMEDA</v>
          </cell>
          <cell r="M1270">
            <v>2</v>
          </cell>
        </row>
        <row r="1271">
          <cell r="A1271">
            <v>52257</v>
          </cell>
          <cell r="B1271" t="str">
            <v>WEEKDAY</v>
          </cell>
          <cell r="C1271">
            <v>725</v>
          </cell>
          <cell r="D1271">
            <v>600920</v>
          </cell>
          <cell r="E1271" t="str">
            <v>40TH ST &amp; HORTON ST</v>
          </cell>
          <cell r="F1271">
            <v>39</v>
          </cell>
          <cell r="G1271">
            <v>24</v>
          </cell>
          <cell r="H1271">
            <v>63</v>
          </cell>
          <cell r="I1271">
            <v>37.829380999999998</v>
          </cell>
          <cell r="J1271">
            <v>-122.285718</v>
          </cell>
          <cell r="K1271" t="str">
            <v>EMERYVILLE</v>
          </cell>
          <cell r="L1271" t="str">
            <v>ALAMEDA</v>
          </cell>
          <cell r="M1271">
            <v>2</v>
          </cell>
        </row>
        <row r="1272">
          <cell r="A1272">
            <v>50505</v>
          </cell>
          <cell r="B1272" t="str">
            <v>WEEKDAY</v>
          </cell>
          <cell r="C1272">
            <v>1446</v>
          </cell>
          <cell r="D1272">
            <v>600940</v>
          </cell>
          <cell r="E1272" t="str">
            <v>SHELLMOUND ST &amp; SHELLMOUND W</v>
          </cell>
          <cell r="F1272">
            <v>6</v>
          </cell>
          <cell r="G1272">
            <v>23</v>
          </cell>
          <cell r="H1272">
            <v>29</v>
          </cell>
          <cell r="I1272">
            <v>37.840091999999999</v>
          </cell>
          <cell r="J1272">
            <v>-122.293548</v>
          </cell>
          <cell r="K1272" t="str">
            <v>EMERYVILLE</v>
          </cell>
          <cell r="L1272" t="str">
            <v>ALAMEDA</v>
          </cell>
          <cell r="M1272">
            <v>2</v>
          </cell>
        </row>
        <row r="1273">
          <cell r="A1273">
            <v>55691</v>
          </cell>
          <cell r="B1273" t="str">
            <v>WEEKDAY</v>
          </cell>
          <cell r="C1273">
            <v>2976</v>
          </cell>
          <cell r="D1273">
            <v>600950</v>
          </cell>
          <cell r="E1273" t="str">
            <v>HOLLIS ST &amp; 63RD ST</v>
          </cell>
          <cell r="F1273">
            <v>7</v>
          </cell>
          <cell r="G1273">
            <v>1</v>
          </cell>
          <cell r="H1273">
            <v>8</v>
          </cell>
          <cell r="I1273">
            <v>37.843631000000002</v>
          </cell>
          <cell r="J1273">
            <v>-122.29056</v>
          </cell>
          <cell r="K1273" t="str">
            <v>EMERYVILLE</v>
          </cell>
          <cell r="L1273" t="str">
            <v>ALAMEDA</v>
          </cell>
          <cell r="M1273">
            <v>2</v>
          </cell>
        </row>
        <row r="1274">
          <cell r="A1274">
            <v>52260</v>
          </cell>
          <cell r="B1274" t="str">
            <v>WEEKDAY</v>
          </cell>
          <cell r="C1274">
            <v>485</v>
          </cell>
          <cell r="D1274">
            <v>600970</v>
          </cell>
          <cell r="E1274" t="str">
            <v>40TH ST &amp; HORTON ST</v>
          </cell>
          <cell r="F1274">
            <v>33</v>
          </cell>
          <cell r="G1274">
            <v>67</v>
          </cell>
          <cell r="H1274">
            <v>100</v>
          </cell>
          <cell r="I1274">
            <v>37.829486000000003</v>
          </cell>
          <cell r="J1274">
            <v>-122.28795</v>
          </cell>
          <cell r="K1274" t="str">
            <v>EMERYVILLE</v>
          </cell>
          <cell r="L1274" t="str">
            <v>ALAMEDA</v>
          </cell>
          <cell r="M1274">
            <v>2</v>
          </cell>
        </row>
        <row r="1275">
          <cell r="A1275">
            <v>50927</v>
          </cell>
          <cell r="B1275" t="str">
            <v>WEEKDAY</v>
          </cell>
          <cell r="C1275">
            <v>452</v>
          </cell>
          <cell r="D1275">
            <v>600980</v>
          </cell>
          <cell r="E1275" t="str">
            <v>40TH ST &amp; SAN PABLO AV</v>
          </cell>
          <cell r="F1275">
            <v>66</v>
          </cell>
          <cell r="G1275">
            <v>40</v>
          </cell>
          <cell r="H1275">
            <v>106</v>
          </cell>
          <cell r="I1275">
            <v>37.830993999999997</v>
          </cell>
          <cell r="J1275">
            <v>-122.279408</v>
          </cell>
          <cell r="K1275" t="str">
            <v>EMERYVILLE</v>
          </cell>
          <cell r="L1275" t="str">
            <v>ALAMEDA</v>
          </cell>
          <cell r="M1275">
            <v>2</v>
          </cell>
        </row>
        <row r="1276">
          <cell r="A1276">
            <v>50937</v>
          </cell>
          <cell r="B1276" t="str">
            <v>WEEKDAY</v>
          </cell>
          <cell r="C1276">
            <v>263</v>
          </cell>
          <cell r="D1276">
            <v>600990</v>
          </cell>
          <cell r="E1276" t="str">
            <v>40TH ST &amp; SAN PABLO AV</v>
          </cell>
          <cell r="F1276">
            <v>150</v>
          </cell>
          <cell r="G1276">
            <v>20</v>
          </cell>
          <cell r="H1276">
            <v>171</v>
          </cell>
          <cell r="I1276">
            <v>37.831003000000003</v>
          </cell>
          <cell r="J1276">
            <v>-122.278199</v>
          </cell>
          <cell r="K1276" t="str">
            <v>EMERYVILLE</v>
          </cell>
          <cell r="L1276" t="str">
            <v>ALAMEDA</v>
          </cell>
          <cell r="M1276">
            <v>2</v>
          </cell>
        </row>
        <row r="1277">
          <cell r="A1277">
            <v>50971</v>
          </cell>
          <cell r="B1277" t="str">
            <v>WEEKDAY</v>
          </cell>
          <cell r="C1277">
            <v>617</v>
          </cell>
          <cell r="D1277">
            <v>601000</v>
          </cell>
          <cell r="E1277" t="str">
            <v>40TH ST &amp; ADELINE ST</v>
          </cell>
          <cell r="F1277">
            <v>50</v>
          </cell>
          <cell r="G1277">
            <v>24</v>
          </cell>
          <cell r="H1277">
            <v>75</v>
          </cell>
          <cell r="I1277">
            <v>37.831100999999997</v>
          </cell>
          <cell r="J1277">
            <v>-122.278826</v>
          </cell>
          <cell r="K1277" t="str">
            <v>EMERYVILLE</v>
          </cell>
          <cell r="L1277" t="str">
            <v>ALAMEDA</v>
          </cell>
          <cell r="M1277">
            <v>2</v>
          </cell>
        </row>
        <row r="1278">
          <cell r="A1278">
            <v>50973</v>
          </cell>
          <cell r="B1278" t="str">
            <v>WEEKDAY</v>
          </cell>
          <cell r="C1278">
            <v>3972</v>
          </cell>
          <cell r="D1278">
            <v>601020</v>
          </cell>
          <cell r="E1278" t="str">
            <v>40TH ST &amp; ADELINE ST</v>
          </cell>
          <cell r="F1278">
            <v>0</v>
          </cell>
          <cell r="G1278">
            <v>3</v>
          </cell>
          <cell r="H1278">
            <v>3</v>
          </cell>
          <cell r="I1278">
            <v>37.830506</v>
          </cell>
          <cell r="J1278">
            <v>-122.279023</v>
          </cell>
          <cell r="K1278" t="str">
            <v>EMERYVILLE</v>
          </cell>
          <cell r="L1278" t="str">
            <v>ALAMEDA</v>
          </cell>
          <cell r="M1278">
            <v>2</v>
          </cell>
        </row>
        <row r="1279">
          <cell r="A1279">
            <v>51627</v>
          </cell>
          <cell r="B1279" t="str">
            <v>WEEKDAY</v>
          </cell>
          <cell r="C1279">
            <v>282</v>
          </cell>
          <cell r="D1279">
            <v>601040</v>
          </cell>
          <cell r="E1279" t="str">
            <v>40TH ST &amp; SAN PABLO AV</v>
          </cell>
          <cell r="F1279">
            <v>63</v>
          </cell>
          <cell r="G1279">
            <v>95</v>
          </cell>
          <cell r="H1279">
            <v>158</v>
          </cell>
          <cell r="I1279">
            <v>37.831276000000003</v>
          </cell>
          <cell r="J1279">
            <v>-122.27928300000001</v>
          </cell>
          <cell r="K1279" t="str">
            <v>EMERYVILLE</v>
          </cell>
          <cell r="L1279" t="str">
            <v>ALAMEDA</v>
          </cell>
          <cell r="M1279">
            <v>2</v>
          </cell>
        </row>
        <row r="1280">
          <cell r="A1280">
            <v>51637</v>
          </cell>
          <cell r="B1280" t="str">
            <v>WEEKDAY</v>
          </cell>
          <cell r="C1280">
            <v>172</v>
          </cell>
          <cell r="D1280">
            <v>601050</v>
          </cell>
          <cell r="E1280" t="str">
            <v>40TH ST &amp; SAN PABLO AV</v>
          </cell>
          <cell r="F1280">
            <v>40</v>
          </cell>
          <cell r="G1280">
            <v>204</v>
          </cell>
          <cell r="H1280">
            <v>245</v>
          </cell>
          <cell r="I1280">
            <v>37.831220000000002</v>
          </cell>
          <cell r="J1280">
            <v>-122.279602</v>
          </cell>
          <cell r="K1280" t="str">
            <v>EMERYVILLE</v>
          </cell>
          <cell r="L1280" t="str">
            <v>ALAMEDA</v>
          </cell>
          <cell r="M1280">
            <v>2</v>
          </cell>
        </row>
        <row r="1281">
          <cell r="A1281">
            <v>51697</v>
          </cell>
          <cell r="B1281" t="str">
            <v>WEEKDAY</v>
          </cell>
          <cell r="C1281">
            <v>372</v>
          </cell>
          <cell r="D1281">
            <v>601060</v>
          </cell>
          <cell r="E1281" t="str">
            <v>SHELLMOUND ST &amp; BAY ST</v>
          </cell>
          <cell r="F1281">
            <v>82</v>
          </cell>
          <cell r="G1281">
            <v>44</v>
          </cell>
          <cell r="H1281">
            <v>125</v>
          </cell>
          <cell r="I1281">
            <v>37.833058000000001</v>
          </cell>
          <cell r="J1281">
            <v>-122.293127</v>
          </cell>
          <cell r="K1281" t="str">
            <v>EMERYVILLE</v>
          </cell>
          <cell r="L1281" t="str">
            <v>ALAMEDA</v>
          </cell>
          <cell r="M1281">
            <v>2</v>
          </cell>
        </row>
        <row r="1282">
          <cell r="A1282">
            <v>50148</v>
          </cell>
          <cell r="B1282" t="str">
            <v>WEEKDAY</v>
          </cell>
          <cell r="C1282">
            <v>868</v>
          </cell>
          <cell r="D1282">
            <v>601140</v>
          </cell>
          <cell r="E1282" t="str">
            <v>CHRISTIE AV &amp; PACIFIC PARK P</v>
          </cell>
          <cell r="F1282">
            <v>35</v>
          </cell>
          <cell r="G1282">
            <v>15</v>
          </cell>
          <cell r="H1282">
            <v>50</v>
          </cell>
          <cell r="I1282">
            <v>37.842399999999998</v>
          </cell>
          <cell r="J1282">
            <v>-122.295255</v>
          </cell>
          <cell r="K1282" t="str">
            <v>EMERYVILLE</v>
          </cell>
          <cell r="L1282" t="str">
            <v>ALAMEDA</v>
          </cell>
          <cell r="M1282">
            <v>2</v>
          </cell>
        </row>
        <row r="1283">
          <cell r="A1283">
            <v>50163</v>
          </cell>
          <cell r="B1283" t="str">
            <v>WEEKDAY</v>
          </cell>
          <cell r="C1283">
            <v>1056</v>
          </cell>
          <cell r="D1283">
            <v>601150</v>
          </cell>
          <cell r="E1283" t="str">
            <v>40TH ST &amp; EMERY ST</v>
          </cell>
          <cell r="F1283">
            <v>18</v>
          </cell>
          <cell r="G1283">
            <v>23</v>
          </cell>
          <cell r="H1283">
            <v>41</v>
          </cell>
          <cell r="I1283">
            <v>37.830824999999997</v>
          </cell>
          <cell r="J1283">
            <v>-122.281584</v>
          </cell>
          <cell r="K1283" t="str">
            <v>EMERYVILLE</v>
          </cell>
          <cell r="L1283" t="str">
            <v>ALAMEDA</v>
          </cell>
          <cell r="M1283">
            <v>2</v>
          </cell>
        </row>
        <row r="1284">
          <cell r="A1284">
            <v>50528</v>
          </cell>
          <cell r="B1284" t="str">
            <v>WEEKDAY</v>
          </cell>
          <cell r="C1284">
            <v>908</v>
          </cell>
          <cell r="D1284">
            <v>601170</v>
          </cell>
          <cell r="E1284" t="str">
            <v>65TH ST &amp; HOLLIS ST</v>
          </cell>
          <cell r="F1284">
            <v>15</v>
          </cell>
          <cell r="G1284">
            <v>33</v>
          </cell>
          <cell r="H1284">
            <v>48</v>
          </cell>
          <cell r="I1284">
            <v>37.846654000000001</v>
          </cell>
          <cell r="J1284">
            <v>-122.292176</v>
          </cell>
          <cell r="K1284" t="str">
            <v>EMERYVILLE</v>
          </cell>
          <cell r="L1284" t="str">
            <v>ALAMEDA</v>
          </cell>
          <cell r="M1284">
            <v>2</v>
          </cell>
        </row>
        <row r="1285">
          <cell r="A1285">
            <v>55201</v>
          </cell>
          <cell r="B1285" t="str">
            <v>WEEKDAY</v>
          </cell>
          <cell r="C1285">
            <v>2318</v>
          </cell>
          <cell r="D1285">
            <v>1000210</v>
          </cell>
          <cell r="E1285" t="str">
            <v>10TH ST &amp; ADELINE ST</v>
          </cell>
          <cell r="F1285">
            <v>4</v>
          </cell>
          <cell r="G1285">
            <v>10</v>
          </cell>
          <cell r="H1285">
            <v>13</v>
          </cell>
          <cell r="I1285">
            <v>37.806640999999999</v>
          </cell>
          <cell r="J1285">
            <v>-122.287015</v>
          </cell>
          <cell r="K1285" t="str">
            <v>OAKLAND</v>
          </cell>
          <cell r="L1285" t="str">
            <v>ALAMEDA</v>
          </cell>
          <cell r="M1285">
            <v>2</v>
          </cell>
        </row>
        <row r="1286">
          <cell r="A1286">
            <v>53552</v>
          </cell>
          <cell r="B1286" t="str">
            <v>WEEKDAY</v>
          </cell>
          <cell r="C1286">
            <v>3078</v>
          </cell>
          <cell r="D1286">
            <v>1000220</v>
          </cell>
          <cell r="E1286" t="str">
            <v>10TH ST &amp; ADELINE ST</v>
          </cell>
          <cell r="F1286">
            <v>5</v>
          </cell>
          <cell r="G1286">
            <v>2</v>
          </cell>
          <cell r="H1286">
            <v>7</v>
          </cell>
          <cell r="I1286">
            <v>37.806511999999998</v>
          </cell>
          <cell r="J1286">
            <v>-122.286905</v>
          </cell>
          <cell r="K1286" t="str">
            <v>OAKLAND</v>
          </cell>
          <cell r="L1286" t="str">
            <v>ALAMEDA</v>
          </cell>
          <cell r="M1286">
            <v>2</v>
          </cell>
        </row>
        <row r="1287">
          <cell r="A1287">
            <v>55441</v>
          </cell>
          <cell r="B1287" t="str">
            <v>WEEKDAY</v>
          </cell>
          <cell r="C1287">
            <v>2299</v>
          </cell>
          <cell r="D1287">
            <v>1000230</v>
          </cell>
          <cell r="E1287" t="str">
            <v>10TH ST &amp; FALLON ST</v>
          </cell>
          <cell r="F1287">
            <v>9</v>
          </cell>
          <cell r="G1287">
            <v>4</v>
          </cell>
          <cell r="H1287">
            <v>13</v>
          </cell>
          <cell r="I1287">
            <v>37.797654999999999</v>
          </cell>
          <cell r="J1287">
            <v>-122.263192</v>
          </cell>
          <cell r="K1287" t="str">
            <v>OAKLAND</v>
          </cell>
          <cell r="L1287" t="str">
            <v>ALAMEDA</v>
          </cell>
          <cell r="M1287">
            <v>2</v>
          </cell>
        </row>
        <row r="1288">
          <cell r="A1288">
            <v>59033</v>
          </cell>
          <cell r="B1288" t="str">
            <v>WEEKDAY</v>
          </cell>
          <cell r="C1288">
            <v>2602</v>
          </cell>
          <cell r="D1288">
            <v>1000240</v>
          </cell>
          <cell r="E1288" t="str">
            <v>10TH ST &amp; FILBERT ST</v>
          </cell>
          <cell r="F1288">
            <v>2</v>
          </cell>
          <cell r="G1288">
            <v>8</v>
          </cell>
          <cell r="H1288">
            <v>11</v>
          </cell>
          <cell r="I1288">
            <v>37.806016999999997</v>
          </cell>
          <cell r="J1288">
            <v>-122.28421</v>
          </cell>
          <cell r="K1288" t="str">
            <v>OAKLAND</v>
          </cell>
          <cell r="L1288" t="str">
            <v>ALAMEDA</v>
          </cell>
          <cell r="M1288">
            <v>2</v>
          </cell>
        </row>
        <row r="1289">
          <cell r="A1289">
            <v>59066</v>
          </cell>
          <cell r="B1289" t="str">
            <v>WEEKDAY</v>
          </cell>
          <cell r="C1289">
            <v>3156</v>
          </cell>
          <cell r="D1289">
            <v>1000250</v>
          </cell>
          <cell r="E1289" t="str">
            <v>10TH ST &amp; FILBERT ST</v>
          </cell>
          <cell r="F1289">
            <v>5</v>
          </cell>
          <cell r="G1289">
            <v>2</v>
          </cell>
          <cell r="H1289">
            <v>7</v>
          </cell>
          <cell r="I1289">
            <v>37.805898999999997</v>
          </cell>
          <cell r="J1289">
            <v>-122.284178</v>
          </cell>
          <cell r="K1289" t="str">
            <v>OAKLAND</v>
          </cell>
          <cell r="L1289" t="str">
            <v>ALAMEDA</v>
          </cell>
          <cell r="M1289">
            <v>2</v>
          </cell>
        </row>
        <row r="1290">
          <cell r="A1290">
            <v>54575</v>
          </cell>
          <cell r="B1290" t="str">
            <v>WEEKDAY</v>
          </cell>
          <cell r="C1290">
            <v>3974</v>
          </cell>
          <cell r="D1290">
            <v>1000270</v>
          </cell>
          <cell r="E1290" t="str">
            <v>10TH ST &amp; KAISER CONVENTION</v>
          </cell>
          <cell r="F1290">
            <v>1</v>
          </cell>
          <cell r="G1290">
            <v>1</v>
          </cell>
          <cell r="H1290">
            <v>3</v>
          </cell>
          <cell r="I1290">
            <v>37.796711999999999</v>
          </cell>
          <cell r="J1290">
            <v>-122.26074699999999</v>
          </cell>
          <cell r="K1290" t="str">
            <v>OAKLAND</v>
          </cell>
          <cell r="L1290" t="str">
            <v>ALAMEDA</v>
          </cell>
          <cell r="M1290">
            <v>2</v>
          </cell>
        </row>
        <row r="1291">
          <cell r="A1291">
            <v>58833</v>
          </cell>
          <cell r="B1291" t="str">
            <v>WEEKDAY</v>
          </cell>
          <cell r="C1291">
            <v>590</v>
          </cell>
          <cell r="D1291">
            <v>1000280</v>
          </cell>
          <cell r="E1291" t="str">
            <v>10TH ST &amp; MARKET ST</v>
          </cell>
          <cell r="F1291">
            <v>38</v>
          </cell>
          <cell r="G1291">
            <v>41</v>
          </cell>
          <cell r="H1291">
            <v>79</v>
          </cell>
          <cell r="I1291">
            <v>37.805283000000003</v>
          </cell>
          <cell r="J1291">
            <v>-122.281626</v>
          </cell>
          <cell r="K1291" t="str">
            <v>OAKLAND</v>
          </cell>
          <cell r="L1291" t="str">
            <v>ALAMEDA</v>
          </cell>
          <cell r="M1291">
            <v>2</v>
          </cell>
        </row>
        <row r="1292">
          <cell r="A1292">
            <v>54500</v>
          </cell>
          <cell r="B1292" t="str">
            <v>WEEKDAY</v>
          </cell>
          <cell r="C1292">
            <v>807</v>
          </cell>
          <cell r="D1292">
            <v>1000290</v>
          </cell>
          <cell r="E1292" t="str">
            <v>10TH ST &amp; MARKET ST</v>
          </cell>
          <cell r="F1292">
            <v>28</v>
          </cell>
          <cell r="G1292">
            <v>26</v>
          </cell>
          <cell r="H1292">
            <v>54</v>
          </cell>
          <cell r="I1292">
            <v>37.805483000000002</v>
          </cell>
          <cell r="J1292">
            <v>-122.28171</v>
          </cell>
          <cell r="K1292" t="str">
            <v>OAKLAND</v>
          </cell>
          <cell r="L1292" t="str">
            <v>ALAMEDA</v>
          </cell>
          <cell r="M1292">
            <v>2</v>
          </cell>
        </row>
        <row r="1293">
          <cell r="A1293">
            <v>59225</v>
          </cell>
          <cell r="B1293" t="str">
            <v>WEEKDAY</v>
          </cell>
          <cell r="C1293">
            <v>2335</v>
          </cell>
          <cell r="D1293">
            <v>1000310</v>
          </cell>
          <cell r="E1293" t="str">
            <v>10TH ST &amp; UNION ST</v>
          </cell>
          <cell r="F1293">
            <v>11</v>
          </cell>
          <cell r="G1293">
            <v>2</v>
          </cell>
          <cell r="H1293">
            <v>13</v>
          </cell>
          <cell r="I1293">
            <v>37.807001</v>
          </cell>
          <cell r="J1293">
            <v>-122.289062</v>
          </cell>
          <cell r="K1293" t="str">
            <v>OAKLAND</v>
          </cell>
          <cell r="L1293" t="str">
            <v>ALAMEDA</v>
          </cell>
          <cell r="M1293">
            <v>2</v>
          </cell>
        </row>
        <row r="1294">
          <cell r="A1294">
            <v>54777</v>
          </cell>
          <cell r="B1294" t="str">
            <v>WEEKDAY</v>
          </cell>
          <cell r="C1294">
            <v>150</v>
          </cell>
          <cell r="D1294">
            <v>1000340</v>
          </cell>
          <cell r="E1294" t="str">
            <v>11TH ST &amp; BROADWAY</v>
          </cell>
          <cell r="F1294">
            <v>85</v>
          </cell>
          <cell r="G1294">
            <v>177</v>
          </cell>
          <cell r="H1294">
            <v>261</v>
          </cell>
          <cell r="I1294">
            <v>37.802286000000002</v>
          </cell>
          <cell r="J1294">
            <v>-122.272778</v>
          </cell>
          <cell r="K1294" t="str">
            <v>OAKLAND</v>
          </cell>
          <cell r="L1294" t="str">
            <v>ALAMEDA</v>
          </cell>
          <cell r="M1294">
            <v>2</v>
          </cell>
        </row>
        <row r="1295">
          <cell r="A1295">
            <v>52287</v>
          </cell>
          <cell r="B1295" t="str">
            <v>WEEKDAY</v>
          </cell>
          <cell r="C1295">
            <v>3225</v>
          </cell>
          <cell r="D1295">
            <v>1000360</v>
          </cell>
          <cell r="E1295" t="str">
            <v>11TH ST &amp; BRUSH ST</v>
          </cell>
          <cell r="F1295">
            <v>4</v>
          </cell>
          <cell r="G1295">
            <v>2</v>
          </cell>
          <cell r="H1295">
            <v>6</v>
          </cell>
          <cell r="I1295">
            <v>37.805221000000003</v>
          </cell>
          <cell r="J1295">
            <v>-122.280247</v>
          </cell>
          <cell r="K1295" t="str">
            <v>OAKLAND</v>
          </cell>
          <cell r="L1295" t="str">
            <v>ALAMEDA</v>
          </cell>
          <cell r="M1295">
            <v>2</v>
          </cell>
        </row>
        <row r="1296">
          <cell r="A1296">
            <v>59444</v>
          </cell>
          <cell r="B1296" t="str">
            <v>WEEKDAY</v>
          </cell>
          <cell r="C1296">
            <v>615</v>
          </cell>
          <cell r="D1296">
            <v>1000370</v>
          </cell>
          <cell r="E1296" t="str">
            <v>11TH ST &amp; CLAY ST</v>
          </cell>
          <cell r="F1296">
            <v>20</v>
          </cell>
          <cell r="G1296">
            <v>56</v>
          </cell>
          <cell r="H1296">
            <v>76</v>
          </cell>
          <cell r="I1296">
            <v>37.802902000000003</v>
          </cell>
          <cell r="J1296">
            <v>-122.27443</v>
          </cell>
          <cell r="K1296" t="str">
            <v>OAKLAND</v>
          </cell>
          <cell r="L1296" t="str">
            <v>ALAMEDA</v>
          </cell>
          <cell r="M1296">
            <v>2</v>
          </cell>
        </row>
        <row r="1297">
          <cell r="A1297">
            <v>53334</v>
          </cell>
          <cell r="B1297" t="str">
            <v>WEEKDAY</v>
          </cell>
          <cell r="C1297">
            <v>443</v>
          </cell>
          <cell r="D1297">
            <v>1000380</v>
          </cell>
          <cell r="E1297" t="str">
            <v>11TH ST &amp; FRANKLIN ST</v>
          </cell>
          <cell r="F1297">
            <v>49</v>
          </cell>
          <cell r="G1297">
            <v>59</v>
          </cell>
          <cell r="H1297">
            <v>108</v>
          </cell>
          <cell r="I1297">
            <v>37.801560000000002</v>
          </cell>
          <cell r="J1297">
            <v>-122.27090099999999</v>
          </cell>
          <cell r="K1297" t="str">
            <v>OAKLAND</v>
          </cell>
          <cell r="L1297" t="str">
            <v>ALAMEDA</v>
          </cell>
          <cell r="M1297">
            <v>2</v>
          </cell>
        </row>
        <row r="1298">
          <cell r="A1298">
            <v>51110</v>
          </cell>
          <cell r="B1298" t="str">
            <v>WEEKDAY</v>
          </cell>
          <cell r="C1298">
            <v>1823</v>
          </cell>
          <cell r="D1298">
            <v>1000410</v>
          </cell>
          <cell r="E1298" t="str">
            <v>11TH ST &amp; JEFFERSON ST</v>
          </cell>
          <cell r="F1298">
            <v>9</v>
          </cell>
          <cell r="G1298">
            <v>11</v>
          </cell>
          <cell r="H1298">
            <v>21</v>
          </cell>
          <cell r="I1298">
            <v>37.803513000000002</v>
          </cell>
          <cell r="J1298">
            <v>-122.27585500000001</v>
          </cell>
          <cell r="K1298" t="str">
            <v>OAKLAND</v>
          </cell>
          <cell r="L1298" t="str">
            <v>ALAMEDA</v>
          </cell>
          <cell r="M1298">
            <v>2</v>
          </cell>
        </row>
        <row r="1299">
          <cell r="A1299">
            <v>55557</v>
          </cell>
          <cell r="B1299" t="str">
            <v>WEEKDAY</v>
          </cell>
          <cell r="C1299">
            <v>8</v>
          </cell>
          <cell r="D1299">
            <v>1000430</v>
          </cell>
          <cell r="E1299" t="str">
            <v>12TH ST &amp; BROADWAY</v>
          </cell>
          <cell r="F1299">
            <v>277</v>
          </cell>
          <cell r="G1299">
            <v>715</v>
          </cell>
          <cell r="H1299">
            <v>992</v>
          </cell>
          <cell r="I1299">
            <v>37.803125999999999</v>
          </cell>
          <cell r="J1299">
            <v>-122.272481</v>
          </cell>
          <cell r="K1299" t="str">
            <v>OAKLAND</v>
          </cell>
          <cell r="L1299" t="str">
            <v>ALAMEDA</v>
          </cell>
          <cell r="M1299">
            <v>2</v>
          </cell>
        </row>
        <row r="1300">
          <cell r="A1300">
            <v>53329</v>
          </cell>
          <cell r="B1300" t="str">
            <v>WEEKDAY</v>
          </cell>
          <cell r="C1300">
            <v>2701</v>
          </cell>
          <cell r="D1300">
            <v>1000510</v>
          </cell>
          <cell r="E1300" t="str">
            <v>12TH ST &amp; ML KING JR WAY</v>
          </cell>
          <cell r="F1300">
            <v>4</v>
          </cell>
          <cell r="G1300">
            <v>6</v>
          </cell>
          <cell r="H1300">
            <v>10</v>
          </cell>
          <cell r="I1300">
            <v>37.805016999999999</v>
          </cell>
          <cell r="J1300">
            <v>-122.2771</v>
          </cell>
          <cell r="K1300" t="str">
            <v>OAKLAND</v>
          </cell>
          <cell r="L1300" t="str">
            <v>ALAMEDA</v>
          </cell>
          <cell r="M1300">
            <v>2</v>
          </cell>
        </row>
        <row r="1301">
          <cell r="A1301">
            <v>55570</v>
          </cell>
          <cell r="B1301" t="str">
            <v>WEEKDAY</v>
          </cell>
          <cell r="C1301">
            <v>125</v>
          </cell>
          <cell r="D1301">
            <v>1000520</v>
          </cell>
          <cell r="E1301" t="str">
            <v>12TH ST &amp; OAK ST</v>
          </cell>
          <cell r="F1301">
            <v>110</v>
          </cell>
          <cell r="G1301">
            <v>169</v>
          </cell>
          <cell r="H1301">
            <v>279</v>
          </cell>
          <cell r="I1301">
            <v>37.799872999999998</v>
          </cell>
          <cell r="J1301">
            <v>-122.264066</v>
          </cell>
          <cell r="K1301" t="str">
            <v>OAKLAND</v>
          </cell>
          <cell r="L1301" t="str">
            <v>ALAMEDA</v>
          </cell>
          <cell r="M1301">
            <v>2</v>
          </cell>
        </row>
        <row r="1302">
          <cell r="A1302">
            <v>51567</v>
          </cell>
          <cell r="B1302" t="str">
            <v>WEEKDAY</v>
          </cell>
          <cell r="C1302">
            <v>2067</v>
          </cell>
          <cell r="D1302">
            <v>1000560</v>
          </cell>
          <cell r="E1302" t="str">
            <v>12TH ST &amp; WEST ST</v>
          </cell>
          <cell r="F1302">
            <v>4</v>
          </cell>
          <cell r="G1302">
            <v>12</v>
          </cell>
          <cell r="H1302">
            <v>16</v>
          </cell>
          <cell r="I1302">
            <v>37.806057000000003</v>
          </cell>
          <cell r="J1302">
            <v>-122.28022300000001</v>
          </cell>
          <cell r="K1302" t="str">
            <v>OAKLAND</v>
          </cell>
          <cell r="L1302" t="str">
            <v>ALAMEDA</v>
          </cell>
          <cell r="M1302">
            <v>2</v>
          </cell>
        </row>
        <row r="1303">
          <cell r="A1303">
            <v>56695</v>
          </cell>
          <cell r="B1303" t="str">
            <v>WEEKDAY</v>
          </cell>
          <cell r="C1303">
            <v>1119</v>
          </cell>
          <cell r="D1303">
            <v>1000600</v>
          </cell>
          <cell r="E1303" t="str">
            <v>13TH AV &amp; BELLA VISTA AV</v>
          </cell>
          <cell r="F1303">
            <v>15</v>
          </cell>
          <cell r="G1303">
            <v>24</v>
          </cell>
          <cell r="H1303">
            <v>39</v>
          </cell>
          <cell r="I1303">
            <v>37.799723</v>
          </cell>
          <cell r="J1303">
            <v>-122.234911</v>
          </cell>
          <cell r="K1303" t="str">
            <v>OAKLAND</v>
          </cell>
          <cell r="L1303" t="str">
            <v>ALAMEDA</v>
          </cell>
          <cell r="M1303">
            <v>2</v>
          </cell>
        </row>
        <row r="1304">
          <cell r="A1304">
            <v>55424</v>
          </cell>
          <cell r="B1304" t="str">
            <v>WEEKDAY</v>
          </cell>
          <cell r="C1304">
            <v>2029</v>
          </cell>
          <cell r="D1304">
            <v>1000610</v>
          </cell>
          <cell r="E1304" t="str">
            <v>13TH AV &amp; E 25TH ST</v>
          </cell>
          <cell r="F1304">
            <v>13</v>
          </cell>
          <cell r="G1304">
            <v>4</v>
          </cell>
          <cell r="H1304">
            <v>17</v>
          </cell>
          <cell r="I1304">
            <v>37.797189000000003</v>
          </cell>
          <cell r="J1304">
            <v>-122.237073</v>
          </cell>
          <cell r="K1304" t="str">
            <v>OAKLAND</v>
          </cell>
          <cell r="L1304" t="str">
            <v>ALAMEDA</v>
          </cell>
          <cell r="M1304">
            <v>2</v>
          </cell>
        </row>
        <row r="1305">
          <cell r="A1305">
            <v>55312</v>
          </cell>
          <cell r="B1305" t="str">
            <v>WEEKDAY</v>
          </cell>
          <cell r="C1305">
            <v>2604</v>
          </cell>
          <cell r="D1305">
            <v>1000620</v>
          </cell>
          <cell r="E1305" t="str">
            <v>13TH AV &amp; E 26TH ST</v>
          </cell>
          <cell r="F1305">
            <v>3</v>
          </cell>
          <cell r="G1305">
            <v>7</v>
          </cell>
          <cell r="H1305">
            <v>11</v>
          </cell>
          <cell r="I1305">
            <v>37.797525</v>
          </cell>
          <cell r="J1305">
            <v>-122.236643</v>
          </cell>
          <cell r="K1305" t="str">
            <v>OAKLAND</v>
          </cell>
          <cell r="L1305" t="str">
            <v>ALAMEDA</v>
          </cell>
          <cell r="M1305">
            <v>2</v>
          </cell>
        </row>
        <row r="1306">
          <cell r="A1306">
            <v>55901</v>
          </cell>
          <cell r="B1306" t="str">
            <v>WEEKDAY</v>
          </cell>
          <cell r="C1306">
            <v>2724</v>
          </cell>
          <cell r="D1306">
            <v>1000630</v>
          </cell>
          <cell r="E1306" t="str">
            <v>13TH AV &amp; E 27TH ST</v>
          </cell>
          <cell r="F1306">
            <v>4</v>
          </cell>
          <cell r="G1306">
            <v>6</v>
          </cell>
          <cell r="H1306">
            <v>10</v>
          </cell>
          <cell r="I1306">
            <v>37.798319999999997</v>
          </cell>
          <cell r="J1306">
            <v>-122.236008</v>
          </cell>
          <cell r="K1306" t="str">
            <v>OAKLAND</v>
          </cell>
          <cell r="L1306" t="str">
            <v>ALAMEDA</v>
          </cell>
          <cell r="M1306">
            <v>2</v>
          </cell>
        </row>
        <row r="1307">
          <cell r="A1307">
            <v>57995</v>
          </cell>
          <cell r="B1307" t="str">
            <v>WEEKDAY</v>
          </cell>
          <cell r="C1307">
            <v>1003</v>
          </cell>
          <cell r="D1307">
            <v>1000640</v>
          </cell>
          <cell r="E1307" t="str">
            <v>13TH AV &amp; E 31ST ST</v>
          </cell>
          <cell r="F1307">
            <v>29</v>
          </cell>
          <cell r="G1307">
            <v>15</v>
          </cell>
          <cell r="H1307">
            <v>44</v>
          </cell>
          <cell r="I1307">
            <v>37.799781000000003</v>
          </cell>
          <cell r="J1307">
            <v>-122.234683</v>
          </cell>
          <cell r="K1307" t="str">
            <v>OAKLAND</v>
          </cell>
          <cell r="L1307" t="str">
            <v>ALAMEDA</v>
          </cell>
          <cell r="M1307">
            <v>2</v>
          </cell>
        </row>
        <row r="1308">
          <cell r="A1308">
            <v>55102</v>
          </cell>
          <cell r="B1308" t="str">
            <v>WEEKDAY</v>
          </cell>
          <cell r="C1308">
            <v>2639</v>
          </cell>
          <cell r="D1308">
            <v>1000650</v>
          </cell>
          <cell r="E1308" t="str">
            <v>14TH AV &amp; 19TH AV</v>
          </cell>
          <cell r="F1308">
            <v>3</v>
          </cell>
          <cell r="G1308">
            <v>7</v>
          </cell>
          <cell r="H1308">
            <v>10</v>
          </cell>
          <cell r="I1308">
            <v>37.797398999999999</v>
          </cell>
          <cell r="J1308">
            <v>-122.230807</v>
          </cell>
          <cell r="K1308" t="str">
            <v>OAKLAND</v>
          </cell>
          <cell r="L1308" t="str">
            <v>ALAMEDA</v>
          </cell>
          <cell r="M1308">
            <v>2</v>
          </cell>
        </row>
        <row r="1309">
          <cell r="A1309">
            <v>54845</v>
          </cell>
          <cell r="B1309" t="str">
            <v>WEEKDAY</v>
          </cell>
          <cell r="C1309">
            <v>2271</v>
          </cell>
          <cell r="D1309">
            <v>1000670</v>
          </cell>
          <cell r="E1309" t="str">
            <v>14TH AV &amp; INTERNATIONAL BLVD</v>
          </cell>
          <cell r="F1309">
            <v>9</v>
          </cell>
          <cell r="G1309">
            <v>5</v>
          </cell>
          <cell r="H1309">
            <v>14</v>
          </cell>
          <cell r="I1309">
            <v>37.789597999999998</v>
          </cell>
          <cell r="J1309">
            <v>-122.245817</v>
          </cell>
          <cell r="K1309" t="str">
            <v>OAKLAND</v>
          </cell>
          <cell r="L1309" t="str">
            <v>ALAMEDA</v>
          </cell>
          <cell r="M1309">
            <v>2</v>
          </cell>
        </row>
        <row r="1310">
          <cell r="A1310">
            <v>57554</v>
          </cell>
          <cell r="B1310" t="str">
            <v>WEEKDAY</v>
          </cell>
          <cell r="C1310">
            <v>1735</v>
          </cell>
          <cell r="D1310">
            <v>1000680</v>
          </cell>
          <cell r="E1310" t="str">
            <v>14TH AV &amp; E 15TH ST</v>
          </cell>
          <cell r="F1310">
            <v>11</v>
          </cell>
          <cell r="G1310">
            <v>11</v>
          </cell>
          <cell r="H1310">
            <v>22</v>
          </cell>
          <cell r="I1310">
            <v>37.790301999999997</v>
          </cell>
          <cell r="J1310">
            <v>-122.244782</v>
          </cell>
          <cell r="K1310" t="str">
            <v>OAKLAND</v>
          </cell>
          <cell r="L1310" t="str">
            <v>ALAMEDA</v>
          </cell>
          <cell r="M1310">
            <v>2</v>
          </cell>
        </row>
        <row r="1311">
          <cell r="A1311">
            <v>55261</v>
          </cell>
          <cell r="B1311" t="str">
            <v>WEEKDAY</v>
          </cell>
          <cell r="C1311">
            <v>3126</v>
          </cell>
          <cell r="D1311">
            <v>1000700</v>
          </cell>
          <cell r="E1311" t="str">
            <v>15TH AV &amp; E 17TH ST</v>
          </cell>
          <cell r="F1311">
            <v>3</v>
          </cell>
          <cell r="G1311">
            <v>4</v>
          </cell>
          <cell r="H1311">
            <v>7</v>
          </cell>
          <cell r="I1311">
            <v>37.791595999999998</v>
          </cell>
          <cell r="J1311">
            <v>-122.242628</v>
          </cell>
          <cell r="K1311" t="str">
            <v>OAKLAND</v>
          </cell>
          <cell r="L1311" t="str">
            <v>ALAMEDA</v>
          </cell>
          <cell r="M1311">
            <v>2</v>
          </cell>
        </row>
        <row r="1312">
          <cell r="A1312">
            <v>57233</v>
          </cell>
          <cell r="B1312" t="str">
            <v>WEEKDAY</v>
          </cell>
          <cell r="C1312">
            <v>1451</v>
          </cell>
          <cell r="D1312">
            <v>1000720</v>
          </cell>
          <cell r="E1312" t="str">
            <v>14TH AV &amp; E 21ST ST</v>
          </cell>
          <cell r="F1312">
            <v>8</v>
          </cell>
          <cell r="G1312">
            <v>21</v>
          </cell>
          <cell r="H1312">
            <v>29</v>
          </cell>
          <cell r="I1312">
            <v>37.793608999999996</v>
          </cell>
          <cell r="J1312">
            <v>-122.24018100000001</v>
          </cell>
          <cell r="K1312" t="str">
            <v>OAKLAND</v>
          </cell>
          <cell r="L1312" t="str">
            <v>ALAMEDA</v>
          </cell>
          <cell r="M1312">
            <v>2</v>
          </cell>
        </row>
        <row r="1313">
          <cell r="A1313">
            <v>55464</v>
          </cell>
          <cell r="B1313" t="str">
            <v>WEEKDAY</v>
          </cell>
          <cell r="C1313">
            <v>2389</v>
          </cell>
          <cell r="D1313">
            <v>1000730</v>
          </cell>
          <cell r="E1313" t="str">
            <v>14TH AV &amp; E 21ST ST</v>
          </cell>
          <cell r="F1313">
            <v>11</v>
          </cell>
          <cell r="G1313">
            <v>2</v>
          </cell>
          <cell r="H1313">
            <v>13</v>
          </cell>
          <cell r="I1313">
            <v>37.793998999999999</v>
          </cell>
          <cell r="J1313">
            <v>-122.239987</v>
          </cell>
          <cell r="K1313" t="str">
            <v>OAKLAND</v>
          </cell>
          <cell r="L1313" t="str">
            <v>ALAMEDA</v>
          </cell>
          <cell r="M1313">
            <v>2</v>
          </cell>
        </row>
        <row r="1314">
          <cell r="A1314">
            <v>55263</v>
          </cell>
          <cell r="B1314" t="str">
            <v>WEEKDAY</v>
          </cell>
          <cell r="C1314">
            <v>2813</v>
          </cell>
          <cell r="D1314">
            <v>1000740</v>
          </cell>
          <cell r="E1314" t="str">
            <v>14TH AV &amp; E 24TH ST</v>
          </cell>
          <cell r="F1314">
            <v>3</v>
          </cell>
          <cell r="G1314">
            <v>6</v>
          </cell>
          <cell r="H1314">
            <v>9</v>
          </cell>
          <cell r="I1314">
            <v>37.795195999999997</v>
          </cell>
          <cell r="J1314">
            <v>-122.23689</v>
          </cell>
          <cell r="K1314" t="str">
            <v>OAKLAND</v>
          </cell>
          <cell r="L1314" t="str">
            <v>ALAMEDA</v>
          </cell>
          <cell r="M1314">
            <v>2</v>
          </cell>
        </row>
        <row r="1315">
          <cell r="A1315">
            <v>55945</v>
          </cell>
          <cell r="B1315" t="str">
            <v>WEEKDAY</v>
          </cell>
          <cell r="C1315">
            <v>2509</v>
          </cell>
          <cell r="D1315">
            <v>1000750</v>
          </cell>
          <cell r="E1315" t="str">
            <v>14TH AV &amp; E 24TH ST</v>
          </cell>
          <cell r="F1315">
            <v>8</v>
          </cell>
          <cell r="G1315">
            <v>3</v>
          </cell>
          <cell r="H1315">
            <v>11</v>
          </cell>
          <cell r="I1315">
            <v>37.795467000000002</v>
          </cell>
          <cell r="J1315">
            <v>-122.236666</v>
          </cell>
          <cell r="K1315" t="str">
            <v>OAKLAND</v>
          </cell>
          <cell r="L1315" t="str">
            <v>ALAMEDA</v>
          </cell>
          <cell r="M1315">
            <v>2</v>
          </cell>
        </row>
        <row r="1316">
          <cell r="A1316">
            <v>54150</v>
          </cell>
          <cell r="B1316" t="str">
            <v>WEEKDAY</v>
          </cell>
          <cell r="C1316">
            <v>3294</v>
          </cell>
          <cell r="D1316">
            <v>1000760</v>
          </cell>
          <cell r="E1316" t="str">
            <v>14TH AV &amp; E 26TH ST</v>
          </cell>
          <cell r="F1316">
            <v>2</v>
          </cell>
          <cell r="G1316">
            <v>4</v>
          </cell>
          <cell r="H1316">
            <v>6</v>
          </cell>
          <cell r="I1316">
            <v>37.796011999999997</v>
          </cell>
          <cell r="J1316">
            <v>-122.23460799999999</v>
          </cell>
          <cell r="K1316" t="str">
            <v>OAKLAND</v>
          </cell>
          <cell r="L1316" t="str">
            <v>ALAMEDA</v>
          </cell>
          <cell r="M1316">
            <v>2</v>
          </cell>
        </row>
        <row r="1317">
          <cell r="A1317">
            <v>57353</v>
          </cell>
          <cell r="B1317" t="str">
            <v>WEEKDAY</v>
          </cell>
          <cell r="C1317">
            <v>3374</v>
          </cell>
          <cell r="D1317">
            <v>1000770</v>
          </cell>
          <cell r="E1317" t="str">
            <v>14TH AV &amp; E 26TH ST</v>
          </cell>
          <cell r="F1317">
            <v>4</v>
          </cell>
          <cell r="G1317">
            <v>1</v>
          </cell>
          <cell r="H1317">
            <v>5</v>
          </cell>
          <cell r="I1317">
            <v>37.796194</v>
          </cell>
          <cell r="J1317">
            <v>-122.234664</v>
          </cell>
          <cell r="K1317" t="str">
            <v>OAKLAND</v>
          </cell>
          <cell r="L1317" t="str">
            <v>ALAMEDA</v>
          </cell>
          <cell r="M1317">
            <v>2</v>
          </cell>
        </row>
        <row r="1318">
          <cell r="A1318">
            <v>51185</v>
          </cell>
          <cell r="B1318" t="str">
            <v>WEEKDAY</v>
          </cell>
          <cell r="C1318">
            <v>2376</v>
          </cell>
          <cell r="D1318">
            <v>1000780</v>
          </cell>
          <cell r="E1318" t="str">
            <v>14TH AV &amp; E 29TH ST</v>
          </cell>
          <cell r="F1318">
            <v>10</v>
          </cell>
          <cell r="G1318">
            <v>3</v>
          </cell>
          <cell r="H1318">
            <v>13</v>
          </cell>
          <cell r="I1318">
            <v>37.797513000000002</v>
          </cell>
          <cell r="J1318">
            <v>-122.23101200000001</v>
          </cell>
          <cell r="K1318" t="str">
            <v>OAKLAND</v>
          </cell>
          <cell r="L1318" t="str">
            <v>ALAMEDA</v>
          </cell>
          <cell r="M1318">
            <v>2</v>
          </cell>
        </row>
        <row r="1319">
          <cell r="A1319">
            <v>52567</v>
          </cell>
          <cell r="B1319" t="str">
            <v>WEEKDAY</v>
          </cell>
          <cell r="C1319">
            <v>2236</v>
          </cell>
          <cell r="D1319">
            <v>1000790</v>
          </cell>
          <cell r="E1319" t="str">
            <v>14TH AV &amp; E 31ST ST</v>
          </cell>
          <cell r="F1319">
            <v>3</v>
          </cell>
          <cell r="G1319">
            <v>11</v>
          </cell>
          <cell r="H1319">
            <v>14</v>
          </cell>
          <cell r="I1319">
            <v>37.798805999999999</v>
          </cell>
          <cell r="J1319">
            <v>-122.22930599999999</v>
          </cell>
          <cell r="K1319" t="str">
            <v>OAKLAND</v>
          </cell>
          <cell r="L1319" t="str">
            <v>ALAMEDA</v>
          </cell>
          <cell r="M1319">
            <v>2</v>
          </cell>
        </row>
        <row r="1320">
          <cell r="A1320">
            <v>58454</v>
          </cell>
          <cell r="B1320" t="str">
            <v>WEEKDAY</v>
          </cell>
          <cell r="C1320">
            <v>2565</v>
          </cell>
          <cell r="D1320">
            <v>1000820</v>
          </cell>
          <cell r="E1320" t="str">
            <v>14TH AV &amp; VALLECITO PL</v>
          </cell>
          <cell r="F1320">
            <v>9</v>
          </cell>
          <cell r="G1320">
            <v>2</v>
          </cell>
          <cell r="H1320">
            <v>11</v>
          </cell>
          <cell r="I1320">
            <v>37.796646000000003</v>
          </cell>
          <cell r="J1320">
            <v>-122.233412</v>
          </cell>
          <cell r="K1320" t="str">
            <v>OAKLAND</v>
          </cell>
          <cell r="L1320" t="str">
            <v>ALAMEDA</v>
          </cell>
          <cell r="M1320">
            <v>2</v>
          </cell>
        </row>
        <row r="1321">
          <cell r="A1321">
            <v>54250</v>
          </cell>
          <cell r="B1321" t="str">
            <v>WEEKDAY</v>
          </cell>
          <cell r="C1321">
            <v>3691</v>
          </cell>
          <cell r="D1321">
            <v>1000830</v>
          </cell>
          <cell r="E1321" t="str">
            <v>14TH AV &amp; VALLECITO PL</v>
          </cell>
          <cell r="F1321">
            <v>1</v>
          </cell>
          <cell r="G1321">
            <v>3</v>
          </cell>
          <cell r="H1321">
            <v>4</v>
          </cell>
          <cell r="I1321">
            <v>37.796602999999998</v>
          </cell>
          <cell r="J1321">
            <v>-122.23297599999999</v>
          </cell>
          <cell r="K1321" t="str">
            <v>OAKLAND</v>
          </cell>
          <cell r="L1321" t="str">
            <v>ALAMEDA</v>
          </cell>
          <cell r="M1321">
            <v>2</v>
          </cell>
        </row>
        <row r="1322">
          <cell r="A1322">
            <v>58854</v>
          </cell>
          <cell r="B1322" t="str">
            <v>WEEKDAY</v>
          </cell>
          <cell r="C1322">
            <v>1055</v>
          </cell>
          <cell r="D1322">
            <v>1000840</v>
          </cell>
          <cell r="E1322" t="str">
            <v>14TH ST &amp; ADELINE ST</v>
          </cell>
          <cell r="F1322">
            <v>32</v>
          </cell>
          <cell r="G1322">
            <v>9</v>
          </cell>
          <cell r="H1322">
            <v>41</v>
          </cell>
          <cell r="I1322">
            <v>37.809359999999998</v>
          </cell>
          <cell r="J1322">
            <v>-122.28587</v>
          </cell>
          <cell r="K1322" t="str">
            <v>OAKLAND</v>
          </cell>
          <cell r="L1322" t="str">
            <v>ALAMEDA</v>
          </cell>
          <cell r="M1322">
            <v>2</v>
          </cell>
        </row>
        <row r="1323">
          <cell r="A1323">
            <v>57878</v>
          </cell>
          <cell r="B1323" t="str">
            <v>WEEKDAY</v>
          </cell>
          <cell r="C1323">
            <v>1099</v>
          </cell>
          <cell r="D1323">
            <v>1000850</v>
          </cell>
          <cell r="E1323" t="str">
            <v>14TH ST &amp; ADELINE ST</v>
          </cell>
          <cell r="F1323">
            <v>11</v>
          </cell>
          <cell r="G1323">
            <v>29</v>
          </cell>
          <cell r="H1323">
            <v>40</v>
          </cell>
          <cell r="I1323">
            <v>37.809598000000001</v>
          </cell>
          <cell r="J1323">
            <v>-122.285955</v>
          </cell>
          <cell r="K1323" t="str">
            <v>OAKLAND</v>
          </cell>
          <cell r="L1323" t="str">
            <v>ALAMEDA</v>
          </cell>
          <cell r="M1323">
            <v>2</v>
          </cell>
        </row>
        <row r="1324">
          <cell r="A1324">
            <v>56600</v>
          </cell>
          <cell r="B1324" t="str">
            <v>WEEKDAY</v>
          </cell>
          <cell r="C1324">
            <v>238</v>
          </cell>
          <cell r="D1324">
            <v>1000860</v>
          </cell>
          <cell r="E1324" t="str">
            <v>14TH ST &amp; BROADWAY</v>
          </cell>
          <cell r="F1324">
            <v>70</v>
          </cell>
          <cell r="G1324">
            <v>122</v>
          </cell>
          <cell r="H1324">
            <v>192</v>
          </cell>
          <cell r="I1324">
            <v>37.804682999999997</v>
          </cell>
          <cell r="J1324">
            <v>-122.27202699999999</v>
          </cell>
          <cell r="K1324" t="str">
            <v>OAKLAND</v>
          </cell>
          <cell r="L1324" t="str">
            <v>ALAMEDA</v>
          </cell>
          <cell r="M1324">
            <v>2</v>
          </cell>
        </row>
        <row r="1325">
          <cell r="A1325">
            <v>55503</v>
          </cell>
          <cell r="B1325" t="str">
            <v>WEEKDAY</v>
          </cell>
          <cell r="C1325">
            <v>226</v>
          </cell>
          <cell r="D1325">
            <v>1000870</v>
          </cell>
          <cell r="E1325" t="str">
            <v>14TH ST &amp; BROADWAY</v>
          </cell>
          <cell r="F1325">
            <v>113</v>
          </cell>
          <cell r="G1325">
            <v>90</v>
          </cell>
          <cell r="H1325">
            <v>203</v>
          </cell>
          <cell r="I1325">
            <v>37.804420999999998</v>
          </cell>
          <cell r="J1325">
            <v>-122.271658</v>
          </cell>
          <cell r="K1325" t="str">
            <v>OAKLAND</v>
          </cell>
          <cell r="L1325" t="str">
            <v>ALAMEDA</v>
          </cell>
          <cell r="M1325">
            <v>2</v>
          </cell>
        </row>
        <row r="1326">
          <cell r="A1326">
            <v>54177</v>
          </cell>
          <cell r="B1326" t="str">
            <v>WEEKDAY</v>
          </cell>
          <cell r="C1326">
            <v>1988</v>
          </cell>
          <cell r="D1326">
            <v>1000880</v>
          </cell>
          <cell r="E1326" t="str">
            <v>14TH ST &amp; BRUSH ST</v>
          </cell>
          <cell r="F1326">
            <v>13</v>
          </cell>
          <cell r="G1326">
            <v>5</v>
          </cell>
          <cell r="H1326">
            <v>18</v>
          </cell>
          <cell r="I1326">
            <v>37.807307999999999</v>
          </cell>
          <cell r="J1326">
            <v>-122.279241</v>
          </cell>
          <cell r="K1326" t="str">
            <v>OAKLAND</v>
          </cell>
          <cell r="L1326" t="str">
            <v>ALAMEDA</v>
          </cell>
          <cell r="M1326">
            <v>2</v>
          </cell>
        </row>
        <row r="1327">
          <cell r="A1327">
            <v>53567</v>
          </cell>
          <cell r="B1327" t="str">
            <v>WEEKDAY</v>
          </cell>
          <cell r="C1327">
            <v>2224</v>
          </cell>
          <cell r="D1327">
            <v>1000890</v>
          </cell>
          <cell r="E1327" t="str">
            <v>14TH ST &amp; BRUSH ST</v>
          </cell>
          <cell r="F1327">
            <v>4</v>
          </cell>
          <cell r="G1327">
            <v>11</v>
          </cell>
          <cell r="H1327">
            <v>14</v>
          </cell>
          <cell r="I1327">
            <v>37.80744</v>
          </cell>
          <cell r="J1327">
            <v>-122.27898</v>
          </cell>
          <cell r="K1327" t="str">
            <v>OAKLAND</v>
          </cell>
          <cell r="L1327" t="str">
            <v>ALAMEDA</v>
          </cell>
          <cell r="M1327">
            <v>2</v>
          </cell>
        </row>
        <row r="1328">
          <cell r="A1328">
            <v>52240</v>
          </cell>
          <cell r="B1328" t="str">
            <v>WEEKDAY</v>
          </cell>
          <cell r="C1328">
            <v>855</v>
          </cell>
          <cell r="D1328">
            <v>1000900</v>
          </cell>
          <cell r="E1328" t="str">
            <v>14TH ST &amp; CLAY ST</v>
          </cell>
          <cell r="F1328">
            <v>30</v>
          </cell>
          <cell r="G1328">
            <v>21</v>
          </cell>
          <cell r="H1328">
            <v>51</v>
          </cell>
          <cell r="I1328">
            <v>37.805093999999997</v>
          </cell>
          <cell r="J1328">
            <v>-122.27337</v>
          </cell>
          <cell r="K1328" t="str">
            <v>OAKLAND</v>
          </cell>
          <cell r="L1328" t="str">
            <v>ALAMEDA</v>
          </cell>
          <cell r="M1328">
            <v>2</v>
          </cell>
        </row>
        <row r="1329">
          <cell r="A1329">
            <v>57477</v>
          </cell>
          <cell r="B1329" t="str">
            <v>WEEKDAY</v>
          </cell>
          <cell r="C1329">
            <v>1067</v>
          </cell>
          <cell r="D1329">
            <v>1000910</v>
          </cell>
          <cell r="E1329" t="str">
            <v>14TH ST &amp; CLAY ST</v>
          </cell>
          <cell r="F1329">
            <v>20</v>
          </cell>
          <cell r="G1329">
            <v>21</v>
          </cell>
          <cell r="H1329">
            <v>41</v>
          </cell>
          <cell r="I1329">
            <v>37.80547</v>
          </cell>
          <cell r="J1329">
            <v>-122.27389700000001</v>
          </cell>
          <cell r="K1329" t="str">
            <v>OAKLAND</v>
          </cell>
          <cell r="L1329" t="str">
            <v>ALAMEDA</v>
          </cell>
          <cell r="M1329">
            <v>2</v>
          </cell>
        </row>
        <row r="1330">
          <cell r="A1330">
            <v>59229</v>
          </cell>
          <cell r="B1330" t="str">
            <v>WEEKDAY</v>
          </cell>
          <cell r="C1330">
            <v>1590</v>
          </cell>
          <cell r="D1330">
            <v>1000920</v>
          </cell>
          <cell r="E1330" t="str">
            <v>14TH ST &amp; FILBERT ST</v>
          </cell>
          <cell r="F1330">
            <v>17</v>
          </cell>
          <cell r="G1330">
            <v>8</v>
          </cell>
          <cell r="H1330">
            <v>25</v>
          </cell>
          <cell r="I1330">
            <v>37.808734000000001</v>
          </cell>
          <cell r="J1330">
            <v>-122.283095</v>
          </cell>
          <cell r="K1330" t="str">
            <v>OAKLAND</v>
          </cell>
          <cell r="L1330" t="str">
            <v>ALAMEDA</v>
          </cell>
          <cell r="M1330">
            <v>2</v>
          </cell>
        </row>
        <row r="1331">
          <cell r="A1331">
            <v>53799</v>
          </cell>
          <cell r="B1331" t="str">
            <v>WEEKDAY</v>
          </cell>
          <cell r="C1331">
            <v>1654</v>
          </cell>
          <cell r="D1331">
            <v>1000930</v>
          </cell>
          <cell r="E1331" t="str">
            <v>14TH ST &amp; FILBERT ST</v>
          </cell>
          <cell r="F1331">
            <v>8</v>
          </cell>
          <cell r="G1331">
            <v>15</v>
          </cell>
          <cell r="H1331">
            <v>23</v>
          </cell>
          <cell r="I1331">
            <v>37.808937999999998</v>
          </cell>
          <cell r="J1331">
            <v>-122.282766</v>
          </cell>
          <cell r="K1331" t="str">
            <v>OAKLAND</v>
          </cell>
          <cell r="L1331" t="str">
            <v>ALAMEDA</v>
          </cell>
          <cell r="M1331">
            <v>2</v>
          </cell>
        </row>
        <row r="1332">
          <cell r="A1332">
            <v>54277</v>
          </cell>
          <cell r="B1332" t="str">
            <v>WEEKDAY</v>
          </cell>
          <cell r="C1332">
            <v>447</v>
          </cell>
          <cell r="D1332">
            <v>1000940</v>
          </cell>
          <cell r="E1332" t="str">
            <v>14TH ST &amp; FRANKLIN ST</v>
          </cell>
          <cell r="F1332">
            <v>21</v>
          </cell>
          <cell r="G1332">
            <v>86</v>
          </cell>
          <cell r="H1332">
            <v>107</v>
          </cell>
          <cell r="I1332">
            <v>37.803812000000001</v>
          </cell>
          <cell r="J1332">
            <v>-122.269786</v>
          </cell>
          <cell r="K1332" t="str">
            <v>OAKLAND</v>
          </cell>
          <cell r="L1332" t="str">
            <v>ALAMEDA</v>
          </cell>
          <cell r="M1332">
            <v>2</v>
          </cell>
        </row>
        <row r="1333">
          <cell r="A1333">
            <v>54457</v>
          </cell>
          <cell r="B1333" t="str">
            <v>WEEKDAY</v>
          </cell>
          <cell r="C1333">
            <v>486</v>
          </cell>
          <cell r="D1333">
            <v>1000950</v>
          </cell>
          <cell r="E1333" t="str">
            <v>14TH ST &amp; FRANKLIN ST</v>
          </cell>
          <cell r="F1333">
            <v>66</v>
          </cell>
          <cell r="G1333">
            <v>33</v>
          </cell>
          <cell r="H1333">
            <v>99</v>
          </cell>
          <cell r="I1333">
            <v>37.803876000000002</v>
          </cell>
          <cell r="J1333">
            <v>-122.27030600000001</v>
          </cell>
          <cell r="K1333" t="str">
            <v>OAKLAND</v>
          </cell>
          <cell r="L1333" t="str">
            <v>ALAMEDA</v>
          </cell>
          <cell r="M1333">
            <v>2</v>
          </cell>
        </row>
        <row r="1334">
          <cell r="A1334">
            <v>55912</v>
          </cell>
          <cell r="B1334" t="str">
            <v>WEEKDAY</v>
          </cell>
          <cell r="C1334">
            <v>686</v>
          </cell>
          <cell r="D1334">
            <v>1000960</v>
          </cell>
          <cell r="E1334" t="str">
            <v>14TH ST &amp; HARRISON ST</v>
          </cell>
          <cell r="F1334">
            <v>18</v>
          </cell>
          <cell r="G1334">
            <v>49</v>
          </cell>
          <cell r="H1334">
            <v>67</v>
          </cell>
          <cell r="I1334">
            <v>37.802892999999997</v>
          </cell>
          <cell r="J1334">
            <v>-122.267405</v>
          </cell>
          <cell r="K1334" t="str">
            <v>OAKLAND</v>
          </cell>
          <cell r="L1334" t="str">
            <v>ALAMEDA</v>
          </cell>
          <cell r="M1334">
            <v>2</v>
          </cell>
        </row>
        <row r="1335">
          <cell r="A1335">
            <v>59007</v>
          </cell>
          <cell r="B1335" t="str">
            <v>WEEKDAY</v>
          </cell>
          <cell r="C1335">
            <v>827</v>
          </cell>
          <cell r="D1335">
            <v>1000970</v>
          </cell>
          <cell r="E1335" t="str">
            <v>14TH ST &amp; HARRISON ST</v>
          </cell>
          <cell r="F1335">
            <v>41</v>
          </cell>
          <cell r="G1335">
            <v>12</v>
          </cell>
          <cell r="H1335">
            <v>53</v>
          </cell>
          <cell r="I1335">
            <v>37.802956999999999</v>
          </cell>
          <cell r="J1335">
            <v>-122.267932</v>
          </cell>
          <cell r="K1335" t="str">
            <v>OAKLAND</v>
          </cell>
          <cell r="L1335" t="str">
            <v>ALAMEDA</v>
          </cell>
          <cell r="M1335">
            <v>2</v>
          </cell>
        </row>
        <row r="1336">
          <cell r="A1336">
            <v>55140</v>
          </cell>
          <cell r="B1336" t="str">
            <v>WEEKDAY</v>
          </cell>
          <cell r="C1336">
            <v>1346</v>
          </cell>
          <cell r="D1336">
            <v>1000980</v>
          </cell>
          <cell r="E1336" t="str">
            <v>14TH ST &amp; JACKSON ST</v>
          </cell>
          <cell r="F1336">
            <v>15</v>
          </cell>
          <cell r="G1336">
            <v>16</v>
          </cell>
          <cell r="H1336">
            <v>31</v>
          </cell>
          <cell r="I1336">
            <v>37.801988000000001</v>
          </cell>
          <cell r="J1336">
            <v>-122.265452</v>
          </cell>
          <cell r="K1336" t="str">
            <v>OAKLAND</v>
          </cell>
          <cell r="L1336" t="str">
            <v>ALAMEDA</v>
          </cell>
          <cell r="M1336">
            <v>2</v>
          </cell>
        </row>
        <row r="1337">
          <cell r="A1337">
            <v>58563</v>
          </cell>
          <cell r="B1337" t="str">
            <v>WEEKDAY</v>
          </cell>
          <cell r="C1337">
            <v>1308</v>
          </cell>
          <cell r="D1337">
            <v>1001000</v>
          </cell>
          <cell r="E1337" t="str">
            <v>14TH ST &amp; MANDELA PKWY</v>
          </cell>
          <cell r="F1337">
            <v>6</v>
          </cell>
          <cell r="G1337">
            <v>26</v>
          </cell>
          <cell r="H1337">
            <v>32</v>
          </cell>
          <cell r="I1337">
            <v>37.810676000000001</v>
          </cell>
          <cell r="J1337">
            <v>-122.290603</v>
          </cell>
          <cell r="K1337" t="str">
            <v>OAKLAND</v>
          </cell>
          <cell r="L1337" t="str">
            <v>ALAMEDA</v>
          </cell>
          <cell r="M1337">
            <v>2</v>
          </cell>
        </row>
        <row r="1338">
          <cell r="A1338">
            <v>53387</v>
          </cell>
          <cell r="B1338" t="str">
            <v>WEEKDAY</v>
          </cell>
          <cell r="C1338">
            <v>2350</v>
          </cell>
          <cell r="D1338">
            <v>1001010</v>
          </cell>
          <cell r="E1338" t="str">
            <v>14TH ST &amp; MANDELA PKWY</v>
          </cell>
          <cell r="F1338">
            <v>10</v>
          </cell>
          <cell r="G1338">
            <v>3</v>
          </cell>
          <cell r="H1338">
            <v>13</v>
          </cell>
          <cell r="I1338">
            <v>37.810569000000001</v>
          </cell>
          <cell r="J1338">
            <v>-122.290921</v>
          </cell>
          <cell r="K1338" t="str">
            <v>OAKLAND</v>
          </cell>
          <cell r="L1338" t="str">
            <v>ALAMEDA</v>
          </cell>
          <cell r="M1338">
            <v>2</v>
          </cell>
        </row>
        <row r="1339">
          <cell r="A1339">
            <v>55854</v>
          </cell>
          <cell r="B1339" t="str">
            <v>WEEKDAY</v>
          </cell>
          <cell r="C1339">
            <v>935</v>
          </cell>
          <cell r="D1339">
            <v>1001020</v>
          </cell>
          <cell r="E1339" t="str">
            <v>14TH ST &amp; MARKET ST</v>
          </cell>
          <cell r="F1339">
            <v>21</v>
          </cell>
          <cell r="G1339">
            <v>25</v>
          </cell>
          <cell r="H1339">
            <v>47</v>
          </cell>
          <cell r="I1339">
            <v>37.808582000000001</v>
          </cell>
          <cell r="J1339">
            <v>-122.281363</v>
          </cell>
          <cell r="K1339" t="str">
            <v>OAKLAND</v>
          </cell>
          <cell r="L1339" t="str">
            <v>ALAMEDA</v>
          </cell>
          <cell r="M1339">
            <v>2</v>
          </cell>
        </row>
        <row r="1340">
          <cell r="A1340">
            <v>55113</v>
          </cell>
          <cell r="B1340" t="str">
            <v>WEEKDAY</v>
          </cell>
          <cell r="C1340">
            <v>891</v>
          </cell>
          <cell r="D1340">
            <v>1001030</v>
          </cell>
          <cell r="E1340" t="str">
            <v>14TH ST &amp; MARKET ST</v>
          </cell>
          <cell r="F1340">
            <v>28</v>
          </cell>
          <cell r="G1340">
            <v>21</v>
          </cell>
          <cell r="H1340">
            <v>49</v>
          </cell>
          <cell r="I1340">
            <v>37.808172999999996</v>
          </cell>
          <cell r="J1340">
            <v>-122.281165</v>
          </cell>
          <cell r="K1340" t="str">
            <v>OAKLAND</v>
          </cell>
          <cell r="L1340" t="str">
            <v>ALAMEDA</v>
          </cell>
          <cell r="M1340">
            <v>2</v>
          </cell>
        </row>
        <row r="1341">
          <cell r="A1341">
            <v>50454</v>
          </cell>
          <cell r="B1341" t="str">
            <v>WEEKDAY</v>
          </cell>
          <cell r="C1341">
            <v>1250</v>
          </cell>
          <cell r="D1341">
            <v>1001040</v>
          </cell>
          <cell r="E1341" t="str">
            <v>14TH ST &amp; ML KING JR WAY</v>
          </cell>
          <cell r="F1341">
            <v>13</v>
          </cell>
          <cell r="G1341">
            <v>21</v>
          </cell>
          <cell r="H1341">
            <v>34</v>
          </cell>
          <cell r="I1341">
            <v>37.806202999999996</v>
          </cell>
          <cell r="J1341">
            <v>-122.27581499999999</v>
          </cell>
          <cell r="K1341" t="str">
            <v>OAKLAND</v>
          </cell>
          <cell r="L1341" t="str">
            <v>ALAMEDA</v>
          </cell>
          <cell r="M1341">
            <v>2</v>
          </cell>
        </row>
        <row r="1342">
          <cell r="A1342">
            <v>52452</v>
          </cell>
          <cell r="B1342" t="str">
            <v>WEEKDAY</v>
          </cell>
          <cell r="C1342">
            <v>1614</v>
          </cell>
          <cell r="D1342">
            <v>1001050</v>
          </cell>
          <cell r="E1342" t="str">
            <v>14TH ST &amp; ML KING JR WAY</v>
          </cell>
          <cell r="F1342">
            <v>17</v>
          </cell>
          <cell r="G1342">
            <v>7</v>
          </cell>
          <cell r="H1342">
            <v>24</v>
          </cell>
          <cell r="I1342">
            <v>37.806187999999999</v>
          </cell>
          <cell r="J1342">
            <v>-122.276167</v>
          </cell>
          <cell r="K1342" t="str">
            <v>OAKLAND</v>
          </cell>
          <cell r="L1342" t="str">
            <v>ALAMEDA</v>
          </cell>
          <cell r="M1342">
            <v>2</v>
          </cell>
        </row>
        <row r="1343">
          <cell r="A1343">
            <v>55103</v>
          </cell>
          <cell r="B1343" t="str">
            <v>WEEKDAY</v>
          </cell>
          <cell r="C1343">
            <v>1054</v>
          </cell>
          <cell r="D1343">
            <v>1001070</v>
          </cell>
          <cell r="E1343" t="str">
            <v>14TH ST &amp; OAK ST</v>
          </cell>
          <cell r="F1343">
            <v>16</v>
          </cell>
          <cell r="G1343">
            <v>25</v>
          </cell>
          <cell r="H1343">
            <v>41</v>
          </cell>
          <cell r="I1343">
            <v>37.801246999999996</v>
          </cell>
          <cell r="J1343">
            <v>-122.26320200000001</v>
          </cell>
          <cell r="K1343" t="str">
            <v>OAKLAND</v>
          </cell>
          <cell r="L1343" t="str">
            <v>ALAMEDA</v>
          </cell>
          <cell r="M1343">
            <v>2</v>
          </cell>
        </row>
        <row r="1344">
          <cell r="A1344">
            <v>59557</v>
          </cell>
          <cell r="B1344" t="str">
            <v>WEEKDAY</v>
          </cell>
          <cell r="C1344">
            <v>828</v>
          </cell>
          <cell r="D1344">
            <v>1001080</v>
          </cell>
          <cell r="E1344" t="str">
            <v>14TH ST &amp; OAK ST</v>
          </cell>
          <cell r="F1344">
            <v>34</v>
          </cell>
          <cell r="G1344">
            <v>19</v>
          </cell>
          <cell r="H1344">
            <v>53</v>
          </cell>
          <cell r="I1344">
            <v>37.801081000000003</v>
          </cell>
          <cell r="J1344">
            <v>-122.26310599999999</v>
          </cell>
          <cell r="K1344" t="str">
            <v>OAKLAND</v>
          </cell>
          <cell r="L1344" t="str">
            <v>ALAMEDA</v>
          </cell>
          <cell r="M1344">
            <v>2</v>
          </cell>
        </row>
        <row r="1345">
          <cell r="A1345">
            <v>53460</v>
          </cell>
          <cell r="B1345" t="str">
            <v>WEEKDAY</v>
          </cell>
          <cell r="C1345">
            <v>2057</v>
          </cell>
          <cell r="D1345">
            <v>1001090</v>
          </cell>
          <cell r="E1345" t="str">
            <v>14TH ST &amp; POPLAR ST</v>
          </cell>
          <cell r="F1345">
            <v>3</v>
          </cell>
          <cell r="G1345">
            <v>14</v>
          </cell>
          <cell r="H1345">
            <v>17</v>
          </cell>
          <cell r="I1345">
            <v>37.810316999999998</v>
          </cell>
          <cell r="J1345">
            <v>-122.28905</v>
          </cell>
          <cell r="K1345" t="str">
            <v>OAKLAND</v>
          </cell>
          <cell r="L1345" t="str">
            <v>ALAMEDA</v>
          </cell>
          <cell r="M1345">
            <v>2</v>
          </cell>
        </row>
        <row r="1346">
          <cell r="A1346">
            <v>53490</v>
          </cell>
          <cell r="B1346" t="str">
            <v>WEEKDAY</v>
          </cell>
          <cell r="C1346">
            <v>1940</v>
          </cell>
          <cell r="D1346">
            <v>1001100</v>
          </cell>
          <cell r="E1346" t="str">
            <v>14TH ST &amp; POPLAR ST</v>
          </cell>
          <cell r="F1346">
            <v>15</v>
          </cell>
          <cell r="G1346">
            <v>4</v>
          </cell>
          <cell r="H1346">
            <v>19</v>
          </cell>
          <cell r="I1346">
            <v>37.810074999999998</v>
          </cell>
          <cell r="J1346">
            <v>-122.289025</v>
          </cell>
          <cell r="K1346" t="str">
            <v>OAKLAND</v>
          </cell>
          <cell r="L1346" t="str">
            <v>ALAMEDA</v>
          </cell>
          <cell r="M1346">
            <v>2</v>
          </cell>
        </row>
        <row r="1347">
          <cell r="A1347">
            <v>55655</v>
          </cell>
          <cell r="B1347" t="str">
            <v>WEEKDAY</v>
          </cell>
          <cell r="C1347">
            <v>460</v>
          </cell>
          <cell r="D1347">
            <v>1001210</v>
          </cell>
          <cell r="E1347" t="str">
            <v>1ST AV PL &amp; INTERNATIONAL BL</v>
          </cell>
          <cell r="F1347">
            <v>74</v>
          </cell>
          <cell r="G1347">
            <v>31</v>
          </cell>
          <cell r="H1347">
            <v>104</v>
          </cell>
          <cell r="I1347">
            <v>37.798779000000003</v>
          </cell>
          <cell r="J1347">
            <v>-122.25672900000001</v>
          </cell>
          <cell r="K1347" t="str">
            <v>OAKLAND</v>
          </cell>
          <cell r="L1347" t="str">
            <v>ALAMEDA</v>
          </cell>
          <cell r="M1347">
            <v>2</v>
          </cell>
        </row>
        <row r="1348">
          <cell r="A1348">
            <v>59911</v>
          </cell>
          <cell r="B1348" t="str">
            <v>WEEKDAY</v>
          </cell>
          <cell r="C1348">
            <v>342</v>
          </cell>
          <cell r="D1348">
            <v>1001220</v>
          </cell>
          <cell r="E1348" t="str">
            <v>1ST AV &amp; INTERNATIONAL BLVD</v>
          </cell>
          <cell r="F1348">
            <v>79</v>
          </cell>
          <cell r="G1348">
            <v>55</v>
          </cell>
          <cell r="H1348">
            <v>134</v>
          </cell>
          <cell r="I1348">
            <v>37.799052000000003</v>
          </cell>
          <cell r="J1348">
            <v>-122.256557</v>
          </cell>
          <cell r="K1348" t="str">
            <v>OAKLAND</v>
          </cell>
          <cell r="L1348" t="str">
            <v>ALAMEDA</v>
          </cell>
          <cell r="M1348">
            <v>2</v>
          </cell>
        </row>
        <row r="1349">
          <cell r="A1349">
            <v>55564</v>
          </cell>
          <cell r="B1349" t="str">
            <v>WEEKDAY</v>
          </cell>
          <cell r="C1349">
            <v>159</v>
          </cell>
          <cell r="D1349">
            <v>1001230</v>
          </cell>
          <cell r="E1349" t="str">
            <v>1ST AV &amp; INTERNATIONAL BLVD</v>
          </cell>
          <cell r="F1349">
            <v>109</v>
          </cell>
          <cell r="G1349">
            <v>148</v>
          </cell>
          <cell r="H1349">
            <v>257</v>
          </cell>
          <cell r="I1349">
            <v>37.798983999999997</v>
          </cell>
          <cell r="J1349">
            <v>-122.256908</v>
          </cell>
          <cell r="K1349" t="str">
            <v>OAKLAND</v>
          </cell>
          <cell r="L1349" t="str">
            <v>ALAMEDA</v>
          </cell>
          <cell r="M1349">
            <v>2</v>
          </cell>
        </row>
        <row r="1350">
          <cell r="A1350">
            <v>53888</v>
          </cell>
          <cell r="B1350" t="str">
            <v>WEEKDAY</v>
          </cell>
          <cell r="C1350">
            <v>197</v>
          </cell>
          <cell r="D1350">
            <v>1001240</v>
          </cell>
          <cell r="E1350" t="str">
            <v>THOMAS L BERKLEY WAY</v>
          </cell>
          <cell r="F1350">
            <v>153</v>
          </cell>
          <cell r="G1350">
            <v>76</v>
          </cell>
          <cell r="H1350">
            <v>229</v>
          </cell>
          <cell r="I1350">
            <v>37.809015000000002</v>
          </cell>
          <cell r="J1350">
            <v>-122.268373</v>
          </cell>
          <cell r="K1350" t="str">
            <v>OAKLAND</v>
          </cell>
          <cell r="L1350" t="str">
            <v>ALAMEDA</v>
          </cell>
          <cell r="M1350">
            <v>2</v>
          </cell>
        </row>
        <row r="1351">
          <cell r="A1351">
            <v>55240</v>
          </cell>
          <cell r="B1351" t="str">
            <v>WEEKDAY</v>
          </cell>
          <cell r="C1351">
            <v>545</v>
          </cell>
          <cell r="D1351">
            <v>1001260</v>
          </cell>
          <cell r="E1351" t="str">
            <v>THOMAS L BERKLEY WAY</v>
          </cell>
          <cell r="F1351">
            <v>17</v>
          </cell>
          <cell r="G1351">
            <v>70</v>
          </cell>
          <cell r="H1351">
            <v>87</v>
          </cell>
          <cell r="I1351">
            <v>37.808748000000001</v>
          </cell>
          <cell r="J1351">
            <v>-122.26733400000001</v>
          </cell>
          <cell r="K1351" t="str">
            <v>OAKLAND</v>
          </cell>
          <cell r="L1351" t="str">
            <v>ALAMEDA</v>
          </cell>
          <cell r="M1351">
            <v>2</v>
          </cell>
        </row>
        <row r="1352">
          <cell r="A1352">
            <v>56464</v>
          </cell>
          <cell r="B1352" t="str">
            <v>WEEKDAY</v>
          </cell>
          <cell r="C1352">
            <v>616</v>
          </cell>
          <cell r="D1352">
            <v>1001270</v>
          </cell>
          <cell r="E1352" t="str">
            <v>THOMAS L BERKLEY WAY</v>
          </cell>
          <cell r="F1352">
            <v>55</v>
          </cell>
          <cell r="G1352">
            <v>21</v>
          </cell>
          <cell r="H1352">
            <v>76</v>
          </cell>
          <cell r="I1352">
            <v>37.808771999999998</v>
          </cell>
          <cell r="J1352">
            <v>-122.267717</v>
          </cell>
          <cell r="K1352" t="str">
            <v>OAKLAND</v>
          </cell>
          <cell r="L1352" t="str">
            <v>ALAMEDA</v>
          </cell>
          <cell r="M1352">
            <v>2</v>
          </cell>
        </row>
        <row r="1353">
          <cell r="A1353">
            <v>59567</v>
          </cell>
          <cell r="B1353" t="str">
            <v>WEEKDAY</v>
          </cell>
          <cell r="C1353">
            <v>296</v>
          </cell>
          <cell r="D1353">
            <v>1001290</v>
          </cell>
          <cell r="E1353" t="str">
            <v>THOMAS L BERKLEY WAY</v>
          </cell>
          <cell r="F1353">
            <v>64</v>
          </cell>
          <cell r="G1353">
            <v>90</v>
          </cell>
          <cell r="H1353">
            <v>154</v>
          </cell>
          <cell r="I1353">
            <v>37.810009000000001</v>
          </cell>
          <cell r="J1353">
            <v>-122.272696</v>
          </cell>
          <cell r="K1353" t="str">
            <v>OAKLAND</v>
          </cell>
          <cell r="L1353" t="str">
            <v>ALAMEDA</v>
          </cell>
          <cell r="M1353">
            <v>2</v>
          </cell>
        </row>
        <row r="1354">
          <cell r="A1354">
            <v>55770</v>
          </cell>
          <cell r="B1354" t="str">
            <v>WEEKDAY</v>
          </cell>
          <cell r="C1354">
            <v>274</v>
          </cell>
          <cell r="D1354">
            <v>1001300</v>
          </cell>
          <cell r="E1354" t="str">
            <v>THOMAS L BERKLEY WAY</v>
          </cell>
          <cell r="F1354">
            <v>100</v>
          </cell>
          <cell r="G1354">
            <v>63</v>
          </cell>
          <cell r="H1354">
            <v>163</v>
          </cell>
          <cell r="I1354">
            <v>37.810212</v>
          </cell>
          <cell r="J1354">
            <v>-122.27293400000001</v>
          </cell>
          <cell r="K1354" t="str">
            <v>OAKLAND</v>
          </cell>
          <cell r="L1354" t="str">
            <v>ALAMEDA</v>
          </cell>
          <cell r="M1354">
            <v>2</v>
          </cell>
        </row>
        <row r="1355">
          <cell r="A1355">
            <v>51100</v>
          </cell>
          <cell r="B1355" t="str">
            <v>WEEKDAY</v>
          </cell>
          <cell r="C1355">
            <v>458</v>
          </cell>
          <cell r="D1355">
            <v>1001330</v>
          </cell>
          <cell r="E1355" t="str">
            <v>THOMAS L BERKLEY WAY</v>
          </cell>
          <cell r="F1355">
            <v>79</v>
          </cell>
          <cell r="G1355">
            <v>26</v>
          </cell>
          <cell r="H1355">
            <v>105</v>
          </cell>
          <cell r="I1355">
            <v>37.808236999999998</v>
          </cell>
          <cell r="J1355">
            <v>-122.26575699999999</v>
          </cell>
          <cell r="K1355" t="str">
            <v>OAKLAND</v>
          </cell>
          <cell r="L1355" t="str">
            <v>ALAMEDA</v>
          </cell>
          <cell r="M1355">
            <v>2</v>
          </cell>
        </row>
        <row r="1356">
          <cell r="A1356">
            <v>57556</v>
          </cell>
          <cell r="B1356" t="str">
            <v>WEEKDAY</v>
          </cell>
          <cell r="C1356">
            <v>337</v>
          </cell>
          <cell r="D1356">
            <v>1001340</v>
          </cell>
          <cell r="E1356" t="str">
            <v>T.L. BERKLEY WAY</v>
          </cell>
          <cell r="F1356">
            <v>33</v>
          </cell>
          <cell r="G1356">
            <v>102</v>
          </cell>
          <cell r="H1356">
            <v>135</v>
          </cell>
          <cell r="I1356">
            <v>37.808461999999999</v>
          </cell>
          <cell r="J1356">
            <v>-122.26577399999999</v>
          </cell>
          <cell r="K1356" t="str">
            <v>OAKLAND</v>
          </cell>
          <cell r="L1356" t="str">
            <v>ALAMEDA</v>
          </cell>
          <cell r="M1356">
            <v>2</v>
          </cell>
        </row>
        <row r="1357">
          <cell r="A1357">
            <v>55087</v>
          </cell>
          <cell r="B1357" t="str">
            <v>WEEKDAY</v>
          </cell>
          <cell r="C1357">
            <v>1265</v>
          </cell>
          <cell r="D1357">
            <v>1001380</v>
          </cell>
          <cell r="E1357" t="str">
            <v>23RD AV &amp; 22ND AV</v>
          </cell>
          <cell r="F1357">
            <v>22</v>
          </cell>
          <cell r="G1357">
            <v>12</v>
          </cell>
          <cell r="H1357">
            <v>34</v>
          </cell>
          <cell r="I1357">
            <v>37.792341</v>
          </cell>
          <cell r="J1357">
            <v>-122.227636</v>
          </cell>
          <cell r="K1357" t="str">
            <v>OAKLAND</v>
          </cell>
          <cell r="L1357" t="str">
            <v>ALAMEDA</v>
          </cell>
          <cell r="M1357">
            <v>2</v>
          </cell>
        </row>
        <row r="1358">
          <cell r="A1358">
            <v>55187</v>
          </cell>
          <cell r="B1358" t="str">
            <v>WEEKDAY</v>
          </cell>
          <cell r="C1358">
            <v>2151</v>
          </cell>
          <cell r="D1358">
            <v>1001390</v>
          </cell>
          <cell r="E1358" t="str">
            <v>23RD AV &amp; 29TH AV</v>
          </cell>
          <cell r="F1358">
            <v>7</v>
          </cell>
          <cell r="G1358">
            <v>9</v>
          </cell>
          <cell r="H1358">
            <v>15</v>
          </cell>
          <cell r="I1358">
            <v>37.773004999999998</v>
          </cell>
          <cell r="J1358">
            <v>-122.235945</v>
          </cell>
          <cell r="K1358" t="str">
            <v>OAKLAND</v>
          </cell>
          <cell r="L1358" t="str">
            <v>ALAMEDA</v>
          </cell>
          <cell r="M1358">
            <v>2</v>
          </cell>
        </row>
        <row r="1359">
          <cell r="A1359">
            <v>54554</v>
          </cell>
          <cell r="B1359" t="str">
            <v>WEEKDAY</v>
          </cell>
          <cell r="C1359">
            <v>680</v>
          </cell>
          <cell r="D1359">
            <v>1001420</v>
          </cell>
          <cell r="E1359" t="str">
            <v>23RD AV &amp; E 16TH ST</v>
          </cell>
          <cell r="F1359">
            <v>51</v>
          </cell>
          <cell r="G1359">
            <v>16</v>
          </cell>
          <cell r="H1359">
            <v>67</v>
          </cell>
          <cell r="I1359">
            <v>37.784846000000002</v>
          </cell>
          <cell r="J1359">
            <v>-122.234454</v>
          </cell>
          <cell r="K1359" t="str">
            <v>OAKLAND</v>
          </cell>
          <cell r="L1359" t="str">
            <v>ALAMEDA</v>
          </cell>
          <cell r="M1359">
            <v>2</v>
          </cell>
        </row>
        <row r="1360">
          <cell r="A1360">
            <v>51558</v>
          </cell>
          <cell r="B1360" t="str">
            <v>WEEKDAY</v>
          </cell>
          <cell r="C1360">
            <v>2351</v>
          </cell>
          <cell r="D1360">
            <v>1001430</v>
          </cell>
          <cell r="E1360" t="str">
            <v>23RD AV &amp; E 19TH ST</v>
          </cell>
          <cell r="F1360">
            <v>5</v>
          </cell>
          <cell r="G1360">
            <v>8</v>
          </cell>
          <cell r="H1360">
            <v>13</v>
          </cell>
          <cell r="I1360">
            <v>37.786462</v>
          </cell>
          <cell r="J1360">
            <v>-122.23257700000001</v>
          </cell>
          <cell r="K1360" t="str">
            <v>OAKLAND</v>
          </cell>
          <cell r="L1360" t="str">
            <v>ALAMEDA</v>
          </cell>
          <cell r="M1360">
            <v>2</v>
          </cell>
        </row>
        <row r="1361">
          <cell r="A1361">
            <v>58211</v>
          </cell>
          <cell r="B1361" t="str">
            <v>WEEKDAY</v>
          </cell>
          <cell r="C1361">
            <v>2046</v>
          </cell>
          <cell r="D1361">
            <v>1001440</v>
          </cell>
          <cell r="E1361" t="str">
            <v>23RD AV &amp; E 19TH ST</v>
          </cell>
          <cell r="F1361">
            <v>7</v>
          </cell>
          <cell r="G1361">
            <v>10</v>
          </cell>
          <cell r="H1361">
            <v>17</v>
          </cell>
          <cell r="I1361">
            <v>37.786738</v>
          </cell>
          <cell r="J1361">
            <v>-122.23251399999999</v>
          </cell>
          <cell r="K1361" t="str">
            <v>OAKLAND</v>
          </cell>
          <cell r="L1361" t="str">
            <v>ALAMEDA</v>
          </cell>
          <cell r="M1361">
            <v>2</v>
          </cell>
        </row>
        <row r="1362">
          <cell r="A1362">
            <v>58554</v>
          </cell>
          <cell r="B1362" t="str">
            <v>WEEKDAY</v>
          </cell>
          <cell r="C1362">
            <v>1021</v>
          </cell>
          <cell r="D1362">
            <v>1001450</v>
          </cell>
          <cell r="E1362" t="str">
            <v>23RD AV &amp; E 21ST ST</v>
          </cell>
          <cell r="F1362">
            <v>20</v>
          </cell>
          <cell r="G1362">
            <v>22</v>
          </cell>
          <cell r="H1362">
            <v>43</v>
          </cell>
          <cell r="I1362">
            <v>37.788544999999999</v>
          </cell>
          <cell r="J1362">
            <v>-122.231722</v>
          </cell>
          <cell r="K1362" t="str">
            <v>OAKLAND</v>
          </cell>
          <cell r="L1362" t="str">
            <v>ALAMEDA</v>
          </cell>
          <cell r="M1362">
            <v>2</v>
          </cell>
        </row>
        <row r="1363">
          <cell r="A1363">
            <v>59957</v>
          </cell>
          <cell r="B1363" t="str">
            <v>WEEKDAY</v>
          </cell>
          <cell r="C1363">
            <v>838</v>
          </cell>
          <cell r="D1363">
            <v>1001460</v>
          </cell>
          <cell r="E1363" t="str">
            <v>23RD AV &amp; E 21ST ST</v>
          </cell>
          <cell r="F1363">
            <v>23</v>
          </cell>
          <cell r="G1363">
            <v>29</v>
          </cell>
          <cell r="H1363">
            <v>52</v>
          </cell>
          <cell r="I1363">
            <v>37.788916999999998</v>
          </cell>
          <cell r="J1363">
            <v>-122.23158100000001</v>
          </cell>
          <cell r="K1363" t="str">
            <v>OAKLAND</v>
          </cell>
          <cell r="L1363" t="str">
            <v>ALAMEDA</v>
          </cell>
          <cell r="M1363">
            <v>2</v>
          </cell>
        </row>
        <row r="1364">
          <cell r="A1364">
            <v>58322</v>
          </cell>
          <cell r="B1364" t="str">
            <v>WEEKDAY</v>
          </cell>
          <cell r="C1364">
            <v>1378</v>
          </cell>
          <cell r="D1364">
            <v>1001470</v>
          </cell>
          <cell r="E1364" t="str">
            <v>23RD AV &amp; E 22ND ST</v>
          </cell>
          <cell r="F1364">
            <v>18</v>
          </cell>
          <cell r="G1364">
            <v>12</v>
          </cell>
          <cell r="H1364">
            <v>30</v>
          </cell>
          <cell r="I1364">
            <v>37.789588000000002</v>
          </cell>
          <cell r="J1364">
            <v>-122.23091599999999</v>
          </cell>
          <cell r="K1364" t="str">
            <v>OAKLAND</v>
          </cell>
          <cell r="L1364" t="str">
            <v>ALAMEDA</v>
          </cell>
          <cell r="M1364">
            <v>2</v>
          </cell>
        </row>
        <row r="1365">
          <cell r="A1365">
            <v>53155</v>
          </cell>
          <cell r="B1365" t="str">
            <v>WEEKDAY</v>
          </cell>
          <cell r="C1365">
            <v>1293</v>
          </cell>
          <cell r="D1365">
            <v>1001490</v>
          </cell>
          <cell r="E1365" t="str">
            <v>23RD AV &amp; E 24TH ST</v>
          </cell>
          <cell r="F1365">
            <v>13</v>
          </cell>
          <cell r="G1365">
            <v>20</v>
          </cell>
          <cell r="H1365">
            <v>33</v>
          </cell>
          <cell r="I1365">
            <v>37.790705000000003</v>
          </cell>
          <cell r="J1365">
            <v>-122.22918</v>
          </cell>
          <cell r="K1365" t="str">
            <v>OAKLAND</v>
          </cell>
          <cell r="L1365" t="str">
            <v>ALAMEDA</v>
          </cell>
          <cell r="M1365">
            <v>2</v>
          </cell>
        </row>
        <row r="1366">
          <cell r="A1366">
            <v>57795</v>
          </cell>
          <cell r="B1366" t="str">
            <v>WEEKDAY</v>
          </cell>
          <cell r="C1366">
            <v>1121</v>
          </cell>
          <cell r="D1366">
            <v>1001500</v>
          </cell>
          <cell r="E1366" t="str">
            <v>23RD AV &amp; E 24TH ST</v>
          </cell>
          <cell r="F1366">
            <v>19</v>
          </cell>
          <cell r="G1366">
            <v>19</v>
          </cell>
          <cell r="H1366">
            <v>39</v>
          </cell>
          <cell r="I1366">
            <v>37.790899000000003</v>
          </cell>
          <cell r="J1366">
            <v>-122.22902999999999</v>
          </cell>
          <cell r="K1366" t="str">
            <v>OAKLAND</v>
          </cell>
          <cell r="L1366" t="str">
            <v>ALAMEDA</v>
          </cell>
          <cell r="M1366">
            <v>2</v>
          </cell>
        </row>
        <row r="1367">
          <cell r="A1367">
            <v>57022</v>
          </cell>
          <cell r="B1367" t="str">
            <v>WEEKDAY</v>
          </cell>
          <cell r="C1367">
            <v>1740</v>
          </cell>
          <cell r="D1367">
            <v>1001510</v>
          </cell>
          <cell r="E1367" t="str">
            <v>23RD AV &amp; E 26TH ST</v>
          </cell>
          <cell r="F1367">
            <v>9</v>
          </cell>
          <cell r="G1367">
            <v>13</v>
          </cell>
          <cell r="H1367">
            <v>22</v>
          </cell>
          <cell r="I1367">
            <v>37.792133</v>
          </cell>
          <cell r="J1367">
            <v>-122.227637</v>
          </cell>
          <cell r="K1367" t="str">
            <v>OAKLAND</v>
          </cell>
          <cell r="L1367" t="str">
            <v>ALAMEDA</v>
          </cell>
          <cell r="M1367">
            <v>2</v>
          </cell>
        </row>
        <row r="1368">
          <cell r="A1368">
            <v>58080</v>
          </cell>
          <cell r="B1368" t="str">
            <v>WEEKDAY</v>
          </cell>
          <cell r="C1368">
            <v>586</v>
          </cell>
          <cell r="D1368">
            <v>1001520</v>
          </cell>
          <cell r="E1368" t="str">
            <v>23RD AV &amp; E 27TH ST</v>
          </cell>
          <cell r="F1368">
            <v>27</v>
          </cell>
          <cell r="G1368">
            <v>53</v>
          </cell>
          <cell r="H1368">
            <v>80</v>
          </cell>
          <cell r="I1368">
            <v>37.793458000000001</v>
          </cell>
          <cell r="J1368">
            <v>-122.226686</v>
          </cell>
          <cell r="K1368" t="str">
            <v>OAKLAND</v>
          </cell>
          <cell r="L1368" t="str">
            <v>ALAMEDA</v>
          </cell>
          <cell r="M1368">
            <v>2</v>
          </cell>
        </row>
        <row r="1369">
          <cell r="A1369">
            <v>58088</v>
          </cell>
          <cell r="B1369" t="str">
            <v>WEEKDAY</v>
          </cell>
          <cell r="C1369">
            <v>1118</v>
          </cell>
          <cell r="D1369">
            <v>1001530</v>
          </cell>
          <cell r="E1369" t="str">
            <v>23RD AV &amp; E 27TH ST</v>
          </cell>
          <cell r="F1369">
            <v>19</v>
          </cell>
          <cell r="G1369">
            <v>20</v>
          </cell>
          <cell r="H1369">
            <v>39</v>
          </cell>
          <cell r="I1369">
            <v>37.793689000000001</v>
          </cell>
          <cell r="J1369">
            <v>-122.226744</v>
          </cell>
          <cell r="K1369" t="str">
            <v>OAKLAND</v>
          </cell>
          <cell r="L1369" t="str">
            <v>ALAMEDA</v>
          </cell>
          <cell r="M1369">
            <v>2</v>
          </cell>
        </row>
        <row r="1370">
          <cell r="A1370">
            <v>58757</v>
          </cell>
          <cell r="B1370" t="str">
            <v>WEEKDAY</v>
          </cell>
          <cell r="C1370">
            <v>2108</v>
          </cell>
          <cell r="D1370">
            <v>1001540</v>
          </cell>
          <cell r="E1370" t="str">
            <v>23RD AV &amp; E 29TH ST</v>
          </cell>
          <cell r="F1370">
            <v>8</v>
          </cell>
          <cell r="G1370">
            <v>8</v>
          </cell>
          <cell r="H1370">
            <v>16</v>
          </cell>
          <cell r="I1370">
            <v>37.795374000000002</v>
          </cell>
          <cell r="J1370">
            <v>-122.22608200000001</v>
          </cell>
          <cell r="K1370" t="str">
            <v>OAKLAND</v>
          </cell>
          <cell r="L1370" t="str">
            <v>ALAMEDA</v>
          </cell>
          <cell r="M1370">
            <v>2</v>
          </cell>
        </row>
        <row r="1371">
          <cell r="A1371">
            <v>57033</v>
          </cell>
          <cell r="B1371" t="str">
            <v>WEEKDAY</v>
          </cell>
          <cell r="C1371">
            <v>2190</v>
          </cell>
          <cell r="D1371">
            <v>1001550</v>
          </cell>
          <cell r="E1371" t="str">
            <v>23RD AV &amp; E 29TH ST</v>
          </cell>
          <cell r="F1371">
            <v>6</v>
          </cell>
          <cell r="G1371">
            <v>9</v>
          </cell>
          <cell r="H1371">
            <v>15</v>
          </cell>
          <cell r="I1371">
            <v>37.795667000000002</v>
          </cell>
          <cell r="J1371">
            <v>-122.22612599999999</v>
          </cell>
          <cell r="K1371" t="str">
            <v>OAKLAND</v>
          </cell>
          <cell r="L1371" t="str">
            <v>ALAMEDA</v>
          </cell>
          <cell r="M1371">
            <v>2</v>
          </cell>
        </row>
        <row r="1372">
          <cell r="A1372">
            <v>59166</v>
          </cell>
          <cell r="B1372" t="str">
            <v>WEEKDAY</v>
          </cell>
          <cell r="C1372">
            <v>2893</v>
          </cell>
          <cell r="D1372">
            <v>1001560</v>
          </cell>
          <cell r="E1372" t="str">
            <v>23RD AV &amp; E 30TH ST</v>
          </cell>
          <cell r="F1372">
            <v>4</v>
          </cell>
          <cell r="G1372">
            <v>5</v>
          </cell>
          <cell r="H1372">
            <v>8</v>
          </cell>
          <cell r="I1372">
            <v>37.796571999999998</v>
          </cell>
          <cell r="J1372">
            <v>-122.225841</v>
          </cell>
          <cell r="K1372" t="str">
            <v>OAKLAND</v>
          </cell>
          <cell r="L1372" t="str">
            <v>ALAMEDA</v>
          </cell>
          <cell r="M1372">
            <v>2</v>
          </cell>
        </row>
        <row r="1373">
          <cell r="A1373">
            <v>55109</v>
          </cell>
          <cell r="B1373" t="str">
            <v>WEEKDAY</v>
          </cell>
          <cell r="C1373">
            <v>3319</v>
          </cell>
          <cell r="D1373">
            <v>1001570</v>
          </cell>
          <cell r="E1373" t="str">
            <v>23RD AV &amp; E 30TH ST</v>
          </cell>
          <cell r="F1373">
            <v>2</v>
          </cell>
          <cell r="G1373">
            <v>3</v>
          </cell>
          <cell r="H1373">
            <v>6</v>
          </cell>
          <cell r="I1373">
            <v>37.796574</v>
          </cell>
          <cell r="J1373">
            <v>-122.225691</v>
          </cell>
          <cell r="K1373" t="str">
            <v>OAKLAND</v>
          </cell>
          <cell r="L1373" t="str">
            <v>ALAMEDA</v>
          </cell>
          <cell r="M1373">
            <v>2</v>
          </cell>
        </row>
        <row r="1374">
          <cell r="A1374">
            <v>55940</v>
          </cell>
          <cell r="B1374" t="str">
            <v>WEEKDAY</v>
          </cell>
          <cell r="C1374">
            <v>4596</v>
          </cell>
          <cell r="D1374">
            <v>1001580</v>
          </cell>
          <cell r="E1374" t="str">
            <v>23RD AV &amp; E 7TH ST</v>
          </cell>
          <cell r="F1374">
            <v>1</v>
          </cell>
          <cell r="G1374">
            <v>0</v>
          </cell>
          <cell r="H1374">
            <v>1</v>
          </cell>
          <cell r="I1374">
            <v>37.775449999999999</v>
          </cell>
          <cell r="J1374">
            <v>-122.23607699999999</v>
          </cell>
          <cell r="K1374" t="str">
            <v>OAKLAND</v>
          </cell>
          <cell r="L1374" t="str">
            <v>ALAMEDA</v>
          </cell>
          <cell r="M1374">
            <v>2</v>
          </cell>
        </row>
        <row r="1375">
          <cell r="A1375">
            <v>50553</v>
          </cell>
          <cell r="B1375" t="str">
            <v>WEEKDAY</v>
          </cell>
          <cell r="C1375">
            <v>761</v>
          </cell>
          <cell r="D1375">
            <v>1001590</v>
          </cell>
          <cell r="E1375" t="str">
            <v>23RD AV &amp; FOOTHILL BLVD</v>
          </cell>
          <cell r="F1375">
            <v>10</v>
          </cell>
          <cell r="G1375">
            <v>49</v>
          </cell>
          <cell r="H1375">
            <v>59</v>
          </cell>
          <cell r="I1375">
            <v>37.785330999999999</v>
          </cell>
          <cell r="J1375">
            <v>-122.23402900000001</v>
          </cell>
          <cell r="K1375" t="str">
            <v>OAKLAND</v>
          </cell>
          <cell r="L1375" t="str">
            <v>ALAMEDA</v>
          </cell>
          <cell r="M1375">
            <v>2</v>
          </cell>
        </row>
        <row r="1376">
          <cell r="A1376">
            <v>54337</v>
          </cell>
          <cell r="B1376" t="str">
            <v>WEEKDAY</v>
          </cell>
          <cell r="C1376">
            <v>2475</v>
          </cell>
          <cell r="D1376">
            <v>1001720</v>
          </cell>
          <cell r="E1376" t="str">
            <v>29TH AV &amp; GLASCOCK ST</v>
          </cell>
          <cell r="F1376">
            <v>5</v>
          </cell>
          <cell r="G1376">
            <v>6</v>
          </cell>
          <cell r="H1376">
            <v>12</v>
          </cell>
          <cell r="I1376">
            <v>37.772686999999998</v>
          </cell>
          <cell r="J1376">
            <v>-122.235376</v>
          </cell>
          <cell r="K1376" t="str">
            <v>OAKLAND</v>
          </cell>
          <cell r="L1376" t="str">
            <v>ALAMEDA</v>
          </cell>
          <cell r="M1376">
            <v>2</v>
          </cell>
        </row>
        <row r="1377">
          <cell r="A1377">
            <v>58856</v>
          </cell>
          <cell r="B1377" t="str">
            <v>WEEKDAY</v>
          </cell>
          <cell r="C1377">
            <v>1040</v>
          </cell>
          <cell r="D1377">
            <v>1001730</v>
          </cell>
          <cell r="E1377" t="str">
            <v>29TH AV &amp; RAILROAD CROSSING</v>
          </cell>
          <cell r="F1377">
            <v>24</v>
          </cell>
          <cell r="G1377">
            <v>18</v>
          </cell>
          <cell r="H1377">
            <v>42</v>
          </cell>
          <cell r="I1377">
            <v>37.77758</v>
          </cell>
          <cell r="J1377">
            <v>-122.23088199999999</v>
          </cell>
          <cell r="K1377" t="str">
            <v>OAKLAND</v>
          </cell>
          <cell r="L1377" t="str">
            <v>ALAMEDA</v>
          </cell>
          <cell r="M1377">
            <v>2</v>
          </cell>
        </row>
        <row r="1378">
          <cell r="A1378">
            <v>55219</v>
          </cell>
          <cell r="B1378" t="str">
            <v>WEEKDAY</v>
          </cell>
          <cell r="C1378">
            <v>2857</v>
          </cell>
          <cell r="D1378">
            <v>1001860</v>
          </cell>
          <cell r="E1378" t="str">
            <v>HOLLIS ST &amp; 34TH ST</v>
          </cell>
          <cell r="F1378">
            <v>1</v>
          </cell>
          <cell r="G1378">
            <v>7</v>
          </cell>
          <cell r="H1378">
            <v>9</v>
          </cell>
          <cell r="I1378">
            <v>37.826138999999998</v>
          </cell>
          <cell r="J1378">
            <v>-122.284126</v>
          </cell>
          <cell r="K1378" t="str">
            <v>OAKLAND</v>
          </cell>
          <cell r="L1378" t="str">
            <v>ALAMEDA</v>
          </cell>
          <cell r="M1378">
            <v>2</v>
          </cell>
        </row>
        <row r="1379">
          <cell r="A1379">
            <v>53123</v>
          </cell>
          <cell r="B1379" t="str">
            <v>WEEKDAY</v>
          </cell>
          <cell r="C1379">
            <v>482</v>
          </cell>
          <cell r="D1379">
            <v>1001970</v>
          </cell>
          <cell r="E1379" t="str">
            <v>35TH AV &amp; INTERNATIONAL BLVD</v>
          </cell>
          <cell r="F1379">
            <v>2</v>
          </cell>
          <cell r="G1379">
            <v>98</v>
          </cell>
          <cell r="H1379">
            <v>100</v>
          </cell>
          <cell r="I1379">
            <v>37.776743000000003</v>
          </cell>
          <cell r="J1379">
            <v>-122.222613</v>
          </cell>
          <cell r="K1379" t="str">
            <v>OAKLAND</v>
          </cell>
          <cell r="L1379" t="str">
            <v>ALAMEDA</v>
          </cell>
          <cell r="M1379">
            <v>2</v>
          </cell>
        </row>
        <row r="1380">
          <cell r="A1380">
            <v>55512</v>
          </cell>
          <cell r="B1380" t="str">
            <v>WEEKDAY</v>
          </cell>
          <cell r="C1380">
            <v>76</v>
          </cell>
          <cell r="D1380">
            <v>1001980</v>
          </cell>
          <cell r="E1380" t="str">
            <v>35TH AV &amp; INTERNATIONAL BLVD</v>
          </cell>
          <cell r="F1380">
            <v>282</v>
          </cell>
          <cell r="G1380">
            <v>93</v>
          </cell>
          <cell r="H1380">
            <v>376</v>
          </cell>
          <cell r="I1380">
            <v>37.776521000000002</v>
          </cell>
          <cell r="J1380">
            <v>-122.22258100000001</v>
          </cell>
          <cell r="K1380" t="str">
            <v>OAKLAND</v>
          </cell>
          <cell r="L1380" t="str">
            <v>ALAMEDA</v>
          </cell>
          <cell r="M1380">
            <v>2</v>
          </cell>
        </row>
        <row r="1381">
          <cell r="A1381">
            <v>54390</v>
          </cell>
          <cell r="B1381" t="str">
            <v>WEEKDAY</v>
          </cell>
          <cell r="C1381">
            <v>1178</v>
          </cell>
          <cell r="D1381">
            <v>1001990</v>
          </cell>
          <cell r="E1381" t="str">
            <v>35TH AV &amp; INTERNATIONAL BLVD</v>
          </cell>
          <cell r="F1381">
            <v>1</v>
          </cell>
          <cell r="G1381">
            <v>35</v>
          </cell>
          <cell r="H1381">
            <v>37</v>
          </cell>
          <cell r="I1381">
            <v>37.775944000000003</v>
          </cell>
          <cell r="J1381">
            <v>-122.222988</v>
          </cell>
          <cell r="K1381" t="str">
            <v>OAKLAND</v>
          </cell>
          <cell r="L1381" t="str">
            <v>ALAMEDA</v>
          </cell>
          <cell r="M1381">
            <v>2</v>
          </cell>
        </row>
        <row r="1382">
          <cell r="A1382">
            <v>54950</v>
          </cell>
          <cell r="B1382" t="str">
            <v>WEEKDAY</v>
          </cell>
          <cell r="C1382">
            <v>2688</v>
          </cell>
          <cell r="D1382">
            <v>1002000</v>
          </cell>
          <cell r="E1382" t="str">
            <v>35TH AV &amp; E 16TH ST</v>
          </cell>
          <cell r="F1382">
            <v>1</v>
          </cell>
          <cell r="G1382">
            <v>9</v>
          </cell>
          <cell r="H1382">
            <v>10</v>
          </cell>
          <cell r="I1382">
            <v>37.778525000000002</v>
          </cell>
          <cell r="J1382">
            <v>-122.22154</v>
          </cell>
          <cell r="K1382" t="str">
            <v>OAKLAND</v>
          </cell>
          <cell r="L1382" t="str">
            <v>ALAMEDA</v>
          </cell>
          <cell r="M1382">
            <v>2</v>
          </cell>
        </row>
        <row r="1383">
          <cell r="A1383">
            <v>51521</v>
          </cell>
          <cell r="B1383" t="str">
            <v>WEEKDAY</v>
          </cell>
          <cell r="C1383">
            <v>361</v>
          </cell>
          <cell r="D1383">
            <v>1002010</v>
          </cell>
          <cell r="E1383" t="str">
            <v>35TH AV &amp; E 16TH ST</v>
          </cell>
          <cell r="F1383">
            <v>94</v>
          </cell>
          <cell r="G1383">
            <v>35</v>
          </cell>
          <cell r="H1383">
            <v>129</v>
          </cell>
          <cell r="I1383">
            <v>37.778284999999997</v>
          </cell>
          <cell r="J1383">
            <v>-122.221408</v>
          </cell>
          <cell r="K1383" t="str">
            <v>OAKLAND</v>
          </cell>
          <cell r="L1383" t="str">
            <v>ALAMEDA</v>
          </cell>
          <cell r="M1383">
            <v>2</v>
          </cell>
        </row>
        <row r="1384">
          <cell r="A1384">
            <v>56541</v>
          </cell>
          <cell r="B1384" t="str">
            <v>WEEKDAY</v>
          </cell>
          <cell r="C1384">
            <v>1380</v>
          </cell>
          <cell r="D1384">
            <v>1002020</v>
          </cell>
          <cell r="E1384" t="str">
            <v>35TH AV &amp; E 17TH ST</v>
          </cell>
          <cell r="F1384">
            <v>4</v>
          </cell>
          <cell r="G1384">
            <v>26</v>
          </cell>
          <cell r="H1384">
            <v>30</v>
          </cell>
          <cell r="I1384">
            <v>37.780003999999998</v>
          </cell>
          <cell r="J1384">
            <v>-122.220625</v>
          </cell>
          <cell r="K1384" t="str">
            <v>OAKLAND</v>
          </cell>
          <cell r="L1384" t="str">
            <v>ALAMEDA</v>
          </cell>
          <cell r="M1384">
            <v>2</v>
          </cell>
        </row>
        <row r="1385">
          <cell r="A1385">
            <v>59917</v>
          </cell>
          <cell r="B1385" t="str">
            <v>WEEKDAY</v>
          </cell>
          <cell r="C1385">
            <v>2832</v>
          </cell>
          <cell r="D1385">
            <v>1002030</v>
          </cell>
          <cell r="E1385" t="str">
            <v>35TH AV &amp; E 17TH ST</v>
          </cell>
          <cell r="F1385">
            <v>5</v>
          </cell>
          <cell r="G1385">
            <v>3</v>
          </cell>
          <cell r="H1385">
            <v>9</v>
          </cell>
          <cell r="I1385">
            <v>37.779989</v>
          </cell>
          <cell r="J1385">
            <v>-122.220451</v>
          </cell>
          <cell r="K1385" t="str">
            <v>OAKLAND</v>
          </cell>
          <cell r="L1385" t="str">
            <v>ALAMEDA</v>
          </cell>
          <cell r="M1385">
            <v>2</v>
          </cell>
        </row>
        <row r="1386">
          <cell r="A1386">
            <v>56622</v>
          </cell>
          <cell r="B1386" t="str">
            <v>WEEKDAY</v>
          </cell>
          <cell r="C1386">
            <v>508</v>
          </cell>
          <cell r="D1386">
            <v>1002050</v>
          </cell>
          <cell r="E1386" t="str">
            <v>35TH AV &amp; FOOTHILL BLVD</v>
          </cell>
          <cell r="F1386">
            <v>65</v>
          </cell>
          <cell r="G1386">
            <v>29</v>
          </cell>
          <cell r="H1386">
            <v>94</v>
          </cell>
          <cell r="I1386">
            <v>37.781865000000003</v>
          </cell>
          <cell r="J1386">
            <v>-122.219317</v>
          </cell>
          <cell r="K1386" t="str">
            <v>OAKLAND</v>
          </cell>
          <cell r="L1386" t="str">
            <v>ALAMEDA</v>
          </cell>
          <cell r="M1386">
            <v>2</v>
          </cell>
        </row>
        <row r="1387">
          <cell r="A1387">
            <v>54449</v>
          </cell>
          <cell r="B1387" t="str">
            <v>WEEKDAY</v>
          </cell>
          <cell r="C1387">
            <v>406</v>
          </cell>
          <cell r="D1387">
            <v>1002520</v>
          </cell>
          <cell r="E1387" t="str">
            <v>40TH ST &amp; BROADWAY</v>
          </cell>
          <cell r="F1387">
            <v>70</v>
          </cell>
          <cell r="G1387">
            <v>48</v>
          </cell>
          <cell r="H1387">
            <v>118</v>
          </cell>
          <cell r="I1387">
            <v>37.827348999999998</v>
          </cell>
          <cell r="J1387">
            <v>-122.257122</v>
          </cell>
          <cell r="K1387" t="str">
            <v>OAKLAND</v>
          </cell>
          <cell r="L1387" t="str">
            <v>ALAMEDA</v>
          </cell>
          <cell r="M1387">
            <v>2</v>
          </cell>
        </row>
        <row r="1388">
          <cell r="A1388">
            <v>54488</v>
          </cell>
          <cell r="B1388" t="str">
            <v>WEEKDAY</v>
          </cell>
          <cell r="C1388">
            <v>368</v>
          </cell>
          <cell r="D1388">
            <v>1002530</v>
          </cell>
          <cell r="E1388" t="str">
            <v>40TH ST &amp; BROADWAY</v>
          </cell>
          <cell r="F1388">
            <v>49</v>
          </cell>
          <cell r="G1388">
            <v>78</v>
          </cell>
          <cell r="H1388">
            <v>127</v>
          </cell>
          <cell r="I1388">
            <v>37.827952000000003</v>
          </cell>
          <cell r="J1388">
            <v>-122.257172</v>
          </cell>
          <cell r="K1388" t="str">
            <v>OAKLAND</v>
          </cell>
          <cell r="L1388" t="str">
            <v>ALAMEDA</v>
          </cell>
          <cell r="M1388">
            <v>2</v>
          </cell>
        </row>
        <row r="1389">
          <cell r="A1389">
            <v>53533</v>
          </cell>
          <cell r="B1389" t="str">
            <v>WEEKDAY</v>
          </cell>
          <cell r="C1389">
            <v>252</v>
          </cell>
          <cell r="D1389">
            <v>1002560</v>
          </cell>
          <cell r="E1389" t="str">
            <v>40TH ST &amp; MACARTHUR BART</v>
          </cell>
          <cell r="F1389">
            <v>118</v>
          </cell>
          <cell r="G1389">
            <v>60</v>
          </cell>
          <cell r="H1389">
            <v>178</v>
          </cell>
          <cell r="I1389">
            <v>37.829247000000002</v>
          </cell>
          <cell r="J1389">
            <v>-122.266036</v>
          </cell>
          <cell r="K1389" t="str">
            <v>OAKLAND</v>
          </cell>
          <cell r="L1389" t="str">
            <v>ALAMEDA</v>
          </cell>
          <cell r="M1389">
            <v>2</v>
          </cell>
        </row>
        <row r="1390">
          <cell r="A1390">
            <v>54543</v>
          </cell>
          <cell r="B1390" t="str">
            <v>WEEKDAY</v>
          </cell>
          <cell r="C1390">
            <v>849</v>
          </cell>
          <cell r="D1390">
            <v>1002580</v>
          </cell>
          <cell r="E1390" t="str">
            <v>40TH ST &amp; MARKET ST</v>
          </cell>
          <cell r="F1390">
            <v>10</v>
          </cell>
          <cell r="G1390">
            <v>42</v>
          </cell>
          <cell r="H1390">
            <v>52</v>
          </cell>
          <cell r="I1390">
            <v>37.830666999999998</v>
          </cell>
          <cell r="J1390">
            <v>-122.273769</v>
          </cell>
          <cell r="K1390" t="str">
            <v>OAKLAND</v>
          </cell>
          <cell r="L1390" t="str">
            <v>ALAMEDA</v>
          </cell>
          <cell r="M1390">
            <v>2</v>
          </cell>
        </row>
        <row r="1391">
          <cell r="A1391">
            <v>53322</v>
          </cell>
          <cell r="B1391" t="str">
            <v>WEEKDAY</v>
          </cell>
          <cell r="C1391">
            <v>1064</v>
          </cell>
          <cell r="D1391">
            <v>1002590</v>
          </cell>
          <cell r="E1391" t="str">
            <v>40TH ST &amp; MARKET ST</v>
          </cell>
          <cell r="F1391">
            <v>31</v>
          </cell>
          <cell r="G1391">
            <v>10</v>
          </cell>
          <cell r="H1391">
            <v>41</v>
          </cell>
          <cell r="I1391">
            <v>37.830253999999996</v>
          </cell>
          <cell r="J1391">
            <v>-122.27240399999999</v>
          </cell>
          <cell r="K1391" t="str">
            <v>OAKLAND</v>
          </cell>
          <cell r="L1391" t="str">
            <v>ALAMEDA</v>
          </cell>
          <cell r="M1391">
            <v>2</v>
          </cell>
        </row>
        <row r="1392">
          <cell r="A1392">
            <v>53373</v>
          </cell>
          <cell r="B1392" t="str">
            <v>WEEKDAY</v>
          </cell>
          <cell r="C1392">
            <v>1225</v>
          </cell>
          <cell r="D1392">
            <v>1002610</v>
          </cell>
          <cell r="E1392" t="str">
            <v>40TH ST &amp; ML KING JR WAY</v>
          </cell>
          <cell r="F1392">
            <v>14</v>
          </cell>
          <cell r="G1392">
            <v>21</v>
          </cell>
          <cell r="H1392">
            <v>35</v>
          </cell>
          <cell r="I1392">
            <v>37.829738999999996</v>
          </cell>
          <cell r="J1392">
            <v>-122.268281</v>
          </cell>
          <cell r="K1392" t="str">
            <v>OAKLAND</v>
          </cell>
          <cell r="L1392" t="str">
            <v>ALAMEDA</v>
          </cell>
          <cell r="M1392">
            <v>2</v>
          </cell>
        </row>
        <row r="1393">
          <cell r="A1393">
            <v>57770</v>
          </cell>
          <cell r="B1393" t="str">
            <v>WEEKDAY</v>
          </cell>
          <cell r="C1393">
            <v>391</v>
          </cell>
          <cell r="D1393">
            <v>1002650</v>
          </cell>
          <cell r="E1393" t="str">
            <v>40TH ST &amp; TELEGRAPH AV</v>
          </cell>
          <cell r="F1393">
            <v>86</v>
          </cell>
          <cell r="G1393">
            <v>34</v>
          </cell>
          <cell r="H1393">
            <v>120</v>
          </cell>
          <cell r="I1393">
            <v>37.828904000000001</v>
          </cell>
          <cell r="J1393">
            <v>-122.264285</v>
          </cell>
          <cell r="K1393" t="str">
            <v>OAKLAND</v>
          </cell>
          <cell r="L1393" t="str">
            <v>ALAMEDA</v>
          </cell>
          <cell r="M1393">
            <v>2</v>
          </cell>
        </row>
        <row r="1394">
          <cell r="A1394">
            <v>55466</v>
          </cell>
          <cell r="B1394" t="str">
            <v>WEEKDAY</v>
          </cell>
          <cell r="C1394">
            <v>389</v>
          </cell>
          <cell r="D1394">
            <v>1002660</v>
          </cell>
          <cell r="E1394" t="str">
            <v>40TH ST &amp; TELEGRAPH AV</v>
          </cell>
          <cell r="F1394">
            <v>36</v>
          </cell>
          <cell r="G1394">
            <v>85</v>
          </cell>
          <cell r="H1394">
            <v>120</v>
          </cell>
          <cell r="I1394">
            <v>37.829141</v>
          </cell>
          <cell r="J1394">
            <v>-122.264202</v>
          </cell>
          <cell r="K1394" t="str">
            <v>OAKLAND</v>
          </cell>
          <cell r="L1394" t="str">
            <v>ALAMEDA</v>
          </cell>
          <cell r="M1394">
            <v>2</v>
          </cell>
        </row>
        <row r="1395">
          <cell r="A1395">
            <v>59395</v>
          </cell>
          <cell r="B1395" t="str">
            <v>WEEKDAY</v>
          </cell>
          <cell r="C1395">
            <v>1827</v>
          </cell>
          <cell r="D1395">
            <v>1002670</v>
          </cell>
          <cell r="E1395" t="str">
            <v>40TH ST &amp; WEBSTER ST</v>
          </cell>
          <cell r="F1395">
            <v>13</v>
          </cell>
          <cell r="G1395">
            <v>7</v>
          </cell>
          <cell r="H1395">
            <v>21</v>
          </cell>
          <cell r="I1395">
            <v>37.828104000000003</v>
          </cell>
          <cell r="J1395">
            <v>-122.26063499999999</v>
          </cell>
          <cell r="K1395" t="str">
            <v>OAKLAND</v>
          </cell>
          <cell r="L1395" t="str">
            <v>ALAMEDA</v>
          </cell>
          <cell r="M1395">
            <v>2</v>
          </cell>
        </row>
        <row r="1396">
          <cell r="A1396">
            <v>59112</v>
          </cell>
          <cell r="B1396" t="str">
            <v>WEEKDAY</v>
          </cell>
          <cell r="C1396">
            <v>1456</v>
          </cell>
          <cell r="D1396">
            <v>1002680</v>
          </cell>
          <cell r="E1396" t="str">
            <v>40TH ST &amp; WEBSTER ST</v>
          </cell>
          <cell r="F1396">
            <v>7</v>
          </cell>
          <cell r="G1396">
            <v>21</v>
          </cell>
          <cell r="H1396">
            <v>28</v>
          </cell>
          <cell r="I1396">
            <v>37.828659999999999</v>
          </cell>
          <cell r="J1396">
            <v>-122.260695</v>
          </cell>
          <cell r="K1396" t="str">
            <v>OAKLAND</v>
          </cell>
          <cell r="L1396" t="str">
            <v>ALAMEDA</v>
          </cell>
          <cell r="M1396">
            <v>2</v>
          </cell>
        </row>
        <row r="1397">
          <cell r="A1397">
            <v>59885</v>
          </cell>
          <cell r="B1397" t="str">
            <v>WEEKDAY</v>
          </cell>
          <cell r="C1397">
            <v>1767</v>
          </cell>
          <cell r="D1397">
            <v>1002690</v>
          </cell>
          <cell r="E1397" t="str">
            <v>40TH ST &amp; WEST ST</v>
          </cell>
          <cell r="F1397">
            <v>6</v>
          </cell>
          <cell r="G1397">
            <v>16</v>
          </cell>
          <cell r="H1397">
            <v>21</v>
          </cell>
          <cell r="I1397">
            <v>37.830176999999999</v>
          </cell>
          <cell r="J1397">
            <v>-122.270853</v>
          </cell>
          <cell r="K1397" t="str">
            <v>OAKLAND</v>
          </cell>
          <cell r="L1397" t="str">
            <v>ALAMEDA</v>
          </cell>
          <cell r="M1397">
            <v>2</v>
          </cell>
        </row>
        <row r="1398">
          <cell r="A1398">
            <v>59588</v>
          </cell>
          <cell r="B1398" t="str">
            <v>WEEKDAY</v>
          </cell>
          <cell r="C1398">
            <v>1566</v>
          </cell>
          <cell r="D1398">
            <v>1002700</v>
          </cell>
          <cell r="E1398" t="str">
            <v>40TH ST &amp; WEST ST</v>
          </cell>
          <cell r="F1398">
            <v>18</v>
          </cell>
          <cell r="G1398">
            <v>7</v>
          </cell>
          <cell r="H1398">
            <v>26</v>
          </cell>
          <cell r="I1398">
            <v>37.829906000000001</v>
          </cell>
          <cell r="J1398">
            <v>-122.27023</v>
          </cell>
          <cell r="K1398" t="str">
            <v>OAKLAND</v>
          </cell>
          <cell r="L1398" t="str">
            <v>ALAMEDA</v>
          </cell>
          <cell r="M1398">
            <v>2</v>
          </cell>
        </row>
        <row r="1399">
          <cell r="A1399">
            <v>57525</v>
          </cell>
          <cell r="B1399" t="str">
            <v>WEEKDAY</v>
          </cell>
          <cell r="C1399">
            <v>1037</v>
          </cell>
          <cell r="D1399">
            <v>1002790</v>
          </cell>
          <cell r="E1399" t="str">
            <v>51ST ST &amp; BROADWAY</v>
          </cell>
          <cell r="F1399">
            <v>19</v>
          </cell>
          <cell r="G1399">
            <v>23</v>
          </cell>
          <cell r="H1399">
            <v>42</v>
          </cell>
          <cell r="I1399">
            <v>37.834507000000002</v>
          </cell>
          <cell r="J1399">
            <v>-122.252639</v>
          </cell>
          <cell r="K1399" t="str">
            <v>OAKLAND</v>
          </cell>
          <cell r="L1399" t="str">
            <v>ALAMEDA</v>
          </cell>
          <cell r="M1399">
            <v>2</v>
          </cell>
        </row>
        <row r="1400">
          <cell r="A1400">
            <v>52282</v>
          </cell>
          <cell r="B1400" t="str">
            <v>WEEKDAY</v>
          </cell>
          <cell r="C1400">
            <v>1383</v>
          </cell>
          <cell r="D1400">
            <v>1002800</v>
          </cell>
          <cell r="E1400" t="str">
            <v>51ST ST &amp; DESMOND ST</v>
          </cell>
          <cell r="F1400">
            <v>22</v>
          </cell>
          <cell r="G1400">
            <v>8</v>
          </cell>
          <cell r="H1400">
            <v>30</v>
          </cell>
          <cell r="I1400">
            <v>37.835133999999996</v>
          </cell>
          <cell r="J1400">
            <v>-122.253299</v>
          </cell>
          <cell r="K1400" t="str">
            <v>OAKLAND</v>
          </cell>
          <cell r="L1400" t="str">
            <v>ALAMEDA</v>
          </cell>
          <cell r="M1400">
            <v>2</v>
          </cell>
        </row>
        <row r="1401">
          <cell r="A1401">
            <v>56549</v>
          </cell>
          <cell r="B1401" t="str">
            <v>WEEKDAY</v>
          </cell>
          <cell r="C1401">
            <v>3749</v>
          </cell>
          <cell r="D1401">
            <v>1002810</v>
          </cell>
          <cell r="E1401" t="str">
            <v>51ST ST &amp; LAWTON AV</v>
          </cell>
          <cell r="F1401">
            <v>1</v>
          </cell>
          <cell r="G1401">
            <v>2</v>
          </cell>
          <cell r="H1401">
            <v>3</v>
          </cell>
          <cell r="I1401">
            <v>37.836050999999998</v>
          </cell>
          <cell r="J1401">
            <v>-122.256265</v>
          </cell>
          <cell r="K1401" t="str">
            <v>OAKLAND</v>
          </cell>
          <cell r="L1401" t="str">
            <v>ALAMEDA</v>
          </cell>
          <cell r="M1401">
            <v>2</v>
          </cell>
        </row>
        <row r="1402">
          <cell r="A1402">
            <v>56346</v>
          </cell>
          <cell r="B1402" t="str">
            <v>WEEKDAY</v>
          </cell>
          <cell r="C1402">
            <v>4137</v>
          </cell>
          <cell r="D1402">
            <v>1002820</v>
          </cell>
          <cell r="E1402" t="str">
            <v>51ST ST &amp; MANILA AV</v>
          </cell>
          <cell r="F1402">
            <v>1</v>
          </cell>
          <cell r="G1402">
            <v>1</v>
          </cell>
          <cell r="H1402">
            <v>2</v>
          </cell>
          <cell r="I1402">
            <v>37.836055000000002</v>
          </cell>
          <cell r="J1402">
            <v>-122.255611</v>
          </cell>
          <cell r="K1402" t="str">
            <v>OAKLAND</v>
          </cell>
          <cell r="L1402" t="str">
            <v>ALAMEDA</v>
          </cell>
          <cell r="M1402">
            <v>2</v>
          </cell>
        </row>
        <row r="1403">
          <cell r="A1403">
            <v>58690</v>
          </cell>
          <cell r="B1403" t="str">
            <v>WEEKDAY</v>
          </cell>
          <cell r="C1403">
            <v>3179</v>
          </cell>
          <cell r="D1403">
            <v>1002830</v>
          </cell>
          <cell r="E1403" t="str">
            <v>51ST ST &amp; MILES AV</v>
          </cell>
          <cell r="F1403">
            <v>3</v>
          </cell>
          <cell r="G1403">
            <v>4</v>
          </cell>
          <cell r="H1403">
            <v>6</v>
          </cell>
          <cell r="I1403">
            <v>37.837130999999999</v>
          </cell>
          <cell r="J1403">
            <v>-122.260288</v>
          </cell>
          <cell r="K1403" t="str">
            <v>OAKLAND</v>
          </cell>
          <cell r="L1403" t="str">
            <v>ALAMEDA</v>
          </cell>
          <cell r="M1403">
            <v>2</v>
          </cell>
        </row>
        <row r="1404">
          <cell r="A1404">
            <v>59540</v>
          </cell>
          <cell r="B1404" t="str">
            <v>WEEKDAY</v>
          </cell>
          <cell r="C1404">
            <v>3219</v>
          </cell>
          <cell r="D1404">
            <v>1002840</v>
          </cell>
          <cell r="E1404" t="str">
            <v>51ST ST &amp; SHAFTER AV</v>
          </cell>
          <cell r="F1404">
            <v>3</v>
          </cell>
          <cell r="G1404">
            <v>3</v>
          </cell>
          <cell r="H1404">
            <v>6</v>
          </cell>
          <cell r="I1404">
            <v>37.836753999999999</v>
          </cell>
          <cell r="J1404">
            <v>-122.25809099999999</v>
          </cell>
          <cell r="K1404" t="str">
            <v>OAKLAND</v>
          </cell>
          <cell r="L1404" t="str">
            <v>ALAMEDA</v>
          </cell>
          <cell r="M1404">
            <v>2</v>
          </cell>
        </row>
        <row r="1405">
          <cell r="A1405">
            <v>55635</v>
          </cell>
          <cell r="B1405" t="str">
            <v>WEEKDAY</v>
          </cell>
          <cell r="C1405">
            <v>1479</v>
          </cell>
          <cell r="D1405">
            <v>1002850</v>
          </cell>
          <cell r="E1405" t="str">
            <v>51ST ST &amp; TELEGRAPH AV</v>
          </cell>
          <cell r="F1405">
            <v>16</v>
          </cell>
          <cell r="G1405">
            <v>12</v>
          </cell>
          <cell r="H1405">
            <v>28</v>
          </cell>
          <cell r="I1405">
            <v>37.837099000000002</v>
          </cell>
          <cell r="J1405">
            <v>-122.261967</v>
          </cell>
          <cell r="K1405" t="str">
            <v>OAKLAND</v>
          </cell>
          <cell r="L1405" t="str">
            <v>ALAMEDA</v>
          </cell>
          <cell r="M1405">
            <v>2</v>
          </cell>
        </row>
        <row r="1406">
          <cell r="A1406">
            <v>54740</v>
          </cell>
          <cell r="B1406" t="str">
            <v>WEEKDAY</v>
          </cell>
          <cell r="C1406">
            <v>3471</v>
          </cell>
          <cell r="D1406">
            <v>1002870</v>
          </cell>
          <cell r="E1406" t="str">
            <v>51ST ST &amp; WEBSTER ST</v>
          </cell>
          <cell r="F1406">
            <v>1</v>
          </cell>
          <cell r="G1406">
            <v>3</v>
          </cell>
          <cell r="H1406">
            <v>5</v>
          </cell>
          <cell r="I1406">
            <v>37.836703999999997</v>
          </cell>
          <cell r="J1406">
            <v>-122.25921</v>
          </cell>
          <cell r="K1406" t="str">
            <v>OAKLAND</v>
          </cell>
          <cell r="L1406" t="str">
            <v>ALAMEDA</v>
          </cell>
          <cell r="M1406">
            <v>2</v>
          </cell>
        </row>
        <row r="1407">
          <cell r="A1407">
            <v>57345</v>
          </cell>
          <cell r="B1407" t="str">
            <v>WEEKDAY</v>
          </cell>
          <cell r="C1407">
            <v>2662</v>
          </cell>
          <cell r="D1407">
            <v>1002960</v>
          </cell>
          <cell r="E1407" t="str">
            <v>55TH ST &amp; DOVER ST</v>
          </cell>
          <cell r="F1407">
            <v>6</v>
          </cell>
          <cell r="G1407">
            <v>4</v>
          </cell>
          <cell r="H1407">
            <v>10</v>
          </cell>
          <cell r="I1407">
            <v>37.839973000000001</v>
          </cell>
          <cell r="J1407">
            <v>-122.26734500000001</v>
          </cell>
          <cell r="K1407" t="str">
            <v>OAKLAND</v>
          </cell>
          <cell r="L1407" t="str">
            <v>ALAMEDA</v>
          </cell>
          <cell r="M1407">
            <v>2</v>
          </cell>
        </row>
        <row r="1408">
          <cell r="A1408">
            <v>56451</v>
          </cell>
          <cell r="B1408" t="str">
            <v>WEEKDAY</v>
          </cell>
          <cell r="C1408">
            <v>2368</v>
          </cell>
          <cell r="D1408">
            <v>1002970</v>
          </cell>
          <cell r="E1408" t="str">
            <v>55TH ST &amp; DOVER ST</v>
          </cell>
          <cell r="F1408">
            <v>6</v>
          </cell>
          <cell r="G1408">
            <v>7</v>
          </cell>
          <cell r="H1408">
            <v>13</v>
          </cell>
          <cell r="I1408">
            <v>37.840214000000003</v>
          </cell>
          <cell r="J1408">
            <v>-122.26714200000001</v>
          </cell>
          <cell r="K1408" t="str">
            <v>OAKLAND</v>
          </cell>
          <cell r="L1408" t="str">
            <v>ALAMEDA</v>
          </cell>
          <cell r="M1408">
            <v>2</v>
          </cell>
        </row>
        <row r="1409">
          <cell r="A1409">
            <v>59937</v>
          </cell>
          <cell r="B1409" t="str">
            <v>WEEKDAY</v>
          </cell>
          <cell r="C1409">
            <v>1508</v>
          </cell>
          <cell r="D1409">
            <v>1002980</v>
          </cell>
          <cell r="E1409" t="str">
            <v>55TH ST &amp; SHATTUCK AV</v>
          </cell>
          <cell r="F1409">
            <v>9</v>
          </cell>
          <cell r="G1409">
            <v>19</v>
          </cell>
          <cell r="H1409">
            <v>27</v>
          </cell>
          <cell r="I1409">
            <v>37.840490000000003</v>
          </cell>
          <cell r="J1409">
            <v>-122.264931</v>
          </cell>
          <cell r="K1409" t="str">
            <v>OAKLAND</v>
          </cell>
          <cell r="L1409" t="str">
            <v>ALAMEDA</v>
          </cell>
          <cell r="M1409">
            <v>2</v>
          </cell>
        </row>
        <row r="1410">
          <cell r="A1410">
            <v>54117</v>
          </cell>
          <cell r="B1410" t="str">
            <v>WEEKDAY</v>
          </cell>
          <cell r="C1410">
            <v>3290</v>
          </cell>
          <cell r="D1410">
            <v>1002990</v>
          </cell>
          <cell r="E1410" t="str">
            <v>55TH ST &amp; SHATTUCK AV</v>
          </cell>
          <cell r="F1410">
            <v>3</v>
          </cell>
          <cell r="G1410">
            <v>3</v>
          </cell>
          <cell r="H1410">
            <v>6</v>
          </cell>
          <cell r="I1410">
            <v>37.840350999999998</v>
          </cell>
          <cell r="J1410">
            <v>-122.264167</v>
          </cell>
          <cell r="K1410" t="str">
            <v>OAKLAND</v>
          </cell>
          <cell r="L1410" t="str">
            <v>ALAMEDA</v>
          </cell>
          <cell r="M1410">
            <v>2</v>
          </cell>
        </row>
        <row r="1411">
          <cell r="A1411">
            <v>54338</v>
          </cell>
          <cell r="B1411" t="str">
            <v>WEEKDAY</v>
          </cell>
          <cell r="C1411">
            <v>2074</v>
          </cell>
          <cell r="D1411">
            <v>1003000</v>
          </cell>
          <cell r="E1411" t="str">
            <v>55TH ST &amp; TELEGRAPH AV</v>
          </cell>
          <cell r="F1411">
            <v>8</v>
          </cell>
          <cell r="G1411">
            <v>8</v>
          </cell>
          <cell r="H1411">
            <v>16</v>
          </cell>
          <cell r="I1411">
            <v>37.840096000000003</v>
          </cell>
          <cell r="J1411">
            <v>-122.262152</v>
          </cell>
          <cell r="K1411" t="str">
            <v>OAKLAND</v>
          </cell>
          <cell r="L1411" t="str">
            <v>ALAMEDA</v>
          </cell>
          <cell r="M1411">
            <v>2</v>
          </cell>
        </row>
        <row r="1412">
          <cell r="A1412">
            <v>54348</v>
          </cell>
          <cell r="B1412" t="str">
            <v>WEEKDAY</v>
          </cell>
          <cell r="C1412">
            <v>2689</v>
          </cell>
          <cell r="D1412">
            <v>1003010</v>
          </cell>
          <cell r="E1412" t="str">
            <v>55TH ST &amp; TELEGRAPH AV</v>
          </cell>
          <cell r="F1412">
            <v>4</v>
          </cell>
          <cell r="G1412">
            <v>6</v>
          </cell>
          <cell r="H1412">
            <v>10</v>
          </cell>
          <cell r="I1412">
            <v>37.840316999999999</v>
          </cell>
          <cell r="J1412">
            <v>-122.262241</v>
          </cell>
          <cell r="K1412" t="str">
            <v>OAKLAND</v>
          </cell>
          <cell r="L1412" t="str">
            <v>ALAMEDA</v>
          </cell>
          <cell r="M1412">
            <v>2</v>
          </cell>
        </row>
        <row r="1413">
          <cell r="A1413">
            <v>57571</v>
          </cell>
          <cell r="B1413" t="str">
            <v>WEEKDAY</v>
          </cell>
          <cell r="C1413">
            <v>2629</v>
          </cell>
          <cell r="D1413">
            <v>1003030</v>
          </cell>
          <cell r="E1413" t="str">
            <v>5TH AV &amp; E 10TH ST</v>
          </cell>
          <cell r="F1413">
            <v>7</v>
          </cell>
          <cell r="G1413">
            <v>3</v>
          </cell>
          <cell r="H1413">
            <v>10</v>
          </cell>
          <cell r="I1413">
            <v>37.793934999999998</v>
          </cell>
          <cell r="J1413">
            <v>-122.256668</v>
          </cell>
          <cell r="K1413" t="str">
            <v>OAKLAND</v>
          </cell>
          <cell r="L1413" t="str">
            <v>ALAMEDA</v>
          </cell>
          <cell r="M1413">
            <v>2</v>
          </cell>
        </row>
        <row r="1414">
          <cell r="A1414">
            <v>57456</v>
          </cell>
          <cell r="B1414" t="str">
            <v>WEEKDAY</v>
          </cell>
          <cell r="C1414">
            <v>2652</v>
          </cell>
          <cell r="D1414">
            <v>1003040</v>
          </cell>
          <cell r="E1414" t="str">
            <v>5TH AV &amp; E 10TH ST</v>
          </cell>
          <cell r="F1414">
            <v>3</v>
          </cell>
          <cell r="G1414">
            <v>7</v>
          </cell>
          <cell r="H1414">
            <v>10</v>
          </cell>
          <cell r="I1414">
            <v>37.793937</v>
          </cell>
          <cell r="J1414">
            <v>-122.256311</v>
          </cell>
          <cell r="K1414" t="str">
            <v>OAKLAND</v>
          </cell>
          <cell r="L1414" t="str">
            <v>ALAMEDA</v>
          </cell>
          <cell r="M1414">
            <v>2</v>
          </cell>
        </row>
        <row r="1415">
          <cell r="A1415">
            <v>57266</v>
          </cell>
          <cell r="B1415" t="str">
            <v>WEEKDAY</v>
          </cell>
          <cell r="C1415">
            <v>1930</v>
          </cell>
          <cell r="D1415">
            <v>1003050</v>
          </cell>
          <cell r="E1415" t="str">
            <v>5TH AV &amp; E 12TH ST</v>
          </cell>
          <cell r="F1415">
            <v>6</v>
          </cell>
          <cell r="G1415">
            <v>13</v>
          </cell>
          <cell r="H1415">
            <v>19</v>
          </cell>
          <cell r="I1415">
            <v>37.794885000000001</v>
          </cell>
          <cell r="J1415">
            <v>-122.254825</v>
          </cell>
          <cell r="K1415" t="str">
            <v>OAKLAND</v>
          </cell>
          <cell r="L1415" t="str">
            <v>ALAMEDA</v>
          </cell>
          <cell r="M1415">
            <v>2</v>
          </cell>
        </row>
        <row r="1416">
          <cell r="A1416">
            <v>53323</v>
          </cell>
          <cell r="B1416" t="str">
            <v>WEEKDAY</v>
          </cell>
          <cell r="C1416">
            <v>2075</v>
          </cell>
          <cell r="D1416">
            <v>1003070</v>
          </cell>
          <cell r="E1416" t="str">
            <v>5TH AV &amp; INTERNATIONAL BLVD</v>
          </cell>
          <cell r="F1416">
            <v>12</v>
          </cell>
          <cell r="G1416">
            <v>5</v>
          </cell>
          <cell r="H1416">
            <v>16</v>
          </cell>
          <cell r="I1416">
            <v>37.795929999999998</v>
          </cell>
          <cell r="J1416">
            <v>-122.253694</v>
          </cell>
          <cell r="K1416" t="str">
            <v>OAKLAND</v>
          </cell>
          <cell r="L1416" t="str">
            <v>ALAMEDA</v>
          </cell>
          <cell r="M1416">
            <v>2</v>
          </cell>
        </row>
        <row r="1417">
          <cell r="A1417">
            <v>59266</v>
          </cell>
          <cell r="B1417" t="str">
            <v>WEEKDAY</v>
          </cell>
          <cell r="C1417">
            <v>2503</v>
          </cell>
          <cell r="D1417">
            <v>1003090</v>
          </cell>
          <cell r="E1417" t="str">
            <v>5TH AV &amp; E 15TH ST</v>
          </cell>
          <cell r="F1417">
            <v>6</v>
          </cell>
          <cell r="G1417">
            <v>6</v>
          </cell>
          <cell r="H1417">
            <v>11</v>
          </cell>
          <cell r="I1417">
            <v>37.796520999999998</v>
          </cell>
          <cell r="J1417">
            <v>-122.252871</v>
          </cell>
          <cell r="K1417" t="str">
            <v>OAKLAND</v>
          </cell>
          <cell r="L1417" t="str">
            <v>ALAMEDA</v>
          </cell>
          <cell r="M1417">
            <v>2</v>
          </cell>
        </row>
        <row r="1418">
          <cell r="A1418">
            <v>56884</v>
          </cell>
          <cell r="B1418" t="str">
            <v>WEEKDAY</v>
          </cell>
          <cell r="C1418">
            <v>1411</v>
          </cell>
          <cell r="D1418">
            <v>1003400</v>
          </cell>
          <cell r="E1418" t="str">
            <v>7TH ST &amp; ADELINE ST</v>
          </cell>
          <cell r="F1418">
            <v>4</v>
          </cell>
          <cell r="G1418">
            <v>25</v>
          </cell>
          <cell r="H1418">
            <v>29</v>
          </cell>
          <cell r="I1418">
            <v>37.804080999999996</v>
          </cell>
          <cell r="J1418">
            <v>-122.288504</v>
          </cell>
          <cell r="K1418" t="str">
            <v>OAKLAND</v>
          </cell>
          <cell r="L1418" t="str">
            <v>ALAMEDA</v>
          </cell>
          <cell r="M1418">
            <v>2</v>
          </cell>
        </row>
        <row r="1419">
          <cell r="A1419">
            <v>51800</v>
          </cell>
          <cell r="B1419" t="str">
            <v>WEEKDAY</v>
          </cell>
          <cell r="C1419">
            <v>1905</v>
          </cell>
          <cell r="D1419">
            <v>1003410</v>
          </cell>
          <cell r="E1419" t="str">
            <v>7TH ST &amp; ADELINE ST</v>
          </cell>
          <cell r="F1419">
            <v>15</v>
          </cell>
          <cell r="G1419">
            <v>5</v>
          </cell>
          <cell r="H1419">
            <v>19</v>
          </cell>
          <cell r="I1419">
            <v>37.803657000000001</v>
          </cell>
          <cell r="J1419">
            <v>-122.287907</v>
          </cell>
          <cell r="K1419" t="str">
            <v>OAKLAND</v>
          </cell>
          <cell r="L1419" t="str">
            <v>ALAMEDA</v>
          </cell>
          <cell r="M1419">
            <v>2</v>
          </cell>
        </row>
        <row r="1420">
          <cell r="A1420">
            <v>54227</v>
          </cell>
          <cell r="B1420" t="str">
            <v>WEEKDAY</v>
          </cell>
          <cell r="C1420">
            <v>1545</v>
          </cell>
          <cell r="D1420">
            <v>1003420</v>
          </cell>
          <cell r="E1420" t="str">
            <v>7TH ST &amp; ALICE ST</v>
          </cell>
          <cell r="F1420">
            <v>4</v>
          </cell>
          <cell r="G1420">
            <v>22</v>
          </cell>
          <cell r="H1420">
            <v>26</v>
          </cell>
          <cell r="I1420">
            <v>37.797614000000003</v>
          </cell>
          <cell r="J1420">
            <v>-122.269631</v>
          </cell>
          <cell r="K1420" t="str">
            <v>OAKLAND</v>
          </cell>
          <cell r="L1420" t="str">
            <v>ALAMEDA</v>
          </cell>
          <cell r="M1420">
            <v>2</v>
          </cell>
        </row>
        <row r="1421">
          <cell r="A1421">
            <v>59979</v>
          </cell>
          <cell r="B1421" t="str">
            <v>WEEKDAY</v>
          </cell>
          <cell r="C1421">
            <v>1472</v>
          </cell>
          <cell r="D1421">
            <v>1003440</v>
          </cell>
          <cell r="E1421" t="str">
            <v>7TH ST &amp; CAMPBELL ST</v>
          </cell>
          <cell r="F1421">
            <v>8</v>
          </cell>
          <cell r="G1421">
            <v>20</v>
          </cell>
          <cell r="H1421">
            <v>28</v>
          </cell>
          <cell r="I1421">
            <v>37.806316000000002</v>
          </cell>
          <cell r="J1421">
            <v>-122.299927</v>
          </cell>
          <cell r="K1421" t="str">
            <v>OAKLAND</v>
          </cell>
          <cell r="L1421" t="str">
            <v>ALAMEDA</v>
          </cell>
          <cell r="M1421">
            <v>2</v>
          </cell>
        </row>
        <row r="1422">
          <cell r="A1422">
            <v>53434</v>
          </cell>
          <cell r="B1422" t="str">
            <v>WEEKDAY</v>
          </cell>
          <cell r="C1422">
            <v>1608</v>
          </cell>
          <cell r="D1422">
            <v>1003460</v>
          </cell>
          <cell r="E1422" t="str">
            <v>7TH ST &amp; FILBERT ST</v>
          </cell>
          <cell r="F1422">
            <v>19</v>
          </cell>
          <cell r="G1422">
            <v>5</v>
          </cell>
          <cell r="H1422">
            <v>24</v>
          </cell>
          <cell r="I1422">
            <v>37.803066000000001</v>
          </cell>
          <cell r="J1422">
            <v>-122.285202</v>
          </cell>
          <cell r="K1422" t="str">
            <v>OAKLAND</v>
          </cell>
          <cell r="L1422" t="str">
            <v>ALAMEDA</v>
          </cell>
          <cell r="M1422">
            <v>2</v>
          </cell>
        </row>
        <row r="1423">
          <cell r="A1423">
            <v>54997</v>
          </cell>
          <cell r="B1423" t="str">
            <v>WEEKDAY</v>
          </cell>
          <cell r="C1423">
            <v>1575</v>
          </cell>
          <cell r="D1423">
            <v>1003470</v>
          </cell>
          <cell r="E1423" t="str">
            <v>7TH ST &amp; FILBERT ST</v>
          </cell>
          <cell r="F1423">
            <v>2</v>
          </cell>
          <cell r="G1423">
            <v>24</v>
          </cell>
          <cell r="H1423">
            <v>25</v>
          </cell>
          <cell r="I1423">
            <v>37.803370000000001</v>
          </cell>
          <cell r="J1423">
            <v>-122.28522</v>
          </cell>
          <cell r="K1423" t="str">
            <v>OAKLAND</v>
          </cell>
          <cell r="L1423" t="str">
            <v>ALAMEDA</v>
          </cell>
          <cell r="M1423">
            <v>2</v>
          </cell>
        </row>
        <row r="1424">
          <cell r="A1424">
            <v>59999</v>
          </cell>
          <cell r="B1424" t="str">
            <v>WEEKDAY</v>
          </cell>
          <cell r="C1424">
            <v>58</v>
          </cell>
          <cell r="D1424">
            <v>1003480</v>
          </cell>
          <cell r="E1424" t="str">
            <v>7TH ST &amp; FRANKLIN ST</v>
          </cell>
          <cell r="F1424">
            <v>294</v>
          </cell>
          <cell r="G1424">
            <v>136</v>
          </cell>
          <cell r="H1424">
            <v>430</v>
          </cell>
          <cell r="I1424">
            <v>37.799035000000003</v>
          </cell>
          <cell r="J1424">
            <v>-122.273188</v>
          </cell>
          <cell r="K1424" t="str">
            <v>OAKLAND</v>
          </cell>
          <cell r="L1424" t="str">
            <v>ALAMEDA</v>
          </cell>
          <cell r="M1424">
            <v>2</v>
          </cell>
        </row>
        <row r="1425">
          <cell r="A1425">
            <v>55571</v>
          </cell>
          <cell r="B1425" t="str">
            <v>WEEKDAY</v>
          </cell>
          <cell r="C1425">
            <v>1046</v>
          </cell>
          <cell r="D1425">
            <v>1003490</v>
          </cell>
          <cell r="E1425" t="str">
            <v>7TH ST &amp; HARRISON ST</v>
          </cell>
          <cell r="F1425">
            <v>34</v>
          </cell>
          <cell r="G1425">
            <v>8</v>
          </cell>
          <cell r="H1425">
            <v>42</v>
          </cell>
          <cell r="I1425">
            <v>37.798105</v>
          </cell>
          <cell r="J1425">
            <v>-122.270843</v>
          </cell>
          <cell r="K1425" t="str">
            <v>OAKLAND</v>
          </cell>
          <cell r="L1425" t="str">
            <v>ALAMEDA</v>
          </cell>
          <cell r="M1425">
            <v>2</v>
          </cell>
        </row>
        <row r="1426">
          <cell r="A1426">
            <v>58894</v>
          </cell>
          <cell r="B1426" t="str">
            <v>WEEKDAY</v>
          </cell>
          <cell r="C1426">
            <v>1693</v>
          </cell>
          <cell r="D1426">
            <v>1003500</v>
          </cell>
          <cell r="E1426" t="str">
            <v>7TH ST &amp; JACKSON ST</v>
          </cell>
          <cell r="F1426">
            <v>11</v>
          </cell>
          <cell r="G1426">
            <v>11</v>
          </cell>
          <cell r="H1426">
            <v>23</v>
          </cell>
          <cell r="I1426">
            <v>37.797055</v>
          </cell>
          <cell r="J1426">
            <v>-122.267971</v>
          </cell>
          <cell r="K1426" t="str">
            <v>OAKLAND</v>
          </cell>
          <cell r="L1426" t="str">
            <v>ALAMEDA</v>
          </cell>
          <cell r="M1426">
            <v>2</v>
          </cell>
        </row>
        <row r="1427">
          <cell r="A1427">
            <v>54331</v>
          </cell>
          <cell r="B1427" t="str">
            <v>WEEKDAY</v>
          </cell>
          <cell r="C1427">
            <v>1345</v>
          </cell>
          <cell r="D1427">
            <v>1003510</v>
          </cell>
          <cell r="E1427" t="str">
            <v>7TH ST &amp; MARKET ST</v>
          </cell>
          <cell r="F1427">
            <v>9</v>
          </cell>
          <cell r="G1427">
            <v>23</v>
          </cell>
          <cell r="H1427">
            <v>31</v>
          </cell>
          <cell r="I1427">
            <v>37.802892999999997</v>
          </cell>
          <cell r="J1427">
            <v>-122.28263200000001</v>
          </cell>
          <cell r="K1427" t="str">
            <v>OAKLAND</v>
          </cell>
          <cell r="L1427" t="str">
            <v>ALAMEDA</v>
          </cell>
          <cell r="M1427">
            <v>2</v>
          </cell>
        </row>
        <row r="1428">
          <cell r="A1428">
            <v>58850</v>
          </cell>
          <cell r="B1428" t="str">
            <v>WEEKDAY</v>
          </cell>
          <cell r="C1428">
            <v>1598</v>
          </cell>
          <cell r="D1428">
            <v>1003520</v>
          </cell>
          <cell r="E1428" t="str">
            <v>7TH ST &amp; MARKET ST</v>
          </cell>
          <cell r="F1428">
            <v>17</v>
          </cell>
          <cell r="G1428">
            <v>8</v>
          </cell>
          <cell r="H1428">
            <v>25</v>
          </cell>
          <cell r="I1428">
            <v>37.802601000000003</v>
          </cell>
          <cell r="J1428">
            <v>-122.282454</v>
          </cell>
          <cell r="K1428" t="str">
            <v>OAKLAND</v>
          </cell>
          <cell r="L1428" t="str">
            <v>ALAMEDA</v>
          </cell>
          <cell r="M1428">
            <v>2</v>
          </cell>
        </row>
        <row r="1429">
          <cell r="A1429">
            <v>54336</v>
          </cell>
          <cell r="B1429" t="str">
            <v>WEEKDAY</v>
          </cell>
          <cell r="C1429">
            <v>448</v>
          </cell>
          <cell r="D1429">
            <v>1003530</v>
          </cell>
          <cell r="E1429" t="str">
            <v>7TH ST &amp; PERALTA ST</v>
          </cell>
          <cell r="F1429">
            <v>71</v>
          </cell>
          <cell r="G1429">
            <v>36</v>
          </cell>
          <cell r="H1429">
            <v>107</v>
          </cell>
          <cell r="I1429">
            <v>37.806094999999999</v>
          </cell>
          <cell r="J1429">
            <v>-122.29791400000001</v>
          </cell>
          <cell r="K1429" t="str">
            <v>OAKLAND</v>
          </cell>
          <cell r="L1429" t="str">
            <v>ALAMEDA</v>
          </cell>
          <cell r="M1429">
            <v>2</v>
          </cell>
        </row>
        <row r="1430">
          <cell r="A1430">
            <v>55407</v>
          </cell>
          <cell r="B1430" t="str">
            <v>WEEKDAY</v>
          </cell>
          <cell r="C1430">
            <v>805</v>
          </cell>
          <cell r="D1430">
            <v>1003540</v>
          </cell>
          <cell r="E1430" t="str">
            <v>7TH ST &amp; PERALTA ST</v>
          </cell>
          <cell r="F1430">
            <v>28</v>
          </cell>
          <cell r="G1430">
            <v>27</v>
          </cell>
          <cell r="H1430">
            <v>54</v>
          </cell>
          <cell r="I1430">
            <v>37.805962000000001</v>
          </cell>
          <cell r="J1430">
            <v>-122.298452</v>
          </cell>
          <cell r="K1430" t="str">
            <v>OAKLAND</v>
          </cell>
          <cell r="L1430" t="str">
            <v>ALAMEDA</v>
          </cell>
          <cell r="M1430">
            <v>2</v>
          </cell>
        </row>
        <row r="1431">
          <cell r="A1431">
            <v>55112</v>
          </cell>
          <cell r="B1431" t="str">
            <v>WEEKDAY</v>
          </cell>
          <cell r="C1431">
            <v>1966</v>
          </cell>
          <cell r="D1431">
            <v>1003550</v>
          </cell>
          <cell r="E1431" t="str">
            <v>7TH ST &amp; UNION ST</v>
          </cell>
          <cell r="F1431">
            <v>2</v>
          </cell>
          <cell r="G1431">
            <v>16</v>
          </cell>
          <cell r="H1431">
            <v>18</v>
          </cell>
          <cell r="I1431">
            <v>37.804529000000002</v>
          </cell>
          <cell r="J1431">
            <v>-122.290798</v>
          </cell>
          <cell r="K1431" t="str">
            <v>OAKLAND</v>
          </cell>
          <cell r="L1431" t="str">
            <v>ALAMEDA</v>
          </cell>
          <cell r="M1431">
            <v>2</v>
          </cell>
        </row>
        <row r="1432">
          <cell r="A1432">
            <v>52050</v>
          </cell>
          <cell r="B1432" t="str">
            <v>WEEKDAY</v>
          </cell>
          <cell r="C1432">
            <v>244</v>
          </cell>
          <cell r="D1432">
            <v>1003560</v>
          </cell>
          <cell r="E1432" t="str">
            <v>7TH ST &amp; UNION ST</v>
          </cell>
          <cell r="F1432">
            <v>121</v>
          </cell>
          <cell r="G1432">
            <v>64</v>
          </cell>
          <cell r="H1432">
            <v>184</v>
          </cell>
          <cell r="I1432">
            <v>37.804169999999999</v>
          </cell>
          <cell r="J1432">
            <v>-122.290199</v>
          </cell>
          <cell r="K1432" t="str">
            <v>OAKLAND</v>
          </cell>
          <cell r="L1432" t="str">
            <v>ALAMEDA</v>
          </cell>
          <cell r="M1432">
            <v>2</v>
          </cell>
        </row>
        <row r="1433">
          <cell r="A1433">
            <v>58915</v>
          </cell>
          <cell r="B1433" t="str">
            <v>WEEKDAY</v>
          </cell>
          <cell r="C1433">
            <v>1763</v>
          </cell>
          <cell r="D1433">
            <v>1003570</v>
          </cell>
          <cell r="E1433" t="str">
            <v>7TH ST &amp; WILLOW ST</v>
          </cell>
          <cell r="F1433">
            <v>14</v>
          </cell>
          <cell r="G1433">
            <v>8</v>
          </cell>
          <cell r="H1433">
            <v>21</v>
          </cell>
          <cell r="I1433">
            <v>37.806831000000003</v>
          </cell>
          <cell r="J1433">
            <v>-122.30117</v>
          </cell>
          <cell r="K1433" t="str">
            <v>OAKLAND</v>
          </cell>
          <cell r="L1433" t="str">
            <v>ALAMEDA</v>
          </cell>
          <cell r="M1433">
            <v>2</v>
          </cell>
        </row>
        <row r="1434">
          <cell r="A1434">
            <v>51153</v>
          </cell>
          <cell r="B1434" t="str">
            <v>WEEKDAY</v>
          </cell>
          <cell r="C1434">
            <v>1298</v>
          </cell>
          <cell r="D1434">
            <v>1004040</v>
          </cell>
          <cell r="E1434" t="str">
            <v>8TH AV &amp; E 18TH ST</v>
          </cell>
          <cell r="F1434">
            <v>14</v>
          </cell>
          <cell r="G1434">
            <v>19</v>
          </cell>
          <cell r="H1434">
            <v>32</v>
          </cell>
          <cell r="I1434">
            <v>37.796337000000001</v>
          </cell>
          <cell r="J1434">
            <v>-122.247355</v>
          </cell>
          <cell r="K1434" t="str">
            <v>OAKLAND</v>
          </cell>
          <cell r="L1434" t="str">
            <v>ALAMEDA</v>
          </cell>
          <cell r="M1434">
            <v>2</v>
          </cell>
        </row>
        <row r="1435">
          <cell r="A1435">
            <v>57255</v>
          </cell>
          <cell r="B1435" t="str">
            <v>WEEKDAY</v>
          </cell>
          <cell r="C1435">
            <v>1396</v>
          </cell>
          <cell r="D1435">
            <v>1004050</v>
          </cell>
          <cell r="E1435" t="str">
            <v>8TH AV &amp; E 18TH ST</v>
          </cell>
          <cell r="F1435">
            <v>19</v>
          </cell>
          <cell r="G1435">
            <v>11</v>
          </cell>
          <cell r="H1435">
            <v>30</v>
          </cell>
          <cell r="I1435">
            <v>37.796289000000002</v>
          </cell>
          <cell r="J1435">
            <v>-122.24758799999999</v>
          </cell>
          <cell r="K1435" t="str">
            <v>OAKLAND</v>
          </cell>
          <cell r="L1435" t="str">
            <v>ALAMEDA</v>
          </cell>
          <cell r="M1435">
            <v>2</v>
          </cell>
        </row>
        <row r="1436">
          <cell r="A1436">
            <v>55101</v>
          </cell>
          <cell r="B1436" t="str">
            <v>WEEKDAY</v>
          </cell>
          <cell r="C1436">
            <v>1847</v>
          </cell>
          <cell r="D1436">
            <v>1004060</v>
          </cell>
          <cell r="E1436" t="str">
            <v>8TH AV &amp; E 20TH ST</v>
          </cell>
          <cell r="F1436">
            <v>16</v>
          </cell>
          <cell r="G1436">
            <v>4</v>
          </cell>
          <cell r="H1436">
            <v>20</v>
          </cell>
          <cell r="I1436">
            <v>37.797615</v>
          </cell>
          <cell r="J1436">
            <v>-122.245762</v>
          </cell>
          <cell r="K1436" t="str">
            <v>OAKLAND</v>
          </cell>
          <cell r="L1436" t="str">
            <v>ALAMEDA</v>
          </cell>
          <cell r="M1436">
            <v>2</v>
          </cell>
        </row>
        <row r="1437">
          <cell r="A1437">
            <v>57366</v>
          </cell>
          <cell r="B1437" t="str">
            <v>WEEKDAY</v>
          </cell>
          <cell r="C1437">
            <v>1695</v>
          </cell>
          <cell r="D1437">
            <v>1004070</v>
          </cell>
          <cell r="E1437" t="str">
            <v>8TH AV &amp; E 20TH ST</v>
          </cell>
          <cell r="F1437">
            <v>4</v>
          </cell>
          <cell r="G1437">
            <v>19</v>
          </cell>
          <cell r="H1437">
            <v>22</v>
          </cell>
          <cell r="I1437">
            <v>37.797434000000003</v>
          </cell>
          <cell r="J1437">
            <v>-122.245841</v>
          </cell>
          <cell r="K1437" t="str">
            <v>OAKLAND</v>
          </cell>
          <cell r="L1437" t="str">
            <v>ALAMEDA</v>
          </cell>
          <cell r="M1437">
            <v>2</v>
          </cell>
        </row>
        <row r="1438">
          <cell r="A1438">
            <v>54550</v>
          </cell>
          <cell r="B1438" t="str">
            <v>WEEKDAY</v>
          </cell>
          <cell r="C1438">
            <v>1415</v>
          </cell>
          <cell r="D1438">
            <v>1004080</v>
          </cell>
          <cell r="E1438" t="str">
            <v>8TH AV &amp; E 22ND ST</v>
          </cell>
          <cell r="F1438">
            <v>24</v>
          </cell>
          <cell r="G1438">
            <v>6</v>
          </cell>
          <cell r="H1438">
            <v>29</v>
          </cell>
          <cell r="I1438">
            <v>37.798943000000001</v>
          </cell>
          <cell r="J1438">
            <v>-122.243886</v>
          </cell>
          <cell r="K1438" t="str">
            <v>OAKLAND</v>
          </cell>
          <cell r="L1438" t="str">
            <v>ALAMEDA</v>
          </cell>
          <cell r="M1438">
            <v>2</v>
          </cell>
        </row>
        <row r="1439">
          <cell r="A1439">
            <v>59912</v>
          </cell>
          <cell r="B1439" t="str">
            <v>WEEKDAY</v>
          </cell>
          <cell r="C1439">
            <v>1413</v>
          </cell>
          <cell r="D1439">
            <v>1004090</v>
          </cell>
          <cell r="E1439" t="str">
            <v>8TH AV &amp; E 22ND ST</v>
          </cell>
          <cell r="F1439">
            <v>7</v>
          </cell>
          <cell r="G1439">
            <v>22</v>
          </cell>
          <cell r="H1439">
            <v>29</v>
          </cell>
          <cell r="I1439">
            <v>37.798724</v>
          </cell>
          <cell r="J1439">
            <v>-122.24401</v>
          </cell>
          <cell r="K1439" t="str">
            <v>OAKLAND</v>
          </cell>
          <cell r="L1439" t="str">
            <v>ALAMEDA</v>
          </cell>
          <cell r="M1439">
            <v>2</v>
          </cell>
        </row>
        <row r="1440">
          <cell r="A1440">
            <v>59611</v>
          </cell>
          <cell r="B1440" t="str">
            <v>WEEKDAY</v>
          </cell>
          <cell r="C1440">
            <v>1392</v>
          </cell>
          <cell r="D1440">
            <v>1004100</v>
          </cell>
          <cell r="E1440" t="str">
            <v>8TH AV &amp; E 24TH ST</v>
          </cell>
          <cell r="F1440">
            <v>7</v>
          </cell>
          <cell r="G1440">
            <v>23</v>
          </cell>
          <cell r="H1440">
            <v>30</v>
          </cell>
          <cell r="I1440">
            <v>37.799995000000003</v>
          </cell>
          <cell r="J1440">
            <v>-122.242147</v>
          </cell>
          <cell r="K1440" t="str">
            <v>OAKLAND</v>
          </cell>
          <cell r="L1440" t="str">
            <v>ALAMEDA</v>
          </cell>
          <cell r="M1440">
            <v>2</v>
          </cell>
        </row>
        <row r="1441">
          <cell r="A1441">
            <v>54451</v>
          </cell>
          <cell r="B1441" t="str">
            <v>WEEKDAY</v>
          </cell>
          <cell r="C1441">
            <v>1480</v>
          </cell>
          <cell r="D1441">
            <v>1004110</v>
          </cell>
          <cell r="E1441" t="str">
            <v>8TH AV &amp; FOOTHILL BLVD</v>
          </cell>
          <cell r="F1441">
            <v>13</v>
          </cell>
          <cell r="G1441">
            <v>15</v>
          </cell>
          <cell r="H1441">
            <v>28</v>
          </cell>
          <cell r="I1441">
            <v>37.794958000000001</v>
          </cell>
          <cell r="J1441">
            <v>-122.249307</v>
          </cell>
          <cell r="K1441" t="str">
            <v>OAKLAND</v>
          </cell>
          <cell r="L1441" t="str">
            <v>ALAMEDA</v>
          </cell>
          <cell r="M1441">
            <v>2</v>
          </cell>
        </row>
        <row r="1442">
          <cell r="A1442">
            <v>57355</v>
          </cell>
          <cell r="B1442" t="str">
            <v>WEEKDAY</v>
          </cell>
          <cell r="C1442">
            <v>1184</v>
          </cell>
          <cell r="D1442">
            <v>1004120</v>
          </cell>
          <cell r="E1442" t="str">
            <v>8TH AV &amp; FOOTHILL BLVD</v>
          </cell>
          <cell r="F1442">
            <v>25</v>
          </cell>
          <cell r="G1442">
            <v>11</v>
          </cell>
          <cell r="H1442">
            <v>37</v>
          </cell>
          <cell r="I1442">
            <v>37.795014000000002</v>
          </cell>
          <cell r="J1442">
            <v>-122.249465</v>
          </cell>
          <cell r="K1442" t="str">
            <v>OAKLAND</v>
          </cell>
          <cell r="L1442" t="str">
            <v>ALAMEDA</v>
          </cell>
          <cell r="M1442">
            <v>2</v>
          </cell>
        </row>
        <row r="1443">
          <cell r="A1443">
            <v>54222</v>
          </cell>
          <cell r="B1443" t="str">
            <v>WEEKDAY</v>
          </cell>
          <cell r="C1443">
            <v>108</v>
          </cell>
          <cell r="D1443">
            <v>1004130</v>
          </cell>
          <cell r="E1443" t="str">
            <v>8TH ST &amp; BROADWAY</v>
          </cell>
          <cell r="F1443">
            <v>133</v>
          </cell>
          <cell r="G1443">
            <v>163</v>
          </cell>
          <cell r="H1443">
            <v>296</v>
          </cell>
          <cell r="I1443">
            <v>37.800154999999997</v>
          </cell>
          <cell r="J1443">
            <v>-122.273493</v>
          </cell>
          <cell r="K1443" t="str">
            <v>OAKLAND</v>
          </cell>
          <cell r="L1443" t="str">
            <v>ALAMEDA</v>
          </cell>
          <cell r="M1443">
            <v>2</v>
          </cell>
        </row>
        <row r="1444">
          <cell r="A1444">
            <v>59222</v>
          </cell>
          <cell r="B1444" t="str">
            <v>WEEKDAY</v>
          </cell>
          <cell r="C1444">
            <v>91</v>
          </cell>
          <cell r="D1444">
            <v>1004140</v>
          </cell>
          <cell r="E1444" t="str">
            <v>8TH ST &amp; HARRISON ST</v>
          </cell>
          <cell r="F1444">
            <v>109</v>
          </cell>
          <cell r="G1444">
            <v>223</v>
          </cell>
          <cell r="H1444">
            <v>332</v>
          </cell>
          <cell r="I1444">
            <v>37.799022999999998</v>
          </cell>
          <cell r="J1444">
            <v>-122.27054</v>
          </cell>
          <cell r="K1444" t="str">
            <v>OAKLAND</v>
          </cell>
          <cell r="L1444" t="str">
            <v>ALAMEDA</v>
          </cell>
          <cell r="M1444">
            <v>2</v>
          </cell>
        </row>
        <row r="1445">
          <cell r="A1445">
            <v>58658</v>
          </cell>
          <cell r="B1445" t="str">
            <v>WEEKDAY</v>
          </cell>
          <cell r="C1445">
            <v>961</v>
          </cell>
          <cell r="D1445">
            <v>1004150</v>
          </cell>
          <cell r="E1445" t="str">
            <v>8TH ST &amp; JACKSON ST</v>
          </cell>
          <cell r="F1445">
            <v>27</v>
          </cell>
          <cell r="G1445">
            <v>18</v>
          </cell>
          <cell r="H1445">
            <v>45</v>
          </cell>
          <cell r="I1445">
            <v>37.797902000000001</v>
          </cell>
          <cell r="J1445">
            <v>-122.267782</v>
          </cell>
          <cell r="K1445" t="str">
            <v>OAKLAND</v>
          </cell>
          <cell r="L1445" t="str">
            <v>ALAMEDA</v>
          </cell>
          <cell r="M1445">
            <v>2</v>
          </cell>
        </row>
        <row r="1446">
          <cell r="A1446">
            <v>55076</v>
          </cell>
          <cell r="B1446" t="str">
            <v>WEEKDAY</v>
          </cell>
          <cell r="C1446">
            <v>2567</v>
          </cell>
          <cell r="D1446">
            <v>1004160</v>
          </cell>
          <cell r="E1446" t="str">
            <v>8TH ST &amp; JEFFERSON ST</v>
          </cell>
          <cell r="F1446">
            <v>2</v>
          </cell>
          <cell r="G1446">
            <v>9</v>
          </cell>
          <cell r="H1446">
            <v>11</v>
          </cell>
          <cell r="I1446">
            <v>37.801825999999998</v>
          </cell>
          <cell r="J1446">
            <v>-122.277609</v>
          </cell>
          <cell r="K1446" t="str">
            <v>OAKLAND</v>
          </cell>
          <cell r="L1446" t="str">
            <v>ALAMEDA</v>
          </cell>
          <cell r="M1446">
            <v>2</v>
          </cell>
        </row>
        <row r="1447">
          <cell r="A1447">
            <v>55833</v>
          </cell>
          <cell r="B1447" t="str">
            <v>WEEKDAY</v>
          </cell>
          <cell r="C1447">
            <v>215</v>
          </cell>
          <cell r="D1447">
            <v>1004170</v>
          </cell>
          <cell r="E1447" t="str">
            <v>8TH ST &amp; OAK ST</v>
          </cell>
          <cell r="F1447">
            <v>64</v>
          </cell>
          <cell r="G1447">
            <v>145</v>
          </cell>
          <cell r="H1447">
            <v>209</v>
          </cell>
          <cell r="I1447">
            <v>37.797257000000002</v>
          </cell>
          <cell r="J1447">
            <v>-122.266124</v>
          </cell>
          <cell r="K1447" t="str">
            <v>OAKLAND</v>
          </cell>
          <cell r="L1447" t="str">
            <v>ALAMEDA</v>
          </cell>
          <cell r="M1447">
            <v>2</v>
          </cell>
        </row>
        <row r="1448">
          <cell r="A1448">
            <v>59683</v>
          </cell>
          <cell r="B1448" t="str">
            <v>WEEKDAY</v>
          </cell>
          <cell r="C1448">
            <v>2060</v>
          </cell>
          <cell r="D1448">
            <v>1004770</v>
          </cell>
          <cell r="E1448" t="str">
            <v>ADELINE ST &amp; 14TH ST</v>
          </cell>
          <cell r="F1448">
            <v>13</v>
          </cell>
          <cell r="G1448">
            <v>4</v>
          </cell>
          <cell r="H1448">
            <v>17</v>
          </cell>
          <cell r="I1448">
            <v>37.809311000000001</v>
          </cell>
          <cell r="J1448">
            <v>-122.286152</v>
          </cell>
          <cell r="K1448" t="str">
            <v>OAKLAND</v>
          </cell>
          <cell r="L1448" t="str">
            <v>ALAMEDA</v>
          </cell>
          <cell r="M1448">
            <v>2</v>
          </cell>
        </row>
        <row r="1449">
          <cell r="A1449">
            <v>51308</v>
          </cell>
          <cell r="B1449" t="str">
            <v>WEEKDAY</v>
          </cell>
          <cell r="C1449">
            <v>2143</v>
          </cell>
          <cell r="D1449">
            <v>1004780</v>
          </cell>
          <cell r="E1449" t="str">
            <v>ADELINE ST &amp; 14TH ST</v>
          </cell>
          <cell r="F1449">
            <v>2</v>
          </cell>
          <cell r="G1449">
            <v>13</v>
          </cell>
          <cell r="H1449">
            <v>16</v>
          </cell>
          <cell r="I1449">
            <v>37.809818</v>
          </cell>
          <cell r="J1449">
            <v>-122.286175</v>
          </cell>
          <cell r="K1449" t="str">
            <v>OAKLAND</v>
          </cell>
          <cell r="L1449" t="str">
            <v>ALAMEDA</v>
          </cell>
          <cell r="M1449">
            <v>2</v>
          </cell>
        </row>
        <row r="1450">
          <cell r="A1450">
            <v>59045</v>
          </cell>
          <cell r="B1450" t="str">
            <v>WEEKDAY</v>
          </cell>
          <cell r="C1450">
            <v>3500</v>
          </cell>
          <cell r="D1450">
            <v>1004790</v>
          </cell>
          <cell r="E1450" t="str">
            <v>ADELINE ST &amp; 16TH ST</v>
          </cell>
          <cell r="F1450">
            <v>2</v>
          </cell>
          <cell r="G1450">
            <v>3</v>
          </cell>
          <cell r="H1450">
            <v>5</v>
          </cell>
          <cell r="I1450">
            <v>37.811217999999997</v>
          </cell>
          <cell r="J1450">
            <v>-122.28567099999999</v>
          </cell>
          <cell r="K1450" t="str">
            <v>OAKLAND</v>
          </cell>
          <cell r="L1450" t="str">
            <v>ALAMEDA</v>
          </cell>
          <cell r="M1450">
            <v>2</v>
          </cell>
        </row>
        <row r="1451">
          <cell r="A1451">
            <v>54437</v>
          </cell>
          <cell r="B1451" t="str">
            <v>WEEKDAY</v>
          </cell>
          <cell r="C1451">
            <v>3595</v>
          </cell>
          <cell r="D1451">
            <v>1004800</v>
          </cell>
          <cell r="E1451" t="str">
            <v>ADELINE ST &amp; 16TH ST</v>
          </cell>
          <cell r="F1451">
            <v>3</v>
          </cell>
          <cell r="G1451">
            <v>1</v>
          </cell>
          <cell r="H1451">
            <v>4</v>
          </cell>
          <cell r="I1451">
            <v>37.810903000000003</v>
          </cell>
          <cell r="J1451">
            <v>-122.285562</v>
          </cell>
          <cell r="K1451" t="str">
            <v>OAKLAND</v>
          </cell>
          <cell r="L1451" t="str">
            <v>ALAMEDA</v>
          </cell>
          <cell r="M1451">
            <v>2</v>
          </cell>
        </row>
        <row r="1452">
          <cell r="A1452">
            <v>55494</v>
          </cell>
          <cell r="B1452" t="str">
            <v>WEEKDAY</v>
          </cell>
          <cell r="C1452">
            <v>2159</v>
          </cell>
          <cell r="D1452">
            <v>1004810</v>
          </cell>
          <cell r="E1452" t="str">
            <v>ADELINE ST &amp; 18TH ST</v>
          </cell>
          <cell r="F1452">
            <v>10</v>
          </cell>
          <cell r="G1452">
            <v>6</v>
          </cell>
          <cell r="H1452">
            <v>15</v>
          </cell>
          <cell r="I1452">
            <v>37.812088000000003</v>
          </cell>
          <cell r="J1452">
            <v>-122.285139</v>
          </cell>
          <cell r="K1452" t="str">
            <v>OAKLAND</v>
          </cell>
          <cell r="L1452" t="str">
            <v>ALAMEDA</v>
          </cell>
          <cell r="M1452">
            <v>2</v>
          </cell>
        </row>
        <row r="1453">
          <cell r="A1453">
            <v>57577</v>
          </cell>
          <cell r="B1453" t="str">
            <v>WEEKDAY</v>
          </cell>
          <cell r="C1453">
            <v>2200</v>
          </cell>
          <cell r="D1453">
            <v>1004820</v>
          </cell>
          <cell r="E1453" t="str">
            <v>ADELINE ST &amp; 18TH ST</v>
          </cell>
          <cell r="F1453">
            <v>5</v>
          </cell>
          <cell r="G1453">
            <v>9</v>
          </cell>
          <cell r="H1453">
            <v>15</v>
          </cell>
          <cell r="I1453">
            <v>37.812533000000002</v>
          </cell>
          <cell r="J1453">
            <v>-122.28519900000001</v>
          </cell>
          <cell r="K1453" t="str">
            <v>OAKLAND</v>
          </cell>
          <cell r="L1453" t="str">
            <v>ALAMEDA</v>
          </cell>
          <cell r="M1453">
            <v>2</v>
          </cell>
        </row>
        <row r="1454">
          <cell r="A1454">
            <v>50211</v>
          </cell>
          <cell r="B1454" t="str">
            <v>WEEKDAY</v>
          </cell>
          <cell r="C1454">
            <v>3045</v>
          </cell>
          <cell r="D1454">
            <v>1004850</v>
          </cell>
          <cell r="E1454" t="str">
            <v>ADELINE ST &amp; 24TH ST</v>
          </cell>
          <cell r="F1454">
            <v>4</v>
          </cell>
          <cell r="G1454">
            <v>3</v>
          </cell>
          <cell r="H1454">
            <v>7</v>
          </cell>
          <cell r="I1454">
            <v>37.817329000000001</v>
          </cell>
          <cell r="J1454">
            <v>-122.283474</v>
          </cell>
          <cell r="K1454" t="str">
            <v>OAKLAND</v>
          </cell>
          <cell r="L1454" t="str">
            <v>ALAMEDA</v>
          </cell>
          <cell r="M1454">
            <v>2</v>
          </cell>
        </row>
        <row r="1455">
          <cell r="A1455">
            <v>55721</v>
          </cell>
          <cell r="B1455" t="str">
            <v>WEEKDAY</v>
          </cell>
          <cell r="C1455">
            <v>3140</v>
          </cell>
          <cell r="D1455">
            <v>1004860</v>
          </cell>
          <cell r="E1455" t="str">
            <v>ADELINE ST &amp; 24TH ST</v>
          </cell>
          <cell r="F1455">
            <v>3</v>
          </cell>
          <cell r="G1455">
            <v>3</v>
          </cell>
          <cell r="H1455">
            <v>7</v>
          </cell>
          <cell r="I1455">
            <v>37.817086000000003</v>
          </cell>
          <cell r="J1455">
            <v>-122.283344</v>
          </cell>
          <cell r="K1455" t="str">
            <v>OAKLAND</v>
          </cell>
          <cell r="L1455" t="str">
            <v>ALAMEDA</v>
          </cell>
          <cell r="M1455">
            <v>2</v>
          </cell>
        </row>
        <row r="1456">
          <cell r="A1456">
            <v>52388</v>
          </cell>
          <cell r="B1456" t="str">
            <v>WEEKDAY</v>
          </cell>
          <cell r="C1456">
            <v>2754</v>
          </cell>
          <cell r="D1456">
            <v>1004870</v>
          </cell>
          <cell r="E1456" t="str">
            <v>ADELINE ST &amp; 26TH ST</v>
          </cell>
          <cell r="F1456">
            <v>4</v>
          </cell>
          <cell r="G1456">
            <v>5</v>
          </cell>
          <cell r="H1456">
            <v>9</v>
          </cell>
          <cell r="I1456">
            <v>37.818846000000001</v>
          </cell>
          <cell r="J1456">
            <v>-122.282921</v>
          </cell>
          <cell r="K1456" t="str">
            <v>OAKLAND</v>
          </cell>
          <cell r="L1456" t="str">
            <v>ALAMEDA</v>
          </cell>
          <cell r="M1456">
            <v>2</v>
          </cell>
        </row>
        <row r="1457">
          <cell r="A1457">
            <v>55473</v>
          </cell>
          <cell r="B1457" t="str">
            <v>WEEKDAY</v>
          </cell>
          <cell r="C1457">
            <v>2840</v>
          </cell>
          <cell r="D1457">
            <v>1004880</v>
          </cell>
          <cell r="E1457" t="str">
            <v>ADELINE ST &amp; 26TH ST</v>
          </cell>
          <cell r="F1457">
            <v>4</v>
          </cell>
          <cell r="G1457">
            <v>5</v>
          </cell>
          <cell r="H1457">
            <v>9</v>
          </cell>
          <cell r="I1457">
            <v>37.818604000000001</v>
          </cell>
          <cell r="J1457">
            <v>-122.282788</v>
          </cell>
          <cell r="K1457" t="str">
            <v>OAKLAND</v>
          </cell>
          <cell r="L1457" t="str">
            <v>ALAMEDA</v>
          </cell>
          <cell r="M1457">
            <v>2</v>
          </cell>
        </row>
        <row r="1458">
          <cell r="A1458">
            <v>57881</v>
          </cell>
          <cell r="B1458" t="str">
            <v>WEEKDAY</v>
          </cell>
          <cell r="C1458">
            <v>2352</v>
          </cell>
          <cell r="D1458">
            <v>1004890</v>
          </cell>
          <cell r="E1458" t="str">
            <v>ADELINE ST &amp; 28TH ST</v>
          </cell>
          <cell r="F1458">
            <v>4</v>
          </cell>
          <cell r="G1458">
            <v>9</v>
          </cell>
          <cell r="H1458">
            <v>13</v>
          </cell>
          <cell r="I1458">
            <v>37.820185000000002</v>
          </cell>
          <cell r="J1458">
            <v>-122.282208</v>
          </cell>
          <cell r="K1458" t="str">
            <v>OAKLAND</v>
          </cell>
          <cell r="L1458" t="str">
            <v>ALAMEDA</v>
          </cell>
          <cell r="M1458">
            <v>2</v>
          </cell>
        </row>
        <row r="1459">
          <cell r="A1459">
            <v>51818</v>
          </cell>
          <cell r="B1459" t="str">
            <v>WEEKDAY</v>
          </cell>
          <cell r="C1459">
            <v>2751</v>
          </cell>
          <cell r="D1459">
            <v>1004900</v>
          </cell>
          <cell r="E1459" t="str">
            <v>ADELINE ST &amp; 28TH ST</v>
          </cell>
          <cell r="F1459">
            <v>5</v>
          </cell>
          <cell r="G1459">
            <v>4</v>
          </cell>
          <cell r="H1459">
            <v>9</v>
          </cell>
          <cell r="I1459">
            <v>37.820070999999999</v>
          </cell>
          <cell r="J1459">
            <v>-122.282465</v>
          </cell>
          <cell r="K1459" t="str">
            <v>OAKLAND</v>
          </cell>
          <cell r="L1459" t="str">
            <v>ALAMEDA</v>
          </cell>
          <cell r="M1459">
            <v>2</v>
          </cell>
        </row>
        <row r="1460">
          <cell r="A1460">
            <v>55479</v>
          </cell>
          <cell r="B1460" t="str">
            <v>WEEKDAY</v>
          </cell>
          <cell r="C1460">
            <v>2332</v>
          </cell>
          <cell r="D1460">
            <v>1004910</v>
          </cell>
          <cell r="E1460" t="str">
            <v>ADELINE ST &amp; 30TH ST</v>
          </cell>
          <cell r="F1460">
            <v>9</v>
          </cell>
          <cell r="G1460">
            <v>4</v>
          </cell>
          <cell r="H1460">
            <v>13</v>
          </cell>
          <cell r="I1460">
            <v>37.822135000000003</v>
          </cell>
          <cell r="J1460">
            <v>-122.281719</v>
          </cell>
          <cell r="K1460" t="str">
            <v>OAKLAND</v>
          </cell>
          <cell r="L1460" t="str">
            <v>ALAMEDA</v>
          </cell>
          <cell r="M1460">
            <v>2</v>
          </cell>
        </row>
        <row r="1461">
          <cell r="A1461">
            <v>51882</v>
          </cell>
          <cell r="B1461" t="str">
            <v>WEEKDAY</v>
          </cell>
          <cell r="C1461">
            <v>2392</v>
          </cell>
          <cell r="D1461">
            <v>1004920</v>
          </cell>
          <cell r="E1461" t="str">
            <v>ADELINE ST &amp; 30TH ST</v>
          </cell>
          <cell r="F1461">
            <v>3</v>
          </cell>
          <cell r="G1461">
            <v>10</v>
          </cell>
          <cell r="H1461">
            <v>13</v>
          </cell>
          <cell r="I1461">
            <v>37.821927000000002</v>
          </cell>
          <cell r="J1461">
            <v>-122.281584</v>
          </cell>
          <cell r="K1461" t="str">
            <v>OAKLAND</v>
          </cell>
          <cell r="L1461" t="str">
            <v>ALAMEDA</v>
          </cell>
          <cell r="M1461">
            <v>2</v>
          </cell>
        </row>
        <row r="1462">
          <cell r="A1462">
            <v>56088</v>
          </cell>
          <cell r="B1462" t="str">
            <v>WEEKDAY</v>
          </cell>
          <cell r="C1462">
            <v>2706</v>
          </cell>
          <cell r="D1462">
            <v>1004940</v>
          </cell>
          <cell r="E1462" t="str">
            <v>ADELINE ST &amp; W GRAND AV</v>
          </cell>
          <cell r="F1462">
            <v>5</v>
          </cell>
          <cell r="G1462">
            <v>5</v>
          </cell>
          <cell r="H1462">
            <v>10</v>
          </cell>
          <cell r="I1462">
            <v>37.81579</v>
          </cell>
          <cell r="J1462">
            <v>-122.284032</v>
          </cell>
          <cell r="K1462" t="str">
            <v>OAKLAND</v>
          </cell>
          <cell r="L1462" t="str">
            <v>ALAMEDA</v>
          </cell>
          <cell r="M1462">
            <v>2</v>
          </cell>
        </row>
        <row r="1463">
          <cell r="A1463">
            <v>59180</v>
          </cell>
          <cell r="B1463" t="str">
            <v>WEEKDAY</v>
          </cell>
          <cell r="C1463">
            <v>2590</v>
          </cell>
          <cell r="D1463">
            <v>1004950</v>
          </cell>
          <cell r="E1463" t="str">
            <v>ADELINE ST &amp; W GRAND AV</v>
          </cell>
          <cell r="F1463">
            <v>6</v>
          </cell>
          <cell r="G1463">
            <v>4</v>
          </cell>
          <cell r="H1463">
            <v>11</v>
          </cell>
          <cell r="I1463">
            <v>37.815344000000003</v>
          </cell>
          <cell r="J1463">
            <v>-122.28396600000001</v>
          </cell>
          <cell r="K1463" t="str">
            <v>OAKLAND</v>
          </cell>
          <cell r="L1463" t="str">
            <v>ALAMEDA</v>
          </cell>
          <cell r="M1463">
            <v>2</v>
          </cell>
        </row>
        <row r="1464">
          <cell r="A1464">
            <v>59245</v>
          </cell>
          <cell r="B1464" t="str">
            <v>WEEKDAY</v>
          </cell>
          <cell r="C1464">
            <v>5005</v>
          </cell>
          <cell r="D1464">
            <v>1005020</v>
          </cell>
          <cell r="E1464" t="str">
            <v>ALCATRAZ AV &amp; BENVENUE AV</v>
          </cell>
          <cell r="F1464">
            <v>0</v>
          </cell>
          <cell r="G1464">
            <v>0</v>
          </cell>
          <cell r="H1464">
            <v>0</v>
          </cell>
          <cell r="I1464">
            <v>37.851199999999999</v>
          </cell>
          <cell r="J1464">
            <v>-122.25331</v>
          </cell>
          <cell r="K1464" t="str">
            <v>OAKLAND</v>
          </cell>
          <cell r="L1464" t="str">
            <v>ALAMEDA</v>
          </cell>
          <cell r="M1464">
            <v>2</v>
          </cell>
        </row>
        <row r="1465">
          <cell r="A1465">
            <v>59280</v>
          </cell>
          <cell r="B1465" t="str">
            <v>WEEKDAY</v>
          </cell>
          <cell r="C1465">
            <v>4622</v>
          </cell>
          <cell r="D1465">
            <v>1005030</v>
          </cell>
          <cell r="E1465" t="str">
            <v>ALCATRAZ AV &amp; COLLEGE AV</v>
          </cell>
          <cell r="F1465">
            <v>0</v>
          </cell>
          <cell r="G1465">
            <v>1</v>
          </cell>
          <cell r="H1465">
            <v>1</v>
          </cell>
          <cell r="I1465">
            <v>37.851145000000002</v>
          </cell>
          <cell r="J1465">
            <v>-122.252618</v>
          </cell>
          <cell r="K1465" t="str">
            <v>OAKLAND</v>
          </cell>
          <cell r="L1465" t="str">
            <v>ALAMEDA</v>
          </cell>
          <cell r="M1465">
            <v>2</v>
          </cell>
        </row>
        <row r="1466">
          <cell r="A1466">
            <v>59380</v>
          </cell>
          <cell r="B1466" t="str">
            <v>WEEKDAY</v>
          </cell>
          <cell r="C1466">
            <v>4839</v>
          </cell>
          <cell r="D1466">
            <v>1005040</v>
          </cell>
          <cell r="E1466" t="str">
            <v>ALCATRAZ AV &amp; DANA ST</v>
          </cell>
          <cell r="F1466">
            <v>0</v>
          </cell>
          <cell r="G1466">
            <v>0</v>
          </cell>
          <cell r="H1466">
            <v>0</v>
          </cell>
          <cell r="I1466">
            <v>37.850355</v>
          </cell>
          <cell r="J1466">
            <v>-122.258596</v>
          </cell>
          <cell r="K1466" t="str">
            <v>OAKLAND</v>
          </cell>
          <cell r="L1466" t="str">
            <v>ALAMEDA</v>
          </cell>
          <cell r="M1466">
            <v>2</v>
          </cell>
        </row>
        <row r="1467">
          <cell r="A1467">
            <v>54342</v>
          </cell>
          <cell r="B1467" t="str">
            <v>WEEKDAY</v>
          </cell>
          <cell r="C1467">
            <v>5005</v>
          </cell>
          <cell r="D1467">
            <v>1005050</v>
          </cell>
          <cell r="E1467" t="str">
            <v>ALCATRAZ AV &amp; DANA ST</v>
          </cell>
          <cell r="F1467">
            <v>0</v>
          </cell>
          <cell r="G1467">
            <v>0</v>
          </cell>
          <cell r="H1467">
            <v>0</v>
          </cell>
          <cell r="I1467">
            <v>37.850549999999998</v>
          </cell>
          <cell r="J1467">
            <v>-122.25834</v>
          </cell>
          <cell r="K1467" t="str">
            <v>OAKLAND</v>
          </cell>
          <cell r="L1467" t="str">
            <v>ALAMEDA</v>
          </cell>
          <cell r="M1467">
            <v>2</v>
          </cell>
        </row>
        <row r="1468">
          <cell r="A1468">
            <v>59534</v>
          </cell>
          <cell r="B1468" t="str">
            <v>WEEKDAY</v>
          </cell>
          <cell r="C1468">
            <v>4808</v>
          </cell>
          <cell r="D1468">
            <v>1005060</v>
          </cell>
          <cell r="E1468" t="str">
            <v>ALCATRAZ AV &amp; HILLEGASS AV</v>
          </cell>
          <cell r="F1468">
            <v>0</v>
          </cell>
          <cell r="G1468">
            <v>0</v>
          </cell>
          <cell r="H1468">
            <v>0</v>
          </cell>
          <cell r="I1468">
            <v>37.850886000000003</v>
          </cell>
          <cell r="J1468">
            <v>-122.254833</v>
          </cell>
          <cell r="K1468" t="str">
            <v>OAKLAND</v>
          </cell>
          <cell r="L1468" t="str">
            <v>ALAMEDA</v>
          </cell>
          <cell r="M1468">
            <v>2</v>
          </cell>
        </row>
        <row r="1469">
          <cell r="A1469">
            <v>59568</v>
          </cell>
          <cell r="B1469" t="str">
            <v>WEEKDAY</v>
          </cell>
          <cell r="C1469">
            <v>5005</v>
          </cell>
          <cell r="D1469">
            <v>1005070</v>
          </cell>
          <cell r="E1469" t="str">
            <v>ALCATRAZ AV &amp; HILLEGASS AV</v>
          </cell>
          <cell r="F1469">
            <v>0</v>
          </cell>
          <cell r="G1469">
            <v>0</v>
          </cell>
          <cell r="H1469">
            <v>0</v>
          </cell>
          <cell r="I1469">
            <v>37.851050000000001</v>
          </cell>
          <cell r="J1469">
            <v>-122.25442</v>
          </cell>
          <cell r="K1469" t="str">
            <v>OAKLAND</v>
          </cell>
          <cell r="L1469" t="str">
            <v>ALAMEDA</v>
          </cell>
          <cell r="M1469">
            <v>2</v>
          </cell>
        </row>
        <row r="1470">
          <cell r="A1470">
            <v>59645</v>
          </cell>
          <cell r="B1470" t="str">
            <v>WEEKDAY</v>
          </cell>
          <cell r="C1470">
            <v>5005</v>
          </cell>
          <cell r="D1470">
            <v>1005080</v>
          </cell>
          <cell r="E1470" t="str">
            <v>ALCATRAZ AV &amp; RACINE ST</v>
          </cell>
          <cell r="F1470">
            <v>0</v>
          </cell>
          <cell r="G1470">
            <v>0</v>
          </cell>
          <cell r="H1470">
            <v>0</v>
          </cell>
          <cell r="I1470">
            <v>37.849800000000002</v>
          </cell>
          <cell r="J1470">
            <v>-122.26298</v>
          </cell>
          <cell r="K1470" t="str">
            <v>OAKLAND</v>
          </cell>
          <cell r="L1470" t="str">
            <v>ALAMEDA</v>
          </cell>
          <cell r="M1470">
            <v>2</v>
          </cell>
        </row>
        <row r="1471">
          <cell r="A1471">
            <v>59680</v>
          </cell>
          <cell r="B1471" t="str">
            <v>WEEKDAY</v>
          </cell>
          <cell r="C1471">
            <v>5005</v>
          </cell>
          <cell r="D1471">
            <v>1005090</v>
          </cell>
          <cell r="E1471" t="str">
            <v>ALCATRAZ AV &amp; RAYMOND ST</v>
          </cell>
          <cell r="F1471">
            <v>0</v>
          </cell>
          <cell r="G1471">
            <v>0</v>
          </cell>
          <cell r="H1471">
            <v>0</v>
          </cell>
          <cell r="I1471">
            <v>37.850045000000001</v>
          </cell>
          <cell r="J1471">
            <v>-122.26219399999999</v>
          </cell>
          <cell r="K1471" t="str">
            <v>OAKLAND</v>
          </cell>
          <cell r="L1471" t="str">
            <v>ALAMEDA</v>
          </cell>
          <cell r="M1471">
            <v>2</v>
          </cell>
        </row>
        <row r="1472">
          <cell r="A1472">
            <v>58121</v>
          </cell>
          <cell r="B1472" t="str">
            <v>WEEKDAY</v>
          </cell>
          <cell r="C1472">
            <v>4844</v>
          </cell>
          <cell r="D1472">
            <v>1005130</v>
          </cell>
          <cell r="E1472" t="str">
            <v>ALCATRAZ AV &amp; SHATTUCK AV</v>
          </cell>
          <cell r="F1472">
            <v>0</v>
          </cell>
          <cell r="G1472">
            <v>0</v>
          </cell>
          <cell r="H1472">
            <v>0</v>
          </cell>
          <cell r="I1472">
            <v>37.849587999999997</v>
          </cell>
          <cell r="J1472">
            <v>-122.26558900000001</v>
          </cell>
          <cell r="K1472" t="str">
            <v>OAKLAND</v>
          </cell>
          <cell r="L1472" t="str">
            <v>ALAMEDA</v>
          </cell>
          <cell r="M1472">
            <v>2</v>
          </cell>
        </row>
        <row r="1473">
          <cell r="A1473">
            <v>53134</v>
          </cell>
          <cell r="B1473" t="str">
            <v>WEEKDAY</v>
          </cell>
          <cell r="C1473">
            <v>4749</v>
          </cell>
          <cell r="D1473">
            <v>1005140</v>
          </cell>
          <cell r="E1473" t="str">
            <v>ALCATRAZ AV &amp; TELEGRAPH AV</v>
          </cell>
          <cell r="F1473">
            <v>0</v>
          </cell>
          <cell r="G1473">
            <v>0</v>
          </cell>
          <cell r="H1473">
            <v>0</v>
          </cell>
          <cell r="I1473">
            <v>37.850217999999998</v>
          </cell>
          <cell r="J1473">
            <v>-122.260882</v>
          </cell>
          <cell r="K1473" t="str">
            <v>OAKLAND</v>
          </cell>
          <cell r="L1473" t="str">
            <v>ALAMEDA</v>
          </cell>
          <cell r="M1473">
            <v>2</v>
          </cell>
        </row>
        <row r="1474">
          <cell r="A1474">
            <v>54874</v>
          </cell>
          <cell r="B1474" t="str">
            <v>WEEKDAY</v>
          </cell>
          <cell r="C1474">
            <v>4848</v>
          </cell>
          <cell r="D1474">
            <v>1005150</v>
          </cell>
          <cell r="E1474" t="str">
            <v>ALCATRAZ AV &amp; TELEGRAPH AV</v>
          </cell>
          <cell r="F1474">
            <v>0</v>
          </cell>
          <cell r="G1474">
            <v>0</v>
          </cell>
          <cell r="H1474">
            <v>0</v>
          </cell>
          <cell r="I1474">
            <v>37.850074999999997</v>
          </cell>
          <cell r="J1474">
            <v>-122.260808</v>
          </cell>
          <cell r="K1474" t="str">
            <v>OAKLAND</v>
          </cell>
          <cell r="L1474" t="str">
            <v>ALAMEDA</v>
          </cell>
          <cell r="M1474">
            <v>2</v>
          </cell>
        </row>
        <row r="1475">
          <cell r="A1475">
            <v>54349</v>
          </cell>
          <cell r="B1475" t="str">
            <v>WEEKDAY</v>
          </cell>
          <cell r="C1475">
            <v>3190</v>
          </cell>
          <cell r="D1475">
            <v>1005220</v>
          </cell>
          <cell r="E1475" t="str">
            <v>ARDLEY AV &amp; E 32ND ST</v>
          </cell>
          <cell r="F1475">
            <v>1</v>
          </cell>
          <cell r="G1475">
            <v>5</v>
          </cell>
          <cell r="H1475">
            <v>6</v>
          </cell>
          <cell r="I1475">
            <v>37.79871</v>
          </cell>
          <cell r="J1475">
            <v>-122.224639</v>
          </cell>
          <cell r="K1475" t="str">
            <v>OAKLAND</v>
          </cell>
          <cell r="L1475" t="str">
            <v>ALAMEDA</v>
          </cell>
          <cell r="M1475">
            <v>2</v>
          </cell>
        </row>
        <row r="1476">
          <cell r="A1476">
            <v>55497</v>
          </cell>
          <cell r="B1476" t="str">
            <v>WEEKDAY</v>
          </cell>
          <cell r="C1476">
            <v>3121</v>
          </cell>
          <cell r="D1476">
            <v>1005230</v>
          </cell>
          <cell r="E1476" t="str">
            <v>ARDLEY AV &amp; E 32ND ST</v>
          </cell>
          <cell r="F1476">
            <v>4</v>
          </cell>
          <cell r="G1476">
            <v>3</v>
          </cell>
          <cell r="H1476">
            <v>7</v>
          </cell>
          <cell r="I1476">
            <v>37.798873</v>
          </cell>
          <cell r="J1476">
            <v>-122.22474800000001</v>
          </cell>
          <cell r="K1476" t="str">
            <v>OAKLAND</v>
          </cell>
          <cell r="L1476" t="str">
            <v>ALAMEDA</v>
          </cell>
          <cell r="M1476">
            <v>2</v>
          </cell>
        </row>
        <row r="1477">
          <cell r="A1477">
            <v>54365</v>
          </cell>
          <cell r="B1477" t="str">
            <v>WEEKDAY</v>
          </cell>
          <cell r="C1477">
            <v>4541</v>
          </cell>
          <cell r="D1477">
            <v>1005240</v>
          </cell>
          <cell r="E1477" t="str">
            <v>ARROWHEAD DR &amp; GLENCOURT DR</v>
          </cell>
          <cell r="F1477">
            <v>0</v>
          </cell>
          <cell r="G1477">
            <v>1</v>
          </cell>
          <cell r="H1477">
            <v>1</v>
          </cell>
          <cell r="I1477">
            <v>37.838653000000001</v>
          </cell>
          <cell r="J1477">
            <v>-122.195319</v>
          </cell>
          <cell r="K1477" t="str">
            <v>OAKLAND</v>
          </cell>
          <cell r="L1477" t="str">
            <v>ALAMEDA</v>
          </cell>
          <cell r="M1477">
            <v>2</v>
          </cell>
        </row>
        <row r="1478">
          <cell r="A1478">
            <v>50161</v>
          </cell>
          <cell r="B1478" t="str">
            <v>WEEKDAY</v>
          </cell>
          <cell r="C1478">
            <v>4009</v>
          </cell>
          <cell r="D1478">
            <v>1005250</v>
          </cell>
          <cell r="E1478" t="str">
            <v>ARROWHEAD DR &amp; HOMEWOOD DR</v>
          </cell>
          <cell r="F1478">
            <v>0</v>
          </cell>
          <cell r="G1478">
            <v>2</v>
          </cell>
          <cell r="H1478">
            <v>2</v>
          </cell>
          <cell r="I1478">
            <v>37.839250999999997</v>
          </cell>
          <cell r="J1478">
            <v>-122.19663799999999</v>
          </cell>
          <cell r="K1478" t="str">
            <v>OAKLAND</v>
          </cell>
          <cell r="L1478" t="str">
            <v>ALAMEDA</v>
          </cell>
          <cell r="M1478">
            <v>2</v>
          </cell>
        </row>
        <row r="1479">
          <cell r="A1479">
            <v>51883</v>
          </cell>
          <cell r="B1479" t="str">
            <v>WEEKDAY</v>
          </cell>
          <cell r="C1479">
            <v>2304</v>
          </cell>
          <cell r="D1479">
            <v>1005270</v>
          </cell>
          <cell r="E1479" t="str">
            <v>ASCOT DR &amp; ASCOT PL</v>
          </cell>
          <cell r="F1479">
            <v>0</v>
          </cell>
          <cell r="G1479">
            <v>13</v>
          </cell>
          <cell r="H1479">
            <v>13</v>
          </cell>
          <cell r="I1479">
            <v>37.819814999999998</v>
          </cell>
          <cell r="J1479">
            <v>-122.20061699999999</v>
          </cell>
          <cell r="K1479" t="str">
            <v>OAKLAND</v>
          </cell>
          <cell r="L1479" t="str">
            <v>ALAMEDA</v>
          </cell>
          <cell r="M1479">
            <v>2</v>
          </cell>
        </row>
        <row r="1480">
          <cell r="A1480">
            <v>57170</v>
          </cell>
          <cell r="B1480" t="str">
            <v>WEEKDAY</v>
          </cell>
          <cell r="C1480">
            <v>477</v>
          </cell>
          <cell r="D1480">
            <v>1005290</v>
          </cell>
          <cell r="E1480" t="str">
            <v>ASCOT DR &amp; CAMINO LENADA</v>
          </cell>
          <cell r="F1480">
            <v>86</v>
          </cell>
          <cell r="G1480">
            <v>15</v>
          </cell>
          <cell r="H1480">
            <v>101</v>
          </cell>
          <cell r="I1480">
            <v>37.818494000000001</v>
          </cell>
          <cell r="J1480">
            <v>-122.201922</v>
          </cell>
          <cell r="K1480" t="str">
            <v>OAKLAND</v>
          </cell>
          <cell r="L1480" t="str">
            <v>ALAMEDA</v>
          </cell>
          <cell r="M1480">
            <v>2</v>
          </cell>
        </row>
        <row r="1481">
          <cell r="A1481">
            <v>50195</v>
          </cell>
          <cell r="B1481" t="str">
            <v>WEEKDAY</v>
          </cell>
          <cell r="C1481">
            <v>5005</v>
          </cell>
          <cell r="D1481">
            <v>1005300</v>
          </cell>
          <cell r="E1481" t="str">
            <v>ASCOT DR &amp; CAMINO LENADA</v>
          </cell>
          <cell r="F1481">
            <v>0</v>
          </cell>
          <cell r="G1481">
            <v>0</v>
          </cell>
          <cell r="H1481">
            <v>0</v>
          </cell>
          <cell r="I1481">
            <v>37.818531</v>
          </cell>
          <cell r="J1481">
            <v>-122.20164</v>
          </cell>
          <cell r="K1481" t="str">
            <v>OAKLAND</v>
          </cell>
          <cell r="L1481" t="str">
            <v>ALAMEDA</v>
          </cell>
          <cell r="M1481">
            <v>2</v>
          </cell>
        </row>
        <row r="1482">
          <cell r="A1482">
            <v>58965</v>
          </cell>
          <cell r="B1482" t="str">
            <v>WEEKDAY</v>
          </cell>
          <cell r="C1482">
            <v>1170</v>
          </cell>
          <cell r="D1482">
            <v>1005380</v>
          </cell>
          <cell r="E1482" t="str">
            <v>ASCOT DR &amp; SCOUT RD</v>
          </cell>
          <cell r="F1482">
            <v>31</v>
          </cell>
          <cell r="G1482">
            <v>6</v>
          </cell>
          <cell r="H1482">
            <v>37</v>
          </cell>
          <cell r="I1482">
            <v>37.819747</v>
          </cell>
          <cell r="J1482">
            <v>-122.20068000000001</v>
          </cell>
          <cell r="K1482" t="str">
            <v>OAKLAND</v>
          </cell>
          <cell r="L1482" t="str">
            <v>ALAMEDA</v>
          </cell>
          <cell r="M1482">
            <v>2</v>
          </cell>
        </row>
        <row r="1483">
          <cell r="A1483">
            <v>59556</v>
          </cell>
          <cell r="B1483" t="str">
            <v>WEEKDAY</v>
          </cell>
          <cell r="C1483">
            <v>2037</v>
          </cell>
          <cell r="D1483">
            <v>1005840</v>
          </cell>
          <cell r="E1483" t="str">
            <v>BAYO VISTA AV &amp; HARRISON ST</v>
          </cell>
          <cell r="F1483">
            <v>16</v>
          </cell>
          <cell r="G1483">
            <v>1</v>
          </cell>
          <cell r="H1483">
            <v>17</v>
          </cell>
          <cell r="I1483">
            <v>37.821190999999999</v>
          </cell>
          <cell r="J1483">
            <v>-122.250373</v>
          </cell>
          <cell r="K1483" t="str">
            <v>OAKLAND</v>
          </cell>
          <cell r="L1483" t="str">
            <v>ALAMEDA</v>
          </cell>
          <cell r="M1483">
            <v>2</v>
          </cell>
        </row>
        <row r="1484">
          <cell r="A1484">
            <v>56556</v>
          </cell>
          <cell r="B1484" t="str">
            <v>WEEKDAY</v>
          </cell>
          <cell r="C1484">
            <v>1131</v>
          </cell>
          <cell r="D1484">
            <v>1005850</v>
          </cell>
          <cell r="E1484" t="str">
            <v>BEAUMONT AV &amp; E 31ST ST</v>
          </cell>
          <cell r="F1484">
            <v>27</v>
          </cell>
          <cell r="G1484">
            <v>12</v>
          </cell>
          <cell r="H1484">
            <v>38</v>
          </cell>
          <cell r="I1484">
            <v>37.799078999999999</v>
          </cell>
          <cell r="J1484">
            <v>-122.22958800000001</v>
          </cell>
          <cell r="K1484" t="str">
            <v>OAKLAND</v>
          </cell>
          <cell r="L1484" t="str">
            <v>ALAMEDA</v>
          </cell>
          <cell r="M1484">
            <v>2</v>
          </cell>
        </row>
        <row r="1485">
          <cell r="A1485">
            <v>54757</v>
          </cell>
          <cell r="B1485" t="str">
            <v>WEEKDAY</v>
          </cell>
          <cell r="C1485">
            <v>2426</v>
          </cell>
          <cell r="D1485">
            <v>1005860</v>
          </cell>
          <cell r="E1485" t="str">
            <v>BEAUMONT AV &amp; MACARTHUR BLVD</v>
          </cell>
          <cell r="F1485">
            <v>6</v>
          </cell>
          <cell r="G1485">
            <v>7</v>
          </cell>
          <cell r="H1485">
            <v>12</v>
          </cell>
          <cell r="I1485">
            <v>37.800742</v>
          </cell>
          <cell r="J1485">
            <v>-122.229017</v>
          </cell>
          <cell r="K1485" t="str">
            <v>OAKLAND</v>
          </cell>
          <cell r="L1485" t="str">
            <v>ALAMEDA</v>
          </cell>
          <cell r="M1485">
            <v>2</v>
          </cell>
        </row>
        <row r="1486">
          <cell r="A1486">
            <v>51259</v>
          </cell>
          <cell r="B1486" t="str">
            <v>WEEKDAY</v>
          </cell>
          <cell r="C1486">
            <v>4660</v>
          </cell>
          <cell r="D1486">
            <v>1005940</v>
          </cell>
          <cell r="E1486" t="str">
            <v>BROADWAY TER &amp; #6133</v>
          </cell>
          <cell r="F1486">
            <v>0</v>
          </cell>
          <cell r="G1486">
            <v>0</v>
          </cell>
          <cell r="H1486">
            <v>1</v>
          </cell>
          <cell r="I1486">
            <v>37.842568</v>
          </cell>
          <cell r="J1486">
            <v>-122.23306100000001</v>
          </cell>
          <cell r="K1486" t="str">
            <v>OAKLAND</v>
          </cell>
          <cell r="L1486" t="str">
            <v>ALAMEDA</v>
          </cell>
          <cell r="M1486">
            <v>2</v>
          </cell>
        </row>
        <row r="1487">
          <cell r="A1487">
            <v>52910</v>
          </cell>
          <cell r="B1487" t="str">
            <v>WEEKDAY</v>
          </cell>
          <cell r="C1487">
            <v>4867</v>
          </cell>
          <cell r="D1487">
            <v>1005950</v>
          </cell>
          <cell r="E1487" t="str">
            <v>BROADWAY TER &amp; #6141</v>
          </cell>
          <cell r="F1487">
            <v>0</v>
          </cell>
          <cell r="G1487">
            <v>0</v>
          </cell>
          <cell r="H1487">
            <v>0</v>
          </cell>
          <cell r="I1487">
            <v>37.842849999999999</v>
          </cell>
          <cell r="J1487">
            <v>-122.23301600000001</v>
          </cell>
          <cell r="K1487" t="str">
            <v>OAKLAND</v>
          </cell>
          <cell r="L1487" t="str">
            <v>ALAMEDA</v>
          </cell>
          <cell r="M1487">
            <v>2</v>
          </cell>
        </row>
        <row r="1488">
          <cell r="A1488">
            <v>54431</v>
          </cell>
          <cell r="B1488" t="str">
            <v>WEEKDAY</v>
          </cell>
          <cell r="C1488">
            <v>3397</v>
          </cell>
          <cell r="D1488">
            <v>1005970</v>
          </cell>
          <cell r="E1488" t="str">
            <v>BROADWAY TER &amp; ARTS JR HIGH</v>
          </cell>
          <cell r="F1488">
            <v>5</v>
          </cell>
          <cell r="G1488">
            <v>0</v>
          </cell>
          <cell r="H1488">
            <v>5</v>
          </cell>
          <cell r="I1488">
            <v>37.837266</v>
          </cell>
          <cell r="J1488">
            <v>-122.248977</v>
          </cell>
          <cell r="K1488" t="str">
            <v>OAKLAND</v>
          </cell>
          <cell r="L1488" t="str">
            <v>ALAMEDA</v>
          </cell>
          <cell r="M1488">
            <v>2</v>
          </cell>
        </row>
        <row r="1489">
          <cell r="A1489">
            <v>51261</v>
          </cell>
          <cell r="B1489" t="str">
            <v>WEEKDAY</v>
          </cell>
          <cell r="C1489">
            <v>5005</v>
          </cell>
          <cell r="D1489">
            <v>1005980</v>
          </cell>
          <cell r="E1489" t="str">
            <v>BROADWAY TER &amp; BALSAM WAY</v>
          </cell>
          <cell r="F1489">
            <v>0</v>
          </cell>
          <cell r="G1489">
            <v>0</v>
          </cell>
          <cell r="H1489">
            <v>0</v>
          </cell>
          <cell r="I1489">
            <v>37.849761000000001</v>
          </cell>
          <cell r="J1489">
            <v>-122.212817</v>
          </cell>
          <cell r="K1489" t="str">
            <v>OAKLAND</v>
          </cell>
          <cell r="L1489" t="str">
            <v>ALAMEDA</v>
          </cell>
          <cell r="M1489">
            <v>2</v>
          </cell>
        </row>
        <row r="1490">
          <cell r="A1490">
            <v>51262</v>
          </cell>
          <cell r="B1490" t="str">
            <v>WEEKDAY</v>
          </cell>
          <cell r="C1490">
            <v>5005</v>
          </cell>
          <cell r="D1490">
            <v>1005990</v>
          </cell>
          <cell r="E1490" t="str">
            <v>BROADWAY TER &amp; BALSAM WAY</v>
          </cell>
          <cell r="F1490">
            <v>0</v>
          </cell>
          <cell r="G1490">
            <v>0</v>
          </cell>
          <cell r="H1490">
            <v>0</v>
          </cell>
          <cell r="I1490">
            <v>37.849705999999998</v>
          </cell>
          <cell r="J1490">
            <v>-122.212738</v>
          </cell>
          <cell r="K1490" t="str">
            <v>OAKLAND</v>
          </cell>
          <cell r="L1490" t="str">
            <v>ALAMEDA</v>
          </cell>
          <cell r="M1490">
            <v>2</v>
          </cell>
        </row>
        <row r="1491">
          <cell r="A1491">
            <v>53910</v>
          </cell>
          <cell r="B1491" t="str">
            <v>WEEKDAY</v>
          </cell>
          <cell r="C1491">
            <v>4789</v>
          </cell>
          <cell r="D1491">
            <v>1006000</v>
          </cell>
          <cell r="E1491" t="str">
            <v>BROADWAY TER &amp; CARLTON ST</v>
          </cell>
          <cell r="F1491">
            <v>0</v>
          </cell>
          <cell r="G1491">
            <v>0</v>
          </cell>
          <cell r="H1491">
            <v>0</v>
          </cell>
          <cell r="I1491">
            <v>37.838251</v>
          </cell>
          <cell r="J1491">
            <v>-122.246441</v>
          </cell>
          <cell r="K1491" t="str">
            <v>OAKLAND</v>
          </cell>
          <cell r="L1491" t="str">
            <v>ALAMEDA</v>
          </cell>
          <cell r="M1491">
            <v>2</v>
          </cell>
        </row>
        <row r="1492">
          <cell r="A1492">
            <v>55392</v>
          </cell>
          <cell r="B1492" t="str">
            <v>WEEKDAY</v>
          </cell>
          <cell r="C1492">
            <v>3813</v>
          </cell>
          <cell r="D1492">
            <v>1006010</v>
          </cell>
          <cell r="E1492" t="str">
            <v>BROADWAY TER &amp; CARLTON ST</v>
          </cell>
          <cell r="F1492">
            <v>0</v>
          </cell>
          <cell r="G1492">
            <v>3</v>
          </cell>
          <cell r="H1492">
            <v>3</v>
          </cell>
          <cell r="I1492">
            <v>37.8384</v>
          </cell>
          <cell r="J1492">
            <v>-122.246833</v>
          </cell>
          <cell r="K1492" t="str">
            <v>OAKLAND</v>
          </cell>
          <cell r="L1492" t="str">
            <v>ALAMEDA</v>
          </cell>
          <cell r="M1492">
            <v>2</v>
          </cell>
        </row>
        <row r="1493">
          <cell r="A1493">
            <v>57664</v>
          </cell>
          <cell r="B1493" t="str">
            <v>WEEKDAY</v>
          </cell>
          <cell r="C1493">
            <v>2967</v>
          </cell>
          <cell r="D1493">
            <v>1006020</v>
          </cell>
          <cell r="E1493" t="str">
            <v>BROADWAY TER &amp; CLAREWOOD DR</v>
          </cell>
          <cell r="F1493">
            <v>7</v>
          </cell>
          <cell r="G1493">
            <v>1</v>
          </cell>
          <cell r="H1493">
            <v>8</v>
          </cell>
          <cell r="I1493">
            <v>37.840958999999998</v>
          </cell>
          <cell r="J1493">
            <v>-122.23700100000001</v>
          </cell>
          <cell r="K1493" t="str">
            <v>OAKLAND</v>
          </cell>
          <cell r="L1493" t="str">
            <v>ALAMEDA</v>
          </cell>
          <cell r="M1493">
            <v>2</v>
          </cell>
        </row>
        <row r="1494">
          <cell r="A1494">
            <v>57370</v>
          </cell>
          <cell r="B1494" t="str">
            <v>WEEKDAY</v>
          </cell>
          <cell r="C1494">
            <v>4267</v>
          </cell>
          <cell r="D1494">
            <v>1006030</v>
          </cell>
          <cell r="E1494" t="str">
            <v>BROADWAY TER &amp; COUNTRY CLUB</v>
          </cell>
          <cell r="F1494">
            <v>0</v>
          </cell>
          <cell r="G1494">
            <v>1</v>
          </cell>
          <cell r="H1494">
            <v>2</v>
          </cell>
          <cell r="I1494">
            <v>37.839793</v>
          </cell>
          <cell r="J1494">
            <v>-122.242133</v>
          </cell>
          <cell r="K1494" t="str">
            <v>OAKLAND</v>
          </cell>
          <cell r="L1494" t="str">
            <v>ALAMEDA</v>
          </cell>
          <cell r="M1494">
            <v>2</v>
          </cell>
        </row>
        <row r="1495">
          <cell r="A1495">
            <v>51291</v>
          </cell>
          <cell r="B1495" t="str">
            <v>WEEKDAY</v>
          </cell>
          <cell r="C1495">
            <v>4521</v>
          </cell>
          <cell r="D1495">
            <v>1006040</v>
          </cell>
          <cell r="E1495" t="str">
            <v>BROADWAY TER &amp; COUNTRY CLUB</v>
          </cell>
          <cell r="F1495">
            <v>1</v>
          </cell>
          <cell r="G1495">
            <v>0</v>
          </cell>
          <cell r="H1495">
            <v>1</v>
          </cell>
          <cell r="I1495">
            <v>37.839610999999998</v>
          </cell>
          <cell r="J1495">
            <v>-122.242153</v>
          </cell>
          <cell r="K1495" t="str">
            <v>OAKLAND</v>
          </cell>
          <cell r="L1495" t="str">
            <v>ALAMEDA</v>
          </cell>
          <cell r="M1495">
            <v>2</v>
          </cell>
        </row>
        <row r="1496">
          <cell r="A1496">
            <v>55976</v>
          </cell>
          <cell r="B1496" t="str">
            <v>WEEKDAY</v>
          </cell>
          <cell r="C1496">
            <v>2694</v>
          </cell>
          <cell r="D1496">
            <v>1006050</v>
          </cell>
          <cell r="E1496" t="str">
            <v>BROADWAY TER &amp; GLENWOOD GLAD</v>
          </cell>
          <cell r="F1496">
            <v>8</v>
          </cell>
          <cell r="G1496">
            <v>1</v>
          </cell>
          <cell r="H1496">
            <v>10</v>
          </cell>
          <cell r="I1496">
            <v>37.841197999999999</v>
          </cell>
          <cell r="J1496">
            <v>-122.22370100000001</v>
          </cell>
          <cell r="K1496" t="str">
            <v>OAKLAND</v>
          </cell>
          <cell r="L1496" t="str">
            <v>ALAMEDA</v>
          </cell>
          <cell r="M1496">
            <v>2</v>
          </cell>
        </row>
        <row r="1497">
          <cell r="A1497">
            <v>51292</v>
          </cell>
          <cell r="B1497" t="str">
            <v>WEEKDAY</v>
          </cell>
          <cell r="C1497">
            <v>5005</v>
          </cell>
          <cell r="D1497">
            <v>1006060</v>
          </cell>
          <cell r="E1497" t="str">
            <v>BROADWAY TER &amp; GWIN RD</v>
          </cell>
          <cell r="F1497">
            <v>0</v>
          </cell>
          <cell r="G1497">
            <v>0</v>
          </cell>
          <cell r="H1497">
            <v>0</v>
          </cell>
          <cell r="I1497">
            <v>37.846789999999999</v>
          </cell>
          <cell r="J1497">
            <v>-122.21420999999999</v>
          </cell>
          <cell r="K1497" t="str">
            <v>OAKLAND</v>
          </cell>
          <cell r="L1497" t="str">
            <v>ALAMEDA</v>
          </cell>
          <cell r="M1497">
            <v>2</v>
          </cell>
        </row>
        <row r="1498">
          <cell r="A1498">
            <v>59519</v>
          </cell>
          <cell r="B1498" t="str">
            <v>WEEKDAY</v>
          </cell>
          <cell r="C1498">
            <v>3358</v>
          </cell>
          <cell r="D1498">
            <v>1006070</v>
          </cell>
          <cell r="E1498" t="str">
            <v>BROADWAY TER &amp; HERMOSA AV</v>
          </cell>
          <cell r="F1498">
            <v>3</v>
          </cell>
          <cell r="G1498">
            <v>2</v>
          </cell>
          <cell r="H1498">
            <v>5</v>
          </cell>
          <cell r="I1498">
            <v>37.842896000000003</v>
          </cell>
          <cell r="J1498">
            <v>-122.231309</v>
          </cell>
          <cell r="K1498" t="str">
            <v>OAKLAND</v>
          </cell>
          <cell r="L1498" t="str">
            <v>ALAMEDA</v>
          </cell>
          <cell r="M1498">
            <v>2</v>
          </cell>
        </row>
        <row r="1499">
          <cell r="A1499">
            <v>57882</v>
          </cell>
          <cell r="B1499" t="str">
            <v>WEEKDAY</v>
          </cell>
          <cell r="C1499">
            <v>4294</v>
          </cell>
          <cell r="D1499">
            <v>1006080</v>
          </cell>
          <cell r="E1499" t="str">
            <v>BROADWAY TER &amp; HERMOSA AV</v>
          </cell>
          <cell r="F1499">
            <v>1</v>
          </cell>
          <cell r="G1499">
            <v>0</v>
          </cell>
          <cell r="H1499">
            <v>2</v>
          </cell>
          <cell r="I1499">
            <v>37.842700999999998</v>
          </cell>
          <cell r="J1499">
            <v>-122.231798</v>
          </cell>
          <cell r="K1499" t="str">
            <v>OAKLAND</v>
          </cell>
          <cell r="L1499" t="str">
            <v>ALAMEDA</v>
          </cell>
          <cell r="M1499">
            <v>2</v>
          </cell>
        </row>
        <row r="1500">
          <cell r="A1500">
            <v>51295</v>
          </cell>
          <cell r="B1500" t="str">
            <v>WEEKDAY</v>
          </cell>
          <cell r="C1500">
            <v>3993</v>
          </cell>
          <cell r="D1500">
            <v>1006090</v>
          </cell>
          <cell r="E1500" t="str">
            <v>BROADWAY TER &amp; MERRIEWOOD DR</v>
          </cell>
          <cell r="F1500">
            <v>2</v>
          </cell>
          <cell r="G1500">
            <v>0</v>
          </cell>
          <cell r="H1500">
            <v>3</v>
          </cell>
          <cell r="I1500">
            <v>37.842173000000003</v>
          </cell>
          <cell r="J1500">
            <v>-122.214175</v>
          </cell>
          <cell r="K1500" t="str">
            <v>OAKLAND</v>
          </cell>
          <cell r="L1500" t="str">
            <v>ALAMEDA</v>
          </cell>
          <cell r="M1500">
            <v>2</v>
          </cell>
        </row>
        <row r="1501">
          <cell r="A1501">
            <v>51562</v>
          </cell>
          <cell r="B1501" t="str">
            <v>WEEKDAY</v>
          </cell>
          <cell r="C1501">
            <v>3503</v>
          </cell>
          <cell r="D1501">
            <v>1006100</v>
          </cell>
          <cell r="E1501" t="str">
            <v>BROADWAY TER &amp; MERRIEWOOD DR</v>
          </cell>
          <cell r="F1501">
            <v>0</v>
          </cell>
          <cell r="G1501">
            <v>5</v>
          </cell>
          <cell r="H1501">
            <v>5</v>
          </cell>
          <cell r="I1501">
            <v>37.842162000000002</v>
          </cell>
          <cell r="J1501">
            <v>-122.21419299999999</v>
          </cell>
          <cell r="K1501" t="str">
            <v>OAKLAND</v>
          </cell>
          <cell r="L1501" t="str">
            <v>ALAMEDA</v>
          </cell>
          <cell r="M1501">
            <v>2</v>
          </cell>
        </row>
        <row r="1502">
          <cell r="A1502">
            <v>57889</v>
          </cell>
          <cell r="B1502" t="str">
            <v>WEEKDAY</v>
          </cell>
          <cell r="C1502">
            <v>2189</v>
          </cell>
          <cell r="D1502">
            <v>1006110</v>
          </cell>
          <cell r="E1502" t="str">
            <v>BROADWAY TER &amp; OSTRANDER RD</v>
          </cell>
          <cell r="F1502">
            <v>3</v>
          </cell>
          <cell r="G1502">
            <v>12</v>
          </cell>
          <cell r="H1502">
            <v>15</v>
          </cell>
          <cell r="I1502">
            <v>37.841006</v>
          </cell>
          <cell r="J1502">
            <v>-122.237728</v>
          </cell>
          <cell r="K1502" t="str">
            <v>OAKLAND</v>
          </cell>
          <cell r="L1502" t="str">
            <v>ALAMEDA</v>
          </cell>
          <cell r="M1502">
            <v>2</v>
          </cell>
        </row>
        <row r="1503">
          <cell r="A1503">
            <v>51563</v>
          </cell>
          <cell r="B1503" t="str">
            <v>WEEKDAY</v>
          </cell>
          <cell r="C1503">
            <v>4282</v>
          </cell>
          <cell r="D1503">
            <v>1006120</v>
          </cell>
          <cell r="E1503" t="str">
            <v>BROADWAY TER &amp; PINEHAVEN RD</v>
          </cell>
          <cell r="F1503">
            <v>2</v>
          </cell>
          <cell r="G1503">
            <v>0</v>
          </cell>
          <cell r="H1503">
            <v>2</v>
          </cell>
          <cell r="I1503">
            <v>37.844560000000001</v>
          </cell>
          <cell r="J1503">
            <v>-122.213864</v>
          </cell>
          <cell r="K1503" t="str">
            <v>OAKLAND</v>
          </cell>
          <cell r="L1503" t="str">
            <v>ALAMEDA</v>
          </cell>
          <cell r="M1503">
            <v>2</v>
          </cell>
        </row>
        <row r="1504">
          <cell r="A1504">
            <v>51569</v>
          </cell>
          <cell r="B1504" t="str">
            <v>WEEKDAY</v>
          </cell>
          <cell r="C1504">
            <v>3723</v>
          </cell>
          <cell r="D1504">
            <v>1006130</v>
          </cell>
          <cell r="E1504" t="str">
            <v>BROADWAY TER &amp; PINEHAVEN RD</v>
          </cell>
          <cell r="F1504">
            <v>0</v>
          </cell>
          <cell r="G1504">
            <v>4</v>
          </cell>
          <cell r="H1504">
            <v>4</v>
          </cell>
          <cell r="I1504">
            <v>37.844980999999997</v>
          </cell>
          <cell r="J1504">
            <v>-122.21384999999999</v>
          </cell>
          <cell r="K1504" t="str">
            <v>OAKLAND</v>
          </cell>
          <cell r="L1504" t="str">
            <v>ALAMEDA</v>
          </cell>
          <cell r="M1504">
            <v>2</v>
          </cell>
        </row>
        <row r="1505">
          <cell r="A1505">
            <v>54436</v>
          </cell>
          <cell r="B1505" t="str">
            <v>WEEKDAY</v>
          </cell>
          <cell r="C1505">
            <v>5005</v>
          </cell>
          <cell r="D1505">
            <v>1006140</v>
          </cell>
          <cell r="E1505" t="str">
            <v>BROADWAY TER &amp; PINENEEDLE DR</v>
          </cell>
          <cell r="F1505">
            <v>0</v>
          </cell>
          <cell r="G1505">
            <v>0</v>
          </cell>
          <cell r="H1505">
            <v>0</v>
          </cell>
          <cell r="I1505">
            <v>37.847700000000003</v>
          </cell>
          <cell r="J1505">
            <v>-122.214116</v>
          </cell>
          <cell r="K1505" t="str">
            <v>OAKLAND</v>
          </cell>
          <cell r="L1505" t="str">
            <v>ALAMEDA</v>
          </cell>
          <cell r="M1505">
            <v>2</v>
          </cell>
        </row>
        <row r="1506">
          <cell r="A1506">
            <v>56889</v>
          </cell>
          <cell r="B1506" t="str">
            <v>WEEKDAY</v>
          </cell>
          <cell r="C1506">
            <v>2528</v>
          </cell>
          <cell r="D1506">
            <v>1006150</v>
          </cell>
          <cell r="E1506" t="str">
            <v>BROADWAY TER &amp; PINEWOOD RD</v>
          </cell>
          <cell r="F1506">
            <v>4</v>
          </cell>
          <cell r="G1506">
            <v>7</v>
          </cell>
          <cell r="H1506">
            <v>11</v>
          </cell>
          <cell r="I1506">
            <v>37.841349999999998</v>
          </cell>
          <cell r="J1506">
            <v>-122.223837</v>
          </cell>
          <cell r="K1506" t="str">
            <v>OAKLAND</v>
          </cell>
          <cell r="L1506" t="str">
            <v>ALAMEDA</v>
          </cell>
          <cell r="M1506">
            <v>2</v>
          </cell>
        </row>
        <row r="1507">
          <cell r="A1507">
            <v>59310</v>
          </cell>
          <cell r="B1507" t="str">
            <v>WEEKDAY</v>
          </cell>
          <cell r="C1507">
            <v>1663</v>
          </cell>
          <cell r="D1507">
            <v>1006160</v>
          </cell>
          <cell r="E1507" t="str">
            <v>BROADWAY TER &amp; PROCTOR AV</v>
          </cell>
          <cell r="F1507">
            <v>3</v>
          </cell>
          <cell r="G1507">
            <v>21</v>
          </cell>
          <cell r="H1507">
            <v>23</v>
          </cell>
          <cell r="I1507">
            <v>37.842486999999998</v>
          </cell>
          <cell r="J1507">
            <v>-122.228909</v>
          </cell>
          <cell r="K1507" t="str">
            <v>OAKLAND</v>
          </cell>
          <cell r="L1507" t="str">
            <v>ALAMEDA</v>
          </cell>
          <cell r="M1507">
            <v>2</v>
          </cell>
        </row>
        <row r="1508">
          <cell r="A1508">
            <v>59711</v>
          </cell>
          <cell r="B1508" t="str">
            <v>WEEKDAY</v>
          </cell>
          <cell r="C1508">
            <v>2946</v>
          </cell>
          <cell r="D1508">
            <v>1006170</v>
          </cell>
          <cell r="E1508" t="str">
            <v>BROADWAY TER &amp; SHERIDAN RD</v>
          </cell>
          <cell r="F1508">
            <v>7</v>
          </cell>
          <cell r="G1508">
            <v>1</v>
          </cell>
          <cell r="H1508">
            <v>8</v>
          </cell>
          <cell r="I1508">
            <v>37.842618000000002</v>
          </cell>
          <cell r="J1508">
            <v>-122.22828800000001</v>
          </cell>
          <cell r="K1508" t="str">
            <v>OAKLAND</v>
          </cell>
          <cell r="L1508" t="str">
            <v>ALAMEDA</v>
          </cell>
          <cell r="M1508">
            <v>2</v>
          </cell>
        </row>
        <row r="1509">
          <cell r="A1509">
            <v>51620</v>
          </cell>
          <cell r="B1509" t="str">
            <v>WEEKDAY</v>
          </cell>
          <cell r="C1509">
            <v>3998</v>
          </cell>
          <cell r="D1509">
            <v>1006180</v>
          </cell>
          <cell r="E1509" t="str">
            <v>BROADWAY TER &amp; SKYLINE BLVD</v>
          </cell>
          <cell r="F1509">
            <v>0</v>
          </cell>
          <cell r="G1509">
            <v>3</v>
          </cell>
          <cell r="H1509">
            <v>3</v>
          </cell>
          <cell r="I1509">
            <v>37.851033000000001</v>
          </cell>
          <cell r="J1509">
            <v>-122.212169</v>
          </cell>
          <cell r="K1509" t="str">
            <v>OAKLAND</v>
          </cell>
          <cell r="L1509" t="str">
            <v>ALAMEDA</v>
          </cell>
          <cell r="M1509">
            <v>2</v>
          </cell>
        </row>
        <row r="1510">
          <cell r="A1510">
            <v>51630</v>
          </cell>
          <cell r="B1510" t="str">
            <v>WEEKDAY</v>
          </cell>
          <cell r="C1510">
            <v>5005</v>
          </cell>
          <cell r="D1510">
            <v>1006190</v>
          </cell>
          <cell r="E1510" t="str">
            <v>BROADWAY TER &amp; SWAINLAND RD</v>
          </cell>
          <cell r="F1510">
            <v>0</v>
          </cell>
          <cell r="G1510">
            <v>0</v>
          </cell>
          <cell r="H1510">
            <v>0</v>
          </cell>
          <cell r="I1510">
            <v>37.842362999999999</v>
          </cell>
          <cell r="J1510">
            <v>-122.218642</v>
          </cell>
          <cell r="K1510" t="str">
            <v>OAKLAND</v>
          </cell>
          <cell r="L1510" t="str">
            <v>ALAMEDA</v>
          </cell>
          <cell r="M1510">
            <v>2</v>
          </cell>
        </row>
        <row r="1511">
          <cell r="A1511">
            <v>57970</v>
          </cell>
          <cell r="B1511" t="str">
            <v>WEEKDAY</v>
          </cell>
          <cell r="C1511">
            <v>5005</v>
          </cell>
          <cell r="D1511">
            <v>1006200</v>
          </cell>
          <cell r="E1511" t="str">
            <v>BROADWAY TER &amp; TAURUS AV</v>
          </cell>
          <cell r="F1511">
            <v>0</v>
          </cell>
          <cell r="G1511">
            <v>0</v>
          </cell>
          <cell r="H1511">
            <v>0</v>
          </cell>
          <cell r="I1511">
            <v>37.841835000000003</v>
          </cell>
          <cell r="J1511">
            <v>-122.216959</v>
          </cell>
          <cell r="K1511" t="str">
            <v>OAKLAND</v>
          </cell>
          <cell r="L1511" t="str">
            <v>ALAMEDA</v>
          </cell>
          <cell r="M1511">
            <v>2</v>
          </cell>
        </row>
        <row r="1512">
          <cell r="A1512">
            <v>51690</v>
          </cell>
          <cell r="B1512" t="str">
            <v>WEEKDAY</v>
          </cell>
          <cell r="C1512">
            <v>4833</v>
          </cell>
          <cell r="D1512">
            <v>1006210</v>
          </cell>
          <cell r="E1512" t="str">
            <v>BROADWAY TER &amp; TAURUS AV</v>
          </cell>
          <cell r="F1512">
            <v>0</v>
          </cell>
          <cell r="G1512">
            <v>0</v>
          </cell>
          <cell r="H1512">
            <v>0</v>
          </cell>
          <cell r="I1512">
            <v>37.841383</v>
          </cell>
          <cell r="J1512">
            <v>-122.216774</v>
          </cell>
          <cell r="K1512" t="str">
            <v>OAKLAND</v>
          </cell>
          <cell r="L1512" t="str">
            <v>ALAMEDA</v>
          </cell>
          <cell r="M1512">
            <v>2</v>
          </cell>
        </row>
        <row r="1513">
          <cell r="A1513">
            <v>59610</v>
          </cell>
          <cell r="B1513" t="str">
            <v>WEEKDAY</v>
          </cell>
          <cell r="C1513">
            <v>4845</v>
          </cell>
          <cell r="D1513">
            <v>1006220</v>
          </cell>
          <cell r="E1513" t="str">
            <v>BROADWAY TER &amp; TEMESCAL RECR</v>
          </cell>
          <cell r="F1513">
            <v>0</v>
          </cell>
          <cell r="G1513">
            <v>0</v>
          </cell>
          <cell r="H1513">
            <v>0</v>
          </cell>
          <cell r="I1513">
            <v>37.842078999999998</v>
          </cell>
          <cell r="J1513">
            <v>-122.225689</v>
          </cell>
          <cell r="K1513" t="str">
            <v>OAKLAND</v>
          </cell>
          <cell r="L1513" t="str">
            <v>ALAMEDA</v>
          </cell>
          <cell r="M1513">
            <v>2</v>
          </cell>
        </row>
        <row r="1514">
          <cell r="A1514">
            <v>54881</v>
          </cell>
          <cell r="B1514" t="str">
            <v>WEEKDAY</v>
          </cell>
          <cell r="C1514">
            <v>3021</v>
          </cell>
          <cell r="D1514">
            <v>1006230</v>
          </cell>
          <cell r="E1514" t="str">
            <v>BROADWAY TER &amp; THOMAS AV</v>
          </cell>
          <cell r="F1514">
            <v>0</v>
          </cell>
          <cell r="G1514">
            <v>7</v>
          </cell>
          <cell r="H1514">
            <v>7</v>
          </cell>
          <cell r="I1514">
            <v>37.837257000000001</v>
          </cell>
          <cell r="J1514">
            <v>-122.24948999999999</v>
          </cell>
          <cell r="K1514" t="str">
            <v>OAKLAND</v>
          </cell>
          <cell r="L1514" t="str">
            <v>ALAMEDA</v>
          </cell>
          <cell r="M1514">
            <v>2</v>
          </cell>
        </row>
        <row r="1515">
          <cell r="A1515">
            <v>51920</v>
          </cell>
          <cell r="B1515" t="str">
            <v>WEEKDAY</v>
          </cell>
          <cell r="C1515">
            <v>3847</v>
          </cell>
          <cell r="D1515">
            <v>1006240</v>
          </cell>
          <cell r="E1515" t="str">
            <v>BROADWAY TER &amp; URANUS AV</v>
          </cell>
          <cell r="F1515">
            <v>0</v>
          </cell>
          <cell r="G1515">
            <v>3</v>
          </cell>
          <cell r="H1515">
            <v>3</v>
          </cell>
          <cell r="I1515">
            <v>37.840854</v>
          </cell>
          <cell r="J1515">
            <v>-122.215289</v>
          </cell>
          <cell r="K1515" t="str">
            <v>OAKLAND</v>
          </cell>
          <cell r="L1515" t="str">
            <v>ALAMEDA</v>
          </cell>
          <cell r="M1515">
            <v>2</v>
          </cell>
        </row>
        <row r="1516">
          <cell r="A1516">
            <v>50165</v>
          </cell>
          <cell r="B1516" t="str">
            <v>WEEKDAY</v>
          </cell>
          <cell r="C1516">
            <v>4863</v>
          </cell>
          <cell r="D1516">
            <v>1006250</v>
          </cell>
          <cell r="E1516" t="str">
            <v>BROADWAY TER &amp; WARREN FRWY E</v>
          </cell>
          <cell r="F1516">
            <v>0</v>
          </cell>
          <cell r="G1516">
            <v>0</v>
          </cell>
          <cell r="H1516">
            <v>0</v>
          </cell>
          <cell r="I1516">
            <v>37.842002000000001</v>
          </cell>
          <cell r="J1516">
            <v>-122.225748</v>
          </cell>
          <cell r="K1516" t="str">
            <v>OAKLAND</v>
          </cell>
          <cell r="L1516" t="str">
            <v>ALAMEDA</v>
          </cell>
          <cell r="M1516">
            <v>2</v>
          </cell>
        </row>
        <row r="1517">
          <cell r="A1517">
            <v>51930</v>
          </cell>
          <cell r="B1517" t="str">
            <v>WEEKDAY</v>
          </cell>
          <cell r="C1517">
            <v>4843</v>
          </cell>
          <cell r="D1517">
            <v>1006260</v>
          </cell>
          <cell r="E1517" t="str">
            <v>BROADWAY TER &amp; WOODLAND PL</v>
          </cell>
          <cell r="F1517">
            <v>0</v>
          </cell>
          <cell r="G1517">
            <v>0</v>
          </cell>
          <cell r="H1517">
            <v>0</v>
          </cell>
          <cell r="I1517">
            <v>37.848477000000003</v>
          </cell>
          <cell r="J1517">
            <v>-122.213351</v>
          </cell>
          <cell r="K1517" t="str">
            <v>OAKLAND</v>
          </cell>
          <cell r="L1517" t="str">
            <v>ALAMEDA</v>
          </cell>
          <cell r="M1517">
            <v>2</v>
          </cell>
        </row>
        <row r="1518">
          <cell r="A1518">
            <v>57547</v>
          </cell>
          <cell r="B1518" t="str">
            <v>WEEKDAY</v>
          </cell>
          <cell r="C1518">
            <v>1452</v>
          </cell>
          <cell r="D1518">
            <v>1006270</v>
          </cell>
          <cell r="E1518" t="str">
            <v>BROADWAY &amp; MOSSWOOD PARK</v>
          </cell>
          <cell r="F1518">
            <v>23</v>
          </cell>
          <cell r="G1518">
            <v>5</v>
          </cell>
          <cell r="H1518">
            <v>29</v>
          </cell>
          <cell r="I1518">
            <v>37.822989999999997</v>
          </cell>
          <cell r="J1518">
            <v>-122.259677</v>
          </cell>
          <cell r="K1518" t="str">
            <v>OAKLAND</v>
          </cell>
          <cell r="L1518" t="str">
            <v>ALAMEDA</v>
          </cell>
          <cell r="M1518">
            <v>2</v>
          </cell>
        </row>
        <row r="1519">
          <cell r="A1519">
            <v>55222</v>
          </cell>
          <cell r="B1519" t="str">
            <v>WEEKDAY</v>
          </cell>
          <cell r="C1519">
            <v>18</v>
          </cell>
          <cell r="D1519">
            <v>1006290</v>
          </cell>
          <cell r="E1519" t="str">
            <v>BROADWAY &amp; 12TH ST</v>
          </cell>
          <cell r="F1519">
            <v>150</v>
          </cell>
          <cell r="G1519">
            <v>508</v>
          </cell>
          <cell r="H1519">
            <v>659</v>
          </cell>
          <cell r="I1519">
            <v>37.802689999999998</v>
          </cell>
          <cell r="J1519">
            <v>-122.272352</v>
          </cell>
          <cell r="K1519" t="str">
            <v>OAKLAND</v>
          </cell>
          <cell r="L1519" t="str">
            <v>ALAMEDA</v>
          </cell>
          <cell r="M1519">
            <v>2</v>
          </cell>
        </row>
        <row r="1520">
          <cell r="A1520">
            <v>52999</v>
          </cell>
          <cell r="B1520" t="str">
            <v>WEEKDAY</v>
          </cell>
          <cell r="C1520">
            <v>38</v>
          </cell>
          <cell r="D1520">
            <v>1006300</v>
          </cell>
          <cell r="E1520" t="str">
            <v>BROADWAY &amp; 11TH ST</v>
          </cell>
          <cell r="F1520">
            <v>179</v>
          </cell>
          <cell r="G1520">
            <v>307</v>
          </cell>
          <cell r="H1520">
            <v>486</v>
          </cell>
          <cell r="I1520">
            <v>37.802014</v>
          </cell>
          <cell r="J1520">
            <v>-122.272571</v>
          </cell>
          <cell r="K1520" t="str">
            <v>OAKLAND</v>
          </cell>
          <cell r="L1520" t="str">
            <v>ALAMEDA</v>
          </cell>
          <cell r="M1520">
            <v>2</v>
          </cell>
        </row>
        <row r="1521">
          <cell r="A1521">
            <v>50212</v>
          </cell>
          <cell r="B1521" t="str">
            <v>WEEKDAY</v>
          </cell>
          <cell r="C1521">
            <v>12</v>
          </cell>
          <cell r="D1521">
            <v>1006310</v>
          </cell>
          <cell r="E1521" t="str">
            <v>BROADWAY &amp; 12TH ST</v>
          </cell>
          <cell r="F1521">
            <v>251</v>
          </cell>
          <cell r="G1521">
            <v>647</v>
          </cell>
          <cell r="H1521">
            <v>898</v>
          </cell>
          <cell r="I1521">
            <v>37.803054000000003</v>
          </cell>
          <cell r="J1521">
            <v>-122.272099</v>
          </cell>
          <cell r="K1521" t="str">
            <v>OAKLAND</v>
          </cell>
          <cell r="L1521" t="str">
            <v>ALAMEDA</v>
          </cell>
          <cell r="M1521">
            <v>2</v>
          </cell>
        </row>
        <row r="1522">
          <cell r="A1522">
            <v>51111</v>
          </cell>
          <cell r="B1522" t="str">
            <v>WEEKDAY</v>
          </cell>
          <cell r="C1522">
            <v>37</v>
          </cell>
          <cell r="D1522">
            <v>1006320</v>
          </cell>
          <cell r="E1522" t="str">
            <v>BROADWAY &amp; 12TH ST</v>
          </cell>
          <cell r="F1522">
            <v>432</v>
          </cell>
          <cell r="G1522">
            <v>59</v>
          </cell>
          <cell r="H1522">
            <v>491</v>
          </cell>
          <cell r="I1522">
            <v>37.802778000000004</v>
          </cell>
          <cell r="J1522">
            <v>-122.272087</v>
          </cell>
          <cell r="K1522" t="str">
            <v>OAKLAND</v>
          </cell>
          <cell r="L1522" t="str">
            <v>ALAMEDA</v>
          </cell>
          <cell r="M1522">
            <v>2</v>
          </cell>
        </row>
        <row r="1523">
          <cell r="A1523">
            <v>53335</v>
          </cell>
          <cell r="B1523" t="str">
            <v>WEEKDAY</v>
          </cell>
          <cell r="C1523">
            <v>62</v>
          </cell>
          <cell r="D1523">
            <v>1006420</v>
          </cell>
          <cell r="E1523" t="str">
            <v>BROADWAY &amp; 17TH ST</v>
          </cell>
          <cell r="F1523">
            <v>316</v>
          </cell>
          <cell r="G1523">
            <v>100</v>
          </cell>
          <cell r="H1523">
            <v>416</v>
          </cell>
          <cell r="I1523">
            <v>37.806482000000003</v>
          </cell>
          <cell r="J1523">
            <v>-122.26979</v>
          </cell>
          <cell r="K1523" t="str">
            <v>OAKLAND</v>
          </cell>
          <cell r="L1523" t="str">
            <v>ALAMEDA</v>
          </cell>
          <cell r="M1523">
            <v>2</v>
          </cell>
        </row>
        <row r="1524">
          <cell r="A1524">
            <v>54700</v>
          </cell>
          <cell r="B1524" t="str">
            <v>WEEKDAY</v>
          </cell>
          <cell r="C1524">
            <v>240</v>
          </cell>
          <cell r="D1524">
            <v>1006430</v>
          </cell>
          <cell r="E1524" t="str">
            <v>BROADWAY &amp; 19TH ST</v>
          </cell>
          <cell r="F1524">
            <v>56</v>
          </cell>
          <cell r="G1524">
            <v>135</v>
          </cell>
          <cell r="H1524">
            <v>192</v>
          </cell>
          <cell r="I1524">
            <v>37.807960000000001</v>
          </cell>
          <cell r="J1524">
            <v>-122.26906099999999</v>
          </cell>
          <cell r="K1524" t="str">
            <v>OAKLAND</v>
          </cell>
          <cell r="L1524" t="str">
            <v>ALAMEDA</v>
          </cell>
          <cell r="M1524">
            <v>2</v>
          </cell>
        </row>
        <row r="1525">
          <cell r="A1525">
            <v>57111</v>
          </cell>
          <cell r="B1525" t="str">
            <v>WEEKDAY</v>
          </cell>
          <cell r="C1525">
            <v>64</v>
          </cell>
          <cell r="D1525">
            <v>1006450</v>
          </cell>
          <cell r="E1525" t="str">
            <v>BROADWAY &amp; 20TH ST</v>
          </cell>
          <cell r="F1525">
            <v>310</v>
          </cell>
          <cell r="G1525">
            <v>92</v>
          </cell>
          <cell r="H1525">
            <v>402</v>
          </cell>
          <cell r="I1525">
            <v>37.809303999999997</v>
          </cell>
          <cell r="J1525">
            <v>-122.268039</v>
          </cell>
          <cell r="K1525" t="str">
            <v>OAKLAND</v>
          </cell>
          <cell r="L1525" t="str">
            <v>ALAMEDA</v>
          </cell>
          <cell r="M1525">
            <v>2</v>
          </cell>
        </row>
        <row r="1526">
          <cell r="A1526">
            <v>59522</v>
          </cell>
          <cell r="B1526" t="str">
            <v>WEEKDAY</v>
          </cell>
          <cell r="C1526">
            <v>441</v>
          </cell>
          <cell r="D1526">
            <v>1006500</v>
          </cell>
          <cell r="E1526" t="str">
            <v>BROADWAY &amp; 25TH ST</v>
          </cell>
          <cell r="F1526">
            <v>44</v>
          </cell>
          <cell r="G1526">
            <v>65</v>
          </cell>
          <cell r="H1526">
            <v>108</v>
          </cell>
          <cell r="I1526">
            <v>37.814053999999999</v>
          </cell>
          <cell r="J1526">
            <v>-122.265074</v>
          </cell>
          <cell r="K1526" t="str">
            <v>OAKLAND</v>
          </cell>
          <cell r="L1526" t="str">
            <v>ALAMEDA</v>
          </cell>
          <cell r="M1526">
            <v>2</v>
          </cell>
        </row>
        <row r="1527">
          <cell r="A1527">
            <v>50639</v>
          </cell>
          <cell r="B1527" t="str">
            <v>WEEKDAY</v>
          </cell>
          <cell r="C1527">
            <v>942</v>
          </cell>
          <cell r="D1527">
            <v>1006520</v>
          </cell>
          <cell r="E1527" t="str">
            <v>BROADWAY &amp; 27TH ST</v>
          </cell>
          <cell r="F1527">
            <v>19</v>
          </cell>
          <cell r="G1527">
            <v>27</v>
          </cell>
          <cell r="H1527">
            <v>46</v>
          </cell>
          <cell r="I1527">
            <v>37.815449999999998</v>
          </cell>
          <cell r="J1527">
            <v>-122.264189</v>
          </cell>
          <cell r="K1527" t="str">
            <v>OAKLAND</v>
          </cell>
          <cell r="L1527" t="str">
            <v>ALAMEDA</v>
          </cell>
          <cell r="M1527">
            <v>2</v>
          </cell>
        </row>
        <row r="1528">
          <cell r="A1528">
            <v>56567</v>
          </cell>
          <cell r="B1528" t="str">
            <v>WEEKDAY</v>
          </cell>
          <cell r="C1528">
            <v>530</v>
          </cell>
          <cell r="D1528">
            <v>1006530</v>
          </cell>
          <cell r="E1528" t="str">
            <v>BROADWAY &amp; 28TH ST</v>
          </cell>
          <cell r="F1528">
            <v>23</v>
          </cell>
          <cell r="G1528">
            <v>68</v>
          </cell>
          <cell r="H1528">
            <v>91</v>
          </cell>
          <cell r="I1528">
            <v>37.816521000000002</v>
          </cell>
          <cell r="J1528">
            <v>-122.263516</v>
          </cell>
          <cell r="K1528" t="str">
            <v>OAKLAND</v>
          </cell>
          <cell r="L1528" t="str">
            <v>ALAMEDA</v>
          </cell>
          <cell r="M1528">
            <v>2</v>
          </cell>
        </row>
        <row r="1529">
          <cell r="A1529">
            <v>57771</v>
          </cell>
          <cell r="B1529" t="str">
            <v>WEEKDAY</v>
          </cell>
          <cell r="C1529">
            <v>266</v>
          </cell>
          <cell r="D1529">
            <v>1006540</v>
          </cell>
          <cell r="E1529" t="str">
            <v>BROADWAY &amp; 28TH ST</v>
          </cell>
          <cell r="F1529">
            <v>115</v>
          </cell>
          <cell r="G1529">
            <v>52</v>
          </cell>
          <cell r="H1529">
            <v>168</v>
          </cell>
          <cell r="I1529">
            <v>37.816198999999997</v>
          </cell>
          <cell r="J1529">
            <v>-122.263969</v>
          </cell>
          <cell r="K1529" t="str">
            <v>OAKLAND</v>
          </cell>
          <cell r="L1529" t="str">
            <v>ALAMEDA</v>
          </cell>
          <cell r="M1529">
            <v>2</v>
          </cell>
        </row>
        <row r="1530">
          <cell r="A1530">
            <v>57080</v>
          </cell>
          <cell r="B1530" t="str">
            <v>WEEKDAY</v>
          </cell>
          <cell r="C1530">
            <v>432</v>
          </cell>
          <cell r="D1530">
            <v>1006610</v>
          </cell>
          <cell r="E1530" t="str">
            <v>BROADWAY &amp; 3RD ST</v>
          </cell>
          <cell r="F1530">
            <v>16</v>
          </cell>
          <cell r="G1530">
            <v>95</v>
          </cell>
          <cell r="H1530">
            <v>112</v>
          </cell>
          <cell r="I1530">
            <v>37.796928000000001</v>
          </cell>
          <cell r="J1530">
            <v>-122.275972</v>
          </cell>
          <cell r="K1530" t="str">
            <v>OAKLAND</v>
          </cell>
          <cell r="L1530" t="str">
            <v>ALAMEDA</v>
          </cell>
          <cell r="M1530">
            <v>2</v>
          </cell>
        </row>
        <row r="1531">
          <cell r="A1531">
            <v>59393</v>
          </cell>
          <cell r="B1531" t="str">
            <v>WEEKDAY</v>
          </cell>
          <cell r="C1531">
            <v>529</v>
          </cell>
          <cell r="D1531">
            <v>1006620</v>
          </cell>
          <cell r="E1531" t="str">
            <v>BROADWAY &amp; 3RD ST</v>
          </cell>
          <cell r="F1531">
            <v>80</v>
          </cell>
          <cell r="G1531">
            <v>11</v>
          </cell>
          <cell r="H1531">
            <v>91</v>
          </cell>
          <cell r="I1531">
            <v>37.797111000000001</v>
          </cell>
          <cell r="J1531">
            <v>-122.275817</v>
          </cell>
          <cell r="K1531" t="str">
            <v>OAKLAND</v>
          </cell>
          <cell r="L1531" t="str">
            <v>ALAMEDA</v>
          </cell>
          <cell r="M1531">
            <v>2</v>
          </cell>
        </row>
        <row r="1532">
          <cell r="A1532">
            <v>56655</v>
          </cell>
          <cell r="B1532" t="str">
            <v>WEEKDAY</v>
          </cell>
          <cell r="C1532">
            <v>399</v>
          </cell>
          <cell r="D1532">
            <v>1006640</v>
          </cell>
          <cell r="E1532" t="str">
            <v>BROADWAY &amp; 40TH ST</v>
          </cell>
          <cell r="F1532">
            <v>38</v>
          </cell>
          <cell r="G1532">
            <v>81</v>
          </cell>
          <cell r="H1532">
            <v>119</v>
          </cell>
          <cell r="I1532">
            <v>37.827336000000003</v>
          </cell>
          <cell r="J1532">
            <v>-122.256699</v>
          </cell>
          <cell r="K1532" t="str">
            <v>OAKLAND</v>
          </cell>
          <cell r="L1532" t="str">
            <v>ALAMEDA</v>
          </cell>
          <cell r="M1532">
            <v>2</v>
          </cell>
        </row>
        <row r="1533">
          <cell r="A1533">
            <v>57773</v>
          </cell>
          <cell r="B1533" t="str">
            <v>WEEKDAY</v>
          </cell>
          <cell r="C1533">
            <v>135</v>
          </cell>
          <cell r="D1533">
            <v>1006650</v>
          </cell>
          <cell r="E1533" t="str">
            <v>BROADWAY &amp; 42ND ST</v>
          </cell>
          <cell r="F1533">
            <v>226</v>
          </cell>
          <cell r="G1533">
            <v>46</v>
          </cell>
          <cell r="H1533">
            <v>272</v>
          </cell>
          <cell r="I1533">
            <v>37.831398999999998</v>
          </cell>
          <cell r="J1533">
            <v>-122.254437</v>
          </cell>
          <cell r="K1533" t="str">
            <v>OAKLAND</v>
          </cell>
          <cell r="L1533" t="str">
            <v>ALAMEDA</v>
          </cell>
          <cell r="M1533">
            <v>2</v>
          </cell>
        </row>
        <row r="1534">
          <cell r="A1534">
            <v>57883</v>
          </cell>
          <cell r="B1534" t="str">
            <v>WEEKDAY</v>
          </cell>
          <cell r="C1534">
            <v>833</v>
          </cell>
          <cell r="D1534">
            <v>1006700</v>
          </cell>
          <cell r="E1534" t="str">
            <v>BROADWAY &amp; 7TH ST</v>
          </cell>
          <cell r="F1534">
            <v>3</v>
          </cell>
          <cell r="G1534">
            <v>49</v>
          </cell>
          <cell r="H1534">
            <v>52</v>
          </cell>
          <cell r="I1534">
            <v>37.799239</v>
          </cell>
          <cell r="J1534">
            <v>-122.27452599999999</v>
          </cell>
          <cell r="K1534" t="str">
            <v>OAKLAND</v>
          </cell>
          <cell r="L1534" t="str">
            <v>ALAMEDA</v>
          </cell>
          <cell r="M1534">
            <v>2</v>
          </cell>
        </row>
        <row r="1535">
          <cell r="A1535">
            <v>57333</v>
          </cell>
          <cell r="B1535" t="str">
            <v>WEEKDAY</v>
          </cell>
          <cell r="C1535">
            <v>178</v>
          </cell>
          <cell r="D1535">
            <v>1006710</v>
          </cell>
          <cell r="E1535" t="str">
            <v>BROADWAY &amp; 7TH ST</v>
          </cell>
          <cell r="F1535">
            <v>191</v>
          </cell>
          <cell r="G1535">
            <v>48</v>
          </cell>
          <cell r="H1535">
            <v>239</v>
          </cell>
          <cell r="I1535">
            <v>37.799680000000002</v>
          </cell>
          <cell r="J1535">
            <v>-122.273989</v>
          </cell>
          <cell r="K1535" t="str">
            <v>OAKLAND</v>
          </cell>
          <cell r="L1535" t="str">
            <v>ALAMEDA</v>
          </cell>
          <cell r="M1535">
            <v>2</v>
          </cell>
        </row>
        <row r="1536">
          <cell r="A1536">
            <v>51960</v>
          </cell>
          <cell r="B1536" t="str">
            <v>WEEKDAY</v>
          </cell>
          <cell r="C1536">
            <v>4910</v>
          </cell>
          <cell r="D1536">
            <v>1006730</v>
          </cell>
          <cell r="E1536" t="str">
            <v>BROADWAY &amp; ADA ST</v>
          </cell>
          <cell r="F1536">
            <v>0</v>
          </cell>
          <cell r="G1536">
            <v>0</v>
          </cell>
          <cell r="H1536">
            <v>0</v>
          </cell>
          <cell r="I1536">
            <v>37.839799999999997</v>
          </cell>
          <cell r="J1536">
            <v>-122.24918</v>
          </cell>
          <cell r="K1536" t="str">
            <v>OAKLAND</v>
          </cell>
          <cell r="L1536" t="str">
            <v>ALAMEDA</v>
          </cell>
          <cell r="M1536">
            <v>2</v>
          </cell>
        </row>
        <row r="1537">
          <cell r="A1537">
            <v>52015</v>
          </cell>
          <cell r="B1537" t="str">
            <v>WEEKDAY</v>
          </cell>
          <cell r="C1537">
            <v>5005</v>
          </cell>
          <cell r="D1537">
            <v>1006740</v>
          </cell>
          <cell r="E1537" t="str">
            <v>BROADWAY &amp; BROOKSIDE AV</v>
          </cell>
          <cell r="F1537">
            <v>0</v>
          </cell>
          <cell r="G1537">
            <v>0</v>
          </cell>
          <cell r="H1537">
            <v>0</v>
          </cell>
          <cell r="I1537">
            <v>37.854230000000001</v>
          </cell>
          <cell r="J1537">
            <v>-122.23669</v>
          </cell>
          <cell r="K1537" t="str">
            <v>OAKLAND</v>
          </cell>
          <cell r="L1537" t="str">
            <v>ALAMEDA</v>
          </cell>
          <cell r="M1537">
            <v>2</v>
          </cell>
        </row>
        <row r="1538">
          <cell r="A1538">
            <v>59551</v>
          </cell>
          <cell r="B1538" t="str">
            <v>WEEKDAY</v>
          </cell>
          <cell r="C1538">
            <v>2728</v>
          </cell>
          <cell r="D1538">
            <v>1006750</v>
          </cell>
          <cell r="E1538" t="str">
            <v>BROADWAY &amp; COLLEGE AV</v>
          </cell>
          <cell r="F1538">
            <v>9</v>
          </cell>
          <cell r="G1538">
            <v>0</v>
          </cell>
          <cell r="H1538">
            <v>10</v>
          </cell>
          <cell r="I1538">
            <v>37.836426000000003</v>
          </cell>
          <cell r="J1538">
            <v>-122.25090899999999</v>
          </cell>
          <cell r="K1538" t="str">
            <v>OAKLAND</v>
          </cell>
          <cell r="L1538" t="str">
            <v>ALAMEDA</v>
          </cell>
          <cell r="M1538">
            <v>2</v>
          </cell>
        </row>
        <row r="1539">
          <cell r="A1539">
            <v>55396</v>
          </cell>
          <cell r="B1539" t="str">
            <v>WEEKDAY</v>
          </cell>
          <cell r="C1539">
            <v>1212</v>
          </cell>
          <cell r="D1539">
            <v>1006760</v>
          </cell>
          <cell r="E1539" t="str">
            <v>BROADWAY &amp; COLLEGE AV</v>
          </cell>
          <cell r="F1539">
            <v>1</v>
          </cell>
          <cell r="G1539">
            <v>35</v>
          </cell>
          <cell r="H1539">
            <v>36</v>
          </cell>
          <cell r="I1539">
            <v>37.836821</v>
          </cell>
          <cell r="J1539">
            <v>-122.251108</v>
          </cell>
          <cell r="K1539" t="str">
            <v>OAKLAND</v>
          </cell>
          <cell r="L1539" t="str">
            <v>ALAMEDA</v>
          </cell>
          <cell r="M1539">
            <v>2</v>
          </cell>
        </row>
        <row r="1540">
          <cell r="A1540">
            <v>55344</v>
          </cell>
          <cell r="B1540" t="str">
            <v>WEEKDAY</v>
          </cell>
          <cell r="C1540">
            <v>3530</v>
          </cell>
          <cell r="D1540">
            <v>1006770</v>
          </cell>
          <cell r="E1540" t="str">
            <v>BROADWAY &amp; EMBARCADERO W</v>
          </cell>
          <cell r="F1540">
            <v>4</v>
          </cell>
          <cell r="G1540">
            <v>0</v>
          </cell>
          <cell r="H1540">
            <v>4</v>
          </cell>
          <cell r="I1540">
            <v>37.795684000000001</v>
          </cell>
          <cell r="J1540">
            <v>-122.27647399999999</v>
          </cell>
          <cell r="K1540" t="str">
            <v>OAKLAND</v>
          </cell>
          <cell r="L1540" t="str">
            <v>ALAMEDA</v>
          </cell>
          <cell r="M1540">
            <v>2</v>
          </cell>
        </row>
        <row r="1541">
          <cell r="A1541">
            <v>55771</v>
          </cell>
          <cell r="B1541" t="str">
            <v>WEEKDAY</v>
          </cell>
          <cell r="C1541">
            <v>1648</v>
          </cell>
          <cell r="D1541">
            <v>1006780</v>
          </cell>
          <cell r="E1541" t="str">
            <v>BROADWAY &amp; GRAND AV</v>
          </cell>
          <cell r="F1541">
            <v>9</v>
          </cell>
          <cell r="G1541">
            <v>14</v>
          </cell>
          <cell r="H1541">
            <v>24</v>
          </cell>
          <cell r="I1541">
            <v>37.811768000000001</v>
          </cell>
          <cell r="J1541">
            <v>-122.266487</v>
          </cell>
          <cell r="K1541" t="str">
            <v>OAKLAND</v>
          </cell>
          <cell r="L1541" t="str">
            <v>ALAMEDA</v>
          </cell>
          <cell r="M1541">
            <v>2</v>
          </cell>
        </row>
        <row r="1542">
          <cell r="A1542">
            <v>52302</v>
          </cell>
          <cell r="B1542" t="str">
            <v>WEEKDAY</v>
          </cell>
          <cell r="C1542">
            <v>4770</v>
          </cell>
          <cell r="D1542">
            <v>1006790</v>
          </cell>
          <cell r="E1542" t="str">
            <v>BROADWAY &amp; KEITH AV</v>
          </cell>
          <cell r="F1542">
            <v>0</v>
          </cell>
          <cell r="G1542">
            <v>0</v>
          </cell>
          <cell r="H1542">
            <v>0</v>
          </cell>
          <cell r="I1542">
            <v>37.846792000000001</v>
          </cell>
          <cell r="J1542">
            <v>-122.244624</v>
          </cell>
          <cell r="K1542" t="str">
            <v>OAKLAND</v>
          </cell>
          <cell r="L1542" t="str">
            <v>ALAMEDA</v>
          </cell>
          <cell r="M1542">
            <v>2</v>
          </cell>
        </row>
        <row r="1543">
          <cell r="A1543">
            <v>59552</v>
          </cell>
          <cell r="B1543" t="str">
            <v>WEEKDAY</v>
          </cell>
          <cell r="C1543">
            <v>1053</v>
          </cell>
          <cell r="D1543">
            <v>1006820</v>
          </cell>
          <cell r="E1543" t="str">
            <v>BROADWAY &amp; PIEDMONT AV</v>
          </cell>
          <cell r="F1543">
            <v>12</v>
          </cell>
          <cell r="G1543">
            <v>29</v>
          </cell>
          <cell r="H1543">
            <v>41</v>
          </cell>
          <cell r="I1543">
            <v>37.820765999999999</v>
          </cell>
          <cell r="J1543">
            <v>-122.26086599999999</v>
          </cell>
          <cell r="K1543" t="str">
            <v>OAKLAND</v>
          </cell>
          <cell r="L1543" t="str">
            <v>ALAMEDA</v>
          </cell>
          <cell r="M1543">
            <v>2</v>
          </cell>
        </row>
        <row r="1544">
          <cell r="A1544">
            <v>55902</v>
          </cell>
          <cell r="B1544" t="str">
            <v>WEEKDAY</v>
          </cell>
          <cell r="C1544">
            <v>4550</v>
          </cell>
          <cell r="D1544">
            <v>1006840</v>
          </cell>
          <cell r="E1544" t="str">
            <v>BROADWAY &amp; TAFT AV</v>
          </cell>
          <cell r="F1544">
            <v>1</v>
          </cell>
          <cell r="G1544">
            <v>0</v>
          </cell>
          <cell r="H1544">
            <v>1</v>
          </cell>
          <cell r="I1544">
            <v>37.843718000000003</v>
          </cell>
          <cell r="J1544">
            <v>-122.246712</v>
          </cell>
          <cell r="K1544" t="str">
            <v>OAKLAND</v>
          </cell>
          <cell r="L1544" t="str">
            <v>ALAMEDA</v>
          </cell>
          <cell r="M1544">
            <v>2</v>
          </cell>
        </row>
        <row r="1545">
          <cell r="A1545">
            <v>53353</v>
          </cell>
          <cell r="B1545" t="str">
            <v>WEEKDAY</v>
          </cell>
          <cell r="C1545">
            <v>395</v>
          </cell>
          <cell r="D1545">
            <v>1006860</v>
          </cell>
          <cell r="E1545" t="str">
            <v>BROADWAY &amp; W GRAND AV</v>
          </cell>
          <cell r="F1545">
            <v>61</v>
          </cell>
          <cell r="G1545">
            <v>59</v>
          </cell>
          <cell r="H1545">
            <v>120</v>
          </cell>
          <cell r="I1545">
            <v>37.811211</v>
          </cell>
          <cell r="J1545">
            <v>-122.267053</v>
          </cell>
          <cell r="K1545" t="str">
            <v>OAKLAND</v>
          </cell>
          <cell r="L1545" t="str">
            <v>ALAMEDA</v>
          </cell>
          <cell r="M1545">
            <v>2</v>
          </cell>
        </row>
        <row r="1546">
          <cell r="A1546">
            <v>51999</v>
          </cell>
          <cell r="B1546" t="str">
            <v>WEEKDAY</v>
          </cell>
          <cell r="C1546">
            <v>284</v>
          </cell>
          <cell r="D1546">
            <v>1006880</v>
          </cell>
          <cell r="E1546" t="str">
            <v>BROADWAY &amp; W MACARTHUR BLVD</v>
          </cell>
          <cell r="F1546">
            <v>118</v>
          </cell>
          <cell r="G1546">
            <v>40</v>
          </cell>
          <cell r="H1546">
            <v>157</v>
          </cell>
          <cell r="I1546">
            <v>37.824131999999999</v>
          </cell>
          <cell r="J1546">
            <v>-122.258979</v>
          </cell>
          <cell r="K1546" t="str">
            <v>OAKLAND</v>
          </cell>
          <cell r="L1546" t="str">
            <v>ALAMEDA</v>
          </cell>
          <cell r="M1546">
            <v>2</v>
          </cell>
        </row>
        <row r="1547">
          <cell r="A1547">
            <v>56696</v>
          </cell>
          <cell r="B1547" t="str">
            <v>WEEKDAY</v>
          </cell>
          <cell r="C1547">
            <v>2782</v>
          </cell>
          <cell r="D1547">
            <v>1006980</v>
          </cell>
          <cell r="E1547" t="str">
            <v>CALDECOTT LN &amp; PARKWOOD COMM</v>
          </cell>
          <cell r="F1547">
            <v>5</v>
          </cell>
          <cell r="G1547">
            <v>4</v>
          </cell>
          <cell r="H1547">
            <v>9</v>
          </cell>
          <cell r="I1547">
            <v>37.854115999999998</v>
          </cell>
          <cell r="J1547">
            <v>-122.22142599999999</v>
          </cell>
          <cell r="K1547" t="str">
            <v>OAKLAND</v>
          </cell>
          <cell r="L1547" t="str">
            <v>ALAMEDA</v>
          </cell>
          <cell r="M1547">
            <v>2</v>
          </cell>
        </row>
        <row r="1548">
          <cell r="A1548">
            <v>59859</v>
          </cell>
          <cell r="B1548" t="str">
            <v>WEEKDAY</v>
          </cell>
          <cell r="C1548">
            <v>3120</v>
          </cell>
          <cell r="D1548">
            <v>1007140</v>
          </cell>
          <cell r="E1548" t="str">
            <v>CENTENNIAL DR &amp; LAWRENCE HAL</v>
          </cell>
          <cell r="F1548">
            <v>2</v>
          </cell>
          <cell r="G1548">
            <v>5</v>
          </cell>
          <cell r="H1548">
            <v>7</v>
          </cell>
          <cell r="I1548">
            <v>37.880597000000002</v>
          </cell>
          <cell r="J1548">
            <v>-122.24641099999999</v>
          </cell>
          <cell r="K1548" t="str">
            <v>OAKLAND</v>
          </cell>
          <cell r="L1548" t="str">
            <v>ALAMEDA</v>
          </cell>
          <cell r="M1548">
            <v>2</v>
          </cell>
        </row>
        <row r="1549">
          <cell r="A1549">
            <v>55088</v>
          </cell>
          <cell r="B1549" t="str">
            <v>WEEKDAY</v>
          </cell>
          <cell r="C1549">
            <v>779</v>
          </cell>
          <cell r="D1549">
            <v>1007220</v>
          </cell>
          <cell r="E1549" t="str">
            <v>CHATHAM RD &amp; 13TH AV</v>
          </cell>
          <cell r="F1549">
            <v>23</v>
          </cell>
          <cell r="G1549">
            <v>33</v>
          </cell>
          <cell r="H1549">
            <v>57</v>
          </cell>
          <cell r="I1549">
            <v>37.802833999999997</v>
          </cell>
          <cell r="J1549">
            <v>-122.23063999999999</v>
          </cell>
          <cell r="K1549" t="str">
            <v>OAKLAND</v>
          </cell>
          <cell r="L1549" t="str">
            <v>ALAMEDA</v>
          </cell>
          <cell r="M1549">
            <v>2</v>
          </cell>
        </row>
        <row r="1550">
          <cell r="A1550">
            <v>55060</v>
          </cell>
          <cell r="B1550" t="str">
            <v>WEEKDAY</v>
          </cell>
          <cell r="C1550">
            <v>1335</v>
          </cell>
          <cell r="D1550">
            <v>1007230</v>
          </cell>
          <cell r="E1550" t="str">
            <v>CHATHAM RD &amp; BRUCE ST</v>
          </cell>
          <cell r="F1550">
            <v>15</v>
          </cell>
          <cell r="G1550">
            <v>16</v>
          </cell>
          <cell r="H1550">
            <v>32</v>
          </cell>
          <cell r="I1550">
            <v>37.801650000000002</v>
          </cell>
          <cell r="J1550">
            <v>-122.22901299999999</v>
          </cell>
          <cell r="K1550" t="str">
            <v>OAKLAND</v>
          </cell>
          <cell r="L1550" t="str">
            <v>ALAMEDA</v>
          </cell>
          <cell r="M1550">
            <v>2</v>
          </cell>
        </row>
        <row r="1551">
          <cell r="A1551">
            <v>58500</v>
          </cell>
          <cell r="B1551" t="str">
            <v>WEEKDAY</v>
          </cell>
          <cell r="C1551">
            <v>532</v>
          </cell>
          <cell r="D1551">
            <v>1007240</v>
          </cell>
          <cell r="E1551" t="str">
            <v>CHATHAM RD &amp; PARK BLVD</v>
          </cell>
          <cell r="F1551">
            <v>31</v>
          </cell>
          <cell r="G1551">
            <v>60</v>
          </cell>
          <cell r="H1551">
            <v>91</v>
          </cell>
          <cell r="I1551">
            <v>37.804200000000002</v>
          </cell>
          <cell r="J1551">
            <v>-122.232632</v>
          </cell>
          <cell r="K1551" t="str">
            <v>OAKLAND</v>
          </cell>
          <cell r="L1551" t="str">
            <v>ALAMEDA</v>
          </cell>
          <cell r="M1551">
            <v>2</v>
          </cell>
        </row>
        <row r="1552">
          <cell r="A1552">
            <v>54439</v>
          </cell>
          <cell r="B1552" t="str">
            <v>WEEKDAY</v>
          </cell>
          <cell r="C1552">
            <v>4473</v>
          </cell>
          <cell r="D1552">
            <v>1007300</v>
          </cell>
          <cell r="E1552" t="str">
            <v>CLAREMONT AV &amp; CHABOT RD</v>
          </cell>
          <cell r="F1552">
            <v>1</v>
          </cell>
          <cell r="G1552">
            <v>0</v>
          </cell>
          <cell r="H1552">
            <v>1</v>
          </cell>
          <cell r="I1552">
            <v>37.846021</v>
          </cell>
          <cell r="J1552">
            <v>-122.25514699999999</v>
          </cell>
          <cell r="K1552" t="str">
            <v>OAKLAND</v>
          </cell>
          <cell r="L1552" t="str">
            <v>ALAMEDA</v>
          </cell>
          <cell r="M1552">
            <v>2</v>
          </cell>
        </row>
        <row r="1553">
          <cell r="A1553">
            <v>52392</v>
          </cell>
          <cell r="B1553" t="str">
            <v>WEEKDAY</v>
          </cell>
          <cell r="C1553">
            <v>3724</v>
          </cell>
          <cell r="D1553">
            <v>1007310</v>
          </cell>
          <cell r="E1553" t="str">
            <v>CLAREMONT AV &amp; CHABOT RD</v>
          </cell>
          <cell r="F1553">
            <v>0</v>
          </cell>
          <cell r="G1553">
            <v>3</v>
          </cell>
          <cell r="H1553">
            <v>4</v>
          </cell>
          <cell r="I1553">
            <v>37.845944000000003</v>
          </cell>
          <cell r="J1553">
            <v>-122.25500700000001</v>
          </cell>
          <cell r="K1553" t="str">
            <v>OAKLAND</v>
          </cell>
          <cell r="L1553" t="str">
            <v>ALAMEDA</v>
          </cell>
          <cell r="M1553">
            <v>2</v>
          </cell>
        </row>
        <row r="1554">
          <cell r="A1554">
            <v>55903</v>
          </cell>
          <cell r="B1554" t="str">
            <v>WEEKDAY</v>
          </cell>
          <cell r="C1554">
            <v>3529</v>
          </cell>
          <cell r="D1554">
            <v>1007320</v>
          </cell>
          <cell r="E1554" t="str">
            <v>CLAREMONT AV &amp; COLLEGE AV</v>
          </cell>
          <cell r="F1554">
            <v>1</v>
          </cell>
          <cell r="G1554">
            <v>4</v>
          </cell>
          <cell r="H1554">
            <v>4</v>
          </cell>
          <cell r="I1554">
            <v>37.849108999999999</v>
          </cell>
          <cell r="J1554">
            <v>-122.25246199999999</v>
          </cell>
          <cell r="K1554" t="str">
            <v>OAKLAND</v>
          </cell>
          <cell r="L1554" t="str">
            <v>ALAMEDA</v>
          </cell>
          <cell r="M1554">
            <v>2</v>
          </cell>
        </row>
        <row r="1555">
          <cell r="A1555">
            <v>56188</v>
          </cell>
          <cell r="B1555" t="str">
            <v>WEEKDAY</v>
          </cell>
          <cell r="C1555">
            <v>3881</v>
          </cell>
          <cell r="D1555">
            <v>1007330</v>
          </cell>
          <cell r="E1555" t="str">
            <v>CLAREMONT AV &amp; COLLEGE AV</v>
          </cell>
          <cell r="F1555">
            <v>2</v>
          </cell>
          <cell r="G1555">
            <v>1</v>
          </cell>
          <cell r="H1555">
            <v>3</v>
          </cell>
          <cell r="I1555">
            <v>37.849181000000002</v>
          </cell>
          <cell r="J1555">
            <v>-122.25258700000001</v>
          </cell>
          <cell r="K1555" t="str">
            <v>OAKLAND</v>
          </cell>
          <cell r="L1555" t="str">
            <v>ALAMEDA</v>
          </cell>
          <cell r="M1555">
            <v>2</v>
          </cell>
        </row>
        <row r="1556">
          <cell r="A1556">
            <v>52881</v>
          </cell>
          <cell r="B1556" t="str">
            <v>WEEKDAY</v>
          </cell>
          <cell r="C1556">
            <v>3684</v>
          </cell>
          <cell r="D1556">
            <v>1007340</v>
          </cell>
          <cell r="E1556" t="str">
            <v>CLAREMONT AV &amp; HUDSON ST</v>
          </cell>
          <cell r="F1556">
            <v>3</v>
          </cell>
          <cell r="G1556">
            <v>1</v>
          </cell>
          <cell r="H1556">
            <v>4</v>
          </cell>
          <cell r="I1556">
            <v>37.843077999999998</v>
          </cell>
          <cell r="J1556">
            <v>-122.257649</v>
          </cell>
          <cell r="K1556" t="str">
            <v>OAKLAND</v>
          </cell>
          <cell r="L1556" t="str">
            <v>ALAMEDA</v>
          </cell>
          <cell r="M1556">
            <v>2</v>
          </cell>
        </row>
        <row r="1557">
          <cell r="A1557">
            <v>58070</v>
          </cell>
          <cell r="B1557" t="str">
            <v>WEEKDAY</v>
          </cell>
          <cell r="C1557">
            <v>3606</v>
          </cell>
          <cell r="D1557">
            <v>1007350</v>
          </cell>
          <cell r="E1557" t="str">
            <v>CLAREMONT AV &amp; HUDSON ST</v>
          </cell>
          <cell r="F1557">
            <v>1</v>
          </cell>
          <cell r="G1557">
            <v>3</v>
          </cell>
          <cell r="H1557">
            <v>4</v>
          </cell>
          <cell r="I1557">
            <v>37.843114999999997</v>
          </cell>
          <cell r="J1557">
            <v>-122.257211</v>
          </cell>
          <cell r="K1557" t="str">
            <v>OAKLAND</v>
          </cell>
          <cell r="L1557" t="str">
            <v>ALAMEDA</v>
          </cell>
          <cell r="M1557">
            <v>2</v>
          </cell>
        </row>
        <row r="1558">
          <cell r="A1558">
            <v>55331</v>
          </cell>
          <cell r="B1558" t="str">
            <v>WEEKDAY</v>
          </cell>
          <cell r="C1558">
            <v>597</v>
          </cell>
          <cell r="D1558">
            <v>1007430</v>
          </cell>
          <cell r="E1558" t="str">
            <v>COLLEGE AV &amp; BROADWAY</v>
          </cell>
          <cell r="F1558">
            <v>58</v>
          </cell>
          <cell r="G1558">
            <v>20</v>
          </cell>
          <cell r="H1558">
            <v>79</v>
          </cell>
          <cell r="I1558">
            <v>37.836748</v>
          </cell>
          <cell r="J1558">
            <v>-122.251352</v>
          </cell>
          <cell r="K1558" t="str">
            <v>OAKLAND</v>
          </cell>
          <cell r="L1558" t="str">
            <v>ALAMEDA</v>
          </cell>
          <cell r="M1558">
            <v>2</v>
          </cell>
        </row>
        <row r="1559">
          <cell r="A1559">
            <v>53311</v>
          </cell>
          <cell r="B1559" t="str">
            <v>WEEKDAY</v>
          </cell>
          <cell r="C1559">
            <v>620</v>
          </cell>
          <cell r="D1559">
            <v>1007440</v>
          </cell>
          <cell r="E1559" t="str">
            <v>COLLEGE AV &amp; BROADWAY</v>
          </cell>
          <cell r="F1559">
            <v>12</v>
          </cell>
          <cell r="G1559">
            <v>63</v>
          </cell>
          <cell r="H1559">
            <v>74</v>
          </cell>
          <cell r="I1559">
            <v>37.836880000000001</v>
          </cell>
          <cell r="J1559">
            <v>-122.25123000000001</v>
          </cell>
          <cell r="K1559" t="str">
            <v>OAKLAND</v>
          </cell>
          <cell r="L1559" t="str">
            <v>ALAMEDA</v>
          </cell>
          <cell r="M1559">
            <v>2</v>
          </cell>
        </row>
        <row r="1560">
          <cell r="A1560">
            <v>56288</v>
          </cell>
          <cell r="B1560" t="str">
            <v>WEEKDAY</v>
          </cell>
          <cell r="C1560">
            <v>1004</v>
          </cell>
          <cell r="D1560">
            <v>1007450</v>
          </cell>
          <cell r="E1560" t="str">
            <v>COLLEGE AV &amp; CHABOT RD</v>
          </cell>
          <cell r="F1560">
            <v>2</v>
          </cell>
          <cell r="G1560">
            <v>41</v>
          </cell>
          <cell r="H1560">
            <v>44</v>
          </cell>
          <cell r="I1560">
            <v>37.847203</v>
          </cell>
          <cell r="J1560">
            <v>-122.252129</v>
          </cell>
          <cell r="K1560" t="str">
            <v>OAKLAND</v>
          </cell>
          <cell r="L1560" t="str">
            <v>ALAMEDA</v>
          </cell>
          <cell r="M1560">
            <v>2</v>
          </cell>
        </row>
        <row r="1561">
          <cell r="A1561">
            <v>50955</v>
          </cell>
          <cell r="B1561" t="str">
            <v>WEEKDAY</v>
          </cell>
          <cell r="C1561">
            <v>365</v>
          </cell>
          <cell r="D1561">
            <v>1007460</v>
          </cell>
          <cell r="E1561" t="str">
            <v>COLLEGE AV &amp; CHABOT RD</v>
          </cell>
          <cell r="F1561">
            <v>110</v>
          </cell>
          <cell r="G1561">
            <v>18</v>
          </cell>
          <cell r="H1561">
            <v>127</v>
          </cell>
          <cell r="I1561">
            <v>37.847073000000002</v>
          </cell>
          <cell r="J1561">
            <v>-122.25198</v>
          </cell>
          <cell r="K1561" t="str">
            <v>OAKLAND</v>
          </cell>
          <cell r="L1561" t="str">
            <v>ALAMEDA</v>
          </cell>
          <cell r="M1561">
            <v>2</v>
          </cell>
        </row>
        <row r="1562">
          <cell r="A1562">
            <v>57877</v>
          </cell>
          <cell r="B1562" t="str">
            <v>WEEKDAY</v>
          </cell>
          <cell r="C1562">
            <v>1122</v>
          </cell>
          <cell r="D1562">
            <v>1007470</v>
          </cell>
          <cell r="E1562" t="str">
            <v>COLLEGE AV &amp; CLAREMONT AV</v>
          </cell>
          <cell r="F1562">
            <v>5</v>
          </cell>
          <cell r="G1562">
            <v>33</v>
          </cell>
          <cell r="H1562">
            <v>39</v>
          </cell>
          <cell r="I1562">
            <v>37.848787000000002</v>
          </cell>
          <cell r="J1562">
            <v>-122.252304</v>
          </cell>
          <cell r="K1562" t="str">
            <v>OAKLAND</v>
          </cell>
          <cell r="L1562" t="str">
            <v>ALAMEDA</v>
          </cell>
          <cell r="M1562">
            <v>2</v>
          </cell>
        </row>
        <row r="1563">
          <cell r="A1563">
            <v>56969</v>
          </cell>
          <cell r="B1563" t="str">
            <v>WEEKDAY</v>
          </cell>
          <cell r="C1563">
            <v>836</v>
          </cell>
          <cell r="D1563">
            <v>1007500</v>
          </cell>
          <cell r="E1563" t="str">
            <v>COLLEGE AV &amp; LAWTON AV</v>
          </cell>
          <cell r="F1563">
            <v>15</v>
          </cell>
          <cell r="G1563">
            <v>37</v>
          </cell>
          <cell r="H1563">
            <v>52</v>
          </cell>
          <cell r="I1563">
            <v>37.842804000000001</v>
          </cell>
          <cell r="J1563">
            <v>-122.251553</v>
          </cell>
          <cell r="K1563" t="str">
            <v>OAKLAND</v>
          </cell>
          <cell r="L1563" t="str">
            <v>ALAMEDA</v>
          </cell>
          <cell r="M1563">
            <v>2</v>
          </cell>
        </row>
        <row r="1564">
          <cell r="A1564">
            <v>55644</v>
          </cell>
          <cell r="B1564" t="str">
            <v>WEEKDAY</v>
          </cell>
          <cell r="C1564">
            <v>982</v>
          </cell>
          <cell r="D1564">
            <v>1007520</v>
          </cell>
          <cell r="E1564" t="str">
            <v>COLLEGE AV &amp; MANILA AV</v>
          </cell>
          <cell r="F1564">
            <v>9</v>
          </cell>
          <cell r="G1564">
            <v>36</v>
          </cell>
          <cell r="H1564">
            <v>44</v>
          </cell>
          <cell r="I1564">
            <v>37.840062000000003</v>
          </cell>
          <cell r="J1564">
            <v>-122.251327</v>
          </cell>
          <cell r="K1564" t="str">
            <v>OAKLAND</v>
          </cell>
          <cell r="L1564" t="str">
            <v>ALAMEDA</v>
          </cell>
          <cell r="M1564">
            <v>2</v>
          </cell>
        </row>
        <row r="1565">
          <cell r="A1565">
            <v>59959</v>
          </cell>
          <cell r="B1565" t="str">
            <v>WEEKDAY</v>
          </cell>
          <cell r="C1565">
            <v>929</v>
          </cell>
          <cell r="D1565">
            <v>1007530</v>
          </cell>
          <cell r="E1565" t="str">
            <v>COLLEGE AV &amp; MILES AV</v>
          </cell>
          <cell r="F1565">
            <v>31</v>
          </cell>
          <cell r="G1565">
            <v>16</v>
          </cell>
          <cell r="H1565">
            <v>47</v>
          </cell>
          <cell r="I1565">
            <v>37.846009000000002</v>
          </cell>
          <cell r="J1565">
            <v>-122.25192800000001</v>
          </cell>
          <cell r="K1565" t="str">
            <v>OAKLAND</v>
          </cell>
          <cell r="L1565" t="str">
            <v>ALAMEDA</v>
          </cell>
          <cell r="M1565">
            <v>2</v>
          </cell>
        </row>
        <row r="1566">
          <cell r="A1566">
            <v>56656</v>
          </cell>
          <cell r="B1566" t="str">
            <v>WEEKDAY</v>
          </cell>
          <cell r="C1566">
            <v>123</v>
          </cell>
          <cell r="D1566">
            <v>1007540</v>
          </cell>
          <cell r="E1566" t="str">
            <v>COLLEGE AV &amp; OAK GROVE AV</v>
          </cell>
          <cell r="F1566">
            <v>8</v>
          </cell>
          <cell r="G1566">
            <v>274</v>
          </cell>
          <cell r="H1566">
            <v>282</v>
          </cell>
          <cell r="I1566">
            <v>37.845736000000002</v>
          </cell>
          <cell r="J1566">
            <v>-122.251988</v>
          </cell>
          <cell r="K1566" t="str">
            <v>OAKLAND</v>
          </cell>
          <cell r="L1566" t="str">
            <v>ALAMEDA</v>
          </cell>
          <cell r="M1566">
            <v>2</v>
          </cell>
        </row>
        <row r="1567">
          <cell r="A1567">
            <v>51188</v>
          </cell>
          <cell r="B1567" t="str">
            <v>WEEKDAY</v>
          </cell>
          <cell r="C1567">
            <v>14</v>
          </cell>
          <cell r="D1567">
            <v>1007550</v>
          </cell>
          <cell r="E1567" t="str">
            <v>COLLEGE AV &amp; ROCKRIDGE BART</v>
          </cell>
          <cell r="F1567">
            <v>398</v>
          </cell>
          <cell r="G1567">
            <v>369</v>
          </cell>
          <cell r="H1567">
            <v>767</v>
          </cell>
          <cell r="I1567">
            <v>37.844602999999999</v>
          </cell>
          <cell r="J1567">
            <v>-122.251723</v>
          </cell>
          <cell r="K1567" t="str">
            <v>OAKLAND</v>
          </cell>
          <cell r="L1567" t="str">
            <v>ALAMEDA</v>
          </cell>
          <cell r="M1567">
            <v>2</v>
          </cell>
        </row>
        <row r="1568">
          <cell r="A1568">
            <v>52828</v>
          </cell>
          <cell r="B1568" t="str">
            <v>WEEKDAY</v>
          </cell>
          <cell r="C1568">
            <v>4069</v>
          </cell>
          <cell r="D1568">
            <v>1007560</v>
          </cell>
          <cell r="E1568" t="str">
            <v>COLLEGE AV &amp; ROCKRIDGE BART</v>
          </cell>
          <cell r="F1568">
            <v>1</v>
          </cell>
          <cell r="G1568">
            <v>1</v>
          </cell>
          <cell r="H1568">
            <v>2</v>
          </cell>
          <cell r="I1568">
            <v>37.844768000000002</v>
          </cell>
          <cell r="J1568">
            <v>-122.251908</v>
          </cell>
          <cell r="K1568" t="str">
            <v>OAKLAND</v>
          </cell>
          <cell r="L1568" t="str">
            <v>ALAMEDA</v>
          </cell>
          <cell r="M1568">
            <v>2</v>
          </cell>
        </row>
        <row r="1569">
          <cell r="A1569">
            <v>52561</v>
          </cell>
          <cell r="B1569" t="str">
            <v>WEEKDAY</v>
          </cell>
          <cell r="C1569">
            <v>5005</v>
          </cell>
          <cell r="D1569">
            <v>1007570</v>
          </cell>
          <cell r="E1569" t="str">
            <v>COLTON BLVD &amp; ASILOMAR CIR</v>
          </cell>
          <cell r="F1569">
            <v>0</v>
          </cell>
          <cell r="G1569">
            <v>0</v>
          </cell>
          <cell r="H1569">
            <v>0</v>
          </cell>
          <cell r="I1569">
            <v>37.833632000000001</v>
          </cell>
          <cell r="J1569">
            <v>-122.204245</v>
          </cell>
          <cell r="K1569" t="str">
            <v>OAKLAND</v>
          </cell>
          <cell r="L1569" t="str">
            <v>ALAMEDA</v>
          </cell>
          <cell r="M1569">
            <v>2</v>
          </cell>
        </row>
        <row r="1570">
          <cell r="A1570">
            <v>52563</v>
          </cell>
          <cell r="B1570" t="str">
            <v>WEEKDAY</v>
          </cell>
          <cell r="C1570">
            <v>5005</v>
          </cell>
          <cell r="D1570">
            <v>1007580</v>
          </cell>
          <cell r="E1570" t="str">
            <v>COLTON BLVD &amp; ASILOMAR CIR</v>
          </cell>
          <cell r="F1570">
            <v>0</v>
          </cell>
          <cell r="G1570">
            <v>0</v>
          </cell>
          <cell r="H1570">
            <v>0</v>
          </cell>
          <cell r="I1570">
            <v>37.833342000000002</v>
          </cell>
          <cell r="J1570">
            <v>-122.20501299999999</v>
          </cell>
          <cell r="K1570" t="str">
            <v>OAKLAND</v>
          </cell>
          <cell r="L1570" t="str">
            <v>ALAMEDA</v>
          </cell>
          <cell r="M1570">
            <v>2</v>
          </cell>
        </row>
        <row r="1571">
          <cell r="A1571">
            <v>52569</v>
          </cell>
          <cell r="B1571" t="str">
            <v>WEEKDAY</v>
          </cell>
          <cell r="C1571">
            <v>4428</v>
          </cell>
          <cell r="D1571">
            <v>1007590</v>
          </cell>
          <cell r="E1571" t="str">
            <v>COLTON BLVD &amp; ASILOMAR DR</v>
          </cell>
          <cell r="F1571">
            <v>0</v>
          </cell>
          <cell r="G1571">
            <v>1</v>
          </cell>
          <cell r="H1571">
            <v>1</v>
          </cell>
          <cell r="I1571">
            <v>37.833190000000002</v>
          </cell>
          <cell r="J1571">
            <v>-122.205203</v>
          </cell>
          <cell r="K1571" t="str">
            <v>OAKLAND</v>
          </cell>
          <cell r="L1571" t="str">
            <v>ALAMEDA</v>
          </cell>
          <cell r="M1571">
            <v>2</v>
          </cell>
        </row>
        <row r="1572">
          <cell r="A1572">
            <v>52630</v>
          </cell>
          <cell r="B1572" t="str">
            <v>WEEKDAY</v>
          </cell>
          <cell r="C1572">
            <v>4320</v>
          </cell>
          <cell r="D1572">
            <v>1007600</v>
          </cell>
          <cell r="E1572" t="str">
            <v>COLTON BLVD &amp; CHAMBERS DR</v>
          </cell>
          <cell r="F1572">
            <v>0</v>
          </cell>
          <cell r="G1572">
            <v>2</v>
          </cell>
          <cell r="H1572">
            <v>2</v>
          </cell>
          <cell r="I1572">
            <v>37.835002000000003</v>
          </cell>
          <cell r="J1572">
            <v>-122.20112899999999</v>
          </cell>
          <cell r="K1572" t="str">
            <v>OAKLAND</v>
          </cell>
          <cell r="L1572" t="str">
            <v>ALAMEDA</v>
          </cell>
          <cell r="M1572">
            <v>2</v>
          </cell>
        </row>
        <row r="1573">
          <cell r="A1573">
            <v>52690</v>
          </cell>
          <cell r="B1573" t="str">
            <v>WEEKDAY</v>
          </cell>
          <cell r="C1573">
            <v>4888</v>
          </cell>
          <cell r="D1573">
            <v>1007610</v>
          </cell>
          <cell r="E1573" t="str">
            <v>COLTON BLVD &amp; HEARTWOOD DR</v>
          </cell>
          <cell r="F1573">
            <v>0</v>
          </cell>
          <cell r="G1573">
            <v>0</v>
          </cell>
          <cell r="H1573">
            <v>0</v>
          </cell>
          <cell r="I1573">
            <v>37.833418000000002</v>
          </cell>
          <cell r="J1573">
            <v>-122.204199</v>
          </cell>
          <cell r="K1573" t="str">
            <v>OAKLAND</v>
          </cell>
          <cell r="L1573" t="str">
            <v>ALAMEDA</v>
          </cell>
          <cell r="M1573">
            <v>2</v>
          </cell>
        </row>
        <row r="1574">
          <cell r="A1574">
            <v>52930</v>
          </cell>
          <cell r="B1574" t="str">
            <v>WEEKDAY</v>
          </cell>
          <cell r="C1574">
            <v>3044</v>
          </cell>
          <cell r="D1574">
            <v>1007620</v>
          </cell>
          <cell r="E1574" t="str">
            <v>COLTON BLVD &amp; HEMLOCK LN</v>
          </cell>
          <cell r="F1574">
            <v>0</v>
          </cell>
          <cell r="G1574">
            <v>7</v>
          </cell>
          <cell r="H1574">
            <v>7</v>
          </cell>
          <cell r="I1574">
            <v>37.836291000000003</v>
          </cell>
          <cell r="J1574">
            <v>-122.200188</v>
          </cell>
          <cell r="K1574" t="str">
            <v>OAKLAND</v>
          </cell>
          <cell r="L1574" t="str">
            <v>ALAMEDA</v>
          </cell>
          <cell r="M1574">
            <v>2</v>
          </cell>
        </row>
        <row r="1575">
          <cell r="A1575">
            <v>58570</v>
          </cell>
          <cell r="B1575" t="str">
            <v>WEEKDAY</v>
          </cell>
          <cell r="C1575">
            <v>3459</v>
          </cell>
          <cell r="D1575">
            <v>1007630</v>
          </cell>
          <cell r="E1575" t="str">
            <v>COLTON BLVD &amp; RIDGEWOOD DR</v>
          </cell>
          <cell r="F1575">
            <v>0</v>
          </cell>
          <cell r="G1575">
            <v>5</v>
          </cell>
          <cell r="H1575">
            <v>5</v>
          </cell>
          <cell r="I1575">
            <v>37.837876999999999</v>
          </cell>
          <cell r="J1575">
            <v>-122.19829300000001</v>
          </cell>
          <cell r="K1575" t="str">
            <v>OAKLAND</v>
          </cell>
          <cell r="L1575" t="str">
            <v>ALAMEDA</v>
          </cell>
          <cell r="M1575">
            <v>2</v>
          </cell>
        </row>
        <row r="1576">
          <cell r="A1576">
            <v>53920</v>
          </cell>
          <cell r="B1576" t="str">
            <v>WEEKDAY</v>
          </cell>
          <cell r="C1576">
            <v>5005</v>
          </cell>
          <cell r="D1576">
            <v>1007860</v>
          </cell>
          <cell r="E1576" t="str">
            <v>CROCKER AV &amp; ASHMOUNT AV</v>
          </cell>
          <cell r="F1576">
            <v>0</v>
          </cell>
          <cell r="G1576">
            <v>0</v>
          </cell>
          <cell r="H1576">
            <v>0</v>
          </cell>
          <cell r="I1576">
            <v>37.814500000000002</v>
          </cell>
          <cell r="J1576">
            <v>-122.22517000000001</v>
          </cell>
          <cell r="K1576" t="str">
            <v>OAKLAND</v>
          </cell>
          <cell r="L1576" t="str">
            <v>ALAMEDA</v>
          </cell>
          <cell r="M1576">
            <v>2</v>
          </cell>
        </row>
        <row r="1577">
          <cell r="A1577">
            <v>53121</v>
          </cell>
          <cell r="B1577" t="str">
            <v>WEEKDAY</v>
          </cell>
          <cell r="C1577">
            <v>4391</v>
          </cell>
          <cell r="D1577">
            <v>1007870</v>
          </cell>
          <cell r="E1577" t="str">
            <v>CROCKER AV &amp; ASHMOUNT AV</v>
          </cell>
          <cell r="F1577">
            <v>1</v>
          </cell>
          <cell r="G1577">
            <v>0</v>
          </cell>
          <cell r="H1577">
            <v>1</v>
          </cell>
          <cell r="I1577">
            <v>37.814473</v>
          </cell>
          <cell r="J1577">
            <v>-122.22530399999999</v>
          </cell>
          <cell r="K1577" t="str">
            <v>OAKLAND</v>
          </cell>
          <cell r="L1577" t="str">
            <v>ALAMEDA</v>
          </cell>
          <cell r="M1577">
            <v>2</v>
          </cell>
        </row>
        <row r="1578">
          <cell r="A1578">
            <v>56210</v>
          </cell>
          <cell r="B1578" t="str">
            <v>WEEKDAY</v>
          </cell>
          <cell r="C1578">
            <v>4362</v>
          </cell>
          <cell r="D1578">
            <v>1007950</v>
          </cell>
          <cell r="E1578" t="str">
            <v>DUNCAN WAY &amp; BROADWAY TER</v>
          </cell>
          <cell r="F1578">
            <v>1</v>
          </cell>
          <cell r="G1578">
            <v>0</v>
          </cell>
          <cell r="H1578">
            <v>1</v>
          </cell>
          <cell r="I1578">
            <v>37.840139000000001</v>
          </cell>
          <cell r="J1578">
            <v>-122.221886</v>
          </cell>
          <cell r="K1578" t="str">
            <v>OAKLAND</v>
          </cell>
          <cell r="L1578" t="str">
            <v>ALAMEDA</v>
          </cell>
          <cell r="M1578">
            <v>2</v>
          </cell>
        </row>
        <row r="1579">
          <cell r="A1579">
            <v>56036</v>
          </cell>
          <cell r="B1579" t="str">
            <v>WEEKDAY</v>
          </cell>
          <cell r="C1579">
            <v>4268</v>
          </cell>
          <cell r="D1579">
            <v>1007960</v>
          </cell>
          <cell r="E1579" t="str">
            <v>DUNCAN WAY &amp; BROADWAY TER</v>
          </cell>
          <cell r="F1579">
            <v>0</v>
          </cell>
          <cell r="G1579">
            <v>2</v>
          </cell>
          <cell r="H1579">
            <v>2</v>
          </cell>
          <cell r="I1579">
            <v>37.840068000000002</v>
          </cell>
          <cell r="J1579">
            <v>-122.221632</v>
          </cell>
          <cell r="K1579" t="str">
            <v>OAKLAND</v>
          </cell>
          <cell r="L1579" t="str">
            <v>ALAMEDA</v>
          </cell>
          <cell r="M1579">
            <v>2</v>
          </cell>
        </row>
        <row r="1580">
          <cell r="A1580">
            <v>56051</v>
          </cell>
          <cell r="B1580" t="str">
            <v>WEEKDAY</v>
          </cell>
          <cell r="C1580">
            <v>5005</v>
          </cell>
          <cell r="D1580">
            <v>1007970</v>
          </cell>
          <cell r="E1580" t="str">
            <v>DUNCAN WAY &amp; GLENWOOD GLADE</v>
          </cell>
          <cell r="F1580">
            <v>0</v>
          </cell>
          <cell r="G1580">
            <v>0</v>
          </cell>
          <cell r="H1580">
            <v>0</v>
          </cell>
          <cell r="I1580">
            <v>37.837589999999999</v>
          </cell>
          <cell r="J1580">
            <v>-122.21941200000001</v>
          </cell>
          <cell r="K1580" t="str">
            <v>OAKLAND</v>
          </cell>
          <cell r="L1580" t="str">
            <v>ALAMEDA</v>
          </cell>
          <cell r="M1580">
            <v>2</v>
          </cell>
        </row>
        <row r="1581">
          <cell r="A1581">
            <v>56718</v>
          </cell>
          <cell r="B1581" t="str">
            <v>WEEKDAY</v>
          </cell>
          <cell r="C1581">
            <v>4910</v>
          </cell>
          <cell r="D1581">
            <v>1007980</v>
          </cell>
          <cell r="E1581" t="str">
            <v>DUNCAN WAY &amp; GLENWOOD GLADE</v>
          </cell>
          <cell r="F1581">
            <v>0</v>
          </cell>
          <cell r="G1581">
            <v>0</v>
          </cell>
          <cell r="H1581">
            <v>0</v>
          </cell>
          <cell r="I1581">
            <v>37.837676999999999</v>
          </cell>
          <cell r="J1581">
            <v>-122.219646</v>
          </cell>
          <cell r="K1581" t="str">
            <v>OAKLAND</v>
          </cell>
          <cell r="L1581" t="str">
            <v>ALAMEDA</v>
          </cell>
          <cell r="M1581">
            <v>2</v>
          </cell>
        </row>
        <row r="1582">
          <cell r="A1582">
            <v>56052</v>
          </cell>
          <cell r="B1582" t="str">
            <v>WEEKDAY</v>
          </cell>
          <cell r="C1582">
            <v>4577</v>
          </cell>
          <cell r="D1582">
            <v>1007990</v>
          </cell>
          <cell r="E1582" t="str">
            <v>DUNCAN WAY &amp; LEO WAY</v>
          </cell>
          <cell r="F1582">
            <v>1</v>
          </cell>
          <cell r="G1582">
            <v>0</v>
          </cell>
          <cell r="H1582">
            <v>1</v>
          </cell>
          <cell r="I1582">
            <v>37.838917000000002</v>
          </cell>
          <cell r="J1582">
            <v>-122.220705</v>
          </cell>
          <cell r="K1582" t="str">
            <v>OAKLAND</v>
          </cell>
          <cell r="L1582" t="str">
            <v>ALAMEDA</v>
          </cell>
          <cell r="M1582">
            <v>2</v>
          </cell>
        </row>
        <row r="1583">
          <cell r="A1583">
            <v>56053</v>
          </cell>
          <cell r="B1583" t="str">
            <v>WEEKDAY</v>
          </cell>
          <cell r="C1583">
            <v>4863</v>
          </cell>
          <cell r="D1583">
            <v>1008000</v>
          </cell>
          <cell r="E1583" t="str">
            <v>DUNCAN WAY &amp; LEO WAY</v>
          </cell>
          <cell r="F1583">
            <v>0</v>
          </cell>
          <cell r="G1583">
            <v>0</v>
          </cell>
          <cell r="H1583">
            <v>0</v>
          </cell>
          <cell r="I1583">
            <v>37.838721999999997</v>
          </cell>
          <cell r="J1583">
            <v>-122.22062699999999</v>
          </cell>
          <cell r="K1583" t="str">
            <v>OAKLAND</v>
          </cell>
          <cell r="L1583" t="str">
            <v>ALAMEDA</v>
          </cell>
          <cell r="M1583">
            <v>2</v>
          </cell>
        </row>
        <row r="1584">
          <cell r="A1584">
            <v>54534</v>
          </cell>
          <cell r="B1584" t="str">
            <v>WEEKDAY</v>
          </cell>
          <cell r="C1584">
            <v>2386</v>
          </cell>
          <cell r="D1584">
            <v>1008020</v>
          </cell>
          <cell r="E1584" t="str">
            <v>E 10TH ST &amp; 2ND AV</v>
          </cell>
          <cell r="F1584">
            <v>5</v>
          </cell>
          <cell r="G1584">
            <v>7</v>
          </cell>
          <cell r="H1584">
            <v>13</v>
          </cell>
          <cell r="I1584">
            <v>37.795839000000001</v>
          </cell>
          <cell r="J1584">
            <v>-122.259159</v>
          </cell>
          <cell r="K1584" t="str">
            <v>OAKLAND</v>
          </cell>
          <cell r="L1584" t="str">
            <v>ALAMEDA</v>
          </cell>
          <cell r="M1584">
            <v>2</v>
          </cell>
        </row>
        <row r="1585">
          <cell r="A1585">
            <v>54744</v>
          </cell>
          <cell r="B1585" t="str">
            <v>WEEKDAY</v>
          </cell>
          <cell r="C1585">
            <v>2407</v>
          </cell>
          <cell r="D1585">
            <v>1008030</v>
          </cell>
          <cell r="E1585" t="str">
            <v>E 10TH ST &amp; 2ND AV</v>
          </cell>
          <cell r="F1585">
            <v>7</v>
          </cell>
          <cell r="G1585">
            <v>5</v>
          </cell>
          <cell r="H1585">
            <v>12</v>
          </cell>
          <cell r="I1585">
            <v>37.795850999999999</v>
          </cell>
          <cell r="J1585">
            <v>-122.259016</v>
          </cell>
          <cell r="K1585" t="str">
            <v>OAKLAND</v>
          </cell>
          <cell r="L1585" t="str">
            <v>ALAMEDA</v>
          </cell>
          <cell r="M1585">
            <v>2</v>
          </cell>
        </row>
        <row r="1586">
          <cell r="A1586">
            <v>59722</v>
          </cell>
          <cell r="B1586" t="str">
            <v>WEEKDAY</v>
          </cell>
          <cell r="C1586">
            <v>2589</v>
          </cell>
          <cell r="D1586">
            <v>1008040</v>
          </cell>
          <cell r="E1586" t="str">
            <v>E 10TH ST &amp; 4TH AV</v>
          </cell>
          <cell r="F1586">
            <v>4</v>
          </cell>
          <cell r="G1586">
            <v>7</v>
          </cell>
          <cell r="H1586">
            <v>11</v>
          </cell>
          <cell r="I1586">
            <v>37.794670000000004</v>
          </cell>
          <cell r="J1586">
            <v>-122.25765199999999</v>
          </cell>
          <cell r="K1586" t="str">
            <v>OAKLAND</v>
          </cell>
          <cell r="L1586" t="str">
            <v>ALAMEDA</v>
          </cell>
          <cell r="M1586">
            <v>2</v>
          </cell>
        </row>
        <row r="1587">
          <cell r="A1587">
            <v>52883</v>
          </cell>
          <cell r="B1587" t="str">
            <v>WEEKDAY</v>
          </cell>
          <cell r="C1587">
            <v>3673</v>
          </cell>
          <cell r="D1587">
            <v>1008050</v>
          </cell>
          <cell r="E1587" t="str">
            <v>E 10TH ST &amp; 4TH AV</v>
          </cell>
          <cell r="F1587">
            <v>1</v>
          </cell>
          <cell r="G1587">
            <v>3</v>
          </cell>
          <cell r="H1587">
            <v>4</v>
          </cell>
          <cell r="I1587">
            <v>37.794530999999999</v>
          </cell>
          <cell r="J1587">
            <v>-122.257631</v>
          </cell>
          <cell r="K1587" t="str">
            <v>OAKLAND</v>
          </cell>
          <cell r="L1587" t="str">
            <v>ALAMEDA</v>
          </cell>
          <cell r="M1587">
            <v>2</v>
          </cell>
        </row>
        <row r="1588">
          <cell r="A1588">
            <v>55090</v>
          </cell>
          <cell r="B1588" t="str">
            <v>WEEKDAY</v>
          </cell>
          <cell r="C1588">
            <v>3279</v>
          </cell>
          <cell r="D1588">
            <v>1008060</v>
          </cell>
          <cell r="E1588" t="str">
            <v>E 10TH ST &amp; FALLON ST</v>
          </cell>
          <cell r="F1588">
            <v>3</v>
          </cell>
          <cell r="G1588">
            <v>3</v>
          </cell>
          <cell r="H1588">
            <v>6</v>
          </cell>
          <cell r="I1588">
            <v>37.797713999999999</v>
          </cell>
          <cell r="J1588">
            <v>-122.263122</v>
          </cell>
          <cell r="K1588" t="str">
            <v>OAKLAND</v>
          </cell>
          <cell r="L1588" t="str">
            <v>ALAMEDA</v>
          </cell>
          <cell r="M1588">
            <v>2</v>
          </cell>
        </row>
        <row r="1589">
          <cell r="A1589">
            <v>58897</v>
          </cell>
          <cell r="B1589" t="str">
            <v>WEEKDAY</v>
          </cell>
          <cell r="C1589">
            <v>3080</v>
          </cell>
          <cell r="D1589">
            <v>1008070</v>
          </cell>
          <cell r="E1589" t="str">
            <v>E 10TH ST &amp; KAISER CONVENTIO</v>
          </cell>
          <cell r="F1589">
            <v>5</v>
          </cell>
          <cell r="G1589">
            <v>2</v>
          </cell>
          <cell r="H1589">
            <v>7</v>
          </cell>
          <cell r="I1589">
            <v>37.796877000000002</v>
          </cell>
          <cell r="J1589">
            <v>-122.26087699999999</v>
          </cell>
          <cell r="K1589" t="str">
            <v>OAKLAND</v>
          </cell>
          <cell r="L1589" t="str">
            <v>ALAMEDA</v>
          </cell>
          <cell r="M1589">
            <v>2</v>
          </cell>
        </row>
        <row r="1590">
          <cell r="A1590">
            <v>56728</v>
          </cell>
          <cell r="B1590" t="str">
            <v>WEEKDAY</v>
          </cell>
          <cell r="C1590">
            <v>3183</v>
          </cell>
          <cell r="D1590">
            <v>1008120</v>
          </cell>
          <cell r="E1590" t="str">
            <v>E 12TH ST &amp; 23RD AV</v>
          </cell>
          <cell r="F1590">
            <v>4</v>
          </cell>
          <cell r="G1590">
            <v>3</v>
          </cell>
          <cell r="H1590">
            <v>6</v>
          </cell>
          <cell r="I1590">
            <v>37.782530000000001</v>
          </cell>
          <cell r="J1590">
            <v>-122.236469</v>
          </cell>
          <cell r="K1590" t="str">
            <v>OAKLAND</v>
          </cell>
          <cell r="L1590" t="str">
            <v>ALAMEDA</v>
          </cell>
          <cell r="M1590">
            <v>2</v>
          </cell>
        </row>
        <row r="1591">
          <cell r="A1591">
            <v>53256</v>
          </cell>
          <cell r="B1591" t="str">
            <v>WEEKDAY</v>
          </cell>
          <cell r="C1591">
            <v>3482</v>
          </cell>
          <cell r="D1591">
            <v>1008130</v>
          </cell>
          <cell r="E1591" t="str">
            <v>E 12TH ST &amp; 23RD AV</v>
          </cell>
          <cell r="F1591">
            <v>1</v>
          </cell>
          <cell r="G1591">
            <v>4</v>
          </cell>
          <cell r="H1591">
            <v>5</v>
          </cell>
          <cell r="I1591">
            <v>37.782259000000003</v>
          </cell>
          <cell r="J1591">
            <v>-122.23655599999999</v>
          </cell>
          <cell r="K1591" t="str">
            <v>OAKLAND</v>
          </cell>
          <cell r="L1591" t="str">
            <v>ALAMEDA</v>
          </cell>
          <cell r="M1591">
            <v>2</v>
          </cell>
        </row>
        <row r="1592">
          <cell r="A1592">
            <v>51159</v>
          </cell>
          <cell r="B1592" t="str">
            <v>WEEKDAY</v>
          </cell>
          <cell r="C1592">
            <v>1836</v>
          </cell>
          <cell r="D1592">
            <v>1008140</v>
          </cell>
          <cell r="E1592" t="str">
            <v>E 12TH ST &amp; 25TH AV</v>
          </cell>
          <cell r="F1592">
            <v>14</v>
          </cell>
          <cell r="G1592">
            <v>6</v>
          </cell>
          <cell r="H1592">
            <v>20</v>
          </cell>
          <cell r="I1592">
            <v>37.781301999999997</v>
          </cell>
          <cell r="J1592">
            <v>-122.234469</v>
          </cell>
          <cell r="K1592" t="str">
            <v>OAKLAND</v>
          </cell>
          <cell r="L1592" t="str">
            <v>ALAMEDA</v>
          </cell>
          <cell r="M1592">
            <v>2</v>
          </cell>
        </row>
        <row r="1593">
          <cell r="A1593">
            <v>56447</v>
          </cell>
          <cell r="B1593" t="str">
            <v>WEEKDAY</v>
          </cell>
          <cell r="C1593">
            <v>2066</v>
          </cell>
          <cell r="D1593">
            <v>1008150</v>
          </cell>
          <cell r="E1593" t="str">
            <v>E 12TH ST &amp; 25TH AV</v>
          </cell>
          <cell r="F1593">
            <v>3</v>
          </cell>
          <cell r="G1593">
            <v>13</v>
          </cell>
          <cell r="H1593">
            <v>16</v>
          </cell>
          <cell r="I1593">
            <v>37.781014999999996</v>
          </cell>
          <cell r="J1593">
            <v>-122.234622</v>
          </cell>
          <cell r="K1593" t="str">
            <v>OAKLAND</v>
          </cell>
          <cell r="L1593" t="str">
            <v>ALAMEDA</v>
          </cell>
          <cell r="M1593">
            <v>2</v>
          </cell>
        </row>
        <row r="1594">
          <cell r="A1594">
            <v>55057</v>
          </cell>
          <cell r="B1594" t="str">
            <v>WEEKDAY</v>
          </cell>
          <cell r="C1594">
            <v>212</v>
          </cell>
          <cell r="D1594">
            <v>1008160</v>
          </cell>
          <cell r="E1594" t="str">
            <v>E 12TH ST &amp; 29TH AV</v>
          </cell>
          <cell r="F1594">
            <v>162</v>
          </cell>
          <cell r="G1594">
            <v>51</v>
          </cell>
          <cell r="H1594">
            <v>212</v>
          </cell>
          <cell r="I1594">
            <v>37.778070999999997</v>
          </cell>
          <cell r="J1594">
            <v>-122.229856</v>
          </cell>
          <cell r="K1594" t="str">
            <v>OAKLAND</v>
          </cell>
          <cell r="L1594" t="str">
            <v>ALAMEDA</v>
          </cell>
          <cell r="M1594">
            <v>2</v>
          </cell>
        </row>
        <row r="1595">
          <cell r="A1595">
            <v>56738</v>
          </cell>
          <cell r="B1595" t="str">
            <v>WEEKDAY</v>
          </cell>
          <cell r="C1595">
            <v>752</v>
          </cell>
          <cell r="D1595">
            <v>1008170</v>
          </cell>
          <cell r="E1595" t="str">
            <v>E 12TH ST &amp; 29TH AV</v>
          </cell>
          <cell r="F1595">
            <v>7</v>
          </cell>
          <cell r="G1595">
            <v>53</v>
          </cell>
          <cell r="H1595">
            <v>60</v>
          </cell>
          <cell r="I1595">
            <v>37.777880000000003</v>
          </cell>
          <cell r="J1595">
            <v>-122.230054</v>
          </cell>
          <cell r="K1595" t="str">
            <v>OAKLAND</v>
          </cell>
          <cell r="L1595" t="str">
            <v>ALAMEDA</v>
          </cell>
          <cell r="M1595">
            <v>2</v>
          </cell>
        </row>
        <row r="1596">
          <cell r="A1596">
            <v>57785</v>
          </cell>
          <cell r="B1596" t="str">
            <v>WEEKDAY</v>
          </cell>
          <cell r="C1596">
            <v>661</v>
          </cell>
          <cell r="D1596">
            <v>1008220</v>
          </cell>
          <cell r="E1596" t="str">
            <v>E 12TH ST &amp; FRUITVALE AV</v>
          </cell>
          <cell r="F1596">
            <v>51</v>
          </cell>
          <cell r="G1596">
            <v>19</v>
          </cell>
          <cell r="H1596">
            <v>70</v>
          </cell>
          <cell r="I1596">
            <v>37.776558000000001</v>
          </cell>
          <cell r="J1596">
            <v>-122.22690900000001</v>
          </cell>
          <cell r="K1596" t="str">
            <v>OAKLAND</v>
          </cell>
          <cell r="L1596" t="str">
            <v>ALAMEDA</v>
          </cell>
          <cell r="M1596">
            <v>2</v>
          </cell>
        </row>
        <row r="1597">
          <cell r="A1597">
            <v>55767</v>
          </cell>
          <cell r="B1597" t="str">
            <v>WEEKDAY</v>
          </cell>
          <cell r="C1597">
            <v>840</v>
          </cell>
          <cell r="D1597">
            <v>1009010</v>
          </cell>
          <cell r="E1597" t="str">
            <v>E 15TH ST &amp; 11TH AV</v>
          </cell>
          <cell r="F1597">
            <v>24</v>
          </cell>
          <cell r="G1597">
            <v>28</v>
          </cell>
          <cell r="H1597">
            <v>52</v>
          </cell>
          <cell r="I1597">
            <v>37.792031000000001</v>
          </cell>
          <cell r="J1597">
            <v>-122.248093</v>
          </cell>
          <cell r="K1597" t="str">
            <v>OAKLAND</v>
          </cell>
          <cell r="L1597" t="str">
            <v>ALAMEDA</v>
          </cell>
          <cell r="M1597">
            <v>2</v>
          </cell>
        </row>
        <row r="1598">
          <cell r="A1598">
            <v>55157</v>
          </cell>
          <cell r="B1598" t="str">
            <v>WEEKDAY</v>
          </cell>
          <cell r="C1598">
            <v>1387</v>
          </cell>
          <cell r="D1598">
            <v>1009020</v>
          </cell>
          <cell r="E1598" t="str">
            <v>E 15TH ST &amp; 13TH AV</v>
          </cell>
          <cell r="F1598">
            <v>13</v>
          </cell>
          <cell r="G1598">
            <v>17</v>
          </cell>
          <cell r="H1598">
            <v>30</v>
          </cell>
          <cell r="I1598">
            <v>37.790570000000002</v>
          </cell>
          <cell r="J1598">
            <v>-122.246427</v>
          </cell>
          <cell r="K1598" t="str">
            <v>OAKLAND</v>
          </cell>
          <cell r="L1598" t="str">
            <v>ALAMEDA</v>
          </cell>
          <cell r="M1598">
            <v>2</v>
          </cell>
        </row>
        <row r="1599">
          <cell r="A1599">
            <v>59699</v>
          </cell>
          <cell r="B1599" t="str">
            <v>WEEKDAY</v>
          </cell>
          <cell r="C1599">
            <v>654</v>
          </cell>
          <cell r="D1599">
            <v>1009030</v>
          </cell>
          <cell r="E1599" t="str">
            <v>E 15TH ST &amp; 3RD AV</v>
          </cell>
          <cell r="F1599">
            <v>49</v>
          </cell>
          <cell r="G1599">
            <v>22</v>
          </cell>
          <cell r="H1599">
            <v>71</v>
          </cell>
          <cell r="I1599">
            <v>37.797924000000002</v>
          </cell>
          <cell r="J1599">
            <v>-122.254724</v>
          </cell>
          <cell r="K1599" t="str">
            <v>OAKLAND</v>
          </cell>
          <cell r="L1599" t="str">
            <v>ALAMEDA</v>
          </cell>
          <cell r="M1599">
            <v>2</v>
          </cell>
        </row>
        <row r="1600">
          <cell r="A1600">
            <v>55166</v>
          </cell>
          <cell r="B1600" t="str">
            <v>WEEKDAY</v>
          </cell>
          <cell r="C1600">
            <v>865</v>
          </cell>
          <cell r="D1600">
            <v>1009040</v>
          </cell>
          <cell r="E1600" t="str">
            <v>E 15TH ST &amp; 5TH AV</v>
          </cell>
          <cell r="F1600">
            <v>27</v>
          </cell>
          <cell r="G1600">
            <v>23</v>
          </cell>
          <cell r="H1600">
            <v>50</v>
          </cell>
          <cell r="I1600">
            <v>37.796450999999998</v>
          </cell>
          <cell r="J1600">
            <v>-122.253062</v>
          </cell>
          <cell r="K1600" t="str">
            <v>OAKLAND</v>
          </cell>
          <cell r="L1600" t="str">
            <v>ALAMEDA</v>
          </cell>
          <cell r="M1600">
            <v>2</v>
          </cell>
        </row>
        <row r="1601">
          <cell r="A1601">
            <v>52500</v>
          </cell>
          <cell r="B1601" t="str">
            <v>WEEKDAY</v>
          </cell>
          <cell r="C1601">
            <v>705</v>
          </cell>
          <cell r="D1601">
            <v>1009050</v>
          </cell>
          <cell r="E1601" t="str">
            <v>E 15TH ST &amp; 7TH AV</v>
          </cell>
          <cell r="F1601">
            <v>31</v>
          </cell>
          <cell r="G1601">
            <v>34</v>
          </cell>
          <cell r="H1601">
            <v>65</v>
          </cell>
          <cell r="I1601">
            <v>37.794975999999998</v>
          </cell>
          <cell r="J1601">
            <v>-122.251407</v>
          </cell>
          <cell r="K1601" t="str">
            <v>OAKLAND</v>
          </cell>
          <cell r="L1601" t="str">
            <v>ALAMEDA</v>
          </cell>
          <cell r="M1601">
            <v>2</v>
          </cell>
        </row>
        <row r="1602">
          <cell r="A1602">
            <v>54200</v>
          </cell>
          <cell r="B1602" t="str">
            <v>WEEKDAY</v>
          </cell>
          <cell r="C1602">
            <v>804</v>
          </cell>
          <cell r="D1602">
            <v>1009060</v>
          </cell>
          <cell r="E1602" t="str">
            <v>E 15TH ST &amp; 9TH AV</v>
          </cell>
          <cell r="F1602">
            <v>29</v>
          </cell>
          <cell r="G1602">
            <v>25</v>
          </cell>
          <cell r="H1602">
            <v>54</v>
          </cell>
          <cell r="I1602">
            <v>37.793275000000001</v>
          </cell>
          <cell r="J1602">
            <v>-122.249514</v>
          </cell>
          <cell r="K1602" t="str">
            <v>OAKLAND</v>
          </cell>
          <cell r="L1602" t="str">
            <v>ALAMEDA</v>
          </cell>
          <cell r="M1602">
            <v>2</v>
          </cell>
        </row>
        <row r="1603">
          <cell r="A1603">
            <v>57997</v>
          </cell>
          <cell r="B1603" t="str">
            <v>WEEKDAY</v>
          </cell>
          <cell r="C1603">
            <v>1208</v>
          </cell>
          <cell r="D1603">
            <v>1009070</v>
          </cell>
          <cell r="E1603" t="str">
            <v>E 18TH ST &amp; 10TH AV</v>
          </cell>
          <cell r="F1603">
            <v>22</v>
          </cell>
          <cell r="G1603">
            <v>14</v>
          </cell>
          <cell r="H1603">
            <v>36</v>
          </cell>
          <cell r="I1603">
            <v>37.794668999999999</v>
          </cell>
          <cell r="J1603">
            <v>-122.24587200000001</v>
          </cell>
          <cell r="K1603" t="str">
            <v>OAKLAND</v>
          </cell>
          <cell r="L1603" t="str">
            <v>ALAMEDA</v>
          </cell>
          <cell r="M1603">
            <v>2</v>
          </cell>
        </row>
        <row r="1604">
          <cell r="A1604">
            <v>54008</v>
          </cell>
          <cell r="B1604" t="str">
            <v>WEEKDAY</v>
          </cell>
          <cell r="C1604">
            <v>1176</v>
          </cell>
          <cell r="D1604">
            <v>1009080</v>
          </cell>
          <cell r="E1604" t="str">
            <v>E 18TH ST &amp; 10TH AV</v>
          </cell>
          <cell r="F1604">
            <v>11</v>
          </cell>
          <cell r="G1604">
            <v>25</v>
          </cell>
          <cell r="H1604">
            <v>37</v>
          </cell>
          <cell r="I1604">
            <v>37.794767</v>
          </cell>
          <cell r="J1604">
            <v>-122.24614099999999</v>
          </cell>
          <cell r="K1604" t="str">
            <v>OAKLAND</v>
          </cell>
          <cell r="L1604" t="str">
            <v>ALAMEDA</v>
          </cell>
          <cell r="M1604">
            <v>2</v>
          </cell>
        </row>
        <row r="1605">
          <cell r="A1605">
            <v>53448</v>
          </cell>
          <cell r="B1605" t="str">
            <v>WEEKDAY</v>
          </cell>
          <cell r="C1605">
            <v>1537</v>
          </cell>
          <cell r="D1605">
            <v>1009090</v>
          </cell>
          <cell r="E1605" t="str">
            <v>E 18TH ST &amp; 12TH AV</v>
          </cell>
          <cell r="F1605">
            <v>8</v>
          </cell>
          <cell r="G1605">
            <v>18</v>
          </cell>
          <cell r="H1605">
            <v>26</v>
          </cell>
          <cell r="I1605">
            <v>37.793298</v>
          </cell>
          <cell r="J1605">
            <v>-122.244488</v>
          </cell>
          <cell r="K1605" t="str">
            <v>OAKLAND</v>
          </cell>
          <cell r="L1605" t="str">
            <v>ALAMEDA</v>
          </cell>
          <cell r="M1605">
            <v>2</v>
          </cell>
        </row>
        <row r="1606">
          <cell r="A1606">
            <v>51651</v>
          </cell>
          <cell r="B1606" t="str">
            <v>WEEKDAY</v>
          </cell>
          <cell r="C1606">
            <v>1894</v>
          </cell>
          <cell r="D1606">
            <v>1009100</v>
          </cell>
          <cell r="E1606" t="str">
            <v>E 18TH ST &amp; 12TH AV</v>
          </cell>
          <cell r="F1606">
            <v>15</v>
          </cell>
          <cell r="G1606">
            <v>4</v>
          </cell>
          <cell r="H1606">
            <v>19</v>
          </cell>
          <cell r="I1606">
            <v>37.793210999999999</v>
          </cell>
          <cell r="J1606">
            <v>-122.244226</v>
          </cell>
          <cell r="K1606" t="str">
            <v>OAKLAND</v>
          </cell>
          <cell r="L1606" t="str">
            <v>ALAMEDA</v>
          </cell>
          <cell r="M1606">
            <v>2</v>
          </cell>
        </row>
        <row r="1607">
          <cell r="A1607">
            <v>59133</v>
          </cell>
          <cell r="B1607" t="str">
            <v>WEEKDAY</v>
          </cell>
          <cell r="C1607">
            <v>1439</v>
          </cell>
          <cell r="D1607">
            <v>1009110</v>
          </cell>
          <cell r="E1607" t="str">
            <v>E 18TH ST &amp; 13TH AV</v>
          </cell>
          <cell r="F1607">
            <v>19</v>
          </cell>
          <cell r="G1607">
            <v>10</v>
          </cell>
          <cell r="H1607">
            <v>29</v>
          </cell>
          <cell r="I1607">
            <v>37.792434999999998</v>
          </cell>
          <cell r="J1607">
            <v>-122.24338299999999</v>
          </cell>
          <cell r="K1607" t="str">
            <v>OAKLAND</v>
          </cell>
          <cell r="L1607" t="str">
            <v>ALAMEDA</v>
          </cell>
          <cell r="M1607">
            <v>2</v>
          </cell>
        </row>
        <row r="1608">
          <cell r="A1608">
            <v>59976</v>
          </cell>
          <cell r="B1608" t="str">
            <v>WEEKDAY</v>
          </cell>
          <cell r="C1608">
            <v>1686</v>
          </cell>
          <cell r="D1608">
            <v>1009120</v>
          </cell>
          <cell r="E1608" t="str">
            <v>E 18TH ST &amp; 14TH AV</v>
          </cell>
          <cell r="F1608">
            <v>9</v>
          </cell>
          <cell r="G1608">
            <v>14</v>
          </cell>
          <cell r="H1608">
            <v>23</v>
          </cell>
          <cell r="I1608">
            <v>37.791974000000003</v>
          </cell>
          <cell r="J1608">
            <v>-122.24300599999999</v>
          </cell>
          <cell r="K1608" t="str">
            <v>OAKLAND</v>
          </cell>
          <cell r="L1608" t="str">
            <v>ALAMEDA</v>
          </cell>
          <cell r="M1608">
            <v>2</v>
          </cell>
        </row>
        <row r="1609">
          <cell r="A1609">
            <v>52288</v>
          </cell>
          <cell r="B1609" t="str">
            <v>WEEKDAY</v>
          </cell>
          <cell r="C1609">
            <v>281</v>
          </cell>
          <cell r="D1609">
            <v>1009130</v>
          </cell>
          <cell r="E1609" t="str">
            <v>E 18TH ST &amp; 3RD AV</v>
          </cell>
          <cell r="F1609">
            <v>78</v>
          </cell>
          <cell r="G1609">
            <v>81</v>
          </cell>
          <cell r="H1609">
            <v>159</v>
          </cell>
          <cell r="I1609">
            <v>37.799748000000001</v>
          </cell>
          <cell r="J1609">
            <v>-122.252308</v>
          </cell>
          <cell r="K1609" t="str">
            <v>OAKLAND</v>
          </cell>
          <cell r="L1609" t="str">
            <v>ALAMEDA</v>
          </cell>
          <cell r="M1609">
            <v>2</v>
          </cell>
        </row>
        <row r="1610">
          <cell r="A1610">
            <v>52151</v>
          </cell>
          <cell r="B1610" t="str">
            <v>WEEKDAY</v>
          </cell>
          <cell r="C1610">
            <v>1384</v>
          </cell>
          <cell r="D1610">
            <v>1009140</v>
          </cell>
          <cell r="E1610" t="str">
            <v>E 18TH ST &amp; 6TH AV</v>
          </cell>
          <cell r="F1610">
            <v>11</v>
          </cell>
          <cell r="G1610">
            <v>19</v>
          </cell>
          <cell r="H1610">
            <v>30</v>
          </cell>
          <cell r="I1610">
            <v>37.797693000000002</v>
          </cell>
          <cell r="J1610">
            <v>-122.249453</v>
          </cell>
          <cell r="K1610" t="str">
            <v>OAKLAND</v>
          </cell>
          <cell r="L1610" t="str">
            <v>ALAMEDA</v>
          </cell>
          <cell r="M1610">
            <v>2</v>
          </cell>
        </row>
        <row r="1611">
          <cell r="A1611">
            <v>57411</v>
          </cell>
          <cell r="B1611" t="str">
            <v>WEEKDAY</v>
          </cell>
          <cell r="C1611">
            <v>1935</v>
          </cell>
          <cell r="D1611">
            <v>1009150</v>
          </cell>
          <cell r="E1611" t="str">
            <v>E 18TH ST &amp; 6TH AV</v>
          </cell>
          <cell r="F1611">
            <v>14</v>
          </cell>
          <cell r="G1611">
            <v>5</v>
          </cell>
          <cell r="H1611">
            <v>19</v>
          </cell>
          <cell r="I1611">
            <v>37.797573</v>
          </cell>
          <cell r="J1611">
            <v>-122.249163</v>
          </cell>
          <cell r="K1611" t="str">
            <v>OAKLAND</v>
          </cell>
          <cell r="L1611" t="str">
            <v>ALAMEDA</v>
          </cell>
          <cell r="M1611">
            <v>2</v>
          </cell>
        </row>
        <row r="1612">
          <cell r="A1612">
            <v>52885</v>
          </cell>
          <cell r="B1612" t="str">
            <v>WEEKDAY</v>
          </cell>
          <cell r="C1612">
            <v>1195</v>
          </cell>
          <cell r="D1612">
            <v>1009160</v>
          </cell>
          <cell r="E1612" t="str">
            <v>E 18TH ST &amp; 8TH AV</v>
          </cell>
          <cell r="F1612">
            <v>25</v>
          </cell>
          <cell r="G1612">
            <v>11</v>
          </cell>
          <cell r="H1612">
            <v>36</v>
          </cell>
          <cell r="I1612">
            <v>37.796410999999999</v>
          </cell>
          <cell r="J1612">
            <v>-122.247851</v>
          </cell>
          <cell r="K1612" t="str">
            <v>OAKLAND</v>
          </cell>
          <cell r="L1612" t="str">
            <v>ALAMEDA</v>
          </cell>
          <cell r="M1612">
            <v>2</v>
          </cell>
        </row>
        <row r="1613">
          <cell r="A1613">
            <v>56388</v>
          </cell>
          <cell r="B1613" t="str">
            <v>WEEKDAY</v>
          </cell>
          <cell r="C1613">
            <v>1251</v>
          </cell>
          <cell r="D1613">
            <v>1009170</v>
          </cell>
          <cell r="E1613" t="str">
            <v>E 18TH ST &amp; 8TH AV</v>
          </cell>
          <cell r="F1613">
            <v>12</v>
          </cell>
          <cell r="G1613">
            <v>23</v>
          </cell>
          <cell r="H1613">
            <v>34</v>
          </cell>
          <cell r="I1613">
            <v>37.796225</v>
          </cell>
          <cell r="J1613">
            <v>-122.247795</v>
          </cell>
          <cell r="K1613" t="str">
            <v>OAKLAND</v>
          </cell>
          <cell r="L1613" t="str">
            <v>ALAMEDA</v>
          </cell>
          <cell r="M1613">
            <v>2</v>
          </cell>
        </row>
        <row r="1614">
          <cell r="A1614">
            <v>57772</v>
          </cell>
          <cell r="B1614" t="str">
            <v>WEEKDAY</v>
          </cell>
          <cell r="C1614">
            <v>355</v>
          </cell>
          <cell r="D1614">
            <v>1009180</v>
          </cell>
          <cell r="E1614" t="str">
            <v>E 18TH ST &amp; ATHOL AV</v>
          </cell>
          <cell r="F1614">
            <v>96</v>
          </cell>
          <cell r="G1614">
            <v>33</v>
          </cell>
          <cell r="H1614">
            <v>130</v>
          </cell>
          <cell r="I1614">
            <v>37.800384999999999</v>
          </cell>
          <cell r="J1614">
            <v>-122.253643</v>
          </cell>
          <cell r="K1614" t="str">
            <v>OAKLAND</v>
          </cell>
          <cell r="L1614" t="str">
            <v>ALAMEDA</v>
          </cell>
          <cell r="M1614">
            <v>2</v>
          </cell>
        </row>
        <row r="1615">
          <cell r="A1615">
            <v>57891</v>
          </cell>
          <cell r="B1615" t="str">
            <v>WEEKDAY</v>
          </cell>
          <cell r="C1615">
            <v>2561</v>
          </cell>
          <cell r="D1615">
            <v>1009210</v>
          </cell>
          <cell r="E1615" t="str">
            <v>E 21ST ST &amp; 17TH AV</v>
          </cell>
          <cell r="F1615">
            <v>3</v>
          </cell>
          <cell r="G1615">
            <v>8</v>
          </cell>
          <cell r="H1615">
            <v>11</v>
          </cell>
          <cell r="I1615">
            <v>37.792749000000001</v>
          </cell>
          <cell r="J1615">
            <v>-122.238559</v>
          </cell>
          <cell r="K1615" t="str">
            <v>OAKLAND</v>
          </cell>
          <cell r="L1615" t="str">
            <v>ALAMEDA</v>
          </cell>
          <cell r="M1615">
            <v>2</v>
          </cell>
        </row>
        <row r="1616">
          <cell r="A1616">
            <v>51022</v>
          </cell>
          <cell r="B1616" t="str">
            <v>WEEKDAY</v>
          </cell>
          <cell r="C1616">
            <v>2100</v>
          </cell>
          <cell r="D1616">
            <v>1009220</v>
          </cell>
          <cell r="E1616" t="str">
            <v>E 21ST ST &amp; 17TH AV</v>
          </cell>
          <cell r="F1616">
            <v>11</v>
          </cell>
          <cell r="G1616">
            <v>5</v>
          </cell>
          <cell r="H1616">
            <v>16</v>
          </cell>
          <cell r="I1616">
            <v>37.792712999999999</v>
          </cell>
          <cell r="J1616">
            <v>-122.238124</v>
          </cell>
          <cell r="K1616" t="str">
            <v>OAKLAND</v>
          </cell>
          <cell r="L1616" t="str">
            <v>ALAMEDA</v>
          </cell>
          <cell r="M1616">
            <v>2</v>
          </cell>
        </row>
        <row r="1617">
          <cell r="A1617">
            <v>50775</v>
          </cell>
          <cell r="B1617" t="str">
            <v>WEEKDAY</v>
          </cell>
          <cell r="C1617">
            <v>889</v>
          </cell>
          <cell r="D1617">
            <v>1009230</v>
          </cell>
          <cell r="E1617" t="str">
            <v>E 21ST ST &amp; 19TH AV</v>
          </cell>
          <cell r="F1617">
            <v>19</v>
          </cell>
          <cell r="G1617">
            <v>30</v>
          </cell>
          <cell r="H1617">
            <v>49</v>
          </cell>
          <cell r="I1617">
            <v>37.791502999999999</v>
          </cell>
          <cell r="J1617">
            <v>-122.23647200000001</v>
          </cell>
          <cell r="K1617" t="str">
            <v>OAKLAND</v>
          </cell>
          <cell r="L1617" t="str">
            <v>ALAMEDA</v>
          </cell>
          <cell r="M1617">
            <v>2</v>
          </cell>
        </row>
        <row r="1618">
          <cell r="A1618">
            <v>54533</v>
          </cell>
          <cell r="B1618" t="str">
            <v>WEEKDAY</v>
          </cell>
          <cell r="C1618">
            <v>902</v>
          </cell>
          <cell r="D1618">
            <v>1009240</v>
          </cell>
          <cell r="E1618" t="str">
            <v>E 21ST ST &amp; 19TH AV</v>
          </cell>
          <cell r="F1618">
            <v>31</v>
          </cell>
          <cell r="G1618">
            <v>17</v>
          </cell>
          <cell r="H1618">
            <v>48</v>
          </cell>
          <cell r="I1618">
            <v>37.791462000000003</v>
          </cell>
          <cell r="J1618">
            <v>-122.236047</v>
          </cell>
          <cell r="K1618" t="str">
            <v>OAKLAND</v>
          </cell>
          <cell r="L1618" t="str">
            <v>ALAMEDA</v>
          </cell>
          <cell r="M1618">
            <v>2</v>
          </cell>
        </row>
        <row r="1619">
          <cell r="A1619">
            <v>59733</v>
          </cell>
          <cell r="B1619" t="str">
            <v>WEEKDAY</v>
          </cell>
          <cell r="C1619">
            <v>1145</v>
          </cell>
          <cell r="D1619">
            <v>1009250</v>
          </cell>
          <cell r="E1619" t="str">
            <v>E 21ST ST &amp; 21ST AV</v>
          </cell>
          <cell r="F1619">
            <v>10</v>
          </cell>
          <cell r="G1619">
            <v>28</v>
          </cell>
          <cell r="H1619">
            <v>38</v>
          </cell>
          <cell r="I1619">
            <v>37.790236</v>
          </cell>
          <cell r="J1619">
            <v>-122.234369</v>
          </cell>
          <cell r="K1619" t="str">
            <v>OAKLAND</v>
          </cell>
          <cell r="L1619" t="str">
            <v>ALAMEDA</v>
          </cell>
          <cell r="M1619">
            <v>2</v>
          </cell>
        </row>
        <row r="1620">
          <cell r="A1620">
            <v>55171</v>
          </cell>
          <cell r="B1620" t="str">
            <v>WEEKDAY</v>
          </cell>
          <cell r="C1620">
            <v>994</v>
          </cell>
          <cell r="D1620">
            <v>1009260</v>
          </cell>
          <cell r="E1620" t="str">
            <v>E 21ST ST &amp; 21ST AV</v>
          </cell>
          <cell r="F1620">
            <v>31</v>
          </cell>
          <cell r="G1620">
            <v>13</v>
          </cell>
          <cell r="H1620">
            <v>44</v>
          </cell>
          <cell r="I1620">
            <v>37.790182999999999</v>
          </cell>
          <cell r="J1620">
            <v>-122.233902</v>
          </cell>
          <cell r="K1620" t="str">
            <v>OAKLAND</v>
          </cell>
          <cell r="L1620" t="str">
            <v>ALAMEDA</v>
          </cell>
          <cell r="M1620">
            <v>2</v>
          </cell>
        </row>
        <row r="1621">
          <cell r="A1621">
            <v>51858</v>
          </cell>
          <cell r="B1621" t="str">
            <v>WEEKDAY</v>
          </cell>
          <cell r="C1621">
            <v>1098</v>
          </cell>
          <cell r="D1621">
            <v>1009310</v>
          </cell>
          <cell r="E1621" t="str">
            <v>E 24TH ST &amp; 10TH AV</v>
          </cell>
          <cell r="F1621">
            <v>13</v>
          </cell>
          <cell r="G1621">
            <v>27</v>
          </cell>
          <cell r="H1621">
            <v>40</v>
          </cell>
          <cell r="I1621">
            <v>37.798707</v>
          </cell>
          <cell r="J1621">
            <v>-122.240572</v>
          </cell>
          <cell r="K1621" t="str">
            <v>OAKLAND</v>
          </cell>
          <cell r="L1621" t="str">
            <v>ALAMEDA</v>
          </cell>
          <cell r="M1621">
            <v>2</v>
          </cell>
        </row>
        <row r="1622">
          <cell r="A1622">
            <v>52322</v>
          </cell>
          <cell r="B1622" t="str">
            <v>WEEKDAY</v>
          </cell>
          <cell r="C1622">
            <v>1285</v>
          </cell>
          <cell r="D1622">
            <v>1009320</v>
          </cell>
          <cell r="E1622" t="str">
            <v>E 24TH ST &amp; 10TH AV</v>
          </cell>
          <cell r="F1622">
            <v>19</v>
          </cell>
          <cell r="G1622">
            <v>14</v>
          </cell>
          <cell r="H1622">
            <v>33</v>
          </cell>
          <cell r="I1622">
            <v>37.798606999999997</v>
          </cell>
          <cell r="J1622">
            <v>-122.240324</v>
          </cell>
          <cell r="K1622" t="str">
            <v>OAKLAND</v>
          </cell>
          <cell r="L1622" t="str">
            <v>ALAMEDA</v>
          </cell>
          <cell r="M1622">
            <v>2</v>
          </cell>
        </row>
        <row r="1623">
          <cell r="A1623">
            <v>52652</v>
          </cell>
          <cell r="B1623" t="str">
            <v>WEEKDAY</v>
          </cell>
          <cell r="C1623">
            <v>1652</v>
          </cell>
          <cell r="D1623">
            <v>1009330</v>
          </cell>
          <cell r="E1623" t="str">
            <v>E 24TH ST &amp; 12TH AV</v>
          </cell>
          <cell r="F1623">
            <v>8</v>
          </cell>
          <cell r="G1623">
            <v>16</v>
          </cell>
          <cell r="H1623">
            <v>24</v>
          </cell>
          <cell r="I1623">
            <v>37.797241999999997</v>
          </cell>
          <cell r="J1623">
            <v>-122.23890900000001</v>
          </cell>
          <cell r="K1623" t="str">
            <v>OAKLAND</v>
          </cell>
          <cell r="L1623" t="str">
            <v>ALAMEDA</v>
          </cell>
          <cell r="M1623">
            <v>2</v>
          </cell>
        </row>
        <row r="1624">
          <cell r="A1624">
            <v>51717</v>
          </cell>
          <cell r="B1624" t="str">
            <v>WEEKDAY</v>
          </cell>
          <cell r="C1624">
            <v>1749</v>
          </cell>
          <cell r="D1624">
            <v>1009340</v>
          </cell>
          <cell r="E1624" t="str">
            <v>E 24TH ST &amp; 12TH AV</v>
          </cell>
          <cell r="F1624">
            <v>15</v>
          </cell>
          <cell r="G1624">
            <v>6</v>
          </cell>
          <cell r="H1624">
            <v>22</v>
          </cell>
          <cell r="I1624">
            <v>37.797159999999998</v>
          </cell>
          <cell r="J1624">
            <v>-122.23866700000001</v>
          </cell>
          <cell r="K1624" t="str">
            <v>OAKLAND</v>
          </cell>
          <cell r="L1624" t="str">
            <v>ALAMEDA</v>
          </cell>
          <cell r="M1624">
            <v>2</v>
          </cell>
        </row>
        <row r="1625">
          <cell r="A1625">
            <v>53633</v>
          </cell>
          <cell r="B1625" t="str">
            <v>WEEKDAY</v>
          </cell>
          <cell r="C1625">
            <v>1666</v>
          </cell>
          <cell r="D1625">
            <v>1009350</v>
          </cell>
          <cell r="E1625" t="str">
            <v>E 24TH ST &amp; 8TH AV</v>
          </cell>
          <cell r="F1625">
            <v>16</v>
          </cell>
          <cell r="G1625">
            <v>7</v>
          </cell>
          <cell r="H1625">
            <v>23</v>
          </cell>
          <cell r="I1625">
            <v>37.800038000000001</v>
          </cell>
          <cell r="J1625">
            <v>-122.242001</v>
          </cell>
          <cell r="K1625" t="str">
            <v>OAKLAND</v>
          </cell>
          <cell r="L1625" t="str">
            <v>ALAMEDA</v>
          </cell>
          <cell r="M1625">
            <v>2</v>
          </cell>
        </row>
        <row r="1626">
          <cell r="A1626">
            <v>54228</v>
          </cell>
          <cell r="B1626" t="str">
            <v>WEEKDAY</v>
          </cell>
          <cell r="C1626">
            <v>1173</v>
          </cell>
          <cell r="D1626">
            <v>1009360</v>
          </cell>
          <cell r="E1626" t="str">
            <v>E 27TH ST &amp; 26TH AV</v>
          </cell>
          <cell r="F1626">
            <v>13</v>
          </cell>
          <cell r="G1626">
            <v>24</v>
          </cell>
          <cell r="H1626">
            <v>37</v>
          </cell>
          <cell r="I1626">
            <v>37.791443000000001</v>
          </cell>
          <cell r="J1626">
            <v>-122.22257399999999</v>
          </cell>
          <cell r="K1626" t="str">
            <v>OAKLAND</v>
          </cell>
          <cell r="L1626" t="str">
            <v>ALAMEDA</v>
          </cell>
          <cell r="M1626">
            <v>2</v>
          </cell>
        </row>
        <row r="1627">
          <cell r="A1627">
            <v>59775</v>
          </cell>
          <cell r="B1627" t="str">
            <v>WEEKDAY</v>
          </cell>
          <cell r="C1627">
            <v>1536</v>
          </cell>
          <cell r="D1627">
            <v>1009370</v>
          </cell>
          <cell r="E1627" t="str">
            <v>E 27TH ST &amp; 26TH AV</v>
          </cell>
          <cell r="F1627">
            <v>17</v>
          </cell>
          <cell r="G1627">
            <v>10</v>
          </cell>
          <cell r="H1627">
            <v>26</v>
          </cell>
          <cell r="I1627">
            <v>37.791369000000003</v>
          </cell>
          <cell r="J1627">
            <v>-122.222189</v>
          </cell>
          <cell r="K1627" t="str">
            <v>OAKLAND</v>
          </cell>
          <cell r="L1627" t="str">
            <v>ALAMEDA</v>
          </cell>
          <cell r="M1627">
            <v>2</v>
          </cell>
        </row>
        <row r="1628">
          <cell r="A1628">
            <v>54668</v>
          </cell>
          <cell r="B1628" t="str">
            <v>WEEKDAY</v>
          </cell>
          <cell r="C1628">
            <v>1896</v>
          </cell>
          <cell r="D1628">
            <v>1009380</v>
          </cell>
          <cell r="E1628" t="str">
            <v>E 27TH ST &amp; FRUITVALE AV</v>
          </cell>
          <cell r="F1628">
            <v>7</v>
          </cell>
          <cell r="G1628">
            <v>13</v>
          </cell>
          <cell r="H1628">
            <v>19</v>
          </cell>
          <cell r="I1628">
            <v>37.790562999999999</v>
          </cell>
          <cell r="J1628">
            <v>-122.220394</v>
          </cell>
          <cell r="K1628" t="str">
            <v>OAKLAND</v>
          </cell>
          <cell r="L1628" t="str">
            <v>ALAMEDA</v>
          </cell>
          <cell r="M1628">
            <v>2</v>
          </cell>
        </row>
        <row r="1629">
          <cell r="A1629">
            <v>53558</v>
          </cell>
          <cell r="B1629" t="str">
            <v>WEEKDAY</v>
          </cell>
          <cell r="C1629">
            <v>2363</v>
          </cell>
          <cell r="D1629">
            <v>1009390</v>
          </cell>
          <cell r="E1629" t="str">
            <v>E 31ST ST &amp; BEAUMONT AV</v>
          </cell>
          <cell r="F1629">
            <v>6</v>
          </cell>
          <cell r="G1629">
            <v>7</v>
          </cell>
          <cell r="H1629">
            <v>13</v>
          </cell>
          <cell r="I1629">
            <v>37.798923000000002</v>
          </cell>
          <cell r="J1629">
            <v>-122.229658</v>
          </cell>
          <cell r="K1629" t="str">
            <v>OAKLAND</v>
          </cell>
          <cell r="L1629" t="str">
            <v>ALAMEDA</v>
          </cell>
          <cell r="M1629">
            <v>2</v>
          </cell>
        </row>
        <row r="1630">
          <cell r="A1630">
            <v>53336</v>
          </cell>
          <cell r="B1630" t="str">
            <v>WEEKDAY</v>
          </cell>
          <cell r="C1630">
            <v>320</v>
          </cell>
          <cell r="D1630">
            <v>1009400</v>
          </cell>
          <cell r="E1630" t="str">
            <v>E 31ST ST &amp; STUART ST</v>
          </cell>
          <cell r="F1630">
            <v>96</v>
          </cell>
          <cell r="G1630">
            <v>47</v>
          </cell>
          <cell r="H1630">
            <v>143</v>
          </cell>
          <cell r="I1630">
            <v>37.799306000000001</v>
          </cell>
          <cell r="J1630">
            <v>-122.23168</v>
          </cell>
          <cell r="K1630" t="str">
            <v>OAKLAND</v>
          </cell>
          <cell r="L1630" t="str">
            <v>ALAMEDA</v>
          </cell>
          <cell r="M1630">
            <v>2</v>
          </cell>
        </row>
        <row r="1631">
          <cell r="A1631">
            <v>55337</v>
          </cell>
          <cell r="B1631" t="str">
            <v>WEEKDAY</v>
          </cell>
          <cell r="C1631">
            <v>387</v>
          </cell>
          <cell r="D1631">
            <v>1009410</v>
          </cell>
          <cell r="E1631" t="str">
            <v>E 31ST ST &amp; STUART ST</v>
          </cell>
          <cell r="F1631">
            <v>44</v>
          </cell>
          <cell r="G1631">
            <v>77</v>
          </cell>
          <cell r="H1631">
            <v>121</v>
          </cell>
          <cell r="I1631">
            <v>37.799377999999997</v>
          </cell>
          <cell r="J1631">
            <v>-122.231646</v>
          </cell>
          <cell r="K1631" t="str">
            <v>OAKLAND</v>
          </cell>
          <cell r="L1631" t="str">
            <v>ALAMEDA</v>
          </cell>
          <cell r="M1631">
            <v>2</v>
          </cell>
        </row>
        <row r="1632">
          <cell r="A1632">
            <v>50899</v>
          </cell>
          <cell r="B1632" t="str">
            <v>WEEKDAY</v>
          </cell>
          <cell r="C1632">
            <v>3760</v>
          </cell>
          <cell r="D1632">
            <v>1009430</v>
          </cell>
          <cell r="E1632" t="str">
            <v>E 31ST ST &amp; VALLECITO PL</v>
          </cell>
          <cell r="F1632">
            <v>2</v>
          </cell>
          <cell r="G1632">
            <v>1</v>
          </cell>
          <cell r="H1632">
            <v>3</v>
          </cell>
          <cell r="I1632">
            <v>37.799657000000003</v>
          </cell>
          <cell r="J1632">
            <v>-122.23309999999999</v>
          </cell>
          <cell r="K1632" t="str">
            <v>OAKLAND</v>
          </cell>
          <cell r="L1632" t="str">
            <v>ALAMEDA</v>
          </cell>
          <cell r="M1632">
            <v>2</v>
          </cell>
        </row>
        <row r="1633">
          <cell r="A1633">
            <v>53441</v>
          </cell>
          <cell r="B1633" t="str">
            <v>WEEKDAY</v>
          </cell>
          <cell r="C1633">
            <v>1761</v>
          </cell>
          <cell r="D1633">
            <v>1009840</v>
          </cell>
          <cell r="E1633" t="str">
            <v>EMBARCADERO W &amp; BROADWAY</v>
          </cell>
          <cell r="F1633">
            <v>3</v>
          </cell>
          <cell r="G1633">
            <v>19</v>
          </cell>
          <cell r="H1633">
            <v>21</v>
          </cell>
          <cell r="I1633">
            <v>37.795135000000002</v>
          </cell>
          <cell r="J1633">
            <v>-122.276428</v>
          </cell>
          <cell r="K1633" t="str">
            <v>OAKLAND</v>
          </cell>
          <cell r="L1633" t="str">
            <v>ALAMEDA</v>
          </cell>
          <cell r="M1633">
            <v>2</v>
          </cell>
        </row>
        <row r="1634">
          <cell r="A1634">
            <v>57466</v>
          </cell>
          <cell r="B1634" t="str">
            <v>WEEKDAY</v>
          </cell>
          <cell r="C1634">
            <v>1588</v>
          </cell>
          <cell r="D1634">
            <v>1009850</v>
          </cell>
          <cell r="E1634" t="str">
            <v>EMBARCADERO W &amp; FRANKLIN ST</v>
          </cell>
          <cell r="F1634">
            <v>21</v>
          </cell>
          <cell r="G1634">
            <v>4</v>
          </cell>
          <cell r="H1634">
            <v>25</v>
          </cell>
          <cell r="I1634">
            <v>37.795084000000003</v>
          </cell>
          <cell r="J1634">
            <v>-122.275651</v>
          </cell>
          <cell r="K1634" t="str">
            <v>OAKLAND</v>
          </cell>
          <cell r="L1634" t="str">
            <v>ALAMEDA</v>
          </cell>
          <cell r="M1634">
            <v>2</v>
          </cell>
        </row>
        <row r="1635">
          <cell r="A1635">
            <v>56063</v>
          </cell>
          <cell r="B1635" t="str">
            <v>WEEKDAY</v>
          </cell>
          <cell r="C1635">
            <v>2885</v>
          </cell>
          <cell r="D1635">
            <v>1009860</v>
          </cell>
          <cell r="E1635" t="str">
            <v>EMBARCADERO W &amp; FRANKLIN ST</v>
          </cell>
          <cell r="F1635">
            <v>1</v>
          </cell>
          <cell r="G1635">
            <v>7</v>
          </cell>
          <cell r="H1635">
            <v>8</v>
          </cell>
          <cell r="I1635">
            <v>37.794716000000001</v>
          </cell>
          <cell r="J1635">
            <v>-122.27539299999999</v>
          </cell>
          <cell r="K1635" t="str">
            <v>OAKLAND</v>
          </cell>
          <cell r="L1635" t="str">
            <v>ALAMEDA</v>
          </cell>
          <cell r="M1635">
            <v>2</v>
          </cell>
        </row>
        <row r="1636">
          <cell r="A1636">
            <v>56069</v>
          </cell>
          <cell r="B1636" t="str">
            <v>WEEKDAY</v>
          </cell>
          <cell r="C1636">
            <v>4773</v>
          </cell>
          <cell r="D1636">
            <v>1009990</v>
          </cell>
          <cell r="E1636" t="str">
            <v>FLORENCE AV &amp; ALTA RD</v>
          </cell>
          <cell r="F1636">
            <v>0</v>
          </cell>
          <cell r="G1636">
            <v>0</v>
          </cell>
          <cell r="H1636">
            <v>0</v>
          </cell>
          <cell r="I1636">
            <v>37.841033000000003</v>
          </cell>
          <cell r="J1636">
            <v>-122.230682</v>
          </cell>
          <cell r="K1636" t="str">
            <v>OAKLAND</v>
          </cell>
          <cell r="L1636" t="str">
            <v>ALAMEDA</v>
          </cell>
          <cell r="M1636">
            <v>2</v>
          </cell>
        </row>
        <row r="1637">
          <cell r="A1637">
            <v>56095</v>
          </cell>
          <cell r="B1637" t="str">
            <v>WEEKDAY</v>
          </cell>
          <cell r="C1637">
            <v>3142</v>
          </cell>
          <cell r="D1637">
            <v>1010000</v>
          </cell>
          <cell r="E1637" t="str">
            <v>FLORENCE AV &amp; BROADWAY TER</v>
          </cell>
          <cell r="F1637">
            <v>2</v>
          </cell>
          <cell r="G1637">
            <v>4</v>
          </cell>
          <cell r="H1637">
            <v>7</v>
          </cell>
          <cell r="I1637">
            <v>37.842131000000002</v>
          </cell>
          <cell r="J1637">
            <v>-122.229409</v>
          </cell>
          <cell r="K1637" t="str">
            <v>OAKLAND</v>
          </cell>
          <cell r="L1637" t="str">
            <v>ALAMEDA</v>
          </cell>
          <cell r="M1637">
            <v>2</v>
          </cell>
        </row>
        <row r="1638">
          <cell r="A1638">
            <v>57896</v>
          </cell>
          <cell r="B1638" t="str">
            <v>WEEKDAY</v>
          </cell>
          <cell r="C1638">
            <v>3755</v>
          </cell>
          <cell r="D1638">
            <v>1010010</v>
          </cell>
          <cell r="E1638" t="str">
            <v>FLORENCE AV &amp; BROADWAY TER</v>
          </cell>
          <cell r="F1638">
            <v>1</v>
          </cell>
          <cell r="G1638">
            <v>3</v>
          </cell>
          <cell r="H1638">
            <v>3</v>
          </cell>
          <cell r="I1638">
            <v>37.842348999999999</v>
          </cell>
          <cell r="J1638">
            <v>-122.229112</v>
          </cell>
          <cell r="K1638" t="str">
            <v>OAKLAND</v>
          </cell>
          <cell r="L1638" t="str">
            <v>ALAMEDA</v>
          </cell>
          <cell r="M1638">
            <v>2</v>
          </cell>
        </row>
        <row r="1639">
          <cell r="A1639">
            <v>50127</v>
          </cell>
          <cell r="B1639" t="str">
            <v>WEEKDAY</v>
          </cell>
          <cell r="C1639">
            <v>4703</v>
          </cell>
          <cell r="D1639">
            <v>1010020</v>
          </cell>
          <cell r="E1639" t="str">
            <v>FLORENCE AV &amp; HERMOSA AV</v>
          </cell>
          <cell r="F1639">
            <v>0</v>
          </cell>
          <cell r="G1639">
            <v>0</v>
          </cell>
          <cell r="H1639">
            <v>0</v>
          </cell>
          <cell r="I1639">
            <v>37.840688</v>
          </cell>
          <cell r="J1639">
            <v>-122.229816</v>
          </cell>
          <cell r="K1639" t="str">
            <v>OAKLAND</v>
          </cell>
          <cell r="L1639" t="str">
            <v>ALAMEDA</v>
          </cell>
          <cell r="M1639">
            <v>2</v>
          </cell>
        </row>
        <row r="1640">
          <cell r="A1640">
            <v>56096</v>
          </cell>
          <cell r="B1640" t="str">
            <v>WEEKDAY</v>
          </cell>
          <cell r="C1640">
            <v>5005</v>
          </cell>
          <cell r="D1640">
            <v>1010030</v>
          </cell>
          <cell r="E1640" t="str">
            <v>FLORENCE AV &amp; MODOC AV</v>
          </cell>
          <cell r="F1640">
            <v>0</v>
          </cell>
          <cell r="G1640">
            <v>0</v>
          </cell>
          <cell r="H1640">
            <v>0</v>
          </cell>
          <cell r="I1640">
            <v>37.839101999999997</v>
          </cell>
          <cell r="J1640">
            <v>-122.228341</v>
          </cell>
          <cell r="K1640" t="str">
            <v>OAKLAND</v>
          </cell>
          <cell r="L1640" t="str">
            <v>ALAMEDA</v>
          </cell>
          <cell r="M1640">
            <v>2</v>
          </cell>
        </row>
        <row r="1641">
          <cell r="A1641">
            <v>56152</v>
          </cell>
          <cell r="B1641" t="str">
            <v>WEEKDAY</v>
          </cell>
          <cell r="C1641">
            <v>4763</v>
          </cell>
          <cell r="D1641">
            <v>1010040</v>
          </cell>
          <cell r="E1641" t="str">
            <v>FLORENCE AV &amp; MODOC AV</v>
          </cell>
          <cell r="F1641">
            <v>0</v>
          </cell>
          <cell r="G1641">
            <v>0</v>
          </cell>
          <cell r="H1641">
            <v>0</v>
          </cell>
          <cell r="I1641">
            <v>37.839368</v>
          </cell>
          <cell r="J1641">
            <v>-122.22810800000001</v>
          </cell>
          <cell r="K1641" t="str">
            <v>OAKLAND</v>
          </cell>
          <cell r="L1641" t="str">
            <v>ALAMEDA</v>
          </cell>
          <cell r="M1641">
            <v>2</v>
          </cell>
        </row>
        <row r="1642">
          <cell r="A1642">
            <v>56153</v>
          </cell>
          <cell r="B1642" t="str">
            <v>WEEKDAY</v>
          </cell>
          <cell r="C1642">
            <v>4514</v>
          </cell>
          <cell r="D1642">
            <v>1010050</v>
          </cell>
          <cell r="E1642" t="str">
            <v>FLORENCE AV &amp; MORPETH ST</v>
          </cell>
          <cell r="F1642">
            <v>1</v>
          </cell>
          <cell r="G1642">
            <v>0</v>
          </cell>
          <cell r="H1642">
            <v>1</v>
          </cell>
          <cell r="I1642">
            <v>37.839713000000003</v>
          </cell>
          <cell r="J1642">
            <v>-122.229157</v>
          </cell>
          <cell r="K1642" t="str">
            <v>OAKLAND</v>
          </cell>
          <cell r="L1642" t="str">
            <v>ALAMEDA</v>
          </cell>
          <cell r="M1642">
            <v>2</v>
          </cell>
        </row>
        <row r="1643">
          <cell r="A1643">
            <v>51771</v>
          </cell>
          <cell r="B1643" t="str">
            <v>WEEKDAY</v>
          </cell>
          <cell r="C1643">
            <v>853</v>
          </cell>
          <cell r="D1643">
            <v>1010140</v>
          </cell>
          <cell r="E1643" t="str">
            <v>FOOTHILL BLVD &amp; 11TH AV</v>
          </cell>
          <cell r="F1643">
            <v>21</v>
          </cell>
          <cell r="G1643">
            <v>30</v>
          </cell>
          <cell r="H1643">
            <v>52</v>
          </cell>
          <cell r="I1643">
            <v>37.792605999999999</v>
          </cell>
          <cell r="J1643">
            <v>-122.24693600000001</v>
          </cell>
          <cell r="K1643" t="str">
            <v>OAKLAND</v>
          </cell>
          <cell r="L1643" t="str">
            <v>ALAMEDA</v>
          </cell>
          <cell r="M1643">
            <v>2</v>
          </cell>
        </row>
        <row r="1644">
          <cell r="A1644">
            <v>51855</v>
          </cell>
          <cell r="B1644" t="str">
            <v>WEEKDAY</v>
          </cell>
          <cell r="C1644">
            <v>1096</v>
          </cell>
          <cell r="D1644">
            <v>1010150</v>
          </cell>
          <cell r="E1644" t="str">
            <v>FOOTHILL BLVD &amp; 13TH AV</v>
          </cell>
          <cell r="F1644">
            <v>21</v>
          </cell>
          <cell r="G1644">
            <v>19</v>
          </cell>
          <cell r="H1644">
            <v>40</v>
          </cell>
          <cell r="I1644">
            <v>37.791198000000001</v>
          </cell>
          <cell r="J1644">
            <v>-122.245152</v>
          </cell>
          <cell r="K1644" t="str">
            <v>OAKLAND</v>
          </cell>
          <cell r="L1644" t="str">
            <v>ALAMEDA</v>
          </cell>
          <cell r="M1644">
            <v>2</v>
          </cell>
        </row>
        <row r="1645">
          <cell r="A1645">
            <v>58400</v>
          </cell>
          <cell r="B1645" t="str">
            <v>WEEKDAY</v>
          </cell>
          <cell r="C1645">
            <v>924</v>
          </cell>
          <cell r="D1645">
            <v>1010170</v>
          </cell>
          <cell r="E1645" t="str">
            <v>FOOTHILL BLVD &amp; 16TH AV</v>
          </cell>
          <cell r="F1645">
            <v>33</v>
          </cell>
          <cell r="G1645">
            <v>15</v>
          </cell>
          <cell r="H1645">
            <v>47</v>
          </cell>
          <cell r="I1645">
            <v>37.790028999999997</v>
          </cell>
          <cell r="J1645">
            <v>-122.24282599999999</v>
          </cell>
          <cell r="K1645" t="str">
            <v>OAKLAND</v>
          </cell>
          <cell r="L1645" t="str">
            <v>ALAMEDA</v>
          </cell>
          <cell r="M1645">
            <v>2</v>
          </cell>
        </row>
        <row r="1646">
          <cell r="A1646">
            <v>51517</v>
          </cell>
          <cell r="B1646" t="str">
            <v>WEEKDAY</v>
          </cell>
          <cell r="C1646">
            <v>946</v>
          </cell>
          <cell r="D1646">
            <v>1010180</v>
          </cell>
          <cell r="E1646" t="str">
            <v>FOOTHILL BLVD &amp; 16TH AV</v>
          </cell>
          <cell r="F1646">
            <v>17</v>
          </cell>
          <cell r="G1646">
            <v>29</v>
          </cell>
          <cell r="H1646">
            <v>46</v>
          </cell>
          <cell r="I1646">
            <v>37.789968999999999</v>
          </cell>
          <cell r="J1646">
            <v>-122.242448</v>
          </cell>
          <cell r="K1646" t="str">
            <v>OAKLAND</v>
          </cell>
          <cell r="L1646" t="str">
            <v>ALAMEDA</v>
          </cell>
          <cell r="M1646">
            <v>2</v>
          </cell>
        </row>
        <row r="1647">
          <cell r="A1647">
            <v>55336</v>
          </cell>
          <cell r="B1647" t="str">
            <v>WEEKDAY</v>
          </cell>
          <cell r="C1647">
            <v>496</v>
          </cell>
          <cell r="D1647">
            <v>1010240</v>
          </cell>
          <cell r="E1647" t="str">
            <v>FOOTHILL BLVD &amp; 23RD AV</v>
          </cell>
          <cell r="F1647">
            <v>37</v>
          </cell>
          <cell r="G1647">
            <v>60</v>
          </cell>
          <cell r="H1647">
            <v>97</v>
          </cell>
          <cell r="I1647">
            <v>37.785347000000002</v>
          </cell>
          <cell r="J1647">
            <v>-122.234397</v>
          </cell>
          <cell r="K1647" t="str">
            <v>OAKLAND</v>
          </cell>
          <cell r="L1647" t="str">
            <v>ALAMEDA</v>
          </cell>
          <cell r="M1647">
            <v>2</v>
          </cell>
        </row>
        <row r="1648">
          <cell r="A1648">
            <v>54448</v>
          </cell>
          <cell r="B1648" t="str">
            <v>WEEKDAY</v>
          </cell>
          <cell r="C1648">
            <v>397</v>
          </cell>
          <cell r="D1648">
            <v>1010250</v>
          </cell>
          <cell r="E1648" t="str">
            <v>FOOTHILL BLVD &amp; 23RD AV</v>
          </cell>
          <cell r="F1648">
            <v>80</v>
          </cell>
          <cell r="G1648">
            <v>40</v>
          </cell>
          <cell r="H1648">
            <v>120</v>
          </cell>
          <cell r="I1648">
            <v>37.785165999999997</v>
          </cell>
          <cell r="J1648">
            <v>-122.234381</v>
          </cell>
          <cell r="K1648" t="str">
            <v>OAKLAND</v>
          </cell>
          <cell r="L1648" t="str">
            <v>ALAMEDA</v>
          </cell>
          <cell r="M1648">
            <v>2</v>
          </cell>
        </row>
        <row r="1649">
          <cell r="A1649">
            <v>59779</v>
          </cell>
          <cell r="B1649" t="str">
            <v>WEEKDAY</v>
          </cell>
          <cell r="C1649">
            <v>1274</v>
          </cell>
          <cell r="D1649">
            <v>1010260</v>
          </cell>
          <cell r="E1649" t="str">
            <v>FOOTHILL BLVD &amp; 24TH AV</v>
          </cell>
          <cell r="F1649">
            <v>15</v>
          </cell>
          <cell r="G1649">
            <v>18</v>
          </cell>
          <cell r="H1649">
            <v>33</v>
          </cell>
          <cell r="I1649">
            <v>37.784706</v>
          </cell>
          <cell r="J1649">
            <v>-122.232564</v>
          </cell>
          <cell r="K1649" t="str">
            <v>OAKLAND</v>
          </cell>
          <cell r="L1649" t="str">
            <v>ALAMEDA</v>
          </cell>
          <cell r="M1649">
            <v>2</v>
          </cell>
        </row>
        <row r="1650">
          <cell r="A1650">
            <v>55150</v>
          </cell>
          <cell r="B1650" t="str">
            <v>WEEKDAY</v>
          </cell>
          <cell r="C1650">
            <v>1181</v>
          </cell>
          <cell r="D1650">
            <v>1010270</v>
          </cell>
          <cell r="E1650" t="str">
            <v>FOOTHILL BLVD &amp; 24TH AV</v>
          </cell>
          <cell r="F1650">
            <v>20</v>
          </cell>
          <cell r="G1650">
            <v>17</v>
          </cell>
          <cell r="H1650">
            <v>37</v>
          </cell>
          <cell r="I1650">
            <v>37.784795000000003</v>
          </cell>
          <cell r="J1650">
            <v>-122.231897</v>
          </cell>
          <cell r="K1650" t="str">
            <v>OAKLAND</v>
          </cell>
          <cell r="L1650" t="str">
            <v>ALAMEDA</v>
          </cell>
          <cell r="M1650">
            <v>2</v>
          </cell>
        </row>
        <row r="1651">
          <cell r="A1651">
            <v>59956</v>
          </cell>
          <cell r="B1651" t="str">
            <v>WEEKDAY</v>
          </cell>
          <cell r="C1651">
            <v>949</v>
          </cell>
          <cell r="D1651">
            <v>1010280</v>
          </cell>
          <cell r="E1651" t="str">
            <v>FOOTHILL BLVD &amp; 25TH AV</v>
          </cell>
          <cell r="F1651">
            <v>16</v>
          </cell>
          <cell r="G1651">
            <v>30</v>
          </cell>
          <cell r="H1651">
            <v>46</v>
          </cell>
          <cell r="I1651">
            <v>37.784581000000003</v>
          </cell>
          <cell r="J1651">
            <v>-122.230475</v>
          </cell>
          <cell r="K1651" t="str">
            <v>OAKLAND</v>
          </cell>
          <cell r="L1651" t="str">
            <v>ALAMEDA</v>
          </cell>
          <cell r="M1651">
            <v>2</v>
          </cell>
        </row>
        <row r="1652">
          <cell r="A1652">
            <v>52900</v>
          </cell>
          <cell r="B1652" t="str">
            <v>WEEKDAY</v>
          </cell>
          <cell r="C1652">
            <v>794</v>
          </cell>
          <cell r="D1652">
            <v>1010290</v>
          </cell>
          <cell r="E1652" t="str">
            <v>FOOTHILL BLVD &amp; 26TH AV</v>
          </cell>
          <cell r="F1652">
            <v>39</v>
          </cell>
          <cell r="G1652">
            <v>17</v>
          </cell>
          <cell r="H1652">
            <v>55</v>
          </cell>
          <cell r="I1652">
            <v>37.784649999999999</v>
          </cell>
          <cell r="J1652">
            <v>-122.22942500000001</v>
          </cell>
          <cell r="K1652" t="str">
            <v>OAKLAND</v>
          </cell>
          <cell r="L1652" t="str">
            <v>ALAMEDA</v>
          </cell>
          <cell r="M1652">
            <v>2</v>
          </cell>
        </row>
        <row r="1653">
          <cell r="A1653">
            <v>55233</v>
          </cell>
          <cell r="B1653" t="str">
            <v>WEEKDAY</v>
          </cell>
          <cell r="C1653">
            <v>589</v>
          </cell>
          <cell r="D1653">
            <v>1010300</v>
          </cell>
          <cell r="E1653" t="str">
            <v>FOOTHILL BLVD &amp; 27TH AV</v>
          </cell>
          <cell r="F1653">
            <v>52</v>
          </cell>
          <cell r="G1653">
            <v>27</v>
          </cell>
          <cell r="H1653">
            <v>79</v>
          </cell>
          <cell r="I1653">
            <v>37.784545000000001</v>
          </cell>
          <cell r="J1653">
            <v>-122.227711</v>
          </cell>
          <cell r="K1653" t="str">
            <v>OAKLAND</v>
          </cell>
          <cell r="L1653" t="str">
            <v>ALAMEDA</v>
          </cell>
          <cell r="M1653">
            <v>2</v>
          </cell>
        </row>
        <row r="1654">
          <cell r="A1654">
            <v>55433</v>
          </cell>
          <cell r="B1654" t="str">
            <v>WEEKDAY</v>
          </cell>
          <cell r="C1654">
            <v>478</v>
          </cell>
          <cell r="D1654">
            <v>1010310</v>
          </cell>
          <cell r="E1654" t="str">
            <v>FOOTHILL BLVD &amp; 27TH AV</v>
          </cell>
          <cell r="F1654">
            <v>35</v>
          </cell>
          <cell r="G1654">
            <v>66</v>
          </cell>
          <cell r="H1654">
            <v>101</v>
          </cell>
          <cell r="I1654">
            <v>37.784446000000003</v>
          </cell>
          <cell r="J1654">
            <v>-122.228168</v>
          </cell>
          <cell r="K1654" t="str">
            <v>OAKLAND</v>
          </cell>
          <cell r="L1654" t="str">
            <v>ALAMEDA</v>
          </cell>
          <cell r="M1654">
            <v>2</v>
          </cell>
        </row>
        <row r="1655">
          <cell r="A1655">
            <v>55323</v>
          </cell>
          <cell r="B1655" t="str">
            <v>WEEKDAY</v>
          </cell>
          <cell r="C1655">
            <v>816</v>
          </cell>
          <cell r="D1655">
            <v>1010320</v>
          </cell>
          <cell r="E1655" t="str">
            <v>FOOTHILL BLVD &amp; 28TH AV</v>
          </cell>
          <cell r="F1655">
            <v>26</v>
          </cell>
          <cell r="G1655">
            <v>27</v>
          </cell>
          <cell r="H1655">
            <v>54</v>
          </cell>
          <cell r="I1655">
            <v>37.784289000000001</v>
          </cell>
          <cell r="J1655">
            <v>-122.225773</v>
          </cell>
          <cell r="K1655" t="str">
            <v>OAKLAND</v>
          </cell>
          <cell r="L1655" t="str">
            <v>ALAMEDA</v>
          </cell>
          <cell r="M1655">
            <v>2</v>
          </cell>
        </row>
        <row r="1656">
          <cell r="A1656">
            <v>51775</v>
          </cell>
          <cell r="B1656" t="str">
            <v>WEEKDAY</v>
          </cell>
          <cell r="C1656">
            <v>975</v>
          </cell>
          <cell r="D1656">
            <v>1010330</v>
          </cell>
          <cell r="E1656" t="str">
            <v>FOOTHILL BLVD &amp; 28TH AV</v>
          </cell>
          <cell r="F1656">
            <v>15</v>
          </cell>
          <cell r="G1656">
            <v>30</v>
          </cell>
          <cell r="H1656">
            <v>45</v>
          </cell>
          <cell r="I1656">
            <v>37.784401000000003</v>
          </cell>
          <cell r="J1656">
            <v>-122.225404</v>
          </cell>
          <cell r="K1656" t="str">
            <v>OAKLAND</v>
          </cell>
          <cell r="L1656" t="str">
            <v>ALAMEDA</v>
          </cell>
          <cell r="M1656">
            <v>2</v>
          </cell>
        </row>
        <row r="1657">
          <cell r="A1657">
            <v>56689</v>
          </cell>
          <cell r="B1657" t="str">
            <v>WEEKDAY</v>
          </cell>
          <cell r="C1657">
            <v>987</v>
          </cell>
          <cell r="D1657">
            <v>1010340</v>
          </cell>
          <cell r="E1657" t="str">
            <v>FOOTHILL BLVD &amp; 2ND AV</v>
          </cell>
          <cell r="F1657">
            <v>10</v>
          </cell>
          <cell r="G1657">
            <v>35</v>
          </cell>
          <cell r="H1657">
            <v>44</v>
          </cell>
          <cell r="I1657">
            <v>37.799259999999997</v>
          </cell>
          <cell r="J1657">
            <v>-122.254302</v>
          </cell>
          <cell r="K1657" t="str">
            <v>OAKLAND</v>
          </cell>
          <cell r="L1657" t="str">
            <v>ALAMEDA</v>
          </cell>
          <cell r="M1657">
            <v>2</v>
          </cell>
        </row>
        <row r="1658">
          <cell r="A1658">
            <v>59997</v>
          </cell>
          <cell r="B1658" t="str">
            <v>WEEKDAY</v>
          </cell>
          <cell r="C1658">
            <v>297</v>
          </cell>
          <cell r="D1658">
            <v>1010360</v>
          </cell>
          <cell r="E1658" t="str">
            <v>FOOTHILL BLVD &amp; 35TH AV</v>
          </cell>
          <cell r="F1658">
            <v>93</v>
          </cell>
          <cell r="G1658">
            <v>61</v>
          </cell>
          <cell r="H1658">
            <v>154</v>
          </cell>
          <cell r="I1658">
            <v>37.781807000000001</v>
          </cell>
          <cell r="J1658">
            <v>-122.219084</v>
          </cell>
          <cell r="K1658" t="str">
            <v>OAKLAND</v>
          </cell>
          <cell r="L1658" t="str">
            <v>ALAMEDA</v>
          </cell>
          <cell r="M1658">
            <v>2</v>
          </cell>
        </row>
        <row r="1659">
          <cell r="A1659">
            <v>53400</v>
          </cell>
          <cell r="B1659" t="str">
            <v>WEEKDAY</v>
          </cell>
          <cell r="C1659">
            <v>503</v>
          </cell>
          <cell r="D1659">
            <v>1010390</v>
          </cell>
          <cell r="E1659" t="str">
            <v>FOOTHILL BLVD &amp; 38TH AV</v>
          </cell>
          <cell r="F1659">
            <v>44</v>
          </cell>
          <cell r="G1659">
            <v>51</v>
          </cell>
          <cell r="H1659">
            <v>95</v>
          </cell>
          <cell r="I1659">
            <v>37.779083999999997</v>
          </cell>
          <cell r="J1659">
            <v>-122.216863</v>
          </cell>
          <cell r="K1659" t="str">
            <v>OAKLAND</v>
          </cell>
          <cell r="L1659" t="str">
            <v>ALAMEDA</v>
          </cell>
          <cell r="M1659">
            <v>2</v>
          </cell>
        </row>
        <row r="1660">
          <cell r="A1660">
            <v>54945</v>
          </cell>
          <cell r="B1660" t="str">
            <v>WEEKDAY</v>
          </cell>
          <cell r="C1660">
            <v>742</v>
          </cell>
          <cell r="D1660">
            <v>1010400</v>
          </cell>
          <cell r="E1660" t="str">
            <v>FOOTHILL BLVD &amp; 3RD AV</v>
          </cell>
          <cell r="F1660">
            <v>11</v>
          </cell>
          <cell r="G1660">
            <v>49</v>
          </cell>
          <cell r="H1660">
            <v>60</v>
          </cell>
          <cell r="I1660">
            <v>37.798476999999998</v>
          </cell>
          <cell r="J1660">
            <v>-122.25353699999999</v>
          </cell>
          <cell r="K1660" t="str">
            <v>OAKLAND</v>
          </cell>
          <cell r="L1660" t="str">
            <v>ALAMEDA</v>
          </cell>
          <cell r="M1660">
            <v>2</v>
          </cell>
        </row>
        <row r="1661">
          <cell r="A1661">
            <v>51355</v>
          </cell>
          <cell r="B1661" t="str">
            <v>WEEKDAY</v>
          </cell>
          <cell r="C1661">
            <v>671</v>
          </cell>
          <cell r="D1661">
            <v>1010420</v>
          </cell>
          <cell r="E1661" t="str">
            <v>FOOTHILL BLVD &amp; 41ST AV</v>
          </cell>
          <cell r="F1661">
            <v>33</v>
          </cell>
          <cell r="G1661">
            <v>35</v>
          </cell>
          <cell r="H1661">
            <v>68</v>
          </cell>
          <cell r="I1661">
            <v>37.776528999999996</v>
          </cell>
          <cell r="J1661">
            <v>-122.214018</v>
          </cell>
          <cell r="K1661" t="str">
            <v>OAKLAND</v>
          </cell>
          <cell r="L1661" t="str">
            <v>ALAMEDA</v>
          </cell>
          <cell r="M1661">
            <v>2</v>
          </cell>
        </row>
        <row r="1662">
          <cell r="A1662">
            <v>59905</v>
          </cell>
          <cell r="B1662" t="str">
            <v>WEEKDAY</v>
          </cell>
          <cell r="C1662">
            <v>1609</v>
          </cell>
          <cell r="D1662">
            <v>1010490</v>
          </cell>
          <cell r="E1662" t="str">
            <v>FOOTHILL BLVD &amp; 5TH AV</v>
          </cell>
          <cell r="F1662">
            <v>8</v>
          </cell>
          <cell r="G1662">
            <v>16</v>
          </cell>
          <cell r="H1662">
            <v>24</v>
          </cell>
          <cell r="I1662">
            <v>37.797243000000002</v>
          </cell>
          <cell r="J1662">
            <v>-122.25211899999999</v>
          </cell>
          <cell r="K1662" t="str">
            <v>OAKLAND</v>
          </cell>
          <cell r="L1662" t="str">
            <v>ALAMEDA</v>
          </cell>
          <cell r="M1662">
            <v>2</v>
          </cell>
        </row>
        <row r="1663">
          <cell r="A1663">
            <v>59455</v>
          </cell>
          <cell r="B1663" t="str">
            <v>WEEKDAY</v>
          </cell>
          <cell r="C1663">
            <v>1050</v>
          </cell>
          <cell r="D1663">
            <v>1010570</v>
          </cell>
          <cell r="E1663" t="str">
            <v>FOOTHILL BLVD &amp; 6TH AV</v>
          </cell>
          <cell r="F1663">
            <v>22</v>
          </cell>
          <cell r="G1663">
            <v>19</v>
          </cell>
          <cell r="H1663">
            <v>42</v>
          </cell>
          <cell r="I1663">
            <v>37.796298</v>
          </cell>
          <cell r="J1663">
            <v>-122.25106599999999</v>
          </cell>
          <cell r="K1663" t="str">
            <v>OAKLAND</v>
          </cell>
          <cell r="L1663" t="str">
            <v>ALAMEDA</v>
          </cell>
          <cell r="M1663">
            <v>2</v>
          </cell>
        </row>
        <row r="1664">
          <cell r="A1664">
            <v>53233</v>
          </cell>
          <cell r="B1664" t="str">
            <v>WEEKDAY</v>
          </cell>
          <cell r="C1664">
            <v>720</v>
          </cell>
          <cell r="D1664">
            <v>1010580</v>
          </cell>
          <cell r="E1664" t="str">
            <v>FOOTHILL BLVD &amp; 8TH AV</v>
          </cell>
          <cell r="F1664">
            <v>28</v>
          </cell>
          <cell r="G1664">
            <v>35</v>
          </cell>
          <cell r="H1664">
            <v>63</v>
          </cell>
          <cell r="I1664">
            <v>37.794797000000003</v>
          </cell>
          <cell r="J1664">
            <v>-122.24940599999999</v>
          </cell>
          <cell r="K1664" t="str">
            <v>OAKLAND</v>
          </cell>
          <cell r="L1664" t="str">
            <v>ALAMEDA</v>
          </cell>
          <cell r="M1664">
            <v>2</v>
          </cell>
        </row>
        <row r="1665">
          <cell r="A1665">
            <v>57222</v>
          </cell>
          <cell r="B1665" t="str">
            <v>WEEKDAY</v>
          </cell>
          <cell r="C1665">
            <v>89</v>
          </cell>
          <cell r="D1665">
            <v>1010670</v>
          </cell>
          <cell r="E1665" t="str">
            <v>FOOTHILL BLVD &amp; FRUITVALE AV</v>
          </cell>
          <cell r="F1665">
            <v>192</v>
          </cell>
          <cell r="G1665">
            <v>148</v>
          </cell>
          <cell r="H1665">
            <v>340</v>
          </cell>
          <cell r="I1665">
            <v>37.783611999999998</v>
          </cell>
          <cell r="J1665">
            <v>-122.222542</v>
          </cell>
          <cell r="K1665" t="str">
            <v>OAKLAND</v>
          </cell>
          <cell r="L1665" t="str">
            <v>ALAMEDA</v>
          </cell>
          <cell r="M1665">
            <v>2</v>
          </cell>
        </row>
        <row r="1666">
          <cell r="A1666">
            <v>56660</v>
          </cell>
          <cell r="B1666" t="str">
            <v>WEEKDAY</v>
          </cell>
          <cell r="C1666">
            <v>102</v>
          </cell>
          <cell r="D1666">
            <v>1010680</v>
          </cell>
          <cell r="E1666" t="str">
            <v>FOOTHILL BLVD &amp; FRUITVALE AV</v>
          </cell>
          <cell r="F1666">
            <v>146</v>
          </cell>
          <cell r="G1666">
            <v>167</v>
          </cell>
          <cell r="H1666">
            <v>313</v>
          </cell>
          <cell r="I1666">
            <v>37.783873</v>
          </cell>
          <cell r="J1666">
            <v>-122.22302500000001</v>
          </cell>
          <cell r="K1666" t="str">
            <v>OAKLAND</v>
          </cell>
          <cell r="L1666" t="str">
            <v>ALAMEDA</v>
          </cell>
          <cell r="M1666">
            <v>2</v>
          </cell>
        </row>
        <row r="1667">
          <cell r="A1667">
            <v>54400</v>
          </cell>
          <cell r="B1667" t="str">
            <v>WEEKDAY</v>
          </cell>
          <cell r="C1667">
            <v>188</v>
          </cell>
          <cell r="D1667">
            <v>1010720</v>
          </cell>
          <cell r="E1667" t="str">
            <v>FOOTHILL BLVD &amp; HIGH ST</v>
          </cell>
          <cell r="F1667">
            <v>114</v>
          </cell>
          <cell r="G1667">
            <v>119</v>
          </cell>
          <cell r="H1667">
            <v>233</v>
          </cell>
          <cell r="I1667">
            <v>37.774819999999998</v>
          </cell>
          <cell r="J1667">
            <v>-122.21208300000001</v>
          </cell>
          <cell r="K1667" t="str">
            <v>OAKLAND</v>
          </cell>
          <cell r="L1667" t="str">
            <v>ALAMEDA</v>
          </cell>
          <cell r="M1667">
            <v>2</v>
          </cell>
        </row>
        <row r="1668">
          <cell r="A1668">
            <v>55400</v>
          </cell>
          <cell r="B1668" t="str">
            <v>WEEKDAY</v>
          </cell>
          <cell r="C1668">
            <v>694</v>
          </cell>
          <cell r="D1668">
            <v>1010920</v>
          </cell>
          <cell r="E1668" t="str">
            <v>FRUITVALE AV &amp; BLOSSOM ST</v>
          </cell>
          <cell r="F1668">
            <v>52</v>
          </cell>
          <cell r="G1668">
            <v>14</v>
          </cell>
          <cell r="H1668">
            <v>65</v>
          </cell>
          <cell r="I1668">
            <v>37.789524999999998</v>
          </cell>
          <cell r="J1668">
            <v>-122.220533</v>
          </cell>
          <cell r="K1668" t="str">
            <v>OAKLAND</v>
          </cell>
          <cell r="L1668" t="str">
            <v>ALAMEDA</v>
          </cell>
          <cell r="M1668">
            <v>2</v>
          </cell>
        </row>
        <row r="1669">
          <cell r="A1669">
            <v>54844</v>
          </cell>
          <cell r="B1669" t="str">
            <v>WEEKDAY</v>
          </cell>
          <cell r="C1669">
            <v>1327</v>
          </cell>
          <cell r="D1669">
            <v>1010960</v>
          </cell>
          <cell r="E1669" t="str">
            <v>FRUITVALE AV &amp; CASTELLO ST</v>
          </cell>
          <cell r="F1669">
            <v>24</v>
          </cell>
          <cell r="G1669">
            <v>8</v>
          </cell>
          <cell r="H1669">
            <v>32</v>
          </cell>
          <cell r="I1669">
            <v>37.796897000000001</v>
          </cell>
          <cell r="J1669">
            <v>-122.217569</v>
          </cell>
          <cell r="K1669" t="str">
            <v>OAKLAND</v>
          </cell>
          <cell r="L1669" t="str">
            <v>ALAMEDA</v>
          </cell>
          <cell r="M1669">
            <v>2</v>
          </cell>
        </row>
        <row r="1670">
          <cell r="A1670">
            <v>50112</v>
          </cell>
          <cell r="B1670" t="str">
            <v>WEEKDAY</v>
          </cell>
          <cell r="C1670">
            <v>405</v>
          </cell>
          <cell r="D1670">
            <v>1011000</v>
          </cell>
          <cell r="E1670" t="str">
            <v>FRUITVALE AV &amp; INTERNATIONAL</v>
          </cell>
          <cell r="F1670">
            <v>20</v>
          </cell>
          <cell r="G1670">
            <v>99</v>
          </cell>
          <cell r="H1670">
            <v>119</v>
          </cell>
          <cell r="I1670">
            <v>37.777374000000002</v>
          </cell>
          <cell r="J1670">
            <v>-122.22608200000001</v>
          </cell>
          <cell r="K1670" t="str">
            <v>OAKLAND</v>
          </cell>
          <cell r="L1670" t="str">
            <v>ALAMEDA</v>
          </cell>
          <cell r="M1670">
            <v>2</v>
          </cell>
        </row>
        <row r="1671">
          <cell r="A1671">
            <v>51223</v>
          </cell>
          <cell r="B1671" t="str">
            <v>WEEKDAY</v>
          </cell>
          <cell r="C1671">
            <v>1215</v>
          </cell>
          <cell r="D1671">
            <v>1011010</v>
          </cell>
          <cell r="E1671" t="str">
            <v>FRUITVALE AV &amp; E 16TH ST</v>
          </cell>
          <cell r="F1671">
            <v>14</v>
          </cell>
          <cell r="G1671">
            <v>21</v>
          </cell>
          <cell r="H1671">
            <v>36</v>
          </cell>
          <cell r="I1671">
            <v>37.780437999999997</v>
          </cell>
          <cell r="J1671">
            <v>-122.224507</v>
          </cell>
          <cell r="K1671" t="str">
            <v>OAKLAND</v>
          </cell>
          <cell r="L1671" t="str">
            <v>ALAMEDA</v>
          </cell>
          <cell r="M1671">
            <v>2</v>
          </cell>
        </row>
        <row r="1672">
          <cell r="A1672">
            <v>58550</v>
          </cell>
          <cell r="B1672" t="str">
            <v>WEEKDAY</v>
          </cell>
          <cell r="C1672">
            <v>906</v>
          </cell>
          <cell r="D1672">
            <v>1011050</v>
          </cell>
          <cell r="E1672" t="str">
            <v>FRUITVALE AV &amp; E 23RD ST</v>
          </cell>
          <cell r="F1672">
            <v>31</v>
          </cell>
          <cell r="G1672">
            <v>17</v>
          </cell>
          <cell r="H1672">
            <v>48</v>
          </cell>
          <cell r="I1672">
            <v>37.785744000000001</v>
          </cell>
          <cell r="J1672">
            <v>-122.222033</v>
          </cell>
          <cell r="K1672" t="str">
            <v>OAKLAND</v>
          </cell>
          <cell r="L1672" t="str">
            <v>ALAMEDA</v>
          </cell>
          <cell r="M1672">
            <v>2</v>
          </cell>
        </row>
        <row r="1673">
          <cell r="A1673">
            <v>58058</v>
          </cell>
          <cell r="B1673" t="str">
            <v>WEEKDAY</v>
          </cell>
          <cell r="C1673">
            <v>146</v>
          </cell>
          <cell r="D1673">
            <v>1011100</v>
          </cell>
          <cell r="E1673" t="str">
            <v>FRUITVALE AV &amp; E 9TH ST</v>
          </cell>
          <cell r="F1673">
            <v>176</v>
          </cell>
          <cell r="G1673">
            <v>89</v>
          </cell>
          <cell r="H1673">
            <v>264</v>
          </cell>
          <cell r="I1673">
            <v>37.773811000000002</v>
          </cell>
          <cell r="J1673">
            <v>-122.22783800000001</v>
          </cell>
          <cell r="K1673" t="str">
            <v>OAKLAND</v>
          </cell>
          <cell r="L1673" t="str">
            <v>ALAMEDA</v>
          </cell>
          <cell r="M1673">
            <v>2</v>
          </cell>
        </row>
        <row r="1674">
          <cell r="A1674">
            <v>50270</v>
          </cell>
          <cell r="B1674" t="str">
            <v>WEEKDAY</v>
          </cell>
          <cell r="C1674">
            <v>1022</v>
          </cell>
          <cell r="D1674">
            <v>1011110</v>
          </cell>
          <cell r="E1674" t="str">
            <v>FRUITVALE AV &amp; E 9TH ST</v>
          </cell>
          <cell r="F1674">
            <v>13</v>
          </cell>
          <cell r="G1674">
            <v>29</v>
          </cell>
          <cell r="H1674">
            <v>43</v>
          </cell>
          <cell r="I1674">
            <v>37.773229000000001</v>
          </cell>
          <cell r="J1674">
            <v>-122.227836</v>
          </cell>
          <cell r="K1674" t="str">
            <v>OAKLAND</v>
          </cell>
          <cell r="L1674" t="str">
            <v>ALAMEDA</v>
          </cell>
          <cell r="M1674">
            <v>2</v>
          </cell>
        </row>
        <row r="1675">
          <cell r="A1675">
            <v>55119</v>
          </cell>
          <cell r="B1675" t="str">
            <v>WEEKDAY</v>
          </cell>
          <cell r="C1675">
            <v>292</v>
          </cell>
          <cell r="D1675">
            <v>1011120</v>
          </cell>
          <cell r="E1675" t="str">
            <v>FRUITVALE AV &amp; FOOTHILL BLVD</v>
          </cell>
          <cell r="F1675">
            <v>82</v>
          </cell>
          <cell r="G1675">
            <v>73</v>
          </cell>
          <cell r="H1675">
            <v>155</v>
          </cell>
          <cell r="I1675">
            <v>37.783551000000003</v>
          </cell>
          <cell r="J1675">
            <v>-122.222943</v>
          </cell>
          <cell r="K1675" t="str">
            <v>OAKLAND</v>
          </cell>
          <cell r="L1675" t="str">
            <v>ALAMEDA</v>
          </cell>
          <cell r="M1675">
            <v>2</v>
          </cell>
        </row>
        <row r="1676">
          <cell r="A1676">
            <v>55657</v>
          </cell>
          <cell r="B1676" t="str">
            <v>WEEKDAY</v>
          </cell>
          <cell r="C1676">
            <v>1123</v>
          </cell>
          <cell r="D1676">
            <v>1011140</v>
          </cell>
          <cell r="E1676" t="str">
            <v>FRUITVALE AV &amp; LOGAN ST</v>
          </cell>
          <cell r="F1676">
            <v>25</v>
          </cell>
          <cell r="G1676">
            <v>14</v>
          </cell>
          <cell r="H1676">
            <v>39</v>
          </cell>
          <cell r="I1676">
            <v>37.787838999999998</v>
          </cell>
          <cell r="J1676">
            <v>-122.22120200000001</v>
          </cell>
          <cell r="K1676" t="str">
            <v>OAKLAND</v>
          </cell>
          <cell r="L1676" t="str">
            <v>ALAMEDA</v>
          </cell>
          <cell r="M1676">
            <v>2</v>
          </cell>
        </row>
        <row r="1677">
          <cell r="A1677">
            <v>55595</v>
          </cell>
          <cell r="B1677" t="str">
            <v>WEEKDAY</v>
          </cell>
          <cell r="C1677">
            <v>98</v>
          </cell>
          <cell r="D1677">
            <v>1011200</v>
          </cell>
          <cell r="E1677" t="str">
            <v>FRUITVALE AV &amp; MACARTHUR BLV</v>
          </cell>
          <cell r="F1677">
            <v>185</v>
          </cell>
          <cell r="G1677">
            <v>133</v>
          </cell>
          <cell r="H1677">
            <v>318</v>
          </cell>
          <cell r="I1677">
            <v>37.799531999999999</v>
          </cell>
          <cell r="J1677">
            <v>-122.216562</v>
          </cell>
          <cell r="K1677" t="str">
            <v>OAKLAND</v>
          </cell>
          <cell r="L1677" t="str">
            <v>ALAMEDA</v>
          </cell>
          <cell r="M1677">
            <v>2</v>
          </cell>
        </row>
        <row r="1678">
          <cell r="A1678">
            <v>55622</v>
          </cell>
          <cell r="B1678" t="str">
            <v>WEEKDAY</v>
          </cell>
          <cell r="C1678">
            <v>881</v>
          </cell>
          <cell r="D1678">
            <v>1011230</v>
          </cell>
          <cell r="E1678" t="str">
            <v>FRUITVALE AV &amp; MONTANA ST</v>
          </cell>
          <cell r="F1678">
            <v>32</v>
          </cell>
          <cell r="G1678">
            <v>18</v>
          </cell>
          <cell r="H1678">
            <v>50</v>
          </cell>
          <cell r="I1678">
            <v>37.798533999999997</v>
          </cell>
          <cell r="J1678">
            <v>-122.216987</v>
          </cell>
          <cell r="K1678" t="str">
            <v>OAKLAND</v>
          </cell>
          <cell r="L1678" t="str">
            <v>ALAMEDA</v>
          </cell>
          <cell r="M1678">
            <v>2</v>
          </cell>
        </row>
        <row r="1679">
          <cell r="A1679">
            <v>55539</v>
          </cell>
          <cell r="B1679" t="str">
            <v>WEEKDAY</v>
          </cell>
          <cell r="C1679">
            <v>1499</v>
          </cell>
          <cell r="D1679">
            <v>1011290</v>
          </cell>
          <cell r="E1679" t="str">
            <v>FRUITVALE BART</v>
          </cell>
          <cell r="F1679">
            <v>8</v>
          </cell>
          <cell r="G1679">
            <v>19</v>
          </cell>
          <cell r="H1679">
            <v>27</v>
          </cell>
          <cell r="I1679">
            <v>37.774996999999999</v>
          </cell>
          <cell r="J1679">
            <v>-122.22557999999999</v>
          </cell>
          <cell r="K1679" t="str">
            <v>OAKLAND</v>
          </cell>
          <cell r="L1679" t="str">
            <v>ALAMEDA</v>
          </cell>
          <cell r="M1679">
            <v>2</v>
          </cell>
        </row>
        <row r="1680">
          <cell r="A1680">
            <v>53111</v>
          </cell>
          <cell r="B1680" t="str">
            <v>WEEKDAY</v>
          </cell>
          <cell r="C1680">
            <v>333</v>
          </cell>
          <cell r="D1680">
            <v>1011300</v>
          </cell>
          <cell r="E1680" t="str">
            <v>FRUITVALE BART</v>
          </cell>
          <cell r="F1680">
            <v>36</v>
          </cell>
          <cell r="G1680">
            <v>101</v>
          </cell>
          <cell r="H1680">
            <v>137</v>
          </cell>
          <cell r="I1680">
            <v>37.775272999999999</v>
          </cell>
          <cell r="J1680">
            <v>-122.225032</v>
          </cell>
          <cell r="K1680" t="str">
            <v>OAKLAND</v>
          </cell>
          <cell r="L1680" t="str">
            <v>ALAMEDA</v>
          </cell>
          <cell r="M1680">
            <v>2</v>
          </cell>
        </row>
        <row r="1681">
          <cell r="A1681">
            <v>55355</v>
          </cell>
          <cell r="B1681" t="str">
            <v>WEEKDAY</v>
          </cell>
          <cell r="C1681">
            <v>392</v>
          </cell>
          <cell r="D1681">
            <v>1011310</v>
          </cell>
          <cell r="E1681" t="str">
            <v>FRUITVALE BART</v>
          </cell>
          <cell r="F1681">
            <v>47</v>
          </cell>
          <cell r="G1681">
            <v>73</v>
          </cell>
          <cell r="H1681">
            <v>120</v>
          </cell>
          <cell r="I1681">
            <v>37.774960999999998</v>
          </cell>
          <cell r="J1681">
            <v>-122.225447</v>
          </cell>
          <cell r="K1681" t="str">
            <v>OAKLAND</v>
          </cell>
          <cell r="L1681" t="str">
            <v>ALAMEDA</v>
          </cell>
          <cell r="M1681">
            <v>2</v>
          </cell>
        </row>
        <row r="1682">
          <cell r="A1682">
            <v>55886</v>
          </cell>
          <cell r="B1682" t="str">
            <v>WEEKDAY</v>
          </cell>
          <cell r="C1682">
            <v>61</v>
          </cell>
          <cell r="D1682">
            <v>1011320</v>
          </cell>
          <cell r="E1682" t="str">
            <v>FRUITVALE BART</v>
          </cell>
          <cell r="F1682">
            <v>193</v>
          </cell>
          <cell r="G1682">
            <v>224</v>
          </cell>
          <cell r="H1682">
            <v>417</v>
          </cell>
          <cell r="I1682">
            <v>37.775129</v>
          </cell>
          <cell r="J1682">
            <v>-122.22492099999999</v>
          </cell>
          <cell r="K1682" t="str">
            <v>OAKLAND</v>
          </cell>
          <cell r="L1682" t="str">
            <v>ALAMEDA</v>
          </cell>
          <cell r="M1682">
            <v>2</v>
          </cell>
        </row>
        <row r="1683">
          <cell r="A1683">
            <v>55522</v>
          </cell>
          <cell r="B1683" t="str">
            <v>WEEKDAY</v>
          </cell>
          <cell r="C1683">
            <v>152</v>
          </cell>
          <cell r="D1683">
            <v>1011330</v>
          </cell>
          <cell r="E1683" t="str">
            <v>FRUITVALE BART</v>
          </cell>
          <cell r="F1683">
            <v>104</v>
          </cell>
          <cell r="G1683">
            <v>156</v>
          </cell>
          <cell r="H1683">
            <v>261</v>
          </cell>
          <cell r="I1683">
            <v>37.775385</v>
          </cell>
          <cell r="J1683">
            <v>-122.225369</v>
          </cell>
          <cell r="K1683" t="str">
            <v>OAKLAND</v>
          </cell>
          <cell r="L1683" t="str">
            <v>ALAMEDA</v>
          </cell>
          <cell r="M1683">
            <v>2</v>
          </cell>
        </row>
        <row r="1684">
          <cell r="A1684">
            <v>55533</v>
          </cell>
          <cell r="B1684" t="str">
            <v>WEEKDAY</v>
          </cell>
          <cell r="C1684">
            <v>52</v>
          </cell>
          <cell r="D1684">
            <v>1011340</v>
          </cell>
          <cell r="E1684" t="str">
            <v>FRUITVALE BART</v>
          </cell>
          <cell r="F1684">
            <v>209</v>
          </cell>
          <cell r="G1684">
            <v>228</v>
          </cell>
          <cell r="H1684">
            <v>437</v>
          </cell>
          <cell r="I1684">
            <v>37.775221999999999</v>
          </cell>
          <cell r="J1684">
            <v>-122.225024</v>
          </cell>
          <cell r="K1684" t="str">
            <v>OAKLAND</v>
          </cell>
          <cell r="L1684" t="str">
            <v>ALAMEDA</v>
          </cell>
          <cell r="M1684">
            <v>2</v>
          </cell>
        </row>
        <row r="1685">
          <cell r="A1685">
            <v>55550</v>
          </cell>
          <cell r="B1685" t="str">
            <v>WEEKDAY</v>
          </cell>
          <cell r="C1685">
            <v>97</v>
          </cell>
          <cell r="D1685">
            <v>1011350</v>
          </cell>
          <cell r="E1685" t="str">
            <v>FRUITVALE BART</v>
          </cell>
          <cell r="F1685">
            <v>136</v>
          </cell>
          <cell r="G1685">
            <v>184</v>
          </cell>
          <cell r="H1685">
            <v>319</v>
          </cell>
          <cell r="I1685">
            <v>37.775379999999998</v>
          </cell>
          <cell r="J1685">
            <v>-122.224361</v>
          </cell>
          <cell r="K1685" t="str">
            <v>OAKLAND</v>
          </cell>
          <cell r="L1685" t="str">
            <v>ALAMEDA</v>
          </cell>
          <cell r="M1685">
            <v>2</v>
          </cell>
        </row>
        <row r="1686">
          <cell r="A1686">
            <v>59000</v>
          </cell>
          <cell r="B1686" t="str">
            <v>WEEKDAY</v>
          </cell>
          <cell r="C1686">
            <v>40</v>
          </cell>
          <cell r="D1686">
            <v>1011360</v>
          </cell>
          <cell r="E1686" t="str">
            <v>FRUITVALE BART</v>
          </cell>
          <cell r="F1686">
            <v>264</v>
          </cell>
          <cell r="G1686">
            <v>206</v>
          </cell>
          <cell r="H1686">
            <v>470</v>
          </cell>
          <cell r="I1686">
            <v>37.775052000000002</v>
          </cell>
          <cell r="J1686">
            <v>-122.22470300000001</v>
          </cell>
          <cell r="K1686" t="str">
            <v>OAKLAND</v>
          </cell>
          <cell r="L1686" t="str">
            <v>ALAMEDA</v>
          </cell>
          <cell r="M1686">
            <v>2</v>
          </cell>
        </row>
        <row r="1687">
          <cell r="A1687">
            <v>51333</v>
          </cell>
          <cell r="B1687" t="str">
            <v>WEEKDAY</v>
          </cell>
          <cell r="C1687">
            <v>23</v>
          </cell>
          <cell r="D1687">
            <v>1011370</v>
          </cell>
          <cell r="E1687" t="str">
            <v>FRUITVALE BART</v>
          </cell>
          <cell r="F1687">
            <v>277</v>
          </cell>
          <cell r="G1687">
            <v>320</v>
          </cell>
          <cell r="H1687">
            <v>597</v>
          </cell>
          <cell r="I1687">
            <v>37.774813999999999</v>
          </cell>
          <cell r="J1687">
            <v>-122.224647</v>
          </cell>
          <cell r="K1687" t="str">
            <v>OAKLAND</v>
          </cell>
          <cell r="L1687" t="str">
            <v>ALAMEDA</v>
          </cell>
          <cell r="M1687">
            <v>2</v>
          </cell>
        </row>
        <row r="1688">
          <cell r="A1688">
            <v>51315</v>
          </cell>
          <cell r="B1688" t="str">
            <v>WEEKDAY</v>
          </cell>
          <cell r="C1688">
            <v>2783</v>
          </cell>
          <cell r="D1688">
            <v>1011410</v>
          </cell>
          <cell r="E1688" t="str">
            <v>GLEN AV &amp; LINDA AV</v>
          </cell>
          <cell r="F1688">
            <v>8</v>
          </cell>
          <cell r="G1688">
            <v>1</v>
          </cell>
          <cell r="H1688">
            <v>9</v>
          </cell>
          <cell r="I1688">
            <v>37.826231999999997</v>
          </cell>
          <cell r="J1688">
            <v>-122.249899</v>
          </cell>
          <cell r="K1688" t="str">
            <v>OAKLAND</v>
          </cell>
          <cell r="L1688" t="str">
            <v>ALAMEDA</v>
          </cell>
          <cell r="M1688">
            <v>2</v>
          </cell>
        </row>
        <row r="1689">
          <cell r="A1689">
            <v>58997</v>
          </cell>
          <cell r="B1689" t="str">
            <v>WEEKDAY</v>
          </cell>
          <cell r="C1689">
            <v>3063</v>
          </cell>
          <cell r="D1689">
            <v>1011420</v>
          </cell>
          <cell r="E1689" t="str">
            <v>GLEN AV &amp; PANAMA CT</v>
          </cell>
          <cell r="F1689">
            <v>5</v>
          </cell>
          <cell r="G1689">
            <v>2</v>
          </cell>
          <cell r="H1689">
            <v>7</v>
          </cell>
          <cell r="I1689">
            <v>37.825302999999998</v>
          </cell>
          <cell r="J1689">
            <v>-122.251803</v>
          </cell>
          <cell r="K1689" t="str">
            <v>OAKLAND</v>
          </cell>
          <cell r="L1689" t="str">
            <v>ALAMEDA</v>
          </cell>
          <cell r="M1689">
            <v>2</v>
          </cell>
        </row>
        <row r="1690">
          <cell r="A1690">
            <v>56191</v>
          </cell>
          <cell r="B1690" t="str">
            <v>WEEKDAY</v>
          </cell>
          <cell r="C1690">
            <v>4818</v>
          </cell>
          <cell r="D1690">
            <v>1011430</v>
          </cell>
          <cell r="E1690" t="str">
            <v>GLENCOURT DR &amp; HOMEGLEN LN</v>
          </cell>
          <cell r="F1690">
            <v>0</v>
          </cell>
          <cell r="G1690">
            <v>0</v>
          </cell>
          <cell r="H1690">
            <v>0</v>
          </cell>
          <cell r="I1690">
            <v>37.838006999999998</v>
          </cell>
          <cell r="J1690">
            <v>-122.195714</v>
          </cell>
          <cell r="K1690" t="str">
            <v>OAKLAND</v>
          </cell>
          <cell r="L1690" t="str">
            <v>ALAMEDA</v>
          </cell>
          <cell r="M1690">
            <v>2</v>
          </cell>
        </row>
        <row r="1691">
          <cell r="A1691">
            <v>58995</v>
          </cell>
          <cell r="B1691" t="str">
            <v>WEEKDAY</v>
          </cell>
          <cell r="C1691">
            <v>1647</v>
          </cell>
          <cell r="D1691">
            <v>1011660</v>
          </cell>
          <cell r="E1691" t="str">
            <v>GRAND AV &amp; ELWOOD AV</v>
          </cell>
          <cell r="F1691">
            <v>12</v>
          </cell>
          <cell r="G1691">
            <v>12</v>
          </cell>
          <cell r="H1691">
            <v>24</v>
          </cell>
          <cell r="I1691">
            <v>37.813586999999998</v>
          </cell>
          <cell r="J1691">
            <v>-122.246819</v>
          </cell>
          <cell r="K1691" t="str">
            <v>OAKLAND</v>
          </cell>
          <cell r="L1691" t="str">
            <v>ALAMEDA</v>
          </cell>
          <cell r="M1691">
            <v>2</v>
          </cell>
        </row>
        <row r="1692">
          <cell r="A1692">
            <v>56446</v>
          </cell>
          <cell r="B1692" t="str">
            <v>WEEKDAY</v>
          </cell>
          <cell r="C1692">
            <v>1799</v>
          </cell>
          <cell r="D1692">
            <v>1011670</v>
          </cell>
          <cell r="E1692" t="str">
            <v>GRAND AV &amp; EUCLID AV</v>
          </cell>
          <cell r="F1692">
            <v>10</v>
          </cell>
          <cell r="G1692">
            <v>11</v>
          </cell>
          <cell r="H1692">
            <v>21</v>
          </cell>
          <cell r="I1692">
            <v>37.808734999999999</v>
          </cell>
          <cell r="J1692">
            <v>-122.251408</v>
          </cell>
          <cell r="K1692" t="str">
            <v>OAKLAND</v>
          </cell>
          <cell r="L1692" t="str">
            <v>ALAMEDA</v>
          </cell>
          <cell r="M1692">
            <v>2</v>
          </cell>
        </row>
        <row r="1693">
          <cell r="A1693">
            <v>51099</v>
          </cell>
          <cell r="B1693" t="str">
            <v>WEEKDAY</v>
          </cell>
          <cell r="C1693">
            <v>2072</v>
          </cell>
          <cell r="D1693">
            <v>1011690</v>
          </cell>
          <cell r="E1693" t="str">
            <v>GRAND AV &amp; HARRISON ST</v>
          </cell>
          <cell r="F1693">
            <v>11</v>
          </cell>
          <cell r="G1693">
            <v>5</v>
          </cell>
          <cell r="H1693">
            <v>16</v>
          </cell>
          <cell r="I1693">
            <v>37.810782000000003</v>
          </cell>
          <cell r="J1693">
            <v>-122.262917</v>
          </cell>
          <cell r="K1693" t="str">
            <v>OAKLAND</v>
          </cell>
          <cell r="L1693" t="str">
            <v>ALAMEDA</v>
          </cell>
          <cell r="M1693">
            <v>2</v>
          </cell>
        </row>
        <row r="1694">
          <cell r="A1694">
            <v>58085</v>
          </cell>
          <cell r="B1694" t="str">
            <v>WEEKDAY</v>
          </cell>
          <cell r="C1694">
            <v>1721</v>
          </cell>
          <cell r="D1694">
            <v>1011700</v>
          </cell>
          <cell r="E1694" t="str">
            <v>GRAND AV &amp; HARRISON ST</v>
          </cell>
          <cell r="F1694">
            <v>9</v>
          </cell>
          <cell r="G1694">
            <v>13</v>
          </cell>
          <cell r="H1694">
            <v>22</v>
          </cell>
          <cell r="I1694">
            <v>37.810977999999999</v>
          </cell>
          <cell r="J1694">
            <v>-122.262078</v>
          </cell>
          <cell r="K1694" t="str">
            <v>OAKLAND</v>
          </cell>
          <cell r="L1694" t="str">
            <v>ALAMEDA</v>
          </cell>
          <cell r="M1694">
            <v>2</v>
          </cell>
        </row>
        <row r="1695">
          <cell r="A1695">
            <v>53885</v>
          </cell>
          <cell r="B1695" t="str">
            <v>WEEKDAY</v>
          </cell>
          <cell r="C1695">
            <v>1665</v>
          </cell>
          <cell r="D1695">
            <v>1011710</v>
          </cell>
          <cell r="E1695" t="str">
            <v>GRAND AV &amp; JEAN ST</v>
          </cell>
          <cell r="F1695">
            <v>13</v>
          </cell>
          <cell r="G1695">
            <v>10</v>
          </cell>
          <cell r="H1695">
            <v>23</v>
          </cell>
          <cell r="I1695">
            <v>37.818620000000003</v>
          </cell>
          <cell r="J1695">
            <v>-122.244935</v>
          </cell>
          <cell r="K1695" t="str">
            <v>OAKLAND</v>
          </cell>
          <cell r="L1695" t="str">
            <v>ALAMEDA</v>
          </cell>
          <cell r="M1695">
            <v>2</v>
          </cell>
        </row>
        <row r="1696">
          <cell r="A1696">
            <v>55808</v>
          </cell>
          <cell r="B1696" t="str">
            <v>WEEKDAY</v>
          </cell>
          <cell r="C1696">
            <v>803</v>
          </cell>
          <cell r="D1696">
            <v>1011720</v>
          </cell>
          <cell r="E1696" t="str">
            <v>GRAND AV &amp; LAKE PARK AV</v>
          </cell>
          <cell r="F1696">
            <v>29</v>
          </cell>
          <cell r="G1696">
            <v>26</v>
          </cell>
          <cell r="H1696">
            <v>55</v>
          </cell>
          <cell r="I1696">
            <v>37.811199000000002</v>
          </cell>
          <cell r="J1696">
            <v>-122.247947</v>
          </cell>
          <cell r="K1696" t="str">
            <v>OAKLAND</v>
          </cell>
          <cell r="L1696" t="str">
            <v>ALAMEDA</v>
          </cell>
          <cell r="M1696">
            <v>2</v>
          </cell>
        </row>
        <row r="1697">
          <cell r="A1697">
            <v>54774</v>
          </cell>
          <cell r="B1697" t="str">
            <v>WEEKDAY</v>
          </cell>
          <cell r="C1697">
            <v>1147</v>
          </cell>
          <cell r="D1697">
            <v>1011750</v>
          </cell>
          <cell r="E1697" t="str">
            <v>GRAND AV &amp; MACARTHUR BLVD</v>
          </cell>
          <cell r="F1697">
            <v>19</v>
          </cell>
          <cell r="G1697">
            <v>19</v>
          </cell>
          <cell r="H1697">
            <v>38</v>
          </cell>
          <cell r="I1697">
            <v>37.810327000000001</v>
          </cell>
          <cell r="J1697">
            <v>-122.248868</v>
          </cell>
          <cell r="K1697" t="str">
            <v>OAKLAND</v>
          </cell>
          <cell r="L1697" t="str">
            <v>ALAMEDA</v>
          </cell>
          <cell r="M1697">
            <v>2</v>
          </cell>
        </row>
        <row r="1698">
          <cell r="A1698">
            <v>58158</v>
          </cell>
          <cell r="B1698" t="str">
            <v>WEEKDAY</v>
          </cell>
          <cell r="C1698">
            <v>1417</v>
          </cell>
          <cell r="D1698">
            <v>1011790</v>
          </cell>
          <cell r="E1698" t="str">
            <v>GRAND AV &amp; MANDANA BLVD</v>
          </cell>
          <cell r="F1698">
            <v>16</v>
          </cell>
          <cell r="G1698">
            <v>13</v>
          </cell>
          <cell r="H1698">
            <v>29</v>
          </cell>
          <cell r="I1698">
            <v>37.813949999999998</v>
          </cell>
          <cell r="J1698">
            <v>-122.246302</v>
          </cell>
          <cell r="K1698" t="str">
            <v>OAKLAND</v>
          </cell>
          <cell r="L1698" t="str">
            <v>ALAMEDA</v>
          </cell>
          <cell r="M1698">
            <v>2</v>
          </cell>
        </row>
        <row r="1699">
          <cell r="A1699">
            <v>58819</v>
          </cell>
          <cell r="B1699" t="str">
            <v>WEEKDAY</v>
          </cell>
          <cell r="C1699">
            <v>2127</v>
          </cell>
          <cell r="D1699">
            <v>1011800</v>
          </cell>
          <cell r="E1699" t="str">
            <v>GRAND AV &amp; PARK VIEW TER</v>
          </cell>
          <cell r="F1699">
            <v>6</v>
          </cell>
          <cell r="G1699">
            <v>10</v>
          </cell>
          <cell r="H1699">
            <v>16</v>
          </cell>
          <cell r="I1699">
            <v>37.809820999999999</v>
          </cell>
          <cell r="J1699">
            <v>-122.25923</v>
          </cell>
          <cell r="K1699" t="str">
            <v>OAKLAND</v>
          </cell>
          <cell r="L1699" t="str">
            <v>ALAMEDA</v>
          </cell>
          <cell r="M1699">
            <v>2</v>
          </cell>
        </row>
        <row r="1700">
          <cell r="A1700">
            <v>58185</v>
          </cell>
          <cell r="B1700" t="str">
            <v>WEEKDAY</v>
          </cell>
          <cell r="C1700">
            <v>1597</v>
          </cell>
          <cell r="D1700">
            <v>1011810</v>
          </cell>
          <cell r="E1700" t="str">
            <v>GRAND AV &amp; BELLEVUE AV</v>
          </cell>
          <cell r="F1700">
            <v>15</v>
          </cell>
          <cell r="G1700">
            <v>10</v>
          </cell>
          <cell r="H1700">
            <v>25</v>
          </cell>
          <cell r="I1700">
            <v>37.809866999999997</v>
          </cell>
          <cell r="J1700">
            <v>-122.25967799999999</v>
          </cell>
          <cell r="K1700" t="str">
            <v>OAKLAND</v>
          </cell>
          <cell r="L1700" t="str">
            <v>ALAMEDA</v>
          </cell>
          <cell r="M1700">
            <v>2</v>
          </cell>
        </row>
        <row r="1701">
          <cell r="A1701">
            <v>55144</v>
          </cell>
          <cell r="B1701" t="str">
            <v>WEEKDAY</v>
          </cell>
          <cell r="C1701">
            <v>445</v>
          </cell>
          <cell r="D1701">
            <v>1011820</v>
          </cell>
          <cell r="E1701" t="str">
            <v>GRAND AV &amp; PERKINS ST</v>
          </cell>
          <cell r="F1701">
            <v>46</v>
          </cell>
          <cell r="G1701">
            <v>62</v>
          </cell>
          <cell r="H1701">
            <v>107</v>
          </cell>
          <cell r="I1701">
            <v>37.808906</v>
          </cell>
          <cell r="J1701">
            <v>-122.256381</v>
          </cell>
          <cell r="K1701" t="str">
            <v>OAKLAND</v>
          </cell>
          <cell r="L1701" t="str">
            <v>ALAMEDA</v>
          </cell>
          <cell r="M1701">
            <v>2</v>
          </cell>
        </row>
        <row r="1702">
          <cell r="A1702">
            <v>55542</v>
          </cell>
          <cell r="B1702" t="str">
            <v>WEEKDAY</v>
          </cell>
          <cell r="C1702">
            <v>382</v>
          </cell>
          <cell r="D1702">
            <v>1011830</v>
          </cell>
          <cell r="E1702" t="str">
            <v>GRAND AV &amp; PERKINS ST</v>
          </cell>
          <cell r="F1702">
            <v>79</v>
          </cell>
          <cell r="G1702">
            <v>44</v>
          </cell>
          <cell r="H1702">
            <v>123</v>
          </cell>
          <cell r="I1702">
            <v>37.809060000000002</v>
          </cell>
          <cell r="J1702">
            <v>-122.255938</v>
          </cell>
          <cell r="K1702" t="str">
            <v>OAKLAND</v>
          </cell>
          <cell r="L1702" t="str">
            <v>ALAMEDA</v>
          </cell>
          <cell r="M1702">
            <v>2</v>
          </cell>
        </row>
        <row r="1703">
          <cell r="A1703">
            <v>57077</v>
          </cell>
          <cell r="B1703" t="str">
            <v>WEEKDAY</v>
          </cell>
          <cell r="C1703">
            <v>964</v>
          </cell>
          <cell r="D1703">
            <v>1011840</v>
          </cell>
          <cell r="E1703" t="str">
            <v>GRAND AV &amp; SANTA CLARA AV</v>
          </cell>
          <cell r="F1703">
            <v>24</v>
          </cell>
          <cell r="G1703">
            <v>21</v>
          </cell>
          <cell r="H1703">
            <v>45</v>
          </cell>
          <cell r="I1703">
            <v>37.811653</v>
          </cell>
          <cell r="J1703">
            <v>-122.247995</v>
          </cell>
          <cell r="K1703" t="str">
            <v>OAKLAND</v>
          </cell>
          <cell r="L1703" t="str">
            <v>ALAMEDA</v>
          </cell>
          <cell r="M1703">
            <v>2</v>
          </cell>
        </row>
        <row r="1704">
          <cell r="A1704">
            <v>56442</v>
          </cell>
          <cell r="B1704" t="str">
            <v>WEEKDAY</v>
          </cell>
          <cell r="C1704">
            <v>2126</v>
          </cell>
          <cell r="D1704">
            <v>1011850</v>
          </cell>
          <cell r="E1704" t="str">
            <v>GRAND AV &amp; STATEN AV</v>
          </cell>
          <cell r="F1704">
            <v>8</v>
          </cell>
          <cell r="G1704">
            <v>8</v>
          </cell>
          <cell r="H1704">
            <v>16</v>
          </cell>
          <cell r="I1704">
            <v>37.808698999999997</v>
          </cell>
          <cell r="J1704">
            <v>-122.254068</v>
          </cell>
          <cell r="K1704" t="str">
            <v>OAKLAND</v>
          </cell>
          <cell r="L1704" t="str">
            <v>ALAMEDA</v>
          </cell>
          <cell r="M1704">
            <v>2</v>
          </cell>
        </row>
        <row r="1705">
          <cell r="A1705">
            <v>51351</v>
          </cell>
          <cell r="B1705" t="str">
            <v>WEEKDAY</v>
          </cell>
          <cell r="C1705">
            <v>2273</v>
          </cell>
          <cell r="D1705">
            <v>1011860</v>
          </cell>
          <cell r="E1705" t="str">
            <v>GRAND AV &amp; STATEN AV</v>
          </cell>
          <cell r="F1705">
            <v>7</v>
          </cell>
          <cell r="G1705">
            <v>7</v>
          </cell>
          <cell r="H1705">
            <v>14</v>
          </cell>
          <cell r="I1705">
            <v>37.808872000000001</v>
          </cell>
          <cell r="J1705">
            <v>-122.253619</v>
          </cell>
          <cell r="K1705" t="str">
            <v>OAKLAND</v>
          </cell>
          <cell r="L1705" t="str">
            <v>ALAMEDA</v>
          </cell>
          <cell r="M1705">
            <v>2</v>
          </cell>
        </row>
        <row r="1706">
          <cell r="A1706">
            <v>52899</v>
          </cell>
          <cell r="B1706" t="str">
            <v>WEEKDAY</v>
          </cell>
          <cell r="C1706">
            <v>2184</v>
          </cell>
          <cell r="D1706">
            <v>1011880</v>
          </cell>
          <cell r="E1706" t="str">
            <v>GRAND AV &amp; WEBSTER ST</v>
          </cell>
          <cell r="F1706">
            <v>10</v>
          </cell>
          <cell r="G1706">
            <v>5</v>
          </cell>
          <cell r="H1706">
            <v>15</v>
          </cell>
          <cell r="I1706">
            <v>37.811146000000001</v>
          </cell>
          <cell r="J1706">
            <v>-122.26512200000001</v>
          </cell>
          <cell r="K1706" t="str">
            <v>OAKLAND</v>
          </cell>
          <cell r="L1706" t="str">
            <v>ALAMEDA</v>
          </cell>
          <cell r="M1706">
            <v>2</v>
          </cell>
        </row>
        <row r="1707">
          <cell r="A1707">
            <v>50688</v>
          </cell>
          <cell r="B1707" t="str">
            <v>WEEKDAY</v>
          </cell>
          <cell r="C1707">
            <v>2011</v>
          </cell>
          <cell r="D1707">
            <v>1011890</v>
          </cell>
          <cell r="E1707" t="str">
            <v>GRAND AV &amp; WELDON AV</v>
          </cell>
          <cell r="F1707">
            <v>4</v>
          </cell>
          <cell r="G1707">
            <v>14</v>
          </cell>
          <cell r="H1707">
            <v>17</v>
          </cell>
          <cell r="I1707">
            <v>37.816243999999998</v>
          </cell>
          <cell r="J1707">
            <v>-122.245425</v>
          </cell>
          <cell r="K1707" t="str">
            <v>OAKLAND</v>
          </cell>
          <cell r="L1707" t="str">
            <v>ALAMEDA</v>
          </cell>
          <cell r="M1707">
            <v>2</v>
          </cell>
        </row>
        <row r="1708">
          <cell r="A1708">
            <v>55818</v>
          </cell>
          <cell r="B1708" t="str">
            <v>WEEKDAY</v>
          </cell>
          <cell r="C1708">
            <v>1804</v>
          </cell>
          <cell r="D1708">
            <v>1011900</v>
          </cell>
          <cell r="E1708" t="str">
            <v>GRAND AV &amp; WELDON AV</v>
          </cell>
          <cell r="F1708">
            <v>14</v>
          </cell>
          <cell r="G1708">
            <v>7</v>
          </cell>
          <cell r="H1708">
            <v>21</v>
          </cell>
          <cell r="I1708">
            <v>37.816428000000002</v>
          </cell>
          <cell r="J1708">
            <v>-122.245638</v>
          </cell>
          <cell r="K1708" t="str">
            <v>OAKLAND</v>
          </cell>
          <cell r="L1708" t="str">
            <v>ALAMEDA</v>
          </cell>
          <cell r="M1708">
            <v>2</v>
          </cell>
        </row>
        <row r="1709">
          <cell r="A1709">
            <v>55612</v>
          </cell>
          <cell r="B1709" t="str">
            <v>WEEKDAY</v>
          </cell>
          <cell r="C1709">
            <v>1656</v>
          </cell>
          <cell r="D1709">
            <v>1011910</v>
          </cell>
          <cell r="E1709" t="str">
            <v>GRAND AV &amp; WILDWOOD AV</v>
          </cell>
          <cell r="F1709">
            <v>11</v>
          </cell>
          <cell r="G1709">
            <v>12</v>
          </cell>
          <cell r="H1709">
            <v>23</v>
          </cell>
          <cell r="I1709">
            <v>37.818629999999999</v>
          </cell>
          <cell r="J1709">
            <v>-122.244649</v>
          </cell>
          <cell r="K1709" t="str">
            <v>OAKLAND</v>
          </cell>
          <cell r="L1709" t="str">
            <v>ALAMEDA</v>
          </cell>
          <cell r="M1709">
            <v>2</v>
          </cell>
        </row>
        <row r="1710">
          <cell r="A1710">
            <v>58782</v>
          </cell>
          <cell r="B1710" t="str">
            <v>WEEKDAY</v>
          </cell>
          <cell r="C1710">
            <v>3955</v>
          </cell>
          <cell r="D1710">
            <v>1012140</v>
          </cell>
          <cell r="E1710" t="str">
            <v>HARBORD DR &amp; AMY DR</v>
          </cell>
          <cell r="F1710">
            <v>1</v>
          </cell>
          <cell r="G1710">
            <v>2</v>
          </cell>
          <cell r="H1710">
            <v>3</v>
          </cell>
          <cell r="I1710">
            <v>37.834201999999998</v>
          </cell>
          <cell r="J1710">
            <v>-122.224558</v>
          </cell>
          <cell r="K1710" t="str">
            <v>OAKLAND</v>
          </cell>
          <cell r="L1710" t="str">
            <v>ALAMEDA</v>
          </cell>
          <cell r="M1710">
            <v>2</v>
          </cell>
        </row>
        <row r="1711">
          <cell r="A1711">
            <v>56351</v>
          </cell>
          <cell r="B1711" t="str">
            <v>WEEKDAY</v>
          </cell>
          <cell r="C1711">
            <v>4896</v>
          </cell>
          <cell r="D1711">
            <v>1012150</v>
          </cell>
          <cell r="E1711" t="str">
            <v>HARBORD DR &amp; CLAREWOOD DR</v>
          </cell>
          <cell r="F1711">
            <v>0</v>
          </cell>
          <cell r="G1711">
            <v>0</v>
          </cell>
          <cell r="H1711">
            <v>0</v>
          </cell>
          <cell r="I1711">
            <v>37.835270999999999</v>
          </cell>
          <cell r="J1711">
            <v>-122.22622699999999</v>
          </cell>
          <cell r="K1711" t="str">
            <v>OAKLAND</v>
          </cell>
          <cell r="L1711" t="str">
            <v>ALAMEDA</v>
          </cell>
          <cell r="M1711">
            <v>2</v>
          </cell>
        </row>
        <row r="1712">
          <cell r="A1712">
            <v>58443</v>
          </cell>
          <cell r="B1712" t="str">
            <v>WEEKDAY</v>
          </cell>
          <cell r="C1712">
            <v>3798</v>
          </cell>
          <cell r="D1712">
            <v>1012160</v>
          </cell>
          <cell r="E1712" t="str">
            <v>HARBORD DR &amp; FLORENCE AV</v>
          </cell>
          <cell r="F1712">
            <v>1</v>
          </cell>
          <cell r="G1712">
            <v>3</v>
          </cell>
          <cell r="H1712">
            <v>3</v>
          </cell>
          <cell r="I1712">
            <v>37.837335000000003</v>
          </cell>
          <cell r="J1712">
            <v>-122.225741</v>
          </cell>
          <cell r="K1712" t="str">
            <v>OAKLAND</v>
          </cell>
          <cell r="L1712" t="str">
            <v>ALAMEDA</v>
          </cell>
          <cell r="M1712">
            <v>2</v>
          </cell>
        </row>
        <row r="1713">
          <cell r="A1713">
            <v>56352</v>
          </cell>
          <cell r="B1713" t="str">
            <v>WEEKDAY</v>
          </cell>
          <cell r="C1713">
            <v>4568</v>
          </cell>
          <cell r="D1713">
            <v>1012170</v>
          </cell>
          <cell r="E1713" t="str">
            <v>HARBORD DR &amp; FLORENCE AV</v>
          </cell>
          <cell r="F1713">
            <v>1</v>
          </cell>
          <cell r="G1713">
            <v>0</v>
          </cell>
          <cell r="H1713">
            <v>1</v>
          </cell>
          <cell r="I1713">
            <v>37.837487000000003</v>
          </cell>
          <cell r="J1713">
            <v>-122.226546</v>
          </cell>
          <cell r="K1713" t="str">
            <v>OAKLAND</v>
          </cell>
          <cell r="L1713" t="str">
            <v>ALAMEDA</v>
          </cell>
          <cell r="M1713">
            <v>2</v>
          </cell>
        </row>
        <row r="1714">
          <cell r="A1714">
            <v>50443</v>
          </cell>
          <cell r="B1714" t="str">
            <v>WEEKDAY</v>
          </cell>
          <cell r="C1714">
            <v>4625</v>
          </cell>
          <cell r="D1714">
            <v>1012180</v>
          </cell>
          <cell r="E1714" t="str">
            <v>HARBORD DR &amp; HILLTOP CR</v>
          </cell>
          <cell r="F1714">
            <v>0</v>
          </cell>
          <cell r="G1714">
            <v>1</v>
          </cell>
          <cell r="H1714">
            <v>1</v>
          </cell>
          <cell r="I1714">
            <v>37.835023999999997</v>
          </cell>
          <cell r="J1714">
            <v>-122.22578</v>
          </cell>
          <cell r="K1714" t="str">
            <v>OAKLAND</v>
          </cell>
          <cell r="L1714" t="str">
            <v>ALAMEDA</v>
          </cell>
          <cell r="M1714">
            <v>2</v>
          </cell>
        </row>
        <row r="1715">
          <cell r="A1715">
            <v>59116</v>
          </cell>
          <cell r="B1715" t="str">
            <v>WEEKDAY</v>
          </cell>
          <cell r="C1715">
            <v>3806</v>
          </cell>
          <cell r="D1715">
            <v>1012190</v>
          </cell>
          <cell r="E1715" t="str">
            <v>HARBORD DR &amp; MAXWELTON RD</v>
          </cell>
          <cell r="F1715">
            <v>2</v>
          </cell>
          <cell r="G1715">
            <v>1</v>
          </cell>
          <cell r="H1715">
            <v>3</v>
          </cell>
          <cell r="I1715">
            <v>37.833759999999998</v>
          </cell>
          <cell r="J1715">
            <v>-122.223962</v>
          </cell>
          <cell r="K1715" t="str">
            <v>OAKLAND</v>
          </cell>
          <cell r="L1715" t="str">
            <v>ALAMEDA</v>
          </cell>
          <cell r="M1715">
            <v>2</v>
          </cell>
        </row>
        <row r="1716">
          <cell r="A1716">
            <v>51237</v>
          </cell>
          <cell r="B1716" t="str">
            <v>WEEKDAY</v>
          </cell>
          <cell r="C1716">
            <v>3520</v>
          </cell>
          <cell r="D1716">
            <v>1012200</v>
          </cell>
          <cell r="E1716" t="str">
            <v>HARBORD DR &amp; MORAGA AV</v>
          </cell>
          <cell r="F1716">
            <v>0</v>
          </cell>
          <cell r="G1716">
            <v>4</v>
          </cell>
          <cell r="H1716">
            <v>4</v>
          </cell>
          <cell r="I1716">
            <v>37.832856</v>
          </cell>
          <cell r="J1716">
            <v>-122.221237</v>
          </cell>
          <cell r="K1716" t="str">
            <v>OAKLAND</v>
          </cell>
          <cell r="L1716" t="str">
            <v>ALAMEDA</v>
          </cell>
          <cell r="M1716">
            <v>2</v>
          </cell>
        </row>
        <row r="1717">
          <cell r="A1717">
            <v>56359</v>
          </cell>
          <cell r="B1717" t="str">
            <v>WEEKDAY</v>
          </cell>
          <cell r="C1717">
            <v>4653</v>
          </cell>
          <cell r="D1717">
            <v>1012210</v>
          </cell>
          <cell r="E1717" t="str">
            <v>HARBORD DR &amp; MORAGA AV</v>
          </cell>
          <cell r="F1717">
            <v>1</v>
          </cell>
          <cell r="G1717">
            <v>0</v>
          </cell>
          <cell r="H1717">
            <v>1</v>
          </cell>
          <cell r="I1717">
            <v>37.832785999999999</v>
          </cell>
          <cell r="J1717">
            <v>-122.221231</v>
          </cell>
          <cell r="K1717" t="str">
            <v>OAKLAND</v>
          </cell>
          <cell r="L1717" t="str">
            <v>ALAMEDA</v>
          </cell>
          <cell r="M1717">
            <v>2</v>
          </cell>
        </row>
        <row r="1718">
          <cell r="A1718">
            <v>58783</v>
          </cell>
          <cell r="B1718" t="str">
            <v>WEEKDAY</v>
          </cell>
          <cell r="C1718">
            <v>4203</v>
          </cell>
          <cell r="D1718">
            <v>1012220</v>
          </cell>
          <cell r="E1718" t="str">
            <v>HARBORD DR &amp; TEMPLAR PL</v>
          </cell>
          <cell r="F1718">
            <v>0</v>
          </cell>
          <cell r="G1718">
            <v>2</v>
          </cell>
          <cell r="H1718">
            <v>2</v>
          </cell>
          <cell r="I1718">
            <v>37.833191999999997</v>
          </cell>
          <cell r="J1718">
            <v>-122.223555</v>
          </cell>
          <cell r="K1718" t="str">
            <v>OAKLAND</v>
          </cell>
          <cell r="L1718" t="str">
            <v>ALAMEDA</v>
          </cell>
          <cell r="M1718">
            <v>2</v>
          </cell>
        </row>
        <row r="1719">
          <cell r="A1719">
            <v>53477</v>
          </cell>
          <cell r="B1719" t="str">
            <v>WEEKDAY</v>
          </cell>
          <cell r="C1719">
            <v>1829</v>
          </cell>
          <cell r="D1719">
            <v>1012240</v>
          </cell>
          <cell r="E1719" t="str">
            <v>HARRISON ST &amp; 29TH ST</v>
          </cell>
          <cell r="F1719">
            <v>19</v>
          </cell>
          <cell r="G1719">
            <v>1</v>
          </cell>
          <cell r="H1719">
            <v>20</v>
          </cell>
          <cell r="I1719">
            <v>37.815947999999999</v>
          </cell>
          <cell r="J1719">
            <v>-122.258792</v>
          </cell>
          <cell r="K1719" t="str">
            <v>OAKLAND</v>
          </cell>
          <cell r="L1719" t="str">
            <v>ALAMEDA</v>
          </cell>
          <cell r="M1719">
            <v>2</v>
          </cell>
        </row>
        <row r="1720">
          <cell r="A1720">
            <v>58829</v>
          </cell>
          <cell r="B1720" t="str">
            <v>WEEKDAY</v>
          </cell>
          <cell r="C1720">
            <v>1259</v>
          </cell>
          <cell r="D1720">
            <v>1012250</v>
          </cell>
          <cell r="E1720" t="str">
            <v>HARRISON ST &amp; BAY PL</v>
          </cell>
          <cell r="F1720">
            <v>8</v>
          </cell>
          <cell r="G1720">
            <v>27</v>
          </cell>
          <cell r="H1720">
            <v>34</v>
          </cell>
          <cell r="I1720">
            <v>37.812466000000001</v>
          </cell>
          <cell r="J1720">
            <v>-122.26155199999999</v>
          </cell>
          <cell r="K1720" t="str">
            <v>OAKLAND</v>
          </cell>
          <cell r="L1720" t="str">
            <v>ALAMEDA</v>
          </cell>
          <cell r="M1720">
            <v>2</v>
          </cell>
        </row>
        <row r="1721">
          <cell r="A1721">
            <v>58821</v>
          </cell>
          <cell r="B1721" t="str">
            <v>WEEKDAY</v>
          </cell>
          <cell r="C1721">
            <v>3521</v>
          </cell>
          <cell r="D1721">
            <v>1012260</v>
          </cell>
          <cell r="E1721" t="str">
            <v>HARRISON ST &amp; FRISBIE ST</v>
          </cell>
          <cell r="F1721">
            <v>4</v>
          </cell>
          <cell r="G1721">
            <v>1</v>
          </cell>
          <cell r="H1721">
            <v>4</v>
          </cell>
          <cell r="I1721">
            <v>37.817526999999998</v>
          </cell>
          <cell r="J1721">
            <v>-122.257137</v>
          </cell>
          <cell r="K1721" t="str">
            <v>OAKLAND</v>
          </cell>
          <cell r="L1721" t="str">
            <v>ALAMEDA</v>
          </cell>
          <cell r="M1721">
            <v>2</v>
          </cell>
        </row>
        <row r="1722">
          <cell r="A1722">
            <v>55418</v>
          </cell>
          <cell r="B1722" t="str">
            <v>WEEKDAY</v>
          </cell>
          <cell r="C1722">
            <v>1592</v>
          </cell>
          <cell r="D1722">
            <v>1012280</v>
          </cell>
          <cell r="E1722" t="str">
            <v>HARRISON ST &amp; GRAND AV</v>
          </cell>
          <cell r="F1722">
            <v>6</v>
          </cell>
          <cell r="G1722">
            <v>19</v>
          </cell>
          <cell r="H1722">
            <v>25</v>
          </cell>
          <cell r="I1722">
            <v>37.811188000000001</v>
          </cell>
          <cell r="J1722">
            <v>-122.262125</v>
          </cell>
          <cell r="K1722" t="str">
            <v>OAKLAND</v>
          </cell>
          <cell r="L1722" t="str">
            <v>ALAMEDA</v>
          </cell>
          <cell r="M1722">
            <v>2</v>
          </cell>
        </row>
        <row r="1723">
          <cell r="A1723">
            <v>51688</v>
          </cell>
          <cell r="B1723" t="str">
            <v>WEEKDAY</v>
          </cell>
          <cell r="C1723">
            <v>3385</v>
          </cell>
          <cell r="D1723">
            <v>1012290</v>
          </cell>
          <cell r="E1723" t="str">
            <v>HARRISON ST &amp; HAMILTON PL</v>
          </cell>
          <cell r="F1723">
            <v>5</v>
          </cell>
          <cell r="G1723">
            <v>0</v>
          </cell>
          <cell r="H1723">
            <v>5</v>
          </cell>
          <cell r="I1723">
            <v>37.814875999999998</v>
          </cell>
          <cell r="J1723">
            <v>-122.259578</v>
          </cell>
          <cell r="K1723" t="str">
            <v>OAKLAND</v>
          </cell>
          <cell r="L1723" t="str">
            <v>ALAMEDA</v>
          </cell>
          <cell r="M1723">
            <v>2</v>
          </cell>
        </row>
        <row r="1724">
          <cell r="A1724">
            <v>59226</v>
          </cell>
          <cell r="B1724" t="str">
            <v>WEEKDAY</v>
          </cell>
          <cell r="C1724">
            <v>1394</v>
          </cell>
          <cell r="D1724">
            <v>1012300</v>
          </cell>
          <cell r="E1724" t="str">
            <v>HARRISON ST &amp; HAMILTON PL</v>
          </cell>
          <cell r="F1724">
            <v>2</v>
          </cell>
          <cell r="G1724">
            <v>28</v>
          </cell>
          <cell r="H1724">
            <v>30</v>
          </cell>
          <cell r="I1724">
            <v>37.814711000000003</v>
          </cell>
          <cell r="J1724">
            <v>-122.259523</v>
          </cell>
          <cell r="K1724" t="str">
            <v>OAKLAND</v>
          </cell>
          <cell r="L1724" t="str">
            <v>ALAMEDA</v>
          </cell>
          <cell r="M1724">
            <v>2</v>
          </cell>
        </row>
        <row r="1725">
          <cell r="A1725">
            <v>55250</v>
          </cell>
          <cell r="B1725" t="str">
            <v>WEEKDAY</v>
          </cell>
          <cell r="C1725">
            <v>1634</v>
          </cell>
          <cell r="D1725">
            <v>1012310</v>
          </cell>
          <cell r="E1725" t="str">
            <v>HARRISON ST &amp; MOSS AV</v>
          </cell>
          <cell r="F1725">
            <v>23</v>
          </cell>
          <cell r="G1725">
            <v>1</v>
          </cell>
          <cell r="H1725">
            <v>24</v>
          </cell>
          <cell r="I1725">
            <v>37.820633999999998</v>
          </cell>
          <cell r="J1725">
            <v>-122.253013</v>
          </cell>
          <cell r="K1725" t="str">
            <v>OAKLAND</v>
          </cell>
          <cell r="L1725" t="str">
            <v>ALAMEDA</v>
          </cell>
          <cell r="M1725">
            <v>2</v>
          </cell>
        </row>
        <row r="1726">
          <cell r="A1726">
            <v>54600</v>
          </cell>
          <cell r="B1726" t="str">
            <v>WEEKDAY</v>
          </cell>
          <cell r="C1726">
            <v>1427</v>
          </cell>
          <cell r="D1726">
            <v>1012320</v>
          </cell>
          <cell r="E1726" t="str">
            <v>HARRISON ST &amp; PEARL ST</v>
          </cell>
          <cell r="F1726">
            <v>28</v>
          </cell>
          <cell r="G1726">
            <v>1</v>
          </cell>
          <cell r="H1726">
            <v>29</v>
          </cell>
          <cell r="I1726">
            <v>37.818370000000002</v>
          </cell>
          <cell r="J1726">
            <v>-122.25575600000001</v>
          </cell>
          <cell r="K1726" t="str">
            <v>OAKLAND</v>
          </cell>
          <cell r="L1726" t="str">
            <v>ALAMEDA</v>
          </cell>
          <cell r="M1726">
            <v>2</v>
          </cell>
        </row>
        <row r="1727">
          <cell r="A1727">
            <v>55350</v>
          </cell>
          <cell r="B1727" t="str">
            <v>WEEKDAY</v>
          </cell>
          <cell r="C1727">
            <v>1582</v>
          </cell>
          <cell r="D1727">
            <v>1012330</v>
          </cell>
          <cell r="E1727" t="str">
            <v>HARRISON ST &amp; W MACARTHUR BL</v>
          </cell>
          <cell r="F1727">
            <v>23</v>
          </cell>
          <cell r="G1727">
            <v>2</v>
          </cell>
          <cell r="H1727">
            <v>25</v>
          </cell>
          <cell r="I1727">
            <v>37.820044000000003</v>
          </cell>
          <cell r="J1727">
            <v>-122.253907</v>
          </cell>
          <cell r="K1727" t="str">
            <v>OAKLAND</v>
          </cell>
          <cell r="L1727" t="str">
            <v>ALAMEDA</v>
          </cell>
          <cell r="M1727">
            <v>2</v>
          </cell>
        </row>
        <row r="1728">
          <cell r="A1728">
            <v>56781</v>
          </cell>
          <cell r="B1728" t="str">
            <v>WEEKDAY</v>
          </cell>
          <cell r="C1728">
            <v>767</v>
          </cell>
          <cell r="D1728">
            <v>1012340</v>
          </cell>
          <cell r="E1728" t="str">
            <v>HARRISON ST &amp; WEST LAKE MIDD</v>
          </cell>
          <cell r="F1728">
            <v>53</v>
          </cell>
          <cell r="G1728">
            <v>5</v>
          </cell>
          <cell r="H1728">
            <v>58</v>
          </cell>
          <cell r="I1728">
            <v>37.814064000000002</v>
          </cell>
          <cell r="J1728">
            <v>-122.260538</v>
          </cell>
          <cell r="K1728" t="str">
            <v>OAKLAND</v>
          </cell>
          <cell r="L1728" t="str">
            <v>ALAMEDA</v>
          </cell>
          <cell r="M1728">
            <v>2</v>
          </cell>
        </row>
        <row r="1729">
          <cell r="A1729">
            <v>56361</v>
          </cell>
          <cell r="B1729" t="str">
            <v>WEEKDAY</v>
          </cell>
          <cell r="C1729">
            <v>5005</v>
          </cell>
          <cell r="D1729">
            <v>1012390</v>
          </cell>
          <cell r="E1729" t="str">
            <v>HEARTWOOD DR &amp; #6669</v>
          </cell>
          <cell r="F1729">
            <v>0</v>
          </cell>
          <cell r="G1729">
            <v>0</v>
          </cell>
          <cell r="H1729">
            <v>0</v>
          </cell>
          <cell r="I1729">
            <v>37.833984999999998</v>
          </cell>
          <cell r="J1729">
            <v>-122.202352</v>
          </cell>
          <cell r="K1729" t="str">
            <v>OAKLAND</v>
          </cell>
          <cell r="L1729" t="str">
            <v>ALAMEDA</v>
          </cell>
          <cell r="M1729">
            <v>2</v>
          </cell>
        </row>
        <row r="1730">
          <cell r="A1730">
            <v>56362</v>
          </cell>
          <cell r="B1730" t="str">
            <v>WEEKDAY</v>
          </cell>
          <cell r="C1730">
            <v>5005</v>
          </cell>
          <cell r="D1730">
            <v>1012400</v>
          </cell>
          <cell r="E1730" t="str">
            <v>HEARTWOOD DR &amp; COLTON BLVD</v>
          </cell>
          <cell r="F1730">
            <v>0</v>
          </cell>
          <cell r="G1730">
            <v>0</v>
          </cell>
          <cell r="H1730">
            <v>0</v>
          </cell>
          <cell r="I1730">
            <v>37.833924000000003</v>
          </cell>
          <cell r="J1730">
            <v>-122.201234</v>
          </cell>
          <cell r="K1730" t="str">
            <v>OAKLAND</v>
          </cell>
          <cell r="L1730" t="str">
            <v>ALAMEDA</v>
          </cell>
          <cell r="M1730">
            <v>2</v>
          </cell>
        </row>
        <row r="1731">
          <cell r="A1731">
            <v>56369</v>
          </cell>
          <cell r="B1731" t="str">
            <v>WEEKDAY</v>
          </cell>
          <cell r="C1731">
            <v>4456</v>
          </cell>
          <cell r="D1731">
            <v>1012410</v>
          </cell>
          <cell r="E1731" t="str">
            <v>HEARTWOOD DR &amp; COLTON BLVD</v>
          </cell>
          <cell r="F1731">
            <v>0</v>
          </cell>
          <cell r="G1731">
            <v>1</v>
          </cell>
          <cell r="H1731">
            <v>1</v>
          </cell>
          <cell r="I1731">
            <v>37.833897999999998</v>
          </cell>
          <cell r="J1731">
            <v>-122.201572</v>
          </cell>
          <cell r="K1731" t="str">
            <v>OAKLAND</v>
          </cell>
          <cell r="L1731" t="str">
            <v>ALAMEDA</v>
          </cell>
          <cell r="M1731">
            <v>2</v>
          </cell>
        </row>
        <row r="1732">
          <cell r="A1732">
            <v>56393</v>
          </cell>
          <cell r="B1732" t="str">
            <v>WEEKDAY</v>
          </cell>
          <cell r="C1732">
            <v>4869</v>
          </cell>
          <cell r="D1732">
            <v>1012420</v>
          </cell>
          <cell r="E1732" t="str">
            <v>HEARTWOOD DR &amp; SARONI DR</v>
          </cell>
          <cell r="F1732">
            <v>0</v>
          </cell>
          <cell r="G1732">
            <v>0</v>
          </cell>
          <cell r="H1732">
            <v>0</v>
          </cell>
          <cell r="I1732">
            <v>37.833744000000003</v>
          </cell>
          <cell r="J1732">
            <v>-122.200249</v>
          </cell>
          <cell r="K1732" t="str">
            <v>OAKLAND</v>
          </cell>
          <cell r="L1732" t="str">
            <v>ALAMEDA</v>
          </cell>
          <cell r="M1732">
            <v>2</v>
          </cell>
        </row>
        <row r="1733">
          <cell r="A1733">
            <v>59919</v>
          </cell>
          <cell r="B1733" t="str">
            <v>WEEKDAY</v>
          </cell>
          <cell r="C1733">
            <v>2771</v>
          </cell>
          <cell r="D1733">
            <v>1013160</v>
          </cell>
          <cell r="E1733" t="str">
            <v>HOLLIS ST &amp; 34TH ST</v>
          </cell>
          <cell r="F1733">
            <v>8</v>
          </cell>
          <cell r="G1733">
            <v>1</v>
          </cell>
          <cell r="H1733">
            <v>9</v>
          </cell>
          <cell r="I1733">
            <v>37.825989</v>
          </cell>
          <cell r="J1733">
            <v>-122.284235</v>
          </cell>
          <cell r="K1733" t="str">
            <v>OAKLAND</v>
          </cell>
          <cell r="L1733" t="str">
            <v>ALAMEDA</v>
          </cell>
          <cell r="M1733">
            <v>2</v>
          </cell>
        </row>
        <row r="1734">
          <cell r="A1734">
            <v>56925</v>
          </cell>
          <cell r="B1734" t="str">
            <v>WEEKDAY</v>
          </cell>
          <cell r="C1734">
            <v>3088</v>
          </cell>
          <cell r="D1734">
            <v>1013190</v>
          </cell>
          <cell r="E1734" t="str">
            <v>I-80 FWY &amp; TOLL PLAZA</v>
          </cell>
          <cell r="F1734">
            <v>4</v>
          </cell>
          <cell r="G1734">
            <v>3</v>
          </cell>
          <cell r="H1734">
            <v>7</v>
          </cell>
          <cell r="I1734">
            <v>37.823343000000001</v>
          </cell>
          <cell r="J1734">
            <v>-122.31538500000001</v>
          </cell>
          <cell r="K1734" t="str">
            <v>OAKLAND</v>
          </cell>
          <cell r="L1734" t="str">
            <v>ALAMEDA</v>
          </cell>
          <cell r="M1734">
            <v>2</v>
          </cell>
        </row>
        <row r="1735">
          <cell r="A1735">
            <v>56926</v>
          </cell>
          <cell r="B1735" t="str">
            <v>WEEKDAY</v>
          </cell>
          <cell r="C1735">
            <v>3710</v>
          </cell>
          <cell r="D1735">
            <v>1013260</v>
          </cell>
          <cell r="E1735" t="str">
            <v>JACKSON ST &amp; 3RD ST</v>
          </cell>
          <cell r="F1735">
            <v>0</v>
          </cell>
          <cell r="G1735">
            <v>3</v>
          </cell>
          <cell r="H1735">
            <v>4</v>
          </cell>
          <cell r="I1735">
            <v>37.794286</v>
          </cell>
          <cell r="J1735">
            <v>-122.27006900000001</v>
          </cell>
          <cell r="K1735" t="str">
            <v>OAKLAND</v>
          </cell>
          <cell r="L1735" t="str">
            <v>ALAMEDA</v>
          </cell>
          <cell r="M1735">
            <v>2</v>
          </cell>
        </row>
        <row r="1736">
          <cell r="A1736">
            <v>56936</v>
          </cell>
          <cell r="B1736" t="str">
            <v>WEEKDAY</v>
          </cell>
          <cell r="C1736">
            <v>4434</v>
          </cell>
          <cell r="D1736">
            <v>1013290</v>
          </cell>
          <cell r="E1736" t="str">
            <v>JOAQUIN MILLER RD &amp; CRANE WA</v>
          </cell>
          <cell r="F1736">
            <v>1</v>
          </cell>
          <cell r="G1736">
            <v>0</v>
          </cell>
          <cell r="H1736">
            <v>1</v>
          </cell>
          <cell r="I1736">
            <v>37.809809999999999</v>
          </cell>
          <cell r="J1736">
            <v>-122.189629</v>
          </cell>
          <cell r="K1736" t="str">
            <v>OAKLAND</v>
          </cell>
          <cell r="L1736" t="str">
            <v>ALAMEDA</v>
          </cell>
          <cell r="M1736">
            <v>2</v>
          </cell>
        </row>
        <row r="1737">
          <cell r="A1737">
            <v>56951</v>
          </cell>
          <cell r="B1737" t="str">
            <v>WEEKDAY</v>
          </cell>
          <cell r="C1737">
            <v>4712</v>
          </cell>
          <cell r="D1737">
            <v>1013310</v>
          </cell>
          <cell r="E1737" t="str">
            <v>JOAQUIN MILLER RD &amp; CROCKETT</v>
          </cell>
          <cell r="F1737">
            <v>0</v>
          </cell>
          <cell r="G1737">
            <v>0</v>
          </cell>
          <cell r="H1737">
            <v>0</v>
          </cell>
          <cell r="I1737">
            <v>37.808616999999998</v>
          </cell>
          <cell r="J1737">
            <v>-122.180893</v>
          </cell>
          <cell r="K1737" t="str">
            <v>OAKLAND</v>
          </cell>
          <cell r="L1737" t="str">
            <v>ALAMEDA</v>
          </cell>
          <cell r="M1737">
            <v>2</v>
          </cell>
        </row>
        <row r="1738">
          <cell r="A1738">
            <v>56961</v>
          </cell>
          <cell r="B1738" t="str">
            <v>WEEKDAY</v>
          </cell>
          <cell r="C1738">
            <v>4381</v>
          </cell>
          <cell r="D1738">
            <v>1013350</v>
          </cell>
          <cell r="E1738" t="str">
            <v>JOAQUIN MILLER RD &amp; SANBORN</v>
          </cell>
          <cell r="F1738">
            <v>1</v>
          </cell>
          <cell r="G1738">
            <v>0</v>
          </cell>
          <cell r="H1738">
            <v>1</v>
          </cell>
          <cell r="I1738">
            <v>37.810515000000002</v>
          </cell>
          <cell r="J1738">
            <v>-122.193045</v>
          </cell>
          <cell r="K1738" t="str">
            <v>OAKLAND</v>
          </cell>
          <cell r="L1738" t="str">
            <v>ALAMEDA</v>
          </cell>
          <cell r="M1738">
            <v>2</v>
          </cell>
        </row>
        <row r="1739">
          <cell r="A1739">
            <v>56962</v>
          </cell>
          <cell r="B1739" t="str">
            <v>WEEKDAY</v>
          </cell>
          <cell r="C1739">
            <v>3850</v>
          </cell>
          <cell r="D1739">
            <v>1013360</v>
          </cell>
          <cell r="E1739" t="str">
            <v>JOAQUIN MILLER RD &amp; SANBORN</v>
          </cell>
          <cell r="F1739">
            <v>2</v>
          </cell>
          <cell r="G1739">
            <v>1</v>
          </cell>
          <cell r="H1739">
            <v>3</v>
          </cell>
          <cell r="I1739">
            <v>37.809635999999998</v>
          </cell>
          <cell r="J1739">
            <v>-122.18301200000001</v>
          </cell>
          <cell r="K1739" t="str">
            <v>OAKLAND</v>
          </cell>
          <cell r="L1739" t="str">
            <v>ALAMEDA</v>
          </cell>
          <cell r="M1739">
            <v>2</v>
          </cell>
        </row>
        <row r="1740">
          <cell r="A1740">
            <v>57076</v>
          </cell>
          <cell r="B1740" t="str">
            <v>WEEKDAY</v>
          </cell>
          <cell r="C1740">
            <v>4663</v>
          </cell>
          <cell r="D1740">
            <v>1013380</v>
          </cell>
          <cell r="E1740" t="str">
            <v>JOAQUIN MILLER RD &amp; SKYLINE</v>
          </cell>
          <cell r="F1740">
            <v>0</v>
          </cell>
          <cell r="G1740">
            <v>0</v>
          </cell>
          <cell r="H1740">
            <v>1</v>
          </cell>
          <cell r="I1740">
            <v>37.805439999999997</v>
          </cell>
          <cell r="J1740">
            <v>-122.1793</v>
          </cell>
          <cell r="K1740" t="str">
            <v>OAKLAND</v>
          </cell>
          <cell r="L1740" t="str">
            <v>ALAMEDA</v>
          </cell>
          <cell r="M1740">
            <v>2</v>
          </cell>
        </row>
        <row r="1741">
          <cell r="A1741">
            <v>54367</v>
          </cell>
          <cell r="B1741" t="str">
            <v>WEEKDAY</v>
          </cell>
          <cell r="C1741">
            <v>4108</v>
          </cell>
          <cell r="D1741">
            <v>1013390</v>
          </cell>
          <cell r="E1741" t="str">
            <v>KEITH AV &amp; MC MILLAN AV</v>
          </cell>
          <cell r="F1741">
            <v>2</v>
          </cell>
          <cell r="G1741">
            <v>0</v>
          </cell>
          <cell r="H1741">
            <v>2</v>
          </cell>
          <cell r="I1741">
            <v>37.845185999999998</v>
          </cell>
          <cell r="J1741">
            <v>-122.248909</v>
          </cell>
          <cell r="K1741" t="str">
            <v>OAKLAND</v>
          </cell>
          <cell r="L1741" t="str">
            <v>ALAMEDA</v>
          </cell>
          <cell r="M1741">
            <v>2</v>
          </cell>
        </row>
        <row r="1742">
          <cell r="A1742">
            <v>54443</v>
          </cell>
          <cell r="B1742" t="str">
            <v>WEEKDAY</v>
          </cell>
          <cell r="C1742">
            <v>572</v>
          </cell>
          <cell r="D1742">
            <v>1013570</v>
          </cell>
          <cell r="E1742" t="str">
            <v>LAKE PARK AV &amp; GRAND AV</v>
          </cell>
          <cell r="F1742">
            <v>50</v>
          </cell>
          <cell r="G1742">
            <v>32</v>
          </cell>
          <cell r="H1742">
            <v>82</v>
          </cell>
          <cell r="I1742">
            <v>37.811379000000002</v>
          </cell>
          <cell r="J1742">
            <v>-122.247697</v>
          </cell>
          <cell r="K1742" t="str">
            <v>OAKLAND</v>
          </cell>
          <cell r="L1742" t="str">
            <v>ALAMEDA</v>
          </cell>
          <cell r="M1742">
            <v>2</v>
          </cell>
        </row>
        <row r="1743">
          <cell r="A1743">
            <v>59902</v>
          </cell>
          <cell r="B1743" t="str">
            <v>WEEKDAY</v>
          </cell>
          <cell r="C1743">
            <v>754</v>
          </cell>
          <cell r="D1743">
            <v>1013590</v>
          </cell>
          <cell r="E1743" t="str">
            <v>LAKE PARK AV &amp; WESLEY WAY</v>
          </cell>
          <cell r="F1743">
            <v>8</v>
          </cell>
          <cell r="G1743">
            <v>51</v>
          </cell>
          <cell r="H1743">
            <v>60</v>
          </cell>
          <cell r="I1743">
            <v>37.809507000000004</v>
          </cell>
          <cell r="J1743">
            <v>-122.244212</v>
          </cell>
          <cell r="K1743" t="str">
            <v>OAKLAND</v>
          </cell>
          <cell r="L1743" t="str">
            <v>ALAMEDA</v>
          </cell>
          <cell r="M1743">
            <v>2</v>
          </cell>
        </row>
        <row r="1744">
          <cell r="A1744">
            <v>59019</v>
          </cell>
          <cell r="B1744" t="str">
            <v>WEEKDAY</v>
          </cell>
          <cell r="C1744">
            <v>4404</v>
          </cell>
          <cell r="D1744">
            <v>1013600</v>
          </cell>
          <cell r="E1744" t="str">
            <v>LAKESHORE AV &amp; #4072</v>
          </cell>
          <cell r="F1744">
            <v>0</v>
          </cell>
          <cell r="G1744">
            <v>1</v>
          </cell>
          <cell r="H1744">
            <v>1</v>
          </cell>
          <cell r="I1744">
            <v>37.816000000000003</v>
          </cell>
          <cell r="J1744">
            <v>-122.23508</v>
          </cell>
          <cell r="K1744" t="str">
            <v>OAKLAND</v>
          </cell>
          <cell r="L1744" t="str">
            <v>ALAMEDA</v>
          </cell>
          <cell r="M1744">
            <v>2</v>
          </cell>
        </row>
        <row r="1745">
          <cell r="A1745">
            <v>59125</v>
          </cell>
          <cell r="B1745" t="str">
            <v>WEEKDAY</v>
          </cell>
          <cell r="C1745">
            <v>3508</v>
          </cell>
          <cell r="D1745">
            <v>1013610</v>
          </cell>
          <cell r="E1745" t="str">
            <v>LAKESHORE AV &amp; BODEN WAY</v>
          </cell>
          <cell r="F1745">
            <v>1</v>
          </cell>
          <cell r="G1745">
            <v>4</v>
          </cell>
          <cell r="H1745">
            <v>4</v>
          </cell>
          <cell r="I1745">
            <v>37.807419000000003</v>
          </cell>
          <cell r="J1745">
            <v>-122.249461</v>
          </cell>
          <cell r="K1745" t="str">
            <v>OAKLAND</v>
          </cell>
          <cell r="L1745" t="str">
            <v>ALAMEDA</v>
          </cell>
          <cell r="M1745">
            <v>2</v>
          </cell>
        </row>
        <row r="1746">
          <cell r="A1746">
            <v>59488</v>
          </cell>
          <cell r="B1746" t="str">
            <v>WEEKDAY</v>
          </cell>
          <cell r="C1746">
            <v>3150</v>
          </cell>
          <cell r="D1746">
            <v>1013620</v>
          </cell>
          <cell r="E1746" t="str">
            <v>LAKESHORE AV &amp; BODEN WAY</v>
          </cell>
          <cell r="F1746">
            <v>6</v>
          </cell>
          <cell r="G1746">
            <v>0</v>
          </cell>
          <cell r="H1746">
            <v>7</v>
          </cell>
          <cell r="I1746">
            <v>37.807341999999998</v>
          </cell>
          <cell r="J1746">
            <v>-122.24971499999999</v>
          </cell>
          <cell r="K1746" t="str">
            <v>OAKLAND</v>
          </cell>
          <cell r="L1746" t="str">
            <v>ALAMEDA</v>
          </cell>
          <cell r="M1746">
            <v>2</v>
          </cell>
        </row>
        <row r="1747">
          <cell r="A1747">
            <v>53750</v>
          </cell>
          <cell r="B1747" t="str">
            <v>WEEKDAY</v>
          </cell>
          <cell r="C1747">
            <v>2568</v>
          </cell>
          <cell r="D1747">
            <v>1013630</v>
          </cell>
          <cell r="E1747" t="str">
            <v>LAKESHORE AV &amp; BROOKLYN AV</v>
          </cell>
          <cell r="F1747">
            <v>1</v>
          </cell>
          <cell r="G1747">
            <v>10</v>
          </cell>
          <cell r="H1747">
            <v>11</v>
          </cell>
          <cell r="I1747">
            <v>37.805025999999998</v>
          </cell>
          <cell r="J1747">
            <v>-122.250523</v>
          </cell>
          <cell r="K1747" t="str">
            <v>OAKLAND</v>
          </cell>
          <cell r="L1747" t="str">
            <v>ALAMEDA</v>
          </cell>
          <cell r="M1747">
            <v>2</v>
          </cell>
        </row>
        <row r="1748">
          <cell r="A1748">
            <v>55758</v>
          </cell>
          <cell r="B1748" t="str">
            <v>WEEKDAY</v>
          </cell>
          <cell r="C1748">
            <v>2357</v>
          </cell>
          <cell r="D1748">
            <v>1013640</v>
          </cell>
          <cell r="E1748" t="str">
            <v>LAKESHORE AV &amp; BROOKLYN AV</v>
          </cell>
          <cell r="F1748">
            <v>12</v>
          </cell>
          <cell r="G1748">
            <v>1</v>
          </cell>
          <cell r="H1748">
            <v>13</v>
          </cell>
          <cell r="I1748">
            <v>37.804986999999997</v>
          </cell>
          <cell r="J1748">
            <v>-122.250749</v>
          </cell>
          <cell r="K1748" t="str">
            <v>OAKLAND</v>
          </cell>
          <cell r="L1748" t="str">
            <v>ALAMEDA</v>
          </cell>
          <cell r="M1748">
            <v>2</v>
          </cell>
        </row>
        <row r="1749">
          <cell r="A1749">
            <v>51227</v>
          </cell>
          <cell r="B1749" t="str">
            <v>WEEKDAY</v>
          </cell>
          <cell r="C1749">
            <v>1603</v>
          </cell>
          <cell r="D1749">
            <v>1013650</v>
          </cell>
          <cell r="E1749" t="str">
            <v>LAKESHORE AV &amp; E 18TH ST</v>
          </cell>
          <cell r="F1749">
            <v>10</v>
          </cell>
          <cell r="G1749">
            <v>15</v>
          </cell>
          <cell r="H1749">
            <v>25</v>
          </cell>
          <cell r="I1749">
            <v>37.800744000000002</v>
          </cell>
          <cell r="J1749">
            <v>-122.25448299999999</v>
          </cell>
          <cell r="K1749" t="str">
            <v>OAKLAND</v>
          </cell>
          <cell r="L1749" t="str">
            <v>ALAMEDA</v>
          </cell>
          <cell r="M1749">
            <v>2</v>
          </cell>
        </row>
        <row r="1750">
          <cell r="A1750">
            <v>52727</v>
          </cell>
          <cell r="B1750" t="str">
            <v>WEEKDAY</v>
          </cell>
          <cell r="C1750">
            <v>715</v>
          </cell>
          <cell r="D1750">
            <v>1013670</v>
          </cell>
          <cell r="E1750" t="str">
            <v>LAKESHORE AV &amp; E 18TH ST</v>
          </cell>
          <cell r="F1750">
            <v>33</v>
          </cell>
          <cell r="G1750">
            <v>30</v>
          </cell>
          <cell r="H1750">
            <v>64</v>
          </cell>
          <cell r="I1750">
            <v>37.800263999999999</v>
          </cell>
          <cell r="J1750">
            <v>-122.254436</v>
          </cell>
          <cell r="K1750" t="str">
            <v>OAKLAND</v>
          </cell>
          <cell r="L1750" t="str">
            <v>ALAMEDA</v>
          </cell>
          <cell r="M1750">
            <v>2</v>
          </cell>
        </row>
        <row r="1751">
          <cell r="A1751">
            <v>51124</v>
          </cell>
          <cell r="B1751" t="str">
            <v>WEEKDAY</v>
          </cell>
          <cell r="C1751">
            <v>2576</v>
          </cell>
          <cell r="D1751">
            <v>1013680</v>
          </cell>
          <cell r="E1751" t="str">
            <v>LAKESHORE AV &amp; HANOVER AV</v>
          </cell>
          <cell r="F1751">
            <v>4</v>
          </cell>
          <cell r="G1751">
            <v>7</v>
          </cell>
          <cell r="H1751">
            <v>11</v>
          </cell>
          <cell r="I1751">
            <v>37.802715999999997</v>
          </cell>
          <cell r="J1751">
            <v>-122.253726</v>
          </cell>
          <cell r="K1751" t="str">
            <v>OAKLAND</v>
          </cell>
          <cell r="L1751" t="str">
            <v>ALAMEDA</v>
          </cell>
          <cell r="M1751">
            <v>2</v>
          </cell>
        </row>
        <row r="1752">
          <cell r="A1752">
            <v>51353</v>
          </cell>
          <cell r="B1752" t="str">
            <v>WEEKDAY</v>
          </cell>
          <cell r="C1752">
            <v>2736</v>
          </cell>
          <cell r="D1752">
            <v>1013690</v>
          </cell>
          <cell r="E1752" t="str">
            <v>LAKESHORE AV &amp; HANOVER AV</v>
          </cell>
          <cell r="F1752">
            <v>7</v>
          </cell>
          <cell r="G1752">
            <v>2</v>
          </cell>
          <cell r="H1752">
            <v>10</v>
          </cell>
          <cell r="I1752">
            <v>37.802377</v>
          </cell>
          <cell r="J1752">
            <v>-122.25423600000001</v>
          </cell>
          <cell r="K1752" t="str">
            <v>OAKLAND</v>
          </cell>
          <cell r="L1752" t="str">
            <v>ALAMEDA</v>
          </cell>
          <cell r="M1752">
            <v>2</v>
          </cell>
        </row>
        <row r="1753">
          <cell r="A1753">
            <v>54900</v>
          </cell>
          <cell r="B1753" t="str">
            <v>WEEKDAY</v>
          </cell>
          <cell r="C1753">
            <v>1223</v>
          </cell>
          <cell r="D1753">
            <v>1013740</v>
          </cell>
          <cell r="E1753" t="str">
            <v>LAKESHORE AV &amp; MACARTHUR BLV</v>
          </cell>
          <cell r="F1753">
            <v>34</v>
          </cell>
          <cell r="G1753">
            <v>2</v>
          </cell>
          <cell r="H1753">
            <v>35</v>
          </cell>
          <cell r="I1753">
            <v>37.809268000000003</v>
          </cell>
          <cell r="J1753">
            <v>-122.247478</v>
          </cell>
          <cell r="K1753" t="str">
            <v>OAKLAND</v>
          </cell>
          <cell r="L1753" t="str">
            <v>ALAMEDA</v>
          </cell>
          <cell r="M1753">
            <v>2</v>
          </cell>
        </row>
        <row r="1754">
          <cell r="A1754">
            <v>54405</v>
          </cell>
          <cell r="B1754" t="str">
            <v>WEEKDAY</v>
          </cell>
          <cell r="C1754">
            <v>821</v>
          </cell>
          <cell r="D1754">
            <v>1013750</v>
          </cell>
          <cell r="E1754" t="str">
            <v>LAKESHORE AV &amp; MANDANA BLVD</v>
          </cell>
          <cell r="F1754">
            <v>35</v>
          </cell>
          <cell r="G1754">
            <v>18</v>
          </cell>
          <cell r="H1754">
            <v>53</v>
          </cell>
          <cell r="I1754">
            <v>37.811618000000003</v>
          </cell>
          <cell r="J1754">
            <v>-122.24234199999999</v>
          </cell>
          <cell r="K1754" t="str">
            <v>OAKLAND</v>
          </cell>
          <cell r="L1754" t="str">
            <v>ALAMEDA</v>
          </cell>
          <cell r="M1754">
            <v>2</v>
          </cell>
        </row>
        <row r="1755">
          <cell r="A1755">
            <v>56557</v>
          </cell>
          <cell r="B1755" t="str">
            <v>WEEKDAY</v>
          </cell>
          <cell r="C1755">
            <v>1610</v>
          </cell>
          <cell r="D1755">
            <v>1013760</v>
          </cell>
          <cell r="E1755" t="str">
            <v>LAKESHORE AV &amp; MANDANA BLVD</v>
          </cell>
          <cell r="F1755">
            <v>8</v>
          </cell>
          <cell r="G1755">
            <v>17</v>
          </cell>
          <cell r="H1755">
            <v>24</v>
          </cell>
          <cell r="I1755">
            <v>37.811664999999998</v>
          </cell>
          <cell r="J1755">
            <v>-122.242356</v>
          </cell>
          <cell r="K1755" t="str">
            <v>OAKLAND</v>
          </cell>
          <cell r="L1755" t="str">
            <v>ALAMEDA</v>
          </cell>
          <cell r="M1755">
            <v>2</v>
          </cell>
        </row>
        <row r="1756">
          <cell r="A1756">
            <v>59160</v>
          </cell>
          <cell r="B1756" t="str">
            <v>WEEKDAY</v>
          </cell>
          <cell r="C1756">
            <v>4587</v>
          </cell>
          <cell r="D1756">
            <v>1013770</v>
          </cell>
          <cell r="E1756" t="str">
            <v>LAKESHORE AV &amp; PARK LN</v>
          </cell>
          <cell r="F1756">
            <v>0</v>
          </cell>
          <cell r="G1756">
            <v>0</v>
          </cell>
          <cell r="H1756">
            <v>1</v>
          </cell>
          <cell r="I1756">
            <v>37.815902000000001</v>
          </cell>
          <cell r="J1756">
            <v>-122.232832</v>
          </cell>
          <cell r="K1756" t="str">
            <v>OAKLAND</v>
          </cell>
          <cell r="L1756" t="str">
            <v>ALAMEDA</v>
          </cell>
          <cell r="M1756">
            <v>2</v>
          </cell>
        </row>
        <row r="1757">
          <cell r="A1757">
            <v>56001</v>
          </cell>
          <cell r="B1757" t="str">
            <v>WEEKDAY</v>
          </cell>
          <cell r="C1757">
            <v>2918</v>
          </cell>
          <cell r="D1757">
            <v>1013780</v>
          </cell>
          <cell r="E1757" t="str">
            <v>LAKESHORE AV &amp; PRINCE ST</v>
          </cell>
          <cell r="F1757">
            <v>5</v>
          </cell>
          <cell r="G1757">
            <v>3</v>
          </cell>
          <cell r="H1757">
            <v>8</v>
          </cell>
          <cell r="I1757">
            <v>37.812866999999997</v>
          </cell>
          <cell r="J1757">
            <v>-122.241044</v>
          </cell>
          <cell r="K1757" t="str">
            <v>OAKLAND</v>
          </cell>
          <cell r="L1757" t="str">
            <v>ALAMEDA</v>
          </cell>
          <cell r="M1757">
            <v>2</v>
          </cell>
        </row>
        <row r="1758">
          <cell r="A1758">
            <v>59235</v>
          </cell>
          <cell r="B1758" t="str">
            <v>WEEKDAY</v>
          </cell>
          <cell r="C1758">
            <v>1936</v>
          </cell>
          <cell r="D1758">
            <v>1013790</v>
          </cell>
          <cell r="E1758" t="str">
            <v>LAKESHORE AV &amp; ROSAL AV</v>
          </cell>
          <cell r="F1758">
            <v>10</v>
          </cell>
          <cell r="G1758">
            <v>9</v>
          </cell>
          <cell r="H1758">
            <v>19</v>
          </cell>
          <cell r="I1758">
            <v>37.813927999999997</v>
          </cell>
          <cell r="J1758">
            <v>-122.239276</v>
          </cell>
          <cell r="K1758" t="str">
            <v>OAKLAND</v>
          </cell>
          <cell r="L1758" t="str">
            <v>ALAMEDA</v>
          </cell>
          <cell r="M1758">
            <v>2</v>
          </cell>
        </row>
        <row r="1759">
          <cell r="A1759">
            <v>55483</v>
          </cell>
          <cell r="B1759" t="str">
            <v>WEEKDAY</v>
          </cell>
          <cell r="C1759">
            <v>3752</v>
          </cell>
          <cell r="D1759">
            <v>1013800</v>
          </cell>
          <cell r="E1759" t="str">
            <v>LAKESHORE AV &amp; ROSAL AV</v>
          </cell>
          <cell r="F1759">
            <v>3</v>
          </cell>
          <cell r="G1759">
            <v>1</v>
          </cell>
          <cell r="H1759">
            <v>3</v>
          </cell>
          <cell r="I1759">
            <v>37.813729000000002</v>
          </cell>
          <cell r="J1759">
            <v>-122.239876</v>
          </cell>
          <cell r="K1759" t="str">
            <v>OAKLAND</v>
          </cell>
          <cell r="L1759" t="str">
            <v>ALAMEDA</v>
          </cell>
          <cell r="M1759">
            <v>2</v>
          </cell>
        </row>
        <row r="1760">
          <cell r="A1760">
            <v>59239</v>
          </cell>
          <cell r="B1760" t="str">
            <v>WEEKDAY</v>
          </cell>
          <cell r="C1760">
            <v>2207</v>
          </cell>
          <cell r="D1760">
            <v>1013810</v>
          </cell>
          <cell r="E1760" t="str">
            <v>LAKESHORE AV &amp; SANTA RAY AV</v>
          </cell>
          <cell r="F1760">
            <v>3</v>
          </cell>
          <cell r="G1760">
            <v>11</v>
          </cell>
          <cell r="H1760">
            <v>15</v>
          </cell>
          <cell r="I1760">
            <v>37.812666</v>
          </cell>
          <cell r="J1760">
            <v>-122.24094100000001</v>
          </cell>
          <cell r="K1760" t="str">
            <v>OAKLAND</v>
          </cell>
          <cell r="L1760" t="str">
            <v>ALAMEDA</v>
          </cell>
          <cell r="M1760">
            <v>2</v>
          </cell>
        </row>
        <row r="1761">
          <cell r="A1761">
            <v>59260</v>
          </cell>
          <cell r="B1761" t="str">
            <v>WEEKDAY</v>
          </cell>
          <cell r="C1761">
            <v>3704</v>
          </cell>
          <cell r="D1761">
            <v>1013820</v>
          </cell>
          <cell r="E1761" t="str">
            <v>LAKESHORE AV &amp; WALA VISTA AV</v>
          </cell>
          <cell r="F1761">
            <v>1</v>
          </cell>
          <cell r="G1761">
            <v>3</v>
          </cell>
          <cell r="H1761">
            <v>4</v>
          </cell>
          <cell r="I1761">
            <v>37.814841999999999</v>
          </cell>
          <cell r="J1761">
            <v>-122.23820600000001</v>
          </cell>
          <cell r="K1761" t="str">
            <v>OAKLAND</v>
          </cell>
          <cell r="L1761" t="str">
            <v>ALAMEDA</v>
          </cell>
          <cell r="M1761">
            <v>2</v>
          </cell>
        </row>
        <row r="1762">
          <cell r="A1762">
            <v>57343</v>
          </cell>
          <cell r="B1762" t="str">
            <v>WEEKDAY</v>
          </cell>
          <cell r="C1762">
            <v>2776</v>
          </cell>
          <cell r="D1762">
            <v>1013830</v>
          </cell>
          <cell r="E1762" t="str">
            <v>LAKESHORE AV &amp; WALA VISTA AV</v>
          </cell>
          <cell r="F1762">
            <v>2</v>
          </cell>
          <cell r="G1762">
            <v>7</v>
          </cell>
          <cell r="H1762">
            <v>9</v>
          </cell>
          <cell r="I1762">
            <v>37.814528000000003</v>
          </cell>
          <cell r="J1762">
            <v>-122.23209799999999</v>
          </cell>
          <cell r="K1762" t="str">
            <v>OAKLAND</v>
          </cell>
          <cell r="L1762" t="str">
            <v>ALAMEDA</v>
          </cell>
          <cell r="M1762">
            <v>2</v>
          </cell>
        </row>
        <row r="1763">
          <cell r="A1763">
            <v>59360</v>
          </cell>
          <cell r="B1763" t="str">
            <v>WEEKDAY</v>
          </cell>
          <cell r="C1763">
            <v>5005</v>
          </cell>
          <cell r="D1763">
            <v>1013840</v>
          </cell>
          <cell r="E1763" t="str">
            <v>LEIMERT BLVD &amp; #1768</v>
          </cell>
          <cell r="F1763">
            <v>0</v>
          </cell>
          <cell r="G1763">
            <v>0</v>
          </cell>
          <cell r="H1763">
            <v>0</v>
          </cell>
          <cell r="I1763">
            <v>37.812235999999999</v>
          </cell>
          <cell r="J1763">
            <v>-122.210674</v>
          </cell>
          <cell r="K1763" t="str">
            <v>OAKLAND</v>
          </cell>
          <cell r="L1763" t="str">
            <v>ALAMEDA</v>
          </cell>
          <cell r="M1763">
            <v>2</v>
          </cell>
        </row>
        <row r="1764">
          <cell r="A1764">
            <v>59561</v>
          </cell>
          <cell r="B1764" t="str">
            <v>WEEKDAY</v>
          </cell>
          <cell r="C1764">
            <v>5005</v>
          </cell>
          <cell r="D1764">
            <v>1013850</v>
          </cell>
          <cell r="E1764" t="str">
            <v>LEIMERT BLVD &amp; #1789</v>
          </cell>
          <cell r="F1764">
            <v>0</v>
          </cell>
          <cell r="G1764">
            <v>0</v>
          </cell>
          <cell r="H1764">
            <v>0</v>
          </cell>
          <cell r="I1764">
            <v>37.812536999999999</v>
          </cell>
          <cell r="J1764">
            <v>-122.210655</v>
          </cell>
          <cell r="K1764" t="str">
            <v>OAKLAND</v>
          </cell>
          <cell r="L1764" t="str">
            <v>ALAMEDA</v>
          </cell>
          <cell r="M1764">
            <v>2</v>
          </cell>
        </row>
        <row r="1765">
          <cell r="A1765">
            <v>59562</v>
          </cell>
          <cell r="B1765" t="str">
            <v>WEEKDAY</v>
          </cell>
          <cell r="C1765">
            <v>5005</v>
          </cell>
          <cell r="D1765">
            <v>1013860</v>
          </cell>
          <cell r="E1765" t="str">
            <v>LEIMERT BLVD &amp; #2020</v>
          </cell>
          <cell r="F1765">
            <v>0</v>
          </cell>
          <cell r="G1765">
            <v>0</v>
          </cell>
          <cell r="H1765">
            <v>0</v>
          </cell>
          <cell r="I1765">
            <v>37.813738000000001</v>
          </cell>
          <cell r="J1765">
            <v>-122.208793</v>
          </cell>
          <cell r="K1765" t="str">
            <v>OAKLAND</v>
          </cell>
          <cell r="L1765" t="str">
            <v>ALAMEDA</v>
          </cell>
          <cell r="M1765">
            <v>2</v>
          </cell>
        </row>
        <row r="1766">
          <cell r="A1766">
            <v>59563</v>
          </cell>
          <cell r="B1766" t="str">
            <v>WEEKDAY</v>
          </cell>
          <cell r="C1766">
            <v>5005</v>
          </cell>
          <cell r="D1766">
            <v>1013870</v>
          </cell>
          <cell r="E1766" t="str">
            <v>LEIMERT BLVD &amp; #2032</v>
          </cell>
          <cell r="F1766">
            <v>0</v>
          </cell>
          <cell r="G1766">
            <v>0</v>
          </cell>
          <cell r="H1766">
            <v>0</v>
          </cell>
          <cell r="I1766">
            <v>37.813899999999997</v>
          </cell>
          <cell r="J1766">
            <v>-122.20885</v>
          </cell>
          <cell r="K1766" t="str">
            <v>OAKLAND</v>
          </cell>
          <cell r="L1766" t="str">
            <v>ALAMEDA</v>
          </cell>
          <cell r="M1766">
            <v>2</v>
          </cell>
        </row>
        <row r="1767">
          <cell r="A1767">
            <v>59620</v>
          </cell>
          <cell r="B1767" t="str">
            <v>WEEKDAY</v>
          </cell>
          <cell r="C1767">
            <v>5005</v>
          </cell>
          <cell r="D1767">
            <v>1013880</v>
          </cell>
          <cell r="E1767" t="str">
            <v>LEIMERT BLVD &amp; #2565</v>
          </cell>
          <cell r="F1767">
            <v>0</v>
          </cell>
          <cell r="G1767">
            <v>0</v>
          </cell>
          <cell r="H1767">
            <v>0</v>
          </cell>
          <cell r="I1767">
            <v>37.815582999999997</v>
          </cell>
          <cell r="J1767">
            <v>-122.204302</v>
          </cell>
          <cell r="K1767" t="str">
            <v>OAKLAND</v>
          </cell>
          <cell r="L1767" t="str">
            <v>ALAMEDA</v>
          </cell>
          <cell r="M1767">
            <v>2</v>
          </cell>
        </row>
        <row r="1768">
          <cell r="A1768">
            <v>59630</v>
          </cell>
          <cell r="B1768" t="str">
            <v>WEEKDAY</v>
          </cell>
          <cell r="C1768">
            <v>5005</v>
          </cell>
          <cell r="D1768">
            <v>1013890</v>
          </cell>
          <cell r="E1768" t="str">
            <v>LEIMERT BLVD &amp; BRIDGEVIEW DR</v>
          </cell>
          <cell r="F1768">
            <v>0</v>
          </cell>
          <cell r="G1768">
            <v>0</v>
          </cell>
          <cell r="H1768">
            <v>0</v>
          </cell>
          <cell r="I1768">
            <v>37.811529999999998</v>
          </cell>
          <cell r="J1768">
            <v>-122.21043</v>
          </cell>
          <cell r="K1768" t="str">
            <v>OAKLAND</v>
          </cell>
          <cell r="L1768" t="str">
            <v>ALAMEDA</v>
          </cell>
          <cell r="M1768">
            <v>2</v>
          </cell>
        </row>
        <row r="1769">
          <cell r="A1769">
            <v>50131</v>
          </cell>
          <cell r="B1769" t="str">
            <v>WEEKDAY</v>
          </cell>
          <cell r="C1769">
            <v>4450</v>
          </cell>
          <cell r="D1769">
            <v>1013900</v>
          </cell>
          <cell r="E1769" t="str">
            <v>LEIMERT BLVD &amp; BYWOOD DR</v>
          </cell>
          <cell r="F1769">
            <v>1</v>
          </cell>
          <cell r="G1769">
            <v>0</v>
          </cell>
          <cell r="H1769">
            <v>1</v>
          </cell>
          <cell r="I1769">
            <v>37.816859000000001</v>
          </cell>
          <cell r="J1769">
            <v>-122.207094</v>
          </cell>
          <cell r="K1769" t="str">
            <v>OAKLAND</v>
          </cell>
          <cell r="L1769" t="str">
            <v>ALAMEDA</v>
          </cell>
          <cell r="M1769">
            <v>2</v>
          </cell>
        </row>
        <row r="1770">
          <cell r="A1770">
            <v>50135</v>
          </cell>
          <cell r="B1770" t="str">
            <v>WEEKDAY</v>
          </cell>
          <cell r="C1770">
            <v>4791</v>
          </cell>
          <cell r="D1770">
            <v>1013910</v>
          </cell>
          <cell r="E1770" t="str">
            <v>LEIMERT BLVD &amp; BYWOOD DR</v>
          </cell>
          <cell r="F1770">
            <v>0</v>
          </cell>
          <cell r="G1770">
            <v>0</v>
          </cell>
          <cell r="H1770">
            <v>0</v>
          </cell>
          <cell r="I1770">
            <v>37.816830000000003</v>
          </cell>
          <cell r="J1770">
            <v>-122.207255</v>
          </cell>
          <cell r="K1770" t="str">
            <v>OAKLAND</v>
          </cell>
          <cell r="L1770" t="str">
            <v>ALAMEDA</v>
          </cell>
          <cell r="M1770">
            <v>2</v>
          </cell>
        </row>
        <row r="1771">
          <cell r="A1771">
            <v>51360</v>
          </cell>
          <cell r="B1771" t="str">
            <v>WEEKDAY</v>
          </cell>
          <cell r="C1771">
            <v>4643</v>
          </cell>
          <cell r="D1771">
            <v>1013920</v>
          </cell>
          <cell r="E1771" t="str">
            <v>LEIMERT BLVD &amp; CARTER ST</v>
          </cell>
          <cell r="F1771">
            <v>1</v>
          </cell>
          <cell r="G1771">
            <v>0</v>
          </cell>
          <cell r="H1771">
            <v>1</v>
          </cell>
          <cell r="I1771">
            <v>37.816156999999997</v>
          </cell>
          <cell r="J1771">
            <v>-122.209069</v>
          </cell>
          <cell r="K1771" t="str">
            <v>OAKLAND</v>
          </cell>
          <cell r="L1771" t="str">
            <v>ALAMEDA</v>
          </cell>
          <cell r="M1771">
            <v>2</v>
          </cell>
        </row>
        <row r="1772">
          <cell r="A1772">
            <v>51390</v>
          </cell>
          <cell r="B1772" t="str">
            <v>WEEKDAY</v>
          </cell>
          <cell r="C1772">
            <v>5005</v>
          </cell>
          <cell r="D1772">
            <v>1013930</v>
          </cell>
          <cell r="E1772" t="str">
            <v>LEIMERT BLVD &amp; CARTER ST</v>
          </cell>
          <cell r="F1772">
            <v>0</v>
          </cell>
          <cell r="G1772">
            <v>0</v>
          </cell>
          <cell r="H1772">
            <v>0</v>
          </cell>
          <cell r="I1772">
            <v>37.816099999999999</v>
          </cell>
          <cell r="J1772">
            <v>-122.20901000000001</v>
          </cell>
          <cell r="K1772" t="str">
            <v>OAKLAND</v>
          </cell>
          <cell r="L1772" t="str">
            <v>ALAMEDA</v>
          </cell>
          <cell r="M1772">
            <v>2</v>
          </cell>
        </row>
        <row r="1773">
          <cell r="A1773">
            <v>57410</v>
          </cell>
          <cell r="B1773" t="str">
            <v>WEEKDAY</v>
          </cell>
          <cell r="C1773">
            <v>4803</v>
          </cell>
          <cell r="D1773">
            <v>1013940</v>
          </cell>
          <cell r="E1773" t="str">
            <v>LEIMERT BLVD &amp; CLEMENS RD</v>
          </cell>
          <cell r="F1773">
            <v>0</v>
          </cell>
          <cell r="G1773">
            <v>0</v>
          </cell>
          <cell r="H1773">
            <v>0</v>
          </cell>
          <cell r="I1773">
            <v>37.811731000000002</v>
          </cell>
          <cell r="J1773">
            <v>-122.212682</v>
          </cell>
          <cell r="K1773" t="str">
            <v>OAKLAND</v>
          </cell>
          <cell r="L1773" t="str">
            <v>ALAMEDA</v>
          </cell>
          <cell r="M1773">
            <v>2</v>
          </cell>
        </row>
        <row r="1774">
          <cell r="A1774">
            <v>54764</v>
          </cell>
          <cell r="B1774" t="str">
            <v>WEEKDAY</v>
          </cell>
          <cell r="C1774">
            <v>5005</v>
          </cell>
          <cell r="D1774">
            <v>1013950</v>
          </cell>
          <cell r="E1774" t="str">
            <v>LEIMERT BLVD &amp; CLEMENS RD</v>
          </cell>
          <cell r="F1774">
            <v>0</v>
          </cell>
          <cell r="G1774">
            <v>0</v>
          </cell>
          <cell r="H1774">
            <v>0</v>
          </cell>
          <cell r="I1774">
            <v>37.811860000000003</v>
          </cell>
          <cell r="J1774">
            <v>-122.21261</v>
          </cell>
          <cell r="K1774" t="str">
            <v>OAKLAND</v>
          </cell>
          <cell r="L1774" t="str">
            <v>ALAMEDA</v>
          </cell>
          <cell r="M1774">
            <v>2</v>
          </cell>
        </row>
        <row r="1775">
          <cell r="A1775">
            <v>56131</v>
          </cell>
          <cell r="B1775" t="str">
            <v>WEEKDAY</v>
          </cell>
          <cell r="C1775">
            <v>4836</v>
          </cell>
          <cell r="D1775">
            <v>1013960</v>
          </cell>
          <cell r="E1775" t="str">
            <v>LEIMERT BLVD &amp; HOOVER AV</v>
          </cell>
          <cell r="F1775">
            <v>0</v>
          </cell>
          <cell r="G1775">
            <v>0</v>
          </cell>
          <cell r="H1775">
            <v>0</v>
          </cell>
          <cell r="I1775">
            <v>37.811582000000001</v>
          </cell>
          <cell r="J1775">
            <v>-122.210087</v>
          </cell>
          <cell r="K1775" t="str">
            <v>OAKLAND</v>
          </cell>
          <cell r="L1775" t="str">
            <v>ALAMEDA</v>
          </cell>
          <cell r="M1775">
            <v>2</v>
          </cell>
        </row>
        <row r="1776">
          <cell r="A1776">
            <v>56135</v>
          </cell>
          <cell r="B1776" t="str">
            <v>WEEKDAY</v>
          </cell>
          <cell r="C1776">
            <v>4764</v>
          </cell>
          <cell r="D1776">
            <v>1013970</v>
          </cell>
          <cell r="E1776" t="str">
            <v>LEIMERT BLVD &amp; MONTEREY BLVD</v>
          </cell>
          <cell r="F1776">
            <v>0</v>
          </cell>
          <cell r="G1776">
            <v>0</v>
          </cell>
          <cell r="H1776">
            <v>0</v>
          </cell>
          <cell r="I1776">
            <v>37.815254000000003</v>
          </cell>
          <cell r="J1776">
            <v>-122.202738</v>
          </cell>
          <cell r="K1776" t="str">
            <v>OAKLAND</v>
          </cell>
          <cell r="L1776" t="str">
            <v>ALAMEDA</v>
          </cell>
          <cell r="M1776">
            <v>2</v>
          </cell>
        </row>
        <row r="1777">
          <cell r="A1777">
            <v>56136</v>
          </cell>
          <cell r="B1777" t="str">
            <v>WEEKDAY</v>
          </cell>
          <cell r="C1777">
            <v>4833</v>
          </cell>
          <cell r="D1777">
            <v>1013980</v>
          </cell>
          <cell r="E1777" t="str">
            <v>LEIMERT BLVD &amp; MONTEREY BLVD</v>
          </cell>
          <cell r="F1777">
            <v>0</v>
          </cell>
          <cell r="G1777">
            <v>0</v>
          </cell>
          <cell r="H1777">
            <v>0</v>
          </cell>
          <cell r="I1777">
            <v>37.815204999999999</v>
          </cell>
          <cell r="J1777">
            <v>-122.202759</v>
          </cell>
          <cell r="K1777" t="str">
            <v>OAKLAND</v>
          </cell>
          <cell r="L1777" t="str">
            <v>ALAMEDA</v>
          </cell>
          <cell r="M1777">
            <v>2</v>
          </cell>
        </row>
        <row r="1778">
          <cell r="A1778">
            <v>57458</v>
          </cell>
          <cell r="B1778" t="str">
            <v>WEEKDAY</v>
          </cell>
          <cell r="C1778">
            <v>4831</v>
          </cell>
          <cell r="D1778">
            <v>1013990</v>
          </cell>
          <cell r="E1778" t="str">
            <v>LEIMERT BLVD &amp; OAK CREST DR</v>
          </cell>
          <cell r="F1778">
            <v>0</v>
          </cell>
          <cell r="G1778">
            <v>0</v>
          </cell>
          <cell r="H1778">
            <v>0</v>
          </cell>
          <cell r="I1778">
            <v>37.816730999999997</v>
          </cell>
          <cell r="J1778">
            <v>-122.20524399999999</v>
          </cell>
          <cell r="K1778" t="str">
            <v>OAKLAND</v>
          </cell>
          <cell r="L1778" t="str">
            <v>ALAMEDA</v>
          </cell>
          <cell r="M1778">
            <v>2</v>
          </cell>
        </row>
        <row r="1779">
          <cell r="A1779">
            <v>57480</v>
          </cell>
          <cell r="B1779" t="str">
            <v>WEEKDAY</v>
          </cell>
          <cell r="C1779">
            <v>4588</v>
          </cell>
          <cell r="D1779">
            <v>1014000</v>
          </cell>
          <cell r="E1779" t="str">
            <v>LEIMERT BLVD &amp; OAK CREST DR</v>
          </cell>
          <cell r="F1779">
            <v>0</v>
          </cell>
          <cell r="G1779">
            <v>1</v>
          </cell>
          <cell r="H1779">
            <v>1</v>
          </cell>
          <cell r="I1779">
            <v>37.816827000000004</v>
          </cell>
          <cell r="J1779">
            <v>-122.20574999999999</v>
          </cell>
          <cell r="K1779" t="str">
            <v>OAKLAND</v>
          </cell>
          <cell r="L1779" t="str">
            <v>ALAMEDA</v>
          </cell>
          <cell r="M1779">
            <v>2</v>
          </cell>
        </row>
        <row r="1780">
          <cell r="A1780">
            <v>58087</v>
          </cell>
          <cell r="B1780" t="str">
            <v>WEEKDAY</v>
          </cell>
          <cell r="C1780">
            <v>5005</v>
          </cell>
          <cell r="D1780">
            <v>1014010</v>
          </cell>
          <cell r="E1780" t="str">
            <v>LEIMERT BLVD &amp; OAKVIEW DR</v>
          </cell>
          <cell r="F1780">
            <v>0</v>
          </cell>
          <cell r="G1780">
            <v>0</v>
          </cell>
          <cell r="H1780">
            <v>0</v>
          </cell>
          <cell r="I1780">
            <v>37.813079999999999</v>
          </cell>
          <cell r="J1780">
            <v>-122.21025</v>
          </cell>
          <cell r="K1780" t="str">
            <v>OAKLAND</v>
          </cell>
          <cell r="L1780" t="str">
            <v>ALAMEDA</v>
          </cell>
          <cell r="M1780">
            <v>2</v>
          </cell>
        </row>
        <row r="1781">
          <cell r="A1781">
            <v>58187</v>
          </cell>
          <cell r="B1781" t="str">
            <v>WEEKDAY</v>
          </cell>
          <cell r="C1781">
            <v>5005</v>
          </cell>
          <cell r="D1781">
            <v>1014020</v>
          </cell>
          <cell r="E1781" t="str">
            <v>LEIMERT BLVD &amp; OAKVIEW DR</v>
          </cell>
          <cell r="F1781">
            <v>0</v>
          </cell>
          <cell r="G1781">
            <v>0</v>
          </cell>
          <cell r="H1781">
            <v>0</v>
          </cell>
          <cell r="I1781">
            <v>37.813088</v>
          </cell>
          <cell r="J1781">
            <v>-122.210065</v>
          </cell>
          <cell r="K1781" t="str">
            <v>OAKLAND</v>
          </cell>
          <cell r="L1781" t="str">
            <v>ALAMEDA</v>
          </cell>
          <cell r="M1781">
            <v>2</v>
          </cell>
        </row>
        <row r="1782">
          <cell r="A1782">
            <v>58287</v>
          </cell>
          <cell r="B1782" t="str">
            <v>WEEKDAY</v>
          </cell>
          <cell r="C1782">
            <v>5005</v>
          </cell>
          <cell r="D1782">
            <v>1014030</v>
          </cell>
          <cell r="E1782" t="str">
            <v>LEIMERT BLVD &amp; WRENN ST</v>
          </cell>
          <cell r="F1782">
            <v>0</v>
          </cell>
          <cell r="G1782">
            <v>0</v>
          </cell>
          <cell r="H1782">
            <v>0</v>
          </cell>
          <cell r="I1782">
            <v>37.812779999999997</v>
          </cell>
          <cell r="J1782">
            <v>-122.20878999999999</v>
          </cell>
          <cell r="K1782" t="str">
            <v>OAKLAND</v>
          </cell>
          <cell r="L1782" t="str">
            <v>ALAMEDA</v>
          </cell>
          <cell r="M1782">
            <v>2</v>
          </cell>
        </row>
        <row r="1783">
          <cell r="A1783">
            <v>58387</v>
          </cell>
          <cell r="B1783" t="str">
            <v>WEEKDAY</v>
          </cell>
          <cell r="C1783">
            <v>5005</v>
          </cell>
          <cell r="D1783">
            <v>1014040</v>
          </cell>
          <cell r="E1783" t="str">
            <v>LEIMERT BLVD &amp; WRENN ST</v>
          </cell>
          <cell r="F1783">
            <v>0</v>
          </cell>
          <cell r="G1783">
            <v>0</v>
          </cell>
          <cell r="H1783">
            <v>0</v>
          </cell>
          <cell r="I1783">
            <v>37.812857000000001</v>
          </cell>
          <cell r="J1783">
            <v>-122.208635</v>
          </cell>
          <cell r="K1783" t="str">
            <v>OAKLAND</v>
          </cell>
          <cell r="L1783" t="str">
            <v>ALAMEDA</v>
          </cell>
          <cell r="M1783">
            <v>2</v>
          </cell>
        </row>
        <row r="1784">
          <cell r="A1784">
            <v>57645</v>
          </cell>
          <cell r="B1784" t="str">
            <v>WEEKDAY</v>
          </cell>
          <cell r="C1784">
            <v>4134</v>
          </cell>
          <cell r="D1784">
            <v>1014060</v>
          </cell>
          <cell r="E1784" t="str">
            <v>LINCOLN AV &amp; #4500</v>
          </cell>
          <cell r="F1784">
            <v>1</v>
          </cell>
          <cell r="G1784">
            <v>1</v>
          </cell>
          <cell r="H1784">
            <v>2</v>
          </cell>
          <cell r="I1784">
            <v>37.809398000000002</v>
          </cell>
          <cell r="J1784">
            <v>-122.20250799999999</v>
          </cell>
          <cell r="K1784" t="str">
            <v>OAKLAND</v>
          </cell>
          <cell r="L1784" t="str">
            <v>ALAMEDA</v>
          </cell>
          <cell r="M1784">
            <v>2</v>
          </cell>
        </row>
        <row r="1785">
          <cell r="A1785">
            <v>58470</v>
          </cell>
          <cell r="B1785" t="str">
            <v>WEEKDAY</v>
          </cell>
          <cell r="C1785">
            <v>4806</v>
          </cell>
          <cell r="D1785">
            <v>1014090</v>
          </cell>
          <cell r="E1785" t="str">
            <v>LINCOLN AV &amp; GREEK CHURCH</v>
          </cell>
          <cell r="F1785">
            <v>0</v>
          </cell>
          <cell r="G1785">
            <v>0</v>
          </cell>
          <cell r="H1785">
            <v>0</v>
          </cell>
          <cell r="I1785">
            <v>37.810519999999997</v>
          </cell>
          <cell r="J1785">
            <v>-122.20069599999999</v>
          </cell>
          <cell r="K1785" t="str">
            <v>OAKLAND</v>
          </cell>
          <cell r="L1785" t="str">
            <v>ALAMEDA</v>
          </cell>
          <cell r="M1785">
            <v>2</v>
          </cell>
        </row>
        <row r="1786">
          <cell r="A1786">
            <v>55992</v>
          </cell>
          <cell r="B1786" t="str">
            <v>WEEKDAY</v>
          </cell>
          <cell r="C1786">
            <v>461</v>
          </cell>
          <cell r="D1786">
            <v>1014100</v>
          </cell>
          <cell r="E1786" t="str">
            <v>LINCOLN AV &amp; HEAD ROYCE SCHO</v>
          </cell>
          <cell r="F1786">
            <v>76</v>
          </cell>
          <cell r="G1786">
            <v>29</v>
          </cell>
          <cell r="H1786">
            <v>104</v>
          </cell>
          <cell r="I1786">
            <v>37.808152</v>
          </cell>
          <cell r="J1786">
            <v>-122.20468700000001</v>
          </cell>
          <cell r="K1786" t="str">
            <v>OAKLAND</v>
          </cell>
          <cell r="L1786" t="str">
            <v>ALAMEDA</v>
          </cell>
          <cell r="M1786">
            <v>2</v>
          </cell>
        </row>
        <row r="1787">
          <cell r="A1787">
            <v>53341</v>
          </cell>
          <cell r="B1787" t="str">
            <v>WEEKDAY</v>
          </cell>
          <cell r="C1787">
            <v>2809</v>
          </cell>
          <cell r="D1787">
            <v>1014160</v>
          </cell>
          <cell r="E1787" t="str">
            <v>LINCOLN AV &amp; MONTEREY BLVD</v>
          </cell>
          <cell r="F1787">
            <v>4</v>
          </cell>
          <cell r="G1787">
            <v>5</v>
          </cell>
          <cell r="H1787">
            <v>9</v>
          </cell>
          <cell r="I1787">
            <v>37.810282000000001</v>
          </cell>
          <cell r="J1787">
            <v>-122.198353</v>
          </cell>
          <cell r="K1787" t="str">
            <v>OAKLAND</v>
          </cell>
          <cell r="L1787" t="str">
            <v>ALAMEDA</v>
          </cell>
          <cell r="M1787">
            <v>2</v>
          </cell>
        </row>
        <row r="1788">
          <cell r="A1788">
            <v>58258</v>
          </cell>
          <cell r="B1788" t="str">
            <v>WEEKDAY</v>
          </cell>
          <cell r="C1788">
            <v>2336</v>
          </cell>
          <cell r="D1788">
            <v>1014170</v>
          </cell>
          <cell r="E1788" t="str">
            <v>LINCOLN AV &amp; TIFFIN RD</v>
          </cell>
          <cell r="F1788">
            <v>3</v>
          </cell>
          <cell r="G1788">
            <v>10</v>
          </cell>
          <cell r="H1788">
            <v>13</v>
          </cell>
          <cell r="I1788">
            <v>37.806505000000001</v>
          </cell>
          <cell r="J1788">
            <v>-122.20733799999999</v>
          </cell>
          <cell r="K1788" t="str">
            <v>OAKLAND</v>
          </cell>
          <cell r="L1788" t="str">
            <v>ALAMEDA</v>
          </cell>
          <cell r="M1788">
            <v>2</v>
          </cell>
        </row>
        <row r="1789">
          <cell r="A1789">
            <v>56702</v>
          </cell>
          <cell r="B1789" t="str">
            <v>WEEKDAY</v>
          </cell>
          <cell r="C1789">
            <v>2580</v>
          </cell>
          <cell r="D1789">
            <v>1014180</v>
          </cell>
          <cell r="E1789" t="str">
            <v>LINDA AV &amp; GLEN AV</v>
          </cell>
          <cell r="F1789">
            <v>3</v>
          </cell>
          <cell r="G1789">
            <v>8</v>
          </cell>
          <cell r="H1789">
            <v>11</v>
          </cell>
          <cell r="I1789">
            <v>37.826345000000003</v>
          </cell>
          <cell r="J1789">
            <v>-122.249758</v>
          </cell>
          <cell r="K1789" t="str">
            <v>OAKLAND</v>
          </cell>
          <cell r="L1789" t="str">
            <v>ALAMEDA</v>
          </cell>
          <cell r="M1789">
            <v>2</v>
          </cell>
        </row>
        <row r="1790">
          <cell r="A1790">
            <v>59597</v>
          </cell>
          <cell r="B1790" t="str">
            <v>WEEKDAY</v>
          </cell>
          <cell r="C1790">
            <v>1036</v>
          </cell>
          <cell r="D1790">
            <v>1014190</v>
          </cell>
          <cell r="E1790" t="str">
            <v>LINDA AV &amp; PIEDMONT AV</v>
          </cell>
          <cell r="F1790">
            <v>17</v>
          </cell>
          <cell r="G1790">
            <v>25</v>
          </cell>
          <cell r="H1790">
            <v>42</v>
          </cell>
          <cell r="I1790">
            <v>37.827283000000001</v>
          </cell>
          <cell r="J1790">
            <v>-122.25099299999999</v>
          </cell>
          <cell r="K1790" t="str">
            <v>OAKLAND</v>
          </cell>
          <cell r="L1790" t="str">
            <v>ALAMEDA</v>
          </cell>
          <cell r="M1790">
            <v>2</v>
          </cell>
        </row>
        <row r="1791">
          <cell r="A1791">
            <v>56112</v>
          </cell>
          <cell r="B1791" t="str">
            <v>WEEKDAY</v>
          </cell>
          <cell r="C1791">
            <v>2884</v>
          </cell>
          <cell r="D1791">
            <v>1014200</v>
          </cell>
          <cell r="E1791" t="str">
            <v>LINDA AV &amp; ROSE AV</v>
          </cell>
          <cell r="F1791">
            <v>4</v>
          </cell>
          <cell r="G1791">
            <v>5</v>
          </cell>
          <cell r="H1791">
            <v>8</v>
          </cell>
          <cell r="I1791">
            <v>37.825183000000003</v>
          </cell>
          <cell r="J1791">
            <v>-122.24808899999999</v>
          </cell>
          <cell r="K1791" t="str">
            <v>OAKLAND</v>
          </cell>
          <cell r="L1791" t="str">
            <v>ALAMEDA</v>
          </cell>
          <cell r="M1791">
            <v>2</v>
          </cell>
        </row>
        <row r="1792">
          <cell r="A1792">
            <v>58863</v>
          </cell>
          <cell r="B1792" t="str">
            <v>WEEKDAY</v>
          </cell>
          <cell r="C1792">
            <v>3008</v>
          </cell>
          <cell r="D1792">
            <v>1014310</v>
          </cell>
          <cell r="E1792" t="str">
            <v>MACARTHUR BLVD &amp; #345</v>
          </cell>
          <cell r="F1792">
            <v>2</v>
          </cell>
          <cell r="G1792">
            <v>5</v>
          </cell>
          <cell r="H1792">
            <v>7</v>
          </cell>
          <cell r="I1792">
            <v>37.813051999999999</v>
          </cell>
          <cell r="J1792">
            <v>-122.251088</v>
          </cell>
          <cell r="K1792" t="str">
            <v>OAKLAND</v>
          </cell>
          <cell r="L1792" t="str">
            <v>ALAMEDA</v>
          </cell>
          <cell r="M1792">
            <v>2</v>
          </cell>
        </row>
        <row r="1793">
          <cell r="A1793">
            <v>56511</v>
          </cell>
          <cell r="B1793" t="str">
            <v>WEEKDAY</v>
          </cell>
          <cell r="C1793">
            <v>703</v>
          </cell>
          <cell r="D1793">
            <v>1014380</v>
          </cell>
          <cell r="E1793" t="str">
            <v>MACARTHUR BLVD &amp; 13TH AV</v>
          </cell>
          <cell r="F1793">
            <v>29</v>
          </cell>
          <cell r="G1793">
            <v>36</v>
          </cell>
          <cell r="H1793">
            <v>65</v>
          </cell>
          <cell r="I1793">
            <v>37.802287999999997</v>
          </cell>
          <cell r="J1793">
            <v>-122.231658</v>
          </cell>
          <cell r="K1793" t="str">
            <v>OAKLAND</v>
          </cell>
          <cell r="L1793" t="str">
            <v>ALAMEDA</v>
          </cell>
          <cell r="M1793">
            <v>2</v>
          </cell>
        </row>
        <row r="1794">
          <cell r="A1794">
            <v>55868</v>
          </cell>
          <cell r="B1794" t="str">
            <v>WEEKDAY</v>
          </cell>
          <cell r="C1794">
            <v>890</v>
          </cell>
          <cell r="D1794">
            <v>1014720</v>
          </cell>
          <cell r="E1794" t="str">
            <v>MACARTHUR BLVD &amp; ADAMS ST</v>
          </cell>
          <cell r="F1794">
            <v>12</v>
          </cell>
          <cell r="G1794">
            <v>37</v>
          </cell>
          <cell r="H1794">
            <v>49</v>
          </cell>
          <cell r="I1794">
            <v>37.81588</v>
          </cell>
          <cell r="J1794">
            <v>-122.252269</v>
          </cell>
          <cell r="K1794" t="str">
            <v>OAKLAND</v>
          </cell>
          <cell r="L1794" t="str">
            <v>ALAMEDA</v>
          </cell>
          <cell r="M1794">
            <v>2</v>
          </cell>
        </row>
        <row r="1795">
          <cell r="A1795">
            <v>59916</v>
          </cell>
          <cell r="B1795" t="str">
            <v>WEEKDAY</v>
          </cell>
          <cell r="C1795">
            <v>1381</v>
          </cell>
          <cell r="D1795">
            <v>1014730</v>
          </cell>
          <cell r="E1795" t="str">
            <v>MACARTHUR BLVD &amp; ADELL CT</v>
          </cell>
          <cell r="F1795">
            <v>8</v>
          </cell>
          <cell r="G1795">
            <v>22</v>
          </cell>
          <cell r="H1795">
            <v>30</v>
          </cell>
          <cell r="I1795">
            <v>37.800797000000003</v>
          </cell>
          <cell r="J1795">
            <v>-122.21911900000001</v>
          </cell>
          <cell r="K1795" t="str">
            <v>OAKLAND</v>
          </cell>
          <cell r="L1795" t="str">
            <v>ALAMEDA</v>
          </cell>
          <cell r="M1795">
            <v>2</v>
          </cell>
        </row>
        <row r="1796">
          <cell r="A1796">
            <v>59211</v>
          </cell>
          <cell r="B1796" t="str">
            <v>WEEKDAY</v>
          </cell>
          <cell r="C1796">
            <v>729</v>
          </cell>
          <cell r="D1796">
            <v>1014740</v>
          </cell>
          <cell r="E1796" t="str">
            <v>MACARTHUR BLVD &amp; ALMA AV</v>
          </cell>
          <cell r="F1796">
            <v>30</v>
          </cell>
          <cell r="G1796">
            <v>33</v>
          </cell>
          <cell r="H1796">
            <v>63</v>
          </cell>
          <cell r="I1796">
            <v>37.80556</v>
          </cell>
          <cell r="J1796">
            <v>-122.237408</v>
          </cell>
          <cell r="K1796" t="str">
            <v>OAKLAND</v>
          </cell>
          <cell r="L1796" t="str">
            <v>ALAMEDA</v>
          </cell>
          <cell r="M1796">
            <v>2</v>
          </cell>
        </row>
        <row r="1797">
          <cell r="A1797">
            <v>53500</v>
          </cell>
          <cell r="B1797" t="str">
            <v>WEEKDAY</v>
          </cell>
          <cell r="C1797">
            <v>255</v>
          </cell>
          <cell r="D1797">
            <v>1014750</v>
          </cell>
          <cell r="E1797" t="str">
            <v>MACARTHUR BLVD &amp; ALMA AV</v>
          </cell>
          <cell r="F1797">
            <v>50</v>
          </cell>
          <cell r="G1797">
            <v>126</v>
          </cell>
          <cell r="H1797">
            <v>175</v>
          </cell>
          <cell r="I1797">
            <v>37.805709999999998</v>
          </cell>
          <cell r="J1797">
            <v>-122.237398</v>
          </cell>
          <cell r="K1797" t="str">
            <v>OAKLAND</v>
          </cell>
          <cell r="L1797" t="str">
            <v>ALAMEDA</v>
          </cell>
          <cell r="M1797">
            <v>2</v>
          </cell>
        </row>
        <row r="1798">
          <cell r="A1798">
            <v>55699</v>
          </cell>
          <cell r="B1798" t="str">
            <v>WEEKDAY</v>
          </cell>
          <cell r="C1798">
            <v>904</v>
          </cell>
          <cell r="D1798">
            <v>1014760</v>
          </cell>
          <cell r="E1798" t="str">
            <v>MACARTHUR BLVD &amp; ATHOL AV</v>
          </cell>
          <cell r="F1798">
            <v>27</v>
          </cell>
          <cell r="G1798">
            <v>21</v>
          </cell>
          <cell r="H1798">
            <v>48</v>
          </cell>
          <cell r="I1798">
            <v>37.807091</v>
          </cell>
          <cell r="J1798">
            <v>-122.241272</v>
          </cell>
          <cell r="K1798" t="str">
            <v>OAKLAND</v>
          </cell>
          <cell r="L1798" t="str">
            <v>ALAMEDA</v>
          </cell>
          <cell r="M1798">
            <v>2</v>
          </cell>
        </row>
        <row r="1799">
          <cell r="A1799">
            <v>58285</v>
          </cell>
          <cell r="B1799" t="str">
            <v>WEEKDAY</v>
          </cell>
          <cell r="C1799">
            <v>1161</v>
          </cell>
          <cell r="D1799">
            <v>1014770</v>
          </cell>
          <cell r="E1799" t="str">
            <v>MACARTHUR BLVD &amp; ATHOL AV</v>
          </cell>
          <cell r="F1799">
            <v>14</v>
          </cell>
          <cell r="G1799">
            <v>24</v>
          </cell>
          <cell r="H1799">
            <v>37</v>
          </cell>
          <cell r="I1799">
            <v>37.807004999999997</v>
          </cell>
          <cell r="J1799">
            <v>-122.241485</v>
          </cell>
          <cell r="K1799" t="str">
            <v>OAKLAND</v>
          </cell>
          <cell r="L1799" t="str">
            <v>ALAMEDA</v>
          </cell>
          <cell r="M1799">
            <v>2</v>
          </cell>
        </row>
        <row r="1800">
          <cell r="A1800">
            <v>57885</v>
          </cell>
          <cell r="B1800" t="str">
            <v>WEEKDAY</v>
          </cell>
          <cell r="C1800">
            <v>1183</v>
          </cell>
          <cell r="D1800">
            <v>1014780</v>
          </cell>
          <cell r="E1800" t="str">
            <v>MACARTHUR BLVD &amp; BEAUMONT AV</v>
          </cell>
          <cell r="F1800">
            <v>11</v>
          </cell>
          <cell r="G1800">
            <v>25</v>
          </cell>
          <cell r="H1800">
            <v>37</v>
          </cell>
          <cell r="I1800">
            <v>37.800505999999999</v>
          </cell>
          <cell r="J1800">
            <v>-122.22912700000001</v>
          </cell>
          <cell r="K1800" t="str">
            <v>OAKLAND</v>
          </cell>
          <cell r="L1800" t="str">
            <v>ALAMEDA</v>
          </cell>
          <cell r="M1800">
            <v>2</v>
          </cell>
        </row>
        <row r="1801">
          <cell r="A1801">
            <v>55950</v>
          </cell>
          <cell r="B1801" t="str">
            <v>WEEKDAY</v>
          </cell>
          <cell r="C1801">
            <v>1102</v>
          </cell>
          <cell r="D1801">
            <v>1014840</v>
          </cell>
          <cell r="E1801" t="str">
            <v>MACARTHUR BLVD &amp; CANON AV</v>
          </cell>
          <cell r="F1801">
            <v>21</v>
          </cell>
          <cell r="G1801">
            <v>18</v>
          </cell>
          <cell r="H1801">
            <v>40</v>
          </cell>
          <cell r="I1801">
            <v>37.800942999999997</v>
          </cell>
          <cell r="J1801">
            <v>-122.218558</v>
          </cell>
          <cell r="K1801" t="str">
            <v>OAKLAND</v>
          </cell>
          <cell r="L1801" t="str">
            <v>ALAMEDA</v>
          </cell>
          <cell r="M1801">
            <v>2</v>
          </cell>
        </row>
        <row r="1802">
          <cell r="A1802">
            <v>55000</v>
          </cell>
          <cell r="B1802" t="str">
            <v>WEEKDAY</v>
          </cell>
          <cell r="C1802">
            <v>53</v>
          </cell>
          <cell r="D1802">
            <v>1014960</v>
          </cell>
          <cell r="E1802" t="str">
            <v>MACARTHUR BLVD &amp; FRUITVALE A</v>
          </cell>
          <cell r="F1802">
            <v>255</v>
          </cell>
          <cell r="G1802">
            <v>181</v>
          </cell>
          <cell r="H1802">
            <v>436</v>
          </cell>
          <cell r="I1802">
            <v>37.800466</v>
          </cell>
          <cell r="J1802">
            <v>-122.21679899999999</v>
          </cell>
          <cell r="K1802" t="str">
            <v>OAKLAND</v>
          </cell>
          <cell r="L1802" t="str">
            <v>ALAMEDA</v>
          </cell>
          <cell r="M1802">
            <v>2</v>
          </cell>
        </row>
        <row r="1803">
          <cell r="A1803">
            <v>51195</v>
          </cell>
          <cell r="B1803" t="str">
            <v>WEEKDAY</v>
          </cell>
          <cell r="C1803">
            <v>666</v>
          </cell>
          <cell r="D1803">
            <v>1014970</v>
          </cell>
          <cell r="E1803" t="str">
            <v>MACARTHUR BLVD &amp; GRAND AV</v>
          </cell>
          <cell r="F1803">
            <v>21</v>
          </cell>
          <cell r="G1803">
            <v>48</v>
          </cell>
          <cell r="H1803">
            <v>69</v>
          </cell>
          <cell r="I1803">
            <v>37.810271999999998</v>
          </cell>
          <cell r="J1803">
            <v>-122.249042</v>
          </cell>
          <cell r="K1803" t="str">
            <v>OAKLAND</v>
          </cell>
          <cell r="L1803" t="str">
            <v>ALAMEDA</v>
          </cell>
          <cell r="M1803">
            <v>2</v>
          </cell>
        </row>
        <row r="1804">
          <cell r="A1804">
            <v>55576</v>
          </cell>
          <cell r="B1804" t="str">
            <v>WEEKDAY</v>
          </cell>
          <cell r="C1804">
            <v>126</v>
          </cell>
          <cell r="D1804">
            <v>1015030</v>
          </cell>
          <cell r="E1804" t="str">
            <v>MACARTHUR BLVD &amp; LAKESHORE A</v>
          </cell>
          <cell r="F1804">
            <v>167</v>
          </cell>
          <cell r="G1804">
            <v>112</v>
          </cell>
          <cell r="H1804">
            <v>279</v>
          </cell>
          <cell r="I1804">
            <v>37.809728999999997</v>
          </cell>
          <cell r="J1804">
            <v>-122.247525</v>
          </cell>
          <cell r="K1804" t="str">
            <v>OAKLAND</v>
          </cell>
          <cell r="L1804" t="str">
            <v>ALAMEDA</v>
          </cell>
          <cell r="M1804">
            <v>2</v>
          </cell>
        </row>
        <row r="1805">
          <cell r="A1805">
            <v>55574</v>
          </cell>
          <cell r="B1805" t="str">
            <v>WEEKDAY</v>
          </cell>
          <cell r="C1805">
            <v>207</v>
          </cell>
          <cell r="D1805">
            <v>1015130</v>
          </cell>
          <cell r="E1805" t="str">
            <v>MACARTHUR BLVD &amp; PARK BLVD</v>
          </cell>
          <cell r="F1805">
            <v>154</v>
          </cell>
          <cell r="G1805">
            <v>65</v>
          </cell>
          <cell r="H1805">
            <v>219</v>
          </cell>
          <cell r="I1805">
            <v>37.804053000000003</v>
          </cell>
          <cell r="J1805">
            <v>-122.234117</v>
          </cell>
          <cell r="K1805" t="str">
            <v>OAKLAND</v>
          </cell>
          <cell r="L1805" t="str">
            <v>ALAMEDA</v>
          </cell>
          <cell r="M1805">
            <v>2</v>
          </cell>
        </row>
        <row r="1806">
          <cell r="A1806">
            <v>56669</v>
          </cell>
          <cell r="B1806" t="str">
            <v>WEEKDAY</v>
          </cell>
          <cell r="C1806">
            <v>174</v>
          </cell>
          <cell r="D1806">
            <v>1015190</v>
          </cell>
          <cell r="E1806" t="str">
            <v>MACARTHUR BLVD &amp; RANDOLPH AV</v>
          </cell>
          <cell r="F1806">
            <v>142</v>
          </cell>
          <cell r="G1806">
            <v>102</v>
          </cell>
          <cell r="H1806">
            <v>244</v>
          </cell>
          <cell r="I1806">
            <v>37.800852999999996</v>
          </cell>
          <cell r="J1806">
            <v>-122.224791</v>
          </cell>
          <cell r="K1806" t="str">
            <v>OAKLAND</v>
          </cell>
          <cell r="L1806" t="str">
            <v>ALAMEDA</v>
          </cell>
          <cell r="M1806">
            <v>2</v>
          </cell>
        </row>
        <row r="1807">
          <cell r="A1807">
            <v>51411</v>
          </cell>
          <cell r="B1807" t="str">
            <v>WEEKDAY</v>
          </cell>
          <cell r="C1807">
            <v>1319</v>
          </cell>
          <cell r="D1807">
            <v>1015240</v>
          </cell>
          <cell r="E1807" t="str">
            <v>MACARTHUR BLVD &amp; SHEFFIELD A</v>
          </cell>
          <cell r="F1807">
            <v>18</v>
          </cell>
          <cell r="G1807">
            <v>14</v>
          </cell>
          <cell r="H1807">
            <v>32</v>
          </cell>
          <cell r="I1807">
            <v>37.800193999999998</v>
          </cell>
          <cell r="J1807">
            <v>-122.221287</v>
          </cell>
          <cell r="K1807" t="str">
            <v>OAKLAND</v>
          </cell>
          <cell r="L1807" t="str">
            <v>ALAMEDA</v>
          </cell>
          <cell r="M1807">
            <v>2</v>
          </cell>
        </row>
        <row r="1808">
          <cell r="A1808">
            <v>50405</v>
          </cell>
          <cell r="B1808" t="str">
            <v>WEEKDAY</v>
          </cell>
          <cell r="C1808">
            <v>1454</v>
          </cell>
          <cell r="D1808">
            <v>1015250</v>
          </cell>
          <cell r="E1808" t="str">
            <v>MACARTHUR BLVD &amp; SHEFFIELD A</v>
          </cell>
          <cell r="F1808">
            <v>6</v>
          </cell>
          <cell r="G1808">
            <v>22</v>
          </cell>
          <cell r="H1808">
            <v>29</v>
          </cell>
          <cell r="I1808">
            <v>37.799996999999998</v>
          </cell>
          <cell r="J1808">
            <v>-122.22089699999999</v>
          </cell>
          <cell r="K1808" t="str">
            <v>OAKLAND</v>
          </cell>
          <cell r="L1808" t="str">
            <v>ALAMEDA</v>
          </cell>
          <cell r="M1808">
            <v>2</v>
          </cell>
        </row>
        <row r="1809">
          <cell r="A1809">
            <v>54479</v>
          </cell>
          <cell r="B1809" t="str">
            <v>WEEKDAY</v>
          </cell>
          <cell r="C1809">
            <v>1821</v>
          </cell>
          <cell r="D1809">
            <v>1015270</v>
          </cell>
          <cell r="E1809" t="str">
            <v>MACARTHUR BLVD &amp; VAN BUREN A</v>
          </cell>
          <cell r="F1809">
            <v>5</v>
          </cell>
          <cell r="G1809">
            <v>16</v>
          </cell>
          <cell r="H1809">
            <v>21</v>
          </cell>
          <cell r="I1809">
            <v>37.811283000000003</v>
          </cell>
          <cell r="J1809">
            <v>-122.250429</v>
          </cell>
          <cell r="K1809" t="str">
            <v>OAKLAND</v>
          </cell>
          <cell r="L1809" t="str">
            <v>ALAMEDA</v>
          </cell>
          <cell r="M1809">
            <v>2</v>
          </cell>
        </row>
        <row r="1810">
          <cell r="A1810">
            <v>51552</v>
          </cell>
          <cell r="B1810" t="str">
            <v>WEEKDAY</v>
          </cell>
          <cell r="C1810">
            <v>1343</v>
          </cell>
          <cell r="D1810">
            <v>1015280</v>
          </cell>
          <cell r="E1810" t="str">
            <v>MACARTHUR BLVD &amp; VERNON ST</v>
          </cell>
          <cell r="F1810">
            <v>11</v>
          </cell>
          <cell r="G1810">
            <v>20</v>
          </cell>
          <cell r="H1810">
            <v>31</v>
          </cell>
          <cell r="I1810">
            <v>37.817146000000001</v>
          </cell>
          <cell r="J1810">
            <v>-122.25288399999999</v>
          </cell>
          <cell r="K1810" t="str">
            <v>OAKLAND</v>
          </cell>
          <cell r="L1810" t="str">
            <v>ALAMEDA</v>
          </cell>
          <cell r="M1810">
            <v>2</v>
          </cell>
        </row>
        <row r="1811">
          <cell r="A1811">
            <v>57748</v>
          </cell>
          <cell r="B1811" t="str">
            <v>WEEKDAY</v>
          </cell>
          <cell r="C1811">
            <v>3361</v>
          </cell>
          <cell r="D1811">
            <v>1015300</v>
          </cell>
          <cell r="E1811" t="str">
            <v>MACARTHUR BLVD &amp; WESLEY AV</v>
          </cell>
          <cell r="F1811">
            <v>2</v>
          </cell>
          <cell r="G1811">
            <v>3</v>
          </cell>
          <cell r="H1811">
            <v>5</v>
          </cell>
          <cell r="I1811">
            <v>37.808573000000003</v>
          </cell>
          <cell r="J1811">
            <v>-122.24441299999999</v>
          </cell>
          <cell r="K1811" t="str">
            <v>OAKLAND</v>
          </cell>
          <cell r="L1811" t="str">
            <v>ALAMEDA</v>
          </cell>
          <cell r="M1811">
            <v>2</v>
          </cell>
        </row>
        <row r="1812">
          <cell r="A1812">
            <v>53349</v>
          </cell>
          <cell r="B1812" t="str">
            <v>WEEKDAY</v>
          </cell>
          <cell r="C1812">
            <v>2415</v>
          </cell>
          <cell r="D1812">
            <v>1015310</v>
          </cell>
          <cell r="E1812" t="str">
            <v>MACARTHUR BLVD &amp; WOODRUFF AV</v>
          </cell>
          <cell r="F1812">
            <v>4</v>
          </cell>
          <cell r="G1812">
            <v>9</v>
          </cell>
          <cell r="H1812">
            <v>12</v>
          </cell>
          <cell r="I1812">
            <v>37.800350000000002</v>
          </cell>
          <cell r="J1812">
            <v>-122.222848</v>
          </cell>
          <cell r="K1812" t="str">
            <v>OAKLAND</v>
          </cell>
          <cell r="L1812" t="str">
            <v>ALAMEDA</v>
          </cell>
          <cell r="M1812">
            <v>2</v>
          </cell>
        </row>
        <row r="1813">
          <cell r="A1813">
            <v>55710</v>
          </cell>
          <cell r="B1813" t="str">
            <v>WEEKDAY</v>
          </cell>
          <cell r="C1813">
            <v>2265</v>
          </cell>
          <cell r="D1813">
            <v>1015320</v>
          </cell>
          <cell r="E1813" t="str">
            <v>MACARTHUR BLVD &amp; WOODRUFF AV</v>
          </cell>
          <cell r="F1813">
            <v>5</v>
          </cell>
          <cell r="G1813">
            <v>9</v>
          </cell>
          <cell r="H1813">
            <v>14</v>
          </cell>
          <cell r="I1813">
            <v>37.800468000000002</v>
          </cell>
          <cell r="J1813">
            <v>-122.222734</v>
          </cell>
          <cell r="K1813" t="str">
            <v>OAKLAND</v>
          </cell>
          <cell r="L1813" t="str">
            <v>ALAMEDA</v>
          </cell>
          <cell r="M1813">
            <v>2</v>
          </cell>
        </row>
        <row r="1814">
          <cell r="A1814">
            <v>52470</v>
          </cell>
          <cell r="B1814" t="str">
            <v>WEEKDAY</v>
          </cell>
          <cell r="C1814">
            <v>3860</v>
          </cell>
          <cell r="D1814">
            <v>1015410</v>
          </cell>
          <cell r="E1814" t="str">
            <v>MANDANA BLVD &amp; #801</v>
          </cell>
          <cell r="F1814">
            <v>0</v>
          </cell>
          <cell r="G1814">
            <v>3</v>
          </cell>
          <cell r="H1814">
            <v>3</v>
          </cell>
          <cell r="I1814">
            <v>37.811689999999999</v>
          </cell>
          <cell r="J1814">
            <v>-122.232885</v>
          </cell>
          <cell r="K1814" t="str">
            <v>OAKLAND</v>
          </cell>
          <cell r="L1814" t="str">
            <v>ALAMEDA</v>
          </cell>
          <cell r="M1814">
            <v>2</v>
          </cell>
        </row>
        <row r="1815">
          <cell r="A1815">
            <v>52587</v>
          </cell>
          <cell r="B1815" t="str">
            <v>WEEKDAY</v>
          </cell>
          <cell r="C1815">
            <v>4083</v>
          </cell>
          <cell r="D1815">
            <v>1015420</v>
          </cell>
          <cell r="E1815" t="str">
            <v>MANDANA BLVD &amp; #804</v>
          </cell>
          <cell r="F1815">
            <v>2</v>
          </cell>
          <cell r="G1815">
            <v>0</v>
          </cell>
          <cell r="H1815">
            <v>2</v>
          </cell>
          <cell r="I1815">
            <v>37.811787000000002</v>
          </cell>
          <cell r="J1815">
            <v>-122.232788</v>
          </cell>
          <cell r="K1815" t="str">
            <v>OAKLAND</v>
          </cell>
          <cell r="L1815" t="str">
            <v>ALAMEDA</v>
          </cell>
          <cell r="M1815">
            <v>2</v>
          </cell>
        </row>
        <row r="1816">
          <cell r="A1816">
            <v>52740</v>
          </cell>
          <cell r="B1816" t="str">
            <v>WEEKDAY</v>
          </cell>
          <cell r="C1816">
            <v>4173</v>
          </cell>
          <cell r="D1816">
            <v>1015430</v>
          </cell>
          <cell r="E1816" t="str">
            <v>MANDANA BLVD &amp; ARDMORE AV</v>
          </cell>
          <cell r="F1816">
            <v>2</v>
          </cell>
          <cell r="G1816">
            <v>0</v>
          </cell>
          <cell r="H1816">
            <v>2</v>
          </cell>
          <cell r="I1816">
            <v>37.813175999999999</v>
          </cell>
          <cell r="J1816">
            <v>-122.226389</v>
          </cell>
          <cell r="K1816" t="str">
            <v>OAKLAND</v>
          </cell>
          <cell r="L1816" t="str">
            <v>ALAMEDA</v>
          </cell>
          <cell r="M1816">
            <v>2</v>
          </cell>
        </row>
        <row r="1817">
          <cell r="A1817">
            <v>53473</v>
          </cell>
          <cell r="B1817" t="str">
            <v>WEEKDAY</v>
          </cell>
          <cell r="C1817">
            <v>3860</v>
          </cell>
          <cell r="D1817">
            <v>1015440</v>
          </cell>
          <cell r="E1817" t="str">
            <v>MANDANA BLVD &amp; ARDMORE AV</v>
          </cell>
          <cell r="F1817">
            <v>0</v>
          </cell>
          <cell r="G1817">
            <v>3</v>
          </cell>
          <cell r="H1817">
            <v>3</v>
          </cell>
          <cell r="I1817">
            <v>37.813115000000003</v>
          </cell>
          <cell r="J1817">
            <v>-122.226305</v>
          </cell>
          <cell r="K1817" t="str">
            <v>OAKLAND</v>
          </cell>
          <cell r="L1817" t="str">
            <v>ALAMEDA</v>
          </cell>
          <cell r="M1817">
            <v>2</v>
          </cell>
        </row>
        <row r="1818">
          <cell r="A1818">
            <v>53587</v>
          </cell>
          <cell r="B1818" t="str">
            <v>WEEKDAY</v>
          </cell>
          <cell r="C1818">
            <v>5005</v>
          </cell>
          <cell r="D1818">
            <v>1015460</v>
          </cell>
          <cell r="E1818" t="str">
            <v>MANDANA BLVD &amp; CALMAR AV</v>
          </cell>
          <cell r="F1818">
            <v>0</v>
          </cell>
          <cell r="G1818">
            <v>0</v>
          </cell>
          <cell r="H1818">
            <v>0</v>
          </cell>
          <cell r="I1818">
            <v>37.810547</v>
          </cell>
          <cell r="J1818">
            <v>-122.239412</v>
          </cell>
          <cell r="K1818" t="str">
            <v>OAKLAND</v>
          </cell>
          <cell r="L1818" t="str">
            <v>ALAMEDA</v>
          </cell>
          <cell r="M1818">
            <v>2</v>
          </cell>
        </row>
        <row r="1819">
          <cell r="A1819">
            <v>53740</v>
          </cell>
          <cell r="B1819" t="str">
            <v>WEEKDAY</v>
          </cell>
          <cell r="C1819">
            <v>2792</v>
          </cell>
          <cell r="D1819">
            <v>1015470</v>
          </cell>
          <cell r="E1819" t="str">
            <v>MANDANA BLVD &amp; CARLSTON AV</v>
          </cell>
          <cell r="F1819">
            <v>0</v>
          </cell>
          <cell r="G1819">
            <v>9</v>
          </cell>
          <cell r="H1819">
            <v>9</v>
          </cell>
          <cell r="I1819">
            <v>37.812094999999999</v>
          </cell>
          <cell r="J1819">
            <v>-122.22981</v>
          </cell>
          <cell r="K1819" t="str">
            <v>OAKLAND</v>
          </cell>
          <cell r="L1819" t="str">
            <v>ALAMEDA</v>
          </cell>
          <cell r="M1819">
            <v>2</v>
          </cell>
        </row>
        <row r="1820">
          <cell r="A1820">
            <v>56475</v>
          </cell>
          <cell r="B1820" t="str">
            <v>WEEKDAY</v>
          </cell>
          <cell r="C1820">
            <v>2823</v>
          </cell>
          <cell r="D1820">
            <v>1015480</v>
          </cell>
          <cell r="E1820" t="str">
            <v>MANDANA BLVD &amp; CARLSTON AV</v>
          </cell>
          <cell r="F1820">
            <v>8</v>
          </cell>
          <cell r="G1820">
            <v>0</v>
          </cell>
          <cell r="H1820">
            <v>9</v>
          </cell>
          <cell r="I1820">
            <v>37.812288000000002</v>
          </cell>
          <cell r="J1820">
            <v>-122.229591</v>
          </cell>
          <cell r="K1820" t="str">
            <v>OAKLAND</v>
          </cell>
          <cell r="L1820" t="str">
            <v>ALAMEDA</v>
          </cell>
          <cell r="M1820">
            <v>2</v>
          </cell>
        </row>
        <row r="1821">
          <cell r="A1821">
            <v>59926</v>
          </cell>
          <cell r="B1821" t="str">
            <v>WEEKDAY</v>
          </cell>
          <cell r="C1821">
            <v>3405</v>
          </cell>
          <cell r="D1821">
            <v>1015490</v>
          </cell>
          <cell r="E1821" t="str">
            <v>MANDANA BLVD &amp; LAKE SHORE AV</v>
          </cell>
          <cell r="F1821">
            <v>4</v>
          </cell>
          <cell r="G1821">
            <v>1</v>
          </cell>
          <cell r="H1821">
            <v>5</v>
          </cell>
          <cell r="I1821">
            <v>37.811357000000001</v>
          </cell>
          <cell r="J1821">
            <v>-122.241786</v>
          </cell>
          <cell r="K1821" t="str">
            <v>OAKLAND</v>
          </cell>
          <cell r="L1821" t="str">
            <v>ALAMEDA</v>
          </cell>
          <cell r="M1821">
            <v>2</v>
          </cell>
        </row>
        <row r="1822">
          <cell r="A1822">
            <v>57140</v>
          </cell>
          <cell r="B1822" t="str">
            <v>WEEKDAY</v>
          </cell>
          <cell r="C1822">
            <v>3232</v>
          </cell>
          <cell r="D1822">
            <v>1015500</v>
          </cell>
          <cell r="E1822" t="str">
            <v>MANDANA BLVD &amp; PALOMA AV</v>
          </cell>
          <cell r="F1822">
            <v>0</v>
          </cell>
          <cell r="G1822">
            <v>6</v>
          </cell>
          <cell r="H1822">
            <v>6</v>
          </cell>
          <cell r="I1822">
            <v>37.809894999999997</v>
          </cell>
          <cell r="J1822">
            <v>-122.237847</v>
          </cell>
          <cell r="K1822" t="str">
            <v>OAKLAND</v>
          </cell>
          <cell r="L1822" t="str">
            <v>ALAMEDA</v>
          </cell>
          <cell r="M1822">
            <v>2</v>
          </cell>
        </row>
        <row r="1823">
          <cell r="A1823">
            <v>57240</v>
          </cell>
          <cell r="B1823" t="str">
            <v>WEEKDAY</v>
          </cell>
          <cell r="C1823">
            <v>4534</v>
          </cell>
          <cell r="D1823">
            <v>1015510</v>
          </cell>
          <cell r="E1823" t="str">
            <v>MANDANA BLVD &amp; PALOMA AV</v>
          </cell>
          <cell r="F1823">
            <v>0</v>
          </cell>
          <cell r="G1823">
            <v>0</v>
          </cell>
          <cell r="H1823">
            <v>1</v>
          </cell>
          <cell r="I1823">
            <v>37.810884000000001</v>
          </cell>
          <cell r="J1823">
            <v>-122.234827</v>
          </cell>
          <cell r="K1823" t="str">
            <v>OAKLAND</v>
          </cell>
          <cell r="L1823" t="str">
            <v>ALAMEDA</v>
          </cell>
          <cell r="M1823">
            <v>2</v>
          </cell>
        </row>
        <row r="1824">
          <cell r="A1824">
            <v>50330</v>
          </cell>
          <cell r="B1824" t="str">
            <v>WEEKDAY</v>
          </cell>
          <cell r="C1824">
            <v>785</v>
          </cell>
          <cell r="D1824">
            <v>1015630</v>
          </cell>
          <cell r="E1824" t="str">
            <v>MARKET ST &amp; 26TH ST</v>
          </cell>
          <cell r="F1824">
            <v>35</v>
          </cell>
          <cell r="G1824">
            <v>21</v>
          </cell>
          <cell r="H1824">
            <v>56</v>
          </cell>
          <cell r="I1824">
            <v>37.817661999999999</v>
          </cell>
          <cell r="J1824">
            <v>-122.277599</v>
          </cell>
          <cell r="K1824" t="str">
            <v>OAKLAND</v>
          </cell>
          <cell r="L1824" t="str">
            <v>ALAMEDA</v>
          </cell>
          <cell r="M1824">
            <v>2</v>
          </cell>
        </row>
        <row r="1825">
          <cell r="A1825">
            <v>55158</v>
          </cell>
          <cell r="B1825" t="str">
            <v>WEEKDAY</v>
          </cell>
          <cell r="C1825">
            <v>1352</v>
          </cell>
          <cell r="D1825">
            <v>1015690</v>
          </cell>
          <cell r="E1825" t="str">
            <v>MARKET ST &amp; 33RD ST</v>
          </cell>
          <cell r="F1825">
            <v>15</v>
          </cell>
          <cell r="G1825">
            <v>16</v>
          </cell>
          <cell r="H1825">
            <v>31</v>
          </cell>
          <cell r="I1825">
            <v>37.823827999999999</v>
          </cell>
          <cell r="J1825">
            <v>-122.27556</v>
          </cell>
          <cell r="K1825" t="str">
            <v>OAKLAND</v>
          </cell>
          <cell r="L1825" t="str">
            <v>ALAMEDA</v>
          </cell>
          <cell r="M1825">
            <v>2</v>
          </cell>
        </row>
        <row r="1826">
          <cell r="A1826">
            <v>55052</v>
          </cell>
          <cell r="B1826" t="str">
            <v>WEEKDAY</v>
          </cell>
          <cell r="C1826">
            <v>1361</v>
          </cell>
          <cell r="D1826">
            <v>1015700</v>
          </cell>
          <cell r="E1826" t="str">
            <v>MARKET ST &amp; 33RD ST</v>
          </cell>
          <cell r="F1826">
            <v>20</v>
          </cell>
          <cell r="G1826">
            <v>11</v>
          </cell>
          <cell r="H1826">
            <v>31</v>
          </cell>
          <cell r="I1826">
            <v>37.824098999999997</v>
          </cell>
          <cell r="J1826">
            <v>-122.275687</v>
          </cell>
          <cell r="K1826" t="str">
            <v>OAKLAND</v>
          </cell>
          <cell r="L1826" t="str">
            <v>ALAMEDA</v>
          </cell>
          <cell r="M1826">
            <v>2</v>
          </cell>
        </row>
        <row r="1827">
          <cell r="A1827">
            <v>58508</v>
          </cell>
          <cell r="B1827" t="str">
            <v>WEEKDAY</v>
          </cell>
          <cell r="C1827">
            <v>1869</v>
          </cell>
          <cell r="D1827">
            <v>1015710</v>
          </cell>
          <cell r="E1827" t="str">
            <v>MARKET ST &amp; 35TH ST</v>
          </cell>
          <cell r="F1827">
            <v>14</v>
          </cell>
          <cell r="G1827">
            <v>6</v>
          </cell>
          <cell r="H1827">
            <v>20</v>
          </cell>
          <cell r="I1827">
            <v>37.825595999999997</v>
          </cell>
          <cell r="J1827">
            <v>-122.27536499999999</v>
          </cell>
          <cell r="K1827" t="str">
            <v>OAKLAND</v>
          </cell>
          <cell r="L1827" t="str">
            <v>ALAMEDA</v>
          </cell>
          <cell r="M1827">
            <v>2</v>
          </cell>
        </row>
        <row r="1828">
          <cell r="A1828">
            <v>59984</v>
          </cell>
          <cell r="B1828" t="str">
            <v>WEEKDAY</v>
          </cell>
          <cell r="C1828">
            <v>2380</v>
          </cell>
          <cell r="D1828">
            <v>1015720</v>
          </cell>
          <cell r="E1828" t="str">
            <v>MARKET ST &amp; 36TH ST</v>
          </cell>
          <cell r="F1828">
            <v>2</v>
          </cell>
          <cell r="G1828">
            <v>10</v>
          </cell>
          <cell r="H1828">
            <v>13</v>
          </cell>
          <cell r="I1828">
            <v>37.8262</v>
          </cell>
          <cell r="J1828">
            <v>-122.27493800000001</v>
          </cell>
          <cell r="K1828" t="str">
            <v>OAKLAND</v>
          </cell>
          <cell r="L1828" t="str">
            <v>ALAMEDA</v>
          </cell>
          <cell r="M1828">
            <v>2</v>
          </cell>
        </row>
        <row r="1829">
          <cell r="A1829">
            <v>52722</v>
          </cell>
          <cell r="B1829" t="str">
            <v>WEEKDAY</v>
          </cell>
          <cell r="C1829">
            <v>618</v>
          </cell>
          <cell r="D1829">
            <v>1015730</v>
          </cell>
          <cell r="E1829" t="str">
            <v>MARKET ST &amp; 40TH ST</v>
          </cell>
          <cell r="F1829">
            <v>31</v>
          </cell>
          <cell r="G1829">
            <v>44</v>
          </cell>
          <cell r="H1829">
            <v>75</v>
          </cell>
          <cell r="I1829">
            <v>37.830838</v>
          </cell>
          <cell r="J1829">
            <v>-122.27399800000001</v>
          </cell>
          <cell r="K1829" t="str">
            <v>OAKLAND</v>
          </cell>
          <cell r="L1829" t="str">
            <v>ALAMEDA</v>
          </cell>
          <cell r="M1829">
            <v>2</v>
          </cell>
        </row>
        <row r="1830">
          <cell r="A1830">
            <v>56477</v>
          </cell>
          <cell r="B1830" t="str">
            <v>WEEKDAY</v>
          </cell>
          <cell r="C1830">
            <v>626</v>
          </cell>
          <cell r="D1830">
            <v>1015750</v>
          </cell>
          <cell r="E1830" t="str">
            <v>MARKET ST &amp; 40TH ST</v>
          </cell>
          <cell r="F1830">
            <v>39</v>
          </cell>
          <cell r="G1830">
            <v>35</v>
          </cell>
          <cell r="H1830">
            <v>74</v>
          </cell>
          <cell r="I1830">
            <v>37.830877000000001</v>
          </cell>
          <cell r="J1830">
            <v>-122.273803</v>
          </cell>
          <cell r="K1830" t="str">
            <v>OAKLAND</v>
          </cell>
          <cell r="L1830" t="str">
            <v>ALAMEDA</v>
          </cell>
          <cell r="M1830">
            <v>2</v>
          </cell>
        </row>
        <row r="1831">
          <cell r="A1831">
            <v>51104</v>
          </cell>
          <cell r="B1831" t="str">
            <v>WEEKDAY</v>
          </cell>
          <cell r="C1831">
            <v>1155</v>
          </cell>
          <cell r="D1831">
            <v>1015790</v>
          </cell>
          <cell r="E1831" t="str">
            <v>MARKET ST &amp; 45TH ST</v>
          </cell>
          <cell r="F1831">
            <v>16</v>
          </cell>
          <cell r="G1831">
            <v>21</v>
          </cell>
          <cell r="H1831">
            <v>37</v>
          </cell>
          <cell r="I1831">
            <v>37.834324000000002</v>
          </cell>
          <cell r="J1831">
            <v>-122.27293</v>
          </cell>
          <cell r="K1831" t="str">
            <v>OAKLAND</v>
          </cell>
          <cell r="L1831" t="str">
            <v>ALAMEDA</v>
          </cell>
          <cell r="M1831">
            <v>2</v>
          </cell>
        </row>
        <row r="1832">
          <cell r="A1832">
            <v>58118</v>
          </cell>
          <cell r="B1832" t="str">
            <v>WEEKDAY</v>
          </cell>
          <cell r="C1832">
            <v>1172</v>
          </cell>
          <cell r="D1832">
            <v>1015840</v>
          </cell>
          <cell r="E1832" t="str">
            <v>MARKET ST &amp; 55TH ST</v>
          </cell>
          <cell r="F1832">
            <v>18</v>
          </cell>
          <cell r="G1832">
            <v>19</v>
          </cell>
          <cell r="H1832">
            <v>37</v>
          </cell>
          <cell r="I1832">
            <v>37.839126999999998</v>
          </cell>
          <cell r="J1832">
            <v>-122.27381200000001</v>
          </cell>
          <cell r="K1832" t="str">
            <v>OAKLAND</v>
          </cell>
          <cell r="L1832" t="str">
            <v>ALAMEDA</v>
          </cell>
          <cell r="M1832">
            <v>2</v>
          </cell>
        </row>
        <row r="1833">
          <cell r="A1833">
            <v>57558</v>
          </cell>
          <cell r="B1833" t="str">
            <v>WEEKDAY</v>
          </cell>
          <cell r="C1833">
            <v>434</v>
          </cell>
          <cell r="D1833">
            <v>1015850</v>
          </cell>
          <cell r="E1833" t="str">
            <v>MARKET ST &amp; 55TH ST</v>
          </cell>
          <cell r="F1833">
            <v>85</v>
          </cell>
          <cell r="G1833">
            <v>26</v>
          </cell>
          <cell r="H1833">
            <v>111</v>
          </cell>
          <cell r="I1833">
            <v>37.839013000000001</v>
          </cell>
          <cell r="J1833">
            <v>-122.273984</v>
          </cell>
          <cell r="K1833" t="str">
            <v>OAKLAND</v>
          </cell>
          <cell r="L1833" t="str">
            <v>ALAMEDA</v>
          </cell>
          <cell r="M1833">
            <v>2</v>
          </cell>
        </row>
        <row r="1834">
          <cell r="A1834">
            <v>53737</v>
          </cell>
          <cell r="B1834" t="str">
            <v>WEEKDAY</v>
          </cell>
          <cell r="C1834">
            <v>1189</v>
          </cell>
          <cell r="D1834">
            <v>1015870</v>
          </cell>
          <cell r="E1834" t="str">
            <v>MARKET ST &amp; 59TH ST</v>
          </cell>
          <cell r="F1834">
            <v>23</v>
          </cell>
          <cell r="G1834">
            <v>13</v>
          </cell>
          <cell r="H1834">
            <v>36</v>
          </cell>
          <cell r="I1834">
            <v>37.844079000000001</v>
          </cell>
          <cell r="J1834">
            <v>-122.274916</v>
          </cell>
          <cell r="K1834" t="str">
            <v>OAKLAND</v>
          </cell>
          <cell r="L1834" t="str">
            <v>ALAMEDA</v>
          </cell>
          <cell r="M1834">
            <v>2</v>
          </cell>
        </row>
        <row r="1835">
          <cell r="A1835">
            <v>59090</v>
          </cell>
          <cell r="B1835" t="str">
            <v>WEEKDAY</v>
          </cell>
          <cell r="C1835">
            <v>1365</v>
          </cell>
          <cell r="D1835">
            <v>1015880</v>
          </cell>
          <cell r="E1835" t="str">
            <v>MARKET ST &amp; 59TH ST</v>
          </cell>
          <cell r="F1835">
            <v>14</v>
          </cell>
          <cell r="G1835">
            <v>16</v>
          </cell>
          <cell r="H1835">
            <v>31</v>
          </cell>
          <cell r="I1835">
            <v>37.843538000000002</v>
          </cell>
          <cell r="J1835">
            <v>-122.275025</v>
          </cell>
          <cell r="K1835" t="str">
            <v>OAKLAND</v>
          </cell>
          <cell r="L1835" t="str">
            <v>ALAMEDA</v>
          </cell>
          <cell r="M1835">
            <v>2</v>
          </cell>
        </row>
        <row r="1836">
          <cell r="A1836">
            <v>50668</v>
          </cell>
          <cell r="B1836" t="str">
            <v>WEEKDAY</v>
          </cell>
          <cell r="C1836">
            <v>1924</v>
          </cell>
          <cell r="D1836">
            <v>1015890</v>
          </cell>
          <cell r="E1836" t="str">
            <v>MARKET ST &amp; 62ND ST</v>
          </cell>
          <cell r="F1836">
            <v>9</v>
          </cell>
          <cell r="G1836">
            <v>10</v>
          </cell>
          <cell r="H1836">
            <v>19</v>
          </cell>
          <cell r="I1836">
            <v>37.846381000000001</v>
          </cell>
          <cell r="J1836">
            <v>-122.27673900000001</v>
          </cell>
          <cell r="K1836" t="str">
            <v>OAKLAND</v>
          </cell>
          <cell r="L1836" t="str">
            <v>ALAMEDA</v>
          </cell>
          <cell r="M1836">
            <v>2</v>
          </cell>
        </row>
        <row r="1837">
          <cell r="A1837">
            <v>51553</v>
          </cell>
          <cell r="B1837" t="str">
            <v>WEEKDAY</v>
          </cell>
          <cell r="C1837">
            <v>1879</v>
          </cell>
          <cell r="D1837">
            <v>1015900</v>
          </cell>
          <cell r="E1837" t="str">
            <v>MARKET ST &amp; 62ND ST</v>
          </cell>
          <cell r="F1837">
            <v>10</v>
          </cell>
          <cell r="G1837">
            <v>9</v>
          </cell>
          <cell r="H1837">
            <v>20</v>
          </cell>
          <cell r="I1837">
            <v>37.846299999999999</v>
          </cell>
          <cell r="J1837">
            <v>-122.27695900000001</v>
          </cell>
          <cell r="K1837" t="str">
            <v>OAKLAND</v>
          </cell>
          <cell r="L1837" t="str">
            <v>ALAMEDA</v>
          </cell>
          <cell r="M1837">
            <v>2</v>
          </cell>
        </row>
        <row r="1838">
          <cell r="A1838">
            <v>51599</v>
          </cell>
          <cell r="B1838" t="str">
            <v>WEEKDAY</v>
          </cell>
          <cell r="C1838">
            <v>1426</v>
          </cell>
          <cell r="D1838">
            <v>1015920</v>
          </cell>
          <cell r="E1838" t="str">
            <v>MARKET ST &amp; ARLINGTON AV</v>
          </cell>
          <cell r="F1838">
            <v>17</v>
          </cell>
          <cell r="G1838">
            <v>12</v>
          </cell>
          <cell r="H1838">
            <v>29</v>
          </cell>
          <cell r="I1838">
            <v>37.842413999999998</v>
          </cell>
          <cell r="J1838">
            <v>-122.27477399999999</v>
          </cell>
          <cell r="K1838" t="str">
            <v>OAKLAND</v>
          </cell>
          <cell r="L1838" t="str">
            <v>ALAMEDA</v>
          </cell>
          <cell r="M1838">
            <v>2</v>
          </cell>
        </row>
        <row r="1839">
          <cell r="A1839">
            <v>58528</v>
          </cell>
          <cell r="B1839" t="str">
            <v>WEEKDAY</v>
          </cell>
          <cell r="C1839">
            <v>1143</v>
          </cell>
          <cell r="D1839">
            <v>1015930</v>
          </cell>
          <cell r="E1839" t="str">
            <v>MARKET ST &amp; ARLINGTON AV</v>
          </cell>
          <cell r="F1839">
            <v>15</v>
          </cell>
          <cell r="G1839">
            <v>23</v>
          </cell>
          <cell r="H1839">
            <v>38</v>
          </cell>
          <cell r="I1839">
            <v>37.842225999999997</v>
          </cell>
          <cell r="J1839">
            <v>-122.27447100000001</v>
          </cell>
          <cell r="K1839" t="str">
            <v>OAKLAND</v>
          </cell>
          <cell r="L1839" t="str">
            <v>ALAMEDA</v>
          </cell>
          <cell r="M1839">
            <v>2</v>
          </cell>
        </row>
        <row r="1840">
          <cell r="A1840">
            <v>55014</v>
          </cell>
          <cell r="B1840" t="str">
            <v>WEEKDAY</v>
          </cell>
          <cell r="C1840">
            <v>2019</v>
          </cell>
          <cell r="D1840">
            <v>1015950</v>
          </cell>
          <cell r="E1840" t="str">
            <v>MARKET ST &amp; SAN PABLO AV</v>
          </cell>
          <cell r="F1840">
            <v>8</v>
          </cell>
          <cell r="G1840">
            <v>9</v>
          </cell>
          <cell r="H1840">
            <v>17</v>
          </cell>
          <cell r="I1840">
            <v>37.819826999999997</v>
          </cell>
          <cell r="J1840">
            <v>-122.27664</v>
          </cell>
          <cell r="K1840" t="str">
            <v>OAKLAND</v>
          </cell>
          <cell r="L1840" t="str">
            <v>ALAMEDA</v>
          </cell>
          <cell r="M1840">
            <v>2</v>
          </cell>
        </row>
        <row r="1841">
          <cell r="A1841">
            <v>58557</v>
          </cell>
          <cell r="B1841" t="str">
            <v>WEEKDAY</v>
          </cell>
          <cell r="C1841">
            <v>1724</v>
          </cell>
          <cell r="D1841">
            <v>1016020</v>
          </cell>
          <cell r="E1841" t="str">
            <v>ML KING JR WAY &amp; 22ND ST</v>
          </cell>
          <cell r="F1841">
            <v>11</v>
          </cell>
          <cell r="G1841">
            <v>12</v>
          </cell>
          <cell r="H1841">
            <v>22</v>
          </cell>
          <cell r="I1841">
            <v>37.811615000000003</v>
          </cell>
          <cell r="J1841">
            <v>-122.27305699999999</v>
          </cell>
          <cell r="K1841" t="str">
            <v>OAKLAND</v>
          </cell>
          <cell r="L1841" t="str">
            <v>ALAMEDA</v>
          </cell>
          <cell r="M1841">
            <v>2</v>
          </cell>
        </row>
        <row r="1842">
          <cell r="A1842">
            <v>51559</v>
          </cell>
          <cell r="B1842" t="str">
            <v>WEEKDAY</v>
          </cell>
          <cell r="C1842">
            <v>2016</v>
          </cell>
          <cell r="D1842">
            <v>1016030</v>
          </cell>
          <cell r="E1842" t="str">
            <v>ML KING JR WAY &amp; 25TH ST</v>
          </cell>
          <cell r="F1842">
            <v>9</v>
          </cell>
          <cell r="G1842">
            <v>8</v>
          </cell>
          <cell r="H1842">
            <v>17</v>
          </cell>
          <cell r="I1842">
            <v>37.815170999999999</v>
          </cell>
          <cell r="J1842">
            <v>-122.27202200000001</v>
          </cell>
          <cell r="K1842" t="str">
            <v>OAKLAND</v>
          </cell>
          <cell r="L1842" t="str">
            <v>ALAMEDA</v>
          </cell>
          <cell r="M1842">
            <v>2</v>
          </cell>
        </row>
        <row r="1843">
          <cell r="A1843">
            <v>56060</v>
          </cell>
          <cell r="B1843" t="str">
            <v>WEEKDAY</v>
          </cell>
          <cell r="C1843">
            <v>1865</v>
          </cell>
          <cell r="D1843">
            <v>1016040</v>
          </cell>
          <cell r="E1843" t="str">
            <v>ML KING JR WAY &amp; 25TH ST</v>
          </cell>
          <cell r="F1843">
            <v>7</v>
          </cell>
          <cell r="G1843">
            <v>13</v>
          </cell>
          <cell r="H1843">
            <v>20</v>
          </cell>
          <cell r="I1843">
            <v>37.815143999999997</v>
          </cell>
          <cell r="J1843">
            <v>-122.272233</v>
          </cell>
          <cell r="K1843" t="str">
            <v>OAKLAND</v>
          </cell>
          <cell r="L1843" t="str">
            <v>ALAMEDA</v>
          </cell>
          <cell r="M1843">
            <v>2</v>
          </cell>
        </row>
        <row r="1844">
          <cell r="A1844">
            <v>55435</v>
          </cell>
          <cell r="B1844" t="str">
            <v>WEEKDAY</v>
          </cell>
          <cell r="C1844">
            <v>1825</v>
          </cell>
          <cell r="D1844">
            <v>1016050</v>
          </cell>
          <cell r="E1844" t="str">
            <v>ML KING JR WAY &amp; 27TH ST</v>
          </cell>
          <cell r="F1844">
            <v>15</v>
          </cell>
          <cell r="G1844">
            <v>6</v>
          </cell>
          <cell r="H1844">
            <v>21</v>
          </cell>
          <cell r="I1844">
            <v>37.816862999999998</v>
          </cell>
          <cell r="J1844">
            <v>-122.27159399999999</v>
          </cell>
          <cell r="K1844" t="str">
            <v>OAKLAND</v>
          </cell>
          <cell r="L1844" t="str">
            <v>ALAMEDA</v>
          </cell>
          <cell r="M1844">
            <v>2</v>
          </cell>
        </row>
        <row r="1845">
          <cell r="A1845">
            <v>55275</v>
          </cell>
          <cell r="B1845" t="str">
            <v>WEEKDAY</v>
          </cell>
          <cell r="C1845">
            <v>1885</v>
          </cell>
          <cell r="D1845">
            <v>1016060</v>
          </cell>
          <cell r="E1845" t="str">
            <v>ML KING JR WAY &amp; 27TH ST</v>
          </cell>
          <cell r="F1845">
            <v>7</v>
          </cell>
          <cell r="G1845">
            <v>12</v>
          </cell>
          <cell r="H1845">
            <v>19</v>
          </cell>
          <cell r="I1845">
            <v>37.817335</v>
          </cell>
          <cell r="J1845">
            <v>-122.271674</v>
          </cell>
          <cell r="K1845" t="str">
            <v>OAKLAND</v>
          </cell>
          <cell r="L1845" t="str">
            <v>ALAMEDA</v>
          </cell>
          <cell r="M1845">
            <v>2</v>
          </cell>
        </row>
        <row r="1846">
          <cell r="A1846">
            <v>55059</v>
          </cell>
          <cell r="B1846" t="str">
            <v>WEEKDAY</v>
          </cell>
          <cell r="C1846">
            <v>2609</v>
          </cell>
          <cell r="D1846">
            <v>1016070</v>
          </cell>
          <cell r="E1846" t="str">
            <v>ML KING JR WAY &amp; 29TH ST</v>
          </cell>
          <cell r="F1846">
            <v>6</v>
          </cell>
          <cell r="G1846">
            <v>5</v>
          </cell>
          <cell r="H1846">
            <v>11</v>
          </cell>
          <cell r="I1846">
            <v>37.818840999999999</v>
          </cell>
          <cell r="J1846">
            <v>-122.271289</v>
          </cell>
          <cell r="K1846" t="str">
            <v>OAKLAND</v>
          </cell>
          <cell r="L1846" t="str">
            <v>ALAMEDA</v>
          </cell>
          <cell r="M1846">
            <v>2</v>
          </cell>
        </row>
        <row r="1847">
          <cell r="A1847">
            <v>54225</v>
          </cell>
          <cell r="B1847" t="str">
            <v>WEEKDAY</v>
          </cell>
          <cell r="C1847">
            <v>2283</v>
          </cell>
          <cell r="D1847">
            <v>1016080</v>
          </cell>
          <cell r="E1847" t="str">
            <v>ML KING JR WAY &amp; 29TH ST</v>
          </cell>
          <cell r="F1847">
            <v>5</v>
          </cell>
          <cell r="G1847">
            <v>9</v>
          </cell>
          <cell r="H1847">
            <v>14</v>
          </cell>
          <cell r="I1847">
            <v>37.819017000000002</v>
          </cell>
          <cell r="J1847">
            <v>-122.27105899999999</v>
          </cell>
          <cell r="K1847" t="str">
            <v>OAKLAND</v>
          </cell>
          <cell r="L1847" t="str">
            <v>ALAMEDA</v>
          </cell>
          <cell r="M1847">
            <v>2</v>
          </cell>
        </row>
        <row r="1848">
          <cell r="A1848">
            <v>59935</v>
          </cell>
          <cell r="B1848" t="str">
            <v>WEEKDAY</v>
          </cell>
          <cell r="C1848">
            <v>1407</v>
          </cell>
          <cell r="D1848">
            <v>1016090</v>
          </cell>
          <cell r="E1848" t="str">
            <v>ML KING JR WAY &amp; 31ST ST</v>
          </cell>
          <cell r="F1848">
            <v>11</v>
          </cell>
          <cell r="G1848">
            <v>18</v>
          </cell>
          <cell r="H1848">
            <v>29</v>
          </cell>
          <cell r="I1848">
            <v>37.820720000000001</v>
          </cell>
          <cell r="J1848">
            <v>-122.270816</v>
          </cell>
          <cell r="K1848" t="str">
            <v>OAKLAND</v>
          </cell>
          <cell r="L1848" t="str">
            <v>ALAMEDA</v>
          </cell>
          <cell r="M1848">
            <v>2</v>
          </cell>
        </row>
        <row r="1849">
          <cell r="A1849">
            <v>58583</v>
          </cell>
          <cell r="B1849" t="str">
            <v>WEEKDAY</v>
          </cell>
          <cell r="C1849">
            <v>1338</v>
          </cell>
          <cell r="D1849">
            <v>1016100</v>
          </cell>
          <cell r="E1849" t="str">
            <v>ML KING JR WAY &amp; 31ST ST</v>
          </cell>
          <cell r="F1849">
            <v>19</v>
          </cell>
          <cell r="G1849">
            <v>13</v>
          </cell>
          <cell r="H1849">
            <v>31</v>
          </cell>
          <cell r="I1849">
            <v>37.820484</v>
          </cell>
          <cell r="J1849">
            <v>-122.270698</v>
          </cell>
          <cell r="K1849" t="str">
            <v>OAKLAND</v>
          </cell>
          <cell r="L1849" t="str">
            <v>ALAMEDA</v>
          </cell>
          <cell r="M1849">
            <v>2</v>
          </cell>
        </row>
        <row r="1850">
          <cell r="A1850">
            <v>56006</v>
          </cell>
          <cell r="B1850" t="str">
            <v>WEEKDAY</v>
          </cell>
          <cell r="C1850">
            <v>1262</v>
          </cell>
          <cell r="D1850">
            <v>1016110</v>
          </cell>
          <cell r="E1850" t="str">
            <v>ML KING JR WAY &amp; 34TH ST</v>
          </cell>
          <cell r="F1850">
            <v>16</v>
          </cell>
          <cell r="G1850">
            <v>18</v>
          </cell>
          <cell r="H1850">
            <v>34</v>
          </cell>
          <cell r="I1850">
            <v>37.823394</v>
          </cell>
          <cell r="J1850">
            <v>-122.270139</v>
          </cell>
          <cell r="K1850" t="str">
            <v>OAKLAND</v>
          </cell>
          <cell r="L1850" t="str">
            <v>ALAMEDA</v>
          </cell>
          <cell r="M1850">
            <v>2</v>
          </cell>
        </row>
        <row r="1851">
          <cell r="A1851">
            <v>52121</v>
          </cell>
          <cell r="B1851" t="str">
            <v>WEEKDAY</v>
          </cell>
          <cell r="C1851">
            <v>1404</v>
          </cell>
          <cell r="D1851">
            <v>1016120</v>
          </cell>
          <cell r="E1851" t="str">
            <v>ML KING JR WAY &amp; 34TH ST</v>
          </cell>
          <cell r="F1851">
            <v>14</v>
          </cell>
          <cell r="G1851">
            <v>15</v>
          </cell>
          <cell r="H1851">
            <v>30</v>
          </cell>
          <cell r="I1851">
            <v>37.823380999999998</v>
          </cell>
          <cell r="J1851">
            <v>-122.269974</v>
          </cell>
          <cell r="K1851" t="str">
            <v>OAKLAND</v>
          </cell>
          <cell r="L1851" t="str">
            <v>ALAMEDA</v>
          </cell>
          <cell r="M1851">
            <v>2</v>
          </cell>
        </row>
        <row r="1852">
          <cell r="A1852">
            <v>52114</v>
          </cell>
          <cell r="B1852" t="str">
            <v>WEEKDAY</v>
          </cell>
          <cell r="C1852">
            <v>3783</v>
          </cell>
          <cell r="D1852">
            <v>1016130</v>
          </cell>
          <cell r="E1852" t="str">
            <v>ML KING JR WAY &amp; 36TH ST</v>
          </cell>
          <cell r="F1852">
            <v>1</v>
          </cell>
          <cell r="G1852">
            <v>2</v>
          </cell>
          <cell r="H1852">
            <v>3</v>
          </cell>
          <cell r="I1852">
            <v>37.824990999999997</v>
          </cell>
          <cell r="J1852">
            <v>-122.269733</v>
          </cell>
          <cell r="K1852" t="str">
            <v>OAKLAND</v>
          </cell>
          <cell r="L1852" t="str">
            <v>ALAMEDA</v>
          </cell>
          <cell r="M1852">
            <v>2</v>
          </cell>
        </row>
        <row r="1853">
          <cell r="A1853">
            <v>58411</v>
          </cell>
          <cell r="B1853" t="str">
            <v>WEEKDAY</v>
          </cell>
          <cell r="C1853">
            <v>3315</v>
          </cell>
          <cell r="D1853">
            <v>1016140</v>
          </cell>
          <cell r="E1853" t="str">
            <v>ML KING JR WAY &amp; 36TH ST</v>
          </cell>
          <cell r="F1853">
            <v>2</v>
          </cell>
          <cell r="G1853">
            <v>4</v>
          </cell>
          <cell r="H1853">
            <v>6</v>
          </cell>
          <cell r="I1853">
            <v>37.824945</v>
          </cell>
          <cell r="J1853">
            <v>-122.269521</v>
          </cell>
          <cell r="K1853" t="str">
            <v>OAKLAND</v>
          </cell>
          <cell r="L1853" t="str">
            <v>ALAMEDA</v>
          </cell>
          <cell r="M1853">
            <v>2</v>
          </cell>
        </row>
        <row r="1854">
          <cell r="A1854">
            <v>55977</v>
          </cell>
          <cell r="B1854" t="str">
            <v>WEEKDAY</v>
          </cell>
          <cell r="C1854">
            <v>670</v>
          </cell>
          <cell r="D1854">
            <v>1016160</v>
          </cell>
          <cell r="E1854" t="str">
            <v>ML KING JR WAY &amp; 40TH ST</v>
          </cell>
          <cell r="F1854">
            <v>41</v>
          </cell>
          <cell r="G1854">
            <v>28</v>
          </cell>
          <cell r="H1854">
            <v>69</v>
          </cell>
          <cell r="I1854">
            <v>37.830131000000002</v>
          </cell>
          <cell r="J1854">
            <v>-122.268269</v>
          </cell>
          <cell r="K1854" t="str">
            <v>OAKLAND</v>
          </cell>
          <cell r="L1854" t="str">
            <v>ALAMEDA</v>
          </cell>
          <cell r="M1854">
            <v>2</v>
          </cell>
        </row>
        <row r="1855">
          <cell r="A1855">
            <v>50774</v>
          </cell>
          <cell r="B1855" t="str">
            <v>WEEKDAY</v>
          </cell>
          <cell r="C1855">
            <v>2523</v>
          </cell>
          <cell r="D1855">
            <v>1016180</v>
          </cell>
          <cell r="E1855" t="str">
            <v>ML KING JR WAY &amp; 42ND ST</v>
          </cell>
          <cell r="F1855">
            <v>7</v>
          </cell>
          <cell r="G1855">
            <v>5</v>
          </cell>
          <cell r="H1855">
            <v>11</v>
          </cell>
          <cell r="I1855">
            <v>37.831387999999997</v>
          </cell>
          <cell r="J1855">
            <v>-122.26794200000001</v>
          </cell>
          <cell r="K1855" t="str">
            <v>OAKLAND</v>
          </cell>
          <cell r="L1855" t="str">
            <v>ALAMEDA</v>
          </cell>
          <cell r="M1855">
            <v>2</v>
          </cell>
        </row>
        <row r="1856">
          <cell r="A1856">
            <v>52214</v>
          </cell>
          <cell r="B1856" t="str">
            <v>WEEKDAY</v>
          </cell>
          <cell r="C1856">
            <v>2632</v>
          </cell>
          <cell r="D1856">
            <v>1016190</v>
          </cell>
          <cell r="E1856" t="str">
            <v>ML KING JR WAY &amp; 42ND ST</v>
          </cell>
          <cell r="F1856">
            <v>5</v>
          </cell>
          <cell r="G1856">
            <v>6</v>
          </cell>
          <cell r="H1856">
            <v>10</v>
          </cell>
          <cell r="I1856">
            <v>37.831628000000002</v>
          </cell>
          <cell r="J1856">
            <v>-122.268073</v>
          </cell>
          <cell r="K1856" t="str">
            <v>OAKLAND</v>
          </cell>
          <cell r="L1856" t="str">
            <v>ALAMEDA</v>
          </cell>
          <cell r="M1856">
            <v>2</v>
          </cell>
        </row>
        <row r="1857">
          <cell r="A1857">
            <v>56601</v>
          </cell>
          <cell r="B1857" t="str">
            <v>WEEKDAY</v>
          </cell>
          <cell r="C1857">
            <v>2958</v>
          </cell>
          <cell r="D1857">
            <v>1016200</v>
          </cell>
          <cell r="E1857" t="str">
            <v>ML KING JR WAY &amp; 44TH ST</v>
          </cell>
          <cell r="F1857">
            <v>3</v>
          </cell>
          <cell r="G1857">
            <v>5</v>
          </cell>
          <cell r="H1857">
            <v>8</v>
          </cell>
          <cell r="I1857">
            <v>37.832735999999997</v>
          </cell>
          <cell r="J1857">
            <v>-122.267798</v>
          </cell>
          <cell r="K1857" t="str">
            <v>OAKLAND</v>
          </cell>
          <cell r="L1857" t="str">
            <v>ALAMEDA</v>
          </cell>
          <cell r="M1857">
            <v>2</v>
          </cell>
        </row>
        <row r="1858">
          <cell r="A1858">
            <v>55017</v>
          </cell>
          <cell r="B1858" t="str">
            <v>WEEKDAY</v>
          </cell>
          <cell r="C1858">
            <v>2817</v>
          </cell>
          <cell r="D1858">
            <v>1016210</v>
          </cell>
          <cell r="E1858" t="str">
            <v>ML KING JR WAY &amp; 44TH ST</v>
          </cell>
          <cell r="F1858">
            <v>4</v>
          </cell>
          <cell r="G1858">
            <v>5</v>
          </cell>
          <cell r="H1858">
            <v>9</v>
          </cell>
          <cell r="I1858">
            <v>37.832780999999997</v>
          </cell>
          <cell r="J1858">
            <v>-122.26758700000001</v>
          </cell>
          <cell r="K1858" t="str">
            <v>OAKLAND</v>
          </cell>
          <cell r="L1858" t="str">
            <v>ALAMEDA</v>
          </cell>
          <cell r="M1858">
            <v>2</v>
          </cell>
        </row>
        <row r="1859">
          <cell r="A1859">
            <v>55124</v>
          </cell>
          <cell r="B1859" t="str">
            <v>WEEKDAY</v>
          </cell>
          <cell r="C1859">
            <v>2606</v>
          </cell>
          <cell r="D1859">
            <v>1016220</v>
          </cell>
          <cell r="E1859" t="str">
            <v>ML KING JR WAY &amp; 47TH ST</v>
          </cell>
          <cell r="F1859">
            <v>4</v>
          </cell>
          <cell r="G1859">
            <v>7</v>
          </cell>
          <cell r="H1859">
            <v>11</v>
          </cell>
          <cell r="I1859">
            <v>37.834789999999998</v>
          </cell>
          <cell r="J1859">
            <v>-122.267297</v>
          </cell>
          <cell r="K1859" t="str">
            <v>OAKLAND</v>
          </cell>
          <cell r="L1859" t="str">
            <v>ALAMEDA</v>
          </cell>
          <cell r="M1859">
            <v>2</v>
          </cell>
        </row>
        <row r="1860">
          <cell r="A1860">
            <v>51168</v>
          </cell>
          <cell r="B1860" t="str">
            <v>WEEKDAY</v>
          </cell>
          <cell r="C1860">
            <v>2658</v>
          </cell>
          <cell r="D1860">
            <v>1016230</v>
          </cell>
          <cell r="E1860" t="str">
            <v>ML KING JR WAY &amp; 47TH ST</v>
          </cell>
          <cell r="F1860">
            <v>5</v>
          </cell>
          <cell r="G1860">
            <v>5</v>
          </cell>
          <cell r="H1860">
            <v>10</v>
          </cell>
          <cell r="I1860">
            <v>37.835008000000002</v>
          </cell>
          <cell r="J1860">
            <v>-122.267044</v>
          </cell>
          <cell r="K1860" t="str">
            <v>OAKLAND</v>
          </cell>
          <cell r="L1860" t="str">
            <v>ALAMEDA</v>
          </cell>
          <cell r="M1860">
            <v>2</v>
          </cell>
        </row>
        <row r="1861">
          <cell r="A1861">
            <v>52422</v>
          </cell>
          <cell r="B1861" t="str">
            <v>WEEKDAY</v>
          </cell>
          <cell r="C1861">
            <v>1696</v>
          </cell>
          <cell r="D1861">
            <v>1016240</v>
          </cell>
          <cell r="E1861" t="str">
            <v>ML KING JR WAY &amp; 52ND ST</v>
          </cell>
          <cell r="F1861">
            <v>14</v>
          </cell>
          <cell r="G1861">
            <v>9</v>
          </cell>
          <cell r="H1861">
            <v>22</v>
          </cell>
          <cell r="I1861">
            <v>37.837318000000003</v>
          </cell>
          <cell r="J1861">
            <v>-122.268889</v>
          </cell>
          <cell r="K1861" t="str">
            <v>OAKLAND</v>
          </cell>
          <cell r="L1861" t="str">
            <v>ALAMEDA</v>
          </cell>
          <cell r="M1861">
            <v>2</v>
          </cell>
        </row>
        <row r="1862">
          <cell r="A1862">
            <v>55898</v>
          </cell>
          <cell r="B1862" t="str">
            <v>WEEKDAY</v>
          </cell>
          <cell r="C1862">
            <v>1653</v>
          </cell>
          <cell r="D1862">
            <v>1016250</v>
          </cell>
          <cell r="E1862" t="str">
            <v>ML KING JR WAY &amp; 53RD ST</v>
          </cell>
          <cell r="F1862">
            <v>9</v>
          </cell>
          <cell r="G1862">
            <v>15</v>
          </cell>
          <cell r="H1862">
            <v>23</v>
          </cell>
          <cell r="I1862">
            <v>37.837839000000002</v>
          </cell>
          <cell r="J1862">
            <v>-122.268708</v>
          </cell>
          <cell r="K1862" t="str">
            <v>OAKLAND</v>
          </cell>
          <cell r="L1862" t="str">
            <v>ALAMEDA</v>
          </cell>
          <cell r="M1862">
            <v>2</v>
          </cell>
        </row>
        <row r="1863">
          <cell r="A1863">
            <v>53773</v>
          </cell>
          <cell r="B1863" t="str">
            <v>WEEKDAY</v>
          </cell>
          <cell r="C1863">
            <v>1596</v>
          </cell>
          <cell r="D1863">
            <v>1016270</v>
          </cell>
          <cell r="E1863" t="str">
            <v>ML KING JR WAY &amp; 55TH ST</v>
          </cell>
          <cell r="F1863">
            <v>18</v>
          </cell>
          <cell r="G1863">
            <v>7</v>
          </cell>
          <cell r="H1863">
            <v>25</v>
          </cell>
          <cell r="I1863">
            <v>37.839421999999999</v>
          </cell>
          <cell r="J1863">
            <v>-122.26984299999999</v>
          </cell>
          <cell r="K1863" t="str">
            <v>OAKLAND</v>
          </cell>
          <cell r="L1863" t="str">
            <v>ALAMEDA</v>
          </cell>
          <cell r="M1863">
            <v>2</v>
          </cell>
        </row>
        <row r="1864">
          <cell r="A1864">
            <v>52425</v>
          </cell>
          <cell r="B1864" t="str">
            <v>WEEKDAY</v>
          </cell>
          <cell r="C1864">
            <v>2623</v>
          </cell>
          <cell r="D1864">
            <v>1016280</v>
          </cell>
          <cell r="E1864" t="str">
            <v>ML KING JR WAY &amp; 59TH ST</v>
          </cell>
          <cell r="F1864">
            <v>4</v>
          </cell>
          <cell r="G1864">
            <v>6</v>
          </cell>
          <cell r="H1864">
            <v>10</v>
          </cell>
          <cell r="I1864">
            <v>37.844177000000002</v>
          </cell>
          <cell r="J1864">
            <v>-122.270413</v>
          </cell>
          <cell r="K1864" t="str">
            <v>OAKLAND</v>
          </cell>
          <cell r="L1864" t="str">
            <v>ALAMEDA</v>
          </cell>
          <cell r="M1864">
            <v>2</v>
          </cell>
        </row>
        <row r="1865">
          <cell r="A1865">
            <v>56156</v>
          </cell>
          <cell r="B1865" t="str">
            <v>WEEKDAY</v>
          </cell>
          <cell r="C1865">
            <v>2456</v>
          </cell>
          <cell r="D1865">
            <v>1016290</v>
          </cell>
          <cell r="E1865" t="str">
            <v>ML KING JR WAY &amp; 59TH ST</v>
          </cell>
          <cell r="F1865">
            <v>7</v>
          </cell>
          <cell r="G1865">
            <v>5</v>
          </cell>
          <cell r="H1865">
            <v>12</v>
          </cell>
          <cell r="I1865">
            <v>37.843902</v>
          </cell>
          <cell r="J1865">
            <v>-122.270652</v>
          </cell>
          <cell r="K1865" t="str">
            <v>OAKLAND</v>
          </cell>
          <cell r="L1865" t="str">
            <v>ALAMEDA</v>
          </cell>
          <cell r="M1865">
            <v>2</v>
          </cell>
        </row>
        <row r="1866">
          <cell r="A1866">
            <v>54565</v>
          </cell>
          <cell r="B1866" t="str">
            <v>WEEKDAY</v>
          </cell>
          <cell r="C1866">
            <v>2768</v>
          </cell>
          <cell r="D1866">
            <v>1016300</v>
          </cell>
          <cell r="E1866" t="str">
            <v>ML KING JR WAY &amp; 61ST ST</v>
          </cell>
          <cell r="F1866">
            <v>5</v>
          </cell>
          <cell r="G1866">
            <v>4</v>
          </cell>
          <cell r="H1866">
            <v>9</v>
          </cell>
          <cell r="I1866">
            <v>37.845565000000001</v>
          </cell>
          <cell r="J1866">
            <v>-122.27109900000001</v>
          </cell>
          <cell r="K1866" t="str">
            <v>OAKLAND</v>
          </cell>
          <cell r="L1866" t="str">
            <v>ALAMEDA</v>
          </cell>
          <cell r="M1866">
            <v>2</v>
          </cell>
        </row>
        <row r="1867">
          <cell r="A1867">
            <v>55127</v>
          </cell>
          <cell r="B1867" t="str">
            <v>WEEKDAY</v>
          </cell>
          <cell r="C1867">
            <v>2819</v>
          </cell>
          <cell r="D1867">
            <v>1016310</v>
          </cell>
          <cell r="E1867" t="str">
            <v>ML KING JR WAY &amp; 61ST ST</v>
          </cell>
          <cell r="F1867">
            <v>3</v>
          </cell>
          <cell r="G1867">
            <v>6</v>
          </cell>
          <cell r="H1867">
            <v>9</v>
          </cell>
          <cell r="I1867">
            <v>37.845973000000001</v>
          </cell>
          <cell r="J1867">
            <v>-122.270779</v>
          </cell>
          <cell r="K1867" t="str">
            <v>OAKLAND</v>
          </cell>
          <cell r="L1867" t="str">
            <v>ALAMEDA</v>
          </cell>
          <cell r="M1867">
            <v>2</v>
          </cell>
        </row>
        <row r="1868">
          <cell r="A1868">
            <v>55341</v>
          </cell>
          <cell r="B1868" t="str">
            <v>WEEKDAY</v>
          </cell>
          <cell r="C1868">
            <v>3512</v>
          </cell>
          <cell r="D1868">
            <v>1016320</v>
          </cell>
          <cell r="E1868" t="str">
            <v>ML KING JR WAY &amp; AILEEN ST</v>
          </cell>
          <cell r="F1868">
            <v>3</v>
          </cell>
          <cell r="G1868">
            <v>1</v>
          </cell>
          <cell r="H1868">
            <v>4</v>
          </cell>
          <cell r="I1868">
            <v>37.841436000000002</v>
          </cell>
          <cell r="J1868">
            <v>-122.270174</v>
          </cell>
          <cell r="K1868" t="str">
            <v>OAKLAND</v>
          </cell>
          <cell r="L1868" t="str">
            <v>ALAMEDA</v>
          </cell>
          <cell r="M1868">
            <v>2</v>
          </cell>
        </row>
        <row r="1869">
          <cell r="A1869">
            <v>55342</v>
          </cell>
          <cell r="B1869" t="str">
            <v>WEEKDAY</v>
          </cell>
          <cell r="C1869">
            <v>3379</v>
          </cell>
          <cell r="D1869">
            <v>1016330</v>
          </cell>
          <cell r="E1869" t="str">
            <v>ML KING JR WAY &amp; AILEEN ST</v>
          </cell>
          <cell r="F1869">
            <v>2</v>
          </cell>
          <cell r="G1869">
            <v>4</v>
          </cell>
          <cell r="H1869">
            <v>5</v>
          </cell>
          <cell r="I1869">
            <v>37.841588000000002</v>
          </cell>
          <cell r="J1869">
            <v>-122.269856</v>
          </cell>
          <cell r="K1869" t="str">
            <v>OAKLAND</v>
          </cell>
          <cell r="L1869" t="str">
            <v>ALAMEDA</v>
          </cell>
          <cell r="M1869">
            <v>2</v>
          </cell>
        </row>
        <row r="1870">
          <cell r="A1870">
            <v>58538</v>
          </cell>
          <cell r="B1870" t="str">
            <v>WEEKDAY</v>
          </cell>
          <cell r="C1870">
            <v>3614</v>
          </cell>
          <cell r="D1870">
            <v>1016340</v>
          </cell>
          <cell r="E1870" t="str">
            <v>ML KING JR WAY &amp; ARLINGTON A</v>
          </cell>
          <cell r="F1870">
            <v>3</v>
          </cell>
          <cell r="G1870">
            <v>1</v>
          </cell>
          <cell r="H1870">
            <v>4</v>
          </cell>
          <cell r="I1870">
            <v>37.842523</v>
          </cell>
          <cell r="J1870">
            <v>-122.27046</v>
          </cell>
          <cell r="K1870" t="str">
            <v>OAKLAND</v>
          </cell>
          <cell r="L1870" t="str">
            <v>ALAMEDA</v>
          </cell>
          <cell r="M1870">
            <v>2</v>
          </cell>
        </row>
        <row r="1871">
          <cell r="A1871">
            <v>59495</v>
          </cell>
          <cell r="B1871" t="str">
            <v>WEEKDAY</v>
          </cell>
          <cell r="C1871">
            <v>3364</v>
          </cell>
          <cell r="D1871">
            <v>1016350</v>
          </cell>
          <cell r="E1871" t="str">
            <v>ML KING JR WAY &amp; ARLINGTON A</v>
          </cell>
          <cell r="F1871">
            <v>2</v>
          </cell>
          <cell r="G1871">
            <v>3</v>
          </cell>
          <cell r="H1871">
            <v>5</v>
          </cell>
          <cell r="I1871">
            <v>37.842633999999997</v>
          </cell>
          <cell r="J1871">
            <v>-122.270094</v>
          </cell>
          <cell r="K1871" t="str">
            <v>OAKLAND</v>
          </cell>
          <cell r="L1871" t="str">
            <v>ALAMEDA</v>
          </cell>
          <cell r="M1871">
            <v>2</v>
          </cell>
        </row>
        <row r="1872">
          <cell r="A1872">
            <v>55650</v>
          </cell>
          <cell r="B1872" t="str">
            <v>WEEKDAY</v>
          </cell>
          <cell r="C1872">
            <v>1186</v>
          </cell>
          <cell r="D1872">
            <v>1016380</v>
          </cell>
          <cell r="E1872" t="str">
            <v>ML KING JR WAY &amp; W GRAND AV</v>
          </cell>
          <cell r="F1872">
            <v>17</v>
          </cell>
          <cell r="G1872">
            <v>20</v>
          </cell>
          <cell r="H1872">
            <v>36</v>
          </cell>
          <cell r="I1872">
            <v>37.812235999999999</v>
          </cell>
          <cell r="J1872">
            <v>-122.27298</v>
          </cell>
          <cell r="K1872" t="str">
            <v>OAKLAND</v>
          </cell>
          <cell r="L1872" t="str">
            <v>ALAMEDA</v>
          </cell>
          <cell r="M1872">
            <v>2</v>
          </cell>
        </row>
        <row r="1873">
          <cell r="A1873">
            <v>57177</v>
          </cell>
          <cell r="B1873" t="str">
            <v>WEEKDAY</v>
          </cell>
          <cell r="C1873">
            <v>1741</v>
          </cell>
          <cell r="D1873">
            <v>1016390</v>
          </cell>
          <cell r="E1873" t="str">
            <v>ML KING JR WAY &amp; W GRAND AV</v>
          </cell>
          <cell r="F1873">
            <v>14</v>
          </cell>
          <cell r="G1873">
            <v>8</v>
          </cell>
          <cell r="H1873">
            <v>22</v>
          </cell>
          <cell r="I1873">
            <v>37.812764999999999</v>
          </cell>
          <cell r="J1873">
            <v>-122.272627</v>
          </cell>
          <cell r="K1873" t="str">
            <v>OAKLAND</v>
          </cell>
          <cell r="L1873" t="str">
            <v>ALAMEDA</v>
          </cell>
          <cell r="M1873">
            <v>2</v>
          </cell>
        </row>
        <row r="1874">
          <cell r="A1874">
            <v>58685</v>
          </cell>
          <cell r="B1874" t="str">
            <v>WEEKDAY</v>
          </cell>
          <cell r="C1874">
            <v>1875</v>
          </cell>
          <cell r="D1874">
            <v>1016400</v>
          </cell>
          <cell r="E1874" t="str">
            <v>ML KING JR WAY &amp; W MACARTHUR</v>
          </cell>
          <cell r="F1874">
            <v>8</v>
          </cell>
          <cell r="G1874">
            <v>12</v>
          </cell>
          <cell r="H1874">
            <v>20</v>
          </cell>
          <cell r="I1874">
            <v>37.82696</v>
          </cell>
          <cell r="J1874">
            <v>-122.26904999999999</v>
          </cell>
          <cell r="K1874" t="str">
            <v>OAKLAND</v>
          </cell>
          <cell r="L1874" t="str">
            <v>ALAMEDA</v>
          </cell>
          <cell r="M1874">
            <v>2</v>
          </cell>
        </row>
        <row r="1875">
          <cell r="A1875">
            <v>55745</v>
          </cell>
          <cell r="B1875" t="str">
            <v>WEEKDAY</v>
          </cell>
          <cell r="C1875">
            <v>1698</v>
          </cell>
          <cell r="D1875">
            <v>1016410</v>
          </cell>
          <cell r="E1875" t="str">
            <v>ML KING JR WAY &amp; W MACARTHUR</v>
          </cell>
          <cell r="F1875">
            <v>14</v>
          </cell>
          <cell r="G1875">
            <v>9</v>
          </cell>
          <cell r="H1875">
            <v>22</v>
          </cell>
          <cell r="I1875">
            <v>37.826926999999998</v>
          </cell>
          <cell r="J1875">
            <v>-122.269248</v>
          </cell>
          <cell r="K1875" t="str">
            <v>OAKLAND</v>
          </cell>
          <cell r="L1875" t="str">
            <v>ALAMEDA</v>
          </cell>
          <cell r="M1875">
            <v>2</v>
          </cell>
        </row>
        <row r="1876">
          <cell r="A1876">
            <v>53666</v>
          </cell>
          <cell r="B1876" t="str">
            <v>WEEKDAY</v>
          </cell>
          <cell r="C1876">
            <v>1810</v>
          </cell>
          <cell r="D1876">
            <v>1016420</v>
          </cell>
          <cell r="E1876" t="str">
            <v>MEDAU PL &amp; MORAGA AV</v>
          </cell>
          <cell r="F1876">
            <v>13</v>
          </cell>
          <cell r="G1876">
            <v>8</v>
          </cell>
          <cell r="H1876">
            <v>21</v>
          </cell>
          <cell r="I1876">
            <v>37.826529000000001</v>
          </cell>
          <cell r="J1876">
            <v>-122.21063100000001</v>
          </cell>
          <cell r="K1876" t="str">
            <v>OAKLAND</v>
          </cell>
          <cell r="L1876" t="str">
            <v>ALAMEDA</v>
          </cell>
          <cell r="M1876">
            <v>2</v>
          </cell>
        </row>
        <row r="1877">
          <cell r="A1877">
            <v>57460</v>
          </cell>
          <cell r="B1877" t="str">
            <v>WEEKDAY</v>
          </cell>
          <cell r="C1877">
            <v>4860</v>
          </cell>
          <cell r="D1877">
            <v>1016490</v>
          </cell>
          <cell r="E1877" t="str">
            <v>MILES AV &amp; PRESLEY WAY</v>
          </cell>
          <cell r="F1877">
            <v>0</v>
          </cell>
          <cell r="G1877">
            <v>0</v>
          </cell>
          <cell r="H1877">
            <v>0</v>
          </cell>
          <cell r="I1877">
            <v>37.846750999999998</v>
          </cell>
          <cell r="J1877">
            <v>-122.247788</v>
          </cell>
          <cell r="K1877" t="str">
            <v>OAKLAND</v>
          </cell>
          <cell r="L1877" t="str">
            <v>ALAMEDA</v>
          </cell>
          <cell r="M1877">
            <v>2</v>
          </cell>
        </row>
        <row r="1878">
          <cell r="A1878">
            <v>59931</v>
          </cell>
          <cell r="B1878" t="str">
            <v>WEEKDAY</v>
          </cell>
          <cell r="C1878">
            <v>4739</v>
          </cell>
          <cell r="D1878">
            <v>1016500</v>
          </cell>
          <cell r="E1878" t="str">
            <v>MODOC AV &amp; SONIA ST</v>
          </cell>
          <cell r="F1878">
            <v>0</v>
          </cell>
          <cell r="G1878">
            <v>0</v>
          </cell>
          <cell r="H1878">
            <v>0</v>
          </cell>
          <cell r="I1878">
            <v>37.838045000000001</v>
          </cell>
          <cell r="J1878">
            <v>-122.22841099999999</v>
          </cell>
          <cell r="K1878" t="str">
            <v>OAKLAND</v>
          </cell>
          <cell r="L1878" t="str">
            <v>ALAMEDA</v>
          </cell>
          <cell r="M1878">
            <v>2</v>
          </cell>
        </row>
        <row r="1879">
          <cell r="A1879">
            <v>57490</v>
          </cell>
          <cell r="B1879" t="str">
            <v>WEEKDAY</v>
          </cell>
          <cell r="C1879">
            <v>4896</v>
          </cell>
          <cell r="D1879">
            <v>1016510</v>
          </cell>
          <cell r="E1879" t="str">
            <v>MODOC AV &amp; SONIA ST</v>
          </cell>
          <cell r="F1879">
            <v>0</v>
          </cell>
          <cell r="G1879">
            <v>0</v>
          </cell>
          <cell r="H1879">
            <v>0</v>
          </cell>
          <cell r="I1879">
            <v>37.838413000000003</v>
          </cell>
          <cell r="J1879">
            <v>-122.228351</v>
          </cell>
          <cell r="K1879" t="str">
            <v>OAKLAND</v>
          </cell>
          <cell r="L1879" t="str">
            <v>ALAMEDA</v>
          </cell>
          <cell r="M1879">
            <v>2</v>
          </cell>
        </row>
        <row r="1880">
          <cell r="A1880">
            <v>50777</v>
          </cell>
          <cell r="B1880" t="str">
            <v>WEEKDAY</v>
          </cell>
          <cell r="C1880">
            <v>136</v>
          </cell>
          <cell r="D1880">
            <v>1016525</v>
          </cell>
          <cell r="E1880" t="str">
            <v>MONTERA JR HIGH SCHOOL &amp; SCO</v>
          </cell>
          <cell r="F1880">
            <v>155</v>
          </cell>
          <cell r="G1880">
            <v>115</v>
          </cell>
          <cell r="H1880">
            <v>270</v>
          </cell>
          <cell r="I1880">
            <v>37.820698999999998</v>
          </cell>
          <cell r="J1880">
            <v>-122.20228899999999</v>
          </cell>
          <cell r="K1880" t="str">
            <v>OAKLAND</v>
          </cell>
          <cell r="L1880" t="str">
            <v>ALAMEDA</v>
          </cell>
          <cell r="M1880">
            <v>2</v>
          </cell>
        </row>
        <row r="1881">
          <cell r="A1881">
            <v>56612</v>
          </cell>
          <cell r="B1881" t="str">
            <v>WEEKDAY</v>
          </cell>
          <cell r="C1881">
            <v>2807</v>
          </cell>
          <cell r="D1881">
            <v>1016530</v>
          </cell>
          <cell r="E1881" t="str">
            <v>MONTEREY BLVD &amp; LINCOLN AV</v>
          </cell>
          <cell r="F1881">
            <v>9</v>
          </cell>
          <cell r="G1881">
            <v>0</v>
          </cell>
          <cell r="H1881">
            <v>9</v>
          </cell>
          <cell r="I1881">
            <v>37.810552999999999</v>
          </cell>
          <cell r="J1881">
            <v>-122.19820300000001</v>
          </cell>
          <cell r="K1881" t="str">
            <v>OAKLAND</v>
          </cell>
          <cell r="L1881" t="str">
            <v>ALAMEDA</v>
          </cell>
          <cell r="M1881">
            <v>2</v>
          </cell>
        </row>
        <row r="1882">
          <cell r="A1882">
            <v>51760</v>
          </cell>
          <cell r="B1882" t="str">
            <v>WEEKDAY</v>
          </cell>
          <cell r="C1882">
            <v>3761</v>
          </cell>
          <cell r="D1882">
            <v>1016660</v>
          </cell>
          <cell r="E1882" t="str">
            <v>MORAGA AV &amp; ESTATES DR</v>
          </cell>
          <cell r="F1882">
            <v>0</v>
          </cell>
          <cell r="G1882">
            <v>3</v>
          </cell>
          <cell r="H1882">
            <v>3</v>
          </cell>
          <cell r="I1882">
            <v>37.833120999999998</v>
          </cell>
          <cell r="J1882">
            <v>-122.21895000000001</v>
          </cell>
          <cell r="K1882" t="str">
            <v>OAKLAND</v>
          </cell>
          <cell r="L1882" t="str">
            <v>ALAMEDA</v>
          </cell>
          <cell r="M1882">
            <v>2</v>
          </cell>
        </row>
        <row r="1883">
          <cell r="A1883">
            <v>57940</v>
          </cell>
          <cell r="B1883" t="str">
            <v>WEEKDAY</v>
          </cell>
          <cell r="C1883">
            <v>4481</v>
          </cell>
          <cell r="D1883">
            <v>1016670</v>
          </cell>
          <cell r="E1883" t="str">
            <v>MORAGA AV &amp; ESTATES DR</v>
          </cell>
          <cell r="F1883">
            <v>0</v>
          </cell>
          <cell r="G1883">
            <v>1</v>
          </cell>
          <cell r="H1883">
            <v>1</v>
          </cell>
          <cell r="I1883">
            <v>37.832796000000002</v>
          </cell>
          <cell r="J1883">
            <v>-122.219003</v>
          </cell>
          <cell r="K1883" t="str">
            <v>OAKLAND</v>
          </cell>
          <cell r="L1883" t="str">
            <v>ALAMEDA</v>
          </cell>
          <cell r="M1883">
            <v>2</v>
          </cell>
        </row>
        <row r="1884">
          <cell r="A1884">
            <v>56256</v>
          </cell>
          <cell r="B1884" t="str">
            <v>WEEKDAY</v>
          </cell>
          <cell r="C1884">
            <v>242</v>
          </cell>
          <cell r="D1884">
            <v>1016680</v>
          </cell>
          <cell r="E1884" t="str">
            <v>MORAGA AV &amp; LA SALLE AV</v>
          </cell>
          <cell r="F1884">
            <v>12</v>
          </cell>
          <cell r="G1884">
            <v>178</v>
          </cell>
          <cell r="H1884">
            <v>190</v>
          </cell>
          <cell r="I1884">
            <v>37.826497000000003</v>
          </cell>
          <cell r="J1884">
            <v>-122.210688</v>
          </cell>
          <cell r="K1884" t="str">
            <v>OAKLAND</v>
          </cell>
          <cell r="L1884" t="str">
            <v>ALAMEDA</v>
          </cell>
          <cell r="M1884">
            <v>2</v>
          </cell>
        </row>
        <row r="1885">
          <cell r="A1885">
            <v>55095</v>
          </cell>
          <cell r="B1885" t="str">
            <v>WEEKDAY</v>
          </cell>
          <cell r="C1885">
            <v>1238</v>
          </cell>
          <cell r="D1885">
            <v>1016690</v>
          </cell>
          <cell r="E1885" t="str">
            <v>MORAGA AV &amp; LA SALLE AV</v>
          </cell>
          <cell r="F1885">
            <v>28</v>
          </cell>
          <cell r="G1885">
            <v>7</v>
          </cell>
          <cell r="H1885">
            <v>35</v>
          </cell>
          <cell r="I1885">
            <v>37.826292000000002</v>
          </cell>
          <cell r="J1885">
            <v>-122.210701</v>
          </cell>
          <cell r="K1885" t="str">
            <v>OAKLAND</v>
          </cell>
          <cell r="L1885" t="str">
            <v>ALAMEDA</v>
          </cell>
          <cell r="M1885">
            <v>2</v>
          </cell>
        </row>
        <row r="1886">
          <cell r="A1886">
            <v>53224</v>
          </cell>
          <cell r="B1886" t="str">
            <v>WEEKDAY</v>
          </cell>
          <cell r="C1886">
            <v>1577</v>
          </cell>
          <cell r="D1886">
            <v>1016700</v>
          </cell>
          <cell r="E1886" t="str">
            <v>MORAGA AV &amp; MEDAU PL</v>
          </cell>
          <cell r="F1886">
            <v>7</v>
          </cell>
          <cell r="G1886">
            <v>18</v>
          </cell>
          <cell r="H1886">
            <v>25</v>
          </cell>
          <cell r="I1886">
            <v>37.827739000000001</v>
          </cell>
          <cell r="J1886">
            <v>-122.211736</v>
          </cell>
          <cell r="K1886" t="str">
            <v>OAKLAND</v>
          </cell>
          <cell r="L1886" t="str">
            <v>ALAMEDA</v>
          </cell>
          <cell r="M1886">
            <v>2</v>
          </cell>
        </row>
        <row r="1887">
          <cell r="A1887">
            <v>54799</v>
          </cell>
          <cell r="B1887" t="str">
            <v>WEEKDAY</v>
          </cell>
          <cell r="C1887">
            <v>4678</v>
          </cell>
          <cell r="D1887">
            <v>1016710</v>
          </cell>
          <cell r="E1887" t="str">
            <v>MORAGA AV &amp; MONTCLAIR RECREA</v>
          </cell>
          <cell r="F1887">
            <v>0</v>
          </cell>
          <cell r="G1887">
            <v>0</v>
          </cell>
          <cell r="H1887">
            <v>0</v>
          </cell>
          <cell r="I1887">
            <v>37.829104999999998</v>
          </cell>
          <cell r="J1887">
            <v>-122.21315800000001</v>
          </cell>
          <cell r="K1887" t="str">
            <v>OAKLAND</v>
          </cell>
          <cell r="L1887" t="str">
            <v>ALAMEDA</v>
          </cell>
          <cell r="M1887">
            <v>2</v>
          </cell>
        </row>
        <row r="1888">
          <cell r="A1888">
            <v>54418</v>
          </cell>
          <cell r="B1888" t="str">
            <v>WEEKDAY</v>
          </cell>
          <cell r="C1888">
            <v>3171</v>
          </cell>
          <cell r="D1888">
            <v>1016740</v>
          </cell>
          <cell r="E1888" t="str">
            <v>MORAGA AV &amp; RECREATION CENTE</v>
          </cell>
          <cell r="F1888">
            <v>1</v>
          </cell>
          <cell r="G1888">
            <v>5</v>
          </cell>
          <cell r="H1888">
            <v>6</v>
          </cell>
          <cell r="I1888">
            <v>37.829467000000001</v>
          </cell>
          <cell r="J1888">
            <v>-122.213239</v>
          </cell>
          <cell r="K1888" t="str">
            <v>OAKLAND</v>
          </cell>
          <cell r="L1888" t="str">
            <v>ALAMEDA</v>
          </cell>
          <cell r="M1888">
            <v>2</v>
          </cell>
        </row>
        <row r="1889">
          <cell r="A1889">
            <v>54428</v>
          </cell>
          <cell r="B1889" t="str">
            <v>WEEKDAY</v>
          </cell>
          <cell r="C1889">
            <v>2510</v>
          </cell>
          <cell r="D1889">
            <v>1016750</v>
          </cell>
          <cell r="E1889" t="str">
            <v>MORAGA AV &amp; THORNHILL DR</v>
          </cell>
          <cell r="F1889">
            <v>0</v>
          </cell>
          <cell r="G1889">
            <v>11</v>
          </cell>
          <cell r="H1889">
            <v>11</v>
          </cell>
          <cell r="I1889">
            <v>37.831544999999998</v>
          </cell>
          <cell r="J1889">
            <v>-122.215069</v>
          </cell>
          <cell r="K1889" t="str">
            <v>OAKLAND</v>
          </cell>
          <cell r="L1889" t="str">
            <v>ALAMEDA</v>
          </cell>
          <cell r="M1889">
            <v>2</v>
          </cell>
        </row>
        <row r="1890">
          <cell r="A1890">
            <v>59457</v>
          </cell>
          <cell r="B1890" t="str">
            <v>WEEKDAY</v>
          </cell>
          <cell r="C1890">
            <v>4903</v>
          </cell>
          <cell r="D1890">
            <v>1016770</v>
          </cell>
          <cell r="E1890" t="str">
            <v>MOUNTAIN BLVD &amp; #1475</v>
          </cell>
          <cell r="F1890">
            <v>0</v>
          </cell>
          <cell r="G1890">
            <v>0</v>
          </cell>
          <cell r="H1890">
            <v>0</v>
          </cell>
          <cell r="I1890">
            <v>37.834643</v>
          </cell>
          <cell r="J1890">
            <v>-122.216184</v>
          </cell>
          <cell r="K1890" t="str">
            <v>OAKLAND</v>
          </cell>
          <cell r="L1890" t="str">
            <v>ALAMEDA</v>
          </cell>
          <cell r="M1890">
            <v>2</v>
          </cell>
        </row>
        <row r="1891">
          <cell r="A1891">
            <v>59470</v>
          </cell>
          <cell r="B1891" t="str">
            <v>WEEKDAY</v>
          </cell>
          <cell r="C1891">
            <v>4787</v>
          </cell>
          <cell r="D1891">
            <v>1016780</v>
          </cell>
          <cell r="E1891" t="str">
            <v>MOUNTAIN BLVD &amp; #1500</v>
          </cell>
          <cell r="F1891">
            <v>0</v>
          </cell>
          <cell r="G1891">
            <v>0</v>
          </cell>
          <cell r="H1891">
            <v>0</v>
          </cell>
          <cell r="I1891">
            <v>37.835096</v>
          </cell>
          <cell r="J1891">
            <v>-122.21648500000001</v>
          </cell>
          <cell r="K1891" t="str">
            <v>OAKLAND</v>
          </cell>
          <cell r="L1891" t="str">
            <v>ALAMEDA</v>
          </cell>
          <cell r="M1891">
            <v>2</v>
          </cell>
        </row>
        <row r="1892">
          <cell r="A1892">
            <v>52127</v>
          </cell>
          <cell r="B1892" t="str">
            <v>WEEKDAY</v>
          </cell>
          <cell r="C1892">
            <v>3299</v>
          </cell>
          <cell r="D1892">
            <v>1016790</v>
          </cell>
          <cell r="E1892" t="str">
            <v>MOUNTAIN BLVD &amp; ASCOT DR</v>
          </cell>
          <cell r="F1892">
            <v>2</v>
          </cell>
          <cell r="G1892">
            <v>4</v>
          </cell>
          <cell r="H1892">
            <v>6</v>
          </cell>
          <cell r="I1892">
            <v>37.817962000000001</v>
          </cell>
          <cell r="J1892">
            <v>-122.203217</v>
          </cell>
          <cell r="K1892" t="str">
            <v>OAKLAND</v>
          </cell>
          <cell r="L1892" t="str">
            <v>ALAMEDA</v>
          </cell>
          <cell r="M1892">
            <v>2</v>
          </cell>
        </row>
        <row r="1893">
          <cell r="A1893">
            <v>53324</v>
          </cell>
          <cell r="B1893" t="str">
            <v>WEEKDAY</v>
          </cell>
          <cell r="C1893">
            <v>4324</v>
          </cell>
          <cell r="D1893">
            <v>1016820</v>
          </cell>
          <cell r="E1893" t="str">
            <v>MOUNTAIN BLVD &amp; BROADWAY TER</v>
          </cell>
          <cell r="F1893">
            <v>1</v>
          </cell>
          <cell r="G1893">
            <v>0</v>
          </cell>
          <cell r="H1893">
            <v>2</v>
          </cell>
          <cell r="I1893">
            <v>37.839526999999997</v>
          </cell>
          <cell r="J1893">
            <v>-122.21975</v>
          </cell>
          <cell r="K1893" t="str">
            <v>OAKLAND</v>
          </cell>
          <cell r="L1893" t="str">
            <v>ALAMEDA</v>
          </cell>
          <cell r="M1893">
            <v>2</v>
          </cell>
        </row>
        <row r="1894">
          <cell r="A1894">
            <v>59740</v>
          </cell>
          <cell r="B1894" t="str">
            <v>WEEKDAY</v>
          </cell>
          <cell r="C1894">
            <v>2975</v>
          </cell>
          <cell r="D1894">
            <v>1016830</v>
          </cell>
          <cell r="E1894" t="str">
            <v>MOUNTAIN BLVD &amp; BROADWAY TER</v>
          </cell>
          <cell r="F1894">
            <v>0</v>
          </cell>
          <cell r="G1894">
            <v>8</v>
          </cell>
          <cell r="H1894">
            <v>8</v>
          </cell>
          <cell r="I1894">
            <v>37.839514000000001</v>
          </cell>
          <cell r="J1894">
            <v>-122.21983</v>
          </cell>
          <cell r="K1894" t="str">
            <v>OAKLAND</v>
          </cell>
          <cell r="L1894" t="str">
            <v>ALAMEDA</v>
          </cell>
          <cell r="M1894">
            <v>2</v>
          </cell>
        </row>
        <row r="1895">
          <cell r="A1895">
            <v>59798</v>
          </cell>
          <cell r="B1895" t="str">
            <v>WEEKDAY</v>
          </cell>
          <cell r="C1895">
            <v>3588</v>
          </cell>
          <cell r="D1895">
            <v>1016840</v>
          </cell>
          <cell r="E1895" t="str">
            <v>MOUNTAIN BLVD &amp; CABOT DR</v>
          </cell>
          <cell r="F1895">
            <v>2</v>
          </cell>
          <cell r="G1895">
            <v>2</v>
          </cell>
          <cell r="H1895">
            <v>4</v>
          </cell>
          <cell r="I1895">
            <v>37.830101999999997</v>
          </cell>
          <cell r="J1895">
            <v>-122.21185699999999</v>
          </cell>
          <cell r="K1895" t="str">
            <v>OAKLAND</v>
          </cell>
          <cell r="L1895" t="str">
            <v>ALAMEDA</v>
          </cell>
          <cell r="M1895">
            <v>2</v>
          </cell>
        </row>
        <row r="1896">
          <cell r="A1896">
            <v>54481</v>
          </cell>
          <cell r="B1896" t="str">
            <v>WEEKDAY</v>
          </cell>
          <cell r="C1896">
            <v>1929</v>
          </cell>
          <cell r="D1896">
            <v>1016870</v>
          </cell>
          <cell r="E1896" t="str">
            <v>MOUNTAIN BLVD &amp; COLTON BLVD</v>
          </cell>
          <cell r="F1896">
            <v>15</v>
          </cell>
          <cell r="G1896">
            <v>3</v>
          </cell>
          <cell r="H1896">
            <v>19</v>
          </cell>
          <cell r="I1896">
            <v>37.8292</v>
          </cell>
          <cell r="J1896">
            <v>-122.21100199999999</v>
          </cell>
          <cell r="K1896" t="str">
            <v>OAKLAND</v>
          </cell>
          <cell r="L1896" t="str">
            <v>ALAMEDA</v>
          </cell>
          <cell r="M1896">
            <v>2</v>
          </cell>
        </row>
        <row r="1897">
          <cell r="A1897">
            <v>56623</v>
          </cell>
          <cell r="B1897" t="str">
            <v>WEEKDAY</v>
          </cell>
          <cell r="C1897">
            <v>3363</v>
          </cell>
          <cell r="D1897">
            <v>1016880</v>
          </cell>
          <cell r="E1897" t="str">
            <v>MOUNTAIN BLVD &amp; FLORENCE TER</v>
          </cell>
          <cell r="F1897">
            <v>5</v>
          </cell>
          <cell r="G1897">
            <v>0</v>
          </cell>
          <cell r="H1897">
            <v>5</v>
          </cell>
          <cell r="I1897">
            <v>37.835887999999997</v>
          </cell>
          <cell r="J1897">
            <v>-122.21722800000001</v>
          </cell>
          <cell r="K1897" t="str">
            <v>OAKLAND</v>
          </cell>
          <cell r="L1897" t="str">
            <v>ALAMEDA</v>
          </cell>
          <cell r="M1897">
            <v>2</v>
          </cell>
        </row>
        <row r="1898">
          <cell r="A1898">
            <v>56793</v>
          </cell>
          <cell r="B1898" t="str">
            <v>WEEKDAY</v>
          </cell>
          <cell r="C1898">
            <v>2585</v>
          </cell>
          <cell r="D1898">
            <v>1016890</v>
          </cell>
          <cell r="E1898" t="str">
            <v>MOUNTAIN BLVD &amp; FLORENCE TER</v>
          </cell>
          <cell r="F1898">
            <v>1</v>
          </cell>
          <cell r="G1898">
            <v>10</v>
          </cell>
          <cell r="H1898">
            <v>11</v>
          </cell>
          <cell r="I1898">
            <v>37.836525999999999</v>
          </cell>
          <cell r="J1898">
            <v>-122.217705</v>
          </cell>
          <cell r="K1898" t="str">
            <v>OAKLAND</v>
          </cell>
          <cell r="L1898" t="str">
            <v>ALAMEDA</v>
          </cell>
          <cell r="M1898">
            <v>2</v>
          </cell>
        </row>
        <row r="1899">
          <cell r="A1899">
            <v>56848</v>
          </cell>
          <cell r="B1899" t="str">
            <v>WEEKDAY</v>
          </cell>
          <cell r="C1899">
            <v>4594</v>
          </cell>
          <cell r="D1899">
            <v>1016940</v>
          </cell>
          <cell r="E1899" t="str">
            <v>MOUNTAIN BLVD &amp; JOAQUIN MILL</v>
          </cell>
          <cell r="F1899">
            <v>1</v>
          </cell>
          <cell r="G1899">
            <v>0</v>
          </cell>
          <cell r="H1899">
            <v>1</v>
          </cell>
          <cell r="I1899">
            <v>37.815793999999997</v>
          </cell>
          <cell r="J1899">
            <v>-122.202871</v>
          </cell>
          <cell r="K1899" t="str">
            <v>OAKLAND</v>
          </cell>
          <cell r="L1899" t="str">
            <v>ALAMEDA</v>
          </cell>
          <cell r="M1899">
            <v>2</v>
          </cell>
        </row>
        <row r="1900">
          <cell r="A1900">
            <v>58348</v>
          </cell>
          <cell r="B1900" t="str">
            <v>WEEKDAY</v>
          </cell>
          <cell r="C1900">
            <v>4502</v>
          </cell>
          <cell r="D1900">
            <v>1016950</v>
          </cell>
          <cell r="E1900" t="str">
            <v>MOUNTAIN BLVD &amp; JOAQUIN MILL</v>
          </cell>
          <cell r="F1900">
            <v>1</v>
          </cell>
          <cell r="G1900">
            <v>0</v>
          </cell>
          <cell r="H1900">
            <v>1</v>
          </cell>
          <cell r="I1900">
            <v>37.816122</v>
          </cell>
          <cell r="J1900">
            <v>-122.202226</v>
          </cell>
          <cell r="K1900" t="str">
            <v>OAKLAND</v>
          </cell>
          <cell r="L1900" t="str">
            <v>ALAMEDA</v>
          </cell>
          <cell r="M1900">
            <v>2</v>
          </cell>
        </row>
        <row r="1901">
          <cell r="A1901">
            <v>50585</v>
          </cell>
          <cell r="B1901" t="str">
            <v>WEEKDAY</v>
          </cell>
          <cell r="C1901">
            <v>3409</v>
          </cell>
          <cell r="D1901">
            <v>1016960</v>
          </cell>
          <cell r="E1901" t="str">
            <v>MOUNTAIN BLVD &amp; JOAQUIN MILL</v>
          </cell>
          <cell r="F1901">
            <v>0</v>
          </cell>
          <cell r="G1901">
            <v>5</v>
          </cell>
          <cell r="H1901">
            <v>5</v>
          </cell>
          <cell r="I1901">
            <v>37.811059999999998</v>
          </cell>
          <cell r="J1901">
            <v>-122.19756700000001</v>
          </cell>
          <cell r="K1901" t="str">
            <v>OAKLAND</v>
          </cell>
          <cell r="L1901" t="str">
            <v>ALAMEDA</v>
          </cell>
          <cell r="M1901">
            <v>2</v>
          </cell>
        </row>
        <row r="1902">
          <cell r="A1902">
            <v>58948</v>
          </cell>
          <cell r="B1902" t="str">
            <v>WEEKDAY</v>
          </cell>
          <cell r="C1902">
            <v>4729</v>
          </cell>
          <cell r="D1902">
            <v>1016970</v>
          </cell>
          <cell r="E1902" t="str">
            <v>MOUNTAIN BLVD &amp; KEARNEY AV</v>
          </cell>
          <cell r="F1902">
            <v>0</v>
          </cell>
          <cell r="G1902">
            <v>0</v>
          </cell>
          <cell r="H1902">
            <v>0</v>
          </cell>
          <cell r="I1902">
            <v>37.812246999999999</v>
          </cell>
          <cell r="J1902">
            <v>-122.19921600000001</v>
          </cell>
          <cell r="K1902" t="str">
            <v>OAKLAND</v>
          </cell>
          <cell r="L1902" t="str">
            <v>ALAMEDA</v>
          </cell>
          <cell r="M1902">
            <v>2</v>
          </cell>
        </row>
        <row r="1903">
          <cell r="A1903">
            <v>50576</v>
          </cell>
          <cell r="B1903" t="str">
            <v>WEEKDAY</v>
          </cell>
          <cell r="C1903">
            <v>4578</v>
          </cell>
          <cell r="D1903">
            <v>1016980</v>
          </cell>
          <cell r="E1903" t="str">
            <v>MOUNTAIN BLVD &amp; KEARNEY AV</v>
          </cell>
          <cell r="F1903">
            <v>0</v>
          </cell>
          <cell r="G1903">
            <v>1</v>
          </cell>
          <cell r="H1903">
            <v>1</v>
          </cell>
          <cell r="I1903">
            <v>37.812182</v>
          </cell>
          <cell r="J1903">
            <v>-122.198966</v>
          </cell>
          <cell r="K1903" t="str">
            <v>OAKLAND</v>
          </cell>
          <cell r="L1903" t="str">
            <v>ALAMEDA</v>
          </cell>
          <cell r="M1903">
            <v>2</v>
          </cell>
        </row>
        <row r="1904">
          <cell r="A1904">
            <v>56955</v>
          </cell>
          <cell r="B1904" t="str">
            <v>WEEKDAY</v>
          </cell>
          <cell r="C1904">
            <v>913</v>
          </cell>
          <cell r="D1904">
            <v>1017100</v>
          </cell>
          <cell r="E1904" t="str">
            <v>MOUNTAIN BLVD &amp; SNAKE RD</v>
          </cell>
          <cell r="F1904">
            <v>27</v>
          </cell>
          <cell r="G1904">
            <v>21</v>
          </cell>
          <cell r="H1904">
            <v>48</v>
          </cell>
          <cell r="I1904">
            <v>37.822736999999996</v>
          </cell>
          <cell r="J1904">
            <v>-122.20783400000001</v>
          </cell>
          <cell r="K1904" t="str">
            <v>OAKLAND</v>
          </cell>
          <cell r="L1904" t="str">
            <v>ALAMEDA</v>
          </cell>
          <cell r="M1904">
            <v>2</v>
          </cell>
        </row>
        <row r="1905">
          <cell r="A1905">
            <v>51668</v>
          </cell>
          <cell r="B1905" t="str">
            <v>WEEKDAY</v>
          </cell>
          <cell r="C1905">
            <v>845</v>
          </cell>
          <cell r="D1905">
            <v>1017110</v>
          </cell>
          <cell r="E1905" t="str">
            <v>MOUNTAIN BLVD &amp; SNAKE RD</v>
          </cell>
          <cell r="F1905">
            <v>10</v>
          </cell>
          <cell r="G1905">
            <v>43</v>
          </cell>
          <cell r="H1905">
            <v>52</v>
          </cell>
          <cell r="I1905">
            <v>37.824339999999999</v>
          </cell>
          <cell r="J1905">
            <v>-122.20891899999999</v>
          </cell>
          <cell r="K1905" t="str">
            <v>OAKLAND</v>
          </cell>
          <cell r="L1905" t="str">
            <v>ALAMEDA</v>
          </cell>
          <cell r="M1905">
            <v>2</v>
          </cell>
        </row>
        <row r="1906">
          <cell r="A1906">
            <v>50805</v>
          </cell>
          <cell r="B1906" t="str">
            <v>WEEKDAY</v>
          </cell>
          <cell r="C1906">
            <v>1437</v>
          </cell>
          <cell r="D1906">
            <v>1017140</v>
          </cell>
          <cell r="E1906" t="str">
            <v>MOUNTAIN BLVD &amp; THORNHILL DR</v>
          </cell>
          <cell r="F1906">
            <v>28</v>
          </cell>
          <cell r="G1906">
            <v>1</v>
          </cell>
          <cell r="H1906">
            <v>29</v>
          </cell>
          <cell r="I1906">
            <v>37.831913</v>
          </cell>
          <cell r="J1906">
            <v>-122.213905</v>
          </cell>
          <cell r="K1906" t="str">
            <v>OAKLAND</v>
          </cell>
          <cell r="L1906" t="str">
            <v>ALAMEDA</v>
          </cell>
          <cell r="M1906">
            <v>2</v>
          </cell>
        </row>
        <row r="1907">
          <cell r="A1907">
            <v>59962</v>
          </cell>
          <cell r="B1907" t="str">
            <v>WEEKDAY</v>
          </cell>
          <cell r="C1907">
            <v>4707</v>
          </cell>
          <cell r="D1907">
            <v>1017150</v>
          </cell>
          <cell r="E1907" t="str">
            <v>MOUNTAIN BLVD &amp; WOODCREST CI</v>
          </cell>
          <cell r="F1907">
            <v>0</v>
          </cell>
          <cell r="G1907">
            <v>0</v>
          </cell>
          <cell r="H1907">
            <v>0</v>
          </cell>
          <cell r="I1907">
            <v>37.813743000000002</v>
          </cell>
          <cell r="J1907">
            <v>-122.20052099999999</v>
          </cell>
          <cell r="K1907" t="str">
            <v>OAKLAND</v>
          </cell>
          <cell r="L1907" t="str">
            <v>ALAMEDA</v>
          </cell>
          <cell r="M1907">
            <v>2</v>
          </cell>
        </row>
        <row r="1908">
          <cell r="A1908">
            <v>52732</v>
          </cell>
          <cell r="B1908" t="str">
            <v>WEEKDAY</v>
          </cell>
          <cell r="C1908">
            <v>4657</v>
          </cell>
          <cell r="D1908">
            <v>1017160</v>
          </cell>
          <cell r="E1908" t="str">
            <v>MOUNTAIN BLVD &amp; WOODCREST CI</v>
          </cell>
          <cell r="F1908">
            <v>1</v>
          </cell>
          <cell r="G1908">
            <v>0</v>
          </cell>
          <cell r="H1908">
            <v>1</v>
          </cell>
          <cell r="I1908">
            <v>37.813811999999999</v>
          </cell>
          <cell r="J1908">
            <v>-122.200729</v>
          </cell>
          <cell r="K1908" t="str">
            <v>OAKLAND</v>
          </cell>
          <cell r="L1908" t="str">
            <v>ALAMEDA</v>
          </cell>
          <cell r="M1908">
            <v>2</v>
          </cell>
        </row>
        <row r="1909">
          <cell r="A1909">
            <v>54482</v>
          </cell>
          <cell r="B1909" t="str">
            <v>WEEKDAY</v>
          </cell>
          <cell r="C1909">
            <v>1722</v>
          </cell>
          <cell r="D1909">
            <v>1017170</v>
          </cell>
          <cell r="E1909" t="str">
            <v>MOUNTAIN BLVD &amp; WOODMINSTER</v>
          </cell>
          <cell r="F1909">
            <v>4</v>
          </cell>
          <cell r="G1909">
            <v>18</v>
          </cell>
          <cell r="H1909">
            <v>22</v>
          </cell>
          <cell r="I1909">
            <v>37.811301999999998</v>
          </cell>
          <cell r="J1909">
            <v>-122.197835</v>
          </cell>
          <cell r="K1909" t="str">
            <v>OAKLAND</v>
          </cell>
          <cell r="L1909" t="str">
            <v>ALAMEDA</v>
          </cell>
          <cell r="M1909">
            <v>2</v>
          </cell>
        </row>
        <row r="1910">
          <cell r="A1910">
            <v>54483</v>
          </cell>
          <cell r="B1910" t="str">
            <v>WEEKDAY</v>
          </cell>
          <cell r="C1910">
            <v>2022</v>
          </cell>
          <cell r="D1910">
            <v>1017190</v>
          </cell>
          <cell r="E1910" t="str">
            <v>OAK ST &amp; 10TH ST</v>
          </cell>
          <cell r="F1910">
            <v>8</v>
          </cell>
          <cell r="G1910">
            <v>9</v>
          </cell>
          <cell r="H1910">
            <v>17</v>
          </cell>
          <cell r="I1910">
            <v>37.798687999999999</v>
          </cell>
          <cell r="J1910">
            <v>-122.26430999999999</v>
          </cell>
          <cell r="K1910" t="str">
            <v>OAKLAND</v>
          </cell>
          <cell r="L1910" t="str">
            <v>ALAMEDA</v>
          </cell>
          <cell r="M1910">
            <v>2</v>
          </cell>
        </row>
        <row r="1911">
          <cell r="A1911">
            <v>54999</v>
          </cell>
          <cell r="B1911" t="str">
            <v>WEEKDAY</v>
          </cell>
          <cell r="C1911">
            <v>223</v>
          </cell>
          <cell r="D1911">
            <v>1017230</v>
          </cell>
          <cell r="E1911" t="str">
            <v>OAK ST &amp; 8TH ST</v>
          </cell>
          <cell r="F1911">
            <v>150</v>
          </cell>
          <cell r="G1911">
            <v>54</v>
          </cell>
          <cell r="H1911">
            <v>204</v>
          </cell>
          <cell r="I1911">
            <v>37.797364999999999</v>
          </cell>
          <cell r="J1911">
            <v>-122.26512</v>
          </cell>
          <cell r="K1911" t="str">
            <v>OAKLAND</v>
          </cell>
          <cell r="L1911" t="str">
            <v>ALAMEDA</v>
          </cell>
          <cell r="M1911">
            <v>2</v>
          </cell>
        </row>
        <row r="1912">
          <cell r="A1912">
            <v>52760</v>
          </cell>
          <cell r="B1912" t="str">
            <v>WEEKDAY</v>
          </cell>
          <cell r="C1912">
            <v>2985</v>
          </cell>
          <cell r="D1912">
            <v>1017240</v>
          </cell>
          <cell r="E1912" t="str">
            <v>OAKLAND AV &amp; 29TH ST</v>
          </cell>
          <cell r="F1912">
            <v>1</v>
          </cell>
          <cell r="G1912">
            <v>7</v>
          </cell>
          <cell r="H1912">
            <v>8</v>
          </cell>
          <cell r="I1912">
            <v>37.815804</v>
          </cell>
          <cell r="J1912">
            <v>-122.25815299999999</v>
          </cell>
          <cell r="K1912" t="str">
            <v>OAKLAND</v>
          </cell>
          <cell r="L1912" t="str">
            <v>ALAMEDA</v>
          </cell>
          <cell r="M1912">
            <v>2</v>
          </cell>
        </row>
        <row r="1913">
          <cell r="A1913">
            <v>53576</v>
          </cell>
          <cell r="B1913" t="str">
            <v>WEEKDAY</v>
          </cell>
          <cell r="C1913">
            <v>1193</v>
          </cell>
          <cell r="D1913">
            <v>1017250</v>
          </cell>
          <cell r="E1913" t="str">
            <v>OAKLAND AV &amp; BAYO VISTA AV</v>
          </cell>
          <cell r="F1913">
            <v>2</v>
          </cell>
          <cell r="G1913">
            <v>34</v>
          </cell>
          <cell r="H1913">
            <v>36</v>
          </cell>
          <cell r="I1913">
            <v>37.820608</v>
          </cell>
          <cell r="J1913">
            <v>-122.250444</v>
          </cell>
          <cell r="K1913" t="str">
            <v>OAKLAND</v>
          </cell>
          <cell r="L1913" t="str">
            <v>ALAMEDA</v>
          </cell>
          <cell r="M1913">
            <v>2</v>
          </cell>
        </row>
        <row r="1914">
          <cell r="A1914">
            <v>56671</v>
          </cell>
          <cell r="B1914" t="str">
            <v>WEEKDAY</v>
          </cell>
          <cell r="C1914">
            <v>1818</v>
          </cell>
          <cell r="D1914">
            <v>1017260</v>
          </cell>
          <cell r="E1914" t="str">
            <v>OAKLAND AV &amp; MACARTHUR BLVD</v>
          </cell>
          <cell r="F1914">
            <v>4</v>
          </cell>
          <cell r="G1914">
            <v>16</v>
          </cell>
          <cell r="H1914">
            <v>21</v>
          </cell>
          <cell r="I1914">
            <v>37.819035999999997</v>
          </cell>
          <cell r="J1914">
            <v>-122.253545</v>
          </cell>
          <cell r="K1914" t="str">
            <v>OAKLAND</v>
          </cell>
          <cell r="L1914" t="str">
            <v>ALAMEDA</v>
          </cell>
          <cell r="M1914">
            <v>2</v>
          </cell>
        </row>
        <row r="1915">
          <cell r="A1915">
            <v>53237</v>
          </cell>
          <cell r="B1915" t="str">
            <v>WEEKDAY</v>
          </cell>
          <cell r="C1915">
            <v>1305</v>
          </cell>
          <cell r="D1915">
            <v>1017270</v>
          </cell>
          <cell r="E1915" t="str">
            <v>OAKLAND AV &amp; MONTE VISTA AV</v>
          </cell>
          <cell r="F1915">
            <v>2</v>
          </cell>
          <cell r="G1915">
            <v>31</v>
          </cell>
          <cell r="H1915">
            <v>32</v>
          </cell>
          <cell r="I1915">
            <v>37.821173000000002</v>
          </cell>
          <cell r="J1915">
            <v>-122.24856200000001</v>
          </cell>
          <cell r="K1915" t="str">
            <v>OAKLAND</v>
          </cell>
          <cell r="L1915" t="str">
            <v>ALAMEDA</v>
          </cell>
          <cell r="M1915">
            <v>2</v>
          </cell>
        </row>
        <row r="1916">
          <cell r="A1916">
            <v>59550</v>
          </cell>
          <cell r="B1916" t="str">
            <v>WEEKDAY</v>
          </cell>
          <cell r="C1916">
            <v>1247</v>
          </cell>
          <cell r="D1916">
            <v>1017280</v>
          </cell>
          <cell r="E1916" t="str">
            <v>OAKLAND AV &amp; MONTE VISTA AV</v>
          </cell>
          <cell r="F1916">
            <v>32</v>
          </cell>
          <cell r="G1916">
            <v>3</v>
          </cell>
          <cell r="H1916">
            <v>35</v>
          </cell>
          <cell r="I1916">
            <v>37.821283999999999</v>
          </cell>
          <cell r="J1916">
            <v>-122.248676</v>
          </cell>
          <cell r="K1916" t="str">
            <v>OAKLAND</v>
          </cell>
          <cell r="L1916" t="str">
            <v>ALAMEDA</v>
          </cell>
          <cell r="M1916">
            <v>2</v>
          </cell>
        </row>
        <row r="1917">
          <cell r="A1917">
            <v>53270</v>
          </cell>
          <cell r="B1917" t="str">
            <v>WEEKDAY</v>
          </cell>
          <cell r="C1917">
            <v>1658</v>
          </cell>
          <cell r="D1917">
            <v>1017290</v>
          </cell>
          <cell r="E1917" t="str">
            <v>OAKLAND AV &amp; MOSS AV</v>
          </cell>
          <cell r="F1917">
            <v>2</v>
          </cell>
          <cell r="G1917">
            <v>22</v>
          </cell>
          <cell r="H1917">
            <v>23</v>
          </cell>
          <cell r="I1917">
            <v>37.819923000000003</v>
          </cell>
          <cell r="J1917">
            <v>-122.25217499999999</v>
          </cell>
          <cell r="K1917" t="str">
            <v>OAKLAND</v>
          </cell>
          <cell r="L1917" t="str">
            <v>ALAMEDA</v>
          </cell>
          <cell r="M1917">
            <v>2</v>
          </cell>
        </row>
        <row r="1918">
          <cell r="A1918">
            <v>53732</v>
          </cell>
          <cell r="B1918" t="str">
            <v>WEEKDAY</v>
          </cell>
          <cell r="C1918">
            <v>1605</v>
          </cell>
          <cell r="D1918">
            <v>1017300</v>
          </cell>
          <cell r="E1918" t="str">
            <v>OAKLAND AV &amp; PEARL ST</v>
          </cell>
          <cell r="F1918">
            <v>2</v>
          </cell>
          <cell r="G1918">
            <v>23</v>
          </cell>
          <cell r="H1918">
            <v>25</v>
          </cell>
          <cell r="I1918">
            <v>37.817542000000003</v>
          </cell>
          <cell r="J1918">
            <v>-122.25560299999999</v>
          </cell>
          <cell r="K1918" t="str">
            <v>OAKLAND</v>
          </cell>
          <cell r="L1918" t="str">
            <v>ALAMEDA</v>
          </cell>
          <cell r="M1918">
            <v>2</v>
          </cell>
        </row>
        <row r="1919">
          <cell r="A1919">
            <v>57065</v>
          </cell>
          <cell r="B1919" t="str">
            <v>WEEKDAY</v>
          </cell>
          <cell r="C1919">
            <v>2321</v>
          </cell>
          <cell r="D1919">
            <v>1017310</v>
          </cell>
          <cell r="E1919" t="str">
            <v>OAKLAND AV &amp; PERKINSWAY PATH</v>
          </cell>
          <cell r="F1919">
            <v>1</v>
          </cell>
          <cell r="G1919">
            <v>12</v>
          </cell>
          <cell r="H1919">
            <v>13</v>
          </cell>
          <cell r="I1919">
            <v>37.816381999999997</v>
          </cell>
          <cell r="J1919">
            <v>-122.25731500000001</v>
          </cell>
          <cell r="K1919" t="str">
            <v>OAKLAND</v>
          </cell>
          <cell r="L1919" t="str">
            <v>ALAMEDA</v>
          </cell>
          <cell r="M1919">
            <v>2</v>
          </cell>
        </row>
        <row r="1920">
          <cell r="A1920">
            <v>58865</v>
          </cell>
          <cell r="B1920" t="str">
            <v>WEEKDAY</v>
          </cell>
          <cell r="C1920">
            <v>2560</v>
          </cell>
          <cell r="D1920">
            <v>1017320</v>
          </cell>
          <cell r="E1920" t="str">
            <v>4135 PARK BLVD</v>
          </cell>
          <cell r="F1920">
            <v>10</v>
          </cell>
          <cell r="G1920">
            <v>1</v>
          </cell>
          <cell r="H1920">
            <v>11</v>
          </cell>
          <cell r="I1920">
            <v>37.806776999999997</v>
          </cell>
          <cell r="J1920">
            <v>-122.223916</v>
          </cell>
          <cell r="K1920" t="str">
            <v>OAKLAND</v>
          </cell>
          <cell r="L1920" t="str">
            <v>ALAMEDA</v>
          </cell>
          <cell r="M1920">
            <v>2</v>
          </cell>
        </row>
        <row r="1921">
          <cell r="A1921">
            <v>57277</v>
          </cell>
          <cell r="B1921" t="str">
            <v>WEEKDAY</v>
          </cell>
          <cell r="C1921">
            <v>2086</v>
          </cell>
          <cell r="D1921">
            <v>1017350</v>
          </cell>
          <cell r="E1921" t="str">
            <v>PARK BLVD &amp; CHATHAM RD</v>
          </cell>
          <cell r="F1921">
            <v>13</v>
          </cell>
          <cell r="G1921">
            <v>3</v>
          </cell>
          <cell r="H1921">
            <v>16</v>
          </cell>
          <cell r="I1921">
            <v>37.804698999999999</v>
          </cell>
          <cell r="J1921">
            <v>-122.23288100000001</v>
          </cell>
          <cell r="K1921" t="str">
            <v>OAKLAND</v>
          </cell>
          <cell r="L1921" t="str">
            <v>ALAMEDA</v>
          </cell>
          <cell r="M1921">
            <v>2</v>
          </cell>
        </row>
        <row r="1922">
          <cell r="A1922">
            <v>53760</v>
          </cell>
          <cell r="B1922" t="str">
            <v>WEEKDAY</v>
          </cell>
          <cell r="C1922">
            <v>2956</v>
          </cell>
          <cell r="D1922">
            <v>1017380</v>
          </cell>
          <cell r="E1922" t="str">
            <v>PARK BLVD &amp; DOLORES AV</v>
          </cell>
          <cell r="F1922">
            <v>1</v>
          </cell>
          <cell r="G1922">
            <v>7</v>
          </cell>
          <cell r="H1922">
            <v>8</v>
          </cell>
          <cell r="I1922">
            <v>37.810088</v>
          </cell>
          <cell r="J1922">
            <v>-122.21698000000001</v>
          </cell>
          <cell r="K1922" t="str">
            <v>OAKLAND</v>
          </cell>
          <cell r="L1922" t="str">
            <v>ALAMEDA</v>
          </cell>
          <cell r="M1922">
            <v>2</v>
          </cell>
        </row>
        <row r="1923">
          <cell r="A1923">
            <v>55388</v>
          </cell>
          <cell r="B1923" t="str">
            <v>WEEKDAY</v>
          </cell>
          <cell r="C1923">
            <v>933</v>
          </cell>
          <cell r="D1923">
            <v>1017390</v>
          </cell>
          <cell r="E1923" t="str">
            <v>4TH AV &amp; E 18TH ST</v>
          </cell>
          <cell r="F1923">
            <v>24</v>
          </cell>
          <cell r="G1923">
            <v>23</v>
          </cell>
          <cell r="H1923">
            <v>47</v>
          </cell>
          <cell r="I1923">
            <v>37.799353000000004</v>
          </cell>
          <cell r="J1923">
            <v>-122.250575</v>
          </cell>
          <cell r="K1923" t="str">
            <v>OAKLAND</v>
          </cell>
          <cell r="L1923" t="str">
            <v>ALAMEDA</v>
          </cell>
          <cell r="M1923">
            <v>2</v>
          </cell>
        </row>
        <row r="1924">
          <cell r="A1924">
            <v>54002</v>
          </cell>
          <cell r="B1924" t="str">
            <v>WEEKDAY</v>
          </cell>
          <cell r="C1924">
            <v>1760</v>
          </cell>
          <cell r="D1924">
            <v>1017450</v>
          </cell>
          <cell r="E1924" t="str">
            <v>PARK BLVD &amp; E 38TH ST</v>
          </cell>
          <cell r="F1924">
            <v>6</v>
          </cell>
          <cell r="G1924">
            <v>15</v>
          </cell>
          <cell r="H1924">
            <v>21</v>
          </cell>
          <cell r="I1924">
            <v>37.804409999999997</v>
          </cell>
          <cell r="J1924">
            <v>-122.229597</v>
          </cell>
          <cell r="K1924" t="str">
            <v>OAKLAND</v>
          </cell>
          <cell r="L1924" t="str">
            <v>ALAMEDA</v>
          </cell>
          <cell r="M1924">
            <v>2</v>
          </cell>
        </row>
        <row r="1925">
          <cell r="A1925">
            <v>59939</v>
          </cell>
          <cell r="B1925" t="str">
            <v>WEEKDAY</v>
          </cell>
          <cell r="C1925">
            <v>2814</v>
          </cell>
          <cell r="D1925">
            <v>1017460</v>
          </cell>
          <cell r="E1925" t="str">
            <v>PARK BLVD &amp; ELSINORE WALK</v>
          </cell>
          <cell r="F1925">
            <v>5</v>
          </cell>
          <cell r="G1925">
            <v>4</v>
          </cell>
          <cell r="H1925">
            <v>9</v>
          </cell>
          <cell r="I1925">
            <v>37.810203000000001</v>
          </cell>
          <cell r="J1925">
            <v>-122.217214</v>
          </cell>
          <cell r="K1925" t="str">
            <v>OAKLAND</v>
          </cell>
          <cell r="L1925" t="str">
            <v>ALAMEDA</v>
          </cell>
          <cell r="M1925">
            <v>2</v>
          </cell>
        </row>
        <row r="1926">
          <cell r="A1926">
            <v>55443</v>
          </cell>
          <cell r="B1926" t="str">
            <v>WEEKDAY</v>
          </cell>
          <cell r="C1926">
            <v>1540</v>
          </cell>
          <cell r="D1926">
            <v>1017470</v>
          </cell>
          <cell r="E1926" t="str">
            <v>PARK BLVD &amp; EMERSON WAY</v>
          </cell>
          <cell r="F1926">
            <v>19</v>
          </cell>
          <cell r="G1926">
            <v>7</v>
          </cell>
          <cell r="H1926">
            <v>26</v>
          </cell>
          <cell r="I1926">
            <v>37.804603</v>
          </cell>
          <cell r="J1926">
            <v>-122.22975599999999</v>
          </cell>
          <cell r="K1926" t="str">
            <v>OAKLAND</v>
          </cell>
          <cell r="L1926" t="str">
            <v>ALAMEDA</v>
          </cell>
          <cell r="M1926">
            <v>2</v>
          </cell>
        </row>
        <row r="1927">
          <cell r="A1927">
            <v>51136</v>
          </cell>
          <cell r="B1927" t="str">
            <v>WEEKDAY</v>
          </cell>
          <cell r="C1927">
            <v>1962</v>
          </cell>
          <cell r="D1927">
            <v>1017480</v>
          </cell>
          <cell r="E1927" t="str">
            <v>PARK BLVD &amp; EVERETT AV</v>
          </cell>
          <cell r="F1927">
            <v>1</v>
          </cell>
          <cell r="G1927">
            <v>17</v>
          </cell>
          <cell r="H1927">
            <v>18</v>
          </cell>
          <cell r="I1927">
            <v>37.808653</v>
          </cell>
          <cell r="J1927">
            <v>-122.21901800000001</v>
          </cell>
          <cell r="K1927" t="str">
            <v>OAKLAND</v>
          </cell>
          <cell r="L1927" t="str">
            <v>ALAMEDA</v>
          </cell>
          <cell r="M1927">
            <v>2</v>
          </cell>
        </row>
        <row r="1928">
          <cell r="A1928">
            <v>57665</v>
          </cell>
          <cell r="B1928" t="str">
            <v>WEEKDAY</v>
          </cell>
          <cell r="C1928">
            <v>2374</v>
          </cell>
          <cell r="D1928">
            <v>1017490</v>
          </cell>
          <cell r="E1928" t="str">
            <v>PARK BLVD &amp; EVERETT AV</v>
          </cell>
          <cell r="F1928">
            <v>11</v>
          </cell>
          <cell r="G1928">
            <v>2</v>
          </cell>
          <cell r="H1928">
            <v>13</v>
          </cell>
          <cell r="I1928">
            <v>37.808750000000003</v>
          </cell>
          <cell r="J1928">
            <v>-122.21932200000001</v>
          </cell>
          <cell r="K1928" t="str">
            <v>OAKLAND</v>
          </cell>
          <cell r="L1928" t="str">
            <v>ALAMEDA</v>
          </cell>
          <cell r="M1928">
            <v>2</v>
          </cell>
        </row>
        <row r="1929">
          <cell r="A1929">
            <v>51774</v>
          </cell>
          <cell r="B1929" t="str">
            <v>WEEKDAY</v>
          </cell>
          <cell r="C1929">
            <v>1466</v>
          </cell>
          <cell r="D1929">
            <v>1017500</v>
          </cell>
          <cell r="E1929" t="str">
            <v>PARK BLVD &amp; GLEN PARK RD</v>
          </cell>
          <cell r="F1929">
            <v>6</v>
          </cell>
          <cell r="G1929">
            <v>23</v>
          </cell>
          <cell r="H1929">
            <v>28</v>
          </cell>
          <cell r="I1929">
            <v>37.806046000000002</v>
          </cell>
          <cell r="J1929">
            <v>-122.22502</v>
          </cell>
          <cell r="K1929" t="str">
            <v>OAKLAND</v>
          </cell>
          <cell r="L1929" t="str">
            <v>ALAMEDA</v>
          </cell>
          <cell r="M1929">
            <v>2</v>
          </cell>
        </row>
        <row r="1930">
          <cell r="A1930">
            <v>56679</v>
          </cell>
          <cell r="B1930" t="str">
            <v>WEEKDAY</v>
          </cell>
          <cell r="C1930">
            <v>989</v>
          </cell>
          <cell r="D1930">
            <v>1017510</v>
          </cell>
          <cell r="E1930" t="str">
            <v>PARK BLVD &amp; GLENFIELD AV</v>
          </cell>
          <cell r="F1930">
            <v>3</v>
          </cell>
          <cell r="G1930">
            <v>41</v>
          </cell>
          <cell r="H1930">
            <v>44</v>
          </cell>
          <cell r="I1930">
            <v>37.807271999999998</v>
          </cell>
          <cell r="J1930">
            <v>-122.222425</v>
          </cell>
          <cell r="K1930" t="str">
            <v>OAKLAND</v>
          </cell>
          <cell r="L1930" t="str">
            <v>ALAMEDA</v>
          </cell>
          <cell r="M1930">
            <v>2</v>
          </cell>
        </row>
        <row r="1931">
          <cell r="A1931">
            <v>56527</v>
          </cell>
          <cell r="B1931" t="str">
            <v>WEEKDAY</v>
          </cell>
          <cell r="C1931">
            <v>3104</v>
          </cell>
          <cell r="D1931">
            <v>1017520</v>
          </cell>
          <cell r="E1931" t="str">
            <v>PARK BLVD &amp; GREENWOOD AV</v>
          </cell>
          <cell r="F1931">
            <v>2</v>
          </cell>
          <cell r="G1931">
            <v>5</v>
          </cell>
          <cell r="H1931">
            <v>7</v>
          </cell>
          <cell r="I1931">
            <v>37.804630000000003</v>
          </cell>
          <cell r="J1931">
            <v>-122.228064</v>
          </cell>
          <cell r="K1931" t="str">
            <v>OAKLAND</v>
          </cell>
          <cell r="L1931" t="str">
            <v>ALAMEDA</v>
          </cell>
          <cell r="M1931">
            <v>2</v>
          </cell>
        </row>
        <row r="1932">
          <cell r="A1932">
            <v>58998</v>
          </cell>
          <cell r="B1932" t="str">
            <v>WEEKDAY</v>
          </cell>
          <cell r="C1932">
            <v>1806</v>
          </cell>
          <cell r="D1932">
            <v>1017530</v>
          </cell>
          <cell r="E1932" t="str">
            <v>PARK BLVD &amp; HAMPEL ST</v>
          </cell>
          <cell r="F1932">
            <v>18</v>
          </cell>
          <cell r="G1932">
            <v>3</v>
          </cell>
          <cell r="H1932">
            <v>21</v>
          </cell>
          <cell r="I1932">
            <v>37.806218000000001</v>
          </cell>
          <cell r="J1932">
            <v>-122.225103</v>
          </cell>
          <cell r="K1932" t="str">
            <v>OAKLAND</v>
          </cell>
          <cell r="L1932" t="str">
            <v>ALAMEDA</v>
          </cell>
          <cell r="M1932">
            <v>2</v>
          </cell>
        </row>
        <row r="1933">
          <cell r="A1933">
            <v>57030</v>
          </cell>
          <cell r="B1933" t="str">
            <v>WEEKDAY</v>
          </cell>
          <cell r="C1933">
            <v>2624</v>
          </cell>
          <cell r="D1933">
            <v>1017540</v>
          </cell>
          <cell r="E1933" t="str">
            <v>PARK BLVD &amp; HOLLYWOOD AV</v>
          </cell>
          <cell r="F1933">
            <v>1</v>
          </cell>
          <cell r="G1933">
            <v>9</v>
          </cell>
          <cell r="H1933">
            <v>10</v>
          </cell>
          <cell r="I1933">
            <v>37.811590000000002</v>
          </cell>
          <cell r="J1933">
            <v>-122.21533599999999</v>
          </cell>
          <cell r="K1933" t="str">
            <v>OAKLAND</v>
          </cell>
          <cell r="L1933" t="str">
            <v>ALAMEDA</v>
          </cell>
          <cell r="M1933">
            <v>2</v>
          </cell>
        </row>
        <row r="1934">
          <cell r="A1934">
            <v>57433</v>
          </cell>
          <cell r="B1934" t="str">
            <v>WEEKDAY</v>
          </cell>
          <cell r="C1934">
            <v>1589</v>
          </cell>
          <cell r="D1934">
            <v>1017550</v>
          </cell>
          <cell r="E1934" t="str">
            <v>PARK BLVD &amp; IVY DR</v>
          </cell>
          <cell r="F1934">
            <v>3</v>
          </cell>
          <cell r="G1934">
            <v>22</v>
          </cell>
          <cell r="H1934">
            <v>25</v>
          </cell>
          <cell r="I1934">
            <v>37.801399000000004</v>
          </cell>
          <cell r="J1934">
            <v>-122.246172</v>
          </cell>
          <cell r="K1934" t="str">
            <v>OAKLAND</v>
          </cell>
          <cell r="L1934" t="str">
            <v>ALAMEDA</v>
          </cell>
          <cell r="M1934">
            <v>2</v>
          </cell>
        </row>
        <row r="1935">
          <cell r="A1935">
            <v>55237</v>
          </cell>
          <cell r="B1935" t="str">
            <v>WEEKDAY</v>
          </cell>
          <cell r="C1935">
            <v>2141</v>
          </cell>
          <cell r="D1935">
            <v>1017560</v>
          </cell>
          <cell r="E1935" t="str">
            <v>PARK BLVD &amp; KINGSLEY ST</v>
          </cell>
          <cell r="F1935">
            <v>6</v>
          </cell>
          <cell r="G1935">
            <v>10</v>
          </cell>
          <cell r="H1935">
            <v>16</v>
          </cell>
          <cell r="I1935">
            <v>37.804656999999999</v>
          </cell>
          <cell r="J1935">
            <v>-122.231298</v>
          </cell>
          <cell r="K1935" t="str">
            <v>OAKLAND</v>
          </cell>
          <cell r="L1935" t="str">
            <v>ALAMEDA</v>
          </cell>
          <cell r="M1935">
            <v>2</v>
          </cell>
        </row>
        <row r="1936">
          <cell r="A1936">
            <v>54003</v>
          </cell>
          <cell r="B1936" t="str">
            <v>WEEKDAY</v>
          </cell>
          <cell r="C1936">
            <v>2316</v>
          </cell>
          <cell r="D1936">
            <v>1017570</v>
          </cell>
          <cell r="E1936" t="str">
            <v>PARK BLVD &amp; LEIMERT BLVD</v>
          </cell>
          <cell r="F1936">
            <v>1</v>
          </cell>
          <cell r="G1936">
            <v>12</v>
          </cell>
          <cell r="H1936">
            <v>13</v>
          </cell>
          <cell r="I1936">
            <v>37.813057999999998</v>
          </cell>
          <cell r="J1936">
            <v>-122.214032</v>
          </cell>
          <cell r="K1936" t="str">
            <v>OAKLAND</v>
          </cell>
          <cell r="L1936" t="str">
            <v>ALAMEDA</v>
          </cell>
          <cell r="M1936">
            <v>2</v>
          </cell>
        </row>
        <row r="1937">
          <cell r="A1937">
            <v>55592</v>
          </cell>
          <cell r="B1937" t="str">
            <v>WEEKDAY</v>
          </cell>
          <cell r="C1937">
            <v>335</v>
          </cell>
          <cell r="D1937">
            <v>1017590</v>
          </cell>
          <cell r="E1937" t="str">
            <v>PARK BLVD &amp; MACARTHUR BLVD</v>
          </cell>
          <cell r="F1937">
            <v>125</v>
          </cell>
          <cell r="G1937">
            <v>10</v>
          </cell>
          <cell r="H1937">
            <v>136</v>
          </cell>
          <cell r="I1937">
            <v>37.803781000000001</v>
          </cell>
          <cell r="J1937">
            <v>-122.23424</v>
          </cell>
          <cell r="K1937" t="str">
            <v>OAKLAND</v>
          </cell>
          <cell r="L1937" t="str">
            <v>ALAMEDA</v>
          </cell>
          <cell r="M1937">
            <v>2</v>
          </cell>
        </row>
        <row r="1938">
          <cell r="A1938">
            <v>54995</v>
          </cell>
          <cell r="B1938" t="str">
            <v>WEEKDAY</v>
          </cell>
          <cell r="C1938">
            <v>479</v>
          </cell>
          <cell r="D1938">
            <v>1017600</v>
          </cell>
          <cell r="E1938" t="str">
            <v>PARK BLVD &amp; MACARTHUR BLVD</v>
          </cell>
          <cell r="F1938">
            <v>11</v>
          </cell>
          <cell r="G1938">
            <v>89</v>
          </cell>
          <cell r="H1938">
            <v>101</v>
          </cell>
          <cell r="I1938">
            <v>37.803839000000004</v>
          </cell>
          <cell r="J1938">
            <v>-122.233869</v>
          </cell>
          <cell r="K1938" t="str">
            <v>OAKLAND</v>
          </cell>
          <cell r="L1938" t="str">
            <v>ALAMEDA</v>
          </cell>
          <cell r="M1938">
            <v>2</v>
          </cell>
        </row>
        <row r="1939">
          <cell r="A1939">
            <v>57100</v>
          </cell>
          <cell r="B1939" t="str">
            <v>WEEKDAY</v>
          </cell>
          <cell r="C1939">
            <v>1377</v>
          </cell>
          <cell r="D1939">
            <v>1017630</v>
          </cell>
          <cell r="E1939" t="str">
            <v>PARK BLVD &amp; NEWTON AV</v>
          </cell>
          <cell r="F1939">
            <v>24</v>
          </cell>
          <cell r="G1939">
            <v>6</v>
          </cell>
          <cell r="H1939">
            <v>30</v>
          </cell>
          <cell r="I1939">
            <v>37.800538000000003</v>
          </cell>
          <cell r="J1939">
            <v>-122.248237</v>
          </cell>
          <cell r="K1939" t="str">
            <v>OAKLAND</v>
          </cell>
          <cell r="L1939" t="str">
            <v>ALAMEDA</v>
          </cell>
          <cell r="M1939">
            <v>2</v>
          </cell>
        </row>
        <row r="1940">
          <cell r="A1940">
            <v>51581</v>
          </cell>
          <cell r="B1940" t="str">
            <v>WEEKDAY</v>
          </cell>
          <cell r="C1940">
            <v>1692</v>
          </cell>
          <cell r="D1940">
            <v>1017640</v>
          </cell>
          <cell r="E1940" t="str">
            <v>PARK BLVD &amp; NEWTON AV</v>
          </cell>
          <cell r="F1940">
            <v>5</v>
          </cell>
          <cell r="G1940">
            <v>17</v>
          </cell>
          <cell r="H1940">
            <v>23</v>
          </cell>
          <cell r="I1940">
            <v>37.800325000000001</v>
          </cell>
          <cell r="J1940">
            <v>-122.24851700000001</v>
          </cell>
          <cell r="K1940" t="str">
            <v>OAKLAND</v>
          </cell>
          <cell r="L1940" t="str">
            <v>ALAMEDA</v>
          </cell>
          <cell r="M1940">
            <v>2</v>
          </cell>
        </row>
        <row r="1941">
          <cell r="A1941">
            <v>56455</v>
          </cell>
          <cell r="B1941" t="str">
            <v>WEEKDAY</v>
          </cell>
          <cell r="C1941">
            <v>988</v>
          </cell>
          <cell r="D1941">
            <v>1017650</v>
          </cell>
          <cell r="E1941" t="str">
            <v>PARK BLVD &amp; SPRUCE ST</v>
          </cell>
          <cell r="F1941">
            <v>40</v>
          </cell>
          <cell r="G1941">
            <v>4</v>
          </cell>
          <cell r="H1941">
            <v>44</v>
          </cell>
          <cell r="I1941">
            <v>37.802430999999999</v>
          </cell>
          <cell r="J1941">
            <v>-122.241891</v>
          </cell>
          <cell r="K1941" t="str">
            <v>OAKLAND</v>
          </cell>
          <cell r="L1941" t="str">
            <v>ALAMEDA</v>
          </cell>
          <cell r="M1941">
            <v>2</v>
          </cell>
        </row>
        <row r="1942">
          <cell r="A1942">
            <v>59889</v>
          </cell>
          <cell r="B1942" t="str">
            <v>WEEKDAY</v>
          </cell>
          <cell r="C1942">
            <v>1729</v>
          </cell>
          <cell r="D1942">
            <v>1017660</v>
          </cell>
          <cell r="E1942" t="str">
            <v>PARK BLVD &amp; VAN DYKE AV</v>
          </cell>
          <cell r="F1942">
            <v>20</v>
          </cell>
          <cell r="G1942">
            <v>2</v>
          </cell>
          <cell r="H1942">
            <v>22</v>
          </cell>
          <cell r="I1942">
            <v>37.801735000000001</v>
          </cell>
          <cell r="J1942">
            <v>-122.245216</v>
          </cell>
          <cell r="K1942" t="str">
            <v>OAKLAND</v>
          </cell>
          <cell r="L1942" t="str">
            <v>ALAMEDA</v>
          </cell>
          <cell r="M1942">
            <v>2</v>
          </cell>
        </row>
        <row r="1943">
          <cell r="A1943">
            <v>53600</v>
          </cell>
          <cell r="B1943" t="str">
            <v>WEEKDAY</v>
          </cell>
          <cell r="C1943">
            <v>1423</v>
          </cell>
          <cell r="D1943">
            <v>1017670</v>
          </cell>
          <cell r="E1943" t="str">
            <v>PARK BLVD &amp; WELLINGTON ST</v>
          </cell>
          <cell r="F1943">
            <v>25</v>
          </cell>
          <cell r="G1943">
            <v>4</v>
          </cell>
          <cell r="H1943">
            <v>29</v>
          </cell>
          <cell r="I1943">
            <v>37.807661000000003</v>
          </cell>
          <cell r="J1943">
            <v>-122.222053</v>
          </cell>
          <cell r="K1943" t="str">
            <v>OAKLAND</v>
          </cell>
          <cell r="L1943" t="str">
            <v>ALAMEDA</v>
          </cell>
          <cell r="M1943">
            <v>2</v>
          </cell>
        </row>
        <row r="1944">
          <cell r="A1944">
            <v>57090</v>
          </cell>
          <cell r="B1944" t="str">
            <v>WEEKDAY</v>
          </cell>
          <cell r="C1944">
            <v>3702</v>
          </cell>
          <cell r="D1944">
            <v>1017680</v>
          </cell>
          <cell r="E1944" t="str">
            <v>PARK BLVD &amp; ZION LUTHERAN CH</v>
          </cell>
          <cell r="F1944">
            <v>0</v>
          </cell>
          <cell r="G1944">
            <v>3</v>
          </cell>
          <cell r="H1944">
            <v>4</v>
          </cell>
          <cell r="I1944">
            <v>37.818595000000002</v>
          </cell>
          <cell r="J1944">
            <v>-122.209934</v>
          </cell>
          <cell r="K1944" t="str">
            <v>OAKLAND</v>
          </cell>
          <cell r="L1944" t="str">
            <v>ALAMEDA</v>
          </cell>
          <cell r="M1944">
            <v>2</v>
          </cell>
        </row>
        <row r="1945">
          <cell r="A1945">
            <v>51139</v>
          </cell>
          <cell r="B1945" t="str">
            <v>WEEKDAY</v>
          </cell>
          <cell r="C1945">
            <v>4016</v>
          </cell>
          <cell r="D1945">
            <v>1017690</v>
          </cell>
          <cell r="E1945" t="str">
            <v>PARK BLVD &amp; ZION LUTHERAN CH</v>
          </cell>
          <cell r="F1945">
            <v>2</v>
          </cell>
          <cell r="G1945">
            <v>1</v>
          </cell>
          <cell r="H1945">
            <v>2</v>
          </cell>
          <cell r="I1945">
            <v>37.818807999999997</v>
          </cell>
          <cell r="J1945">
            <v>-122.210109</v>
          </cell>
          <cell r="K1945" t="str">
            <v>OAKLAND</v>
          </cell>
          <cell r="L1945" t="str">
            <v>ALAMEDA</v>
          </cell>
          <cell r="M1945">
            <v>2</v>
          </cell>
        </row>
        <row r="1946">
          <cell r="A1946">
            <v>54088</v>
          </cell>
          <cell r="B1946" t="str">
            <v>WEEKDAY</v>
          </cell>
          <cell r="C1946">
            <v>3259</v>
          </cell>
          <cell r="D1946">
            <v>1017730</v>
          </cell>
          <cell r="E1946" t="str">
            <v>PERALTA ST &amp; 8TH ST</v>
          </cell>
          <cell r="F1946">
            <v>3</v>
          </cell>
          <cell r="G1946">
            <v>3</v>
          </cell>
          <cell r="H1946">
            <v>6</v>
          </cell>
          <cell r="I1946">
            <v>37.807183999999999</v>
          </cell>
          <cell r="J1946">
            <v>-122.297195</v>
          </cell>
          <cell r="K1946" t="str">
            <v>OAKLAND</v>
          </cell>
          <cell r="L1946" t="str">
            <v>ALAMEDA</v>
          </cell>
          <cell r="M1946">
            <v>2</v>
          </cell>
        </row>
        <row r="1947">
          <cell r="A1947">
            <v>58466</v>
          </cell>
          <cell r="B1947" t="str">
            <v>WEEKDAY</v>
          </cell>
          <cell r="C1947">
            <v>1985</v>
          </cell>
          <cell r="D1947">
            <v>1017740</v>
          </cell>
          <cell r="E1947" t="str">
            <v>PERALTA ST &amp; 9TH ST</v>
          </cell>
          <cell r="F1947">
            <v>6</v>
          </cell>
          <cell r="G1947">
            <v>12</v>
          </cell>
          <cell r="H1947">
            <v>18</v>
          </cell>
          <cell r="I1947">
            <v>37.80836</v>
          </cell>
          <cell r="J1947">
            <v>-122.296278</v>
          </cell>
          <cell r="K1947" t="str">
            <v>OAKLAND</v>
          </cell>
          <cell r="L1947" t="str">
            <v>ALAMEDA</v>
          </cell>
          <cell r="M1947">
            <v>2</v>
          </cell>
        </row>
        <row r="1948">
          <cell r="A1948">
            <v>55345</v>
          </cell>
          <cell r="B1948" t="str">
            <v>WEEKDAY</v>
          </cell>
          <cell r="C1948">
            <v>1398</v>
          </cell>
          <cell r="D1948">
            <v>1017760</v>
          </cell>
          <cell r="E1948" t="str">
            <v>PIEDMONT AV &amp; 41ST ST</v>
          </cell>
          <cell r="F1948">
            <v>17</v>
          </cell>
          <cell r="G1948">
            <v>13</v>
          </cell>
          <cell r="H1948">
            <v>30</v>
          </cell>
          <cell r="I1948">
            <v>37.826197999999998</v>
          </cell>
          <cell r="J1948">
            <v>-122.25274400000001</v>
          </cell>
          <cell r="K1948" t="str">
            <v>OAKLAND</v>
          </cell>
          <cell r="L1948" t="str">
            <v>ALAMEDA</v>
          </cell>
          <cell r="M1948">
            <v>2</v>
          </cell>
        </row>
        <row r="1949">
          <cell r="A1949">
            <v>54006</v>
          </cell>
          <cell r="B1949" t="str">
            <v>WEEKDAY</v>
          </cell>
          <cell r="C1949">
            <v>2875</v>
          </cell>
          <cell r="D1949">
            <v>1017770</v>
          </cell>
          <cell r="E1949" t="str">
            <v>PIEDMONT AV &amp; BRANDON ST</v>
          </cell>
          <cell r="F1949">
            <v>4</v>
          </cell>
          <cell r="G1949">
            <v>4</v>
          </cell>
          <cell r="H1949">
            <v>8</v>
          </cell>
          <cell r="I1949">
            <v>37.829757999999998</v>
          </cell>
          <cell r="J1949">
            <v>-122.24791399999999</v>
          </cell>
          <cell r="K1949" t="str">
            <v>OAKLAND</v>
          </cell>
          <cell r="L1949" t="str">
            <v>ALAMEDA</v>
          </cell>
          <cell r="M1949">
            <v>2</v>
          </cell>
        </row>
        <row r="1950">
          <cell r="A1950">
            <v>54009</v>
          </cell>
          <cell r="B1950" t="str">
            <v>WEEKDAY</v>
          </cell>
          <cell r="C1950">
            <v>2656</v>
          </cell>
          <cell r="D1950">
            <v>1017790</v>
          </cell>
          <cell r="E1950" t="str">
            <v>PIEDMONT AV &amp; ECHO AV</v>
          </cell>
          <cell r="F1950">
            <v>3</v>
          </cell>
          <cell r="G1950">
            <v>7</v>
          </cell>
          <cell r="H1950">
            <v>10</v>
          </cell>
          <cell r="I1950">
            <v>37.828868999999997</v>
          </cell>
          <cell r="J1950">
            <v>-122.249064</v>
          </cell>
          <cell r="K1950" t="str">
            <v>OAKLAND</v>
          </cell>
          <cell r="L1950" t="str">
            <v>ALAMEDA</v>
          </cell>
          <cell r="M1950">
            <v>2</v>
          </cell>
        </row>
        <row r="1951">
          <cell r="A1951">
            <v>54188</v>
          </cell>
          <cell r="B1951" t="str">
            <v>WEEKDAY</v>
          </cell>
          <cell r="C1951">
            <v>3532</v>
          </cell>
          <cell r="D1951">
            <v>1017810</v>
          </cell>
          <cell r="E1951" t="str">
            <v>PIEDMONT AV &amp; GLENWOOD AV</v>
          </cell>
          <cell r="F1951">
            <v>3</v>
          </cell>
          <cell r="G1951">
            <v>2</v>
          </cell>
          <cell r="H1951">
            <v>4</v>
          </cell>
          <cell r="I1951">
            <v>37.828344999999999</v>
          </cell>
          <cell r="J1951">
            <v>-122.250021</v>
          </cell>
          <cell r="K1951" t="str">
            <v>OAKLAND</v>
          </cell>
          <cell r="L1951" t="str">
            <v>ALAMEDA</v>
          </cell>
          <cell r="M1951">
            <v>2</v>
          </cell>
        </row>
        <row r="1952">
          <cell r="A1952">
            <v>51336</v>
          </cell>
          <cell r="B1952" t="str">
            <v>WEEKDAY</v>
          </cell>
          <cell r="C1952">
            <v>2671</v>
          </cell>
          <cell r="D1952">
            <v>1017820</v>
          </cell>
          <cell r="E1952" t="str">
            <v>PIEDMONT AV &amp; GLENWOOD AV</v>
          </cell>
          <cell r="F1952">
            <v>6</v>
          </cell>
          <cell r="G1952">
            <v>4</v>
          </cell>
          <cell r="H1952">
            <v>10</v>
          </cell>
          <cell r="I1952">
            <v>37.828124000000003</v>
          </cell>
          <cell r="J1952">
            <v>-122.25003700000001</v>
          </cell>
          <cell r="K1952" t="str">
            <v>OAKLAND</v>
          </cell>
          <cell r="L1952" t="str">
            <v>ALAMEDA</v>
          </cell>
          <cell r="M1952">
            <v>2</v>
          </cell>
        </row>
        <row r="1953">
          <cell r="A1953">
            <v>56356</v>
          </cell>
          <cell r="B1953" t="str">
            <v>WEEKDAY</v>
          </cell>
          <cell r="C1953">
            <v>2642</v>
          </cell>
          <cell r="D1953">
            <v>1017830</v>
          </cell>
          <cell r="E1953" t="str">
            <v>PIEDMONT AV &amp; JOHN ST</v>
          </cell>
          <cell r="F1953">
            <v>8</v>
          </cell>
          <cell r="G1953">
            <v>2</v>
          </cell>
          <cell r="H1953">
            <v>10</v>
          </cell>
          <cell r="I1953">
            <v>37.829093999999998</v>
          </cell>
          <cell r="J1953">
            <v>-122.24898899999999</v>
          </cell>
          <cell r="K1953" t="str">
            <v>OAKLAND</v>
          </cell>
          <cell r="L1953" t="str">
            <v>ALAMEDA</v>
          </cell>
          <cell r="M1953">
            <v>2</v>
          </cell>
        </row>
        <row r="1954">
          <cell r="A1954">
            <v>55607</v>
          </cell>
          <cell r="B1954" t="str">
            <v>WEEKDAY</v>
          </cell>
          <cell r="C1954">
            <v>3089</v>
          </cell>
          <cell r="D1954">
            <v>1017870</v>
          </cell>
          <cell r="E1954" t="str">
            <v>PIEDMONT AV &amp; PLEASANT VALLE</v>
          </cell>
          <cell r="F1954">
            <v>3</v>
          </cell>
          <cell r="G1954">
            <v>4</v>
          </cell>
          <cell r="H1954">
            <v>7</v>
          </cell>
          <cell r="I1954">
            <v>37.830055999999999</v>
          </cell>
          <cell r="J1954">
            <v>-122.24770599999999</v>
          </cell>
          <cell r="K1954" t="str">
            <v>OAKLAND</v>
          </cell>
          <cell r="L1954" t="str">
            <v>ALAMEDA</v>
          </cell>
          <cell r="M1954">
            <v>2</v>
          </cell>
        </row>
        <row r="1955">
          <cell r="A1955">
            <v>51616</v>
          </cell>
          <cell r="B1955" t="str">
            <v>WEEKDAY</v>
          </cell>
          <cell r="C1955">
            <v>2101</v>
          </cell>
          <cell r="D1955">
            <v>1017890</v>
          </cell>
          <cell r="E1955" t="str">
            <v>PIEDMONT AV &amp; RIDGEWAY AV</v>
          </cell>
          <cell r="F1955">
            <v>7</v>
          </cell>
          <cell r="G1955">
            <v>9</v>
          </cell>
          <cell r="H1955">
            <v>16</v>
          </cell>
          <cell r="I1955">
            <v>37.827599999999997</v>
          </cell>
          <cell r="J1955">
            <v>-122.250973</v>
          </cell>
          <cell r="K1955" t="str">
            <v>OAKLAND</v>
          </cell>
          <cell r="L1955" t="str">
            <v>ALAMEDA</v>
          </cell>
          <cell r="M1955">
            <v>2</v>
          </cell>
        </row>
        <row r="1956">
          <cell r="A1956">
            <v>56573</v>
          </cell>
          <cell r="B1956" t="str">
            <v>WEEKDAY</v>
          </cell>
          <cell r="C1956">
            <v>3548</v>
          </cell>
          <cell r="D1956">
            <v>1017960</v>
          </cell>
          <cell r="E1956" t="str">
            <v>PLEASANT VALLEY AV &amp; MONTGOM</v>
          </cell>
          <cell r="F1956">
            <v>1</v>
          </cell>
          <cell r="G1956">
            <v>3</v>
          </cell>
          <cell r="H1956">
            <v>4</v>
          </cell>
          <cell r="I1956">
            <v>37.831826</v>
          </cell>
          <cell r="J1956">
            <v>-122.249072</v>
          </cell>
          <cell r="K1956" t="str">
            <v>OAKLAND</v>
          </cell>
          <cell r="L1956" t="str">
            <v>ALAMEDA</v>
          </cell>
          <cell r="M1956">
            <v>2</v>
          </cell>
        </row>
        <row r="1957">
          <cell r="A1957">
            <v>57250</v>
          </cell>
          <cell r="B1957" t="str">
            <v>WEEKDAY</v>
          </cell>
          <cell r="C1957">
            <v>3727</v>
          </cell>
          <cell r="D1957">
            <v>1017970</v>
          </cell>
          <cell r="E1957" t="str">
            <v>PLEASANT VALLEY AV &amp; MONTGOM</v>
          </cell>
          <cell r="F1957">
            <v>1</v>
          </cell>
          <cell r="G1957">
            <v>2</v>
          </cell>
          <cell r="H1957">
            <v>4</v>
          </cell>
          <cell r="I1957">
            <v>37.831541000000001</v>
          </cell>
          <cell r="J1957">
            <v>-122.24913599999999</v>
          </cell>
          <cell r="K1957" t="str">
            <v>OAKLAND</v>
          </cell>
          <cell r="L1957" t="str">
            <v>ALAMEDA</v>
          </cell>
          <cell r="M1957">
            <v>2</v>
          </cell>
        </row>
        <row r="1958">
          <cell r="A1958">
            <v>59499</v>
          </cell>
          <cell r="B1958" t="str">
            <v>WEEKDAY</v>
          </cell>
          <cell r="C1958">
            <v>1220</v>
          </cell>
          <cell r="D1958">
            <v>1018250</v>
          </cell>
          <cell r="E1958" t="str">
            <v>SAN PABLO AV &amp; 25TH ST</v>
          </cell>
          <cell r="F1958">
            <v>20</v>
          </cell>
          <cell r="G1958">
            <v>15</v>
          </cell>
          <cell r="H1958">
            <v>36</v>
          </cell>
          <cell r="I1958">
            <v>37.815263999999999</v>
          </cell>
          <cell r="J1958">
            <v>-122.274671</v>
          </cell>
          <cell r="K1958" t="str">
            <v>OAKLAND</v>
          </cell>
          <cell r="L1958" t="str">
            <v>ALAMEDA</v>
          </cell>
          <cell r="M1958">
            <v>2</v>
          </cell>
        </row>
        <row r="1959">
          <cell r="A1959">
            <v>51156</v>
          </cell>
          <cell r="B1959" t="str">
            <v>WEEKDAY</v>
          </cell>
          <cell r="C1959">
            <v>1149</v>
          </cell>
          <cell r="D1959">
            <v>1018270</v>
          </cell>
          <cell r="E1959" t="str">
            <v>SAN PABLO AV &amp; 28TH ST</v>
          </cell>
          <cell r="F1959">
            <v>17</v>
          </cell>
          <cell r="G1959">
            <v>21</v>
          </cell>
          <cell r="H1959">
            <v>38</v>
          </cell>
          <cell r="I1959">
            <v>37.818392000000003</v>
          </cell>
          <cell r="J1959">
            <v>-122.275679</v>
          </cell>
          <cell r="K1959" t="str">
            <v>OAKLAND</v>
          </cell>
          <cell r="L1959" t="str">
            <v>ALAMEDA</v>
          </cell>
          <cell r="M1959">
            <v>2</v>
          </cell>
        </row>
        <row r="1960">
          <cell r="A1960">
            <v>59951</v>
          </cell>
          <cell r="B1960" t="str">
            <v>WEEKDAY</v>
          </cell>
          <cell r="C1960">
            <v>1320</v>
          </cell>
          <cell r="D1960">
            <v>1018310</v>
          </cell>
          <cell r="E1960" t="str">
            <v>SAN PABLO AV &amp; 34TH ST</v>
          </cell>
          <cell r="F1960">
            <v>13</v>
          </cell>
          <cell r="G1960">
            <v>19</v>
          </cell>
          <cell r="H1960">
            <v>32</v>
          </cell>
          <cell r="I1960">
            <v>37.825118000000003</v>
          </cell>
          <cell r="J1960">
            <v>-122.27785</v>
          </cell>
          <cell r="K1960" t="str">
            <v>OAKLAND</v>
          </cell>
          <cell r="L1960" t="str">
            <v>ALAMEDA</v>
          </cell>
          <cell r="M1960">
            <v>2</v>
          </cell>
        </row>
        <row r="1961">
          <cell r="A1961">
            <v>55785</v>
          </cell>
          <cell r="B1961" t="str">
            <v>WEEKDAY</v>
          </cell>
          <cell r="C1961">
            <v>739</v>
          </cell>
          <cell r="D1961">
            <v>1018320</v>
          </cell>
          <cell r="E1961" t="str">
            <v>SAN PABLO AV &amp; 36TH ST</v>
          </cell>
          <cell r="F1961">
            <v>33</v>
          </cell>
          <cell r="G1961">
            <v>28</v>
          </cell>
          <cell r="H1961">
            <v>61</v>
          </cell>
          <cell r="I1961">
            <v>37.826546</v>
          </cell>
          <cell r="J1961">
            <v>-122.27870900000001</v>
          </cell>
          <cell r="K1961" t="str">
            <v>OAKLAND</v>
          </cell>
          <cell r="L1961" t="str">
            <v>ALAMEDA</v>
          </cell>
          <cell r="M1961">
            <v>2</v>
          </cell>
        </row>
        <row r="1962">
          <cell r="A1962">
            <v>55646</v>
          </cell>
          <cell r="B1962" t="str">
            <v>WEEKDAY</v>
          </cell>
          <cell r="C1962">
            <v>2169</v>
          </cell>
          <cell r="D1962">
            <v>1018330</v>
          </cell>
          <cell r="E1962" t="str">
            <v>SAN PABLO AV &amp; 53RD ST</v>
          </cell>
          <cell r="F1962">
            <v>7</v>
          </cell>
          <cell r="G1962">
            <v>8</v>
          </cell>
          <cell r="H1962">
            <v>15</v>
          </cell>
          <cell r="I1962">
            <v>37.837350000000001</v>
          </cell>
          <cell r="J1962">
            <v>-122.282061</v>
          </cell>
          <cell r="K1962" t="str">
            <v>OAKLAND</v>
          </cell>
          <cell r="L1962" t="str">
            <v>ALAMEDA</v>
          </cell>
          <cell r="M1962">
            <v>2</v>
          </cell>
        </row>
        <row r="1963">
          <cell r="A1963">
            <v>57133</v>
          </cell>
          <cell r="B1963" t="str">
            <v>WEEKDAY</v>
          </cell>
          <cell r="C1963">
            <v>1646</v>
          </cell>
          <cell r="D1963">
            <v>1018340</v>
          </cell>
          <cell r="E1963" t="str">
            <v>SAN PABLO AV &amp; 54TH ST</v>
          </cell>
          <cell r="F1963">
            <v>8</v>
          </cell>
          <cell r="G1963">
            <v>16</v>
          </cell>
          <cell r="H1963">
            <v>24</v>
          </cell>
          <cell r="I1963">
            <v>37.837600999999999</v>
          </cell>
          <cell r="J1963">
            <v>-122.281863</v>
          </cell>
          <cell r="K1963" t="str">
            <v>OAKLAND</v>
          </cell>
          <cell r="L1963" t="str">
            <v>ALAMEDA</v>
          </cell>
          <cell r="M1963">
            <v>2</v>
          </cell>
        </row>
        <row r="1964">
          <cell r="A1964">
            <v>58499</v>
          </cell>
          <cell r="B1964" t="str">
            <v>WEEKDAY</v>
          </cell>
          <cell r="C1964">
            <v>1859</v>
          </cell>
          <cell r="D1964">
            <v>1018350</v>
          </cell>
          <cell r="E1964" t="str">
            <v>SAN PABLO AV &amp; 56TH ST</v>
          </cell>
          <cell r="F1964">
            <v>6</v>
          </cell>
          <cell r="G1964">
            <v>14</v>
          </cell>
          <cell r="H1964">
            <v>20</v>
          </cell>
          <cell r="I1964">
            <v>37.839134000000001</v>
          </cell>
          <cell r="J1964">
            <v>-122.282365</v>
          </cell>
          <cell r="K1964" t="str">
            <v>OAKLAND</v>
          </cell>
          <cell r="L1964" t="str">
            <v>ALAMEDA</v>
          </cell>
          <cell r="M1964">
            <v>2</v>
          </cell>
        </row>
        <row r="1965">
          <cell r="A1965">
            <v>58810</v>
          </cell>
          <cell r="B1965" t="str">
            <v>WEEKDAY</v>
          </cell>
          <cell r="C1965">
            <v>2326</v>
          </cell>
          <cell r="D1965">
            <v>1018360</v>
          </cell>
          <cell r="E1965" t="str">
            <v>SAN PABLO AV &amp; 56TH ST</v>
          </cell>
          <cell r="F1965">
            <v>6</v>
          </cell>
          <cell r="G1965">
            <v>7</v>
          </cell>
          <cell r="H1965">
            <v>13</v>
          </cell>
          <cell r="I1965">
            <v>37.838904999999997</v>
          </cell>
          <cell r="J1965">
            <v>-122.282551</v>
          </cell>
          <cell r="K1965" t="str">
            <v>OAKLAND</v>
          </cell>
          <cell r="L1965" t="str">
            <v>ALAMEDA</v>
          </cell>
          <cell r="M1965">
            <v>2</v>
          </cell>
        </row>
        <row r="1966">
          <cell r="A1966">
            <v>54288</v>
          </cell>
          <cell r="B1966" t="str">
            <v>WEEKDAY</v>
          </cell>
          <cell r="C1966">
            <v>1567</v>
          </cell>
          <cell r="D1966">
            <v>1018370</v>
          </cell>
          <cell r="E1966" t="str">
            <v>SAN PABLO AV &amp; 62ND ST</v>
          </cell>
          <cell r="F1966">
            <v>5</v>
          </cell>
          <cell r="G1966">
            <v>21</v>
          </cell>
          <cell r="H1966">
            <v>26</v>
          </cell>
          <cell r="I1966">
            <v>37.844872000000002</v>
          </cell>
          <cell r="J1966">
            <v>-122.28422999999999</v>
          </cell>
          <cell r="K1966" t="str">
            <v>OAKLAND</v>
          </cell>
          <cell r="L1966" t="str">
            <v>ALAMEDA</v>
          </cell>
          <cell r="M1966">
            <v>2</v>
          </cell>
        </row>
        <row r="1967">
          <cell r="A1967">
            <v>56956</v>
          </cell>
          <cell r="B1967" t="str">
            <v>WEEKDAY</v>
          </cell>
          <cell r="C1967">
            <v>2118</v>
          </cell>
          <cell r="D1967">
            <v>1018380</v>
          </cell>
          <cell r="E1967" t="str">
            <v>SAN PABLO AV &amp; 62ND ST</v>
          </cell>
          <cell r="F1967">
            <v>7</v>
          </cell>
          <cell r="G1967">
            <v>8</v>
          </cell>
          <cell r="H1967">
            <v>16</v>
          </cell>
          <cell r="I1967">
            <v>37.844786999999997</v>
          </cell>
          <cell r="J1967">
            <v>-122.284446</v>
          </cell>
          <cell r="K1967" t="str">
            <v>OAKLAND</v>
          </cell>
          <cell r="L1967" t="str">
            <v>ALAMEDA</v>
          </cell>
          <cell r="M1967">
            <v>2</v>
          </cell>
        </row>
        <row r="1968">
          <cell r="A1968">
            <v>52226</v>
          </cell>
          <cell r="B1968" t="str">
            <v>WEEKDAY</v>
          </cell>
          <cell r="C1968">
            <v>420</v>
          </cell>
          <cell r="D1968">
            <v>1018390</v>
          </cell>
          <cell r="E1968" t="str">
            <v>SAN PABLO AV &amp; 64TH ST</v>
          </cell>
          <cell r="F1968">
            <v>73</v>
          </cell>
          <cell r="G1968">
            <v>41</v>
          </cell>
          <cell r="H1968">
            <v>115</v>
          </cell>
          <cell r="I1968">
            <v>37.846555000000002</v>
          </cell>
          <cell r="J1968">
            <v>-122.28501900000001</v>
          </cell>
          <cell r="K1968" t="str">
            <v>OAKLAND</v>
          </cell>
          <cell r="L1968" t="str">
            <v>ALAMEDA</v>
          </cell>
          <cell r="M1968">
            <v>2</v>
          </cell>
        </row>
        <row r="1969">
          <cell r="A1969">
            <v>54119</v>
          </cell>
          <cell r="B1969" t="str">
            <v>WEEKDAY</v>
          </cell>
          <cell r="C1969">
            <v>2397</v>
          </cell>
          <cell r="D1969">
            <v>1018400</v>
          </cell>
          <cell r="E1969" t="str">
            <v>SAN PABLO AV &amp; 65TH ST</v>
          </cell>
          <cell r="F1969">
            <v>5</v>
          </cell>
          <cell r="G1969">
            <v>7</v>
          </cell>
          <cell r="H1969">
            <v>12</v>
          </cell>
          <cell r="I1969">
            <v>37.848143999999998</v>
          </cell>
          <cell r="J1969">
            <v>-122.285545</v>
          </cell>
          <cell r="K1969" t="str">
            <v>OAKLAND</v>
          </cell>
          <cell r="L1969" t="str">
            <v>ALAMEDA</v>
          </cell>
          <cell r="M1969">
            <v>2</v>
          </cell>
        </row>
        <row r="1970">
          <cell r="A1970">
            <v>52283</v>
          </cell>
          <cell r="B1970" t="str">
            <v>WEEKDAY</v>
          </cell>
          <cell r="C1970">
            <v>2122</v>
          </cell>
          <cell r="D1970">
            <v>1018410</v>
          </cell>
          <cell r="E1970" t="str">
            <v>SAN PABLO AV &amp; 66TH ST</v>
          </cell>
          <cell r="F1970">
            <v>4</v>
          </cell>
          <cell r="G1970">
            <v>12</v>
          </cell>
          <cell r="H1970">
            <v>16</v>
          </cell>
          <cell r="I1970">
            <v>37.848748999999998</v>
          </cell>
          <cell r="J1970">
            <v>-122.285461</v>
          </cell>
          <cell r="K1970" t="str">
            <v>OAKLAND</v>
          </cell>
          <cell r="L1970" t="str">
            <v>ALAMEDA</v>
          </cell>
          <cell r="M1970">
            <v>2</v>
          </cell>
        </row>
        <row r="1971">
          <cell r="A1971">
            <v>55110</v>
          </cell>
          <cell r="B1971" t="str">
            <v>WEEKDAY</v>
          </cell>
          <cell r="C1971">
            <v>450</v>
          </cell>
          <cell r="D1971">
            <v>1018430</v>
          </cell>
          <cell r="E1971" t="str">
            <v>SAN PABLO AV &amp; ALCATRAZ AV</v>
          </cell>
          <cell r="F1971">
            <v>49</v>
          </cell>
          <cell r="G1971">
            <v>58</v>
          </cell>
          <cell r="H1971">
            <v>107</v>
          </cell>
          <cell r="I1971">
            <v>37.847189999999998</v>
          </cell>
          <cell r="J1971">
            <v>-122.284972</v>
          </cell>
          <cell r="K1971" t="str">
            <v>OAKLAND</v>
          </cell>
          <cell r="L1971" t="str">
            <v>ALAMEDA</v>
          </cell>
          <cell r="M1971">
            <v>2</v>
          </cell>
        </row>
        <row r="1972">
          <cell r="A1972">
            <v>56966</v>
          </cell>
          <cell r="B1972" t="str">
            <v>WEEKDAY</v>
          </cell>
          <cell r="C1972">
            <v>857</v>
          </cell>
          <cell r="D1972">
            <v>1018440</v>
          </cell>
          <cell r="E1972" t="str">
            <v>SAN PABLO AV &amp; BROCKHURST ST</v>
          </cell>
          <cell r="F1972">
            <v>23</v>
          </cell>
          <cell r="G1972">
            <v>29</v>
          </cell>
          <cell r="H1972">
            <v>51</v>
          </cell>
          <cell r="I1972">
            <v>37.823480000000004</v>
          </cell>
          <cell r="J1972">
            <v>-122.277328</v>
          </cell>
          <cell r="K1972" t="str">
            <v>OAKLAND</v>
          </cell>
          <cell r="L1972" t="str">
            <v>ALAMEDA</v>
          </cell>
          <cell r="M1972">
            <v>2</v>
          </cell>
        </row>
        <row r="1973">
          <cell r="A1973">
            <v>50508</v>
          </cell>
          <cell r="B1973" t="str">
            <v>WEEKDAY</v>
          </cell>
          <cell r="C1973">
            <v>1135</v>
          </cell>
          <cell r="D1973">
            <v>1018460</v>
          </cell>
          <cell r="E1973" t="str">
            <v>SAN PABLO AV &amp; MARKET ST</v>
          </cell>
          <cell r="F1973">
            <v>23</v>
          </cell>
          <cell r="G1973">
            <v>15</v>
          </cell>
          <cell r="H1973">
            <v>38</v>
          </cell>
          <cell r="I1973">
            <v>37.820535</v>
          </cell>
          <cell r="J1973">
            <v>-122.27663699999999</v>
          </cell>
          <cell r="K1973" t="str">
            <v>OAKLAND</v>
          </cell>
          <cell r="L1973" t="str">
            <v>ALAMEDA</v>
          </cell>
          <cell r="M1973">
            <v>2</v>
          </cell>
        </row>
        <row r="1974">
          <cell r="A1974">
            <v>55707</v>
          </cell>
          <cell r="B1974" t="str">
            <v>WEEKDAY</v>
          </cell>
          <cell r="C1974">
            <v>1331</v>
          </cell>
          <cell r="D1974">
            <v>1018470</v>
          </cell>
          <cell r="E1974" t="str">
            <v>SAN PABLO AV &amp; MILTON ST</v>
          </cell>
          <cell r="F1974">
            <v>13</v>
          </cell>
          <cell r="G1974">
            <v>19</v>
          </cell>
          <cell r="H1974">
            <v>32</v>
          </cell>
          <cell r="I1974">
            <v>37.816930999999997</v>
          </cell>
          <cell r="J1974">
            <v>-122.275459</v>
          </cell>
          <cell r="K1974" t="str">
            <v>OAKLAND</v>
          </cell>
          <cell r="L1974" t="str">
            <v>ALAMEDA</v>
          </cell>
          <cell r="M1974">
            <v>2</v>
          </cell>
        </row>
        <row r="1975">
          <cell r="A1975">
            <v>55547</v>
          </cell>
          <cell r="B1975" t="str">
            <v>WEEKDAY</v>
          </cell>
          <cell r="C1975">
            <v>437</v>
          </cell>
          <cell r="D1975">
            <v>1018490</v>
          </cell>
          <cell r="E1975" t="str">
            <v>SAN PABLO AV &amp; STANFORD AV</v>
          </cell>
          <cell r="F1975">
            <v>62</v>
          </cell>
          <cell r="G1975">
            <v>48</v>
          </cell>
          <cell r="H1975">
            <v>110</v>
          </cell>
          <cell r="I1975">
            <v>37.840494999999997</v>
          </cell>
          <cell r="J1975">
            <v>-122.283056</v>
          </cell>
          <cell r="K1975" t="str">
            <v>OAKLAND</v>
          </cell>
          <cell r="L1975" t="str">
            <v>ALAMEDA</v>
          </cell>
          <cell r="M1975">
            <v>2</v>
          </cell>
        </row>
        <row r="1976">
          <cell r="A1976">
            <v>52227</v>
          </cell>
          <cell r="B1976" t="str">
            <v>WEEKDAY</v>
          </cell>
          <cell r="C1976">
            <v>348</v>
          </cell>
          <cell r="D1976">
            <v>1018500</v>
          </cell>
          <cell r="E1976" t="str">
            <v>SAN PABLO AV &amp; W GRAND AV</v>
          </cell>
          <cell r="F1976">
            <v>84</v>
          </cell>
          <cell r="G1976">
            <v>48</v>
          </cell>
          <cell r="H1976">
            <v>131</v>
          </cell>
          <cell r="I1976">
            <v>37.813037000000001</v>
          </cell>
          <cell r="J1976">
            <v>-122.273976</v>
          </cell>
          <cell r="K1976" t="str">
            <v>OAKLAND</v>
          </cell>
          <cell r="L1976" t="str">
            <v>ALAMEDA</v>
          </cell>
          <cell r="M1976">
            <v>2</v>
          </cell>
        </row>
        <row r="1977">
          <cell r="A1977">
            <v>55660</v>
          </cell>
          <cell r="B1977" t="str">
            <v>WEEKDAY</v>
          </cell>
          <cell r="C1977">
            <v>425</v>
          </cell>
          <cell r="D1977">
            <v>1018510</v>
          </cell>
          <cell r="E1977" t="str">
            <v>SAN PABLO AV &amp; W GRAND AV</v>
          </cell>
          <cell r="F1977">
            <v>41</v>
          </cell>
          <cell r="G1977">
            <v>73</v>
          </cell>
          <cell r="H1977">
            <v>114</v>
          </cell>
          <cell r="I1977">
            <v>37.813068000000001</v>
          </cell>
          <cell r="J1977">
            <v>-122.274227</v>
          </cell>
          <cell r="K1977" t="str">
            <v>OAKLAND</v>
          </cell>
          <cell r="L1977" t="str">
            <v>ALAMEDA</v>
          </cell>
          <cell r="M1977">
            <v>2</v>
          </cell>
        </row>
        <row r="1978">
          <cell r="A1978">
            <v>55617</v>
          </cell>
          <cell r="B1978" t="str">
            <v>WEEKDAY</v>
          </cell>
          <cell r="C1978">
            <v>2938</v>
          </cell>
          <cell r="D1978">
            <v>1018530</v>
          </cell>
          <cell r="E1978" t="str">
            <v>SANTA CLARA AV &amp; CRESCENT ST</v>
          </cell>
          <cell r="F1978">
            <v>6</v>
          </cell>
          <cell r="G1978">
            <v>2</v>
          </cell>
          <cell r="H1978">
            <v>8</v>
          </cell>
          <cell r="I1978">
            <v>37.814594</v>
          </cell>
          <cell r="J1978">
            <v>-122.248757</v>
          </cell>
          <cell r="K1978" t="str">
            <v>OAKLAND</v>
          </cell>
          <cell r="L1978" t="str">
            <v>ALAMEDA</v>
          </cell>
          <cell r="M1978">
            <v>2</v>
          </cell>
        </row>
        <row r="1979">
          <cell r="A1979">
            <v>58477</v>
          </cell>
          <cell r="B1979" t="str">
            <v>WEEKDAY</v>
          </cell>
          <cell r="C1979">
            <v>2889</v>
          </cell>
          <cell r="D1979">
            <v>1018540</v>
          </cell>
          <cell r="E1979" t="str">
            <v>SANTA CLARA AV &amp; ELWOOD AV</v>
          </cell>
          <cell r="F1979">
            <v>6</v>
          </cell>
          <cell r="G1979">
            <v>3</v>
          </cell>
          <cell r="H1979">
            <v>8</v>
          </cell>
          <cell r="I1979">
            <v>37.815989999999999</v>
          </cell>
          <cell r="J1979">
            <v>-122.249342</v>
          </cell>
          <cell r="K1979" t="str">
            <v>OAKLAND</v>
          </cell>
          <cell r="L1979" t="str">
            <v>ALAMEDA</v>
          </cell>
          <cell r="M1979">
            <v>2</v>
          </cell>
        </row>
        <row r="1980">
          <cell r="A1980">
            <v>51911</v>
          </cell>
          <cell r="B1980" t="str">
            <v>WEEKDAY</v>
          </cell>
          <cell r="C1980">
            <v>1682</v>
          </cell>
          <cell r="D1980">
            <v>1018550</v>
          </cell>
          <cell r="E1980" t="str">
            <v>SANTA CLARA AV &amp; OAKLAND AV</v>
          </cell>
          <cell r="F1980">
            <v>10</v>
          </cell>
          <cell r="G1980">
            <v>13</v>
          </cell>
          <cell r="H1980">
            <v>23</v>
          </cell>
          <cell r="I1980">
            <v>37.819026999999998</v>
          </cell>
          <cell r="J1980">
            <v>-122.25328</v>
          </cell>
          <cell r="K1980" t="str">
            <v>OAKLAND</v>
          </cell>
          <cell r="L1980" t="str">
            <v>ALAMEDA</v>
          </cell>
          <cell r="M1980">
            <v>2</v>
          </cell>
        </row>
        <row r="1981">
          <cell r="A1981">
            <v>55634</v>
          </cell>
          <cell r="B1981" t="str">
            <v>WEEKDAY</v>
          </cell>
          <cell r="C1981">
            <v>2869</v>
          </cell>
          <cell r="D1981">
            <v>1018560</v>
          </cell>
          <cell r="E1981" t="str">
            <v>SANTA CLARA AV &amp; VALLE VISTA</v>
          </cell>
          <cell r="F1981">
            <v>5</v>
          </cell>
          <cell r="G1981">
            <v>3</v>
          </cell>
          <cell r="H1981">
            <v>8</v>
          </cell>
          <cell r="I1981">
            <v>37.813695000000003</v>
          </cell>
          <cell r="J1981">
            <v>-122.248317</v>
          </cell>
          <cell r="K1981" t="str">
            <v>OAKLAND</v>
          </cell>
          <cell r="L1981" t="str">
            <v>ALAMEDA</v>
          </cell>
          <cell r="M1981">
            <v>2</v>
          </cell>
        </row>
        <row r="1982">
          <cell r="A1982">
            <v>57377</v>
          </cell>
          <cell r="B1982" t="str">
            <v>WEEKDAY</v>
          </cell>
          <cell r="C1982">
            <v>1000</v>
          </cell>
          <cell r="D1982">
            <v>1018570</v>
          </cell>
          <cell r="E1982" t="str">
            <v>SANTA CLARA AV &amp; VERNON ST</v>
          </cell>
          <cell r="F1982">
            <v>26</v>
          </cell>
          <cell r="G1982">
            <v>18</v>
          </cell>
          <cell r="H1982">
            <v>44</v>
          </cell>
          <cell r="I1982">
            <v>37.817590000000003</v>
          </cell>
          <cell r="J1982">
            <v>-122.25084</v>
          </cell>
          <cell r="K1982" t="str">
            <v>OAKLAND</v>
          </cell>
          <cell r="L1982" t="str">
            <v>ALAMEDA</v>
          </cell>
          <cell r="M1982">
            <v>2</v>
          </cell>
        </row>
        <row r="1983">
          <cell r="A1983">
            <v>57950</v>
          </cell>
          <cell r="B1983" t="str">
            <v>WEEKDAY</v>
          </cell>
          <cell r="C1983">
            <v>4374</v>
          </cell>
          <cell r="D1983">
            <v>1018580</v>
          </cell>
          <cell r="E1983" t="str">
            <v>SARONI DR &amp; AZALEA LN</v>
          </cell>
          <cell r="F1983">
            <v>0</v>
          </cell>
          <cell r="G1983">
            <v>1</v>
          </cell>
          <cell r="H1983">
            <v>1</v>
          </cell>
          <cell r="I1983">
            <v>37.834732000000002</v>
          </cell>
          <cell r="J1983">
            <v>-122.195128</v>
          </cell>
          <cell r="K1983" t="str">
            <v>OAKLAND</v>
          </cell>
          <cell r="L1983" t="str">
            <v>ALAMEDA</v>
          </cell>
          <cell r="M1983">
            <v>2</v>
          </cell>
        </row>
        <row r="1984">
          <cell r="A1984">
            <v>56597</v>
          </cell>
          <cell r="B1984" t="str">
            <v>WEEKDAY</v>
          </cell>
          <cell r="C1984">
            <v>3280</v>
          </cell>
          <cell r="D1984">
            <v>1018590</v>
          </cell>
          <cell r="E1984" t="str">
            <v>SARONI DR &amp; GLENCOURT DR</v>
          </cell>
          <cell r="F1984">
            <v>0</v>
          </cell>
          <cell r="G1984">
            <v>6</v>
          </cell>
          <cell r="H1984">
            <v>6</v>
          </cell>
          <cell r="I1984">
            <v>37.837347000000001</v>
          </cell>
          <cell r="J1984">
            <v>-122.194727</v>
          </cell>
          <cell r="K1984" t="str">
            <v>OAKLAND</v>
          </cell>
          <cell r="L1984" t="str">
            <v>ALAMEDA</v>
          </cell>
          <cell r="M1984">
            <v>2</v>
          </cell>
        </row>
        <row r="1985">
          <cell r="A1985">
            <v>59576</v>
          </cell>
          <cell r="B1985" t="str">
            <v>WEEKDAY</v>
          </cell>
          <cell r="C1985">
            <v>4174</v>
          </cell>
          <cell r="D1985">
            <v>1018600</v>
          </cell>
          <cell r="E1985" t="str">
            <v>SARONI DR &amp; HOMEWOOD DR</v>
          </cell>
          <cell r="F1985">
            <v>0</v>
          </cell>
          <cell r="G1985">
            <v>2</v>
          </cell>
          <cell r="H1985">
            <v>2</v>
          </cell>
          <cell r="I1985">
            <v>37.834829999999997</v>
          </cell>
          <cell r="J1985">
            <v>-122.196471</v>
          </cell>
          <cell r="K1985" t="str">
            <v>OAKLAND</v>
          </cell>
          <cell r="L1985" t="str">
            <v>ALAMEDA</v>
          </cell>
          <cell r="M1985">
            <v>2</v>
          </cell>
        </row>
        <row r="1986">
          <cell r="A1986">
            <v>50458</v>
          </cell>
          <cell r="B1986" t="str">
            <v>WEEKDAY</v>
          </cell>
          <cell r="C1986">
            <v>4792</v>
          </cell>
          <cell r="D1986">
            <v>1018610</v>
          </cell>
          <cell r="E1986" t="str">
            <v>SARONI DR &amp; SAYRE DR</v>
          </cell>
          <cell r="F1986">
            <v>0</v>
          </cell>
          <cell r="G1986">
            <v>0</v>
          </cell>
          <cell r="H1986">
            <v>0</v>
          </cell>
          <cell r="I1986">
            <v>37.835458000000003</v>
          </cell>
          <cell r="J1986">
            <v>-122.198414</v>
          </cell>
          <cell r="K1986" t="str">
            <v>OAKLAND</v>
          </cell>
          <cell r="L1986" t="str">
            <v>ALAMEDA</v>
          </cell>
          <cell r="M1986">
            <v>2</v>
          </cell>
        </row>
        <row r="1987">
          <cell r="A1987">
            <v>55185</v>
          </cell>
          <cell r="B1987" t="str">
            <v>WEEKDAY</v>
          </cell>
          <cell r="C1987">
            <v>2133</v>
          </cell>
          <cell r="D1987">
            <v>1019180</v>
          </cell>
          <cell r="E1987" t="str">
            <v>SHATTUCK AV &amp; 59TH ST</v>
          </cell>
          <cell r="F1987">
            <v>7</v>
          </cell>
          <cell r="G1987">
            <v>9</v>
          </cell>
          <cell r="H1987">
            <v>16</v>
          </cell>
          <cell r="I1987">
            <v>37.844527999999997</v>
          </cell>
          <cell r="J1987">
            <v>-122.26517699999999</v>
          </cell>
          <cell r="K1987" t="str">
            <v>OAKLAND</v>
          </cell>
          <cell r="L1987" t="str">
            <v>ALAMEDA</v>
          </cell>
          <cell r="M1987">
            <v>2</v>
          </cell>
        </row>
        <row r="1988">
          <cell r="A1988">
            <v>56116</v>
          </cell>
          <cell r="B1988" t="str">
            <v>WEEKDAY</v>
          </cell>
          <cell r="C1988">
            <v>2134</v>
          </cell>
          <cell r="D1988">
            <v>1019190</v>
          </cell>
          <cell r="E1988" t="str">
            <v>SHATTUCK AV &amp; 59TH ST</v>
          </cell>
          <cell r="F1988">
            <v>9</v>
          </cell>
          <cell r="G1988">
            <v>6</v>
          </cell>
          <cell r="H1988">
            <v>16</v>
          </cell>
          <cell r="I1988">
            <v>37.84449</v>
          </cell>
          <cell r="J1988">
            <v>-122.26500299999999</v>
          </cell>
          <cell r="K1988" t="str">
            <v>OAKLAND</v>
          </cell>
          <cell r="L1988" t="str">
            <v>ALAMEDA</v>
          </cell>
          <cell r="M1988">
            <v>2</v>
          </cell>
        </row>
        <row r="1989">
          <cell r="A1989">
            <v>51225</v>
          </cell>
          <cell r="B1989" t="str">
            <v>WEEKDAY</v>
          </cell>
          <cell r="C1989">
            <v>1852</v>
          </cell>
          <cell r="D1989">
            <v>1019200</v>
          </cell>
          <cell r="E1989" t="str">
            <v>SHATTUCK AV &amp; 61ST ST</v>
          </cell>
          <cell r="F1989">
            <v>10</v>
          </cell>
          <cell r="G1989">
            <v>10</v>
          </cell>
          <cell r="H1989">
            <v>20</v>
          </cell>
          <cell r="I1989">
            <v>37.846682000000001</v>
          </cell>
          <cell r="J1989">
            <v>-122.26545900000001</v>
          </cell>
          <cell r="K1989" t="str">
            <v>OAKLAND</v>
          </cell>
          <cell r="L1989" t="str">
            <v>ALAMEDA</v>
          </cell>
          <cell r="M1989">
            <v>2</v>
          </cell>
        </row>
        <row r="1990">
          <cell r="A1990">
            <v>51135</v>
          </cell>
          <cell r="B1990" t="str">
            <v>WEEKDAY</v>
          </cell>
          <cell r="C1990">
            <v>1822</v>
          </cell>
          <cell r="D1990">
            <v>1019210</v>
          </cell>
          <cell r="E1990" t="str">
            <v>SHATTUCK AV &amp; 61ST ST</v>
          </cell>
          <cell r="F1990">
            <v>11</v>
          </cell>
          <cell r="G1990">
            <v>10</v>
          </cell>
          <cell r="H1990">
            <v>21</v>
          </cell>
          <cell r="I1990">
            <v>37.846955999999999</v>
          </cell>
          <cell r="J1990">
            <v>-122.265344</v>
          </cell>
          <cell r="K1990" t="str">
            <v>OAKLAND</v>
          </cell>
          <cell r="L1990" t="str">
            <v>ALAMEDA</v>
          </cell>
          <cell r="M1990">
            <v>2</v>
          </cell>
        </row>
        <row r="1991">
          <cell r="A1991">
            <v>55159</v>
          </cell>
          <cell r="B1991" t="str">
            <v>WEEKDAY</v>
          </cell>
          <cell r="C1991">
            <v>2396</v>
          </cell>
          <cell r="D1991">
            <v>1019240</v>
          </cell>
          <cell r="E1991" t="str">
            <v>SHATTUCK AV &amp; AILEEN ST</v>
          </cell>
          <cell r="F1991">
            <v>8</v>
          </cell>
          <cell r="G1991">
            <v>4</v>
          </cell>
          <cell r="H1991">
            <v>12</v>
          </cell>
          <cell r="I1991">
            <v>37.841890999999997</v>
          </cell>
          <cell r="J1991">
            <v>-122.264655</v>
          </cell>
          <cell r="K1991" t="str">
            <v>OAKLAND</v>
          </cell>
          <cell r="L1991" t="str">
            <v>ALAMEDA</v>
          </cell>
          <cell r="M1991">
            <v>2</v>
          </cell>
        </row>
        <row r="1992">
          <cell r="A1992">
            <v>55415</v>
          </cell>
          <cell r="B1992" t="str">
            <v>WEEKDAY</v>
          </cell>
          <cell r="C1992">
            <v>2603</v>
          </cell>
          <cell r="D1992">
            <v>1019250</v>
          </cell>
          <cell r="E1992" t="str">
            <v>SHATTUCK AV &amp; AILEEN ST</v>
          </cell>
          <cell r="F1992">
            <v>5</v>
          </cell>
          <cell r="G1992">
            <v>6</v>
          </cell>
          <cell r="H1992">
            <v>11</v>
          </cell>
          <cell r="I1992">
            <v>37.842132999999997</v>
          </cell>
          <cell r="J1992">
            <v>-122.264853</v>
          </cell>
          <cell r="K1992" t="str">
            <v>OAKLAND</v>
          </cell>
          <cell r="L1992" t="str">
            <v>ALAMEDA</v>
          </cell>
          <cell r="M1992">
            <v>2</v>
          </cell>
        </row>
        <row r="1993">
          <cell r="A1993">
            <v>59099</v>
          </cell>
          <cell r="B1993" t="str">
            <v>WEEKDAY</v>
          </cell>
          <cell r="C1993">
            <v>1534</v>
          </cell>
          <cell r="D1993">
            <v>1019260</v>
          </cell>
          <cell r="E1993" t="str">
            <v>SHATTUCK AV &amp; ALCATRAZ AV</v>
          </cell>
          <cell r="F1993">
            <v>14</v>
          </cell>
          <cell r="G1993">
            <v>13</v>
          </cell>
          <cell r="H1993">
            <v>26</v>
          </cell>
          <cell r="I1993">
            <v>37.849347000000002</v>
          </cell>
          <cell r="J1993">
            <v>-122.265674</v>
          </cell>
          <cell r="K1993" t="str">
            <v>OAKLAND</v>
          </cell>
          <cell r="L1993" t="str">
            <v>ALAMEDA</v>
          </cell>
          <cell r="M1993">
            <v>2</v>
          </cell>
        </row>
        <row r="1994">
          <cell r="A1994">
            <v>57522</v>
          </cell>
          <cell r="B1994" t="str">
            <v>WEEKDAY</v>
          </cell>
          <cell r="C1994">
            <v>1256</v>
          </cell>
          <cell r="D1994">
            <v>1019270</v>
          </cell>
          <cell r="E1994" t="str">
            <v>SHATTUCK AV &amp; ALCATRAZ AV</v>
          </cell>
          <cell r="F1994">
            <v>11</v>
          </cell>
          <cell r="G1994">
            <v>23</v>
          </cell>
          <cell r="H1994">
            <v>34</v>
          </cell>
          <cell r="I1994">
            <v>37.849662000000002</v>
          </cell>
          <cell r="J1994">
            <v>-122.265843</v>
          </cell>
          <cell r="K1994" t="str">
            <v>OAKLAND</v>
          </cell>
          <cell r="L1994" t="str">
            <v>ALAMEDA</v>
          </cell>
          <cell r="M1994">
            <v>2</v>
          </cell>
        </row>
        <row r="1995">
          <cell r="A1995">
            <v>58098</v>
          </cell>
          <cell r="B1995" t="str">
            <v>WEEKDAY</v>
          </cell>
          <cell r="C1995">
            <v>4419</v>
          </cell>
          <cell r="D1995">
            <v>1019410</v>
          </cell>
          <cell r="E1995" t="str">
            <v>SKYLINE BLVD &amp; BROADWAY TER</v>
          </cell>
          <cell r="F1995">
            <v>1</v>
          </cell>
          <cell r="G1995">
            <v>0</v>
          </cell>
          <cell r="H1995">
            <v>1</v>
          </cell>
          <cell r="I1995">
            <v>37.851129999999998</v>
          </cell>
          <cell r="J1995">
            <v>-122.21221199999999</v>
          </cell>
          <cell r="K1995" t="str">
            <v>OAKLAND</v>
          </cell>
          <cell r="L1995" t="str">
            <v>ALAMEDA</v>
          </cell>
          <cell r="M1995">
            <v>2</v>
          </cell>
        </row>
        <row r="1996">
          <cell r="A1996">
            <v>58640</v>
          </cell>
          <cell r="B1996" t="str">
            <v>WEEKDAY</v>
          </cell>
          <cell r="C1996">
            <v>5005</v>
          </cell>
          <cell r="D1996">
            <v>1019620</v>
          </cell>
          <cell r="E1996" t="str">
            <v>SNAKE RD &amp; #5798</v>
          </cell>
          <cell r="F1996">
            <v>0</v>
          </cell>
          <cell r="G1996">
            <v>0</v>
          </cell>
          <cell r="H1996">
            <v>0</v>
          </cell>
          <cell r="I1996">
            <v>37.826259999999998</v>
          </cell>
          <cell r="J1996">
            <v>-122.20676</v>
          </cell>
          <cell r="K1996" t="str">
            <v>OAKLAND</v>
          </cell>
          <cell r="L1996" t="str">
            <v>ALAMEDA</v>
          </cell>
          <cell r="M1996">
            <v>2</v>
          </cell>
        </row>
        <row r="1997">
          <cell r="A1997">
            <v>58949</v>
          </cell>
          <cell r="B1997" t="str">
            <v>WEEKDAY</v>
          </cell>
          <cell r="C1997">
            <v>4721</v>
          </cell>
          <cell r="D1997">
            <v>1019640</v>
          </cell>
          <cell r="E1997" t="str">
            <v>SNAKE RD &amp; COLTON BLVD</v>
          </cell>
          <cell r="F1997">
            <v>0</v>
          </cell>
          <cell r="G1997">
            <v>0</v>
          </cell>
          <cell r="H1997">
            <v>0</v>
          </cell>
          <cell r="I1997">
            <v>37.832712000000001</v>
          </cell>
          <cell r="J1997">
            <v>-122.207454</v>
          </cell>
          <cell r="K1997" t="str">
            <v>OAKLAND</v>
          </cell>
          <cell r="L1997" t="str">
            <v>ALAMEDA</v>
          </cell>
          <cell r="M1997">
            <v>2</v>
          </cell>
        </row>
        <row r="1998">
          <cell r="A1998">
            <v>59458</v>
          </cell>
          <cell r="B1998" t="str">
            <v>WEEKDAY</v>
          </cell>
          <cell r="C1998">
            <v>4908</v>
          </cell>
          <cell r="D1998">
            <v>1019650</v>
          </cell>
          <cell r="E1998" t="str">
            <v>SNAKE RD &amp; COLTON BLVD</v>
          </cell>
          <cell r="F1998">
            <v>0</v>
          </cell>
          <cell r="G1998">
            <v>0</v>
          </cell>
          <cell r="H1998">
            <v>0</v>
          </cell>
          <cell r="I1998">
            <v>37.832757000000001</v>
          </cell>
          <cell r="J1998">
            <v>-122.20737099999999</v>
          </cell>
          <cell r="K1998" t="str">
            <v>OAKLAND</v>
          </cell>
          <cell r="L1998" t="str">
            <v>ALAMEDA</v>
          </cell>
          <cell r="M1998">
            <v>2</v>
          </cell>
        </row>
        <row r="1999">
          <cell r="A1999">
            <v>59480</v>
          </cell>
          <cell r="B1999" t="str">
            <v>WEEKDAY</v>
          </cell>
          <cell r="C1999">
            <v>4044</v>
          </cell>
          <cell r="D1999">
            <v>1019660</v>
          </cell>
          <cell r="E1999" t="str">
            <v>SNAKE RD &amp; DRAKE DR</v>
          </cell>
          <cell r="F1999">
            <v>0</v>
          </cell>
          <cell r="G1999">
            <v>2</v>
          </cell>
          <cell r="H1999">
            <v>2</v>
          </cell>
          <cell r="I1999">
            <v>37.831074000000001</v>
          </cell>
          <cell r="J1999">
            <v>-122.20813</v>
          </cell>
          <cell r="K1999" t="str">
            <v>OAKLAND</v>
          </cell>
          <cell r="L1999" t="str">
            <v>ALAMEDA</v>
          </cell>
          <cell r="M1999">
            <v>2</v>
          </cell>
        </row>
        <row r="2000">
          <cell r="A2000">
            <v>50452</v>
          </cell>
          <cell r="B2000" t="str">
            <v>WEEKDAY</v>
          </cell>
          <cell r="C2000">
            <v>4805</v>
          </cell>
          <cell r="D2000">
            <v>1019690</v>
          </cell>
          <cell r="E2000" t="str">
            <v>SNAKE RD &amp; GASPAR DR</v>
          </cell>
          <cell r="F2000">
            <v>0</v>
          </cell>
          <cell r="G2000">
            <v>0</v>
          </cell>
          <cell r="H2000">
            <v>0</v>
          </cell>
          <cell r="I2000">
            <v>37.830196000000001</v>
          </cell>
          <cell r="J2000">
            <v>-122.207915</v>
          </cell>
          <cell r="K2000" t="str">
            <v>OAKLAND</v>
          </cell>
          <cell r="L2000" t="str">
            <v>ALAMEDA</v>
          </cell>
          <cell r="M2000">
            <v>2</v>
          </cell>
        </row>
        <row r="2001">
          <cell r="A2001">
            <v>50453</v>
          </cell>
          <cell r="B2001" t="str">
            <v>WEEKDAY</v>
          </cell>
          <cell r="C2001">
            <v>4858</v>
          </cell>
          <cell r="D2001">
            <v>1019700</v>
          </cell>
          <cell r="E2001" t="str">
            <v>SNAKE RD &amp; MAGELLAN DR</v>
          </cell>
          <cell r="F2001">
            <v>0</v>
          </cell>
          <cell r="G2001">
            <v>0</v>
          </cell>
          <cell r="H2001">
            <v>0</v>
          </cell>
          <cell r="I2001">
            <v>37.828031000000003</v>
          </cell>
          <cell r="J2001">
            <v>-122.206862</v>
          </cell>
          <cell r="K2001" t="str">
            <v>OAKLAND</v>
          </cell>
          <cell r="L2001" t="str">
            <v>ALAMEDA</v>
          </cell>
          <cell r="M2001">
            <v>2</v>
          </cell>
        </row>
        <row r="2002">
          <cell r="A2002">
            <v>54856</v>
          </cell>
          <cell r="B2002" t="str">
            <v>WEEKDAY</v>
          </cell>
          <cell r="C2002">
            <v>2587</v>
          </cell>
          <cell r="D2002">
            <v>1019720</v>
          </cell>
          <cell r="E2002" t="str">
            <v>SNAKE RD &amp; MOUNTAIN BLVD</v>
          </cell>
          <cell r="F2002">
            <v>6</v>
          </cell>
          <cell r="G2002">
            <v>5</v>
          </cell>
          <cell r="H2002">
            <v>11</v>
          </cell>
          <cell r="I2002">
            <v>37.82423</v>
          </cell>
          <cell r="J2002">
            <v>-122.20868900000001</v>
          </cell>
          <cell r="K2002" t="str">
            <v>OAKLAND</v>
          </cell>
          <cell r="L2002" t="str">
            <v>ALAMEDA</v>
          </cell>
          <cell r="M2002">
            <v>2</v>
          </cell>
        </row>
        <row r="2003">
          <cell r="A2003">
            <v>50598</v>
          </cell>
          <cell r="B2003" t="str">
            <v>WEEKDAY</v>
          </cell>
          <cell r="C2003">
            <v>1486</v>
          </cell>
          <cell r="D2003">
            <v>1019740</v>
          </cell>
          <cell r="E2003" t="str">
            <v>SNAKE RD &amp; SHEPHERD CANYON R</v>
          </cell>
          <cell r="F2003">
            <v>11</v>
          </cell>
          <cell r="G2003">
            <v>17</v>
          </cell>
          <cell r="H2003">
            <v>28</v>
          </cell>
          <cell r="I2003">
            <v>37.824385999999997</v>
          </cell>
          <cell r="J2003">
            <v>-122.20692699999999</v>
          </cell>
          <cell r="K2003" t="str">
            <v>OAKLAND</v>
          </cell>
          <cell r="L2003" t="str">
            <v>ALAMEDA</v>
          </cell>
          <cell r="M2003">
            <v>2</v>
          </cell>
        </row>
        <row r="2004">
          <cell r="A2004">
            <v>51241</v>
          </cell>
          <cell r="B2004" t="str">
            <v>WEEKDAY</v>
          </cell>
          <cell r="C2004">
            <v>5005</v>
          </cell>
          <cell r="D2004">
            <v>1019760</v>
          </cell>
          <cell r="E2004" t="str">
            <v>SNAKE RD &amp; ZINN DR</v>
          </cell>
          <cell r="F2004">
            <v>0</v>
          </cell>
          <cell r="G2004">
            <v>0</v>
          </cell>
          <cell r="H2004">
            <v>0</v>
          </cell>
          <cell r="I2004">
            <v>37.829070999999999</v>
          </cell>
          <cell r="J2004">
            <v>-122.206451</v>
          </cell>
          <cell r="K2004" t="str">
            <v>OAKLAND</v>
          </cell>
          <cell r="L2004" t="str">
            <v>ALAMEDA</v>
          </cell>
          <cell r="M2004">
            <v>2</v>
          </cell>
        </row>
        <row r="2005">
          <cell r="A2005">
            <v>59570</v>
          </cell>
          <cell r="B2005" t="str">
            <v>WEEKDAY</v>
          </cell>
          <cell r="C2005">
            <v>2296</v>
          </cell>
          <cell r="D2005">
            <v>1019840</v>
          </cell>
          <cell r="E2005" t="str">
            <v>STANFORD AV &amp; KING ST</v>
          </cell>
          <cell r="F2005">
            <v>5</v>
          </cell>
          <cell r="G2005">
            <v>9</v>
          </cell>
          <cell r="H2005">
            <v>13</v>
          </cell>
          <cell r="I2005">
            <v>37.845970000000001</v>
          </cell>
          <cell r="J2005">
            <v>-122.273295</v>
          </cell>
          <cell r="K2005" t="str">
            <v>OAKLAND</v>
          </cell>
          <cell r="L2005" t="str">
            <v>ALAMEDA</v>
          </cell>
          <cell r="M2005">
            <v>2</v>
          </cell>
        </row>
        <row r="2006">
          <cell r="A2006">
            <v>54688</v>
          </cell>
          <cell r="B2006" t="str">
            <v>WEEKDAY</v>
          </cell>
          <cell r="C2006">
            <v>2241</v>
          </cell>
          <cell r="D2006">
            <v>1019850</v>
          </cell>
          <cell r="E2006" t="str">
            <v>STANFORD AV &amp; KING ST</v>
          </cell>
          <cell r="F2006">
            <v>9</v>
          </cell>
          <cell r="G2006">
            <v>5</v>
          </cell>
          <cell r="H2006">
            <v>14</v>
          </cell>
          <cell r="I2006">
            <v>37.845989000000003</v>
          </cell>
          <cell r="J2006">
            <v>-122.27285999999999</v>
          </cell>
          <cell r="K2006" t="str">
            <v>OAKLAND</v>
          </cell>
          <cell r="L2006" t="str">
            <v>ALAMEDA</v>
          </cell>
          <cell r="M2006">
            <v>2</v>
          </cell>
        </row>
        <row r="2007">
          <cell r="A2007">
            <v>52220</v>
          </cell>
          <cell r="B2007" t="str">
            <v>WEEKDAY</v>
          </cell>
          <cell r="C2007">
            <v>340</v>
          </cell>
          <cell r="D2007">
            <v>1020020</v>
          </cell>
          <cell r="E2007" t="str">
            <v>TELEGRAPH AV &amp; 24TH ST</v>
          </cell>
          <cell r="F2007">
            <v>61</v>
          </cell>
          <cell r="G2007">
            <v>73</v>
          </cell>
          <cell r="H2007">
            <v>134</v>
          </cell>
          <cell r="I2007">
            <v>37.813211000000003</v>
          </cell>
          <cell r="J2007">
            <v>-122.26875800000001</v>
          </cell>
          <cell r="K2007" t="str">
            <v>OAKLAND</v>
          </cell>
          <cell r="L2007" t="str">
            <v>ALAMEDA</v>
          </cell>
          <cell r="M2007">
            <v>2</v>
          </cell>
        </row>
        <row r="2008">
          <cell r="A2008">
            <v>50411</v>
          </cell>
          <cell r="B2008" t="str">
            <v>WEEKDAY</v>
          </cell>
          <cell r="C2008">
            <v>879</v>
          </cell>
          <cell r="D2008">
            <v>1020090</v>
          </cell>
          <cell r="E2008" t="str">
            <v>TELEGRAPH AV &amp; 32ND ST</v>
          </cell>
          <cell r="F2008">
            <v>24</v>
          </cell>
          <cell r="G2008">
            <v>26</v>
          </cell>
          <cell r="H2008">
            <v>50</v>
          </cell>
          <cell r="I2008">
            <v>37.821036999999997</v>
          </cell>
          <cell r="J2008">
            <v>-122.266766</v>
          </cell>
          <cell r="K2008" t="str">
            <v>OAKLAND</v>
          </cell>
          <cell r="L2008" t="str">
            <v>ALAMEDA</v>
          </cell>
          <cell r="M2008">
            <v>2</v>
          </cell>
        </row>
        <row r="2009">
          <cell r="A2009">
            <v>55375</v>
          </cell>
          <cell r="B2009" t="str">
            <v>WEEKDAY</v>
          </cell>
          <cell r="C2009">
            <v>639</v>
          </cell>
          <cell r="D2009">
            <v>1020140</v>
          </cell>
          <cell r="E2009" t="str">
            <v>TELEGRAPH AV &amp; 38TH ST</v>
          </cell>
          <cell r="F2009">
            <v>38</v>
          </cell>
          <cell r="G2009">
            <v>34</v>
          </cell>
          <cell r="H2009">
            <v>73</v>
          </cell>
          <cell r="I2009">
            <v>37.826889000000001</v>
          </cell>
          <cell r="J2009">
            <v>-122.26499800000001</v>
          </cell>
          <cell r="K2009" t="str">
            <v>OAKLAND</v>
          </cell>
          <cell r="L2009" t="str">
            <v>ALAMEDA</v>
          </cell>
          <cell r="M2009">
            <v>2</v>
          </cell>
        </row>
        <row r="2010">
          <cell r="A2010">
            <v>55575</v>
          </cell>
          <cell r="B2010" t="str">
            <v>WEEKDAY</v>
          </cell>
          <cell r="C2010">
            <v>165</v>
          </cell>
          <cell r="D2010">
            <v>1020150</v>
          </cell>
          <cell r="E2010" t="str">
            <v>TELEGRAPH AV &amp; 40TH ST</v>
          </cell>
          <cell r="F2010">
            <v>104</v>
          </cell>
          <cell r="G2010">
            <v>148</v>
          </cell>
          <cell r="H2010">
            <v>253</v>
          </cell>
          <cell r="I2010">
            <v>37.829500000000003</v>
          </cell>
          <cell r="J2010">
            <v>-122.26445099999999</v>
          </cell>
          <cell r="K2010" t="str">
            <v>OAKLAND</v>
          </cell>
          <cell r="L2010" t="str">
            <v>ALAMEDA</v>
          </cell>
          <cell r="M2010">
            <v>2</v>
          </cell>
        </row>
        <row r="2011">
          <cell r="A2011">
            <v>56665</v>
          </cell>
          <cell r="B2011" t="str">
            <v>WEEKDAY</v>
          </cell>
          <cell r="C2011">
            <v>164</v>
          </cell>
          <cell r="D2011">
            <v>1020160</v>
          </cell>
          <cell r="E2011" t="str">
            <v>TELEGRAPH AV &amp; 40TH ST</v>
          </cell>
          <cell r="F2011">
            <v>173</v>
          </cell>
          <cell r="G2011">
            <v>80</v>
          </cell>
          <cell r="H2011">
            <v>253</v>
          </cell>
          <cell r="I2011">
            <v>37.829495000000001</v>
          </cell>
          <cell r="J2011">
            <v>-122.264319</v>
          </cell>
          <cell r="K2011" t="str">
            <v>OAKLAND</v>
          </cell>
          <cell r="L2011" t="str">
            <v>ALAMEDA</v>
          </cell>
          <cell r="M2011">
            <v>2</v>
          </cell>
        </row>
        <row r="2012">
          <cell r="A2012">
            <v>55989</v>
          </cell>
          <cell r="B2012" t="str">
            <v>WEEKDAY</v>
          </cell>
          <cell r="C2012">
            <v>303</v>
          </cell>
          <cell r="D2012">
            <v>1020210</v>
          </cell>
          <cell r="E2012" t="str">
            <v>TELEGRAPH AV &amp; 45TH ST</v>
          </cell>
          <cell r="F2012">
            <v>108</v>
          </cell>
          <cell r="G2012">
            <v>43</v>
          </cell>
          <cell r="H2012">
            <v>151</v>
          </cell>
          <cell r="I2012">
            <v>37.833230999999998</v>
          </cell>
          <cell r="J2012">
            <v>-122.263503</v>
          </cell>
          <cell r="K2012" t="str">
            <v>OAKLAND</v>
          </cell>
          <cell r="L2012" t="str">
            <v>ALAMEDA</v>
          </cell>
          <cell r="M2012">
            <v>2</v>
          </cell>
        </row>
        <row r="2013">
          <cell r="A2013">
            <v>55425</v>
          </cell>
          <cell r="B2013" t="str">
            <v>WEEKDAY</v>
          </cell>
          <cell r="C2013">
            <v>505</v>
          </cell>
          <cell r="D2013">
            <v>1020260</v>
          </cell>
          <cell r="E2013" t="str">
            <v>TELEGRAPH AV &amp; 52ND ST</v>
          </cell>
          <cell r="F2013">
            <v>55</v>
          </cell>
          <cell r="G2013">
            <v>39</v>
          </cell>
          <cell r="H2013">
            <v>95</v>
          </cell>
          <cell r="I2013">
            <v>37.838192999999997</v>
          </cell>
          <cell r="J2013">
            <v>-122.262315</v>
          </cell>
          <cell r="K2013" t="str">
            <v>OAKLAND</v>
          </cell>
          <cell r="L2013" t="str">
            <v>ALAMEDA</v>
          </cell>
          <cell r="M2013">
            <v>2</v>
          </cell>
        </row>
        <row r="2014">
          <cell r="A2014">
            <v>51815</v>
          </cell>
          <cell r="B2014" t="str">
            <v>WEEKDAY</v>
          </cell>
          <cell r="C2014">
            <v>974</v>
          </cell>
          <cell r="D2014">
            <v>1020270</v>
          </cell>
          <cell r="E2014" t="str">
            <v>TELEGRAPH AV &amp; 55TH ST</v>
          </cell>
          <cell r="F2014">
            <v>19</v>
          </cell>
          <cell r="G2014">
            <v>25</v>
          </cell>
          <cell r="H2014">
            <v>45</v>
          </cell>
          <cell r="I2014">
            <v>37.840048000000003</v>
          </cell>
          <cell r="J2014">
            <v>-122.261832</v>
          </cell>
          <cell r="K2014" t="str">
            <v>OAKLAND</v>
          </cell>
          <cell r="L2014" t="str">
            <v>ALAMEDA</v>
          </cell>
          <cell r="M2014">
            <v>2</v>
          </cell>
        </row>
        <row r="2015">
          <cell r="A2015">
            <v>51851</v>
          </cell>
          <cell r="B2015" t="str">
            <v>WEEKDAY</v>
          </cell>
          <cell r="C2015">
            <v>926</v>
          </cell>
          <cell r="D2015">
            <v>1020280</v>
          </cell>
          <cell r="E2015" t="str">
            <v>TELEGRAPH AV &amp; 55TH ST</v>
          </cell>
          <cell r="F2015">
            <v>28</v>
          </cell>
          <cell r="G2015">
            <v>20</v>
          </cell>
          <cell r="H2015">
            <v>47</v>
          </cell>
          <cell r="I2015">
            <v>37.840363000000004</v>
          </cell>
          <cell r="J2015">
            <v>-122.262018</v>
          </cell>
          <cell r="K2015" t="str">
            <v>OAKLAND</v>
          </cell>
          <cell r="L2015" t="str">
            <v>ALAMEDA</v>
          </cell>
          <cell r="M2015">
            <v>2</v>
          </cell>
        </row>
        <row r="2016">
          <cell r="A2016">
            <v>56007</v>
          </cell>
          <cell r="B2016" t="str">
            <v>WEEKDAY</v>
          </cell>
          <cell r="C2016">
            <v>1996</v>
          </cell>
          <cell r="D2016">
            <v>1020290</v>
          </cell>
          <cell r="E2016" t="str">
            <v>TELEGRAPH AV &amp; 58TH ST</v>
          </cell>
          <cell r="F2016">
            <v>10</v>
          </cell>
          <cell r="G2016">
            <v>7</v>
          </cell>
          <cell r="H2016">
            <v>18</v>
          </cell>
          <cell r="I2016">
            <v>37.843516000000001</v>
          </cell>
          <cell r="J2016">
            <v>-122.26157499999999</v>
          </cell>
          <cell r="K2016" t="str">
            <v>OAKLAND</v>
          </cell>
          <cell r="L2016" t="str">
            <v>ALAMEDA</v>
          </cell>
          <cell r="M2016">
            <v>2</v>
          </cell>
        </row>
        <row r="2017">
          <cell r="A2017">
            <v>50422</v>
          </cell>
          <cell r="B2017" t="str">
            <v>WEEKDAY</v>
          </cell>
          <cell r="C2017">
            <v>1967</v>
          </cell>
          <cell r="D2017">
            <v>1020310</v>
          </cell>
          <cell r="E2017" t="str">
            <v>TELEGRAPH AV &amp; 60TH ST</v>
          </cell>
          <cell r="F2017">
            <v>10</v>
          </cell>
          <cell r="G2017">
            <v>8</v>
          </cell>
          <cell r="H2017">
            <v>18</v>
          </cell>
          <cell r="I2017">
            <v>37.846578000000001</v>
          </cell>
          <cell r="J2017">
            <v>-122.261134</v>
          </cell>
          <cell r="K2017" t="str">
            <v>OAKLAND</v>
          </cell>
          <cell r="L2017" t="str">
            <v>ALAMEDA</v>
          </cell>
          <cell r="M2017">
            <v>2</v>
          </cell>
        </row>
        <row r="2018">
          <cell r="A2018">
            <v>55136</v>
          </cell>
          <cell r="B2018" t="str">
            <v>WEEKDAY</v>
          </cell>
          <cell r="C2018">
            <v>1033</v>
          </cell>
          <cell r="D2018">
            <v>1020320</v>
          </cell>
          <cell r="E2018" t="str">
            <v>TELEGRAPH AV &amp; 62ND ST</v>
          </cell>
          <cell r="F2018">
            <v>23</v>
          </cell>
          <cell r="G2018">
            <v>19</v>
          </cell>
          <cell r="H2018">
            <v>42</v>
          </cell>
          <cell r="I2018">
            <v>37.847873</v>
          </cell>
          <cell r="J2018">
            <v>-122.260734</v>
          </cell>
          <cell r="K2018" t="str">
            <v>OAKLAND</v>
          </cell>
          <cell r="L2018" t="str">
            <v>ALAMEDA</v>
          </cell>
          <cell r="M2018">
            <v>2</v>
          </cell>
        </row>
        <row r="2019">
          <cell r="A2019">
            <v>51123</v>
          </cell>
          <cell r="B2019" t="str">
            <v>WEEKDAY</v>
          </cell>
          <cell r="C2019">
            <v>1182</v>
          </cell>
          <cell r="D2019">
            <v>1020330</v>
          </cell>
          <cell r="E2019" t="str">
            <v>TELEGRAPH AV &amp; 62ND ST</v>
          </cell>
          <cell r="F2019">
            <v>13</v>
          </cell>
          <cell r="G2019">
            <v>23</v>
          </cell>
          <cell r="H2019">
            <v>37</v>
          </cell>
          <cell r="I2019">
            <v>37.848045999999997</v>
          </cell>
          <cell r="J2019">
            <v>-122.260946</v>
          </cell>
          <cell r="K2019" t="str">
            <v>OAKLAND</v>
          </cell>
          <cell r="L2019" t="str">
            <v>ALAMEDA</v>
          </cell>
          <cell r="M2019">
            <v>2</v>
          </cell>
        </row>
        <row r="2020">
          <cell r="A2020">
            <v>55139</v>
          </cell>
          <cell r="B2020" t="str">
            <v>WEEKDAY</v>
          </cell>
          <cell r="C2020">
            <v>2263</v>
          </cell>
          <cell r="D2020">
            <v>1020360</v>
          </cell>
          <cell r="E2020" t="str">
            <v>TELEGRAPH AV &amp; AILEEN ST</v>
          </cell>
          <cell r="F2020">
            <v>7</v>
          </cell>
          <cell r="G2020">
            <v>7</v>
          </cell>
          <cell r="H2020">
            <v>14</v>
          </cell>
          <cell r="I2020">
            <v>37.841906000000002</v>
          </cell>
          <cell r="J2020">
            <v>-122.261804</v>
          </cell>
          <cell r="K2020" t="str">
            <v>OAKLAND</v>
          </cell>
          <cell r="L2020" t="str">
            <v>ALAMEDA</v>
          </cell>
          <cell r="M2020">
            <v>2</v>
          </cell>
        </row>
        <row r="2021">
          <cell r="A2021">
            <v>55649</v>
          </cell>
          <cell r="B2021" t="str">
            <v>WEEKDAY</v>
          </cell>
          <cell r="C2021">
            <v>1616</v>
          </cell>
          <cell r="D2021">
            <v>1020370</v>
          </cell>
          <cell r="E2021" t="str">
            <v>TELEGRAPH AV &amp; AILEEN ST</v>
          </cell>
          <cell r="F2021">
            <v>10</v>
          </cell>
          <cell r="G2021">
            <v>14</v>
          </cell>
          <cell r="H2021">
            <v>24</v>
          </cell>
          <cell r="I2021">
            <v>37.841687999999998</v>
          </cell>
          <cell r="J2021">
            <v>-122.26158599999999</v>
          </cell>
          <cell r="K2021" t="str">
            <v>OAKLAND</v>
          </cell>
          <cell r="L2021" t="str">
            <v>ALAMEDA</v>
          </cell>
          <cell r="M2021">
            <v>2</v>
          </cell>
        </row>
        <row r="2022">
          <cell r="A2022">
            <v>53377</v>
          </cell>
          <cell r="B2022" t="str">
            <v>WEEKDAY</v>
          </cell>
          <cell r="C2022">
            <v>457</v>
          </cell>
          <cell r="D2022">
            <v>1020380</v>
          </cell>
          <cell r="E2022" t="str">
            <v>TELEGRAPH AV &amp; ALCATRAZ AV</v>
          </cell>
          <cell r="F2022">
            <v>50</v>
          </cell>
          <cell r="G2022">
            <v>55</v>
          </cell>
          <cell r="H2022">
            <v>105</v>
          </cell>
          <cell r="I2022">
            <v>37.850377000000002</v>
          </cell>
          <cell r="J2022">
            <v>-122.260599</v>
          </cell>
          <cell r="K2022" t="str">
            <v>OAKLAND</v>
          </cell>
          <cell r="L2022" t="str">
            <v>ALAMEDA</v>
          </cell>
          <cell r="M2022">
            <v>2</v>
          </cell>
        </row>
        <row r="2023">
          <cell r="A2023">
            <v>56646</v>
          </cell>
          <cell r="B2023" t="str">
            <v>WEEKDAY</v>
          </cell>
          <cell r="C2023">
            <v>216</v>
          </cell>
          <cell r="D2023">
            <v>1020420</v>
          </cell>
          <cell r="E2023" t="str">
            <v>TELEGRAPH AV &amp; CLAREMONT AV</v>
          </cell>
          <cell r="F2023">
            <v>87</v>
          </cell>
          <cell r="G2023">
            <v>121</v>
          </cell>
          <cell r="H2023">
            <v>208</v>
          </cell>
          <cell r="I2023">
            <v>37.838448</v>
          </cell>
          <cell r="J2023">
            <v>-122.262063</v>
          </cell>
          <cell r="K2023" t="str">
            <v>OAKLAND</v>
          </cell>
          <cell r="L2023" t="str">
            <v>ALAMEDA</v>
          </cell>
          <cell r="M2023">
            <v>2</v>
          </cell>
        </row>
        <row r="2024">
          <cell r="A2024">
            <v>55847</v>
          </cell>
          <cell r="B2024" t="str">
            <v>WEEKDAY</v>
          </cell>
          <cell r="C2024">
            <v>4870</v>
          </cell>
          <cell r="D2024">
            <v>1020570</v>
          </cell>
          <cell r="E2024" t="str">
            <v>THORNHILL DR &amp; MOUNTAIN BLVD</v>
          </cell>
          <cell r="F2024">
            <v>0</v>
          </cell>
          <cell r="G2024">
            <v>0</v>
          </cell>
          <cell r="H2024">
            <v>0</v>
          </cell>
          <cell r="I2024">
            <v>37.832630000000002</v>
          </cell>
          <cell r="J2024">
            <v>-122.214736</v>
          </cell>
          <cell r="K2024" t="str">
            <v>OAKLAND</v>
          </cell>
          <cell r="L2024" t="str">
            <v>ALAMEDA</v>
          </cell>
          <cell r="M2024">
            <v>2</v>
          </cell>
        </row>
        <row r="2025">
          <cell r="A2025">
            <v>58983</v>
          </cell>
          <cell r="B2025" t="str">
            <v>WEEKDAY</v>
          </cell>
          <cell r="C2025">
            <v>1405</v>
          </cell>
          <cell r="D2025">
            <v>1020590</v>
          </cell>
          <cell r="E2025" t="str">
            <v>THORNHILL DR &amp; MOUNTAIN BLVD</v>
          </cell>
          <cell r="F2025">
            <v>2</v>
          </cell>
          <cell r="G2025">
            <v>28</v>
          </cell>
          <cell r="H2025">
            <v>30</v>
          </cell>
          <cell r="I2025">
            <v>37.832588999999999</v>
          </cell>
          <cell r="J2025">
            <v>-122.214592</v>
          </cell>
          <cell r="K2025" t="str">
            <v>OAKLAND</v>
          </cell>
          <cell r="L2025" t="str">
            <v>ALAMEDA</v>
          </cell>
          <cell r="M2025">
            <v>2</v>
          </cell>
        </row>
        <row r="2026">
          <cell r="A2026">
            <v>51147</v>
          </cell>
          <cell r="B2026" t="str">
            <v>WEEKDAY</v>
          </cell>
          <cell r="C2026">
            <v>4067</v>
          </cell>
          <cell r="D2026">
            <v>1020810</v>
          </cell>
          <cell r="E2026" t="str">
            <v>TUNNEL RD &amp; #261</v>
          </cell>
          <cell r="F2026">
            <v>1</v>
          </cell>
          <cell r="G2026">
            <v>2</v>
          </cell>
          <cell r="H2026">
            <v>2</v>
          </cell>
          <cell r="I2026">
            <v>37.852487000000004</v>
          </cell>
          <cell r="J2026">
            <v>-122.234005</v>
          </cell>
          <cell r="K2026" t="str">
            <v>OAKLAND</v>
          </cell>
          <cell r="L2026" t="str">
            <v>ALAMEDA</v>
          </cell>
          <cell r="M2026">
            <v>2</v>
          </cell>
        </row>
        <row r="2027">
          <cell r="A2027">
            <v>58954</v>
          </cell>
          <cell r="B2027" t="str">
            <v>WEEKDAY</v>
          </cell>
          <cell r="C2027">
            <v>4298</v>
          </cell>
          <cell r="D2027">
            <v>1020820</v>
          </cell>
          <cell r="E2027" t="str">
            <v>TUNNEL RD &amp; SKYLINE BLVD</v>
          </cell>
          <cell r="F2027">
            <v>1</v>
          </cell>
          <cell r="G2027">
            <v>1</v>
          </cell>
          <cell r="H2027">
            <v>2</v>
          </cell>
          <cell r="I2027">
            <v>37.855659000000003</v>
          </cell>
          <cell r="J2027">
            <v>-122.21387300000001</v>
          </cell>
          <cell r="K2027" t="str">
            <v>OAKLAND</v>
          </cell>
          <cell r="L2027" t="str">
            <v>ALAMEDA</v>
          </cell>
          <cell r="M2027">
            <v>2</v>
          </cell>
        </row>
        <row r="2028">
          <cell r="A2028">
            <v>51174</v>
          </cell>
          <cell r="B2028" t="str">
            <v>WEEKDAY</v>
          </cell>
          <cell r="C2028">
            <v>2260</v>
          </cell>
          <cell r="D2028">
            <v>1020830</v>
          </cell>
          <cell r="E2028" t="str">
            <v>UNION ST &amp; 10TH ST</v>
          </cell>
          <cell r="F2028">
            <v>2</v>
          </cell>
          <cell r="G2028">
            <v>12</v>
          </cell>
          <cell r="H2028">
            <v>14</v>
          </cell>
          <cell r="I2028">
            <v>37.806888999999998</v>
          </cell>
          <cell r="J2028">
            <v>-122.289565</v>
          </cell>
          <cell r="K2028" t="str">
            <v>OAKLAND</v>
          </cell>
          <cell r="L2028" t="str">
            <v>ALAMEDA</v>
          </cell>
          <cell r="M2028">
            <v>2</v>
          </cell>
        </row>
        <row r="2029">
          <cell r="A2029">
            <v>52582</v>
          </cell>
          <cell r="B2029" t="str">
            <v>WEEKDAY</v>
          </cell>
          <cell r="C2029">
            <v>3690</v>
          </cell>
          <cell r="D2029">
            <v>1020840</v>
          </cell>
          <cell r="E2029" t="str">
            <v>UNION ST &amp; 7TH ST</v>
          </cell>
          <cell r="F2029">
            <v>2</v>
          </cell>
          <cell r="G2029">
            <v>2</v>
          </cell>
          <cell r="H2029">
            <v>4</v>
          </cell>
          <cell r="I2029">
            <v>37.804583999999998</v>
          </cell>
          <cell r="J2029">
            <v>-122.290217</v>
          </cell>
          <cell r="K2029" t="str">
            <v>OAKLAND</v>
          </cell>
          <cell r="L2029" t="str">
            <v>ALAMEDA</v>
          </cell>
          <cell r="M2029">
            <v>2</v>
          </cell>
        </row>
        <row r="2030">
          <cell r="A2030">
            <v>58011</v>
          </cell>
          <cell r="B2030" t="str">
            <v>WEEKDAY</v>
          </cell>
          <cell r="C2030">
            <v>3323</v>
          </cell>
          <cell r="D2030">
            <v>1020850</v>
          </cell>
          <cell r="E2030" t="str">
            <v>UNION ST &amp; 8TH ST</v>
          </cell>
          <cell r="F2030">
            <v>4</v>
          </cell>
          <cell r="G2030">
            <v>1</v>
          </cell>
          <cell r="H2030">
            <v>6</v>
          </cell>
          <cell r="I2030">
            <v>37.805509000000001</v>
          </cell>
          <cell r="J2030">
            <v>-122.28987600000001</v>
          </cell>
          <cell r="K2030" t="str">
            <v>OAKLAND</v>
          </cell>
          <cell r="L2030" t="str">
            <v>ALAMEDA</v>
          </cell>
          <cell r="M2030">
            <v>2</v>
          </cell>
        </row>
        <row r="2031">
          <cell r="A2031">
            <v>56634</v>
          </cell>
          <cell r="B2031" t="str">
            <v>WEEKDAY</v>
          </cell>
          <cell r="C2031">
            <v>2934</v>
          </cell>
          <cell r="D2031">
            <v>1020860</v>
          </cell>
          <cell r="E2031" t="str">
            <v>UNION ST &amp; 8TH ST</v>
          </cell>
          <cell r="F2031">
            <v>2</v>
          </cell>
          <cell r="G2031">
            <v>6</v>
          </cell>
          <cell r="H2031">
            <v>8</v>
          </cell>
          <cell r="I2031">
            <v>37.805140000000002</v>
          </cell>
          <cell r="J2031">
            <v>-122.290175</v>
          </cell>
          <cell r="K2031" t="str">
            <v>OAKLAND</v>
          </cell>
          <cell r="L2031" t="str">
            <v>ALAMEDA</v>
          </cell>
          <cell r="M2031">
            <v>2</v>
          </cell>
        </row>
        <row r="2032">
          <cell r="A2032">
            <v>50108</v>
          </cell>
          <cell r="B2032" t="str">
            <v>WEEKDAY</v>
          </cell>
          <cell r="C2032">
            <v>3915</v>
          </cell>
          <cell r="D2032">
            <v>1020870</v>
          </cell>
          <cell r="E2032" t="str">
            <v>BROADWAY TER &amp; URANUS AV</v>
          </cell>
          <cell r="F2032">
            <v>3</v>
          </cell>
          <cell r="G2032">
            <v>0</v>
          </cell>
          <cell r="H2032">
            <v>3</v>
          </cell>
          <cell r="I2032">
            <v>37.840983000000001</v>
          </cell>
          <cell r="J2032">
            <v>-122.215277</v>
          </cell>
          <cell r="K2032" t="str">
            <v>OAKLAND</v>
          </cell>
          <cell r="L2032" t="str">
            <v>ALAMEDA</v>
          </cell>
          <cell r="M2032">
            <v>2</v>
          </cell>
        </row>
        <row r="2033">
          <cell r="A2033">
            <v>55865</v>
          </cell>
          <cell r="B2033" t="str">
            <v>WEEKDAY</v>
          </cell>
          <cell r="C2033">
            <v>790</v>
          </cell>
          <cell r="D2033">
            <v>1020880</v>
          </cell>
          <cell r="E2033" t="str">
            <v>W GRAND AV &amp; ADELINE ST</v>
          </cell>
          <cell r="F2033">
            <v>20</v>
          </cell>
          <cell r="G2033">
            <v>35</v>
          </cell>
          <cell r="H2033">
            <v>56</v>
          </cell>
          <cell r="I2033">
            <v>37.815638</v>
          </cell>
          <cell r="J2033">
            <v>-122.28376</v>
          </cell>
          <cell r="K2033" t="str">
            <v>OAKLAND</v>
          </cell>
          <cell r="L2033" t="str">
            <v>ALAMEDA</v>
          </cell>
          <cell r="M2033">
            <v>2</v>
          </cell>
        </row>
        <row r="2034">
          <cell r="A2034">
            <v>51700</v>
          </cell>
          <cell r="B2034" t="str">
            <v>WEEKDAY</v>
          </cell>
          <cell r="C2034">
            <v>723</v>
          </cell>
          <cell r="D2034">
            <v>1020890</v>
          </cell>
          <cell r="E2034" t="str">
            <v>W GRAND AV &amp; ADELINE ST</v>
          </cell>
          <cell r="F2034">
            <v>38</v>
          </cell>
          <cell r="G2034">
            <v>25</v>
          </cell>
          <cell r="H2034">
            <v>63</v>
          </cell>
          <cell r="I2034">
            <v>37.815389000000003</v>
          </cell>
          <cell r="J2034">
            <v>-122.283737</v>
          </cell>
          <cell r="K2034" t="str">
            <v>OAKLAND</v>
          </cell>
          <cell r="L2034" t="str">
            <v>ALAMEDA</v>
          </cell>
          <cell r="M2034">
            <v>2</v>
          </cell>
        </row>
        <row r="2035">
          <cell r="A2035">
            <v>54811</v>
          </cell>
          <cell r="B2035" t="str">
            <v>WEEKDAY</v>
          </cell>
          <cell r="C2035">
            <v>1366</v>
          </cell>
          <cell r="D2035">
            <v>1020960</v>
          </cell>
          <cell r="E2035" t="str">
            <v>W GRAND AV &amp; MANDELA PKWY</v>
          </cell>
          <cell r="F2035">
            <v>22</v>
          </cell>
          <cell r="G2035">
            <v>8</v>
          </cell>
          <cell r="H2035">
            <v>31</v>
          </cell>
          <cell r="I2035">
            <v>37.816859999999998</v>
          </cell>
          <cell r="J2035">
            <v>-122.289818</v>
          </cell>
          <cell r="K2035" t="str">
            <v>OAKLAND</v>
          </cell>
          <cell r="L2035" t="str">
            <v>ALAMEDA</v>
          </cell>
          <cell r="M2035">
            <v>2</v>
          </cell>
        </row>
        <row r="2036">
          <cell r="A2036">
            <v>52585</v>
          </cell>
          <cell r="B2036" t="str">
            <v>WEEKDAY</v>
          </cell>
          <cell r="C2036">
            <v>1023</v>
          </cell>
          <cell r="D2036">
            <v>1020970</v>
          </cell>
          <cell r="E2036" t="str">
            <v>W GRAND AV &amp; MANDELA PKWY</v>
          </cell>
          <cell r="F2036">
            <v>8</v>
          </cell>
          <cell r="G2036">
            <v>35</v>
          </cell>
          <cell r="H2036">
            <v>43</v>
          </cell>
          <cell r="I2036">
            <v>37.817399999999999</v>
          </cell>
          <cell r="J2036">
            <v>-122.290263</v>
          </cell>
          <cell r="K2036" t="str">
            <v>OAKLAND</v>
          </cell>
          <cell r="L2036" t="str">
            <v>ALAMEDA</v>
          </cell>
          <cell r="M2036">
            <v>2</v>
          </cell>
        </row>
        <row r="2037">
          <cell r="A2037">
            <v>52335</v>
          </cell>
          <cell r="B2037" t="str">
            <v>WEEKDAY</v>
          </cell>
          <cell r="C2037">
            <v>631</v>
          </cell>
          <cell r="D2037">
            <v>1020980</v>
          </cell>
          <cell r="E2037" t="str">
            <v>W GRAND AV &amp; MARKET ST</v>
          </cell>
          <cell r="F2037">
            <v>25</v>
          </cell>
          <cell r="G2037">
            <v>48</v>
          </cell>
          <cell r="H2037">
            <v>73</v>
          </cell>
          <cell r="I2037">
            <v>37.814489999999999</v>
          </cell>
          <cell r="J2037">
            <v>-122.278288</v>
          </cell>
          <cell r="K2037" t="str">
            <v>OAKLAND</v>
          </cell>
          <cell r="L2037" t="str">
            <v>ALAMEDA</v>
          </cell>
          <cell r="M2037">
            <v>2</v>
          </cell>
        </row>
        <row r="2038">
          <cell r="A2038">
            <v>53535</v>
          </cell>
          <cell r="B2038" t="str">
            <v>WEEKDAY</v>
          </cell>
          <cell r="C2038">
            <v>583</v>
          </cell>
          <cell r="D2038">
            <v>1020990</v>
          </cell>
          <cell r="E2038" t="str">
            <v>W GRAND AV &amp; MARKET ST</v>
          </cell>
          <cell r="F2038">
            <v>51</v>
          </cell>
          <cell r="G2038">
            <v>30</v>
          </cell>
          <cell r="H2038">
            <v>80</v>
          </cell>
          <cell r="I2038">
            <v>37.814256</v>
          </cell>
          <cell r="J2038">
            <v>-122.27833</v>
          </cell>
          <cell r="K2038" t="str">
            <v>OAKLAND</v>
          </cell>
          <cell r="L2038" t="str">
            <v>ALAMEDA</v>
          </cell>
          <cell r="M2038">
            <v>2</v>
          </cell>
        </row>
        <row r="2039">
          <cell r="A2039">
            <v>51955</v>
          </cell>
          <cell r="B2039" t="str">
            <v>WEEKDAY</v>
          </cell>
          <cell r="C2039">
            <v>346</v>
          </cell>
          <cell r="D2039">
            <v>1021060</v>
          </cell>
          <cell r="E2039" t="str">
            <v>W MACARTHUR BLVD &amp; BROADWAY</v>
          </cell>
          <cell r="F2039">
            <v>36</v>
          </cell>
          <cell r="G2039">
            <v>96</v>
          </cell>
          <cell r="H2039">
            <v>132</v>
          </cell>
          <cell r="I2039">
            <v>37.824373000000001</v>
          </cell>
          <cell r="J2039">
            <v>-122.25832</v>
          </cell>
          <cell r="K2039" t="str">
            <v>OAKLAND</v>
          </cell>
          <cell r="L2039" t="str">
            <v>ALAMEDA</v>
          </cell>
          <cell r="M2039">
            <v>2</v>
          </cell>
        </row>
        <row r="2040">
          <cell r="A2040">
            <v>55495</v>
          </cell>
          <cell r="B2040" t="str">
            <v>WEEKDAY</v>
          </cell>
          <cell r="C2040">
            <v>1533</v>
          </cell>
          <cell r="D2040">
            <v>1021080</v>
          </cell>
          <cell r="E2040" t="str">
            <v>W MACARTHUR BLVD &amp; FAIRMOUNT</v>
          </cell>
          <cell r="F2040">
            <v>12</v>
          </cell>
          <cell r="G2040">
            <v>14</v>
          </cell>
          <cell r="H2040">
            <v>26</v>
          </cell>
          <cell r="I2040">
            <v>37.821399999999997</v>
          </cell>
          <cell r="J2040">
            <v>-122.254766</v>
          </cell>
          <cell r="K2040" t="str">
            <v>OAKLAND</v>
          </cell>
          <cell r="L2040" t="str">
            <v>ALAMEDA</v>
          </cell>
          <cell r="M2040">
            <v>2</v>
          </cell>
        </row>
        <row r="2041">
          <cell r="A2041">
            <v>54558</v>
          </cell>
          <cell r="B2041" t="str">
            <v>WEEKDAY</v>
          </cell>
          <cell r="C2041">
            <v>2105</v>
          </cell>
          <cell r="D2041">
            <v>1021090</v>
          </cell>
          <cell r="E2041" t="str">
            <v>SANTA CLARA AV &amp; HARRISON ST</v>
          </cell>
          <cell r="F2041">
            <v>11</v>
          </cell>
          <cell r="G2041">
            <v>5</v>
          </cell>
          <cell r="H2041">
            <v>16</v>
          </cell>
          <cell r="I2041">
            <v>37.819696999999998</v>
          </cell>
          <cell r="J2041">
            <v>-122.25394900000001</v>
          </cell>
          <cell r="K2041" t="str">
            <v>OAKLAND</v>
          </cell>
          <cell r="L2041" t="str">
            <v>ALAMEDA</v>
          </cell>
          <cell r="M2041">
            <v>2</v>
          </cell>
        </row>
        <row r="2042">
          <cell r="A2042">
            <v>54822</v>
          </cell>
          <cell r="B2042" t="str">
            <v>WEEKDAY</v>
          </cell>
          <cell r="C2042">
            <v>2068</v>
          </cell>
          <cell r="D2042">
            <v>1021110</v>
          </cell>
          <cell r="E2042" t="str">
            <v>W MACARTHUR BLVD &amp; MOSS AV</v>
          </cell>
          <cell r="F2042">
            <v>6</v>
          </cell>
          <cell r="G2042">
            <v>10</v>
          </cell>
          <cell r="H2042">
            <v>16</v>
          </cell>
          <cell r="I2042">
            <v>37.821258999999998</v>
          </cell>
          <cell r="J2042">
            <v>-122.254451</v>
          </cell>
          <cell r="K2042" t="str">
            <v>OAKLAND</v>
          </cell>
          <cell r="L2042" t="str">
            <v>ALAMEDA</v>
          </cell>
          <cell r="M2042">
            <v>2</v>
          </cell>
        </row>
        <row r="2043">
          <cell r="A2043">
            <v>57977</v>
          </cell>
          <cell r="B2043" t="str">
            <v>WEEKDAY</v>
          </cell>
          <cell r="C2043">
            <v>4246</v>
          </cell>
          <cell r="D2043">
            <v>1021130</v>
          </cell>
          <cell r="E2043" t="str">
            <v>W MACARTHUR BLVD &amp; PIEDMONT</v>
          </cell>
          <cell r="F2043">
            <v>0</v>
          </cell>
          <cell r="G2043">
            <v>1</v>
          </cell>
          <cell r="H2043">
            <v>2</v>
          </cell>
          <cell r="I2043">
            <v>37.823180999999998</v>
          </cell>
          <cell r="J2043">
            <v>-122.256416</v>
          </cell>
          <cell r="K2043" t="str">
            <v>OAKLAND</v>
          </cell>
          <cell r="L2043" t="str">
            <v>ALAMEDA</v>
          </cell>
          <cell r="M2043">
            <v>2</v>
          </cell>
        </row>
        <row r="2044">
          <cell r="A2044">
            <v>51018</v>
          </cell>
          <cell r="B2044" t="str">
            <v>WEEKDAY</v>
          </cell>
          <cell r="C2044">
            <v>3907</v>
          </cell>
          <cell r="D2044">
            <v>1021140</v>
          </cell>
          <cell r="E2044" t="str">
            <v>WALA VISTA AV &amp; #702</v>
          </cell>
          <cell r="F2044">
            <v>1</v>
          </cell>
          <cell r="G2044">
            <v>2</v>
          </cell>
          <cell r="H2044">
            <v>3</v>
          </cell>
          <cell r="I2044">
            <v>37.814559000000003</v>
          </cell>
          <cell r="J2044">
            <v>-122.23488</v>
          </cell>
          <cell r="K2044" t="str">
            <v>OAKLAND</v>
          </cell>
          <cell r="L2044" t="str">
            <v>ALAMEDA</v>
          </cell>
          <cell r="M2044">
            <v>2</v>
          </cell>
        </row>
        <row r="2045">
          <cell r="A2045">
            <v>57754</v>
          </cell>
          <cell r="B2045" t="str">
            <v>WEEKDAY</v>
          </cell>
          <cell r="C2045">
            <v>3901</v>
          </cell>
          <cell r="D2045">
            <v>1021160</v>
          </cell>
          <cell r="E2045" t="str">
            <v>WALA VISTA AV &amp; LAKE SHORE A</v>
          </cell>
          <cell r="F2045">
            <v>2</v>
          </cell>
          <cell r="G2045">
            <v>1</v>
          </cell>
          <cell r="H2045">
            <v>3</v>
          </cell>
          <cell r="I2045">
            <v>37.814991999999997</v>
          </cell>
          <cell r="J2045">
            <v>-122.23778900000001</v>
          </cell>
          <cell r="K2045" t="str">
            <v>OAKLAND</v>
          </cell>
          <cell r="L2045" t="str">
            <v>ALAMEDA</v>
          </cell>
          <cell r="M2045">
            <v>2</v>
          </cell>
        </row>
        <row r="2046">
          <cell r="A2046">
            <v>50466</v>
          </cell>
          <cell r="B2046" t="str">
            <v>WEEKDAY</v>
          </cell>
          <cell r="C2046">
            <v>3330</v>
          </cell>
          <cell r="D2046">
            <v>1021170</v>
          </cell>
          <cell r="E2046" t="str">
            <v>5TH ST &amp; WASHINGTON ST</v>
          </cell>
          <cell r="F2046">
            <v>3</v>
          </cell>
          <cell r="G2046">
            <v>3</v>
          </cell>
          <cell r="H2046">
            <v>5</v>
          </cell>
          <cell r="I2046">
            <v>37.798625000000001</v>
          </cell>
          <cell r="J2046">
            <v>-122.276501</v>
          </cell>
          <cell r="K2046" t="str">
            <v>OAKLAND</v>
          </cell>
          <cell r="L2046" t="str">
            <v>ALAMEDA</v>
          </cell>
          <cell r="M2046">
            <v>2</v>
          </cell>
        </row>
        <row r="2047">
          <cell r="A2047">
            <v>52417</v>
          </cell>
          <cell r="B2047" t="str">
            <v>WEEKDAY</v>
          </cell>
          <cell r="C2047">
            <v>294</v>
          </cell>
          <cell r="D2047">
            <v>1021180</v>
          </cell>
          <cell r="E2047" t="str">
            <v>WEST OAKLAND BART</v>
          </cell>
          <cell r="F2047">
            <v>72</v>
          </cell>
          <cell r="G2047">
            <v>82</v>
          </cell>
          <cell r="H2047">
            <v>154</v>
          </cell>
          <cell r="I2047">
            <v>37.804634999999998</v>
          </cell>
          <cell r="J2047">
            <v>-122.29462700000001</v>
          </cell>
          <cell r="K2047" t="str">
            <v>OAKLAND</v>
          </cell>
          <cell r="L2047" t="str">
            <v>ALAMEDA</v>
          </cell>
          <cell r="M2047">
            <v>2</v>
          </cell>
        </row>
        <row r="2048">
          <cell r="A2048">
            <v>53553</v>
          </cell>
          <cell r="B2048" t="str">
            <v>WEEKDAY</v>
          </cell>
          <cell r="C2048">
            <v>209</v>
          </cell>
          <cell r="D2048">
            <v>1021190</v>
          </cell>
          <cell r="E2048" t="str">
            <v>WEST OAKLAND BART</v>
          </cell>
          <cell r="F2048">
            <v>109</v>
          </cell>
          <cell r="G2048">
            <v>109</v>
          </cell>
          <cell r="H2048">
            <v>218</v>
          </cell>
          <cell r="I2048">
            <v>37.805097000000004</v>
          </cell>
          <cell r="J2048">
            <v>-122.29527</v>
          </cell>
          <cell r="K2048" t="str">
            <v>OAKLAND</v>
          </cell>
          <cell r="L2048" t="str">
            <v>ALAMEDA</v>
          </cell>
          <cell r="M2048">
            <v>2</v>
          </cell>
        </row>
        <row r="2049">
          <cell r="A2049">
            <v>58680</v>
          </cell>
          <cell r="B2049" t="str">
            <v>WEEKDAY</v>
          </cell>
          <cell r="C2049">
            <v>850</v>
          </cell>
          <cell r="D2049">
            <v>1021240</v>
          </cell>
          <cell r="E2049" t="str">
            <v>WOOD ST &amp; 12TH ST</v>
          </cell>
          <cell r="F2049">
            <v>19</v>
          </cell>
          <cell r="G2049">
            <v>33</v>
          </cell>
          <cell r="H2049">
            <v>52</v>
          </cell>
          <cell r="I2049">
            <v>37.81203</v>
          </cell>
          <cell r="J2049">
            <v>-122.298914</v>
          </cell>
          <cell r="K2049" t="str">
            <v>OAKLAND</v>
          </cell>
          <cell r="L2049" t="str">
            <v>ALAMEDA</v>
          </cell>
          <cell r="M2049">
            <v>2</v>
          </cell>
        </row>
        <row r="2050">
          <cell r="A2050">
            <v>58788</v>
          </cell>
          <cell r="B2050" t="str">
            <v>WEEKDAY</v>
          </cell>
          <cell r="C2050">
            <v>685</v>
          </cell>
          <cell r="D2050">
            <v>1030040</v>
          </cell>
          <cell r="E2050" t="str">
            <v>ML KING JR WAY &amp; 40TH ST</v>
          </cell>
          <cell r="F2050">
            <v>24</v>
          </cell>
          <cell r="G2050">
            <v>43</v>
          </cell>
          <cell r="H2050">
            <v>67</v>
          </cell>
          <cell r="I2050">
            <v>37.829515999999998</v>
          </cell>
          <cell r="J2050">
            <v>-122.268596</v>
          </cell>
          <cell r="K2050" t="str">
            <v>OAKLAND</v>
          </cell>
          <cell r="L2050" t="str">
            <v>ALAMEDA</v>
          </cell>
          <cell r="M2050">
            <v>2</v>
          </cell>
        </row>
        <row r="2051">
          <cell r="A2051">
            <v>59996</v>
          </cell>
          <cell r="B2051" t="str">
            <v>WEEKDAY</v>
          </cell>
          <cell r="C2051">
            <v>470</v>
          </cell>
          <cell r="D2051">
            <v>1030060</v>
          </cell>
          <cell r="E2051" t="str">
            <v>SAN PABLO AV &amp; MARKET ST</v>
          </cell>
          <cell r="F2051">
            <v>47</v>
          </cell>
          <cell r="G2051">
            <v>56</v>
          </cell>
          <cell r="H2051">
            <v>103</v>
          </cell>
          <cell r="I2051">
            <v>37.819673000000002</v>
          </cell>
          <cell r="J2051">
            <v>-122.276353</v>
          </cell>
          <cell r="K2051" t="str">
            <v>OAKLAND</v>
          </cell>
          <cell r="L2051" t="str">
            <v>ALAMEDA</v>
          </cell>
          <cell r="M2051">
            <v>2</v>
          </cell>
        </row>
        <row r="2052">
          <cell r="A2052">
            <v>56644</v>
          </cell>
          <cell r="B2052" t="str">
            <v>WEEKDAY</v>
          </cell>
          <cell r="C2052">
            <v>454</v>
          </cell>
          <cell r="D2052">
            <v>1030080</v>
          </cell>
          <cell r="E2052" t="str">
            <v>SAN PABLO AV &amp; 30TH ST</v>
          </cell>
          <cell r="F2052">
            <v>58</v>
          </cell>
          <cell r="G2052">
            <v>47</v>
          </cell>
          <cell r="H2052">
            <v>105</v>
          </cell>
          <cell r="I2052">
            <v>37.821227999999998</v>
          </cell>
          <cell r="J2052">
            <v>-122.27658599999999</v>
          </cell>
          <cell r="K2052" t="str">
            <v>OAKLAND</v>
          </cell>
          <cell r="L2052" t="str">
            <v>ALAMEDA</v>
          </cell>
          <cell r="M2052">
            <v>2</v>
          </cell>
        </row>
        <row r="2053">
          <cell r="A2053">
            <v>55335</v>
          </cell>
          <cell r="B2053" t="str">
            <v>WEEKDAY</v>
          </cell>
          <cell r="C2053">
            <v>424</v>
          </cell>
          <cell r="D2053">
            <v>1030090</v>
          </cell>
          <cell r="E2053" t="str">
            <v>SAN PABLO AV &amp; STANFORD AV</v>
          </cell>
          <cell r="F2053">
            <v>52</v>
          </cell>
          <cell r="G2053">
            <v>62</v>
          </cell>
          <cell r="H2053">
            <v>114</v>
          </cell>
          <cell r="I2053">
            <v>37.841414999999998</v>
          </cell>
          <cell r="J2053">
            <v>-122.283107</v>
          </cell>
          <cell r="K2053" t="str">
            <v>OAKLAND</v>
          </cell>
          <cell r="L2053" t="str">
            <v>ALAMEDA</v>
          </cell>
          <cell r="M2053">
            <v>2</v>
          </cell>
        </row>
        <row r="2054">
          <cell r="A2054">
            <v>50128</v>
          </cell>
          <cell r="B2054" t="str">
            <v>WEEKDAY</v>
          </cell>
          <cell r="C2054">
            <v>1450</v>
          </cell>
          <cell r="D2054">
            <v>1030120</v>
          </cell>
          <cell r="E2054" t="str">
            <v>14TH ST &amp; WILLOW ST</v>
          </cell>
          <cell r="F2054">
            <v>5</v>
          </cell>
          <cell r="G2054">
            <v>24</v>
          </cell>
          <cell r="H2054">
            <v>29</v>
          </cell>
          <cell r="I2054">
            <v>37.812660000000001</v>
          </cell>
          <cell r="J2054">
            <v>-122.296384</v>
          </cell>
          <cell r="K2054" t="str">
            <v>OAKLAND</v>
          </cell>
          <cell r="L2054" t="str">
            <v>ALAMEDA</v>
          </cell>
          <cell r="M2054">
            <v>2</v>
          </cell>
        </row>
        <row r="2055">
          <cell r="A2055">
            <v>59188</v>
          </cell>
          <cell r="B2055" t="str">
            <v>WEEKDAY</v>
          </cell>
          <cell r="C2055">
            <v>1283</v>
          </cell>
          <cell r="D2055">
            <v>1030140</v>
          </cell>
          <cell r="E2055" t="str">
            <v>14TH ST &amp; WILLOW ST</v>
          </cell>
          <cell r="F2055">
            <v>27</v>
          </cell>
          <cell r="G2055">
            <v>6</v>
          </cell>
          <cell r="H2055">
            <v>33</v>
          </cell>
          <cell r="I2055">
            <v>37.812373999999998</v>
          </cell>
          <cell r="J2055">
            <v>-122.296055</v>
          </cell>
          <cell r="K2055" t="str">
            <v>OAKLAND</v>
          </cell>
          <cell r="L2055" t="str">
            <v>ALAMEDA</v>
          </cell>
          <cell r="M2055">
            <v>2</v>
          </cell>
        </row>
        <row r="2056">
          <cell r="A2056">
            <v>52825</v>
          </cell>
          <cell r="B2056" t="str">
            <v>WEEKDAY</v>
          </cell>
          <cell r="C2056">
            <v>1190</v>
          </cell>
          <cell r="D2056">
            <v>1030150</v>
          </cell>
          <cell r="E2056" t="str">
            <v>14TH ST &amp; CENTER ST</v>
          </cell>
          <cell r="F2056">
            <v>30</v>
          </cell>
          <cell r="G2056">
            <v>6</v>
          </cell>
          <cell r="H2056">
            <v>36</v>
          </cell>
          <cell r="I2056">
            <v>37.810974999999999</v>
          </cell>
          <cell r="J2056">
            <v>-122.29258</v>
          </cell>
          <cell r="K2056" t="str">
            <v>OAKLAND</v>
          </cell>
          <cell r="L2056" t="str">
            <v>ALAMEDA</v>
          </cell>
          <cell r="M2056">
            <v>2</v>
          </cell>
        </row>
        <row r="2057">
          <cell r="A2057">
            <v>54535</v>
          </cell>
          <cell r="B2057" t="str">
            <v>WEEKDAY</v>
          </cell>
          <cell r="C2057">
            <v>2421</v>
          </cell>
          <cell r="D2057">
            <v>1030170</v>
          </cell>
          <cell r="E2057" t="str">
            <v>PERALTA ST &amp; 12TH ST</v>
          </cell>
          <cell r="F2057">
            <v>4</v>
          </cell>
          <cell r="G2057">
            <v>8</v>
          </cell>
          <cell r="H2057">
            <v>12</v>
          </cell>
          <cell r="I2057">
            <v>37.809891999999998</v>
          </cell>
          <cell r="J2057">
            <v>-122.295046</v>
          </cell>
          <cell r="K2057" t="str">
            <v>OAKLAND</v>
          </cell>
          <cell r="L2057" t="str">
            <v>ALAMEDA</v>
          </cell>
          <cell r="M2057">
            <v>2</v>
          </cell>
        </row>
        <row r="2058">
          <cell r="A2058">
            <v>58122</v>
          </cell>
          <cell r="B2058" t="str">
            <v>WEEKDAY</v>
          </cell>
          <cell r="C2058">
            <v>3277</v>
          </cell>
          <cell r="D2058">
            <v>1030180</v>
          </cell>
          <cell r="E2058" t="str">
            <v>PERALTA ST &amp; 17TH ST</v>
          </cell>
          <cell r="F2058">
            <v>3</v>
          </cell>
          <cell r="G2058">
            <v>3</v>
          </cell>
          <cell r="H2058">
            <v>6</v>
          </cell>
          <cell r="I2058">
            <v>37.813322999999997</v>
          </cell>
          <cell r="J2058">
            <v>-122.292282</v>
          </cell>
          <cell r="K2058" t="str">
            <v>OAKLAND</v>
          </cell>
          <cell r="L2058" t="str">
            <v>ALAMEDA</v>
          </cell>
          <cell r="M2058">
            <v>2</v>
          </cell>
        </row>
        <row r="2059">
          <cell r="A2059">
            <v>50280</v>
          </cell>
          <cell r="B2059" t="str">
            <v>WEEKDAY</v>
          </cell>
          <cell r="C2059">
            <v>3199</v>
          </cell>
          <cell r="D2059">
            <v>1030190</v>
          </cell>
          <cell r="E2059" t="str">
            <v>PERALTA ST &amp; 24TH ST</v>
          </cell>
          <cell r="F2059">
            <v>1</v>
          </cell>
          <cell r="G2059">
            <v>5</v>
          </cell>
          <cell r="H2059">
            <v>6</v>
          </cell>
          <cell r="I2059">
            <v>37.818213</v>
          </cell>
          <cell r="J2059">
            <v>-122.288388</v>
          </cell>
          <cell r="K2059" t="str">
            <v>OAKLAND</v>
          </cell>
          <cell r="L2059" t="str">
            <v>ALAMEDA</v>
          </cell>
          <cell r="M2059">
            <v>2</v>
          </cell>
        </row>
        <row r="2060">
          <cell r="A2060">
            <v>52459</v>
          </cell>
          <cell r="B2060" t="str">
            <v>WEEKDAY</v>
          </cell>
          <cell r="C2060">
            <v>2974</v>
          </cell>
          <cell r="D2060">
            <v>1030200</v>
          </cell>
          <cell r="E2060" t="str">
            <v>PERALTA ST &amp; 28TH ST</v>
          </cell>
          <cell r="F2060">
            <v>1</v>
          </cell>
          <cell r="G2060">
            <v>7</v>
          </cell>
          <cell r="H2060">
            <v>8</v>
          </cell>
          <cell r="I2060">
            <v>37.821052999999999</v>
          </cell>
          <cell r="J2060">
            <v>-122.286126</v>
          </cell>
          <cell r="K2060" t="str">
            <v>OAKLAND</v>
          </cell>
          <cell r="L2060" t="str">
            <v>ALAMEDA</v>
          </cell>
          <cell r="M2060">
            <v>2</v>
          </cell>
        </row>
        <row r="2061">
          <cell r="A2061">
            <v>52128</v>
          </cell>
          <cell r="B2061" t="str">
            <v>WEEKDAY</v>
          </cell>
          <cell r="C2061">
            <v>2518</v>
          </cell>
          <cell r="D2061">
            <v>1030210</v>
          </cell>
          <cell r="E2061" t="str">
            <v>PERALTA ST &amp; LOUISE ST</v>
          </cell>
          <cell r="F2061">
            <v>1</v>
          </cell>
          <cell r="G2061">
            <v>11</v>
          </cell>
          <cell r="H2061">
            <v>11</v>
          </cell>
          <cell r="I2061">
            <v>37.823222000000001</v>
          </cell>
          <cell r="J2061">
            <v>-122.28439</v>
          </cell>
          <cell r="K2061" t="str">
            <v>OAKLAND</v>
          </cell>
          <cell r="L2061" t="str">
            <v>ALAMEDA</v>
          </cell>
          <cell r="M2061">
            <v>2</v>
          </cell>
        </row>
        <row r="2062">
          <cell r="A2062">
            <v>59288</v>
          </cell>
          <cell r="B2062" t="str">
            <v>WEEKDAY</v>
          </cell>
          <cell r="C2062">
            <v>2566</v>
          </cell>
          <cell r="D2062">
            <v>1030220</v>
          </cell>
          <cell r="E2062" t="str">
            <v>PERALTA ST &amp; LOUISE ST</v>
          </cell>
          <cell r="F2062">
            <v>10</v>
          </cell>
          <cell r="G2062">
            <v>1</v>
          </cell>
          <cell r="H2062">
            <v>11</v>
          </cell>
          <cell r="I2062">
            <v>37.823566999999997</v>
          </cell>
          <cell r="J2062">
            <v>-122.284325</v>
          </cell>
          <cell r="K2062" t="str">
            <v>OAKLAND</v>
          </cell>
          <cell r="L2062" t="str">
            <v>ALAMEDA</v>
          </cell>
          <cell r="M2062">
            <v>2</v>
          </cell>
        </row>
        <row r="2063">
          <cell r="A2063">
            <v>54229</v>
          </cell>
          <cell r="B2063" t="str">
            <v>WEEKDAY</v>
          </cell>
          <cell r="C2063">
            <v>3326</v>
          </cell>
          <cell r="D2063">
            <v>1030230</v>
          </cell>
          <cell r="E2063" t="str">
            <v>PERALTA ST &amp; 28TH ST</v>
          </cell>
          <cell r="F2063">
            <v>5</v>
          </cell>
          <cell r="G2063">
            <v>1</v>
          </cell>
          <cell r="H2063">
            <v>5</v>
          </cell>
          <cell r="I2063">
            <v>37.820926</v>
          </cell>
          <cell r="J2063">
            <v>-122.286434</v>
          </cell>
          <cell r="K2063" t="str">
            <v>OAKLAND</v>
          </cell>
          <cell r="L2063" t="str">
            <v>ALAMEDA</v>
          </cell>
          <cell r="M2063">
            <v>2</v>
          </cell>
        </row>
        <row r="2064">
          <cell r="A2064">
            <v>54419</v>
          </cell>
          <cell r="B2064" t="str">
            <v>WEEKDAY</v>
          </cell>
          <cell r="C2064">
            <v>3288</v>
          </cell>
          <cell r="D2064">
            <v>1030250</v>
          </cell>
          <cell r="E2064" t="str">
            <v>MANDELA PKWY &amp; W GRAND AV</v>
          </cell>
          <cell r="F2064">
            <v>4</v>
          </cell>
          <cell r="G2064">
            <v>2</v>
          </cell>
          <cell r="H2064">
            <v>6</v>
          </cell>
          <cell r="I2064">
            <v>37.817231999999997</v>
          </cell>
          <cell r="J2064">
            <v>-122.289661</v>
          </cell>
          <cell r="K2064" t="str">
            <v>OAKLAND</v>
          </cell>
          <cell r="L2064" t="str">
            <v>ALAMEDA</v>
          </cell>
          <cell r="M2064">
            <v>2</v>
          </cell>
        </row>
        <row r="2065">
          <cell r="A2065">
            <v>59388</v>
          </cell>
          <cell r="B2065" t="str">
            <v>WEEKDAY</v>
          </cell>
          <cell r="C2065">
            <v>3516</v>
          </cell>
          <cell r="D2065">
            <v>1030260</v>
          </cell>
          <cell r="E2065" t="str">
            <v>PERALTA ST &amp; 16TH ST</v>
          </cell>
          <cell r="F2065">
            <v>2</v>
          </cell>
          <cell r="G2065">
            <v>2</v>
          </cell>
          <cell r="H2065">
            <v>4</v>
          </cell>
          <cell r="I2065">
            <v>37.812829000000001</v>
          </cell>
          <cell r="J2065">
            <v>-122.292885</v>
          </cell>
          <cell r="K2065" t="str">
            <v>OAKLAND</v>
          </cell>
          <cell r="L2065" t="str">
            <v>ALAMEDA</v>
          </cell>
          <cell r="M2065">
            <v>2</v>
          </cell>
        </row>
        <row r="2066">
          <cell r="A2066">
            <v>55458</v>
          </cell>
          <cell r="B2066" t="str">
            <v>WEEKDAY</v>
          </cell>
          <cell r="C2066">
            <v>2308</v>
          </cell>
          <cell r="D2066">
            <v>1030270</v>
          </cell>
          <cell r="E2066" t="str">
            <v>PERALTA ST &amp; 12TH ST</v>
          </cell>
          <cell r="F2066">
            <v>8</v>
          </cell>
          <cell r="G2066">
            <v>5</v>
          </cell>
          <cell r="H2066">
            <v>13</v>
          </cell>
          <cell r="I2066">
            <v>37.810147999999998</v>
          </cell>
          <cell r="J2066">
            <v>-122.295041</v>
          </cell>
          <cell r="K2066" t="str">
            <v>OAKLAND</v>
          </cell>
          <cell r="L2066" t="str">
            <v>ALAMEDA</v>
          </cell>
          <cell r="M2066">
            <v>2</v>
          </cell>
        </row>
        <row r="2067">
          <cell r="A2067">
            <v>55195</v>
          </cell>
          <cell r="B2067" t="str">
            <v>WEEKDAY</v>
          </cell>
          <cell r="C2067">
            <v>712</v>
          </cell>
          <cell r="D2067">
            <v>1030280</v>
          </cell>
          <cell r="E2067" t="str">
            <v>MARKET ST &amp; 14TH ST</v>
          </cell>
          <cell r="F2067">
            <v>39</v>
          </cell>
          <cell r="G2067">
            <v>25</v>
          </cell>
          <cell r="H2067">
            <v>64</v>
          </cell>
          <cell r="I2067">
            <v>37.807744999999997</v>
          </cell>
          <cell r="J2067">
            <v>-122.280912</v>
          </cell>
          <cell r="K2067" t="str">
            <v>OAKLAND</v>
          </cell>
          <cell r="L2067" t="str">
            <v>ALAMEDA</v>
          </cell>
          <cell r="M2067">
            <v>2</v>
          </cell>
        </row>
        <row r="2068">
          <cell r="A2068">
            <v>55727</v>
          </cell>
          <cell r="B2068" t="str">
            <v>WEEKDAY</v>
          </cell>
          <cell r="C2068">
            <v>1087</v>
          </cell>
          <cell r="D2068">
            <v>1030290</v>
          </cell>
          <cell r="E2068" t="str">
            <v>MARKET ST &amp; 16TH ST</v>
          </cell>
          <cell r="F2068">
            <v>20</v>
          </cell>
          <cell r="G2068">
            <v>20</v>
          </cell>
          <cell r="H2068">
            <v>40</v>
          </cell>
          <cell r="I2068">
            <v>37.809835999999997</v>
          </cell>
          <cell r="J2068">
            <v>-122.28014899999999</v>
          </cell>
          <cell r="K2068" t="str">
            <v>OAKLAND</v>
          </cell>
          <cell r="L2068" t="str">
            <v>ALAMEDA</v>
          </cell>
          <cell r="M2068">
            <v>2</v>
          </cell>
        </row>
        <row r="2069">
          <cell r="A2069">
            <v>55705</v>
          </cell>
          <cell r="B2069" t="str">
            <v>WEEKDAY</v>
          </cell>
          <cell r="C2069">
            <v>852</v>
          </cell>
          <cell r="D2069">
            <v>1030300</v>
          </cell>
          <cell r="E2069" t="str">
            <v>MARKET ST &amp; 16TH ST</v>
          </cell>
          <cell r="F2069">
            <v>28</v>
          </cell>
          <cell r="G2069">
            <v>23</v>
          </cell>
          <cell r="H2069">
            <v>52</v>
          </cell>
          <cell r="I2069">
            <v>37.809556000000001</v>
          </cell>
          <cell r="J2069">
            <v>-122.280539</v>
          </cell>
          <cell r="K2069" t="str">
            <v>OAKLAND</v>
          </cell>
          <cell r="L2069" t="str">
            <v>ALAMEDA</v>
          </cell>
          <cell r="M2069">
            <v>2</v>
          </cell>
        </row>
        <row r="2070">
          <cell r="A2070">
            <v>56564</v>
          </cell>
          <cell r="B2070" t="str">
            <v>WEEKDAY</v>
          </cell>
          <cell r="C2070">
            <v>1150</v>
          </cell>
          <cell r="D2070">
            <v>1030310</v>
          </cell>
          <cell r="E2070" t="str">
            <v>MARKET ST &amp; 14TH ST</v>
          </cell>
          <cell r="F2070">
            <v>10</v>
          </cell>
          <cell r="G2070">
            <v>28</v>
          </cell>
          <cell r="H2070">
            <v>37</v>
          </cell>
          <cell r="I2070">
            <v>37.807915000000001</v>
          </cell>
          <cell r="J2070">
            <v>-122.281133</v>
          </cell>
          <cell r="K2070" t="str">
            <v>OAKLAND</v>
          </cell>
          <cell r="L2070" t="str">
            <v>ALAMEDA</v>
          </cell>
          <cell r="M2070">
            <v>2</v>
          </cell>
        </row>
        <row r="2071">
          <cell r="A2071">
            <v>55474</v>
          </cell>
          <cell r="B2071" t="str">
            <v>WEEKDAY</v>
          </cell>
          <cell r="C2071">
            <v>504</v>
          </cell>
          <cell r="D2071">
            <v>1030320</v>
          </cell>
          <cell r="E2071" t="str">
            <v>MADISON ST &amp; 9TH ST</v>
          </cell>
          <cell r="F2071">
            <v>56</v>
          </cell>
          <cell r="G2071">
            <v>39</v>
          </cell>
          <cell r="H2071">
            <v>95</v>
          </cell>
          <cell r="I2071">
            <v>37.797753999999998</v>
          </cell>
          <cell r="J2071">
            <v>-122.26602200000001</v>
          </cell>
          <cell r="K2071" t="str">
            <v>OAKLAND</v>
          </cell>
          <cell r="L2071" t="str">
            <v>ALAMEDA</v>
          </cell>
          <cell r="M2071">
            <v>2</v>
          </cell>
        </row>
        <row r="2072">
          <cell r="A2072">
            <v>55711</v>
          </cell>
          <cell r="B2072" t="str">
            <v>WEEKDAY</v>
          </cell>
          <cell r="C2072">
            <v>518</v>
          </cell>
          <cell r="D2072">
            <v>1030330</v>
          </cell>
          <cell r="E2072" t="str">
            <v>BROADWAY &amp; 9TH ST</v>
          </cell>
          <cell r="F2072">
            <v>81</v>
          </cell>
          <cell r="G2072">
            <v>11</v>
          </cell>
          <cell r="H2072">
            <v>93</v>
          </cell>
          <cell r="I2072">
            <v>37.801135000000002</v>
          </cell>
          <cell r="J2072">
            <v>-122.273088</v>
          </cell>
          <cell r="K2072" t="str">
            <v>OAKLAND</v>
          </cell>
          <cell r="L2072" t="str">
            <v>ALAMEDA</v>
          </cell>
          <cell r="M2072">
            <v>2</v>
          </cell>
        </row>
        <row r="2073">
          <cell r="A2073">
            <v>55715</v>
          </cell>
          <cell r="B2073" t="str">
            <v>WEEKDAY</v>
          </cell>
          <cell r="C2073">
            <v>1887</v>
          </cell>
          <cell r="D2073">
            <v>1030490</v>
          </cell>
          <cell r="E2073" t="str">
            <v>E 27TH ST &amp; FRUITVALE AV</v>
          </cell>
          <cell r="F2073">
            <v>11</v>
          </cell>
          <cell r="G2073">
            <v>8</v>
          </cell>
          <cell r="H2073">
            <v>19</v>
          </cell>
          <cell r="I2073">
            <v>37.790683000000001</v>
          </cell>
          <cell r="J2073">
            <v>-122.220372</v>
          </cell>
          <cell r="K2073" t="str">
            <v>OAKLAND</v>
          </cell>
          <cell r="L2073" t="str">
            <v>ALAMEDA</v>
          </cell>
          <cell r="M2073">
            <v>2</v>
          </cell>
        </row>
        <row r="2074">
          <cell r="A2074">
            <v>57788</v>
          </cell>
          <cell r="B2074" t="str">
            <v>WEEKDAY</v>
          </cell>
          <cell r="C2074">
            <v>526</v>
          </cell>
          <cell r="D2074">
            <v>1030550</v>
          </cell>
          <cell r="E2074" t="str">
            <v>TELEGRAPH AV &amp; ALCATRAZ AV</v>
          </cell>
          <cell r="F2074">
            <v>47</v>
          </cell>
          <cell r="G2074">
            <v>45</v>
          </cell>
          <cell r="H2074">
            <v>92</v>
          </cell>
          <cell r="I2074">
            <v>37.850470000000001</v>
          </cell>
          <cell r="J2074">
            <v>-122.260401</v>
          </cell>
          <cell r="K2074" t="str">
            <v>OAKLAND</v>
          </cell>
          <cell r="L2074" t="str">
            <v>ALAMEDA</v>
          </cell>
          <cell r="M2074">
            <v>2</v>
          </cell>
        </row>
        <row r="2075">
          <cell r="A2075">
            <v>52145</v>
          </cell>
          <cell r="B2075" t="str">
            <v>WEEKDAY</v>
          </cell>
          <cell r="C2075">
            <v>3208</v>
          </cell>
          <cell r="D2075">
            <v>1030620</v>
          </cell>
          <cell r="E2075" t="str">
            <v>MOUNTAIN BLVD &amp; EL PATIO</v>
          </cell>
          <cell r="F2075">
            <v>6</v>
          </cell>
          <cell r="G2075">
            <v>1</v>
          </cell>
          <cell r="H2075">
            <v>6</v>
          </cell>
          <cell r="I2075">
            <v>37.817833999999998</v>
          </cell>
          <cell r="J2075">
            <v>-122.203374</v>
          </cell>
          <cell r="K2075" t="str">
            <v>OAKLAND</v>
          </cell>
          <cell r="L2075" t="str">
            <v>ALAMEDA</v>
          </cell>
          <cell r="M2075">
            <v>2</v>
          </cell>
        </row>
        <row r="2076">
          <cell r="A2076">
            <v>52640</v>
          </cell>
          <cell r="B2076" t="str">
            <v>WEEKDAY</v>
          </cell>
          <cell r="C2076">
            <v>3467</v>
          </cell>
          <cell r="D2076">
            <v>1030670</v>
          </cell>
          <cell r="E2076" t="str">
            <v>5TH ST &amp; MARKET ST</v>
          </cell>
          <cell r="F2076">
            <v>3</v>
          </cell>
          <cell r="G2076">
            <v>2</v>
          </cell>
          <cell r="H2076">
            <v>5</v>
          </cell>
          <cell r="I2076">
            <v>37.801161999999998</v>
          </cell>
          <cell r="J2076">
            <v>-122.282966</v>
          </cell>
          <cell r="K2076" t="str">
            <v>OAKLAND</v>
          </cell>
          <cell r="L2076" t="str">
            <v>ALAMEDA</v>
          </cell>
          <cell r="M2076">
            <v>2</v>
          </cell>
        </row>
        <row r="2077">
          <cell r="A2077">
            <v>58858</v>
          </cell>
          <cell r="B2077" t="str">
            <v>WEEKDAY</v>
          </cell>
          <cell r="C2077">
            <v>519</v>
          </cell>
          <cell r="D2077">
            <v>1030750</v>
          </cell>
          <cell r="E2077" t="str">
            <v>12TH ST &amp; HARRISON ST</v>
          </cell>
          <cell r="F2077">
            <v>6</v>
          </cell>
          <cell r="G2077">
            <v>86</v>
          </cell>
          <cell r="H2077">
            <v>92</v>
          </cell>
          <cell r="I2077">
            <v>37.801746999999999</v>
          </cell>
          <cell r="J2077">
            <v>-122.268908</v>
          </cell>
          <cell r="K2077" t="str">
            <v>OAKLAND</v>
          </cell>
          <cell r="L2077" t="str">
            <v>ALAMEDA</v>
          </cell>
          <cell r="M2077">
            <v>2</v>
          </cell>
        </row>
        <row r="2078">
          <cell r="A2078">
            <v>58888</v>
          </cell>
          <cell r="B2078" t="str">
            <v>WEEKDAY</v>
          </cell>
          <cell r="C2078">
            <v>121</v>
          </cell>
          <cell r="D2078">
            <v>1030760</v>
          </cell>
          <cell r="E2078" t="str">
            <v>11TH ST &amp; HARRISON ST</v>
          </cell>
          <cell r="F2078">
            <v>225</v>
          </cell>
          <cell r="G2078">
            <v>59</v>
          </cell>
          <cell r="H2078">
            <v>284</v>
          </cell>
          <cell r="I2078">
            <v>37.800615000000001</v>
          </cell>
          <cell r="J2078">
            <v>-122.268522</v>
          </cell>
          <cell r="K2078" t="str">
            <v>OAKLAND</v>
          </cell>
          <cell r="L2078" t="str">
            <v>ALAMEDA</v>
          </cell>
          <cell r="M2078">
            <v>2</v>
          </cell>
        </row>
        <row r="2079">
          <cell r="A2079">
            <v>54499</v>
          </cell>
          <cell r="B2079" t="str">
            <v>WEEKDAY</v>
          </cell>
          <cell r="C2079">
            <v>998</v>
          </cell>
          <cell r="D2079">
            <v>1030840</v>
          </cell>
          <cell r="E2079" t="str">
            <v>TELEGRAPH AV &amp; 59TH ST</v>
          </cell>
          <cell r="F2079">
            <v>23</v>
          </cell>
          <cell r="G2079">
            <v>21</v>
          </cell>
          <cell r="H2079">
            <v>44</v>
          </cell>
          <cell r="I2079">
            <v>37.844701000000001</v>
          </cell>
          <cell r="J2079">
            <v>-122.261408</v>
          </cell>
          <cell r="K2079" t="str">
            <v>OAKLAND</v>
          </cell>
          <cell r="L2079" t="str">
            <v>ALAMEDA</v>
          </cell>
          <cell r="M2079">
            <v>2</v>
          </cell>
        </row>
        <row r="2080">
          <cell r="A2080">
            <v>59991</v>
          </cell>
          <cell r="B2080" t="str">
            <v>WEEKDAY</v>
          </cell>
          <cell r="C2080">
            <v>298</v>
          </cell>
          <cell r="D2080">
            <v>1030870</v>
          </cell>
          <cell r="E2080" t="str">
            <v>TELEGRAPH AV &amp; 24TH ST</v>
          </cell>
          <cell r="F2080">
            <v>95</v>
          </cell>
          <cell r="G2080">
            <v>58</v>
          </cell>
          <cell r="H2080">
            <v>153</v>
          </cell>
          <cell r="I2080">
            <v>37.814070000000001</v>
          </cell>
          <cell r="J2080">
            <v>-122.268441</v>
          </cell>
          <cell r="K2080" t="str">
            <v>OAKLAND</v>
          </cell>
          <cell r="L2080" t="str">
            <v>ALAMEDA</v>
          </cell>
          <cell r="M2080">
            <v>2</v>
          </cell>
        </row>
        <row r="2081">
          <cell r="A2081">
            <v>58900</v>
          </cell>
          <cell r="B2081" t="str">
            <v>WEEKDAY</v>
          </cell>
          <cell r="C2081">
            <v>692</v>
          </cell>
          <cell r="D2081">
            <v>1030880</v>
          </cell>
          <cell r="E2081" t="str">
            <v>ML KING JR WAY &amp; 11TH ST</v>
          </cell>
          <cell r="F2081">
            <v>29</v>
          </cell>
          <cell r="G2081">
            <v>37</v>
          </cell>
          <cell r="H2081">
            <v>66</v>
          </cell>
          <cell r="I2081">
            <v>37.803635999999997</v>
          </cell>
          <cell r="J2081">
            <v>-122.276634</v>
          </cell>
          <cell r="K2081" t="str">
            <v>OAKLAND</v>
          </cell>
          <cell r="L2081" t="str">
            <v>ALAMEDA</v>
          </cell>
          <cell r="M2081">
            <v>2</v>
          </cell>
        </row>
        <row r="2082">
          <cell r="A2082">
            <v>54833</v>
          </cell>
          <cell r="B2082" t="str">
            <v>WEEKDAY</v>
          </cell>
          <cell r="C2082">
            <v>2571</v>
          </cell>
          <cell r="D2082">
            <v>1030890</v>
          </cell>
          <cell r="E2082" t="str">
            <v>7TH ST &amp; JEFFERSON ST</v>
          </cell>
          <cell r="F2082">
            <v>6</v>
          </cell>
          <cell r="G2082">
            <v>5</v>
          </cell>
          <cell r="H2082">
            <v>11</v>
          </cell>
          <cell r="I2082">
            <v>37.800932000000003</v>
          </cell>
          <cell r="J2082">
            <v>-122.27799899999999</v>
          </cell>
          <cell r="K2082" t="str">
            <v>OAKLAND</v>
          </cell>
          <cell r="L2082" t="str">
            <v>ALAMEDA</v>
          </cell>
          <cell r="M2082">
            <v>2</v>
          </cell>
        </row>
        <row r="2083">
          <cell r="A2083">
            <v>52247</v>
          </cell>
          <cell r="B2083" t="str">
            <v>WEEKDAY</v>
          </cell>
          <cell r="C2083">
            <v>2080</v>
          </cell>
          <cell r="D2083">
            <v>1030950</v>
          </cell>
          <cell r="E2083" t="str">
            <v>GRAND AV &amp; EUCLID AV</v>
          </cell>
          <cell r="F2083">
            <v>8</v>
          </cell>
          <cell r="G2083">
            <v>8</v>
          </cell>
          <cell r="H2083">
            <v>16</v>
          </cell>
          <cell r="I2083">
            <v>37.808501999999997</v>
          </cell>
          <cell r="J2083">
            <v>-122.251445</v>
          </cell>
          <cell r="K2083" t="str">
            <v>OAKLAND</v>
          </cell>
          <cell r="L2083" t="str">
            <v>ALAMEDA</v>
          </cell>
          <cell r="M2083">
            <v>2</v>
          </cell>
        </row>
        <row r="2084">
          <cell r="A2084">
            <v>55002</v>
          </cell>
          <cell r="B2084" t="str">
            <v>WEEKDAY</v>
          </cell>
          <cell r="C2084">
            <v>764</v>
          </cell>
          <cell r="D2084">
            <v>1030980</v>
          </cell>
          <cell r="E2084" t="str">
            <v>TELEGRAPH AV &amp; 59TH ST.</v>
          </cell>
          <cell r="F2084">
            <v>28</v>
          </cell>
          <cell r="G2084">
            <v>31</v>
          </cell>
          <cell r="H2084">
            <v>59</v>
          </cell>
          <cell r="I2084">
            <v>37.845275000000001</v>
          </cell>
          <cell r="J2084">
            <v>-122.261105</v>
          </cell>
          <cell r="K2084" t="str">
            <v>OAKLAND</v>
          </cell>
          <cell r="L2084" t="str">
            <v>ALAMEDA</v>
          </cell>
          <cell r="M2084">
            <v>2</v>
          </cell>
        </row>
        <row r="2085">
          <cell r="A2085">
            <v>56565</v>
          </cell>
          <cell r="B2085" t="str">
            <v>WEEKDAY</v>
          </cell>
          <cell r="C2085">
            <v>129</v>
          </cell>
          <cell r="D2085">
            <v>1031060</v>
          </cell>
          <cell r="E2085" t="str">
            <v>THOMAS L BERKLEY WAY</v>
          </cell>
          <cell r="F2085">
            <v>31</v>
          </cell>
          <cell r="G2085">
            <v>247</v>
          </cell>
          <cell r="H2085">
            <v>277</v>
          </cell>
          <cell r="I2085">
            <v>37.809342999999998</v>
          </cell>
          <cell r="J2085">
            <v>-122.269148</v>
          </cell>
          <cell r="K2085" t="str">
            <v>OAKLAND</v>
          </cell>
          <cell r="L2085" t="str">
            <v>ALAMEDA</v>
          </cell>
          <cell r="M2085">
            <v>2</v>
          </cell>
        </row>
        <row r="2086">
          <cell r="A2086">
            <v>55777</v>
          </cell>
          <cell r="B2086" t="str">
            <v>WEEKDAY</v>
          </cell>
          <cell r="C2086">
            <v>120</v>
          </cell>
          <cell r="D2086">
            <v>1031070</v>
          </cell>
          <cell r="E2086" t="str">
            <v>THOMAS L BERKLEY WAY &amp; TELEG</v>
          </cell>
          <cell r="F2086">
            <v>57</v>
          </cell>
          <cell r="G2086">
            <v>227</v>
          </cell>
          <cell r="H2086">
            <v>284</v>
          </cell>
          <cell r="I2086">
            <v>37.809181000000002</v>
          </cell>
          <cell r="J2086">
            <v>-122.268805</v>
          </cell>
          <cell r="K2086" t="str">
            <v>OAKLAND</v>
          </cell>
          <cell r="L2086" t="str">
            <v>ALAMEDA</v>
          </cell>
          <cell r="M2086">
            <v>2</v>
          </cell>
        </row>
        <row r="2087">
          <cell r="A2087">
            <v>54426</v>
          </cell>
          <cell r="B2087" t="str">
            <v>WEEKDAY</v>
          </cell>
          <cell r="C2087">
            <v>2103</v>
          </cell>
          <cell r="D2087">
            <v>1031080</v>
          </cell>
          <cell r="E2087" t="str">
            <v>CLAREMONT AV &amp; MYSTIC ST</v>
          </cell>
          <cell r="F2087">
            <v>14</v>
          </cell>
          <cell r="G2087">
            <v>2</v>
          </cell>
          <cell r="H2087">
            <v>16</v>
          </cell>
          <cell r="I2087">
            <v>37.850864000000001</v>
          </cell>
          <cell r="J2087">
            <v>-122.251032</v>
          </cell>
          <cell r="K2087" t="str">
            <v>OAKLAND</v>
          </cell>
          <cell r="L2087" t="str">
            <v>ALAMEDA</v>
          </cell>
          <cell r="M2087">
            <v>2</v>
          </cell>
        </row>
        <row r="2088">
          <cell r="A2088">
            <v>55563</v>
          </cell>
          <cell r="B2088" t="str">
            <v>WEEKDAY</v>
          </cell>
          <cell r="C2088">
            <v>3536</v>
          </cell>
          <cell r="D2088">
            <v>1031100</v>
          </cell>
          <cell r="E2088" t="str">
            <v>COLLEGE AV &amp; KEITH AV</v>
          </cell>
          <cell r="F2088">
            <v>2</v>
          </cell>
          <cell r="G2088">
            <v>2</v>
          </cell>
          <cell r="H2088">
            <v>4</v>
          </cell>
          <cell r="I2088">
            <v>37.844386</v>
          </cell>
          <cell r="J2088">
            <v>-122.251694</v>
          </cell>
          <cell r="K2088" t="str">
            <v>OAKLAND</v>
          </cell>
          <cell r="L2088" t="str">
            <v>ALAMEDA</v>
          </cell>
          <cell r="M2088">
            <v>2</v>
          </cell>
        </row>
        <row r="2089">
          <cell r="A2089">
            <v>53118</v>
          </cell>
          <cell r="B2089" t="str">
            <v>WEEKDAY</v>
          </cell>
          <cell r="C2089">
            <v>1676</v>
          </cell>
          <cell r="D2089">
            <v>1031110</v>
          </cell>
          <cell r="E2089" t="str">
            <v>29TH AV &amp; E 10TH ST</v>
          </cell>
          <cell r="F2089">
            <v>14</v>
          </cell>
          <cell r="G2089">
            <v>9</v>
          </cell>
          <cell r="H2089">
            <v>23</v>
          </cell>
          <cell r="I2089">
            <v>37.776691</v>
          </cell>
          <cell r="J2089">
            <v>-122.23150800000001</v>
          </cell>
          <cell r="K2089" t="str">
            <v>OAKLAND</v>
          </cell>
          <cell r="L2089" t="str">
            <v>ALAMEDA</v>
          </cell>
          <cell r="M2089">
            <v>2</v>
          </cell>
        </row>
        <row r="2090">
          <cell r="A2090">
            <v>54327</v>
          </cell>
          <cell r="B2090" t="str">
            <v>WEEKDAY</v>
          </cell>
          <cell r="C2090">
            <v>160</v>
          </cell>
          <cell r="D2090">
            <v>1031130</v>
          </cell>
          <cell r="E2090" t="str">
            <v>COLLEGE AV &amp; MILES AV</v>
          </cell>
          <cell r="F2090">
            <v>254</v>
          </cell>
          <cell r="G2090">
            <v>2</v>
          </cell>
          <cell r="H2090">
            <v>256</v>
          </cell>
          <cell r="I2090">
            <v>37.844453999999999</v>
          </cell>
          <cell r="J2090">
            <v>-122.251824</v>
          </cell>
          <cell r="K2090" t="str">
            <v>OAKLAND</v>
          </cell>
          <cell r="L2090" t="str">
            <v>ALAMEDA</v>
          </cell>
          <cell r="M2090">
            <v>2</v>
          </cell>
        </row>
        <row r="2091">
          <cell r="A2091">
            <v>55202</v>
          </cell>
          <cell r="B2091" t="str">
            <v>WEEKDAY</v>
          </cell>
          <cell r="C2091">
            <v>1579</v>
          </cell>
          <cell r="D2091">
            <v>1031160</v>
          </cell>
          <cell r="E2091" t="str">
            <v>14TH AV &amp; E 33RD ST</v>
          </cell>
          <cell r="F2091">
            <v>13</v>
          </cell>
          <cell r="G2091">
            <v>12</v>
          </cell>
          <cell r="H2091">
            <v>25</v>
          </cell>
          <cell r="I2091">
            <v>37.800159000000001</v>
          </cell>
          <cell r="J2091">
            <v>-122.22712199999999</v>
          </cell>
          <cell r="K2091" t="str">
            <v>OAKLAND</v>
          </cell>
          <cell r="L2091" t="str">
            <v>ALAMEDA</v>
          </cell>
          <cell r="M2091">
            <v>2</v>
          </cell>
        </row>
        <row r="2092">
          <cell r="A2092">
            <v>53947</v>
          </cell>
          <cell r="B2092" t="str">
            <v>WEEKDAY</v>
          </cell>
          <cell r="C2092">
            <v>2482</v>
          </cell>
          <cell r="D2092">
            <v>1031180</v>
          </cell>
          <cell r="E2092" t="str">
            <v>GRAND AV &amp; VALDEZ ST</v>
          </cell>
          <cell r="F2092">
            <v>3</v>
          </cell>
          <cell r="G2092">
            <v>9</v>
          </cell>
          <cell r="H2092">
            <v>12</v>
          </cell>
          <cell r="I2092">
            <v>37.811328000000003</v>
          </cell>
          <cell r="J2092">
            <v>-122.264492</v>
          </cell>
          <cell r="K2092" t="str">
            <v>OAKLAND</v>
          </cell>
          <cell r="L2092" t="str">
            <v>ALAMEDA</v>
          </cell>
          <cell r="M2092">
            <v>2</v>
          </cell>
        </row>
        <row r="2093">
          <cell r="A2093">
            <v>57042</v>
          </cell>
          <cell r="B2093" t="str">
            <v>WEEKDAY</v>
          </cell>
          <cell r="C2093">
            <v>327</v>
          </cell>
          <cell r="D2093">
            <v>1031220</v>
          </cell>
          <cell r="E2093" t="str">
            <v>MACARTHUR BART</v>
          </cell>
          <cell r="F2093">
            <v>53</v>
          </cell>
          <cell r="G2093">
            <v>87</v>
          </cell>
          <cell r="H2093">
            <v>140</v>
          </cell>
          <cell r="I2093">
            <v>37.829461000000002</v>
          </cell>
          <cell r="J2093">
            <v>-122.266563</v>
          </cell>
          <cell r="K2093" t="str">
            <v>OAKLAND</v>
          </cell>
          <cell r="L2093" t="str">
            <v>ALAMEDA</v>
          </cell>
          <cell r="M2093">
            <v>2</v>
          </cell>
        </row>
        <row r="2094">
          <cell r="A2094">
            <v>57046</v>
          </cell>
          <cell r="B2094" t="str">
            <v>WEEKDAY</v>
          </cell>
          <cell r="C2094">
            <v>537</v>
          </cell>
          <cell r="D2094">
            <v>1031230</v>
          </cell>
          <cell r="E2094" t="str">
            <v>MOUNTAIN BLVD &amp; MORAGA AV</v>
          </cell>
          <cell r="F2094">
            <v>53</v>
          </cell>
          <cell r="G2094">
            <v>37</v>
          </cell>
          <cell r="H2094">
            <v>90</v>
          </cell>
          <cell r="I2094">
            <v>37.825653000000003</v>
          </cell>
          <cell r="J2094">
            <v>-122.209934</v>
          </cell>
          <cell r="K2094" t="str">
            <v>OAKLAND</v>
          </cell>
          <cell r="L2094" t="str">
            <v>ALAMEDA</v>
          </cell>
          <cell r="M2094">
            <v>2</v>
          </cell>
        </row>
        <row r="2095">
          <cell r="A2095">
            <v>50197</v>
          </cell>
          <cell r="B2095" t="str">
            <v>WEEKDAY</v>
          </cell>
          <cell r="C2095">
            <v>1438</v>
          </cell>
          <cell r="D2095">
            <v>1031370</v>
          </cell>
          <cell r="E2095" t="str">
            <v>WOOD ST &amp; 8TH ST</v>
          </cell>
          <cell r="F2095">
            <v>22</v>
          </cell>
          <cell r="G2095">
            <v>7</v>
          </cell>
          <cell r="H2095">
            <v>29</v>
          </cell>
          <cell r="I2095">
            <v>37.808221000000003</v>
          </cell>
          <cell r="J2095">
            <v>-122.301807</v>
          </cell>
          <cell r="K2095" t="str">
            <v>OAKLAND</v>
          </cell>
          <cell r="L2095" t="str">
            <v>ALAMEDA</v>
          </cell>
          <cell r="M2095">
            <v>2</v>
          </cell>
        </row>
        <row r="2096">
          <cell r="A2096">
            <v>50206</v>
          </cell>
          <cell r="B2096" t="str">
            <v>WEEKDAY</v>
          </cell>
          <cell r="C2096">
            <v>869</v>
          </cell>
          <cell r="D2096">
            <v>1031420</v>
          </cell>
          <cell r="E2096" t="str">
            <v>WOOD ST &amp; 12TH ST</v>
          </cell>
          <cell r="F2096">
            <v>29</v>
          </cell>
          <cell r="G2096">
            <v>21</v>
          </cell>
          <cell r="H2096">
            <v>50</v>
          </cell>
          <cell r="I2096">
            <v>37.811726</v>
          </cell>
          <cell r="J2096">
            <v>-122.299012</v>
          </cell>
          <cell r="K2096" t="str">
            <v>OAKLAND</v>
          </cell>
          <cell r="L2096" t="str">
            <v>ALAMEDA</v>
          </cell>
          <cell r="M2096">
            <v>2</v>
          </cell>
        </row>
        <row r="2097">
          <cell r="A2097">
            <v>50207</v>
          </cell>
          <cell r="B2097" t="str">
            <v>WEEKDAY</v>
          </cell>
          <cell r="C2097">
            <v>1333</v>
          </cell>
          <cell r="D2097">
            <v>1031430</v>
          </cell>
          <cell r="E2097" t="str">
            <v>14TH &amp; JACKSON ST</v>
          </cell>
          <cell r="F2097">
            <v>13</v>
          </cell>
          <cell r="G2097">
            <v>18</v>
          </cell>
          <cell r="H2097">
            <v>32</v>
          </cell>
          <cell r="I2097">
            <v>37.802169999999997</v>
          </cell>
          <cell r="J2097">
            <v>-122.26549799999999</v>
          </cell>
          <cell r="K2097" t="str">
            <v>OAKLAND</v>
          </cell>
          <cell r="L2097" t="str">
            <v>ALAMEDA</v>
          </cell>
          <cell r="M2097">
            <v>2</v>
          </cell>
        </row>
        <row r="2098">
          <cell r="A2098">
            <v>50237</v>
          </cell>
          <cell r="B2098" t="str">
            <v>WEEKDAY</v>
          </cell>
          <cell r="C2098">
            <v>604</v>
          </cell>
          <cell r="D2098">
            <v>1031500</v>
          </cell>
          <cell r="E2098" t="str">
            <v>HARRISON ST &amp; 8TH ST</v>
          </cell>
          <cell r="F2098">
            <v>7</v>
          </cell>
          <cell r="G2098">
            <v>70</v>
          </cell>
          <cell r="H2098">
            <v>77</v>
          </cell>
          <cell r="I2098">
            <v>37.799033000000001</v>
          </cell>
          <cell r="J2098">
            <v>-122.269944</v>
          </cell>
          <cell r="K2098" t="str">
            <v>OAKLAND</v>
          </cell>
          <cell r="L2098" t="str">
            <v>ALAMEDA</v>
          </cell>
          <cell r="M2098">
            <v>2</v>
          </cell>
        </row>
        <row r="2099">
          <cell r="A2099">
            <v>50282</v>
          </cell>
          <cell r="B2099" t="str">
            <v>WEEKDAY</v>
          </cell>
          <cell r="C2099">
            <v>2277</v>
          </cell>
          <cell r="D2099">
            <v>1031520</v>
          </cell>
          <cell r="E2099" t="str">
            <v>ADELINE ST &amp; 10TH ST</v>
          </cell>
          <cell r="F2099">
            <v>2</v>
          </cell>
          <cell r="G2099">
            <v>11</v>
          </cell>
          <cell r="H2099">
            <v>14</v>
          </cell>
          <cell r="I2099">
            <v>37.806435999999998</v>
          </cell>
          <cell r="J2099">
            <v>-122.287409</v>
          </cell>
          <cell r="K2099" t="str">
            <v>OAKLAND</v>
          </cell>
          <cell r="L2099" t="str">
            <v>ALAMEDA</v>
          </cell>
          <cell r="M2099">
            <v>2</v>
          </cell>
        </row>
        <row r="2100">
          <cell r="A2100">
            <v>50285</v>
          </cell>
          <cell r="B2100" t="str">
            <v>WEEKDAY</v>
          </cell>
          <cell r="C2100">
            <v>2394</v>
          </cell>
          <cell r="D2100">
            <v>1031530</v>
          </cell>
          <cell r="E2100" t="str">
            <v>ADELINE ST &amp; 7TH ST</v>
          </cell>
          <cell r="F2100">
            <v>10</v>
          </cell>
          <cell r="G2100">
            <v>2</v>
          </cell>
          <cell r="H2100">
            <v>13</v>
          </cell>
          <cell r="I2100">
            <v>37.804223999999998</v>
          </cell>
          <cell r="J2100">
            <v>-122.28796800000001</v>
          </cell>
          <cell r="K2100" t="str">
            <v>OAKLAND</v>
          </cell>
          <cell r="L2100" t="str">
            <v>ALAMEDA</v>
          </cell>
          <cell r="M2100">
            <v>2</v>
          </cell>
        </row>
        <row r="2101">
          <cell r="A2101">
            <v>50287</v>
          </cell>
          <cell r="B2101" t="str">
            <v>WEEKDAY</v>
          </cell>
          <cell r="C2101">
            <v>2353</v>
          </cell>
          <cell r="D2101">
            <v>1031540</v>
          </cell>
          <cell r="E2101" t="str">
            <v>ADELINE ST &amp; 10TH ST</v>
          </cell>
          <cell r="F2101">
            <v>10</v>
          </cell>
          <cell r="G2101">
            <v>3</v>
          </cell>
          <cell r="H2101">
            <v>13</v>
          </cell>
          <cell r="I2101">
            <v>37.806505000000001</v>
          </cell>
          <cell r="J2101">
            <v>-122.287162</v>
          </cell>
          <cell r="K2101" t="str">
            <v>OAKLAND</v>
          </cell>
          <cell r="L2101" t="str">
            <v>ALAMEDA</v>
          </cell>
          <cell r="M2101">
            <v>2</v>
          </cell>
        </row>
        <row r="2102">
          <cell r="A2102">
            <v>50292</v>
          </cell>
          <cell r="B2102" t="str">
            <v>WEEKDAY</v>
          </cell>
          <cell r="C2102">
            <v>800</v>
          </cell>
          <cell r="D2102">
            <v>1031560</v>
          </cell>
          <cell r="E2102" t="str">
            <v>ALICE ST &amp; 2ND ST</v>
          </cell>
          <cell r="F2102">
            <v>31</v>
          </cell>
          <cell r="G2102">
            <v>24</v>
          </cell>
          <cell r="H2102">
            <v>55</v>
          </cell>
          <cell r="I2102">
            <v>37.794674000000001</v>
          </cell>
          <cell r="J2102">
            <v>-122.272249</v>
          </cell>
          <cell r="K2102" t="str">
            <v>OAKLAND</v>
          </cell>
          <cell r="L2102" t="str">
            <v>ALAMEDA</v>
          </cell>
          <cell r="M2102">
            <v>2</v>
          </cell>
        </row>
        <row r="2103">
          <cell r="A2103">
            <v>50147</v>
          </cell>
          <cell r="B2103" t="str">
            <v>WEEKDAY</v>
          </cell>
          <cell r="C2103">
            <v>541</v>
          </cell>
          <cell r="D2103">
            <v>1031610</v>
          </cell>
          <cell r="E2103" t="str">
            <v>BROADWAY &amp; W MACARTHUR BLVD</v>
          </cell>
          <cell r="F2103">
            <v>35</v>
          </cell>
          <cell r="G2103">
            <v>53</v>
          </cell>
          <cell r="H2103">
            <v>88</v>
          </cell>
          <cell r="I2103">
            <v>37.824914</v>
          </cell>
          <cell r="J2103">
            <v>-122.258184</v>
          </cell>
          <cell r="K2103" t="str">
            <v>OAKLAND</v>
          </cell>
          <cell r="L2103" t="str">
            <v>ALAMEDA</v>
          </cell>
          <cell r="M2103">
            <v>2</v>
          </cell>
        </row>
        <row r="2104">
          <cell r="A2104">
            <v>50149</v>
          </cell>
          <cell r="B2104" t="str">
            <v>WEEKDAY</v>
          </cell>
          <cell r="C2104">
            <v>931</v>
          </cell>
          <cell r="D2104">
            <v>1031620</v>
          </cell>
          <cell r="E2104" t="str">
            <v>W MACARTHUR BLVD &amp; PIEDMONT</v>
          </cell>
          <cell r="F2104">
            <v>31</v>
          </cell>
          <cell r="G2104">
            <v>16</v>
          </cell>
          <cell r="H2104">
            <v>47</v>
          </cell>
          <cell r="I2104">
            <v>37.822875000000003</v>
          </cell>
          <cell r="J2104">
            <v>-122.256424</v>
          </cell>
          <cell r="K2104" t="str">
            <v>OAKLAND</v>
          </cell>
          <cell r="L2104" t="str">
            <v>ALAMEDA</v>
          </cell>
          <cell r="M2104">
            <v>2</v>
          </cell>
        </row>
        <row r="2105">
          <cell r="A2105">
            <v>50267</v>
          </cell>
          <cell r="B2105" t="str">
            <v>WEEKDAY</v>
          </cell>
          <cell r="C2105">
            <v>1945</v>
          </cell>
          <cell r="D2105">
            <v>1031680</v>
          </cell>
          <cell r="E2105" t="str">
            <v>SHATTUCK AV &amp; 55TH ST</v>
          </cell>
          <cell r="F2105">
            <v>13</v>
          </cell>
          <cell r="G2105">
            <v>6</v>
          </cell>
          <cell r="H2105">
            <v>18</v>
          </cell>
          <cell r="I2105">
            <v>37.840690000000002</v>
          </cell>
          <cell r="J2105">
            <v>-122.264473</v>
          </cell>
          <cell r="K2105" t="str">
            <v>OAKLAND</v>
          </cell>
          <cell r="L2105" t="str">
            <v>ALAMEDA</v>
          </cell>
          <cell r="M2105">
            <v>2</v>
          </cell>
        </row>
        <row r="2106">
          <cell r="A2106">
            <v>50402</v>
          </cell>
          <cell r="B2106" t="str">
            <v>WEEKDAY</v>
          </cell>
          <cell r="C2106">
            <v>4331</v>
          </cell>
          <cell r="D2106">
            <v>1031770</v>
          </cell>
          <cell r="E2106" t="str">
            <v>BENTLEY SCHOOL</v>
          </cell>
          <cell r="F2106">
            <v>1</v>
          </cell>
          <cell r="G2106">
            <v>0</v>
          </cell>
          <cell r="H2106">
            <v>2</v>
          </cell>
          <cell r="I2106">
            <v>37.852798999999997</v>
          </cell>
          <cell r="J2106">
            <v>-122.233446</v>
          </cell>
          <cell r="K2106" t="str">
            <v>OAKLAND</v>
          </cell>
          <cell r="L2106" t="str">
            <v>ALAMEDA</v>
          </cell>
          <cell r="M2106">
            <v>2</v>
          </cell>
        </row>
        <row r="2107">
          <cell r="A2107">
            <v>50403</v>
          </cell>
          <cell r="B2107" t="str">
            <v>WEEKDAY</v>
          </cell>
          <cell r="C2107">
            <v>3925</v>
          </cell>
          <cell r="D2107">
            <v>1031780</v>
          </cell>
          <cell r="E2107" t="str">
            <v>BROADWAY &amp; 22ND ST</v>
          </cell>
          <cell r="F2107">
            <v>1</v>
          </cell>
          <cell r="G2107">
            <v>1</v>
          </cell>
          <cell r="H2107">
            <v>3</v>
          </cell>
          <cell r="I2107">
            <v>37.810814000000001</v>
          </cell>
          <cell r="J2107">
            <v>-122.267044</v>
          </cell>
          <cell r="K2107" t="str">
            <v>OAKLAND</v>
          </cell>
          <cell r="L2107" t="str">
            <v>ALAMEDA</v>
          </cell>
          <cell r="M2107">
            <v>2</v>
          </cell>
        </row>
        <row r="2108">
          <cell r="A2108">
            <v>50414</v>
          </cell>
          <cell r="B2108" t="str">
            <v>WEEKDAY</v>
          </cell>
          <cell r="C2108">
            <v>1517</v>
          </cell>
          <cell r="D2108">
            <v>1031820</v>
          </cell>
          <cell r="E2108" t="str">
            <v>2ND ST &amp; OAKLAND AMTRAK</v>
          </cell>
          <cell r="F2108">
            <v>6</v>
          </cell>
          <cell r="G2108">
            <v>20</v>
          </cell>
          <cell r="H2108">
            <v>27</v>
          </cell>
          <cell r="I2108">
            <v>37.794055</v>
          </cell>
          <cell r="J2108">
            <v>-122.271349</v>
          </cell>
          <cell r="K2108" t="str">
            <v>OAKLAND</v>
          </cell>
          <cell r="L2108" t="str">
            <v>ALAMEDA</v>
          </cell>
          <cell r="M2108">
            <v>2</v>
          </cell>
        </row>
        <row r="2109">
          <cell r="A2109">
            <v>50467</v>
          </cell>
          <cell r="B2109" t="str">
            <v>WEEKDAY</v>
          </cell>
          <cell r="C2109">
            <v>1120</v>
          </cell>
          <cell r="D2109">
            <v>1031840</v>
          </cell>
          <cell r="E2109" t="str">
            <v>WOOD ST &amp; 8TH ST</v>
          </cell>
          <cell r="F2109">
            <v>7</v>
          </cell>
          <cell r="G2109">
            <v>32</v>
          </cell>
          <cell r="H2109">
            <v>39</v>
          </cell>
          <cell r="I2109">
            <v>37.807910999999997</v>
          </cell>
          <cell r="J2109">
            <v>-122.30215099999999</v>
          </cell>
          <cell r="K2109" t="str">
            <v>OAKLAND</v>
          </cell>
          <cell r="L2109" t="str">
            <v>ALAMEDA</v>
          </cell>
          <cell r="M2109">
            <v>2</v>
          </cell>
        </row>
        <row r="2110">
          <cell r="A2110">
            <v>50474</v>
          </cell>
          <cell r="B2110" t="str">
            <v>WEEKDAY</v>
          </cell>
          <cell r="C2110">
            <v>1097</v>
          </cell>
          <cell r="D2110">
            <v>1031850</v>
          </cell>
          <cell r="E2110" t="str">
            <v>14TH ST &amp; PERALTA ST</v>
          </cell>
          <cell r="F2110">
            <v>7</v>
          </cell>
          <cell r="G2110">
            <v>33</v>
          </cell>
          <cell r="H2110">
            <v>40</v>
          </cell>
          <cell r="I2110">
            <v>37.811366999999997</v>
          </cell>
          <cell r="J2110">
            <v>-122.293724</v>
          </cell>
          <cell r="K2110" t="str">
            <v>OAKLAND</v>
          </cell>
          <cell r="L2110" t="str">
            <v>ALAMEDA</v>
          </cell>
          <cell r="M2110">
            <v>2</v>
          </cell>
        </row>
        <row r="2111">
          <cell r="A2111">
            <v>50475</v>
          </cell>
          <cell r="B2111" t="str">
            <v>WEEKDAY</v>
          </cell>
          <cell r="C2111">
            <v>1224</v>
          </cell>
          <cell r="D2111">
            <v>1031860</v>
          </cell>
          <cell r="E2111" t="str">
            <v>55TH ST &amp; ML KING JR WAY</v>
          </cell>
          <cell r="F2111">
            <v>13</v>
          </cell>
          <cell r="G2111">
            <v>22</v>
          </cell>
          <cell r="H2111">
            <v>35</v>
          </cell>
          <cell r="I2111">
            <v>37.839759999999998</v>
          </cell>
          <cell r="J2111">
            <v>-122.269161</v>
          </cell>
          <cell r="K2111" t="str">
            <v>OAKLAND</v>
          </cell>
          <cell r="L2111" t="str">
            <v>ALAMEDA</v>
          </cell>
          <cell r="M2111">
            <v>2</v>
          </cell>
        </row>
        <row r="2112">
          <cell r="A2112">
            <v>50484</v>
          </cell>
          <cell r="B2112" t="str">
            <v>WEEKDAY</v>
          </cell>
          <cell r="C2112">
            <v>111</v>
          </cell>
          <cell r="D2112">
            <v>1031890</v>
          </cell>
          <cell r="E2112" t="str">
            <v>KEITH AV &amp; COLLEGE AV</v>
          </cell>
          <cell r="F2112">
            <v>0</v>
          </cell>
          <cell r="G2112">
            <v>294</v>
          </cell>
          <cell r="H2112">
            <v>294</v>
          </cell>
          <cell r="I2112">
            <v>37.844110000000001</v>
          </cell>
          <cell r="J2112">
            <v>-122.25143799999999</v>
          </cell>
          <cell r="K2112" t="str">
            <v>OAKLAND</v>
          </cell>
          <cell r="L2112" t="str">
            <v>ALAMEDA</v>
          </cell>
          <cell r="M2112">
            <v>2</v>
          </cell>
        </row>
        <row r="2113">
          <cell r="A2113">
            <v>50546</v>
          </cell>
          <cell r="B2113" t="str">
            <v>WEEKDAY</v>
          </cell>
          <cell r="C2113">
            <v>2313</v>
          </cell>
          <cell r="D2113">
            <v>1031950</v>
          </cell>
          <cell r="E2113" t="str">
            <v>ADELINE ST &amp; 32ND ST</v>
          </cell>
          <cell r="F2113">
            <v>3</v>
          </cell>
          <cell r="G2113">
            <v>10</v>
          </cell>
          <cell r="H2113">
            <v>13</v>
          </cell>
          <cell r="I2113">
            <v>37.823658000000002</v>
          </cell>
          <cell r="J2113">
            <v>-122.280956</v>
          </cell>
          <cell r="K2113" t="str">
            <v>OAKLAND</v>
          </cell>
          <cell r="L2113" t="str">
            <v>ALAMEDA</v>
          </cell>
          <cell r="M2113">
            <v>2</v>
          </cell>
        </row>
        <row r="2114">
          <cell r="A2114">
            <v>50547</v>
          </cell>
          <cell r="B2114" t="str">
            <v>WEEKDAY</v>
          </cell>
          <cell r="C2114">
            <v>2429</v>
          </cell>
          <cell r="D2114">
            <v>1031960</v>
          </cell>
          <cell r="E2114" t="str">
            <v>ADELINE ST &amp; 35TH ST</v>
          </cell>
          <cell r="F2114">
            <v>3</v>
          </cell>
          <cell r="G2114">
            <v>9</v>
          </cell>
          <cell r="H2114">
            <v>12</v>
          </cell>
          <cell r="I2114">
            <v>37.826897000000002</v>
          </cell>
          <cell r="J2114">
            <v>-122.279802</v>
          </cell>
          <cell r="K2114" t="str">
            <v>OAKLAND</v>
          </cell>
          <cell r="L2114" t="str">
            <v>ALAMEDA</v>
          </cell>
          <cell r="M2114">
            <v>2</v>
          </cell>
        </row>
        <row r="2115">
          <cell r="A2115">
            <v>50548</v>
          </cell>
          <cell r="B2115" t="str">
            <v>WEEKDAY</v>
          </cell>
          <cell r="C2115">
            <v>2406</v>
          </cell>
          <cell r="D2115">
            <v>1031970</v>
          </cell>
          <cell r="E2115" t="str">
            <v>ADELINE ST &amp; 35TH ST</v>
          </cell>
          <cell r="F2115">
            <v>9</v>
          </cell>
          <cell r="G2115">
            <v>4</v>
          </cell>
          <cell r="H2115">
            <v>12</v>
          </cell>
          <cell r="I2115">
            <v>37.827012000000003</v>
          </cell>
          <cell r="J2115">
            <v>-122.280055</v>
          </cell>
          <cell r="K2115" t="str">
            <v>OAKLAND</v>
          </cell>
          <cell r="L2115" t="str">
            <v>ALAMEDA</v>
          </cell>
          <cell r="M2115">
            <v>2</v>
          </cell>
        </row>
        <row r="2116">
          <cell r="A2116">
            <v>50549</v>
          </cell>
          <cell r="B2116" t="str">
            <v>WEEKDAY</v>
          </cell>
          <cell r="C2116">
            <v>2618</v>
          </cell>
          <cell r="D2116">
            <v>1031990</v>
          </cell>
          <cell r="E2116" t="str">
            <v>ADELINE ST &amp; 32ND ST</v>
          </cell>
          <cell r="F2116">
            <v>7</v>
          </cell>
          <cell r="G2116">
            <v>3</v>
          </cell>
          <cell r="H2116">
            <v>10</v>
          </cell>
          <cell r="I2116">
            <v>37.823579000000002</v>
          </cell>
          <cell r="J2116">
            <v>-122.281189</v>
          </cell>
          <cell r="K2116" t="str">
            <v>OAKLAND</v>
          </cell>
          <cell r="L2116" t="str">
            <v>ALAMEDA</v>
          </cell>
          <cell r="M2116">
            <v>2</v>
          </cell>
        </row>
        <row r="2117">
          <cell r="A2117">
            <v>50602</v>
          </cell>
          <cell r="B2117" t="str">
            <v>WEEKDAY</v>
          </cell>
          <cell r="C2117">
            <v>2691</v>
          </cell>
          <cell r="D2117">
            <v>1032070</v>
          </cell>
          <cell r="E2117" t="str">
            <v>ML KING JR WAY &amp; 55TH ST</v>
          </cell>
          <cell r="F2117">
            <v>3</v>
          </cell>
          <cell r="G2117">
            <v>7</v>
          </cell>
          <cell r="H2117">
            <v>10</v>
          </cell>
          <cell r="I2117">
            <v>37.840068000000002</v>
          </cell>
          <cell r="J2117">
            <v>-122.269552</v>
          </cell>
          <cell r="K2117" t="str">
            <v>OAKLAND</v>
          </cell>
          <cell r="L2117" t="str">
            <v>ALAMEDA</v>
          </cell>
          <cell r="M2117">
            <v>2</v>
          </cell>
        </row>
        <row r="2118">
          <cell r="A2118">
            <v>50632</v>
          </cell>
          <cell r="B2118" t="str">
            <v>WEEKDAY</v>
          </cell>
          <cell r="C2118">
            <v>606</v>
          </cell>
          <cell r="D2118">
            <v>1032100</v>
          </cell>
          <cell r="E2118" t="str">
            <v>SAN PABLO AV &amp; 32ND ST</v>
          </cell>
          <cell r="F2118">
            <v>38</v>
          </cell>
          <cell r="G2118">
            <v>39</v>
          </cell>
          <cell r="H2118">
            <v>77</v>
          </cell>
          <cell r="I2118">
            <v>37.822594000000002</v>
          </cell>
          <cell r="J2118">
            <v>-122.277293</v>
          </cell>
          <cell r="K2118" t="str">
            <v>OAKLAND</v>
          </cell>
          <cell r="L2118" t="str">
            <v>ALAMEDA</v>
          </cell>
          <cell r="M2118">
            <v>2</v>
          </cell>
        </row>
        <row r="2119">
          <cell r="A2119">
            <v>50735</v>
          </cell>
          <cell r="B2119" t="str">
            <v>WEEKDAY</v>
          </cell>
          <cell r="C2119">
            <v>1630</v>
          </cell>
          <cell r="D2119">
            <v>1032190</v>
          </cell>
          <cell r="E2119" t="str">
            <v>LAKESHORE AV &amp; FOOTHILL BLVD</v>
          </cell>
          <cell r="F2119">
            <v>11</v>
          </cell>
          <cell r="G2119">
            <v>13</v>
          </cell>
          <cell r="H2119">
            <v>24</v>
          </cell>
          <cell r="I2119">
            <v>37.800029000000002</v>
          </cell>
          <cell r="J2119">
            <v>-122.254811</v>
          </cell>
          <cell r="K2119" t="str">
            <v>OAKLAND</v>
          </cell>
          <cell r="L2119" t="str">
            <v>ALAMEDA</v>
          </cell>
          <cell r="M2119">
            <v>2</v>
          </cell>
        </row>
        <row r="2120">
          <cell r="A2120">
            <v>50743</v>
          </cell>
          <cell r="B2120" t="str">
            <v>WEEKDAY</v>
          </cell>
          <cell r="C2120">
            <v>1068</v>
          </cell>
          <cell r="D2120">
            <v>1032220</v>
          </cell>
          <cell r="E2120" t="str">
            <v>MARKET ST &amp; W GRAND AV</v>
          </cell>
          <cell r="F2120">
            <v>17</v>
          </cell>
          <cell r="G2120">
            <v>23</v>
          </cell>
          <cell r="H2120">
            <v>41</v>
          </cell>
          <cell r="I2120">
            <v>37.814748000000002</v>
          </cell>
          <cell r="J2120">
            <v>-122.27849000000001</v>
          </cell>
          <cell r="K2120" t="str">
            <v>OAKLAND</v>
          </cell>
          <cell r="L2120" t="str">
            <v>ALAMEDA</v>
          </cell>
          <cell r="M2120">
            <v>2</v>
          </cell>
        </row>
        <row r="2121">
          <cell r="A2121">
            <v>52940</v>
          </cell>
          <cell r="B2121" t="str">
            <v>WEEKDAY</v>
          </cell>
          <cell r="C2121">
            <v>5005</v>
          </cell>
          <cell r="D2121">
            <v>1100020</v>
          </cell>
          <cell r="E2121" t="str">
            <v>CROCKER AV &amp; FARRAGUT AV</v>
          </cell>
          <cell r="F2121">
            <v>0</v>
          </cell>
          <cell r="G2121">
            <v>0</v>
          </cell>
          <cell r="H2121">
            <v>0</v>
          </cell>
          <cell r="I2121">
            <v>37.816809999999997</v>
          </cell>
          <cell r="J2121">
            <v>-122.22517000000001</v>
          </cell>
          <cell r="K2121" t="str">
            <v>PIEDMONT</v>
          </cell>
          <cell r="L2121" t="str">
            <v>ALAMEDA</v>
          </cell>
          <cell r="M2121">
            <v>2</v>
          </cell>
        </row>
        <row r="2122">
          <cell r="A2122">
            <v>53140</v>
          </cell>
          <cell r="B2122" t="str">
            <v>WEEKDAY</v>
          </cell>
          <cell r="C2122">
            <v>5005</v>
          </cell>
          <cell r="D2122">
            <v>1100030</v>
          </cell>
          <cell r="E2122" t="str">
            <v>CROCKER AV &amp; FARRAGUT AV</v>
          </cell>
          <cell r="F2122">
            <v>0</v>
          </cell>
          <cell r="G2122">
            <v>0</v>
          </cell>
          <cell r="H2122">
            <v>0</v>
          </cell>
          <cell r="I2122">
            <v>37.816794999999999</v>
          </cell>
          <cell r="J2122">
            <v>-122.22526499999999</v>
          </cell>
          <cell r="K2122" t="str">
            <v>PIEDMONT</v>
          </cell>
          <cell r="L2122" t="str">
            <v>ALAMEDA</v>
          </cell>
          <cell r="M2122">
            <v>2</v>
          </cell>
        </row>
        <row r="2123">
          <cell r="A2123">
            <v>53403</v>
          </cell>
          <cell r="B2123" t="str">
            <v>WEEKDAY</v>
          </cell>
          <cell r="C2123">
            <v>4886</v>
          </cell>
          <cell r="D2123">
            <v>1100040</v>
          </cell>
          <cell r="E2123" t="str">
            <v>CROCKER AV &amp; HAMPTON RD</v>
          </cell>
          <cell r="F2123">
            <v>0</v>
          </cell>
          <cell r="G2123">
            <v>0</v>
          </cell>
          <cell r="H2123">
            <v>0</v>
          </cell>
          <cell r="I2123">
            <v>37.819459999999999</v>
          </cell>
          <cell r="J2123">
            <v>-122.22532699999999</v>
          </cell>
          <cell r="K2123" t="str">
            <v>PIEDMONT</v>
          </cell>
          <cell r="L2123" t="str">
            <v>ALAMEDA</v>
          </cell>
          <cell r="M2123">
            <v>2</v>
          </cell>
        </row>
        <row r="2124">
          <cell r="A2124">
            <v>53405</v>
          </cell>
          <cell r="B2124" t="str">
            <v>WEEKDAY</v>
          </cell>
          <cell r="C2124">
            <v>4148</v>
          </cell>
          <cell r="D2124">
            <v>1100050</v>
          </cell>
          <cell r="E2124" t="str">
            <v>CROCKER AV &amp; HAMPTON RD</v>
          </cell>
          <cell r="F2124">
            <v>0</v>
          </cell>
          <cell r="G2124">
            <v>2</v>
          </cell>
          <cell r="H2124">
            <v>2</v>
          </cell>
          <cell r="I2124">
            <v>37.818629999999999</v>
          </cell>
          <cell r="J2124">
            <v>-122.22517000000001</v>
          </cell>
          <cell r="K2124" t="str">
            <v>PIEDMONT</v>
          </cell>
          <cell r="L2124" t="str">
            <v>ALAMEDA</v>
          </cell>
          <cell r="M2124">
            <v>2</v>
          </cell>
        </row>
        <row r="2125">
          <cell r="A2125">
            <v>53415</v>
          </cell>
          <cell r="B2125" t="str">
            <v>WEEKDAY</v>
          </cell>
          <cell r="C2125">
            <v>4148</v>
          </cell>
          <cell r="D2125">
            <v>1100060</v>
          </cell>
          <cell r="E2125" t="str">
            <v>CROCKER AV &amp; LINCOLN AV</v>
          </cell>
          <cell r="F2125">
            <v>0</v>
          </cell>
          <cell r="G2125">
            <v>2</v>
          </cell>
          <cell r="H2125">
            <v>2</v>
          </cell>
          <cell r="I2125">
            <v>37.821064999999997</v>
          </cell>
          <cell r="J2125">
            <v>-122.225645</v>
          </cell>
          <cell r="K2125" t="str">
            <v>PIEDMONT</v>
          </cell>
          <cell r="L2125" t="str">
            <v>ALAMEDA</v>
          </cell>
          <cell r="M2125">
            <v>2</v>
          </cell>
        </row>
        <row r="2126">
          <cell r="A2126">
            <v>53425</v>
          </cell>
          <cell r="B2126" t="str">
            <v>WEEKDAY</v>
          </cell>
          <cell r="C2126">
            <v>4825</v>
          </cell>
          <cell r="D2126">
            <v>1100070</v>
          </cell>
          <cell r="E2126" t="str">
            <v>CROCKER AV &amp; LINCOLN AV</v>
          </cell>
          <cell r="F2126">
            <v>0</v>
          </cell>
          <cell r="G2126">
            <v>0</v>
          </cell>
          <cell r="H2126">
            <v>0</v>
          </cell>
          <cell r="I2126">
            <v>37.821081999999997</v>
          </cell>
          <cell r="J2126">
            <v>-122.225971</v>
          </cell>
          <cell r="K2126" t="str">
            <v>PIEDMONT</v>
          </cell>
          <cell r="L2126" t="str">
            <v>ALAMEDA</v>
          </cell>
          <cell r="M2126">
            <v>2</v>
          </cell>
        </row>
        <row r="2127">
          <cell r="A2127">
            <v>53463</v>
          </cell>
          <cell r="B2127" t="str">
            <v>WEEKDAY</v>
          </cell>
          <cell r="C2127">
            <v>4444</v>
          </cell>
          <cell r="D2127">
            <v>1100080</v>
          </cell>
          <cell r="E2127" t="str">
            <v>CROCKER AV &amp; WOODLAND WAY</v>
          </cell>
          <cell r="F2127">
            <v>1</v>
          </cell>
          <cell r="G2127">
            <v>0</v>
          </cell>
          <cell r="H2127">
            <v>1</v>
          </cell>
          <cell r="I2127">
            <v>37.818254000000003</v>
          </cell>
          <cell r="J2127">
            <v>-122.225264</v>
          </cell>
          <cell r="K2127" t="str">
            <v>PIEDMONT</v>
          </cell>
          <cell r="L2127" t="str">
            <v>ALAMEDA</v>
          </cell>
          <cell r="M2127">
            <v>2</v>
          </cell>
        </row>
        <row r="2128">
          <cell r="A2128">
            <v>50680</v>
          </cell>
          <cell r="B2128" t="str">
            <v>WEEKDAY</v>
          </cell>
          <cell r="C2128">
            <v>3924</v>
          </cell>
          <cell r="D2128">
            <v>1100100</v>
          </cell>
          <cell r="E2128" t="str">
            <v>GRAND AV &amp; FAIRVIEW AV</v>
          </cell>
          <cell r="F2128">
            <v>2</v>
          </cell>
          <cell r="G2128">
            <v>1</v>
          </cell>
          <cell r="H2128">
            <v>3</v>
          </cell>
          <cell r="I2128">
            <v>37.820070999999999</v>
          </cell>
          <cell r="J2128">
            <v>-122.244226</v>
          </cell>
          <cell r="K2128" t="str">
            <v>PIEDMONT</v>
          </cell>
          <cell r="L2128" t="str">
            <v>ALAMEDA</v>
          </cell>
          <cell r="M2128">
            <v>2</v>
          </cell>
        </row>
        <row r="2129">
          <cell r="A2129">
            <v>50820</v>
          </cell>
          <cell r="B2129" t="str">
            <v>WEEKDAY</v>
          </cell>
          <cell r="C2129">
            <v>4065</v>
          </cell>
          <cell r="D2129">
            <v>1100110</v>
          </cell>
          <cell r="E2129" t="str">
            <v>GRAND AV &amp; SUNNYSIDE AV</v>
          </cell>
          <cell r="F2129">
            <v>1</v>
          </cell>
          <cell r="G2129">
            <v>1</v>
          </cell>
          <cell r="H2129">
            <v>2</v>
          </cell>
          <cell r="I2129">
            <v>37.820571999999999</v>
          </cell>
          <cell r="J2129">
            <v>-122.244291</v>
          </cell>
          <cell r="K2129" t="str">
            <v>PIEDMONT</v>
          </cell>
          <cell r="L2129" t="str">
            <v>ALAMEDA</v>
          </cell>
          <cell r="M2129">
            <v>2</v>
          </cell>
        </row>
        <row r="2130">
          <cell r="A2130">
            <v>53940</v>
          </cell>
          <cell r="B2130" t="str">
            <v>WEEKDAY</v>
          </cell>
          <cell r="C2130">
            <v>3793</v>
          </cell>
          <cell r="D2130">
            <v>1100240</v>
          </cell>
          <cell r="E2130" t="str">
            <v>HIGHLAND AV &amp; BLAIR AV</v>
          </cell>
          <cell r="F2130">
            <v>3</v>
          </cell>
          <cell r="G2130">
            <v>1</v>
          </cell>
          <cell r="H2130">
            <v>3</v>
          </cell>
          <cell r="I2130">
            <v>37.827581000000002</v>
          </cell>
          <cell r="J2130">
            <v>-122.233704</v>
          </cell>
          <cell r="K2130" t="str">
            <v>PIEDMONT</v>
          </cell>
          <cell r="L2130" t="str">
            <v>ALAMEDA</v>
          </cell>
          <cell r="M2130">
            <v>2</v>
          </cell>
        </row>
        <row r="2131">
          <cell r="A2131">
            <v>50860</v>
          </cell>
          <cell r="B2131" t="str">
            <v>WEEKDAY</v>
          </cell>
          <cell r="C2131">
            <v>3555</v>
          </cell>
          <cell r="D2131">
            <v>1100250</v>
          </cell>
          <cell r="E2131" t="str">
            <v>HIGHLAND AV &amp; CRAIG AV</v>
          </cell>
          <cell r="F2131">
            <v>3</v>
          </cell>
          <cell r="G2131">
            <v>1</v>
          </cell>
          <cell r="H2131">
            <v>4</v>
          </cell>
          <cell r="I2131">
            <v>37.825462000000002</v>
          </cell>
          <cell r="J2131">
            <v>-122.233355</v>
          </cell>
          <cell r="K2131" t="str">
            <v>PIEDMONT</v>
          </cell>
          <cell r="L2131" t="str">
            <v>ALAMEDA</v>
          </cell>
          <cell r="M2131">
            <v>2</v>
          </cell>
        </row>
        <row r="2132">
          <cell r="A2132">
            <v>56046</v>
          </cell>
          <cell r="B2132" t="str">
            <v>WEEKDAY</v>
          </cell>
          <cell r="C2132">
            <v>4893</v>
          </cell>
          <cell r="D2132">
            <v>1100260</v>
          </cell>
          <cell r="E2132" t="str">
            <v>HIGHLAND AV &amp; GUILFORD RD</v>
          </cell>
          <cell r="F2132">
            <v>0</v>
          </cell>
          <cell r="G2132">
            <v>0</v>
          </cell>
          <cell r="H2132">
            <v>0</v>
          </cell>
          <cell r="I2132">
            <v>37.822524999999999</v>
          </cell>
          <cell r="J2132">
            <v>-122.229197</v>
          </cell>
          <cell r="K2132" t="str">
            <v>PIEDMONT</v>
          </cell>
          <cell r="L2132" t="str">
            <v>ALAMEDA</v>
          </cell>
          <cell r="M2132">
            <v>2</v>
          </cell>
        </row>
        <row r="2133">
          <cell r="A2133">
            <v>56064</v>
          </cell>
          <cell r="B2133" t="str">
            <v>WEEKDAY</v>
          </cell>
          <cell r="C2133">
            <v>5005</v>
          </cell>
          <cell r="D2133">
            <v>1100270</v>
          </cell>
          <cell r="E2133" t="str">
            <v>HIGHLAND AV &amp; GUILFORD RD</v>
          </cell>
          <cell r="F2133">
            <v>0</v>
          </cell>
          <cell r="G2133">
            <v>0</v>
          </cell>
          <cell r="H2133">
            <v>0</v>
          </cell>
          <cell r="I2133">
            <v>37.823261000000002</v>
          </cell>
          <cell r="J2133">
            <v>-122.229597</v>
          </cell>
          <cell r="K2133" t="str">
            <v>PIEDMONT</v>
          </cell>
          <cell r="L2133" t="str">
            <v>ALAMEDA</v>
          </cell>
          <cell r="M2133">
            <v>2</v>
          </cell>
        </row>
        <row r="2134">
          <cell r="A2134">
            <v>56146</v>
          </cell>
          <cell r="B2134" t="str">
            <v>WEEKDAY</v>
          </cell>
          <cell r="C2134">
            <v>4189</v>
          </cell>
          <cell r="D2134">
            <v>1100290</v>
          </cell>
          <cell r="E2134" t="str">
            <v>HIGHLAND AV &amp; MORAGA AV</v>
          </cell>
          <cell r="F2134">
            <v>2</v>
          </cell>
          <cell r="G2134">
            <v>0</v>
          </cell>
          <cell r="H2134">
            <v>2</v>
          </cell>
          <cell r="I2134">
            <v>37.829497000000003</v>
          </cell>
          <cell r="J2134">
            <v>-122.23481</v>
          </cell>
          <cell r="K2134" t="str">
            <v>PIEDMONT</v>
          </cell>
          <cell r="L2134" t="str">
            <v>ALAMEDA</v>
          </cell>
          <cell r="M2134">
            <v>2</v>
          </cell>
        </row>
        <row r="2135">
          <cell r="A2135">
            <v>56164</v>
          </cell>
          <cell r="B2135" t="str">
            <v>WEEKDAY</v>
          </cell>
          <cell r="C2135">
            <v>4893</v>
          </cell>
          <cell r="D2135">
            <v>1100300</v>
          </cell>
          <cell r="E2135" t="str">
            <v>HIGHLAND AV &amp; OAKLAND AV</v>
          </cell>
          <cell r="F2135">
            <v>0</v>
          </cell>
          <cell r="G2135">
            <v>0</v>
          </cell>
          <cell r="H2135">
            <v>0</v>
          </cell>
          <cell r="I2135">
            <v>37.826324999999997</v>
          </cell>
          <cell r="J2135">
            <v>-122.23306700000001</v>
          </cell>
          <cell r="K2135" t="str">
            <v>PIEDMONT</v>
          </cell>
          <cell r="L2135" t="str">
            <v>ALAMEDA</v>
          </cell>
          <cell r="M2135">
            <v>2</v>
          </cell>
        </row>
        <row r="2136">
          <cell r="A2136">
            <v>56242</v>
          </cell>
          <cell r="B2136" t="str">
            <v>WEEKDAY</v>
          </cell>
          <cell r="C2136">
            <v>5005</v>
          </cell>
          <cell r="D2136">
            <v>1100320</v>
          </cell>
          <cell r="E2136" t="str">
            <v>HIGHLAND AV &amp; PARK WAY</v>
          </cell>
          <cell r="F2136">
            <v>0</v>
          </cell>
          <cell r="G2136">
            <v>0</v>
          </cell>
          <cell r="H2136">
            <v>0</v>
          </cell>
          <cell r="I2136">
            <v>37.828763000000002</v>
          </cell>
          <cell r="J2136">
            <v>-122.234375</v>
          </cell>
          <cell r="K2136" t="str">
            <v>PIEDMONT</v>
          </cell>
          <cell r="L2136" t="str">
            <v>ALAMEDA</v>
          </cell>
          <cell r="M2136">
            <v>2</v>
          </cell>
        </row>
        <row r="2137">
          <cell r="A2137">
            <v>56264</v>
          </cell>
          <cell r="B2137" t="str">
            <v>WEEKDAY</v>
          </cell>
          <cell r="C2137">
            <v>5005</v>
          </cell>
          <cell r="D2137">
            <v>1100340</v>
          </cell>
          <cell r="E2137" t="str">
            <v>HIGHLAND AV &amp; SHERIDAN AV</v>
          </cell>
          <cell r="F2137">
            <v>0</v>
          </cell>
          <cell r="G2137">
            <v>0</v>
          </cell>
          <cell r="H2137">
            <v>0</v>
          </cell>
          <cell r="I2137">
            <v>37.822659999999999</v>
          </cell>
          <cell r="J2137">
            <v>-122.22938000000001</v>
          </cell>
          <cell r="K2137" t="str">
            <v>PIEDMONT</v>
          </cell>
          <cell r="L2137" t="str">
            <v>ALAMEDA</v>
          </cell>
          <cell r="M2137">
            <v>2</v>
          </cell>
        </row>
        <row r="2138">
          <cell r="A2138">
            <v>56364</v>
          </cell>
          <cell r="B2138" t="str">
            <v>WEEKDAY</v>
          </cell>
          <cell r="C2138">
            <v>1126</v>
          </cell>
          <cell r="D2138">
            <v>1100350</v>
          </cell>
          <cell r="E2138" t="str">
            <v>HIGHLAND AV &amp; VISTA AV</v>
          </cell>
          <cell r="F2138">
            <v>2</v>
          </cell>
          <cell r="G2138">
            <v>37</v>
          </cell>
          <cell r="H2138">
            <v>39</v>
          </cell>
          <cell r="I2138">
            <v>37.825011000000003</v>
          </cell>
          <cell r="J2138">
            <v>-122.232274</v>
          </cell>
          <cell r="K2138" t="str">
            <v>PIEDMONT</v>
          </cell>
          <cell r="L2138" t="str">
            <v>ALAMEDA</v>
          </cell>
          <cell r="M2138">
            <v>2</v>
          </cell>
        </row>
        <row r="2139">
          <cell r="A2139">
            <v>59988</v>
          </cell>
          <cell r="B2139" t="str">
            <v>WEEKDAY</v>
          </cell>
          <cell r="C2139">
            <v>695</v>
          </cell>
          <cell r="D2139">
            <v>1100360</v>
          </cell>
          <cell r="E2139" t="str">
            <v>HIGHLAND WAY &amp; HIGHLAND AV</v>
          </cell>
          <cell r="F2139">
            <v>44</v>
          </cell>
          <cell r="G2139">
            <v>21</v>
          </cell>
          <cell r="H2139">
            <v>65</v>
          </cell>
          <cell r="I2139">
            <v>37.824976999999997</v>
          </cell>
          <cell r="J2139">
            <v>-122.232741</v>
          </cell>
          <cell r="K2139" t="str">
            <v>PIEDMONT</v>
          </cell>
          <cell r="L2139" t="str">
            <v>ALAMEDA</v>
          </cell>
          <cell r="M2139">
            <v>2</v>
          </cell>
        </row>
        <row r="2140">
          <cell r="A2140">
            <v>54429</v>
          </cell>
          <cell r="B2140" t="str">
            <v>WEEKDAY</v>
          </cell>
          <cell r="C2140">
            <v>3336</v>
          </cell>
          <cell r="D2140">
            <v>1100400</v>
          </cell>
          <cell r="E2140" t="str">
            <v>LINDA AV &amp; GRAND AV</v>
          </cell>
          <cell r="F2140">
            <v>3</v>
          </cell>
          <cell r="G2140">
            <v>2</v>
          </cell>
          <cell r="H2140">
            <v>5</v>
          </cell>
          <cell r="I2140">
            <v>37.821697999999998</v>
          </cell>
          <cell r="J2140">
            <v>-122.244164</v>
          </cell>
          <cell r="K2140" t="str">
            <v>PIEDMONT</v>
          </cell>
          <cell r="L2140" t="str">
            <v>ALAMEDA</v>
          </cell>
          <cell r="M2140">
            <v>2</v>
          </cell>
        </row>
        <row r="2141">
          <cell r="A2141">
            <v>53280</v>
          </cell>
          <cell r="B2141" t="str">
            <v>WEEKDAY</v>
          </cell>
          <cell r="C2141">
            <v>3378</v>
          </cell>
          <cell r="D2141">
            <v>1100410</v>
          </cell>
          <cell r="E2141" t="str">
            <v>LINDA AV &amp; GRAND AV</v>
          </cell>
          <cell r="F2141">
            <v>2</v>
          </cell>
          <cell r="G2141">
            <v>3</v>
          </cell>
          <cell r="H2141">
            <v>5</v>
          </cell>
          <cell r="I2141">
            <v>37.821533000000002</v>
          </cell>
          <cell r="J2141">
            <v>-122.24405299999999</v>
          </cell>
          <cell r="K2141" t="str">
            <v>PIEDMONT</v>
          </cell>
          <cell r="L2141" t="str">
            <v>ALAMEDA</v>
          </cell>
          <cell r="M2141">
            <v>2</v>
          </cell>
        </row>
        <row r="2142">
          <cell r="A2142">
            <v>53980</v>
          </cell>
          <cell r="B2142" t="str">
            <v>WEEKDAY</v>
          </cell>
          <cell r="C2142">
            <v>3650</v>
          </cell>
          <cell r="D2142">
            <v>1100420</v>
          </cell>
          <cell r="E2142" t="str">
            <v>LINDA AV &amp; LAKE AV</v>
          </cell>
          <cell r="F2142">
            <v>2</v>
          </cell>
          <cell r="G2142">
            <v>2</v>
          </cell>
          <cell r="H2142">
            <v>4</v>
          </cell>
          <cell r="I2142">
            <v>37.824170000000002</v>
          </cell>
          <cell r="J2142">
            <v>-122.247055</v>
          </cell>
          <cell r="K2142" t="str">
            <v>PIEDMONT</v>
          </cell>
          <cell r="L2142" t="str">
            <v>ALAMEDA</v>
          </cell>
          <cell r="M2142">
            <v>2</v>
          </cell>
        </row>
        <row r="2143">
          <cell r="A2143">
            <v>52274</v>
          </cell>
          <cell r="B2143" t="str">
            <v>WEEKDAY</v>
          </cell>
          <cell r="C2143">
            <v>3833</v>
          </cell>
          <cell r="D2143">
            <v>1100430</v>
          </cell>
          <cell r="E2143" t="str">
            <v>LINDA AV &amp; LAKE AV</v>
          </cell>
          <cell r="F2143">
            <v>1</v>
          </cell>
          <cell r="G2143">
            <v>2</v>
          </cell>
          <cell r="H2143">
            <v>3</v>
          </cell>
          <cell r="I2143">
            <v>37.824008999999997</v>
          </cell>
          <cell r="J2143">
            <v>-122.247089</v>
          </cell>
          <cell r="K2143" t="str">
            <v>PIEDMONT</v>
          </cell>
          <cell r="L2143" t="str">
            <v>ALAMEDA</v>
          </cell>
          <cell r="M2143">
            <v>2</v>
          </cell>
        </row>
        <row r="2144">
          <cell r="A2144">
            <v>53374</v>
          </cell>
          <cell r="B2144" t="str">
            <v>WEEKDAY</v>
          </cell>
          <cell r="C2144">
            <v>3030</v>
          </cell>
          <cell r="D2144">
            <v>1100440</v>
          </cell>
          <cell r="E2144" t="str">
            <v>LINDA AV &amp; ROSE AV</v>
          </cell>
          <cell r="F2144">
            <v>4</v>
          </cell>
          <cell r="G2144">
            <v>3</v>
          </cell>
          <cell r="H2144">
            <v>7</v>
          </cell>
          <cell r="I2144">
            <v>37.825175999999999</v>
          </cell>
          <cell r="J2144">
            <v>-122.24787999999999</v>
          </cell>
          <cell r="K2144" t="str">
            <v>PIEDMONT</v>
          </cell>
          <cell r="L2144" t="str">
            <v>ALAMEDA</v>
          </cell>
          <cell r="M2144">
            <v>2</v>
          </cell>
        </row>
        <row r="2145">
          <cell r="A2145">
            <v>53308</v>
          </cell>
          <cell r="B2145" t="str">
            <v>WEEKDAY</v>
          </cell>
          <cell r="C2145">
            <v>5005</v>
          </cell>
          <cell r="D2145">
            <v>1100530</v>
          </cell>
          <cell r="E2145" t="str">
            <v>HIGHLAND AV &amp; MOUNTAIN AV</v>
          </cell>
          <cell r="F2145">
            <v>0</v>
          </cell>
          <cell r="G2145">
            <v>0</v>
          </cell>
          <cell r="H2145">
            <v>0</v>
          </cell>
          <cell r="I2145">
            <v>37.824531</v>
          </cell>
          <cell r="J2145">
            <v>-122.230762</v>
          </cell>
          <cell r="K2145" t="str">
            <v>PIEDMONT</v>
          </cell>
          <cell r="L2145" t="str">
            <v>ALAMEDA</v>
          </cell>
          <cell r="M2145">
            <v>2</v>
          </cell>
        </row>
        <row r="2146">
          <cell r="A2146">
            <v>56469</v>
          </cell>
          <cell r="B2146" t="str">
            <v>WEEKDAY</v>
          </cell>
          <cell r="C2146">
            <v>3639</v>
          </cell>
          <cell r="D2146">
            <v>1100540</v>
          </cell>
          <cell r="E2146" t="str">
            <v>OAKLAND AV &amp; EL CERRITO AV</v>
          </cell>
          <cell r="F2146">
            <v>0</v>
          </cell>
          <cell r="G2146">
            <v>4</v>
          </cell>
          <cell r="H2146">
            <v>4</v>
          </cell>
          <cell r="I2146">
            <v>37.824621</v>
          </cell>
          <cell r="J2146">
            <v>-122.237503</v>
          </cell>
          <cell r="K2146" t="str">
            <v>PIEDMONT</v>
          </cell>
          <cell r="L2146" t="str">
            <v>ALAMEDA</v>
          </cell>
          <cell r="M2146">
            <v>2</v>
          </cell>
        </row>
        <row r="2147">
          <cell r="A2147">
            <v>56114</v>
          </cell>
          <cell r="B2147" t="str">
            <v>WEEKDAY</v>
          </cell>
          <cell r="C2147">
            <v>2943</v>
          </cell>
          <cell r="D2147">
            <v>1100550</v>
          </cell>
          <cell r="E2147" t="str">
            <v>OAKLAND AV &amp; EL CERRITO AV</v>
          </cell>
          <cell r="F2147">
            <v>6</v>
          </cell>
          <cell r="G2147">
            <v>2</v>
          </cell>
          <cell r="H2147">
            <v>8</v>
          </cell>
          <cell r="I2147">
            <v>37.824680000000001</v>
          </cell>
          <cell r="J2147">
            <v>-122.23768699999999</v>
          </cell>
          <cell r="K2147" t="str">
            <v>PIEDMONT</v>
          </cell>
          <cell r="L2147" t="str">
            <v>ALAMEDA</v>
          </cell>
          <cell r="M2147">
            <v>2</v>
          </cell>
        </row>
        <row r="2148">
          <cell r="A2148">
            <v>56495</v>
          </cell>
          <cell r="B2148" t="str">
            <v>WEEKDAY</v>
          </cell>
          <cell r="C2148">
            <v>2907</v>
          </cell>
          <cell r="D2148">
            <v>1100560</v>
          </cell>
          <cell r="E2148" t="str">
            <v>OAKLAND AV &amp; FAIRVIEW AV</v>
          </cell>
          <cell r="F2148">
            <v>0</v>
          </cell>
          <cell r="G2148">
            <v>8</v>
          </cell>
          <cell r="H2148">
            <v>8</v>
          </cell>
          <cell r="I2148">
            <v>37.823614999999997</v>
          </cell>
          <cell r="J2148">
            <v>-122.240388</v>
          </cell>
          <cell r="K2148" t="str">
            <v>PIEDMONT</v>
          </cell>
          <cell r="L2148" t="str">
            <v>ALAMEDA</v>
          </cell>
          <cell r="M2148">
            <v>2</v>
          </cell>
        </row>
        <row r="2149">
          <cell r="A2149">
            <v>55047</v>
          </cell>
          <cell r="B2149" t="str">
            <v>WEEKDAY</v>
          </cell>
          <cell r="C2149">
            <v>2032</v>
          </cell>
          <cell r="D2149">
            <v>1100570</v>
          </cell>
          <cell r="E2149" t="str">
            <v>OAKLAND AV &amp; GRAND AV</v>
          </cell>
          <cell r="F2149">
            <v>5</v>
          </cell>
          <cell r="G2149">
            <v>12</v>
          </cell>
          <cell r="H2149">
            <v>17</v>
          </cell>
          <cell r="I2149">
            <v>37.822606</v>
          </cell>
          <cell r="J2149">
            <v>-122.243807</v>
          </cell>
          <cell r="K2149" t="str">
            <v>PIEDMONT</v>
          </cell>
          <cell r="L2149" t="str">
            <v>ALAMEDA</v>
          </cell>
          <cell r="M2149">
            <v>2</v>
          </cell>
        </row>
        <row r="2150">
          <cell r="A2150">
            <v>51335</v>
          </cell>
          <cell r="B2150" t="str">
            <v>WEEKDAY</v>
          </cell>
          <cell r="C2150">
            <v>2142</v>
          </cell>
          <cell r="D2150">
            <v>1100580</v>
          </cell>
          <cell r="E2150" t="str">
            <v>OAKLAND AV &amp; GRAND AV</v>
          </cell>
          <cell r="F2150">
            <v>13</v>
          </cell>
          <cell r="G2150">
            <v>3</v>
          </cell>
          <cell r="H2150">
            <v>16</v>
          </cell>
          <cell r="I2150">
            <v>37.822704000000002</v>
          </cell>
          <cell r="J2150">
            <v>-122.24378900000001</v>
          </cell>
          <cell r="K2150" t="str">
            <v>PIEDMONT</v>
          </cell>
          <cell r="L2150" t="str">
            <v>ALAMEDA</v>
          </cell>
          <cell r="M2150">
            <v>2</v>
          </cell>
        </row>
        <row r="2151">
          <cell r="A2151">
            <v>56496</v>
          </cell>
          <cell r="B2151" t="str">
            <v>WEEKDAY</v>
          </cell>
          <cell r="C2151">
            <v>2578</v>
          </cell>
          <cell r="D2151">
            <v>1100590</v>
          </cell>
          <cell r="E2151" t="str">
            <v>OAKLAND AV &amp; HIGHLAND AV</v>
          </cell>
          <cell r="F2151">
            <v>0</v>
          </cell>
          <cell r="G2151">
            <v>11</v>
          </cell>
          <cell r="H2151">
            <v>11</v>
          </cell>
          <cell r="I2151">
            <v>37.826146000000001</v>
          </cell>
          <cell r="J2151">
            <v>-122.23308</v>
          </cell>
          <cell r="K2151" t="str">
            <v>PIEDMONT</v>
          </cell>
          <cell r="L2151" t="str">
            <v>ALAMEDA</v>
          </cell>
          <cell r="M2151">
            <v>2</v>
          </cell>
        </row>
        <row r="2152">
          <cell r="A2152">
            <v>51541</v>
          </cell>
          <cell r="B2152" t="str">
            <v>WEEKDAY</v>
          </cell>
          <cell r="C2152">
            <v>1854</v>
          </cell>
          <cell r="D2152">
            <v>1100600</v>
          </cell>
          <cell r="E2152" t="str">
            <v>OAKLAND AV &amp; HILLSIDE AV</v>
          </cell>
          <cell r="F2152">
            <v>15</v>
          </cell>
          <cell r="G2152">
            <v>5</v>
          </cell>
          <cell r="H2152">
            <v>20</v>
          </cell>
          <cell r="I2152">
            <v>37.825336</v>
          </cell>
          <cell r="J2152">
            <v>-122.235601</v>
          </cell>
          <cell r="K2152" t="str">
            <v>PIEDMONT</v>
          </cell>
          <cell r="L2152" t="str">
            <v>ALAMEDA</v>
          </cell>
          <cell r="M2152">
            <v>2</v>
          </cell>
        </row>
        <row r="2153">
          <cell r="A2153">
            <v>56946</v>
          </cell>
          <cell r="B2153" t="str">
            <v>WEEKDAY</v>
          </cell>
          <cell r="C2153">
            <v>3009</v>
          </cell>
          <cell r="D2153">
            <v>1100610</v>
          </cell>
          <cell r="E2153" t="str">
            <v>OAKLAND AV &amp; HILLSIDE AV</v>
          </cell>
          <cell r="F2153">
            <v>0</v>
          </cell>
          <cell r="G2153">
            <v>7</v>
          </cell>
          <cell r="H2153">
            <v>7</v>
          </cell>
          <cell r="I2153">
            <v>37.825212000000001</v>
          </cell>
          <cell r="J2153">
            <v>-122.235761</v>
          </cell>
          <cell r="K2153" t="str">
            <v>PIEDMONT</v>
          </cell>
          <cell r="L2153" t="str">
            <v>ALAMEDA</v>
          </cell>
          <cell r="M2153">
            <v>2</v>
          </cell>
        </row>
        <row r="2154">
          <cell r="A2154">
            <v>53131</v>
          </cell>
          <cell r="B2154" t="str">
            <v>WEEKDAY</v>
          </cell>
          <cell r="C2154">
            <v>2597</v>
          </cell>
          <cell r="D2154">
            <v>1100620</v>
          </cell>
          <cell r="E2154" t="str">
            <v>OAKLAND AV &amp; LATHAM ST</v>
          </cell>
          <cell r="F2154">
            <v>10</v>
          </cell>
          <cell r="G2154">
            <v>1</v>
          </cell>
          <cell r="H2154">
            <v>11</v>
          </cell>
          <cell r="I2154">
            <v>37.823929999999997</v>
          </cell>
          <cell r="J2154">
            <v>-122.239845</v>
          </cell>
          <cell r="K2154" t="str">
            <v>PIEDMONT</v>
          </cell>
          <cell r="L2154" t="str">
            <v>ALAMEDA</v>
          </cell>
          <cell r="M2154">
            <v>2</v>
          </cell>
        </row>
        <row r="2155">
          <cell r="A2155">
            <v>51238</v>
          </cell>
          <cell r="B2155" t="str">
            <v>WEEKDAY</v>
          </cell>
          <cell r="C2155">
            <v>3549</v>
          </cell>
          <cell r="D2155">
            <v>1100630</v>
          </cell>
          <cell r="E2155" t="str">
            <v>OAKLAND AV &amp; OLIVE AV</v>
          </cell>
          <cell r="F2155">
            <v>4</v>
          </cell>
          <cell r="G2155">
            <v>0</v>
          </cell>
          <cell r="H2155">
            <v>4</v>
          </cell>
          <cell r="I2155">
            <v>37.821680999999998</v>
          </cell>
          <cell r="J2155">
            <v>-122.24736</v>
          </cell>
          <cell r="K2155" t="str">
            <v>PIEDMONT</v>
          </cell>
          <cell r="L2155" t="str">
            <v>ALAMEDA</v>
          </cell>
          <cell r="M2155">
            <v>2</v>
          </cell>
        </row>
        <row r="2156">
          <cell r="A2156">
            <v>56949</v>
          </cell>
          <cell r="B2156" t="str">
            <v>WEEKDAY</v>
          </cell>
          <cell r="C2156">
            <v>2862</v>
          </cell>
          <cell r="D2156">
            <v>1100640</v>
          </cell>
          <cell r="E2156" t="str">
            <v>OAKLAND AV &amp; OLIVE AV</v>
          </cell>
          <cell r="F2156">
            <v>1</v>
          </cell>
          <cell r="G2156">
            <v>8</v>
          </cell>
          <cell r="H2156">
            <v>8</v>
          </cell>
          <cell r="I2156">
            <v>37.821545</v>
          </cell>
          <cell r="J2156">
            <v>-122.247237</v>
          </cell>
          <cell r="K2156" t="str">
            <v>PIEDMONT</v>
          </cell>
          <cell r="L2156" t="str">
            <v>ALAMEDA</v>
          </cell>
          <cell r="M2156">
            <v>2</v>
          </cell>
        </row>
        <row r="2157">
          <cell r="A2157">
            <v>57544</v>
          </cell>
          <cell r="B2157" t="str">
            <v>WEEKDAY</v>
          </cell>
          <cell r="C2157">
            <v>1892</v>
          </cell>
          <cell r="D2157">
            <v>1100660</v>
          </cell>
          <cell r="E2157" t="str">
            <v>PARK BLVD &amp; SAINT JAMES DR</v>
          </cell>
          <cell r="F2157">
            <v>16</v>
          </cell>
          <cell r="G2157">
            <v>4</v>
          </cell>
          <cell r="H2157">
            <v>19</v>
          </cell>
          <cell r="I2157">
            <v>37.812489999999997</v>
          </cell>
          <cell r="J2157">
            <v>-122.21514999999999</v>
          </cell>
          <cell r="K2157" t="str">
            <v>PIEDMONT</v>
          </cell>
          <cell r="L2157" t="str">
            <v>ALAMEDA</v>
          </cell>
          <cell r="M2157">
            <v>2</v>
          </cell>
        </row>
        <row r="2158">
          <cell r="A2158">
            <v>58265</v>
          </cell>
          <cell r="B2158" t="str">
            <v>WEEKDAY</v>
          </cell>
          <cell r="C2158">
            <v>4148</v>
          </cell>
          <cell r="D2158">
            <v>1100710</v>
          </cell>
          <cell r="E2158" t="str">
            <v>SHERIDAN AV &amp; SIERRA AV</v>
          </cell>
          <cell r="F2158">
            <v>0</v>
          </cell>
          <cell r="G2158">
            <v>2</v>
          </cell>
          <cell r="H2158">
            <v>2</v>
          </cell>
          <cell r="I2158">
            <v>37.822164999999998</v>
          </cell>
          <cell r="J2158">
            <v>-122.22848500000001</v>
          </cell>
          <cell r="K2158" t="str">
            <v>PIEDMONT</v>
          </cell>
          <cell r="L2158" t="str">
            <v>ALAMEDA</v>
          </cell>
          <cell r="M2158">
            <v>2</v>
          </cell>
        </row>
        <row r="2159">
          <cell r="A2159">
            <v>58365</v>
          </cell>
          <cell r="B2159" t="str">
            <v>WEEKDAY</v>
          </cell>
          <cell r="C2159">
            <v>4168</v>
          </cell>
          <cell r="D2159">
            <v>1100720</v>
          </cell>
          <cell r="E2159" t="str">
            <v>SHERIDAN AV &amp; SIERRA AV</v>
          </cell>
          <cell r="F2159">
            <v>2</v>
          </cell>
          <cell r="G2159">
            <v>0</v>
          </cell>
          <cell r="H2159">
            <v>2</v>
          </cell>
          <cell r="I2159">
            <v>37.821877000000001</v>
          </cell>
          <cell r="J2159">
            <v>-122.22753899999999</v>
          </cell>
          <cell r="K2159" t="str">
            <v>PIEDMONT</v>
          </cell>
          <cell r="L2159" t="str">
            <v>ALAMEDA</v>
          </cell>
          <cell r="M2159">
            <v>2</v>
          </cell>
        </row>
        <row r="2160">
          <cell r="A2160">
            <v>50825</v>
          </cell>
          <cell r="B2160" t="str">
            <v>WEEKDAY</v>
          </cell>
          <cell r="C2160">
            <v>968</v>
          </cell>
          <cell r="D2160">
            <v>9901580</v>
          </cell>
          <cell r="E2160" t="str">
            <v>BROADWAY &amp; 25TH ST</v>
          </cell>
          <cell r="F2160">
            <v>23</v>
          </cell>
          <cell r="G2160">
            <v>21</v>
          </cell>
          <cell r="H2160">
            <v>45</v>
          </cell>
          <cell r="I2160">
            <v>37.813969</v>
          </cell>
          <cell r="J2160">
            <v>-122.265368</v>
          </cell>
          <cell r="K2160" t="str">
            <v>OAKLAND</v>
          </cell>
          <cell r="L2160" t="str">
            <v>ALAMEDA</v>
          </cell>
          <cell r="M2160">
            <v>2</v>
          </cell>
        </row>
        <row r="2161">
          <cell r="A2161">
            <v>50832</v>
          </cell>
          <cell r="B2161" t="str">
            <v>WEEKDAY</v>
          </cell>
          <cell r="C2161">
            <v>1958</v>
          </cell>
          <cell r="D2161">
            <v>9901600</v>
          </cell>
          <cell r="E2161" t="str">
            <v>BROADWAY &amp; THOMAS L BERKLEY</v>
          </cell>
          <cell r="F2161">
            <v>11</v>
          </cell>
          <cell r="G2161">
            <v>7</v>
          </cell>
          <cell r="H2161">
            <v>18</v>
          </cell>
          <cell r="I2161">
            <v>37.809226000000002</v>
          </cell>
          <cell r="J2161">
            <v>-122.26826199999999</v>
          </cell>
          <cell r="K2161" t="str">
            <v>OAKLAND</v>
          </cell>
          <cell r="L2161" t="str">
            <v>ALAMEDA</v>
          </cell>
          <cell r="M2161">
            <v>2</v>
          </cell>
        </row>
        <row r="2162">
          <cell r="A2162">
            <v>50868</v>
          </cell>
          <cell r="B2162" t="str">
            <v>WEEKDAY</v>
          </cell>
          <cell r="C2162">
            <v>4747</v>
          </cell>
          <cell r="D2162">
            <v>9901720</v>
          </cell>
          <cell r="E2162" t="str">
            <v>GLENWOOD GLADE &amp; BROADWAY TE</v>
          </cell>
          <cell r="F2162">
            <v>0</v>
          </cell>
          <cell r="G2162">
            <v>0</v>
          </cell>
          <cell r="H2162">
            <v>0</v>
          </cell>
          <cell r="I2162">
            <v>37.841020999999998</v>
          </cell>
          <cell r="J2162">
            <v>-122.22394799999999</v>
          </cell>
          <cell r="K2162" t="str">
            <v>OAKLAND</v>
          </cell>
          <cell r="L2162" t="str">
            <v>ALAMEDA</v>
          </cell>
          <cell r="M2162">
            <v>2</v>
          </cell>
        </row>
        <row r="2163">
          <cell r="A2163">
            <v>50896</v>
          </cell>
          <cell r="B2163" t="str">
            <v>WEEKDAY</v>
          </cell>
          <cell r="C2163">
            <v>746</v>
          </cell>
          <cell r="D2163">
            <v>9901820</v>
          </cell>
          <cell r="E2163" t="str">
            <v>7TH ST &amp; MANDELA PKWY</v>
          </cell>
          <cell r="F2163">
            <v>27</v>
          </cell>
          <cell r="G2163">
            <v>33</v>
          </cell>
          <cell r="H2163">
            <v>60</v>
          </cell>
          <cell r="I2163">
            <v>37.804900000000004</v>
          </cell>
          <cell r="J2163">
            <v>-122.293758</v>
          </cell>
          <cell r="K2163" t="str">
            <v>OAKLAND</v>
          </cell>
          <cell r="L2163" t="str">
            <v>ALAMEDA</v>
          </cell>
          <cell r="M2163">
            <v>2</v>
          </cell>
        </row>
        <row r="2164">
          <cell r="A2164">
            <v>50958</v>
          </cell>
          <cell r="B2164" t="str">
            <v>WEEKDAY</v>
          </cell>
          <cell r="C2164">
            <v>46</v>
          </cell>
          <cell r="D2164">
            <v>9902070</v>
          </cell>
          <cell r="E2164" t="str">
            <v>BROADWAY &amp; 17TH ST</v>
          </cell>
          <cell r="F2164">
            <v>144</v>
          </cell>
          <cell r="G2164">
            <v>315</v>
          </cell>
          <cell r="H2164">
            <v>459</v>
          </cell>
          <cell r="I2164">
            <v>37.806350999999999</v>
          </cell>
          <cell r="J2164">
            <v>-122.270049</v>
          </cell>
          <cell r="K2164" t="str">
            <v>OAKLAND</v>
          </cell>
          <cell r="L2164" t="str">
            <v>ALAMEDA</v>
          </cell>
          <cell r="M2164">
            <v>2</v>
          </cell>
        </row>
        <row r="2165">
          <cell r="A2165">
            <v>50986</v>
          </cell>
          <cell r="B2165" t="str">
            <v>WEEKDAY</v>
          </cell>
          <cell r="C2165">
            <v>366</v>
          </cell>
          <cell r="D2165">
            <v>9902170</v>
          </cell>
          <cell r="E2165" t="str">
            <v>BROADWAY &amp; MATHER ST</v>
          </cell>
          <cell r="F2165">
            <v>24</v>
          </cell>
          <cell r="G2165">
            <v>103</v>
          </cell>
          <cell r="H2165">
            <v>127</v>
          </cell>
          <cell r="I2165">
            <v>37.831499999999998</v>
          </cell>
          <cell r="J2165">
            <v>-122.254105</v>
          </cell>
          <cell r="K2165" t="str">
            <v>OAKLAND</v>
          </cell>
          <cell r="L2165" t="str">
            <v>ALAMEDA</v>
          </cell>
          <cell r="M2165">
            <v>2</v>
          </cell>
        </row>
        <row r="2166">
          <cell r="A2166">
            <v>51041</v>
          </cell>
          <cell r="B2166" t="str">
            <v>WEEKDAY</v>
          </cell>
          <cell r="C2166">
            <v>1025</v>
          </cell>
          <cell r="D2166">
            <v>9902260</v>
          </cell>
          <cell r="E2166" t="str">
            <v>SAN PABLO AV &amp; 45TH ST</v>
          </cell>
          <cell r="F2166">
            <v>21</v>
          </cell>
          <cell r="G2166">
            <v>22</v>
          </cell>
          <cell r="H2166">
            <v>43</v>
          </cell>
          <cell r="I2166">
            <v>37.83379</v>
          </cell>
          <cell r="J2166">
            <v>-122.280901</v>
          </cell>
          <cell r="K2166" t="str">
            <v>EMERYVILLE</v>
          </cell>
          <cell r="L2166" t="str">
            <v>ALAMEDA</v>
          </cell>
          <cell r="M2166">
            <v>2</v>
          </cell>
        </row>
        <row r="2167">
          <cell r="A2167">
            <v>51047</v>
          </cell>
          <cell r="B2167" t="str">
            <v>WEEKDAY</v>
          </cell>
          <cell r="C2167">
            <v>1987</v>
          </cell>
          <cell r="D2167">
            <v>9902280</v>
          </cell>
          <cell r="E2167" t="str">
            <v>BROADWAY &amp; WHITMORE ST</v>
          </cell>
          <cell r="F2167">
            <v>17</v>
          </cell>
          <cell r="G2167">
            <v>1</v>
          </cell>
          <cell r="H2167">
            <v>18</v>
          </cell>
          <cell r="I2167">
            <v>37.832607000000003</v>
          </cell>
          <cell r="J2167">
            <v>-122.252656</v>
          </cell>
          <cell r="K2167" t="str">
            <v>OAKLAND</v>
          </cell>
          <cell r="L2167" t="str">
            <v>ALAMEDA</v>
          </cell>
          <cell r="M2167">
            <v>2</v>
          </cell>
        </row>
        <row r="2168">
          <cell r="A2168">
            <v>51062</v>
          </cell>
          <cell r="B2168" t="str">
            <v>WEEKDAY</v>
          </cell>
          <cell r="C2168">
            <v>1249</v>
          </cell>
          <cell r="D2168">
            <v>9902290</v>
          </cell>
          <cell r="E2168" t="str">
            <v>LAKESHORE AV &amp; LAKE PARK AV</v>
          </cell>
          <cell r="F2168">
            <v>2</v>
          </cell>
          <cell r="G2168">
            <v>32</v>
          </cell>
          <cell r="H2168">
            <v>34</v>
          </cell>
          <cell r="I2168">
            <v>37.810155999999999</v>
          </cell>
          <cell r="J2168">
            <v>-122.245643</v>
          </cell>
          <cell r="K2168" t="str">
            <v>OAKLAND</v>
          </cell>
          <cell r="L2168" t="str">
            <v>ALAMEDA</v>
          </cell>
          <cell r="M2168">
            <v>2</v>
          </cell>
        </row>
        <row r="2169">
          <cell r="A2169">
            <v>51063</v>
          </cell>
          <cell r="B2169" t="str">
            <v>WEEKDAY</v>
          </cell>
          <cell r="C2169">
            <v>830</v>
          </cell>
          <cell r="D2169">
            <v>9902300</v>
          </cell>
          <cell r="E2169" t="str">
            <v>LAKESHORE AV &amp; LAKE PARK AV</v>
          </cell>
          <cell r="F2169">
            <v>46</v>
          </cell>
          <cell r="G2169">
            <v>6</v>
          </cell>
          <cell r="H2169">
            <v>53</v>
          </cell>
          <cell r="I2169">
            <v>37.810191000000003</v>
          </cell>
          <cell r="J2169">
            <v>-122.245953</v>
          </cell>
          <cell r="K2169" t="str">
            <v>OAKLAND</v>
          </cell>
          <cell r="L2169" t="str">
            <v>ALAMEDA</v>
          </cell>
          <cell r="M2169">
            <v>2</v>
          </cell>
        </row>
        <row r="2170">
          <cell r="A2170">
            <v>51067</v>
          </cell>
          <cell r="B2170" t="str">
            <v>WEEKDAY</v>
          </cell>
          <cell r="C2170">
            <v>176</v>
          </cell>
          <cell r="D2170">
            <v>9902310</v>
          </cell>
          <cell r="E2170" t="str">
            <v>LAKE PARK AV &amp; LAKESHORE AV</v>
          </cell>
          <cell r="F2170">
            <v>124</v>
          </cell>
          <cell r="G2170">
            <v>116</v>
          </cell>
          <cell r="H2170">
            <v>240</v>
          </cell>
          <cell r="I2170">
            <v>37.810360000000003</v>
          </cell>
          <cell r="J2170">
            <v>-122.24689499999999</v>
          </cell>
          <cell r="K2170" t="str">
            <v>OAKLAND</v>
          </cell>
          <cell r="L2170" t="str">
            <v>ALAMEDA</v>
          </cell>
          <cell r="M2170">
            <v>2</v>
          </cell>
        </row>
        <row r="2171">
          <cell r="A2171">
            <v>50000</v>
          </cell>
          <cell r="B2171" t="str">
            <v>WEEKDAY</v>
          </cell>
          <cell r="C2171">
            <v>1619</v>
          </cell>
          <cell r="D2171">
            <v>9902320</v>
          </cell>
          <cell r="E2171" t="str">
            <v>LAKESHORE AV &amp; MACARTHUR BLV</v>
          </cell>
          <cell r="F2171">
            <v>1</v>
          </cell>
          <cell r="G2171">
            <v>23</v>
          </cell>
          <cell r="H2171">
            <v>24</v>
          </cell>
          <cell r="I2171">
            <v>37.809418000000001</v>
          </cell>
          <cell r="J2171">
            <v>-122.24689600000001</v>
          </cell>
          <cell r="K2171" t="str">
            <v>OAKLAND</v>
          </cell>
          <cell r="L2171" t="str">
            <v>ALAMEDA</v>
          </cell>
          <cell r="M2171">
            <v>2</v>
          </cell>
        </row>
        <row r="2172">
          <cell r="A2172">
            <v>51246</v>
          </cell>
          <cell r="B2172" t="str">
            <v>WEEKDAY</v>
          </cell>
          <cell r="C2172">
            <v>1009</v>
          </cell>
          <cell r="D2172">
            <v>9902580</v>
          </cell>
          <cell r="E2172" t="str">
            <v>FRUITVALE AV &amp; E 16TH ST</v>
          </cell>
          <cell r="F2172">
            <v>28</v>
          </cell>
          <cell r="G2172">
            <v>16</v>
          </cell>
          <cell r="H2172">
            <v>43</v>
          </cell>
          <cell r="I2172">
            <v>37.780569999999997</v>
          </cell>
          <cell r="J2172">
            <v>-122.22427</v>
          </cell>
          <cell r="K2172" t="str">
            <v>OAKLAND</v>
          </cell>
          <cell r="L2172" t="str">
            <v>ALAMEDA</v>
          </cell>
          <cell r="M2172">
            <v>2</v>
          </cell>
        </row>
        <row r="2173">
          <cell r="A2173">
            <v>51247</v>
          </cell>
          <cell r="B2173" t="str">
            <v>WEEKDAY</v>
          </cell>
          <cell r="C2173">
            <v>1889</v>
          </cell>
          <cell r="D2173">
            <v>9902590</v>
          </cell>
          <cell r="E2173" t="str">
            <v>FRUITVALE AV &amp; E 18TH ST</v>
          </cell>
          <cell r="F2173">
            <v>11</v>
          </cell>
          <cell r="G2173">
            <v>8</v>
          </cell>
          <cell r="H2173">
            <v>19</v>
          </cell>
          <cell r="I2173">
            <v>37.782203000000003</v>
          </cell>
          <cell r="J2173">
            <v>-122.223445</v>
          </cell>
          <cell r="K2173" t="str">
            <v>OAKLAND</v>
          </cell>
          <cell r="L2173" t="str">
            <v>ALAMEDA</v>
          </cell>
          <cell r="M2173">
            <v>2</v>
          </cell>
        </row>
        <row r="2174">
          <cell r="A2174">
            <v>51268</v>
          </cell>
          <cell r="B2174" t="str">
            <v>WEEKDAY</v>
          </cell>
          <cell r="C2174">
            <v>169</v>
          </cell>
          <cell r="D2174">
            <v>9902650</v>
          </cell>
          <cell r="E2174" t="str">
            <v>MACARTHUR BLVD &amp; RANDOLPH AV</v>
          </cell>
          <cell r="F2174">
            <v>106</v>
          </cell>
          <cell r="G2174">
            <v>144</v>
          </cell>
          <cell r="H2174">
            <v>249</v>
          </cell>
          <cell r="I2174">
            <v>37.800691999999998</v>
          </cell>
          <cell r="J2174">
            <v>-122.224644</v>
          </cell>
          <cell r="K2174" t="str">
            <v>OAKLAND</v>
          </cell>
          <cell r="L2174" t="str">
            <v>ALAMEDA</v>
          </cell>
          <cell r="M2174">
            <v>2</v>
          </cell>
        </row>
        <row r="2175">
          <cell r="A2175">
            <v>51269</v>
          </cell>
          <cell r="B2175" t="str">
            <v>WEEKDAY</v>
          </cell>
          <cell r="C2175">
            <v>612</v>
          </cell>
          <cell r="D2175">
            <v>9902660</v>
          </cell>
          <cell r="E2175" t="str">
            <v>FRUITVALE AV &amp; SCHOOL ST</v>
          </cell>
          <cell r="F2175">
            <v>56</v>
          </cell>
          <cell r="G2175">
            <v>21</v>
          </cell>
          <cell r="H2175">
            <v>76</v>
          </cell>
          <cell r="I2175">
            <v>37.795475000000003</v>
          </cell>
          <cell r="J2175">
            <v>-122.21817299999999</v>
          </cell>
          <cell r="K2175" t="str">
            <v>OAKLAND</v>
          </cell>
          <cell r="L2175" t="str">
            <v>ALAMEDA</v>
          </cell>
          <cell r="M2175">
            <v>2</v>
          </cell>
        </row>
        <row r="2176">
          <cell r="A2176">
            <v>51273</v>
          </cell>
          <cell r="B2176" t="str">
            <v>WEEKDAY</v>
          </cell>
          <cell r="C2176">
            <v>559</v>
          </cell>
          <cell r="D2176">
            <v>9902670</v>
          </cell>
          <cell r="E2176" t="str">
            <v>FRUITVALE AV &amp; BROOKDALE AV</v>
          </cell>
          <cell r="F2176">
            <v>60</v>
          </cell>
          <cell r="G2176">
            <v>25</v>
          </cell>
          <cell r="H2176">
            <v>85</v>
          </cell>
          <cell r="I2176">
            <v>37.792892000000002</v>
          </cell>
          <cell r="J2176">
            <v>-122.219199</v>
          </cell>
          <cell r="K2176" t="str">
            <v>OAKLAND</v>
          </cell>
          <cell r="L2176" t="str">
            <v>ALAMEDA</v>
          </cell>
          <cell r="M2176">
            <v>2</v>
          </cell>
        </row>
        <row r="2177">
          <cell r="A2177">
            <v>51274</v>
          </cell>
          <cell r="B2177" t="str">
            <v>WEEKDAY</v>
          </cell>
          <cell r="C2177">
            <v>576</v>
          </cell>
          <cell r="D2177">
            <v>9902680</v>
          </cell>
          <cell r="E2177" t="str">
            <v>FRUITVALE AV &amp; LYNDE ST</v>
          </cell>
          <cell r="F2177">
            <v>50</v>
          </cell>
          <cell r="G2177">
            <v>31</v>
          </cell>
          <cell r="H2177">
            <v>81</v>
          </cell>
          <cell r="I2177">
            <v>37.791316999999999</v>
          </cell>
          <cell r="J2177">
            <v>-122.219821</v>
          </cell>
          <cell r="K2177" t="str">
            <v>OAKLAND</v>
          </cell>
          <cell r="L2177" t="str">
            <v>ALAMEDA</v>
          </cell>
          <cell r="M2177">
            <v>2</v>
          </cell>
        </row>
        <row r="2178">
          <cell r="A2178">
            <v>51276</v>
          </cell>
          <cell r="B2178" t="str">
            <v>WEEKDAY</v>
          </cell>
          <cell r="C2178">
            <v>1846</v>
          </cell>
          <cell r="D2178">
            <v>9902690</v>
          </cell>
          <cell r="E2178" t="str">
            <v>FRUITVALE AV &amp; E 18TH ST</v>
          </cell>
          <cell r="F2178">
            <v>9</v>
          </cell>
          <cell r="G2178">
            <v>12</v>
          </cell>
          <cell r="H2178">
            <v>20</v>
          </cell>
          <cell r="I2178">
            <v>37.781706</v>
          </cell>
          <cell r="J2178">
            <v>-122.22386299999999</v>
          </cell>
          <cell r="K2178" t="str">
            <v>OAKLAND</v>
          </cell>
          <cell r="L2178" t="str">
            <v>ALAMEDA</v>
          </cell>
          <cell r="M2178">
            <v>2</v>
          </cell>
        </row>
        <row r="2179">
          <cell r="A2179">
            <v>51283</v>
          </cell>
          <cell r="B2179" t="str">
            <v>WEEKDAY</v>
          </cell>
          <cell r="C2179">
            <v>1130</v>
          </cell>
          <cell r="D2179">
            <v>9902720</v>
          </cell>
          <cell r="E2179" t="str">
            <v>23RD AV &amp; INTERNATIONAL BLVD</v>
          </cell>
          <cell r="F2179">
            <v>6</v>
          </cell>
          <cell r="G2179">
            <v>32</v>
          </cell>
          <cell r="H2179">
            <v>38</v>
          </cell>
          <cell r="I2179">
            <v>37.783338999999998</v>
          </cell>
          <cell r="J2179">
            <v>-122.236082</v>
          </cell>
          <cell r="K2179" t="str">
            <v>OAKLAND</v>
          </cell>
          <cell r="L2179" t="str">
            <v>ALAMEDA</v>
          </cell>
          <cell r="M2179">
            <v>2</v>
          </cell>
        </row>
        <row r="2180">
          <cell r="A2180">
            <v>51284</v>
          </cell>
          <cell r="B2180" t="str">
            <v>WEEKDAY</v>
          </cell>
          <cell r="C2180">
            <v>1697</v>
          </cell>
          <cell r="D2180">
            <v>9902730</v>
          </cell>
          <cell r="E2180" t="str">
            <v>23RD AV &amp; INTERNATIONAL BLVD</v>
          </cell>
          <cell r="F2180">
            <v>17</v>
          </cell>
          <cell r="G2180">
            <v>5</v>
          </cell>
          <cell r="H2180">
            <v>22</v>
          </cell>
          <cell r="I2180">
            <v>37.783589999999997</v>
          </cell>
          <cell r="J2180">
            <v>-122.23573399999999</v>
          </cell>
          <cell r="K2180" t="str">
            <v>OAKLAND</v>
          </cell>
          <cell r="L2180" t="str">
            <v>ALAMEDA</v>
          </cell>
          <cell r="M2180">
            <v>2</v>
          </cell>
        </row>
        <row r="2181">
          <cell r="A2181">
            <v>51289</v>
          </cell>
          <cell r="B2181" t="str">
            <v>WEEKDAY</v>
          </cell>
          <cell r="C2181">
            <v>316</v>
          </cell>
          <cell r="D2181">
            <v>9902760</v>
          </cell>
          <cell r="E2181" t="str">
            <v>FRUITVALE AV &amp; INTERNATIONAL</v>
          </cell>
          <cell r="F2181">
            <v>109</v>
          </cell>
          <cell r="G2181">
            <v>35</v>
          </cell>
          <cell r="H2181">
            <v>145</v>
          </cell>
          <cell r="I2181">
            <v>37.777855000000002</v>
          </cell>
          <cell r="J2181">
            <v>-122.22564300000001</v>
          </cell>
          <cell r="K2181" t="str">
            <v>OAKLAND</v>
          </cell>
          <cell r="L2181" t="str">
            <v>ALAMEDA</v>
          </cell>
          <cell r="M2181">
            <v>2</v>
          </cell>
        </row>
        <row r="2182">
          <cell r="A2182">
            <v>51371</v>
          </cell>
          <cell r="B2182" t="str">
            <v>WEEKDAY</v>
          </cell>
          <cell r="C2182">
            <v>1244</v>
          </cell>
          <cell r="D2182">
            <v>9903020</v>
          </cell>
          <cell r="E2182" t="str">
            <v>MARKET ST &amp; W GRAND AV</v>
          </cell>
          <cell r="F2182">
            <v>16</v>
          </cell>
          <cell r="G2182">
            <v>18</v>
          </cell>
          <cell r="H2182">
            <v>35</v>
          </cell>
          <cell r="I2182">
            <v>37.814169</v>
          </cell>
          <cell r="J2182">
            <v>-122.27887</v>
          </cell>
          <cell r="K2182" t="str">
            <v>OAKLAND</v>
          </cell>
          <cell r="L2182" t="str">
            <v>ALAMEDA</v>
          </cell>
          <cell r="M2182">
            <v>2</v>
          </cell>
        </row>
        <row r="2183">
          <cell r="A2183">
            <v>51404</v>
          </cell>
          <cell r="B2183" t="str">
            <v>WEEKDAY</v>
          </cell>
          <cell r="C2183">
            <v>451</v>
          </cell>
          <cell r="D2183">
            <v>9903090</v>
          </cell>
          <cell r="E2183" t="str">
            <v>W MACARTHUR BLVD &amp; HOWE ST</v>
          </cell>
          <cell r="F2183">
            <v>83</v>
          </cell>
          <cell r="G2183">
            <v>23</v>
          </cell>
          <cell r="H2183">
            <v>106</v>
          </cell>
          <cell r="I2183">
            <v>37.823827999999999</v>
          </cell>
          <cell r="J2183">
            <v>-122.257728</v>
          </cell>
          <cell r="K2183" t="str">
            <v>OAKLAND</v>
          </cell>
          <cell r="L2183" t="str">
            <v>ALAMEDA</v>
          </cell>
          <cell r="M2183">
            <v>2</v>
          </cell>
        </row>
        <row r="2184">
          <cell r="A2184">
            <v>51417</v>
          </cell>
          <cell r="B2184" t="str">
            <v>WEEKDAY</v>
          </cell>
          <cell r="C2184">
            <v>844</v>
          </cell>
          <cell r="D2184">
            <v>9903130</v>
          </cell>
          <cell r="E2184" t="str">
            <v>23RD AV &amp; E 23RD ST</v>
          </cell>
          <cell r="F2184">
            <v>22</v>
          </cell>
          <cell r="G2184">
            <v>30</v>
          </cell>
          <cell r="H2184">
            <v>52</v>
          </cell>
          <cell r="I2184">
            <v>37.790151000000002</v>
          </cell>
          <cell r="J2184">
            <v>-122.230228</v>
          </cell>
          <cell r="K2184" t="str">
            <v>OAKLAND</v>
          </cell>
          <cell r="L2184" t="str">
            <v>ALAMEDA</v>
          </cell>
          <cell r="M2184">
            <v>2</v>
          </cell>
        </row>
        <row r="2185">
          <cell r="A2185">
            <v>51502</v>
          </cell>
          <cell r="B2185" t="str">
            <v>WEEKDAY</v>
          </cell>
          <cell r="C2185">
            <v>283</v>
          </cell>
          <cell r="D2185">
            <v>9903380</v>
          </cell>
          <cell r="E2185" t="str">
            <v>BROADWAY &amp; 30TH ST</v>
          </cell>
          <cell r="F2185">
            <v>53</v>
          </cell>
          <cell r="G2185">
            <v>105</v>
          </cell>
          <cell r="H2185">
            <v>158</v>
          </cell>
          <cell r="I2185">
            <v>37.818852999999997</v>
          </cell>
          <cell r="J2185">
            <v>-122.26211600000001</v>
          </cell>
          <cell r="K2185" t="str">
            <v>OAKLAND</v>
          </cell>
          <cell r="L2185" t="str">
            <v>ALAMEDA</v>
          </cell>
          <cell r="M2185">
            <v>2</v>
          </cell>
        </row>
        <row r="2186">
          <cell r="A2186">
            <v>51503</v>
          </cell>
          <cell r="B2186" t="str">
            <v>WEEKDAY</v>
          </cell>
          <cell r="C2186">
            <v>436</v>
          </cell>
          <cell r="D2186">
            <v>9903390</v>
          </cell>
          <cell r="E2186" t="str">
            <v>BROADWAY &amp; KAISER HOSPITAL E</v>
          </cell>
          <cell r="F2186">
            <v>21</v>
          </cell>
          <cell r="G2186">
            <v>89</v>
          </cell>
          <cell r="H2186">
            <v>110</v>
          </cell>
          <cell r="I2186">
            <v>37.823538999999997</v>
          </cell>
          <cell r="J2186">
            <v>-122.25905</v>
          </cell>
          <cell r="K2186" t="str">
            <v>OAKLAND</v>
          </cell>
          <cell r="L2186" t="str">
            <v>ALAMEDA</v>
          </cell>
          <cell r="M2186">
            <v>2</v>
          </cell>
        </row>
        <row r="2187">
          <cell r="A2187">
            <v>51504</v>
          </cell>
          <cell r="B2187" t="str">
            <v>WEEKDAY</v>
          </cell>
          <cell r="C2187">
            <v>415</v>
          </cell>
          <cell r="D2187">
            <v>9903400</v>
          </cell>
          <cell r="E2187" t="str">
            <v>BROADWAY &amp; PLEASANT VALLEY A</v>
          </cell>
          <cell r="F2187">
            <v>37</v>
          </cell>
          <cell r="G2187">
            <v>78</v>
          </cell>
          <cell r="H2187">
            <v>115</v>
          </cell>
          <cell r="I2187">
            <v>37.834693000000001</v>
          </cell>
          <cell r="J2187">
            <v>-122.25202400000001</v>
          </cell>
          <cell r="K2187" t="str">
            <v>OAKLAND</v>
          </cell>
          <cell r="L2187" t="str">
            <v>ALAMEDA</v>
          </cell>
          <cell r="M2187">
            <v>2</v>
          </cell>
        </row>
        <row r="2188">
          <cell r="A2188">
            <v>51506</v>
          </cell>
          <cell r="B2188" t="str">
            <v>WEEKDAY</v>
          </cell>
          <cell r="C2188">
            <v>185</v>
          </cell>
          <cell r="D2188">
            <v>9903410</v>
          </cell>
          <cell r="E2188" t="str">
            <v>COLLEGE AV &amp; CLAREMONT AV</v>
          </cell>
          <cell r="F2188">
            <v>205</v>
          </cell>
          <cell r="G2188">
            <v>30</v>
          </cell>
          <cell r="H2188">
            <v>235</v>
          </cell>
          <cell r="I2188">
            <v>37.849938000000002</v>
          </cell>
          <cell r="J2188">
            <v>-122.25232</v>
          </cell>
          <cell r="K2188" t="str">
            <v>OAKLAND</v>
          </cell>
          <cell r="L2188" t="str">
            <v>ALAMEDA</v>
          </cell>
          <cell r="M2188">
            <v>2</v>
          </cell>
        </row>
        <row r="2189">
          <cell r="A2189">
            <v>51507</v>
          </cell>
          <cell r="B2189" t="str">
            <v>WEEKDAY</v>
          </cell>
          <cell r="C2189">
            <v>643</v>
          </cell>
          <cell r="D2189">
            <v>9903420</v>
          </cell>
          <cell r="E2189" t="str">
            <v>COLLEGE AV &amp; ALCATRAZ AV</v>
          </cell>
          <cell r="F2189">
            <v>66</v>
          </cell>
          <cell r="G2189">
            <v>7</v>
          </cell>
          <cell r="H2189">
            <v>72</v>
          </cell>
          <cell r="I2189">
            <v>37.851675999999998</v>
          </cell>
          <cell r="J2189">
            <v>-122.25242</v>
          </cell>
          <cell r="K2189" t="str">
            <v>BERKELEY</v>
          </cell>
          <cell r="L2189" t="str">
            <v>ALAMEDA</v>
          </cell>
          <cell r="M2189">
            <v>2</v>
          </cell>
        </row>
        <row r="2190">
          <cell r="A2190">
            <v>51508</v>
          </cell>
          <cell r="B2190" t="str">
            <v>WEEKDAY</v>
          </cell>
          <cell r="C2190">
            <v>227</v>
          </cell>
          <cell r="D2190">
            <v>9903430</v>
          </cell>
          <cell r="E2190" t="str">
            <v>COLLEGE AV &amp; ALCATRAZ AV</v>
          </cell>
          <cell r="F2190">
            <v>16</v>
          </cell>
          <cell r="G2190">
            <v>185</v>
          </cell>
          <cell r="H2190">
            <v>201</v>
          </cell>
          <cell r="I2190">
            <v>37.850969999999997</v>
          </cell>
          <cell r="J2190">
            <v>-122.25254200000001</v>
          </cell>
          <cell r="K2190" t="str">
            <v>BERKELEY</v>
          </cell>
          <cell r="L2190" t="str">
            <v>ALAMEDA</v>
          </cell>
          <cell r="M2190">
            <v>2</v>
          </cell>
        </row>
        <row r="2191">
          <cell r="A2191">
            <v>51509</v>
          </cell>
          <cell r="B2191" t="str">
            <v>WEEKDAY</v>
          </cell>
          <cell r="C2191">
            <v>939</v>
          </cell>
          <cell r="D2191">
            <v>9903440</v>
          </cell>
          <cell r="E2191" t="str">
            <v>COLLEGE AV &amp; MANILA AV</v>
          </cell>
          <cell r="F2191">
            <v>36</v>
          </cell>
          <cell r="G2191">
            <v>10</v>
          </cell>
          <cell r="H2191">
            <v>47</v>
          </cell>
          <cell r="I2191">
            <v>37.839737</v>
          </cell>
          <cell r="J2191">
            <v>-122.251385</v>
          </cell>
          <cell r="K2191" t="str">
            <v>OAKLAND</v>
          </cell>
          <cell r="L2191" t="str">
            <v>ALAMEDA</v>
          </cell>
          <cell r="M2191">
            <v>2</v>
          </cell>
        </row>
        <row r="2192">
          <cell r="A2192">
            <v>51524</v>
          </cell>
          <cell r="B2192" t="str">
            <v>WEEKDAY</v>
          </cell>
          <cell r="C2192">
            <v>1502</v>
          </cell>
          <cell r="D2192">
            <v>9903450</v>
          </cell>
          <cell r="E2192" t="str">
            <v>COLLEGE AV &amp; LAWTON AV</v>
          </cell>
          <cell r="F2192">
            <v>22</v>
          </cell>
          <cell r="G2192">
            <v>5</v>
          </cell>
          <cell r="H2192">
            <v>27</v>
          </cell>
          <cell r="I2192">
            <v>37.841915</v>
          </cell>
          <cell r="J2192">
            <v>-122.251634</v>
          </cell>
          <cell r="K2192" t="str">
            <v>OAKLAND</v>
          </cell>
          <cell r="L2192" t="str">
            <v>ALAMEDA</v>
          </cell>
          <cell r="M2192">
            <v>2</v>
          </cell>
        </row>
        <row r="2193">
          <cell r="A2193">
            <v>51526</v>
          </cell>
          <cell r="B2193" t="str">
            <v>WEEKDAY</v>
          </cell>
          <cell r="C2193">
            <v>317</v>
          </cell>
          <cell r="D2193">
            <v>9903460</v>
          </cell>
          <cell r="E2193" t="str">
            <v>BROADWAY &amp; 40TH ST</v>
          </cell>
          <cell r="F2193">
            <v>92</v>
          </cell>
          <cell r="G2193">
            <v>53</v>
          </cell>
          <cell r="H2193">
            <v>144</v>
          </cell>
          <cell r="I2193">
            <v>37.827196000000001</v>
          </cell>
          <cell r="J2193">
            <v>-122.257082</v>
          </cell>
          <cell r="K2193" t="str">
            <v>OAKLAND</v>
          </cell>
          <cell r="L2193" t="str">
            <v>ALAMEDA</v>
          </cell>
          <cell r="M2193">
            <v>2</v>
          </cell>
        </row>
        <row r="2194">
          <cell r="A2194">
            <v>51527</v>
          </cell>
          <cell r="B2194" t="str">
            <v>WEEKDAY</v>
          </cell>
          <cell r="C2194">
            <v>986</v>
          </cell>
          <cell r="D2194">
            <v>9903470</v>
          </cell>
          <cell r="E2194" t="str">
            <v>BROADWAY &amp; HAWTHORNE AV</v>
          </cell>
          <cell r="F2194">
            <v>30</v>
          </cell>
          <cell r="G2194">
            <v>14</v>
          </cell>
          <cell r="H2194">
            <v>44</v>
          </cell>
          <cell r="I2194">
            <v>37.820531000000003</v>
          </cell>
          <cell r="J2194">
            <v>-122.261241</v>
          </cell>
          <cell r="K2194" t="str">
            <v>OAKLAND</v>
          </cell>
          <cell r="L2194" t="str">
            <v>ALAMEDA</v>
          </cell>
          <cell r="M2194">
            <v>2</v>
          </cell>
        </row>
        <row r="2195">
          <cell r="A2195">
            <v>51528</v>
          </cell>
          <cell r="B2195" t="str">
            <v>WEEKDAY</v>
          </cell>
          <cell r="C2195">
            <v>708</v>
          </cell>
          <cell r="D2195">
            <v>9903480</v>
          </cell>
          <cell r="E2195" t="str">
            <v>12TH &amp; CLAY ST</v>
          </cell>
          <cell r="F2195">
            <v>30</v>
          </cell>
          <cell r="G2195">
            <v>35</v>
          </cell>
          <cell r="H2195">
            <v>64</v>
          </cell>
          <cell r="I2195">
            <v>37.804150999999997</v>
          </cell>
          <cell r="J2195">
            <v>-122.274901</v>
          </cell>
          <cell r="K2195" t="str">
            <v>OAKLAND</v>
          </cell>
          <cell r="L2195" t="str">
            <v>ALAMEDA</v>
          </cell>
          <cell r="M2195">
            <v>2</v>
          </cell>
        </row>
        <row r="2196">
          <cell r="A2196">
            <v>51536</v>
          </cell>
          <cell r="B2196" t="str">
            <v>WEEKDAY</v>
          </cell>
          <cell r="C2196">
            <v>41</v>
          </cell>
          <cell r="D2196">
            <v>9903500</v>
          </cell>
          <cell r="E2196" t="str">
            <v>BROADWAY &amp; 9TH ST</v>
          </cell>
          <cell r="F2196">
            <v>215</v>
          </cell>
          <cell r="G2196">
            <v>252</v>
          </cell>
          <cell r="H2196">
            <v>467</v>
          </cell>
          <cell r="I2196">
            <v>37.801223</v>
          </cell>
          <cell r="J2196">
            <v>-122.27327099999999</v>
          </cell>
          <cell r="K2196" t="str">
            <v>OAKLAND</v>
          </cell>
          <cell r="L2196" t="str">
            <v>ALAMEDA</v>
          </cell>
          <cell r="M2196">
            <v>2</v>
          </cell>
        </row>
        <row r="2197">
          <cell r="A2197">
            <v>51572</v>
          </cell>
          <cell r="B2197" t="str">
            <v>WEEKDAY</v>
          </cell>
          <cell r="C2197">
            <v>1485</v>
          </cell>
          <cell r="D2197">
            <v>9903570</v>
          </cell>
          <cell r="E2197" t="str">
            <v>GRAND AV &amp; EL EMBARCADERO</v>
          </cell>
          <cell r="F2197">
            <v>15</v>
          </cell>
          <cell r="G2197">
            <v>13</v>
          </cell>
          <cell r="H2197">
            <v>28</v>
          </cell>
          <cell r="I2197">
            <v>37.809472999999997</v>
          </cell>
          <cell r="J2197">
            <v>-122.249416</v>
          </cell>
          <cell r="K2197" t="str">
            <v>OAKLAND</v>
          </cell>
          <cell r="L2197" t="str">
            <v>ALAMEDA</v>
          </cell>
          <cell r="M2197">
            <v>2</v>
          </cell>
        </row>
        <row r="2198">
          <cell r="A2198">
            <v>51579</v>
          </cell>
          <cell r="B2198" t="str">
            <v>WEEKDAY</v>
          </cell>
          <cell r="C2198">
            <v>3</v>
          </cell>
          <cell r="D2198">
            <v>9903600</v>
          </cell>
          <cell r="E2198" t="str">
            <v>DURANT AV &amp; TELEGRAPH AV</v>
          </cell>
          <cell r="F2198">
            <v>447</v>
          </cell>
          <cell r="G2198">
            <v>779</v>
          </cell>
          <cell r="H2198">
            <v>1226</v>
          </cell>
          <cell r="I2198">
            <v>37.867829999999998</v>
          </cell>
          <cell r="J2198">
            <v>-122.25870399999999</v>
          </cell>
          <cell r="K2198" t="str">
            <v>BERKELEY</v>
          </cell>
          <cell r="L2198" t="str">
            <v>ALAMEDA</v>
          </cell>
          <cell r="M2198">
            <v>2</v>
          </cell>
        </row>
        <row r="2199">
          <cell r="A2199">
            <v>51582</v>
          </cell>
          <cell r="B2199" t="str">
            <v>WEEKDAY</v>
          </cell>
          <cell r="C2199">
            <v>104</v>
          </cell>
          <cell r="D2199">
            <v>9903610</v>
          </cell>
          <cell r="E2199" t="str">
            <v>COLLEGE AV &amp; PARKER ST</v>
          </cell>
          <cell r="F2199">
            <v>75</v>
          </cell>
          <cell r="G2199">
            <v>235</v>
          </cell>
          <cell r="H2199">
            <v>310</v>
          </cell>
          <cell r="I2199">
            <v>37.863397999999997</v>
          </cell>
          <cell r="J2199">
            <v>-122.253733</v>
          </cell>
          <cell r="K2199" t="str">
            <v>BERKELEY</v>
          </cell>
          <cell r="L2199" t="str">
            <v>ALAMEDA</v>
          </cell>
          <cell r="M2199">
            <v>2</v>
          </cell>
        </row>
        <row r="2200">
          <cell r="A2200">
            <v>51584</v>
          </cell>
          <cell r="B2200" t="str">
            <v>WEEKDAY</v>
          </cell>
          <cell r="C2200">
            <v>158</v>
          </cell>
          <cell r="D2200">
            <v>9903630</v>
          </cell>
          <cell r="E2200" t="str">
            <v>DURANT AV &amp; ELLSWORTH ST</v>
          </cell>
          <cell r="F2200">
            <v>137</v>
          </cell>
          <cell r="G2200">
            <v>121</v>
          </cell>
          <cell r="H2200">
            <v>258</v>
          </cell>
          <cell r="I2200">
            <v>37.867215000000002</v>
          </cell>
          <cell r="J2200">
            <v>-122.263228</v>
          </cell>
          <cell r="K2200" t="str">
            <v>BERKELEY</v>
          </cell>
          <cell r="L2200" t="str">
            <v>ALAMEDA</v>
          </cell>
          <cell r="M2200">
            <v>2</v>
          </cell>
        </row>
        <row r="2201">
          <cell r="A2201">
            <v>51605</v>
          </cell>
          <cell r="B2201" t="str">
            <v>WEEKDAY</v>
          </cell>
          <cell r="C2201">
            <v>465</v>
          </cell>
          <cell r="D2201">
            <v>9903700</v>
          </cell>
          <cell r="E2201" t="str">
            <v>HIGH ST &amp; FOOTHILL BLVD</v>
          </cell>
          <cell r="F2201">
            <v>27</v>
          </cell>
          <cell r="G2201">
            <v>77</v>
          </cell>
          <cell r="H2201">
            <v>104</v>
          </cell>
          <cell r="I2201">
            <v>37.774424000000003</v>
          </cell>
          <cell r="J2201">
            <v>-122.212231</v>
          </cell>
          <cell r="K2201" t="str">
            <v>OAKLAND</v>
          </cell>
          <cell r="L2201" t="str">
            <v>ALAMEDA</v>
          </cell>
          <cell r="M2201">
            <v>2</v>
          </cell>
        </row>
        <row r="2202">
          <cell r="A2202">
            <v>51606</v>
          </cell>
          <cell r="B2202" t="str">
            <v>WEEKDAY</v>
          </cell>
          <cell r="C2202">
            <v>54</v>
          </cell>
          <cell r="D2202">
            <v>9903710</v>
          </cell>
          <cell r="E2202" t="str">
            <v>DURANT AV &amp; DANA ST</v>
          </cell>
          <cell r="F2202">
            <v>168</v>
          </cell>
          <cell r="G2202">
            <v>268</v>
          </cell>
          <cell r="H2202">
            <v>436</v>
          </cell>
          <cell r="I2202">
            <v>37.867517999999997</v>
          </cell>
          <cell r="J2202">
            <v>-122.260874</v>
          </cell>
          <cell r="K2202" t="str">
            <v>BERKELEY</v>
          </cell>
          <cell r="L2202" t="str">
            <v>ALAMEDA</v>
          </cell>
          <cell r="M2202">
            <v>2</v>
          </cell>
        </row>
        <row r="2203">
          <cell r="A2203">
            <v>51614</v>
          </cell>
          <cell r="B2203" t="str">
            <v>WEEKDAY</v>
          </cell>
          <cell r="C2203">
            <v>1912</v>
          </cell>
          <cell r="D2203">
            <v>9903730</v>
          </cell>
          <cell r="E2203" t="str">
            <v>CLAREMONT AV &amp; MYSTIC ST</v>
          </cell>
          <cell r="F2203">
            <v>1</v>
          </cell>
          <cell r="G2203">
            <v>18</v>
          </cell>
          <cell r="H2203">
            <v>19</v>
          </cell>
          <cell r="I2203">
            <v>37.850752999999997</v>
          </cell>
          <cell r="J2203">
            <v>-122.25135</v>
          </cell>
          <cell r="K2203" t="str">
            <v>OAKLAND</v>
          </cell>
          <cell r="L2203" t="str">
            <v>ALAMEDA</v>
          </cell>
          <cell r="M2203">
            <v>2</v>
          </cell>
        </row>
        <row r="2204">
          <cell r="A2204">
            <v>51632</v>
          </cell>
          <cell r="B2204" t="str">
            <v>WEEKDAY</v>
          </cell>
          <cell r="C2204">
            <v>161</v>
          </cell>
          <cell r="D2204">
            <v>9903800</v>
          </cell>
          <cell r="E2204" t="str">
            <v>2ND ST &amp; WASHINGTON ST</v>
          </cell>
          <cell r="F2204">
            <v>133</v>
          </cell>
          <cell r="G2204">
            <v>122</v>
          </cell>
          <cell r="H2204">
            <v>255</v>
          </cell>
          <cell r="I2204">
            <v>37.796745000000001</v>
          </cell>
          <cell r="J2204">
            <v>-122.277118</v>
          </cell>
          <cell r="K2204" t="str">
            <v>OAKLAND</v>
          </cell>
          <cell r="L2204" t="str">
            <v>ALAMEDA</v>
          </cell>
          <cell r="M2204">
            <v>2</v>
          </cell>
        </row>
        <row r="2205">
          <cell r="A2205">
            <v>51634</v>
          </cell>
          <cell r="B2205" t="str">
            <v>WEEKDAY</v>
          </cell>
          <cell r="C2205">
            <v>301</v>
          </cell>
          <cell r="D2205">
            <v>9903810</v>
          </cell>
          <cell r="E2205" t="str">
            <v>TELEGRAPH AV &amp; 27TH ST</v>
          </cell>
          <cell r="F2205">
            <v>95</v>
          </cell>
          <cell r="G2205">
            <v>57</v>
          </cell>
          <cell r="H2205">
            <v>152</v>
          </cell>
          <cell r="I2205">
            <v>37.816682999999998</v>
          </cell>
          <cell r="J2205">
            <v>-122.26781200000001</v>
          </cell>
          <cell r="K2205" t="str">
            <v>OAKLAND</v>
          </cell>
          <cell r="L2205" t="str">
            <v>ALAMEDA</v>
          </cell>
          <cell r="M2205">
            <v>2</v>
          </cell>
        </row>
        <row r="2206">
          <cell r="A2206">
            <v>51635</v>
          </cell>
          <cell r="B2206" t="str">
            <v>WEEKDAY</v>
          </cell>
          <cell r="C2206">
            <v>527</v>
          </cell>
          <cell r="D2206">
            <v>9903820</v>
          </cell>
          <cell r="E2206" t="str">
            <v>TELEGRAPH AV &amp; 27TH ST</v>
          </cell>
          <cell r="F2206">
            <v>33</v>
          </cell>
          <cell r="G2206">
            <v>59</v>
          </cell>
          <cell r="H2206">
            <v>92</v>
          </cell>
          <cell r="I2206">
            <v>37.815848000000003</v>
          </cell>
          <cell r="J2206">
            <v>-122.26814899999999</v>
          </cell>
          <cell r="K2206" t="str">
            <v>OAKLAND</v>
          </cell>
          <cell r="L2206" t="str">
            <v>ALAMEDA</v>
          </cell>
          <cell r="M2206">
            <v>2</v>
          </cell>
        </row>
        <row r="2207">
          <cell r="A2207">
            <v>51636</v>
          </cell>
          <cell r="B2207" t="str">
            <v>WEEKDAY</v>
          </cell>
          <cell r="C2207">
            <v>80</v>
          </cell>
          <cell r="D2207">
            <v>9903830</v>
          </cell>
          <cell r="E2207" t="str">
            <v>10TH ST &amp; WASHINGTON ST</v>
          </cell>
          <cell r="F2207">
            <v>133</v>
          </cell>
          <cell r="G2207">
            <v>230</v>
          </cell>
          <cell r="H2207">
            <v>363</v>
          </cell>
          <cell r="I2207">
            <v>37.802531000000002</v>
          </cell>
          <cell r="J2207">
            <v>-122.274434</v>
          </cell>
          <cell r="K2207" t="str">
            <v>OAKLAND</v>
          </cell>
          <cell r="L2207" t="str">
            <v>ALAMEDA</v>
          </cell>
          <cell r="M2207">
            <v>2</v>
          </cell>
        </row>
        <row r="2208">
          <cell r="A2208">
            <v>51686</v>
          </cell>
          <cell r="B2208" t="str">
            <v>WEEKDAY</v>
          </cell>
          <cell r="C2208">
            <v>322</v>
          </cell>
          <cell r="D2208">
            <v>9903930</v>
          </cell>
          <cell r="E2208" t="str">
            <v>BROADWAY &amp; 30TH ST</v>
          </cell>
          <cell r="F2208">
            <v>99</v>
          </cell>
          <cell r="G2208">
            <v>43</v>
          </cell>
          <cell r="H2208">
            <v>142</v>
          </cell>
          <cell r="I2208">
            <v>37.818399999999997</v>
          </cell>
          <cell r="J2208">
            <v>-122.26261100000001</v>
          </cell>
          <cell r="K2208" t="str">
            <v>OAKLAND</v>
          </cell>
          <cell r="L2208" t="str">
            <v>ALAMEDA</v>
          </cell>
          <cell r="M2208">
            <v>2</v>
          </cell>
        </row>
        <row r="2209">
          <cell r="A2209">
            <v>51696</v>
          </cell>
          <cell r="B2209" t="str">
            <v>WEEKDAY</v>
          </cell>
          <cell r="C2209">
            <v>629</v>
          </cell>
          <cell r="D2209">
            <v>9903980</v>
          </cell>
          <cell r="E2209" t="str">
            <v>CHRISTIE AV AT PUBLIC MARKET</v>
          </cell>
          <cell r="F2209">
            <v>0</v>
          </cell>
          <cell r="G2209">
            <v>74</v>
          </cell>
          <cell r="H2209">
            <v>74</v>
          </cell>
          <cell r="I2209">
            <v>37.843058999999997</v>
          </cell>
          <cell r="J2209">
            <v>-122.29499300000001</v>
          </cell>
          <cell r="K2209" t="str">
            <v>EMERYVILLE</v>
          </cell>
          <cell r="L2209" t="str">
            <v>ALAMEDA</v>
          </cell>
          <cell r="M2209">
            <v>2</v>
          </cell>
        </row>
        <row r="2210">
          <cell r="A2210">
            <v>51731</v>
          </cell>
          <cell r="B2210" t="str">
            <v>WEEKDAY</v>
          </cell>
          <cell r="C2210">
            <v>332</v>
          </cell>
          <cell r="D2210">
            <v>9904090</v>
          </cell>
          <cell r="E2210" t="str">
            <v>WEST OAKLAND BART</v>
          </cell>
          <cell r="F2210">
            <v>65</v>
          </cell>
          <cell r="G2210">
            <v>72</v>
          </cell>
          <cell r="H2210">
            <v>137</v>
          </cell>
          <cell r="I2210">
            <v>37.804555999999998</v>
          </cell>
          <cell r="J2210">
            <v>-122.294585</v>
          </cell>
          <cell r="K2210" t="str">
            <v>OAKLAND</v>
          </cell>
          <cell r="L2210" t="str">
            <v>ALAMEDA</v>
          </cell>
          <cell r="M2210">
            <v>2</v>
          </cell>
        </row>
        <row r="2211">
          <cell r="A2211">
            <v>51732</v>
          </cell>
          <cell r="B2211" t="str">
            <v>WEEKDAY</v>
          </cell>
          <cell r="C2211">
            <v>831</v>
          </cell>
          <cell r="D2211">
            <v>9904100</v>
          </cell>
          <cell r="E2211" t="str">
            <v>WEST OAKLAND BART</v>
          </cell>
          <cell r="F2211">
            <v>34</v>
          </cell>
          <cell r="G2211">
            <v>18</v>
          </cell>
          <cell r="H2211">
            <v>52</v>
          </cell>
          <cell r="I2211">
            <v>37.804606999999997</v>
          </cell>
          <cell r="J2211">
            <v>-122.29525099999999</v>
          </cell>
          <cell r="K2211" t="str">
            <v>OAKLAND</v>
          </cell>
          <cell r="L2211" t="str">
            <v>ALAMEDA</v>
          </cell>
          <cell r="M2211">
            <v>2</v>
          </cell>
        </row>
        <row r="2212">
          <cell r="A2212">
            <v>51759</v>
          </cell>
          <cell r="B2212" t="str">
            <v>WEEKDAY</v>
          </cell>
          <cell r="C2212">
            <v>279</v>
          </cell>
          <cell r="D2212">
            <v>9904200</v>
          </cell>
          <cell r="E2212" t="str">
            <v>BANCROFT WAY &amp; PIEDMONT AV</v>
          </cell>
          <cell r="F2212">
            <v>126</v>
          </cell>
          <cell r="G2212">
            <v>34</v>
          </cell>
          <cell r="H2212">
            <v>160</v>
          </cell>
          <cell r="I2212">
            <v>37.869349</v>
          </cell>
          <cell r="J2212">
            <v>-122.254516</v>
          </cell>
          <cell r="K2212" t="str">
            <v>BERKELEY</v>
          </cell>
          <cell r="L2212" t="str">
            <v>CONTRA COSTA</v>
          </cell>
          <cell r="M2212">
            <v>2</v>
          </cell>
        </row>
        <row r="2213">
          <cell r="A2213">
            <v>51808</v>
          </cell>
          <cell r="B2213" t="str">
            <v>WEEKDAY</v>
          </cell>
          <cell r="C2213">
            <v>1708</v>
          </cell>
          <cell r="D2213">
            <v>9904350</v>
          </cell>
          <cell r="E2213" t="str">
            <v>HOLLIS ST &amp; 65TH ST</v>
          </cell>
          <cell r="F2213">
            <v>15</v>
          </cell>
          <cell r="G2213">
            <v>8</v>
          </cell>
          <cell r="H2213">
            <v>22</v>
          </cell>
          <cell r="I2213">
            <v>37.846519000000001</v>
          </cell>
          <cell r="J2213">
            <v>-122.291512</v>
          </cell>
          <cell r="K2213" t="str">
            <v>EMERYVILLE</v>
          </cell>
          <cell r="L2213" t="str">
            <v>ALAMEDA</v>
          </cell>
          <cell r="M2213">
            <v>2</v>
          </cell>
        </row>
        <row r="2214">
          <cell r="A2214">
            <v>51828</v>
          </cell>
          <cell r="B2214" t="str">
            <v>WEEKDAY</v>
          </cell>
          <cell r="C2214">
            <v>184</v>
          </cell>
          <cell r="D2214">
            <v>9904430</v>
          </cell>
          <cell r="E2214" t="str">
            <v>11TH ST &amp; CLAY ST</v>
          </cell>
          <cell r="F2214">
            <v>127</v>
          </cell>
          <cell r="G2214">
            <v>109</v>
          </cell>
          <cell r="H2214">
            <v>235</v>
          </cell>
          <cell r="I2214">
            <v>37.803248000000004</v>
          </cell>
          <cell r="J2214">
            <v>-122.275218</v>
          </cell>
          <cell r="K2214" t="str">
            <v>OAKLAND</v>
          </cell>
          <cell r="L2214" t="str">
            <v>ALAMEDA</v>
          </cell>
          <cell r="M2214">
            <v>2</v>
          </cell>
        </row>
        <row r="2215">
          <cell r="A2215">
            <v>51831</v>
          </cell>
          <cell r="B2215" t="str">
            <v>WEEKDAY</v>
          </cell>
          <cell r="C2215">
            <v>2379</v>
          </cell>
          <cell r="D2215">
            <v>9904440</v>
          </cell>
          <cell r="E2215" t="str">
            <v>14TH AV &amp; E 18TH ST</v>
          </cell>
          <cell r="F2215">
            <v>7</v>
          </cell>
          <cell r="G2215">
            <v>5</v>
          </cell>
          <cell r="H2215">
            <v>13</v>
          </cell>
          <cell r="I2215">
            <v>37.791756999999997</v>
          </cell>
          <cell r="J2215">
            <v>-122.243144</v>
          </cell>
          <cell r="K2215" t="str">
            <v>OAKLAND</v>
          </cell>
          <cell r="L2215" t="str">
            <v>ALAMEDA</v>
          </cell>
          <cell r="M2215">
            <v>2</v>
          </cell>
        </row>
        <row r="2216">
          <cell r="A2216">
            <v>51832</v>
          </cell>
          <cell r="B2216" t="str">
            <v>WEEKDAY</v>
          </cell>
          <cell r="C2216">
            <v>1204</v>
          </cell>
          <cell r="D2216">
            <v>9904450</v>
          </cell>
          <cell r="E2216" t="str">
            <v>SAN PABLO AV &amp; 67TH ST</v>
          </cell>
          <cell r="F2216">
            <v>21</v>
          </cell>
          <cell r="G2216">
            <v>15</v>
          </cell>
          <cell r="H2216">
            <v>36</v>
          </cell>
          <cell r="I2216">
            <v>37.849797000000002</v>
          </cell>
          <cell r="J2216">
            <v>-122.286064</v>
          </cell>
          <cell r="K2216" t="str">
            <v>OAKLAND</v>
          </cell>
          <cell r="L2216" t="str">
            <v>ALAMEDA</v>
          </cell>
          <cell r="M2216">
            <v>2</v>
          </cell>
        </row>
        <row r="2217">
          <cell r="A2217">
            <v>51941</v>
          </cell>
          <cell r="B2217" t="str">
            <v>WEEKDAY</v>
          </cell>
          <cell r="C2217">
            <v>1436</v>
          </cell>
          <cell r="D2217">
            <v>9904830</v>
          </cell>
          <cell r="E2217" t="str">
            <v>CHRISTIE AV &amp; 59TH ST</v>
          </cell>
          <cell r="F2217">
            <v>16</v>
          </cell>
          <cell r="G2217">
            <v>13</v>
          </cell>
          <cell r="H2217">
            <v>29</v>
          </cell>
          <cell r="I2217">
            <v>37.841332000000001</v>
          </cell>
          <cell r="J2217">
            <v>-122.29495</v>
          </cell>
          <cell r="K2217" t="str">
            <v>EMERYVILLE</v>
          </cell>
          <cell r="L2217" t="str">
            <v>ALAMEDA</v>
          </cell>
          <cell r="M2217">
            <v>2</v>
          </cell>
        </row>
        <row r="2218">
          <cell r="A2218">
            <v>51986</v>
          </cell>
          <cell r="B2218" t="str">
            <v>WEEKDAY</v>
          </cell>
          <cell r="C2218">
            <v>354</v>
          </cell>
          <cell r="D2218">
            <v>9905360</v>
          </cell>
          <cell r="E2218" t="str">
            <v>BROADWAY &amp; 51ST ST</v>
          </cell>
          <cell r="F2218">
            <v>89</v>
          </cell>
          <cell r="G2218">
            <v>41</v>
          </cell>
          <cell r="H2218">
            <v>130</v>
          </cell>
          <cell r="I2218">
            <v>37.834873999999999</v>
          </cell>
          <cell r="J2218">
            <v>-122.252285</v>
          </cell>
          <cell r="K2218" t="str">
            <v>OAKLAND</v>
          </cell>
          <cell r="L2218" t="str">
            <v>ALAMEDA</v>
          </cell>
          <cell r="M2218">
            <v>2</v>
          </cell>
        </row>
        <row r="2219">
          <cell r="A2219">
            <v>52026</v>
          </cell>
          <cell r="B2219" t="str">
            <v>WEEKDAY</v>
          </cell>
          <cell r="C2219">
            <v>1599</v>
          </cell>
          <cell r="D2219">
            <v>9905440</v>
          </cell>
          <cell r="E2219" t="str">
            <v>MARKET ST &amp; 52ND ST</v>
          </cell>
          <cell r="F2219">
            <v>14</v>
          </cell>
          <cell r="G2219">
            <v>11</v>
          </cell>
          <cell r="H2219">
            <v>25</v>
          </cell>
          <cell r="I2219">
            <v>37.836326999999997</v>
          </cell>
          <cell r="J2219">
            <v>-122.273436</v>
          </cell>
          <cell r="K2219" t="str">
            <v>OAKLAND</v>
          </cell>
          <cell r="L2219" t="str">
            <v>ALAMEDA</v>
          </cell>
          <cell r="M2219">
            <v>2</v>
          </cell>
        </row>
        <row r="2220">
          <cell r="A2220">
            <v>52027</v>
          </cell>
          <cell r="B2220" t="str">
            <v>WEEKDAY</v>
          </cell>
          <cell r="C2220">
            <v>513</v>
          </cell>
          <cell r="D2220">
            <v>9905450</v>
          </cell>
          <cell r="E2220" t="str">
            <v>MARKET ST &amp; 53RD ST</v>
          </cell>
          <cell r="F2220">
            <v>20</v>
          </cell>
          <cell r="G2220">
            <v>73</v>
          </cell>
          <cell r="H2220">
            <v>93</v>
          </cell>
          <cell r="I2220">
            <v>37.837778999999998</v>
          </cell>
          <cell r="J2220">
            <v>-122.27352500000001</v>
          </cell>
          <cell r="K2220" t="str">
            <v>OAKLAND</v>
          </cell>
          <cell r="L2220" t="str">
            <v>ALAMEDA</v>
          </cell>
          <cell r="M2220">
            <v>2</v>
          </cell>
        </row>
        <row r="2221">
          <cell r="A2221">
            <v>52028</v>
          </cell>
          <cell r="B2221" t="str">
            <v>WEEKDAY</v>
          </cell>
          <cell r="C2221">
            <v>1601</v>
          </cell>
          <cell r="D2221">
            <v>9905460</v>
          </cell>
          <cell r="E2221" t="str">
            <v>MARKET ST &amp; 45TH ST</v>
          </cell>
          <cell r="F2221">
            <v>10</v>
          </cell>
          <cell r="G2221">
            <v>15</v>
          </cell>
          <cell r="H2221">
            <v>25</v>
          </cell>
          <cell r="I2221">
            <v>37.834119999999999</v>
          </cell>
          <cell r="J2221">
            <v>-122.273178</v>
          </cell>
          <cell r="K2221" t="str">
            <v>OAKLAND</v>
          </cell>
          <cell r="L2221" t="str">
            <v>ALAMEDA</v>
          </cell>
          <cell r="M2221">
            <v>2</v>
          </cell>
        </row>
        <row r="2222">
          <cell r="A2222">
            <v>52029</v>
          </cell>
          <cell r="B2222" t="str">
            <v>WEEKDAY</v>
          </cell>
          <cell r="C2222">
            <v>1667</v>
          </cell>
          <cell r="D2222">
            <v>9905470</v>
          </cell>
          <cell r="E2222" t="str">
            <v>MARKET ST &amp; W MACARTHUR BLVD</v>
          </cell>
          <cell r="F2222">
            <v>15</v>
          </cell>
          <cell r="G2222">
            <v>8</v>
          </cell>
          <cell r="H2222">
            <v>23</v>
          </cell>
          <cell r="I2222">
            <v>37.827697999999998</v>
          </cell>
          <cell r="J2222">
            <v>-122.27479</v>
          </cell>
          <cell r="K2222" t="str">
            <v>OAKLAND</v>
          </cell>
          <cell r="L2222" t="str">
            <v>ALAMEDA</v>
          </cell>
          <cell r="M2222">
            <v>2</v>
          </cell>
        </row>
        <row r="2223">
          <cell r="A2223">
            <v>52034</v>
          </cell>
          <cell r="B2223" t="str">
            <v>WEEKDAY</v>
          </cell>
          <cell r="C2223">
            <v>1876</v>
          </cell>
          <cell r="D2223">
            <v>9905480</v>
          </cell>
          <cell r="E2223" t="str">
            <v>MARKET ST &amp; W MACARTHUR BLVD</v>
          </cell>
          <cell r="F2223">
            <v>7</v>
          </cell>
          <cell r="G2223">
            <v>13</v>
          </cell>
          <cell r="H2223">
            <v>20</v>
          </cell>
          <cell r="I2223">
            <v>37.828356999999997</v>
          </cell>
          <cell r="J2223">
            <v>-122.274418</v>
          </cell>
          <cell r="K2223" t="str">
            <v>OAKLAND</v>
          </cell>
          <cell r="L2223" t="str">
            <v>ALAMEDA</v>
          </cell>
          <cell r="M2223">
            <v>2</v>
          </cell>
        </row>
        <row r="2224">
          <cell r="A2224">
            <v>52035</v>
          </cell>
          <cell r="B2224" t="str">
            <v>WEEKDAY</v>
          </cell>
          <cell r="C2224">
            <v>1927</v>
          </cell>
          <cell r="D2224">
            <v>9905490</v>
          </cell>
          <cell r="E2224" t="str">
            <v>MARKET ST &amp; SAN PABLO AV</v>
          </cell>
          <cell r="F2224">
            <v>7</v>
          </cell>
          <cell r="G2224">
            <v>12</v>
          </cell>
          <cell r="H2224">
            <v>19</v>
          </cell>
          <cell r="I2224">
            <v>37.820887999999997</v>
          </cell>
          <cell r="J2224">
            <v>-122.27629899999999</v>
          </cell>
          <cell r="K2224" t="str">
            <v>OAKLAND</v>
          </cell>
          <cell r="L2224" t="str">
            <v>ALAMEDA</v>
          </cell>
          <cell r="M2224">
            <v>2</v>
          </cell>
        </row>
        <row r="2225">
          <cell r="A2225">
            <v>52042</v>
          </cell>
          <cell r="B2225" t="str">
            <v>WEEKDAY</v>
          </cell>
          <cell r="C2225">
            <v>812</v>
          </cell>
          <cell r="D2225">
            <v>9905500</v>
          </cell>
          <cell r="E2225" t="str">
            <v>MARKET ST &amp; 27TH ST</v>
          </cell>
          <cell r="F2225">
            <v>19</v>
          </cell>
          <cell r="G2225">
            <v>35</v>
          </cell>
          <cell r="H2225">
            <v>54</v>
          </cell>
          <cell r="I2225">
            <v>37.817787000000003</v>
          </cell>
          <cell r="J2225">
            <v>-122.27738100000001</v>
          </cell>
          <cell r="K2225" t="str">
            <v>OAKLAND</v>
          </cell>
          <cell r="L2225" t="str">
            <v>ALAMEDA</v>
          </cell>
          <cell r="M2225">
            <v>2</v>
          </cell>
        </row>
        <row r="2226">
          <cell r="A2226">
            <v>52198</v>
          </cell>
          <cell r="B2226" t="str">
            <v>WEEKDAY</v>
          </cell>
          <cell r="C2226">
            <v>1902</v>
          </cell>
          <cell r="D2226">
            <v>9905810</v>
          </cell>
          <cell r="E2226" t="str">
            <v>PERALTA ST &amp; 10TH ST</v>
          </cell>
          <cell r="F2226">
            <v>12</v>
          </cell>
          <cell r="G2226">
            <v>7</v>
          </cell>
          <cell r="H2226">
            <v>19</v>
          </cell>
          <cell r="I2226">
            <v>37.808252000000003</v>
          </cell>
          <cell r="J2226">
            <v>-122.296556</v>
          </cell>
          <cell r="K2226" t="str">
            <v>OAKLAND</v>
          </cell>
          <cell r="L2226" t="str">
            <v>ALAMEDA</v>
          </cell>
          <cell r="M2226">
            <v>2</v>
          </cell>
        </row>
        <row r="2227">
          <cell r="A2227">
            <v>52301</v>
          </cell>
          <cell r="B2227" t="str">
            <v>WEEKDAY</v>
          </cell>
          <cell r="C2227">
            <v>2738</v>
          </cell>
          <cell r="D2227">
            <v>9905820</v>
          </cell>
          <cell r="E2227" t="str">
            <v>PERALTA ST &amp; 8TH ST</v>
          </cell>
          <cell r="F2227">
            <v>5</v>
          </cell>
          <cell r="G2227">
            <v>4</v>
          </cell>
          <cell r="H2227">
            <v>10</v>
          </cell>
          <cell r="I2227">
            <v>37.806784999999998</v>
          </cell>
          <cell r="J2227">
            <v>-122.297696</v>
          </cell>
          <cell r="K2227" t="str">
            <v>OAKLAND</v>
          </cell>
          <cell r="L2227" t="str">
            <v>ALAMEDA</v>
          </cell>
          <cell r="M2227">
            <v>2</v>
          </cell>
        </row>
        <row r="2228">
          <cell r="A2228">
            <v>52369</v>
          </cell>
          <cell r="B2228" t="str">
            <v>WEEKDAY</v>
          </cell>
          <cell r="C2228">
            <v>884</v>
          </cell>
          <cell r="D2228">
            <v>9905940</v>
          </cell>
          <cell r="E2228" t="str">
            <v>E 27TH ST &amp; 25TH AV</v>
          </cell>
          <cell r="F2228">
            <v>30</v>
          </cell>
          <cell r="G2228">
            <v>19</v>
          </cell>
          <cell r="H2228">
            <v>50</v>
          </cell>
          <cell r="I2228">
            <v>37.792436000000002</v>
          </cell>
          <cell r="J2228">
            <v>-122.224232</v>
          </cell>
          <cell r="K2228" t="str">
            <v>OAKLAND</v>
          </cell>
          <cell r="L2228" t="str">
            <v>ALAMEDA</v>
          </cell>
          <cell r="M2228">
            <v>2</v>
          </cell>
        </row>
        <row r="2229">
          <cell r="A2229">
            <v>52381</v>
          </cell>
          <cell r="B2229" t="str">
            <v>WEEKDAY</v>
          </cell>
          <cell r="C2229">
            <v>918</v>
          </cell>
          <cell r="D2229">
            <v>9906000</v>
          </cell>
          <cell r="E2229" t="str">
            <v>HARRISON ST &amp; GRAND AV</v>
          </cell>
          <cell r="F2229">
            <v>38</v>
          </cell>
          <cell r="G2229">
            <v>10</v>
          </cell>
          <cell r="H2229">
            <v>48</v>
          </cell>
          <cell r="I2229">
            <v>37.810639999999999</v>
          </cell>
          <cell r="J2229">
            <v>-122.262659</v>
          </cell>
          <cell r="K2229" t="str">
            <v>OAKLAND</v>
          </cell>
          <cell r="L2229" t="str">
            <v>ALAMEDA</v>
          </cell>
          <cell r="M2229">
            <v>2</v>
          </cell>
        </row>
        <row r="2230">
          <cell r="A2230">
            <v>52384</v>
          </cell>
          <cell r="B2230" t="str">
            <v>WEEKDAY</v>
          </cell>
          <cell r="C2230">
            <v>3350</v>
          </cell>
          <cell r="D2230">
            <v>9906010</v>
          </cell>
          <cell r="E2230" t="str">
            <v>MARKET ST &amp; 43RD ST</v>
          </cell>
          <cell r="F2230">
            <v>2</v>
          </cell>
          <cell r="G2230">
            <v>4</v>
          </cell>
          <cell r="H2230">
            <v>5</v>
          </cell>
          <cell r="I2230">
            <v>37.832844000000001</v>
          </cell>
          <cell r="J2230">
            <v>-122.273506</v>
          </cell>
          <cell r="K2230" t="str">
            <v>OAKLAND</v>
          </cell>
          <cell r="L2230" t="str">
            <v>ALAMEDA</v>
          </cell>
          <cell r="M2230">
            <v>2</v>
          </cell>
        </row>
        <row r="2231">
          <cell r="A2231">
            <v>52386</v>
          </cell>
          <cell r="B2231" t="str">
            <v>WEEKDAY</v>
          </cell>
          <cell r="C2231">
            <v>1334</v>
          </cell>
          <cell r="D2231">
            <v>9906020</v>
          </cell>
          <cell r="E2231" t="str">
            <v>SHELLMOUND ST &amp; CHRISTIE AV</v>
          </cell>
          <cell r="F2231">
            <v>7</v>
          </cell>
          <cell r="G2231">
            <v>25</v>
          </cell>
          <cell r="H2231">
            <v>32</v>
          </cell>
          <cell r="I2231">
            <v>37.837375000000002</v>
          </cell>
          <cell r="J2231">
            <v>-122.293195</v>
          </cell>
          <cell r="K2231" t="str">
            <v>EMERYVILLE</v>
          </cell>
          <cell r="L2231" t="str">
            <v>ALAMEDA</v>
          </cell>
          <cell r="M2231">
            <v>2</v>
          </cell>
        </row>
        <row r="2232">
          <cell r="A2232">
            <v>52387</v>
          </cell>
          <cell r="B2232" t="str">
            <v>WEEKDAY</v>
          </cell>
          <cell r="C2232">
            <v>726</v>
          </cell>
          <cell r="D2232">
            <v>9906030</v>
          </cell>
          <cell r="E2232" t="str">
            <v>SHELLMOUND ST &amp; 65TH ST</v>
          </cell>
          <cell r="F2232">
            <v>12</v>
          </cell>
          <cell r="G2232">
            <v>51</v>
          </cell>
          <cell r="H2232">
            <v>63</v>
          </cell>
          <cell r="I2232">
            <v>37.845759000000001</v>
          </cell>
          <cell r="J2232">
            <v>-122.294504</v>
          </cell>
          <cell r="K2232" t="str">
            <v>EMERYVILLE</v>
          </cell>
          <cell r="L2232" t="str">
            <v>ALAMEDA</v>
          </cell>
          <cell r="M2232">
            <v>2</v>
          </cell>
        </row>
        <row r="2233">
          <cell r="A2233">
            <v>52389</v>
          </cell>
          <cell r="B2233" t="str">
            <v>WEEKDAY</v>
          </cell>
          <cell r="C2233">
            <v>261</v>
          </cell>
          <cell r="D2233">
            <v>9906040</v>
          </cell>
          <cell r="E2233" t="str">
            <v>SHELLMOUND ST &amp; CHRISTIE AV</v>
          </cell>
          <cell r="F2233">
            <v>76</v>
          </cell>
          <cell r="G2233">
            <v>95</v>
          </cell>
          <cell r="H2233">
            <v>171</v>
          </cell>
          <cell r="I2233">
            <v>37.837468000000001</v>
          </cell>
          <cell r="J2233">
            <v>-122.29301700000001</v>
          </cell>
          <cell r="K2233" t="str">
            <v>EMERYVILLE</v>
          </cell>
          <cell r="L2233" t="str">
            <v>ALAMEDA</v>
          </cell>
          <cell r="M2233">
            <v>2</v>
          </cell>
        </row>
        <row r="2234">
          <cell r="A2234">
            <v>52391</v>
          </cell>
          <cell r="B2234" t="str">
            <v>WEEKDAY</v>
          </cell>
          <cell r="C2234">
            <v>778</v>
          </cell>
          <cell r="D2234">
            <v>9906050</v>
          </cell>
          <cell r="E2234" t="str">
            <v>FOOTHILL BLVD &amp; 18TH AV</v>
          </cell>
          <cell r="F2234">
            <v>29</v>
          </cell>
          <cell r="G2234">
            <v>28</v>
          </cell>
          <cell r="H2234">
            <v>57</v>
          </cell>
          <cell r="I2234">
            <v>37.788511</v>
          </cell>
          <cell r="J2234">
            <v>-122.24033300000001</v>
          </cell>
          <cell r="K2234" t="str">
            <v>OAKLAND</v>
          </cell>
          <cell r="L2234" t="str">
            <v>ALAMEDA</v>
          </cell>
          <cell r="M2234">
            <v>2</v>
          </cell>
        </row>
        <row r="2235">
          <cell r="A2235">
            <v>52394</v>
          </cell>
          <cell r="B2235" t="str">
            <v>WEEKDAY</v>
          </cell>
          <cell r="C2235">
            <v>636</v>
          </cell>
          <cell r="D2235">
            <v>9906060</v>
          </cell>
          <cell r="E2235" t="str">
            <v>FOOTHILL BLVD &amp; 21ST AV</v>
          </cell>
          <cell r="F2235">
            <v>30</v>
          </cell>
          <cell r="G2235">
            <v>43</v>
          </cell>
          <cell r="H2235">
            <v>73</v>
          </cell>
          <cell r="I2235">
            <v>37.786614999999998</v>
          </cell>
          <cell r="J2235">
            <v>-122.237155</v>
          </cell>
          <cell r="K2235" t="str">
            <v>OAKLAND</v>
          </cell>
          <cell r="L2235" t="str">
            <v>ALAMEDA</v>
          </cell>
          <cell r="M2235">
            <v>2</v>
          </cell>
        </row>
        <row r="2236">
          <cell r="A2236">
            <v>52396</v>
          </cell>
          <cell r="B2236" t="str">
            <v>WEEKDAY</v>
          </cell>
          <cell r="C2236">
            <v>787</v>
          </cell>
          <cell r="D2236">
            <v>9906070</v>
          </cell>
          <cell r="E2236" t="str">
            <v>FOOTHILL BLVD &amp; 22ND AV</v>
          </cell>
          <cell r="F2236">
            <v>27</v>
          </cell>
          <cell r="G2236">
            <v>29</v>
          </cell>
          <cell r="H2236">
            <v>56</v>
          </cell>
          <cell r="I2236">
            <v>37.786461000000003</v>
          </cell>
          <cell r="J2236">
            <v>-122.236582</v>
          </cell>
          <cell r="K2236" t="str">
            <v>OAKLAND</v>
          </cell>
          <cell r="L2236" t="str">
            <v>ALAMEDA</v>
          </cell>
          <cell r="M2236">
            <v>2</v>
          </cell>
        </row>
        <row r="2237">
          <cell r="A2237">
            <v>52397</v>
          </cell>
          <cell r="B2237" t="str">
            <v>WEEKDAY</v>
          </cell>
          <cell r="C2237">
            <v>771</v>
          </cell>
          <cell r="D2237">
            <v>9906080</v>
          </cell>
          <cell r="E2237" t="str">
            <v>FOOTHILL BLVD &amp; 19TH AV</v>
          </cell>
          <cell r="F2237">
            <v>25</v>
          </cell>
          <cell r="G2237">
            <v>32</v>
          </cell>
          <cell r="H2237">
            <v>58</v>
          </cell>
          <cell r="I2237">
            <v>37.788378000000002</v>
          </cell>
          <cell r="J2237">
            <v>-122.239786</v>
          </cell>
          <cell r="K2237" t="str">
            <v>OAKLAND</v>
          </cell>
          <cell r="L2237" t="str">
            <v>ALAMEDA</v>
          </cell>
          <cell r="M2237">
            <v>2</v>
          </cell>
        </row>
        <row r="2238">
          <cell r="A2238">
            <v>52514</v>
          </cell>
          <cell r="B2238" t="str">
            <v>WEEKDAY</v>
          </cell>
          <cell r="C2238">
            <v>124</v>
          </cell>
          <cell r="D2238">
            <v>9906460</v>
          </cell>
          <cell r="E2238" t="str">
            <v>28TH AVENUE</v>
          </cell>
          <cell r="F2238">
            <v>132</v>
          </cell>
          <cell r="G2238">
            <v>149</v>
          </cell>
          <cell r="H2238">
            <v>281</v>
          </cell>
          <cell r="I2238">
            <v>37.780070000000002</v>
          </cell>
          <cell r="J2238">
            <v>-122.230383</v>
          </cell>
          <cell r="K2238" t="str">
            <v>OAKLAND</v>
          </cell>
          <cell r="L2238" t="str">
            <v>ALAMEDA</v>
          </cell>
          <cell r="M2238">
            <v>2</v>
          </cell>
        </row>
        <row r="2239">
          <cell r="A2239">
            <v>52516</v>
          </cell>
          <cell r="B2239" t="str">
            <v>WEEKDAY</v>
          </cell>
          <cell r="C2239">
            <v>117</v>
          </cell>
          <cell r="D2239">
            <v>9906470</v>
          </cell>
          <cell r="E2239" t="str">
            <v>28TH AVENUE</v>
          </cell>
          <cell r="F2239">
            <v>165</v>
          </cell>
          <cell r="G2239">
            <v>124</v>
          </cell>
          <cell r="H2239">
            <v>289</v>
          </cell>
          <cell r="I2239">
            <v>37.779901000000002</v>
          </cell>
          <cell r="J2239">
            <v>-122.23020699999999</v>
          </cell>
          <cell r="K2239" t="str">
            <v>OAKLAND</v>
          </cell>
          <cell r="L2239" t="str">
            <v>ALAMEDA</v>
          </cell>
          <cell r="M2239">
            <v>2</v>
          </cell>
        </row>
        <row r="2240">
          <cell r="A2240">
            <v>52517</v>
          </cell>
          <cell r="B2240" t="str">
            <v>WEEKDAY</v>
          </cell>
          <cell r="C2240">
            <v>69</v>
          </cell>
          <cell r="D2240">
            <v>9906480</v>
          </cell>
          <cell r="E2240" t="str">
            <v>24TH AVENUE</v>
          </cell>
          <cell r="F2240">
            <v>157</v>
          </cell>
          <cell r="G2240">
            <v>234</v>
          </cell>
          <cell r="H2240">
            <v>391</v>
          </cell>
          <cell r="I2240">
            <v>37.782634999999999</v>
          </cell>
          <cell r="J2240">
            <v>-122.23466000000001</v>
          </cell>
          <cell r="K2240" t="str">
            <v>OAKLAND</v>
          </cell>
          <cell r="L2240" t="str">
            <v>ALAMEDA</v>
          </cell>
          <cell r="M2240">
            <v>2</v>
          </cell>
        </row>
        <row r="2241">
          <cell r="A2241">
            <v>52518</v>
          </cell>
          <cell r="B2241" t="str">
            <v>WEEKDAY</v>
          </cell>
          <cell r="C2241">
            <v>65</v>
          </cell>
          <cell r="D2241">
            <v>9906490</v>
          </cell>
          <cell r="E2241" t="str">
            <v>24TH AVENUE</v>
          </cell>
          <cell r="F2241">
            <v>249</v>
          </cell>
          <cell r="G2241">
            <v>148</v>
          </cell>
          <cell r="H2241">
            <v>396</v>
          </cell>
          <cell r="I2241">
            <v>37.782494</v>
          </cell>
          <cell r="J2241">
            <v>-122.234523</v>
          </cell>
          <cell r="K2241" t="str">
            <v>OAKLAND</v>
          </cell>
          <cell r="L2241" t="str">
            <v>ALAMEDA</v>
          </cell>
          <cell r="M2241">
            <v>2</v>
          </cell>
        </row>
        <row r="2242">
          <cell r="A2242">
            <v>52519</v>
          </cell>
          <cell r="B2242" t="str">
            <v>WEEKDAY</v>
          </cell>
          <cell r="C2242">
            <v>210</v>
          </cell>
          <cell r="D2242">
            <v>9906500</v>
          </cell>
          <cell r="E2242" t="str">
            <v>20TH AVENUE</v>
          </cell>
          <cell r="F2242">
            <v>87</v>
          </cell>
          <cell r="G2242">
            <v>130</v>
          </cell>
          <cell r="H2242">
            <v>217</v>
          </cell>
          <cell r="I2242">
            <v>37.785713999999999</v>
          </cell>
          <cell r="J2242">
            <v>-122.239788</v>
          </cell>
          <cell r="K2242" t="str">
            <v>OAKLAND</v>
          </cell>
          <cell r="L2242" t="str">
            <v>ALAMEDA</v>
          </cell>
          <cell r="M2242">
            <v>2</v>
          </cell>
        </row>
        <row r="2243">
          <cell r="A2243">
            <v>52531</v>
          </cell>
          <cell r="B2243" t="str">
            <v>WEEKDAY</v>
          </cell>
          <cell r="C2243">
            <v>201</v>
          </cell>
          <cell r="D2243">
            <v>9906510</v>
          </cell>
          <cell r="E2243" t="str">
            <v>20TH AVENUE</v>
          </cell>
          <cell r="F2243">
            <v>150</v>
          </cell>
          <cell r="G2243">
            <v>76</v>
          </cell>
          <cell r="H2243">
            <v>226</v>
          </cell>
          <cell r="I2243">
            <v>37.785584</v>
          </cell>
          <cell r="J2243">
            <v>-122.239661</v>
          </cell>
          <cell r="K2243" t="str">
            <v>OAKLAND</v>
          </cell>
          <cell r="L2243" t="str">
            <v>ALAMEDA</v>
          </cell>
          <cell r="M2243">
            <v>2</v>
          </cell>
        </row>
        <row r="2244">
          <cell r="A2244">
            <v>52536</v>
          </cell>
          <cell r="B2244" t="str">
            <v>WEEKDAY</v>
          </cell>
          <cell r="C2244">
            <v>230</v>
          </cell>
          <cell r="D2244">
            <v>9906520</v>
          </cell>
          <cell r="E2244" t="str">
            <v>14TH AVENUE NB</v>
          </cell>
          <cell r="F2244">
            <v>80</v>
          </cell>
          <cell r="G2244">
            <v>117</v>
          </cell>
          <cell r="H2244">
            <v>197</v>
          </cell>
          <cell r="I2244">
            <v>37.789288999999997</v>
          </cell>
          <cell r="J2244">
            <v>-122.245824</v>
          </cell>
          <cell r="K2244" t="str">
            <v>OAKLAND</v>
          </cell>
          <cell r="L2244" t="str">
            <v>ALAMEDA</v>
          </cell>
          <cell r="M2244">
            <v>2</v>
          </cell>
        </row>
        <row r="2245">
          <cell r="A2245">
            <v>52537</v>
          </cell>
          <cell r="B2245" t="str">
            <v>WEEKDAY</v>
          </cell>
          <cell r="C2245">
            <v>299</v>
          </cell>
          <cell r="D2245">
            <v>9906530</v>
          </cell>
          <cell r="E2245" t="str">
            <v>14TH AVENUE SB</v>
          </cell>
          <cell r="F2245">
            <v>91</v>
          </cell>
          <cell r="G2245">
            <v>63</v>
          </cell>
          <cell r="H2245">
            <v>153</v>
          </cell>
          <cell r="I2245">
            <v>37.788772999999999</v>
          </cell>
          <cell r="J2245">
            <v>-122.246427</v>
          </cell>
          <cell r="K2245" t="str">
            <v>OAKLAND</v>
          </cell>
          <cell r="L2245" t="str">
            <v>ALAMEDA</v>
          </cell>
          <cell r="M2245">
            <v>2</v>
          </cell>
        </row>
        <row r="2246">
          <cell r="A2246">
            <v>52538</v>
          </cell>
          <cell r="B2246" t="str">
            <v>WEEKDAY</v>
          </cell>
          <cell r="C2246">
            <v>194</v>
          </cell>
          <cell r="D2246">
            <v>9906540</v>
          </cell>
          <cell r="E2246" t="str">
            <v>10TH AVENUE NB</v>
          </cell>
          <cell r="F2246">
            <v>97</v>
          </cell>
          <cell r="G2246">
            <v>134</v>
          </cell>
          <cell r="H2246">
            <v>231</v>
          </cell>
          <cell r="I2246">
            <v>37.791947</v>
          </cell>
          <cell r="J2246">
            <v>-122.249532</v>
          </cell>
          <cell r="K2246" t="str">
            <v>OAKLAND</v>
          </cell>
          <cell r="L2246" t="str">
            <v>ALAMEDA</v>
          </cell>
          <cell r="M2246">
            <v>2</v>
          </cell>
        </row>
        <row r="2247">
          <cell r="A2247">
            <v>52539</v>
          </cell>
          <cell r="B2247" t="str">
            <v>WEEKDAY</v>
          </cell>
          <cell r="C2247">
            <v>259</v>
          </cell>
          <cell r="D2247">
            <v>9906550</v>
          </cell>
          <cell r="E2247" t="str">
            <v>10TH AVENUE SB</v>
          </cell>
          <cell r="F2247">
            <v>90</v>
          </cell>
          <cell r="G2247">
            <v>81</v>
          </cell>
          <cell r="H2247">
            <v>171</v>
          </cell>
          <cell r="I2247">
            <v>37.790388999999998</v>
          </cell>
          <cell r="J2247">
            <v>-122.249633</v>
          </cell>
          <cell r="K2247" t="str">
            <v>OAKLAND</v>
          </cell>
          <cell r="L2247" t="str">
            <v>ALAMEDA</v>
          </cell>
          <cell r="M2247">
            <v>2</v>
          </cell>
        </row>
        <row r="2248">
          <cell r="A2248">
            <v>52546</v>
          </cell>
          <cell r="B2248" t="str">
            <v>WEEKDAY</v>
          </cell>
          <cell r="C2248">
            <v>179</v>
          </cell>
          <cell r="D2248">
            <v>9906570</v>
          </cell>
          <cell r="E2248" t="str">
            <v>5TH AVENUE SB</v>
          </cell>
          <cell r="F2248">
            <v>132</v>
          </cell>
          <cell r="G2248">
            <v>107</v>
          </cell>
          <cell r="H2248">
            <v>239</v>
          </cell>
          <cell r="I2248">
            <v>37.793655000000001</v>
          </cell>
          <cell r="J2248">
            <v>-122.253334</v>
          </cell>
          <cell r="K2248" t="str">
            <v>OAKLAND</v>
          </cell>
          <cell r="L2248" t="str">
            <v>ALAMEDA</v>
          </cell>
          <cell r="M2248">
            <v>2</v>
          </cell>
        </row>
        <row r="2249">
          <cell r="A2249">
            <v>52547</v>
          </cell>
          <cell r="B2249" t="str">
            <v>WEEKDAY</v>
          </cell>
          <cell r="C2249">
            <v>199</v>
          </cell>
          <cell r="D2249">
            <v>9906580</v>
          </cell>
          <cell r="E2249" t="str">
            <v>5TH AVENUE NB</v>
          </cell>
          <cell r="F2249">
            <v>99</v>
          </cell>
          <cell r="G2249">
            <v>128</v>
          </cell>
          <cell r="H2249">
            <v>227</v>
          </cell>
          <cell r="I2249">
            <v>37.795971999999999</v>
          </cell>
          <cell r="J2249">
            <v>-122.254103</v>
          </cell>
          <cell r="K2249" t="str">
            <v>OAKLAND</v>
          </cell>
          <cell r="L2249" t="str">
            <v>ALAMEDA</v>
          </cell>
          <cell r="M2249">
            <v>2</v>
          </cell>
        </row>
        <row r="2250">
          <cell r="A2250">
            <v>52548</v>
          </cell>
          <cell r="B2250" t="str">
            <v>WEEKDAY</v>
          </cell>
          <cell r="C2250">
            <v>147</v>
          </cell>
          <cell r="D2250">
            <v>9906590</v>
          </cell>
          <cell r="E2250" t="str">
            <v>2ND AVENUE SB</v>
          </cell>
          <cell r="F2250">
            <v>167</v>
          </cell>
          <cell r="G2250">
            <v>96</v>
          </cell>
          <cell r="H2250">
            <v>263</v>
          </cell>
          <cell r="I2250">
            <v>37.796930000000003</v>
          </cell>
          <cell r="J2250">
            <v>-122.257102</v>
          </cell>
          <cell r="K2250" t="str">
            <v>OAKLAND</v>
          </cell>
          <cell r="L2250" t="str">
            <v>ALAMEDA</v>
          </cell>
          <cell r="M2250">
            <v>2</v>
          </cell>
        </row>
        <row r="2251">
          <cell r="A2251">
            <v>52549</v>
          </cell>
          <cell r="B2251" t="str">
            <v>WEEKDAY</v>
          </cell>
          <cell r="C2251">
            <v>224</v>
          </cell>
          <cell r="D2251">
            <v>9906600</v>
          </cell>
          <cell r="E2251" t="str">
            <v>2ND AVENUE NB</v>
          </cell>
          <cell r="F2251">
            <v>72</v>
          </cell>
          <cell r="G2251">
            <v>132</v>
          </cell>
          <cell r="H2251">
            <v>204</v>
          </cell>
          <cell r="I2251">
            <v>37.797820000000002</v>
          </cell>
          <cell r="J2251">
            <v>-122.256169</v>
          </cell>
          <cell r="K2251" t="str">
            <v>OAKLAND</v>
          </cell>
          <cell r="L2251" t="str">
            <v>ALAMEDA</v>
          </cell>
          <cell r="M2251">
            <v>2</v>
          </cell>
        </row>
        <row r="2252">
          <cell r="A2252">
            <v>52571</v>
          </cell>
          <cell r="B2252" t="str">
            <v>WEEKDAY</v>
          </cell>
          <cell r="C2252">
            <v>218</v>
          </cell>
          <cell r="D2252">
            <v>9906610</v>
          </cell>
          <cell r="E2252" t="str">
            <v>MADISON NB</v>
          </cell>
          <cell r="F2252">
            <v>40</v>
          </cell>
          <cell r="G2252">
            <v>167</v>
          </cell>
          <cell r="H2252">
            <v>207</v>
          </cell>
          <cell r="I2252">
            <v>37.800068000000003</v>
          </cell>
          <cell r="J2252">
            <v>-122.264717</v>
          </cell>
          <cell r="K2252" t="str">
            <v>OAKLAND</v>
          </cell>
          <cell r="L2252" t="str">
            <v>ALAMEDA</v>
          </cell>
          <cell r="M2252">
            <v>2</v>
          </cell>
        </row>
        <row r="2253">
          <cell r="A2253">
            <v>52573</v>
          </cell>
          <cell r="B2253" t="str">
            <v>WEEKDAY</v>
          </cell>
          <cell r="C2253">
            <v>319</v>
          </cell>
          <cell r="D2253">
            <v>9906620</v>
          </cell>
          <cell r="E2253" t="str">
            <v>MADISON SB</v>
          </cell>
          <cell r="F2253">
            <v>116</v>
          </cell>
          <cell r="G2253">
            <v>28</v>
          </cell>
          <cell r="H2253">
            <v>144</v>
          </cell>
          <cell r="I2253">
            <v>37.799477000000003</v>
          </cell>
          <cell r="J2253">
            <v>-122.265629</v>
          </cell>
          <cell r="K2253" t="str">
            <v>OAKLAND</v>
          </cell>
          <cell r="L2253" t="str">
            <v>ALAMEDA</v>
          </cell>
          <cell r="M2253">
            <v>2</v>
          </cell>
        </row>
        <row r="2254">
          <cell r="A2254">
            <v>52574</v>
          </cell>
          <cell r="B2254" t="str">
            <v>WEEKDAY</v>
          </cell>
          <cell r="C2254">
            <v>109</v>
          </cell>
          <cell r="D2254">
            <v>9906630</v>
          </cell>
          <cell r="E2254" t="str">
            <v>UPTOWN OAKLAND NB</v>
          </cell>
          <cell r="F2254">
            <v>1</v>
          </cell>
          <cell r="G2254">
            <v>295</v>
          </cell>
          <cell r="H2254">
            <v>295</v>
          </cell>
          <cell r="I2254">
            <v>37.807361</v>
          </cell>
          <cell r="J2254">
            <v>-122.269277</v>
          </cell>
          <cell r="K2254" t="str">
            <v>OAKLAND</v>
          </cell>
          <cell r="L2254" t="str">
            <v>ALAMEDA</v>
          </cell>
          <cell r="M2254">
            <v>2</v>
          </cell>
        </row>
        <row r="2255">
          <cell r="A2255">
            <v>52579</v>
          </cell>
          <cell r="B2255" t="str">
            <v>WEEKDAY</v>
          </cell>
          <cell r="C2255">
            <v>19</v>
          </cell>
          <cell r="D2255">
            <v>9906640</v>
          </cell>
          <cell r="E2255" t="str">
            <v>UPTOWN OAKLAND SB</v>
          </cell>
          <cell r="F2255">
            <v>637</v>
          </cell>
          <cell r="G2255">
            <v>1</v>
          </cell>
          <cell r="H2255">
            <v>637</v>
          </cell>
          <cell r="I2255">
            <v>37.806432999999998</v>
          </cell>
          <cell r="J2255">
            <v>-122.270031</v>
          </cell>
          <cell r="K2255" t="str">
            <v>OAKLAND</v>
          </cell>
          <cell r="L2255" t="str">
            <v>ALAMEDA</v>
          </cell>
          <cell r="M2255">
            <v>2</v>
          </cell>
        </row>
        <row r="2256">
          <cell r="A2256">
            <v>52581</v>
          </cell>
          <cell r="B2256" t="str">
            <v>WEEKDAY</v>
          </cell>
          <cell r="C2256">
            <v>56</v>
          </cell>
          <cell r="D2256">
            <v>9906650</v>
          </cell>
          <cell r="E2256" t="str">
            <v>14TH STREET NB</v>
          </cell>
          <cell r="F2256">
            <v>24</v>
          </cell>
          <cell r="G2256">
            <v>411</v>
          </cell>
          <cell r="H2256">
            <v>435</v>
          </cell>
          <cell r="I2256">
            <v>37.804616000000003</v>
          </cell>
          <cell r="J2256">
            <v>-122.27112200000001</v>
          </cell>
          <cell r="K2256" t="str">
            <v>OAKLAND</v>
          </cell>
          <cell r="L2256" t="str">
            <v>ALAMEDA</v>
          </cell>
          <cell r="M2256">
            <v>2</v>
          </cell>
        </row>
        <row r="2257">
          <cell r="A2257">
            <v>52583</v>
          </cell>
          <cell r="B2257" t="str">
            <v>WEEKDAY</v>
          </cell>
          <cell r="C2257">
            <v>213</v>
          </cell>
          <cell r="D2257">
            <v>9906660</v>
          </cell>
          <cell r="E2257" t="str">
            <v>14TH STREET SB</v>
          </cell>
          <cell r="F2257">
            <v>191</v>
          </cell>
          <cell r="G2257">
            <v>20</v>
          </cell>
          <cell r="H2257">
            <v>211</v>
          </cell>
          <cell r="I2257">
            <v>37.804040000000001</v>
          </cell>
          <cell r="J2257">
            <v>-122.271536</v>
          </cell>
          <cell r="K2257" t="str">
            <v>OAKLAND</v>
          </cell>
          <cell r="L2257" t="str">
            <v>ALAMEDA</v>
          </cell>
          <cell r="M2257">
            <v>2</v>
          </cell>
        </row>
        <row r="2258">
          <cell r="A2258">
            <v>52584</v>
          </cell>
          <cell r="B2258" t="str">
            <v>WEEKDAY</v>
          </cell>
          <cell r="C2258">
            <v>44</v>
          </cell>
          <cell r="D2258">
            <v>9906670</v>
          </cell>
          <cell r="E2258" t="str">
            <v>CITY CENTER NB</v>
          </cell>
          <cell r="F2258">
            <v>15</v>
          </cell>
          <cell r="G2258">
            <v>447</v>
          </cell>
          <cell r="H2258">
            <v>462</v>
          </cell>
          <cell r="I2258">
            <v>37.802774999999997</v>
          </cell>
          <cell r="J2258">
            <v>-122.271558</v>
          </cell>
          <cell r="K2258" t="str">
            <v>OAKLAND</v>
          </cell>
          <cell r="L2258" t="str">
            <v>ALAMEDA</v>
          </cell>
          <cell r="M2258">
            <v>2</v>
          </cell>
        </row>
        <row r="2259">
          <cell r="A2259">
            <v>52586</v>
          </cell>
          <cell r="B2259" t="str">
            <v>WEEKDAY</v>
          </cell>
          <cell r="C2259">
            <v>36</v>
          </cell>
          <cell r="D2259">
            <v>9906680</v>
          </cell>
          <cell r="E2259" t="str">
            <v>CITY CENTER SB</v>
          </cell>
          <cell r="F2259">
            <v>468</v>
          </cell>
          <cell r="G2259">
            <v>30</v>
          </cell>
          <cell r="H2259">
            <v>497</v>
          </cell>
          <cell r="I2259">
            <v>37.801882999999997</v>
          </cell>
          <cell r="J2259">
            <v>-122.271922</v>
          </cell>
          <cell r="K2259" t="str">
            <v>OAKLAND</v>
          </cell>
          <cell r="L2259" t="str">
            <v>ALAMEDA</v>
          </cell>
          <cell r="M2259">
            <v>2</v>
          </cell>
        </row>
        <row r="2260">
          <cell r="A2260">
            <v>52591</v>
          </cell>
          <cell r="B2260" t="str">
            <v>WEEKDAY</v>
          </cell>
          <cell r="C2260">
            <v>237</v>
          </cell>
          <cell r="D2260">
            <v>9906690</v>
          </cell>
          <cell r="E2260" t="str">
            <v>HARRISON SB</v>
          </cell>
          <cell r="F2260">
            <v>173</v>
          </cell>
          <cell r="G2260">
            <v>20</v>
          </cell>
          <cell r="H2260">
            <v>193</v>
          </cell>
          <cell r="I2260">
            <v>37.800421</v>
          </cell>
          <cell r="J2260">
            <v>-122.267988</v>
          </cell>
          <cell r="K2260" t="str">
            <v>OAKLAND</v>
          </cell>
          <cell r="L2260" t="str">
            <v>ALAMEDA</v>
          </cell>
          <cell r="M2260">
            <v>2</v>
          </cell>
        </row>
        <row r="2261">
          <cell r="A2261">
            <v>52593</v>
          </cell>
          <cell r="B2261" t="str">
            <v>WEEKDAY</v>
          </cell>
          <cell r="C2261">
            <v>204</v>
          </cell>
          <cell r="D2261">
            <v>9906700</v>
          </cell>
          <cell r="E2261" t="str">
            <v>HARRISON NB</v>
          </cell>
          <cell r="F2261">
            <v>14</v>
          </cell>
          <cell r="G2261">
            <v>210</v>
          </cell>
          <cell r="H2261">
            <v>224</v>
          </cell>
          <cell r="I2261">
            <v>37.801909000000002</v>
          </cell>
          <cell r="J2261">
            <v>-122.269431</v>
          </cell>
          <cell r="K2261" t="str">
            <v>OAKLAND</v>
          </cell>
          <cell r="L2261" t="str">
            <v>ALAMEDA</v>
          </cell>
          <cell r="M2261">
            <v>2</v>
          </cell>
        </row>
        <row r="2262">
          <cell r="A2262">
            <v>52594</v>
          </cell>
          <cell r="B2262" t="str">
            <v>WEEKDAY</v>
          </cell>
          <cell r="C2262">
            <v>167</v>
          </cell>
          <cell r="D2262">
            <v>9906710</v>
          </cell>
          <cell r="E2262" t="str">
            <v>31ST AVENUE</v>
          </cell>
          <cell r="F2262">
            <v>129</v>
          </cell>
          <cell r="G2262">
            <v>121</v>
          </cell>
          <cell r="H2262">
            <v>250</v>
          </cell>
          <cell r="I2262">
            <v>37.778156000000003</v>
          </cell>
          <cell r="J2262">
            <v>-122.227014</v>
          </cell>
          <cell r="K2262" t="str">
            <v>OAKLAND</v>
          </cell>
          <cell r="L2262" t="str">
            <v>ALAMEDA</v>
          </cell>
          <cell r="M2262">
            <v>2</v>
          </cell>
        </row>
        <row r="2263">
          <cell r="A2263">
            <v>52596</v>
          </cell>
          <cell r="B2263" t="str">
            <v>WEEKDAY</v>
          </cell>
          <cell r="C2263">
            <v>171</v>
          </cell>
          <cell r="D2263">
            <v>9906720</v>
          </cell>
          <cell r="E2263" t="str">
            <v>31ST AVENUE</v>
          </cell>
          <cell r="F2263">
            <v>136</v>
          </cell>
          <cell r="G2263">
            <v>112</v>
          </cell>
          <cell r="H2263">
            <v>249</v>
          </cell>
          <cell r="I2263">
            <v>37.778036</v>
          </cell>
          <cell r="J2263">
            <v>-122.226879</v>
          </cell>
          <cell r="K2263" t="str">
            <v>OAKLAND</v>
          </cell>
          <cell r="L2263" t="str">
            <v>ALAMEDA</v>
          </cell>
          <cell r="M2263">
            <v>2</v>
          </cell>
        </row>
        <row r="2264">
          <cell r="A2264">
            <v>52597</v>
          </cell>
          <cell r="B2264" t="str">
            <v>WEEKDAY</v>
          </cell>
          <cell r="C2264">
            <v>7</v>
          </cell>
          <cell r="D2264">
            <v>9906730</v>
          </cell>
          <cell r="E2264" t="str">
            <v>FRUITVALE</v>
          </cell>
          <cell r="F2264">
            <v>327</v>
          </cell>
          <cell r="G2264">
            <v>703</v>
          </cell>
          <cell r="H2264">
            <v>1030</v>
          </cell>
          <cell r="I2264">
            <v>37.776541999999999</v>
          </cell>
          <cell r="J2264">
            <v>-122.22363</v>
          </cell>
          <cell r="K2264" t="str">
            <v>OAKLAND</v>
          </cell>
          <cell r="L2264" t="str">
            <v>ALAMEDA</v>
          </cell>
          <cell r="M2264">
            <v>2</v>
          </cell>
        </row>
        <row r="2265">
          <cell r="A2265">
            <v>52601</v>
          </cell>
          <cell r="B2265" t="str">
            <v>WEEKDAY</v>
          </cell>
          <cell r="C2265">
            <v>9</v>
          </cell>
          <cell r="D2265">
            <v>9906740</v>
          </cell>
          <cell r="E2265" t="str">
            <v>FRUITVALE</v>
          </cell>
          <cell r="F2265">
            <v>657</v>
          </cell>
          <cell r="G2265">
            <v>334</v>
          </cell>
          <cell r="H2265">
            <v>991</v>
          </cell>
          <cell r="I2265">
            <v>37.776390999999997</v>
          </cell>
          <cell r="J2265">
            <v>-122.22344699999999</v>
          </cell>
          <cell r="K2265" t="str">
            <v>OAKLAND</v>
          </cell>
          <cell r="L2265" t="str">
            <v>ALAMEDA</v>
          </cell>
          <cell r="M2265">
            <v>2</v>
          </cell>
        </row>
        <row r="2266">
          <cell r="A2266">
            <v>52602</v>
          </cell>
          <cell r="B2266" t="str">
            <v>WEEKDAY</v>
          </cell>
          <cell r="C2266">
            <v>106</v>
          </cell>
          <cell r="D2266">
            <v>9906750</v>
          </cell>
          <cell r="E2266" t="str">
            <v>39TH AVENUE</v>
          </cell>
          <cell r="F2266">
            <v>143</v>
          </cell>
          <cell r="G2266">
            <v>162</v>
          </cell>
          <cell r="H2266">
            <v>305</v>
          </cell>
          <cell r="I2266">
            <v>37.774515999999998</v>
          </cell>
          <cell r="J2266">
            <v>-122.219431</v>
          </cell>
          <cell r="K2266" t="str">
            <v>OAKLAND</v>
          </cell>
          <cell r="L2266" t="str">
            <v>ALAMEDA</v>
          </cell>
          <cell r="M2266">
            <v>2</v>
          </cell>
        </row>
        <row r="2267">
          <cell r="A2267">
            <v>52605</v>
          </cell>
          <cell r="B2267" t="str">
            <v>WEEKDAY</v>
          </cell>
          <cell r="C2267">
            <v>86</v>
          </cell>
          <cell r="D2267">
            <v>9906760</v>
          </cell>
          <cell r="E2267" t="str">
            <v>39TH AVENUE</v>
          </cell>
          <cell r="F2267">
            <v>198</v>
          </cell>
          <cell r="G2267">
            <v>152</v>
          </cell>
          <cell r="H2267">
            <v>350</v>
          </cell>
          <cell r="I2267">
            <v>37.774394000000001</v>
          </cell>
          <cell r="J2267">
            <v>-122.219302</v>
          </cell>
          <cell r="K2267" t="str">
            <v>OAKLAND</v>
          </cell>
          <cell r="L2267" t="str">
            <v>ALAMEDA</v>
          </cell>
          <cell r="M2267">
            <v>2</v>
          </cell>
        </row>
        <row r="2268">
          <cell r="A2268">
            <v>52635</v>
          </cell>
          <cell r="B2268" t="str">
            <v>WEEKDAY</v>
          </cell>
          <cell r="C2268">
            <v>2512</v>
          </cell>
          <cell r="D2268">
            <v>9906840</v>
          </cell>
          <cell r="E2268" t="str">
            <v>14TH AV &amp; INTERNATIONAL BLVD</v>
          </cell>
          <cell r="F2268">
            <v>4</v>
          </cell>
          <cell r="G2268">
            <v>7</v>
          </cell>
          <cell r="H2268">
            <v>11</v>
          </cell>
          <cell r="I2268">
            <v>37.789732999999998</v>
          </cell>
          <cell r="J2268">
            <v>-122.246116</v>
          </cell>
          <cell r="K2268" t="str">
            <v>OAKLAND</v>
          </cell>
          <cell r="L2268" t="str">
            <v>ALAMEDA</v>
          </cell>
          <cell r="M2268">
            <v>2</v>
          </cell>
        </row>
        <row r="2269">
          <cell r="A2269">
            <v>52636</v>
          </cell>
          <cell r="B2269" t="str">
            <v>WEEKDAY</v>
          </cell>
          <cell r="C2269">
            <v>1664</v>
          </cell>
          <cell r="D2269">
            <v>9906850</v>
          </cell>
          <cell r="E2269" t="str">
            <v>5TH AV &amp; E 12TH ST</v>
          </cell>
          <cell r="F2269">
            <v>14</v>
          </cell>
          <cell r="G2269">
            <v>9</v>
          </cell>
          <cell r="H2269">
            <v>23</v>
          </cell>
          <cell r="I2269">
            <v>37.794863999999997</v>
          </cell>
          <cell r="J2269">
            <v>-122.25523699999999</v>
          </cell>
          <cell r="K2269" t="str">
            <v>OAKLAND</v>
          </cell>
          <cell r="L2269" t="str">
            <v>ALAMEDA</v>
          </cell>
          <cell r="M2269">
            <v>2</v>
          </cell>
        </row>
        <row r="2270">
          <cell r="A2270">
            <v>52642</v>
          </cell>
          <cell r="B2270" t="str">
            <v>WEEKDAY</v>
          </cell>
          <cell r="C2270">
            <v>258</v>
          </cell>
          <cell r="D2270">
            <v>9906860</v>
          </cell>
          <cell r="E2270" t="str">
            <v>12TH ST &amp; FRANKLIN ST</v>
          </cell>
          <cell r="F2270">
            <v>26</v>
          </cell>
          <cell r="G2270">
            <v>147</v>
          </cell>
          <cell r="H2270">
            <v>173</v>
          </cell>
          <cell r="I2270">
            <v>37.802652999999999</v>
          </cell>
          <cell r="J2270">
            <v>-122.27111499999999</v>
          </cell>
          <cell r="K2270" t="str">
            <v>OAKLAND</v>
          </cell>
          <cell r="L2270" t="str">
            <v>ALAMEDA</v>
          </cell>
          <cell r="M2270">
            <v>2</v>
          </cell>
        </row>
        <row r="2271">
          <cell r="A2271">
            <v>52643</v>
          </cell>
          <cell r="B2271" t="str">
            <v>WEEKDAY</v>
          </cell>
          <cell r="C2271">
            <v>339</v>
          </cell>
          <cell r="D2271">
            <v>9906870</v>
          </cell>
          <cell r="E2271" t="str">
            <v>11TH ST &amp; JACKSON ST</v>
          </cell>
          <cell r="F2271">
            <v>88</v>
          </cell>
          <cell r="G2271">
            <v>46</v>
          </cell>
          <cell r="H2271">
            <v>135</v>
          </cell>
          <cell r="I2271">
            <v>37.799722000000003</v>
          </cell>
          <cell r="J2271">
            <v>-122.266276</v>
          </cell>
          <cell r="K2271" t="str">
            <v>OAKLAND</v>
          </cell>
          <cell r="L2271" t="str">
            <v>ALAMEDA</v>
          </cell>
          <cell r="M2271">
            <v>2</v>
          </cell>
        </row>
        <row r="2272">
          <cell r="A2272">
            <v>52673</v>
          </cell>
          <cell r="B2272" t="str">
            <v>WEEKDAY</v>
          </cell>
          <cell r="C2272">
            <v>324</v>
          </cell>
          <cell r="D2272">
            <v>9906900</v>
          </cell>
          <cell r="E2272" t="str">
            <v>BROADWAY &amp; 13TH ST</v>
          </cell>
          <cell r="F2272">
            <v>80</v>
          </cell>
          <cell r="G2272">
            <v>61</v>
          </cell>
          <cell r="H2272">
            <v>141</v>
          </cell>
          <cell r="I2272">
            <v>37.803798999999998</v>
          </cell>
          <cell r="J2272">
            <v>-122.271624</v>
          </cell>
          <cell r="K2272" t="str">
            <v>OAKLAND</v>
          </cell>
          <cell r="L2272" t="str">
            <v>ALAMEDA</v>
          </cell>
          <cell r="M2272">
            <v>2</v>
          </cell>
        </row>
        <row r="2273">
          <cell r="A2273">
            <v>52674</v>
          </cell>
          <cell r="B2273" t="str">
            <v>WEEKDAY</v>
          </cell>
          <cell r="C2273">
            <v>2753</v>
          </cell>
          <cell r="D2273">
            <v>9906910</v>
          </cell>
          <cell r="E2273" t="str">
            <v>INTERNATIONAL BLVD &amp; 11TH AV</v>
          </cell>
          <cell r="F2273">
            <v>5</v>
          </cell>
          <cell r="G2273">
            <v>4</v>
          </cell>
          <cell r="H2273">
            <v>9</v>
          </cell>
          <cell r="I2273">
            <v>37.791567000000001</v>
          </cell>
          <cell r="J2273">
            <v>-122.249003</v>
          </cell>
          <cell r="K2273" t="str">
            <v>OAKLAND</v>
          </cell>
          <cell r="L2273" t="str">
            <v>ALAMEDA</v>
          </cell>
          <cell r="M2273">
            <v>2</v>
          </cell>
        </row>
        <row r="2274">
          <cell r="A2274">
            <v>52679</v>
          </cell>
          <cell r="B2274" t="str">
            <v>WEEKDAY</v>
          </cell>
          <cell r="C2274">
            <v>642</v>
          </cell>
          <cell r="D2274">
            <v>9906920</v>
          </cell>
          <cell r="E2274" t="str">
            <v>HIGH ST &amp; INTERNATIONAL BLVD</v>
          </cell>
          <cell r="F2274">
            <v>12</v>
          </cell>
          <cell r="G2274">
            <v>61</v>
          </cell>
          <cell r="H2274">
            <v>72</v>
          </cell>
          <cell r="I2274">
            <v>37.772131999999999</v>
          </cell>
          <cell r="J2274">
            <v>-122.21526900000001</v>
          </cell>
          <cell r="K2274" t="str">
            <v>OAKLAND</v>
          </cell>
          <cell r="L2274" t="str">
            <v>ALAMEDA</v>
          </cell>
          <cell r="M2274">
            <v>2</v>
          </cell>
        </row>
        <row r="2275">
          <cell r="A2275">
            <v>52728</v>
          </cell>
          <cell r="B2275" t="str">
            <v>WEEKDAY</v>
          </cell>
          <cell r="C2275">
            <v>39</v>
          </cell>
          <cell r="D2275">
            <v>9907100</v>
          </cell>
          <cell r="E2275" t="str">
            <v>11TH ST &amp; BROADWAY</v>
          </cell>
          <cell r="F2275">
            <v>461</v>
          </cell>
          <cell r="G2275">
            <v>16</v>
          </cell>
          <cell r="H2275">
            <v>477</v>
          </cell>
          <cell r="I2275">
            <v>37.802123999999999</v>
          </cell>
          <cell r="J2275">
            <v>-122.272251</v>
          </cell>
          <cell r="K2275" t="str">
            <v>OAKLAND</v>
          </cell>
          <cell r="L2275" t="str">
            <v>ALAMEDA</v>
          </cell>
          <cell r="M2275">
            <v>2</v>
          </cell>
        </row>
        <row r="2276">
          <cell r="A2276">
            <v>52729</v>
          </cell>
          <cell r="B2276" t="str">
            <v>WEEKDAY</v>
          </cell>
          <cell r="C2276">
            <v>3204</v>
          </cell>
          <cell r="D2276">
            <v>9907110</v>
          </cell>
          <cell r="E2276" t="str">
            <v>SAN LEANDRO ST &amp; 37TH AV</v>
          </cell>
          <cell r="F2276">
            <v>1</v>
          </cell>
          <cell r="G2276">
            <v>5</v>
          </cell>
          <cell r="H2276">
            <v>6</v>
          </cell>
          <cell r="I2276">
            <v>37.77317</v>
          </cell>
          <cell r="J2276">
            <v>-122.22224</v>
          </cell>
          <cell r="K2276" t="str">
            <v>OAKLAND</v>
          </cell>
          <cell r="L2276" t="str">
            <v>ALAMEDA</v>
          </cell>
          <cell r="M2276">
            <v>2</v>
          </cell>
        </row>
        <row r="2277">
          <cell r="A2277">
            <v>52735</v>
          </cell>
          <cell r="B2277" t="str">
            <v>WEEKDAY</v>
          </cell>
          <cell r="C2277">
            <v>2745</v>
          </cell>
          <cell r="D2277">
            <v>9907130</v>
          </cell>
          <cell r="E2277" t="str">
            <v>E 12TH ST &amp; 11TH AV</v>
          </cell>
          <cell r="F2277">
            <v>2</v>
          </cell>
          <cell r="G2277">
            <v>8</v>
          </cell>
          <cell r="H2277">
            <v>9</v>
          </cell>
          <cell r="I2277">
            <v>37.790759999999999</v>
          </cell>
          <cell r="J2277">
            <v>-122.250058</v>
          </cell>
          <cell r="K2277" t="str">
            <v>OAKLAND</v>
          </cell>
          <cell r="L2277" t="str">
            <v>ALAMEDA</v>
          </cell>
          <cell r="M2277">
            <v>2</v>
          </cell>
        </row>
        <row r="2278">
          <cell r="A2278">
            <v>52795</v>
          </cell>
          <cell r="B2278" t="str">
            <v>WEEKDAY</v>
          </cell>
          <cell r="C2278">
            <v>285</v>
          </cell>
          <cell r="D2278">
            <v>9907320</v>
          </cell>
          <cell r="E2278" t="str">
            <v>SAN LEANDRO ST &amp; 37TH AV</v>
          </cell>
          <cell r="F2278">
            <v>102</v>
          </cell>
          <cell r="G2278">
            <v>55</v>
          </cell>
          <cell r="H2278">
            <v>157</v>
          </cell>
          <cell r="I2278">
            <v>37.772978000000002</v>
          </cell>
          <cell r="J2278">
            <v>-122.22223200000001</v>
          </cell>
          <cell r="K2278" t="str">
            <v>OAKLAND</v>
          </cell>
          <cell r="L2278" t="str">
            <v>ALAMEDA</v>
          </cell>
          <cell r="M2278">
            <v>2</v>
          </cell>
        </row>
        <row r="2279">
          <cell r="A2279">
            <v>52802</v>
          </cell>
          <cell r="B2279" t="str">
            <v>WEEKDAY</v>
          </cell>
          <cell r="C2279">
            <v>1837</v>
          </cell>
          <cell r="D2279">
            <v>9907360</v>
          </cell>
          <cell r="E2279" t="str">
            <v>5TH AV &amp; INTERNATIONAL BLVD</v>
          </cell>
          <cell r="F2279">
            <v>11</v>
          </cell>
          <cell r="G2279">
            <v>9</v>
          </cell>
          <cell r="H2279">
            <v>20</v>
          </cell>
          <cell r="I2279">
            <v>37.795904</v>
          </cell>
          <cell r="J2279">
            <v>-122.253473</v>
          </cell>
          <cell r="K2279" t="str">
            <v>OAKLAND</v>
          </cell>
          <cell r="L2279" t="str">
            <v>ALAMEDA</v>
          </cell>
          <cell r="M2279">
            <v>2</v>
          </cell>
        </row>
        <row r="2280">
          <cell r="A2280">
            <v>52815</v>
          </cell>
          <cell r="B2280" t="str">
            <v>WEEKDAY</v>
          </cell>
          <cell r="C2280">
            <v>63</v>
          </cell>
          <cell r="D2280">
            <v>9907390</v>
          </cell>
          <cell r="E2280" t="str">
            <v>THOMAS L BERKLEY WAY</v>
          </cell>
          <cell r="F2280">
            <v>234</v>
          </cell>
          <cell r="G2280">
            <v>176</v>
          </cell>
          <cell r="H2280">
            <v>411</v>
          </cell>
          <cell r="I2280">
            <v>37.809455999999997</v>
          </cell>
          <cell r="J2280">
            <v>-122.26915700000001</v>
          </cell>
          <cell r="K2280" t="str">
            <v>OAKLAND</v>
          </cell>
          <cell r="L2280" t="str">
            <v>ALAMEDA</v>
          </cell>
          <cell r="M2280">
            <v>2</v>
          </cell>
        </row>
        <row r="2281">
          <cell r="A2281">
            <v>52818</v>
          </cell>
          <cell r="B2281" t="str">
            <v>WEEKDAY</v>
          </cell>
          <cell r="C2281">
            <v>1644</v>
          </cell>
          <cell r="D2281">
            <v>9907400</v>
          </cell>
          <cell r="E2281" t="str">
            <v>PLEASANT VALLEY AV &amp; GILBERT</v>
          </cell>
          <cell r="F2281">
            <v>15</v>
          </cell>
          <cell r="G2281">
            <v>9</v>
          </cell>
          <cell r="H2281">
            <v>24</v>
          </cell>
          <cell r="I2281">
            <v>37.833351</v>
          </cell>
          <cell r="J2281">
            <v>-122.250387</v>
          </cell>
          <cell r="K2281" t="str">
            <v>OAKLAND</v>
          </cell>
          <cell r="L2281" t="str">
            <v>ALAMEDA</v>
          </cell>
          <cell r="M2281">
            <v>2</v>
          </cell>
        </row>
        <row r="2282">
          <cell r="A2282">
            <v>52824</v>
          </cell>
          <cell r="B2282" t="str">
            <v>WEEKDAY</v>
          </cell>
          <cell r="C2282">
            <v>1236</v>
          </cell>
          <cell r="D2282">
            <v>9907410</v>
          </cell>
          <cell r="E2282" t="str">
            <v>PLEASANT VALLEY AV &amp; GILBERT</v>
          </cell>
          <cell r="F2282">
            <v>11</v>
          </cell>
          <cell r="G2282">
            <v>24</v>
          </cell>
          <cell r="H2282">
            <v>35</v>
          </cell>
          <cell r="I2282">
            <v>37.833545999999998</v>
          </cell>
          <cell r="J2282">
            <v>-122.250288</v>
          </cell>
          <cell r="K2282" t="str">
            <v>OAKLAND</v>
          </cell>
          <cell r="L2282" t="str">
            <v>ALAMEDA</v>
          </cell>
          <cell r="M2282">
            <v>2</v>
          </cell>
        </row>
        <row r="2283">
          <cell r="A2283">
            <v>52894</v>
          </cell>
          <cell r="B2283" t="str">
            <v>WEEKDAY</v>
          </cell>
          <cell r="C2283">
            <v>10</v>
          </cell>
          <cell r="D2283">
            <v>9907630</v>
          </cell>
          <cell r="E2283" t="str">
            <v>BROADWAY &amp; 15TH ST</v>
          </cell>
          <cell r="F2283">
            <v>714</v>
          </cell>
          <cell r="G2283">
            <v>234</v>
          </cell>
          <cell r="H2283">
            <v>948</v>
          </cell>
          <cell r="I2283">
            <v>37.805028</v>
          </cell>
          <cell r="J2283">
            <v>-122.270701</v>
          </cell>
          <cell r="K2283" t="str">
            <v>OAKLAND</v>
          </cell>
          <cell r="L2283" t="str">
            <v>ALAMEDA</v>
          </cell>
          <cell r="M2283">
            <v>2</v>
          </cell>
        </row>
        <row r="2284">
          <cell r="A2284">
            <v>52934</v>
          </cell>
          <cell r="B2284" t="str">
            <v>WEEKDAY</v>
          </cell>
          <cell r="C2284">
            <v>502</v>
          </cell>
          <cell r="D2284">
            <v>9907760</v>
          </cell>
          <cell r="E2284" t="str">
            <v>TELEGRAPH AV &amp; W MACARTHUR B</v>
          </cell>
          <cell r="F2284">
            <v>50</v>
          </cell>
          <cell r="G2284">
            <v>46</v>
          </cell>
          <cell r="H2284">
            <v>95</v>
          </cell>
          <cell r="I2284">
            <v>37.826120000000003</v>
          </cell>
          <cell r="J2284">
            <v>-122.265394</v>
          </cell>
          <cell r="K2284" t="str">
            <v>OAKLAND</v>
          </cell>
          <cell r="L2284" t="str">
            <v>ALAMEDA</v>
          </cell>
          <cell r="M2284">
            <v>2</v>
          </cell>
        </row>
        <row r="2285">
          <cell r="A2285">
            <v>52935</v>
          </cell>
          <cell r="B2285" t="str">
            <v>WEEKDAY</v>
          </cell>
          <cell r="C2285">
            <v>231</v>
          </cell>
          <cell r="D2285">
            <v>9907770</v>
          </cell>
          <cell r="E2285" t="str">
            <v>TELEGRAPH AV &amp; 45TH ST</v>
          </cell>
          <cell r="F2285">
            <v>70</v>
          </cell>
          <cell r="G2285">
            <v>126</v>
          </cell>
          <cell r="H2285">
            <v>196</v>
          </cell>
          <cell r="I2285">
            <v>37.833320000000001</v>
          </cell>
          <cell r="J2285">
            <v>-122.26329800000001</v>
          </cell>
          <cell r="K2285" t="str">
            <v>OAKLAND</v>
          </cell>
          <cell r="L2285" t="str">
            <v>ALAMEDA</v>
          </cell>
          <cell r="M2285">
            <v>2</v>
          </cell>
        </row>
        <row r="2286">
          <cell r="A2286">
            <v>52939</v>
          </cell>
          <cell r="B2286" t="str">
            <v>WEEKDAY</v>
          </cell>
          <cell r="C2286">
            <v>416</v>
          </cell>
          <cell r="D2286">
            <v>9907780</v>
          </cell>
          <cell r="E2286" t="str">
            <v>TELEGRAPH AV &amp; 51ST ST</v>
          </cell>
          <cell r="F2286">
            <v>70</v>
          </cell>
          <cell r="G2286">
            <v>45</v>
          </cell>
          <cell r="H2286">
            <v>115</v>
          </cell>
          <cell r="I2286">
            <v>37.836928999999998</v>
          </cell>
          <cell r="J2286">
            <v>-122.262485</v>
          </cell>
          <cell r="K2286" t="str">
            <v>OAKLAND</v>
          </cell>
          <cell r="L2286" t="str">
            <v>ALAMEDA</v>
          </cell>
          <cell r="M2286">
            <v>2</v>
          </cell>
        </row>
        <row r="2287">
          <cell r="A2287">
            <v>53031</v>
          </cell>
          <cell r="B2287" t="str">
            <v>WEEKDAY</v>
          </cell>
          <cell r="C2287">
            <v>499</v>
          </cell>
          <cell r="D2287">
            <v>9908040</v>
          </cell>
          <cell r="E2287" t="str">
            <v>TELEGRAPH AV &amp; 30TH ST</v>
          </cell>
          <cell r="F2287">
            <v>47</v>
          </cell>
          <cell r="G2287">
            <v>50</v>
          </cell>
          <cell r="H2287">
            <v>97</v>
          </cell>
          <cell r="I2287">
            <v>37.818989999999999</v>
          </cell>
          <cell r="J2287">
            <v>-122.267353</v>
          </cell>
          <cell r="K2287" t="str">
            <v>OAKLAND</v>
          </cell>
          <cell r="L2287" t="str">
            <v>ALAMEDA</v>
          </cell>
          <cell r="M2287">
            <v>2</v>
          </cell>
        </row>
        <row r="2288">
          <cell r="A2288">
            <v>53036</v>
          </cell>
          <cell r="B2288" t="str">
            <v>WEEKDAY</v>
          </cell>
          <cell r="C2288">
            <v>580</v>
          </cell>
          <cell r="D2288">
            <v>9908050</v>
          </cell>
          <cell r="E2288" t="str">
            <v>TELEGRAPH AV &amp; 30TH ST</v>
          </cell>
          <cell r="F2288">
            <v>46</v>
          </cell>
          <cell r="G2288">
            <v>34</v>
          </cell>
          <cell r="H2288">
            <v>81</v>
          </cell>
          <cell r="I2288">
            <v>37.819870000000002</v>
          </cell>
          <cell r="J2288">
            <v>-122.26687800000001</v>
          </cell>
          <cell r="K2288" t="str">
            <v>OAKLAND</v>
          </cell>
          <cell r="L2288" t="str">
            <v>ALAMEDA</v>
          </cell>
          <cell r="M2288">
            <v>2</v>
          </cell>
        </row>
        <row r="2289">
          <cell r="A2289">
            <v>53037</v>
          </cell>
          <cell r="B2289" t="str">
            <v>WEEKDAY</v>
          </cell>
          <cell r="C2289">
            <v>909</v>
          </cell>
          <cell r="D2289">
            <v>9908060</v>
          </cell>
          <cell r="E2289" t="str">
            <v>TELEGRAPH AV &amp; 34TH ST</v>
          </cell>
          <cell r="F2289">
            <v>21</v>
          </cell>
          <cell r="G2289">
            <v>27</v>
          </cell>
          <cell r="H2289">
            <v>48</v>
          </cell>
          <cell r="I2289">
            <v>37.822356999999997</v>
          </cell>
          <cell r="J2289">
            <v>-122.26640399999999</v>
          </cell>
          <cell r="K2289" t="str">
            <v>OAKLAND</v>
          </cell>
          <cell r="L2289" t="str">
            <v>ALAMEDA</v>
          </cell>
          <cell r="M2289">
            <v>2</v>
          </cell>
        </row>
        <row r="2290">
          <cell r="A2290">
            <v>53038</v>
          </cell>
          <cell r="B2290" t="str">
            <v>WEEKDAY</v>
          </cell>
          <cell r="C2290">
            <v>610</v>
          </cell>
          <cell r="D2290">
            <v>9908070</v>
          </cell>
          <cell r="E2290" t="str">
            <v>TELEGRAPH AV &amp; 34TH ST</v>
          </cell>
          <cell r="F2290">
            <v>37</v>
          </cell>
          <cell r="G2290">
            <v>39</v>
          </cell>
          <cell r="H2290">
            <v>77</v>
          </cell>
          <cell r="I2290">
            <v>37.822749999999999</v>
          </cell>
          <cell r="J2290">
            <v>-122.266103</v>
          </cell>
          <cell r="K2290" t="str">
            <v>OAKLAND</v>
          </cell>
          <cell r="L2290" t="str">
            <v>ALAMEDA</v>
          </cell>
          <cell r="M2290">
            <v>2</v>
          </cell>
        </row>
        <row r="2291">
          <cell r="A2291">
            <v>53052</v>
          </cell>
          <cell r="B2291" t="str">
            <v>WEEKDAY</v>
          </cell>
          <cell r="C2291">
            <v>1832</v>
          </cell>
          <cell r="D2291">
            <v>9908100</v>
          </cell>
          <cell r="E2291" t="str">
            <v>SAN PABLO AV &amp; WEST ST</v>
          </cell>
          <cell r="F2291">
            <v>7</v>
          </cell>
          <cell r="G2291">
            <v>13</v>
          </cell>
          <cell r="H2291">
            <v>20</v>
          </cell>
          <cell r="I2291">
            <v>37.815064999999997</v>
          </cell>
          <cell r="J2291">
            <v>-122.274897</v>
          </cell>
          <cell r="K2291" t="str">
            <v>OAKLAND</v>
          </cell>
          <cell r="L2291" t="str">
            <v>ALAMEDA</v>
          </cell>
          <cell r="M2291">
            <v>2</v>
          </cell>
        </row>
        <row r="2292">
          <cell r="A2292">
            <v>53057</v>
          </cell>
          <cell r="B2292" t="str">
            <v>WEEKDAY</v>
          </cell>
          <cell r="C2292">
            <v>393</v>
          </cell>
          <cell r="D2292">
            <v>9908110</v>
          </cell>
          <cell r="E2292" t="str">
            <v>E 18TH ST &amp; PARK BLVD</v>
          </cell>
          <cell r="F2292">
            <v>48</v>
          </cell>
          <cell r="G2292">
            <v>73</v>
          </cell>
          <cell r="H2292">
            <v>120</v>
          </cell>
          <cell r="I2292">
            <v>37.799328000000003</v>
          </cell>
          <cell r="J2292">
            <v>-122.251161</v>
          </cell>
          <cell r="K2292" t="str">
            <v>OAKLAND</v>
          </cell>
          <cell r="L2292" t="str">
            <v>ALAMEDA</v>
          </cell>
          <cell r="M2292">
            <v>2</v>
          </cell>
        </row>
        <row r="2293">
          <cell r="A2293">
            <v>53058</v>
          </cell>
          <cell r="B2293" t="str">
            <v>WEEKDAY</v>
          </cell>
          <cell r="C2293">
            <v>1286</v>
          </cell>
          <cell r="D2293">
            <v>9908120</v>
          </cell>
          <cell r="E2293" t="str">
            <v>PARK BLVD &amp; 7TH AV</v>
          </cell>
          <cell r="F2293">
            <v>3</v>
          </cell>
          <cell r="G2293">
            <v>30</v>
          </cell>
          <cell r="H2293">
            <v>33</v>
          </cell>
          <cell r="I2293">
            <v>37.802323000000001</v>
          </cell>
          <cell r="J2293">
            <v>-122.241444</v>
          </cell>
          <cell r="K2293" t="str">
            <v>OAKLAND</v>
          </cell>
          <cell r="L2293" t="str">
            <v>ALAMEDA</v>
          </cell>
          <cell r="M2293">
            <v>2</v>
          </cell>
        </row>
        <row r="2294">
          <cell r="A2294">
            <v>53059</v>
          </cell>
          <cell r="B2294" t="str">
            <v>WEEKDAY</v>
          </cell>
          <cell r="C2294">
            <v>1870</v>
          </cell>
          <cell r="D2294">
            <v>9908130</v>
          </cell>
          <cell r="E2294" t="str">
            <v>PARK BLVD &amp; E 28TH ST</v>
          </cell>
          <cell r="F2294">
            <v>3</v>
          </cell>
          <cell r="G2294">
            <v>17</v>
          </cell>
          <cell r="H2294">
            <v>20</v>
          </cell>
          <cell r="I2294">
            <v>37.803044999999997</v>
          </cell>
          <cell r="J2294">
            <v>-122.237028</v>
          </cell>
          <cell r="K2294" t="str">
            <v>OAKLAND</v>
          </cell>
          <cell r="L2294" t="str">
            <v>ALAMEDA</v>
          </cell>
          <cell r="M2294">
            <v>2</v>
          </cell>
        </row>
        <row r="2295">
          <cell r="A2295">
            <v>53063</v>
          </cell>
          <cell r="B2295" t="str">
            <v>WEEKDAY</v>
          </cell>
          <cell r="C2295">
            <v>1583</v>
          </cell>
          <cell r="D2295">
            <v>9908140</v>
          </cell>
          <cell r="E2295" t="str">
            <v>PARK BLVD &amp; E 28TH ST</v>
          </cell>
          <cell r="F2295">
            <v>23</v>
          </cell>
          <cell r="G2295">
            <v>2</v>
          </cell>
          <cell r="H2295">
            <v>25</v>
          </cell>
          <cell r="I2295">
            <v>37.803176999999998</v>
          </cell>
          <cell r="J2295">
            <v>-122.237298</v>
          </cell>
          <cell r="K2295" t="str">
            <v>OAKLAND</v>
          </cell>
          <cell r="L2295" t="str">
            <v>ALAMEDA</v>
          </cell>
          <cell r="M2295">
            <v>2</v>
          </cell>
        </row>
        <row r="2296">
          <cell r="A2296">
            <v>52246</v>
          </cell>
          <cell r="B2296" t="str">
            <v>WEEKDAY</v>
          </cell>
          <cell r="C2296">
            <v>3360</v>
          </cell>
          <cell r="D2296">
            <v>100060</v>
          </cell>
          <cell r="E2296" t="str">
            <v>8TH ST &amp; PORTOLA AV</v>
          </cell>
          <cell r="F2296">
            <v>3</v>
          </cell>
          <cell r="G2296">
            <v>3</v>
          </cell>
          <cell r="H2296">
            <v>5</v>
          </cell>
          <cell r="I2296">
            <v>37.768799000000001</v>
          </cell>
          <cell r="J2296">
            <v>-122.27297</v>
          </cell>
          <cell r="K2296" t="str">
            <v>ALAMEDA</v>
          </cell>
          <cell r="L2296" t="str">
            <v>ALAMEDA</v>
          </cell>
          <cell r="M2296">
            <v>3</v>
          </cell>
        </row>
        <row r="2297">
          <cell r="A2297">
            <v>57793</v>
          </cell>
          <cell r="B2297" t="str">
            <v>WEEKDAY</v>
          </cell>
          <cell r="C2297">
            <v>3699</v>
          </cell>
          <cell r="D2297">
            <v>100070</v>
          </cell>
          <cell r="E2297" t="str">
            <v>8TH ST &amp; PORTOLA AV</v>
          </cell>
          <cell r="F2297">
            <v>2</v>
          </cell>
          <cell r="G2297">
            <v>2</v>
          </cell>
          <cell r="H2297">
            <v>4</v>
          </cell>
          <cell r="I2297">
            <v>37.768991</v>
          </cell>
          <cell r="J2297">
            <v>-122.272801</v>
          </cell>
          <cell r="K2297" t="str">
            <v>ALAMEDA</v>
          </cell>
          <cell r="L2297" t="str">
            <v>ALAMEDA</v>
          </cell>
          <cell r="M2297">
            <v>3</v>
          </cell>
        </row>
        <row r="2298">
          <cell r="A2298">
            <v>56707</v>
          </cell>
          <cell r="B2298" t="str">
            <v>WEEKDAY</v>
          </cell>
          <cell r="C2298">
            <v>4798</v>
          </cell>
          <cell r="D2298">
            <v>100110</v>
          </cell>
          <cell r="E2298" t="str">
            <v>ATLANTIC AV &amp; #1105</v>
          </cell>
          <cell r="F2298">
            <v>0</v>
          </cell>
          <cell r="G2298">
            <v>0</v>
          </cell>
          <cell r="H2298">
            <v>0</v>
          </cell>
          <cell r="I2298">
            <v>37.780262999999998</v>
          </cell>
          <cell r="J2298">
            <v>-122.26402299999999</v>
          </cell>
          <cell r="K2298" t="str">
            <v>ALAMEDA</v>
          </cell>
          <cell r="L2298" t="str">
            <v>ALAMEDA</v>
          </cell>
          <cell r="M2298">
            <v>3</v>
          </cell>
        </row>
        <row r="2299">
          <cell r="A2299">
            <v>55873</v>
          </cell>
          <cell r="B2299" t="str">
            <v>WEEKDAY</v>
          </cell>
          <cell r="C2299">
            <v>4528</v>
          </cell>
          <cell r="D2299">
            <v>100150</v>
          </cell>
          <cell r="E2299" t="str">
            <v>RALPH APPEZZATO MEMORIAL PKW</v>
          </cell>
          <cell r="F2299">
            <v>0</v>
          </cell>
          <cell r="G2299">
            <v>1</v>
          </cell>
          <cell r="H2299">
            <v>1</v>
          </cell>
          <cell r="I2299">
            <v>37.779798999999997</v>
          </cell>
          <cell r="J2299">
            <v>-122.279059</v>
          </cell>
          <cell r="K2299" t="str">
            <v>ALAMEDA</v>
          </cell>
          <cell r="L2299" t="str">
            <v>ALAMEDA</v>
          </cell>
          <cell r="M2299">
            <v>3</v>
          </cell>
        </row>
        <row r="2300">
          <cell r="A2300">
            <v>57796</v>
          </cell>
          <cell r="B2300" t="str">
            <v>WEEKDAY</v>
          </cell>
          <cell r="C2300">
            <v>4283</v>
          </cell>
          <cell r="D2300">
            <v>100170</v>
          </cell>
          <cell r="E2300" t="str">
            <v>ATLANTIC AV &amp; CHALLENGER DR</v>
          </cell>
          <cell r="F2300">
            <v>1</v>
          </cell>
          <cell r="G2300">
            <v>1</v>
          </cell>
          <cell r="H2300">
            <v>2</v>
          </cell>
          <cell r="I2300">
            <v>37.781070999999997</v>
          </cell>
          <cell r="J2300">
            <v>-122.27006299999999</v>
          </cell>
          <cell r="K2300" t="str">
            <v>ALAMEDA</v>
          </cell>
          <cell r="L2300" t="str">
            <v>ALAMEDA</v>
          </cell>
          <cell r="M2300">
            <v>3</v>
          </cell>
        </row>
        <row r="2301">
          <cell r="A2301">
            <v>52665</v>
          </cell>
          <cell r="B2301" t="str">
            <v>WEEKDAY</v>
          </cell>
          <cell r="C2301">
            <v>4373</v>
          </cell>
          <cell r="D2301">
            <v>100200</v>
          </cell>
          <cell r="E2301" t="str">
            <v>RALPH APPEZZATO MEMORIAL PKW</v>
          </cell>
          <cell r="F2301">
            <v>1</v>
          </cell>
          <cell r="G2301">
            <v>1</v>
          </cell>
          <cell r="H2301">
            <v>1</v>
          </cell>
          <cell r="I2301">
            <v>37.779882999999998</v>
          </cell>
          <cell r="J2301">
            <v>-122.290684</v>
          </cell>
          <cell r="K2301" t="str">
            <v>ALAMEDA</v>
          </cell>
          <cell r="L2301" t="str">
            <v>ALAMEDA</v>
          </cell>
          <cell r="M2301">
            <v>3</v>
          </cell>
        </row>
        <row r="2302">
          <cell r="A2302">
            <v>57717</v>
          </cell>
          <cell r="B2302" t="str">
            <v>WEEKDAY</v>
          </cell>
          <cell r="C2302">
            <v>4213</v>
          </cell>
          <cell r="D2302">
            <v>100210</v>
          </cell>
          <cell r="E2302" t="str">
            <v>RALPH APPEZZATO MEMORIAL PKW</v>
          </cell>
          <cell r="F2302">
            <v>1</v>
          </cell>
          <cell r="G2302">
            <v>1</v>
          </cell>
          <cell r="H2302">
            <v>2</v>
          </cell>
          <cell r="I2302">
            <v>37.779836000000003</v>
          </cell>
          <cell r="J2302">
            <v>-122.284018</v>
          </cell>
          <cell r="K2302" t="str">
            <v>ALAMEDA</v>
          </cell>
          <cell r="L2302" t="str">
            <v>ALAMEDA</v>
          </cell>
          <cell r="M2302">
            <v>3</v>
          </cell>
        </row>
        <row r="2303">
          <cell r="A2303">
            <v>54332</v>
          </cell>
          <cell r="B2303" t="str">
            <v>WEEKDAY</v>
          </cell>
          <cell r="C2303">
            <v>3954</v>
          </cell>
          <cell r="D2303">
            <v>100220</v>
          </cell>
          <cell r="E2303" t="str">
            <v>ATLANTIC AV &amp; TRIUMPH DR</v>
          </cell>
          <cell r="F2303">
            <v>1</v>
          </cell>
          <cell r="G2303">
            <v>1</v>
          </cell>
          <cell r="H2303">
            <v>3</v>
          </cell>
          <cell r="I2303">
            <v>37.780793000000003</v>
          </cell>
          <cell r="J2303">
            <v>-122.26612299999999</v>
          </cell>
          <cell r="K2303" t="str">
            <v>ALAMEDA</v>
          </cell>
          <cell r="L2303" t="str">
            <v>ALAMEDA</v>
          </cell>
          <cell r="M2303">
            <v>3</v>
          </cell>
        </row>
        <row r="2304">
          <cell r="A2304">
            <v>56717</v>
          </cell>
          <cell r="B2304" t="str">
            <v>WEEKDAY</v>
          </cell>
          <cell r="C2304">
            <v>3533</v>
          </cell>
          <cell r="D2304">
            <v>100230</v>
          </cell>
          <cell r="E2304" t="str">
            <v>ATLANTIC AV &amp; TRIUMPH DR</v>
          </cell>
          <cell r="F2304">
            <v>3</v>
          </cell>
          <cell r="G2304">
            <v>1</v>
          </cell>
          <cell r="H2304">
            <v>4</v>
          </cell>
          <cell r="I2304">
            <v>37.780608999999998</v>
          </cell>
          <cell r="J2304">
            <v>-122.265573</v>
          </cell>
          <cell r="K2304" t="str">
            <v>ALAMEDA</v>
          </cell>
          <cell r="L2304" t="str">
            <v>ALAMEDA</v>
          </cell>
          <cell r="M2304">
            <v>3</v>
          </cell>
        </row>
        <row r="2305">
          <cell r="A2305">
            <v>56711</v>
          </cell>
          <cell r="B2305" t="str">
            <v>WEEKDAY</v>
          </cell>
          <cell r="C2305">
            <v>3155</v>
          </cell>
          <cell r="D2305">
            <v>100270</v>
          </cell>
          <cell r="E2305" t="str">
            <v>AUGHINBAUGH WAY &amp; KOFMAN PKW</v>
          </cell>
          <cell r="F2305">
            <v>6</v>
          </cell>
          <cell r="G2305">
            <v>1</v>
          </cell>
          <cell r="H2305">
            <v>7</v>
          </cell>
          <cell r="I2305">
            <v>37.741706999999998</v>
          </cell>
          <cell r="J2305">
            <v>-122.250125</v>
          </cell>
          <cell r="K2305" t="str">
            <v>ALAMEDA</v>
          </cell>
          <cell r="L2305" t="str">
            <v>ALAMEDA</v>
          </cell>
          <cell r="M2305">
            <v>3</v>
          </cell>
        </row>
        <row r="2306">
          <cell r="A2306">
            <v>55876</v>
          </cell>
          <cell r="B2306" t="str">
            <v>WEEKDAY</v>
          </cell>
          <cell r="C2306">
            <v>1134</v>
          </cell>
          <cell r="D2306">
            <v>100280</v>
          </cell>
          <cell r="E2306" t="str">
            <v>AUGHINBAUGH WAY &amp; MECARTNEY</v>
          </cell>
          <cell r="F2306">
            <v>11</v>
          </cell>
          <cell r="G2306">
            <v>27</v>
          </cell>
          <cell r="H2306">
            <v>38</v>
          </cell>
          <cell r="I2306">
            <v>37.738737999999998</v>
          </cell>
          <cell r="J2306">
            <v>-122.252083</v>
          </cell>
          <cell r="K2306" t="str">
            <v>ALAMEDA</v>
          </cell>
          <cell r="L2306" t="str">
            <v>ALAMEDA</v>
          </cell>
          <cell r="M2306">
            <v>3</v>
          </cell>
        </row>
        <row r="2307">
          <cell r="A2307">
            <v>55852</v>
          </cell>
          <cell r="B2307" t="str">
            <v>WEEKDAY</v>
          </cell>
          <cell r="C2307">
            <v>4571</v>
          </cell>
          <cell r="D2307">
            <v>100290</v>
          </cell>
          <cell r="E2307" t="str">
            <v>AUGHINBAUGH WAY &amp; MECARTNEY</v>
          </cell>
          <cell r="F2307">
            <v>1</v>
          </cell>
          <cell r="G2307">
            <v>0</v>
          </cell>
          <cell r="H2307">
            <v>1</v>
          </cell>
          <cell r="I2307">
            <v>37.738478000000001</v>
          </cell>
          <cell r="J2307">
            <v>-122.251983</v>
          </cell>
          <cell r="K2307" t="str">
            <v>ALAMEDA</v>
          </cell>
          <cell r="L2307" t="str">
            <v>ALAMEDA</v>
          </cell>
          <cell r="M2307">
            <v>3</v>
          </cell>
        </row>
        <row r="2308">
          <cell r="A2308">
            <v>52110</v>
          </cell>
          <cell r="B2308" t="str">
            <v>WEEKDAY</v>
          </cell>
          <cell r="C2308">
            <v>1349</v>
          </cell>
          <cell r="D2308">
            <v>100300</v>
          </cell>
          <cell r="E2308" t="str">
            <v>AUGHINBAUGH WAY &amp; ROBERT DAV</v>
          </cell>
          <cell r="F2308">
            <v>10</v>
          </cell>
          <cell r="G2308">
            <v>21</v>
          </cell>
          <cell r="H2308">
            <v>31</v>
          </cell>
          <cell r="I2308">
            <v>37.742488000000002</v>
          </cell>
          <cell r="J2308">
            <v>-122.250108</v>
          </cell>
          <cell r="K2308" t="str">
            <v>ALAMEDA</v>
          </cell>
          <cell r="L2308" t="str">
            <v>ALAMEDA</v>
          </cell>
          <cell r="M2308">
            <v>3</v>
          </cell>
        </row>
        <row r="2309">
          <cell r="A2309">
            <v>55487</v>
          </cell>
          <cell r="B2309" t="str">
            <v>WEEKDAY</v>
          </cell>
          <cell r="C2309">
            <v>2778</v>
          </cell>
          <cell r="D2309">
            <v>100310</v>
          </cell>
          <cell r="E2309" t="str">
            <v>AUGHINBAUGH WAY &amp; ROBERT DAV</v>
          </cell>
          <cell r="F2309">
            <v>7</v>
          </cell>
          <cell r="G2309">
            <v>2</v>
          </cell>
          <cell r="H2309">
            <v>9</v>
          </cell>
          <cell r="I2309">
            <v>37.742877</v>
          </cell>
          <cell r="J2309">
            <v>-122.249934</v>
          </cell>
          <cell r="K2309" t="str">
            <v>ALAMEDA</v>
          </cell>
          <cell r="L2309" t="str">
            <v>ALAMEDA</v>
          </cell>
          <cell r="M2309">
            <v>3</v>
          </cell>
        </row>
        <row r="2310">
          <cell r="A2310">
            <v>56504</v>
          </cell>
          <cell r="B2310" t="str">
            <v>WEEKDAY</v>
          </cell>
          <cell r="C2310">
            <v>3643</v>
          </cell>
          <cell r="D2310">
            <v>100320</v>
          </cell>
          <cell r="E2310" t="str">
            <v>AUGHINBAUGH WAY &amp; THE LAGOON</v>
          </cell>
          <cell r="F2310">
            <v>1</v>
          </cell>
          <cell r="G2310">
            <v>3</v>
          </cell>
          <cell r="H2310">
            <v>4</v>
          </cell>
          <cell r="I2310">
            <v>37.740940000000002</v>
          </cell>
          <cell r="J2310">
            <v>-122.25103300000001</v>
          </cell>
          <cell r="K2310" t="str">
            <v>ALAMEDA</v>
          </cell>
          <cell r="L2310" t="str">
            <v>ALAMEDA</v>
          </cell>
          <cell r="M2310">
            <v>3</v>
          </cell>
        </row>
        <row r="2311">
          <cell r="A2311">
            <v>52420</v>
          </cell>
          <cell r="B2311" t="str">
            <v>WEEKDAY</v>
          </cell>
          <cell r="C2311">
            <v>4799</v>
          </cell>
          <cell r="D2311">
            <v>100330</v>
          </cell>
          <cell r="E2311" t="str">
            <v>AUGHINBAUGH WAY &amp; THE LAGOON</v>
          </cell>
          <cell r="F2311">
            <v>0</v>
          </cell>
          <cell r="G2311">
            <v>0</v>
          </cell>
          <cell r="H2311">
            <v>0</v>
          </cell>
          <cell r="I2311">
            <v>37.740519999999997</v>
          </cell>
          <cell r="J2311">
            <v>-122.251188</v>
          </cell>
          <cell r="K2311" t="str">
            <v>ALAMEDA</v>
          </cell>
          <cell r="L2311" t="str">
            <v>ALAMEDA</v>
          </cell>
          <cell r="M2311">
            <v>3</v>
          </cell>
        </row>
        <row r="2312">
          <cell r="A2312">
            <v>55987</v>
          </cell>
          <cell r="B2312" t="str">
            <v>WEEKDAY</v>
          </cell>
          <cell r="C2312">
            <v>668</v>
          </cell>
          <cell r="D2312">
            <v>100340</v>
          </cell>
          <cell r="E2312" t="str">
            <v>BLANDING AV &amp; BROADWAY</v>
          </cell>
          <cell r="F2312">
            <v>24</v>
          </cell>
          <cell r="G2312">
            <v>45</v>
          </cell>
          <cell r="H2312">
            <v>69</v>
          </cell>
          <cell r="I2312">
            <v>37.768596000000002</v>
          </cell>
          <cell r="J2312">
            <v>-122.23375799999999</v>
          </cell>
          <cell r="K2312" t="str">
            <v>ALAMEDA</v>
          </cell>
          <cell r="L2312" t="str">
            <v>ALAMEDA</v>
          </cell>
          <cell r="M2312">
            <v>3</v>
          </cell>
        </row>
        <row r="2313">
          <cell r="A2313">
            <v>56668</v>
          </cell>
          <cell r="B2313" t="str">
            <v>WEEKDAY</v>
          </cell>
          <cell r="C2313">
            <v>3743</v>
          </cell>
          <cell r="D2313">
            <v>100350</v>
          </cell>
          <cell r="E2313" t="str">
            <v>BLANDING AV &amp; BROADWAY</v>
          </cell>
          <cell r="F2313">
            <v>0</v>
          </cell>
          <cell r="G2313">
            <v>3</v>
          </cell>
          <cell r="H2313">
            <v>3</v>
          </cell>
          <cell r="I2313">
            <v>37.768853</v>
          </cell>
          <cell r="J2313">
            <v>-122.232955</v>
          </cell>
          <cell r="K2313" t="str">
            <v>ALAMEDA</v>
          </cell>
          <cell r="L2313" t="str">
            <v>ALAMEDA</v>
          </cell>
          <cell r="M2313">
            <v>3</v>
          </cell>
        </row>
        <row r="2314">
          <cell r="A2314">
            <v>52249</v>
          </cell>
          <cell r="B2314" t="str">
            <v>WEEKDAY</v>
          </cell>
          <cell r="C2314">
            <v>777</v>
          </cell>
          <cell r="D2314">
            <v>100460</v>
          </cell>
          <cell r="E2314" t="str">
            <v>BROADWAY &amp; SANTA CLARA AV</v>
          </cell>
          <cell r="F2314">
            <v>18</v>
          </cell>
          <cell r="G2314">
            <v>39</v>
          </cell>
          <cell r="H2314">
            <v>57</v>
          </cell>
          <cell r="I2314">
            <v>37.763748999999997</v>
          </cell>
          <cell r="J2314">
            <v>-122.238051</v>
          </cell>
          <cell r="K2314" t="str">
            <v>ALAMEDA</v>
          </cell>
          <cell r="L2314" t="str">
            <v>ALAMEDA</v>
          </cell>
          <cell r="M2314">
            <v>3</v>
          </cell>
        </row>
        <row r="2315">
          <cell r="A2315">
            <v>51545</v>
          </cell>
          <cell r="B2315" t="str">
            <v>WEEKDAY</v>
          </cell>
          <cell r="C2315">
            <v>2471</v>
          </cell>
          <cell r="D2315">
            <v>100470</v>
          </cell>
          <cell r="E2315" t="str">
            <v>BROADWAY &amp; TILDEN WAY</v>
          </cell>
          <cell r="F2315">
            <v>7</v>
          </cell>
          <cell r="G2315">
            <v>4</v>
          </cell>
          <cell r="H2315">
            <v>12</v>
          </cell>
          <cell r="I2315">
            <v>37.76746</v>
          </cell>
          <cell r="J2315">
            <v>-122.235187</v>
          </cell>
          <cell r="K2315" t="str">
            <v>ALAMEDA</v>
          </cell>
          <cell r="L2315" t="str">
            <v>ALAMEDA</v>
          </cell>
          <cell r="M2315">
            <v>3</v>
          </cell>
        </row>
        <row r="2316">
          <cell r="A2316">
            <v>52545</v>
          </cell>
          <cell r="B2316" t="str">
            <v>WEEKDAY</v>
          </cell>
          <cell r="C2316">
            <v>3914</v>
          </cell>
          <cell r="D2316">
            <v>100560</v>
          </cell>
          <cell r="E2316" t="str">
            <v>BUENA VISTA AV &amp; CHESTNUT ST</v>
          </cell>
          <cell r="F2316">
            <v>2</v>
          </cell>
          <cell r="G2316">
            <v>1</v>
          </cell>
          <cell r="H2316">
            <v>3</v>
          </cell>
          <cell r="I2316">
            <v>37.772795000000002</v>
          </cell>
          <cell r="J2316">
            <v>-122.25010399999999</v>
          </cell>
          <cell r="K2316" t="str">
            <v>ALAMEDA</v>
          </cell>
          <cell r="L2316" t="str">
            <v>ALAMEDA</v>
          </cell>
          <cell r="M2316">
            <v>3</v>
          </cell>
        </row>
        <row r="2317">
          <cell r="A2317">
            <v>51770</v>
          </cell>
          <cell r="B2317" t="str">
            <v>WEEKDAY</v>
          </cell>
          <cell r="C2317">
            <v>3913</v>
          </cell>
          <cell r="D2317">
            <v>100570</v>
          </cell>
          <cell r="E2317" t="str">
            <v>BUENA VISTA AV &amp; CHESTNUT ST</v>
          </cell>
          <cell r="F2317">
            <v>1</v>
          </cell>
          <cell r="G2317">
            <v>2</v>
          </cell>
          <cell r="H2317">
            <v>3</v>
          </cell>
          <cell r="I2317">
            <v>37.772463000000002</v>
          </cell>
          <cell r="J2317">
            <v>-122.249663</v>
          </cell>
          <cell r="K2317" t="str">
            <v>ALAMEDA</v>
          </cell>
          <cell r="L2317" t="str">
            <v>ALAMEDA</v>
          </cell>
          <cell r="M2317">
            <v>3</v>
          </cell>
        </row>
        <row r="2318">
          <cell r="A2318">
            <v>51525</v>
          </cell>
          <cell r="B2318" t="str">
            <v>WEEKDAY</v>
          </cell>
          <cell r="C2318">
            <v>3028</v>
          </cell>
          <cell r="D2318">
            <v>100730</v>
          </cell>
          <cell r="E2318" t="str">
            <v>BUENA VISTA AV &amp; SHERMAN ST</v>
          </cell>
          <cell r="F2318">
            <v>4</v>
          </cell>
          <cell r="G2318">
            <v>4</v>
          </cell>
          <cell r="H2318">
            <v>7</v>
          </cell>
          <cell r="I2318">
            <v>37.776758000000001</v>
          </cell>
          <cell r="J2318">
            <v>-122.26281899999999</v>
          </cell>
          <cell r="K2318" t="str">
            <v>ALAMEDA</v>
          </cell>
          <cell r="L2318" t="str">
            <v>ALAMEDA</v>
          </cell>
          <cell r="M2318">
            <v>3</v>
          </cell>
        </row>
        <row r="2319">
          <cell r="A2319">
            <v>59771</v>
          </cell>
          <cell r="B2319" t="str">
            <v>WEEKDAY</v>
          </cell>
          <cell r="C2319">
            <v>3888</v>
          </cell>
          <cell r="D2319">
            <v>100760</v>
          </cell>
          <cell r="E2319" t="str">
            <v>BUENA VISTA AV &amp; WALNUT ST</v>
          </cell>
          <cell r="F2319">
            <v>2</v>
          </cell>
          <cell r="G2319">
            <v>1</v>
          </cell>
          <cell r="H2319">
            <v>3</v>
          </cell>
          <cell r="I2319">
            <v>37.769978000000002</v>
          </cell>
          <cell r="J2319">
            <v>-122.243951</v>
          </cell>
          <cell r="K2319" t="str">
            <v>ALAMEDA</v>
          </cell>
          <cell r="L2319" t="str">
            <v>ALAMEDA</v>
          </cell>
          <cell r="M2319">
            <v>3</v>
          </cell>
        </row>
        <row r="2320">
          <cell r="A2320">
            <v>56722</v>
          </cell>
          <cell r="B2320" t="str">
            <v>WEEKDAY</v>
          </cell>
          <cell r="C2320">
            <v>3645</v>
          </cell>
          <cell r="D2320">
            <v>100770</v>
          </cell>
          <cell r="E2320" t="str">
            <v>BUENA VISTA AV &amp; WALNUT ST</v>
          </cell>
          <cell r="F2320">
            <v>3</v>
          </cell>
          <cell r="G2320">
            <v>1</v>
          </cell>
          <cell r="H2320">
            <v>4</v>
          </cell>
          <cell r="I2320">
            <v>37.770305999999998</v>
          </cell>
          <cell r="J2320">
            <v>-122.244393</v>
          </cell>
          <cell r="K2320" t="str">
            <v>ALAMEDA</v>
          </cell>
          <cell r="L2320" t="str">
            <v>ALAMEDA</v>
          </cell>
          <cell r="M2320">
            <v>3</v>
          </cell>
        </row>
        <row r="2321">
          <cell r="A2321">
            <v>58993</v>
          </cell>
          <cell r="B2321" t="str">
            <v>WEEKDAY</v>
          </cell>
          <cell r="C2321">
            <v>3393</v>
          </cell>
          <cell r="D2321">
            <v>100780</v>
          </cell>
          <cell r="E2321" t="str">
            <v>BUENA VISTA AV &amp; WILLOW ST</v>
          </cell>
          <cell r="F2321">
            <v>3</v>
          </cell>
          <cell r="G2321">
            <v>2</v>
          </cell>
          <cell r="H2321">
            <v>5</v>
          </cell>
          <cell r="I2321">
            <v>37.771383</v>
          </cell>
          <cell r="J2321">
            <v>-122.247196</v>
          </cell>
          <cell r="K2321" t="str">
            <v>ALAMEDA</v>
          </cell>
          <cell r="L2321" t="str">
            <v>ALAMEDA</v>
          </cell>
          <cell r="M2321">
            <v>3</v>
          </cell>
        </row>
        <row r="2322">
          <cell r="A2322">
            <v>54233</v>
          </cell>
          <cell r="B2322" t="str">
            <v>WEEKDAY</v>
          </cell>
          <cell r="C2322">
            <v>2395</v>
          </cell>
          <cell r="D2322">
            <v>100860</v>
          </cell>
          <cell r="E2322" t="str">
            <v>CENTRAL AV &amp; 8TH ST</v>
          </cell>
          <cell r="F2322">
            <v>4</v>
          </cell>
          <cell r="G2322">
            <v>9</v>
          </cell>
          <cell r="H2322">
            <v>13</v>
          </cell>
          <cell r="I2322">
            <v>37.771430000000002</v>
          </cell>
          <cell r="J2322">
            <v>-122.273231</v>
          </cell>
          <cell r="K2322" t="str">
            <v>ALAMEDA</v>
          </cell>
          <cell r="L2322" t="str">
            <v>ALAMEDA</v>
          </cell>
          <cell r="M2322">
            <v>3</v>
          </cell>
        </row>
        <row r="2323">
          <cell r="A2323">
            <v>54330</v>
          </cell>
          <cell r="B2323" t="str">
            <v>WEEKDAY</v>
          </cell>
          <cell r="C2323">
            <v>2712</v>
          </cell>
          <cell r="D2323">
            <v>100870</v>
          </cell>
          <cell r="E2323" t="str">
            <v>CENTRAL AV &amp; 8TH ST</v>
          </cell>
          <cell r="F2323">
            <v>5</v>
          </cell>
          <cell r="G2323">
            <v>4</v>
          </cell>
          <cell r="H2323">
            <v>10</v>
          </cell>
          <cell r="I2323">
            <v>37.771223999999997</v>
          </cell>
          <cell r="J2323">
            <v>-122.273241</v>
          </cell>
          <cell r="K2323" t="str">
            <v>ALAMEDA</v>
          </cell>
          <cell r="L2323" t="str">
            <v>ALAMEDA</v>
          </cell>
          <cell r="M2323">
            <v>3</v>
          </cell>
        </row>
        <row r="2324">
          <cell r="A2324">
            <v>58331</v>
          </cell>
          <cell r="B2324" t="str">
            <v>WEEKDAY</v>
          </cell>
          <cell r="C2324">
            <v>4921</v>
          </cell>
          <cell r="D2324">
            <v>100900</v>
          </cell>
          <cell r="E2324" t="str">
            <v>CENTRAL AV &amp; BAY ST</v>
          </cell>
          <cell r="F2324">
            <v>0</v>
          </cell>
          <cell r="G2324">
            <v>0</v>
          </cell>
          <cell r="H2324">
            <v>0</v>
          </cell>
          <cell r="I2324">
            <v>37.771197000000001</v>
          </cell>
          <cell r="J2324">
            <v>-122.264938</v>
          </cell>
          <cell r="K2324" t="str">
            <v>ALAMEDA</v>
          </cell>
          <cell r="L2324" t="str">
            <v>ALAMEDA</v>
          </cell>
          <cell r="M2324">
            <v>3</v>
          </cell>
        </row>
        <row r="2325">
          <cell r="A2325">
            <v>57978</v>
          </cell>
          <cell r="B2325" t="str">
            <v>WEEKDAY</v>
          </cell>
          <cell r="C2325">
            <v>4695</v>
          </cell>
          <cell r="D2325">
            <v>100910</v>
          </cell>
          <cell r="E2325" t="str">
            <v>CENTRAL AV &amp; BAY ST</v>
          </cell>
          <cell r="F2325">
            <v>0</v>
          </cell>
          <cell r="G2325">
            <v>0</v>
          </cell>
          <cell r="H2325">
            <v>0</v>
          </cell>
          <cell r="I2325">
            <v>37.771047000000003</v>
          </cell>
          <cell r="J2325">
            <v>-122.264814</v>
          </cell>
          <cell r="K2325" t="str">
            <v>ALAMEDA</v>
          </cell>
          <cell r="L2325" t="str">
            <v>ALAMEDA</v>
          </cell>
          <cell r="M2325">
            <v>3</v>
          </cell>
        </row>
        <row r="2326">
          <cell r="A2326">
            <v>59430</v>
          </cell>
          <cell r="B2326" t="str">
            <v>WEEKDAY</v>
          </cell>
          <cell r="C2326">
            <v>5005</v>
          </cell>
          <cell r="D2326">
            <v>100930</v>
          </cell>
          <cell r="E2326" t="str">
            <v>CENTRAL AV &amp; WEBER ST</v>
          </cell>
          <cell r="F2326">
            <v>0</v>
          </cell>
          <cell r="G2326">
            <v>0</v>
          </cell>
          <cell r="H2326">
            <v>0</v>
          </cell>
          <cell r="I2326">
            <v>37.771149999999999</v>
          </cell>
          <cell r="J2326">
            <v>-122.26921</v>
          </cell>
          <cell r="K2326" t="str">
            <v>ALAMEDA</v>
          </cell>
          <cell r="L2326" t="str">
            <v>ALAMEDA</v>
          </cell>
          <cell r="M2326">
            <v>3</v>
          </cell>
        </row>
        <row r="2327">
          <cell r="A2327">
            <v>59865</v>
          </cell>
          <cell r="B2327" t="str">
            <v>WEEKDAY</v>
          </cell>
          <cell r="C2327">
            <v>4568</v>
          </cell>
          <cell r="D2327">
            <v>100940</v>
          </cell>
          <cell r="E2327" t="str">
            <v>CENTRAL AV &amp; WEBER ST</v>
          </cell>
          <cell r="F2327">
            <v>0</v>
          </cell>
          <cell r="G2327">
            <v>1</v>
          </cell>
          <cell r="H2327">
            <v>1</v>
          </cell>
          <cell r="I2327">
            <v>37.771293999999997</v>
          </cell>
          <cell r="J2327">
            <v>-122.269171</v>
          </cell>
          <cell r="K2327" t="str">
            <v>ALAMEDA</v>
          </cell>
          <cell r="L2327" t="str">
            <v>ALAMEDA</v>
          </cell>
          <cell r="M2327">
            <v>3</v>
          </cell>
        </row>
        <row r="2328">
          <cell r="A2328">
            <v>53365</v>
          </cell>
          <cell r="B2328" t="str">
            <v>WEEKDAY</v>
          </cell>
          <cell r="C2328">
            <v>1593</v>
          </cell>
          <cell r="D2328">
            <v>100960</v>
          </cell>
          <cell r="E2328" t="str">
            <v>CENTRAL AV &amp; WEBSTER ST</v>
          </cell>
          <cell r="F2328">
            <v>13</v>
          </cell>
          <cell r="G2328">
            <v>12</v>
          </cell>
          <cell r="H2328">
            <v>25</v>
          </cell>
          <cell r="I2328">
            <v>37.771348000000003</v>
          </cell>
          <cell r="J2328">
            <v>-122.276376</v>
          </cell>
          <cell r="K2328" t="str">
            <v>ALAMEDA</v>
          </cell>
          <cell r="L2328" t="str">
            <v>ALAMEDA</v>
          </cell>
          <cell r="M2328">
            <v>3</v>
          </cell>
        </row>
        <row r="2329">
          <cell r="A2329">
            <v>58996</v>
          </cell>
          <cell r="B2329" t="str">
            <v>WEEKDAY</v>
          </cell>
          <cell r="C2329">
            <v>4085</v>
          </cell>
          <cell r="D2329">
            <v>100970</v>
          </cell>
          <cell r="E2329" t="str">
            <v>CHALLENGER DR &amp; ATLANTIC AV</v>
          </cell>
          <cell r="F2329">
            <v>1</v>
          </cell>
          <cell r="G2329">
            <v>1</v>
          </cell>
          <cell r="H2329">
            <v>2</v>
          </cell>
          <cell r="I2329">
            <v>37.781452999999999</v>
          </cell>
          <cell r="J2329">
            <v>-122.270781</v>
          </cell>
          <cell r="K2329" t="str">
            <v>ALAMEDA</v>
          </cell>
          <cell r="L2329" t="str">
            <v>ALAMEDA</v>
          </cell>
          <cell r="M2329">
            <v>3</v>
          </cell>
        </row>
        <row r="2330">
          <cell r="A2330">
            <v>59123</v>
          </cell>
          <cell r="B2330" t="str">
            <v>WEEKDAY</v>
          </cell>
          <cell r="C2330">
            <v>1880</v>
          </cell>
          <cell r="D2330">
            <v>101010</v>
          </cell>
          <cell r="E2330" t="str">
            <v>ENCINAL AV &amp; ALAMEDA HIGH SC</v>
          </cell>
          <cell r="F2330">
            <v>2</v>
          </cell>
          <cell r="G2330">
            <v>18</v>
          </cell>
          <cell r="H2330">
            <v>20</v>
          </cell>
          <cell r="I2330">
            <v>37.763874000000001</v>
          </cell>
          <cell r="J2330">
            <v>-122.247122</v>
          </cell>
          <cell r="K2330" t="str">
            <v>ALAMEDA</v>
          </cell>
          <cell r="L2330" t="str">
            <v>ALAMEDA</v>
          </cell>
          <cell r="M2330">
            <v>3</v>
          </cell>
        </row>
        <row r="2331">
          <cell r="A2331">
            <v>56758</v>
          </cell>
          <cell r="B2331" t="str">
            <v>WEEKDAY</v>
          </cell>
          <cell r="C2331">
            <v>4823</v>
          </cell>
          <cell r="D2331">
            <v>101020</v>
          </cell>
          <cell r="E2331" t="str">
            <v>ENCINAL AV &amp; BENTON ST</v>
          </cell>
          <cell r="F2331">
            <v>0</v>
          </cell>
          <cell r="G2331">
            <v>0</v>
          </cell>
          <cell r="H2331">
            <v>0</v>
          </cell>
          <cell r="I2331">
            <v>37.770256000000003</v>
          </cell>
          <cell r="J2331">
            <v>-122.26173300000001</v>
          </cell>
          <cell r="K2331" t="str">
            <v>ALAMEDA</v>
          </cell>
          <cell r="L2331" t="str">
            <v>ALAMEDA</v>
          </cell>
          <cell r="M2331">
            <v>3</v>
          </cell>
        </row>
        <row r="2332">
          <cell r="A2332">
            <v>53040</v>
          </cell>
          <cell r="B2332" t="str">
            <v>WEEKDAY</v>
          </cell>
          <cell r="C2332">
            <v>4635</v>
          </cell>
          <cell r="D2332">
            <v>101050</v>
          </cell>
          <cell r="E2332" t="str">
            <v>ENCINAL AV &amp; CHESTNUT ST</v>
          </cell>
          <cell r="F2332">
            <v>1</v>
          </cell>
          <cell r="G2332">
            <v>0</v>
          </cell>
          <cell r="H2332">
            <v>1</v>
          </cell>
          <cell r="I2332">
            <v>37.766798000000001</v>
          </cell>
          <cell r="J2332">
            <v>-122.25376900000001</v>
          </cell>
          <cell r="K2332" t="str">
            <v>ALAMEDA</v>
          </cell>
          <cell r="L2332" t="str">
            <v>ALAMEDA</v>
          </cell>
          <cell r="M2332">
            <v>3</v>
          </cell>
        </row>
        <row r="2333">
          <cell r="A2333">
            <v>52664</v>
          </cell>
          <cell r="B2333" t="str">
            <v>WEEKDAY</v>
          </cell>
          <cell r="C2333">
            <v>3868</v>
          </cell>
          <cell r="D2333">
            <v>101060</v>
          </cell>
          <cell r="E2333" t="str">
            <v>ENCINAL AV &amp; CHESTNUT ST</v>
          </cell>
          <cell r="F2333">
            <v>2</v>
          </cell>
          <cell r="G2333">
            <v>1</v>
          </cell>
          <cell r="H2333">
            <v>3</v>
          </cell>
          <cell r="I2333">
            <v>37.766252999999999</v>
          </cell>
          <cell r="J2333">
            <v>-122.252802</v>
          </cell>
          <cell r="K2333" t="str">
            <v>ALAMEDA</v>
          </cell>
          <cell r="L2333" t="str">
            <v>ALAMEDA</v>
          </cell>
          <cell r="M2333">
            <v>3</v>
          </cell>
        </row>
        <row r="2334">
          <cell r="A2334">
            <v>56340</v>
          </cell>
          <cell r="B2334" t="str">
            <v>WEEKDAY</v>
          </cell>
          <cell r="C2334">
            <v>3933</v>
          </cell>
          <cell r="D2334">
            <v>101070</v>
          </cell>
          <cell r="E2334" t="str">
            <v>ENCINAL AV &amp; FOUNTAIN ST</v>
          </cell>
          <cell r="F2334">
            <v>3</v>
          </cell>
          <cell r="G2334">
            <v>0</v>
          </cell>
          <cell r="H2334">
            <v>3</v>
          </cell>
          <cell r="I2334">
            <v>37.756698999999998</v>
          </cell>
          <cell r="J2334">
            <v>-122.234736</v>
          </cell>
          <cell r="K2334" t="str">
            <v>ALAMEDA</v>
          </cell>
          <cell r="L2334" t="str">
            <v>ALAMEDA</v>
          </cell>
          <cell r="M2334">
            <v>3</v>
          </cell>
        </row>
        <row r="2335">
          <cell r="A2335">
            <v>52994</v>
          </cell>
          <cell r="B2335" t="str">
            <v>WEEKDAY</v>
          </cell>
          <cell r="C2335">
            <v>4375</v>
          </cell>
          <cell r="D2335">
            <v>101080</v>
          </cell>
          <cell r="E2335" t="str">
            <v>ENCINAL AV &amp; GRAND ST</v>
          </cell>
          <cell r="F2335">
            <v>1</v>
          </cell>
          <cell r="G2335">
            <v>0</v>
          </cell>
          <cell r="H2335">
            <v>1</v>
          </cell>
          <cell r="I2335">
            <v>37.768783999999997</v>
          </cell>
          <cell r="J2335">
            <v>-122.25838299999999</v>
          </cell>
          <cell r="K2335" t="str">
            <v>ALAMEDA</v>
          </cell>
          <cell r="L2335" t="str">
            <v>ALAMEDA</v>
          </cell>
          <cell r="M2335">
            <v>3</v>
          </cell>
        </row>
        <row r="2336">
          <cell r="A2336">
            <v>51213</v>
          </cell>
          <cell r="B2336" t="str">
            <v>WEEKDAY</v>
          </cell>
          <cell r="C2336">
            <v>4130</v>
          </cell>
          <cell r="D2336">
            <v>101090</v>
          </cell>
          <cell r="E2336" t="str">
            <v>ENCINAL AV &amp; GRAND ST</v>
          </cell>
          <cell r="F2336">
            <v>0</v>
          </cell>
          <cell r="G2336">
            <v>2</v>
          </cell>
          <cell r="H2336">
            <v>2</v>
          </cell>
          <cell r="I2336">
            <v>37.768639999999998</v>
          </cell>
          <cell r="J2336">
            <v>-122.25838299999999</v>
          </cell>
          <cell r="K2336" t="str">
            <v>ALAMEDA</v>
          </cell>
          <cell r="L2336" t="str">
            <v>ALAMEDA</v>
          </cell>
          <cell r="M2336">
            <v>3</v>
          </cell>
        </row>
        <row r="2337">
          <cell r="A2337">
            <v>56589</v>
          </cell>
          <cell r="B2337" t="str">
            <v>WEEKDAY</v>
          </cell>
          <cell r="C2337">
            <v>3013</v>
          </cell>
          <cell r="D2337">
            <v>101100</v>
          </cell>
          <cell r="E2337" t="str">
            <v>ENCINAL AV &amp; HIGH ST</v>
          </cell>
          <cell r="F2337">
            <v>1</v>
          </cell>
          <cell r="G2337">
            <v>7</v>
          </cell>
          <cell r="H2337">
            <v>7</v>
          </cell>
          <cell r="I2337">
            <v>37.756321</v>
          </cell>
          <cell r="J2337">
            <v>-122.234392</v>
          </cell>
          <cell r="K2337" t="str">
            <v>ALAMEDA</v>
          </cell>
          <cell r="L2337" t="str">
            <v>ALAMEDA</v>
          </cell>
          <cell r="M2337">
            <v>3</v>
          </cell>
        </row>
        <row r="2338">
          <cell r="A2338">
            <v>56810</v>
          </cell>
          <cell r="B2338" t="str">
            <v>WEEKDAY</v>
          </cell>
          <cell r="C2338">
            <v>3141</v>
          </cell>
          <cell r="D2338">
            <v>101110</v>
          </cell>
          <cell r="E2338" t="str">
            <v>ENCINAL AV &amp; MOUND ST</v>
          </cell>
          <cell r="F2338">
            <v>1</v>
          </cell>
          <cell r="G2338">
            <v>6</v>
          </cell>
          <cell r="H2338">
            <v>7</v>
          </cell>
          <cell r="I2338">
            <v>37.757907000000003</v>
          </cell>
          <cell r="J2338">
            <v>-122.236701</v>
          </cell>
          <cell r="K2338" t="str">
            <v>ALAMEDA</v>
          </cell>
          <cell r="L2338" t="str">
            <v>ALAMEDA</v>
          </cell>
          <cell r="M2338">
            <v>3</v>
          </cell>
        </row>
        <row r="2339">
          <cell r="A2339">
            <v>56733</v>
          </cell>
          <cell r="B2339" t="str">
            <v>WEEKDAY</v>
          </cell>
          <cell r="C2339">
            <v>3181</v>
          </cell>
          <cell r="D2339">
            <v>101120</v>
          </cell>
          <cell r="E2339" t="str">
            <v>ENCINAL AV &amp; MOUND ST</v>
          </cell>
          <cell r="F2339">
            <v>6</v>
          </cell>
          <cell r="G2339">
            <v>1</v>
          </cell>
          <cell r="H2339">
            <v>6</v>
          </cell>
          <cell r="I2339">
            <v>37.757756000000001</v>
          </cell>
          <cell r="J2339">
            <v>-122.236199</v>
          </cell>
          <cell r="K2339" t="str">
            <v>ALAMEDA</v>
          </cell>
          <cell r="L2339" t="str">
            <v>ALAMEDA</v>
          </cell>
          <cell r="M2339">
            <v>3</v>
          </cell>
        </row>
        <row r="2340">
          <cell r="A2340">
            <v>53531</v>
          </cell>
          <cell r="B2340" t="str">
            <v>WEEKDAY</v>
          </cell>
          <cell r="C2340">
            <v>4386</v>
          </cell>
          <cell r="D2340">
            <v>101130</v>
          </cell>
          <cell r="E2340" t="str">
            <v>ENCINAL AV &amp; PARK AV</v>
          </cell>
          <cell r="F2340">
            <v>1</v>
          </cell>
          <cell r="G2340">
            <v>0</v>
          </cell>
          <cell r="H2340">
            <v>1</v>
          </cell>
          <cell r="I2340">
            <v>37.761712000000003</v>
          </cell>
          <cell r="J2340">
            <v>-122.242654</v>
          </cell>
          <cell r="K2340" t="str">
            <v>ALAMEDA</v>
          </cell>
          <cell r="L2340" t="str">
            <v>ALAMEDA</v>
          </cell>
          <cell r="M2340">
            <v>3</v>
          </cell>
        </row>
        <row r="2341">
          <cell r="A2341">
            <v>51144</v>
          </cell>
          <cell r="B2341" t="str">
            <v>WEEKDAY</v>
          </cell>
          <cell r="C2341">
            <v>762</v>
          </cell>
          <cell r="D2341">
            <v>101140</v>
          </cell>
          <cell r="E2341" t="str">
            <v>ENCINAL AV &amp; PARK AV W</v>
          </cell>
          <cell r="F2341">
            <v>30</v>
          </cell>
          <cell r="G2341">
            <v>29</v>
          </cell>
          <cell r="H2341">
            <v>59</v>
          </cell>
          <cell r="I2341">
            <v>37.761882999999997</v>
          </cell>
          <cell r="J2341">
            <v>-122.24321500000001</v>
          </cell>
          <cell r="K2341" t="str">
            <v>ALAMEDA</v>
          </cell>
          <cell r="L2341" t="str">
            <v>ALAMEDA</v>
          </cell>
          <cell r="M2341">
            <v>3</v>
          </cell>
        </row>
        <row r="2342">
          <cell r="A2342">
            <v>54130</v>
          </cell>
          <cell r="B2342" t="str">
            <v>WEEKDAY</v>
          </cell>
          <cell r="C2342">
            <v>4477</v>
          </cell>
          <cell r="D2342">
            <v>101150</v>
          </cell>
          <cell r="E2342" t="str">
            <v>ENCINAL AV &amp; PARU ST</v>
          </cell>
          <cell r="F2342">
            <v>0</v>
          </cell>
          <cell r="G2342">
            <v>1</v>
          </cell>
          <cell r="H2342">
            <v>1</v>
          </cell>
          <cell r="I2342">
            <v>37.769364000000003</v>
          </cell>
          <cell r="J2342">
            <v>-122.260036</v>
          </cell>
          <cell r="K2342" t="str">
            <v>ALAMEDA</v>
          </cell>
          <cell r="L2342" t="str">
            <v>ALAMEDA</v>
          </cell>
          <cell r="M2342">
            <v>3</v>
          </cell>
        </row>
        <row r="2343">
          <cell r="A2343">
            <v>59334</v>
          </cell>
          <cell r="B2343" t="str">
            <v>WEEKDAY</v>
          </cell>
          <cell r="C2343">
            <v>2562</v>
          </cell>
          <cell r="D2343">
            <v>101170</v>
          </cell>
          <cell r="E2343" t="str">
            <v>ENCINAL AV &amp; VERSAILLES AV</v>
          </cell>
          <cell r="F2343">
            <v>3</v>
          </cell>
          <cell r="G2343">
            <v>8</v>
          </cell>
          <cell r="H2343">
            <v>11</v>
          </cell>
          <cell r="I2343">
            <v>37.759239000000001</v>
          </cell>
          <cell r="J2343">
            <v>-122.238668</v>
          </cell>
          <cell r="K2343" t="str">
            <v>ALAMEDA</v>
          </cell>
          <cell r="L2343" t="str">
            <v>ALAMEDA</v>
          </cell>
          <cell r="M2343">
            <v>3</v>
          </cell>
        </row>
        <row r="2344">
          <cell r="A2344">
            <v>56787</v>
          </cell>
          <cell r="B2344" t="str">
            <v>WEEKDAY</v>
          </cell>
          <cell r="C2344">
            <v>3040</v>
          </cell>
          <cell r="D2344">
            <v>101190</v>
          </cell>
          <cell r="E2344" t="str">
            <v>ENCINAL AV &amp; WALNUT ST</v>
          </cell>
          <cell r="F2344">
            <v>6</v>
          </cell>
          <cell r="G2344">
            <v>1</v>
          </cell>
          <cell r="H2344">
            <v>7</v>
          </cell>
          <cell r="I2344">
            <v>37.764882999999998</v>
          </cell>
          <cell r="J2344">
            <v>-122.248296</v>
          </cell>
          <cell r="K2344" t="str">
            <v>ALAMEDA</v>
          </cell>
          <cell r="L2344" t="str">
            <v>ALAMEDA</v>
          </cell>
          <cell r="M2344">
            <v>3</v>
          </cell>
        </row>
        <row r="2345">
          <cell r="A2345">
            <v>53004</v>
          </cell>
          <cell r="B2345" t="str">
            <v>WEEKDAY</v>
          </cell>
          <cell r="C2345">
            <v>3124</v>
          </cell>
          <cell r="D2345">
            <v>101240</v>
          </cell>
          <cell r="E2345" t="str">
            <v>FERNSIDE BLVD &amp; HARVARD DR</v>
          </cell>
          <cell r="F2345">
            <v>4</v>
          </cell>
          <cell r="G2345">
            <v>2</v>
          </cell>
          <cell r="H2345">
            <v>7</v>
          </cell>
          <cell r="I2345">
            <v>37.765237999999997</v>
          </cell>
          <cell r="J2345">
            <v>-122.229066</v>
          </cell>
          <cell r="K2345" t="str">
            <v>ALAMEDA</v>
          </cell>
          <cell r="L2345" t="str">
            <v>ALAMEDA</v>
          </cell>
          <cell r="M2345">
            <v>3</v>
          </cell>
        </row>
        <row r="2346">
          <cell r="A2346">
            <v>56989</v>
          </cell>
          <cell r="B2346" t="str">
            <v>WEEKDAY</v>
          </cell>
          <cell r="C2346">
            <v>3821</v>
          </cell>
          <cell r="D2346">
            <v>101250</v>
          </cell>
          <cell r="E2346" t="str">
            <v>FERNSIDE BLVD &amp; HARVARD DR</v>
          </cell>
          <cell r="F2346">
            <v>1</v>
          </cell>
          <cell r="G2346">
            <v>2</v>
          </cell>
          <cell r="H2346">
            <v>3</v>
          </cell>
          <cell r="I2346">
            <v>37.765231999999997</v>
          </cell>
          <cell r="J2346">
            <v>-122.228677</v>
          </cell>
          <cell r="K2346" t="str">
            <v>ALAMEDA</v>
          </cell>
          <cell r="L2346" t="str">
            <v>ALAMEDA</v>
          </cell>
          <cell r="M2346">
            <v>3</v>
          </cell>
        </row>
        <row r="2347">
          <cell r="A2347">
            <v>55879</v>
          </cell>
          <cell r="B2347" t="str">
            <v>WEEKDAY</v>
          </cell>
          <cell r="C2347">
            <v>2420</v>
          </cell>
          <cell r="D2347">
            <v>101260</v>
          </cell>
          <cell r="E2347" t="str">
            <v>FERNSIDE BLVD &amp; HIGH ST</v>
          </cell>
          <cell r="F2347">
            <v>6</v>
          </cell>
          <cell r="G2347">
            <v>6</v>
          </cell>
          <cell r="H2347">
            <v>12</v>
          </cell>
          <cell r="I2347">
            <v>37.763502000000003</v>
          </cell>
          <cell r="J2347">
            <v>-122.226499</v>
          </cell>
          <cell r="K2347" t="str">
            <v>ALAMEDA</v>
          </cell>
          <cell r="L2347" t="str">
            <v>ALAMEDA</v>
          </cell>
          <cell r="M2347">
            <v>3</v>
          </cell>
        </row>
        <row r="2348">
          <cell r="A2348">
            <v>59772</v>
          </cell>
          <cell r="B2348" t="str">
            <v>WEEKDAY</v>
          </cell>
          <cell r="C2348">
            <v>2600</v>
          </cell>
          <cell r="D2348">
            <v>101270</v>
          </cell>
          <cell r="E2348" t="str">
            <v>FERNSIDE BLVD &amp; HIGH ST</v>
          </cell>
          <cell r="F2348">
            <v>5</v>
          </cell>
          <cell r="G2348">
            <v>6</v>
          </cell>
          <cell r="H2348">
            <v>11</v>
          </cell>
          <cell r="I2348">
            <v>37.763683999999998</v>
          </cell>
          <cell r="J2348">
            <v>-122.226451</v>
          </cell>
          <cell r="K2348" t="str">
            <v>ALAMEDA</v>
          </cell>
          <cell r="L2348" t="str">
            <v>ALAMEDA</v>
          </cell>
          <cell r="M2348">
            <v>3</v>
          </cell>
        </row>
        <row r="2349">
          <cell r="A2349">
            <v>51566</v>
          </cell>
          <cell r="B2349" t="str">
            <v>WEEKDAY</v>
          </cell>
          <cell r="C2349">
            <v>1403</v>
          </cell>
          <cell r="D2349">
            <v>101280</v>
          </cell>
          <cell r="E2349" t="str">
            <v>FERNSIDE BLVD &amp; SAN JOSE AV</v>
          </cell>
          <cell r="F2349">
            <v>14</v>
          </cell>
          <cell r="G2349">
            <v>16</v>
          </cell>
          <cell r="H2349">
            <v>30</v>
          </cell>
          <cell r="I2349">
            <v>37.753058000000003</v>
          </cell>
          <cell r="J2349">
            <v>-122.232694</v>
          </cell>
          <cell r="K2349" t="str">
            <v>ALAMEDA</v>
          </cell>
          <cell r="L2349" t="str">
            <v>ALAMEDA</v>
          </cell>
          <cell r="M2349">
            <v>3</v>
          </cell>
        </row>
        <row r="2350">
          <cell r="A2350">
            <v>58336</v>
          </cell>
          <cell r="B2350" t="str">
            <v>WEEKDAY</v>
          </cell>
          <cell r="C2350">
            <v>3949</v>
          </cell>
          <cell r="D2350">
            <v>101290</v>
          </cell>
          <cell r="E2350" t="str">
            <v>FERNSIDE BLVD &amp; VERSAILLES A</v>
          </cell>
          <cell r="F2350">
            <v>1</v>
          </cell>
          <cell r="G2350">
            <v>2</v>
          </cell>
          <cell r="H2350">
            <v>3</v>
          </cell>
          <cell r="I2350">
            <v>37.767212000000001</v>
          </cell>
          <cell r="J2350">
            <v>-122.23215399999999</v>
          </cell>
          <cell r="K2350" t="str">
            <v>ALAMEDA</v>
          </cell>
          <cell r="L2350" t="str">
            <v>ALAMEDA</v>
          </cell>
          <cell r="M2350">
            <v>3</v>
          </cell>
        </row>
        <row r="2351">
          <cell r="A2351">
            <v>54110</v>
          </cell>
          <cell r="B2351" t="str">
            <v>WEEKDAY</v>
          </cell>
          <cell r="C2351">
            <v>4056</v>
          </cell>
          <cell r="D2351">
            <v>101300</v>
          </cell>
          <cell r="E2351" t="str">
            <v>FERNSIDE BLVD &amp; VERSAILLES A</v>
          </cell>
          <cell r="F2351">
            <v>2</v>
          </cell>
          <cell r="G2351">
            <v>1</v>
          </cell>
          <cell r="H2351">
            <v>2</v>
          </cell>
          <cell r="I2351">
            <v>37.766955000000003</v>
          </cell>
          <cell r="J2351">
            <v>-122.23219899999999</v>
          </cell>
          <cell r="K2351" t="str">
            <v>ALAMEDA</v>
          </cell>
          <cell r="L2351" t="str">
            <v>ALAMEDA</v>
          </cell>
          <cell r="M2351">
            <v>3</v>
          </cell>
        </row>
        <row r="2352">
          <cell r="A2352">
            <v>54784</v>
          </cell>
          <cell r="B2352" t="str">
            <v>WEEKDAY</v>
          </cell>
          <cell r="C2352">
            <v>2705</v>
          </cell>
          <cell r="D2352">
            <v>101370</v>
          </cell>
          <cell r="E2352" t="str">
            <v>GRAND ST &amp; #433</v>
          </cell>
          <cell r="F2352">
            <v>3</v>
          </cell>
          <cell r="G2352">
            <v>7</v>
          </cell>
          <cell r="H2352">
            <v>10</v>
          </cell>
          <cell r="I2352">
            <v>37.761617999999999</v>
          </cell>
          <cell r="J2352">
            <v>-122.262989</v>
          </cell>
          <cell r="K2352" t="str">
            <v>ALAMEDA</v>
          </cell>
          <cell r="L2352" t="str">
            <v>ALAMEDA</v>
          </cell>
          <cell r="M2352">
            <v>3</v>
          </cell>
        </row>
        <row r="2353">
          <cell r="A2353">
            <v>55410</v>
          </cell>
          <cell r="B2353" t="str">
            <v>WEEKDAY</v>
          </cell>
          <cell r="C2353">
            <v>1947</v>
          </cell>
          <cell r="D2353">
            <v>101380</v>
          </cell>
          <cell r="E2353" t="str">
            <v>GRAND ST &amp; #433</v>
          </cell>
          <cell r="F2353">
            <v>14</v>
          </cell>
          <cell r="G2353">
            <v>4</v>
          </cell>
          <cell r="H2353">
            <v>18</v>
          </cell>
          <cell r="I2353">
            <v>37.761699999999998</v>
          </cell>
          <cell r="J2353">
            <v>-122.262731</v>
          </cell>
          <cell r="K2353" t="str">
            <v>ALAMEDA</v>
          </cell>
          <cell r="L2353" t="str">
            <v>ALAMEDA</v>
          </cell>
          <cell r="M2353">
            <v>3</v>
          </cell>
        </row>
        <row r="2354">
          <cell r="A2354">
            <v>59934</v>
          </cell>
          <cell r="B2354" t="str">
            <v>WEEKDAY</v>
          </cell>
          <cell r="C2354">
            <v>2291</v>
          </cell>
          <cell r="D2354">
            <v>101390</v>
          </cell>
          <cell r="E2354" t="str">
            <v>GRAND ST &amp; SHORELINE DR</v>
          </cell>
          <cell r="F2354">
            <v>6</v>
          </cell>
          <cell r="G2354">
            <v>7</v>
          </cell>
          <cell r="H2354">
            <v>14</v>
          </cell>
          <cell r="I2354">
            <v>37.759749999999997</v>
          </cell>
          <cell r="J2354">
            <v>-122.263864</v>
          </cell>
          <cell r="K2354" t="str">
            <v>ALAMEDA</v>
          </cell>
          <cell r="L2354" t="str">
            <v>ALAMEDA</v>
          </cell>
          <cell r="M2354">
            <v>3</v>
          </cell>
        </row>
        <row r="2355">
          <cell r="A2355">
            <v>58511</v>
          </cell>
          <cell r="B2355" t="str">
            <v>WEEKDAY</v>
          </cell>
          <cell r="C2355">
            <v>3043</v>
          </cell>
          <cell r="D2355">
            <v>101480</v>
          </cell>
          <cell r="E2355" t="str">
            <v>HARBOR BAY PKWY &amp; FERRY TERM</v>
          </cell>
          <cell r="F2355">
            <v>4</v>
          </cell>
          <cell r="G2355">
            <v>4</v>
          </cell>
          <cell r="H2355">
            <v>7</v>
          </cell>
          <cell r="I2355">
            <v>37.736558000000002</v>
          </cell>
          <cell r="J2355">
            <v>-122.256598</v>
          </cell>
          <cell r="K2355" t="str">
            <v>ALAMEDA</v>
          </cell>
          <cell r="L2355" t="str">
            <v>ALAMEDA</v>
          </cell>
          <cell r="M2355">
            <v>3</v>
          </cell>
        </row>
        <row r="2356">
          <cell r="A2356">
            <v>57798</v>
          </cell>
          <cell r="B2356" t="str">
            <v>WEEKDAY</v>
          </cell>
          <cell r="C2356">
            <v>4655</v>
          </cell>
          <cell r="D2356">
            <v>101550</v>
          </cell>
          <cell r="E2356" t="str">
            <v>HIGH ST &amp; CALHOUN ST</v>
          </cell>
          <cell r="F2356">
            <v>0</v>
          </cell>
          <cell r="G2356">
            <v>1</v>
          </cell>
          <cell r="H2356">
            <v>1</v>
          </cell>
          <cell r="I2356">
            <v>37.753044000000003</v>
          </cell>
          <cell r="J2356">
            <v>-122.237641</v>
          </cell>
          <cell r="K2356" t="str">
            <v>ALAMEDA</v>
          </cell>
          <cell r="L2356" t="str">
            <v>ALAMEDA</v>
          </cell>
          <cell r="M2356">
            <v>3</v>
          </cell>
        </row>
        <row r="2357">
          <cell r="A2357">
            <v>57780</v>
          </cell>
          <cell r="B2357" t="str">
            <v>WEEKDAY</v>
          </cell>
          <cell r="C2357">
            <v>1580</v>
          </cell>
          <cell r="D2357">
            <v>101560</v>
          </cell>
          <cell r="E2357" t="str">
            <v>HIGH ST &amp; ENCINAL AV</v>
          </cell>
          <cell r="F2357">
            <v>7</v>
          </cell>
          <cell r="G2357">
            <v>18</v>
          </cell>
          <cell r="H2357">
            <v>25</v>
          </cell>
          <cell r="I2357">
            <v>37.756453</v>
          </cell>
          <cell r="J2357">
            <v>-122.233856</v>
          </cell>
          <cell r="K2357" t="str">
            <v>ALAMEDA</v>
          </cell>
          <cell r="L2357" t="str">
            <v>ALAMEDA</v>
          </cell>
          <cell r="M2357">
            <v>3</v>
          </cell>
        </row>
        <row r="2358">
          <cell r="A2358">
            <v>57727</v>
          </cell>
          <cell r="B2358" t="str">
            <v>WEEKDAY</v>
          </cell>
          <cell r="C2358">
            <v>1467</v>
          </cell>
          <cell r="D2358">
            <v>101570</v>
          </cell>
          <cell r="E2358" t="str">
            <v>HIGH ST &amp; ENCINAL AV</v>
          </cell>
          <cell r="F2358">
            <v>22</v>
          </cell>
          <cell r="G2358">
            <v>6</v>
          </cell>
          <cell r="H2358">
            <v>28</v>
          </cell>
          <cell r="I2358">
            <v>37.756397</v>
          </cell>
          <cell r="J2358">
            <v>-122.23411</v>
          </cell>
          <cell r="K2358" t="str">
            <v>ALAMEDA</v>
          </cell>
          <cell r="L2358" t="str">
            <v>ALAMEDA</v>
          </cell>
          <cell r="M2358">
            <v>3</v>
          </cell>
        </row>
        <row r="2359">
          <cell r="A2359">
            <v>53114</v>
          </cell>
          <cell r="B2359" t="str">
            <v>WEEKDAY</v>
          </cell>
          <cell r="C2359">
            <v>3297</v>
          </cell>
          <cell r="D2359">
            <v>101580</v>
          </cell>
          <cell r="E2359" t="str">
            <v>HIGH ST &amp; FAIRVIEW AV</v>
          </cell>
          <cell r="F2359">
            <v>1</v>
          </cell>
          <cell r="G2359">
            <v>4</v>
          </cell>
          <cell r="H2359">
            <v>6</v>
          </cell>
          <cell r="I2359">
            <v>37.761271000000001</v>
          </cell>
          <cell r="J2359">
            <v>-122.228523</v>
          </cell>
          <cell r="K2359" t="str">
            <v>ALAMEDA</v>
          </cell>
          <cell r="L2359" t="str">
            <v>ALAMEDA</v>
          </cell>
          <cell r="M2359">
            <v>3</v>
          </cell>
        </row>
        <row r="2360">
          <cell r="A2360">
            <v>58662</v>
          </cell>
          <cell r="B2360" t="str">
            <v>WEEKDAY</v>
          </cell>
          <cell r="C2360">
            <v>2952</v>
          </cell>
          <cell r="D2360">
            <v>101590</v>
          </cell>
          <cell r="E2360" t="str">
            <v>HIGH ST &amp; FAIRVIEW AV</v>
          </cell>
          <cell r="F2360">
            <v>5</v>
          </cell>
          <cell r="G2360">
            <v>3</v>
          </cell>
          <cell r="H2360">
            <v>8</v>
          </cell>
          <cell r="I2360">
            <v>37.761527000000001</v>
          </cell>
          <cell r="J2360">
            <v>-122.228413</v>
          </cell>
          <cell r="K2360" t="str">
            <v>ALAMEDA</v>
          </cell>
          <cell r="L2360" t="str">
            <v>ALAMEDA</v>
          </cell>
          <cell r="M2360">
            <v>3</v>
          </cell>
        </row>
        <row r="2361">
          <cell r="A2361">
            <v>51021</v>
          </cell>
          <cell r="B2361" t="str">
            <v>WEEKDAY</v>
          </cell>
          <cell r="C2361">
            <v>4406</v>
          </cell>
          <cell r="D2361">
            <v>101620</v>
          </cell>
          <cell r="E2361" t="str">
            <v>HIGH ST &amp; OTIS DR</v>
          </cell>
          <cell r="F2361">
            <v>0</v>
          </cell>
          <cell r="G2361">
            <v>1</v>
          </cell>
          <cell r="H2361">
            <v>1</v>
          </cell>
          <cell r="I2361">
            <v>37.752029999999998</v>
          </cell>
          <cell r="J2361">
            <v>-122.238843</v>
          </cell>
          <cell r="K2361" t="str">
            <v>ALAMEDA</v>
          </cell>
          <cell r="L2361" t="str">
            <v>ALAMEDA</v>
          </cell>
          <cell r="M2361">
            <v>3</v>
          </cell>
        </row>
        <row r="2362">
          <cell r="A2362">
            <v>53770</v>
          </cell>
          <cell r="B2362" t="str">
            <v>WEEKDAY</v>
          </cell>
          <cell r="C2362">
            <v>2695</v>
          </cell>
          <cell r="D2362">
            <v>101630</v>
          </cell>
          <cell r="E2362" t="str">
            <v>OTIS DR &amp; HIGH ST</v>
          </cell>
          <cell r="F2362">
            <v>3</v>
          </cell>
          <cell r="G2362">
            <v>7</v>
          </cell>
          <cell r="H2362">
            <v>10</v>
          </cell>
          <cell r="I2362">
            <v>37.751942</v>
          </cell>
          <cell r="J2362">
            <v>-122.23918399999999</v>
          </cell>
          <cell r="K2362" t="str">
            <v>ALAMEDA</v>
          </cell>
          <cell r="L2362" t="str">
            <v>ALAMEDA</v>
          </cell>
          <cell r="M2362">
            <v>3</v>
          </cell>
        </row>
        <row r="2363">
          <cell r="A2363">
            <v>55235</v>
          </cell>
          <cell r="B2363" t="str">
            <v>WEEKDAY</v>
          </cell>
          <cell r="C2363">
            <v>3995</v>
          </cell>
          <cell r="D2363">
            <v>101640</v>
          </cell>
          <cell r="E2363" t="str">
            <v>HIGH ST &amp; SAN JOSE AV</v>
          </cell>
          <cell r="F2363">
            <v>0</v>
          </cell>
          <cell r="G2363">
            <v>2</v>
          </cell>
          <cell r="H2363">
            <v>3</v>
          </cell>
          <cell r="I2363">
            <v>37.755021999999997</v>
          </cell>
          <cell r="J2363">
            <v>-122.235415</v>
          </cell>
          <cell r="K2363" t="str">
            <v>ALAMEDA</v>
          </cell>
          <cell r="L2363" t="str">
            <v>ALAMEDA</v>
          </cell>
          <cell r="M2363">
            <v>3</v>
          </cell>
        </row>
        <row r="2364">
          <cell r="A2364">
            <v>51065</v>
          </cell>
          <cell r="B2364" t="str">
            <v>WEEKDAY</v>
          </cell>
          <cell r="C2364">
            <v>1862</v>
          </cell>
          <cell r="D2364">
            <v>101650</v>
          </cell>
          <cell r="E2364" t="str">
            <v>HIGH ST &amp; SAN JOSE AV</v>
          </cell>
          <cell r="F2364">
            <v>16</v>
          </cell>
          <cell r="G2364">
            <v>4</v>
          </cell>
          <cell r="H2364">
            <v>20</v>
          </cell>
          <cell r="I2364">
            <v>37.755265000000001</v>
          </cell>
          <cell r="J2364">
            <v>-122.23531699999999</v>
          </cell>
          <cell r="K2364" t="str">
            <v>ALAMEDA</v>
          </cell>
          <cell r="L2364" t="str">
            <v>ALAMEDA</v>
          </cell>
          <cell r="M2364">
            <v>3</v>
          </cell>
        </row>
        <row r="2365">
          <cell r="A2365">
            <v>51134</v>
          </cell>
          <cell r="B2365" t="str">
            <v>WEEKDAY</v>
          </cell>
          <cell r="C2365">
            <v>2877</v>
          </cell>
          <cell r="D2365">
            <v>101660</v>
          </cell>
          <cell r="E2365" t="str">
            <v>HIGH ST &amp; SANTA CLARA AV</v>
          </cell>
          <cell r="F2365">
            <v>6</v>
          </cell>
          <cell r="G2365">
            <v>3</v>
          </cell>
          <cell r="H2365">
            <v>8</v>
          </cell>
          <cell r="I2365">
            <v>37.758935000000001</v>
          </cell>
          <cell r="J2365">
            <v>-122.23130500000001</v>
          </cell>
          <cell r="K2365" t="str">
            <v>ALAMEDA</v>
          </cell>
          <cell r="L2365" t="str">
            <v>ALAMEDA</v>
          </cell>
          <cell r="M2365">
            <v>3</v>
          </cell>
        </row>
        <row r="2366">
          <cell r="A2366">
            <v>57720</v>
          </cell>
          <cell r="B2366" t="str">
            <v>WEEKDAY</v>
          </cell>
          <cell r="C2366">
            <v>2711</v>
          </cell>
          <cell r="D2366">
            <v>101670</v>
          </cell>
          <cell r="E2366" t="str">
            <v>HIGH ST &amp; SANTA CLARA AV</v>
          </cell>
          <cell r="F2366">
            <v>2</v>
          </cell>
          <cell r="G2366">
            <v>8</v>
          </cell>
          <cell r="H2366">
            <v>10</v>
          </cell>
          <cell r="I2366">
            <v>37.758954000000003</v>
          </cell>
          <cell r="J2366">
            <v>-122.231099</v>
          </cell>
          <cell r="K2366" t="str">
            <v>ALAMEDA</v>
          </cell>
          <cell r="L2366" t="str">
            <v>ALAMEDA</v>
          </cell>
          <cell r="M2366">
            <v>3</v>
          </cell>
        </row>
        <row r="2367">
          <cell r="A2367">
            <v>53304</v>
          </cell>
          <cell r="B2367" t="str">
            <v>WEEKDAY</v>
          </cell>
          <cell r="C2367">
            <v>4907</v>
          </cell>
          <cell r="D2367">
            <v>101680</v>
          </cell>
          <cell r="E2367" t="str">
            <v>HIGH ST &amp; STERLING AV</v>
          </cell>
          <cell r="F2367">
            <v>0</v>
          </cell>
          <cell r="G2367">
            <v>0</v>
          </cell>
          <cell r="H2367">
            <v>0</v>
          </cell>
          <cell r="I2367">
            <v>37.757601000000001</v>
          </cell>
          <cell r="J2367">
            <v>-122.23250899999999</v>
          </cell>
          <cell r="K2367" t="str">
            <v>ALAMEDA</v>
          </cell>
          <cell r="L2367" t="str">
            <v>ALAMEDA</v>
          </cell>
          <cell r="M2367">
            <v>3</v>
          </cell>
        </row>
        <row r="2368">
          <cell r="A2368">
            <v>51334</v>
          </cell>
          <cell r="B2368" t="str">
            <v>WEEKDAY</v>
          </cell>
          <cell r="C2368">
            <v>4579</v>
          </cell>
          <cell r="D2368">
            <v>101690</v>
          </cell>
          <cell r="E2368" t="str">
            <v>HIGH ST &amp; VAN BUREN ST</v>
          </cell>
          <cell r="F2368">
            <v>1</v>
          </cell>
          <cell r="G2368">
            <v>0</v>
          </cell>
          <cell r="H2368">
            <v>1</v>
          </cell>
          <cell r="I2368">
            <v>37.757707000000003</v>
          </cell>
          <cell r="J2368">
            <v>-122.232619</v>
          </cell>
          <cell r="K2368" t="str">
            <v>ALAMEDA</v>
          </cell>
          <cell r="L2368" t="str">
            <v>ALAMEDA</v>
          </cell>
          <cell r="M2368">
            <v>3</v>
          </cell>
        </row>
        <row r="2369">
          <cell r="A2369">
            <v>58663</v>
          </cell>
          <cell r="B2369" t="str">
            <v>WEEKDAY</v>
          </cell>
          <cell r="C2369">
            <v>1401</v>
          </cell>
          <cell r="D2369">
            <v>101720</v>
          </cell>
          <cell r="E2369" t="str">
            <v>ISLAND DR &amp; PARK &amp; RIDE</v>
          </cell>
          <cell r="F2369">
            <v>0</v>
          </cell>
          <cell r="G2369">
            <v>29</v>
          </cell>
          <cell r="H2369">
            <v>30</v>
          </cell>
          <cell r="I2369">
            <v>37.745033999999997</v>
          </cell>
          <cell r="J2369">
            <v>-122.23705099999999</v>
          </cell>
          <cell r="K2369" t="str">
            <v>ALAMEDA</v>
          </cell>
          <cell r="L2369" t="str">
            <v>ALAMEDA</v>
          </cell>
          <cell r="M2369">
            <v>3</v>
          </cell>
        </row>
        <row r="2370">
          <cell r="A2370">
            <v>53665</v>
          </cell>
          <cell r="B2370" t="str">
            <v>WEEKDAY</v>
          </cell>
          <cell r="C2370">
            <v>5005</v>
          </cell>
          <cell r="D2370">
            <v>101730</v>
          </cell>
          <cell r="E2370" t="str">
            <v>ISLAND DR &amp; CLUBHOUSE MEMORI</v>
          </cell>
          <cell r="F2370">
            <v>0</v>
          </cell>
          <cell r="G2370">
            <v>0</v>
          </cell>
          <cell r="H2370">
            <v>0</v>
          </cell>
          <cell r="I2370">
            <v>37.739485000000002</v>
          </cell>
          <cell r="J2370">
            <v>-122.237936</v>
          </cell>
          <cell r="K2370" t="str">
            <v>ALAMEDA</v>
          </cell>
          <cell r="L2370" t="str">
            <v>ALAMEDA</v>
          </cell>
          <cell r="M2370">
            <v>3</v>
          </cell>
        </row>
        <row r="2371">
          <cell r="A2371">
            <v>58815</v>
          </cell>
          <cell r="B2371" t="str">
            <v>WEEKDAY</v>
          </cell>
          <cell r="C2371">
            <v>4027</v>
          </cell>
          <cell r="D2371">
            <v>101750</v>
          </cell>
          <cell r="E2371" t="str">
            <v>ISLAND DR &amp; BAYFARM PARK &amp; R</v>
          </cell>
          <cell r="F2371">
            <v>1</v>
          </cell>
          <cell r="G2371">
            <v>1</v>
          </cell>
          <cell r="H2371">
            <v>2</v>
          </cell>
          <cell r="I2371">
            <v>37.745429999999999</v>
          </cell>
          <cell r="J2371">
            <v>-122.23628100000001</v>
          </cell>
          <cell r="K2371" t="str">
            <v>ALAMEDA</v>
          </cell>
          <cell r="L2371" t="str">
            <v>ALAMEDA</v>
          </cell>
          <cell r="M2371">
            <v>3</v>
          </cell>
        </row>
        <row r="2372">
          <cell r="A2372">
            <v>50557</v>
          </cell>
          <cell r="B2372" t="str">
            <v>WEEKDAY</v>
          </cell>
          <cell r="C2372">
            <v>2331</v>
          </cell>
          <cell r="D2372">
            <v>101770</v>
          </cell>
          <cell r="E2372" t="str">
            <v>LINCOLN AV &amp; 5TH ST</v>
          </cell>
          <cell r="F2372">
            <v>11</v>
          </cell>
          <cell r="G2372">
            <v>2</v>
          </cell>
          <cell r="H2372">
            <v>13</v>
          </cell>
          <cell r="I2372">
            <v>37.775253999999997</v>
          </cell>
          <cell r="J2372">
            <v>-122.282031</v>
          </cell>
          <cell r="K2372" t="str">
            <v>ALAMEDA</v>
          </cell>
          <cell r="L2372" t="str">
            <v>ALAMEDA</v>
          </cell>
          <cell r="M2372">
            <v>3</v>
          </cell>
        </row>
        <row r="2373">
          <cell r="A2373">
            <v>55178</v>
          </cell>
          <cell r="B2373" t="str">
            <v>WEEKDAY</v>
          </cell>
          <cell r="C2373">
            <v>2591</v>
          </cell>
          <cell r="D2373">
            <v>101780</v>
          </cell>
          <cell r="E2373" t="str">
            <v>LINCOLN AV &amp; 5TH ST</v>
          </cell>
          <cell r="F2373">
            <v>3</v>
          </cell>
          <cell r="G2373">
            <v>8</v>
          </cell>
          <cell r="H2373">
            <v>11</v>
          </cell>
          <cell r="I2373">
            <v>37.775454000000003</v>
          </cell>
          <cell r="J2373">
            <v>-122.28204700000001</v>
          </cell>
          <cell r="K2373" t="str">
            <v>ALAMEDA</v>
          </cell>
          <cell r="L2373" t="str">
            <v>ALAMEDA</v>
          </cell>
          <cell r="M2373">
            <v>3</v>
          </cell>
        </row>
        <row r="2374">
          <cell r="A2374">
            <v>53314</v>
          </cell>
          <cell r="B2374" t="str">
            <v>WEEKDAY</v>
          </cell>
          <cell r="C2374">
            <v>4219</v>
          </cell>
          <cell r="D2374">
            <v>101790</v>
          </cell>
          <cell r="E2374" t="str">
            <v>LINCOLN AV &amp; 6TH ST</v>
          </cell>
          <cell r="F2374">
            <v>1</v>
          </cell>
          <cell r="G2374">
            <v>1</v>
          </cell>
          <cell r="H2374">
            <v>2</v>
          </cell>
          <cell r="I2374">
            <v>37.775184000000003</v>
          </cell>
          <cell r="J2374">
            <v>-122.279477</v>
          </cell>
          <cell r="K2374" t="str">
            <v>ALAMEDA</v>
          </cell>
          <cell r="L2374" t="str">
            <v>ALAMEDA</v>
          </cell>
          <cell r="M2374">
            <v>3</v>
          </cell>
        </row>
        <row r="2375">
          <cell r="A2375">
            <v>52165</v>
          </cell>
          <cell r="B2375" t="str">
            <v>WEEKDAY</v>
          </cell>
          <cell r="C2375">
            <v>4112</v>
          </cell>
          <cell r="D2375">
            <v>101800</v>
          </cell>
          <cell r="E2375" t="str">
            <v>LINCOLN AV &amp; 6TH ST</v>
          </cell>
          <cell r="F2375">
            <v>0</v>
          </cell>
          <cell r="G2375">
            <v>2</v>
          </cell>
          <cell r="H2375">
            <v>2</v>
          </cell>
          <cell r="I2375">
            <v>37.775357999999997</v>
          </cell>
          <cell r="J2375">
            <v>-122.279186</v>
          </cell>
          <cell r="K2375" t="str">
            <v>ALAMEDA</v>
          </cell>
          <cell r="L2375" t="str">
            <v>ALAMEDA</v>
          </cell>
          <cell r="M2375">
            <v>3</v>
          </cell>
        </row>
        <row r="2376">
          <cell r="A2376">
            <v>57737</v>
          </cell>
          <cell r="B2376" t="str">
            <v>WEEKDAY</v>
          </cell>
          <cell r="C2376">
            <v>1240</v>
          </cell>
          <cell r="D2376">
            <v>101820</v>
          </cell>
          <cell r="E2376" t="str">
            <v>LINCOLN AV &amp; WEBSTER ST</v>
          </cell>
          <cell r="F2376">
            <v>26</v>
          </cell>
          <cell r="G2376">
            <v>9</v>
          </cell>
          <cell r="H2376">
            <v>35</v>
          </cell>
          <cell r="I2376">
            <v>37.775278</v>
          </cell>
          <cell r="J2376">
            <v>-122.277136</v>
          </cell>
          <cell r="K2376" t="str">
            <v>ALAMEDA</v>
          </cell>
          <cell r="L2376" t="str">
            <v>ALAMEDA</v>
          </cell>
          <cell r="M2376">
            <v>3</v>
          </cell>
        </row>
        <row r="2377">
          <cell r="A2377">
            <v>55363</v>
          </cell>
          <cell r="B2377" t="str">
            <v>WEEKDAY</v>
          </cell>
          <cell r="C2377">
            <v>2499</v>
          </cell>
          <cell r="D2377">
            <v>101830</v>
          </cell>
          <cell r="E2377" t="str">
            <v>MAIN ST &amp; ATLANTIC AV</v>
          </cell>
          <cell r="F2377">
            <v>10</v>
          </cell>
          <cell r="G2377">
            <v>1</v>
          </cell>
          <cell r="H2377">
            <v>11</v>
          </cell>
          <cell r="I2377">
            <v>37.779031000000003</v>
          </cell>
          <cell r="J2377">
            <v>-122.29136200000001</v>
          </cell>
          <cell r="K2377" t="str">
            <v>ALAMEDA</v>
          </cell>
          <cell r="L2377" t="str">
            <v>ALAMEDA</v>
          </cell>
          <cell r="M2377">
            <v>3</v>
          </cell>
        </row>
        <row r="2378">
          <cell r="A2378">
            <v>58669</v>
          </cell>
          <cell r="B2378" t="str">
            <v>WEEKDAY</v>
          </cell>
          <cell r="C2378">
            <v>3031</v>
          </cell>
          <cell r="D2378">
            <v>101920</v>
          </cell>
          <cell r="E2378" t="str">
            <v>MAITLAND DR &amp; FLOWER LN</v>
          </cell>
          <cell r="F2378">
            <v>3</v>
          </cell>
          <cell r="G2378">
            <v>4</v>
          </cell>
          <cell r="H2378">
            <v>7</v>
          </cell>
          <cell r="I2378">
            <v>37.735725000000002</v>
          </cell>
          <cell r="J2378">
            <v>-122.235641</v>
          </cell>
          <cell r="K2378" t="str">
            <v>ALAMEDA</v>
          </cell>
          <cell r="L2378" t="str">
            <v>ALAMEDA</v>
          </cell>
          <cell r="M2378">
            <v>3</v>
          </cell>
        </row>
        <row r="2379">
          <cell r="A2379">
            <v>56706</v>
          </cell>
          <cell r="B2379" t="str">
            <v>WEEKDAY</v>
          </cell>
          <cell r="C2379">
            <v>3284</v>
          </cell>
          <cell r="D2379">
            <v>101940</v>
          </cell>
          <cell r="E2379" t="str">
            <v>MAITLAND DR &amp; ISLAND DR</v>
          </cell>
          <cell r="F2379">
            <v>2</v>
          </cell>
          <cell r="G2379">
            <v>4</v>
          </cell>
          <cell r="H2379">
            <v>6</v>
          </cell>
          <cell r="I2379">
            <v>37.738610000000001</v>
          </cell>
          <cell r="J2379">
            <v>-122.237921</v>
          </cell>
          <cell r="K2379" t="str">
            <v>ALAMEDA</v>
          </cell>
          <cell r="L2379" t="str">
            <v>ALAMEDA</v>
          </cell>
          <cell r="M2379">
            <v>3</v>
          </cell>
        </row>
        <row r="2380">
          <cell r="A2380">
            <v>57507</v>
          </cell>
          <cell r="B2380" t="str">
            <v>WEEKDAY</v>
          </cell>
          <cell r="C2380">
            <v>4307</v>
          </cell>
          <cell r="D2380">
            <v>101960</v>
          </cell>
          <cell r="E2380" t="str">
            <v>1080 MARINA VILLAGE PKWY</v>
          </cell>
          <cell r="F2380">
            <v>1</v>
          </cell>
          <cell r="G2380">
            <v>1</v>
          </cell>
          <cell r="H2380">
            <v>2</v>
          </cell>
          <cell r="I2380">
            <v>37.785024</v>
          </cell>
          <cell r="J2380">
            <v>-122.27148</v>
          </cell>
          <cell r="K2380" t="str">
            <v>ALAMEDA</v>
          </cell>
          <cell r="L2380" t="str">
            <v>ALAMEDA</v>
          </cell>
          <cell r="M2380">
            <v>3</v>
          </cell>
        </row>
        <row r="2381">
          <cell r="A2381">
            <v>58321</v>
          </cell>
          <cell r="B2381" t="str">
            <v>WEEKDAY</v>
          </cell>
          <cell r="C2381">
            <v>4432</v>
          </cell>
          <cell r="D2381">
            <v>101970</v>
          </cell>
          <cell r="E2381" t="str">
            <v>1201 MARINA VILLAGE PKWY</v>
          </cell>
          <cell r="F2381">
            <v>1</v>
          </cell>
          <cell r="G2381">
            <v>1</v>
          </cell>
          <cell r="H2381">
            <v>1</v>
          </cell>
          <cell r="I2381">
            <v>37.785998999999997</v>
          </cell>
          <cell r="J2381">
            <v>-122.273304</v>
          </cell>
          <cell r="K2381" t="str">
            <v>ALAMEDA</v>
          </cell>
          <cell r="L2381" t="str">
            <v>ALAMEDA</v>
          </cell>
          <cell r="M2381">
            <v>3</v>
          </cell>
        </row>
        <row r="2382">
          <cell r="A2382">
            <v>59987</v>
          </cell>
          <cell r="B2382" t="str">
            <v>WEEKDAY</v>
          </cell>
          <cell r="C2382">
            <v>3544</v>
          </cell>
          <cell r="D2382">
            <v>101980</v>
          </cell>
          <cell r="E2382" t="str">
            <v>1250 MARINA VILLAGE PKWY</v>
          </cell>
          <cell r="F2382">
            <v>3</v>
          </cell>
          <cell r="G2382">
            <v>1</v>
          </cell>
          <cell r="H2382">
            <v>4</v>
          </cell>
          <cell r="I2382">
            <v>37.787148999999999</v>
          </cell>
          <cell r="J2382">
            <v>-122.27472</v>
          </cell>
          <cell r="K2382" t="str">
            <v>ALAMEDA</v>
          </cell>
          <cell r="L2382" t="str">
            <v>ALAMEDA</v>
          </cell>
          <cell r="M2382">
            <v>3</v>
          </cell>
        </row>
        <row r="2383">
          <cell r="A2383">
            <v>50116</v>
          </cell>
          <cell r="B2383" t="str">
            <v>WEEKDAY</v>
          </cell>
          <cell r="C2383">
            <v>3973</v>
          </cell>
          <cell r="D2383">
            <v>101990</v>
          </cell>
          <cell r="E2383" t="str">
            <v>947 MARINA VILLAGE PKWY</v>
          </cell>
          <cell r="F2383">
            <v>1</v>
          </cell>
          <cell r="G2383">
            <v>2</v>
          </cell>
          <cell r="H2383">
            <v>3</v>
          </cell>
          <cell r="I2383">
            <v>37.784793000000001</v>
          </cell>
          <cell r="J2383">
            <v>-122.27160600000001</v>
          </cell>
          <cell r="K2383" t="str">
            <v>ALAMEDA</v>
          </cell>
          <cell r="L2383" t="str">
            <v>ALAMEDA</v>
          </cell>
          <cell r="M2383">
            <v>3</v>
          </cell>
        </row>
        <row r="2384">
          <cell r="A2384">
            <v>55430</v>
          </cell>
          <cell r="B2384" t="str">
            <v>WEEKDAY</v>
          </cell>
          <cell r="C2384">
            <v>3453</v>
          </cell>
          <cell r="D2384">
            <v>102000</v>
          </cell>
          <cell r="E2384" t="str">
            <v>CHALLENGER DR &amp; MARINA VILLA</v>
          </cell>
          <cell r="F2384">
            <v>4</v>
          </cell>
          <cell r="G2384">
            <v>1</v>
          </cell>
          <cell r="H2384">
            <v>5</v>
          </cell>
          <cell r="I2384">
            <v>37.782353000000001</v>
          </cell>
          <cell r="J2384">
            <v>-122.27174599999999</v>
          </cell>
          <cell r="K2384" t="str">
            <v>ALAMEDA</v>
          </cell>
          <cell r="L2384" t="str">
            <v>ALAMEDA</v>
          </cell>
          <cell r="M2384">
            <v>3</v>
          </cell>
        </row>
        <row r="2385">
          <cell r="A2385">
            <v>57656</v>
          </cell>
          <cell r="B2385" t="str">
            <v>WEEKDAY</v>
          </cell>
          <cell r="C2385">
            <v>3674</v>
          </cell>
          <cell r="D2385">
            <v>102010</v>
          </cell>
          <cell r="E2385" t="str">
            <v>MARINA VILLAGE PKWY &amp; CHALLE</v>
          </cell>
          <cell r="F2385">
            <v>2</v>
          </cell>
          <cell r="G2385">
            <v>2</v>
          </cell>
          <cell r="H2385">
            <v>4</v>
          </cell>
          <cell r="I2385">
            <v>37.782749000000003</v>
          </cell>
          <cell r="J2385">
            <v>-122.27137500000001</v>
          </cell>
          <cell r="K2385" t="str">
            <v>ALAMEDA</v>
          </cell>
          <cell r="L2385" t="str">
            <v>ALAMEDA</v>
          </cell>
          <cell r="M2385">
            <v>3</v>
          </cell>
        </row>
        <row r="2386">
          <cell r="A2386">
            <v>56715</v>
          </cell>
          <cell r="B2386" t="str">
            <v>WEEKDAY</v>
          </cell>
          <cell r="C2386">
            <v>4673</v>
          </cell>
          <cell r="D2386">
            <v>102030</v>
          </cell>
          <cell r="E2386" t="str">
            <v>MARINA VILLAGE PKWY &amp; MARINE</v>
          </cell>
          <cell r="F2386">
            <v>0</v>
          </cell>
          <cell r="G2386">
            <v>0</v>
          </cell>
          <cell r="H2386">
            <v>0</v>
          </cell>
          <cell r="I2386">
            <v>37.787851000000003</v>
          </cell>
          <cell r="J2386">
            <v>-122.27610900000001</v>
          </cell>
          <cell r="K2386" t="str">
            <v>ALAMEDA</v>
          </cell>
          <cell r="L2386" t="str">
            <v>ALAMEDA</v>
          </cell>
          <cell r="M2386">
            <v>3</v>
          </cell>
        </row>
        <row r="2387">
          <cell r="A2387">
            <v>58177</v>
          </cell>
          <cell r="B2387" t="str">
            <v>WEEKDAY</v>
          </cell>
          <cell r="C2387">
            <v>3373</v>
          </cell>
          <cell r="D2387">
            <v>102040</v>
          </cell>
          <cell r="E2387" t="str">
            <v>MARINA VILLAGE PKWY &amp; MARINE</v>
          </cell>
          <cell r="F2387">
            <v>2</v>
          </cell>
          <cell r="G2387">
            <v>3</v>
          </cell>
          <cell r="H2387">
            <v>5</v>
          </cell>
          <cell r="I2387">
            <v>37.788035000000001</v>
          </cell>
          <cell r="J2387">
            <v>-122.27572499999999</v>
          </cell>
          <cell r="K2387" t="str">
            <v>ALAMEDA</v>
          </cell>
          <cell r="L2387" t="str">
            <v>ALAMEDA</v>
          </cell>
          <cell r="M2387">
            <v>3</v>
          </cell>
        </row>
        <row r="2388">
          <cell r="A2388">
            <v>56716</v>
          </cell>
          <cell r="B2388" t="str">
            <v>WEEKDAY</v>
          </cell>
          <cell r="C2388">
            <v>1707</v>
          </cell>
          <cell r="D2388">
            <v>102050</v>
          </cell>
          <cell r="E2388" t="str">
            <v>MARINA VILLAGE PKWY &amp; MARINE</v>
          </cell>
          <cell r="F2388">
            <v>15</v>
          </cell>
          <cell r="G2388">
            <v>8</v>
          </cell>
          <cell r="H2388">
            <v>22</v>
          </cell>
          <cell r="I2388">
            <v>37.788296000000003</v>
          </cell>
          <cell r="J2388">
            <v>-122.277529</v>
          </cell>
          <cell r="K2388" t="str">
            <v>ALAMEDA</v>
          </cell>
          <cell r="L2388" t="str">
            <v>ALAMEDA</v>
          </cell>
          <cell r="M2388">
            <v>3</v>
          </cell>
        </row>
        <row r="2389">
          <cell r="A2389">
            <v>58277</v>
          </cell>
          <cell r="B2389" t="str">
            <v>WEEKDAY</v>
          </cell>
          <cell r="C2389">
            <v>2390</v>
          </cell>
          <cell r="D2389">
            <v>102070</v>
          </cell>
          <cell r="E2389" t="str">
            <v>PACIFIC AV &amp; 4TH ST</v>
          </cell>
          <cell r="F2389">
            <v>12</v>
          </cell>
          <cell r="G2389">
            <v>0</v>
          </cell>
          <cell r="H2389">
            <v>13</v>
          </cell>
          <cell r="I2389">
            <v>37.776296000000002</v>
          </cell>
          <cell r="J2389">
            <v>-122.28595799999999</v>
          </cell>
          <cell r="K2389" t="str">
            <v>ALAMEDA</v>
          </cell>
          <cell r="L2389" t="str">
            <v>ALAMEDA</v>
          </cell>
          <cell r="M2389">
            <v>3</v>
          </cell>
        </row>
        <row r="2390">
          <cell r="A2390">
            <v>58377</v>
          </cell>
          <cell r="B2390" t="str">
            <v>WEEKDAY</v>
          </cell>
          <cell r="C2390">
            <v>1843</v>
          </cell>
          <cell r="D2390">
            <v>102080</v>
          </cell>
          <cell r="E2390" t="str">
            <v>MECARTNEY RD &amp; AUBURN DR</v>
          </cell>
          <cell r="F2390">
            <v>18</v>
          </cell>
          <cell r="G2390">
            <v>3</v>
          </cell>
          <cell r="H2390">
            <v>20</v>
          </cell>
          <cell r="I2390">
            <v>37.736181000000002</v>
          </cell>
          <cell r="J2390">
            <v>-122.24144200000001</v>
          </cell>
          <cell r="K2390" t="str">
            <v>ALAMEDA</v>
          </cell>
          <cell r="L2390" t="str">
            <v>ALAMEDA</v>
          </cell>
          <cell r="M2390">
            <v>3</v>
          </cell>
        </row>
        <row r="2391">
          <cell r="A2391">
            <v>58910</v>
          </cell>
          <cell r="B2391" t="str">
            <v>WEEKDAY</v>
          </cell>
          <cell r="C2391">
            <v>1714</v>
          </cell>
          <cell r="D2391">
            <v>102100</v>
          </cell>
          <cell r="E2391" t="str">
            <v>MECARTNEY RD &amp; AUGHINBAUGH W</v>
          </cell>
          <cell r="F2391">
            <v>21</v>
          </cell>
          <cell r="G2391">
            <v>2</v>
          </cell>
          <cell r="H2391">
            <v>22</v>
          </cell>
          <cell r="I2391">
            <v>37.738486000000002</v>
          </cell>
          <cell r="J2391">
            <v>-122.251856</v>
          </cell>
          <cell r="K2391" t="str">
            <v>ALAMEDA</v>
          </cell>
          <cell r="L2391" t="str">
            <v>ALAMEDA</v>
          </cell>
          <cell r="M2391">
            <v>3</v>
          </cell>
        </row>
        <row r="2392">
          <cell r="A2392">
            <v>53488</v>
          </cell>
          <cell r="B2392" t="str">
            <v>WEEKDAY</v>
          </cell>
          <cell r="C2392">
            <v>2758</v>
          </cell>
          <cell r="D2392">
            <v>102110</v>
          </cell>
          <cell r="E2392" t="str">
            <v>MECARTNEY RD &amp; BAYWALK RD</v>
          </cell>
          <cell r="F2392">
            <v>9</v>
          </cell>
          <cell r="G2392">
            <v>1</v>
          </cell>
          <cell r="H2392">
            <v>9</v>
          </cell>
          <cell r="I2392">
            <v>37.737611000000001</v>
          </cell>
          <cell r="J2392">
            <v>-122.249088</v>
          </cell>
          <cell r="K2392" t="str">
            <v>ALAMEDA</v>
          </cell>
          <cell r="L2392" t="str">
            <v>ALAMEDA</v>
          </cell>
          <cell r="M2392">
            <v>3</v>
          </cell>
        </row>
        <row r="2393">
          <cell r="A2393">
            <v>59008</v>
          </cell>
          <cell r="B2393" t="str">
            <v>WEEKDAY</v>
          </cell>
          <cell r="C2393">
            <v>2861</v>
          </cell>
          <cell r="D2393">
            <v>102160</v>
          </cell>
          <cell r="E2393" t="str">
            <v>MECARTNEY RD &amp; CAMELLIA DR</v>
          </cell>
          <cell r="F2393">
            <v>7</v>
          </cell>
          <cell r="G2393">
            <v>1</v>
          </cell>
          <cell r="H2393">
            <v>8</v>
          </cell>
          <cell r="I2393">
            <v>37.735205000000001</v>
          </cell>
          <cell r="J2393">
            <v>-122.237235</v>
          </cell>
          <cell r="K2393" t="str">
            <v>ALAMEDA</v>
          </cell>
          <cell r="L2393" t="str">
            <v>ALAMEDA</v>
          </cell>
          <cell r="M2393">
            <v>3</v>
          </cell>
        </row>
        <row r="2394">
          <cell r="A2394">
            <v>58807</v>
          </cell>
          <cell r="B2394" t="str">
            <v>WEEKDAY</v>
          </cell>
          <cell r="C2394">
            <v>2140</v>
          </cell>
          <cell r="D2394">
            <v>102180</v>
          </cell>
          <cell r="E2394" t="str">
            <v>MECARTNEY RD &amp; HOLLY ST</v>
          </cell>
          <cell r="F2394">
            <v>5</v>
          </cell>
          <cell r="G2394">
            <v>11</v>
          </cell>
          <cell r="H2394">
            <v>16</v>
          </cell>
          <cell r="I2394">
            <v>37.734991000000001</v>
          </cell>
          <cell r="J2394">
            <v>-122.236913</v>
          </cell>
          <cell r="K2394" t="str">
            <v>ALAMEDA</v>
          </cell>
          <cell r="L2394" t="str">
            <v>ALAMEDA</v>
          </cell>
          <cell r="M2394">
            <v>3</v>
          </cell>
        </row>
        <row r="2395">
          <cell r="A2395">
            <v>50277</v>
          </cell>
          <cell r="B2395" t="str">
            <v>WEEKDAY</v>
          </cell>
          <cell r="C2395">
            <v>1908</v>
          </cell>
          <cell r="D2395">
            <v>102190</v>
          </cell>
          <cell r="E2395" t="str">
            <v>MECARTNEY RD &amp; IRONWOOD RD</v>
          </cell>
          <cell r="F2395">
            <v>17</v>
          </cell>
          <cell r="G2395">
            <v>2</v>
          </cell>
          <cell r="H2395">
            <v>19</v>
          </cell>
          <cell r="I2395">
            <v>37.737192</v>
          </cell>
          <cell r="J2395">
            <v>-122.245372</v>
          </cell>
          <cell r="K2395" t="str">
            <v>ALAMEDA</v>
          </cell>
          <cell r="L2395" t="str">
            <v>ALAMEDA</v>
          </cell>
          <cell r="M2395">
            <v>3</v>
          </cell>
        </row>
        <row r="2396">
          <cell r="A2396">
            <v>50377</v>
          </cell>
          <cell r="B2396" t="str">
            <v>WEEKDAY</v>
          </cell>
          <cell r="C2396">
            <v>3433</v>
          </cell>
          <cell r="D2396">
            <v>102200</v>
          </cell>
          <cell r="E2396" t="str">
            <v>MECARTNEY RD &amp; ISLAND DR</v>
          </cell>
          <cell r="F2396">
            <v>4</v>
          </cell>
          <cell r="G2396">
            <v>1</v>
          </cell>
          <cell r="H2396">
            <v>5</v>
          </cell>
          <cell r="I2396">
            <v>37.735717999999999</v>
          </cell>
          <cell r="J2396">
            <v>-122.23947</v>
          </cell>
          <cell r="K2396" t="str">
            <v>ALAMEDA</v>
          </cell>
          <cell r="L2396" t="str">
            <v>ALAMEDA</v>
          </cell>
          <cell r="M2396">
            <v>3</v>
          </cell>
        </row>
        <row r="2397">
          <cell r="A2397">
            <v>59949</v>
          </cell>
          <cell r="B2397" t="str">
            <v>WEEKDAY</v>
          </cell>
          <cell r="C2397">
            <v>1933</v>
          </cell>
          <cell r="D2397">
            <v>102230</v>
          </cell>
          <cell r="E2397" t="str">
            <v>MECARTNEY RD &amp; MELROSE AV</v>
          </cell>
          <cell r="F2397">
            <v>4</v>
          </cell>
          <cell r="G2397">
            <v>15</v>
          </cell>
          <cell r="H2397">
            <v>19</v>
          </cell>
          <cell r="I2397">
            <v>37.733817999999999</v>
          </cell>
          <cell r="J2397">
            <v>-122.23445</v>
          </cell>
          <cell r="K2397" t="str">
            <v>ALAMEDA</v>
          </cell>
          <cell r="L2397" t="str">
            <v>ALAMEDA</v>
          </cell>
          <cell r="M2397">
            <v>3</v>
          </cell>
        </row>
        <row r="2398">
          <cell r="A2398">
            <v>57517</v>
          </cell>
          <cell r="B2398" t="str">
            <v>WEEKDAY</v>
          </cell>
          <cell r="C2398">
            <v>4883</v>
          </cell>
          <cell r="D2398">
            <v>102240</v>
          </cell>
          <cell r="E2398" t="str">
            <v>MECARTNEY RD &amp; SHARON RD</v>
          </cell>
          <cell r="F2398">
            <v>0</v>
          </cell>
          <cell r="G2398">
            <v>0</v>
          </cell>
          <cell r="H2398">
            <v>0</v>
          </cell>
          <cell r="I2398">
            <v>37.737882999999997</v>
          </cell>
          <cell r="J2398">
            <v>-122.254374</v>
          </cell>
          <cell r="K2398" t="str">
            <v>ALAMEDA</v>
          </cell>
          <cell r="L2398" t="str">
            <v>ALAMEDA</v>
          </cell>
          <cell r="M2398">
            <v>3</v>
          </cell>
        </row>
        <row r="2399">
          <cell r="A2399">
            <v>59040</v>
          </cell>
          <cell r="B2399" t="str">
            <v>WEEKDAY</v>
          </cell>
          <cell r="C2399">
            <v>4807</v>
          </cell>
          <cell r="D2399">
            <v>102250</v>
          </cell>
          <cell r="E2399" t="str">
            <v>MECARTNEY RD &amp; SHARON RD</v>
          </cell>
          <cell r="F2399">
            <v>0</v>
          </cell>
          <cell r="G2399">
            <v>0</v>
          </cell>
          <cell r="H2399">
            <v>0</v>
          </cell>
          <cell r="I2399">
            <v>37.737687999999999</v>
          </cell>
          <cell r="J2399">
            <v>-122.254268</v>
          </cell>
          <cell r="K2399" t="str">
            <v>ALAMEDA</v>
          </cell>
          <cell r="L2399" t="str">
            <v>ALAMEDA</v>
          </cell>
          <cell r="M2399">
            <v>3</v>
          </cell>
        </row>
        <row r="2400">
          <cell r="A2400">
            <v>51550</v>
          </cell>
          <cell r="B2400" t="str">
            <v>WEEKDAY</v>
          </cell>
          <cell r="C2400">
            <v>896</v>
          </cell>
          <cell r="D2400">
            <v>102260</v>
          </cell>
          <cell r="E2400" t="str">
            <v>MECARTNEY RD &amp; VERDEMAR DR</v>
          </cell>
          <cell r="F2400">
            <v>14</v>
          </cell>
          <cell r="G2400">
            <v>35</v>
          </cell>
          <cell r="H2400">
            <v>49</v>
          </cell>
          <cell r="I2400">
            <v>37.736618999999997</v>
          </cell>
          <cell r="J2400">
            <v>-122.244525</v>
          </cell>
          <cell r="K2400" t="str">
            <v>ALAMEDA</v>
          </cell>
          <cell r="L2400" t="str">
            <v>ALAMEDA</v>
          </cell>
          <cell r="M2400">
            <v>3</v>
          </cell>
        </row>
        <row r="2401">
          <cell r="A2401">
            <v>58817</v>
          </cell>
          <cell r="B2401" t="str">
            <v>WEEKDAY</v>
          </cell>
          <cell r="C2401">
            <v>4828</v>
          </cell>
          <cell r="D2401">
            <v>102370</v>
          </cell>
          <cell r="E2401" t="str">
            <v>OTIS DR &amp; #2217</v>
          </cell>
          <cell r="F2401">
            <v>0</v>
          </cell>
          <cell r="G2401">
            <v>0</v>
          </cell>
          <cell r="H2401">
            <v>0</v>
          </cell>
          <cell r="I2401">
            <v>37.759349</v>
          </cell>
          <cell r="J2401">
            <v>-122.25120099999999</v>
          </cell>
          <cell r="K2401" t="str">
            <v>ALAMEDA</v>
          </cell>
          <cell r="L2401" t="str">
            <v>ALAMEDA</v>
          </cell>
          <cell r="M2401">
            <v>3</v>
          </cell>
        </row>
        <row r="2402">
          <cell r="A2402">
            <v>50399</v>
          </cell>
          <cell r="B2402" t="str">
            <v>WEEKDAY</v>
          </cell>
          <cell r="C2402">
            <v>3808</v>
          </cell>
          <cell r="D2402">
            <v>102390</v>
          </cell>
          <cell r="E2402" t="str">
            <v>OTIS DR &amp; BROADWAY</v>
          </cell>
          <cell r="F2402">
            <v>2</v>
          </cell>
          <cell r="G2402">
            <v>1</v>
          </cell>
          <cell r="H2402">
            <v>3</v>
          </cell>
          <cell r="I2402">
            <v>37.755774000000002</v>
          </cell>
          <cell r="J2402">
            <v>-122.24507199999999</v>
          </cell>
          <cell r="K2402" t="str">
            <v>ALAMEDA</v>
          </cell>
          <cell r="L2402" t="str">
            <v>ALAMEDA</v>
          </cell>
          <cell r="M2402">
            <v>3</v>
          </cell>
        </row>
        <row r="2403">
          <cell r="A2403">
            <v>50119</v>
          </cell>
          <cell r="B2403" t="str">
            <v>WEEKDAY</v>
          </cell>
          <cell r="C2403">
            <v>3653</v>
          </cell>
          <cell r="D2403">
            <v>102410</v>
          </cell>
          <cell r="E2403" t="str">
            <v>OTIS DR &amp; BROADWAY</v>
          </cell>
          <cell r="F2403">
            <v>1</v>
          </cell>
          <cell r="G2403">
            <v>3</v>
          </cell>
          <cell r="H2403">
            <v>4</v>
          </cell>
          <cell r="I2403">
            <v>37.755414000000002</v>
          </cell>
          <cell r="J2403">
            <v>-122.244467</v>
          </cell>
          <cell r="K2403" t="str">
            <v>ALAMEDA</v>
          </cell>
          <cell r="L2403" t="str">
            <v>ALAMEDA</v>
          </cell>
          <cell r="M2403">
            <v>3</v>
          </cell>
        </row>
        <row r="2404">
          <cell r="A2404">
            <v>55393</v>
          </cell>
          <cell r="B2404" t="str">
            <v>WEEKDAY</v>
          </cell>
          <cell r="C2404">
            <v>3218</v>
          </cell>
          <cell r="D2404">
            <v>102440</v>
          </cell>
          <cell r="E2404" t="str">
            <v>OTIS DR &amp; HIGH ST</v>
          </cell>
          <cell r="F2404">
            <v>4</v>
          </cell>
          <cell r="G2404">
            <v>2</v>
          </cell>
          <cell r="H2404">
            <v>6</v>
          </cell>
          <cell r="I2404">
            <v>37.751871999999999</v>
          </cell>
          <cell r="J2404">
            <v>-122.238777</v>
          </cell>
          <cell r="K2404" t="str">
            <v>ALAMEDA</v>
          </cell>
          <cell r="L2404" t="str">
            <v>ALAMEDA</v>
          </cell>
          <cell r="M2404">
            <v>3</v>
          </cell>
        </row>
        <row r="2405">
          <cell r="A2405">
            <v>56725</v>
          </cell>
          <cell r="B2405" t="str">
            <v>WEEKDAY</v>
          </cell>
          <cell r="C2405">
            <v>3338</v>
          </cell>
          <cell r="D2405">
            <v>102480</v>
          </cell>
          <cell r="E2405" t="str">
            <v>OTIS DR &amp; MOUND ST</v>
          </cell>
          <cell r="F2405">
            <v>1</v>
          </cell>
          <cell r="G2405">
            <v>4</v>
          </cell>
          <cell r="H2405">
            <v>5</v>
          </cell>
          <cell r="I2405">
            <v>37.753349999999998</v>
          </cell>
          <cell r="J2405">
            <v>-122.241162</v>
          </cell>
          <cell r="K2405" t="str">
            <v>ALAMEDA</v>
          </cell>
          <cell r="L2405" t="str">
            <v>ALAMEDA</v>
          </cell>
          <cell r="M2405">
            <v>3</v>
          </cell>
        </row>
        <row r="2406">
          <cell r="A2406">
            <v>50450</v>
          </cell>
          <cell r="B2406" t="str">
            <v>WEEKDAY</v>
          </cell>
          <cell r="C2406">
            <v>407</v>
          </cell>
          <cell r="D2406">
            <v>102490</v>
          </cell>
          <cell r="E2406" t="str">
            <v>OTIS DR &amp; PARK ST</v>
          </cell>
          <cell r="F2406">
            <v>25</v>
          </cell>
          <cell r="G2406">
            <v>92</v>
          </cell>
          <cell r="H2406">
            <v>118</v>
          </cell>
          <cell r="I2406">
            <v>37.757216999999997</v>
          </cell>
          <cell r="J2406">
            <v>-122.248001</v>
          </cell>
          <cell r="K2406" t="str">
            <v>ALAMEDA</v>
          </cell>
          <cell r="L2406" t="str">
            <v>ALAMEDA</v>
          </cell>
          <cell r="M2406">
            <v>3</v>
          </cell>
        </row>
        <row r="2407">
          <cell r="A2407">
            <v>53994</v>
          </cell>
          <cell r="B2407" t="str">
            <v>WEEKDAY</v>
          </cell>
          <cell r="C2407">
            <v>4062</v>
          </cell>
          <cell r="D2407">
            <v>102500</v>
          </cell>
          <cell r="E2407" t="str">
            <v>OTIS DR &amp; PARK ST</v>
          </cell>
          <cell r="F2407">
            <v>2</v>
          </cell>
          <cell r="G2407">
            <v>0</v>
          </cell>
          <cell r="H2407">
            <v>2</v>
          </cell>
          <cell r="I2407">
            <v>37.757787</v>
          </cell>
          <cell r="J2407">
            <v>-122.24866299999999</v>
          </cell>
          <cell r="K2407" t="str">
            <v>ALAMEDA</v>
          </cell>
          <cell r="L2407" t="str">
            <v>ALAMEDA</v>
          </cell>
          <cell r="M2407">
            <v>3</v>
          </cell>
        </row>
        <row r="2408">
          <cell r="A2408">
            <v>58344</v>
          </cell>
          <cell r="B2408" t="str">
            <v>WEEKDAY</v>
          </cell>
          <cell r="C2408">
            <v>4640</v>
          </cell>
          <cell r="D2408">
            <v>102530</v>
          </cell>
          <cell r="E2408" t="str">
            <v>OTIS DR &amp; S SHORE CTR</v>
          </cell>
          <cell r="F2408">
            <v>0</v>
          </cell>
          <cell r="G2408">
            <v>1</v>
          </cell>
          <cell r="H2408">
            <v>1</v>
          </cell>
          <cell r="I2408">
            <v>37.759526999999999</v>
          </cell>
          <cell r="J2408">
            <v>-122.251802</v>
          </cell>
          <cell r="K2408" t="str">
            <v>ALAMEDA</v>
          </cell>
          <cell r="L2408" t="str">
            <v>ALAMEDA</v>
          </cell>
          <cell r="M2408">
            <v>3</v>
          </cell>
        </row>
        <row r="2409">
          <cell r="A2409">
            <v>51531</v>
          </cell>
          <cell r="B2409" t="str">
            <v>WEEKDAY</v>
          </cell>
          <cell r="C2409">
            <v>1769</v>
          </cell>
          <cell r="D2409">
            <v>102560</v>
          </cell>
          <cell r="E2409" t="str">
            <v>OTIS DR &amp; WESTLINE DR</v>
          </cell>
          <cell r="F2409">
            <v>9</v>
          </cell>
          <cell r="G2409">
            <v>12</v>
          </cell>
          <cell r="H2409">
            <v>21</v>
          </cell>
          <cell r="I2409">
            <v>37.766069000000002</v>
          </cell>
          <cell r="J2409">
            <v>-122.271091</v>
          </cell>
          <cell r="K2409" t="str">
            <v>ALAMEDA</v>
          </cell>
          <cell r="L2409" t="str">
            <v>ALAMEDA</v>
          </cell>
          <cell r="M2409">
            <v>3</v>
          </cell>
        </row>
        <row r="2410">
          <cell r="A2410">
            <v>51535</v>
          </cell>
          <cell r="B2410" t="str">
            <v>WEEKDAY</v>
          </cell>
          <cell r="C2410">
            <v>3797</v>
          </cell>
          <cell r="D2410">
            <v>102590</v>
          </cell>
          <cell r="E2410" t="str">
            <v>OTIS DR &amp; WILLOW ST</v>
          </cell>
          <cell r="F2410">
            <v>0</v>
          </cell>
          <cell r="G2410">
            <v>3</v>
          </cell>
          <cell r="H2410">
            <v>3</v>
          </cell>
          <cell r="I2410">
            <v>37.760520999999997</v>
          </cell>
          <cell r="J2410">
            <v>-122.253608</v>
          </cell>
          <cell r="K2410" t="str">
            <v>ALAMEDA</v>
          </cell>
          <cell r="L2410" t="str">
            <v>ALAMEDA</v>
          </cell>
          <cell r="M2410">
            <v>3</v>
          </cell>
        </row>
        <row r="2411">
          <cell r="A2411">
            <v>59770</v>
          </cell>
          <cell r="B2411" t="str">
            <v>WEEKDAY</v>
          </cell>
          <cell r="C2411">
            <v>2119</v>
          </cell>
          <cell r="D2411">
            <v>102630</v>
          </cell>
          <cell r="E2411" t="str">
            <v>PACIFIC AV &amp; 4TH ST</v>
          </cell>
          <cell r="F2411">
            <v>1</v>
          </cell>
          <cell r="G2411">
            <v>15</v>
          </cell>
          <cell r="H2411">
            <v>16</v>
          </cell>
          <cell r="I2411">
            <v>37.776508</v>
          </cell>
          <cell r="J2411">
            <v>-122.28563800000001</v>
          </cell>
          <cell r="K2411" t="str">
            <v>ALAMEDA</v>
          </cell>
          <cell r="L2411" t="str">
            <v>ALAMEDA</v>
          </cell>
          <cell r="M2411">
            <v>3</v>
          </cell>
        </row>
        <row r="2412">
          <cell r="A2412">
            <v>54682</v>
          </cell>
          <cell r="B2412" t="str">
            <v>WEEKDAY</v>
          </cell>
          <cell r="C2412">
            <v>2218</v>
          </cell>
          <cell r="D2412">
            <v>102640</v>
          </cell>
          <cell r="E2412" t="str">
            <v>PACIFIC AV &amp; MAIN ST</v>
          </cell>
          <cell r="F2412">
            <v>1</v>
          </cell>
          <cell r="G2412">
            <v>14</v>
          </cell>
          <cell r="H2412">
            <v>14</v>
          </cell>
          <cell r="I2412">
            <v>37.776654999999998</v>
          </cell>
          <cell r="J2412">
            <v>-122.29089399999999</v>
          </cell>
          <cell r="K2412" t="str">
            <v>ALAMEDA</v>
          </cell>
          <cell r="L2412" t="str">
            <v>ALAMEDA</v>
          </cell>
          <cell r="M2412">
            <v>3</v>
          </cell>
        </row>
        <row r="2413">
          <cell r="A2413">
            <v>56488</v>
          </cell>
          <cell r="B2413" t="str">
            <v>WEEKDAY</v>
          </cell>
          <cell r="C2413">
            <v>1677</v>
          </cell>
          <cell r="D2413">
            <v>102680</v>
          </cell>
          <cell r="E2413" t="str">
            <v>PARK ST &amp; BLANDING AV</v>
          </cell>
          <cell r="F2413">
            <v>13</v>
          </cell>
          <cell r="G2413">
            <v>10</v>
          </cell>
          <cell r="H2413">
            <v>23</v>
          </cell>
          <cell r="I2413">
            <v>37.770451999999999</v>
          </cell>
          <cell r="J2413">
            <v>-122.237477</v>
          </cell>
          <cell r="K2413" t="str">
            <v>ALAMEDA</v>
          </cell>
          <cell r="L2413" t="str">
            <v>ALAMEDA</v>
          </cell>
          <cell r="M2413">
            <v>3</v>
          </cell>
        </row>
        <row r="2414">
          <cell r="A2414">
            <v>56433</v>
          </cell>
          <cell r="B2414" t="str">
            <v>WEEKDAY</v>
          </cell>
          <cell r="C2414">
            <v>2334</v>
          </cell>
          <cell r="D2414">
            <v>102730</v>
          </cell>
          <cell r="E2414" t="str">
            <v>PARK ST &amp; CLEMENT AV</v>
          </cell>
          <cell r="F2414">
            <v>6</v>
          </cell>
          <cell r="G2414">
            <v>7</v>
          </cell>
          <cell r="H2414">
            <v>13</v>
          </cell>
          <cell r="I2414">
            <v>37.769624999999998</v>
          </cell>
          <cell r="J2414">
            <v>-122.238176</v>
          </cell>
          <cell r="K2414" t="str">
            <v>ALAMEDA</v>
          </cell>
          <cell r="L2414" t="str">
            <v>ALAMEDA</v>
          </cell>
          <cell r="M2414">
            <v>3</v>
          </cell>
        </row>
        <row r="2415">
          <cell r="A2415">
            <v>57500</v>
          </cell>
          <cell r="B2415" t="str">
            <v>WEEKDAY</v>
          </cell>
          <cell r="C2415">
            <v>4691</v>
          </cell>
          <cell r="D2415">
            <v>102770</v>
          </cell>
          <cell r="E2415" t="str">
            <v>PARK ST &amp; ENCINAL AV</v>
          </cell>
          <cell r="F2415">
            <v>0</v>
          </cell>
          <cell r="G2415">
            <v>0</v>
          </cell>
          <cell r="H2415">
            <v>0</v>
          </cell>
          <cell r="I2415">
            <v>37.762352</v>
          </cell>
          <cell r="J2415">
            <v>-122.244265</v>
          </cell>
          <cell r="K2415" t="str">
            <v>ALAMEDA</v>
          </cell>
          <cell r="L2415" t="str">
            <v>ALAMEDA</v>
          </cell>
          <cell r="M2415">
            <v>3</v>
          </cell>
        </row>
        <row r="2416">
          <cell r="A2416">
            <v>57537</v>
          </cell>
          <cell r="B2416" t="str">
            <v>WEEKDAY</v>
          </cell>
          <cell r="C2416">
            <v>1095</v>
          </cell>
          <cell r="D2416">
            <v>102810</v>
          </cell>
          <cell r="E2416" t="str">
            <v>PARK ST &amp; OTIS DR</v>
          </cell>
          <cell r="F2416">
            <v>8</v>
          </cell>
          <cell r="G2416">
            <v>33</v>
          </cell>
          <cell r="H2416">
            <v>40</v>
          </cell>
          <cell r="I2416">
            <v>37.757350000000002</v>
          </cell>
          <cell r="J2416">
            <v>-122.248741</v>
          </cell>
          <cell r="K2416" t="str">
            <v>ALAMEDA</v>
          </cell>
          <cell r="L2416" t="str">
            <v>ALAMEDA</v>
          </cell>
          <cell r="M2416">
            <v>3</v>
          </cell>
        </row>
        <row r="2417">
          <cell r="A2417">
            <v>57797</v>
          </cell>
          <cell r="B2417" t="str">
            <v>WEEKDAY</v>
          </cell>
          <cell r="C2417">
            <v>483</v>
          </cell>
          <cell r="D2417">
            <v>102820</v>
          </cell>
          <cell r="E2417" t="str">
            <v>PARK ST &amp; OTIS DR</v>
          </cell>
          <cell r="F2417">
            <v>73</v>
          </cell>
          <cell r="G2417">
            <v>27</v>
          </cell>
          <cell r="H2417">
            <v>100</v>
          </cell>
          <cell r="I2417">
            <v>37.757778999999999</v>
          </cell>
          <cell r="J2417">
            <v>-122.248177</v>
          </cell>
          <cell r="K2417" t="str">
            <v>ALAMEDA</v>
          </cell>
          <cell r="L2417" t="str">
            <v>ALAMEDA</v>
          </cell>
          <cell r="M2417">
            <v>3</v>
          </cell>
        </row>
        <row r="2418">
          <cell r="A2418">
            <v>58895</v>
          </cell>
          <cell r="B2418" t="str">
            <v>WEEKDAY</v>
          </cell>
          <cell r="C2418">
            <v>1551</v>
          </cell>
          <cell r="D2418">
            <v>102830</v>
          </cell>
          <cell r="E2418" t="str">
            <v>PARK ST &amp; SAN JOSE AV</v>
          </cell>
          <cell r="F2418">
            <v>12</v>
          </cell>
          <cell r="G2418">
            <v>14</v>
          </cell>
          <cell r="H2418">
            <v>26</v>
          </cell>
          <cell r="I2418">
            <v>37.760784000000001</v>
          </cell>
          <cell r="J2418">
            <v>-122.245833</v>
          </cell>
          <cell r="K2418" t="str">
            <v>ALAMEDA</v>
          </cell>
          <cell r="L2418" t="str">
            <v>ALAMEDA</v>
          </cell>
          <cell r="M2418">
            <v>3</v>
          </cell>
        </row>
        <row r="2419">
          <cell r="A2419">
            <v>57767</v>
          </cell>
          <cell r="B2419" t="str">
            <v>WEEKDAY</v>
          </cell>
          <cell r="C2419">
            <v>1571</v>
          </cell>
          <cell r="D2419">
            <v>102840</v>
          </cell>
          <cell r="E2419" t="str">
            <v>PARK ST &amp; SAN JOSE AV</v>
          </cell>
          <cell r="F2419">
            <v>12</v>
          </cell>
          <cell r="G2419">
            <v>13</v>
          </cell>
          <cell r="H2419">
            <v>25</v>
          </cell>
          <cell r="I2419">
            <v>37.760720999999997</v>
          </cell>
          <cell r="J2419">
            <v>-122.24571899999999</v>
          </cell>
          <cell r="K2419" t="str">
            <v>ALAMEDA</v>
          </cell>
          <cell r="L2419" t="str">
            <v>ALAMEDA</v>
          </cell>
          <cell r="M2419">
            <v>3</v>
          </cell>
        </row>
        <row r="2420">
          <cell r="A2420">
            <v>51170</v>
          </cell>
          <cell r="B2420" t="str">
            <v>WEEKDAY</v>
          </cell>
          <cell r="C2420">
            <v>2472</v>
          </cell>
          <cell r="D2420">
            <v>102890</v>
          </cell>
          <cell r="E2420" t="str">
            <v>ROBERT DAVEY JR DR &amp; CHANNIN</v>
          </cell>
          <cell r="F2420">
            <v>4</v>
          </cell>
          <cell r="G2420">
            <v>8</v>
          </cell>
          <cell r="H2420">
            <v>12</v>
          </cell>
          <cell r="I2420">
            <v>37.743169999999999</v>
          </cell>
          <cell r="J2420">
            <v>-122.248254</v>
          </cell>
          <cell r="K2420" t="str">
            <v>ALAMEDA</v>
          </cell>
          <cell r="L2420" t="str">
            <v>ALAMEDA</v>
          </cell>
          <cell r="M2420">
            <v>3</v>
          </cell>
        </row>
        <row r="2421">
          <cell r="A2421">
            <v>58843</v>
          </cell>
          <cell r="B2421" t="str">
            <v>WEEKDAY</v>
          </cell>
          <cell r="C2421">
            <v>2936</v>
          </cell>
          <cell r="D2421">
            <v>102900</v>
          </cell>
          <cell r="E2421" t="str">
            <v>ROBERT DAVEY JR DR &amp; CHANNIN</v>
          </cell>
          <cell r="F2421">
            <v>7</v>
          </cell>
          <cell r="G2421">
            <v>1</v>
          </cell>
          <cell r="H2421">
            <v>8</v>
          </cell>
          <cell r="I2421">
            <v>37.742826999999998</v>
          </cell>
          <cell r="J2421">
            <v>-122.24750400000001</v>
          </cell>
          <cell r="K2421" t="str">
            <v>ALAMEDA</v>
          </cell>
          <cell r="L2421" t="str">
            <v>ALAMEDA</v>
          </cell>
          <cell r="M2421">
            <v>3</v>
          </cell>
        </row>
        <row r="2422">
          <cell r="A2422">
            <v>58827</v>
          </cell>
          <cell r="B2422" t="str">
            <v>WEEKDAY</v>
          </cell>
          <cell r="C2422">
            <v>3680</v>
          </cell>
          <cell r="D2422">
            <v>102910</v>
          </cell>
          <cell r="E2422" t="str">
            <v>ROBERT DAVEY JR DR &amp; OYSTER</v>
          </cell>
          <cell r="F2422">
            <v>1</v>
          </cell>
          <cell r="G2422">
            <v>3</v>
          </cell>
          <cell r="H2422">
            <v>4</v>
          </cell>
          <cell r="I2422">
            <v>37.742666999999997</v>
          </cell>
          <cell r="J2422">
            <v>-122.245293</v>
          </cell>
          <cell r="K2422" t="str">
            <v>ALAMEDA</v>
          </cell>
          <cell r="L2422" t="str">
            <v>ALAMEDA</v>
          </cell>
          <cell r="M2422">
            <v>3</v>
          </cell>
        </row>
        <row r="2423">
          <cell r="A2423">
            <v>55024</v>
          </cell>
          <cell r="B2423" t="str">
            <v>WEEKDAY</v>
          </cell>
          <cell r="C2423">
            <v>4326</v>
          </cell>
          <cell r="D2423">
            <v>102920</v>
          </cell>
          <cell r="E2423" t="str">
            <v>ROBERT DAVEY JR DR &amp; OYSTER</v>
          </cell>
          <cell r="F2423">
            <v>1</v>
          </cell>
          <cell r="G2423">
            <v>0</v>
          </cell>
          <cell r="H2423">
            <v>2</v>
          </cell>
          <cell r="I2423">
            <v>37.742438</v>
          </cell>
          <cell r="J2423">
            <v>-122.245108</v>
          </cell>
          <cell r="K2423" t="str">
            <v>ALAMEDA</v>
          </cell>
          <cell r="L2423" t="str">
            <v>ALAMEDA</v>
          </cell>
          <cell r="M2423">
            <v>3</v>
          </cell>
        </row>
        <row r="2424">
          <cell r="A2424">
            <v>58837</v>
          </cell>
          <cell r="B2424" t="str">
            <v>WEEKDAY</v>
          </cell>
          <cell r="C2424">
            <v>3149</v>
          </cell>
          <cell r="D2424">
            <v>102930</v>
          </cell>
          <cell r="E2424" t="str">
            <v>ROBERT DAVEY JR DR &amp; PACKET</v>
          </cell>
          <cell r="F2424">
            <v>6</v>
          </cell>
          <cell r="G2424">
            <v>1</v>
          </cell>
          <cell r="H2424">
            <v>7</v>
          </cell>
          <cell r="I2424">
            <v>37.743637999999997</v>
          </cell>
          <cell r="J2424">
            <v>-122.23918</v>
          </cell>
          <cell r="K2424" t="str">
            <v>ALAMEDA</v>
          </cell>
          <cell r="L2424" t="str">
            <v>ALAMEDA</v>
          </cell>
          <cell r="M2424">
            <v>3</v>
          </cell>
        </row>
        <row r="2425">
          <cell r="A2425">
            <v>55278</v>
          </cell>
          <cell r="B2425" t="str">
            <v>WEEKDAY</v>
          </cell>
          <cell r="C2425">
            <v>2226</v>
          </cell>
          <cell r="D2425">
            <v>102940</v>
          </cell>
          <cell r="E2425" t="str">
            <v>ROBERT DAVEY JR DR &amp; PACKET</v>
          </cell>
          <cell r="F2425">
            <v>8</v>
          </cell>
          <cell r="G2425">
            <v>7</v>
          </cell>
          <cell r="H2425">
            <v>14</v>
          </cell>
          <cell r="I2425">
            <v>37.744244999999999</v>
          </cell>
          <cell r="J2425">
            <v>-122.23961</v>
          </cell>
          <cell r="K2425" t="str">
            <v>ALAMEDA</v>
          </cell>
          <cell r="L2425" t="str">
            <v>ALAMEDA</v>
          </cell>
          <cell r="M2425">
            <v>3</v>
          </cell>
        </row>
        <row r="2426">
          <cell r="A2426">
            <v>52270</v>
          </cell>
          <cell r="B2426" t="str">
            <v>WEEKDAY</v>
          </cell>
          <cell r="C2426">
            <v>2009</v>
          </cell>
          <cell r="D2426">
            <v>102950</v>
          </cell>
          <cell r="E2426" t="str">
            <v>ROBERT DAVEY JR DR &amp; PUDDING</v>
          </cell>
          <cell r="F2426">
            <v>4</v>
          </cell>
          <cell r="G2426">
            <v>14</v>
          </cell>
          <cell r="H2426">
            <v>18</v>
          </cell>
          <cell r="I2426">
            <v>37.743965000000003</v>
          </cell>
          <cell r="J2426">
            <v>-122.24355199999999</v>
          </cell>
          <cell r="K2426" t="str">
            <v>ALAMEDA</v>
          </cell>
          <cell r="L2426" t="str">
            <v>ALAMEDA</v>
          </cell>
          <cell r="M2426">
            <v>3</v>
          </cell>
        </row>
        <row r="2427">
          <cell r="A2427">
            <v>55708</v>
          </cell>
          <cell r="B2427" t="str">
            <v>WEEKDAY</v>
          </cell>
          <cell r="C2427">
            <v>2739</v>
          </cell>
          <cell r="D2427">
            <v>102960</v>
          </cell>
          <cell r="E2427" t="str">
            <v>ROBERT DAVEY JR DR &amp; PUDDING</v>
          </cell>
          <cell r="F2427">
            <v>8</v>
          </cell>
          <cell r="G2427">
            <v>1</v>
          </cell>
          <cell r="H2427">
            <v>10</v>
          </cell>
          <cell r="I2427">
            <v>37.744236999999998</v>
          </cell>
          <cell r="J2427">
            <v>-122.24271899999999</v>
          </cell>
          <cell r="K2427" t="str">
            <v>ALAMEDA</v>
          </cell>
          <cell r="L2427" t="str">
            <v>ALAMEDA</v>
          </cell>
          <cell r="M2427">
            <v>3</v>
          </cell>
        </row>
        <row r="2428">
          <cell r="A2428">
            <v>55675</v>
          </cell>
          <cell r="B2428" t="str">
            <v>WEEKDAY</v>
          </cell>
          <cell r="C2428">
            <v>704</v>
          </cell>
          <cell r="D2428">
            <v>103140</v>
          </cell>
          <cell r="E2428" t="str">
            <v>SANTA CLARA AV &amp; 8TH ST</v>
          </cell>
          <cell r="F2428">
            <v>27</v>
          </cell>
          <cell r="G2428">
            <v>38</v>
          </cell>
          <cell r="H2428">
            <v>65</v>
          </cell>
          <cell r="I2428">
            <v>37.773175999999999</v>
          </cell>
          <cell r="J2428">
            <v>-122.27286700000001</v>
          </cell>
          <cell r="K2428" t="str">
            <v>ALAMEDA</v>
          </cell>
          <cell r="L2428" t="str">
            <v>ALAMEDA</v>
          </cell>
          <cell r="M2428">
            <v>3</v>
          </cell>
        </row>
        <row r="2429">
          <cell r="A2429">
            <v>55995</v>
          </cell>
          <cell r="B2429" t="str">
            <v>WEEKDAY</v>
          </cell>
          <cell r="C2429">
            <v>952</v>
          </cell>
          <cell r="D2429">
            <v>103150</v>
          </cell>
          <cell r="E2429" t="str">
            <v>SANTA CLARA AV &amp; 8TH ST</v>
          </cell>
          <cell r="F2429">
            <v>25</v>
          </cell>
          <cell r="G2429">
            <v>20</v>
          </cell>
          <cell r="H2429">
            <v>46</v>
          </cell>
          <cell r="I2429">
            <v>37.773305999999998</v>
          </cell>
          <cell r="J2429">
            <v>-122.272595</v>
          </cell>
          <cell r="K2429" t="str">
            <v>ALAMEDA</v>
          </cell>
          <cell r="L2429" t="str">
            <v>ALAMEDA</v>
          </cell>
          <cell r="M2429">
            <v>3</v>
          </cell>
        </row>
        <row r="2430">
          <cell r="A2430">
            <v>56558</v>
          </cell>
          <cell r="B2430" t="str">
            <v>WEEKDAY</v>
          </cell>
          <cell r="C2430">
            <v>2464</v>
          </cell>
          <cell r="D2430">
            <v>103160</v>
          </cell>
          <cell r="E2430" t="str">
            <v>SANTA CLARA AV &amp; 9TH ST</v>
          </cell>
          <cell r="F2430">
            <v>9</v>
          </cell>
          <cell r="G2430">
            <v>3</v>
          </cell>
          <cell r="H2430">
            <v>12</v>
          </cell>
          <cell r="I2430">
            <v>37.773276000000003</v>
          </cell>
          <cell r="J2430">
            <v>-122.27090099999999</v>
          </cell>
          <cell r="K2430" t="str">
            <v>ALAMEDA</v>
          </cell>
          <cell r="L2430" t="str">
            <v>ALAMEDA</v>
          </cell>
          <cell r="M2430">
            <v>3</v>
          </cell>
        </row>
        <row r="2431">
          <cell r="A2431">
            <v>55378</v>
          </cell>
          <cell r="B2431" t="str">
            <v>WEEKDAY</v>
          </cell>
          <cell r="C2431">
            <v>2479</v>
          </cell>
          <cell r="D2431">
            <v>103170</v>
          </cell>
          <cell r="E2431" t="str">
            <v>SANTA CLARA AV &amp; 9TH ST</v>
          </cell>
          <cell r="F2431">
            <v>4</v>
          </cell>
          <cell r="G2431">
            <v>8</v>
          </cell>
          <cell r="H2431">
            <v>12</v>
          </cell>
          <cell r="I2431">
            <v>37.773127000000002</v>
          </cell>
          <cell r="J2431">
            <v>-122.270667</v>
          </cell>
          <cell r="K2431" t="str">
            <v>ALAMEDA</v>
          </cell>
          <cell r="L2431" t="str">
            <v>ALAMEDA</v>
          </cell>
          <cell r="M2431">
            <v>3</v>
          </cell>
        </row>
        <row r="2432">
          <cell r="A2432">
            <v>55944</v>
          </cell>
          <cell r="B2432" t="str">
            <v>WEEKDAY</v>
          </cell>
          <cell r="C2432">
            <v>463</v>
          </cell>
          <cell r="D2432">
            <v>103180</v>
          </cell>
          <cell r="E2432" t="str">
            <v>SANTA CLARA AV &amp; BAY ST</v>
          </cell>
          <cell r="F2432">
            <v>37</v>
          </cell>
          <cell r="G2432">
            <v>67</v>
          </cell>
          <cell r="H2432">
            <v>104</v>
          </cell>
          <cell r="I2432">
            <v>37.772896000000003</v>
          </cell>
          <cell r="J2432">
            <v>-122.264771</v>
          </cell>
          <cell r="K2432" t="str">
            <v>ALAMEDA</v>
          </cell>
          <cell r="L2432" t="str">
            <v>ALAMEDA</v>
          </cell>
          <cell r="M2432">
            <v>3</v>
          </cell>
        </row>
        <row r="2433">
          <cell r="A2433">
            <v>55537</v>
          </cell>
          <cell r="B2433" t="str">
            <v>WEEKDAY</v>
          </cell>
          <cell r="C2433">
            <v>475</v>
          </cell>
          <cell r="D2433">
            <v>103190</v>
          </cell>
          <cell r="E2433" t="str">
            <v>SANTA CLARA AV &amp; BAY ST</v>
          </cell>
          <cell r="F2433">
            <v>68</v>
          </cell>
          <cell r="G2433">
            <v>34</v>
          </cell>
          <cell r="H2433">
            <v>101</v>
          </cell>
          <cell r="I2433">
            <v>37.773063</v>
          </cell>
          <cell r="J2433">
            <v>-122.264921</v>
          </cell>
          <cell r="K2433" t="str">
            <v>ALAMEDA</v>
          </cell>
          <cell r="L2433" t="str">
            <v>ALAMEDA</v>
          </cell>
          <cell r="M2433">
            <v>3</v>
          </cell>
        </row>
        <row r="2434">
          <cell r="A2434">
            <v>57733</v>
          </cell>
          <cell r="B2434" t="str">
            <v>WEEKDAY</v>
          </cell>
          <cell r="C2434">
            <v>515</v>
          </cell>
          <cell r="D2434">
            <v>103200</v>
          </cell>
          <cell r="E2434" t="str">
            <v>SANTA CLARA AV &amp; BROADWAY</v>
          </cell>
          <cell r="F2434">
            <v>60</v>
          </cell>
          <cell r="G2434">
            <v>33</v>
          </cell>
          <cell r="H2434">
            <v>93</v>
          </cell>
          <cell r="I2434">
            <v>37.763682000000003</v>
          </cell>
          <cell r="J2434">
            <v>-122.238597</v>
          </cell>
          <cell r="K2434" t="str">
            <v>ALAMEDA</v>
          </cell>
          <cell r="L2434" t="str">
            <v>ALAMEDA</v>
          </cell>
          <cell r="M2434">
            <v>3</v>
          </cell>
        </row>
        <row r="2435">
          <cell r="A2435">
            <v>51591</v>
          </cell>
          <cell r="B2435" t="str">
            <v>WEEKDAY</v>
          </cell>
          <cell r="C2435">
            <v>1324</v>
          </cell>
          <cell r="D2435">
            <v>103220</v>
          </cell>
          <cell r="E2435" t="str">
            <v>SANTA CLARA AV &amp; CAROLINE ST</v>
          </cell>
          <cell r="F2435">
            <v>15</v>
          </cell>
          <cell r="G2435">
            <v>17</v>
          </cell>
          <cell r="H2435">
            <v>32</v>
          </cell>
          <cell r="I2435">
            <v>37.773026999999999</v>
          </cell>
          <cell r="J2435">
            <v>-122.26821700000001</v>
          </cell>
          <cell r="K2435" t="str">
            <v>ALAMEDA</v>
          </cell>
          <cell r="L2435" t="str">
            <v>ALAMEDA</v>
          </cell>
          <cell r="M2435">
            <v>3</v>
          </cell>
        </row>
        <row r="2436">
          <cell r="A2436">
            <v>55579</v>
          </cell>
          <cell r="B2436" t="str">
            <v>WEEKDAY</v>
          </cell>
          <cell r="C2436">
            <v>413</v>
          </cell>
          <cell r="D2436">
            <v>103230</v>
          </cell>
          <cell r="E2436" t="str">
            <v>SANTA CLARA AV &amp; CHESTNUT ST</v>
          </cell>
          <cell r="F2436">
            <v>75</v>
          </cell>
          <cell r="G2436">
            <v>41</v>
          </cell>
          <cell r="H2436">
            <v>116</v>
          </cell>
          <cell r="I2436">
            <v>37.769722000000002</v>
          </cell>
          <cell r="J2436">
            <v>-122.251769</v>
          </cell>
          <cell r="K2436" t="str">
            <v>ALAMEDA</v>
          </cell>
          <cell r="L2436" t="str">
            <v>ALAMEDA</v>
          </cell>
          <cell r="M2436">
            <v>3</v>
          </cell>
        </row>
        <row r="2437">
          <cell r="A2437">
            <v>56661</v>
          </cell>
          <cell r="B2437" t="str">
            <v>WEEKDAY</v>
          </cell>
          <cell r="C2437">
            <v>536</v>
          </cell>
          <cell r="D2437">
            <v>103270</v>
          </cell>
          <cell r="E2437" t="str">
            <v>SANTA CLARA AV &amp; GRAND ST</v>
          </cell>
          <cell r="F2437">
            <v>64</v>
          </cell>
          <cell r="G2437">
            <v>27</v>
          </cell>
          <cell r="H2437">
            <v>91</v>
          </cell>
          <cell r="I2437">
            <v>37.771546000000001</v>
          </cell>
          <cell r="J2437">
            <v>-122.25602499999999</v>
          </cell>
          <cell r="K2437" t="str">
            <v>ALAMEDA</v>
          </cell>
          <cell r="L2437" t="str">
            <v>ALAMEDA</v>
          </cell>
          <cell r="M2437">
            <v>3</v>
          </cell>
        </row>
        <row r="2438">
          <cell r="A2438">
            <v>52533</v>
          </cell>
          <cell r="B2438" t="str">
            <v>WEEKDAY</v>
          </cell>
          <cell r="C2438">
            <v>525</v>
          </cell>
          <cell r="D2438">
            <v>103280</v>
          </cell>
          <cell r="E2438" t="str">
            <v>SANTA CLARA AV &amp; GRAND ST</v>
          </cell>
          <cell r="F2438">
            <v>25</v>
          </cell>
          <cell r="G2438">
            <v>66</v>
          </cell>
          <cell r="H2438">
            <v>92</v>
          </cell>
          <cell r="I2438">
            <v>37.771551000000002</v>
          </cell>
          <cell r="J2438">
            <v>-122.256325</v>
          </cell>
          <cell r="K2438" t="str">
            <v>ALAMEDA</v>
          </cell>
          <cell r="L2438" t="str">
            <v>ALAMEDA</v>
          </cell>
          <cell r="M2438">
            <v>3</v>
          </cell>
        </row>
        <row r="2439">
          <cell r="A2439">
            <v>53370</v>
          </cell>
          <cell r="B2439" t="str">
            <v>WEEKDAY</v>
          </cell>
          <cell r="C2439">
            <v>307</v>
          </cell>
          <cell r="D2439">
            <v>103330</v>
          </cell>
          <cell r="E2439" t="str">
            <v>SANTA CLARA AV &amp; OAK ST</v>
          </cell>
          <cell r="F2439">
            <v>28</v>
          </cell>
          <cell r="G2439">
            <v>121</v>
          </cell>
          <cell r="H2439">
            <v>149</v>
          </cell>
          <cell r="I2439">
            <v>37.766022999999997</v>
          </cell>
          <cell r="J2439">
            <v>-122.243681</v>
          </cell>
          <cell r="K2439" t="str">
            <v>ALAMEDA</v>
          </cell>
          <cell r="L2439" t="str">
            <v>ALAMEDA</v>
          </cell>
          <cell r="M2439">
            <v>3</v>
          </cell>
        </row>
        <row r="2440">
          <cell r="A2440">
            <v>55511</v>
          </cell>
          <cell r="B2440" t="str">
            <v>WEEKDAY</v>
          </cell>
          <cell r="C2440">
            <v>141</v>
          </cell>
          <cell r="D2440">
            <v>103340</v>
          </cell>
          <cell r="E2440" t="str">
            <v>SANTA CLARA AV &amp; PARK ST</v>
          </cell>
          <cell r="F2440">
            <v>186</v>
          </cell>
          <cell r="G2440">
            <v>80</v>
          </cell>
          <cell r="H2440">
            <v>267</v>
          </cell>
          <cell r="I2440">
            <v>37.765276999999998</v>
          </cell>
          <cell r="J2440">
            <v>-122.241676</v>
          </cell>
          <cell r="K2440" t="str">
            <v>ALAMEDA</v>
          </cell>
          <cell r="L2440" t="str">
            <v>ALAMEDA</v>
          </cell>
          <cell r="M2440">
            <v>3</v>
          </cell>
        </row>
        <row r="2441">
          <cell r="A2441">
            <v>59255</v>
          </cell>
          <cell r="B2441" t="str">
            <v>WEEKDAY</v>
          </cell>
          <cell r="C2441">
            <v>183</v>
          </cell>
          <cell r="D2441">
            <v>103350</v>
          </cell>
          <cell r="E2441" t="str">
            <v>SANTA CLARA AV &amp; PARK ST</v>
          </cell>
          <cell r="F2441">
            <v>57</v>
          </cell>
          <cell r="G2441">
            <v>180</v>
          </cell>
          <cell r="H2441">
            <v>237</v>
          </cell>
          <cell r="I2441">
            <v>37.765394999999998</v>
          </cell>
          <cell r="J2441">
            <v>-122.24212900000001</v>
          </cell>
          <cell r="K2441" t="str">
            <v>ALAMEDA</v>
          </cell>
          <cell r="L2441" t="str">
            <v>ALAMEDA</v>
          </cell>
          <cell r="M2441">
            <v>3</v>
          </cell>
        </row>
        <row r="2442">
          <cell r="A2442">
            <v>57373</v>
          </cell>
          <cell r="B2442" t="str">
            <v>WEEKDAY</v>
          </cell>
          <cell r="C2442">
            <v>663</v>
          </cell>
          <cell r="D2442">
            <v>103360</v>
          </cell>
          <cell r="E2442" t="str">
            <v>SANTA CLARA AV &amp; STANTON ST</v>
          </cell>
          <cell r="F2442">
            <v>24</v>
          </cell>
          <cell r="G2442">
            <v>46</v>
          </cell>
          <cell r="H2442">
            <v>70</v>
          </cell>
          <cell r="I2442">
            <v>37.772776</v>
          </cell>
          <cell r="J2442">
            <v>-122.259793</v>
          </cell>
          <cell r="K2442" t="str">
            <v>ALAMEDA</v>
          </cell>
          <cell r="L2442" t="str">
            <v>ALAMEDA</v>
          </cell>
          <cell r="M2442">
            <v>3</v>
          </cell>
        </row>
        <row r="2443">
          <cell r="A2443">
            <v>55994</v>
          </cell>
          <cell r="B2443" t="str">
            <v>WEEKDAY</v>
          </cell>
          <cell r="C2443">
            <v>581</v>
          </cell>
          <cell r="D2443">
            <v>103370</v>
          </cell>
          <cell r="E2443" t="str">
            <v>SANTA CLARA AV &amp; STANTON ST</v>
          </cell>
          <cell r="F2443">
            <v>54</v>
          </cell>
          <cell r="G2443">
            <v>27</v>
          </cell>
          <cell r="H2443">
            <v>81</v>
          </cell>
          <cell r="I2443">
            <v>37.772905000000002</v>
          </cell>
          <cell r="J2443">
            <v>-122.259905</v>
          </cell>
          <cell r="K2443" t="str">
            <v>ALAMEDA</v>
          </cell>
          <cell r="L2443" t="str">
            <v>ALAMEDA</v>
          </cell>
          <cell r="M2443">
            <v>3</v>
          </cell>
        </row>
        <row r="2444">
          <cell r="A2444">
            <v>58944</v>
          </cell>
          <cell r="B2444" t="str">
            <v>WEEKDAY</v>
          </cell>
          <cell r="C2444">
            <v>753</v>
          </cell>
          <cell r="D2444">
            <v>103380</v>
          </cell>
          <cell r="E2444" t="str">
            <v>SANTA CLARA AV &amp; WALNUT ST</v>
          </cell>
          <cell r="F2444">
            <v>14</v>
          </cell>
          <cell r="G2444">
            <v>46</v>
          </cell>
          <cell r="H2444">
            <v>60</v>
          </cell>
          <cell r="I2444">
            <v>37.767197000000003</v>
          </cell>
          <cell r="J2444">
            <v>-122.24633</v>
          </cell>
          <cell r="K2444" t="str">
            <v>ALAMEDA</v>
          </cell>
          <cell r="L2444" t="str">
            <v>ALAMEDA</v>
          </cell>
          <cell r="M2444">
            <v>3</v>
          </cell>
        </row>
        <row r="2445">
          <cell r="A2445">
            <v>59992</v>
          </cell>
          <cell r="B2445" t="str">
            <v>WEEKDAY</v>
          </cell>
          <cell r="C2445">
            <v>195</v>
          </cell>
          <cell r="D2445">
            <v>103420</v>
          </cell>
          <cell r="E2445" t="str">
            <v>SANTA CLARA AV &amp; WEBSTER ST</v>
          </cell>
          <cell r="F2445">
            <v>109</v>
          </cell>
          <cell r="G2445">
            <v>121</v>
          </cell>
          <cell r="H2445">
            <v>230</v>
          </cell>
          <cell r="I2445">
            <v>37.773277999999998</v>
          </cell>
          <cell r="J2445">
            <v>-122.276445</v>
          </cell>
          <cell r="K2445" t="str">
            <v>ALAMEDA</v>
          </cell>
          <cell r="L2445" t="str">
            <v>ALAMEDA</v>
          </cell>
          <cell r="M2445">
            <v>3</v>
          </cell>
        </row>
        <row r="2446">
          <cell r="A2446">
            <v>51119</v>
          </cell>
          <cell r="B2446" t="str">
            <v>WEEKDAY</v>
          </cell>
          <cell r="C2446">
            <v>408</v>
          </cell>
          <cell r="D2446">
            <v>103430</v>
          </cell>
          <cell r="E2446" t="str">
            <v>SANTA CLARA AV &amp; WILLOW ST</v>
          </cell>
          <cell r="F2446">
            <v>84</v>
          </cell>
          <cell r="G2446">
            <v>34</v>
          </cell>
          <cell r="H2446">
            <v>117</v>
          </cell>
          <cell r="I2446">
            <v>37.768473999999998</v>
          </cell>
          <cell r="J2446">
            <v>-122.248909</v>
          </cell>
          <cell r="K2446" t="str">
            <v>ALAMEDA</v>
          </cell>
          <cell r="L2446" t="str">
            <v>ALAMEDA</v>
          </cell>
          <cell r="M2446">
            <v>3</v>
          </cell>
        </row>
        <row r="2447">
          <cell r="A2447">
            <v>57367</v>
          </cell>
          <cell r="B2447" t="str">
            <v>WEEKDAY</v>
          </cell>
          <cell r="C2447">
            <v>3835</v>
          </cell>
          <cell r="D2447">
            <v>103450</v>
          </cell>
          <cell r="E2447" t="str">
            <v>SHORELINE DR &amp; #2019</v>
          </cell>
          <cell r="F2447">
            <v>2</v>
          </cell>
          <cell r="G2447">
            <v>1</v>
          </cell>
          <cell r="H2447">
            <v>3</v>
          </cell>
          <cell r="I2447">
            <v>37.757421999999998</v>
          </cell>
          <cell r="J2447">
            <v>-122.258363</v>
          </cell>
          <cell r="K2447" t="str">
            <v>ALAMEDA</v>
          </cell>
          <cell r="L2447" t="str">
            <v>ALAMEDA</v>
          </cell>
          <cell r="M2447">
            <v>3</v>
          </cell>
        </row>
        <row r="2448">
          <cell r="A2448">
            <v>52132</v>
          </cell>
          <cell r="B2448" t="str">
            <v>WEEKDAY</v>
          </cell>
          <cell r="C2448">
            <v>2290</v>
          </cell>
          <cell r="D2448">
            <v>103470</v>
          </cell>
          <cell r="E2448" t="str">
            <v>SHORELINE DR &amp; GRAND ST</v>
          </cell>
          <cell r="F2448">
            <v>6</v>
          </cell>
          <cell r="G2448">
            <v>7</v>
          </cell>
          <cell r="H2448">
            <v>14</v>
          </cell>
          <cell r="I2448">
            <v>37.759295999999999</v>
          </cell>
          <cell r="J2448">
            <v>-122.263777</v>
          </cell>
          <cell r="K2448" t="str">
            <v>ALAMEDA</v>
          </cell>
          <cell r="L2448" t="str">
            <v>ALAMEDA</v>
          </cell>
          <cell r="M2448">
            <v>3</v>
          </cell>
        </row>
        <row r="2449">
          <cell r="A2449">
            <v>54387</v>
          </cell>
          <cell r="B2449" t="str">
            <v>WEEKDAY</v>
          </cell>
          <cell r="C2449">
            <v>1932</v>
          </cell>
          <cell r="D2449">
            <v>103480</v>
          </cell>
          <cell r="E2449" t="str">
            <v>SHORELINE DR &amp; KITTY HAWK RD</v>
          </cell>
          <cell r="F2449">
            <v>8</v>
          </cell>
          <cell r="G2449">
            <v>11</v>
          </cell>
          <cell r="H2449">
            <v>19</v>
          </cell>
          <cell r="I2449">
            <v>37.758177000000003</v>
          </cell>
          <cell r="J2449">
            <v>-122.260704</v>
          </cell>
          <cell r="K2449" t="str">
            <v>ALAMEDA</v>
          </cell>
          <cell r="L2449" t="str">
            <v>ALAMEDA</v>
          </cell>
          <cell r="M2449">
            <v>3</v>
          </cell>
        </row>
        <row r="2450">
          <cell r="A2450">
            <v>53313</v>
          </cell>
          <cell r="B2450" t="str">
            <v>WEEKDAY</v>
          </cell>
          <cell r="C2450">
            <v>1584</v>
          </cell>
          <cell r="D2450">
            <v>103490</v>
          </cell>
          <cell r="E2450" t="str">
            <v>SHORELINE DR &amp; KITTY HAWK RD</v>
          </cell>
          <cell r="F2450">
            <v>14</v>
          </cell>
          <cell r="G2450">
            <v>11</v>
          </cell>
          <cell r="H2450">
            <v>25</v>
          </cell>
          <cell r="I2450">
            <v>37.758384</v>
          </cell>
          <cell r="J2450">
            <v>-122.260921</v>
          </cell>
          <cell r="K2450" t="str">
            <v>ALAMEDA</v>
          </cell>
          <cell r="L2450" t="str">
            <v>ALAMEDA</v>
          </cell>
          <cell r="M2450">
            <v>3</v>
          </cell>
        </row>
        <row r="2451">
          <cell r="A2451">
            <v>50510</v>
          </cell>
          <cell r="B2451" t="str">
            <v>WEEKDAY</v>
          </cell>
          <cell r="C2451">
            <v>2637</v>
          </cell>
          <cell r="D2451">
            <v>103500</v>
          </cell>
          <cell r="E2451" t="str">
            <v>WILLOW ST &amp; SHORELINE DR</v>
          </cell>
          <cell r="F2451">
            <v>7</v>
          </cell>
          <cell r="G2451">
            <v>3</v>
          </cell>
          <cell r="H2451">
            <v>10</v>
          </cell>
          <cell r="I2451">
            <v>37.757061</v>
          </cell>
          <cell r="J2451">
            <v>-122.25666</v>
          </cell>
          <cell r="K2451" t="str">
            <v>ALAMEDA</v>
          </cell>
          <cell r="L2451" t="str">
            <v>ALAMEDA</v>
          </cell>
          <cell r="M2451">
            <v>3</v>
          </cell>
        </row>
        <row r="2452">
          <cell r="A2452">
            <v>55499</v>
          </cell>
          <cell r="B2452" t="str">
            <v>WEEKDAY</v>
          </cell>
          <cell r="C2452">
            <v>476</v>
          </cell>
          <cell r="D2452">
            <v>103590</v>
          </cell>
          <cell r="E2452" t="str">
            <v>ALAMEDA SOUTH SHORE CENTER &amp;</v>
          </cell>
          <cell r="F2452">
            <v>47</v>
          </cell>
          <cell r="G2452">
            <v>55</v>
          </cell>
          <cell r="H2452">
            <v>101</v>
          </cell>
          <cell r="I2452">
            <v>37.758786999999998</v>
          </cell>
          <cell r="J2452">
            <v>-122.253117</v>
          </cell>
          <cell r="K2452" t="str">
            <v>ALAMEDA</v>
          </cell>
          <cell r="L2452" t="str">
            <v>ALAMEDA</v>
          </cell>
          <cell r="M2452">
            <v>3</v>
          </cell>
        </row>
        <row r="2453">
          <cell r="A2453">
            <v>50300</v>
          </cell>
          <cell r="B2453" t="str">
            <v>WEEKDAY</v>
          </cell>
          <cell r="C2453">
            <v>517</v>
          </cell>
          <cell r="D2453">
            <v>103600</v>
          </cell>
          <cell r="E2453" t="str">
            <v>ALAMEDA SOUTH SHORE CENTER &amp;</v>
          </cell>
          <cell r="F2453">
            <v>54</v>
          </cell>
          <cell r="G2453">
            <v>39</v>
          </cell>
          <cell r="H2453">
            <v>93</v>
          </cell>
          <cell r="I2453">
            <v>37.758676000000001</v>
          </cell>
          <cell r="J2453">
            <v>-122.25279</v>
          </cell>
          <cell r="K2453" t="str">
            <v>ALAMEDA</v>
          </cell>
          <cell r="L2453" t="str">
            <v>ALAMEDA</v>
          </cell>
          <cell r="M2453">
            <v>3</v>
          </cell>
        </row>
        <row r="2454">
          <cell r="A2454">
            <v>56212</v>
          </cell>
          <cell r="B2454" t="str">
            <v>WEEKDAY</v>
          </cell>
          <cell r="C2454">
            <v>2803</v>
          </cell>
          <cell r="D2454">
            <v>103750</v>
          </cell>
          <cell r="E2454" t="str">
            <v>W MIDWAY AV &amp; SARATOGA ST</v>
          </cell>
          <cell r="F2454">
            <v>2</v>
          </cell>
          <cell r="G2454">
            <v>7</v>
          </cell>
          <cell r="H2454">
            <v>9</v>
          </cell>
          <cell r="I2454">
            <v>37.785786999999999</v>
          </cell>
          <cell r="J2454">
            <v>-122.301912</v>
          </cell>
          <cell r="K2454" t="str">
            <v>ALAMEDA</v>
          </cell>
          <cell r="L2454" t="str">
            <v>ALAMEDA</v>
          </cell>
          <cell r="M2454">
            <v>3</v>
          </cell>
        </row>
        <row r="2455">
          <cell r="A2455">
            <v>57700</v>
          </cell>
          <cell r="B2455" t="str">
            <v>WEEKDAY</v>
          </cell>
          <cell r="C2455">
            <v>157</v>
          </cell>
          <cell r="D2455">
            <v>103790</v>
          </cell>
          <cell r="E2455" t="str">
            <v>WEBSTER ST &amp; RALPH APPEZZATO</v>
          </cell>
          <cell r="F2455">
            <v>111</v>
          </cell>
          <cell r="G2455">
            <v>147</v>
          </cell>
          <cell r="H2455">
            <v>258</v>
          </cell>
          <cell r="I2455">
            <v>37.779186000000003</v>
          </cell>
          <cell r="J2455">
            <v>-122.27668</v>
          </cell>
          <cell r="K2455" t="str">
            <v>ALAMEDA</v>
          </cell>
          <cell r="L2455" t="str">
            <v>ALAMEDA</v>
          </cell>
          <cell r="M2455">
            <v>3</v>
          </cell>
        </row>
        <row r="2456">
          <cell r="A2456">
            <v>51551</v>
          </cell>
          <cell r="B2456" t="str">
            <v>WEEKDAY</v>
          </cell>
          <cell r="C2456">
            <v>116</v>
          </cell>
          <cell r="D2456">
            <v>103800</v>
          </cell>
          <cell r="E2456" t="str">
            <v>WEBSTER ST &amp; BUENA VISTA AV</v>
          </cell>
          <cell r="F2456">
            <v>126</v>
          </cell>
          <cell r="G2456">
            <v>163</v>
          </cell>
          <cell r="H2456">
            <v>290</v>
          </cell>
          <cell r="I2456">
            <v>37.777011999999999</v>
          </cell>
          <cell r="J2456">
            <v>-122.276742</v>
          </cell>
          <cell r="K2456" t="str">
            <v>ALAMEDA</v>
          </cell>
          <cell r="L2456" t="str">
            <v>ALAMEDA</v>
          </cell>
          <cell r="M2456">
            <v>3</v>
          </cell>
        </row>
        <row r="2457">
          <cell r="A2457">
            <v>55549</v>
          </cell>
          <cell r="B2457" t="str">
            <v>WEEKDAY</v>
          </cell>
          <cell r="C2457">
            <v>269</v>
          </cell>
          <cell r="D2457">
            <v>103830</v>
          </cell>
          <cell r="E2457" t="str">
            <v>WEBSTER ST &amp; LINCOLN AV</v>
          </cell>
          <cell r="F2457">
            <v>70</v>
          </cell>
          <cell r="G2457">
            <v>95</v>
          </cell>
          <cell r="H2457">
            <v>165</v>
          </cell>
          <cell r="I2457">
            <v>37.775483000000001</v>
          </cell>
          <cell r="J2457">
            <v>-122.276652</v>
          </cell>
          <cell r="K2457" t="str">
            <v>ALAMEDA</v>
          </cell>
          <cell r="L2457" t="str">
            <v>ALAMEDA</v>
          </cell>
          <cell r="M2457">
            <v>3</v>
          </cell>
        </row>
        <row r="2458">
          <cell r="A2458">
            <v>57750</v>
          </cell>
          <cell r="B2458" t="str">
            <v>WEEKDAY</v>
          </cell>
          <cell r="C2458">
            <v>1261</v>
          </cell>
          <cell r="D2458">
            <v>103860</v>
          </cell>
          <cell r="E2458" t="str">
            <v>WEBSTER ST &amp; SANTA CLARA AV</v>
          </cell>
          <cell r="F2458">
            <v>21</v>
          </cell>
          <cell r="G2458">
            <v>13</v>
          </cell>
          <cell r="H2458">
            <v>34</v>
          </cell>
          <cell r="I2458">
            <v>37.773068000000002</v>
          </cell>
          <cell r="J2458">
            <v>-122.276859</v>
          </cell>
          <cell r="K2458" t="str">
            <v>ALAMEDA</v>
          </cell>
          <cell r="L2458" t="str">
            <v>ALAMEDA</v>
          </cell>
          <cell r="M2458">
            <v>3</v>
          </cell>
        </row>
        <row r="2459">
          <cell r="A2459">
            <v>52256</v>
          </cell>
          <cell r="B2459" t="str">
            <v>WEEKDAY</v>
          </cell>
          <cell r="C2459">
            <v>2453</v>
          </cell>
          <cell r="D2459">
            <v>103900</v>
          </cell>
          <cell r="E2459" t="str">
            <v>WHITEHALL PL &amp; WILLOW ST</v>
          </cell>
          <cell r="F2459">
            <v>4</v>
          </cell>
          <cell r="G2459">
            <v>8</v>
          </cell>
          <cell r="H2459">
            <v>12</v>
          </cell>
          <cell r="I2459">
            <v>37.759379000000003</v>
          </cell>
          <cell r="J2459">
            <v>-122.25473700000001</v>
          </cell>
          <cell r="K2459" t="str">
            <v>ALAMEDA</v>
          </cell>
          <cell r="L2459" t="str">
            <v>ALAMEDA</v>
          </cell>
          <cell r="M2459">
            <v>3</v>
          </cell>
        </row>
        <row r="2460">
          <cell r="A2460">
            <v>51145</v>
          </cell>
          <cell r="B2460" t="str">
            <v>WEEKDAY</v>
          </cell>
          <cell r="C2460">
            <v>2645</v>
          </cell>
          <cell r="D2460">
            <v>103910</v>
          </cell>
          <cell r="E2460" t="str">
            <v>WHITEHALL PL &amp; WILLOW ST</v>
          </cell>
          <cell r="F2460">
            <v>4</v>
          </cell>
          <cell r="G2460">
            <v>6</v>
          </cell>
          <cell r="H2460">
            <v>10</v>
          </cell>
          <cell r="I2460">
            <v>37.759524999999996</v>
          </cell>
          <cell r="J2460">
            <v>-122.25484299999999</v>
          </cell>
          <cell r="K2460" t="str">
            <v>ALAMEDA</v>
          </cell>
          <cell r="L2460" t="str">
            <v>ALAMEDA</v>
          </cell>
          <cell r="M2460">
            <v>3</v>
          </cell>
        </row>
        <row r="2461">
          <cell r="A2461">
            <v>58178</v>
          </cell>
          <cell r="B2461" t="str">
            <v>WEEKDAY</v>
          </cell>
          <cell r="C2461">
            <v>1900</v>
          </cell>
          <cell r="D2461">
            <v>103950</v>
          </cell>
          <cell r="E2461" t="str">
            <v>WILLOW ST &amp; FRANCISCAN WAY</v>
          </cell>
          <cell r="F2461">
            <v>8</v>
          </cell>
          <cell r="G2461">
            <v>12</v>
          </cell>
          <cell r="H2461">
            <v>19</v>
          </cell>
          <cell r="I2461">
            <v>37.758277</v>
          </cell>
          <cell r="J2461">
            <v>-122.255725</v>
          </cell>
          <cell r="K2461" t="str">
            <v>ALAMEDA</v>
          </cell>
          <cell r="L2461" t="str">
            <v>ALAMEDA</v>
          </cell>
          <cell r="M2461">
            <v>3</v>
          </cell>
        </row>
        <row r="2462">
          <cell r="A2462">
            <v>57597</v>
          </cell>
          <cell r="B2462" t="str">
            <v>WEEKDAY</v>
          </cell>
          <cell r="C2462">
            <v>2015</v>
          </cell>
          <cell r="D2462">
            <v>103960</v>
          </cell>
          <cell r="E2462" t="str">
            <v>WILLOW ST &amp; FRANCISCAN WAY</v>
          </cell>
          <cell r="F2462">
            <v>11</v>
          </cell>
          <cell r="G2462">
            <v>7</v>
          </cell>
          <cell r="H2462">
            <v>17</v>
          </cell>
          <cell r="I2462">
            <v>37.758374000000003</v>
          </cell>
          <cell r="J2462">
            <v>-122.255871</v>
          </cell>
          <cell r="K2462" t="str">
            <v>ALAMEDA</v>
          </cell>
          <cell r="L2462" t="str">
            <v>ALAMEDA</v>
          </cell>
          <cell r="M2462">
            <v>3</v>
          </cell>
        </row>
        <row r="2463">
          <cell r="A2463">
            <v>58278</v>
          </cell>
          <cell r="B2463" t="str">
            <v>WEEKDAY</v>
          </cell>
          <cell r="C2463">
            <v>2004</v>
          </cell>
          <cell r="D2463">
            <v>104010</v>
          </cell>
          <cell r="E2463" t="str">
            <v>WILLOW ST &amp; SHORELINE DR</v>
          </cell>
          <cell r="F2463">
            <v>5</v>
          </cell>
          <cell r="G2463">
            <v>12</v>
          </cell>
          <cell r="H2463">
            <v>18</v>
          </cell>
          <cell r="I2463">
            <v>37.757078</v>
          </cell>
          <cell r="J2463">
            <v>-122.256432</v>
          </cell>
          <cell r="K2463" t="str">
            <v>ALAMEDA</v>
          </cell>
          <cell r="L2463" t="str">
            <v>ALAMEDA</v>
          </cell>
          <cell r="M2463">
            <v>3</v>
          </cell>
        </row>
        <row r="2464">
          <cell r="A2464">
            <v>55041</v>
          </cell>
          <cell r="B2464" t="str">
            <v>WEEKDAY</v>
          </cell>
          <cell r="C2464">
            <v>3206</v>
          </cell>
          <cell r="D2464">
            <v>104110</v>
          </cell>
          <cell r="E2464" t="str">
            <v>ENCINAL AV &amp; BROADWAY</v>
          </cell>
          <cell r="F2464">
            <v>1</v>
          </cell>
          <cell r="G2464">
            <v>5</v>
          </cell>
          <cell r="H2464">
            <v>6</v>
          </cell>
          <cell r="I2464">
            <v>37.760316000000003</v>
          </cell>
          <cell r="J2464">
            <v>-122.24055300000001</v>
          </cell>
          <cell r="K2464" t="str">
            <v>ALAMEDA</v>
          </cell>
          <cell r="L2464" t="str">
            <v>ALAMEDA</v>
          </cell>
          <cell r="M2464">
            <v>3</v>
          </cell>
        </row>
        <row r="2465">
          <cell r="A2465">
            <v>50650</v>
          </cell>
          <cell r="B2465" t="str">
            <v>WEEKDAY</v>
          </cell>
          <cell r="C2465">
            <v>2879</v>
          </cell>
          <cell r="D2465">
            <v>104120</v>
          </cell>
          <cell r="E2465" t="str">
            <v>ENCINAL AV &amp; BROADWAY</v>
          </cell>
          <cell r="F2465">
            <v>7</v>
          </cell>
          <cell r="G2465">
            <v>2</v>
          </cell>
          <cell r="H2465">
            <v>8</v>
          </cell>
          <cell r="I2465">
            <v>37.760415000000002</v>
          </cell>
          <cell r="J2465">
            <v>-122.240359</v>
          </cell>
          <cell r="K2465" t="str">
            <v>ALAMEDA</v>
          </cell>
          <cell r="L2465" t="str">
            <v>ALAMEDA</v>
          </cell>
          <cell r="M2465">
            <v>3</v>
          </cell>
        </row>
        <row r="2466">
          <cell r="A2466">
            <v>56658</v>
          </cell>
          <cell r="B2466" t="str">
            <v>WEEKDAY</v>
          </cell>
          <cell r="C2466">
            <v>970</v>
          </cell>
          <cell r="D2466">
            <v>104170</v>
          </cell>
          <cell r="E2466" t="str">
            <v>PARK ST &amp; BUENA VISTA AV</v>
          </cell>
          <cell r="F2466">
            <v>19</v>
          </cell>
          <cell r="G2466">
            <v>26</v>
          </cell>
          <cell r="H2466">
            <v>45</v>
          </cell>
          <cell r="I2466">
            <v>37.767958999999998</v>
          </cell>
          <cell r="J2466">
            <v>-122.239819</v>
          </cell>
          <cell r="K2466" t="str">
            <v>ALAMEDA</v>
          </cell>
          <cell r="L2466" t="str">
            <v>ALAMEDA</v>
          </cell>
          <cell r="M2466">
            <v>3</v>
          </cell>
        </row>
        <row r="2467">
          <cell r="A2467">
            <v>51595</v>
          </cell>
          <cell r="B2467" t="str">
            <v>WEEKDAY</v>
          </cell>
          <cell r="C2467">
            <v>3689</v>
          </cell>
          <cell r="D2467">
            <v>104190</v>
          </cell>
          <cell r="E2467" t="str">
            <v>RALPH APPEZZATO MEMORIAL PKW</v>
          </cell>
          <cell r="F2467">
            <v>0</v>
          </cell>
          <cell r="G2467">
            <v>3</v>
          </cell>
          <cell r="H2467">
            <v>4</v>
          </cell>
          <cell r="I2467">
            <v>37.780106000000004</v>
          </cell>
          <cell r="J2467">
            <v>-122.284993</v>
          </cell>
          <cell r="K2467" t="str">
            <v>ALAMEDA</v>
          </cell>
          <cell r="L2467" t="str">
            <v>ALAMEDA</v>
          </cell>
          <cell r="M2467">
            <v>3</v>
          </cell>
        </row>
        <row r="2468">
          <cell r="A2468">
            <v>52666</v>
          </cell>
          <cell r="B2468" t="str">
            <v>WEEKDAY</v>
          </cell>
          <cell r="C2468">
            <v>241</v>
          </cell>
          <cell r="D2468">
            <v>104210</v>
          </cell>
          <cell r="E2468" t="str">
            <v>PARK ST &amp; SANTA CLARA AV</v>
          </cell>
          <cell r="F2468">
            <v>125</v>
          </cell>
          <cell r="G2468">
            <v>66</v>
          </cell>
          <cell r="H2468">
            <v>191</v>
          </cell>
          <cell r="I2468">
            <v>37.765151000000003</v>
          </cell>
          <cell r="J2468">
            <v>-122.242119</v>
          </cell>
          <cell r="K2468" t="str">
            <v>ALAMEDA</v>
          </cell>
          <cell r="L2468" t="str">
            <v>ALAMEDA</v>
          </cell>
          <cell r="M2468">
            <v>3</v>
          </cell>
        </row>
        <row r="2469">
          <cell r="A2469">
            <v>55546</v>
          </cell>
          <cell r="B2469" t="str">
            <v>WEEKDAY</v>
          </cell>
          <cell r="C2469">
            <v>338</v>
          </cell>
          <cell r="D2469">
            <v>104220</v>
          </cell>
          <cell r="E2469" t="str">
            <v>PARK ST &amp; SANTA CLARA AV</v>
          </cell>
          <cell r="F2469">
            <v>44</v>
          </cell>
          <cell r="G2469">
            <v>90</v>
          </cell>
          <cell r="H2469">
            <v>135</v>
          </cell>
          <cell r="I2469">
            <v>37.765543999999998</v>
          </cell>
          <cell r="J2469">
            <v>-122.24165499999999</v>
          </cell>
          <cell r="K2469" t="str">
            <v>ALAMEDA</v>
          </cell>
          <cell r="L2469" t="str">
            <v>ALAMEDA</v>
          </cell>
          <cell r="M2469">
            <v>3</v>
          </cell>
        </row>
        <row r="2470">
          <cell r="A2470">
            <v>51444</v>
          </cell>
          <cell r="B2470" t="str">
            <v>WEEKDAY</v>
          </cell>
          <cell r="C2470">
            <v>650</v>
          </cell>
          <cell r="D2470">
            <v>104230</v>
          </cell>
          <cell r="E2470" t="str">
            <v>PARK ST &amp; ENCINAL AV</v>
          </cell>
          <cell r="F2470">
            <v>43</v>
          </cell>
          <cell r="G2470">
            <v>29</v>
          </cell>
          <cell r="H2470">
            <v>72</v>
          </cell>
          <cell r="I2470">
            <v>37.762256999999998</v>
          </cell>
          <cell r="J2470">
            <v>-122.244569</v>
          </cell>
          <cell r="K2470" t="str">
            <v>ALAMEDA</v>
          </cell>
          <cell r="L2470" t="str">
            <v>ALAMEDA</v>
          </cell>
          <cell r="M2470">
            <v>3</v>
          </cell>
        </row>
        <row r="2471">
          <cell r="A2471">
            <v>54877</v>
          </cell>
          <cell r="B2471" t="str">
            <v>WEEKDAY</v>
          </cell>
          <cell r="C2471">
            <v>488</v>
          </cell>
          <cell r="D2471">
            <v>104240</v>
          </cell>
          <cell r="E2471" t="str">
            <v>PARK ST &amp; ENCINAL AV</v>
          </cell>
          <cell r="F2471">
            <v>26</v>
          </cell>
          <cell r="G2471">
            <v>73</v>
          </cell>
          <cell r="H2471">
            <v>99</v>
          </cell>
          <cell r="I2471">
            <v>37.762797999999997</v>
          </cell>
          <cell r="J2471">
            <v>-122.24393600000001</v>
          </cell>
          <cell r="K2471" t="str">
            <v>ALAMEDA</v>
          </cell>
          <cell r="L2471" t="str">
            <v>ALAMEDA</v>
          </cell>
          <cell r="M2471">
            <v>3</v>
          </cell>
        </row>
        <row r="2472">
          <cell r="A2472">
            <v>58899</v>
          </cell>
          <cell r="B2472" t="str">
            <v>WEEKDAY</v>
          </cell>
          <cell r="C2472">
            <v>343</v>
          </cell>
          <cell r="D2472">
            <v>104270</v>
          </cell>
          <cell r="E2472" t="str">
            <v>WEBSTER ST &amp; LINCOLN AV</v>
          </cell>
          <cell r="F2472">
            <v>67</v>
          </cell>
          <cell r="G2472">
            <v>67</v>
          </cell>
          <cell r="H2472">
            <v>134</v>
          </cell>
          <cell r="I2472">
            <v>37.774901999999997</v>
          </cell>
          <cell r="J2472">
            <v>-122.27679999999999</v>
          </cell>
          <cell r="K2472" t="str">
            <v>ALAMEDA</v>
          </cell>
          <cell r="L2472" t="str">
            <v>ALAMEDA</v>
          </cell>
          <cell r="M2472">
            <v>3</v>
          </cell>
        </row>
        <row r="2473">
          <cell r="A2473">
            <v>55975</v>
          </cell>
          <cell r="B2473" t="str">
            <v>WEEKDAY</v>
          </cell>
          <cell r="C2473">
            <v>1264</v>
          </cell>
          <cell r="D2473">
            <v>104280</v>
          </cell>
          <cell r="E2473" t="str">
            <v>WEBSTER ST &amp; CENTRAL AV</v>
          </cell>
          <cell r="F2473">
            <v>11</v>
          </cell>
          <cell r="G2473">
            <v>23</v>
          </cell>
          <cell r="H2473">
            <v>34</v>
          </cell>
          <cell r="I2473">
            <v>37.771712000000001</v>
          </cell>
          <cell r="J2473">
            <v>-122.276833</v>
          </cell>
          <cell r="K2473" t="str">
            <v>ALAMEDA</v>
          </cell>
          <cell r="L2473" t="str">
            <v>ALAMEDA</v>
          </cell>
          <cell r="M2473">
            <v>3</v>
          </cell>
        </row>
        <row r="2474">
          <cell r="A2474">
            <v>55476</v>
          </cell>
          <cell r="B2474" t="str">
            <v>WEEKDAY</v>
          </cell>
          <cell r="C2474">
            <v>2382</v>
          </cell>
          <cell r="D2474">
            <v>104300</v>
          </cell>
          <cell r="E2474" t="str">
            <v>MECARTNEY RD &amp; MELROSE AV</v>
          </cell>
          <cell r="F2474">
            <v>11</v>
          </cell>
          <cell r="G2474">
            <v>2</v>
          </cell>
          <cell r="H2474">
            <v>13</v>
          </cell>
          <cell r="I2474">
            <v>37.734087000000002</v>
          </cell>
          <cell r="J2474">
            <v>-122.234712</v>
          </cell>
          <cell r="K2474" t="str">
            <v>ALAMEDA</v>
          </cell>
          <cell r="L2474" t="str">
            <v>ALAMEDA</v>
          </cell>
          <cell r="M2474">
            <v>3</v>
          </cell>
        </row>
        <row r="2475">
          <cell r="A2475">
            <v>55444</v>
          </cell>
          <cell r="B2475" t="str">
            <v>WEEKDAY</v>
          </cell>
          <cell r="C2475">
            <v>134</v>
          </cell>
          <cell r="D2475">
            <v>104310</v>
          </cell>
          <cell r="E2475" t="str">
            <v>WEBSTER ST &amp; SANTA CLARA AV</v>
          </cell>
          <cell r="F2475">
            <v>148</v>
          </cell>
          <cell r="G2475">
            <v>127</v>
          </cell>
          <cell r="H2475">
            <v>275</v>
          </cell>
          <cell r="I2475">
            <v>37.773595</v>
          </cell>
          <cell r="J2475">
            <v>-122.276749</v>
          </cell>
          <cell r="K2475" t="str">
            <v>ALAMEDA</v>
          </cell>
          <cell r="L2475" t="str">
            <v>ALAMEDA</v>
          </cell>
          <cell r="M2475">
            <v>3</v>
          </cell>
        </row>
        <row r="2476">
          <cell r="A2476">
            <v>53422</v>
          </cell>
          <cell r="B2476" t="str">
            <v>WEEKDAY</v>
          </cell>
          <cell r="C2476">
            <v>3446</v>
          </cell>
          <cell r="D2476">
            <v>104330</v>
          </cell>
          <cell r="E2476" t="str">
            <v>BUENA VISTA AV &amp; WILLOW ST</v>
          </cell>
          <cell r="F2476">
            <v>3</v>
          </cell>
          <cell r="G2476">
            <v>2</v>
          </cell>
          <cell r="H2476">
            <v>5</v>
          </cell>
          <cell r="I2476">
            <v>37.771543000000001</v>
          </cell>
          <cell r="J2476">
            <v>-122.247212</v>
          </cell>
          <cell r="K2476" t="str">
            <v>ALAMEDA</v>
          </cell>
          <cell r="L2476" t="str">
            <v>ALAMEDA</v>
          </cell>
          <cell r="M2476">
            <v>3</v>
          </cell>
        </row>
        <row r="2477">
          <cell r="A2477">
            <v>50611</v>
          </cell>
          <cell r="B2477" t="str">
            <v>WEEKDAY</v>
          </cell>
          <cell r="C2477">
            <v>3357</v>
          </cell>
          <cell r="D2477">
            <v>104370</v>
          </cell>
          <cell r="E2477" t="str">
            <v>BUENA VISTA AV &amp; PARK ST</v>
          </cell>
          <cell r="F2477">
            <v>1</v>
          </cell>
          <cell r="G2477">
            <v>4</v>
          </cell>
          <cell r="H2477">
            <v>5</v>
          </cell>
          <cell r="I2477">
            <v>37.768166000000001</v>
          </cell>
          <cell r="J2477">
            <v>-122.239771</v>
          </cell>
          <cell r="K2477" t="str">
            <v>ALAMEDA</v>
          </cell>
          <cell r="L2477" t="str">
            <v>ALAMEDA</v>
          </cell>
          <cell r="M2477">
            <v>3</v>
          </cell>
        </row>
        <row r="2478">
          <cell r="A2478">
            <v>55523</v>
          </cell>
          <cell r="B2478" t="str">
            <v>WEEKDAY</v>
          </cell>
          <cell r="C2478">
            <v>487</v>
          </cell>
          <cell r="D2478">
            <v>104380</v>
          </cell>
          <cell r="E2478" t="str">
            <v>ALAMEDA SOUTH SHORE CENTER A</v>
          </cell>
          <cell r="F2478">
            <v>69</v>
          </cell>
          <cell r="G2478">
            <v>30</v>
          </cell>
          <cell r="H2478">
            <v>99</v>
          </cell>
          <cell r="I2478">
            <v>37.757092</v>
          </cell>
          <cell r="J2478">
            <v>-122.249388</v>
          </cell>
          <cell r="K2478" t="str">
            <v>ALAMEDA</v>
          </cell>
          <cell r="L2478" t="str">
            <v>ALAMEDA</v>
          </cell>
          <cell r="M2478">
            <v>3</v>
          </cell>
        </row>
        <row r="2479">
          <cell r="A2479">
            <v>55519</v>
          </cell>
          <cell r="B2479" t="str">
            <v>WEEKDAY</v>
          </cell>
          <cell r="C2479">
            <v>531</v>
          </cell>
          <cell r="D2479">
            <v>104390</v>
          </cell>
          <cell r="E2479" t="str">
            <v>ALAMEDA SOUTH SHORE CENTER A</v>
          </cell>
          <cell r="F2479">
            <v>47</v>
          </cell>
          <cell r="G2479">
            <v>44</v>
          </cell>
          <cell r="H2479">
            <v>91</v>
          </cell>
          <cell r="I2479">
            <v>37.757179000000001</v>
          </cell>
          <cell r="J2479">
            <v>-122.24960400000001</v>
          </cell>
          <cell r="K2479" t="str">
            <v>ALAMEDA</v>
          </cell>
          <cell r="L2479" t="str">
            <v>ALAMEDA</v>
          </cell>
          <cell r="M2479">
            <v>3</v>
          </cell>
        </row>
        <row r="2480">
          <cell r="A2480">
            <v>53466</v>
          </cell>
          <cell r="B2480" t="str">
            <v>WEEKDAY</v>
          </cell>
          <cell r="C2480">
            <v>2622</v>
          </cell>
          <cell r="D2480">
            <v>104400</v>
          </cell>
          <cell r="E2480" t="str">
            <v>ENCINAL AV &amp; VERSAILLES AV</v>
          </cell>
          <cell r="F2480">
            <v>8</v>
          </cell>
          <cell r="G2480">
            <v>2</v>
          </cell>
          <cell r="H2480">
            <v>10</v>
          </cell>
          <cell r="I2480">
            <v>37.759397</v>
          </cell>
          <cell r="J2480">
            <v>-122.238601</v>
          </cell>
          <cell r="K2480" t="str">
            <v>ALAMEDA</v>
          </cell>
          <cell r="L2480" t="str">
            <v>ALAMEDA</v>
          </cell>
          <cell r="M2480">
            <v>3</v>
          </cell>
        </row>
        <row r="2481">
          <cell r="A2481">
            <v>55049</v>
          </cell>
          <cell r="B2481" t="str">
            <v>WEEKDAY</v>
          </cell>
          <cell r="C2481">
            <v>2286</v>
          </cell>
          <cell r="D2481">
            <v>104450</v>
          </cell>
          <cell r="E2481" t="str">
            <v>MECARTNEY RD &amp; ISLAND DR</v>
          </cell>
          <cell r="F2481">
            <v>2</v>
          </cell>
          <cell r="G2481">
            <v>11</v>
          </cell>
          <cell r="H2481">
            <v>14</v>
          </cell>
          <cell r="I2481">
            <v>37.735500000000002</v>
          </cell>
          <cell r="J2481">
            <v>-122.239519</v>
          </cell>
          <cell r="K2481" t="str">
            <v>ALAMEDA</v>
          </cell>
          <cell r="L2481" t="str">
            <v>ALAMEDA</v>
          </cell>
          <cell r="M2481">
            <v>3</v>
          </cell>
        </row>
        <row r="2482">
          <cell r="A2482">
            <v>58677</v>
          </cell>
          <cell r="B2482" t="str">
            <v>WEEKDAY</v>
          </cell>
          <cell r="C2482">
            <v>520</v>
          </cell>
          <cell r="D2482">
            <v>104460</v>
          </cell>
          <cell r="E2482" t="str">
            <v>BROADWAY &amp; BLANDING AV</v>
          </cell>
          <cell r="F2482">
            <v>58</v>
          </cell>
          <cell r="G2482">
            <v>34</v>
          </cell>
          <cell r="H2482">
            <v>92</v>
          </cell>
          <cell r="I2482">
            <v>37.768588000000001</v>
          </cell>
          <cell r="J2482">
            <v>-122.234196</v>
          </cell>
          <cell r="K2482" t="str">
            <v>ALAMEDA</v>
          </cell>
          <cell r="L2482" t="str">
            <v>ALAMEDA</v>
          </cell>
          <cell r="M2482">
            <v>3</v>
          </cell>
        </row>
        <row r="2483">
          <cell r="A2483">
            <v>58754</v>
          </cell>
          <cell r="B2483" t="str">
            <v>WEEKDAY</v>
          </cell>
          <cell r="C2483">
            <v>3062</v>
          </cell>
          <cell r="D2483">
            <v>104470</v>
          </cell>
          <cell r="E2483" t="str">
            <v>MAITLAND DR &amp; FITCHBURG AV</v>
          </cell>
          <cell r="F2483">
            <v>6</v>
          </cell>
          <cell r="G2483">
            <v>1</v>
          </cell>
          <cell r="H2483">
            <v>7</v>
          </cell>
          <cell r="I2483">
            <v>37.731020000000001</v>
          </cell>
          <cell r="J2483">
            <v>-122.231734</v>
          </cell>
          <cell r="K2483" t="str">
            <v>ALAMEDA</v>
          </cell>
          <cell r="L2483" t="str">
            <v>ALAMEDA</v>
          </cell>
          <cell r="M2483">
            <v>3</v>
          </cell>
        </row>
        <row r="2484">
          <cell r="A2484">
            <v>50578</v>
          </cell>
          <cell r="B2484" t="str">
            <v>WEEKDAY</v>
          </cell>
          <cell r="C2484">
            <v>3083</v>
          </cell>
          <cell r="D2484">
            <v>104480</v>
          </cell>
          <cell r="E2484" t="str">
            <v>MAITLAND DR &amp; FITCHBURG AV</v>
          </cell>
          <cell r="F2484">
            <v>1</v>
          </cell>
          <cell r="G2484">
            <v>6</v>
          </cell>
          <cell r="H2484">
            <v>7</v>
          </cell>
          <cell r="I2484">
            <v>37.730801999999997</v>
          </cell>
          <cell r="J2484">
            <v>-122.231734</v>
          </cell>
          <cell r="K2484" t="str">
            <v>ALAMEDA</v>
          </cell>
          <cell r="L2484" t="str">
            <v>ALAMEDA</v>
          </cell>
          <cell r="M2484">
            <v>3</v>
          </cell>
        </row>
        <row r="2485">
          <cell r="A2485">
            <v>53545</v>
          </cell>
          <cell r="B2485" t="str">
            <v>WEEKDAY</v>
          </cell>
          <cell r="C2485">
            <v>4885</v>
          </cell>
          <cell r="D2485">
            <v>104510</v>
          </cell>
          <cell r="E2485" t="str">
            <v>CENTRAL AV &amp; PACIFIC AV</v>
          </cell>
          <cell r="F2485">
            <v>0</v>
          </cell>
          <cell r="G2485">
            <v>0</v>
          </cell>
          <cell r="H2485">
            <v>0</v>
          </cell>
          <cell r="I2485">
            <v>37.775700000000001</v>
          </cell>
          <cell r="J2485">
            <v>-122.29115</v>
          </cell>
          <cell r="K2485" t="str">
            <v>ALAMEDA</v>
          </cell>
          <cell r="L2485" t="str">
            <v>ALAMEDA</v>
          </cell>
          <cell r="M2485">
            <v>3</v>
          </cell>
        </row>
        <row r="2486">
          <cell r="A2486">
            <v>51615</v>
          </cell>
          <cell r="B2486" t="str">
            <v>WEEKDAY</v>
          </cell>
          <cell r="C2486">
            <v>1637</v>
          </cell>
          <cell r="D2486">
            <v>104530</v>
          </cell>
          <cell r="E2486" t="str">
            <v>CENTRAL AV &amp; 3RD ST</v>
          </cell>
          <cell r="F2486">
            <v>11</v>
          </cell>
          <cell r="G2486">
            <v>13</v>
          </cell>
          <cell r="H2486">
            <v>24</v>
          </cell>
          <cell r="I2486">
            <v>37.773218999999997</v>
          </cell>
          <cell r="J2486">
            <v>-122.28876200000001</v>
          </cell>
          <cell r="K2486" t="str">
            <v>ALAMEDA</v>
          </cell>
          <cell r="L2486" t="str">
            <v>ALAMEDA</v>
          </cell>
          <cell r="M2486">
            <v>3</v>
          </cell>
        </row>
        <row r="2487">
          <cell r="A2487">
            <v>56512</v>
          </cell>
          <cell r="B2487" t="str">
            <v>WEEKDAY</v>
          </cell>
          <cell r="C2487">
            <v>1313</v>
          </cell>
          <cell r="D2487">
            <v>104570</v>
          </cell>
          <cell r="E2487" t="str">
            <v>PACIFIC AV &amp; 3RD ST</v>
          </cell>
          <cell r="F2487">
            <v>30</v>
          </cell>
          <cell r="G2487">
            <v>2</v>
          </cell>
          <cell r="H2487">
            <v>32</v>
          </cell>
          <cell r="I2487">
            <v>37.776342</v>
          </cell>
          <cell r="J2487">
            <v>-122.287755</v>
          </cell>
          <cell r="K2487" t="str">
            <v>ALAMEDA</v>
          </cell>
          <cell r="L2487" t="str">
            <v>ALAMEDA</v>
          </cell>
          <cell r="M2487">
            <v>3</v>
          </cell>
        </row>
        <row r="2488">
          <cell r="A2488">
            <v>52578</v>
          </cell>
          <cell r="B2488" t="str">
            <v>WEEKDAY</v>
          </cell>
          <cell r="C2488">
            <v>2428</v>
          </cell>
          <cell r="D2488">
            <v>104590</v>
          </cell>
          <cell r="E2488" t="str">
            <v>PACIFIC AV &amp; CENTRAL AV</v>
          </cell>
          <cell r="F2488">
            <v>10</v>
          </cell>
          <cell r="G2488">
            <v>2</v>
          </cell>
          <cell r="H2488">
            <v>12</v>
          </cell>
          <cell r="I2488">
            <v>37.776417000000002</v>
          </cell>
          <cell r="J2488">
            <v>-122.290775</v>
          </cell>
          <cell r="K2488" t="str">
            <v>ALAMEDA</v>
          </cell>
          <cell r="L2488" t="str">
            <v>ALAMEDA</v>
          </cell>
          <cell r="M2488">
            <v>3</v>
          </cell>
        </row>
        <row r="2489">
          <cell r="A2489">
            <v>59400</v>
          </cell>
          <cell r="B2489" t="str">
            <v>WEEKDAY</v>
          </cell>
          <cell r="C2489">
            <v>225</v>
          </cell>
          <cell r="D2489">
            <v>104600</v>
          </cell>
          <cell r="E2489" t="str">
            <v>WEBSTER ST &amp; ATLANTIC AV</v>
          </cell>
          <cell r="F2489">
            <v>124</v>
          </cell>
          <cell r="G2489">
            <v>79</v>
          </cell>
          <cell r="H2489">
            <v>203</v>
          </cell>
          <cell r="I2489">
            <v>37.780180999999999</v>
          </cell>
          <cell r="J2489">
            <v>-122.276388</v>
          </cell>
          <cell r="K2489" t="str">
            <v>ALAMEDA</v>
          </cell>
          <cell r="L2489" t="str">
            <v>ALAMEDA</v>
          </cell>
          <cell r="M2489">
            <v>3</v>
          </cell>
        </row>
        <row r="2490">
          <cell r="A2490">
            <v>55858</v>
          </cell>
          <cell r="B2490" t="str">
            <v>WEEKDAY</v>
          </cell>
          <cell r="C2490">
            <v>1711</v>
          </cell>
          <cell r="D2490">
            <v>104700</v>
          </cell>
          <cell r="E2490" t="str">
            <v>MECARTNEY RD &amp; BELMONT PLACE</v>
          </cell>
          <cell r="F2490">
            <v>5</v>
          </cell>
          <cell r="G2490">
            <v>17</v>
          </cell>
          <cell r="H2490">
            <v>22</v>
          </cell>
          <cell r="I2490">
            <v>37.736010999999998</v>
          </cell>
          <cell r="J2490">
            <v>-122.24197700000001</v>
          </cell>
          <cell r="K2490" t="str">
            <v>ALAMEDA</v>
          </cell>
          <cell r="L2490" t="str">
            <v>ALAMEDA</v>
          </cell>
          <cell r="M2490">
            <v>3</v>
          </cell>
        </row>
        <row r="2491">
          <cell r="A2491">
            <v>50251</v>
          </cell>
          <cell r="B2491" t="str">
            <v>WEEKDAY</v>
          </cell>
          <cell r="C2491">
            <v>1276</v>
          </cell>
          <cell r="D2491">
            <v>104740</v>
          </cell>
          <cell r="E2491" t="str">
            <v>W MIDWAY AV &amp; PAN AM WAY</v>
          </cell>
          <cell r="F2491">
            <v>4</v>
          </cell>
          <cell r="G2491">
            <v>30</v>
          </cell>
          <cell r="H2491">
            <v>33</v>
          </cell>
          <cell r="I2491">
            <v>37.785544999999999</v>
          </cell>
          <cell r="J2491">
            <v>-122.297962</v>
          </cell>
          <cell r="K2491" t="str">
            <v>ALAMEDA</v>
          </cell>
          <cell r="L2491" t="str">
            <v>ALAMEDA</v>
          </cell>
          <cell r="M2491">
            <v>3</v>
          </cell>
        </row>
        <row r="2492">
          <cell r="A2492">
            <v>50259</v>
          </cell>
          <cell r="B2492" t="str">
            <v>WEEKDAY</v>
          </cell>
          <cell r="C2492">
            <v>1029</v>
          </cell>
          <cell r="D2492">
            <v>104780</v>
          </cell>
          <cell r="E2492" t="str">
            <v>W MIDWAY AV &amp; ORION ST</v>
          </cell>
          <cell r="F2492">
            <v>40</v>
          </cell>
          <cell r="G2492">
            <v>2</v>
          </cell>
          <cell r="H2492">
            <v>42</v>
          </cell>
          <cell r="I2492">
            <v>37.785010999999997</v>
          </cell>
          <cell r="J2492">
            <v>-122.29442400000001</v>
          </cell>
          <cell r="K2492" t="str">
            <v>ALAMEDA</v>
          </cell>
          <cell r="L2492" t="str">
            <v>ALAMEDA</v>
          </cell>
          <cell r="M2492">
            <v>3</v>
          </cell>
        </row>
        <row r="2493">
          <cell r="A2493">
            <v>50541</v>
          </cell>
          <cell r="B2493" t="str">
            <v>WEEKDAY</v>
          </cell>
          <cell r="C2493">
            <v>186</v>
          </cell>
          <cell r="D2493">
            <v>104790</v>
          </cell>
          <cell r="E2493" t="str">
            <v>WEBSTER ST &amp; WILLIE STARGELL</v>
          </cell>
          <cell r="F2493">
            <v>91</v>
          </cell>
          <cell r="G2493">
            <v>144</v>
          </cell>
          <cell r="H2493">
            <v>235</v>
          </cell>
          <cell r="I2493">
            <v>37.782986000000001</v>
          </cell>
          <cell r="J2493">
            <v>-122.27686799999999</v>
          </cell>
          <cell r="K2493" t="str">
            <v>ALAMEDA</v>
          </cell>
          <cell r="L2493" t="str">
            <v>ALAMEDA</v>
          </cell>
          <cell r="M2493">
            <v>3</v>
          </cell>
        </row>
        <row r="2494">
          <cell r="A2494">
            <v>50542</v>
          </cell>
          <cell r="B2494" t="str">
            <v>WEEKDAY</v>
          </cell>
          <cell r="C2494">
            <v>430</v>
          </cell>
          <cell r="D2494">
            <v>104800</v>
          </cell>
          <cell r="E2494" t="str">
            <v>WEBSTER ST &amp; WILLIE STARGELL</v>
          </cell>
          <cell r="F2494">
            <v>68</v>
          </cell>
          <cell r="G2494">
            <v>44</v>
          </cell>
          <cell r="H2494">
            <v>113</v>
          </cell>
          <cell r="I2494">
            <v>37.783169000000001</v>
          </cell>
          <cell r="J2494">
            <v>-122.276404</v>
          </cell>
          <cell r="K2494" t="str">
            <v>ALAMEDA</v>
          </cell>
          <cell r="L2494" t="str">
            <v>ALAMEDA</v>
          </cell>
          <cell r="M2494">
            <v>3</v>
          </cell>
        </row>
        <row r="2495">
          <cell r="A2495">
            <v>50612</v>
          </cell>
          <cell r="B2495" t="str">
            <v>WEEKDAY</v>
          </cell>
          <cell r="C2495">
            <v>2017</v>
          </cell>
          <cell r="D2495">
            <v>104810</v>
          </cell>
          <cell r="E2495" t="str">
            <v>MARINER SQ LOOP &amp; WILLIE STA</v>
          </cell>
          <cell r="F2495">
            <v>3</v>
          </cell>
          <cell r="G2495">
            <v>14</v>
          </cell>
          <cell r="H2495">
            <v>17</v>
          </cell>
          <cell r="I2495">
            <v>37.785082000000003</v>
          </cell>
          <cell r="J2495">
            <v>-122.27804399999999</v>
          </cell>
          <cell r="K2495" t="str">
            <v>ALAMEDA</v>
          </cell>
          <cell r="L2495" t="str">
            <v>ALAMEDA</v>
          </cell>
          <cell r="M2495">
            <v>3</v>
          </cell>
        </row>
        <row r="2496">
          <cell r="A2496">
            <v>53326</v>
          </cell>
          <cell r="B2496" t="str">
            <v>WEEKDAY</v>
          </cell>
          <cell r="C2496">
            <v>4308</v>
          </cell>
          <cell r="D2496">
            <v>1000010</v>
          </cell>
          <cell r="E2496" t="str">
            <v>104TH AV &amp; BIRCH ST</v>
          </cell>
          <cell r="F2496">
            <v>1</v>
          </cell>
          <cell r="G2496">
            <v>0</v>
          </cell>
          <cell r="H2496">
            <v>2</v>
          </cell>
          <cell r="I2496">
            <v>37.741619999999998</v>
          </cell>
          <cell r="J2496">
            <v>-122.162054</v>
          </cell>
          <cell r="K2496" t="str">
            <v>OAKLAND</v>
          </cell>
          <cell r="L2496" t="str">
            <v>ALAMEDA</v>
          </cell>
          <cell r="M2496">
            <v>3</v>
          </cell>
        </row>
        <row r="2497">
          <cell r="A2497">
            <v>53540</v>
          </cell>
          <cell r="B2497" t="str">
            <v>WEEKDAY</v>
          </cell>
          <cell r="C2497">
            <v>3912</v>
          </cell>
          <cell r="D2497">
            <v>1000020</v>
          </cell>
          <cell r="E2497" t="str">
            <v>104TH AV &amp; BIRCH ST</v>
          </cell>
          <cell r="F2497">
            <v>1</v>
          </cell>
          <cell r="G2497">
            <v>2</v>
          </cell>
          <cell r="H2497">
            <v>3</v>
          </cell>
          <cell r="I2497">
            <v>37.741522000000003</v>
          </cell>
          <cell r="J2497">
            <v>-122.16193199999999</v>
          </cell>
          <cell r="K2497" t="str">
            <v>OAKLAND</v>
          </cell>
          <cell r="L2497" t="str">
            <v>ALAMEDA</v>
          </cell>
          <cell r="M2497">
            <v>3</v>
          </cell>
        </row>
        <row r="2498">
          <cell r="A2498">
            <v>55206</v>
          </cell>
          <cell r="B2498" t="str">
            <v>WEEKDAY</v>
          </cell>
          <cell r="C2498">
            <v>3355</v>
          </cell>
          <cell r="D2498">
            <v>1000030</v>
          </cell>
          <cell r="E2498" t="str">
            <v>104TH AV &amp; PLYMOUTH ST</v>
          </cell>
          <cell r="F2498">
            <v>1</v>
          </cell>
          <cell r="G2498">
            <v>4</v>
          </cell>
          <cell r="H2498">
            <v>5</v>
          </cell>
          <cell r="I2498">
            <v>37.740890999999998</v>
          </cell>
          <cell r="J2498">
            <v>-122.16466200000001</v>
          </cell>
          <cell r="K2498" t="str">
            <v>OAKLAND</v>
          </cell>
          <cell r="L2498" t="str">
            <v>ALAMEDA</v>
          </cell>
          <cell r="M2498">
            <v>3</v>
          </cell>
        </row>
        <row r="2499">
          <cell r="A2499">
            <v>51187</v>
          </cell>
          <cell r="B2499" t="str">
            <v>WEEKDAY</v>
          </cell>
          <cell r="C2499">
            <v>3006</v>
          </cell>
          <cell r="D2499">
            <v>1000040</v>
          </cell>
          <cell r="E2499" t="str">
            <v>104TH AV &amp; PLYMOUTH ST</v>
          </cell>
          <cell r="F2499">
            <v>5</v>
          </cell>
          <cell r="G2499">
            <v>2</v>
          </cell>
          <cell r="H2499">
            <v>7</v>
          </cell>
          <cell r="I2499">
            <v>37.741056</v>
          </cell>
          <cell r="J2499">
            <v>-122.16448</v>
          </cell>
          <cell r="K2499" t="str">
            <v>OAKLAND</v>
          </cell>
          <cell r="L2499" t="str">
            <v>ALAMEDA</v>
          </cell>
          <cell r="M2499">
            <v>3</v>
          </cell>
        </row>
        <row r="2500">
          <cell r="A2500">
            <v>51989</v>
          </cell>
          <cell r="B2500" t="str">
            <v>WEEKDAY</v>
          </cell>
          <cell r="C2500">
            <v>3754</v>
          </cell>
          <cell r="D2500">
            <v>1000050</v>
          </cell>
          <cell r="E2500" t="str">
            <v>104TH AV &amp; SUNNYSIDE ST</v>
          </cell>
          <cell r="F2500">
            <v>1</v>
          </cell>
          <cell r="G2500">
            <v>3</v>
          </cell>
          <cell r="H2500">
            <v>3</v>
          </cell>
          <cell r="I2500">
            <v>37.742080999999999</v>
          </cell>
          <cell r="J2500">
            <v>-122.159402</v>
          </cell>
          <cell r="K2500" t="str">
            <v>OAKLAND</v>
          </cell>
          <cell r="L2500" t="str">
            <v>ALAMEDA</v>
          </cell>
          <cell r="M2500">
            <v>3</v>
          </cell>
        </row>
        <row r="2501">
          <cell r="A2501">
            <v>59151</v>
          </cell>
          <cell r="B2501" t="str">
            <v>WEEKDAY</v>
          </cell>
          <cell r="C2501">
            <v>3429</v>
          </cell>
          <cell r="D2501">
            <v>1000060</v>
          </cell>
          <cell r="E2501" t="str">
            <v>104TH AV &amp; SUNNYSIDE ST</v>
          </cell>
          <cell r="F2501">
            <v>4</v>
          </cell>
          <cell r="G2501">
            <v>1</v>
          </cell>
          <cell r="H2501">
            <v>5</v>
          </cell>
          <cell r="I2501">
            <v>37.742185999999997</v>
          </cell>
          <cell r="J2501">
            <v>-122.159611</v>
          </cell>
          <cell r="K2501" t="str">
            <v>OAKLAND</v>
          </cell>
          <cell r="L2501" t="str">
            <v>ALAMEDA</v>
          </cell>
          <cell r="M2501">
            <v>3</v>
          </cell>
        </row>
        <row r="2502">
          <cell r="A2502">
            <v>59159</v>
          </cell>
          <cell r="B2502" t="str">
            <v>WEEKDAY</v>
          </cell>
          <cell r="C2502">
            <v>2399</v>
          </cell>
          <cell r="D2502">
            <v>1000070</v>
          </cell>
          <cell r="E2502" t="str">
            <v>105TH AV &amp; E ST</v>
          </cell>
          <cell r="F2502">
            <v>6</v>
          </cell>
          <cell r="G2502">
            <v>7</v>
          </cell>
          <cell r="H2502">
            <v>12</v>
          </cell>
          <cell r="I2502">
            <v>37.736567000000001</v>
          </cell>
          <cell r="J2502">
            <v>-122.172658</v>
          </cell>
          <cell r="K2502" t="str">
            <v>OAKLAND</v>
          </cell>
          <cell r="L2502" t="str">
            <v>ALAMEDA</v>
          </cell>
          <cell r="M2502">
            <v>3</v>
          </cell>
        </row>
        <row r="2503">
          <cell r="A2503">
            <v>51451</v>
          </cell>
          <cell r="B2503" t="str">
            <v>WEEKDAY</v>
          </cell>
          <cell r="C2503">
            <v>2422</v>
          </cell>
          <cell r="D2503">
            <v>1000080</v>
          </cell>
          <cell r="E2503" t="str">
            <v>105TH AV &amp; E ST</v>
          </cell>
          <cell r="F2503">
            <v>6</v>
          </cell>
          <cell r="G2503">
            <v>6</v>
          </cell>
          <cell r="H2503">
            <v>12</v>
          </cell>
          <cell r="I2503">
            <v>37.736334999999997</v>
          </cell>
          <cell r="J2503">
            <v>-122.172769</v>
          </cell>
          <cell r="K2503" t="str">
            <v>OAKLAND</v>
          </cell>
          <cell r="L2503" t="str">
            <v>ALAMEDA</v>
          </cell>
          <cell r="M2503">
            <v>3</v>
          </cell>
        </row>
        <row r="2504">
          <cell r="A2504">
            <v>54020</v>
          </cell>
          <cell r="B2504" t="str">
            <v>WEEKDAY</v>
          </cell>
          <cell r="C2504">
            <v>1817</v>
          </cell>
          <cell r="D2504">
            <v>1000090</v>
          </cell>
          <cell r="E2504" t="str">
            <v>105TH AV &amp; EDES AV</v>
          </cell>
          <cell r="F2504">
            <v>6</v>
          </cell>
          <cell r="G2504">
            <v>14</v>
          </cell>
          <cell r="H2504">
            <v>21</v>
          </cell>
          <cell r="I2504">
            <v>37.733457000000001</v>
          </cell>
          <cell r="J2504">
            <v>-122.178259</v>
          </cell>
          <cell r="K2504" t="str">
            <v>OAKLAND</v>
          </cell>
          <cell r="L2504" t="str">
            <v>ALAMEDA</v>
          </cell>
          <cell r="M2504">
            <v>3</v>
          </cell>
        </row>
        <row r="2505">
          <cell r="A2505">
            <v>57993</v>
          </cell>
          <cell r="B2505" t="str">
            <v>WEEKDAY</v>
          </cell>
          <cell r="C2505">
            <v>4006</v>
          </cell>
          <cell r="D2505">
            <v>1000100</v>
          </cell>
          <cell r="E2505" t="str">
            <v>105TH AV &amp; GRAFFIAN ST</v>
          </cell>
          <cell r="F2505">
            <v>1</v>
          </cell>
          <cell r="G2505">
            <v>2</v>
          </cell>
          <cell r="H2505">
            <v>2</v>
          </cell>
          <cell r="I2505">
            <v>37.738137000000002</v>
          </cell>
          <cell r="J2505">
            <v>-122.168892</v>
          </cell>
          <cell r="K2505" t="str">
            <v>OAKLAND</v>
          </cell>
          <cell r="L2505" t="str">
            <v>ALAMEDA</v>
          </cell>
          <cell r="M2505">
            <v>3</v>
          </cell>
        </row>
        <row r="2506">
          <cell r="A2506">
            <v>57996</v>
          </cell>
          <cell r="B2506" t="str">
            <v>WEEKDAY</v>
          </cell>
          <cell r="C2506">
            <v>4334</v>
          </cell>
          <cell r="D2506">
            <v>1000110</v>
          </cell>
          <cell r="E2506" t="str">
            <v>105TH AV &amp; GRAFFIAN ST</v>
          </cell>
          <cell r="F2506">
            <v>1</v>
          </cell>
          <cell r="G2506">
            <v>0</v>
          </cell>
          <cell r="H2506">
            <v>1</v>
          </cell>
          <cell r="I2506">
            <v>37.738410999999999</v>
          </cell>
          <cell r="J2506">
            <v>-122.168768</v>
          </cell>
          <cell r="K2506" t="str">
            <v>OAKLAND</v>
          </cell>
          <cell r="L2506" t="str">
            <v>ALAMEDA</v>
          </cell>
          <cell r="M2506">
            <v>3</v>
          </cell>
        </row>
        <row r="2507">
          <cell r="A2507">
            <v>58360</v>
          </cell>
          <cell r="B2507" t="str">
            <v>WEEKDAY</v>
          </cell>
          <cell r="C2507">
            <v>3311</v>
          </cell>
          <cell r="D2507">
            <v>1000130</v>
          </cell>
          <cell r="E2507" t="str">
            <v>105TH AV &amp; PONTIAC ST</v>
          </cell>
          <cell r="F2507">
            <v>1</v>
          </cell>
          <cell r="G2507">
            <v>4</v>
          </cell>
          <cell r="H2507">
            <v>6</v>
          </cell>
          <cell r="I2507">
            <v>37.738897999999999</v>
          </cell>
          <cell r="J2507">
            <v>-122.16730699999999</v>
          </cell>
          <cell r="K2507" t="str">
            <v>OAKLAND</v>
          </cell>
          <cell r="L2507" t="str">
            <v>ALAMEDA</v>
          </cell>
          <cell r="M2507">
            <v>3</v>
          </cell>
        </row>
        <row r="2508">
          <cell r="A2508">
            <v>59022</v>
          </cell>
          <cell r="B2508" t="str">
            <v>WEEKDAY</v>
          </cell>
          <cell r="C2508">
            <v>3148</v>
          </cell>
          <cell r="D2508">
            <v>1000140</v>
          </cell>
          <cell r="E2508" t="str">
            <v>105TH AV &amp; SAN LEANDRO ST</v>
          </cell>
          <cell r="F2508">
            <v>3</v>
          </cell>
          <cell r="G2508">
            <v>4</v>
          </cell>
          <cell r="H2508">
            <v>7</v>
          </cell>
          <cell r="I2508">
            <v>37.735655000000001</v>
          </cell>
          <cell r="J2508">
            <v>-122.174668</v>
          </cell>
          <cell r="K2508" t="str">
            <v>OAKLAND</v>
          </cell>
          <cell r="L2508" t="str">
            <v>ALAMEDA</v>
          </cell>
          <cell r="M2508">
            <v>3</v>
          </cell>
        </row>
        <row r="2509">
          <cell r="A2509">
            <v>59195</v>
          </cell>
          <cell r="B2509" t="str">
            <v>WEEKDAY</v>
          </cell>
          <cell r="C2509">
            <v>3215</v>
          </cell>
          <cell r="D2509">
            <v>1000150</v>
          </cell>
          <cell r="E2509" t="str">
            <v>105TH AV &amp; SAN LEANDRO ST</v>
          </cell>
          <cell r="F2509">
            <v>3</v>
          </cell>
          <cell r="G2509">
            <v>3</v>
          </cell>
          <cell r="H2509">
            <v>6</v>
          </cell>
          <cell r="I2509">
            <v>37.735472999999999</v>
          </cell>
          <cell r="J2509">
            <v>-122.174604</v>
          </cell>
          <cell r="K2509" t="str">
            <v>OAKLAND</v>
          </cell>
          <cell r="L2509" t="str">
            <v>ALAMEDA</v>
          </cell>
          <cell r="M2509">
            <v>3</v>
          </cell>
        </row>
        <row r="2510">
          <cell r="A2510">
            <v>54030</v>
          </cell>
          <cell r="B2510" t="str">
            <v>WEEKDAY</v>
          </cell>
          <cell r="C2510">
            <v>2520</v>
          </cell>
          <cell r="D2510">
            <v>1000160</v>
          </cell>
          <cell r="E2510" t="str">
            <v>106TH AV &amp; BANCROFT AV</v>
          </cell>
          <cell r="F2510">
            <v>2</v>
          </cell>
          <cell r="G2510">
            <v>10</v>
          </cell>
          <cell r="H2510">
            <v>11</v>
          </cell>
          <cell r="I2510">
            <v>37.741593000000002</v>
          </cell>
          <cell r="J2510">
            <v>-122.156499</v>
          </cell>
          <cell r="K2510" t="str">
            <v>OAKLAND</v>
          </cell>
          <cell r="L2510" t="str">
            <v>ALAMEDA</v>
          </cell>
          <cell r="M2510">
            <v>3</v>
          </cell>
        </row>
        <row r="2511">
          <cell r="A2511">
            <v>57567</v>
          </cell>
          <cell r="B2511" t="str">
            <v>WEEKDAY</v>
          </cell>
          <cell r="C2511">
            <v>2911</v>
          </cell>
          <cell r="D2511">
            <v>1000170</v>
          </cell>
          <cell r="E2511" t="str">
            <v>106TH AV &amp; BANCROFT AV</v>
          </cell>
          <cell r="F2511">
            <v>6</v>
          </cell>
          <cell r="G2511">
            <v>2</v>
          </cell>
          <cell r="H2511">
            <v>8</v>
          </cell>
          <cell r="I2511">
            <v>37.741663000000003</v>
          </cell>
          <cell r="J2511">
            <v>-122.15671500000001</v>
          </cell>
          <cell r="K2511" t="str">
            <v>OAKLAND</v>
          </cell>
          <cell r="L2511" t="str">
            <v>ALAMEDA</v>
          </cell>
          <cell r="M2511">
            <v>3</v>
          </cell>
        </row>
        <row r="2512">
          <cell r="A2512">
            <v>58840</v>
          </cell>
          <cell r="B2512" t="str">
            <v>WEEKDAY</v>
          </cell>
          <cell r="C2512">
            <v>4161</v>
          </cell>
          <cell r="D2512">
            <v>1000180</v>
          </cell>
          <cell r="E2512" t="str">
            <v>106TH AV &amp; LONGFELLOW AV</v>
          </cell>
          <cell r="F2512">
            <v>1</v>
          </cell>
          <cell r="G2512">
            <v>0</v>
          </cell>
          <cell r="H2512">
            <v>2</v>
          </cell>
          <cell r="I2512">
            <v>37.742080999999999</v>
          </cell>
          <cell r="J2512">
            <v>-122.155197</v>
          </cell>
          <cell r="K2512" t="str">
            <v>OAKLAND</v>
          </cell>
          <cell r="L2512" t="str">
            <v>ALAMEDA</v>
          </cell>
          <cell r="M2512">
            <v>3</v>
          </cell>
        </row>
        <row r="2513">
          <cell r="A2513">
            <v>58390</v>
          </cell>
          <cell r="B2513" t="str">
            <v>WEEKDAY</v>
          </cell>
          <cell r="C2513">
            <v>4170</v>
          </cell>
          <cell r="D2513">
            <v>1000200</v>
          </cell>
          <cell r="E2513" t="str">
            <v>106TH AV &amp; VOLTAIRE AV</v>
          </cell>
          <cell r="F2513">
            <v>0</v>
          </cell>
          <cell r="G2513">
            <v>2</v>
          </cell>
          <cell r="H2513">
            <v>2</v>
          </cell>
          <cell r="I2513">
            <v>37.742111999999999</v>
          </cell>
          <cell r="J2513">
            <v>-122.154659</v>
          </cell>
          <cell r="K2513" t="str">
            <v>OAKLAND</v>
          </cell>
          <cell r="L2513" t="str">
            <v>ALAMEDA</v>
          </cell>
          <cell r="M2513">
            <v>3</v>
          </cell>
        </row>
        <row r="2514">
          <cell r="A2514">
            <v>58188</v>
          </cell>
          <cell r="B2514" t="str">
            <v>WEEKDAY</v>
          </cell>
          <cell r="C2514">
            <v>1071</v>
          </cell>
          <cell r="D2514">
            <v>1001870</v>
          </cell>
          <cell r="E2514" t="str">
            <v>35TH AV &amp; ALLENDALE AV</v>
          </cell>
          <cell r="F2514">
            <v>17</v>
          </cell>
          <cell r="G2514">
            <v>24</v>
          </cell>
          <cell r="H2514">
            <v>41</v>
          </cell>
          <cell r="I2514">
            <v>37.789171000000003</v>
          </cell>
          <cell r="J2514">
            <v>-122.20848599999999</v>
          </cell>
          <cell r="K2514" t="str">
            <v>OAKLAND</v>
          </cell>
          <cell r="L2514" t="str">
            <v>ALAMEDA</v>
          </cell>
          <cell r="M2514">
            <v>3</v>
          </cell>
        </row>
        <row r="2515">
          <cell r="A2515">
            <v>59459</v>
          </cell>
          <cell r="B2515" t="str">
            <v>WEEKDAY</v>
          </cell>
          <cell r="C2515">
            <v>932</v>
          </cell>
          <cell r="D2515">
            <v>1001880</v>
          </cell>
          <cell r="E2515" t="str">
            <v>35TH AV &amp; ALLENDALE AV</v>
          </cell>
          <cell r="F2515">
            <v>17</v>
          </cell>
          <cell r="G2515">
            <v>30</v>
          </cell>
          <cell r="H2515">
            <v>47</v>
          </cell>
          <cell r="I2515">
            <v>37.789115000000002</v>
          </cell>
          <cell r="J2515">
            <v>-122.208365</v>
          </cell>
          <cell r="K2515" t="str">
            <v>OAKLAND</v>
          </cell>
          <cell r="L2515" t="str">
            <v>ALAMEDA</v>
          </cell>
          <cell r="M2515">
            <v>3</v>
          </cell>
        </row>
        <row r="2516">
          <cell r="A2516">
            <v>55269</v>
          </cell>
          <cell r="B2516" t="str">
            <v>WEEKDAY</v>
          </cell>
          <cell r="C2516">
            <v>2811</v>
          </cell>
          <cell r="D2516">
            <v>1001890</v>
          </cell>
          <cell r="E2516" t="str">
            <v>35TH AV &amp; ARIZONA ST</v>
          </cell>
          <cell r="F2516">
            <v>4</v>
          </cell>
          <cell r="G2516">
            <v>5</v>
          </cell>
          <cell r="H2516">
            <v>9</v>
          </cell>
          <cell r="I2516">
            <v>37.796199999999999</v>
          </cell>
          <cell r="J2516">
            <v>-122.196736</v>
          </cell>
          <cell r="K2516" t="str">
            <v>OAKLAND</v>
          </cell>
          <cell r="L2516" t="str">
            <v>ALAMEDA</v>
          </cell>
          <cell r="M2516">
            <v>3</v>
          </cell>
        </row>
        <row r="2517">
          <cell r="A2517">
            <v>54155</v>
          </cell>
          <cell r="B2517" t="str">
            <v>WEEKDAY</v>
          </cell>
          <cell r="C2517">
            <v>990</v>
          </cell>
          <cell r="D2517">
            <v>1001900</v>
          </cell>
          <cell r="E2517" t="str">
            <v>35TH AV &amp; BROOKDALE AV</v>
          </cell>
          <cell r="F2517">
            <v>27</v>
          </cell>
          <cell r="G2517">
            <v>17</v>
          </cell>
          <cell r="H2517">
            <v>44</v>
          </cell>
          <cell r="I2517">
            <v>37.788432</v>
          </cell>
          <cell r="J2517">
            <v>-122.20975</v>
          </cell>
          <cell r="K2517" t="str">
            <v>OAKLAND</v>
          </cell>
          <cell r="L2517" t="str">
            <v>ALAMEDA</v>
          </cell>
          <cell r="M2517">
            <v>3</v>
          </cell>
        </row>
        <row r="2518">
          <cell r="A2518">
            <v>59353</v>
          </cell>
          <cell r="B2518" t="str">
            <v>WEEKDAY</v>
          </cell>
          <cell r="C2518">
            <v>2287</v>
          </cell>
          <cell r="D2518">
            <v>1001920</v>
          </cell>
          <cell r="E2518" t="str">
            <v>35TH AV &amp; CALIFORNIA ST</v>
          </cell>
          <cell r="F2518">
            <v>3</v>
          </cell>
          <cell r="G2518">
            <v>11</v>
          </cell>
          <cell r="H2518">
            <v>14</v>
          </cell>
          <cell r="I2518">
            <v>37.795521999999998</v>
          </cell>
          <cell r="J2518">
            <v>-122.197418</v>
          </cell>
          <cell r="K2518" t="str">
            <v>OAKLAND</v>
          </cell>
          <cell r="L2518" t="str">
            <v>ALAMEDA</v>
          </cell>
          <cell r="M2518">
            <v>3</v>
          </cell>
        </row>
        <row r="2519">
          <cell r="A2519">
            <v>54045</v>
          </cell>
          <cell r="B2519" t="str">
            <v>WEEKDAY</v>
          </cell>
          <cell r="C2519">
            <v>2006</v>
          </cell>
          <cell r="D2519">
            <v>1001930</v>
          </cell>
          <cell r="E2519" t="str">
            <v>35TH AV &amp; CALIFORNIA ST</v>
          </cell>
          <cell r="F2519">
            <v>9</v>
          </cell>
          <cell r="G2519">
            <v>9</v>
          </cell>
          <cell r="H2519">
            <v>18</v>
          </cell>
          <cell r="I2519">
            <v>37.795451</v>
          </cell>
          <cell r="J2519">
            <v>-122.198013</v>
          </cell>
          <cell r="K2519" t="str">
            <v>OAKLAND</v>
          </cell>
          <cell r="L2519" t="str">
            <v>ALAMEDA</v>
          </cell>
          <cell r="M2519">
            <v>3</v>
          </cell>
        </row>
        <row r="2520">
          <cell r="A2520">
            <v>50559</v>
          </cell>
          <cell r="B2520" t="str">
            <v>WEEKDAY</v>
          </cell>
          <cell r="C2520">
            <v>864</v>
          </cell>
          <cell r="D2520">
            <v>1001940</v>
          </cell>
          <cell r="E2520" t="str">
            <v>35TH AV &amp; CUSTER ST</v>
          </cell>
          <cell r="F2520">
            <v>14</v>
          </cell>
          <cell r="G2520">
            <v>36</v>
          </cell>
          <cell r="H2520">
            <v>50</v>
          </cell>
          <cell r="I2520">
            <v>37.785449</v>
          </cell>
          <cell r="J2520">
            <v>-122.214626</v>
          </cell>
          <cell r="K2520" t="str">
            <v>OAKLAND</v>
          </cell>
          <cell r="L2520" t="str">
            <v>ALAMEDA</v>
          </cell>
          <cell r="M2520">
            <v>3</v>
          </cell>
        </row>
        <row r="2521">
          <cell r="A2521">
            <v>55020</v>
          </cell>
          <cell r="B2521" t="str">
            <v>WEEKDAY</v>
          </cell>
          <cell r="C2521">
            <v>967</v>
          </cell>
          <cell r="D2521">
            <v>1001950</v>
          </cell>
          <cell r="E2521" t="str">
            <v>35TH AV &amp; DAVIS ST</v>
          </cell>
          <cell r="F2521">
            <v>21</v>
          </cell>
          <cell r="G2521">
            <v>24</v>
          </cell>
          <cell r="H2521">
            <v>45</v>
          </cell>
          <cell r="I2521">
            <v>37.785826999999998</v>
          </cell>
          <cell r="J2521">
            <v>-122.21420500000001</v>
          </cell>
          <cell r="K2521" t="str">
            <v>OAKLAND</v>
          </cell>
          <cell r="L2521" t="str">
            <v>ALAMEDA</v>
          </cell>
          <cell r="M2521">
            <v>3</v>
          </cell>
        </row>
        <row r="2522">
          <cell r="A2522">
            <v>59975</v>
          </cell>
          <cell r="B2522" t="str">
            <v>WEEKDAY</v>
          </cell>
          <cell r="C2522">
            <v>309</v>
          </cell>
          <cell r="D2522">
            <v>1002040</v>
          </cell>
          <cell r="E2522" t="str">
            <v>35TH AV &amp; FOOTHILL BLVD</v>
          </cell>
          <cell r="F2522">
            <v>16</v>
          </cell>
          <cell r="G2522">
            <v>131</v>
          </cell>
          <cell r="H2522">
            <v>147</v>
          </cell>
          <cell r="I2522">
            <v>37.782522</v>
          </cell>
          <cell r="J2522">
            <v>-122.218861</v>
          </cell>
          <cell r="K2522" t="str">
            <v>OAKLAND</v>
          </cell>
          <cell r="L2522" t="str">
            <v>ALAMEDA</v>
          </cell>
          <cell r="M2522">
            <v>3</v>
          </cell>
        </row>
        <row r="2523">
          <cell r="A2523">
            <v>58878</v>
          </cell>
          <cell r="B2523" t="str">
            <v>WEEKDAY</v>
          </cell>
          <cell r="C2523">
            <v>823</v>
          </cell>
          <cell r="D2523">
            <v>1002060</v>
          </cell>
          <cell r="E2523" t="str">
            <v>35TH AV &amp; GALINDO ST</v>
          </cell>
          <cell r="F2523">
            <v>26</v>
          </cell>
          <cell r="G2523">
            <v>27</v>
          </cell>
          <cell r="H2523">
            <v>53</v>
          </cell>
          <cell r="I2523">
            <v>37.784461</v>
          </cell>
          <cell r="J2523">
            <v>-122.21648999999999</v>
          </cell>
          <cell r="K2523" t="str">
            <v>OAKLAND</v>
          </cell>
          <cell r="L2523" t="str">
            <v>ALAMEDA</v>
          </cell>
          <cell r="M2523">
            <v>3</v>
          </cell>
        </row>
        <row r="2524">
          <cell r="A2524">
            <v>52258</v>
          </cell>
          <cell r="B2524" t="str">
            <v>WEEKDAY</v>
          </cell>
          <cell r="C2524">
            <v>876</v>
          </cell>
          <cell r="D2524">
            <v>1002070</v>
          </cell>
          <cell r="E2524" t="str">
            <v>35TH AV &amp; GALINDO ST</v>
          </cell>
          <cell r="F2524">
            <v>25</v>
          </cell>
          <cell r="G2524">
            <v>25</v>
          </cell>
          <cell r="H2524">
            <v>50</v>
          </cell>
          <cell r="I2524">
            <v>37.784325000000003</v>
          </cell>
          <cell r="J2524">
            <v>-122.216511</v>
          </cell>
          <cell r="K2524" t="str">
            <v>OAKLAND</v>
          </cell>
          <cell r="L2524" t="str">
            <v>ALAMEDA</v>
          </cell>
          <cell r="M2524">
            <v>3</v>
          </cell>
        </row>
        <row r="2525">
          <cell r="A2525">
            <v>56140</v>
          </cell>
          <cell r="B2525" t="str">
            <v>WEEKDAY</v>
          </cell>
          <cell r="C2525">
            <v>3157</v>
          </cell>
          <cell r="D2525">
            <v>1002100</v>
          </cell>
          <cell r="E2525" t="str">
            <v>35TH AV &amp; JORDAN RD</v>
          </cell>
          <cell r="F2525">
            <v>2</v>
          </cell>
          <cell r="G2525">
            <v>4</v>
          </cell>
          <cell r="H2525">
            <v>7</v>
          </cell>
          <cell r="I2525">
            <v>37.798766000000001</v>
          </cell>
          <cell r="J2525">
            <v>-122.191858</v>
          </cell>
          <cell r="K2525" t="str">
            <v>OAKLAND</v>
          </cell>
          <cell r="L2525" t="str">
            <v>ALAMEDA</v>
          </cell>
          <cell r="M2525">
            <v>3</v>
          </cell>
        </row>
        <row r="2526">
          <cell r="A2526">
            <v>56240</v>
          </cell>
          <cell r="B2526" t="str">
            <v>WEEKDAY</v>
          </cell>
          <cell r="C2526">
            <v>3576</v>
          </cell>
          <cell r="D2526">
            <v>1002110</v>
          </cell>
          <cell r="E2526" t="str">
            <v>35TH AV &amp; LIBBY CT</v>
          </cell>
          <cell r="F2526">
            <v>1</v>
          </cell>
          <cell r="G2526">
            <v>4</v>
          </cell>
          <cell r="H2526">
            <v>4</v>
          </cell>
          <cell r="I2526">
            <v>37.797679000000002</v>
          </cell>
          <cell r="J2526">
            <v>-122.193544</v>
          </cell>
          <cell r="K2526" t="str">
            <v>OAKLAND</v>
          </cell>
          <cell r="L2526" t="str">
            <v>ALAMEDA</v>
          </cell>
          <cell r="M2526">
            <v>3</v>
          </cell>
        </row>
        <row r="2527">
          <cell r="A2527">
            <v>59927</v>
          </cell>
          <cell r="B2527" t="str">
            <v>WEEKDAY</v>
          </cell>
          <cell r="C2527">
            <v>4121</v>
          </cell>
          <cell r="D2527">
            <v>1002120</v>
          </cell>
          <cell r="E2527" t="str">
            <v>35TH AV &amp; LIBBY CT</v>
          </cell>
          <cell r="F2527">
            <v>1</v>
          </cell>
          <cell r="G2527">
            <v>1</v>
          </cell>
          <cell r="H2527">
            <v>2</v>
          </cell>
          <cell r="I2527">
            <v>37.797780000000003</v>
          </cell>
          <cell r="J2527">
            <v>-122.193898</v>
          </cell>
          <cell r="K2527" t="str">
            <v>OAKLAND</v>
          </cell>
          <cell r="L2527" t="str">
            <v>ALAMEDA</v>
          </cell>
          <cell r="M2527">
            <v>3</v>
          </cell>
        </row>
        <row r="2528">
          <cell r="A2528">
            <v>55688</v>
          </cell>
          <cell r="B2528" t="str">
            <v>WEEKDAY</v>
          </cell>
          <cell r="C2528">
            <v>653</v>
          </cell>
          <cell r="D2528">
            <v>1002130</v>
          </cell>
          <cell r="E2528" t="str">
            <v>35TH AV &amp; LYNDE ST</v>
          </cell>
          <cell r="F2528">
            <v>44</v>
          </cell>
          <cell r="G2528">
            <v>27</v>
          </cell>
          <cell r="H2528">
            <v>71</v>
          </cell>
          <cell r="I2528">
            <v>37.786776000000003</v>
          </cell>
          <cell r="J2528">
            <v>-122.21257</v>
          </cell>
          <cell r="K2528" t="str">
            <v>OAKLAND</v>
          </cell>
          <cell r="L2528" t="str">
            <v>ALAMEDA</v>
          </cell>
          <cell r="M2528">
            <v>3</v>
          </cell>
        </row>
        <row r="2529">
          <cell r="A2529">
            <v>54665</v>
          </cell>
          <cell r="B2529" t="str">
            <v>WEEKDAY</v>
          </cell>
          <cell r="C2529">
            <v>770</v>
          </cell>
          <cell r="D2529">
            <v>1002140</v>
          </cell>
          <cell r="E2529" t="str">
            <v>35TH AV &amp; LYNDE ST</v>
          </cell>
          <cell r="F2529">
            <v>18</v>
          </cell>
          <cell r="G2529">
            <v>40</v>
          </cell>
          <cell r="H2529">
            <v>58</v>
          </cell>
          <cell r="I2529">
            <v>37.786721999999997</v>
          </cell>
          <cell r="J2529">
            <v>-122.212459</v>
          </cell>
          <cell r="K2529" t="str">
            <v>OAKLAND</v>
          </cell>
          <cell r="L2529" t="str">
            <v>ALAMEDA</v>
          </cell>
          <cell r="M2529">
            <v>3</v>
          </cell>
        </row>
        <row r="2530">
          <cell r="A2530">
            <v>55509</v>
          </cell>
          <cell r="B2530" t="str">
            <v>WEEKDAY</v>
          </cell>
          <cell r="C2530">
            <v>234</v>
          </cell>
          <cell r="D2530">
            <v>1002150</v>
          </cell>
          <cell r="E2530" t="str">
            <v>35TH AV &amp; MACARTHUR BLVD</v>
          </cell>
          <cell r="F2530">
            <v>87</v>
          </cell>
          <cell r="G2530">
            <v>107</v>
          </cell>
          <cell r="H2530">
            <v>193</v>
          </cell>
          <cell r="I2530">
            <v>37.793954999999997</v>
          </cell>
          <cell r="J2530">
            <v>-122.200552</v>
          </cell>
          <cell r="K2530" t="str">
            <v>OAKLAND</v>
          </cell>
          <cell r="L2530" t="str">
            <v>ALAMEDA</v>
          </cell>
          <cell r="M2530">
            <v>3</v>
          </cell>
        </row>
        <row r="2531">
          <cell r="A2531">
            <v>52200</v>
          </cell>
          <cell r="B2531" t="str">
            <v>WEEKDAY</v>
          </cell>
          <cell r="C2531">
            <v>310</v>
          </cell>
          <cell r="D2531">
            <v>1002160</v>
          </cell>
          <cell r="E2531" t="str">
            <v>35TH AV &amp; MACARTHUR BLVD</v>
          </cell>
          <cell r="F2531">
            <v>48</v>
          </cell>
          <cell r="G2531">
            <v>100</v>
          </cell>
          <cell r="H2531">
            <v>147</v>
          </cell>
          <cell r="I2531">
            <v>37.793852999999999</v>
          </cell>
          <cell r="J2531">
            <v>-122.200326</v>
          </cell>
          <cell r="K2531" t="str">
            <v>OAKLAND</v>
          </cell>
          <cell r="L2531" t="str">
            <v>ALAMEDA</v>
          </cell>
          <cell r="M2531">
            <v>3</v>
          </cell>
        </row>
        <row r="2532">
          <cell r="A2532">
            <v>56255</v>
          </cell>
          <cell r="B2532" t="str">
            <v>WEEKDAY</v>
          </cell>
          <cell r="C2532">
            <v>1107</v>
          </cell>
          <cell r="D2532">
            <v>1002170</v>
          </cell>
          <cell r="E2532" t="str">
            <v>35TH AV &amp; PENNIMAN AV</v>
          </cell>
          <cell r="F2532">
            <v>22</v>
          </cell>
          <cell r="G2532">
            <v>17</v>
          </cell>
          <cell r="H2532">
            <v>39</v>
          </cell>
          <cell r="I2532">
            <v>37.790199000000001</v>
          </cell>
          <cell r="J2532">
            <v>-122.206746</v>
          </cell>
          <cell r="K2532" t="str">
            <v>OAKLAND</v>
          </cell>
          <cell r="L2532" t="str">
            <v>ALAMEDA</v>
          </cell>
          <cell r="M2532">
            <v>3</v>
          </cell>
        </row>
        <row r="2533">
          <cell r="A2533">
            <v>50606</v>
          </cell>
          <cell r="B2533" t="str">
            <v>WEEKDAY</v>
          </cell>
          <cell r="C2533">
            <v>950</v>
          </cell>
          <cell r="D2533">
            <v>1002180</v>
          </cell>
          <cell r="E2533" t="str">
            <v>35TH AV &amp; PENNIMAN AV</v>
          </cell>
          <cell r="F2533">
            <v>10</v>
          </cell>
          <cell r="G2533">
            <v>36</v>
          </cell>
          <cell r="H2533">
            <v>46</v>
          </cell>
          <cell r="I2533">
            <v>37.790182999999999</v>
          </cell>
          <cell r="J2533">
            <v>-122.206542</v>
          </cell>
          <cell r="K2533" t="str">
            <v>OAKLAND</v>
          </cell>
          <cell r="L2533" t="str">
            <v>ALAMEDA</v>
          </cell>
          <cell r="M2533">
            <v>3</v>
          </cell>
        </row>
        <row r="2534">
          <cell r="A2534">
            <v>59359</v>
          </cell>
          <cell r="B2534" t="str">
            <v>WEEKDAY</v>
          </cell>
          <cell r="C2534">
            <v>1073</v>
          </cell>
          <cell r="D2534">
            <v>1002190</v>
          </cell>
          <cell r="E2534" t="str">
            <v>35TH AV &amp; QUIGLEY ST</v>
          </cell>
          <cell r="F2534">
            <v>13</v>
          </cell>
          <cell r="G2534">
            <v>27</v>
          </cell>
          <cell r="H2534">
            <v>41</v>
          </cell>
          <cell r="I2534">
            <v>37.792481000000002</v>
          </cell>
          <cell r="J2534">
            <v>-122.202625</v>
          </cell>
          <cell r="K2534" t="str">
            <v>OAKLAND</v>
          </cell>
          <cell r="L2534" t="str">
            <v>ALAMEDA</v>
          </cell>
          <cell r="M2534">
            <v>3</v>
          </cell>
        </row>
        <row r="2535">
          <cell r="A2535">
            <v>52532</v>
          </cell>
          <cell r="B2535" t="str">
            <v>WEEKDAY</v>
          </cell>
          <cell r="C2535">
            <v>1621</v>
          </cell>
          <cell r="D2535">
            <v>1002200</v>
          </cell>
          <cell r="E2535" t="str">
            <v>35TH AV &amp; SCHOOL ST</v>
          </cell>
          <cell r="F2535">
            <v>12</v>
          </cell>
          <cell r="G2535">
            <v>12</v>
          </cell>
          <cell r="H2535">
            <v>24</v>
          </cell>
          <cell r="I2535">
            <v>37.790759000000001</v>
          </cell>
          <cell r="J2535">
            <v>-122.205776</v>
          </cell>
          <cell r="K2535" t="str">
            <v>OAKLAND</v>
          </cell>
          <cell r="L2535" t="str">
            <v>ALAMEDA</v>
          </cell>
          <cell r="M2535">
            <v>3</v>
          </cell>
        </row>
        <row r="2536">
          <cell r="A2536">
            <v>55227</v>
          </cell>
          <cell r="B2536" t="str">
            <v>WEEKDAY</v>
          </cell>
          <cell r="C2536">
            <v>546</v>
          </cell>
          <cell r="D2536">
            <v>1002210</v>
          </cell>
          <cell r="E2536" t="str">
            <v>35TH AV &amp; SUTER ST</v>
          </cell>
          <cell r="F2536">
            <v>48</v>
          </cell>
          <cell r="G2536">
            <v>38</v>
          </cell>
          <cell r="H2536">
            <v>87</v>
          </cell>
          <cell r="I2536">
            <v>37.791376999999997</v>
          </cell>
          <cell r="J2536">
            <v>-122.204714</v>
          </cell>
          <cell r="K2536" t="str">
            <v>OAKLAND</v>
          </cell>
          <cell r="L2536" t="str">
            <v>ALAMEDA</v>
          </cell>
          <cell r="M2536">
            <v>3</v>
          </cell>
        </row>
        <row r="2537">
          <cell r="A2537">
            <v>55465</v>
          </cell>
          <cell r="B2537" t="str">
            <v>WEEKDAY</v>
          </cell>
          <cell r="C2537">
            <v>707</v>
          </cell>
          <cell r="D2537">
            <v>1002220</v>
          </cell>
          <cell r="E2537" t="str">
            <v>35TH AV &amp; SUTER ST</v>
          </cell>
          <cell r="F2537">
            <v>20</v>
          </cell>
          <cell r="G2537">
            <v>45</v>
          </cell>
          <cell r="H2537">
            <v>64</v>
          </cell>
          <cell r="I2537">
            <v>37.791336999999999</v>
          </cell>
          <cell r="J2537">
            <v>-122.204567</v>
          </cell>
          <cell r="K2537" t="str">
            <v>OAKLAND</v>
          </cell>
          <cell r="L2537" t="str">
            <v>ALAMEDA</v>
          </cell>
          <cell r="M2537">
            <v>3</v>
          </cell>
        </row>
        <row r="2538">
          <cell r="A2538">
            <v>55798</v>
          </cell>
          <cell r="B2538" t="str">
            <v>WEEKDAY</v>
          </cell>
          <cell r="C2538">
            <v>2714</v>
          </cell>
          <cell r="D2538">
            <v>1002230</v>
          </cell>
          <cell r="E2538" t="str">
            <v>35TH AV &amp; VICTOR AV</v>
          </cell>
          <cell r="F2538">
            <v>5</v>
          </cell>
          <cell r="G2538">
            <v>5</v>
          </cell>
          <cell r="H2538">
            <v>10</v>
          </cell>
          <cell r="I2538">
            <v>37.798572999999998</v>
          </cell>
          <cell r="J2538">
            <v>-122.19262000000001</v>
          </cell>
          <cell r="K2538" t="str">
            <v>OAKLAND</v>
          </cell>
          <cell r="L2538" t="str">
            <v>ALAMEDA</v>
          </cell>
          <cell r="M2538">
            <v>3</v>
          </cell>
        </row>
        <row r="2539">
          <cell r="A2539">
            <v>50440</v>
          </cell>
          <cell r="B2539" t="str">
            <v>WEEKDAY</v>
          </cell>
          <cell r="C2539">
            <v>2710</v>
          </cell>
          <cell r="D2539">
            <v>1002240</v>
          </cell>
          <cell r="E2539" t="str">
            <v>35TH AV &amp; WISCONSIN ST</v>
          </cell>
          <cell r="F2539">
            <v>5</v>
          </cell>
          <cell r="G2539">
            <v>4</v>
          </cell>
          <cell r="H2539">
            <v>10</v>
          </cell>
          <cell r="I2539">
            <v>37.796728999999999</v>
          </cell>
          <cell r="J2539">
            <v>-122.195837</v>
          </cell>
          <cell r="K2539" t="str">
            <v>OAKLAND</v>
          </cell>
          <cell r="L2539" t="str">
            <v>ALAMEDA</v>
          </cell>
          <cell r="M2539">
            <v>3</v>
          </cell>
        </row>
        <row r="2540">
          <cell r="A2540">
            <v>55326</v>
          </cell>
          <cell r="B2540" t="str">
            <v>WEEKDAY</v>
          </cell>
          <cell r="C2540">
            <v>2124</v>
          </cell>
          <cell r="D2540">
            <v>1002250</v>
          </cell>
          <cell r="E2540" t="str">
            <v>35TH AV &amp; WISCONSIN ST</v>
          </cell>
          <cell r="F2540">
            <v>4</v>
          </cell>
          <cell r="G2540">
            <v>12</v>
          </cell>
          <cell r="H2540">
            <v>16</v>
          </cell>
          <cell r="I2540">
            <v>37.796604000000002</v>
          </cell>
          <cell r="J2540">
            <v>-122.195576</v>
          </cell>
          <cell r="K2540" t="str">
            <v>OAKLAND</v>
          </cell>
          <cell r="L2540" t="str">
            <v>ALAMEDA</v>
          </cell>
          <cell r="M2540">
            <v>3</v>
          </cell>
        </row>
        <row r="2541">
          <cell r="A2541">
            <v>55296</v>
          </cell>
          <cell r="B2541" t="str">
            <v>WEEKDAY</v>
          </cell>
          <cell r="C2541">
            <v>3283</v>
          </cell>
          <cell r="D2541">
            <v>1003130</v>
          </cell>
          <cell r="E2541" t="str">
            <v>66TH AV &amp; COLISEUM WAY</v>
          </cell>
          <cell r="F2541">
            <v>2</v>
          </cell>
          <cell r="G2541">
            <v>4</v>
          </cell>
          <cell r="H2541">
            <v>6</v>
          </cell>
          <cell r="I2541">
            <v>37.755189999999999</v>
          </cell>
          <cell r="J2541">
            <v>-122.205232</v>
          </cell>
          <cell r="K2541" t="str">
            <v>OAKLAND</v>
          </cell>
          <cell r="L2541" t="str">
            <v>ALAMEDA</v>
          </cell>
          <cell r="M2541">
            <v>3</v>
          </cell>
        </row>
        <row r="2542">
          <cell r="A2542">
            <v>56452</v>
          </cell>
          <cell r="B2542" t="str">
            <v>WEEKDAY</v>
          </cell>
          <cell r="C2542">
            <v>3096</v>
          </cell>
          <cell r="D2542">
            <v>1003140</v>
          </cell>
          <cell r="E2542" t="str">
            <v>66TH AV &amp; COLISEUM WAY</v>
          </cell>
          <cell r="F2542">
            <v>3</v>
          </cell>
          <cell r="G2542">
            <v>4</v>
          </cell>
          <cell r="H2542">
            <v>7</v>
          </cell>
          <cell r="I2542">
            <v>37.755056000000003</v>
          </cell>
          <cell r="J2542">
            <v>-122.204965</v>
          </cell>
          <cell r="K2542" t="str">
            <v>OAKLAND</v>
          </cell>
          <cell r="L2542" t="str">
            <v>ALAMEDA</v>
          </cell>
          <cell r="M2542">
            <v>3</v>
          </cell>
        </row>
        <row r="2543">
          <cell r="A2543">
            <v>57572</v>
          </cell>
          <cell r="B2543" t="str">
            <v>WEEKDAY</v>
          </cell>
          <cell r="C2543">
            <v>1226</v>
          </cell>
          <cell r="D2543">
            <v>1003150</v>
          </cell>
          <cell r="E2543" t="str">
            <v>66TH AV &amp; SAN LEANDRO ST</v>
          </cell>
          <cell r="F2543">
            <v>27</v>
          </cell>
          <cell r="G2543">
            <v>8</v>
          </cell>
          <cell r="H2543">
            <v>35</v>
          </cell>
          <cell r="I2543">
            <v>37.756538999999997</v>
          </cell>
          <cell r="J2543">
            <v>-122.200941</v>
          </cell>
          <cell r="K2543" t="str">
            <v>OAKLAND</v>
          </cell>
          <cell r="L2543" t="str">
            <v>ALAMEDA</v>
          </cell>
          <cell r="M2543">
            <v>3</v>
          </cell>
        </row>
        <row r="2544">
          <cell r="A2544">
            <v>55856</v>
          </cell>
          <cell r="B2544" t="str">
            <v>WEEKDAY</v>
          </cell>
          <cell r="C2544">
            <v>2245</v>
          </cell>
          <cell r="D2544">
            <v>1003160</v>
          </cell>
          <cell r="E2544" t="str">
            <v>71ST AV &amp; HAWLEY ST</v>
          </cell>
          <cell r="F2544">
            <v>10</v>
          </cell>
          <cell r="G2544">
            <v>4</v>
          </cell>
          <cell r="H2544">
            <v>14</v>
          </cell>
          <cell r="I2544">
            <v>37.755490000000002</v>
          </cell>
          <cell r="J2544">
            <v>-122.195469</v>
          </cell>
          <cell r="K2544" t="str">
            <v>OAKLAND</v>
          </cell>
          <cell r="L2544" t="str">
            <v>ALAMEDA</v>
          </cell>
          <cell r="M2544">
            <v>3</v>
          </cell>
        </row>
        <row r="2545">
          <cell r="A2545">
            <v>59971</v>
          </cell>
          <cell r="B2545" t="str">
            <v>WEEKDAY</v>
          </cell>
          <cell r="C2545">
            <v>1267</v>
          </cell>
          <cell r="D2545">
            <v>1003170</v>
          </cell>
          <cell r="E2545" t="str">
            <v>71ST AV &amp; HAWLEY ST</v>
          </cell>
          <cell r="F2545">
            <v>6</v>
          </cell>
          <cell r="G2545">
            <v>28</v>
          </cell>
          <cell r="H2545">
            <v>34</v>
          </cell>
          <cell r="I2545">
            <v>37.755718999999999</v>
          </cell>
          <cell r="J2545">
            <v>-122.195391</v>
          </cell>
          <cell r="K2545" t="str">
            <v>OAKLAND</v>
          </cell>
          <cell r="L2545" t="str">
            <v>ALAMEDA</v>
          </cell>
          <cell r="M2545">
            <v>3</v>
          </cell>
        </row>
        <row r="2546">
          <cell r="A2546">
            <v>57155</v>
          </cell>
          <cell r="B2546" t="str">
            <v>WEEKDAY</v>
          </cell>
          <cell r="C2546">
            <v>2170</v>
          </cell>
          <cell r="D2546">
            <v>1003180</v>
          </cell>
          <cell r="E2546" t="str">
            <v>71ST AV &amp; SNELL ST</v>
          </cell>
          <cell r="F2546">
            <v>11</v>
          </cell>
          <cell r="G2546">
            <v>5</v>
          </cell>
          <cell r="H2546">
            <v>15</v>
          </cell>
          <cell r="I2546">
            <v>37.754662000000003</v>
          </cell>
          <cell r="J2546">
            <v>-122.196901</v>
          </cell>
          <cell r="K2546" t="str">
            <v>OAKLAND</v>
          </cell>
          <cell r="L2546" t="str">
            <v>ALAMEDA</v>
          </cell>
          <cell r="M2546">
            <v>3</v>
          </cell>
        </row>
        <row r="2547">
          <cell r="A2547">
            <v>53559</v>
          </cell>
          <cell r="B2547" t="str">
            <v>WEEKDAY</v>
          </cell>
          <cell r="C2547">
            <v>2489</v>
          </cell>
          <cell r="D2547">
            <v>1003190</v>
          </cell>
          <cell r="E2547" t="str">
            <v>71ST AV &amp; SPENCER ST</v>
          </cell>
          <cell r="F2547">
            <v>6</v>
          </cell>
          <cell r="G2547">
            <v>6</v>
          </cell>
          <cell r="H2547">
            <v>12</v>
          </cell>
          <cell r="I2547">
            <v>37.756582999999999</v>
          </cell>
          <cell r="J2547">
            <v>-122.193613</v>
          </cell>
          <cell r="K2547" t="str">
            <v>OAKLAND</v>
          </cell>
          <cell r="L2547" t="str">
            <v>ALAMEDA</v>
          </cell>
          <cell r="M2547">
            <v>3</v>
          </cell>
        </row>
        <row r="2548">
          <cell r="A2548">
            <v>54498</v>
          </cell>
          <cell r="B2548" t="str">
            <v>WEEKDAY</v>
          </cell>
          <cell r="C2548">
            <v>2853</v>
          </cell>
          <cell r="D2548">
            <v>1003200</v>
          </cell>
          <cell r="E2548" t="str">
            <v>71ST AV &amp; SPENCER ST</v>
          </cell>
          <cell r="F2548">
            <v>3</v>
          </cell>
          <cell r="G2548">
            <v>6</v>
          </cell>
          <cell r="H2548">
            <v>9</v>
          </cell>
          <cell r="I2548">
            <v>37.756636999999998</v>
          </cell>
          <cell r="J2548">
            <v>-122.193928</v>
          </cell>
          <cell r="K2548" t="str">
            <v>OAKLAND</v>
          </cell>
          <cell r="L2548" t="str">
            <v>ALAMEDA</v>
          </cell>
          <cell r="M2548">
            <v>3</v>
          </cell>
        </row>
        <row r="2549">
          <cell r="A2549">
            <v>50554</v>
          </cell>
          <cell r="B2549" t="str">
            <v>WEEKDAY</v>
          </cell>
          <cell r="C2549">
            <v>1309</v>
          </cell>
          <cell r="D2549">
            <v>1003210</v>
          </cell>
          <cell r="E2549" t="str">
            <v>73RD AV &amp; ARTHUR ST</v>
          </cell>
          <cell r="F2549">
            <v>17</v>
          </cell>
          <cell r="G2549">
            <v>15</v>
          </cell>
          <cell r="H2549">
            <v>32</v>
          </cell>
          <cell r="I2549">
            <v>37.763840999999999</v>
          </cell>
          <cell r="J2549">
            <v>-122.180316</v>
          </cell>
          <cell r="K2549" t="str">
            <v>OAKLAND</v>
          </cell>
          <cell r="L2549" t="str">
            <v>ALAMEDA</v>
          </cell>
          <cell r="M2549">
            <v>3</v>
          </cell>
        </row>
        <row r="2550">
          <cell r="A2550">
            <v>57573</v>
          </cell>
          <cell r="B2550" t="str">
            <v>WEEKDAY</v>
          </cell>
          <cell r="C2550">
            <v>1002</v>
          </cell>
          <cell r="D2550">
            <v>1003220</v>
          </cell>
          <cell r="E2550" t="str">
            <v>73RD AV &amp; ARTHUR ST</v>
          </cell>
          <cell r="F2550">
            <v>11</v>
          </cell>
          <cell r="G2550">
            <v>33</v>
          </cell>
          <cell r="H2550">
            <v>44</v>
          </cell>
          <cell r="I2550">
            <v>37.763745999999998</v>
          </cell>
          <cell r="J2550">
            <v>-122.17995500000001</v>
          </cell>
          <cell r="K2550" t="str">
            <v>OAKLAND</v>
          </cell>
          <cell r="L2550" t="str">
            <v>ALAMEDA</v>
          </cell>
          <cell r="M2550">
            <v>3</v>
          </cell>
        </row>
        <row r="2551">
          <cell r="A2551">
            <v>55527</v>
          </cell>
          <cell r="B2551" t="str">
            <v>WEEKDAY</v>
          </cell>
          <cell r="C2551">
            <v>87</v>
          </cell>
          <cell r="D2551">
            <v>1003230</v>
          </cell>
          <cell r="E2551" t="str">
            <v>73RD AV &amp; BANCROFT AV</v>
          </cell>
          <cell r="F2551">
            <v>265</v>
          </cell>
          <cell r="G2551">
            <v>84</v>
          </cell>
          <cell r="H2551">
            <v>349</v>
          </cell>
          <cell r="I2551">
            <v>37.766342000000002</v>
          </cell>
          <cell r="J2551">
            <v>-122.176777</v>
          </cell>
          <cell r="K2551" t="str">
            <v>OAKLAND</v>
          </cell>
          <cell r="L2551" t="str">
            <v>ALAMEDA</v>
          </cell>
          <cell r="M2551">
            <v>3</v>
          </cell>
        </row>
        <row r="2552">
          <cell r="A2552">
            <v>55438</v>
          </cell>
          <cell r="B2552" t="str">
            <v>WEEKDAY</v>
          </cell>
          <cell r="C2552">
            <v>558</v>
          </cell>
          <cell r="D2552">
            <v>1003240</v>
          </cell>
          <cell r="E2552" t="str">
            <v>73RD AV &amp; BANCROFT AV</v>
          </cell>
          <cell r="F2552">
            <v>9</v>
          </cell>
          <cell r="G2552">
            <v>76</v>
          </cell>
          <cell r="H2552">
            <v>85</v>
          </cell>
          <cell r="I2552">
            <v>37.765658000000002</v>
          </cell>
          <cell r="J2552">
            <v>-122.177093</v>
          </cell>
          <cell r="K2552" t="str">
            <v>OAKLAND</v>
          </cell>
          <cell r="L2552" t="str">
            <v>ALAMEDA</v>
          </cell>
          <cell r="M2552">
            <v>3</v>
          </cell>
        </row>
        <row r="2553">
          <cell r="A2553">
            <v>58882</v>
          </cell>
          <cell r="B2553" t="str">
            <v>WEEKDAY</v>
          </cell>
          <cell r="C2553">
            <v>143</v>
          </cell>
          <cell r="D2553">
            <v>1003250</v>
          </cell>
          <cell r="E2553" t="str">
            <v>73RD AV &amp; INTERNATIONAL BLVD</v>
          </cell>
          <cell r="F2553">
            <v>117</v>
          </cell>
          <cell r="G2553">
            <v>149</v>
          </cell>
          <cell r="H2553">
            <v>266</v>
          </cell>
          <cell r="I2553">
            <v>37.759512999999998</v>
          </cell>
          <cell r="J2553">
            <v>-122.18694000000001</v>
          </cell>
          <cell r="K2553" t="str">
            <v>OAKLAND</v>
          </cell>
          <cell r="L2553" t="str">
            <v>ALAMEDA</v>
          </cell>
          <cell r="M2553">
            <v>3</v>
          </cell>
        </row>
        <row r="2554">
          <cell r="A2554">
            <v>56999</v>
          </cell>
          <cell r="B2554" t="str">
            <v>WEEKDAY</v>
          </cell>
          <cell r="C2554">
            <v>208</v>
          </cell>
          <cell r="D2554">
            <v>1003260</v>
          </cell>
          <cell r="E2554" t="str">
            <v>73RD AV &amp; INTERNATIONAL BLVD</v>
          </cell>
          <cell r="F2554">
            <v>103</v>
          </cell>
          <cell r="G2554">
            <v>115</v>
          </cell>
          <cell r="H2554">
            <v>218</v>
          </cell>
          <cell r="I2554">
            <v>37.759380999999998</v>
          </cell>
          <cell r="J2554">
            <v>-122.18665</v>
          </cell>
          <cell r="K2554" t="str">
            <v>OAKLAND</v>
          </cell>
          <cell r="L2554" t="str">
            <v>ALAMEDA</v>
          </cell>
          <cell r="M2554">
            <v>3</v>
          </cell>
        </row>
        <row r="2555">
          <cell r="A2555">
            <v>50909</v>
          </cell>
          <cell r="B2555" t="str">
            <v>WEEKDAY</v>
          </cell>
          <cell r="C2555">
            <v>1428</v>
          </cell>
          <cell r="D2555">
            <v>1003270</v>
          </cell>
          <cell r="E2555" t="str">
            <v>73RD AV &amp; FAVOR ST</v>
          </cell>
          <cell r="F2555">
            <v>13</v>
          </cell>
          <cell r="G2555">
            <v>16</v>
          </cell>
          <cell r="H2555">
            <v>29</v>
          </cell>
          <cell r="I2555">
            <v>37.761612999999997</v>
          </cell>
          <cell r="J2555">
            <v>-122.18377</v>
          </cell>
          <cell r="K2555" t="str">
            <v>OAKLAND</v>
          </cell>
          <cell r="L2555" t="str">
            <v>ALAMEDA</v>
          </cell>
          <cell r="M2555">
            <v>3</v>
          </cell>
        </row>
        <row r="2556">
          <cell r="A2556">
            <v>56453</v>
          </cell>
          <cell r="B2556" t="str">
            <v>WEEKDAY</v>
          </cell>
          <cell r="C2556">
            <v>318</v>
          </cell>
          <cell r="D2556">
            <v>1003280</v>
          </cell>
          <cell r="E2556" t="str">
            <v>73RD AV &amp; GARFIELD AV</v>
          </cell>
          <cell r="F2556">
            <v>43</v>
          </cell>
          <cell r="G2556">
            <v>101</v>
          </cell>
          <cell r="H2556">
            <v>144</v>
          </cell>
          <cell r="I2556">
            <v>37.766886999999997</v>
          </cell>
          <cell r="J2556">
            <v>-122.17565399999999</v>
          </cell>
          <cell r="K2556" t="str">
            <v>OAKLAND</v>
          </cell>
          <cell r="L2556" t="str">
            <v>ALAMEDA</v>
          </cell>
          <cell r="M2556">
            <v>3</v>
          </cell>
        </row>
        <row r="2557">
          <cell r="A2557">
            <v>56266</v>
          </cell>
          <cell r="B2557" t="str">
            <v>WEEKDAY</v>
          </cell>
          <cell r="C2557">
            <v>552</v>
          </cell>
          <cell r="D2557">
            <v>1003290</v>
          </cell>
          <cell r="E2557" t="str">
            <v>73RD AV &amp; GARFIELD AV</v>
          </cell>
          <cell r="F2557">
            <v>59</v>
          </cell>
          <cell r="G2557">
            <v>27</v>
          </cell>
          <cell r="H2557">
            <v>86</v>
          </cell>
          <cell r="I2557">
            <v>37.767046000000001</v>
          </cell>
          <cell r="J2557">
            <v>-122.17576</v>
          </cell>
          <cell r="K2557" t="str">
            <v>OAKLAND</v>
          </cell>
          <cell r="L2557" t="str">
            <v>ALAMEDA</v>
          </cell>
          <cell r="M2557">
            <v>3</v>
          </cell>
        </row>
        <row r="2558">
          <cell r="A2558">
            <v>53636</v>
          </cell>
          <cell r="B2558" t="str">
            <v>WEEKDAY</v>
          </cell>
          <cell r="C2558">
            <v>1418</v>
          </cell>
          <cell r="D2558">
            <v>1003300</v>
          </cell>
          <cell r="E2558" t="str">
            <v>73RD AV &amp; HAMILTON ST</v>
          </cell>
          <cell r="F2558">
            <v>15</v>
          </cell>
          <cell r="G2558">
            <v>14</v>
          </cell>
          <cell r="H2558">
            <v>29</v>
          </cell>
          <cell r="I2558">
            <v>37.756767000000004</v>
          </cell>
          <cell r="J2558">
            <v>-122.190836</v>
          </cell>
          <cell r="K2558" t="str">
            <v>OAKLAND</v>
          </cell>
          <cell r="L2558" t="str">
            <v>ALAMEDA</v>
          </cell>
          <cell r="M2558">
            <v>3</v>
          </cell>
        </row>
        <row r="2559">
          <cell r="A2559">
            <v>59311</v>
          </cell>
          <cell r="B2559" t="str">
            <v>WEEKDAY</v>
          </cell>
          <cell r="C2559">
            <v>1391</v>
          </cell>
          <cell r="D2559">
            <v>1003310</v>
          </cell>
          <cell r="E2559" t="str">
            <v>73RD AV &amp; HAMILTON ST</v>
          </cell>
          <cell r="F2559">
            <v>13</v>
          </cell>
          <cell r="G2559">
            <v>17</v>
          </cell>
          <cell r="H2559">
            <v>30</v>
          </cell>
          <cell r="I2559">
            <v>37.756729999999997</v>
          </cell>
          <cell r="J2559">
            <v>-122.19117799999999</v>
          </cell>
          <cell r="K2559" t="str">
            <v>OAKLAND</v>
          </cell>
          <cell r="L2559" t="str">
            <v>ALAMEDA</v>
          </cell>
          <cell r="M2559">
            <v>3</v>
          </cell>
        </row>
        <row r="2560">
          <cell r="A2560">
            <v>50855</v>
          </cell>
          <cell r="B2560" t="str">
            <v>WEEKDAY</v>
          </cell>
          <cell r="C2560">
            <v>809</v>
          </cell>
          <cell r="D2560">
            <v>1003320</v>
          </cell>
          <cell r="E2560" t="str">
            <v>73RD AV &amp; HOLLY ST</v>
          </cell>
          <cell r="F2560">
            <v>17</v>
          </cell>
          <cell r="G2560">
            <v>37</v>
          </cell>
          <cell r="H2560">
            <v>54</v>
          </cell>
          <cell r="I2560">
            <v>37.762034999999997</v>
          </cell>
          <cell r="J2560">
            <v>-122.182565</v>
          </cell>
          <cell r="K2560" t="str">
            <v>OAKLAND</v>
          </cell>
          <cell r="L2560" t="str">
            <v>ALAMEDA</v>
          </cell>
          <cell r="M2560">
            <v>3</v>
          </cell>
        </row>
        <row r="2561">
          <cell r="A2561">
            <v>55356</v>
          </cell>
          <cell r="B2561" t="str">
            <v>WEEKDAY</v>
          </cell>
          <cell r="C2561">
            <v>1253</v>
          </cell>
          <cell r="D2561">
            <v>1003330</v>
          </cell>
          <cell r="E2561" t="str">
            <v>73RD AV &amp; KRAUSE AV</v>
          </cell>
          <cell r="F2561">
            <v>27</v>
          </cell>
          <cell r="G2561">
            <v>7</v>
          </cell>
          <cell r="H2561">
            <v>34</v>
          </cell>
          <cell r="I2561">
            <v>37.765067000000002</v>
          </cell>
          <cell r="J2561">
            <v>-122.178405</v>
          </cell>
          <cell r="K2561" t="str">
            <v>OAKLAND</v>
          </cell>
          <cell r="L2561" t="str">
            <v>ALAMEDA</v>
          </cell>
          <cell r="M2561">
            <v>3</v>
          </cell>
        </row>
        <row r="2562">
          <cell r="A2562">
            <v>50995</v>
          </cell>
          <cell r="B2562" t="str">
            <v>WEEKDAY</v>
          </cell>
          <cell r="C2562">
            <v>749</v>
          </cell>
          <cell r="D2562">
            <v>1003340</v>
          </cell>
          <cell r="E2562" t="str">
            <v>73RD AV &amp; LOCKWOOD ST</v>
          </cell>
          <cell r="F2562">
            <v>23</v>
          </cell>
          <cell r="G2562">
            <v>37</v>
          </cell>
          <cell r="H2562">
            <v>60</v>
          </cell>
          <cell r="I2562">
            <v>37.763097000000002</v>
          </cell>
          <cell r="J2562">
            <v>-122.18145699999999</v>
          </cell>
          <cell r="K2562" t="str">
            <v>OAKLAND</v>
          </cell>
          <cell r="L2562" t="str">
            <v>ALAMEDA</v>
          </cell>
          <cell r="M2562">
            <v>3</v>
          </cell>
        </row>
        <row r="2563">
          <cell r="A2563">
            <v>54145</v>
          </cell>
          <cell r="B2563" t="str">
            <v>WEEKDAY</v>
          </cell>
          <cell r="C2563">
            <v>2955</v>
          </cell>
          <cell r="D2563">
            <v>1003350</v>
          </cell>
          <cell r="E2563" t="str">
            <v>73RD AV &amp; ORRAL ST</v>
          </cell>
          <cell r="F2563">
            <v>4</v>
          </cell>
          <cell r="G2563">
            <v>4</v>
          </cell>
          <cell r="H2563">
            <v>8</v>
          </cell>
          <cell r="I2563">
            <v>37.760683999999998</v>
          </cell>
          <cell r="J2563">
            <v>-122.184646</v>
          </cell>
          <cell r="K2563" t="str">
            <v>OAKLAND</v>
          </cell>
          <cell r="L2563" t="str">
            <v>ALAMEDA</v>
          </cell>
          <cell r="M2563">
            <v>3</v>
          </cell>
        </row>
        <row r="2564">
          <cell r="A2564">
            <v>54421</v>
          </cell>
          <cell r="B2564" t="str">
            <v>WEEKDAY</v>
          </cell>
          <cell r="C2564">
            <v>3983</v>
          </cell>
          <cell r="D2564">
            <v>1003360</v>
          </cell>
          <cell r="E2564" t="str">
            <v>73RD AV &amp; SPENCER ST</v>
          </cell>
          <cell r="F2564">
            <v>1</v>
          </cell>
          <cell r="G2564">
            <v>2</v>
          </cell>
          <cell r="H2564">
            <v>3</v>
          </cell>
          <cell r="I2564">
            <v>37.755882999999997</v>
          </cell>
          <cell r="J2564">
            <v>-122.192562</v>
          </cell>
          <cell r="K2564" t="str">
            <v>OAKLAND</v>
          </cell>
          <cell r="L2564" t="str">
            <v>ALAMEDA</v>
          </cell>
          <cell r="M2564">
            <v>3</v>
          </cell>
        </row>
        <row r="2565">
          <cell r="A2565">
            <v>58919</v>
          </cell>
          <cell r="B2565" t="str">
            <v>WEEKDAY</v>
          </cell>
          <cell r="C2565">
            <v>4882</v>
          </cell>
          <cell r="D2565">
            <v>1003580</v>
          </cell>
          <cell r="E2565" t="str">
            <v>81ST AV &amp; #860</v>
          </cell>
          <cell r="F2565">
            <v>0</v>
          </cell>
          <cell r="G2565">
            <v>0</v>
          </cell>
          <cell r="H2565">
            <v>0</v>
          </cell>
          <cell r="I2565">
            <v>37.751683</v>
          </cell>
          <cell r="J2565">
            <v>-122.18825099999999</v>
          </cell>
          <cell r="K2565" t="str">
            <v>OAKLAND</v>
          </cell>
          <cell r="L2565" t="str">
            <v>ALAMEDA</v>
          </cell>
          <cell r="M2565">
            <v>3</v>
          </cell>
        </row>
        <row r="2566">
          <cell r="A2566">
            <v>54840</v>
          </cell>
          <cell r="B2566" t="str">
            <v>WEEKDAY</v>
          </cell>
          <cell r="C2566">
            <v>4498</v>
          </cell>
          <cell r="D2566">
            <v>1003590</v>
          </cell>
          <cell r="E2566" t="str">
            <v>81ST AV &amp; B ST</v>
          </cell>
          <cell r="F2566">
            <v>1</v>
          </cell>
          <cell r="G2566">
            <v>0</v>
          </cell>
          <cell r="H2566">
            <v>1</v>
          </cell>
          <cell r="I2566">
            <v>37.754491999999999</v>
          </cell>
          <cell r="J2566">
            <v>-122.182991</v>
          </cell>
          <cell r="K2566" t="str">
            <v>OAKLAND</v>
          </cell>
          <cell r="L2566" t="str">
            <v>ALAMEDA</v>
          </cell>
          <cell r="M2566">
            <v>3</v>
          </cell>
        </row>
        <row r="2567">
          <cell r="A2567">
            <v>58345</v>
          </cell>
          <cell r="B2567" t="str">
            <v>WEEKDAY</v>
          </cell>
          <cell r="C2567">
            <v>4126</v>
          </cell>
          <cell r="D2567">
            <v>1003600</v>
          </cell>
          <cell r="E2567" t="str">
            <v>81ST AV &amp; B ST</v>
          </cell>
          <cell r="F2567">
            <v>0</v>
          </cell>
          <cell r="G2567">
            <v>2</v>
          </cell>
          <cell r="H2567">
            <v>2</v>
          </cell>
          <cell r="I2567">
            <v>37.754759</v>
          </cell>
          <cell r="J2567">
            <v>-122.182974</v>
          </cell>
          <cell r="K2567" t="str">
            <v>OAKLAND</v>
          </cell>
          <cell r="L2567" t="str">
            <v>ALAMEDA</v>
          </cell>
          <cell r="M2567">
            <v>3</v>
          </cell>
        </row>
        <row r="2568">
          <cell r="A2568">
            <v>55302</v>
          </cell>
          <cell r="B2568" t="str">
            <v>WEEKDAY</v>
          </cell>
          <cell r="C2568">
            <v>2309</v>
          </cell>
          <cell r="D2568">
            <v>1003610</v>
          </cell>
          <cell r="E2568" t="str">
            <v>81ST AV &amp; INTERNATIONAL BLVD</v>
          </cell>
          <cell r="F2568">
            <v>10</v>
          </cell>
          <cell r="G2568">
            <v>3</v>
          </cell>
          <cell r="H2568">
            <v>13</v>
          </cell>
          <cell r="I2568">
            <v>37.755983999999998</v>
          </cell>
          <cell r="J2568">
            <v>-122.180718</v>
          </cell>
          <cell r="K2568" t="str">
            <v>OAKLAND</v>
          </cell>
          <cell r="L2568" t="str">
            <v>ALAMEDA</v>
          </cell>
          <cell r="M2568">
            <v>3</v>
          </cell>
        </row>
        <row r="2569">
          <cell r="A2569">
            <v>58925</v>
          </cell>
          <cell r="B2569" t="str">
            <v>WEEKDAY</v>
          </cell>
          <cell r="C2569">
            <v>4847</v>
          </cell>
          <cell r="D2569">
            <v>1003630</v>
          </cell>
          <cell r="E2569" t="str">
            <v>81ST AV &amp; MOTHER S COOKIES F</v>
          </cell>
          <cell r="F2569">
            <v>0</v>
          </cell>
          <cell r="G2569">
            <v>0</v>
          </cell>
          <cell r="H2569">
            <v>0</v>
          </cell>
          <cell r="I2569">
            <v>37.750767000000003</v>
          </cell>
          <cell r="J2569">
            <v>-122.190586</v>
          </cell>
          <cell r="K2569" t="str">
            <v>OAKLAND</v>
          </cell>
          <cell r="L2569" t="str">
            <v>ALAMEDA</v>
          </cell>
          <cell r="M2569">
            <v>3</v>
          </cell>
        </row>
        <row r="2570">
          <cell r="A2570">
            <v>55306</v>
          </cell>
          <cell r="B2570" t="str">
            <v>WEEKDAY</v>
          </cell>
          <cell r="C2570">
            <v>4864</v>
          </cell>
          <cell r="D2570">
            <v>1003640</v>
          </cell>
          <cell r="E2570" t="str">
            <v>81ST AV &amp; MOTHER S COOKIES F</v>
          </cell>
          <cell r="F2570">
            <v>0</v>
          </cell>
          <cell r="G2570">
            <v>0</v>
          </cell>
          <cell r="H2570">
            <v>0</v>
          </cell>
          <cell r="I2570">
            <v>37.750923999999998</v>
          </cell>
          <cell r="J2570">
            <v>-122.18986200000001</v>
          </cell>
          <cell r="K2570" t="str">
            <v>OAKLAND</v>
          </cell>
          <cell r="L2570" t="str">
            <v>ALAMEDA</v>
          </cell>
          <cell r="M2570">
            <v>3</v>
          </cell>
        </row>
        <row r="2571">
          <cell r="A2571">
            <v>51176</v>
          </cell>
          <cell r="B2571" t="str">
            <v>WEEKDAY</v>
          </cell>
          <cell r="C2571">
            <v>2872</v>
          </cell>
          <cell r="D2571">
            <v>1003650</v>
          </cell>
          <cell r="E2571" t="str">
            <v>81ST AV &amp; RUDSDALE ST</v>
          </cell>
          <cell r="F2571">
            <v>5</v>
          </cell>
          <cell r="G2571">
            <v>3</v>
          </cell>
          <cell r="H2571">
            <v>8</v>
          </cell>
          <cell r="I2571">
            <v>37.753191000000001</v>
          </cell>
          <cell r="J2571">
            <v>-122.185158</v>
          </cell>
          <cell r="K2571" t="str">
            <v>OAKLAND</v>
          </cell>
          <cell r="L2571" t="str">
            <v>ALAMEDA</v>
          </cell>
          <cell r="M2571">
            <v>3</v>
          </cell>
        </row>
        <row r="2572">
          <cell r="A2572">
            <v>52276</v>
          </cell>
          <cell r="B2572" t="str">
            <v>WEEKDAY</v>
          </cell>
          <cell r="C2572">
            <v>2012</v>
          </cell>
          <cell r="D2572">
            <v>1003660</v>
          </cell>
          <cell r="E2572" t="str">
            <v>81ST AV &amp; RUDSDALE ST</v>
          </cell>
          <cell r="F2572">
            <v>2</v>
          </cell>
          <cell r="G2572">
            <v>16</v>
          </cell>
          <cell r="H2572">
            <v>17</v>
          </cell>
          <cell r="I2572">
            <v>37.753216000000002</v>
          </cell>
          <cell r="J2572">
            <v>-122.185348</v>
          </cell>
          <cell r="K2572" t="str">
            <v>OAKLAND</v>
          </cell>
          <cell r="L2572" t="str">
            <v>ALAMEDA</v>
          </cell>
          <cell r="M2572">
            <v>3</v>
          </cell>
        </row>
        <row r="2573">
          <cell r="A2573">
            <v>58929</v>
          </cell>
          <cell r="B2573" t="str">
            <v>WEEKDAY</v>
          </cell>
          <cell r="C2573">
            <v>4723</v>
          </cell>
          <cell r="D2573">
            <v>1003670</v>
          </cell>
          <cell r="E2573" t="str">
            <v>81ST AV &amp; SAN LEANDRO ST</v>
          </cell>
          <cell r="F2573">
            <v>0</v>
          </cell>
          <cell r="G2573">
            <v>0</v>
          </cell>
          <cell r="H2573">
            <v>0</v>
          </cell>
          <cell r="I2573">
            <v>37.750109999999999</v>
          </cell>
          <cell r="J2573">
            <v>-122.19195000000001</v>
          </cell>
          <cell r="K2573" t="str">
            <v>OAKLAND</v>
          </cell>
          <cell r="L2573" t="str">
            <v>ALAMEDA</v>
          </cell>
          <cell r="M2573">
            <v>3</v>
          </cell>
        </row>
        <row r="2574">
          <cell r="A2574">
            <v>56490</v>
          </cell>
          <cell r="B2574" t="str">
            <v>WEEKDAY</v>
          </cell>
          <cell r="C2574">
            <v>4797</v>
          </cell>
          <cell r="D2574">
            <v>1003680</v>
          </cell>
          <cell r="E2574" t="str">
            <v>81ST AV &amp; SUNSHINE BISCUITS</v>
          </cell>
          <cell r="F2574">
            <v>0</v>
          </cell>
          <cell r="G2574">
            <v>0</v>
          </cell>
          <cell r="H2574">
            <v>0</v>
          </cell>
          <cell r="I2574">
            <v>37.751626000000002</v>
          </cell>
          <cell r="J2574">
            <v>-122.188779</v>
          </cell>
          <cell r="K2574" t="str">
            <v>OAKLAND</v>
          </cell>
          <cell r="L2574" t="str">
            <v>ALAMEDA</v>
          </cell>
          <cell r="M2574">
            <v>3</v>
          </cell>
        </row>
        <row r="2575">
          <cell r="A2575">
            <v>53050</v>
          </cell>
          <cell r="B2575" t="str">
            <v>WEEKDAY</v>
          </cell>
          <cell r="C2575">
            <v>2222</v>
          </cell>
          <cell r="D2575">
            <v>1003690</v>
          </cell>
          <cell r="E2575" t="str">
            <v>82ND AV &amp; BANCROFT AV</v>
          </cell>
          <cell r="F2575">
            <v>9</v>
          </cell>
          <cell r="G2575">
            <v>5</v>
          </cell>
          <cell r="H2575">
            <v>14</v>
          </cell>
          <cell r="I2575">
            <v>37.760092999999998</v>
          </cell>
          <cell r="J2575">
            <v>-122.170243</v>
          </cell>
          <cell r="K2575" t="str">
            <v>OAKLAND</v>
          </cell>
          <cell r="L2575" t="str">
            <v>ALAMEDA</v>
          </cell>
          <cell r="M2575">
            <v>3</v>
          </cell>
        </row>
        <row r="2576">
          <cell r="A2576">
            <v>50808</v>
          </cell>
          <cell r="B2576" t="str">
            <v>WEEKDAY</v>
          </cell>
          <cell r="C2576">
            <v>1539</v>
          </cell>
          <cell r="D2576">
            <v>1003700</v>
          </cell>
          <cell r="E2576" t="str">
            <v>82ND AV &amp; BANCROFT AV</v>
          </cell>
          <cell r="F2576">
            <v>5</v>
          </cell>
          <cell r="G2576">
            <v>21</v>
          </cell>
          <cell r="H2576">
            <v>26</v>
          </cell>
          <cell r="I2576">
            <v>37.760199</v>
          </cell>
          <cell r="J2576">
            <v>-122.17024000000001</v>
          </cell>
          <cell r="K2576" t="str">
            <v>OAKLAND</v>
          </cell>
          <cell r="L2576" t="str">
            <v>ALAMEDA</v>
          </cell>
          <cell r="M2576">
            <v>3</v>
          </cell>
        </row>
        <row r="2577">
          <cell r="A2577">
            <v>54339</v>
          </cell>
          <cell r="B2577" t="str">
            <v>WEEKDAY</v>
          </cell>
          <cell r="C2577">
            <v>3578</v>
          </cell>
          <cell r="D2577">
            <v>1003710</v>
          </cell>
          <cell r="E2577" t="str">
            <v>82ND AV &amp; BIRCH ST</v>
          </cell>
          <cell r="F2577">
            <v>0</v>
          </cell>
          <cell r="G2577">
            <v>4</v>
          </cell>
          <cell r="H2577">
            <v>4</v>
          </cell>
          <cell r="I2577">
            <v>37.758437000000001</v>
          </cell>
          <cell r="J2577">
            <v>-122.173884</v>
          </cell>
          <cell r="K2577" t="str">
            <v>OAKLAND</v>
          </cell>
          <cell r="L2577" t="str">
            <v>ALAMEDA</v>
          </cell>
          <cell r="M2577">
            <v>3</v>
          </cell>
        </row>
        <row r="2578">
          <cell r="A2578">
            <v>55309</v>
          </cell>
          <cell r="B2578" t="str">
            <v>WEEKDAY</v>
          </cell>
          <cell r="C2578">
            <v>4725</v>
          </cell>
          <cell r="D2578">
            <v>1003720</v>
          </cell>
          <cell r="E2578" t="str">
            <v>82ND AV &amp; BIRCH ST</v>
          </cell>
          <cell r="F2578">
            <v>0</v>
          </cell>
          <cell r="G2578">
            <v>0</v>
          </cell>
          <cell r="H2578">
            <v>0</v>
          </cell>
          <cell r="I2578">
            <v>37.758377000000003</v>
          </cell>
          <cell r="J2578">
            <v>-122.173777</v>
          </cell>
          <cell r="K2578" t="str">
            <v>OAKLAND</v>
          </cell>
          <cell r="L2578" t="str">
            <v>ALAMEDA</v>
          </cell>
          <cell r="M2578">
            <v>3</v>
          </cell>
        </row>
        <row r="2579">
          <cell r="A2579">
            <v>59050</v>
          </cell>
          <cell r="B2579" t="str">
            <v>WEEKDAY</v>
          </cell>
          <cell r="C2579">
            <v>1266</v>
          </cell>
          <cell r="D2579">
            <v>1003740</v>
          </cell>
          <cell r="E2579" t="str">
            <v>82ND AV &amp; INTERNATIONAL BLVD</v>
          </cell>
          <cell r="F2579">
            <v>4</v>
          </cell>
          <cell r="G2579">
            <v>29</v>
          </cell>
          <cell r="H2579">
            <v>34</v>
          </cell>
          <cell r="I2579">
            <v>37.755811000000001</v>
          </cell>
          <cell r="J2579">
            <v>-122.17962799999999</v>
          </cell>
          <cell r="K2579" t="str">
            <v>OAKLAND</v>
          </cell>
          <cell r="L2579" t="str">
            <v>ALAMEDA</v>
          </cell>
          <cell r="M2579">
            <v>3</v>
          </cell>
        </row>
        <row r="2580">
          <cell r="A2580">
            <v>55316</v>
          </cell>
          <cell r="B2580" t="str">
            <v>WEEKDAY</v>
          </cell>
          <cell r="C2580">
            <v>3656</v>
          </cell>
          <cell r="D2580">
            <v>1003750</v>
          </cell>
          <cell r="E2580" t="str">
            <v>82ND AV &amp; HILLSIDE ST</v>
          </cell>
          <cell r="F2580">
            <v>4</v>
          </cell>
          <cell r="G2580">
            <v>0</v>
          </cell>
          <cell r="H2580">
            <v>4</v>
          </cell>
          <cell r="I2580">
            <v>37.761375999999998</v>
          </cell>
          <cell r="J2580">
            <v>-122.16758799999999</v>
          </cell>
          <cell r="K2580" t="str">
            <v>OAKLAND</v>
          </cell>
          <cell r="L2580" t="str">
            <v>ALAMEDA</v>
          </cell>
          <cell r="M2580">
            <v>3</v>
          </cell>
        </row>
        <row r="2581">
          <cell r="A2581">
            <v>59366</v>
          </cell>
          <cell r="B2581" t="str">
            <v>WEEKDAY</v>
          </cell>
          <cell r="C2581">
            <v>3475</v>
          </cell>
          <cell r="D2581">
            <v>1003760</v>
          </cell>
          <cell r="E2581" t="str">
            <v>82ND AV &amp; HILLSIDE ST</v>
          </cell>
          <cell r="F2581">
            <v>0</v>
          </cell>
          <cell r="G2581">
            <v>5</v>
          </cell>
          <cell r="H2581">
            <v>5</v>
          </cell>
          <cell r="I2581">
            <v>37.761344000000001</v>
          </cell>
          <cell r="J2581">
            <v>-122.167862</v>
          </cell>
          <cell r="K2581" t="str">
            <v>OAKLAND</v>
          </cell>
          <cell r="L2581" t="str">
            <v>ALAMEDA</v>
          </cell>
          <cell r="M2581">
            <v>3</v>
          </cell>
        </row>
        <row r="2582">
          <cell r="A2582">
            <v>59973</v>
          </cell>
          <cell r="B2582" t="str">
            <v>WEEKDAY</v>
          </cell>
          <cell r="C2582">
            <v>3527</v>
          </cell>
          <cell r="D2582">
            <v>1003770</v>
          </cell>
          <cell r="E2582" t="str">
            <v>82ND AV &amp; HOLLY ST</v>
          </cell>
          <cell r="F2582">
            <v>0</v>
          </cell>
          <cell r="G2582">
            <v>4</v>
          </cell>
          <cell r="H2582">
            <v>4</v>
          </cell>
          <cell r="I2582">
            <v>37.756777999999997</v>
          </cell>
          <cell r="J2582">
            <v>-122.17732700000001</v>
          </cell>
          <cell r="K2582" t="str">
            <v>OAKLAND</v>
          </cell>
          <cell r="L2582" t="str">
            <v>ALAMEDA</v>
          </cell>
          <cell r="M2582">
            <v>3</v>
          </cell>
        </row>
        <row r="2583">
          <cell r="A2583">
            <v>55319</v>
          </cell>
          <cell r="B2583" t="str">
            <v>WEEKDAY</v>
          </cell>
          <cell r="C2583">
            <v>4367</v>
          </cell>
          <cell r="D2583">
            <v>1003780</v>
          </cell>
          <cell r="E2583" t="str">
            <v>82ND AV &amp; HOLLY ST</v>
          </cell>
          <cell r="F2583">
            <v>1</v>
          </cell>
          <cell r="G2583">
            <v>0</v>
          </cell>
          <cell r="H2583">
            <v>1</v>
          </cell>
          <cell r="I2583">
            <v>37.756706999999999</v>
          </cell>
          <cell r="J2583">
            <v>-122.177267</v>
          </cell>
          <cell r="K2583" t="str">
            <v>OAKLAND</v>
          </cell>
          <cell r="L2583" t="str">
            <v>ALAMEDA</v>
          </cell>
          <cell r="M2583">
            <v>3</v>
          </cell>
        </row>
        <row r="2584">
          <cell r="A2584">
            <v>50885</v>
          </cell>
          <cell r="B2584" t="str">
            <v>WEEKDAY</v>
          </cell>
          <cell r="C2584">
            <v>1474</v>
          </cell>
          <cell r="D2584">
            <v>1003790</v>
          </cell>
          <cell r="E2584" t="str">
            <v>82ND AV &amp; MACARTHUR BLVD</v>
          </cell>
          <cell r="F2584">
            <v>17</v>
          </cell>
          <cell r="G2584">
            <v>11</v>
          </cell>
          <cell r="H2584">
            <v>28</v>
          </cell>
          <cell r="I2584">
            <v>37.762542000000003</v>
          </cell>
          <cell r="J2584">
            <v>-122.1651</v>
          </cell>
          <cell r="K2584" t="str">
            <v>OAKLAND</v>
          </cell>
          <cell r="L2584" t="str">
            <v>ALAMEDA</v>
          </cell>
          <cell r="M2584">
            <v>3</v>
          </cell>
        </row>
        <row r="2585">
          <cell r="A2585">
            <v>51152</v>
          </cell>
          <cell r="B2585" t="str">
            <v>WEEKDAY</v>
          </cell>
          <cell r="C2585">
            <v>820</v>
          </cell>
          <cell r="D2585">
            <v>1003800</v>
          </cell>
          <cell r="E2585" t="str">
            <v>82ND AV &amp; MACARTHUR BLVD</v>
          </cell>
          <cell r="F2585">
            <v>15</v>
          </cell>
          <cell r="G2585">
            <v>38</v>
          </cell>
          <cell r="H2585">
            <v>53</v>
          </cell>
          <cell r="I2585">
            <v>37.762583999999997</v>
          </cell>
          <cell r="J2585">
            <v>-122.1652</v>
          </cell>
          <cell r="K2585" t="str">
            <v>OAKLAND</v>
          </cell>
          <cell r="L2585" t="str">
            <v>ALAMEDA</v>
          </cell>
          <cell r="M2585">
            <v>3</v>
          </cell>
        </row>
        <row r="2586">
          <cell r="A2586">
            <v>58456</v>
          </cell>
          <cell r="B2586" t="str">
            <v>WEEKDAY</v>
          </cell>
          <cell r="C2586">
            <v>3274</v>
          </cell>
          <cell r="D2586">
            <v>1003830</v>
          </cell>
          <cell r="E2586" t="str">
            <v>82ND AV &amp; PLYMOUTH ST</v>
          </cell>
          <cell r="F2586">
            <v>0</v>
          </cell>
          <cell r="G2586">
            <v>6</v>
          </cell>
          <cell r="H2586">
            <v>6</v>
          </cell>
          <cell r="I2586">
            <v>37.757587000000001</v>
          </cell>
          <cell r="J2586">
            <v>-122.17563699999999</v>
          </cell>
          <cell r="K2586" t="str">
            <v>OAKLAND</v>
          </cell>
          <cell r="L2586" t="str">
            <v>ALAMEDA</v>
          </cell>
          <cell r="M2586">
            <v>3</v>
          </cell>
        </row>
        <row r="2587">
          <cell r="A2587">
            <v>55417</v>
          </cell>
          <cell r="B2587" t="str">
            <v>WEEKDAY</v>
          </cell>
          <cell r="C2587">
            <v>3412</v>
          </cell>
          <cell r="D2587">
            <v>1003840</v>
          </cell>
          <cell r="E2587" t="str">
            <v>82ND AV &amp; PLYMOUTH ST</v>
          </cell>
          <cell r="F2587">
            <v>5</v>
          </cell>
          <cell r="G2587">
            <v>0</v>
          </cell>
          <cell r="H2587">
            <v>5</v>
          </cell>
          <cell r="I2587">
            <v>37.757418000000001</v>
          </cell>
          <cell r="J2587">
            <v>-122.175826</v>
          </cell>
          <cell r="K2587" t="str">
            <v>OAKLAND</v>
          </cell>
          <cell r="L2587" t="str">
            <v>ALAMEDA</v>
          </cell>
          <cell r="M2587">
            <v>3</v>
          </cell>
        </row>
        <row r="2588">
          <cell r="A2588">
            <v>50881</v>
          </cell>
          <cell r="B2588" t="str">
            <v>WEEKDAY</v>
          </cell>
          <cell r="C2588">
            <v>2071</v>
          </cell>
          <cell r="D2588">
            <v>1003850</v>
          </cell>
          <cell r="E2588" t="str">
            <v>85TH AV &amp; A ST</v>
          </cell>
          <cell r="F2588">
            <v>9</v>
          </cell>
          <cell r="G2588">
            <v>7</v>
          </cell>
          <cell r="H2588">
            <v>16</v>
          </cell>
          <cell r="I2588">
            <v>37.752406000000001</v>
          </cell>
          <cell r="J2588">
            <v>-122.178961</v>
          </cell>
          <cell r="K2588" t="str">
            <v>OAKLAND</v>
          </cell>
          <cell r="L2588" t="str">
            <v>ALAMEDA</v>
          </cell>
          <cell r="M2588">
            <v>3</v>
          </cell>
        </row>
        <row r="2589">
          <cell r="A2589">
            <v>50188</v>
          </cell>
          <cell r="B2589" t="str">
            <v>WEEKDAY</v>
          </cell>
          <cell r="C2589">
            <v>2130</v>
          </cell>
          <cell r="D2589">
            <v>1003860</v>
          </cell>
          <cell r="E2589" t="str">
            <v>85TH AV &amp; A ST</v>
          </cell>
          <cell r="F2589">
            <v>8</v>
          </cell>
          <cell r="G2589">
            <v>8</v>
          </cell>
          <cell r="H2589">
            <v>16</v>
          </cell>
          <cell r="I2589">
            <v>37.752603999999998</v>
          </cell>
          <cell r="J2589">
            <v>-122.178842</v>
          </cell>
          <cell r="K2589" t="str">
            <v>OAKLAND</v>
          </cell>
          <cell r="L2589" t="str">
            <v>ALAMEDA</v>
          </cell>
          <cell r="M2589">
            <v>3</v>
          </cell>
        </row>
        <row r="2590">
          <cell r="A2590">
            <v>50882</v>
          </cell>
          <cell r="B2590" t="str">
            <v>WEEKDAY</v>
          </cell>
          <cell r="C2590">
            <v>2231</v>
          </cell>
          <cell r="D2590">
            <v>1003890</v>
          </cell>
          <cell r="E2590" t="str">
            <v>85TH AV &amp; D ST</v>
          </cell>
          <cell r="F2590">
            <v>8</v>
          </cell>
          <cell r="G2590">
            <v>6</v>
          </cell>
          <cell r="H2590">
            <v>14</v>
          </cell>
          <cell r="I2590">
            <v>37.751103999999998</v>
          </cell>
          <cell r="J2590">
            <v>-122.181803</v>
          </cell>
          <cell r="K2590" t="str">
            <v>OAKLAND</v>
          </cell>
          <cell r="L2590" t="str">
            <v>ALAMEDA</v>
          </cell>
          <cell r="M2590">
            <v>3</v>
          </cell>
        </row>
        <row r="2591">
          <cell r="A2591">
            <v>53376</v>
          </cell>
          <cell r="B2591" t="str">
            <v>WEEKDAY</v>
          </cell>
          <cell r="C2591">
            <v>1995</v>
          </cell>
          <cell r="D2591">
            <v>1003900</v>
          </cell>
          <cell r="E2591" t="str">
            <v>85TH AV &amp; D ST</v>
          </cell>
          <cell r="F2591">
            <v>7</v>
          </cell>
          <cell r="G2591">
            <v>11</v>
          </cell>
          <cell r="H2591">
            <v>18</v>
          </cell>
          <cell r="I2591">
            <v>37.750974999999997</v>
          </cell>
          <cell r="J2591">
            <v>-122.182388</v>
          </cell>
          <cell r="K2591" t="str">
            <v>OAKLAND</v>
          </cell>
          <cell r="L2591" t="str">
            <v>ALAMEDA</v>
          </cell>
          <cell r="M2591">
            <v>3</v>
          </cell>
        </row>
        <row r="2592">
          <cell r="A2592">
            <v>50456</v>
          </cell>
          <cell r="B2592" t="str">
            <v>WEEKDAY</v>
          </cell>
          <cell r="C2592">
            <v>3090</v>
          </cell>
          <cell r="D2592">
            <v>1003930</v>
          </cell>
          <cell r="E2592" t="str">
            <v>85TH AV &amp; E ST</v>
          </cell>
          <cell r="F2592">
            <v>3</v>
          </cell>
          <cell r="G2592">
            <v>4</v>
          </cell>
          <cell r="H2592">
            <v>7</v>
          </cell>
          <cell r="I2592">
            <v>37.750241000000003</v>
          </cell>
          <cell r="J2592">
            <v>-122.18393</v>
          </cell>
          <cell r="K2592" t="str">
            <v>OAKLAND</v>
          </cell>
          <cell r="L2592" t="str">
            <v>ALAMEDA</v>
          </cell>
          <cell r="M2592">
            <v>3</v>
          </cell>
        </row>
        <row r="2593">
          <cell r="A2593">
            <v>50883</v>
          </cell>
          <cell r="B2593" t="str">
            <v>WEEKDAY</v>
          </cell>
          <cell r="C2593">
            <v>3017</v>
          </cell>
          <cell r="D2593">
            <v>1003940</v>
          </cell>
          <cell r="E2593" t="str">
            <v>85TH AV &amp; E ST</v>
          </cell>
          <cell r="F2593">
            <v>3</v>
          </cell>
          <cell r="G2593">
            <v>4</v>
          </cell>
          <cell r="H2593">
            <v>7</v>
          </cell>
          <cell r="I2593">
            <v>37.750205999999999</v>
          </cell>
          <cell r="J2593">
            <v>-122.183667</v>
          </cell>
          <cell r="K2593" t="str">
            <v>OAKLAND</v>
          </cell>
          <cell r="L2593" t="str">
            <v>ALAMEDA</v>
          </cell>
          <cell r="M2593">
            <v>3</v>
          </cell>
        </row>
        <row r="2594">
          <cell r="A2594">
            <v>55362</v>
          </cell>
          <cell r="B2594" t="str">
            <v>WEEKDAY</v>
          </cell>
          <cell r="C2594">
            <v>1770</v>
          </cell>
          <cell r="D2594">
            <v>1003990</v>
          </cell>
          <cell r="E2594" t="str">
            <v>85TH AV &amp; G ST</v>
          </cell>
          <cell r="F2594">
            <v>10</v>
          </cell>
          <cell r="G2594">
            <v>11</v>
          </cell>
          <cell r="H2594">
            <v>21</v>
          </cell>
          <cell r="I2594">
            <v>37.74944</v>
          </cell>
          <cell r="J2594">
            <v>-122.185635</v>
          </cell>
          <cell r="K2594" t="str">
            <v>OAKLAND</v>
          </cell>
          <cell r="L2594" t="str">
            <v>ALAMEDA</v>
          </cell>
          <cell r="M2594">
            <v>3</v>
          </cell>
        </row>
        <row r="2595">
          <cell r="A2595">
            <v>56940</v>
          </cell>
          <cell r="B2595" t="str">
            <v>WEEKDAY</v>
          </cell>
          <cell r="C2595">
            <v>1824</v>
          </cell>
          <cell r="D2595">
            <v>1004000</v>
          </cell>
          <cell r="E2595" t="str">
            <v>85TH AV &amp; G ST</v>
          </cell>
          <cell r="F2595">
            <v>9</v>
          </cell>
          <cell r="G2595">
            <v>11</v>
          </cell>
          <cell r="H2595">
            <v>21</v>
          </cell>
          <cell r="I2595">
            <v>37.749599000000003</v>
          </cell>
          <cell r="J2595">
            <v>-122.18502599999999</v>
          </cell>
          <cell r="K2595" t="str">
            <v>OAKLAND</v>
          </cell>
          <cell r="L2595" t="str">
            <v>ALAMEDA</v>
          </cell>
          <cell r="M2595">
            <v>3</v>
          </cell>
        </row>
        <row r="2596">
          <cell r="A2596">
            <v>54640</v>
          </cell>
          <cell r="B2596" t="str">
            <v>WEEKDAY</v>
          </cell>
          <cell r="C2596">
            <v>2666</v>
          </cell>
          <cell r="D2596">
            <v>1004010</v>
          </cell>
          <cell r="E2596" t="str">
            <v>85TH AV &amp; SAN LEANDRO ST</v>
          </cell>
          <cell r="F2596">
            <v>5</v>
          </cell>
          <cell r="G2596">
            <v>5</v>
          </cell>
          <cell r="H2596">
            <v>10</v>
          </cell>
          <cell r="I2596">
            <v>37.747309000000001</v>
          </cell>
          <cell r="J2596">
            <v>-122.18847599999999</v>
          </cell>
          <cell r="K2596" t="str">
            <v>OAKLAND</v>
          </cell>
          <cell r="L2596" t="str">
            <v>ALAMEDA</v>
          </cell>
          <cell r="M2596">
            <v>3</v>
          </cell>
        </row>
        <row r="2597">
          <cell r="A2597">
            <v>57871</v>
          </cell>
          <cell r="B2597" t="str">
            <v>WEEKDAY</v>
          </cell>
          <cell r="C2597">
            <v>3313</v>
          </cell>
          <cell r="D2597">
            <v>1004030</v>
          </cell>
          <cell r="E2597" t="str">
            <v>85TH AV &amp; SAN LEANDRO ST</v>
          </cell>
          <cell r="F2597">
            <v>2</v>
          </cell>
          <cell r="G2597">
            <v>4</v>
          </cell>
          <cell r="H2597">
            <v>6</v>
          </cell>
          <cell r="I2597">
            <v>37.747396999999999</v>
          </cell>
          <cell r="J2597">
            <v>-122.188852</v>
          </cell>
          <cell r="K2597" t="str">
            <v>OAKLAND</v>
          </cell>
          <cell r="L2597" t="str">
            <v>ALAMEDA</v>
          </cell>
          <cell r="M2597">
            <v>3</v>
          </cell>
        </row>
        <row r="2598">
          <cell r="A2598">
            <v>57399</v>
          </cell>
          <cell r="B2598" t="str">
            <v>WEEKDAY</v>
          </cell>
          <cell r="C2598">
            <v>1520</v>
          </cell>
          <cell r="D2598">
            <v>1004180</v>
          </cell>
          <cell r="E2598" t="str">
            <v>90TH AV &amp; BANCROFT AV</v>
          </cell>
          <cell r="F2598">
            <v>9</v>
          </cell>
          <cell r="G2598">
            <v>18</v>
          </cell>
          <cell r="H2598">
            <v>27</v>
          </cell>
          <cell r="I2598">
            <v>37.753717999999999</v>
          </cell>
          <cell r="J2598">
            <v>-122.165249</v>
          </cell>
          <cell r="K2598" t="str">
            <v>OAKLAND</v>
          </cell>
          <cell r="L2598" t="str">
            <v>ALAMEDA</v>
          </cell>
          <cell r="M2598">
            <v>3</v>
          </cell>
        </row>
        <row r="2599">
          <cell r="A2599">
            <v>59292</v>
          </cell>
          <cell r="B2599" t="str">
            <v>WEEKDAY</v>
          </cell>
          <cell r="C2599">
            <v>1330</v>
          </cell>
          <cell r="D2599">
            <v>1004190</v>
          </cell>
          <cell r="E2599" t="str">
            <v>90TH AV &amp; BANCROFT AV</v>
          </cell>
          <cell r="F2599">
            <v>23</v>
          </cell>
          <cell r="G2599">
            <v>9</v>
          </cell>
          <cell r="H2599">
            <v>32</v>
          </cell>
          <cell r="I2599">
            <v>37.753824000000002</v>
          </cell>
          <cell r="J2599">
            <v>-122.165459</v>
          </cell>
          <cell r="K2599" t="str">
            <v>OAKLAND</v>
          </cell>
          <cell r="L2599" t="str">
            <v>ALAMEDA</v>
          </cell>
          <cell r="M2599">
            <v>3</v>
          </cell>
        </row>
        <row r="2600">
          <cell r="A2600">
            <v>57911</v>
          </cell>
          <cell r="B2600" t="str">
            <v>WEEKDAY</v>
          </cell>
          <cell r="C2600">
            <v>2508</v>
          </cell>
          <cell r="D2600">
            <v>1004200</v>
          </cell>
          <cell r="E2600" t="str">
            <v>90TH AV &amp; BIRCH ST</v>
          </cell>
          <cell r="F2600">
            <v>5</v>
          </cell>
          <cell r="G2600">
            <v>6</v>
          </cell>
          <cell r="H2600">
            <v>11</v>
          </cell>
          <cell r="I2600">
            <v>37.752063</v>
          </cell>
          <cell r="J2600">
            <v>-122.169184</v>
          </cell>
          <cell r="K2600" t="str">
            <v>OAKLAND</v>
          </cell>
          <cell r="L2600" t="str">
            <v>ALAMEDA</v>
          </cell>
          <cell r="M2600">
            <v>3</v>
          </cell>
        </row>
        <row r="2601">
          <cell r="A2601">
            <v>55427</v>
          </cell>
          <cell r="B2601" t="str">
            <v>WEEKDAY</v>
          </cell>
          <cell r="C2601">
            <v>2461</v>
          </cell>
          <cell r="D2601">
            <v>1004210</v>
          </cell>
          <cell r="E2601" t="str">
            <v>90TH AV &amp; BIRCH ST</v>
          </cell>
          <cell r="F2601">
            <v>5</v>
          </cell>
          <cell r="G2601">
            <v>7</v>
          </cell>
          <cell r="H2601">
            <v>12</v>
          </cell>
          <cell r="I2601">
            <v>37.751972000000002</v>
          </cell>
          <cell r="J2601">
            <v>-122.168959</v>
          </cell>
          <cell r="K2601" t="str">
            <v>OAKLAND</v>
          </cell>
          <cell r="L2601" t="str">
            <v>ALAMEDA</v>
          </cell>
          <cell r="M2601">
            <v>3</v>
          </cell>
        </row>
        <row r="2602">
          <cell r="A2602">
            <v>57872</v>
          </cell>
          <cell r="B2602" t="str">
            <v>WEEKDAY</v>
          </cell>
          <cell r="C2602">
            <v>1934</v>
          </cell>
          <cell r="D2602">
            <v>1004220</v>
          </cell>
          <cell r="E2602" t="str">
            <v>90TH AV &amp; DOWLING ST</v>
          </cell>
          <cell r="F2602">
            <v>3</v>
          </cell>
          <cell r="G2602">
            <v>16</v>
          </cell>
          <cell r="H2602">
            <v>19</v>
          </cell>
          <cell r="I2602">
            <v>37.754190000000001</v>
          </cell>
          <cell r="J2602">
            <v>-122.164276</v>
          </cell>
          <cell r="K2602" t="str">
            <v>OAKLAND</v>
          </cell>
          <cell r="L2602" t="str">
            <v>ALAMEDA</v>
          </cell>
          <cell r="M2602">
            <v>3</v>
          </cell>
        </row>
        <row r="2603">
          <cell r="A2603">
            <v>55176</v>
          </cell>
          <cell r="B2603" t="str">
            <v>WEEKDAY</v>
          </cell>
          <cell r="C2603">
            <v>2298</v>
          </cell>
          <cell r="D2603">
            <v>1004230</v>
          </cell>
          <cell r="E2603" t="str">
            <v>90TH AV &amp; DOWLING ST</v>
          </cell>
          <cell r="F2603">
            <v>10</v>
          </cell>
          <cell r="G2603">
            <v>4</v>
          </cell>
          <cell r="H2603">
            <v>13</v>
          </cell>
          <cell r="I2603">
            <v>37.754375000000003</v>
          </cell>
          <cell r="J2603">
            <v>-122.16426199999999</v>
          </cell>
          <cell r="K2603" t="str">
            <v>OAKLAND</v>
          </cell>
          <cell r="L2603" t="str">
            <v>ALAMEDA</v>
          </cell>
          <cell r="M2603">
            <v>3</v>
          </cell>
        </row>
        <row r="2604">
          <cell r="A2604">
            <v>53375</v>
          </cell>
          <cell r="B2604" t="str">
            <v>WEEKDAY</v>
          </cell>
          <cell r="C2604">
            <v>648</v>
          </cell>
          <cell r="D2604">
            <v>1004240</v>
          </cell>
          <cell r="E2604" t="str">
            <v>90TH AV &amp; INTERNATIONAL BLVD</v>
          </cell>
          <cell r="F2604">
            <v>15</v>
          </cell>
          <cell r="G2604">
            <v>57</v>
          </cell>
          <cell r="H2604">
            <v>72</v>
          </cell>
          <cell r="I2604">
            <v>37.7498</v>
          </cell>
          <cell r="J2604">
            <v>-122.174193</v>
          </cell>
          <cell r="K2604" t="str">
            <v>OAKLAND</v>
          </cell>
          <cell r="L2604" t="str">
            <v>ALAMEDA</v>
          </cell>
          <cell r="M2604">
            <v>3</v>
          </cell>
        </row>
        <row r="2605">
          <cell r="A2605">
            <v>57511</v>
          </cell>
          <cell r="B2605" t="str">
            <v>WEEKDAY</v>
          </cell>
          <cell r="C2605">
            <v>738</v>
          </cell>
          <cell r="D2605">
            <v>1004250</v>
          </cell>
          <cell r="E2605" t="str">
            <v>90TH AV &amp; INTERNATIONAL BLVD</v>
          </cell>
          <cell r="F2605">
            <v>45</v>
          </cell>
          <cell r="G2605">
            <v>16</v>
          </cell>
          <cell r="H2605">
            <v>61</v>
          </cell>
          <cell r="I2605">
            <v>37.749723000000003</v>
          </cell>
          <cell r="J2605">
            <v>-122.173906</v>
          </cell>
          <cell r="K2605" t="str">
            <v>OAKLAND</v>
          </cell>
          <cell r="L2605" t="str">
            <v>ALAMEDA</v>
          </cell>
          <cell r="M2605">
            <v>3</v>
          </cell>
        </row>
        <row r="2606">
          <cell r="A2606">
            <v>53557</v>
          </cell>
          <cell r="B2606" t="str">
            <v>WEEKDAY</v>
          </cell>
          <cell r="C2606">
            <v>1422</v>
          </cell>
          <cell r="D2606">
            <v>1004260</v>
          </cell>
          <cell r="E2606" t="str">
            <v>90TH AV &amp; MACARTHUR BLVD</v>
          </cell>
          <cell r="F2606">
            <v>5</v>
          </cell>
          <cell r="G2606">
            <v>25</v>
          </cell>
          <cell r="H2606">
            <v>29</v>
          </cell>
          <cell r="I2606">
            <v>37.755263999999997</v>
          </cell>
          <cell r="J2606">
            <v>-122.161902</v>
          </cell>
          <cell r="K2606" t="str">
            <v>OAKLAND</v>
          </cell>
          <cell r="L2606" t="str">
            <v>ALAMEDA</v>
          </cell>
          <cell r="M2606">
            <v>3</v>
          </cell>
        </row>
        <row r="2607">
          <cell r="A2607">
            <v>55956</v>
          </cell>
          <cell r="B2607" t="str">
            <v>WEEKDAY</v>
          </cell>
          <cell r="C2607">
            <v>1032</v>
          </cell>
          <cell r="D2607">
            <v>1004270</v>
          </cell>
          <cell r="E2607" t="str">
            <v>90TH AV &amp; MACARTHUR BLVD</v>
          </cell>
          <cell r="F2607">
            <v>32</v>
          </cell>
          <cell r="G2607">
            <v>11</v>
          </cell>
          <cell r="H2607">
            <v>42</v>
          </cell>
          <cell r="I2607">
            <v>37.755564999999997</v>
          </cell>
          <cell r="J2607">
            <v>-122.161732</v>
          </cell>
          <cell r="K2607" t="str">
            <v>OAKLAND</v>
          </cell>
          <cell r="L2607" t="str">
            <v>ALAMEDA</v>
          </cell>
          <cell r="M2607">
            <v>3</v>
          </cell>
        </row>
        <row r="2608">
          <cell r="A2608">
            <v>57657</v>
          </cell>
          <cell r="B2608" t="str">
            <v>WEEKDAY</v>
          </cell>
          <cell r="C2608">
            <v>2013</v>
          </cell>
          <cell r="D2608">
            <v>1004280</v>
          </cell>
          <cell r="E2608" t="str">
            <v>90TH AV &amp; OLIVE ST</v>
          </cell>
          <cell r="F2608">
            <v>13</v>
          </cell>
          <cell r="G2608">
            <v>4</v>
          </cell>
          <cell r="H2608">
            <v>17</v>
          </cell>
          <cell r="I2608">
            <v>37.752848999999998</v>
          </cell>
          <cell r="J2608">
            <v>-122.167511</v>
          </cell>
          <cell r="K2608" t="str">
            <v>OAKLAND</v>
          </cell>
          <cell r="L2608" t="str">
            <v>ALAMEDA</v>
          </cell>
          <cell r="M2608">
            <v>3</v>
          </cell>
        </row>
        <row r="2609">
          <cell r="A2609">
            <v>59345</v>
          </cell>
          <cell r="B2609" t="str">
            <v>WEEKDAY</v>
          </cell>
          <cell r="C2609">
            <v>1883</v>
          </cell>
          <cell r="D2609">
            <v>1004290</v>
          </cell>
          <cell r="E2609" t="str">
            <v>90TH AV &amp; OLIVE ST</v>
          </cell>
          <cell r="F2609">
            <v>4</v>
          </cell>
          <cell r="G2609">
            <v>16</v>
          </cell>
          <cell r="H2609">
            <v>20</v>
          </cell>
          <cell r="I2609">
            <v>37.752606999999998</v>
          </cell>
          <cell r="J2609">
            <v>-122.167597</v>
          </cell>
          <cell r="K2609" t="str">
            <v>OAKLAND</v>
          </cell>
          <cell r="L2609" t="str">
            <v>ALAMEDA</v>
          </cell>
          <cell r="M2609">
            <v>3</v>
          </cell>
        </row>
        <row r="2610">
          <cell r="A2610">
            <v>55471</v>
          </cell>
          <cell r="B2610" t="str">
            <v>WEEKDAY</v>
          </cell>
          <cell r="C2610">
            <v>2470</v>
          </cell>
          <cell r="D2610">
            <v>1004300</v>
          </cell>
          <cell r="E2610" t="str">
            <v>90TH AV &amp; PLYMOUTH ST</v>
          </cell>
          <cell r="F2610">
            <v>7</v>
          </cell>
          <cell r="G2610">
            <v>5</v>
          </cell>
          <cell r="H2610">
            <v>12</v>
          </cell>
          <cell r="I2610">
            <v>37.751255</v>
          </cell>
          <cell r="J2610">
            <v>-122.17097200000001</v>
          </cell>
          <cell r="K2610" t="str">
            <v>OAKLAND</v>
          </cell>
          <cell r="L2610" t="str">
            <v>ALAMEDA</v>
          </cell>
          <cell r="M2610">
            <v>3</v>
          </cell>
        </row>
        <row r="2611">
          <cell r="A2611">
            <v>57922</v>
          </cell>
          <cell r="B2611" t="str">
            <v>WEEKDAY</v>
          </cell>
          <cell r="C2611">
            <v>2418</v>
          </cell>
          <cell r="D2611">
            <v>1004310</v>
          </cell>
          <cell r="E2611" t="str">
            <v>90TH AV &amp; WALNUT ST</v>
          </cell>
          <cell r="F2611">
            <v>5</v>
          </cell>
          <cell r="G2611">
            <v>8</v>
          </cell>
          <cell r="H2611">
            <v>12</v>
          </cell>
          <cell r="I2611">
            <v>37.750608999999997</v>
          </cell>
          <cell r="J2611">
            <v>-122.17190600000001</v>
          </cell>
          <cell r="K2611" t="str">
            <v>OAKLAND</v>
          </cell>
          <cell r="L2611" t="str">
            <v>ALAMEDA</v>
          </cell>
          <cell r="M2611">
            <v>3</v>
          </cell>
        </row>
        <row r="2612">
          <cell r="A2612">
            <v>55276</v>
          </cell>
          <cell r="B2612" t="str">
            <v>WEEKDAY</v>
          </cell>
          <cell r="C2612">
            <v>2018</v>
          </cell>
          <cell r="D2612">
            <v>1004320</v>
          </cell>
          <cell r="E2612" t="str">
            <v>98TH AV &amp; B ST</v>
          </cell>
          <cell r="F2612">
            <v>12</v>
          </cell>
          <cell r="G2612">
            <v>5</v>
          </cell>
          <cell r="H2612">
            <v>17</v>
          </cell>
          <cell r="I2612">
            <v>37.742665000000002</v>
          </cell>
          <cell r="J2612">
            <v>-122.173976</v>
          </cell>
          <cell r="K2612" t="str">
            <v>OAKLAND</v>
          </cell>
          <cell r="L2612" t="str">
            <v>ALAMEDA</v>
          </cell>
          <cell r="M2612">
            <v>3</v>
          </cell>
        </row>
        <row r="2613">
          <cell r="A2613">
            <v>59622</v>
          </cell>
          <cell r="B2613" t="str">
            <v>WEEKDAY</v>
          </cell>
          <cell r="C2613">
            <v>2131</v>
          </cell>
          <cell r="D2613">
            <v>1004330</v>
          </cell>
          <cell r="E2613" t="str">
            <v>98TH AV &amp; B ST</v>
          </cell>
          <cell r="F2613">
            <v>4</v>
          </cell>
          <cell r="G2613">
            <v>12</v>
          </cell>
          <cell r="H2613">
            <v>16</v>
          </cell>
          <cell r="I2613">
            <v>37.742708</v>
          </cell>
          <cell r="J2613">
            <v>-122.174201</v>
          </cell>
          <cell r="K2613" t="str">
            <v>OAKLAND</v>
          </cell>
          <cell r="L2613" t="str">
            <v>ALAMEDA</v>
          </cell>
          <cell r="M2613">
            <v>3</v>
          </cell>
        </row>
        <row r="2614">
          <cell r="A2614">
            <v>59858</v>
          </cell>
          <cell r="B2614" t="str">
            <v>WEEKDAY</v>
          </cell>
          <cell r="C2614">
            <v>1851</v>
          </cell>
          <cell r="D2614">
            <v>1004340</v>
          </cell>
          <cell r="E2614" t="str">
            <v>98TH AV &amp; BANCROFT AV</v>
          </cell>
          <cell r="F2614">
            <v>8</v>
          </cell>
          <cell r="G2614">
            <v>13</v>
          </cell>
          <cell r="H2614">
            <v>20</v>
          </cell>
          <cell r="I2614">
            <v>37.748593999999997</v>
          </cell>
          <cell r="J2614">
            <v>-122.161379</v>
          </cell>
          <cell r="K2614" t="str">
            <v>OAKLAND</v>
          </cell>
          <cell r="L2614" t="str">
            <v>ALAMEDA</v>
          </cell>
          <cell r="M2614">
            <v>3</v>
          </cell>
        </row>
        <row r="2615">
          <cell r="A2615">
            <v>52655</v>
          </cell>
          <cell r="B2615" t="str">
            <v>WEEKDAY</v>
          </cell>
          <cell r="C2615">
            <v>1758</v>
          </cell>
          <cell r="D2615">
            <v>1004350</v>
          </cell>
          <cell r="E2615" t="str">
            <v>98TH AV &amp; BANCROFT AV</v>
          </cell>
          <cell r="F2615">
            <v>13</v>
          </cell>
          <cell r="G2615">
            <v>9</v>
          </cell>
          <cell r="H2615">
            <v>22</v>
          </cell>
          <cell r="I2615">
            <v>37.748724000000003</v>
          </cell>
          <cell r="J2615">
            <v>-122.161635</v>
          </cell>
          <cell r="K2615" t="str">
            <v>OAKLAND</v>
          </cell>
          <cell r="L2615" t="str">
            <v>ALAMEDA</v>
          </cell>
          <cell r="M2615">
            <v>3</v>
          </cell>
        </row>
        <row r="2616">
          <cell r="A2616">
            <v>56569</v>
          </cell>
          <cell r="B2616" t="str">
            <v>WEEKDAY</v>
          </cell>
          <cell r="C2616">
            <v>295</v>
          </cell>
          <cell r="D2616">
            <v>1004360</v>
          </cell>
          <cell r="E2616" t="str">
            <v>98TH AV &amp; CHEROKEE AV</v>
          </cell>
          <cell r="F2616">
            <v>51</v>
          </cell>
          <cell r="G2616">
            <v>103</v>
          </cell>
          <cell r="H2616">
            <v>154</v>
          </cell>
          <cell r="I2616">
            <v>37.751334999999997</v>
          </cell>
          <cell r="J2616">
            <v>-122.15539099999999</v>
          </cell>
          <cell r="K2616" t="str">
            <v>OAKLAND</v>
          </cell>
          <cell r="L2616" t="str">
            <v>ALAMEDA</v>
          </cell>
          <cell r="M2616">
            <v>3</v>
          </cell>
        </row>
        <row r="2617">
          <cell r="A2617">
            <v>55472</v>
          </cell>
          <cell r="B2617" t="str">
            <v>WEEKDAY</v>
          </cell>
          <cell r="C2617">
            <v>1277</v>
          </cell>
          <cell r="D2617">
            <v>1004370</v>
          </cell>
          <cell r="E2617" t="str">
            <v>98TH AV &amp; CHERRY ST</v>
          </cell>
          <cell r="F2617">
            <v>19</v>
          </cell>
          <cell r="G2617">
            <v>14</v>
          </cell>
          <cell r="H2617">
            <v>33</v>
          </cell>
          <cell r="I2617">
            <v>37.746347999999998</v>
          </cell>
          <cell r="J2617">
            <v>-122.16617599999999</v>
          </cell>
          <cell r="K2617" t="str">
            <v>OAKLAND</v>
          </cell>
          <cell r="L2617" t="str">
            <v>ALAMEDA</v>
          </cell>
          <cell r="M2617">
            <v>3</v>
          </cell>
        </row>
        <row r="2618">
          <cell r="A2618">
            <v>57595</v>
          </cell>
          <cell r="B2618" t="str">
            <v>WEEKDAY</v>
          </cell>
          <cell r="C2618">
            <v>1496</v>
          </cell>
          <cell r="D2618">
            <v>1004380</v>
          </cell>
          <cell r="E2618" t="str">
            <v>98TH AV &amp; CHERRY ST</v>
          </cell>
          <cell r="F2618">
            <v>11</v>
          </cell>
          <cell r="G2618">
            <v>17</v>
          </cell>
          <cell r="H2618">
            <v>27</v>
          </cell>
          <cell r="I2618">
            <v>37.746516999999997</v>
          </cell>
          <cell r="J2618">
            <v>-122.166082</v>
          </cell>
          <cell r="K2618" t="str">
            <v>OAKLAND</v>
          </cell>
          <cell r="L2618" t="str">
            <v>ALAMEDA</v>
          </cell>
          <cell r="M2618">
            <v>3</v>
          </cell>
        </row>
        <row r="2619">
          <cell r="A2619">
            <v>50886</v>
          </cell>
          <cell r="B2619" t="str">
            <v>WEEKDAY</v>
          </cell>
          <cell r="C2619">
            <v>2362</v>
          </cell>
          <cell r="D2619">
            <v>1004390</v>
          </cell>
          <cell r="E2619" t="str">
            <v>98TH AV &amp; DENSLOWE ST</v>
          </cell>
          <cell r="F2619">
            <v>3</v>
          </cell>
          <cell r="G2619">
            <v>10</v>
          </cell>
          <cell r="H2619">
            <v>13</v>
          </cell>
          <cell r="I2619">
            <v>37.733764000000001</v>
          </cell>
          <cell r="J2619">
            <v>-122.185658</v>
          </cell>
          <cell r="K2619" t="str">
            <v>OAKLAND</v>
          </cell>
          <cell r="L2619" t="str">
            <v>ALAMEDA</v>
          </cell>
          <cell r="M2619">
            <v>3</v>
          </cell>
        </row>
        <row r="2620">
          <cell r="A2620">
            <v>59822</v>
          </cell>
          <cell r="B2620" t="str">
            <v>WEEKDAY</v>
          </cell>
          <cell r="C2620">
            <v>2323</v>
          </cell>
          <cell r="D2620">
            <v>1004400</v>
          </cell>
          <cell r="E2620" t="str">
            <v>98TH AV &amp; DENSLOWE ST</v>
          </cell>
          <cell r="F2620">
            <v>7</v>
          </cell>
          <cell r="G2620">
            <v>6</v>
          </cell>
          <cell r="H2620">
            <v>13</v>
          </cell>
          <cell r="I2620">
            <v>37.733451000000002</v>
          </cell>
          <cell r="J2620">
            <v>-122.18569599999999</v>
          </cell>
          <cell r="K2620" t="str">
            <v>OAKLAND</v>
          </cell>
          <cell r="L2620" t="str">
            <v>ALAMEDA</v>
          </cell>
          <cell r="M2620">
            <v>3</v>
          </cell>
        </row>
        <row r="2621">
          <cell r="A2621">
            <v>55030</v>
          </cell>
          <cell r="B2621" t="str">
            <v>WEEKDAY</v>
          </cell>
          <cell r="C2621">
            <v>622</v>
          </cell>
          <cell r="D2621">
            <v>1004410</v>
          </cell>
          <cell r="E2621" t="str">
            <v>98TH AV &amp; INTERNATIONAL BLVD</v>
          </cell>
          <cell r="F2621">
            <v>30</v>
          </cell>
          <cell r="G2621">
            <v>44</v>
          </cell>
          <cell r="H2621">
            <v>74</v>
          </cell>
          <cell r="I2621">
            <v>37.744529999999997</v>
          </cell>
          <cell r="J2621">
            <v>-122.170081</v>
          </cell>
          <cell r="K2621" t="str">
            <v>OAKLAND</v>
          </cell>
          <cell r="L2621" t="str">
            <v>ALAMEDA</v>
          </cell>
          <cell r="M2621">
            <v>3</v>
          </cell>
        </row>
        <row r="2622">
          <cell r="A2622">
            <v>54411</v>
          </cell>
          <cell r="B2622" t="str">
            <v>WEEKDAY</v>
          </cell>
          <cell r="C2622">
            <v>574</v>
          </cell>
          <cell r="D2622">
            <v>1004420</v>
          </cell>
          <cell r="E2622" t="str">
            <v>98TH AV &amp; INTERNATIONAL BLVD</v>
          </cell>
          <cell r="F2622">
            <v>49</v>
          </cell>
          <cell r="G2622">
            <v>32</v>
          </cell>
          <cell r="H2622">
            <v>81</v>
          </cell>
          <cell r="I2622">
            <v>37.744241000000002</v>
          </cell>
          <cell r="J2622">
            <v>-122.171029</v>
          </cell>
          <cell r="K2622" t="str">
            <v>OAKLAND</v>
          </cell>
          <cell r="L2622" t="str">
            <v>ALAMEDA</v>
          </cell>
          <cell r="M2622">
            <v>3</v>
          </cell>
        </row>
        <row r="2623">
          <cell r="A2623">
            <v>59923</v>
          </cell>
          <cell r="B2623" t="str">
            <v>WEEKDAY</v>
          </cell>
          <cell r="C2623">
            <v>1736</v>
          </cell>
          <cell r="D2623">
            <v>1004430</v>
          </cell>
          <cell r="E2623" t="str">
            <v>98TH AV &amp; E ST</v>
          </cell>
          <cell r="F2623">
            <v>12</v>
          </cell>
          <cell r="G2623">
            <v>10</v>
          </cell>
          <cell r="H2623">
            <v>22</v>
          </cell>
          <cell r="I2623">
            <v>37.741470999999997</v>
          </cell>
          <cell r="J2623">
            <v>-122.176508</v>
          </cell>
          <cell r="K2623" t="str">
            <v>OAKLAND</v>
          </cell>
          <cell r="L2623" t="str">
            <v>ALAMEDA</v>
          </cell>
          <cell r="M2623">
            <v>3</v>
          </cell>
        </row>
        <row r="2624">
          <cell r="A2624">
            <v>55431</v>
          </cell>
          <cell r="B2624" t="str">
            <v>WEEKDAY</v>
          </cell>
          <cell r="C2624">
            <v>1528</v>
          </cell>
          <cell r="D2624">
            <v>1004440</v>
          </cell>
          <cell r="E2624" t="str">
            <v>98TH AV &amp; E ST</v>
          </cell>
          <cell r="F2624">
            <v>8</v>
          </cell>
          <cell r="G2624">
            <v>18</v>
          </cell>
          <cell r="H2624">
            <v>27</v>
          </cell>
          <cell r="I2624">
            <v>37.741605999999997</v>
          </cell>
          <cell r="J2624">
            <v>-122.176528</v>
          </cell>
          <cell r="K2624" t="str">
            <v>OAKLAND</v>
          </cell>
          <cell r="L2624" t="str">
            <v>ALAMEDA</v>
          </cell>
          <cell r="M2624">
            <v>3</v>
          </cell>
        </row>
        <row r="2625">
          <cell r="A2625">
            <v>59833</v>
          </cell>
          <cell r="B2625" t="str">
            <v>WEEKDAY</v>
          </cell>
          <cell r="C2625">
            <v>897</v>
          </cell>
          <cell r="D2625">
            <v>1004450</v>
          </cell>
          <cell r="E2625" t="str">
            <v>98TH AV &amp; EDES AV</v>
          </cell>
          <cell r="F2625">
            <v>13</v>
          </cell>
          <cell r="G2625">
            <v>35</v>
          </cell>
          <cell r="H2625">
            <v>49</v>
          </cell>
          <cell r="I2625">
            <v>37.735968</v>
          </cell>
          <cell r="J2625">
            <v>-122.183666</v>
          </cell>
          <cell r="K2625" t="str">
            <v>OAKLAND</v>
          </cell>
          <cell r="L2625" t="str">
            <v>ALAMEDA</v>
          </cell>
          <cell r="M2625">
            <v>3</v>
          </cell>
        </row>
        <row r="2626">
          <cell r="A2626">
            <v>55436</v>
          </cell>
          <cell r="B2626" t="str">
            <v>WEEKDAY</v>
          </cell>
          <cell r="C2626">
            <v>3176</v>
          </cell>
          <cell r="D2626">
            <v>1004470</v>
          </cell>
          <cell r="E2626" t="str">
            <v>98TH AV &amp; LAS VEGAS AV</v>
          </cell>
          <cell r="F2626">
            <v>0</v>
          </cell>
          <cell r="G2626">
            <v>6</v>
          </cell>
          <cell r="H2626">
            <v>6</v>
          </cell>
          <cell r="I2626">
            <v>37.753580999999997</v>
          </cell>
          <cell r="J2626">
            <v>-122.15291499999999</v>
          </cell>
          <cell r="K2626" t="str">
            <v>OAKLAND</v>
          </cell>
          <cell r="L2626" t="str">
            <v>ALAMEDA</v>
          </cell>
          <cell r="M2626">
            <v>3</v>
          </cell>
        </row>
        <row r="2627">
          <cell r="A2627">
            <v>54940</v>
          </cell>
          <cell r="B2627" t="str">
            <v>WEEKDAY</v>
          </cell>
          <cell r="C2627">
            <v>4890</v>
          </cell>
          <cell r="D2627">
            <v>1004480</v>
          </cell>
          <cell r="E2627" t="str">
            <v>98TH AV &amp; LAWLOR ST</v>
          </cell>
          <cell r="F2627">
            <v>0</v>
          </cell>
          <cell r="G2627">
            <v>0</v>
          </cell>
          <cell r="H2627">
            <v>0</v>
          </cell>
          <cell r="I2627">
            <v>37.750790000000002</v>
          </cell>
          <cell r="J2627">
            <v>-122.15648</v>
          </cell>
          <cell r="K2627" t="str">
            <v>OAKLAND</v>
          </cell>
          <cell r="L2627" t="str">
            <v>ALAMEDA</v>
          </cell>
          <cell r="M2627">
            <v>3</v>
          </cell>
        </row>
        <row r="2628">
          <cell r="A2628">
            <v>52285</v>
          </cell>
          <cell r="B2628" t="str">
            <v>WEEKDAY</v>
          </cell>
          <cell r="C2628">
            <v>2888</v>
          </cell>
          <cell r="D2628">
            <v>1004490</v>
          </cell>
          <cell r="E2628" t="str">
            <v>98TH AV &amp; MACARTHUR BLVD</v>
          </cell>
          <cell r="F2628">
            <v>8</v>
          </cell>
          <cell r="G2628">
            <v>0</v>
          </cell>
          <cell r="H2628">
            <v>8</v>
          </cell>
          <cell r="I2628">
            <v>37.749910999999997</v>
          </cell>
          <cell r="J2628">
            <v>-122.158501</v>
          </cell>
          <cell r="K2628" t="str">
            <v>OAKLAND</v>
          </cell>
          <cell r="L2628" t="str">
            <v>ALAMEDA</v>
          </cell>
          <cell r="M2628">
            <v>3</v>
          </cell>
        </row>
        <row r="2629">
          <cell r="A2629">
            <v>59866</v>
          </cell>
          <cell r="B2629" t="str">
            <v>WEEKDAY</v>
          </cell>
          <cell r="C2629">
            <v>1565</v>
          </cell>
          <cell r="D2629">
            <v>1004500</v>
          </cell>
          <cell r="E2629" t="str">
            <v>98TH AV &amp; MACARTHUR BLVD</v>
          </cell>
          <cell r="F2629">
            <v>0</v>
          </cell>
          <cell r="G2629">
            <v>26</v>
          </cell>
          <cell r="H2629">
            <v>26</v>
          </cell>
          <cell r="I2629">
            <v>37.750101999999998</v>
          </cell>
          <cell r="J2629">
            <v>-122.15874599999999</v>
          </cell>
          <cell r="K2629" t="str">
            <v>OAKLAND</v>
          </cell>
          <cell r="L2629" t="str">
            <v>ALAMEDA</v>
          </cell>
          <cell r="M2629">
            <v>3</v>
          </cell>
        </row>
        <row r="2630">
          <cell r="A2630">
            <v>56685</v>
          </cell>
          <cell r="B2630" t="str">
            <v>WEEKDAY</v>
          </cell>
          <cell r="C2630">
            <v>2082</v>
          </cell>
          <cell r="D2630">
            <v>1004510</v>
          </cell>
          <cell r="E2630" t="str">
            <v>98TH AV &amp; MADDUX DR</v>
          </cell>
          <cell r="F2630">
            <v>11</v>
          </cell>
          <cell r="G2630">
            <v>6</v>
          </cell>
          <cell r="H2630">
            <v>16</v>
          </cell>
          <cell r="I2630">
            <v>37.734734000000003</v>
          </cell>
          <cell r="J2630">
            <v>-122.184055</v>
          </cell>
          <cell r="K2630" t="str">
            <v>OAKLAND</v>
          </cell>
          <cell r="L2630" t="str">
            <v>ALAMEDA</v>
          </cell>
          <cell r="M2630">
            <v>3</v>
          </cell>
        </row>
        <row r="2631">
          <cell r="A2631">
            <v>55369</v>
          </cell>
          <cell r="B2631" t="str">
            <v>WEEKDAY</v>
          </cell>
          <cell r="C2631">
            <v>2940</v>
          </cell>
          <cell r="D2631">
            <v>1004520</v>
          </cell>
          <cell r="E2631" t="str">
            <v>98TH AV &amp; MADDUX DR</v>
          </cell>
          <cell r="F2631">
            <v>2</v>
          </cell>
          <cell r="G2631">
            <v>6</v>
          </cell>
          <cell r="H2631">
            <v>8</v>
          </cell>
          <cell r="I2631">
            <v>37.735146</v>
          </cell>
          <cell r="J2631">
            <v>-122.184059</v>
          </cell>
          <cell r="K2631" t="str">
            <v>OAKLAND</v>
          </cell>
          <cell r="L2631" t="str">
            <v>ALAMEDA</v>
          </cell>
          <cell r="M2631">
            <v>3</v>
          </cell>
        </row>
        <row r="2632">
          <cell r="A2632">
            <v>53663</v>
          </cell>
          <cell r="B2632" t="str">
            <v>WEEKDAY</v>
          </cell>
          <cell r="C2632">
            <v>2837</v>
          </cell>
          <cell r="D2632">
            <v>1004530</v>
          </cell>
          <cell r="E2632" t="str">
            <v>98TH AV &amp; OLIVE ST</v>
          </cell>
          <cell r="F2632">
            <v>5</v>
          </cell>
          <cell r="G2632">
            <v>4</v>
          </cell>
          <cell r="H2632">
            <v>9</v>
          </cell>
          <cell r="I2632">
            <v>37.747539000000003</v>
          </cell>
          <cell r="J2632">
            <v>-122.16391299999999</v>
          </cell>
          <cell r="K2632" t="str">
            <v>OAKLAND</v>
          </cell>
          <cell r="L2632" t="str">
            <v>ALAMEDA</v>
          </cell>
          <cell r="M2632">
            <v>3</v>
          </cell>
        </row>
        <row r="2633">
          <cell r="A2633">
            <v>59456</v>
          </cell>
          <cell r="B2633" t="str">
            <v>WEEKDAY</v>
          </cell>
          <cell r="C2633">
            <v>2626</v>
          </cell>
          <cell r="D2633">
            <v>1004540</v>
          </cell>
          <cell r="E2633" t="str">
            <v>98TH AV &amp; OLIVE ST</v>
          </cell>
          <cell r="F2633">
            <v>6</v>
          </cell>
          <cell r="G2633">
            <v>5</v>
          </cell>
          <cell r="H2633">
            <v>10</v>
          </cell>
          <cell r="I2633">
            <v>37.747312999999998</v>
          </cell>
          <cell r="J2633">
            <v>-122.16408699999999</v>
          </cell>
          <cell r="K2633" t="str">
            <v>OAKLAND</v>
          </cell>
          <cell r="L2633" t="str">
            <v>ALAMEDA</v>
          </cell>
          <cell r="M2633">
            <v>3</v>
          </cell>
        </row>
        <row r="2634">
          <cell r="A2634">
            <v>51345</v>
          </cell>
          <cell r="B2634" t="str">
            <v>WEEKDAY</v>
          </cell>
          <cell r="C2634">
            <v>3991</v>
          </cell>
          <cell r="D2634">
            <v>1004550</v>
          </cell>
          <cell r="E2634" t="str">
            <v>98TH AV &amp; PAST RAILROAD CROS</v>
          </cell>
          <cell r="F2634">
            <v>1</v>
          </cell>
          <cell r="G2634">
            <v>1</v>
          </cell>
          <cell r="H2634">
            <v>3</v>
          </cell>
          <cell r="I2634">
            <v>37.739539999999998</v>
          </cell>
          <cell r="J2634">
            <v>-122.17918</v>
          </cell>
          <cell r="K2634" t="str">
            <v>OAKLAND</v>
          </cell>
          <cell r="L2634" t="str">
            <v>ALAMEDA</v>
          </cell>
          <cell r="M2634">
            <v>3</v>
          </cell>
        </row>
        <row r="2635">
          <cell r="A2635">
            <v>54341</v>
          </cell>
          <cell r="B2635" t="str">
            <v>WEEKDAY</v>
          </cell>
          <cell r="C2635">
            <v>2772</v>
          </cell>
          <cell r="D2635">
            <v>1004570</v>
          </cell>
          <cell r="E2635" t="str">
            <v>98TH AV &amp; RAILROAD AV</v>
          </cell>
          <cell r="F2635">
            <v>1</v>
          </cell>
          <cell r="G2635">
            <v>8</v>
          </cell>
          <cell r="H2635">
            <v>9</v>
          </cell>
          <cell r="I2635">
            <v>37.737889000000003</v>
          </cell>
          <cell r="J2635">
            <v>-122.181584</v>
          </cell>
          <cell r="K2635" t="str">
            <v>OAKLAND</v>
          </cell>
          <cell r="L2635" t="str">
            <v>ALAMEDA</v>
          </cell>
          <cell r="M2635">
            <v>3</v>
          </cell>
        </row>
        <row r="2636">
          <cell r="A2636">
            <v>57873</v>
          </cell>
          <cell r="B2636" t="str">
            <v>WEEKDAY</v>
          </cell>
          <cell r="C2636">
            <v>3301</v>
          </cell>
          <cell r="D2636">
            <v>1004580</v>
          </cell>
          <cell r="E2636" t="str">
            <v>98TH AV &amp; SAN LEANDRO ST</v>
          </cell>
          <cell r="F2636">
            <v>1</v>
          </cell>
          <cell r="G2636">
            <v>5</v>
          </cell>
          <cell r="H2636">
            <v>6</v>
          </cell>
          <cell r="I2636">
            <v>37.739632999999998</v>
          </cell>
          <cell r="J2636">
            <v>-122.179343</v>
          </cell>
          <cell r="K2636" t="str">
            <v>OAKLAND</v>
          </cell>
          <cell r="L2636" t="str">
            <v>ALAMEDA</v>
          </cell>
          <cell r="M2636">
            <v>3</v>
          </cell>
        </row>
        <row r="2637">
          <cell r="A2637">
            <v>57879</v>
          </cell>
          <cell r="B2637" t="str">
            <v>WEEKDAY</v>
          </cell>
          <cell r="C2637">
            <v>3112</v>
          </cell>
          <cell r="D2637">
            <v>1004590</v>
          </cell>
          <cell r="E2637" t="str">
            <v>98TH AV &amp; SAN LEANDRO ST</v>
          </cell>
          <cell r="F2637">
            <v>5</v>
          </cell>
          <cell r="G2637">
            <v>2</v>
          </cell>
          <cell r="H2637">
            <v>7</v>
          </cell>
          <cell r="I2637">
            <v>37.738869999999999</v>
          </cell>
          <cell r="J2637">
            <v>-122.179908</v>
          </cell>
          <cell r="K2637" t="str">
            <v>OAKLAND</v>
          </cell>
          <cell r="L2637" t="str">
            <v>ALAMEDA</v>
          </cell>
          <cell r="M2637">
            <v>3</v>
          </cell>
        </row>
        <row r="2638">
          <cell r="A2638">
            <v>59100</v>
          </cell>
          <cell r="B2638" t="str">
            <v>WEEKDAY</v>
          </cell>
          <cell r="C2638">
            <v>328</v>
          </cell>
          <cell r="D2638">
            <v>1004600</v>
          </cell>
          <cell r="E2638" t="str">
            <v>98TH AV &amp; STEARNS AV</v>
          </cell>
          <cell r="F2638">
            <v>106</v>
          </cell>
          <cell r="G2638">
            <v>33</v>
          </cell>
          <cell r="H2638">
            <v>139</v>
          </cell>
          <cell r="I2638">
            <v>37.751477000000001</v>
          </cell>
          <cell r="J2638">
            <v>-122.15446900000001</v>
          </cell>
          <cell r="K2638" t="str">
            <v>OAKLAND</v>
          </cell>
          <cell r="L2638" t="str">
            <v>ALAMEDA</v>
          </cell>
          <cell r="M2638">
            <v>3</v>
          </cell>
        </row>
        <row r="2639">
          <cell r="A2639">
            <v>55391</v>
          </cell>
          <cell r="B2639" t="str">
            <v>WEEKDAY</v>
          </cell>
          <cell r="C2639">
            <v>2366</v>
          </cell>
          <cell r="D2639">
            <v>1004610</v>
          </cell>
          <cell r="E2639" t="str">
            <v>98TH AV &amp; WALNUT ST</v>
          </cell>
          <cell r="F2639">
            <v>5</v>
          </cell>
          <cell r="G2639">
            <v>8</v>
          </cell>
          <cell r="H2639">
            <v>13</v>
          </cell>
          <cell r="I2639">
            <v>37.745505999999999</v>
          </cell>
          <cell r="J2639">
            <v>-122.16827499999999</v>
          </cell>
          <cell r="K2639" t="str">
            <v>OAKLAND</v>
          </cell>
          <cell r="L2639" t="str">
            <v>ALAMEDA</v>
          </cell>
          <cell r="M2639">
            <v>3</v>
          </cell>
        </row>
        <row r="2640">
          <cell r="A2640">
            <v>51137</v>
          </cell>
          <cell r="B2640" t="str">
            <v>WEEKDAY</v>
          </cell>
          <cell r="C2640">
            <v>2747</v>
          </cell>
          <cell r="D2640">
            <v>1004620</v>
          </cell>
          <cell r="E2640" t="str">
            <v>98TH AV &amp; WALNUT ST</v>
          </cell>
          <cell r="F2640">
            <v>6</v>
          </cell>
          <cell r="G2640">
            <v>3</v>
          </cell>
          <cell r="H2640">
            <v>9</v>
          </cell>
          <cell r="I2640">
            <v>37.745294999999999</v>
          </cell>
          <cell r="J2640">
            <v>-122.16844</v>
          </cell>
          <cell r="K2640" t="str">
            <v>OAKLAND</v>
          </cell>
          <cell r="L2640" t="str">
            <v>ALAMEDA</v>
          </cell>
          <cell r="M2640">
            <v>3</v>
          </cell>
        </row>
        <row r="2641">
          <cell r="A2641">
            <v>58288</v>
          </cell>
          <cell r="B2641" t="str">
            <v>WEEKDAY</v>
          </cell>
          <cell r="C2641">
            <v>875</v>
          </cell>
          <cell r="D2641">
            <v>1004700</v>
          </cell>
          <cell r="E2641" t="str">
            <v>ACALANES DR &amp; 105TH AV</v>
          </cell>
          <cell r="F2641">
            <v>39</v>
          </cell>
          <cell r="G2641">
            <v>11</v>
          </cell>
          <cell r="H2641">
            <v>50</v>
          </cell>
          <cell r="I2641">
            <v>37.732883999999999</v>
          </cell>
          <cell r="J2641">
            <v>-122.178388</v>
          </cell>
          <cell r="K2641" t="str">
            <v>OAKLAND</v>
          </cell>
          <cell r="L2641" t="str">
            <v>ALAMEDA</v>
          </cell>
          <cell r="M2641">
            <v>3</v>
          </cell>
        </row>
        <row r="2642">
          <cell r="A2642">
            <v>53939</v>
          </cell>
          <cell r="B2642" t="str">
            <v>WEEKDAY</v>
          </cell>
          <cell r="C2642">
            <v>2635</v>
          </cell>
          <cell r="D2642">
            <v>1004710</v>
          </cell>
          <cell r="E2642" t="str">
            <v>ACALANES DR &amp; BERGEDO DR</v>
          </cell>
          <cell r="F2642">
            <v>4</v>
          </cell>
          <cell r="G2642">
            <v>6</v>
          </cell>
          <cell r="H2642">
            <v>10</v>
          </cell>
          <cell r="I2642">
            <v>37.730024999999998</v>
          </cell>
          <cell r="J2642">
            <v>-122.175138</v>
          </cell>
          <cell r="K2642" t="str">
            <v>OAKLAND</v>
          </cell>
          <cell r="L2642" t="str">
            <v>ALAMEDA</v>
          </cell>
          <cell r="M2642">
            <v>3</v>
          </cell>
        </row>
        <row r="2643">
          <cell r="A2643">
            <v>57579</v>
          </cell>
          <cell r="B2643" t="str">
            <v>WEEKDAY</v>
          </cell>
          <cell r="C2643">
            <v>1798</v>
          </cell>
          <cell r="D2643">
            <v>1004720</v>
          </cell>
          <cell r="E2643" t="str">
            <v>ACALANES DR &amp; CAPISTRANO DR</v>
          </cell>
          <cell r="F2643">
            <v>6</v>
          </cell>
          <cell r="G2643">
            <v>15</v>
          </cell>
          <cell r="H2643">
            <v>21</v>
          </cell>
          <cell r="I2643">
            <v>37.732183999999997</v>
          </cell>
          <cell r="J2643">
            <v>-122.177836</v>
          </cell>
          <cell r="K2643" t="str">
            <v>OAKLAND</v>
          </cell>
          <cell r="L2643" t="str">
            <v>ALAMEDA</v>
          </cell>
          <cell r="M2643">
            <v>3</v>
          </cell>
        </row>
        <row r="2644">
          <cell r="A2644">
            <v>51288</v>
          </cell>
          <cell r="B2644" t="str">
            <v>WEEKDAY</v>
          </cell>
          <cell r="C2644">
            <v>2485</v>
          </cell>
          <cell r="D2644">
            <v>1004730</v>
          </cell>
          <cell r="E2644" t="str">
            <v>ACALANES DR &amp; CATRON DR</v>
          </cell>
          <cell r="F2644">
            <v>5</v>
          </cell>
          <cell r="G2644">
            <v>7</v>
          </cell>
          <cell r="H2644">
            <v>12</v>
          </cell>
          <cell r="I2644">
            <v>37.728053000000003</v>
          </cell>
          <cell r="J2644">
            <v>-122.172438</v>
          </cell>
          <cell r="K2644" t="str">
            <v>OAKLAND</v>
          </cell>
          <cell r="L2644" t="str">
            <v>ALAMEDA</v>
          </cell>
          <cell r="M2644">
            <v>3</v>
          </cell>
        </row>
        <row r="2645">
          <cell r="A2645">
            <v>51337</v>
          </cell>
          <cell r="B2645" t="str">
            <v>WEEKDAY</v>
          </cell>
          <cell r="C2645">
            <v>3368</v>
          </cell>
          <cell r="D2645">
            <v>1004740</v>
          </cell>
          <cell r="E2645" t="str">
            <v>ACALANES DR &amp; COLORADOS DR</v>
          </cell>
          <cell r="F2645">
            <v>2</v>
          </cell>
          <cell r="G2645">
            <v>3</v>
          </cell>
          <cell r="H2645">
            <v>5</v>
          </cell>
          <cell r="I2645">
            <v>37.730759999999997</v>
          </cell>
          <cell r="J2645">
            <v>-122.176196</v>
          </cell>
          <cell r="K2645" t="str">
            <v>OAKLAND</v>
          </cell>
          <cell r="L2645" t="str">
            <v>ALAMEDA</v>
          </cell>
          <cell r="M2645">
            <v>3</v>
          </cell>
        </row>
        <row r="2646">
          <cell r="A2646">
            <v>57848</v>
          </cell>
          <cell r="B2646" t="str">
            <v>WEEKDAY</v>
          </cell>
          <cell r="C2646">
            <v>3670</v>
          </cell>
          <cell r="D2646">
            <v>1005160</v>
          </cell>
          <cell r="E2646" t="str">
            <v>ALIDA ST &amp; COOLIDGE AV</v>
          </cell>
          <cell r="F2646">
            <v>0</v>
          </cell>
          <cell r="G2646">
            <v>4</v>
          </cell>
          <cell r="H2646">
            <v>4</v>
          </cell>
          <cell r="I2646">
            <v>37.805354999999999</v>
          </cell>
          <cell r="J2646">
            <v>-122.201999</v>
          </cell>
          <cell r="K2646" t="str">
            <v>OAKLAND</v>
          </cell>
          <cell r="L2646" t="str">
            <v>ALAMEDA</v>
          </cell>
          <cell r="M2646">
            <v>3</v>
          </cell>
        </row>
        <row r="2647">
          <cell r="A2647">
            <v>58130</v>
          </cell>
          <cell r="B2647" t="str">
            <v>WEEKDAY</v>
          </cell>
          <cell r="C2647">
            <v>3976</v>
          </cell>
          <cell r="D2647">
            <v>1005170</v>
          </cell>
          <cell r="E2647" t="str">
            <v>ALIDA ST &amp; LAGUNA AV</v>
          </cell>
          <cell r="F2647">
            <v>0</v>
          </cell>
          <cell r="G2647">
            <v>2</v>
          </cell>
          <cell r="H2647">
            <v>3</v>
          </cell>
          <cell r="I2647">
            <v>37.805892999999998</v>
          </cell>
          <cell r="J2647">
            <v>-122.20414</v>
          </cell>
          <cell r="K2647" t="str">
            <v>OAKLAND</v>
          </cell>
          <cell r="L2647" t="str">
            <v>ALAMEDA</v>
          </cell>
          <cell r="M2647">
            <v>3</v>
          </cell>
        </row>
        <row r="2648">
          <cell r="A2648">
            <v>58212</v>
          </cell>
          <cell r="B2648" t="str">
            <v>WEEKDAY</v>
          </cell>
          <cell r="C2648">
            <v>5005</v>
          </cell>
          <cell r="D2648">
            <v>1005180</v>
          </cell>
          <cell r="E2648" t="str">
            <v>ALIDA ST &amp; LINCOLN AV</v>
          </cell>
          <cell r="F2648">
            <v>0</v>
          </cell>
          <cell r="G2648">
            <v>0</v>
          </cell>
          <cell r="H2648">
            <v>0</v>
          </cell>
          <cell r="I2648">
            <v>37.807262000000001</v>
          </cell>
          <cell r="J2648">
            <v>-122.205882</v>
          </cell>
          <cell r="K2648" t="str">
            <v>OAKLAND</v>
          </cell>
          <cell r="L2648" t="str">
            <v>ALAMEDA</v>
          </cell>
          <cell r="M2648">
            <v>3</v>
          </cell>
        </row>
        <row r="2649">
          <cell r="A2649">
            <v>50152</v>
          </cell>
          <cell r="B2649" t="str">
            <v>WEEKDAY</v>
          </cell>
          <cell r="C2649">
            <v>4313</v>
          </cell>
          <cell r="D2649">
            <v>1005190</v>
          </cell>
          <cell r="E2649" t="str">
            <v>ALIDA ST &amp; LINCOLN AV</v>
          </cell>
          <cell r="F2649">
            <v>0</v>
          </cell>
          <cell r="G2649">
            <v>2</v>
          </cell>
          <cell r="H2649">
            <v>2</v>
          </cell>
          <cell r="I2649">
            <v>37.807006000000001</v>
          </cell>
          <cell r="J2649">
            <v>-122.20576800000001</v>
          </cell>
          <cell r="K2649" t="str">
            <v>OAKLAND</v>
          </cell>
          <cell r="L2649" t="str">
            <v>ALAMEDA</v>
          </cell>
          <cell r="M2649">
            <v>3</v>
          </cell>
        </row>
        <row r="2650">
          <cell r="A2650">
            <v>50153</v>
          </cell>
          <cell r="B2650" t="str">
            <v>WEEKDAY</v>
          </cell>
          <cell r="C2650">
            <v>4801</v>
          </cell>
          <cell r="D2650">
            <v>1005200</v>
          </cell>
          <cell r="E2650" t="str">
            <v>ALIDA ST &amp; LINNET AV</v>
          </cell>
          <cell r="F2650">
            <v>0</v>
          </cell>
          <cell r="G2650">
            <v>0</v>
          </cell>
          <cell r="H2650">
            <v>0</v>
          </cell>
          <cell r="I2650">
            <v>37.806477999999998</v>
          </cell>
          <cell r="J2650">
            <v>-122.204695</v>
          </cell>
          <cell r="K2650" t="str">
            <v>OAKLAND</v>
          </cell>
          <cell r="L2650" t="str">
            <v>ALAMEDA</v>
          </cell>
          <cell r="M2650">
            <v>3</v>
          </cell>
        </row>
        <row r="2651">
          <cell r="A2651">
            <v>50159</v>
          </cell>
          <cell r="B2651" t="str">
            <v>WEEKDAY</v>
          </cell>
          <cell r="C2651">
            <v>4744</v>
          </cell>
          <cell r="D2651">
            <v>1005210</v>
          </cell>
          <cell r="E2651" t="str">
            <v>ALIDA ST &amp; LINNET AV</v>
          </cell>
          <cell r="F2651">
            <v>0</v>
          </cell>
          <cell r="G2651">
            <v>0</v>
          </cell>
          <cell r="H2651">
            <v>0</v>
          </cell>
          <cell r="I2651">
            <v>37.806438</v>
          </cell>
          <cell r="J2651">
            <v>-122.20522099999999</v>
          </cell>
          <cell r="K2651" t="str">
            <v>OAKLAND</v>
          </cell>
          <cell r="L2651" t="str">
            <v>ALAMEDA</v>
          </cell>
          <cell r="M2651">
            <v>3</v>
          </cell>
        </row>
        <row r="2652">
          <cell r="A2652">
            <v>50507</v>
          </cell>
          <cell r="B2652" t="str">
            <v>WEEKDAY</v>
          </cell>
          <cell r="C2652">
            <v>2816</v>
          </cell>
          <cell r="D2652">
            <v>1005390</v>
          </cell>
          <cell r="E2652" t="str">
            <v>BANCROFT AV &amp; 103RD AV</v>
          </cell>
          <cell r="F2652">
            <v>4</v>
          </cell>
          <cell r="G2652">
            <v>5</v>
          </cell>
          <cell r="H2652">
            <v>9</v>
          </cell>
          <cell r="I2652">
            <v>37.743865999999997</v>
          </cell>
          <cell r="J2652">
            <v>-122.15824000000001</v>
          </cell>
          <cell r="K2652" t="str">
            <v>OAKLAND</v>
          </cell>
          <cell r="L2652" t="str">
            <v>ALAMEDA</v>
          </cell>
          <cell r="M2652">
            <v>3</v>
          </cell>
        </row>
        <row r="2653">
          <cell r="A2653">
            <v>57959</v>
          </cell>
          <cell r="B2653" t="str">
            <v>WEEKDAY</v>
          </cell>
          <cell r="C2653">
            <v>2780</v>
          </cell>
          <cell r="D2653">
            <v>1005400</v>
          </cell>
          <cell r="E2653" t="str">
            <v>BANCROFT AV &amp; 103RD AV</v>
          </cell>
          <cell r="F2653">
            <v>4</v>
          </cell>
          <cell r="G2653">
            <v>5</v>
          </cell>
          <cell r="H2653">
            <v>9</v>
          </cell>
          <cell r="I2653">
            <v>37.743644000000003</v>
          </cell>
          <cell r="J2653">
            <v>-122.158552</v>
          </cell>
          <cell r="K2653" t="str">
            <v>OAKLAND</v>
          </cell>
          <cell r="L2653" t="str">
            <v>ALAMEDA</v>
          </cell>
          <cell r="M2653">
            <v>3</v>
          </cell>
        </row>
        <row r="2654">
          <cell r="A2654">
            <v>53511</v>
          </cell>
          <cell r="B2654" t="str">
            <v>WEEKDAY</v>
          </cell>
          <cell r="C2654">
            <v>1611</v>
          </cell>
          <cell r="D2654">
            <v>1005410</v>
          </cell>
          <cell r="E2654" t="str">
            <v>BANCROFT AV &amp; 106TH AV</v>
          </cell>
          <cell r="F2654">
            <v>13</v>
          </cell>
          <cell r="G2654">
            <v>11</v>
          </cell>
          <cell r="H2654">
            <v>24</v>
          </cell>
          <cell r="I2654">
            <v>37.741425999999997</v>
          </cell>
          <cell r="J2654">
            <v>-122.156674</v>
          </cell>
          <cell r="K2654" t="str">
            <v>OAKLAND</v>
          </cell>
          <cell r="L2654" t="str">
            <v>ALAMEDA</v>
          </cell>
          <cell r="M2654">
            <v>3</v>
          </cell>
        </row>
        <row r="2655">
          <cell r="A2655">
            <v>54452</v>
          </cell>
          <cell r="B2655" t="str">
            <v>WEEKDAY</v>
          </cell>
          <cell r="C2655">
            <v>1742</v>
          </cell>
          <cell r="D2655">
            <v>1005420</v>
          </cell>
          <cell r="E2655" t="str">
            <v>BANCROFT AV &amp; 109TH AV</v>
          </cell>
          <cell r="F2655">
            <v>10</v>
          </cell>
          <cell r="G2655">
            <v>11</v>
          </cell>
          <cell r="H2655">
            <v>22</v>
          </cell>
          <cell r="I2655">
            <v>37.739818999999997</v>
          </cell>
          <cell r="J2655">
            <v>-122.155739</v>
          </cell>
          <cell r="K2655" t="str">
            <v>OAKLAND</v>
          </cell>
          <cell r="L2655" t="str">
            <v>ALAMEDA</v>
          </cell>
          <cell r="M2655">
            <v>3</v>
          </cell>
        </row>
        <row r="2656">
          <cell r="A2656">
            <v>59575</v>
          </cell>
          <cell r="B2656" t="str">
            <v>WEEKDAY</v>
          </cell>
          <cell r="C2656">
            <v>1230</v>
          </cell>
          <cell r="D2656">
            <v>1005500</v>
          </cell>
          <cell r="E2656" t="str">
            <v>BANCROFT AV &amp; 73RD AV</v>
          </cell>
          <cell r="F2656">
            <v>9</v>
          </cell>
          <cell r="G2656">
            <v>26</v>
          </cell>
          <cell r="H2656">
            <v>35</v>
          </cell>
          <cell r="I2656">
            <v>37.766145999999999</v>
          </cell>
          <cell r="J2656">
            <v>-122.176383</v>
          </cell>
          <cell r="K2656" t="str">
            <v>OAKLAND</v>
          </cell>
          <cell r="L2656" t="str">
            <v>ALAMEDA</v>
          </cell>
          <cell r="M2656">
            <v>3</v>
          </cell>
        </row>
        <row r="2657">
          <cell r="A2657">
            <v>58388</v>
          </cell>
          <cell r="B2657" t="str">
            <v>WEEKDAY</v>
          </cell>
          <cell r="C2657">
            <v>1042</v>
          </cell>
          <cell r="D2657">
            <v>1005510</v>
          </cell>
          <cell r="E2657" t="str">
            <v>BANCROFT AV &amp; 73RD AV</v>
          </cell>
          <cell r="F2657">
            <v>29</v>
          </cell>
          <cell r="G2657">
            <v>13</v>
          </cell>
          <cell r="H2657">
            <v>42</v>
          </cell>
          <cell r="I2657">
            <v>37.765481000000001</v>
          </cell>
          <cell r="J2657">
            <v>-122.17664499999999</v>
          </cell>
          <cell r="K2657" t="str">
            <v>OAKLAND</v>
          </cell>
          <cell r="L2657" t="str">
            <v>ALAMEDA</v>
          </cell>
          <cell r="M2657">
            <v>3</v>
          </cell>
        </row>
        <row r="2658">
          <cell r="A2658">
            <v>54453</v>
          </cell>
          <cell r="B2658" t="str">
            <v>WEEKDAY</v>
          </cell>
          <cell r="C2658">
            <v>2099</v>
          </cell>
          <cell r="D2658">
            <v>1005530</v>
          </cell>
          <cell r="E2658" t="str">
            <v>BANCROFT AV &amp; 77TH AV</v>
          </cell>
          <cell r="F2658">
            <v>9</v>
          </cell>
          <cell r="G2658">
            <v>7</v>
          </cell>
          <cell r="H2658">
            <v>16</v>
          </cell>
          <cell r="I2658">
            <v>37.764308999999997</v>
          </cell>
          <cell r="J2658">
            <v>-122.174409</v>
          </cell>
          <cell r="K2658" t="str">
            <v>OAKLAND</v>
          </cell>
          <cell r="L2658" t="str">
            <v>ALAMEDA</v>
          </cell>
          <cell r="M2658">
            <v>3</v>
          </cell>
        </row>
        <row r="2659">
          <cell r="A2659">
            <v>57966</v>
          </cell>
          <cell r="B2659" t="str">
            <v>WEEKDAY</v>
          </cell>
          <cell r="C2659">
            <v>2300</v>
          </cell>
          <cell r="D2659">
            <v>1005540</v>
          </cell>
          <cell r="E2659" t="str">
            <v>BANCROFT AV &amp; 77TH AV</v>
          </cell>
          <cell r="F2659">
            <v>4</v>
          </cell>
          <cell r="G2659">
            <v>9</v>
          </cell>
          <cell r="H2659">
            <v>13</v>
          </cell>
          <cell r="I2659">
            <v>37.763654000000002</v>
          </cell>
          <cell r="J2659">
            <v>-122.17438300000001</v>
          </cell>
          <cell r="K2659" t="str">
            <v>OAKLAND</v>
          </cell>
          <cell r="L2659" t="str">
            <v>ALAMEDA</v>
          </cell>
          <cell r="M2659">
            <v>3</v>
          </cell>
        </row>
        <row r="2660">
          <cell r="A2660">
            <v>57744</v>
          </cell>
          <cell r="B2660" t="str">
            <v>WEEKDAY</v>
          </cell>
          <cell r="C2660">
            <v>930</v>
          </cell>
          <cell r="D2660">
            <v>1005550</v>
          </cell>
          <cell r="E2660" t="str">
            <v>BANCROFT AV &amp; 82ND AV</v>
          </cell>
          <cell r="F2660">
            <v>31</v>
          </cell>
          <cell r="G2660">
            <v>16</v>
          </cell>
          <cell r="H2660">
            <v>47</v>
          </cell>
          <cell r="I2660">
            <v>37.760064999999997</v>
          </cell>
          <cell r="J2660">
            <v>-122.17012800000001</v>
          </cell>
          <cell r="K2660" t="str">
            <v>OAKLAND</v>
          </cell>
          <cell r="L2660" t="str">
            <v>ALAMEDA</v>
          </cell>
          <cell r="M2660">
            <v>3</v>
          </cell>
        </row>
        <row r="2661">
          <cell r="A2661">
            <v>55212</v>
          </cell>
          <cell r="B2661" t="str">
            <v>WEEKDAY</v>
          </cell>
          <cell r="C2661">
            <v>956</v>
          </cell>
          <cell r="D2661">
            <v>1005560</v>
          </cell>
          <cell r="E2661" t="str">
            <v>BANCROFT AV &amp; 82ND AV</v>
          </cell>
          <cell r="F2661">
            <v>20</v>
          </cell>
          <cell r="G2661">
            <v>25</v>
          </cell>
          <cell r="H2661">
            <v>45</v>
          </cell>
          <cell r="I2661">
            <v>37.759816999999998</v>
          </cell>
          <cell r="J2661">
            <v>-122.17032399999999</v>
          </cell>
          <cell r="K2661" t="str">
            <v>OAKLAND</v>
          </cell>
          <cell r="L2661" t="str">
            <v>ALAMEDA</v>
          </cell>
          <cell r="M2661">
            <v>3</v>
          </cell>
        </row>
        <row r="2662">
          <cell r="A2662">
            <v>59544</v>
          </cell>
          <cell r="B2662" t="str">
            <v>WEEKDAY</v>
          </cell>
          <cell r="C2662">
            <v>1367</v>
          </cell>
          <cell r="D2662">
            <v>1005570</v>
          </cell>
          <cell r="E2662" t="str">
            <v>BANCROFT AV &amp; 85TH AV</v>
          </cell>
          <cell r="F2662">
            <v>9</v>
          </cell>
          <cell r="G2662">
            <v>21</v>
          </cell>
          <cell r="H2662">
            <v>31</v>
          </cell>
          <cell r="I2662">
            <v>37.757675999999996</v>
          </cell>
          <cell r="J2662">
            <v>-122.16874900000001</v>
          </cell>
          <cell r="K2662" t="str">
            <v>OAKLAND</v>
          </cell>
          <cell r="L2662" t="str">
            <v>ALAMEDA</v>
          </cell>
          <cell r="M2662">
            <v>3</v>
          </cell>
        </row>
        <row r="2663">
          <cell r="A2663">
            <v>51455</v>
          </cell>
          <cell r="B2663" t="str">
            <v>WEEKDAY</v>
          </cell>
          <cell r="C2663">
            <v>1409</v>
          </cell>
          <cell r="D2663">
            <v>1005580</v>
          </cell>
          <cell r="E2663" t="str">
            <v>BANCROFT AV &amp; 85TH AV</v>
          </cell>
          <cell r="F2663">
            <v>21</v>
          </cell>
          <cell r="G2663">
            <v>9</v>
          </cell>
          <cell r="H2663">
            <v>29</v>
          </cell>
          <cell r="I2663">
            <v>37.7577</v>
          </cell>
          <cell r="J2663">
            <v>-122.168368</v>
          </cell>
          <cell r="K2663" t="str">
            <v>OAKLAND</v>
          </cell>
          <cell r="L2663" t="str">
            <v>ALAMEDA</v>
          </cell>
          <cell r="M2663">
            <v>3</v>
          </cell>
        </row>
        <row r="2664">
          <cell r="A2664">
            <v>55080</v>
          </cell>
          <cell r="B2664" t="str">
            <v>WEEKDAY</v>
          </cell>
          <cell r="C2664">
            <v>1642</v>
          </cell>
          <cell r="D2664">
            <v>1005590</v>
          </cell>
          <cell r="E2664" t="str">
            <v>BANCROFT AV &amp; 87TH AV</v>
          </cell>
          <cell r="F2664">
            <v>15</v>
          </cell>
          <cell r="G2664">
            <v>9</v>
          </cell>
          <cell r="H2664">
            <v>24</v>
          </cell>
          <cell r="I2664">
            <v>37.755712000000003</v>
          </cell>
          <cell r="J2664">
            <v>-122.166905</v>
          </cell>
          <cell r="K2664" t="str">
            <v>OAKLAND</v>
          </cell>
          <cell r="L2664" t="str">
            <v>ALAMEDA</v>
          </cell>
          <cell r="M2664">
            <v>3</v>
          </cell>
        </row>
        <row r="2665">
          <cell r="A2665">
            <v>54459</v>
          </cell>
          <cell r="B2665" t="str">
            <v>WEEKDAY</v>
          </cell>
          <cell r="C2665">
            <v>1505</v>
          </cell>
          <cell r="D2665">
            <v>1005600</v>
          </cell>
          <cell r="E2665" t="str">
            <v>BANCROFT AV &amp; 87TH AV</v>
          </cell>
          <cell r="F2665">
            <v>6</v>
          </cell>
          <cell r="G2665">
            <v>21</v>
          </cell>
          <cell r="H2665">
            <v>27</v>
          </cell>
          <cell r="I2665">
            <v>37.755451000000001</v>
          </cell>
          <cell r="J2665">
            <v>-122.167097</v>
          </cell>
          <cell r="K2665" t="str">
            <v>OAKLAND</v>
          </cell>
          <cell r="L2665" t="str">
            <v>ALAMEDA</v>
          </cell>
          <cell r="M2665">
            <v>3</v>
          </cell>
        </row>
        <row r="2666">
          <cell r="A2666">
            <v>57979</v>
          </cell>
          <cell r="B2666" t="str">
            <v>WEEKDAY</v>
          </cell>
          <cell r="C2666">
            <v>1453</v>
          </cell>
          <cell r="D2666">
            <v>1005610</v>
          </cell>
          <cell r="E2666" t="str">
            <v>BANCROFT AV &amp; 90TH AV</v>
          </cell>
          <cell r="F2666">
            <v>13</v>
          </cell>
          <cell r="G2666">
            <v>16</v>
          </cell>
          <cell r="H2666">
            <v>29</v>
          </cell>
          <cell r="I2666">
            <v>37.753329000000001</v>
          </cell>
          <cell r="J2666">
            <v>-122.165542</v>
          </cell>
          <cell r="K2666" t="str">
            <v>OAKLAND</v>
          </cell>
          <cell r="L2666" t="str">
            <v>ALAMEDA</v>
          </cell>
          <cell r="M2666">
            <v>3</v>
          </cell>
        </row>
        <row r="2667">
          <cell r="A2667">
            <v>55252</v>
          </cell>
          <cell r="B2667" t="str">
            <v>WEEKDAY</v>
          </cell>
          <cell r="C2667">
            <v>1242</v>
          </cell>
          <cell r="D2667">
            <v>1005620</v>
          </cell>
          <cell r="E2667" t="str">
            <v>BANCROFT AV &amp; 90TH AV</v>
          </cell>
          <cell r="F2667">
            <v>20</v>
          </cell>
          <cell r="G2667">
            <v>15</v>
          </cell>
          <cell r="H2667">
            <v>35</v>
          </cell>
          <cell r="I2667">
            <v>37.753540000000001</v>
          </cell>
          <cell r="J2667">
            <v>-122.16532100000001</v>
          </cell>
          <cell r="K2667" t="str">
            <v>OAKLAND</v>
          </cell>
          <cell r="L2667" t="str">
            <v>ALAMEDA</v>
          </cell>
          <cell r="M2667">
            <v>3</v>
          </cell>
        </row>
        <row r="2668">
          <cell r="A2668">
            <v>52122</v>
          </cell>
          <cell r="B2668" t="str">
            <v>WEEKDAY</v>
          </cell>
          <cell r="C2668">
            <v>1772</v>
          </cell>
          <cell r="D2668">
            <v>1005630</v>
          </cell>
          <cell r="E2668" t="str">
            <v>BANCROFT AV &amp; 94TH AV</v>
          </cell>
          <cell r="F2668">
            <v>14</v>
          </cell>
          <cell r="G2668">
            <v>7</v>
          </cell>
          <cell r="H2668">
            <v>21</v>
          </cell>
          <cell r="I2668">
            <v>37.751257000000003</v>
          </cell>
          <cell r="J2668">
            <v>-122.16358200000001</v>
          </cell>
          <cell r="K2668" t="str">
            <v>OAKLAND</v>
          </cell>
          <cell r="L2668" t="str">
            <v>ALAMEDA</v>
          </cell>
          <cell r="M2668">
            <v>3</v>
          </cell>
        </row>
        <row r="2669">
          <cell r="A2669">
            <v>59515</v>
          </cell>
          <cell r="B2669" t="str">
            <v>WEEKDAY</v>
          </cell>
          <cell r="C2669">
            <v>1814</v>
          </cell>
          <cell r="D2669">
            <v>1005640</v>
          </cell>
          <cell r="E2669" t="str">
            <v>BANCROFT AV &amp; 94TH AV</v>
          </cell>
          <cell r="F2669">
            <v>7</v>
          </cell>
          <cell r="G2669">
            <v>14</v>
          </cell>
          <cell r="H2669">
            <v>21</v>
          </cell>
          <cell r="I2669">
            <v>37.751266000000001</v>
          </cell>
          <cell r="J2669">
            <v>-122.164072</v>
          </cell>
          <cell r="K2669" t="str">
            <v>OAKLAND</v>
          </cell>
          <cell r="L2669" t="str">
            <v>ALAMEDA</v>
          </cell>
          <cell r="M2669">
            <v>3</v>
          </cell>
        </row>
        <row r="2670">
          <cell r="A2670">
            <v>55439</v>
          </cell>
          <cell r="B2670" t="str">
            <v>WEEKDAY</v>
          </cell>
          <cell r="C2670">
            <v>1882</v>
          </cell>
          <cell r="D2670">
            <v>1005650</v>
          </cell>
          <cell r="E2670" t="str">
            <v>BANCROFT AV &amp; 96TH AV</v>
          </cell>
          <cell r="F2670">
            <v>6</v>
          </cell>
          <cell r="G2670">
            <v>14</v>
          </cell>
          <cell r="H2670">
            <v>20</v>
          </cell>
          <cell r="I2670">
            <v>37.749864000000002</v>
          </cell>
          <cell r="J2670">
            <v>-122.163065</v>
          </cell>
          <cell r="K2670" t="str">
            <v>OAKLAND</v>
          </cell>
          <cell r="L2670" t="str">
            <v>ALAMEDA</v>
          </cell>
          <cell r="M2670">
            <v>3</v>
          </cell>
        </row>
        <row r="2671">
          <cell r="A2671">
            <v>50599</v>
          </cell>
          <cell r="B2671" t="str">
            <v>WEEKDAY</v>
          </cell>
          <cell r="C2671">
            <v>1884</v>
          </cell>
          <cell r="D2671">
            <v>1005660</v>
          </cell>
          <cell r="E2671" t="str">
            <v>BANCROFT AV &amp; 96TH AV</v>
          </cell>
          <cell r="F2671">
            <v>13</v>
          </cell>
          <cell r="G2671">
            <v>6</v>
          </cell>
          <cell r="H2671">
            <v>19</v>
          </cell>
          <cell r="I2671">
            <v>37.750135999999998</v>
          </cell>
          <cell r="J2671">
            <v>-122.162767</v>
          </cell>
          <cell r="K2671" t="str">
            <v>OAKLAND</v>
          </cell>
          <cell r="L2671" t="str">
            <v>ALAMEDA</v>
          </cell>
          <cell r="M2671">
            <v>3</v>
          </cell>
        </row>
        <row r="2672">
          <cell r="A2672">
            <v>51881</v>
          </cell>
          <cell r="B2672" t="str">
            <v>WEEKDAY</v>
          </cell>
          <cell r="C2672">
            <v>1058</v>
          </cell>
          <cell r="D2672">
            <v>1005670</v>
          </cell>
          <cell r="E2672" t="str">
            <v>BANCROFT AV &amp; 98TH AV</v>
          </cell>
          <cell r="F2672">
            <v>15</v>
          </cell>
          <cell r="G2672">
            <v>26</v>
          </cell>
          <cell r="H2672">
            <v>41</v>
          </cell>
          <cell r="I2672">
            <v>37.748595999999999</v>
          </cell>
          <cell r="J2672">
            <v>-122.16218499999999</v>
          </cell>
          <cell r="K2672" t="str">
            <v>OAKLAND</v>
          </cell>
          <cell r="L2672" t="str">
            <v>ALAMEDA</v>
          </cell>
          <cell r="M2672">
            <v>3</v>
          </cell>
        </row>
        <row r="2673">
          <cell r="A2673">
            <v>59595</v>
          </cell>
          <cell r="B2673" t="str">
            <v>WEEKDAY</v>
          </cell>
          <cell r="C2673">
            <v>1030</v>
          </cell>
          <cell r="D2673">
            <v>1005680</v>
          </cell>
          <cell r="E2673" t="str">
            <v>BANCROFT AV &amp; 98TH AV</v>
          </cell>
          <cell r="F2673">
            <v>25</v>
          </cell>
          <cell r="G2673">
            <v>17</v>
          </cell>
          <cell r="H2673">
            <v>42</v>
          </cell>
          <cell r="I2673">
            <v>37.748778000000001</v>
          </cell>
          <cell r="J2673">
            <v>-122.16186999999999</v>
          </cell>
          <cell r="K2673" t="str">
            <v>OAKLAND</v>
          </cell>
          <cell r="L2673" t="str">
            <v>ALAMEDA</v>
          </cell>
          <cell r="M2673">
            <v>3</v>
          </cell>
        </row>
        <row r="2674">
          <cell r="A2674">
            <v>54465</v>
          </cell>
          <cell r="B2674" t="str">
            <v>WEEKDAY</v>
          </cell>
          <cell r="C2674">
            <v>1725</v>
          </cell>
          <cell r="D2674">
            <v>1005690</v>
          </cell>
          <cell r="E2674" t="str">
            <v>BANCROFT AV &amp; 99TH AV</v>
          </cell>
          <cell r="F2674">
            <v>12</v>
          </cell>
          <cell r="G2674">
            <v>10</v>
          </cell>
          <cell r="H2674">
            <v>22</v>
          </cell>
          <cell r="I2674">
            <v>37.745989000000002</v>
          </cell>
          <cell r="J2674">
            <v>-122.160284</v>
          </cell>
          <cell r="K2674" t="str">
            <v>OAKLAND</v>
          </cell>
          <cell r="L2674" t="str">
            <v>ALAMEDA</v>
          </cell>
          <cell r="M2674">
            <v>3</v>
          </cell>
        </row>
        <row r="2675">
          <cell r="A2675">
            <v>57745</v>
          </cell>
          <cell r="B2675" t="str">
            <v>WEEKDAY</v>
          </cell>
          <cell r="C2675">
            <v>1777</v>
          </cell>
          <cell r="D2675">
            <v>1005700</v>
          </cell>
          <cell r="E2675" t="str">
            <v>BANCROFT AV &amp; 99TH AV</v>
          </cell>
          <cell r="F2675">
            <v>10</v>
          </cell>
          <cell r="G2675">
            <v>11</v>
          </cell>
          <cell r="H2675">
            <v>21</v>
          </cell>
          <cell r="I2675">
            <v>37.746113000000001</v>
          </cell>
          <cell r="J2675">
            <v>-122.159888</v>
          </cell>
          <cell r="K2675" t="str">
            <v>OAKLAND</v>
          </cell>
          <cell r="L2675" t="str">
            <v>ALAMEDA</v>
          </cell>
          <cell r="M2675">
            <v>3</v>
          </cell>
        </row>
        <row r="2676">
          <cell r="A2676">
            <v>57758</v>
          </cell>
          <cell r="B2676" t="str">
            <v>WEEKDAY</v>
          </cell>
          <cell r="C2676">
            <v>1680</v>
          </cell>
          <cell r="D2676">
            <v>1005730</v>
          </cell>
          <cell r="E2676" t="str">
            <v>BANCROFT AV &amp; DURANT AV</v>
          </cell>
          <cell r="F2676">
            <v>6</v>
          </cell>
          <cell r="G2676">
            <v>17</v>
          </cell>
          <cell r="H2676">
            <v>23</v>
          </cell>
          <cell r="I2676">
            <v>37.739302000000002</v>
          </cell>
          <cell r="J2676">
            <v>-122.155148</v>
          </cell>
          <cell r="K2676" t="str">
            <v>OAKLAND</v>
          </cell>
          <cell r="L2676" t="str">
            <v>ALAMEDA</v>
          </cell>
          <cell r="M2676">
            <v>3</v>
          </cell>
        </row>
        <row r="2677">
          <cell r="A2677">
            <v>59633</v>
          </cell>
          <cell r="B2677" t="str">
            <v>WEEKDAY</v>
          </cell>
          <cell r="C2677">
            <v>2417</v>
          </cell>
          <cell r="D2677">
            <v>1005780</v>
          </cell>
          <cell r="E2677" t="str">
            <v>BANCROFT AV &amp; LINK ST</v>
          </cell>
          <cell r="F2677">
            <v>5</v>
          </cell>
          <cell r="G2677">
            <v>8</v>
          </cell>
          <cell r="H2677">
            <v>12</v>
          </cell>
          <cell r="I2677">
            <v>37.741821000000002</v>
          </cell>
          <cell r="J2677">
            <v>-122.157242</v>
          </cell>
          <cell r="K2677" t="str">
            <v>OAKLAND</v>
          </cell>
          <cell r="L2677" t="str">
            <v>ALAMEDA</v>
          </cell>
          <cell r="M2677">
            <v>3</v>
          </cell>
        </row>
        <row r="2678">
          <cell r="A2678">
            <v>55475</v>
          </cell>
          <cell r="B2678" t="str">
            <v>WEEKDAY</v>
          </cell>
          <cell r="C2678">
            <v>1541</v>
          </cell>
          <cell r="D2678">
            <v>1005790</v>
          </cell>
          <cell r="E2678" t="str">
            <v>BANCROFT AV &amp; RITCHIE ST</v>
          </cell>
          <cell r="F2678">
            <v>11</v>
          </cell>
          <cell r="G2678">
            <v>15</v>
          </cell>
          <cell r="H2678">
            <v>26</v>
          </cell>
          <cell r="I2678">
            <v>37.762231</v>
          </cell>
          <cell r="J2678">
            <v>-122.17269899999999</v>
          </cell>
          <cell r="K2678" t="str">
            <v>OAKLAND</v>
          </cell>
          <cell r="L2678" t="str">
            <v>ALAMEDA</v>
          </cell>
          <cell r="M2678">
            <v>3</v>
          </cell>
        </row>
        <row r="2679">
          <cell r="A2679">
            <v>54885</v>
          </cell>
          <cell r="B2679" t="str">
            <v>WEEKDAY</v>
          </cell>
          <cell r="C2679">
            <v>1796</v>
          </cell>
          <cell r="D2679">
            <v>1005800</v>
          </cell>
          <cell r="E2679" t="str">
            <v>BANCROFT AV &amp; RITCHIE ST</v>
          </cell>
          <cell r="F2679">
            <v>12</v>
          </cell>
          <cell r="G2679">
            <v>9</v>
          </cell>
          <cell r="H2679">
            <v>21</v>
          </cell>
          <cell r="I2679">
            <v>37.762179000000003</v>
          </cell>
          <cell r="J2679">
            <v>-122.17209800000001</v>
          </cell>
          <cell r="K2679" t="str">
            <v>OAKLAND</v>
          </cell>
          <cell r="L2679" t="str">
            <v>ALAMEDA</v>
          </cell>
          <cell r="M2679">
            <v>3</v>
          </cell>
        </row>
        <row r="2680">
          <cell r="A2680">
            <v>51885</v>
          </cell>
          <cell r="B2680" t="str">
            <v>WEEKDAY</v>
          </cell>
          <cell r="C2680">
            <v>2413</v>
          </cell>
          <cell r="D2680">
            <v>1006960</v>
          </cell>
          <cell r="E2680" t="str">
            <v>CAIRO RD &amp; EMPIRE RD</v>
          </cell>
          <cell r="F2680">
            <v>7</v>
          </cell>
          <cell r="G2680">
            <v>5</v>
          </cell>
          <cell r="H2680">
            <v>12</v>
          </cell>
          <cell r="I2680">
            <v>37.734363999999999</v>
          </cell>
          <cell r="J2680">
            <v>-122.19525299999999</v>
          </cell>
          <cell r="K2680" t="str">
            <v>OAKLAND</v>
          </cell>
          <cell r="L2680" t="str">
            <v>ALAMEDA</v>
          </cell>
          <cell r="M2680">
            <v>3</v>
          </cell>
        </row>
        <row r="2681">
          <cell r="A2681">
            <v>52303</v>
          </cell>
          <cell r="B2681" t="str">
            <v>WEEKDAY</v>
          </cell>
          <cell r="C2681">
            <v>5005</v>
          </cell>
          <cell r="D2681">
            <v>1006970</v>
          </cell>
          <cell r="E2681" t="str">
            <v>MOUNTAIN BLVD &amp; FRONTAGE RD</v>
          </cell>
          <cell r="F2681">
            <v>0</v>
          </cell>
          <cell r="G2681">
            <v>0</v>
          </cell>
          <cell r="H2681">
            <v>0</v>
          </cell>
          <cell r="I2681">
            <v>37.784680000000002</v>
          </cell>
          <cell r="J2681">
            <v>-122.17823</v>
          </cell>
          <cell r="K2681" t="str">
            <v>OAKLAND</v>
          </cell>
          <cell r="L2681" t="str">
            <v>ALAMEDA</v>
          </cell>
          <cell r="M2681">
            <v>3</v>
          </cell>
        </row>
        <row r="2682">
          <cell r="A2682">
            <v>55447</v>
          </cell>
          <cell r="B2682" t="str">
            <v>WEEKDAY</v>
          </cell>
          <cell r="C2682">
            <v>792</v>
          </cell>
          <cell r="D2682">
            <v>1007030</v>
          </cell>
          <cell r="E2682" t="str">
            <v>CAMDEN ST &amp; MACARTHUR BLVD</v>
          </cell>
          <cell r="F2682">
            <v>43</v>
          </cell>
          <cell r="G2682">
            <v>12</v>
          </cell>
          <cell r="H2682">
            <v>56</v>
          </cell>
          <cell r="I2682">
            <v>37.775314999999999</v>
          </cell>
          <cell r="J2682">
            <v>-122.18518299999999</v>
          </cell>
          <cell r="K2682" t="str">
            <v>OAKLAND</v>
          </cell>
          <cell r="L2682" t="str">
            <v>ALAMEDA</v>
          </cell>
          <cell r="M2682">
            <v>3</v>
          </cell>
        </row>
        <row r="2683">
          <cell r="A2683">
            <v>59529</v>
          </cell>
          <cell r="B2683" t="str">
            <v>WEEKDAY</v>
          </cell>
          <cell r="C2683">
            <v>2216</v>
          </cell>
          <cell r="D2683">
            <v>1007040</v>
          </cell>
          <cell r="E2683" t="str">
            <v>CAMPUS DR &amp; CARL MUNCK SCHOO</v>
          </cell>
          <cell r="F2683">
            <v>10</v>
          </cell>
          <cell r="G2683">
            <v>4</v>
          </cell>
          <cell r="H2683">
            <v>14</v>
          </cell>
          <cell r="I2683">
            <v>37.794671999999998</v>
          </cell>
          <cell r="J2683">
            <v>-122.173264</v>
          </cell>
          <cell r="K2683" t="str">
            <v>OAKLAND</v>
          </cell>
          <cell r="L2683" t="str">
            <v>ALAMEDA</v>
          </cell>
          <cell r="M2683">
            <v>3</v>
          </cell>
        </row>
        <row r="2684">
          <cell r="A2684">
            <v>51777</v>
          </cell>
          <cell r="B2684" t="str">
            <v>WEEKDAY</v>
          </cell>
          <cell r="C2684">
            <v>168</v>
          </cell>
          <cell r="D2684">
            <v>1007050</v>
          </cell>
          <cell r="E2684" t="str">
            <v>CAMPUS DR &amp; MERRITT COLLEGE</v>
          </cell>
          <cell r="F2684">
            <v>131</v>
          </cell>
          <cell r="G2684">
            <v>119</v>
          </cell>
          <cell r="H2684">
            <v>250</v>
          </cell>
          <cell r="I2684">
            <v>37.790692999999997</v>
          </cell>
          <cell r="J2684">
            <v>-122.167427</v>
          </cell>
          <cell r="K2684" t="str">
            <v>OAKLAND</v>
          </cell>
          <cell r="L2684" t="str">
            <v>ALAMEDA</v>
          </cell>
          <cell r="M2684">
            <v>3</v>
          </cell>
        </row>
        <row r="2685">
          <cell r="A2685">
            <v>57580</v>
          </cell>
          <cell r="B2685" t="str">
            <v>WEEKDAY</v>
          </cell>
          <cell r="C2685">
            <v>2761</v>
          </cell>
          <cell r="D2685">
            <v>1007060</v>
          </cell>
          <cell r="E2685" t="str">
            <v>CAMPUS DR &amp; REDWOOD RD</v>
          </cell>
          <cell r="F2685">
            <v>0</v>
          </cell>
          <cell r="G2685">
            <v>9</v>
          </cell>
          <cell r="H2685">
            <v>9</v>
          </cell>
          <cell r="I2685">
            <v>37.794555000000003</v>
          </cell>
          <cell r="J2685">
            <v>-122.175271</v>
          </cell>
          <cell r="K2685" t="str">
            <v>OAKLAND</v>
          </cell>
          <cell r="L2685" t="str">
            <v>ALAMEDA</v>
          </cell>
          <cell r="M2685">
            <v>3</v>
          </cell>
        </row>
        <row r="2686">
          <cell r="A2686">
            <v>56576</v>
          </cell>
          <cell r="B2686" t="str">
            <v>WEEKDAY</v>
          </cell>
          <cell r="C2686">
            <v>3105</v>
          </cell>
          <cell r="D2686">
            <v>1007070</v>
          </cell>
          <cell r="E2686" t="str">
            <v>CAPISTRANO DR &amp; ACALANES DR</v>
          </cell>
          <cell r="F2686">
            <v>5</v>
          </cell>
          <cell r="G2686">
            <v>2</v>
          </cell>
          <cell r="H2686">
            <v>7</v>
          </cell>
          <cell r="I2686">
            <v>37.732179000000002</v>
          </cell>
          <cell r="J2686">
            <v>-122.178112</v>
          </cell>
          <cell r="K2686" t="str">
            <v>OAKLAND</v>
          </cell>
          <cell r="L2686" t="str">
            <v>ALAMEDA</v>
          </cell>
          <cell r="M2686">
            <v>3</v>
          </cell>
        </row>
        <row r="2687">
          <cell r="A2687">
            <v>57221</v>
          </cell>
          <cell r="B2687" t="str">
            <v>WEEKDAY</v>
          </cell>
          <cell r="C2687">
            <v>3465</v>
          </cell>
          <cell r="D2687">
            <v>1007080</v>
          </cell>
          <cell r="E2687" t="str">
            <v>CAPISTRANO DR &amp; ALMANZA DR</v>
          </cell>
          <cell r="F2687">
            <v>3</v>
          </cell>
          <cell r="G2687">
            <v>2</v>
          </cell>
          <cell r="H2687">
            <v>5</v>
          </cell>
          <cell r="I2687">
            <v>37.730831999999999</v>
          </cell>
          <cell r="J2687">
            <v>-122.178489</v>
          </cell>
          <cell r="K2687" t="str">
            <v>OAKLAND</v>
          </cell>
          <cell r="L2687" t="str">
            <v>ALAMEDA</v>
          </cell>
          <cell r="M2687">
            <v>3</v>
          </cell>
        </row>
        <row r="2688">
          <cell r="A2688">
            <v>52315</v>
          </cell>
          <cell r="B2688" t="str">
            <v>WEEKDAY</v>
          </cell>
          <cell r="C2688">
            <v>4262</v>
          </cell>
          <cell r="D2688">
            <v>1007100</v>
          </cell>
          <cell r="E2688" t="str">
            <v>CARSON ST &amp; ALISO AV</v>
          </cell>
          <cell r="F2688">
            <v>1</v>
          </cell>
          <cell r="G2688">
            <v>0</v>
          </cell>
          <cell r="H2688">
            <v>2</v>
          </cell>
          <cell r="I2688">
            <v>37.793728999999999</v>
          </cell>
          <cell r="J2688">
            <v>-122.182095</v>
          </cell>
          <cell r="K2688" t="str">
            <v>OAKLAND</v>
          </cell>
          <cell r="L2688" t="str">
            <v>ALAMEDA</v>
          </cell>
          <cell r="M2688">
            <v>3</v>
          </cell>
        </row>
        <row r="2689">
          <cell r="A2689">
            <v>52558</v>
          </cell>
          <cell r="B2689" t="str">
            <v>WEEKDAY</v>
          </cell>
          <cell r="C2689">
            <v>1830</v>
          </cell>
          <cell r="D2689">
            <v>1007110</v>
          </cell>
          <cell r="E2689" t="str">
            <v>CATRON DR &amp; BERGEDO DR</v>
          </cell>
          <cell r="F2689">
            <v>11</v>
          </cell>
          <cell r="G2689">
            <v>9</v>
          </cell>
          <cell r="H2689">
            <v>20</v>
          </cell>
          <cell r="I2689">
            <v>37.726249000000003</v>
          </cell>
          <cell r="J2689">
            <v>-122.17559300000001</v>
          </cell>
          <cell r="K2689" t="str">
            <v>OAKLAND</v>
          </cell>
          <cell r="L2689" t="str">
            <v>ALAMEDA</v>
          </cell>
          <cell r="M2689">
            <v>3</v>
          </cell>
        </row>
        <row r="2690">
          <cell r="A2690">
            <v>51366</v>
          </cell>
          <cell r="B2690" t="str">
            <v>WEEKDAY</v>
          </cell>
          <cell r="C2690">
            <v>3706</v>
          </cell>
          <cell r="D2690">
            <v>1007120</v>
          </cell>
          <cell r="E2690" t="str">
            <v>CATRON DR &amp; REPOSO DR</v>
          </cell>
          <cell r="F2690">
            <v>1</v>
          </cell>
          <cell r="G2690">
            <v>2</v>
          </cell>
          <cell r="H2690">
            <v>4</v>
          </cell>
          <cell r="I2690">
            <v>37.727158000000003</v>
          </cell>
          <cell r="J2690">
            <v>-122.174122</v>
          </cell>
          <cell r="K2690" t="str">
            <v>OAKLAND</v>
          </cell>
          <cell r="L2690" t="str">
            <v>ALAMEDA</v>
          </cell>
          <cell r="M2690">
            <v>3</v>
          </cell>
        </row>
        <row r="2691">
          <cell r="A2691">
            <v>52351</v>
          </cell>
          <cell r="B2691" t="str">
            <v>WEEKDAY</v>
          </cell>
          <cell r="C2691">
            <v>5005</v>
          </cell>
          <cell r="D2691">
            <v>1007210</v>
          </cell>
          <cell r="E2691" t="str">
            <v>CHARLESTON ST &amp; LAGUNA AV</v>
          </cell>
          <cell r="F2691">
            <v>0</v>
          </cell>
          <cell r="G2691">
            <v>0</v>
          </cell>
          <cell r="H2691">
            <v>0</v>
          </cell>
          <cell r="I2691">
            <v>37.806562999999997</v>
          </cell>
          <cell r="J2691">
            <v>-122.202178</v>
          </cell>
          <cell r="K2691" t="str">
            <v>OAKLAND</v>
          </cell>
          <cell r="L2691" t="str">
            <v>ALAMEDA</v>
          </cell>
          <cell r="M2691">
            <v>3</v>
          </cell>
        </row>
        <row r="2692">
          <cell r="A2692">
            <v>52960</v>
          </cell>
          <cell r="B2692" t="str">
            <v>WEEKDAY</v>
          </cell>
          <cell r="C2692">
            <v>4767</v>
          </cell>
          <cell r="D2692">
            <v>1007650</v>
          </cell>
          <cell r="E2692" t="str">
            <v>COOLIDGE AV &amp; #4024</v>
          </cell>
          <cell r="F2692">
            <v>0</v>
          </cell>
          <cell r="G2692">
            <v>0</v>
          </cell>
          <cell r="H2692">
            <v>0</v>
          </cell>
          <cell r="I2692">
            <v>37.803961000000001</v>
          </cell>
          <cell r="J2692">
            <v>-122.20312800000001</v>
          </cell>
          <cell r="K2692" t="str">
            <v>OAKLAND</v>
          </cell>
          <cell r="L2692" t="str">
            <v>ALAMEDA</v>
          </cell>
          <cell r="M2692">
            <v>3</v>
          </cell>
        </row>
        <row r="2693">
          <cell r="A2693">
            <v>53015</v>
          </cell>
          <cell r="B2693" t="str">
            <v>WEEKDAY</v>
          </cell>
          <cell r="C2693">
            <v>4710</v>
          </cell>
          <cell r="D2693">
            <v>1007660</v>
          </cell>
          <cell r="E2693" t="str">
            <v>COOLIDGE AV &amp; ALIDA ST</v>
          </cell>
          <cell r="F2693">
            <v>0</v>
          </cell>
          <cell r="G2693">
            <v>0</v>
          </cell>
          <cell r="H2693">
            <v>0</v>
          </cell>
          <cell r="I2693">
            <v>37.805329</v>
          </cell>
          <cell r="J2693">
            <v>-122.201729</v>
          </cell>
          <cell r="K2693" t="str">
            <v>OAKLAND</v>
          </cell>
          <cell r="L2693" t="str">
            <v>ALAMEDA</v>
          </cell>
          <cell r="M2693">
            <v>3</v>
          </cell>
        </row>
        <row r="2694">
          <cell r="A2694">
            <v>53125</v>
          </cell>
          <cell r="B2694" t="str">
            <v>WEEKDAY</v>
          </cell>
          <cell r="C2694">
            <v>3827</v>
          </cell>
          <cell r="D2694">
            <v>1007680</v>
          </cell>
          <cell r="E2694" t="str">
            <v>COOLIDGE AV &amp; CARMEL ST</v>
          </cell>
          <cell r="F2694">
            <v>0</v>
          </cell>
          <cell r="G2694">
            <v>3</v>
          </cell>
          <cell r="H2694">
            <v>3</v>
          </cell>
          <cell r="I2694">
            <v>37.802363999999997</v>
          </cell>
          <cell r="J2694">
            <v>-122.20488899999999</v>
          </cell>
          <cell r="K2694" t="str">
            <v>OAKLAND</v>
          </cell>
          <cell r="L2694" t="str">
            <v>ALAMEDA</v>
          </cell>
          <cell r="M2694">
            <v>3</v>
          </cell>
        </row>
        <row r="2695">
          <cell r="A2695">
            <v>55906</v>
          </cell>
          <cell r="B2695" t="str">
            <v>WEEKDAY</v>
          </cell>
          <cell r="C2695">
            <v>4518</v>
          </cell>
          <cell r="D2695">
            <v>1007690</v>
          </cell>
          <cell r="E2695" t="str">
            <v>COOLIDGE AV &amp; CARMEL ST</v>
          </cell>
          <cell r="F2695">
            <v>1</v>
          </cell>
          <cell r="G2695">
            <v>0</v>
          </cell>
          <cell r="H2695">
            <v>1</v>
          </cell>
          <cell r="I2695">
            <v>37.802200999999997</v>
          </cell>
          <cell r="J2695">
            <v>-122.204958</v>
          </cell>
          <cell r="K2695" t="str">
            <v>OAKLAND</v>
          </cell>
          <cell r="L2695" t="str">
            <v>ALAMEDA</v>
          </cell>
          <cell r="M2695">
            <v>3</v>
          </cell>
        </row>
        <row r="2696">
          <cell r="A2696">
            <v>56708</v>
          </cell>
          <cell r="B2696" t="str">
            <v>WEEKDAY</v>
          </cell>
          <cell r="C2696">
            <v>4547</v>
          </cell>
          <cell r="D2696">
            <v>1007700</v>
          </cell>
          <cell r="E2696" t="str">
            <v>COOLIDGE AV &amp; HOPKINS PL</v>
          </cell>
          <cell r="F2696">
            <v>1</v>
          </cell>
          <cell r="G2696">
            <v>0</v>
          </cell>
          <cell r="H2696">
            <v>1</v>
          </cell>
          <cell r="I2696">
            <v>37.798816000000002</v>
          </cell>
          <cell r="J2696">
            <v>-122.208371</v>
          </cell>
          <cell r="K2696" t="str">
            <v>OAKLAND</v>
          </cell>
          <cell r="L2696" t="str">
            <v>ALAMEDA</v>
          </cell>
          <cell r="M2696">
            <v>3</v>
          </cell>
        </row>
        <row r="2697">
          <cell r="A2697">
            <v>52156</v>
          </cell>
          <cell r="B2697" t="str">
            <v>WEEKDAY</v>
          </cell>
          <cell r="C2697">
            <v>1803</v>
          </cell>
          <cell r="D2697">
            <v>1007710</v>
          </cell>
          <cell r="E2697" t="str">
            <v>COOLIDGE AV &amp; MACARTHUR BLVD</v>
          </cell>
          <cell r="F2697">
            <v>0</v>
          </cell>
          <cell r="G2697">
            <v>21</v>
          </cell>
          <cell r="H2697">
            <v>21</v>
          </cell>
          <cell r="I2697">
            <v>37.798690000000001</v>
          </cell>
          <cell r="J2697">
            <v>-122.208603</v>
          </cell>
          <cell r="K2697" t="str">
            <v>OAKLAND</v>
          </cell>
          <cell r="L2697" t="str">
            <v>ALAMEDA</v>
          </cell>
          <cell r="M2697">
            <v>3</v>
          </cell>
        </row>
        <row r="2698">
          <cell r="A2698">
            <v>52365</v>
          </cell>
          <cell r="B2698" t="str">
            <v>WEEKDAY</v>
          </cell>
          <cell r="C2698">
            <v>2901</v>
          </cell>
          <cell r="D2698">
            <v>1007720</v>
          </cell>
          <cell r="E2698" t="str">
            <v>COOLIDGE AV &amp; MADELINE ST</v>
          </cell>
          <cell r="F2698">
            <v>0</v>
          </cell>
          <cell r="G2698">
            <v>8</v>
          </cell>
          <cell r="H2698">
            <v>8</v>
          </cell>
          <cell r="I2698">
            <v>37.800635</v>
          </cell>
          <cell r="J2698">
            <v>-122.20663</v>
          </cell>
          <cell r="K2698" t="str">
            <v>OAKLAND</v>
          </cell>
          <cell r="L2698" t="str">
            <v>ALAMEDA</v>
          </cell>
          <cell r="M2698">
            <v>3</v>
          </cell>
        </row>
        <row r="2699">
          <cell r="A2699">
            <v>55916</v>
          </cell>
          <cell r="B2699" t="str">
            <v>WEEKDAY</v>
          </cell>
          <cell r="C2699">
            <v>3683</v>
          </cell>
          <cell r="D2699">
            <v>1007730</v>
          </cell>
          <cell r="E2699" t="str">
            <v>COOLIDGE AV &amp; MADELINE ST</v>
          </cell>
          <cell r="F2699">
            <v>4</v>
          </cell>
          <cell r="G2699">
            <v>0</v>
          </cell>
          <cell r="H2699">
            <v>4</v>
          </cell>
          <cell r="I2699">
            <v>37.800431000000003</v>
          </cell>
          <cell r="J2699">
            <v>-122.206761</v>
          </cell>
          <cell r="K2699" t="str">
            <v>OAKLAND</v>
          </cell>
          <cell r="L2699" t="str">
            <v>ALAMEDA</v>
          </cell>
          <cell r="M2699">
            <v>3</v>
          </cell>
        </row>
        <row r="2700">
          <cell r="A2700">
            <v>53160</v>
          </cell>
          <cell r="B2700" t="str">
            <v>WEEKDAY</v>
          </cell>
          <cell r="C2700">
            <v>4119</v>
          </cell>
          <cell r="D2700">
            <v>1007740</v>
          </cell>
          <cell r="E2700" t="str">
            <v>COOLIDGE AV &amp; MORGAN AV</v>
          </cell>
          <cell r="F2700">
            <v>0</v>
          </cell>
          <cell r="G2700">
            <v>2</v>
          </cell>
          <cell r="H2700">
            <v>2</v>
          </cell>
          <cell r="I2700">
            <v>37.803221999999998</v>
          </cell>
          <cell r="J2700">
            <v>-122.20401200000001</v>
          </cell>
          <cell r="K2700" t="str">
            <v>OAKLAND</v>
          </cell>
          <cell r="L2700" t="str">
            <v>ALAMEDA</v>
          </cell>
          <cell r="M2700">
            <v>3</v>
          </cell>
        </row>
        <row r="2701">
          <cell r="A2701">
            <v>53190</v>
          </cell>
          <cell r="B2701" t="str">
            <v>WEEKDAY</v>
          </cell>
          <cell r="C2701">
            <v>4822</v>
          </cell>
          <cell r="D2701">
            <v>1007750</v>
          </cell>
          <cell r="E2701" t="str">
            <v>COOLIDGE AV &amp; MORGAN AV</v>
          </cell>
          <cell r="F2701">
            <v>0</v>
          </cell>
          <cell r="G2701">
            <v>0</v>
          </cell>
          <cell r="H2701">
            <v>0</v>
          </cell>
          <cell r="I2701">
            <v>37.803292999999996</v>
          </cell>
          <cell r="J2701">
            <v>-122.203821</v>
          </cell>
          <cell r="K2701" t="str">
            <v>OAKLAND</v>
          </cell>
          <cell r="L2701" t="str">
            <v>ALAMEDA</v>
          </cell>
          <cell r="M2701">
            <v>3</v>
          </cell>
        </row>
        <row r="2702">
          <cell r="A2702">
            <v>53960</v>
          </cell>
          <cell r="B2702" t="str">
            <v>WEEKDAY</v>
          </cell>
          <cell r="C2702">
            <v>4433</v>
          </cell>
          <cell r="D2702">
            <v>1007880</v>
          </cell>
          <cell r="E2702" t="str">
            <v>DAISY ST &amp; #5040</v>
          </cell>
          <cell r="F2702">
            <v>0</v>
          </cell>
          <cell r="G2702">
            <v>1</v>
          </cell>
          <cell r="H2702">
            <v>1</v>
          </cell>
          <cell r="I2702">
            <v>37.784711999999999</v>
          </cell>
          <cell r="J2702">
            <v>-122.181955</v>
          </cell>
          <cell r="K2702" t="str">
            <v>OAKLAND</v>
          </cell>
          <cell r="L2702" t="str">
            <v>ALAMEDA</v>
          </cell>
          <cell r="M2702">
            <v>3</v>
          </cell>
        </row>
        <row r="2703">
          <cell r="A2703">
            <v>56025</v>
          </cell>
          <cell r="B2703" t="str">
            <v>WEEKDAY</v>
          </cell>
          <cell r="C2703">
            <v>5005</v>
          </cell>
          <cell r="D2703">
            <v>1007890</v>
          </cell>
          <cell r="E2703" t="str">
            <v>DAISY ST &amp; DAVENPORT AV</v>
          </cell>
          <cell r="F2703">
            <v>0</v>
          </cell>
          <cell r="G2703">
            <v>0</v>
          </cell>
          <cell r="H2703">
            <v>0</v>
          </cell>
          <cell r="I2703">
            <v>37.784827</v>
          </cell>
          <cell r="J2703">
            <v>-122.181228</v>
          </cell>
          <cell r="K2703" t="str">
            <v>OAKLAND</v>
          </cell>
          <cell r="L2703" t="str">
            <v>ALAMEDA</v>
          </cell>
          <cell r="M2703">
            <v>3</v>
          </cell>
        </row>
        <row r="2704">
          <cell r="A2704">
            <v>56026</v>
          </cell>
          <cell r="B2704" t="str">
            <v>WEEKDAY</v>
          </cell>
          <cell r="C2704">
            <v>5005</v>
          </cell>
          <cell r="D2704">
            <v>1007900</v>
          </cell>
          <cell r="E2704" t="str">
            <v>DAISY ST &amp; FAIR AV</v>
          </cell>
          <cell r="F2704">
            <v>0</v>
          </cell>
          <cell r="G2704">
            <v>0</v>
          </cell>
          <cell r="H2704">
            <v>0</v>
          </cell>
          <cell r="I2704">
            <v>37.784529999999997</v>
          </cell>
          <cell r="J2704">
            <v>-122.18282000000001</v>
          </cell>
          <cell r="K2704" t="str">
            <v>OAKLAND</v>
          </cell>
          <cell r="L2704" t="str">
            <v>ALAMEDA</v>
          </cell>
          <cell r="M2704">
            <v>3</v>
          </cell>
        </row>
        <row r="2705">
          <cell r="A2705">
            <v>56059</v>
          </cell>
          <cell r="B2705" t="str">
            <v>WEEKDAY</v>
          </cell>
          <cell r="C2705">
            <v>3889</v>
          </cell>
          <cell r="D2705">
            <v>1008010</v>
          </cell>
          <cell r="E2705" t="str">
            <v>DUNKIRK AV &amp; GLEN ARTNEY ST</v>
          </cell>
          <cell r="F2705">
            <v>0</v>
          </cell>
          <cell r="G2705">
            <v>3</v>
          </cell>
          <cell r="H2705">
            <v>3</v>
          </cell>
          <cell r="I2705">
            <v>37.753177000000001</v>
          </cell>
          <cell r="J2705">
            <v>-122.124251</v>
          </cell>
          <cell r="K2705" t="str">
            <v>OAKLAND</v>
          </cell>
          <cell r="L2705" t="str">
            <v>ALAMEDA</v>
          </cell>
          <cell r="M2705">
            <v>3</v>
          </cell>
        </row>
        <row r="2706">
          <cell r="A2706">
            <v>55545</v>
          </cell>
          <cell r="B2706" t="str">
            <v>WEEKDAY</v>
          </cell>
          <cell r="C2706">
            <v>763</v>
          </cell>
          <cell r="D2706">
            <v>1008260</v>
          </cell>
          <cell r="E2706" t="str">
            <v>INTERNATIONAL BLVD &amp; 104TH A</v>
          </cell>
          <cell r="F2706">
            <v>17</v>
          </cell>
          <cell r="G2706">
            <v>42</v>
          </cell>
          <cell r="H2706">
            <v>59</v>
          </cell>
          <cell r="I2706">
            <v>37.740163000000003</v>
          </cell>
          <cell r="J2706">
            <v>-122.167213</v>
          </cell>
          <cell r="K2706" t="str">
            <v>OAKLAND</v>
          </cell>
          <cell r="L2706" t="str">
            <v>ALAMEDA</v>
          </cell>
          <cell r="M2706">
            <v>3</v>
          </cell>
        </row>
        <row r="2707">
          <cell r="A2707">
            <v>58555</v>
          </cell>
          <cell r="B2707" t="str">
            <v>WEEKDAY</v>
          </cell>
          <cell r="C2707">
            <v>130</v>
          </cell>
          <cell r="D2707">
            <v>1009490</v>
          </cell>
          <cell r="E2707" t="str">
            <v>EASTMONT TRANSIT CENTER</v>
          </cell>
          <cell r="F2707">
            <v>123</v>
          </cell>
          <cell r="G2707">
            <v>154</v>
          </cell>
          <cell r="H2707">
            <v>277</v>
          </cell>
          <cell r="I2707">
            <v>37.769036</v>
          </cell>
          <cell r="J2707">
            <v>-122.173879</v>
          </cell>
          <cell r="K2707" t="str">
            <v>OAKLAND</v>
          </cell>
          <cell r="L2707" t="str">
            <v>ALAMEDA</v>
          </cell>
          <cell r="M2707">
            <v>3</v>
          </cell>
        </row>
        <row r="2708">
          <cell r="A2708">
            <v>55175</v>
          </cell>
          <cell r="B2708" t="str">
            <v>WEEKDAY</v>
          </cell>
          <cell r="C2708">
            <v>287</v>
          </cell>
          <cell r="D2708">
            <v>1009500</v>
          </cell>
          <cell r="E2708" t="str">
            <v>EASTMONT TRANSIT CENTER</v>
          </cell>
          <cell r="F2708">
            <v>153</v>
          </cell>
          <cell r="G2708">
            <v>3</v>
          </cell>
          <cell r="H2708">
            <v>156</v>
          </cell>
          <cell r="I2708">
            <v>37.769126999999997</v>
          </cell>
          <cell r="J2708">
            <v>-122.174133</v>
          </cell>
          <cell r="K2708" t="str">
            <v>OAKLAND</v>
          </cell>
          <cell r="L2708" t="str">
            <v>ALAMEDA</v>
          </cell>
          <cell r="M2708">
            <v>3</v>
          </cell>
        </row>
        <row r="2709">
          <cell r="A2709">
            <v>52000</v>
          </cell>
          <cell r="B2709" t="str">
            <v>WEEKDAY</v>
          </cell>
          <cell r="C2709">
            <v>293</v>
          </cell>
          <cell r="D2709">
            <v>1009510</v>
          </cell>
          <cell r="E2709" t="str">
            <v>EASTMONT TRANSIT CENTER</v>
          </cell>
          <cell r="F2709">
            <v>67</v>
          </cell>
          <cell r="G2709">
            <v>87</v>
          </cell>
          <cell r="H2709">
            <v>155</v>
          </cell>
          <cell r="I2709">
            <v>37.769064999999998</v>
          </cell>
          <cell r="J2709">
            <v>-122.17362900000001</v>
          </cell>
          <cell r="K2709" t="str">
            <v>OAKLAND</v>
          </cell>
          <cell r="L2709" t="str">
            <v>ALAMEDA</v>
          </cell>
          <cell r="M2709">
            <v>3</v>
          </cell>
        </row>
        <row r="2710">
          <cell r="A2710">
            <v>57000</v>
          </cell>
          <cell r="B2710" t="str">
            <v>WEEKDAY</v>
          </cell>
          <cell r="C2710">
            <v>33</v>
          </cell>
          <cell r="D2710">
            <v>1009520</v>
          </cell>
          <cell r="E2710" t="str">
            <v>EASTMONT TRANSIT CENTER</v>
          </cell>
          <cell r="F2710">
            <v>345</v>
          </cell>
          <cell r="G2710">
            <v>172</v>
          </cell>
          <cell r="H2710">
            <v>517</v>
          </cell>
          <cell r="I2710">
            <v>37.769109</v>
          </cell>
          <cell r="J2710">
            <v>-122.174457</v>
          </cell>
          <cell r="K2710" t="str">
            <v>OAKLAND</v>
          </cell>
          <cell r="L2710" t="str">
            <v>ALAMEDA</v>
          </cell>
          <cell r="M2710">
            <v>3</v>
          </cell>
        </row>
        <row r="2711">
          <cell r="A2711">
            <v>55599</v>
          </cell>
          <cell r="B2711" t="str">
            <v>WEEKDAY</v>
          </cell>
          <cell r="C2711">
            <v>84</v>
          </cell>
          <cell r="D2711">
            <v>1009540</v>
          </cell>
          <cell r="E2711" t="str">
            <v>EASTMONT TRANSIT CENTER</v>
          </cell>
          <cell r="F2711">
            <v>164</v>
          </cell>
          <cell r="G2711">
            <v>192</v>
          </cell>
          <cell r="H2711">
            <v>356</v>
          </cell>
          <cell r="I2711">
            <v>37.768839999999997</v>
          </cell>
          <cell r="J2711">
            <v>-122.174558</v>
          </cell>
          <cell r="K2711" t="str">
            <v>OAKLAND</v>
          </cell>
          <cell r="L2711" t="str">
            <v>ALAMEDA</v>
          </cell>
          <cell r="M2711">
            <v>3</v>
          </cell>
        </row>
        <row r="2712">
          <cell r="A2712">
            <v>51666</v>
          </cell>
          <cell r="B2712" t="str">
            <v>WEEKDAY</v>
          </cell>
          <cell r="C2712">
            <v>30</v>
          </cell>
          <cell r="D2712">
            <v>1009550</v>
          </cell>
          <cell r="E2712" t="str">
            <v>EASTMONT TRANSIT CENTER</v>
          </cell>
          <cell r="F2712">
            <v>118</v>
          </cell>
          <cell r="G2712">
            <v>424</v>
          </cell>
          <cell r="H2712">
            <v>543</v>
          </cell>
          <cell r="I2712">
            <v>37.769041000000001</v>
          </cell>
          <cell r="J2712">
            <v>-122.17409000000001</v>
          </cell>
          <cell r="K2712" t="str">
            <v>OAKLAND</v>
          </cell>
          <cell r="L2712" t="str">
            <v>ALAMEDA</v>
          </cell>
          <cell r="M2712">
            <v>3</v>
          </cell>
        </row>
        <row r="2713">
          <cell r="A2713">
            <v>59669</v>
          </cell>
          <cell r="B2713" t="str">
            <v>WEEKDAY</v>
          </cell>
          <cell r="C2713">
            <v>1493</v>
          </cell>
          <cell r="D2713">
            <v>1009560</v>
          </cell>
          <cell r="E2713" t="str">
            <v>EDES AV &amp; 98TH AV</v>
          </cell>
          <cell r="F2713">
            <v>7</v>
          </cell>
          <cell r="G2713">
            <v>21</v>
          </cell>
          <cell r="H2713">
            <v>27</v>
          </cell>
          <cell r="I2713">
            <v>37.736280000000001</v>
          </cell>
          <cell r="J2713">
            <v>-122.18291499999999</v>
          </cell>
          <cell r="K2713" t="str">
            <v>OAKLAND</v>
          </cell>
          <cell r="L2713" t="str">
            <v>ALAMEDA</v>
          </cell>
          <cell r="M2713">
            <v>3</v>
          </cell>
        </row>
        <row r="2714">
          <cell r="A2714">
            <v>53993</v>
          </cell>
          <cell r="B2714" t="str">
            <v>WEEKDAY</v>
          </cell>
          <cell r="C2714">
            <v>1691</v>
          </cell>
          <cell r="D2714">
            <v>1009570</v>
          </cell>
          <cell r="E2714" t="str">
            <v>EDES AV &amp; 98TH AV</v>
          </cell>
          <cell r="F2714">
            <v>17</v>
          </cell>
          <cell r="G2714">
            <v>6</v>
          </cell>
          <cell r="H2714">
            <v>23</v>
          </cell>
          <cell r="I2714">
            <v>37.736392000000002</v>
          </cell>
          <cell r="J2714">
            <v>-122.182897</v>
          </cell>
          <cell r="K2714" t="str">
            <v>OAKLAND</v>
          </cell>
          <cell r="L2714" t="str">
            <v>ALAMEDA</v>
          </cell>
          <cell r="M2714">
            <v>3</v>
          </cell>
        </row>
        <row r="2715">
          <cell r="A2715">
            <v>57667</v>
          </cell>
          <cell r="B2715" t="str">
            <v>WEEKDAY</v>
          </cell>
          <cell r="C2715">
            <v>1706</v>
          </cell>
          <cell r="D2715">
            <v>1009580</v>
          </cell>
          <cell r="E2715" t="str">
            <v>EDES AV &amp; CLARA ST</v>
          </cell>
          <cell r="F2715">
            <v>19</v>
          </cell>
          <cell r="G2715">
            <v>4</v>
          </cell>
          <cell r="H2715">
            <v>22</v>
          </cell>
          <cell r="I2715">
            <v>37.737766000000001</v>
          </cell>
          <cell r="J2715">
            <v>-122.18792500000001</v>
          </cell>
          <cell r="K2715" t="str">
            <v>OAKLAND</v>
          </cell>
          <cell r="L2715" t="str">
            <v>ALAMEDA</v>
          </cell>
          <cell r="M2715">
            <v>3</v>
          </cell>
        </row>
        <row r="2716">
          <cell r="A2716">
            <v>55348</v>
          </cell>
          <cell r="B2716" t="str">
            <v>WEEKDAY</v>
          </cell>
          <cell r="C2716">
            <v>2198</v>
          </cell>
          <cell r="D2716">
            <v>1009590</v>
          </cell>
          <cell r="E2716" t="str">
            <v>EDES AV &amp; HALE AV</v>
          </cell>
          <cell r="F2716">
            <v>13</v>
          </cell>
          <cell r="G2716">
            <v>2</v>
          </cell>
          <cell r="H2716">
            <v>15</v>
          </cell>
          <cell r="I2716">
            <v>37.734797</v>
          </cell>
          <cell r="J2716">
            <v>-122.17992700000001</v>
          </cell>
          <cell r="K2716" t="str">
            <v>OAKLAND</v>
          </cell>
          <cell r="L2716" t="str">
            <v>ALAMEDA</v>
          </cell>
          <cell r="M2716">
            <v>3</v>
          </cell>
        </row>
        <row r="2717">
          <cell r="A2717">
            <v>55648</v>
          </cell>
          <cell r="B2717" t="str">
            <v>WEEKDAY</v>
          </cell>
          <cell r="C2717">
            <v>1982</v>
          </cell>
          <cell r="D2717">
            <v>1009600</v>
          </cell>
          <cell r="E2717" t="str">
            <v>EDES AV &amp; HALE AV</v>
          </cell>
          <cell r="F2717">
            <v>2</v>
          </cell>
          <cell r="G2717">
            <v>16</v>
          </cell>
          <cell r="H2717">
            <v>18</v>
          </cell>
          <cell r="I2717">
            <v>37.734634999999997</v>
          </cell>
          <cell r="J2717">
            <v>-122.17990399999999</v>
          </cell>
          <cell r="K2717" t="str">
            <v>OAKLAND</v>
          </cell>
          <cell r="L2717" t="str">
            <v>ALAMEDA</v>
          </cell>
          <cell r="M2717">
            <v>3</v>
          </cell>
        </row>
        <row r="2718">
          <cell r="A2718">
            <v>56005</v>
          </cell>
          <cell r="B2718" t="str">
            <v>WEEKDAY</v>
          </cell>
          <cell r="C2718">
            <v>1525</v>
          </cell>
          <cell r="D2718">
            <v>1009610</v>
          </cell>
          <cell r="E2718" t="str">
            <v>EDES AV &amp; JONES AV</v>
          </cell>
          <cell r="F2718">
            <v>6</v>
          </cell>
          <cell r="G2718">
            <v>21</v>
          </cell>
          <cell r="H2718">
            <v>27</v>
          </cell>
          <cell r="I2718">
            <v>37.737752</v>
          </cell>
          <cell r="J2718">
            <v>-122.188334</v>
          </cell>
          <cell r="K2718" t="str">
            <v>OAKLAND</v>
          </cell>
          <cell r="L2718" t="str">
            <v>ALAMEDA</v>
          </cell>
          <cell r="M2718">
            <v>3</v>
          </cell>
        </row>
        <row r="2719">
          <cell r="A2719">
            <v>55684</v>
          </cell>
          <cell r="B2719" t="str">
            <v>WEEKDAY</v>
          </cell>
          <cell r="C2719">
            <v>2107</v>
          </cell>
          <cell r="D2719">
            <v>1009620</v>
          </cell>
          <cell r="E2719" t="str">
            <v>EDES AV &amp; MADDUX DR</v>
          </cell>
          <cell r="F2719">
            <v>5</v>
          </cell>
          <cell r="G2719">
            <v>11</v>
          </cell>
          <cell r="H2719">
            <v>16</v>
          </cell>
          <cell r="I2719">
            <v>37.737135000000002</v>
          </cell>
          <cell r="J2719">
            <v>-122.18607900000001</v>
          </cell>
          <cell r="K2719" t="str">
            <v>OAKLAND</v>
          </cell>
          <cell r="L2719" t="str">
            <v>ALAMEDA</v>
          </cell>
          <cell r="M2719">
            <v>3</v>
          </cell>
        </row>
        <row r="2720">
          <cell r="A2720">
            <v>55786</v>
          </cell>
          <cell r="B2720" t="str">
            <v>WEEKDAY</v>
          </cell>
          <cell r="C2720">
            <v>2504</v>
          </cell>
          <cell r="D2720">
            <v>1009630</v>
          </cell>
          <cell r="E2720" t="str">
            <v>EDES AV &amp; PHELPS ST</v>
          </cell>
          <cell r="F2720">
            <v>2</v>
          </cell>
          <cell r="G2720">
            <v>9</v>
          </cell>
          <cell r="H2720">
            <v>11</v>
          </cell>
          <cell r="I2720">
            <v>37.738323999999999</v>
          </cell>
          <cell r="J2720">
            <v>-122.19048100000001</v>
          </cell>
          <cell r="K2720" t="str">
            <v>OAKLAND</v>
          </cell>
          <cell r="L2720" t="str">
            <v>ALAMEDA</v>
          </cell>
          <cell r="M2720">
            <v>3</v>
          </cell>
        </row>
        <row r="2721">
          <cell r="A2721">
            <v>55931</v>
          </cell>
          <cell r="B2721" t="str">
            <v>WEEKDAY</v>
          </cell>
          <cell r="C2721">
            <v>2726</v>
          </cell>
          <cell r="D2721">
            <v>1009640</v>
          </cell>
          <cell r="E2721" t="str">
            <v>EDES AV &amp; PHELPS ST</v>
          </cell>
          <cell r="F2721">
            <v>7</v>
          </cell>
          <cell r="G2721">
            <v>2</v>
          </cell>
          <cell r="H2721">
            <v>10</v>
          </cell>
          <cell r="I2721">
            <v>37.738666000000002</v>
          </cell>
          <cell r="J2721">
            <v>-122.191245</v>
          </cell>
          <cell r="K2721" t="str">
            <v>OAKLAND</v>
          </cell>
          <cell r="L2721" t="str">
            <v>ALAMEDA</v>
          </cell>
          <cell r="M2721">
            <v>3</v>
          </cell>
        </row>
        <row r="2722">
          <cell r="A2722">
            <v>51899</v>
          </cell>
          <cell r="B2722" t="str">
            <v>WEEKDAY</v>
          </cell>
          <cell r="C2722">
            <v>2719</v>
          </cell>
          <cell r="D2722">
            <v>1009650</v>
          </cell>
          <cell r="E2722" t="str">
            <v>EDES AV &amp; TYLER ST</v>
          </cell>
          <cell r="F2722">
            <v>7</v>
          </cell>
          <cell r="G2722">
            <v>2</v>
          </cell>
          <cell r="H2722">
            <v>10</v>
          </cell>
          <cell r="I2722">
            <v>37.737096000000001</v>
          </cell>
          <cell r="J2722">
            <v>-122.18548199999999</v>
          </cell>
          <cell r="K2722" t="str">
            <v>OAKLAND</v>
          </cell>
          <cell r="L2722" t="str">
            <v>ALAMEDA</v>
          </cell>
          <cell r="M2722">
            <v>3</v>
          </cell>
        </row>
        <row r="2723">
          <cell r="A2723">
            <v>56062</v>
          </cell>
          <cell r="B2723" t="str">
            <v>WEEKDAY</v>
          </cell>
          <cell r="C2723">
            <v>3265</v>
          </cell>
          <cell r="D2723">
            <v>1009660</v>
          </cell>
          <cell r="E2723" t="str">
            <v>EDGEWATER DR &amp; #7303</v>
          </cell>
          <cell r="F2723">
            <v>1</v>
          </cell>
          <cell r="G2723">
            <v>4</v>
          </cell>
          <cell r="H2723">
            <v>6</v>
          </cell>
          <cell r="I2723">
            <v>37.745497999999998</v>
          </cell>
          <cell r="J2723">
            <v>-122.20654399999999</v>
          </cell>
          <cell r="K2723" t="str">
            <v>OAKLAND</v>
          </cell>
          <cell r="L2723" t="str">
            <v>ALAMEDA</v>
          </cell>
          <cell r="M2723">
            <v>3</v>
          </cell>
        </row>
        <row r="2724">
          <cell r="A2724">
            <v>52886</v>
          </cell>
          <cell r="B2724" t="str">
            <v>WEEKDAY</v>
          </cell>
          <cell r="C2724">
            <v>2405</v>
          </cell>
          <cell r="D2724">
            <v>1009670</v>
          </cell>
          <cell r="E2724" t="str">
            <v>EDGEWATER DR &amp; #8000</v>
          </cell>
          <cell r="F2724">
            <v>7</v>
          </cell>
          <cell r="G2724">
            <v>5</v>
          </cell>
          <cell r="H2724">
            <v>12</v>
          </cell>
          <cell r="I2724">
            <v>37.740157000000004</v>
          </cell>
          <cell r="J2724">
            <v>-122.201392</v>
          </cell>
          <cell r="K2724" t="str">
            <v>OAKLAND</v>
          </cell>
          <cell r="L2724" t="str">
            <v>ALAMEDA</v>
          </cell>
          <cell r="M2724">
            <v>3</v>
          </cell>
        </row>
        <row r="2725">
          <cell r="A2725">
            <v>53881</v>
          </cell>
          <cell r="B2725" t="str">
            <v>WEEKDAY</v>
          </cell>
          <cell r="C2725">
            <v>2354</v>
          </cell>
          <cell r="D2725">
            <v>1009680</v>
          </cell>
          <cell r="E2725" t="str">
            <v>EDGEWATER DR &amp; #8001</v>
          </cell>
          <cell r="F2725">
            <v>5</v>
          </cell>
          <cell r="G2725">
            <v>8</v>
          </cell>
          <cell r="H2725">
            <v>13</v>
          </cell>
          <cell r="I2725">
            <v>37.739809999999999</v>
          </cell>
          <cell r="J2725">
            <v>-122.20150599999999</v>
          </cell>
          <cell r="K2725" t="str">
            <v>OAKLAND</v>
          </cell>
          <cell r="L2725" t="str">
            <v>ALAMEDA</v>
          </cell>
          <cell r="M2725">
            <v>3</v>
          </cell>
        </row>
        <row r="2726">
          <cell r="A2726">
            <v>57892</v>
          </cell>
          <cell r="B2726" t="str">
            <v>WEEKDAY</v>
          </cell>
          <cell r="C2726">
            <v>3172</v>
          </cell>
          <cell r="D2726">
            <v>1009690</v>
          </cell>
          <cell r="E2726" t="str">
            <v>EDGEWATER DR &amp; HASSLER WAY</v>
          </cell>
          <cell r="F2726">
            <v>3</v>
          </cell>
          <cell r="G2726">
            <v>3</v>
          </cell>
          <cell r="H2726">
            <v>6</v>
          </cell>
          <cell r="I2726">
            <v>37.746231000000002</v>
          </cell>
          <cell r="J2726">
            <v>-122.206655</v>
          </cell>
          <cell r="K2726" t="str">
            <v>OAKLAND</v>
          </cell>
          <cell r="L2726" t="str">
            <v>ALAMEDA</v>
          </cell>
          <cell r="M2726">
            <v>3</v>
          </cell>
        </row>
        <row r="2727">
          <cell r="A2727">
            <v>51191</v>
          </cell>
          <cell r="B2727" t="str">
            <v>WEEKDAY</v>
          </cell>
          <cell r="C2727">
            <v>1568</v>
          </cell>
          <cell r="D2727">
            <v>1009700</v>
          </cell>
          <cell r="E2727" t="str">
            <v>EDGEWATER DR &amp; HEGENBERGER R</v>
          </cell>
          <cell r="F2727">
            <v>10</v>
          </cell>
          <cell r="G2727">
            <v>16</v>
          </cell>
          <cell r="H2727">
            <v>26</v>
          </cell>
          <cell r="I2727">
            <v>37.737346000000002</v>
          </cell>
          <cell r="J2727">
            <v>-122.197571</v>
          </cell>
          <cell r="K2727" t="str">
            <v>OAKLAND</v>
          </cell>
          <cell r="L2727" t="str">
            <v>ALAMEDA</v>
          </cell>
          <cell r="M2727">
            <v>3</v>
          </cell>
        </row>
        <row r="2728">
          <cell r="A2728">
            <v>57422</v>
          </cell>
          <cell r="B2728" t="str">
            <v>WEEKDAY</v>
          </cell>
          <cell r="C2728">
            <v>2358</v>
          </cell>
          <cell r="D2728">
            <v>1009720</v>
          </cell>
          <cell r="E2728" t="str">
            <v>EDGEWATER DR &amp; PARDEE LN</v>
          </cell>
          <cell r="F2728">
            <v>9</v>
          </cell>
          <cell r="G2728">
            <v>4</v>
          </cell>
          <cell r="H2728">
            <v>13</v>
          </cell>
          <cell r="I2728">
            <v>37.743389999999998</v>
          </cell>
          <cell r="J2728">
            <v>-122.204649</v>
          </cell>
          <cell r="K2728" t="str">
            <v>OAKLAND</v>
          </cell>
          <cell r="L2728" t="str">
            <v>ALAMEDA</v>
          </cell>
          <cell r="M2728">
            <v>3</v>
          </cell>
        </row>
        <row r="2729">
          <cell r="A2729">
            <v>51554</v>
          </cell>
          <cell r="B2729" t="str">
            <v>WEEKDAY</v>
          </cell>
          <cell r="C2729">
            <v>2359</v>
          </cell>
          <cell r="D2729">
            <v>1009730</v>
          </cell>
          <cell r="E2729" t="str">
            <v>EDGEWATER DR &amp; PARDEE LN</v>
          </cell>
          <cell r="F2729">
            <v>5</v>
          </cell>
          <cell r="G2729">
            <v>8</v>
          </cell>
          <cell r="H2729">
            <v>13</v>
          </cell>
          <cell r="I2729">
            <v>37.743577999999999</v>
          </cell>
          <cell r="J2729">
            <v>-122.20438799999999</v>
          </cell>
          <cell r="K2729" t="str">
            <v>OAKLAND</v>
          </cell>
          <cell r="L2729" t="str">
            <v>ALAMEDA</v>
          </cell>
          <cell r="M2729">
            <v>3</v>
          </cell>
        </row>
        <row r="2730">
          <cell r="A2730">
            <v>52858</v>
          </cell>
          <cell r="B2730" t="str">
            <v>WEEKDAY</v>
          </cell>
          <cell r="C2730">
            <v>2692</v>
          </cell>
          <cell r="D2730">
            <v>1009740</v>
          </cell>
          <cell r="E2730" t="str">
            <v>EDGEWATER DR &amp; PENDLETON WAY</v>
          </cell>
          <cell r="F2730">
            <v>6</v>
          </cell>
          <cell r="G2730">
            <v>4</v>
          </cell>
          <cell r="H2730">
            <v>10</v>
          </cell>
          <cell r="I2730">
            <v>37.737290999999999</v>
          </cell>
          <cell r="J2730">
            <v>-122.198395</v>
          </cell>
          <cell r="K2730" t="str">
            <v>OAKLAND</v>
          </cell>
          <cell r="L2730" t="str">
            <v>ALAMEDA</v>
          </cell>
          <cell r="M2730">
            <v>3</v>
          </cell>
        </row>
        <row r="2731">
          <cell r="A2731">
            <v>53882</v>
          </cell>
          <cell r="B2731" t="str">
            <v>WEEKDAY</v>
          </cell>
          <cell r="C2731">
            <v>2473</v>
          </cell>
          <cell r="D2731">
            <v>1009750</v>
          </cell>
          <cell r="E2731" t="str">
            <v>EDGEWATER DR &amp; ROLAND WAY</v>
          </cell>
          <cell r="F2731">
            <v>4</v>
          </cell>
          <cell r="G2731">
            <v>7</v>
          </cell>
          <cell r="H2731">
            <v>12</v>
          </cell>
          <cell r="I2731">
            <v>37.741576999999999</v>
          </cell>
          <cell r="J2731">
            <v>-122.203048</v>
          </cell>
          <cell r="K2731" t="str">
            <v>OAKLAND</v>
          </cell>
          <cell r="L2731" t="str">
            <v>ALAMEDA</v>
          </cell>
          <cell r="M2731">
            <v>3</v>
          </cell>
        </row>
        <row r="2732">
          <cell r="A2732">
            <v>55894</v>
          </cell>
          <cell r="B2732" t="str">
            <v>WEEKDAY</v>
          </cell>
          <cell r="C2732">
            <v>2267</v>
          </cell>
          <cell r="D2732">
            <v>1009760</v>
          </cell>
          <cell r="E2732" t="str">
            <v>EDGEWATER DR &amp; ROLAND WAY</v>
          </cell>
          <cell r="F2732">
            <v>7</v>
          </cell>
          <cell r="G2732">
            <v>6</v>
          </cell>
          <cell r="H2732">
            <v>14</v>
          </cell>
          <cell r="I2732">
            <v>37.741920999999998</v>
          </cell>
          <cell r="J2732">
            <v>-122.20293100000001</v>
          </cell>
          <cell r="K2732" t="str">
            <v>OAKLAND</v>
          </cell>
          <cell r="L2732" t="str">
            <v>ALAMEDA</v>
          </cell>
          <cell r="M2732">
            <v>3</v>
          </cell>
        </row>
        <row r="2733">
          <cell r="A2733">
            <v>55897</v>
          </cell>
          <cell r="B2733" t="str">
            <v>WEEKDAY</v>
          </cell>
          <cell r="C2733">
            <v>5005</v>
          </cell>
          <cell r="D2733">
            <v>1009770</v>
          </cell>
          <cell r="E2733" t="str">
            <v>EDWARDS AV &amp; GREENLY DR</v>
          </cell>
          <cell r="F2733">
            <v>0</v>
          </cell>
          <cell r="G2733">
            <v>0</v>
          </cell>
          <cell r="H2733">
            <v>0</v>
          </cell>
          <cell r="I2733">
            <v>37.774442000000001</v>
          </cell>
          <cell r="J2733">
            <v>-122.166872</v>
          </cell>
          <cell r="K2733" t="str">
            <v>OAKLAND</v>
          </cell>
          <cell r="L2733" t="str">
            <v>ALAMEDA</v>
          </cell>
          <cell r="M2733">
            <v>3</v>
          </cell>
        </row>
        <row r="2734">
          <cell r="A2734">
            <v>56448</v>
          </cell>
          <cell r="B2734" t="str">
            <v>WEEKDAY</v>
          </cell>
          <cell r="C2734">
            <v>4293</v>
          </cell>
          <cell r="D2734">
            <v>1009780</v>
          </cell>
          <cell r="E2734" t="str">
            <v>EDWARDS AV &amp; SUNKIST DR</v>
          </cell>
          <cell r="F2734">
            <v>0</v>
          </cell>
          <cell r="G2734">
            <v>2</v>
          </cell>
          <cell r="H2734">
            <v>2</v>
          </cell>
          <cell r="I2734">
            <v>37.774106000000003</v>
          </cell>
          <cell r="J2734">
            <v>-122.16789799999999</v>
          </cell>
          <cell r="K2734" t="str">
            <v>OAKLAND</v>
          </cell>
          <cell r="L2734" t="str">
            <v>ALAMEDA</v>
          </cell>
          <cell r="M2734">
            <v>3</v>
          </cell>
        </row>
        <row r="2735">
          <cell r="A2735">
            <v>56648</v>
          </cell>
          <cell r="B2735" t="str">
            <v>WEEKDAY</v>
          </cell>
          <cell r="C2735">
            <v>2830</v>
          </cell>
          <cell r="D2735">
            <v>1009890</v>
          </cell>
          <cell r="E2735" t="str">
            <v>EMPIRE RD &amp; CAIRO RD</v>
          </cell>
          <cell r="F2735">
            <v>2</v>
          </cell>
          <cell r="G2735">
            <v>6</v>
          </cell>
          <cell r="H2735">
            <v>9</v>
          </cell>
          <cell r="I2735">
            <v>37.734239000000002</v>
          </cell>
          <cell r="J2735">
            <v>-122.195142</v>
          </cell>
          <cell r="K2735" t="str">
            <v>OAKLAND</v>
          </cell>
          <cell r="L2735" t="str">
            <v>ALAMEDA</v>
          </cell>
          <cell r="M2735">
            <v>3</v>
          </cell>
        </row>
        <row r="2736">
          <cell r="A2736">
            <v>57499</v>
          </cell>
          <cell r="B2736" t="str">
            <v>WEEKDAY</v>
          </cell>
          <cell r="C2736">
            <v>1638</v>
          </cell>
          <cell r="D2736">
            <v>1009900</v>
          </cell>
          <cell r="E2736" t="str">
            <v>EMPIRE RD &amp; CORAL RD</v>
          </cell>
          <cell r="F2736">
            <v>7</v>
          </cell>
          <cell r="G2736">
            <v>17</v>
          </cell>
          <cell r="H2736">
            <v>24</v>
          </cell>
          <cell r="I2736">
            <v>37.730983000000002</v>
          </cell>
          <cell r="J2736">
            <v>-122.19214700000001</v>
          </cell>
          <cell r="K2736" t="str">
            <v>OAKLAND</v>
          </cell>
          <cell r="L2736" t="str">
            <v>ALAMEDA</v>
          </cell>
          <cell r="M2736">
            <v>3</v>
          </cell>
        </row>
        <row r="2737">
          <cell r="A2737">
            <v>59696</v>
          </cell>
          <cell r="B2737" t="str">
            <v>WEEKDAY</v>
          </cell>
          <cell r="C2737">
            <v>1679</v>
          </cell>
          <cell r="D2737">
            <v>1009910</v>
          </cell>
          <cell r="E2737" t="str">
            <v>EMPIRE RD &amp; CORAL RD</v>
          </cell>
          <cell r="F2737">
            <v>14</v>
          </cell>
          <cell r="G2737">
            <v>9</v>
          </cell>
          <cell r="H2737">
            <v>23</v>
          </cell>
          <cell r="I2737">
            <v>37.730767999999998</v>
          </cell>
          <cell r="J2737">
            <v>-122.19195999999999</v>
          </cell>
          <cell r="K2737" t="str">
            <v>OAKLAND</v>
          </cell>
          <cell r="L2737" t="str">
            <v>ALAMEDA</v>
          </cell>
          <cell r="M2737">
            <v>3</v>
          </cell>
        </row>
        <row r="2738">
          <cell r="A2738">
            <v>57672</v>
          </cell>
          <cell r="B2738" t="str">
            <v>WEEKDAY</v>
          </cell>
          <cell r="C2738">
            <v>3641</v>
          </cell>
          <cell r="D2738">
            <v>1009920</v>
          </cell>
          <cell r="E2738" t="str">
            <v>EMPIRE RD &amp; TUNIS RD</v>
          </cell>
          <cell r="F2738">
            <v>2</v>
          </cell>
          <cell r="G2738">
            <v>2</v>
          </cell>
          <cell r="H2738">
            <v>4</v>
          </cell>
          <cell r="I2738">
            <v>37.732753000000002</v>
          </cell>
          <cell r="J2738">
            <v>-122.195173</v>
          </cell>
          <cell r="K2738" t="str">
            <v>OAKLAND</v>
          </cell>
          <cell r="L2738" t="str">
            <v>ALAMEDA</v>
          </cell>
          <cell r="M2738">
            <v>3</v>
          </cell>
        </row>
        <row r="2739">
          <cell r="A2739">
            <v>53886</v>
          </cell>
          <cell r="B2739" t="str">
            <v>WEEKDAY</v>
          </cell>
          <cell r="C2739">
            <v>3877</v>
          </cell>
          <cell r="D2739">
            <v>1009930</v>
          </cell>
          <cell r="E2739" t="str">
            <v>EMPIRE RD &amp; TUNIS RD</v>
          </cell>
          <cell r="F2739">
            <v>1</v>
          </cell>
          <cell r="G2739">
            <v>2</v>
          </cell>
          <cell r="H2739">
            <v>3</v>
          </cell>
          <cell r="I2739">
            <v>37.732717999999998</v>
          </cell>
          <cell r="J2739">
            <v>-122.194851</v>
          </cell>
          <cell r="K2739" t="str">
            <v>OAKLAND</v>
          </cell>
          <cell r="L2739" t="str">
            <v>ALAMEDA</v>
          </cell>
          <cell r="M2739">
            <v>3</v>
          </cell>
        </row>
        <row r="2740">
          <cell r="A2740">
            <v>55137</v>
          </cell>
          <cell r="B2740" t="str">
            <v>WEEKDAY</v>
          </cell>
          <cell r="C2740">
            <v>3802</v>
          </cell>
          <cell r="D2740">
            <v>1009940</v>
          </cell>
          <cell r="E2740" t="str">
            <v>EMPIRE RD &amp; WISTAR RD</v>
          </cell>
          <cell r="F2740">
            <v>1</v>
          </cell>
          <cell r="G2740">
            <v>2</v>
          </cell>
          <cell r="H2740">
            <v>3</v>
          </cell>
          <cell r="I2740">
            <v>37.731565000000003</v>
          </cell>
          <cell r="J2740">
            <v>-122.193338</v>
          </cell>
          <cell r="K2740" t="str">
            <v>OAKLAND</v>
          </cell>
          <cell r="L2740" t="str">
            <v>ALAMEDA</v>
          </cell>
          <cell r="M2740">
            <v>3</v>
          </cell>
        </row>
        <row r="2741">
          <cell r="A2741">
            <v>58802</v>
          </cell>
          <cell r="B2741" t="str">
            <v>WEEKDAY</v>
          </cell>
          <cell r="C2741">
            <v>3307</v>
          </cell>
          <cell r="D2741">
            <v>1009950</v>
          </cell>
          <cell r="E2741" t="str">
            <v>EMPIRE RD &amp; WISTAR RD</v>
          </cell>
          <cell r="F2741">
            <v>2</v>
          </cell>
          <cell r="G2741">
            <v>4</v>
          </cell>
          <cell r="H2741">
            <v>6</v>
          </cell>
          <cell r="I2741">
            <v>37.731642999999998</v>
          </cell>
          <cell r="J2741">
            <v>-122.193378</v>
          </cell>
          <cell r="K2741" t="str">
            <v>OAKLAND</v>
          </cell>
          <cell r="L2741" t="str">
            <v>ALAMEDA</v>
          </cell>
          <cell r="M2741">
            <v>3</v>
          </cell>
        </row>
        <row r="2742">
          <cell r="A2742">
            <v>50488</v>
          </cell>
          <cell r="B2742" t="str">
            <v>WEEKDAY</v>
          </cell>
          <cell r="C2742">
            <v>2463</v>
          </cell>
          <cell r="D2742">
            <v>1009960</v>
          </cell>
          <cell r="E2742" t="str">
            <v>ESTEPA DR &amp; BERGEDO DR</v>
          </cell>
          <cell r="F2742">
            <v>4</v>
          </cell>
          <cell r="G2742">
            <v>8</v>
          </cell>
          <cell r="H2742">
            <v>12</v>
          </cell>
          <cell r="I2742">
            <v>37.728552000000001</v>
          </cell>
          <cell r="J2742">
            <v>-122.175721</v>
          </cell>
          <cell r="K2742" t="str">
            <v>OAKLAND</v>
          </cell>
          <cell r="L2742" t="str">
            <v>ALAMEDA</v>
          </cell>
          <cell r="M2742">
            <v>3</v>
          </cell>
        </row>
        <row r="2743">
          <cell r="A2743">
            <v>59445</v>
          </cell>
          <cell r="B2743" t="str">
            <v>WEEKDAY</v>
          </cell>
          <cell r="C2743">
            <v>1460</v>
          </cell>
          <cell r="D2743">
            <v>1009970</v>
          </cell>
          <cell r="E2743" t="str">
            <v>ESTEPA DR &amp; EL PASEO DR</v>
          </cell>
          <cell r="F2743">
            <v>12</v>
          </cell>
          <cell r="G2743">
            <v>16</v>
          </cell>
          <cell r="H2743">
            <v>28</v>
          </cell>
          <cell r="I2743">
            <v>37.729157000000001</v>
          </cell>
          <cell r="J2743">
            <v>-122.17725799999999</v>
          </cell>
          <cell r="K2743" t="str">
            <v>OAKLAND</v>
          </cell>
          <cell r="L2743" t="str">
            <v>ALAMEDA</v>
          </cell>
          <cell r="M2743">
            <v>3</v>
          </cell>
        </row>
        <row r="2744">
          <cell r="A2744">
            <v>56159</v>
          </cell>
          <cell r="B2744" t="str">
            <v>WEEKDAY</v>
          </cell>
          <cell r="C2744">
            <v>5005</v>
          </cell>
          <cell r="D2744">
            <v>1010060</v>
          </cell>
          <cell r="E2744" t="str">
            <v>FONTAINE ST &amp; #9120</v>
          </cell>
          <cell r="F2744">
            <v>0</v>
          </cell>
          <cell r="G2744">
            <v>0</v>
          </cell>
          <cell r="H2744">
            <v>0</v>
          </cell>
          <cell r="I2744">
            <v>37.76155</v>
          </cell>
          <cell r="J2744">
            <v>-122.15667999999999</v>
          </cell>
          <cell r="K2744" t="str">
            <v>OAKLAND</v>
          </cell>
          <cell r="L2744" t="str">
            <v>ALAMEDA</v>
          </cell>
          <cell r="M2744">
            <v>3</v>
          </cell>
        </row>
        <row r="2745">
          <cell r="A2745">
            <v>56162</v>
          </cell>
          <cell r="B2745" t="str">
            <v>WEEKDAY</v>
          </cell>
          <cell r="C2745">
            <v>5005</v>
          </cell>
          <cell r="D2745">
            <v>1010070</v>
          </cell>
          <cell r="E2745" t="str">
            <v>FONTAINE ST &amp; #9120</v>
          </cell>
          <cell r="F2745">
            <v>0</v>
          </cell>
          <cell r="G2745">
            <v>0</v>
          </cell>
          <cell r="H2745">
            <v>0</v>
          </cell>
          <cell r="I2745">
            <v>37.761778</v>
          </cell>
          <cell r="J2745">
            <v>-122.156741</v>
          </cell>
          <cell r="K2745" t="str">
            <v>OAKLAND</v>
          </cell>
          <cell r="L2745" t="str">
            <v>ALAMEDA</v>
          </cell>
          <cell r="M2745">
            <v>3</v>
          </cell>
        </row>
        <row r="2746">
          <cell r="A2746">
            <v>57673</v>
          </cell>
          <cell r="B2746" t="str">
            <v>WEEKDAY</v>
          </cell>
          <cell r="C2746">
            <v>4216</v>
          </cell>
          <cell r="D2746">
            <v>1010080</v>
          </cell>
          <cell r="E2746" t="str">
            <v>FONTAINE ST &amp; CREST AV</v>
          </cell>
          <cell r="F2746">
            <v>0</v>
          </cell>
          <cell r="G2746">
            <v>1</v>
          </cell>
          <cell r="H2746">
            <v>2</v>
          </cell>
          <cell r="I2746">
            <v>37.760962999999997</v>
          </cell>
          <cell r="J2746">
            <v>-122.15213300000001</v>
          </cell>
          <cell r="K2746" t="str">
            <v>OAKLAND</v>
          </cell>
          <cell r="L2746" t="str">
            <v>ALAMEDA</v>
          </cell>
          <cell r="M2746">
            <v>3</v>
          </cell>
        </row>
        <row r="2747">
          <cell r="A2747">
            <v>54645</v>
          </cell>
          <cell r="B2747" t="str">
            <v>WEEKDAY</v>
          </cell>
          <cell r="C2747">
            <v>4438</v>
          </cell>
          <cell r="D2747">
            <v>1010090</v>
          </cell>
          <cell r="E2747" t="str">
            <v>FONTAINE ST &amp; CREST ST</v>
          </cell>
          <cell r="F2747">
            <v>0</v>
          </cell>
          <cell r="G2747">
            <v>1</v>
          </cell>
          <cell r="H2747">
            <v>1</v>
          </cell>
          <cell r="I2747">
            <v>37.761555999999999</v>
          </cell>
          <cell r="J2747">
            <v>-122.15156399999999</v>
          </cell>
          <cell r="K2747" t="str">
            <v>OAKLAND</v>
          </cell>
          <cell r="L2747" t="str">
            <v>ALAMEDA</v>
          </cell>
          <cell r="M2747">
            <v>3</v>
          </cell>
        </row>
        <row r="2748">
          <cell r="A2748">
            <v>53446</v>
          </cell>
          <cell r="B2748" t="str">
            <v>WEEKDAY</v>
          </cell>
          <cell r="C2748">
            <v>1518</v>
          </cell>
          <cell r="D2748">
            <v>1010110</v>
          </cell>
          <cell r="E2748" t="str">
            <v>FONTAINE ST &amp; OVERPASS</v>
          </cell>
          <cell r="F2748">
            <v>1</v>
          </cell>
          <cell r="G2748">
            <v>26</v>
          </cell>
          <cell r="H2748">
            <v>27</v>
          </cell>
          <cell r="I2748">
            <v>37.764713999999998</v>
          </cell>
          <cell r="J2748">
            <v>-122.15248800000001</v>
          </cell>
          <cell r="K2748" t="str">
            <v>OAKLAND</v>
          </cell>
          <cell r="L2748" t="str">
            <v>ALAMEDA</v>
          </cell>
          <cell r="M2748">
            <v>3</v>
          </cell>
        </row>
        <row r="2749">
          <cell r="A2749">
            <v>53210</v>
          </cell>
          <cell r="B2749" t="str">
            <v>WEEKDAY</v>
          </cell>
          <cell r="C2749">
            <v>883</v>
          </cell>
          <cell r="D2749">
            <v>1010120</v>
          </cell>
          <cell r="E2749" t="str">
            <v>FONTAINE ST &amp; OVERPASS</v>
          </cell>
          <cell r="F2749">
            <v>49</v>
          </cell>
          <cell r="G2749">
            <v>1</v>
          </cell>
          <cell r="H2749">
            <v>50</v>
          </cell>
          <cell r="I2749">
            <v>37.765366</v>
          </cell>
          <cell r="J2749">
            <v>-122.152931</v>
          </cell>
          <cell r="K2749" t="str">
            <v>OAKLAND</v>
          </cell>
          <cell r="L2749" t="str">
            <v>ALAMEDA</v>
          </cell>
          <cell r="M2749">
            <v>3</v>
          </cell>
        </row>
        <row r="2750">
          <cell r="A2750">
            <v>56699</v>
          </cell>
          <cell r="B2750" t="str">
            <v>WEEKDAY</v>
          </cell>
          <cell r="C2750">
            <v>267</v>
          </cell>
          <cell r="D2750">
            <v>1010370</v>
          </cell>
          <cell r="E2750" t="str">
            <v>FOOTHILL BLVD &amp; 35TH AV</v>
          </cell>
          <cell r="F2750">
            <v>72</v>
          </cell>
          <cell r="G2750">
            <v>95</v>
          </cell>
          <cell r="H2750">
            <v>167</v>
          </cell>
          <cell r="I2750">
            <v>37.782071000000002</v>
          </cell>
          <cell r="J2750">
            <v>-122.21902</v>
          </cell>
          <cell r="K2750" t="str">
            <v>OAKLAND</v>
          </cell>
          <cell r="L2750" t="str">
            <v>ALAMEDA</v>
          </cell>
          <cell r="M2750">
            <v>3</v>
          </cell>
        </row>
        <row r="2751">
          <cell r="A2751">
            <v>55220</v>
          </cell>
          <cell r="B2751" t="str">
            <v>WEEKDAY</v>
          </cell>
          <cell r="C2751">
            <v>494</v>
          </cell>
          <cell r="D2751">
            <v>1010380</v>
          </cell>
          <cell r="E2751" t="str">
            <v>FOOTHILL BLVD &amp; 38TH AV</v>
          </cell>
          <cell r="F2751">
            <v>53</v>
          </cell>
          <cell r="G2751">
            <v>44</v>
          </cell>
          <cell r="H2751">
            <v>97</v>
          </cell>
          <cell r="I2751">
            <v>37.778979</v>
          </cell>
          <cell r="J2751">
            <v>-122.216556</v>
          </cell>
          <cell r="K2751" t="str">
            <v>OAKLAND</v>
          </cell>
          <cell r="L2751" t="str">
            <v>ALAMEDA</v>
          </cell>
          <cell r="M2751">
            <v>3</v>
          </cell>
        </row>
        <row r="2752">
          <cell r="A2752">
            <v>53133</v>
          </cell>
          <cell r="B2752" t="str">
            <v>WEEKDAY</v>
          </cell>
          <cell r="C2752">
            <v>854</v>
          </cell>
          <cell r="D2752">
            <v>1010430</v>
          </cell>
          <cell r="E2752" t="str">
            <v>FOOTHILL BLVD &amp; 42ND AV</v>
          </cell>
          <cell r="F2752">
            <v>28</v>
          </cell>
          <cell r="G2752">
            <v>23</v>
          </cell>
          <cell r="H2752">
            <v>52</v>
          </cell>
          <cell r="I2752">
            <v>37.776150000000001</v>
          </cell>
          <cell r="J2752">
            <v>-122.213358</v>
          </cell>
          <cell r="K2752" t="str">
            <v>OAKLAND</v>
          </cell>
          <cell r="L2752" t="str">
            <v>ALAMEDA</v>
          </cell>
          <cell r="M2752">
            <v>3</v>
          </cell>
        </row>
        <row r="2753">
          <cell r="A2753">
            <v>55223</v>
          </cell>
          <cell r="B2753" t="str">
            <v>WEEKDAY</v>
          </cell>
          <cell r="C2753">
            <v>678</v>
          </cell>
          <cell r="D2753">
            <v>1010440</v>
          </cell>
          <cell r="E2753" t="str">
            <v>FOOTHILL BLVD &amp; 46TH AV</v>
          </cell>
          <cell r="F2753">
            <v>46</v>
          </cell>
          <cell r="G2753">
            <v>21</v>
          </cell>
          <cell r="H2753">
            <v>68</v>
          </cell>
          <cell r="I2753">
            <v>37.773629</v>
          </cell>
          <cell r="J2753">
            <v>-122.20976400000001</v>
          </cell>
          <cell r="K2753" t="str">
            <v>OAKLAND</v>
          </cell>
          <cell r="L2753" t="str">
            <v>ALAMEDA</v>
          </cell>
          <cell r="M2753">
            <v>3</v>
          </cell>
        </row>
        <row r="2754">
          <cell r="A2754">
            <v>53655</v>
          </cell>
          <cell r="B2754" t="str">
            <v>WEEKDAY</v>
          </cell>
          <cell r="C2754">
            <v>886</v>
          </cell>
          <cell r="D2754">
            <v>1010450</v>
          </cell>
          <cell r="E2754" t="str">
            <v>FOOTHILL BLVD &amp; 46TH AV</v>
          </cell>
          <cell r="F2754">
            <v>26</v>
          </cell>
          <cell r="G2754">
            <v>24</v>
          </cell>
          <cell r="H2754">
            <v>49</v>
          </cell>
          <cell r="I2754">
            <v>37.773857999999997</v>
          </cell>
          <cell r="J2754">
            <v>-122.20990999999999</v>
          </cell>
          <cell r="K2754" t="str">
            <v>OAKLAND</v>
          </cell>
          <cell r="L2754" t="str">
            <v>ALAMEDA</v>
          </cell>
          <cell r="M2754">
            <v>3</v>
          </cell>
        </row>
        <row r="2755">
          <cell r="A2755">
            <v>55883</v>
          </cell>
          <cell r="B2755" t="str">
            <v>WEEKDAY</v>
          </cell>
          <cell r="C2755">
            <v>630</v>
          </cell>
          <cell r="D2755">
            <v>1010460</v>
          </cell>
          <cell r="E2755" t="str">
            <v>FOOTHILL BLVD &amp; 48TH AV</v>
          </cell>
          <cell r="F2755">
            <v>42</v>
          </cell>
          <cell r="G2755">
            <v>32</v>
          </cell>
          <cell r="H2755">
            <v>73</v>
          </cell>
          <cell r="I2755">
            <v>37.772751</v>
          </cell>
          <cell r="J2755">
            <v>-122.207476</v>
          </cell>
          <cell r="K2755" t="str">
            <v>OAKLAND</v>
          </cell>
          <cell r="L2755" t="str">
            <v>ALAMEDA</v>
          </cell>
          <cell r="M2755">
            <v>3</v>
          </cell>
        </row>
        <row r="2756">
          <cell r="A2756">
            <v>56784</v>
          </cell>
          <cell r="B2756" t="str">
            <v>WEEKDAY</v>
          </cell>
          <cell r="C2756">
            <v>637</v>
          </cell>
          <cell r="D2756">
            <v>1010470</v>
          </cell>
          <cell r="E2756" t="str">
            <v>FOOTHILL BLVD &amp; 50TH AV</v>
          </cell>
          <cell r="F2756">
            <v>31</v>
          </cell>
          <cell r="G2756">
            <v>42</v>
          </cell>
          <cell r="H2756">
            <v>73</v>
          </cell>
          <cell r="I2756">
            <v>37.772590999999998</v>
          </cell>
          <cell r="J2756">
            <v>-122.20682499999999</v>
          </cell>
          <cell r="K2756" t="str">
            <v>OAKLAND</v>
          </cell>
          <cell r="L2756" t="str">
            <v>ALAMEDA</v>
          </cell>
          <cell r="M2756">
            <v>3</v>
          </cell>
        </row>
        <row r="2757">
          <cell r="A2757">
            <v>56543</v>
          </cell>
          <cell r="B2757" t="str">
            <v>WEEKDAY</v>
          </cell>
          <cell r="C2757">
            <v>613</v>
          </cell>
          <cell r="D2757">
            <v>1010480</v>
          </cell>
          <cell r="E2757" t="str">
            <v>FOOTHILL BLVD &amp; 55TH AV</v>
          </cell>
          <cell r="F2757">
            <v>22</v>
          </cell>
          <cell r="G2757">
            <v>55</v>
          </cell>
          <cell r="H2757">
            <v>76</v>
          </cell>
          <cell r="I2757">
            <v>37.772551</v>
          </cell>
          <cell r="J2757">
            <v>-122.196245</v>
          </cell>
          <cell r="K2757" t="str">
            <v>OAKLAND</v>
          </cell>
          <cell r="L2757" t="str">
            <v>ALAMEDA</v>
          </cell>
          <cell r="M2757">
            <v>3</v>
          </cell>
        </row>
        <row r="2758">
          <cell r="A2758">
            <v>59797</v>
          </cell>
          <cell r="B2758" t="str">
            <v>WEEKDAY</v>
          </cell>
          <cell r="C2758">
            <v>1282</v>
          </cell>
          <cell r="D2758">
            <v>1010500</v>
          </cell>
          <cell r="E2758" t="str">
            <v>FOOTHILL BLVD &amp; 61ST AV</v>
          </cell>
          <cell r="F2758">
            <v>23</v>
          </cell>
          <cell r="G2758">
            <v>10</v>
          </cell>
          <cell r="H2758">
            <v>33</v>
          </cell>
          <cell r="I2758">
            <v>37.771267999999999</v>
          </cell>
          <cell r="J2758">
            <v>-122.18764</v>
          </cell>
          <cell r="K2758" t="str">
            <v>OAKLAND</v>
          </cell>
          <cell r="L2758" t="str">
            <v>ALAMEDA</v>
          </cell>
          <cell r="M2758">
            <v>3</v>
          </cell>
        </row>
        <row r="2759">
          <cell r="A2759">
            <v>51888</v>
          </cell>
          <cell r="B2759" t="str">
            <v>WEEKDAY</v>
          </cell>
          <cell r="C2759">
            <v>250</v>
          </cell>
          <cell r="D2759">
            <v>1010560</v>
          </cell>
          <cell r="E2759" t="str">
            <v>FOOTHILL BLVD &amp; 68TH AV</v>
          </cell>
          <cell r="F2759">
            <v>145</v>
          </cell>
          <cell r="G2759">
            <v>33</v>
          </cell>
          <cell r="H2759">
            <v>178</v>
          </cell>
          <cell r="I2759">
            <v>37.769843999999999</v>
          </cell>
          <cell r="J2759">
            <v>-122.17702199999999</v>
          </cell>
          <cell r="K2759" t="str">
            <v>OAKLAND</v>
          </cell>
          <cell r="L2759" t="str">
            <v>ALAMEDA</v>
          </cell>
          <cell r="M2759">
            <v>3</v>
          </cell>
        </row>
        <row r="2760">
          <cell r="A2760">
            <v>52822</v>
          </cell>
          <cell r="B2760" t="str">
            <v>WEEKDAY</v>
          </cell>
          <cell r="C2760">
            <v>600</v>
          </cell>
          <cell r="D2760">
            <v>1010590</v>
          </cell>
          <cell r="E2760" t="str">
            <v>FOOTHILL BLVD &amp; AVENAL AV</v>
          </cell>
          <cell r="F2760">
            <v>24</v>
          </cell>
          <cell r="G2760">
            <v>54</v>
          </cell>
          <cell r="H2760">
            <v>78</v>
          </cell>
          <cell r="I2760">
            <v>37.772033999999998</v>
          </cell>
          <cell r="J2760">
            <v>-122.193228</v>
          </cell>
          <cell r="K2760" t="str">
            <v>OAKLAND</v>
          </cell>
          <cell r="L2760" t="str">
            <v>ALAMEDA</v>
          </cell>
          <cell r="M2760">
            <v>3</v>
          </cell>
        </row>
        <row r="2761">
          <cell r="A2761">
            <v>55582</v>
          </cell>
          <cell r="B2761" t="str">
            <v>WEEKDAY</v>
          </cell>
          <cell r="C2761">
            <v>306</v>
          </cell>
          <cell r="D2761">
            <v>1010610</v>
          </cell>
          <cell r="E2761" t="str">
            <v>FOOTHILL BLVD &amp; CHURCH ST</v>
          </cell>
          <cell r="F2761">
            <v>28</v>
          </cell>
          <cell r="G2761">
            <v>122</v>
          </cell>
          <cell r="H2761">
            <v>150</v>
          </cell>
          <cell r="I2761">
            <v>37.769719000000002</v>
          </cell>
          <cell r="J2761">
            <v>-122.176974</v>
          </cell>
          <cell r="K2761" t="str">
            <v>OAKLAND</v>
          </cell>
          <cell r="L2761" t="str">
            <v>ALAMEDA</v>
          </cell>
          <cell r="M2761">
            <v>3</v>
          </cell>
        </row>
        <row r="2762">
          <cell r="A2762">
            <v>56100</v>
          </cell>
          <cell r="B2762" t="str">
            <v>WEEKDAY</v>
          </cell>
          <cell r="C2762">
            <v>768</v>
          </cell>
          <cell r="D2762">
            <v>1010620</v>
          </cell>
          <cell r="E2762" t="str">
            <v>FOOTHILL BLVD &amp; COLE ST</v>
          </cell>
          <cell r="F2762">
            <v>41</v>
          </cell>
          <cell r="G2762">
            <v>17</v>
          </cell>
          <cell r="H2762">
            <v>58</v>
          </cell>
          <cell r="I2762">
            <v>37.772672</v>
          </cell>
          <cell r="J2762">
            <v>-122.198454</v>
          </cell>
          <cell r="K2762" t="str">
            <v>OAKLAND</v>
          </cell>
          <cell r="L2762" t="str">
            <v>ALAMEDA</v>
          </cell>
          <cell r="M2762">
            <v>3</v>
          </cell>
        </row>
        <row r="2763">
          <cell r="A2763">
            <v>53933</v>
          </cell>
          <cell r="B2763" t="str">
            <v>WEEKDAY</v>
          </cell>
          <cell r="C2763">
            <v>679</v>
          </cell>
          <cell r="D2763">
            <v>1010630</v>
          </cell>
          <cell r="E2763" t="str">
            <v>FOOTHILL BLVD &amp; COLE ST</v>
          </cell>
          <cell r="F2763">
            <v>21</v>
          </cell>
          <cell r="G2763">
            <v>47</v>
          </cell>
          <cell r="H2763">
            <v>68</v>
          </cell>
          <cell r="I2763">
            <v>37.772554</v>
          </cell>
          <cell r="J2763">
            <v>-122.19871000000001</v>
          </cell>
          <cell r="K2763" t="str">
            <v>OAKLAND</v>
          </cell>
          <cell r="L2763" t="str">
            <v>ALAMEDA</v>
          </cell>
          <cell r="M2763">
            <v>3</v>
          </cell>
        </row>
        <row r="2764">
          <cell r="A2764">
            <v>53449</v>
          </cell>
          <cell r="B2764" t="str">
            <v>WEEKDAY</v>
          </cell>
          <cell r="C2764">
            <v>57</v>
          </cell>
          <cell r="D2764">
            <v>1010650</v>
          </cell>
          <cell r="E2764" t="str">
            <v>FOOTHILL BLVD &amp; EASTMONT TRA</v>
          </cell>
          <cell r="F2764">
            <v>115</v>
          </cell>
          <cell r="G2764">
            <v>318</v>
          </cell>
          <cell r="H2764">
            <v>433</v>
          </cell>
          <cell r="I2764">
            <v>37.769280999999999</v>
          </cell>
          <cell r="J2764">
            <v>-122.174117</v>
          </cell>
          <cell r="K2764" t="str">
            <v>OAKLAND</v>
          </cell>
          <cell r="L2764" t="str">
            <v>ALAMEDA</v>
          </cell>
          <cell r="M2764">
            <v>3</v>
          </cell>
        </row>
        <row r="2765">
          <cell r="A2765">
            <v>50110</v>
          </cell>
          <cell r="B2765" t="str">
            <v>WEEKDAY</v>
          </cell>
          <cell r="C2765">
            <v>353</v>
          </cell>
          <cell r="D2765">
            <v>1010700</v>
          </cell>
          <cell r="E2765" t="str">
            <v>FOOTHILL BLVD &amp; HAVENSCOURT</v>
          </cell>
          <cell r="F2765">
            <v>29</v>
          </cell>
          <cell r="G2765">
            <v>102</v>
          </cell>
          <cell r="H2765">
            <v>130</v>
          </cell>
          <cell r="I2765">
            <v>37.770325999999997</v>
          </cell>
          <cell r="J2765">
            <v>-122.181485</v>
          </cell>
          <cell r="K2765" t="str">
            <v>OAKLAND</v>
          </cell>
          <cell r="L2765" t="str">
            <v>ALAMEDA</v>
          </cell>
          <cell r="M2765">
            <v>3</v>
          </cell>
        </row>
        <row r="2766">
          <cell r="A2766">
            <v>58765</v>
          </cell>
          <cell r="B2766" t="str">
            <v>WEEKDAY</v>
          </cell>
          <cell r="C2766">
            <v>154</v>
          </cell>
          <cell r="D2766">
            <v>1010710</v>
          </cell>
          <cell r="E2766" t="str">
            <v>FOOTHILL BLVD &amp; HAVENSCOURT</v>
          </cell>
          <cell r="F2766">
            <v>200</v>
          </cell>
          <cell r="G2766">
            <v>60</v>
          </cell>
          <cell r="H2766">
            <v>259</v>
          </cell>
          <cell r="I2766">
            <v>37.770445000000002</v>
          </cell>
          <cell r="J2766">
            <v>-122.18138399999999</v>
          </cell>
          <cell r="K2766" t="str">
            <v>OAKLAND</v>
          </cell>
          <cell r="L2766" t="str">
            <v>ALAMEDA</v>
          </cell>
          <cell r="M2766">
            <v>3</v>
          </cell>
        </row>
        <row r="2767">
          <cell r="A2767">
            <v>59922</v>
          </cell>
          <cell r="B2767" t="str">
            <v>WEEKDAY</v>
          </cell>
          <cell r="C2767">
            <v>221</v>
          </cell>
          <cell r="D2767">
            <v>1010730</v>
          </cell>
          <cell r="E2767" t="str">
            <v>FOOTHILL BLVD &amp; HIGH ST</v>
          </cell>
          <cell r="F2767">
            <v>102</v>
          </cell>
          <cell r="G2767">
            <v>103</v>
          </cell>
          <cell r="H2767">
            <v>205</v>
          </cell>
          <cell r="I2767">
            <v>37.774614</v>
          </cell>
          <cell r="J2767">
            <v>-122.211536</v>
          </cell>
          <cell r="K2767" t="str">
            <v>OAKLAND</v>
          </cell>
          <cell r="L2767" t="str">
            <v>ALAMEDA</v>
          </cell>
          <cell r="M2767">
            <v>3</v>
          </cell>
        </row>
        <row r="2768">
          <cell r="A2768">
            <v>55010</v>
          </cell>
          <cell r="B2768" t="str">
            <v>WEEKDAY</v>
          </cell>
          <cell r="C2768">
            <v>775</v>
          </cell>
          <cell r="D2768">
            <v>1010740</v>
          </cell>
          <cell r="E2768" t="str">
            <v>FOOTHILL BLVD &amp; LAVERNE AV</v>
          </cell>
          <cell r="F2768">
            <v>37</v>
          </cell>
          <cell r="G2768">
            <v>20</v>
          </cell>
          <cell r="H2768">
            <v>57</v>
          </cell>
          <cell r="I2768">
            <v>37.772233999999997</v>
          </cell>
          <cell r="J2768">
            <v>-122.193601</v>
          </cell>
          <cell r="K2768" t="str">
            <v>OAKLAND</v>
          </cell>
          <cell r="L2768" t="str">
            <v>ALAMEDA</v>
          </cell>
          <cell r="M2768">
            <v>3</v>
          </cell>
        </row>
        <row r="2769">
          <cell r="A2769">
            <v>54322</v>
          </cell>
          <cell r="B2769" t="str">
            <v>WEEKDAY</v>
          </cell>
          <cell r="C2769">
            <v>588</v>
          </cell>
          <cell r="D2769">
            <v>1010780</v>
          </cell>
          <cell r="E2769" t="str">
            <v>FOOTHILL BLVD &amp; TRASK ST</v>
          </cell>
          <cell r="F2769">
            <v>62</v>
          </cell>
          <cell r="G2769">
            <v>18</v>
          </cell>
          <cell r="H2769">
            <v>79</v>
          </cell>
          <cell r="I2769">
            <v>37.772666000000001</v>
          </cell>
          <cell r="J2769">
            <v>-122.196348</v>
          </cell>
          <cell r="K2769" t="str">
            <v>OAKLAND</v>
          </cell>
          <cell r="L2769" t="str">
            <v>ALAMEDA</v>
          </cell>
          <cell r="M2769">
            <v>3</v>
          </cell>
        </row>
        <row r="2770">
          <cell r="A2770">
            <v>57800</v>
          </cell>
          <cell r="B2770" t="str">
            <v>WEEKDAY</v>
          </cell>
          <cell r="C2770">
            <v>538</v>
          </cell>
          <cell r="D2770">
            <v>1010790</v>
          </cell>
          <cell r="E2770" t="str">
            <v>FOOTHILL BLVD &amp; VICKSBURG AV</v>
          </cell>
          <cell r="F2770">
            <v>36</v>
          </cell>
          <cell r="G2770">
            <v>54</v>
          </cell>
          <cell r="H2770">
            <v>90</v>
          </cell>
          <cell r="I2770">
            <v>37.772582</v>
          </cell>
          <cell r="J2770">
            <v>-122.20314</v>
          </cell>
          <cell r="K2770" t="str">
            <v>OAKLAND</v>
          </cell>
          <cell r="L2770" t="str">
            <v>ALAMEDA</v>
          </cell>
          <cell r="M2770">
            <v>3</v>
          </cell>
        </row>
        <row r="2771">
          <cell r="A2771">
            <v>55882</v>
          </cell>
          <cell r="B2771" t="str">
            <v>WEEKDAY</v>
          </cell>
          <cell r="C2771">
            <v>553</v>
          </cell>
          <cell r="D2771">
            <v>1010800</v>
          </cell>
          <cell r="E2771" t="str">
            <v>FOOTHILL BLVD &amp; VICKSBURG AV</v>
          </cell>
          <cell r="F2771">
            <v>52</v>
          </cell>
          <cell r="G2771">
            <v>33</v>
          </cell>
          <cell r="H2771">
            <v>86</v>
          </cell>
          <cell r="I2771">
            <v>37.772708000000002</v>
          </cell>
          <cell r="J2771">
            <v>-122.202805</v>
          </cell>
          <cell r="K2771" t="str">
            <v>OAKLAND</v>
          </cell>
          <cell r="L2771" t="str">
            <v>ALAMEDA</v>
          </cell>
          <cell r="M2771">
            <v>3</v>
          </cell>
        </row>
        <row r="2772">
          <cell r="A2772">
            <v>55878</v>
          </cell>
          <cell r="B2772" t="str">
            <v>WEEKDAY</v>
          </cell>
          <cell r="C2772">
            <v>1018</v>
          </cell>
          <cell r="D2772">
            <v>1011060</v>
          </cell>
          <cell r="E2772" t="str">
            <v>FRUITVALE AV &amp; E 23RD ST</v>
          </cell>
          <cell r="F2772">
            <v>14</v>
          </cell>
          <cell r="G2772">
            <v>29</v>
          </cell>
          <cell r="H2772">
            <v>43</v>
          </cell>
          <cell r="I2772">
            <v>37.785319000000001</v>
          </cell>
          <cell r="J2772">
            <v>-122.22207299999999</v>
          </cell>
          <cell r="K2772" t="str">
            <v>OAKLAND</v>
          </cell>
          <cell r="L2772" t="str">
            <v>ALAMEDA</v>
          </cell>
          <cell r="M2772">
            <v>3</v>
          </cell>
        </row>
        <row r="2773">
          <cell r="A2773">
            <v>55596</v>
          </cell>
          <cell r="B2773" t="str">
            <v>WEEKDAY</v>
          </cell>
          <cell r="C2773">
            <v>239</v>
          </cell>
          <cell r="D2773">
            <v>1011130</v>
          </cell>
          <cell r="E2773" t="str">
            <v>FRUITVALE AV &amp; FOOTHILL BLVD</v>
          </cell>
          <cell r="F2773">
            <v>93</v>
          </cell>
          <cell r="G2773">
            <v>99</v>
          </cell>
          <cell r="H2773">
            <v>192</v>
          </cell>
          <cell r="I2773">
            <v>37.783937999999999</v>
          </cell>
          <cell r="J2773">
            <v>-122.222632</v>
          </cell>
          <cell r="K2773" t="str">
            <v>OAKLAND</v>
          </cell>
          <cell r="L2773" t="str">
            <v>ALAMEDA</v>
          </cell>
          <cell r="M2773">
            <v>3</v>
          </cell>
        </row>
        <row r="2774">
          <cell r="A2774">
            <v>55961</v>
          </cell>
          <cell r="B2774" t="str">
            <v>WEEKDAY</v>
          </cell>
          <cell r="C2774">
            <v>3696</v>
          </cell>
          <cell r="D2774">
            <v>1011220</v>
          </cell>
          <cell r="E2774" t="str">
            <v>FRUITVALE AV &amp; MONTANA ST</v>
          </cell>
          <cell r="F2774">
            <v>1</v>
          </cell>
          <cell r="G2774">
            <v>3</v>
          </cell>
          <cell r="H2774">
            <v>4</v>
          </cell>
          <cell r="I2774">
            <v>37.798493000000001</v>
          </cell>
          <cell r="J2774">
            <v>-122.21690099999999</v>
          </cell>
          <cell r="K2774" t="str">
            <v>OAKLAND</v>
          </cell>
          <cell r="L2774" t="str">
            <v>ALAMEDA</v>
          </cell>
          <cell r="M2774">
            <v>3</v>
          </cell>
        </row>
        <row r="2775">
          <cell r="A2775">
            <v>58806</v>
          </cell>
          <cell r="B2775" t="str">
            <v>WEEKDAY</v>
          </cell>
          <cell r="C2775">
            <v>892</v>
          </cell>
          <cell r="D2775">
            <v>1011260</v>
          </cell>
          <cell r="E2775" t="str">
            <v>FRUITVALE AV &amp; PLEASANT ST</v>
          </cell>
          <cell r="F2775">
            <v>17</v>
          </cell>
          <cell r="G2775">
            <v>32</v>
          </cell>
          <cell r="H2775">
            <v>49</v>
          </cell>
          <cell r="I2775">
            <v>37.797055</v>
          </cell>
          <cell r="J2775">
            <v>-122.217376</v>
          </cell>
          <cell r="K2775" t="str">
            <v>OAKLAND</v>
          </cell>
          <cell r="L2775" t="str">
            <v>ALAMEDA</v>
          </cell>
          <cell r="M2775">
            <v>3</v>
          </cell>
        </row>
        <row r="2776">
          <cell r="A2776">
            <v>51066</v>
          </cell>
          <cell r="B2776" t="str">
            <v>WEEKDAY</v>
          </cell>
          <cell r="C2776">
            <v>651</v>
          </cell>
          <cell r="D2776">
            <v>1011270</v>
          </cell>
          <cell r="E2776" t="str">
            <v>FRUITVALE AV &amp; SCHOOL ST</v>
          </cell>
          <cell r="F2776">
            <v>16</v>
          </cell>
          <cell r="G2776">
            <v>55</v>
          </cell>
          <cell r="H2776">
            <v>71</v>
          </cell>
          <cell r="I2776">
            <v>37.795591000000002</v>
          </cell>
          <cell r="J2776">
            <v>-122.217969</v>
          </cell>
          <cell r="K2776" t="str">
            <v>OAKLAND</v>
          </cell>
          <cell r="L2776" t="str">
            <v>ALAMEDA</v>
          </cell>
          <cell r="M2776">
            <v>3</v>
          </cell>
        </row>
        <row r="2777">
          <cell r="A2777">
            <v>55962</v>
          </cell>
          <cell r="B2777" t="str">
            <v>WEEKDAY</v>
          </cell>
          <cell r="C2777">
            <v>4403</v>
          </cell>
          <cell r="D2777">
            <v>1011400</v>
          </cell>
          <cell r="E2777" t="str">
            <v>GLEN ARTNEY ST &amp; SHETLAND AV</v>
          </cell>
          <cell r="F2777">
            <v>0</v>
          </cell>
          <cell r="G2777">
            <v>1</v>
          </cell>
          <cell r="H2777">
            <v>1</v>
          </cell>
          <cell r="I2777">
            <v>37.752380000000002</v>
          </cell>
          <cell r="J2777">
            <v>-122.123617</v>
          </cell>
          <cell r="K2777" t="str">
            <v>OAKLAND</v>
          </cell>
          <cell r="L2777" t="str">
            <v>ALAMEDA</v>
          </cell>
          <cell r="M2777">
            <v>3</v>
          </cell>
        </row>
        <row r="2778">
          <cell r="A2778">
            <v>56259</v>
          </cell>
          <cell r="B2778" t="str">
            <v>WEEKDAY</v>
          </cell>
          <cell r="C2778">
            <v>4774</v>
          </cell>
          <cell r="D2778">
            <v>1011520</v>
          </cell>
          <cell r="E2778" t="str">
            <v>GOLF LINKS RD &amp; #8335</v>
          </cell>
          <cell r="F2778">
            <v>0</v>
          </cell>
          <cell r="G2778">
            <v>0</v>
          </cell>
          <cell r="H2778">
            <v>0</v>
          </cell>
          <cell r="I2778">
            <v>37.762053000000002</v>
          </cell>
          <cell r="J2778">
            <v>-122.16227000000001</v>
          </cell>
          <cell r="K2778" t="str">
            <v>OAKLAND</v>
          </cell>
          <cell r="L2778" t="str">
            <v>ALAMEDA</v>
          </cell>
          <cell r="M2778">
            <v>3</v>
          </cell>
        </row>
        <row r="2779">
          <cell r="A2779">
            <v>58809</v>
          </cell>
          <cell r="B2779" t="str">
            <v>WEEKDAY</v>
          </cell>
          <cell r="C2779">
            <v>672</v>
          </cell>
          <cell r="D2779">
            <v>1011530</v>
          </cell>
          <cell r="E2779" t="str">
            <v>GOLF LINKS RD &amp; 98TH AV</v>
          </cell>
          <cell r="F2779">
            <v>68</v>
          </cell>
          <cell r="G2779">
            <v>0</v>
          </cell>
          <cell r="H2779">
            <v>68</v>
          </cell>
          <cell r="I2779">
            <v>37.753788999999998</v>
          </cell>
          <cell r="J2779">
            <v>-122.15186300000001</v>
          </cell>
          <cell r="K2779" t="str">
            <v>OAKLAND</v>
          </cell>
          <cell r="L2779" t="str">
            <v>ALAMEDA</v>
          </cell>
          <cell r="M2779">
            <v>3</v>
          </cell>
        </row>
        <row r="2780">
          <cell r="A2780">
            <v>56261</v>
          </cell>
          <cell r="B2780" t="str">
            <v>WEEKDAY</v>
          </cell>
          <cell r="C2780">
            <v>4187</v>
          </cell>
          <cell r="D2780">
            <v>1011540</v>
          </cell>
          <cell r="E2780" t="str">
            <v>GOLF LINKS RD &amp; ANZA AV</v>
          </cell>
          <cell r="F2780">
            <v>0</v>
          </cell>
          <cell r="G2780">
            <v>2</v>
          </cell>
          <cell r="H2780">
            <v>2</v>
          </cell>
          <cell r="I2780">
            <v>37.754828000000003</v>
          </cell>
          <cell r="J2780">
            <v>-122.147445</v>
          </cell>
          <cell r="K2780" t="str">
            <v>OAKLAND</v>
          </cell>
          <cell r="L2780" t="str">
            <v>ALAMEDA</v>
          </cell>
          <cell r="M2780">
            <v>3</v>
          </cell>
        </row>
        <row r="2781">
          <cell r="A2781">
            <v>56263</v>
          </cell>
          <cell r="B2781" t="str">
            <v>WEEKDAY</v>
          </cell>
          <cell r="C2781">
            <v>4430</v>
          </cell>
          <cell r="D2781">
            <v>1011550</v>
          </cell>
          <cell r="E2781" t="str">
            <v>GOLF LINKS RD &amp; ANZA AV</v>
          </cell>
          <cell r="F2781">
            <v>1</v>
          </cell>
          <cell r="G2781">
            <v>0</v>
          </cell>
          <cell r="H2781">
            <v>1</v>
          </cell>
          <cell r="I2781">
            <v>37.754764000000002</v>
          </cell>
          <cell r="J2781">
            <v>-122.14741600000001</v>
          </cell>
          <cell r="K2781" t="str">
            <v>OAKLAND</v>
          </cell>
          <cell r="L2781" t="str">
            <v>ALAMEDA</v>
          </cell>
          <cell r="M2781">
            <v>3</v>
          </cell>
        </row>
        <row r="2782">
          <cell r="A2782">
            <v>50720</v>
          </cell>
          <cell r="B2782" t="str">
            <v>WEEKDAY</v>
          </cell>
          <cell r="C2782">
            <v>4322</v>
          </cell>
          <cell r="D2782">
            <v>1011560</v>
          </cell>
          <cell r="E2782" t="str">
            <v>GOLF LINKS RD &amp; COSGRAVE AV</v>
          </cell>
          <cell r="F2782">
            <v>0</v>
          </cell>
          <cell r="G2782">
            <v>1</v>
          </cell>
          <cell r="H2782">
            <v>2</v>
          </cell>
          <cell r="I2782">
            <v>37.762419999999999</v>
          </cell>
          <cell r="J2782">
            <v>-122.162904</v>
          </cell>
          <cell r="K2782" t="str">
            <v>OAKLAND</v>
          </cell>
          <cell r="L2782" t="str">
            <v>ALAMEDA</v>
          </cell>
          <cell r="M2782">
            <v>3</v>
          </cell>
        </row>
        <row r="2783">
          <cell r="A2783">
            <v>56441</v>
          </cell>
          <cell r="B2783" t="str">
            <v>WEEKDAY</v>
          </cell>
          <cell r="C2783">
            <v>3487</v>
          </cell>
          <cell r="D2783">
            <v>1011570</v>
          </cell>
          <cell r="E2783" t="str">
            <v>DUNKIRK AV &amp; GOLF LINKS RD</v>
          </cell>
          <cell r="F2783">
            <v>3</v>
          </cell>
          <cell r="G2783">
            <v>2</v>
          </cell>
          <cell r="H2783">
            <v>5</v>
          </cell>
          <cell r="I2783">
            <v>37.753124</v>
          </cell>
          <cell r="J2783">
            <v>-122.125792</v>
          </cell>
          <cell r="K2783" t="str">
            <v>OAKLAND</v>
          </cell>
          <cell r="L2783" t="str">
            <v>ALAMEDA</v>
          </cell>
          <cell r="M2783">
            <v>3</v>
          </cell>
        </row>
        <row r="2784">
          <cell r="A2784">
            <v>56269</v>
          </cell>
          <cell r="B2784" t="str">
            <v>WEEKDAY</v>
          </cell>
          <cell r="C2784">
            <v>3801</v>
          </cell>
          <cell r="D2784">
            <v>1011580</v>
          </cell>
          <cell r="E2784" t="str">
            <v>GOLF LINKS RD &amp; ELYSIAN FIEL</v>
          </cell>
          <cell r="F2784">
            <v>0</v>
          </cell>
          <cell r="G2784">
            <v>3</v>
          </cell>
          <cell r="H2784">
            <v>3</v>
          </cell>
          <cell r="I2784">
            <v>37.757435000000001</v>
          </cell>
          <cell r="J2784">
            <v>-122.141167</v>
          </cell>
          <cell r="K2784" t="str">
            <v>OAKLAND</v>
          </cell>
          <cell r="L2784" t="str">
            <v>ALAMEDA</v>
          </cell>
          <cell r="M2784">
            <v>3</v>
          </cell>
        </row>
        <row r="2785">
          <cell r="A2785">
            <v>50388</v>
          </cell>
          <cell r="B2785" t="str">
            <v>WEEKDAY</v>
          </cell>
          <cell r="C2785">
            <v>4796</v>
          </cell>
          <cell r="D2785">
            <v>1011590</v>
          </cell>
          <cell r="E2785" t="str">
            <v>GOLF LINKS RD &amp; ELYSIAN FIEL</v>
          </cell>
          <cell r="F2785">
            <v>0</v>
          </cell>
          <cell r="G2785">
            <v>0</v>
          </cell>
          <cell r="H2785">
            <v>0</v>
          </cell>
          <cell r="I2785">
            <v>37.757469999999998</v>
          </cell>
          <cell r="J2785">
            <v>-122.140823</v>
          </cell>
          <cell r="K2785" t="str">
            <v>OAKLAND</v>
          </cell>
          <cell r="L2785" t="str">
            <v>ALAMEDA</v>
          </cell>
          <cell r="M2785">
            <v>3</v>
          </cell>
        </row>
        <row r="2786">
          <cell r="A2786">
            <v>50730</v>
          </cell>
          <cell r="B2786" t="str">
            <v>WEEKDAY</v>
          </cell>
          <cell r="C2786">
            <v>4224</v>
          </cell>
          <cell r="D2786">
            <v>1011600</v>
          </cell>
          <cell r="E2786" t="str">
            <v>GOLF LINKS RD &amp; FONTAINE ST</v>
          </cell>
          <cell r="F2786">
            <v>2</v>
          </cell>
          <cell r="G2786">
            <v>0</v>
          </cell>
          <cell r="H2786">
            <v>2</v>
          </cell>
          <cell r="I2786">
            <v>37.761693999999999</v>
          </cell>
          <cell r="J2786">
            <v>-122.15921400000001</v>
          </cell>
          <cell r="K2786" t="str">
            <v>OAKLAND</v>
          </cell>
          <cell r="L2786" t="str">
            <v>ALAMEDA</v>
          </cell>
          <cell r="M2786">
            <v>3</v>
          </cell>
        </row>
        <row r="2787">
          <cell r="A2787">
            <v>59101</v>
          </cell>
          <cell r="B2787" t="str">
            <v>WEEKDAY</v>
          </cell>
          <cell r="C2787">
            <v>4049</v>
          </cell>
          <cell r="D2787">
            <v>1011610</v>
          </cell>
          <cell r="E2787" t="str">
            <v>GOLF LINKS RD &amp; FONTAINE ST</v>
          </cell>
          <cell r="F2787">
            <v>0</v>
          </cell>
          <cell r="G2787">
            <v>2</v>
          </cell>
          <cell r="H2787">
            <v>2</v>
          </cell>
          <cell r="I2787">
            <v>37.761564999999997</v>
          </cell>
          <cell r="J2787">
            <v>-122.15916900000001</v>
          </cell>
          <cell r="K2787" t="str">
            <v>OAKLAND</v>
          </cell>
          <cell r="L2787" t="str">
            <v>ALAMEDA</v>
          </cell>
          <cell r="M2787">
            <v>3</v>
          </cell>
        </row>
        <row r="2788">
          <cell r="A2788">
            <v>58955</v>
          </cell>
          <cell r="B2788" t="str">
            <v>WEEKDAY</v>
          </cell>
          <cell r="C2788">
            <v>1886</v>
          </cell>
          <cell r="D2788">
            <v>1011620</v>
          </cell>
          <cell r="E2788" t="str">
            <v>GOLF LINKS RD &amp; GRASS VALLEY</v>
          </cell>
          <cell r="F2788">
            <v>9</v>
          </cell>
          <cell r="G2788">
            <v>11</v>
          </cell>
          <cell r="H2788">
            <v>19</v>
          </cell>
          <cell r="I2788">
            <v>37.753062999999997</v>
          </cell>
          <cell r="J2788">
            <v>-122.126099</v>
          </cell>
          <cell r="K2788" t="str">
            <v>OAKLAND</v>
          </cell>
          <cell r="L2788" t="str">
            <v>ALAMEDA</v>
          </cell>
          <cell r="M2788">
            <v>3</v>
          </cell>
        </row>
        <row r="2789">
          <cell r="A2789">
            <v>52554</v>
          </cell>
          <cell r="B2789" t="str">
            <v>WEEKDAY</v>
          </cell>
          <cell r="C2789">
            <v>5005</v>
          </cell>
          <cell r="D2789">
            <v>1011630</v>
          </cell>
          <cell r="E2789" t="str">
            <v>GOLF LINKS RD &amp; MOUNTAIN BLV</v>
          </cell>
          <cell r="F2789">
            <v>0</v>
          </cell>
          <cell r="G2789">
            <v>0</v>
          </cell>
          <cell r="H2789">
            <v>0</v>
          </cell>
          <cell r="I2789">
            <v>37.753450000000001</v>
          </cell>
          <cell r="J2789">
            <v>-122.15047</v>
          </cell>
          <cell r="K2789" t="str">
            <v>OAKLAND</v>
          </cell>
          <cell r="L2789" t="str">
            <v>ALAMEDA</v>
          </cell>
          <cell r="M2789">
            <v>3</v>
          </cell>
        </row>
        <row r="2790">
          <cell r="A2790">
            <v>55601</v>
          </cell>
          <cell r="B2790" t="str">
            <v>WEEKDAY</v>
          </cell>
          <cell r="C2790">
            <v>3518</v>
          </cell>
          <cell r="D2790">
            <v>1011640</v>
          </cell>
          <cell r="E2790" t="str">
            <v>GOLF LINKS RD &amp; SCOTIA AV</v>
          </cell>
          <cell r="F2790">
            <v>4</v>
          </cell>
          <cell r="G2790">
            <v>1</v>
          </cell>
          <cell r="H2790">
            <v>4</v>
          </cell>
          <cell r="I2790">
            <v>37.754514</v>
          </cell>
          <cell r="J2790">
            <v>-122.127773</v>
          </cell>
          <cell r="K2790" t="str">
            <v>OAKLAND</v>
          </cell>
          <cell r="L2790" t="str">
            <v>ALAMEDA</v>
          </cell>
          <cell r="M2790">
            <v>3</v>
          </cell>
        </row>
        <row r="2791">
          <cell r="A2791">
            <v>56292</v>
          </cell>
          <cell r="B2791" t="str">
            <v>WEEKDAY</v>
          </cell>
          <cell r="C2791">
            <v>4562</v>
          </cell>
          <cell r="D2791">
            <v>1011650</v>
          </cell>
          <cell r="E2791" t="str">
            <v>GOLF LINKS RD &amp; SCOTIA AV</v>
          </cell>
          <cell r="F2791">
            <v>0</v>
          </cell>
          <cell r="G2791">
            <v>1</v>
          </cell>
          <cell r="H2791">
            <v>1</v>
          </cell>
          <cell r="I2791">
            <v>37.754103000000001</v>
          </cell>
          <cell r="J2791">
            <v>-122.12736700000001</v>
          </cell>
          <cell r="K2791" t="str">
            <v>OAKLAND</v>
          </cell>
          <cell r="L2791" t="str">
            <v>ALAMEDA</v>
          </cell>
          <cell r="M2791">
            <v>3</v>
          </cell>
        </row>
        <row r="2792">
          <cell r="A2792">
            <v>58826</v>
          </cell>
          <cell r="B2792" t="str">
            <v>WEEKDAY</v>
          </cell>
          <cell r="C2792">
            <v>4760</v>
          </cell>
          <cell r="D2792">
            <v>1011920</v>
          </cell>
          <cell r="E2792" t="str">
            <v>GREENLY DR &amp; COLUMBIAN DR</v>
          </cell>
          <cell r="F2792">
            <v>0</v>
          </cell>
          <cell r="G2792">
            <v>0</v>
          </cell>
          <cell r="H2792">
            <v>0</v>
          </cell>
          <cell r="I2792">
            <v>37.772902999999999</v>
          </cell>
          <cell r="J2792">
            <v>-122.16433000000001</v>
          </cell>
          <cell r="K2792" t="str">
            <v>OAKLAND</v>
          </cell>
          <cell r="L2792" t="str">
            <v>ALAMEDA</v>
          </cell>
          <cell r="M2792">
            <v>3</v>
          </cell>
        </row>
        <row r="2793">
          <cell r="A2793">
            <v>56449</v>
          </cell>
          <cell r="B2793" t="str">
            <v>WEEKDAY</v>
          </cell>
          <cell r="C2793">
            <v>4776</v>
          </cell>
          <cell r="D2793">
            <v>1011930</v>
          </cell>
          <cell r="E2793" t="str">
            <v>GREENLY DR &amp; COLUMBIAN DR</v>
          </cell>
          <cell r="F2793">
            <v>0</v>
          </cell>
          <cell r="G2793">
            <v>0</v>
          </cell>
          <cell r="H2793">
            <v>0</v>
          </cell>
          <cell r="I2793">
            <v>37.774926999999998</v>
          </cell>
          <cell r="J2793">
            <v>-122.16251099999999</v>
          </cell>
          <cell r="K2793" t="str">
            <v>OAKLAND</v>
          </cell>
          <cell r="L2793" t="str">
            <v>ALAMEDA</v>
          </cell>
          <cell r="M2793">
            <v>3</v>
          </cell>
        </row>
        <row r="2794">
          <cell r="A2794">
            <v>53995</v>
          </cell>
          <cell r="B2794" t="str">
            <v>WEEKDAY</v>
          </cell>
          <cell r="C2794">
            <v>3713</v>
          </cell>
          <cell r="D2794">
            <v>1011940</v>
          </cell>
          <cell r="E2794" t="str">
            <v>GREENLY DR &amp; EDWARDS AV</v>
          </cell>
          <cell r="F2794">
            <v>0</v>
          </cell>
          <cell r="G2794">
            <v>4</v>
          </cell>
          <cell r="H2794">
            <v>4</v>
          </cell>
          <cell r="I2794">
            <v>37.775255000000001</v>
          </cell>
          <cell r="J2794">
            <v>-122.164978</v>
          </cell>
          <cell r="K2794" t="str">
            <v>OAKLAND</v>
          </cell>
          <cell r="L2794" t="str">
            <v>ALAMEDA</v>
          </cell>
          <cell r="M2794">
            <v>3</v>
          </cell>
        </row>
        <row r="2795">
          <cell r="A2795">
            <v>57443</v>
          </cell>
          <cell r="B2795" t="str">
            <v>WEEKDAY</v>
          </cell>
          <cell r="C2795">
            <v>5005</v>
          </cell>
          <cell r="D2795">
            <v>1011950</v>
          </cell>
          <cell r="E2795" t="str">
            <v>GREENLY DR &amp; FIELD ST</v>
          </cell>
          <cell r="F2795">
            <v>0</v>
          </cell>
          <cell r="G2795">
            <v>0</v>
          </cell>
          <cell r="H2795">
            <v>0</v>
          </cell>
          <cell r="I2795">
            <v>37.771825999999997</v>
          </cell>
          <cell r="J2795">
            <v>-122.16224</v>
          </cell>
          <cell r="K2795" t="str">
            <v>OAKLAND</v>
          </cell>
          <cell r="L2795" t="str">
            <v>ALAMEDA</v>
          </cell>
          <cell r="M2795">
            <v>3</v>
          </cell>
        </row>
        <row r="2796">
          <cell r="A2796">
            <v>59232</v>
          </cell>
          <cell r="B2796" t="str">
            <v>WEEKDAY</v>
          </cell>
          <cell r="C2796">
            <v>4855</v>
          </cell>
          <cell r="D2796">
            <v>1011960</v>
          </cell>
          <cell r="E2796" t="str">
            <v>GREENLY DR &amp; FIELD ST</v>
          </cell>
          <cell r="F2796">
            <v>0</v>
          </cell>
          <cell r="G2796">
            <v>0</v>
          </cell>
          <cell r="H2796">
            <v>0</v>
          </cell>
          <cell r="I2796">
            <v>37.772871000000002</v>
          </cell>
          <cell r="J2796">
            <v>-122.161829</v>
          </cell>
          <cell r="K2796" t="str">
            <v>OAKLAND</v>
          </cell>
          <cell r="L2796" t="str">
            <v>ALAMEDA</v>
          </cell>
          <cell r="M2796">
            <v>3</v>
          </cell>
        </row>
        <row r="2797">
          <cell r="A2797">
            <v>59323</v>
          </cell>
          <cell r="B2797" t="str">
            <v>WEEKDAY</v>
          </cell>
          <cell r="C2797">
            <v>4879</v>
          </cell>
          <cell r="D2797">
            <v>1011970</v>
          </cell>
          <cell r="E2797" t="str">
            <v>GREENLY DR &amp; KELLER AV</v>
          </cell>
          <cell r="F2797">
            <v>0</v>
          </cell>
          <cell r="G2797">
            <v>0</v>
          </cell>
          <cell r="H2797">
            <v>0</v>
          </cell>
          <cell r="I2797">
            <v>37.769784999999999</v>
          </cell>
          <cell r="J2797">
            <v>-122.159094</v>
          </cell>
          <cell r="K2797" t="str">
            <v>OAKLAND</v>
          </cell>
          <cell r="L2797" t="str">
            <v>ALAMEDA</v>
          </cell>
          <cell r="M2797">
            <v>3</v>
          </cell>
        </row>
        <row r="2798">
          <cell r="A2798">
            <v>55963</v>
          </cell>
          <cell r="B2798" t="str">
            <v>WEEKDAY</v>
          </cell>
          <cell r="C2798">
            <v>5005</v>
          </cell>
          <cell r="D2798">
            <v>1011980</v>
          </cell>
          <cell r="E2798" t="str">
            <v>GREENLY DR &amp; LAMP ST</v>
          </cell>
          <cell r="F2798">
            <v>0</v>
          </cell>
          <cell r="G2798">
            <v>0</v>
          </cell>
          <cell r="H2798">
            <v>0</v>
          </cell>
          <cell r="I2798">
            <v>37.770496000000001</v>
          </cell>
          <cell r="J2798">
            <v>-122.160529</v>
          </cell>
          <cell r="K2798" t="str">
            <v>OAKLAND</v>
          </cell>
          <cell r="L2798" t="str">
            <v>ALAMEDA</v>
          </cell>
          <cell r="M2798">
            <v>3</v>
          </cell>
        </row>
        <row r="2799">
          <cell r="A2799">
            <v>59002</v>
          </cell>
          <cell r="B2799" t="str">
            <v>WEEKDAY</v>
          </cell>
          <cell r="C2799">
            <v>4369</v>
          </cell>
          <cell r="D2799">
            <v>1011990</v>
          </cell>
          <cell r="E2799" t="str">
            <v>GREENLY DR &amp; LAMP ST</v>
          </cell>
          <cell r="F2799">
            <v>0</v>
          </cell>
          <cell r="G2799">
            <v>1</v>
          </cell>
          <cell r="H2799">
            <v>1</v>
          </cell>
          <cell r="I2799">
            <v>37.771203</v>
          </cell>
          <cell r="J2799">
            <v>-122.16035599999999</v>
          </cell>
          <cell r="K2799" t="str">
            <v>OAKLAND</v>
          </cell>
          <cell r="L2799" t="str">
            <v>ALAMEDA</v>
          </cell>
          <cell r="M2799">
            <v>3</v>
          </cell>
        </row>
        <row r="2800">
          <cell r="A2800">
            <v>57854</v>
          </cell>
          <cell r="B2800" t="str">
            <v>WEEKDAY</v>
          </cell>
          <cell r="C2800">
            <v>4724</v>
          </cell>
          <cell r="D2800">
            <v>1012020</v>
          </cell>
          <cell r="E2800" t="str">
            <v>HANSOM DR &amp; COACH DR</v>
          </cell>
          <cell r="F2800">
            <v>0</v>
          </cell>
          <cell r="G2800">
            <v>0</v>
          </cell>
          <cell r="H2800">
            <v>0</v>
          </cell>
          <cell r="I2800">
            <v>37.770246</v>
          </cell>
          <cell r="J2800">
            <v>-122.13638899999999</v>
          </cell>
          <cell r="K2800" t="str">
            <v>OAKLAND</v>
          </cell>
          <cell r="L2800" t="str">
            <v>ALAMEDA</v>
          </cell>
          <cell r="M2800">
            <v>3</v>
          </cell>
        </row>
        <row r="2801">
          <cell r="A2801">
            <v>56295</v>
          </cell>
          <cell r="B2801" t="str">
            <v>WEEKDAY</v>
          </cell>
          <cell r="C2801">
            <v>4629</v>
          </cell>
          <cell r="D2801">
            <v>1012030</v>
          </cell>
          <cell r="E2801" t="str">
            <v>HANSOM DR &amp; COACH DR</v>
          </cell>
          <cell r="F2801">
            <v>0</v>
          </cell>
          <cell r="G2801">
            <v>1</v>
          </cell>
          <cell r="H2801">
            <v>1</v>
          </cell>
          <cell r="I2801">
            <v>37.770505</v>
          </cell>
          <cell r="J2801">
            <v>-122.136217</v>
          </cell>
          <cell r="K2801" t="str">
            <v>OAKLAND</v>
          </cell>
          <cell r="L2801" t="str">
            <v>ALAMEDA</v>
          </cell>
          <cell r="M2801">
            <v>3</v>
          </cell>
        </row>
        <row r="2802">
          <cell r="A2802">
            <v>50970</v>
          </cell>
          <cell r="B2802" t="str">
            <v>WEEKDAY</v>
          </cell>
          <cell r="C2802">
            <v>4661</v>
          </cell>
          <cell r="D2802">
            <v>1012040</v>
          </cell>
          <cell r="E2802" t="str">
            <v>HANSOM DR &amp; PINECREST DR</v>
          </cell>
          <cell r="F2802">
            <v>0</v>
          </cell>
          <cell r="G2802">
            <v>0</v>
          </cell>
          <cell r="H2802">
            <v>1</v>
          </cell>
          <cell r="I2802">
            <v>37.777543000000001</v>
          </cell>
          <cell r="J2802">
            <v>-122.141378</v>
          </cell>
          <cell r="K2802" t="str">
            <v>OAKLAND</v>
          </cell>
          <cell r="L2802" t="str">
            <v>ALAMEDA</v>
          </cell>
          <cell r="M2802">
            <v>3</v>
          </cell>
        </row>
        <row r="2803">
          <cell r="A2803">
            <v>56296</v>
          </cell>
          <cell r="B2803" t="str">
            <v>WEEKDAY</v>
          </cell>
          <cell r="C2803">
            <v>4877</v>
          </cell>
          <cell r="D2803">
            <v>1012050</v>
          </cell>
          <cell r="E2803" t="str">
            <v>HANSOM DR &amp; PINECREST DR</v>
          </cell>
          <cell r="F2803">
            <v>0</v>
          </cell>
          <cell r="G2803">
            <v>0</v>
          </cell>
          <cell r="H2803">
            <v>0</v>
          </cell>
          <cell r="I2803">
            <v>37.777679999999997</v>
          </cell>
          <cell r="J2803">
            <v>-122.14138</v>
          </cell>
          <cell r="K2803" t="str">
            <v>OAKLAND</v>
          </cell>
          <cell r="L2803" t="str">
            <v>ALAMEDA</v>
          </cell>
          <cell r="M2803">
            <v>3</v>
          </cell>
        </row>
        <row r="2804">
          <cell r="A2804">
            <v>56303</v>
          </cell>
          <cell r="B2804" t="str">
            <v>WEEKDAY</v>
          </cell>
          <cell r="C2804">
            <v>4743</v>
          </cell>
          <cell r="D2804">
            <v>1012060</v>
          </cell>
          <cell r="E2804" t="str">
            <v>HANSOM DR &amp; SHAY DR</v>
          </cell>
          <cell r="F2804">
            <v>0</v>
          </cell>
          <cell r="G2804">
            <v>0</v>
          </cell>
          <cell r="H2804">
            <v>0</v>
          </cell>
          <cell r="I2804">
            <v>37.771999999999998</v>
          </cell>
          <cell r="J2804">
            <v>-122.136275</v>
          </cell>
          <cell r="K2804" t="str">
            <v>OAKLAND</v>
          </cell>
          <cell r="L2804" t="str">
            <v>ALAMEDA</v>
          </cell>
          <cell r="M2804">
            <v>3</v>
          </cell>
        </row>
        <row r="2805">
          <cell r="A2805">
            <v>56305</v>
          </cell>
          <cell r="B2805" t="str">
            <v>WEEKDAY</v>
          </cell>
          <cell r="C2805">
            <v>3026</v>
          </cell>
          <cell r="D2805">
            <v>1012070</v>
          </cell>
          <cell r="E2805" t="str">
            <v>HANSOM DR &amp; SHAY DR</v>
          </cell>
          <cell r="F2805">
            <v>0</v>
          </cell>
          <cell r="G2805">
            <v>7</v>
          </cell>
          <cell r="H2805">
            <v>7</v>
          </cell>
          <cell r="I2805">
            <v>37.774791</v>
          </cell>
          <cell r="J2805">
            <v>-122.13776</v>
          </cell>
          <cell r="K2805" t="str">
            <v>OAKLAND</v>
          </cell>
          <cell r="L2805" t="str">
            <v>ALAMEDA</v>
          </cell>
          <cell r="M2805">
            <v>3</v>
          </cell>
        </row>
        <row r="2806">
          <cell r="A2806">
            <v>59006</v>
          </cell>
          <cell r="B2806" t="str">
            <v>WEEKDAY</v>
          </cell>
          <cell r="C2806">
            <v>4176</v>
          </cell>
          <cell r="D2806">
            <v>1012080</v>
          </cell>
          <cell r="E2806" t="str">
            <v>HANSOM DR &amp; SHAY DR</v>
          </cell>
          <cell r="F2806">
            <v>2</v>
          </cell>
          <cell r="G2806">
            <v>0</v>
          </cell>
          <cell r="H2806">
            <v>2</v>
          </cell>
          <cell r="I2806">
            <v>37.774766</v>
          </cell>
          <cell r="J2806">
            <v>-122.137619</v>
          </cell>
          <cell r="K2806" t="str">
            <v>OAKLAND</v>
          </cell>
          <cell r="L2806" t="str">
            <v>ALAMEDA</v>
          </cell>
          <cell r="M2806">
            <v>3</v>
          </cell>
        </row>
        <row r="2807">
          <cell r="A2807">
            <v>56306</v>
          </cell>
          <cell r="B2807" t="str">
            <v>WEEKDAY</v>
          </cell>
          <cell r="C2807">
            <v>4919</v>
          </cell>
          <cell r="D2807">
            <v>1012090</v>
          </cell>
          <cell r="E2807" t="str">
            <v>HANSOM DR &amp; SHAY DR</v>
          </cell>
          <cell r="F2807">
            <v>0</v>
          </cell>
          <cell r="G2807">
            <v>0</v>
          </cell>
          <cell r="H2807">
            <v>0</v>
          </cell>
          <cell r="I2807">
            <v>37.772297999999999</v>
          </cell>
          <cell r="J2807">
            <v>-122.13628199999999</v>
          </cell>
          <cell r="K2807" t="str">
            <v>OAKLAND</v>
          </cell>
          <cell r="L2807" t="str">
            <v>ALAMEDA</v>
          </cell>
          <cell r="M2807">
            <v>3</v>
          </cell>
        </row>
        <row r="2808">
          <cell r="A2808">
            <v>56315</v>
          </cell>
          <cell r="B2808" t="str">
            <v>WEEKDAY</v>
          </cell>
          <cell r="C2808">
            <v>4800</v>
          </cell>
          <cell r="D2808">
            <v>1012100</v>
          </cell>
          <cell r="E2808" t="str">
            <v>HANSOM DR &amp; SKYLINE BLVD</v>
          </cell>
          <cell r="F2808">
            <v>0</v>
          </cell>
          <cell r="G2808">
            <v>0</v>
          </cell>
          <cell r="H2808">
            <v>0</v>
          </cell>
          <cell r="I2808">
            <v>37.781345000000002</v>
          </cell>
          <cell r="J2808">
            <v>-122.142782</v>
          </cell>
          <cell r="K2808" t="str">
            <v>OAKLAND</v>
          </cell>
          <cell r="L2808" t="str">
            <v>ALAMEDA</v>
          </cell>
          <cell r="M2808">
            <v>3</v>
          </cell>
        </row>
        <row r="2809">
          <cell r="A2809">
            <v>58745</v>
          </cell>
          <cell r="B2809" t="str">
            <v>WEEKDAY</v>
          </cell>
          <cell r="C2809">
            <v>4924</v>
          </cell>
          <cell r="D2809">
            <v>1012110</v>
          </cell>
          <cell r="E2809" t="str">
            <v>HANSOM DR &amp; SKYLINE BLVD</v>
          </cell>
          <cell r="F2809">
            <v>0</v>
          </cell>
          <cell r="G2809">
            <v>0</v>
          </cell>
          <cell r="H2809">
            <v>0</v>
          </cell>
          <cell r="I2809">
            <v>37.781536000000003</v>
          </cell>
          <cell r="J2809">
            <v>-122.141986</v>
          </cell>
          <cell r="K2809" t="str">
            <v>OAKLAND</v>
          </cell>
          <cell r="L2809" t="str">
            <v>ALAMEDA</v>
          </cell>
          <cell r="M2809">
            <v>3</v>
          </cell>
        </row>
        <row r="2810">
          <cell r="A2810">
            <v>56316</v>
          </cell>
          <cell r="B2810" t="str">
            <v>WEEKDAY</v>
          </cell>
          <cell r="C2810">
            <v>4142</v>
          </cell>
          <cell r="D2810">
            <v>1012120</v>
          </cell>
          <cell r="E2810" t="str">
            <v>HANSOM DR &amp; SURREY LN</v>
          </cell>
          <cell r="F2810">
            <v>0</v>
          </cell>
          <cell r="G2810">
            <v>2</v>
          </cell>
          <cell r="H2810">
            <v>2</v>
          </cell>
          <cell r="I2810">
            <v>37.779820000000001</v>
          </cell>
          <cell r="J2810">
            <v>-122.14378499999999</v>
          </cell>
          <cell r="K2810" t="str">
            <v>OAKLAND</v>
          </cell>
          <cell r="L2810" t="str">
            <v>ALAMEDA</v>
          </cell>
          <cell r="M2810">
            <v>3</v>
          </cell>
        </row>
        <row r="2811">
          <cell r="A2811">
            <v>58781</v>
          </cell>
          <cell r="B2811" t="str">
            <v>WEEKDAY</v>
          </cell>
          <cell r="C2811">
            <v>4397</v>
          </cell>
          <cell r="D2811">
            <v>1012130</v>
          </cell>
          <cell r="E2811" t="str">
            <v>HANSOM DR &amp; SURREY LN</v>
          </cell>
          <cell r="F2811">
            <v>1</v>
          </cell>
          <cell r="G2811">
            <v>0</v>
          </cell>
          <cell r="H2811">
            <v>1</v>
          </cell>
          <cell r="I2811">
            <v>37.779696999999999</v>
          </cell>
          <cell r="J2811">
            <v>-122.14355999999999</v>
          </cell>
          <cell r="K2811" t="str">
            <v>OAKLAND</v>
          </cell>
          <cell r="L2811" t="str">
            <v>ALAMEDA</v>
          </cell>
          <cell r="M2811">
            <v>3</v>
          </cell>
        </row>
        <row r="2812">
          <cell r="A2812">
            <v>51750</v>
          </cell>
          <cell r="B2812" t="str">
            <v>WEEKDAY</v>
          </cell>
          <cell r="C2812">
            <v>3353</v>
          </cell>
          <cell r="D2812">
            <v>1012350</v>
          </cell>
          <cell r="E2812" t="str">
            <v>HASSLER WAY &amp; OAKPORT ST</v>
          </cell>
          <cell r="F2812">
            <v>1</v>
          </cell>
          <cell r="G2812">
            <v>4</v>
          </cell>
          <cell r="H2812">
            <v>5</v>
          </cell>
          <cell r="I2812">
            <v>37.747875999999998</v>
          </cell>
          <cell r="J2812">
            <v>-122.20430399999999</v>
          </cell>
          <cell r="K2812" t="str">
            <v>OAKLAND</v>
          </cell>
          <cell r="L2812" t="str">
            <v>ALAMEDA</v>
          </cell>
          <cell r="M2812">
            <v>3</v>
          </cell>
        </row>
        <row r="2813">
          <cell r="A2813">
            <v>58834</v>
          </cell>
          <cell r="B2813" t="str">
            <v>WEEKDAY</v>
          </cell>
          <cell r="C2813">
            <v>3356</v>
          </cell>
          <cell r="D2813">
            <v>1012360</v>
          </cell>
          <cell r="E2813" t="str">
            <v>HASSLER WAY &amp; OAKPORT ST</v>
          </cell>
          <cell r="F2813">
            <v>4</v>
          </cell>
          <cell r="G2813">
            <v>1</v>
          </cell>
          <cell r="H2813">
            <v>5</v>
          </cell>
          <cell r="I2813">
            <v>37.747686000000002</v>
          </cell>
          <cell r="J2813">
            <v>-122.204466</v>
          </cell>
          <cell r="K2813" t="str">
            <v>OAKLAND</v>
          </cell>
          <cell r="L2813" t="str">
            <v>ALAMEDA</v>
          </cell>
          <cell r="M2813">
            <v>3</v>
          </cell>
        </row>
        <row r="2814">
          <cell r="A2814">
            <v>58786</v>
          </cell>
          <cell r="B2814" t="str">
            <v>WEEKDAY</v>
          </cell>
          <cell r="C2814">
            <v>2915</v>
          </cell>
          <cell r="D2814">
            <v>1012430</v>
          </cell>
          <cell r="E2814" t="str">
            <v>HEGENBERGER LP &amp; HEGENBERGER</v>
          </cell>
          <cell r="F2814">
            <v>2</v>
          </cell>
          <cell r="G2814">
            <v>7</v>
          </cell>
          <cell r="H2814">
            <v>8</v>
          </cell>
          <cell r="I2814">
            <v>37.736877</v>
          </cell>
          <cell r="J2814">
            <v>-122.195877</v>
          </cell>
          <cell r="K2814" t="str">
            <v>OAKLAND</v>
          </cell>
          <cell r="L2814" t="str">
            <v>ALAMEDA</v>
          </cell>
          <cell r="M2814">
            <v>3</v>
          </cell>
        </row>
        <row r="2815">
          <cell r="A2815">
            <v>55025</v>
          </cell>
          <cell r="B2815" t="str">
            <v>WEEKDAY</v>
          </cell>
          <cell r="C2815">
            <v>1968</v>
          </cell>
          <cell r="D2815">
            <v>1012440</v>
          </cell>
          <cell r="E2815" t="str">
            <v>HEGENBERGER LP &amp; HEGENBERGER</v>
          </cell>
          <cell r="F2815">
            <v>16</v>
          </cell>
          <cell r="G2815">
            <v>2</v>
          </cell>
          <cell r="H2815">
            <v>18</v>
          </cell>
          <cell r="I2815">
            <v>37.736806999999999</v>
          </cell>
          <cell r="J2815">
            <v>-122.196406</v>
          </cell>
          <cell r="K2815" t="str">
            <v>OAKLAND</v>
          </cell>
          <cell r="L2815" t="str">
            <v>ALAMEDA</v>
          </cell>
          <cell r="M2815">
            <v>3</v>
          </cell>
        </row>
        <row r="2816">
          <cell r="A2816">
            <v>59336</v>
          </cell>
          <cell r="B2816" t="str">
            <v>WEEKDAY</v>
          </cell>
          <cell r="C2816">
            <v>2034</v>
          </cell>
          <cell r="D2816">
            <v>1012450</v>
          </cell>
          <cell r="E2816" t="str">
            <v>HEGENBERGER RD &amp; #675</v>
          </cell>
          <cell r="F2816">
            <v>4</v>
          </cell>
          <cell r="G2816">
            <v>13</v>
          </cell>
          <cell r="H2816">
            <v>17</v>
          </cell>
          <cell r="I2816">
            <v>37.748367000000002</v>
          </cell>
          <cell r="J2816">
            <v>-122.196479</v>
          </cell>
          <cell r="K2816" t="str">
            <v>OAKLAND</v>
          </cell>
          <cell r="L2816" t="str">
            <v>ALAMEDA</v>
          </cell>
          <cell r="M2816">
            <v>3</v>
          </cell>
        </row>
        <row r="2817">
          <cell r="A2817">
            <v>54335</v>
          </cell>
          <cell r="B2817" t="str">
            <v>WEEKDAY</v>
          </cell>
          <cell r="C2817">
            <v>736</v>
          </cell>
          <cell r="D2817">
            <v>1012460</v>
          </cell>
          <cell r="E2817" t="str">
            <v>HEGENBERGER RD &amp; AIRPORT DR</v>
          </cell>
          <cell r="F2817">
            <v>59</v>
          </cell>
          <cell r="G2817">
            <v>2</v>
          </cell>
          <cell r="H2817">
            <v>61</v>
          </cell>
          <cell r="I2817">
            <v>37.730187999999998</v>
          </cell>
          <cell r="J2817">
            <v>-122.19972799999999</v>
          </cell>
          <cell r="K2817" t="str">
            <v>OAKLAND</v>
          </cell>
          <cell r="L2817" t="str">
            <v>ALAMEDA</v>
          </cell>
          <cell r="M2817">
            <v>3</v>
          </cell>
        </row>
        <row r="2818">
          <cell r="A2818">
            <v>52855</v>
          </cell>
          <cell r="B2818" t="str">
            <v>WEEKDAY</v>
          </cell>
          <cell r="C2818">
            <v>921</v>
          </cell>
          <cell r="D2818">
            <v>1012470</v>
          </cell>
          <cell r="E2818" t="str">
            <v>HEGENBERGER RD &amp; BALDWIN ST</v>
          </cell>
          <cell r="F2818">
            <v>39</v>
          </cell>
          <cell r="G2818">
            <v>9</v>
          </cell>
          <cell r="H2818">
            <v>48</v>
          </cell>
          <cell r="I2818">
            <v>37.747433999999998</v>
          </cell>
          <cell r="J2818">
            <v>-122.195896</v>
          </cell>
          <cell r="K2818" t="str">
            <v>OAKLAND</v>
          </cell>
          <cell r="L2818" t="str">
            <v>ALAMEDA</v>
          </cell>
          <cell r="M2818">
            <v>3</v>
          </cell>
        </row>
        <row r="2819">
          <cell r="A2819">
            <v>51443</v>
          </cell>
          <cell r="B2819" t="str">
            <v>WEEKDAY</v>
          </cell>
          <cell r="C2819">
            <v>978</v>
          </cell>
          <cell r="D2819">
            <v>1012480</v>
          </cell>
          <cell r="E2819" t="str">
            <v>HEGENBERGER RD &amp; BALDWIN ST</v>
          </cell>
          <cell r="F2819">
            <v>11</v>
          </cell>
          <cell r="G2819">
            <v>34</v>
          </cell>
          <cell r="H2819">
            <v>44</v>
          </cell>
          <cell r="I2819">
            <v>37.747253000000001</v>
          </cell>
          <cell r="J2819">
            <v>-122.196302</v>
          </cell>
          <cell r="K2819" t="str">
            <v>OAKLAND</v>
          </cell>
          <cell r="L2819" t="str">
            <v>ALAMEDA</v>
          </cell>
          <cell r="M2819">
            <v>3</v>
          </cell>
        </row>
        <row r="2820">
          <cell r="A2820">
            <v>53899</v>
          </cell>
          <cell r="B2820" t="str">
            <v>WEEKDAY</v>
          </cell>
          <cell r="C2820">
            <v>608</v>
          </cell>
          <cell r="D2820">
            <v>1012490</v>
          </cell>
          <cell r="E2820" t="str">
            <v>HEGENBERGER RD &amp; COLLINS DR</v>
          </cell>
          <cell r="F2820">
            <v>10</v>
          </cell>
          <cell r="G2820">
            <v>67</v>
          </cell>
          <cell r="H2820">
            <v>77</v>
          </cell>
          <cell r="I2820">
            <v>37.745826999999998</v>
          </cell>
          <cell r="J2820">
            <v>-122.196282</v>
          </cell>
          <cell r="K2820" t="str">
            <v>OAKLAND</v>
          </cell>
          <cell r="L2820" t="str">
            <v>ALAMEDA</v>
          </cell>
          <cell r="M2820">
            <v>3</v>
          </cell>
        </row>
        <row r="2821">
          <cell r="A2821">
            <v>55035</v>
          </cell>
          <cell r="B2821" t="str">
            <v>WEEKDAY</v>
          </cell>
          <cell r="C2821">
            <v>1792</v>
          </cell>
          <cell r="D2821">
            <v>1012500</v>
          </cell>
          <cell r="E2821" t="str">
            <v>HEGENBERGER RD &amp; DOOLITTLE D</v>
          </cell>
          <cell r="F2821">
            <v>19</v>
          </cell>
          <cell r="G2821">
            <v>2</v>
          </cell>
          <cell r="H2821">
            <v>21</v>
          </cell>
          <cell r="I2821">
            <v>37.727558999999999</v>
          </cell>
          <cell r="J2821">
            <v>-122.201139</v>
          </cell>
          <cell r="K2821" t="str">
            <v>OAKLAND</v>
          </cell>
          <cell r="L2821" t="str">
            <v>ALAMEDA</v>
          </cell>
          <cell r="M2821">
            <v>3</v>
          </cell>
        </row>
        <row r="2822">
          <cell r="A2822">
            <v>56782</v>
          </cell>
          <cell r="B2822" t="str">
            <v>WEEKDAY</v>
          </cell>
          <cell r="C2822">
            <v>352</v>
          </cell>
          <cell r="D2822">
            <v>1012510</v>
          </cell>
          <cell r="E2822" t="str">
            <v>HEGENBERGER RD &amp; EDES AV</v>
          </cell>
          <cell r="F2822">
            <v>105</v>
          </cell>
          <cell r="G2822">
            <v>26</v>
          </cell>
          <cell r="H2822">
            <v>131</v>
          </cell>
          <cell r="I2822">
            <v>37.745077999999999</v>
          </cell>
          <cell r="J2822">
            <v>-122.195869</v>
          </cell>
          <cell r="K2822" t="str">
            <v>OAKLAND</v>
          </cell>
          <cell r="L2822" t="str">
            <v>ALAMEDA</v>
          </cell>
          <cell r="M2822">
            <v>3</v>
          </cell>
        </row>
        <row r="2823">
          <cell r="A2823">
            <v>58556</v>
          </cell>
          <cell r="B2823" t="str">
            <v>WEEKDAY</v>
          </cell>
          <cell r="C2823">
            <v>500</v>
          </cell>
          <cell r="D2823">
            <v>1012520</v>
          </cell>
          <cell r="E2823" t="str">
            <v>HEGENBERGER RD &amp; EDGEWATER D</v>
          </cell>
          <cell r="F2823">
            <v>7</v>
          </cell>
          <cell r="G2823">
            <v>89</v>
          </cell>
          <cell r="H2823">
            <v>96</v>
          </cell>
          <cell r="I2823">
            <v>37.736542</v>
          </cell>
          <cell r="J2823">
            <v>-122.197115</v>
          </cell>
          <cell r="K2823" t="str">
            <v>OAKLAND</v>
          </cell>
          <cell r="L2823" t="str">
            <v>ALAMEDA</v>
          </cell>
          <cell r="M2823">
            <v>3</v>
          </cell>
        </row>
        <row r="2824">
          <cell r="A2824">
            <v>59945</v>
          </cell>
          <cell r="B2824" t="str">
            <v>WEEKDAY</v>
          </cell>
          <cell r="C2824">
            <v>1944</v>
          </cell>
          <cell r="D2824">
            <v>1012530</v>
          </cell>
          <cell r="E2824" t="str">
            <v>HEGENBERGER RD &amp; HEGENBERGER</v>
          </cell>
          <cell r="F2824">
            <v>17</v>
          </cell>
          <cell r="G2824">
            <v>1</v>
          </cell>
          <cell r="H2824">
            <v>19</v>
          </cell>
          <cell r="I2824">
            <v>37.734045999999999</v>
          </cell>
          <cell r="J2824">
            <v>-122.197813</v>
          </cell>
          <cell r="K2824" t="str">
            <v>OAKLAND</v>
          </cell>
          <cell r="L2824" t="str">
            <v>ALAMEDA</v>
          </cell>
          <cell r="M2824">
            <v>3</v>
          </cell>
        </row>
        <row r="2825">
          <cell r="A2825">
            <v>59333</v>
          </cell>
          <cell r="B2825" t="str">
            <v>WEEKDAY</v>
          </cell>
          <cell r="C2825">
            <v>592</v>
          </cell>
          <cell r="D2825">
            <v>1012540</v>
          </cell>
          <cell r="E2825" t="str">
            <v>HEGENBERGER RD &amp; HEGENBERGER</v>
          </cell>
          <cell r="F2825">
            <v>73</v>
          </cell>
          <cell r="G2825">
            <v>6</v>
          </cell>
          <cell r="H2825">
            <v>79</v>
          </cell>
          <cell r="I2825">
            <v>37.736182999999997</v>
          </cell>
          <cell r="J2825">
            <v>-122.19687</v>
          </cell>
          <cell r="K2825" t="str">
            <v>OAKLAND</v>
          </cell>
          <cell r="L2825" t="str">
            <v>ALAMEDA</v>
          </cell>
          <cell r="M2825">
            <v>3</v>
          </cell>
        </row>
        <row r="2826">
          <cell r="A2826">
            <v>52166</v>
          </cell>
          <cell r="B2826" t="str">
            <v>WEEKDAY</v>
          </cell>
          <cell r="C2826">
            <v>4775</v>
          </cell>
          <cell r="D2826">
            <v>1012550</v>
          </cell>
          <cell r="E2826" t="str">
            <v>HEGENBERGER RD &amp; HEGENBERGER</v>
          </cell>
          <cell r="F2826">
            <v>0</v>
          </cell>
          <cell r="G2826">
            <v>0</v>
          </cell>
          <cell r="H2826">
            <v>0</v>
          </cell>
          <cell r="I2826">
            <v>37.731938</v>
          </cell>
          <cell r="J2826">
            <v>-122.198762</v>
          </cell>
          <cell r="K2826" t="str">
            <v>OAKLAND</v>
          </cell>
          <cell r="L2826" t="str">
            <v>ALAMEDA</v>
          </cell>
          <cell r="M2826">
            <v>3</v>
          </cell>
        </row>
        <row r="2827">
          <cell r="A2827">
            <v>50117</v>
          </cell>
          <cell r="B2827" t="str">
            <v>WEEKDAY</v>
          </cell>
          <cell r="C2827">
            <v>1554</v>
          </cell>
          <cell r="D2827">
            <v>1012560</v>
          </cell>
          <cell r="E2827" t="str">
            <v>HEGENBERGER RD &amp; DOOLITTLE D</v>
          </cell>
          <cell r="F2827">
            <v>1</v>
          </cell>
          <cell r="G2827">
            <v>25</v>
          </cell>
          <cell r="H2827">
            <v>26</v>
          </cell>
          <cell r="I2827">
            <v>37.727772000000002</v>
          </cell>
          <cell r="J2827">
            <v>-122.20143299999999</v>
          </cell>
          <cell r="K2827" t="str">
            <v>OAKLAND</v>
          </cell>
          <cell r="L2827" t="str">
            <v>ALAMEDA</v>
          </cell>
          <cell r="M2827">
            <v>3</v>
          </cell>
        </row>
        <row r="2828">
          <cell r="A2828">
            <v>58832</v>
          </cell>
          <cell r="B2828" t="str">
            <v>WEEKDAY</v>
          </cell>
          <cell r="C2828">
            <v>1704</v>
          </cell>
          <cell r="D2828">
            <v>1012570</v>
          </cell>
          <cell r="E2828" t="str">
            <v>HEGENBERGER RD &amp; LEET DR</v>
          </cell>
          <cell r="F2828">
            <v>2</v>
          </cell>
          <cell r="G2828">
            <v>20</v>
          </cell>
          <cell r="H2828">
            <v>22</v>
          </cell>
          <cell r="I2828">
            <v>37.733193</v>
          </cell>
          <cell r="J2828">
            <v>-122.198549</v>
          </cell>
          <cell r="K2828" t="str">
            <v>OAKLAND</v>
          </cell>
          <cell r="L2828" t="str">
            <v>ALAMEDA</v>
          </cell>
          <cell r="M2828">
            <v>3</v>
          </cell>
        </row>
        <row r="2829">
          <cell r="A2829">
            <v>55428</v>
          </cell>
          <cell r="B2829" t="str">
            <v>WEEKDAY</v>
          </cell>
          <cell r="C2829">
            <v>646</v>
          </cell>
          <cell r="D2829">
            <v>1012580</v>
          </cell>
          <cell r="E2829" t="str">
            <v>HEGENBERGER RD &amp; PARDEE DR</v>
          </cell>
          <cell r="F2829">
            <v>2</v>
          </cell>
          <cell r="G2829">
            <v>70</v>
          </cell>
          <cell r="H2829">
            <v>72</v>
          </cell>
          <cell r="I2829">
            <v>37.729484999999997</v>
          </cell>
          <cell r="J2829">
            <v>-122.200479</v>
          </cell>
          <cell r="K2829" t="str">
            <v>OAKLAND</v>
          </cell>
          <cell r="L2829" t="str">
            <v>ALAMEDA</v>
          </cell>
          <cell r="M2829">
            <v>3</v>
          </cell>
        </row>
        <row r="2830">
          <cell r="A2830">
            <v>53833</v>
          </cell>
          <cell r="B2830" t="str">
            <v>WEEKDAY</v>
          </cell>
          <cell r="C2830">
            <v>870</v>
          </cell>
          <cell r="D2830">
            <v>1012590</v>
          </cell>
          <cell r="E2830" t="str">
            <v>HIGH ST &amp; BROOKDALE AV</v>
          </cell>
          <cell r="F2830">
            <v>26</v>
          </cell>
          <cell r="G2830">
            <v>24</v>
          </cell>
          <cell r="H2830">
            <v>50</v>
          </cell>
          <cell r="I2830">
            <v>37.782421999999997</v>
          </cell>
          <cell r="J2830">
            <v>-122.204426</v>
          </cell>
          <cell r="K2830" t="str">
            <v>OAKLAND</v>
          </cell>
          <cell r="L2830" t="str">
            <v>ALAMEDA</v>
          </cell>
          <cell r="M2830">
            <v>3</v>
          </cell>
        </row>
        <row r="2831">
          <cell r="A2831">
            <v>54475</v>
          </cell>
          <cell r="B2831" t="str">
            <v>WEEKDAY</v>
          </cell>
          <cell r="C2831">
            <v>1005</v>
          </cell>
          <cell r="D2831">
            <v>1012600</v>
          </cell>
          <cell r="E2831" t="str">
            <v>HIGH ST &amp; BROOKDALE AV</v>
          </cell>
          <cell r="F2831">
            <v>19</v>
          </cell>
          <cell r="G2831">
            <v>25</v>
          </cell>
          <cell r="H2831">
            <v>43</v>
          </cell>
          <cell r="I2831">
            <v>37.782429</v>
          </cell>
          <cell r="J2831">
            <v>-122.204221</v>
          </cell>
          <cell r="K2831" t="str">
            <v>OAKLAND</v>
          </cell>
          <cell r="L2831" t="str">
            <v>ALAMEDA</v>
          </cell>
          <cell r="M2831">
            <v>3</v>
          </cell>
        </row>
        <row r="2832">
          <cell r="A2832">
            <v>55468</v>
          </cell>
          <cell r="B2832" t="str">
            <v>WEEKDAY</v>
          </cell>
          <cell r="C2832">
            <v>1578</v>
          </cell>
          <cell r="D2832">
            <v>1012610</v>
          </cell>
          <cell r="E2832" t="str">
            <v>HIGH ST &amp; CARRINGTON ST</v>
          </cell>
          <cell r="F2832">
            <v>9</v>
          </cell>
          <cell r="G2832">
            <v>16</v>
          </cell>
          <cell r="H2832">
            <v>25</v>
          </cell>
          <cell r="I2832">
            <v>37.776947</v>
          </cell>
          <cell r="J2832">
            <v>-122.20962</v>
          </cell>
          <cell r="K2832" t="str">
            <v>OAKLAND</v>
          </cell>
          <cell r="L2832" t="str">
            <v>ALAMEDA</v>
          </cell>
          <cell r="M2832">
            <v>3</v>
          </cell>
        </row>
        <row r="2833">
          <cell r="A2833">
            <v>51127</v>
          </cell>
          <cell r="B2833" t="str">
            <v>WEEKDAY</v>
          </cell>
          <cell r="C2833">
            <v>2457</v>
          </cell>
          <cell r="D2833">
            <v>1012620</v>
          </cell>
          <cell r="E2833" t="str">
            <v>HIGH ST &amp; CARRINGTON ST</v>
          </cell>
          <cell r="F2833">
            <v>7</v>
          </cell>
          <cell r="G2833">
            <v>5</v>
          </cell>
          <cell r="H2833">
            <v>12</v>
          </cell>
          <cell r="I2833">
            <v>37.776713999999998</v>
          </cell>
          <cell r="J2833">
            <v>-122.20962900000001</v>
          </cell>
          <cell r="K2833" t="str">
            <v>OAKLAND</v>
          </cell>
          <cell r="L2833" t="str">
            <v>ALAMEDA</v>
          </cell>
          <cell r="M2833">
            <v>3</v>
          </cell>
        </row>
        <row r="2834">
          <cell r="A2834">
            <v>55828</v>
          </cell>
          <cell r="B2834" t="str">
            <v>WEEKDAY</v>
          </cell>
          <cell r="C2834">
            <v>573</v>
          </cell>
          <cell r="D2834">
            <v>1012640</v>
          </cell>
          <cell r="E2834" t="str">
            <v>HIGH ST &amp; CONGRESS AV</v>
          </cell>
          <cell r="F2834">
            <v>36</v>
          </cell>
          <cell r="G2834">
            <v>46</v>
          </cell>
          <cell r="H2834">
            <v>82</v>
          </cell>
          <cell r="I2834">
            <v>37.780371000000002</v>
          </cell>
          <cell r="J2834">
            <v>-122.206199</v>
          </cell>
          <cell r="K2834" t="str">
            <v>OAKLAND</v>
          </cell>
          <cell r="L2834" t="str">
            <v>ALAMEDA</v>
          </cell>
          <cell r="M2834">
            <v>3</v>
          </cell>
        </row>
        <row r="2835">
          <cell r="A2835">
            <v>54485</v>
          </cell>
          <cell r="B2835" t="str">
            <v>WEEKDAY</v>
          </cell>
          <cell r="C2835">
            <v>938</v>
          </cell>
          <cell r="D2835">
            <v>1012650</v>
          </cell>
          <cell r="E2835" t="str">
            <v>HIGH ST &amp; CULVER ST</v>
          </cell>
          <cell r="F2835">
            <v>28</v>
          </cell>
          <cell r="G2835">
            <v>19</v>
          </cell>
          <cell r="H2835">
            <v>47</v>
          </cell>
          <cell r="I2835">
            <v>37.785128</v>
          </cell>
          <cell r="J2835">
            <v>-122.199245</v>
          </cell>
          <cell r="K2835" t="str">
            <v>OAKLAND</v>
          </cell>
          <cell r="L2835" t="str">
            <v>ALAMEDA</v>
          </cell>
          <cell r="M2835">
            <v>3</v>
          </cell>
        </row>
        <row r="2836">
          <cell r="A2836">
            <v>52088</v>
          </cell>
          <cell r="B2836" t="str">
            <v>WEEKDAY</v>
          </cell>
          <cell r="C2836">
            <v>911</v>
          </cell>
          <cell r="D2836">
            <v>1012660</v>
          </cell>
          <cell r="E2836" t="str">
            <v>HIGH ST &amp; CULVER ST</v>
          </cell>
          <cell r="F2836">
            <v>15</v>
          </cell>
          <cell r="G2836">
            <v>33</v>
          </cell>
          <cell r="H2836">
            <v>48</v>
          </cell>
          <cell r="I2836">
            <v>37.785004000000001</v>
          </cell>
          <cell r="J2836">
            <v>-122.199237</v>
          </cell>
          <cell r="K2836" t="str">
            <v>OAKLAND</v>
          </cell>
          <cell r="L2836" t="str">
            <v>ALAMEDA</v>
          </cell>
          <cell r="M2836">
            <v>3</v>
          </cell>
        </row>
        <row r="2837">
          <cell r="A2837">
            <v>51234</v>
          </cell>
          <cell r="B2837" t="str">
            <v>WEEKDAY</v>
          </cell>
          <cell r="C2837">
            <v>484</v>
          </cell>
          <cell r="D2837">
            <v>1012690</v>
          </cell>
          <cell r="E2837" t="str">
            <v>HIGH ST &amp; INTERNATIONAL BLVD</v>
          </cell>
          <cell r="F2837">
            <v>84</v>
          </cell>
          <cell r="G2837">
            <v>16</v>
          </cell>
          <cell r="H2837">
            <v>100</v>
          </cell>
          <cell r="I2837">
            <v>37.772522000000002</v>
          </cell>
          <cell r="J2837">
            <v>-122.214563</v>
          </cell>
          <cell r="K2837" t="str">
            <v>OAKLAND</v>
          </cell>
          <cell r="L2837" t="str">
            <v>ALAMEDA</v>
          </cell>
          <cell r="M2837">
            <v>3</v>
          </cell>
        </row>
        <row r="2838">
          <cell r="A2838">
            <v>56756</v>
          </cell>
          <cell r="B2838" t="str">
            <v>WEEKDAY</v>
          </cell>
          <cell r="C2838">
            <v>795</v>
          </cell>
          <cell r="D2838">
            <v>1012720</v>
          </cell>
          <cell r="E2838" t="str">
            <v>HIGH ST &amp; FLEMING AV</v>
          </cell>
          <cell r="F2838">
            <v>21</v>
          </cell>
          <cell r="G2838">
            <v>34</v>
          </cell>
          <cell r="H2838">
            <v>55</v>
          </cell>
          <cell r="I2838">
            <v>37.783648999999997</v>
          </cell>
          <cell r="J2838">
            <v>-122.201875</v>
          </cell>
          <cell r="K2838" t="str">
            <v>OAKLAND</v>
          </cell>
          <cell r="L2838" t="str">
            <v>ALAMEDA</v>
          </cell>
          <cell r="M2838">
            <v>3</v>
          </cell>
        </row>
        <row r="2839">
          <cell r="A2839">
            <v>58898</v>
          </cell>
          <cell r="B2839" t="str">
            <v>WEEKDAY</v>
          </cell>
          <cell r="C2839">
            <v>1048</v>
          </cell>
          <cell r="D2839">
            <v>1012730</v>
          </cell>
          <cell r="E2839" t="str">
            <v>HIGH ST &amp; FLEMING AV</v>
          </cell>
          <cell r="F2839">
            <v>24</v>
          </cell>
          <cell r="G2839">
            <v>18</v>
          </cell>
          <cell r="H2839">
            <v>42</v>
          </cell>
          <cell r="I2839">
            <v>37.783768000000002</v>
          </cell>
          <cell r="J2839">
            <v>-122.20192400000001</v>
          </cell>
          <cell r="K2839" t="str">
            <v>OAKLAND</v>
          </cell>
          <cell r="L2839" t="str">
            <v>ALAMEDA</v>
          </cell>
          <cell r="M2839">
            <v>3</v>
          </cell>
        </row>
        <row r="2840">
          <cell r="A2840">
            <v>51323</v>
          </cell>
          <cell r="B2840" t="str">
            <v>WEEKDAY</v>
          </cell>
          <cell r="C2840">
            <v>4506</v>
          </cell>
          <cell r="D2840">
            <v>1012780</v>
          </cell>
          <cell r="E2840" t="str">
            <v>HIGH ST &amp; HYACINTH AV</v>
          </cell>
          <cell r="F2840">
            <v>0</v>
          </cell>
          <cell r="G2840">
            <v>1</v>
          </cell>
          <cell r="H2840">
            <v>1</v>
          </cell>
          <cell r="I2840">
            <v>37.790517000000001</v>
          </cell>
          <cell r="J2840">
            <v>-122.18843200000001</v>
          </cell>
          <cell r="K2840" t="str">
            <v>OAKLAND</v>
          </cell>
          <cell r="L2840" t="str">
            <v>ALAMEDA</v>
          </cell>
          <cell r="M2840">
            <v>3</v>
          </cell>
        </row>
        <row r="2841">
          <cell r="A2841">
            <v>56395</v>
          </cell>
          <cell r="B2841" t="str">
            <v>WEEKDAY</v>
          </cell>
          <cell r="C2841">
            <v>4841</v>
          </cell>
          <cell r="D2841">
            <v>1012790</v>
          </cell>
          <cell r="E2841" t="str">
            <v>HIGH ST &amp; KANSAS ST</v>
          </cell>
          <cell r="F2841">
            <v>0</v>
          </cell>
          <cell r="G2841">
            <v>0</v>
          </cell>
          <cell r="H2841">
            <v>0</v>
          </cell>
          <cell r="I2841">
            <v>37.788536999999998</v>
          </cell>
          <cell r="J2841">
            <v>-122.19273</v>
          </cell>
          <cell r="K2841" t="str">
            <v>OAKLAND</v>
          </cell>
          <cell r="L2841" t="str">
            <v>ALAMEDA</v>
          </cell>
          <cell r="M2841">
            <v>3</v>
          </cell>
        </row>
        <row r="2842">
          <cell r="A2842">
            <v>51870</v>
          </cell>
          <cell r="B2842" t="str">
            <v>WEEKDAY</v>
          </cell>
          <cell r="C2842">
            <v>4826</v>
          </cell>
          <cell r="D2842">
            <v>1012800</v>
          </cell>
          <cell r="E2842" t="str">
            <v>HIGH ST &amp; KANSAS ST</v>
          </cell>
          <cell r="F2842">
            <v>0</v>
          </cell>
          <cell r="G2842">
            <v>0</v>
          </cell>
          <cell r="H2842">
            <v>0</v>
          </cell>
          <cell r="I2842">
            <v>37.788339000000001</v>
          </cell>
          <cell r="J2842">
            <v>-122.19266399999999</v>
          </cell>
          <cell r="K2842" t="str">
            <v>OAKLAND</v>
          </cell>
          <cell r="L2842" t="str">
            <v>ALAMEDA</v>
          </cell>
          <cell r="M2842">
            <v>3</v>
          </cell>
        </row>
        <row r="2843">
          <cell r="A2843">
            <v>52199</v>
          </cell>
          <cell r="B2843" t="str">
            <v>WEEKDAY</v>
          </cell>
          <cell r="C2843">
            <v>2664</v>
          </cell>
          <cell r="D2843">
            <v>1012810</v>
          </cell>
          <cell r="E2843" t="str">
            <v>HIGH ST &amp; MACARTHUR BLVD</v>
          </cell>
          <cell r="F2843">
            <v>3</v>
          </cell>
          <cell r="G2843">
            <v>7</v>
          </cell>
          <cell r="H2843">
            <v>10</v>
          </cell>
          <cell r="I2843">
            <v>37.787128000000003</v>
          </cell>
          <cell r="J2843">
            <v>-122.19502900000001</v>
          </cell>
          <cell r="K2843" t="str">
            <v>OAKLAND</v>
          </cell>
          <cell r="L2843" t="str">
            <v>ALAMEDA</v>
          </cell>
          <cell r="M2843">
            <v>3</v>
          </cell>
        </row>
        <row r="2844">
          <cell r="A2844">
            <v>54557</v>
          </cell>
          <cell r="B2844" t="str">
            <v>WEEKDAY</v>
          </cell>
          <cell r="C2844">
            <v>943</v>
          </cell>
          <cell r="D2844">
            <v>1012820</v>
          </cell>
          <cell r="E2844" t="str">
            <v>HIGH ST &amp; MACARTHUR BLVD</v>
          </cell>
          <cell r="F2844">
            <v>29</v>
          </cell>
          <cell r="G2844">
            <v>18</v>
          </cell>
          <cell r="H2844">
            <v>46</v>
          </cell>
          <cell r="I2844">
            <v>37.787123000000001</v>
          </cell>
          <cell r="J2844">
            <v>-122.195391</v>
          </cell>
          <cell r="K2844" t="str">
            <v>OAKLAND</v>
          </cell>
          <cell r="L2844" t="str">
            <v>ALAMEDA</v>
          </cell>
          <cell r="M2844">
            <v>3</v>
          </cell>
        </row>
        <row r="2845">
          <cell r="A2845">
            <v>52570</v>
          </cell>
          <cell r="B2845" t="str">
            <v>WEEKDAY</v>
          </cell>
          <cell r="C2845">
            <v>5005</v>
          </cell>
          <cell r="D2845">
            <v>1012840</v>
          </cell>
          <cell r="E2845" t="str">
            <v>HIGH ST &amp; PAMPAS AV</v>
          </cell>
          <cell r="F2845">
            <v>0</v>
          </cell>
          <cell r="G2845">
            <v>0</v>
          </cell>
          <cell r="H2845">
            <v>0</v>
          </cell>
          <cell r="I2845">
            <v>37.789059999999999</v>
          </cell>
          <cell r="J2845">
            <v>-122.19126</v>
          </cell>
          <cell r="K2845" t="str">
            <v>OAKLAND</v>
          </cell>
          <cell r="L2845" t="str">
            <v>ALAMEDA</v>
          </cell>
          <cell r="M2845">
            <v>3</v>
          </cell>
        </row>
        <row r="2846">
          <cell r="A2846">
            <v>56396</v>
          </cell>
          <cell r="B2846" t="str">
            <v>WEEKDAY</v>
          </cell>
          <cell r="C2846">
            <v>4226</v>
          </cell>
          <cell r="D2846">
            <v>1012850</v>
          </cell>
          <cell r="E2846" t="str">
            <v>HIGH ST &amp; PAMPAS AV</v>
          </cell>
          <cell r="F2846">
            <v>0</v>
          </cell>
          <cell r="G2846">
            <v>2</v>
          </cell>
          <cell r="H2846">
            <v>2</v>
          </cell>
          <cell r="I2846">
            <v>37.789290000000001</v>
          </cell>
          <cell r="J2846">
            <v>-122.191242</v>
          </cell>
          <cell r="K2846" t="str">
            <v>OAKLAND</v>
          </cell>
          <cell r="L2846" t="str">
            <v>ALAMEDA</v>
          </cell>
          <cell r="M2846">
            <v>3</v>
          </cell>
        </row>
        <row r="2847">
          <cell r="A2847">
            <v>58994</v>
          </cell>
          <cell r="B2847" t="str">
            <v>WEEKDAY</v>
          </cell>
          <cell r="C2847">
            <v>714</v>
          </cell>
          <cell r="D2847">
            <v>1012860</v>
          </cell>
          <cell r="E2847" t="str">
            <v>HIGH ST &amp; PORTER ST/MACARTHU</v>
          </cell>
          <cell r="F2847">
            <v>20</v>
          </cell>
          <cell r="G2847">
            <v>44</v>
          </cell>
          <cell r="H2847">
            <v>64</v>
          </cell>
          <cell r="I2847">
            <v>37.786188000000003</v>
          </cell>
          <cell r="J2847">
            <v>-122.196932</v>
          </cell>
          <cell r="K2847" t="str">
            <v>OAKLAND</v>
          </cell>
          <cell r="L2847" t="str">
            <v>ALAMEDA</v>
          </cell>
          <cell r="M2847">
            <v>3</v>
          </cell>
        </row>
        <row r="2848">
          <cell r="A2848">
            <v>53537</v>
          </cell>
          <cell r="B2848" t="str">
            <v>WEEKDAY</v>
          </cell>
          <cell r="C2848">
            <v>871</v>
          </cell>
          <cell r="D2848">
            <v>1012870</v>
          </cell>
          <cell r="E2848" t="str">
            <v>HIGH ST &amp; PORTER ST</v>
          </cell>
          <cell r="F2848">
            <v>30</v>
          </cell>
          <cell r="G2848">
            <v>20</v>
          </cell>
          <cell r="H2848">
            <v>50</v>
          </cell>
          <cell r="I2848">
            <v>37.786206999999997</v>
          </cell>
          <cell r="J2848">
            <v>-122.197175</v>
          </cell>
          <cell r="K2848" t="str">
            <v>OAKLAND</v>
          </cell>
          <cell r="L2848" t="str">
            <v>ALAMEDA</v>
          </cell>
          <cell r="M2848">
            <v>3</v>
          </cell>
        </row>
        <row r="2849">
          <cell r="A2849">
            <v>55481</v>
          </cell>
          <cell r="B2849" t="str">
            <v>WEEKDAY</v>
          </cell>
          <cell r="C2849">
            <v>1922</v>
          </cell>
          <cell r="D2849">
            <v>1012880</v>
          </cell>
          <cell r="E2849" t="str">
            <v>HIGH ST &amp; SAN CARLOS AV</v>
          </cell>
          <cell r="F2849">
            <v>11</v>
          </cell>
          <cell r="G2849">
            <v>8</v>
          </cell>
          <cell r="H2849">
            <v>19</v>
          </cell>
          <cell r="I2849">
            <v>37.778554</v>
          </cell>
          <cell r="J2849">
            <v>-122.208107</v>
          </cell>
          <cell r="K2849" t="str">
            <v>OAKLAND</v>
          </cell>
          <cell r="L2849" t="str">
            <v>ALAMEDA</v>
          </cell>
          <cell r="M2849">
            <v>3</v>
          </cell>
        </row>
        <row r="2850">
          <cell r="A2850">
            <v>52443</v>
          </cell>
          <cell r="B2850" t="str">
            <v>WEEKDAY</v>
          </cell>
          <cell r="C2850">
            <v>1594</v>
          </cell>
          <cell r="D2850">
            <v>1012890</v>
          </cell>
          <cell r="E2850" t="str">
            <v>HIGH ST &amp; SAN CARLOS AV</v>
          </cell>
          <cell r="F2850">
            <v>11</v>
          </cell>
          <cell r="G2850">
            <v>13</v>
          </cell>
          <cell r="H2850">
            <v>25</v>
          </cell>
          <cell r="I2850">
            <v>37.778301999999996</v>
          </cell>
          <cell r="J2850">
            <v>-122.208129</v>
          </cell>
          <cell r="K2850" t="str">
            <v>OAKLAND</v>
          </cell>
          <cell r="L2850" t="str">
            <v>ALAMEDA</v>
          </cell>
          <cell r="M2850">
            <v>3</v>
          </cell>
        </row>
        <row r="2851">
          <cell r="A2851">
            <v>53354</v>
          </cell>
          <cell r="B2851" t="str">
            <v>WEEKDAY</v>
          </cell>
          <cell r="C2851">
            <v>682</v>
          </cell>
          <cell r="D2851">
            <v>1012900</v>
          </cell>
          <cell r="E2851" t="str">
            <v>HIGH ST &amp; SANTA RITA ST</v>
          </cell>
          <cell r="F2851">
            <v>31</v>
          </cell>
          <cell r="G2851">
            <v>36</v>
          </cell>
          <cell r="H2851">
            <v>67</v>
          </cell>
          <cell r="I2851">
            <v>37.779933999999997</v>
          </cell>
          <cell r="J2851">
            <v>-122.20677999999999</v>
          </cell>
          <cell r="K2851" t="str">
            <v>OAKLAND</v>
          </cell>
          <cell r="L2851" t="str">
            <v>ALAMEDA</v>
          </cell>
          <cell r="M2851">
            <v>3</v>
          </cell>
        </row>
        <row r="2852">
          <cell r="A2852">
            <v>52870</v>
          </cell>
          <cell r="B2852" t="str">
            <v>WEEKDAY</v>
          </cell>
          <cell r="C2852">
            <v>4894</v>
          </cell>
          <cell r="D2852">
            <v>1012910</v>
          </cell>
          <cell r="E2852" t="str">
            <v>HIGH ST &amp; STEELE ST</v>
          </cell>
          <cell r="F2852">
            <v>0</v>
          </cell>
          <cell r="G2852">
            <v>0</v>
          </cell>
          <cell r="H2852">
            <v>0</v>
          </cell>
          <cell r="I2852">
            <v>37.78989</v>
          </cell>
          <cell r="J2852">
            <v>-122.18964</v>
          </cell>
          <cell r="K2852" t="str">
            <v>OAKLAND</v>
          </cell>
          <cell r="L2852" t="str">
            <v>ALAMEDA</v>
          </cell>
          <cell r="M2852">
            <v>3</v>
          </cell>
        </row>
        <row r="2853">
          <cell r="A2853">
            <v>56905</v>
          </cell>
          <cell r="B2853" t="str">
            <v>WEEKDAY</v>
          </cell>
          <cell r="C2853">
            <v>4128</v>
          </cell>
          <cell r="D2853">
            <v>1012920</v>
          </cell>
          <cell r="E2853" t="str">
            <v>HIGH ST &amp; STEELE ST</v>
          </cell>
          <cell r="F2853">
            <v>0</v>
          </cell>
          <cell r="G2853">
            <v>2</v>
          </cell>
          <cell r="H2853">
            <v>2</v>
          </cell>
          <cell r="I2853">
            <v>37.790121999999997</v>
          </cell>
          <cell r="J2853">
            <v>-122.18962399999999</v>
          </cell>
          <cell r="K2853" t="str">
            <v>OAKLAND</v>
          </cell>
          <cell r="L2853" t="str">
            <v>ALAMEDA</v>
          </cell>
          <cell r="M2853">
            <v>3</v>
          </cell>
        </row>
        <row r="2854">
          <cell r="A2854">
            <v>56906</v>
          </cell>
          <cell r="B2854" t="str">
            <v>WEEKDAY</v>
          </cell>
          <cell r="C2854">
            <v>4059</v>
          </cell>
          <cell r="D2854">
            <v>1012950</v>
          </cell>
          <cell r="E2854" t="str">
            <v>HIGH ST &amp; TOMPKINS AV</v>
          </cell>
          <cell r="F2854">
            <v>0</v>
          </cell>
          <cell r="G2854">
            <v>2</v>
          </cell>
          <cell r="H2854">
            <v>2</v>
          </cell>
          <cell r="I2854">
            <v>37.790728000000001</v>
          </cell>
          <cell r="J2854">
            <v>-122.18846000000001</v>
          </cell>
          <cell r="K2854" t="str">
            <v>OAKLAND</v>
          </cell>
          <cell r="L2854" t="str">
            <v>ALAMEDA</v>
          </cell>
          <cell r="M2854">
            <v>3</v>
          </cell>
        </row>
        <row r="2855">
          <cell r="A2855">
            <v>50114</v>
          </cell>
          <cell r="B2855" t="str">
            <v>WEEKDAY</v>
          </cell>
          <cell r="C2855">
            <v>506</v>
          </cell>
          <cell r="D2855">
            <v>1013030</v>
          </cell>
          <cell r="E2855" t="str">
            <v>HILLMONT DR &amp; ALTAMONT AV</v>
          </cell>
          <cell r="F2855">
            <v>55</v>
          </cell>
          <cell r="G2855">
            <v>40</v>
          </cell>
          <cell r="H2855">
            <v>94</v>
          </cell>
          <cell r="I2855">
            <v>37.774222999999999</v>
          </cell>
          <cell r="J2855">
            <v>-122.169849</v>
          </cell>
          <cell r="K2855" t="str">
            <v>OAKLAND</v>
          </cell>
          <cell r="L2855" t="str">
            <v>ALAMEDA</v>
          </cell>
          <cell r="M2855">
            <v>3</v>
          </cell>
        </row>
        <row r="2856">
          <cell r="A2856">
            <v>59443</v>
          </cell>
          <cell r="B2856" t="str">
            <v>WEEKDAY</v>
          </cell>
          <cell r="C2856">
            <v>3826</v>
          </cell>
          <cell r="D2856">
            <v>1013040</v>
          </cell>
          <cell r="E2856" t="str">
            <v>HILLMONT DR &amp; ARCHMONT PL</v>
          </cell>
          <cell r="F2856">
            <v>2</v>
          </cell>
          <cell r="G2856">
            <v>1</v>
          </cell>
          <cell r="H2856">
            <v>3</v>
          </cell>
          <cell r="I2856">
            <v>37.778359000000002</v>
          </cell>
          <cell r="J2856">
            <v>-122.17258</v>
          </cell>
          <cell r="K2856" t="str">
            <v>OAKLAND</v>
          </cell>
          <cell r="L2856" t="str">
            <v>ALAMEDA</v>
          </cell>
          <cell r="M2856">
            <v>3</v>
          </cell>
        </row>
        <row r="2857">
          <cell r="A2857">
            <v>56909</v>
          </cell>
          <cell r="B2857" t="str">
            <v>WEEKDAY</v>
          </cell>
          <cell r="C2857">
            <v>3659</v>
          </cell>
          <cell r="D2857">
            <v>1013050</v>
          </cell>
          <cell r="E2857" t="str">
            <v>HILLMONT DR &amp; ARCHMONT PL</v>
          </cell>
          <cell r="F2857">
            <v>1</v>
          </cell>
          <cell r="G2857">
            <v>3</v>
          </cell>
          <cell r="H2857">
            <v>4</v>
          </cell>
          <cell r="I2857">
            <v>37.778319000000003</v>
          </cell>
          <cell r="J2857">
            <v>-122.17277</v>
          </cell>
          <cell r="K2857" t="str">
            <v>OAKLAND</v>
          </cell>
          <cell r="L2857" t="str">
            <v>ALAMEDA</v>
          </cell>
          <cell r="M2857">
            <v>3</v>
          </cell>
        </row>
        <row r="2858">
          <cell r="A2858">
            <v>58831</v>
          </cell>
          <cell r="B2858" t="str">
            <v>WEEKDAY</v>
          </cell>
          <cell r="C2858">
            <v>4237</v>
          </cell>
          <cell r="D2858">
            <v>1013060</v>
          </cell>
          <cell r="E2858" t="str">
            <v>HILLMONT DR &amp; EDGEMOOR PL</v>
          </cell>
          <cell r="F2858">
            <v>1</v>
          </cell>
          <cell r="G2858">
            <v>1</v>
          </cell>
          <cell r="H2858">
            <v>2</v>
          </cell>
          <cell r="I2858">
            <v>37.775593999999998</v>
          </cell>
          <cell r="J2858">
            <v>-122.170573</v>
          </cell>
          <cell r="K2858" t="str">
            <v>OAKLAND</v>
          </cell>
          <cell r="L2858" t="str">
            <v>ALAMEDA</v>
          </cell>
          <cell r="M2858">
            <v>3</v>
          </cell>
        </row>
        <row r="2859">
          <cell r="A2859">
            <v>58836</v>
          </cell>
          <cell r="B2859" t="str">
            <v>WEEKDAY</v>
          </cell>
          <cell r="C2859">
            <v>3695</v>
          </cell>
          <cell r="D2859">
            <v>1013070</v>
          </cell>
          <cell r="E2859" t="str">
            <v>HILLMONT DR &amp; EDGEMOOR PL</v>
          </cell>
          <cell r="F2859">
            <v>2</v>
          </cell>
          <cell r="G2859">
            <v>1</v>
          </cell>
          <cell r="H2859">
            <v>4</v>
          </cell>
          <cell r="I2859">
            <v>37.775692999999997</v>
          </cell>
          <cell r="J2859">
            <v>-122.170523</v>
          </cell>
          <cell r="K2859" t="str">
            <v>OAKLAND</v>
          </cell>
          <cell r="L2859" t="str">
            <v>ALAMEDA</v>
          </cell>
          <cell r="M2859">
            <v>3</v>
          </cell>
        </row>
        <row r="2860">
          <cell r="A2860">
            <v>55482</v>
          </cell>
          <cell r="B2860" t="str">
            <v>WEEKDAY</v>
          </cell>
          <cell r="C2860">
            <v>2867</v>
          </cell>
          <cell r="D2860">
            <v>1013080</v>
          </cell>
          <cell r="E2860" t="str">
            <v>HILLMONT DR &amp; GARDENIA PL</v>
          </cell>
          <cell r="F2860">
            <v>4</v>
          </cell>
          <cell r="G2860">
            <v>5</v>
          </cell>
          <cell r="H2860">
            <v>8</v>
          </cell>
          <cell r="I2860">
            <v>37.777003999999998</v>
          </cell>
          <cell r="J2860">
            <v>-122.17125900000001</v>
          </cell>
          <cell r="K2860" t="str">
            <v>OAKLAND</v>
          </cell>
          <cell r="L2860" t="str">
            <v>ALAMEDA</v>
          </cell>
          <cell r="M2860">
            <v>3</v>
          </cell>
        </row>
        <row r="2861">
          <cell r="A2861">
            <v>52720</v>
          </cell>
          <cell r="B2861" t="str">
            <v>WEEKDAY</v>
          </cell>
          <cell r="C2861">
            <v>3152</v>
          </cell>
          <cell r="D2861">
            <v>1013090</v>
          </cell>
          <cell r="E2861" t="str">
            <v>HILLMONT DR &amp; GARDENIA PL</v>
          </cell>
          <cell r="F2861">
            <v>2</v>
          </cell>
          <cell r="G2861">
            <v>5</v>
          </cell>
          <cell r="H2861">
            <v>7</v>
          </cell>
          <cell r="I2861">
            <v>37.777090000000001</v>
          </cell>
          <cell r="J2861">
            <v>-122.171492</v>
          </cell>
          <cell r="K2861" t="str">
            <v>OAKLAND</v>
          </cell>
          <cell r="L2861" t="str">
            <v>ALAMEDA</v>
          </cell>
          <cell r="M2861">
            <v>3</v>
          </cell>
        </row>
        <row r="2862">
          <cell r="A2862">
            <v>53870</v>
          </cell>
          <cell r="B2862" t="str">
            <v>WEEKDAY</v>
          </cell>
          <cell r="C2862">
            <v>4077</v>
          </cell>
          <cell r="D2862">
            <v>1013100</v>
          </cell>
          <cell r="E2862" t="str">
            <v>HILLMONT DR &amp; OVERDALE AV</v>
          </cell>
          <cell r="F2862">
            <v>1</v>
          </cell>
          <cell r="G2862">
            <v>1</v>
          </cell>
          <cell r="H2862">
            <v>2</v>
          </cell>
          <cell r="I2862">
            <v>37.779207999999997</v>
          </cell>
          <cell r="J2862">
            <v>-122.174577</v>
          </cell>
          <cell r="K2862" t="str">
            <v>OAKLAND</v>
          </cell>
          <cell r="L2862" t="str">
            <v>ALAMEDA</v>
          </cell>
          <cell r="M2862">
            <v>3</v>
          </cell>
        </row>
        <row r="2863">
          <cell r="A2863">
            <v>56915</v>
          </cell>
          <cell r="B2863" t="str">
            <v>WEEKDAY</v>
          </cell>
          <cell r="C2863">
            <v>3408</v>
          </cell>
          <cell r="D2863">
            <v>1013110</v>
          </cell>
          <cell r="E2863" t="str">
            <v>HILLMONT DR &amp; OVERDALE AV</v>
          </cell>
          <cell r="F2863">
            <v>2</v>
          </cell>
          <cell r="G2863">
            <v>3</v>
          </cell>
          <cell r="H2863">
            <v>5</v>
          </cell>
          <cell r="I2863">
            <v>37.779138000000003</v>
          </cell>
          <cell r="J2863">
            <v>-122.174971</v>
          </cell>
          <cell r="K2863" t="str">
            <v>OAKLAND</v>
          </cell>
          <cell r="L2863" t="str">
            <v>ALAMEDA</v>
          </cell>
          <cell r="M2863">
            <v>3</v>
          </cell>
        </row>
        <row r="2864">
          <cell r="A2864">
            <v>55623</v>
          </cell>
          <cell r="B2864" t="str">
            <v>WEEKDAY</v>
          </cell>
          <cell r="C2864">
            <v>2834</v>
          </cell>
          <cell r="D2864">
            <v>1013120</v>
          </cell>
          <cell r="E2864" t="str">
            <v>HILLMONT DR &amp; SEMINARY AV</v>
          </cell>
          <cell r="F2864">
            <v>4</v>
          </cell>
          <cell r="G2864">
            <v>5</v>
          </cell>
          <cell r="H2864">
            <v>9</v>
          </cell>
          <cell r="I2864">
            <v>37.779854</v>
          </cell>
          <cell r="J2864">
            <v>-122.176643</v>
          </cell>
          <cell r="K2864" t="str">
            <v>OAKLAND</v>
          </cell>
          <cell r="L2864" t="str">
            <v>ALAMEDA</v>
          </cell>
          <cell r="M2864">
            <v>3</v>
          </cell>
        </row>
        <row r="2865">
          <cell r="A2865">
            <v>58839</v>
          </cell>
          <cell r="B2865" t="str">
            <v>WEEKDAY</v>
          </cell>
          <cell r="C2865">
            <v>1326</v>
          </cell>
          <cell r="D2865">
            <v>1013130</v>
          </cell>
          <cell r="E2865" t="str">
            <v>HILLMONT DR &amp; SUNKIST DR</v>
          </cell>
          <cell r="F2865">
            <v>10</v>
          </cell>
          <cell r="G2865">
            <v>22</v>
          </cell>
          <cell r="H2865">
            <v>32</v>
          </cell>
          <cell r="I2865">
            <v>37.774549</v>
          </cell>
          <cell r="J2865">
            <v>-122.16972800000001</v>
          </cell>
          <cell r="K2865" t="str">
            <v>OAKLAND</v>
          </cell>
          <cell r="L2865" t="str">
            <v>ALAMEDA</v>
          </cell>
          <cell r="M2865">
            <v>3</v>
          </cell>
        </row>
        <row r="2866">
          <cell r="A2866">
            <v>56929</v>
          </cell>
          <cell r="B2866" t="str">
            <v>WEEKDAY</v>
          </cell>
          <cell r="C2866">
            <v>4205</v>
          </cell>
          <cell r="D2866">
            <v>1013270</v>
          </cell>
          <cell r="E2866" t="str">
            <v>JOAQUIN MILLER RD &amp; BUTTERS</v>
          </cell>
          <cell r="F2866">
            <v>0</v>
          </cell>
          <cell r="G2866">
            <v>2</v>
          </cell>
          <cell r="H2866">
            <v>2</v>
          </cell>
          <cell r="I2866">
            <v>37.809722000000001</v>
          </cell>
          <cell r="J2866">
            <v>-122.19182499999999</v>
          </cell>
          <cell r="K2866" t="str">
            <v>OAKLAND</v>
          </cell>
          <cell r="L2866" t="str">
            <v>ALAMEDA</v>
          </cell>
          <cell r="M2866">
            <v>3</v>
          </cell>
        </row>
        <row r="2867">
          <cell r="A2867">
            <v>56935</v>
          </cell>
          <cell r="B2867" t="str">
            <v>WEEKDAY</v>
          </cell>
          <cell r="C2867">
            <v>4215</v>
          </cell>
          <cell r="D2867">
            <v>1013280</v>
          </cell>
          <cell r="E2867" t="str">
            <v>JOAQUIN MILLER RD &amp; CRANE WA</v>
          </cell>
          <cell r="F2867">
            <v>0</v>
          </cell>
          <cell r="G2867">
            <v>2</v>
          </cell>
          <cell r="H2867">
            <v>2</v>
          </cell>
          <cell r="I2867">
            <v>37.809480000000001</v>
          </cell>
          <cell r="J2867">
            <v>-122.189739</v>
          </cell>
          <cell r="K2867" t="str">
            <v>OAKLAND</v>
          </cell>
          <cell r="L2867" t="str">
            <v>ALAMEDA</v>
          </cell>
          <cell r="M2867">
            <v>3</v>
          </cell>
        </row>
        <row r="2868">
          <cell r="A2868">
            <v>56939</v>
          </cell>
          <cell r="B2868" t="str">
            <v>WEEKDAY</v>
          </cell>
          <cell r="C2868">
            <v>4632</v>
          </cell>
          <cell r="D2868">
            <v>1013300</v>
          </cell>
          <cell r="E2868" t="str">
            <v>JOAQUIN MILLER RD &amp; CROCKETT</v>
          </cell>
          <cell r="F2868">
            <v>0</v>
          </cell>
          <cell r="G2868">
            <v>0</v>
          </cell>
          <cell r="H2868">
            <v>1</v>
          </cell>
          <cell r="I2868">
            <v>37.808188999999999</v>
          </cell>
          <cell r="J2868">
            <v>-122.180847</v>
          </cell>
          <cell r="K2868" t="str">
            <v>OAKLAND</v>
          </cell>
          <cell r="L2868" t="str">
            <v>ALAMEDA</v>
          </cell>
          <cell r="M2868">
            <v>3</v>
          </cell>
        </row>
        <row r="2869">
          <cell r="A2869">
            <v>56952</v>
          </cell>
          <cell r="B2869" t="str">
            <v>WEEKDAY</v>
          </cell>
          <cell r="C2869">
            <v>4731</v>
          </cell>
          <cell r="D2869">
            <v>1013320</v>
          </cell>
          <cell r="E2869" t="str">
            <v>JOAQUIN MILLER RD &amp; HEDGE LN</v>
          </cell>
          <cell r="F2869">
            <v>0</v>
          </cell>
          <cell r="G2869">
            <v>0</v>
          </cell>
          <cell r="H2869">
            <v>0</v>
          </cell>
          <cell r="I2869">
            <v>37.810657999999997</v>
          </cell>
          <cell r="J2869">
            <v>-122.19482000000001</v>
          </cell>
          <cell r="K2869" t="str">
            <v>OAKLAND</v>
          </cell>
          <cell r="L2869" t="str">
            <v>ALAMEDA</v>
          </cell>
          <cell r="M2869">
            <v>3</v>
          </cell>
        </row>
        <row r="2870">
          <cell r="A2870">
            <v>59661</v>
          </cell>
          <cell r="B2870" t="str">
            <v>WEEKDAY</v>
          </cell>
          <cell r="C2870">
            <v>3721</v>
          </cell>
          <cell r="D2870">
            <v>1013330</v>
          </cell>
          <cell r="E2870" t="str">
            <v>JOAQUIN MILLER RD &amp; MOUNTAIN</v>
          </cell>
          <cell r="F2870">
            <v>2</v>
          </cell>
          <cell r="G2870">
            <v>2</v>
          </cell>
          <cell r="H2870">
            <v>4</v>
          </cell>
          <cell r="I2870">
            <v>37.810839000000001</v>
          </cell>
          <cell r="J2870">
            <v>-122.196538</v>
          </cell>
          <cell r="K2870" t="str">
            <v>OAKLAND</v>
          </cell>
          <cell r="L2870" t="str">
            <v>ALAMEDA</v>
          </cell>
          <cell r="M2870">
            <v>3</v>
          </cell>
        </row>
        <row r="2871">
          <cell r="A2871">
            <v>56953</v>
          </cell>
          <cell r="B2871" t="str">
            <v>WEEKDAY</v>
          </cell>
          <cell r="C2871">
            <v>3566</v>
          </cell>
          <cell r="D2871">
            <v>1013340</v>
          </cell>
          <cell r="E2871" t="str">
            <v>JOAQUIN MILLER RD &amp; ROBINSON</v>
          </cell>
          <cell r="F2871">
            <v>0</v>
          </cell>
          <cell r="G2871">
            <v>4</v>
          </cell>
          <cell r="H2871">
            <v>4</v>
          </cell>
          <cell r="I2871">
            <v>37.809513000000003</v>
          </cell>
          <cell r="J2871">
            <v>-122.183556</v>
          </cell>
          <cell r="K2871" t="str">
            <v>OAKLAND</v>
          </cell>
          <cell r="L2871" t="str">
            <v>ALAMEDA</v>
          </cell>
          <cell r="M2871">
            <v>3</v>
          </cell>
        </row>
        <row r="2872">
          <cell r="A2872">
            <v>56963</v>
          </cell>
          <cell r="B2872" t="str">
            <v>WEEKDAY</v>
          </cell>
          <cell r="C2872">
            <v>4503</v>
          </cell>
          <cell r="D2872">
            <v>1013370</v>
          </cell>
          <cell r="E2872" t="str">
            <v>JOAQUIN MILLER RD &amp; SKYLINE</v>
          </cell>
          <cell r="F2872">
            <v>0</v>
          </cell>
          <cell r="G2872">
            <v>1</v>
          </cell>
          <cell r="H2872">
            <v>1</v>
          </cell>
          <cell r="I2872">
            <v>37.805070999999998</v>
          </cell>
          <cell r="J2872">
            <v>-122.179479</v>
          </cell>
          <cell r="K2872" t="str">
            <v>OAKLAND</v>
          </cell>
          <cell r="L2872" t="str">
            <v>ALAMEDA</v>
          </cell>
          <cell r="M2872">
            <v>3</v>
          </cell>
        </row>
        <row r="2873">
          <cell r="A2873">
            <v>57176</v>
          </cell>
          <cell r="B2873" t="str">
            <v>WEEKDAY</v>
          </cell>
          <cell r="C2873">
            <v>4271</v>
          </cell>
          <cell r="D2873">
            <v>1013400</v>
          </cell>
          <cell r="E2873" t="str">
            <v>KELLER AV &amp; CAMPUS DR</v>
          </cell>
          <cell r="F2873">
            <v>0</v>
          </cell>
          <cell r="G2873">
            <v>1</v>
          </cell>
          <cell r="H2873">
            <v>2</v>
          </cell>
          <cell r="I2873">
            <v>37.773178000000001</v>
          </cell>
          <cell r="J2873">
            <v>-122.14500200000001</v>
          </cell>
          <cell r="K2873" t="str">
            <v>OAKLAND</v>
          </cell>
          <cell r="L2873" t="str">
            <v>ALAMEDA</v>
          </cell>
          <cell r="M2873">
            <v>3</v>
          </cell>
        </row>
        <row r="2874">
          <cell r="A2874">
            <v>54756</v>
          </cell>
          <cell r="B2874" t="str">
            <v>WEEKDAY</v>
          </cell>
          <cell r="C2874">
            <v>4919</v>
          </cell>
          <cell r="D2874">
            <v>1013410</v>
          </cell>
          <cell r="E2874" t="str">
            <v>KELLER AV &amp; CAMPUS DR</v>
          </cell>
          <cell r="F2874">
            <v>0</v>
          </cell>
          <cell r="G2874">
            <v>0</v>
          </cell>
          <cell r="H2874">
            <v>0</v>
          </cell>
          <cell r="I2874">
            <v>37.77299</v>
          </cell>
          <cell r="J2874">
            <v>-122.144543</v>
          </cell>
          <cell r="K2874" t="str">
            <v>OAKLAND</v>
          </cell>
          <cell r="L2874" t="str">
            <v>ALAMEDA</v>
          </cell>
          <cell r="M2874">
            <v>3</v>
          </cell>
        </row>
        <row r="2875">
          <cell r="A2875">
            <v>53570</v>
          </cell>
          <cell r="B2875" t="str">
            <v>WEEKDAY</v>
          </cell>
          <cell r="C2875">
            <v>5005</v>
          </cell>
          <cell r="D2875">
            <v>1013420</v>
          </cell>
          <cell r="E2875" t="str">
            <v>KELLER AV &amp; CANYON OAKS DR</v>
          </cell>
          <cell r="F2875">
            <v>0</v>
          </cell>
          <cell r="G2875">
            <v>0</v>
          </cell>
          <cell r="H2875">
            <v>0</v>
          </cell>
          <cell r="I2875">
            <v>37.771481000000001</v>
          </cell>
          <cell r="J2875">
            <v>-122.147294</v>
          </cell>
          <cell r="K2875" t="str">
            <v>OAKLAND</v>
          </cell>
          <cell r="L2875" t="str">
            <v>ALAMEDA</v>
          </cell>
          <cell r="M2875">
            <v>3</v>
          </cell>
        </row>
        <row r="2876">
          <cell r="A2876">
            <v>57276</v>
          </cell>
          <cell r="B2876" t="str">
            <v>WEEKDAY</v>
          </cell>
          <cell r="C2876">
            <v>4545</v>
          </cell>
          <cell r="D2876">
            <v>1013430</v>
          </cell>
          <cell r="E2876" t="str">
            <v>KELLER AV &amp; CANYON OAKS DR</v>
          </cell>
          <cell r="F2876">
            <v>0</v>
          </cell>
          <cell r="G2876">
            <v>1</v>
          </cell>
          <cell r="H2876">
            <v>1</v>
          </cell>
          <cell r="I2876">
            <v>37.771278000000002</v>
          </cell>
          <cell r="J2876">
            <v>-122.148088</v>
          </cell>
          <cell r="K2876" t="str">
            <v>OAKLAND</v>
          </cell>
          <cell r="L2876" t="str">
            <v>ALAMEDA</v>
          </cell>
          <cell r="M2876">
            <v>3</v>
          </cell>
        </row>
        <row r="2877">
          <cell r="A2877">
            <v>59662</v>
          </cell>
          <cell r="B2877" t="str">
            <v>WEEKDAY</v>
          </cell>
          <cell r="C2877">
            <v>4592</v>
          </cell>
          <cell r="D2877">
            <v>1013440</v>
          </cell>
          <cell r="E2877" t="str">
            <v>KELLER AV &amp; EARL ST</v>
          </cell>
          <cell r="F2877">
            <v>0</v>
          </cell>
          <cell r="G2877">
            <v>0</v>
          </cell>
          <cell r="H2877">
            <v>1</v>
          </cell>
          <cell r="I2877">
            <v>37.770876000000001</v>
          </cell>
          <cell r="J2877">
            <v>-122.15751</v>
          </cell>
          <cell r="K2877" t="str">
            <v>OAKLAND</v>
          </cell>
          <cell r="L2877" t="str">
            <v>ALAMEDA</v>
          </cell>
          <cell r="M2877">
            <v>3</v>
          </cell>
        </row>
        <row r="2878">
          <cell r="A2878">
            <v>52488</v>
          </cell>
          <cell r="B2878" t="str">
            <v>WEEKDAY</v>
          </cell>
          <cell r="C2878">
            <v>4602</v>
          </cell>
          <cell r="D2878">
            <v>1013450</v>
          </cell>
          <cell r="E2878" t="str">
            <v>KELLER AV &amp; EARL ST</v>
          </cell>
          <cell r="F2878">
            <v>0</v>
          </cell>
          <cell r="G2878">
            <v>1</v>
          </cell>
          <cell r="H2878">
            <v>1</v>
          </cell>
          <cell r="I2878">
            <v>37.772224000000001</v>
          </cell>
          <cell r="J2878">
            <v>-122.156947</v>
          </cell>
          <cell r="K2878" t="str">
            <v>OAKLAND</v>
          </cell>
          <cell r="L2878" t="str">
            <v>ALAMEDA</v>
          </cell>
          <cell r="M2878">
            <v>3</v>
          </cell>
        </row>
        <row r="2879">
          <cell r="A2879">
            <v>58862</v>
          </cell>
          <cell r="B2879" t="str">
            <v>WEEKDAY</v>
          </cell>
          <cell r="C2879">
            <v>4814</v>
          </cell>
          <cell r="D2879">
            <v>1013460</v>
          </cell>
          <cell r="E2879" t="str">
            <v>KELLER AV &amp; GREENLY DR</v>
          </cell>
          <cell r="F2879">
            <v>0</v>
          </cell>
          <cell r="G2879">
            <v>0</v>
          </cell>
          <cell r="H2879">
            <v>0</v>
          </cell>
          <cell r="I2879">
            <v>37.769787999999998</v>
          </cell>
          <cell r="J2879">
            <v>-122.15890899999999</v>
          </cell>
          <cell r="K2879" t="str">
            <v>OAKLAND</v>
          </cell>
          <cell r="L2879" t="str">
            <v>ALAMEDA</v>
          </cell>
          <cell r="M2879">
            <v>3</v>
          </cell>
        </row>
        <row r="2880">
          <cell r="A2880">
            <v>54407</v>
          </cell>
          <cell r="B2880" t="str">
            <v>WEEKDAY</v>
          </cell>
          <cell r="C2880">
            <v>4891</v>
          </cell>
          <cell r="D2880">
            <v>1013470</v>
          </cell>
          <cell r="E2880" t="str">
            <v>KELLER AV &amp; GREENRIDGE DR</v>
          </cell>
          <cell r="F2880">
            <v>0</v>
          </cell>
          <cell r="G2880">
            <v>0</v>
          </cell>
          <cell r="H2880">
            <v>0</v>
          </cell>
          <cell r="I2880">
            <v>37.772281</v>
          </cell>
          <cell r="J2880">
            <v>-122.154201</v>
          </cell>
          <cell r="K2880" t="str">
            <v>OAKLAND</v>
          </cell>
          <cell r="L2880" t="str">
            <v>ALAMEDA</v>
          </cell>
          <cell r="M2880">
            <v>3</v>
          </cell>
        </row>
        <row r="2881">
          <cell r="A2881">
            <v>57376</v>
          </cell>
          <cell r="B2881" t="str">
            <v>WEEKDAY</v>
          </cell>
          <cell r="C2881">
            <v>4175</v>
          </cell>
          <cell r="D2881">
            <v>1013480</v>
          </cell>
          <cell r="E2881" t="str">
            <v>KELLER AV &amp; GREENRIDGE DR</v>
          </cell>
          <cell r="F2881">
            <v>0</v>
          </cell>
          <cell r="G2881">
            <v>2</v>
          </cell>
          <cell r="H2881">
            <v>2</v>
          </cell>
          <cell r="I2881">
            <v>37.772306</v>
          </cell>
          <cell r="J2881">
            <v>-122.15416</v>
          </cell>
          <cell r="K2881" t="str">
            <v>OAKLAND</v>
          </cell>
          <cell r="L2881" t="str">
            <v>ALAMEDA</v>
          </cell>
          <cell r="M2881">
            <v>3</v>
          </cell>
        </row>
        <row r="2882">
          <cell r="A2882">
            <v>59663</v>
          </cell>
          <cell r="B2882" t="str">
            <v>WEEKDAY</v>
          </cell>
          <cell r="C2882">
            <v>4856</v>
          </cell>
          <cell r="D2882">
            <v>1013490</v>
          </cell>
          <cell r="E2882" t="str">
            <v>KELLER AV &amp; RILEA WAY</v>
          </cell>
          <cell r="F2882">
            <v>0</v>
          </cell>
          <cell r="G2882">
            <v>0</v>
          </cell>
          <cell r="H2882">
            <v>0</v>
          </cell>
          <cell r="I2882">
            <v>37.77028</v>
          </cell>
          <cell r="J2882">
            <v>-122.15043300000001</v>
          </cell>
          <cell r="K2882" t="str">
            <v>OAKLAND</v>
          </cell>
          <cell r="L2882" t="str">
            <v>ALAMEDA</v>
          </cell>
          <cell r="M2882">
            <v>3</v>
          </cell>
        </row>
        <row r="2883">
          <cell r="A2883">
            <v>57976</v>
          </cell>
          <cell r="B2883" t="str">
            <v>WEEKDAY</v>
          </cell>
          <cell r="C2883">
            <v>4827</v>
          </cell>
          <cell r="D2883">
            <v>1013500</v>
          </cell>
          <cell r="E2883" t="str">
            <v>KELLER AV &amp; RILEA WAY</v>
          </cell>
          <cell r="F2883">
            <v>0</v>
          </cell>
          <cell r="G2883">
            <v>0</v>
          </cell>
          <cell r="H2883">
            <v>0</v>
          </cell>
          <cell r="I2883">
            <v>37.770142999999997</v>
          </cell>
          <cell r="J2883">
            <v>-122.151224</v>
          </cell>
          <cell r="K2883" t="str">
            <v>OAKLAND</v>
          </cell>
          <cell r="L2883" t="str">
            <v>ALAMEDA</v>
          </cell>
          <cell r="M2883">
            <v>3</v>
          </cell>
        </row>
        <row r="2884">
          <cell r="A2884">
            <v>59015</v>
          </cell>
          <cell r="B2884" t="str">
            <v>WEEKDAY</v>
          </cell>
          <cell r="C2884">
            <v>4206</v>
          </cell>
          <cell r="D2884">
            <v>1013510</v>
          </cell>
          <cell r="E2884" t="str">
            <v>KELLER AV &amp; SEQUOYAH RD</v>
          </cell>
          <cell r="F2884">
            <v>0</v>
          </cell>
          <cell r="G2884">
            <v>2</v>
          </cell>
          <cell r="H2884">
            <v>2</v>
          </cell>
          <cell r="I2884">
            <v>37.770096000000002</v>
          </cell>
          <cell r="J2884">
            <v>-122.135316</v>
          </cell>
          <cell r="K2884" t="str">
            <v>OAKLAND</v>
          </cell>
          <cell r="L2884" t="str">
            <v>ALAMEDA</v>
          </cell>
          <cell r="M2884">
            <v>3</v>
          </cell>
        </row>
        <row r="2885">
          <cell r="A2885">
            <v>53730</v>
          </cell>
          <cell r="B2885" t="str">
            <v>WEEKDAY</v>
          </cell>
          <cell r="C2885">
            <v>4914</v>
          </cell>
          <cell r="D2885">
            <v>1013560</v>
          </cell>
          <cell r="E2885" t="str">
            <v>LAGUNA AV &amp; ALIDA ST</v>
          </cell>
          <cell r="F2885">
            <v>0</v>
          </cell>
          <cell r="G2885">
            <v>0</v>
          </cell>
          <cell r="H2885">
            <v>0</v>
          </cell>
          <cell r="I2885">
            <v>37.806215999999999</v>
          </cell>
          <cell r="J2885">
            <v>-122.203259</v>
          </cell>
          <cell r="K2885" t="str">
            <v>OAKLAND</v>
          </cell>
          <cell r="L2885" t="str">
            <v>ALAMEDA</v>
          </cell>
          <cell r="M2885">
            <v>3</v>
          </cell>
        </row>
        <row r="2886">
          <cell r="A2886">
            <v>59906</v>
          </cell>
          <cell r="B2886" t="str">
            <v>WEEKDAY</v>
          </cell>
          <cell r="C2886">
            <v>2427</v>
          </cell>
          <cell r="D2886">
            <v>1014050</v>
          </cell>
          <cell r="E2886" t="str">
            <v>LINCOLN AV &amp; #4500</v>
          </cell>
          <cell r="F2886">
            <v>11</v>
          </cell>
          <cell r="G2886">
            <v>1</v>
          </cell>
          <cell r="H2886">
            <v>12</v>
          </cell>
          <cell r="I2886">
            <v>37.809345999999998</v>
          </cell>
          <cell r="J2886">
            <v>-122.202381</v>
          </cell>
          <cell r="K2886" t="str">
            <v>OAKLAND</v>
          </cell>
          <cell r="L2886" t="str">
            <v>ALAMEDA</v>
          </cell>
          <cell r="M2886">
            <v>3</v>
          </cell>
        </row>
        <row r="2887">
          <cell r="A2887">
            <v>54471</v>
          </cell>
          <cell r="B2887" t="str">
            <v>WEEKDAY</v>
          </cell>
          <cell r="C2887">
            <v>2369</v>
          </cell>
          <cell r="D2887">
            <v>1014070</v>
          </cell>
          <cell r="E2887" t="str">
            <v>LINCOLN AV &amp; BURLINGTON ST</v>
          </cell>
          <cell r="F2887">
            <v>9</v>
          </cell>
          <cell r="G2887">
            <v>4</v>
          </cell>
          <cell r="H2887">
            <v>13</v>
          </cell>
          <cell r="I2887">
            <v>37.806533000000002</v>
          </cell>
          <cell r="J2887">
            <v>-122.2071</v>
          </cell>
          <cell r="K2887" t="str">
            <v>OAKLAND</v>
          </cell>
          <cell r="L2887" t="str">
            <v>ALAMEDA</v>
          </cell>
          <cell r="M2887">
            <v>3</v>
          </cell>
        </row>
        <row r="2888">
          <cell r="A2888">
            <v>58457</v>
          </cell>
          <cell r="B2888" t="str">
            <v>WEEKDAY</v>
          </cell>
          <cell r="C2888">
            <v>4212</v>
          </cell>
          <cell r="D2888">
            <v>1014080</v>
          </cell>
          <cell r="E2888" t="str">
            <v>LINCOLN AV &amp; GREEK CHURCH</v>
          </cell>
          <cell r="F2888">
            <v>1</v>
          </cell>
          <cell r="G2888">
            <v>1</v>
          </cell>
          <cell r="H2888">
            <v>2</v>
          </cell>
          <cell r="I2888">
            <v>37.810322999999997</v>
          </cell>
          <cell r="J2888">
            <v>-122.20049899999999</v>
          </cell>
          <cell r="K2888" t="str">
            <v>OAKLAND</v>
          </cell>
          <cell r="L2888" t="str">
            <v>ALAMEDA</v>
          </cell>
          <cell r="M2888">
            <v>3</v>
          </cell>
        </row>
        <row r="2889">
          <cell r="A2889">
            <v>58687</v>
          </cell>
          <cell r="B2889" t="str">
            <v>WEEKDAY</v>
          </cell>
          <cell r="C2889">
            <v>3744</v>
          </cell>
          <cell r="D2889">
            <v>1014110</v>
          </cell>
          <cell r="E2889" t="str">
            <v>LINCOLN AV &amp; HEAD ROYCE SCHO</v>
          </cell>
          <cell r="F2889">
            <v>1</v>
          </cell>
          <cell r="G2889">
            <v>3</v>
          </cell>
          <cell r="H2889">
            <v>3</v>
          </cell>
          <cell r="I2889">
            <v>37.808194999999998</v>
          </cell>
          <cell r="J2889">
            <v>-122.20433199999999</v>
          </cell>
          <cell r="K2889" t="str">
            <v>OAKLAND</v>
          </cell>
          <cell r="L2889" t="str">
            <v>ALAMEDA</v>
          </cell>
          <cell r="M2889">
            <v>3</v>
          </cell>
        </row>
        <row r="2890">
          <cell r="A2890">
            <v>51224</v>
          </cell>
          <cell r="B2890" t="str">
            <v>WEEKDAY</v>
          </cell>
          <cell r="C2890">
            <v>1800</v>
          </cell>
          <cell r="D2890">
            <v>1014120</v>
          </cell>
          <cell r="E2890" t="str">
            <v>LINCOLN AV &amp; HEARST AV</v>
          </cell>
          <cell r="F2890">
            <v>14</v>
          </cell>
          <cell r="G2890">
            <v>7</v>
          </cell>
          <cell r="H2890">
            <v>21</v>
          </cell>
          <cell r="I2890">
            <v>37.802664999999998</v>
          </cell>
          <cell r="J2890">
            <v>-122.21121100000001</v>
          </cell>
          <cell r="K2890" t="str">
            <v>OAKLAND</v>
          </cell>
          <cell r="L2890" t="str">
            <v>ALAMEDA</v>
          </cell>
          <cell r="M2890">
            <v>3</v>
          </cell>
        </row>
        <row r="2891">
          <cell r="A2891">
            <v>52688</v>
          </cell>
          <cell r="B2891" t="str">
            <v>WEEKDAY</v>
          </cell>
          <cell r="C2891">
            <v>2651</v>
          </cell>
          <cell r="D2891">
            <v>1014130</v>
          </cell>
          <cell r="E2891" t="str">
            <v>LINCOLN AV &amp; HEARST AV</v>
          </cell>
          <cell r="F2891">
            <v>2</v>
          </cell>
          <cell r="G2891">
            <v>8</v>
          </cell>
          <cell r="H2891">
            <v>10</v>
          </cell>
          <cell r="I2891">
            <v>37.802931999999998</v>
          </cell>
          <cell r="J2891">
            <v>-122.210994</v>
          </cell>
          <cell r="K2891" t="str">
            <v>OAKLAND</v>
          </cell>
          <cell r="L2891" t="str">
            <v>ALAMEDA</v>
          </cell>
          <cell r="M2891">
            <v>3</v>
          </cell>
        </row>
        <row r="2892">
          <cell r="A2892">
            <v>57680</v>
          </cell>
          <cell r="B2892" t="str">
            <v>WEEKDAY</v>
          </cell>
          <cell r="C2892">
            <v>3303</v>
          </cell>
          <cell r="D2892">
            <v>1014150</v>
          </cell>
          <cell r="E2892" t="str">
            <v>LINCOLN AV &amp; MAIDEN LN</v>
          </cell>
          <cell r="F2892">
            <v>3</v>
          </cell>
          <cell r="G2892">
            <v>2</v>
          </cell>
          <cell r="H2892">
            <v>6</v>
          </cell>
          <cell r="I2892">
            <v>37.810107000000002</v>
          </cell>
          <cell r="J2892">
            <v>-122.19849499999999</v>
          </cell>
          <cell r="K2892" t="str">
            <v>OAKLAND</v>
          </cell>
          <cell r="L2892" t="str">
            <v>ALAMEDA</v>
          </cell>
          <cell r="M2892">
            <v>3</v>
          </cell>
        </row>
        <row r="2893">
          <cell r="A2893">
            <v>50457</v>
          </cell>
          <cell r="B2893" t="str">
            <v>WEEKDAY</v>
          </cell>
          <cell r="C2893">
            <v>4478</v>
          </cell>
          <cell r="D2893">
            <v>1014210</v>
          </cell>
          <cell r="E2893" t="str">
            <v>LINK ST &amp; 105TH AV</v>
          </cell>
          <cell r="F2893">
            <v>0</v>
          </cell>
          <cell r="G2893">
            <v>1</v>
          </cell>
          <cell r="H2893">
            <v>1</v>
          </cell>
          <cell r="I2893">
            <v>37.741961000000003</v>
          </cell>
          <cell r="J2893">
            <v>-122.158417</v>
          </cell>
          <cell r="K2893" t="str">
            <v>OAKLAND</v>
          </cell>
          <cell r="L2893" t="str">
            <v>ALAMEDA</v>
          </cell>
          <cell r="M2893">
            <v>3</v>
          </cell>
        </row>
        <row r="2894">
          <cell r="A2894">
            <v>53399</v>
          </cell>
          <cell r="B2894" t="str">
            <v>WEEKDAY</v>
          </cell>
          <cell r="C2894">
            <v>981</v>
          </cell>
          <cell r="D2894">
            <v>1014320</v>
          </cell>
          <cell r="E2894" t="str">
            <v>MACARTHUR BLVD &amp; #8658</v>
          </cell>
          <cell r="F2894">
            <v>27</v>
          </cell>
          <cell r="G2894">
            <v>18</v>
          </cell>
          <cell r="H2894">
            <v>44</v>
          </cell>
          <cell r="I2894">
            <v>37.758020000000002</v>
          </cell>
          <cell r="J2894">
            <v>-122.16216300000001</v>
          </cell>
          <cell r="K2894" t="str">
            <v>OAKLAND</v>
          </cell>
          <cell r="L2894" t="str">
            <v>ALAMEDA</v>
          </cell>
          <cell r="M2894">
            <v>3</v>
          </cell>
        </row>
        <row r="2895">
          <cell r="A2895">
            <v>54599</v>
          </cell>
          <cell r="B2895" t="str">
            <v>WEEKDAY</v>
          </cell>
          <cell r="C2895">
            <v>4675</v>
          </cell>
          <cell r="D2895">
            <v>1014330</v>
          </cell>
          <cell r="E2895" t="str">
            <v>MACARTHUR BLVD &amp; 106TH AV</v>
          </cell>
          <cell r="F2895">
            <v>0</v>
          </cell>
          <cell r="G2895">
            <v>0</v>
          </cell>
          <cell r="H2895">
            <v>0</v>
          </cell>
          <cell r="I2895">
            <v>37.743372999999998</v>
          </cell>
          <cell r="J2895">
            <v>-122.152067</v>
          </cell>
          <cell r="K2895" t="str">
            <v>OAKLAND</v>
          </cell>
          <cell r="L2895" t="str">
            <v>ALAMEDA</v>
          </cell>
          <cell r="M2895">
            <v>3</v>
          </cell>
        </row>
        <row r="2896">
          <cell r="A2896">
            <v>56222</v>
          </cell>
          <cell r="B2896" t="str">
            <v>WEEKDAY</v>
          </cell>
          <cell r="C2896">
            <v>243</v>
          </cell>
          <cell r="D2896">
            <v>1014390</v>
          </cell>
          <cell r="E2896" t="str">
            <v>MACARTHUR BLVD &amp; 35TH AV</v>
          </cell>
          <cell r="F2896">
            <v>149</v>
          </cell>
          <cell r="G2896">
            <v>40</v>
          </cell>
          <cell r="H2896">
            <v>189</v>
          </cell>
          <cell r="I2896">
            <v>37.793608999999996</v>
          </cell>
          <cell r="J2896">
            <v>-122.200475</v>
          </cell>
          <cell r="K2896" t="str">
            <v>OAKLAND</v>
          </cell>
          <cell r="L2896" t="str">
            <v>ALAMEDA</v>
          </cell>
          <cell r="M2896">
            <v>3</v>
          </cell>
        </row>
        <row r="2897">
          <cell r="A2897">
            <v>54445</v>
          </cell>
          <cell r="B2897" t="str">
            <v>WEEKDAY</v>
          </cell>
          <cell r="C2897">
            <v>217</v>
          </cell>
          <cell r="D2897">
            <v>1014400</v>
          </cell>
          <cell r="E2897" t="str">
            <v>MACARTHUR BLVD &amp; 35TH AV</v>
          </cell>
          <cell r="F2897">
            <v>46</v>
          </cell>
          <cell r="G2897">
            <v>162</v>
          </cell>
          <cell r="H2897">
            <v>208</v>
          </cell>
          <cell r="I2897">
            <v>37.793847</v>
          </cell>
          <cell r="J2897">
            <v>-122.200886</v>
          </cell>
          <cell r="K2897" t="str">
            <v>OAKLAND</v>
          </cell>
          <cell r="L2897" t="str">
            <v>ALAMEDA</v>
          </cell>
          <cell r="M2897">
            <v>3</v>
          </cell>
        </row>
        <row r="2898">
          <cell r="A2898">
            <v>56785</v>
          </cell>
          <cell r="B2898" t="str">
            <v>WEEKDAY</v>
          </cell>
          <cell r="C2898">
            <v>315</v>
          </cell>
          <cell r="D2898">
            <v>1014410</v>
          </cell>
          <cell r="E2898" t="str">
            <v>MACARTHUR BLVD &amp; 38TH AV</v>
          </cell>
          <cell r="F2898">
            <v>47</v>
          </cell>
          <cell r="G2898">
            <v>98</v>
          </cell>
          <cell r="H2898">
            <v>145</v>
          </cell>
          <cell r="I2898">
            <v>37.790840000000003</v>
          </cell>
          <cell r="J2898">
            <v>-122.198109</v>
          </cell>
          <cell r="K2898" t="str">
            <v>OAKLAND</v>
          </cell>
          <cell r="L2898" t="str">
            <v>ALAMEDA</v>
          </cell>
          <cell r="M2898">
            <v>3</v>
          </cell>
        </row>
        <row r="2899">
          <cell r="A2899">
            <v>55300</v>
          </cell>
          <cell r="B2899" t="str">
            <v>WEEKDAY</v>
          </cell>
          <cell r="C2899">
            <v>286</v>
          </cell>
          <cell r="D2899">
            <v>1014420</v>
          </cell>
          <cell r="E2899" t="str">
            <v>MACARTHUR BLVD &amp; 39TH AV</v>
          </cell>
          <cell r="F2899">
            <v>80</v>
          </cell>
          <cell r="G2899">
            <v>76</v>
          </cell>
          <cell r="H2899">
            <v>156</v>
          </cell>
          <cell r="I2899">
            <v>37.789560000000002</v>
          </cell>
          <cell r="J2899">
            <v>-122.19674999999999</v>
          </cell>
          <cell r="K2899" t="str">
            <v>OAKLAND</v>
          </cell>
          <cell r="L2899" t="str">
            <v>ALAMEDA</v>
          </cell>
          <cell r="M2899">
            <v>3</v>
          </cell>
        </row>
        <row r="2900">
          <cell r="A2900">
            <v>53135</v>
          </cell>
          <cell r="B2900" t="str">
            <v>WEEKDAY</v>
          </cell>
          <cell r="C2900">
            <v>1482</v>
          </cell>
          <cell r="D2900">
            <v>1014450</v>
          </cell>
          <cell r="E2900" t="str">
            <v>MACARTHUR BLVD &amp; 61ST AV</v>
          </cell>
          <cell r="F2900">
            <v>6</v>
          </cell>
          <cell r="G2900">
            <v>22</v>
          </cell>
          <cell r="H2900">
            <v>28</v>
          </cell>
          <cell r="I2900">
            <v>37.775503</v>
          </cell>
          <cell r="J2900">
            <v>-122.182548</v>
          </cell>
          <cell r="K2900" t="str">
            <v>OAKLAND</v>
          </cell>
          <cell r="L2900" t="str">
            <v>ALAMEDA</v>
          </cell>
          <cell r="M2900">
            <v>3</v>
          </cell>
        </row>
        <row r="2901">
          <cell r="A2901">
            <v>55272</v>
          </cell>
          <cell r="B2901" t="str">
            <v>WEEKDAY</v>
          </cell>
          <cell r="C2901">
            <v>1535</v>
          </cell>
          <cell r="D2901">
            <v>1014460</v>
          </cell>
          <cell r="E2901" t="str">
            <v>MACARTHUR BLVD &amp; 62ND AV</v>
          </cell>
          <cell r="F2901">
            <v>17</v>
          </cell>
          <cell r="G2901">
            <v>9</v>
          </cell>
          <cell r="H2901">
            <v>26</v>
          </cell>
          <cell r="I2901">
            <v>37.774779000000002</v>
          </cell>
          <cell r="J2901">
            <v>-122.18106400000001</v>
          </cell>
          <cell r="K2901" t="str">
            <v>OAKLAND</v>
          </cell>
          <cell r="L2901" t="str">
            <v>ALAMEDA</v>
          </cell>
          <cell r="M2901">
            <v>3</v>
          </cell>
        </row>
        <row r="2902">
          <cell r="A2902">
            <v>50155</v>
          </cell>
          <cell r="B2902" t="str">
            <v>WEEKDAY</v>
          </cell>
          <cell r="C2902">
            <v>5005</v>
          </cell>
          <cell r="D2902">
            <v>1014470</v>
          </cell>
          <cell r="E2902" t="str">
            <v>MACARTHUR BLVD &amp; 64TH AV</v>
          </cell>
          <cell r="F2902">
            <v>0</v>
          </cell>
          <cell r="G2902">
            <v>0</v>
          </cell>
          <cell r="H2902">
            <v>0</v>
          </cell>
          <cell r="I2902">
            <v>37.773944</v>
          </cell>
          <cell r="J2902">
            <v>-122.179711</v>
          </cell>
          <cell r="K2902" t="str">
            <v>OAKLAND</v>
          </cell>
          <cell r="L2902" t="str">
            <v>ALAMEDA</v>
          </cell>
          <cell r="M2902">
            <v>3</v>
          </cell>
        </row>
        <row r="2903">
          <cell r="A2903">
            <v>55838</v>
          </cell>
          <cell r="B2903" t="str">
            <v>WEEKDAY</v>
          </cell>
          <cell r="C2903">
            <v>4768</v>
          </cell>
          <cell r="D2903">
            <v>1014500</v>
          </cell>
          <cell r="E2903" t="str">
            <v>MACARTHUR BLVD &amp; 66TH AV</v>
          </cell>
          <cell r="F2903">
            <v>0</v>
          </cell>
          <cell r="G2903">
            <v>0</v>
          </cell>
          <cell r="H2903">
            <v>0</v>
          </cell>
          <cell r="I2903">
            <v>37.772613999999997</v>
          </cell>
          <cell r="J2903">
            <v>-122.178337</v>
          </cell>
          <cell r="K2903" t="str">
            <v>OAKLAND</v>
          </cell>
          <cell r="L2903" t="str">
            <v>ALAMEDA</v>
          </cell>
          <cell r="M2903">
            <v>3</v>
          </cell>
        </row>
        <row r="2904">
          <cell r="A2904">
            <v>52772</v>
          </cell>
          <cell r="B2904" t="str">
            <v>WEEKDAY</v>
          </cell>
          <cell r="C2904">
            <v>1297</v>
          </cell>
          <cell r="D2904">
            <v>1014560</v>
          </cell>
          <cell r="E2904" t="str">
            <v>MACARTHUR BLVD &amp; 76TH AV</v>
          </cell>
          <cell r="F2904">
            <v>15</v>
          </cell>
          <cell r="G2904">
            <v>17</v>
          </cell>
          <cell r="H2904">
            <v>32</v>
          </cell>
          <cell r="I2904">
            <v>37.767519</v>
          </cell>
          <cell r="J2904">
            <v>-122.169634</v>
          </cell>
          <cell r="K2904" t="str">
            <v>OAKLAND</v>
          </cell>
          <cell r="L2904" t="str">
            <v>ALAMEDA</v>
          </cell>
          <cell r="M2904">
            <v>3</v>
          </cell>
        </row>
        <row r="2905">
          <cell r="A2905">
            <v>54415</v>
          </cell>
          <cell r="B2905" t="str">
            <v>WEEKDAY</v>
          </cell>
          <cell r="C2905">
            <v>398</v>
          </cell>
          <cell r="D2905">
            <v>1014570</v>
          </cell>
          <cell r="E2905" t="str">
            <v>MACARTHUR BLVD &amp; 77TH AV</v>
          </cell>
          <cell r="F2905">
            <v>75</v>
          </cell>
          <cell r="G2905">
            <v>44</v>
          </cell>
          <cell r="H2905">
            <v>119</v>
          </cell>
          <cell r="I2905">
            <v>37.767229999999998</v>
          </cell>
          <cell r="J2905">
            <v>-122.169507</v>
          </cell>
          <cell r="K2905" t="str">
            <v>OAKLAND</v>
          </cell>
          <cell r="L2905" t="str">
            <v>ALAMEDA</v>
          </cell>
          <cell r="M2905">
            <v>3</v>
          </cell>
        </row>
        <row r="2906">
          <cell r="A2906">
            <v>53554</v>
          </cell>
          <cell r="B2906" t="str">
            <v>WEEKDAY</v>
          </cell>
          <cell r="C2906">
            <v>730</v>
          </cell>
          <cell r="D2906">
            <v>1014580</v>
          </cell>
          <cell r="E2906" t="str">
            <v>MACARTHUR BLVD &amp; 82ND AV</v>
          </cell>
          <cell r="F2906">
            <v>20</v>
          </cell>
          <cell r="G2906">
            <v>42</v>
          </cell>
          <cell r="H2906">
            <v>62</v>
          </cell>
          <cell r="I2906">
            <v>37.762489000000002</v>
          </cell>
          <cell r="J2906">
            <v>-122.164856</v>
          </cell>
          <cell r="K2906" t="str">
            <v>OAKLAND</v>
          </cell>
          <cell r="L2906" t="str">
            <v>ALAMEDA</v>
          </cell>
          <cell r="M2906">
            <v>3</v>
          </cell>
        </row>
        <row r="2907">
          <cell r="A2907">
            <v>55633</v>
          </cell>
          <cell r="B2907" t="str">
            <v>WEEKDAY</v>
          </cell>
          <cell r="C2907">
            <v>743</v>
          </cell>
          <cell r="D2907">
            <v>1014590</v>
          </cell>
          <cell r="E2907" t="str">
            <v>MACARTHUR BLVD &amp; 82ND AV</v>
          </cell>
          <cell r="F2907">
            <v>40</v>
          </cell>
          <cell r="G2907">
            <v>20</v>
          </cell>
          <cell r="H2907">
            <v>60</v>
          </cell>
          <cell r="I2907">
            <v>37.762701999999997</v>
          </cell>
          <cell r="J2907">
            <v>-122.164751</v>
          </cell>
          <cell r="K2907" t="str">
            <v>OAKLAND</v>
          </cell>
          <cell r="L2907" t="str">
            <v>ALAMEDA</v>
          </cell>
          <cell r="M2907">
            <v>3</v>
          </cell>
        </row>
        <row r="2908">
          <cell r="A2908">
            <v>58488</v>
          </cell>
          <cell r="B2908" t="str">
            <v>WEEKDAY</v>
          </cell>
          <cell r="C2908">
            <v>1006</v>
          </cell>
          <cell r="D2908">
            <v>1014600</v>
          </cell>
          <cell r="E2908" t="str">
            <v>MACARTHUR BLVD &amp; 84TH AV</v>
          </cell>
          <cell r="F2908">
            <v>21</v>
          </cell>
          <cell r="G2908">
            <v>22</v>
          </cell>
          <cell r="H2908">
            <v>43</v>
          </cell>
          <cell r="I2908">
            <v>37.761336999999997</v>
          </cell>
          <cell r="J2908">
            <v>-122.16386300000001</v>
          </cell>
          <cell r="K2908" t="str">
            <v>OAKLAND</v>
          </cell>
          <cell r="L2908" t="str">
            <v>ALAMEDA</v>
          </cell>
          <cell r="M2908">
            <v>3</v>
          </cell>
        </row>
        <row r="2909">
          <cell r="A2909">
            <v>56366</v>
          </cell>
          <cell r="B2909" t="str">
            <v>WEEKDAY</v>
          </cell>
          <cell r="C2909">
            <v>903</v>
          </cell>
          <cell r="D2909">
            <v>1014640</v>
          </cell>
          <cell r="E2909" t="str">
            <v>MACARTHUR BLVD &amp; 94TH AV</v>
          </cell>
          <cell r="F2909">
            <v>31</v>
          </cell>
          <cell r="G2909">
            <v>17</v>
          </cell>
          <cell r="H2909">
            <v>48</v>
          </cell>
          <cell r="I2909">
            <v>37.752822999999999</v>
          </cell>
          <cell r="J2909">
            <v>-122.16027200000001</v>
          </cell>
          <cell r="K2909" t="str">
            <v>OAKLAND</v>
          </cell>
          <cell r="L2909" t="str">
            <v>ALAMEDA</v>
          </cell>
          <cell r="M2909">
            <v>3</v>
          </cell>
        </row>
        <row r="2910">
          <cell r="A2910">
            <v>54005</v>
          </cell>
          <cell r="B2910" t="str">
            <v>WEEKDAY</v>
          </cell>
          <cell r="C2910">
            <v>744</v>
          </cell>
          <cell r="D2910">
            <v>1014650</v>
          </cell>
          <cell r="E2910" t="str">
            <v>MACARTHUR BLVD &amp; 94TH AV</v>
          </cell>
          <cell r="F2910">
            <v>15</v>
          </cell>
          <cell r="G2910">
            <v>45</v>
          </cell>
          <cell r="H2910">
            <v>60</v>
          </cell>
          <cell r="I2910">
            <v>37.753033000000002</v>
          </cell>
          <cell r="J2910">
            <v>-122.160521</v>
          </cell>
          <cell r="K2910" t="str">
            <v>OAKLAND</v>
          </cell>
          <cell r="L2910" t="str">
            <v>ALAMEDA</v>
          </cell>
          <cell r="M2910">
            <v>3</v>
          </cell>
        </row>
        <row r="2911">
          <cell r="A2911">
            <v>53435</v>
          </cell>
          <cell r="B2911" t="str">
            <v>WEEKDAY</v>
          </cell>
          <cell r="C2911">
            <v>1755</v>
          </cell>
          <cell r="D2911">
            <v>1014660</v>
          </cell>
          <cell r="E2911" t="str">
            <v>MACARTHUR BLVD &amp; 96TH AV</v>
          </cell>
          <cell r="F2911">
            <v>8</v>
          </cell>
          <cell r="G2911">
            <v>14</v>
          </cell>
          <cell r="H2911">
            <v>22</v>
          </cell>
          <cell r="I2911">
            <v>37.751362999999998</v>
          </cell>
          <cell r="J2911">
            <v>-122.15992799999999</v>
          </cell>
          <cell r="K2911" t="str">
            <v>OAKLAND</v>
          </cell>
          <cell r="L2911" t="str">
            <v>ALAMEDA</v>
          </cell>
          <cell r="M2911">
            <v>3</v>
          </cell>
        </row>
        <row r="2912">
          <cell r="A2912">
            <v>55857</v>
          </cell>
          <cell r="B2912" t="str">
            <v>WEEKDAY</v>
          </cell>
          <cell r="C2912">
            <v>1412</v>
          </cell>
          <cell r="D2912">
            <v>1014670</v>
          </cell>
          <cell r="E2912" t="str">
            <v>MACARTHUR BLVD &amp; 96TH AV</v>
          </cell>
          <cell r="F2912">
            <v>15</v>
          </cell>
          <cell r="G2912">
            <v>14</v>
          </cell>
          <cell r="H2912">
            <v>29</v>
          </cell>
          <cell r="I2912">
            <v>37.751207999999998</v>
          </cell>
          <cell r="J2912">
            <v>-122.159648</v>
          </cell>
          <cell r="K2912" t="str">
            <v>OAKLAND</v>
          </cell>
          <cell r="L2912" t="str">
            <v>ALAMEDA</v>
          </cell>
          <cell r="M2912">
            <v>3</v>
          </cell>
        </row>
        <row r="2913">
          <cell r="A2913">
            <v>54100</v>
          </cell>
          <cell r="B2913" t="str">
            <v>WEEKDAY</v>
          </cell>
          <cell r="C2913">
            <v>991</v>
          </cell>
          <cell r="D2913">
            <v>1014680</v>
          </cell>
          <cell r="E2913" t="str">
            <v>MACARTHUR BLVD &amp; 98TH AV</v>
          </cell>
          <cell r="F2913">
            <v>33</v>
          </cell>
          <cell r="G2913">
            <v>11</v>
          </cell>
          <cell r="H2913">
            <v>44</v>
          </cell>
          <cell r="I2913">
            <v>37.749757000000002</v>
          </cell>
          <cell r="J2913">
            <v>-122.158649</v>
          </cell>
          <cell r="K2913" t="str">
            <v>OAKLAND</v>
          </cell>
          <cell r="L2913" t="str">
            <v>ALAMEDA</v>
          </cell>
          <cell r="M2913">
            <v>3</v>
          </cell>
        </row>
        <row r="2914">
          <cell r="A2914">
            <v>55457</v>
          </cell>
          <cell r="B2914" t="str">
            <v>WEEKDAY</v>
          </cell>
          <cell r="C2914">
            <v>848</v>
          </cell>
          <cell r="D2914">
            <v>1014690</v>
          </cell>
          <cell r="E2914" t="str">
            <v>MACARTHUR BLVD &amp; 98TH AV</v>
          </cell>
          <cell r="F2914">
            <v>16</v>
          </cell>
          <cell r="G2914">
            <v>36</v>
          </cell>
          <cell r="H2914">
            <v>52</v>
          </cell>
          <cell r="I2914">
            <v>37.750013000000003</v>
          </cell>
          <cell r="J2914">
            <v>-122.15903900000001</v>
          </cell>
          <cell r="K2914" t="str">
            <v>OAKLAND</v>
          </cell>
          <cell r="L2914" t="str">
            <v>ALAMEDA</v>
          </cell>
          <cell r="M2914">
            <v>3</v>
          </cell>
        </row>
        <row r="2915">
          <cell r="A2915">
            <v>55676</v>
          </cell>
          <cell r="B2915" t="str">
            <v>WEEKDAY</v>
          </cell>
          <cell r="C2915">
            <v>1020</v>
          </cell>
          <cell r="D2915">
            <v>1014700</v>
          </cell>
          <cell r="E2915" t="str">
            <v>MACARTHUR BLVD &amp; 99TH AV</v>
          </cell>
          <cell r="F2915">
            <v>34</v>
          </cell>
          <cell r="G2915">
            <v>9</v>
          </cell>
          <cell r="H2915">
            <v>43</v>
          </cell>
          <cell r="I2915">
            <v>37.747304999999997</v>
          </cell>
          <cell r="J2915">
            <v>-122.157032</v>
          </cell>
          <cell r="K2915" t="str">
            <v>OAKLAND</v>
          </cell>
          <cell r="L2915" t="str">
            <v>ALAMEDA</v>
          </cell>
          <cell r="M2915">
            <v>3</v>
          </cell>
        </row>
        <row r="2916">
          <cell r="A2916">
            <v>58485</v>
          </cell>
          <cell r="B2916" t="str">
            <v>WEEKDAY</v>
          </cell>
          <cell r="C2916">
            <v>1323</v>
          </cell>
          <cell r="D2916">
            <v>1014710</v>
          </cell>
          <cell r="E2916" t="str">
            <v>MACARTHUR BLVD &amp; 99TH AV</v>
          </cell>
          <cell r="F2916">
            <v>6</v>
          </cell>
          <cell r="G2916">
            <v>26</v>
          </cell>
          <cell r="H2916">
            <v>32</v>
          </cell>
          <cell r="I2916">
            <v>37.747098999999999</v>
          </cell>
          <cell r="J2916">
            <v>-122.15709699999999</v>
          </cell>
          <cell r="K2916" t="str">
            <v>OAKLAND</v>
          </cell>
          <cell r="L2916" t="str">
            <v>ALAMEDA</v>
          </cell>
          <cell r="M2916">
            <v>3</v>
          </cell>
        </row>
        <row r="2917">
          <cell r="A2917">
            <v>58008</v>
          </cell>
          <cell r="B2917" t="str">
            <v>WEEKDAY</v>
          </cell>
          <cell r="C2917">
            <v>1681</v>
          </cell>
          <cell r="D2917">
            <v>1014790</v>
          </cell>
          <cell r="E2917" t="str">
            <v>MACARTHUR BLVD &amp; BOSTON AV</v>
          </cell>
          <cell r="F2917">
            <v>10</v>
          </cell>
          <cell r="G2917">
            <v>13</v>
          </cell>
          <cell r="H2917">
            <v>23</v>
          </cell>
          <cell r="I2917">
            <v>37.799503000000001</v>
          </cell>
          <cell r="J2917">
            <v>-122.212688</v>
          </cell>
          <cell r="K2917" t="str">
            <v>OAKLAND</v>
          </cell>
          <cell r="L2917" t="str">
            <v>ALAMEDA</v>
          </cell>
          <cell r="M2917">
            <v>3</v>
          </cell>
        </row>
        <row r="2918">
          <cell r="A2918">
            <v>54115</v>
          </cell>
          <cell r="B2918" t="str">
            <v>WEEKDAY</v>
          </cell>
          <cell r="C2918">
            <v>1351</v>
          </cell>
          <cell r="D2918">
            <v>1014800</v>
          </cell>
          <cell r="E2918" t="str">
            <v>MACARTHUR BLVD &amp; BOSTON AV</v>
          </cell>
          <cell r="F2918">
            <v>8</v>
          </cell>
          <cell r="G2918">
            <v>23</v>
          </cell>
          <cell r="H2918">
            <v>31</v>
          </cell>
          <cell r="I2918">
            <v>37.799449000000003</v>
          </cell>
          <cell r="J2918">
            <v>-122.212929</v>
          </cell>
          <cell r="K2918" t="str">
            <v>OAKLAND</v>
          </cell>
          <cell r="L2918" t="str">
            <v>ALAMEDA</v>
          </cell>
          <cell r="M2918">
            <v>3</v>
          </cell>
        </row>
        <row r="2919">
          <cell r="A2919">
            <v>54410</v>
          </cell>
          <cell r="B2919" t="str">
            <v>WEEKDAY</v>
          </cell>
          <cell r="C2919">
            <v>1395</v>
          </cell>
          <cell r="D2919">
            <v>1014810</v>
          </cell>
          <cell r="E2919" t="str">
            <v>MACARTHUR BLVD &amp; BYRON AV</v>
          </cell>
          <cell r="F2919">
            <v>3</v>
          </cell>
          <cell r="G2919">
            <v>27</v>
          </cell>
          <cell r="H2919">
            <v>30</v>
          </cell>
          <cell r="I2919">
            <v>37.745418999999998</v>
          </cell>
          <cell r="J2919">
            <v>-122.15549300000001</v>
          </cell>
          <cell r="K2919" t="str">
            <v>OAKLAND</v>
          </cell>
          <cell r="L2919" t="str">
            <v>ALAMEDA</v>
          </cell>
          <cell r="M2919">
            <v>3</v>
          </cell>
        </row>
        <row r="2920">
          <cell r="A2920">
            <v>51755</v>
          </cell>
          <cell r="B2920" t="str">
            <v>WEEKDAY</v>
          </cell>
          <cell r="C2920">
            <v>1519</v>
          </cell>
          <cell r="D2920">
            <v>1014830</v>
          </cell>
          <cell r="E2920" t="str">
            <v>MACARTHUR BLVD &amp; CAMDEN ST</v>
          </cell>
          <cell r="F2920">
            <v>25</v>
          </cell>
          <cell r="G2920">
            <v>2</v>
          </cell>
          <cell r="H2920">
            <v>27</v>
          </cell>
          <cell r="I2920">
            <v>37.775818000000001</v>
          </cell>
          <cell r="J2920">
            <v>-122.185166</v>
          </cell>
          <cell r="K2920" t="str">
            <v>OAKLAND</v>
          </cell>
          <cell r="L2920" t="str">
            <v>ALAMEDA</v>
          </cell>
          <cell r="M2920">
            <v>3</v>
          </cell>
        </row>
        <row r="2921">
          <cell r="A2921">
            <v>56800</v>
          </cell>
          <cell r="B2921" t="str">
            <v>WEEKDAY</v>
          </cell>
          <cell r="C2921">
            <v>428</v>
          </cell>
          <cell r="D2921">
            <v>1014860</v>
          </cell>
          <cell r="E2921" t="str">
            <v>MACARTHUR BLVD &amp; CASTLEMONT</v>
          </cell>
          <cell r="F2921">
            <v>35</v>
          </cell>
          <cell r="G2921">
            <v>78</v>
          </cell>
          <cell r="H2921">
            <v>113</v>
          </cell>
          <cell r="I2921">
            <v>37.759529999999998</v>
          </cell>
          <cell r="J2921">
            <v>-122.16290600000001</v>
          </cell>
          <cell r="K2921" t="str">
            <v>OAKLAND</v>
          </cell>
          <cell r="L2921" t="str">
            <v>ALAMEDA</v>
          </cell>
          <cell r="M2921">
            <v>3</v>
          </cell>
        </row>
        <row r="2922">
          <cell r="A2922">
            <v>51151</v>
          </cell>
          <cell r="B2922" t="str">
            <v>WEEKDAY</v>
          </cell>
          <cell r="C2922">
            <v>501</v>
          </cell>
          <cell r="D2922">
            <v>1014870</v>
          </cell>
          <cell r="E2922" t="str">
            <v>MACARTHUR BLVD &amp; CASTLEMONT</v>
          </cell>
          <cell r="F2922">
            <v>61</v>
          </cell>
          <cell r="G2922">
            <v>36</v>
          </cell>
          <cell r="H2922">
            <v>96</v>
          </cell>
          <cell r="I2922">
            <v>37.760094000000002</v>
          </cell>
          <cell r="J2922">
            <v>-122.162936</v>
          </cell>
          <cell r="K2922" t="str">
            <v>OAKLAND</v>
          </cell>
          <cell r="L2922" t="str">
            <v>ALAMEDA</v>
          </cell>
          <cell r="M2922">
            <v>3</v>
          </cell>
        </row>
        <row r="2923">
          <cell r="A2923">
            <v>56611</v>
          </cell>
          <cell r="B2923" t="str">
            <v>WEEKDAY</v>
          </cell>
          <cell r="C2923">
            <v>468</v>
          </cell>
          <cell r="D2923">
            <v>1014880</v>
          </cell>
          <cell r="E2923" t="str">
            <v>MACARTHUR BLVD &amp; COOLIDGE AV</v>
          </cell>
          <cell r="F2923">
            <v>68</v>
          </cell>
          <cell r="G2923">
            <v>35</v>
          </cell>
          <cell r="H2923">
            <v>103</v>
          </cell>
          <cell r="I2923">
            <v>37.798596000000003</v>
          </cell>
          <cell r="J2923">
            <v>-122.20849200000001</v>
          </cell>
          <cell r="K2923" t="str">
            <v>OAKLAND</v>
          </cell>
          <cell r="L2923" t="str">
            <v>ALAMEDA</v>
          </cell>
          <cell r="M2923">
            <v>3</v>
          </cell>
        </row>
        <row r="2924">
          <cell r="A2924">
            <v>55772</v>
          </cell>
          <cell r="B2924" t="str">
            <v>WEEKDAY</v>
          </cell>
          <cell r="C2924">
            <v>409</v>
          </cell>
          <cell r="D2924">
            <v>1014890</v>
          </cell>
          <cell r="E2924" t="str">
            <v>MACARTHUR BLVD &amp; COOLIDGE AV</v>
          </cell>
          <cell r="F2924">
            <v>43</v>
          </cell>
          <cell r="G2924">
            <v>73</v>
          </cell>
          <cell r="H2924">
            <v>117</v>
          </cell>
          <cell r="I2924">
            <v>37.798456999999999</v>
          </cell>
          <cell r="J2924">
            <v>-122.20903199999999</v>
          </cell>
          <cell r="K2924" t="str">
            <v>OAKLAND</v>
          </cell>
          <cell r="L2924" t="str">
            <v>ALAMEDA</v>
          </cell>
          <cell r="M2924">
            <v>3</v>
          </cell>
        </row>
        <row r="2925">
          <cell r="A2925">
            <v>55774</v>
          </cell>
          <cell r="B2925" t="str">
            <v>WEEKDAY</v>
          </cell>
          <cell r="C2925">
            <v>1059</v>
          </cell>
          <cell r="D2925">
            <v>1014910</v>
          </cell>
          <cell r="E2925" t="str">
            <v>MACARTHUR BLVD &amp; E.C. REEMS</v>
          </cell>
          <cell r="F2925">
            <v>30</v>
          </cell>
          <cell r="G2925">
            <v>11</v>
          </cell>
          <cell r="H2925">
            <v>41</v>
          </cell>
          <cell r="I2925">
            <v>37.761279000000002</v>
          </cell>
          <cell r="J2925">
            <v>-122.163589</v>
          </cell>
          <cell r="K2925" t="str">
            <v>OAKLAND</v>
          </cell>
          <cell r="L2925" t="str">
            <v>ALAMEDA</v>
          </cell>
          <cell r="M2925">
            <v>3</v>
          </cell>
        </row>
        <row r="2926">
          <cell r="A2926">
            <v>59322</v>
          </cell>
          <cell r="B2926" t="str">
            <v>WEEKDAY</v>
          </cell>
          <cell r="C2926">
            <v>2306</v>
          </cell>
          <cell r="D2926">
            <v>1014930</v>
          </cell>
          <cell r="E2926" t="str">
            <v>MACARTHUR BLVD &amp; ENOS AV</v>
          </cell>
          <cell r="F2926">
            <v>10</v>
          </cell>
          <cell r="G2926">
            <v>4</v>
          </cell>
          <cell r="H2926">
            <v>13</v>
          </cell>
          <cell r="I2926">
            <v>37.785209000000002</v>
          </cell>
          <cell r="J2926">
            <v>-122.189931</v>
          </cell>
          <cell r="K2926" t="str">
            <v>OAKLAND</v>
          </cell>
          <cell r="L2926" t="str">
            <v>ALAMEDA</v>
          </cell>
          <cell r="M2926">
            <v>3</v>
          </cell>
        </row>
        <row r="2927">
          <cell r="A2927">
            <v>53088</v>
          </cell>
          <cell r="B2927" t="str">
            <v>WEEKDAY</v>
          </cell>
          <cell r="C2927">
            <v>3675</v>
          </cell>
          <cell r="D2927">
            <v>1014980</v>
          </cell>
          <cell r="E2927" t="str">
            <v>MACARTHUR BLVD &amp; GREEN ACRE</v>
          </cell>
          <cell r="F2927">
            <v>2</v>
          </cell>
          <cell r="G2927">
            <v>2</v>
          </cell>
          <cell r="H2927">
            <v>4</v>
          </cell>
          <cell r="I2927">
            <v>37.785626000000001</v>
          </cell>
          <cell r="J2927">
            <v>-122.191952</v>
          </cell>
          <cell r="K2927" t="str">
            <v>OAKLAND</v>
          </cell>
          <cell r="L2927" t="str">
            <v>ALAMEDA</v>
          </cell>
          <cell r="M2927">
            <v>3</v>
          </cell>
        </row>
        <row r="2928">
          <cell r="A2928">
            <v>55510</v>
          </cell>
          <cell r="B2928" t="str">
            <v>WEEKDAY</v>
          </cell>
          <cell r="C2928">
            <v>516</v>
          </cell>
          <cell r="D2928">
            <v>1015000</v>
          </cell>
          <cell r="E2928" t="str">
            <v>MACARTHUR BLVD &amp; HIGH ST</v>
          </cell>
          <cell r="F2928">
            <v>66</v>
          </cell>
          <cell r="G2928">
            <v>27</v>
          </cell>
          <cell r="H2928">
            <v>93</v>
          </cell>
          <cell r="I2928">
            <v>37.787232000000003</v>
          </cell>
          <cell r="J2928">
            <v>-122.19462</v>
          </cell>
          <cell r="K2928" t="str">
            <v>OAKLAND</v>
          </cell>
          <cell r="L2928" t="str">
            <v>ALAMEDA</v>
          </cell>
          <cell r="M2928">
            <v>3</v>
          </cell>
        </row>
        <row r="2929">
          <cell r="A2929">
            <v>54505</v>
          </cell>
          <cell r="B2929" t="str">
            <v>WEEKDAY</v>
          </cell>
          <cell r="C2929">
            <v>2033</v>
          </cell>
          <cell r="D2929">
            <v>1015010</v>
          </cell>
          <cell r="E2929" t="str">
            <v>MACARTHUR BLVD &amp; LAGUNA AV</v>
          </cell>
          <cell r="F2929">
            <v>6</v>
          </cell>
          <cell r="G2929">
            <v>11</v>
          </cell>
          <cell r="H2929">
            <v>17</v>
          </cell>
          <cell r="I2929">
            <v>37.799093999999997</v>
          </cell>
          <cell r="J2929">
            <v>-122.21111500000001</v>
          </cell>
          <cell r="K2929" t="str">
            <v>OAKLAND</v>
          </cell>
          <cell r="L2929" t="str">
            <v>ALAMEDA</v>
          </cell>
          <cell r="M2929">
            <v>3</v>
          </cell>
        </row>
        <row r="2930">
          <cell r="A2930">
            <v>51322</v>
          </cell>
          <cell r="B2930" t="str">
            <v>WEEKDAY</v>
          </cell>
          <cell r="C2930">
            <v>2212</v>
          </cell>
          <cell r="D2930">
            <v>1015020</v>
          </cell>
          <cell r="E2930" t="str">
            <v>MACARTHUR BLVD &amp; LAGUNA AV</v>
          </cell>
          <cell r="F2930">
            <v>6</v>
          </cell>
          <cell r="G2930">
            <v>8</v>
          </cell>
          <cell r="H2930">
            <v>14</v>
          </cell>
          <cell r="I2930">
            <v>37.798931000000003</v>
          </cell>
          <cell r="J2930">
            <v>-122.210905</v>
          </cell>
          <cell r="K2930" t="str">
            <v>OAKLAND</v>
          </cell>
          <cell r="L2930" t="str">
            <v>ALAMEDA</v>
          </cell>
          <cell r="M2930">
            <v>3</v>
          </cell>
        </row>
        <row r="2931">
          <cell r="A2931">
            <v>51125</v>
          </cell>
          <cell r="B2931" t="str">
            <v>WEEKDAY</v>
          </cell>
          <cell r="C2931">
            <v>2596</v>
          </cell>
          <cell r="D2931">
            <v>1015040</v>
          </cell>
          <cell r="E2931" t="str">
            <v>MACARTHUR BLVD &amp; LAUREL AV</v>
          </cell>
          <cell r="F2931">
            <v>7</v>
          </cell>
          <cell r="G2931">
            <v>4</v>
          </cell>
          <cell r="H2931">
            <v>11</v>
          </cell>
          <cell r="I2931">
            <v>37.796039999999998</v>
          </cell>
          <cell r="J2931">
            <v>-122.203217</v>
          </cell>
          <cell r="K2931" t="str">
            <v>OAKLAND</v>
          </cell>
          <cell r="L2931" t="str">
            <v>ALAMEDA</v>
          </cell>
          <cell r="M2931">
            <v>3</v>
          </cell>
        </row>
        <row r="2932">
          <cell r="A2932">
            <v>53346</v>
          </cell>
          <cell r="B2932" t="str">
            <v>WEEKDAY</v>
          </cell>
          <cell r="C2932">
            <v>2661</v>
          </cell>
          <cell r="D2932">
            <v>1015050</v>
          </cell>
          <cell r="E2932" t="str">
            <v>MACARTHUR BLVD &amp; LAUREL AV</v>
          </cell>
          <cell r="F2932">
            <v>3</v>
          </cell>
          <cell r="G2932">
            <v>7</v>
          </cell>
          <cell r="H2932">
            <v>10</v>
          </cell>
          <cell r="I2932">
            <v>37.796135</v>
          </cell>
          <cell r="J2932">
            <v>-122.20353299999999</v>
          </cell>
          <cell r="K2932" t="str">
            <v>OAKLAND</v>
          </cell>
          <cell r="L2932" t="str">
            <v>ALAMEDA</v>
          </cell>
          <cell r="M2932">
            <v>3</v>
          </cell>
        </row>
        <row r="2933">
          <cell r="A2933">
            <v>58581</v>
          </cell>
          <cell r="B2933" t="str">
            <v>WEEKDAY</v>
          </cell>
          <cell r="C2933">
            <v>1045</v>
          </cell>
          <cell r="D2933">
            <v>1015080</v>
          </cell>
          <cell r="E2933" t="str">
            <v>MACARTHUR BLVD &amp; MAPLE AV</v>
          </cell>
          <cell r="F2933">
            <v>13</v>
          </cell>
          <cell r="G2933">
            <v>29</v>
          </cell>
          <cell r="H2933">
            <v>42</v>
          </cell>
          <cell r="I2933">
            <v>37.797344000000002</v>
          </cell>
          <cell r="J2933">
            <v>-122.205178</v>
          </cell>
          <cell r="K2933" t="str">
            <v>OAKLAND</v>
          </cell>
          <cell r="L2933" t="str">
            <v>ALAMEDA</v>
          </cell>
          <cell r="M2933">
            <v>3</v>
          </cell>
        </row>
        <row r="2934">
          <cell r="A2934">
            <v>56400</v>
          </cell>
          <cell r="B2934" t="str">
            <v>WEEKDAY</v>
          </cell>
          <cell r="C2934">
            <v>1329</v>
          </cell>
          <cell r="D2934">
            <v>1015090</v>
          </cell>
          <cell r="E2934" t="str">
            <v>MACARTHUR BLVD &amp; MAPLE AV</v>
          </cell>
          <cell r="F2934">
            <v>23</v>
          </cell>
          <cell r="G2934">
            <v>8</v>
          </cell>
          <cell r="H2934">
            <v>32</v>
          </cell>
          <cell r="I2934">
            <v>37.797336000000001</v>
          </cell>
          <cell r="J2934">
            <v>-122.204837</v>
          </cell>
          <cell r="K2934" t="str">
            <v>OAKLAND</v>
          </cell>
          <cell r="L2934" t="str">
            <v>ALAMEDA</v>
          </cell>
          <cell r="M2934">
            <v>3</v>
          </cell>
        </row>
        <row r="2935">
          <cell r="A2935">
            <v>57677</v>
          </cell>
          <cell r="B2935" t="str">
            <v>WEEKDAY</v>
          </cell>
          <cell r="C2935">
            <v>566</v>
          </cell>
          <cell r="D2935">
            <v>1015100</v>
          </cell>
          <cell r="E2935" t="str">
            <v>MACARTHUR BLVD &amp; MAYBELLE AV</v>
          </cell>
          <cell r="F2935">
            <v>42</v>
          </cell>
          <cell r="G2935">
            <v>41</v>
          </cell>
          <cell r="H2935">
            <v>83</v>
          </cell>
          <cell r="I2935">
            <v>37.788595999999998</v>
          </cell>
          <cell r="J2935">
            <v>-122.19607000000001</v>
          </cell>
          <cell r="K2935" t="str">
            <v>OAKLAND</v>
          </cell>
          <cell r="L2935" t="str">
            <v>ALAMEDA</v>
          </cell>
          <cell r="M2935">
            <v>3</v>
          </cell>
        </row>
        <row r="2936">
          <cell r="A2936">
            <v>58358</v>
          </cell>
          <cell r="B2936" t="str">
            <v>WEEKDAY</v>
          </cell>
          <cell r="C2936">
            <v>1790</v>
          </cell>
          <cell r="D2936">
            <v>1015140</v>
          </cell>
          <cell r="E2936" t="str">
            <v>MACARTHUR BLVD &amp; PARKER AV</v>
          </cell>
          <cell r="F2936">
            <v>8</v>
          </cell>
          <cell r="G2936">
            <v>13</v>
          </cell>
          <cell r="H2936">
            <v>21</v>
          </cell>
          <cell r="I2936">
            <v>37.766108000000003</v>
          </cell>
          <cell r="J2936">
            <v>-122.16798900000001</v>
          </cell>
          <cell r="K2936" t="str">
            <v>OAKLAND</v>
          </cell>
          <cell r="L2936" t="str">
            <v>ALAMEDA</v>
          </cell>
          <cell r="M2936">
            <v>3</v>
          </cell>
        </row>
        <row r="2937">
          <cell r="A2937">
            <v>50556</v>
          </cell>
          <cell r="B2937" t="str">
            <v>WEEKDAY</v>
          </cell>
          <cell r="C2937">
            <v>1878</v>
          </cell>
          <cell r="D2937">
            <v>1015150</v>
          </cell>
          <cell r="E2937" t="str">
            <v>MACARTHUR BLVD &amp; PARKER AV</v>
          </cell>
          <cell r="F2937">
            <v>11</v>
          </cell>
          <cell r="G2937">
            <v>9</v>
          </cell>
          <cell r="H2937">
            <v>20</v>
          </cell>
          <cell r="I2937">
            <v>37.765967000000003</v>
          </cell>
          <cell r="J2937">
            <v>-122.167671</v>
          </cell>
          <cell r="K2937" t="str">
            <v>OAKLAND</v>
          </cell>
          <cell r="L2937" t="str">
            <v>ALAMEDA</v>
          </cell>
          <cell r="M2937">
            <v>3</v>
          </cell>
        </row>
        <row r="2938">
          <cell r="A2938">
            <v>58877</v>
          </cell>
          <cell r="B2938" t="str">
            <v>WEEKDAY</v>
          </cell>
          <cell r="C2938">
            <v>595</v>
          </cell>
          <cell r="D2938">
            <v>1015160</v>
          </cell>
          <cell r="E2938" t="str">
            <v>MACARTHUR BLVD &amp; PATTERSON A</v>
          </cell>
          <cell r="F2938">
            <v>49</v>
          </cell>
          <cell r="G2938">
            <v>30</v>
          </cell>
          <cell r="H2938">
            <v>79</v>
          </cell>
          <cell r="I2938">
            <v>37.791074000000002</v>
          </cell>
          <cell r="J2938">
            <v>-122.19812899999999</v>
          </cell>
          <cell r="K2938" t="str">
            <v>OAKLAND</v>
          </cell>
          <cell r="L2938" t="str">
            <v>ALAMEDA</v>
          </cell>
          <cell r="M2938">
            <v>3</v>
          </cell>
        </row>
        <row r="2939">
          <cell r="A2939">
            <v>52277</v>
          </cell>
          <cell r="B2939" t="str">
            <v>WEEKDAY</v>
          </cell>
          <cell r="C2939">
            <v>765</v>
          </cell>
          <cell r="D2939">
            <v>1015180</v>
          </cell>
          <cell r="E2939" t="str">
            <v>MACARTHUR BLVD &amp; RICHARD S G</v>
          </cell>
          <cell r="F2939">
            <v>50</v>
          </cell>
          <cell r="G2939">
            <v>8</v>
          </cell>
          <cell r="H2939">
            <v>59</v>
          </cell>
          <cell r="I2939">
            <v>37.783208000000002</v>
          </cell>
          <cell r="J2939">
            <v>-122.188025</v>
          </cell>
          <cell r="K2939" t="str">
            <v>OAKLAND</v>
          </cell>
          <cell r="L2939" t="str">
            <v>ALAMEDA</v>
          </cell>
          <cell r="M2939">
            <v>3</v>
          </cell>
        </row>
        <row r="2940">
          <cell r="A2940">
            <v>50566</v>
          </cell>
          <cell r="B2940" t="str">
            <v>WEEKDAY</v>
          </cell>
          <cell r="C2940">
            <v>885</v>
          </cell>
          <cell r="D2940">
            <v>1015210</v>
          </cell>
          <cell r="E2940" t="str">
            <v>MACARTHUR BLVD &amp; RITCHIE ST</v>
          </cell>
          <cell r="F2940">
            <v>30</v>
          </cell>
          <cell r="G2940">
            <v>19</v>
          </cell>
          <cell r="H2940">
            <v>49</v>
          </cell>
          <cell r="I2940">
            <v>37.764628999999999</v>
          </cell>
          <cell r="J2940">
            <v>-122.166498</v>
          </cell>
          <cell r="K2940" t="str">
            <v>OAKLAND</v>
          </cell>
          <cell r="L2940" t="str">
            <v>ALAMEDA</v>
          </cell>
          <cell r="M2940">
            <v>3</v>
          </cell>
        </row>
        <row r="2941">
          <cell r="A2941">
            <v>58582</v>
          </cell>
          <cell r="B2941" t="str">
            <v>WEEKDAY</v>
          </cell>
          <cell r="C2941">
            <v>825</v>
          </cell>
          <cell r="D2941">
            <v>1015220</v>
          </cell>
          <cell r="E2941" t="str">
            <v>MACARTHUR BLVD &amp; RITCHIE ST</v>
          </cell>
          <cell r="F2941">
            <v>19</v>
          </cell>
          <cell r="G2941">
            <v>34</v>
          </cell>
          <cell r="H2941">
            <v>53</v>
          </cell>
          <cell r="I2941">
            <v>37.764674999999997</v>
          </cell>
          <cell r="J2941">
            <v>-122.16674399999999</v>
          </cell>
          <cell r="K2941" t="str">
            <v>OAKLAND</v>
          </cell>
          <cell r="L2941" t="str">
            <v>ALAMEDA</v>
          </cell>
          <cell r="M2941">
            <v>3</v>
          </cell>
        </row>
        <row r="2942">
          <cell r="A2942">
            <v>54422</v>
          </cell>
          <cell r="B2942" t="str">
            <v>WEEKDAY</v>
          </cell>
          <cell r="C2942">
            <v>1660</v>
          </cell>
          <cell r="D2942">
            <v>1015230</v>
          </cell>
          <cell r="E2942" t="str">
            <v>MACARTHUR BLVD &amp; SEMINARY AV</v>
          </cell>
          <cell r="F2942">
            <v>16</v>
          </cell>
          <cell r="G2942">
            <v>7</v>
          </cell>
          <cell r="H2942">
            <v>23</v>
          </cell>
          <cell r="I2942">
            <v>37.776347999999999</v>
          </cell>
          <cell r="J2942">
            <v>-122.183655</v>
          </cell>
          <cell r="K2942" t="str">
            <v>OAKLAND</v>
          </cell>
          <cell r="L2942" t="str">
            <v>ALAMEDA</v>
          </cell>
          <cell r="M2942">
            <v>3</v>
          </cell>
        </row>
        <row r="2943">
          <cell r="A2943">
            <v>54497</v>
          </cell>
          <cell r="B2943" t="str">
            <v>WEEKDAY</v>
          </cell>
          <cell r="C2943">
            <v>2641</v>
          </cell>
          <cell r="D2943">
            <v>1015290</v>
          </cell>
          <cell r="E2943" t="str">
            <v>MACARTHUR BLVD &amp; WARNER AV</v>
          </cell>
          <cell r="F2943">
            <v>2</v>
          </cell>
          <cell r="G2943">
            <v>8</v>
          </cell>
          <cell r="H2943">
            <v>10</v>
          </cell>
          <cell r="I2943">
            <v>37.748401000000001</v>
          </cell>
          <cell r="J2943">
            <v>-122.15798100000001</v>
          </cell>
          <cell r="K2943" t="str">
            <v>OAKLAND</v>
          </cell>
          <cell r="L2943" t="str">
            <v>ALAMEDA</v>
          </cell>
          <cell r="M2943">
            <v>3</v>
          </cell>
        </row>
        <row r="2944">
          <cell r="A2944">
            <v>56811</v>
          </cell>
          <cell r="B2944" t="str">
            <v>WEEKDAY</v>
          </cell>
          <cell r="C2944">
            <v>4040</v>
          </cell>
          <cell r="D2944">
            <v>1015990</v>
          </cell>
          <cell r="E2944" t="str">
            <v>MARLOW DR &amp; REVERE AV</v>
          </cell>
          <cell r="F2944">
            <v>0</v>
          </cell>
          <cell r="G2944">
            <v>2</v>
          </cell>
          <cell r="H2944">
            <v>2</v>
          </cell>
          <cell r="I2944">
            <v>37.735899000000003</v>
          </cell>
          <cell r="J2944">
            <v>-122.138711</v>
          </cell>
          <cell r="K2944" t="str">
            <v>OAKLAND</v>
          </cell>
          <cell r="L2944" t="str">
            <v>ALAMEDA</v>
          </cell>
          <cell r="M2944">
            <v>3</v>
          </cell>
        </row>
        <row r="2945">
          <cell r="A2945">
            <v>55997</v>
          </cell>
          <cell r="B2945" t="str">
            <v>WEEKDAY</v>
          </cell>
          <cell r="C2945">
            <v>905</v>
          </cell>
          <cell r="D2945">
            <v>1016520</v>
          </cell>
          <cell r="E2945" t="str">
            <v>MONTANA ST &amp; FRUITVALE AV</v>
          </cell>
          <cell r="F2945">
            <v>28</v>
          </cell>
          <cell r="G2945">
            <v>20</v>
          </cell>
          <cell r="H2945">
            <v>48</v>
          </cell>
          <cell r="I2945">
            <v>37.799422</v>
          </cell>
          <cell r="J2945">
            <v>-122.21815599999999</v>
          </cell>
          <cell r="K2945" t="str">
            <v>OAKLAND</v>
          </cell>
          <cell r="L2945" t="str">
            <v>ALAMEDA</v>
          </cell>
          <cell r="M2945">
            <v>3</v>
          </cell>
        </row>
        <row r="2946">
          <cell r="A2946">
            <v>59587</v>
          </cell>
          <cell r="B2946" t="str">
            <v>WEEKDAY</v>
          </cell>
          <cell r="C2946">
            <v>4794</v>
          </cell>
          <cell r="D2946">
            <v>1016800</v>
          </cell>
          <cell r="E2946" t="str">
            <v>MOUNTAIN BLVD &amp; BERMUDA AV</v>
          </cell>
          <cell r="F2946">
            <v>0</v>
          </cell>
          <cell r="G2946">
            <v>0</v>
          </cell>
          <cell r="H2946">
            <v>0</v>
          </cell>
          <cell r="I2946">
            <v>37.788772000000002</v>
          </cell>
          <cell r="J2946">
            <v>-122.178892</v>
          </cell>
          <cell r="K2946" t="str">
            <v>OAKLAND</v>
          </cell>
          <cell r="L2946" t="str">
            <v>ALAMEDA</v>
          </cell>
          <cell r="M2946">
            <v>3</v>
          </cell>
        </row>
        <row r="2947">
          <cell r="A2947">
            <v>59659</v>
          </cell>
          <cell r="B2947" t="str">
            <v>WEEKDAY</v>
          </cell>
          <cell r="C2947">
            <v>4840</v>
          </cell>
          <cell r="D2947">
            <v>1016810</v>
          </cell>
          <cell r="E2947" t="str">
            <v>OAKLAND COMMUNITY DAY SCHOOL</v>
          </cell>
          <cell r="F2947">
            <v>0</v>
          </cell>
          <cell r="G2947">
            <v>0</v>
          </cell>
          <cell r="H2947">
            <v>0</v>
          </cell>
          <cell r="I2947">
            <v>37.789019000000003</v>
          </cell>
          <cell r="J2947">
            <v>-122.17910000000001</v>
          </cell>
          <cell r="K2947" t="str">
            <v>OAKLAND</v>
          </cell>
          <cell r="L2947" t="str">
            <v>ALAMEDA</v>
          </cell>
          <cell r="M2947">
            <v>3</v>
          </cell>
        </row>
        <row r="2948">
          <cell r="A2948">
            <v>56792</v>
          </cell>
          <cell r="B2948" t="str">
            <v>WEEKDAY</v>
          </cell>
          <cell r="C2948">
            <v>3891</v>
          </cell>
          <cell r="D2948">
            <v>1016850</v>
          </cell>
          <cell r="E2948" t="str">
            <v>MOUNTAIN BLVD &amp; CALAFIA AV</v>
          </cell>
          <cell r="F2948">
            <v>1</v>
          </cell>
          <cell r="G2948">
            <v>2</v>
          </cell>
          <cell r="H2948">
            <v>3</v>
          </cell>
          <cell r="I2948">
            <v>37.757170000000002</v>
          </cell>
          <cell r="J2948">
            <v>-122.147857</v>
          </cell>
          <cell r="K2948" t="str">
            <v>OAKLAND</v>
          </cell>
          <cell r="L2948" t="str">
            <v>ALAMEDA</v>
          </cell>
          <cell r="M2948">
            <v>3</v>
          </cell>
        </row>
        <row r="2949">
          <cell r="A2949">
            <v>54468</v>
          </cell>
          <cell r="B2949" t="str">
            <v>WEEKDAY</v>
          </cell>
          <cell r="C2949">
            <v>4350</v>
          </cell>
          <cell r="D2949">
            <v>1016860</v>
          </cell>
          <cell r="E2949" t="str">
            <v>MOUNTAIN BLVD &amp; CALAFIA AV</v>
          </cell>
          <cell r="F2949">
            <v>1</v>
          </cell>
          <cell r="G2949">
            <v>0</v>
          </cell>
          <cell r="H2949">
            <v>1</v>
          </cell>
          <cell r="I2949">
            <v>37.757275999999997</v>
          </cell>
          <cell r="J2949">
            <v>-122.147705</v>
          </cell>
          <cell r="K2949" t="str">
            <v>OAKLAND</v>
          </cell>
          <cell r="L2949" t="str">
            <v>ALAMEDA</v>
          </cell>
          <cell r="M2949">
            <v>3</v>
          </cell>
        </row>
        <row r="2950">
          <cell r="A2950">
            <v>54984</v>
          </cell>
          <cell r="B2950" t="str">
            <v>WEEKDAY</v>
          </cell>
          <cell r="C2950">
            <v>4855</v>
          </cell>
          <cell r="D2950">
            <v>1016900</v>
          </cell>
          <cell r="E2950" t="str">
            <v>MOUNTAIN BLVD &amp; FONTAINE CT</v>
          </cell>
          <cell r="F2950">
            <v>0</v>
          </cell>
          <cell r="G2950">
            <v>0</v>
          </cell>
          <cell r="H2950">
            <v>0</v>
          </cell>
          <cell r="I2950">
            <v>37.768464000000002</v>
          </cell>
          <cell r="J2950">
            <v>-122.153487</v>
          </cell>
          <cell r="K2950" t="str">
            <v>OAKLAND</v>
          </cell>
          <cell r="L2950" t="str">
            <v>ALAMEDA</v>
          </cell>
          <cell r="M2950">
            <v>3</v>
          </cell>
        </row>
        <row r="2951">
          <cell r="A2951">
            <v>51183</v>
          </cell>
          <cell r="B2951" t="str">
            <v>WEEKDAY</v>
          </cell>
          <cell r="C2951">
            <v>5005</v>
          </cell>
          <cell r="D2951">
            <v>1016910</v>
          </cell>
          <cell r="E2951" t="str">
            <v>MOUNTAIN BLVD &amp; FONTAINE CT</v>
          </cell>
          <cell r="F2951">
            <v>0</v>
          </cell>
          <cell r="G2951">
            <v>0</v>
          </cell>
          <cell r="H2951">
            <v>0</v>
          </cell>
          <cell r="I2951">
            <v>37.768610000000002</v>
          </cell>
          <cell r="J2951">
            <v>-122.1532</v>
          </cell>
          <cell r="K2951" t="str">
            <v>OAKLAND</v>
          </cell>
          <cell r="L2951" t="str">
            <v>ALAMEDA</v>
          </cell>
          <cell r="M2951">
            <v>3</v>
          </cell>
        </row>
        <row r="2952">
          <cell r="A2952">
            <v>59590</v>
          </cell>
          <cell r="B2952" t="str">
            <v>WEEKDAY</v>
          </cell>
          <cell r="C2952">
            <v>3209</v>
          </cell>
          <cell r="D2952">
            <v>1016920</v>
          </cell>
          <cell r="E2952" t="str">
            <v>MOUNTAIN BLVD &amp; GOLF LINKS R</v>
          </cell>
          <cell r="F2952">
            <v>5</v>
          </cell>
          <cell r="G2952">
            <v>1</v>
          </cell>
          <cell r="H2952">
            <v>6</v>
          </cell>
          <cell r="I2952">
            <v>37.753757</v>
          </cell>
          <cell r="J2952">
            <v>-122.149886</v>
          </cell>
          <cell r="K2952" t="str">
            <v>OAKLAND</v>
          </cell>
          <cell r="L2952" t="str">
            <v>ALAMEDA</v>
          </cell>
          <cell r="M2952">
            <v>3</v>
          </cell>
        </row>
        <row r="2953">
          <cell r="A2953">
            <v>52170</v>
          </cell>
          <cell r="B2953" t="str">
            <v>WEEKDAY</v>
          </cell>
          <cell r="C2953">
            <v>2516</v>
          </cell>
          <cell r="D2953">
            <v>1016930</v>
          </cell>
          <cell r="E2953" t="str">
            <v>MOUNTAIN BLVD &amp; GOLF LINKS R</v>
          </cell>
          <cell r="F2953">
            <v>1</v>
          </cell>
          <cell r="G2953">
            <v>10</v>
          </cell>
          <cell r="H2953">
            <v>11</v>
          </cell>
          <cell r="I2953">
            <v>37.754264999999997</v>
          </cell>
          <cell r="J2953">
            <v>-122.149806</v>
          </cell>
          <cell r="K2953" t="str">
            <v>OAKLAND</v>
          </cell>
          <cell r="L2953" t="str">
            <v>ALAMEDA</v>
          </cell>
          <cell r="M2953">
            <v>3</v>
          </cell>
        </row>
        <row r="2954">
          <cell r="A2954">
            <v>52327</v>
          </cell>
          <cell r="B2954" t="str">
            <v>WEEKDAY</v>
          </cell>
          <cell r="C2954">
            <v>4881</v>
          </cell>
          <cell r="D2954">
            <v>1016990</v>
          </cell>
          <cell r="E2954" t="str">
            <v>MOUNTAIN BLVD &amp; KELLER AV</v>
          </cell>
          <cell r="F2954">
            <v>0</v>
          </cell>
          <cell r="G2954">
            <v>0</v>
          </cell>
          <cell r="H2954">
            <v>0</v>
          </cell>
          <cell r="I2954">
            <v>37.771821000000003</v>
          </cell>
          <cell r="J2954">
            <v>-122.155869</v>
          </cell>
          <cell r="K2954" t="str">
            <v>OAKLAND</v>
          </cell>
          <cell r="L2954" t="str">
            <v>ALAMEDA</v>
          </cell>
          <cell r="M2954">
            <v>3</v>
          </cell>
        </row>
        <row r="2955">
          <cell r="A2955">
            <v>51576</v>
          </cell>
          <cell r="B2955" t="str">
            <v>WEEKDAY</v>
          </cell>
          <cell r="C2955">
            <v>4926</v>
          </cell>
          <cell r="D2955">
            <v>1017000</v>
          </cell>
          <cell r="E2955" t="str">
            <v>MOUNTAIN BLVD &amp; KNOLL AV</v>
          </cell>
          <cell r="F2955">
            <v>0</v>
          </cell>
          <cell r="G2955">
            <v>0</v>
          </cell>
          <cell r="H2955">
            <v>0</v>
          </cell>
          <cell r="I2955">
            <v>37.790115999999998</v>
          </cell>
          <cell r="J2955">
            <v>-122.179665</v>
          </cell>
          <cell r="K2955" t="str">
            <v>OAKLAND</v>
          </cell>
          <cell r="L2955" t="str">
            <v>ALAMEDA</v>
          </cell>
          <cell r="M2955">
            <v>3</v>
          </cell>
        </row>
        <row r="2956">
          <cell r="A2956">
            <v>51186</v>
          </cell>
          <cell r="B2956" t="str">
            <v>WEEKDAY</v>
          </cell>
          <cell r="C2956">
            <v>1576</v>
          </cell>
          <cell r="D2956">
            <v>1017050</v>
          </cell>
          <cell r="E2956" t="str">
            <v>REDWOOD RD &amp; MOUNTAIN BLVD</v>
          </cell>
          <cell r="F2956">
            <v>1</v>
          </cell>
          <cell r="G2956">
            <v>24</v>
          </cell>
          <cell r="H2956">
            <v>25</v>
          </cell>
          <cell r="I2956">
            <v>37.797893000000002</v>
          </cell>
          <cell r="J2956">
            <v>-122.183764</v>
          </cell>
          <cell r="K2956" t="str">
            <v>OAKLAND</v>
          </cell>
          <cell r="L2956" t="str">
            <v>ALAMEDA</v>
          </cell>
          <cell r="M2956">
            <v>3</v>
          </cell>
        </row>
        <row r="2957">
          <cell r="A2957">
            <v>59936</v>
          </cell>
          <cell r="B2957" t="str">
            <v>WEEKDAY</v>
          </cell>
          <cell r="C2957">
            <v>3085</v>
          </cell>
          <cell r="D2957">
            <v>1017060</v>
          </cell>
          <cell r="E2957" t="str">
            <v>MOUNTAIN BLVD &amp; SEQUOYAH RD</v>
          </cell>
          <cell r="F2957">
            <v>0</v>
          </cell>
          <cell r="G2957">
            <v>7</v>
          </cell>
          <cell r="H2957">
            <v>7</v>
          </cell>
          <cell r="I2957">
            <v>37.760745999999997</v>
          </cell>
          <cell r="J2957">
            <v>-122.148323</v>
          </cell>
          <cell r="K2957" t="str">
            <v>OAKLAND</v>
          </cell>
          <cell r="L2957" t="str">
            <v>ALAMEDA</v>
          </cell>
          <cell r="M2957">
            <v>3</v>
          </cell>
        </row>
        <row r="2958">
          <cell r="A2958">
            <v>59961</v>
          </cell>
          <cell r="B2958" t="str">
            <v>WEEKDAY</v>
          </cell>
          <cell r="C2958">
            <v>3669</v>
          </cell>
          <cell r="D2958">
            <v>1017070</v>
          </cell>
          <cell r="E2958" t="str">
            <v>MOUNTAIN BLVD &amp; SEQUOYAH RD</v>
          </cell>
          <cell r="F2958">
            <v>4</v>
          </cell>
          <cell r="G2958">
            <v>0</v>
          </cell>
          <cell r="H2958">
            <v>4</v>
          </cell>
          <cell r="I2958">
            <v>37.760300000000001</v>
          </cell>
          <cell r="J2958">
            <v>-122.147717</v>
          </cell>
          <cell r="K2958" t="str">
            <v>OAKLAND</v>
          </cell>
          <cell r="L2958" t="str">
            <v>ALAMEDA</v>
          </cell>
          <cell r="M2958">
            <v>3</v>
          </cell>
        </row>
        <row r="2959">
          <cell r="A2959">
            <v>55346</v>
          </cell>
          <cell r="B2959" t="str">
            <v>WEEKDAY</v>
          </cell>
          <cell r="C2959">
            <v>4734</v>
          </cell>
          <cell r="D2959">
            <v>1017080</v>
          </cell>
          <cell r="E2959" t="str">
            <v>MOUNTAIN BLVD &amp; SHONE AV</v>
          </cell>
          <cell r="F2959">
            <v>0</v>
          </cell>
          <cell r="G2959">
            <v>0</v>
          </cell>
          <cell r="H2959">
            <v>0</v>
          </cell>
          <cell r="I2959">
            <v>37.770485000000001</v>
          </cell>
          <cell r="J2959">
            <v>-122.15469299999999</v>
          </cell>
          <cell r="K2959" t="str">
            <v>OAKLAND</v>
          </cell>
          <cell r="L2959" t="str">
            <v>ALAMEDA</v>
          </cell>
          <cell r="M2959">
            <v>3</v>
          </cell>
        </row>
        <row r="2960">
          <cell r="A2960">
            <v>56657</v>
          </cell>
          <cell r="B2960" t="str">
            <v>WEEKDAY</v>
          </cell>
          <cell r="C2960">
            <v>5005</v>
          </cell>
          <cell r="D2960">
            <v>1017090</v>
          </cell>
          <cell r="E2960" t="str">
            <v>MOUNTAIN BLVD &amp; SHONE AV</v>
          </cell>
          <cell r="F2960">
            <v>0</v>
          </cell>
          <cell r="G2960">
            <v>0</v>
          </cell>
          <cell r="H2960">
            <v>0</v>
          </cell>
          <cell r="I2960">
            <v>37.770769999999999</v>
          </cell>
          <cell r="J2960">
            <v>-122.1545</v>
          </cell>
          <cell r="K2960" t="str">
            <v>OAKLAND</v>
          </cell>
          <cell r="L2960" t="str">
            <v>ALAMEDA</v>
          </cell>
          <cell r="M2960">
            <v>3</v>
          </cell>
        </row>
        <row r="2961">
          <cell r="A2961">
            <v>52721</v>
          </cell>
          <cell r="B2961" t="str">
            <v>WEEKDAY</v>
          </cell>
          <cell r="C2961">
            <v>4795</v>
          </cell>
          <cell r="D2961">
            <v>1017130</v>
          </cell>
          <cell r="E2961" t="str">
            <v>MOUNTAIN BLVD &amp; STAUFFER PL</v>
          </cell>
          <cell r="F2961">
            <v>0</v>
          </cell>
          <cell r="G2961">
            <v>0</v>
          </cell>
          <cell r="H2961">
            <v>0</v>
          </cell>
          <cell r="I2961">
            <v>37.793253</v>
          </cell>
          <cell r="J2961">
            <v>-122.180933</v>
          </cell>
          <cell r="K2961" t="str">
            <v>OAKLAND</v>
          </cell>
          <cell r="L2961" t="str">
            <v>ALAMEDA</v>
          </cell>
          <cell r="M2961">
            <v>3</v>
          </cell>
        </row>
        <row r="2962">
          <cell r="A2962">
            <v>56833</v>
          </cell>
          <cell r="B2962" t="str">
            <v>WEEKDAY</v>
          </cell>
          <cell r="C2962">
            <v>1712</v>
          </cell>
          <cell r="D2962">
            <v>1018020</v>
          </cell>
          <cell r="E2962" t="str">
            <v>REDWOOD RD &amp; ALISO AV</v>
          </cell>
          <cell r="F2962">
            <v>7</v>
          </cell>
          <cell r="G2962">
            <v>15</v>
          </cell>
          <cell r="H2962">
            <v>22</v>
          </cell>
          <cell r="I2962">
            <v>37.798963999999998</v>
          </cell>
          <cell r="J2962">
            <v>-122.187082</v>
          </cell>
          <cell r="K2962" t="str">
            <v>OAKLAND</v>
          </cell>
          <cell r="L2962" t="str">
            <v>ALAMEDA</v>
          </cell>
          <cell r="M2962">
            <v>3</v>
          </cell>
        </row>
        <row r="2963">
          <cell r="A2963">
            <v>52208</v>
          </cell>
          <cell r="B2963" t="str">
            <v>WEEKDAY</v>
          </cell>
          <cell r="C2963">
            <v>1312</v>
          </cell>
          <cell r="D2963">
            <v>1018030</v>
          </cell>
          <cell r="E2963" t="str">
            <v>REDWOOD RD &amp; ALISO AV</v>
          </cell>
          <cell r="F2963">
            <v>22</v>
          </cell>
          <cell r="G2963">
            <v>10</v>
          </cell>
          <cell r="H2963">
            <v>32</v>
          </cell>
          <cell r="I2963">
            <v>37.798630000000003</v>
          </cell>
          <cell r="J2963">
            <v>-122.186341</v>
          </cell>
          <cell r="K2963" t="str">
            <v>OAKLAND</v>
          </cell>
          <cell r="L2963" t="str">
            <v>ALAMEDA</v>
          </cell>
          <cell r="M2963">
            <v>3</v>
          </cell>
        </row>
        <row r="2964">
          <cell r="A2964">
            <v>57521</v>
          </cell>
          <cell r="B2964" t="str">
            <v>WEEKDAY</v>
          </cell>
          <cell r="C2964">
            <v>3107</v>
          </cell>
          <cell r="D2964">
            <v>1018040</v>
          </cell>
          <cell r="E2964" t="str">
            <v>REDWOOD RD &amp; ATLAS AV</v>
          </cell>
          <cell r="F2964">
            <v>1</v>
          </cell>
          <cell r="G2964">
            <v>6</v>
          </cell>
          <cell r="H2964">
            <v>7</v>
          </cell>
          <cell r="I2964">
            <v>37.798779000000003</v>
          </cell>
          <cell r="J2964">
            <v>-122.188388</v>
          </cell>
          <cell r="K2964" t="str">
            <v>OAKLAND</v>
          </cell>
          <cell r="L2964" t="str">
            <v>ALAMEDA</v>
          </cell>
          <cell r="M2964">
            <v>3</v>
          </cell>
        </row>
        <row r="2965">
          <cell r="A2965">
            <v>56579</v>
          </cell>
          <cell r="B2965" t="str">
            <v>WEEKDAY</v>
          </cell>
          <cell r="C2965">
            <v>4214</v>
          </cell>
          <cell r="D2965">
            <v>1018050</v>
          </cell>
          <cell r="E2965" t="str">
            <v>REDWOOD RD &amp; CHURCH OF NAZAR</v>
          </cell>
          <cell r="F2965">
            <v>1</v>
          </cell>
          <cell r="G2965">
            <v>1</v>
          </cell>
          <cell r="H2965">
            <v>2</v>
          </cell>
          <cell r="I2965">
            <v>37.794260000000001</v>
          </cell>
          <cell r="J2965">
            <v>-122.177612</v>
          </cell>
          <cell r="K2965" t="str">
            <v>OAKLAND</v>
          </cell>
          <cell r="L2965" t="str">
            <v>ALAMEDA</v>
          </cell>
          <cell r="M2965">
            <v>3</v>
          </cell>
        </row>
        <row r="2966">
          <cell r="A2966">
            <v>57350</v>
          </cell>
          <cell r="B2966" t="str">
            <v>WEEKDAY</v>
          </cell>
          <cell r="C2966">
            <v>4919</v>
          </cell>
          <cell r="D2966">
            <v>1018060</v>
          </cell>
          <cell r="E2966" t="str">
            <v>REDWOOD RD &amp; CRESTMONT DR</v>
          </cell>
          <cell r="F2966">
            <v>0</v>
          </cell>
          <cell r="G2966">
            <v>0</v>
          </cell>
          <cell r="H2966">
            <v>0</v>
          </cell>
          <cell r="I2966">
            <v>37.796681999999997</v>
          </cell>
          <cell r="J2966">
            <v>-122.174786</v>
          </cell>
          <cell r="K2966" t="str">
            <v>OAKLAND</v>
          </cell>
          <cell r="L2966" t="str">
            <v>ALAMEDA</v>
          </cell>
          <cell r="M2966">
            <v>3</v>
          </cell>
        </row>
        <row r="2967">
          <cell r="A2967">
            <v>57532</v>
          </cell>
          <cell r="B2967" t="str">
            <v>WEEKDAY</v>
          </cell>
          <cell r="C2967">
            <v>4110</v>
          </cell>
          <cell r="D2967">
            <v>1018070</v>
          </cell>
          <cell r="E2967" t="str">
            <v>REDWOOD RD &amp; CRESTMONT DR</v>
          </cell>
          <cell r="F2967">
            <v>2</v>
          </cell>
          <cell r="G2967">
            <v>1</v>
          </cell>
          <cell r="H2967">
            <v>2</v>
          </cell>
          <cell r="I2967">
            <v>37.796467999999997</v>
          </cell>
          <cell r="J2967">
            <v>-122.175433</v>
          </cell>
          <cell r="K2967" t="str">
            <v>OAKLAND</v>
          </cell>
          <cell r="L2967" t="str">
            <v>ALAMEDA</v>
          </cell>
          <cell r="M2967">
            <v>3</v>
          </cell>
        </row>
        <row r="2968">
          <cell r="A2968">
            <v>53688</v>
          </cell>
          <cell r="B2968" t="str">
            <v>WEEKDAY</v>
          </cell>
          <cell r="C2968">
            <v>3395</v>
          </cell>
          <cell r="D2968">
            <v>1018080</v>
          </cell>
          <cell r="E2968" t="str">
            <v>REDWOOD RD &amp; JORDAN RD</v>
          </cell>
          <cell r="F2968">
            <v>2</v>
          </cell>
          <cell r="G2968">
            <v>3</v>
          </cell>
          <cell r="H2968">
            <v>5</v>
          </cell>
          <cell r="I2968">
            <v>37.799064000000001</v>
          </cell>
          <cell r="J2968">
            <v>-122.191667</v>
          </cell>
          <cell r="K2968" t="str">
            <v>OAKLAND</v>
          </cell>
          <cell r="L2968" t="str">
            <v>ALAMEDA</v>
          </cell>
          <cell r="M2968">
            <v>3</v>
          </cell>
        </row>
        <row r="2969">
          <cell r="A2969">
            <v>52334</v>
          </cell>
          <cell r="B2969" t="str">
            <v>WEEKDAY</v>
          </cell>
          <cell r="C2969">
            <v>1778</v>
          </cell>
          <cell r="D2969">
            <v>1018090</v>
          </cell>
          <cell r="E2969" t="str">
            <v>REDWOOD RD &amp; MONTEREY BLVD</v>
          </cell>
          <cell r="F2969">
            <v>10</v>
          </cell>
          <cell r="G2969">
            <v>11</v>
          </cell>
          <cell r="H2969">
            <v>21</v>
          </cell>
          <cell r="I2969">
            <v>37.799064000000001</v>
          </cell>
          <cell r="J2969">
            <v>-122.189768</v>
          </cell>
          <cell r="K2969" t="str">
            <v>OAKLAND</v>
          </cell>
          <cell r="L2969" t="str">
            <v>ALAMEDA</v>
          </cell>
          <cell r="M2969">
            <v>3</v>
          </cell>
        </row>
        <row r="2970">
          <cell r="A2970">
            <v>57520</v>
          </cell>
          <cell r="B2970" t="str">
            <v>WEEKDAY</v>
          </cell>
          <cell r="C2970">
            <v>1635</v>
          </cell>
          <cell r="D2970">
            <v>1018100</v>
          </cell>
          <cell r="E2970" t="str">
            <v>REDWOOD RD &amp; MONTEREY BLVD</v>
          </cell>
          <cell r="F2970">
            <v>7</v>
          </cell>
          <cell r="G2970">
            <v>17</v>
          </cell>
          <cell r="H2970">
            <v>24</v>
          </cell>
          <cell r="I2970">
            <v>37.798851999999997</v>
          </cell>
          <cell r="J2970">
            <v>-122.19016999999999</v>
          </cell>
          <cell r="K2970" t="str">
            <v>OAKLAND</v>
          </cell>
          <cell r="L2970" t="str">
            <v>ALAMEDA</v>
          </cell>
          <cell r="M2970">
            <v>3</v>
          </cell>
        </row>
        <row r="2971">
          <cell r="A2971">
            <v>56550</v>
          </cell>
          <cell r="B2971" t="str">
            <v>WEEKDAY</v>
          </cell>
          <cell r="C2971">
            <v>728</v>
          </cell>
          <cell r="D2971">
            <v>1018110</v>
          </cell>
          <cell r="E2971" t="str">
            <v>REDWOOD RD &amp; MOUNTAIN BLVD</v>
          </cell>
          <cell r="F2971">
            <v>34</v>
          </cell>
          <cell r="G2971">
            <v>29</v>
          </cell>
          <cell r="H2971">
            <v>63</v>
          </cell>
          <cell r="I2971">
            <v>37.798228999999999</v>
          </cell>
          <cell r="J2971">
            <v>-122.184011</v>
          </cell>
          <cell r="K2971" t="str">
            <v>OAKLAND</v>
          </cell>
          <cell r="L2971" t="str">
            <v>ALAMEDA</v>
          </cell>
          <cell r="M2971">
            <v>3</v>
          </cell>
        </row>
        <row r="2972">
          <cell r="A2972">
            <v>55405</v>
          </cell>
          <cell r="B2972" t="str">
            <v>WEEKDAY</v>
          </cell>
          <cell r="C2972">
            <v>2784</v>
          </cell>
          <cell r="D2972">
            <v>1018120</v>
          </cell>
          <cell r="E2972" t="str">
            <v>REDWOOD RD &amp; SERENO CIR</v>
          </cell>
          <cell r="F2972">
            <v>8</v>
          </cell>
          <cell r="G2972">
            <v>1</v>
          </cell>
          <cell r="H2972">
            <v>9</v>
          </cell>
          <cell r="I2972">
            <v>37.794607999999997</v>
          </cell>
          <cell r="J2972">
            <v>-122.176393</v>
          </cell>
          <cell r="K2972" t="str">
            <v>OAKLAND</v>
          </cell>
          <cell r="L2972" t="str">
            <v>ALAMEDA</v>
          </cell>
          <cell r="M2972">
            <v>3</v>
          </cell>
        </row>
        <row r="2973">
          <cell r="A2973">
            <v>57530</v>
          </cell>
          <cell r="B2973" t="str">
            <v>WEEKDAY</v>
          </cell>
          <cell r="C2973">
            <v>3609</v>
          </cell>
          <cell r="D2973">
            <v>1018130</v>
          </cell>
          <cell r="E2973" t="str">
            <v>REDWOOD RD &amp; TERRABELLA WAY</v>
          </cell>
          <cell r="F2973">
            <v>2</v>
          </cell>
          <cell r="G2973">
            <v>2</v>
          </cell>
          <cell r="H2973">
            <v>4</v>
          </cell>
          <cell r="I2973">
            <v>37.796171000000001</v>
          </cell>
          <cell r="J2973">
            <v>-122.181433</v>
          </cell>
          <cell r="K2973" t="str">
            <v>OAKLAND</v>
          </cell>
          <cell r="L2973" t="str">
            <v>ALAMEDA</v>
          </cell>
          <cell r="M2973">
            <v>3</v>
          </cell>
        </row>
        <row r="2974">
          <cell r="A2974">
            <v>56880</v>
          </cell>
          <cell r="B2974" t="str">
            <v>WEEKDAY</v>
          </cell>
          <cell r="C2974">
            <v>1909</v>
          </cell>
          <cell r="D2974">
            <v>1018140</v>
          </cell>
          <cell r="E2974" t="str">
            <v>REDWOOD RD &amp; TERRABELLA WAY</v>
          </cell>
          <cell r="F2974">
            <v>6</v>
          </cell>
          <cell r="G2974">
            <v>13</v>
          </cell>
          <cell r="H2974">
            <v>19</v>
          </cell>
          <cell r="I2974">
            <v>37.796435000000002</v>
          </cell>
          <cell r="J2974">
            <v>-122.181681</v>
          </cell>
          <cell r="K2974" t="str">
            <v>OAKLAND</v>
          </cell>
          <cell r="L2974" t="str">
            <v>ALAMEDA</v>
          </cell>
          <cell r="M2974">
            <v>3</v>
          </cell>
        </row>
        <row r="2975">
          <cell r="A2975">
            <v>52268</v>
          </cell>
          <cell r="B2975" t="str">
            <v>WEEKDAY</v>
          </cell>
          <cell r="C2975">
            <v>1273</v>
          </cell>
          <cell r="D2975">
            <v>1018150</v>
          </cell>
          <cell r="E2975" t="str">
            <v>SAN LEANDRO ST &amp; 66TH AV</v>
          </cell>
          <cell r="F2975">
            <v>13</v>
          </cell>
          <cell r="G2975">
            <v>20</v>
          </cell>
          <cell r="H2975">
            <v>34</v>
          </cell>
          <cell r="I2975">
            <v>37.756616999999999</v>
          </cell>
          <cell r="J2975">
            <v>-122.200644</v>
          </cell>
          <cell r="K2975" t="str">
            <v>OAKLAND</v>
          </cell>
          <cell r="L2975" t="str">
            <v>ALAMEDA</v>
          </cell>
          <cell r="M2975">
            <v>3</v>
          </cell>
        </row>
        <row r="2976">
          <cell r="A2976">
            <v>55349</v>
          </cell>
          <cell r="B2976" t="str">
            <v>WEEKDAY</v>
          </cell>
          <cell r="C2976">
            <v>2197</v>
          </cell>
          <cell r="D2976">
            <v>1018160</v>
          </cell>
          <cell r="E2976" t="str">
            <v>SAN LEANDRO ST &amp; 66TH AV</v>
          </cell>
          <cell r="F2976">
            <v>7</v>
          </cell>
          <cell r="G2976">
            <v>8</v>
          </cell>
          <cell r="H2976">
            <v>15</v>
          </cell>
          <cell r="I2976">
            <v>37.756810999999999</v>
          </cell>
          <cell r="J2976">
            <v>-122.20054500000001</v>
          </cell>
          <cell r="K2976" t="str">
            <v>OAKLAND</v>
          </cell>
          <cell r="L2976" t="str">
            <v>ALAMEDA</v>
          </cell>
          <cell r="M2976">
            <v>3</v>
          </cell>
        </row>
        <row r="2977">
          <cell r="A2977">
            <v>55210</v>
          </cell>
          <cell r="B2977" t="str">
            <v>WEEKDAY</v>
          </cell>
          <cell r="C2977">
            <v>403</v>
          </cell>
          <cell r="D2977">
            <v>1018170</v>
          </cell>
          <cell r="E2977" t="str">
            <v>SAN LEANDRO ST &amp; 77TH AV</v>
          </cell>
          <cell r="F2977">
            <v>82</v>
          </cell>
          <cell r="G2977">
            <v>37</v>
          </cell>
          <cell r="H2977">
            <v>119</v>
          </cell>
          <cell r="I2977">
            <v>37.751275999999997</v>
          </cell>
          <cell r="J2977">
            <v>-122.19437499999999</v>
          </cell>
          <cell r="K2977" t="str">
            <v>OAKLAND</v>
          </cell>
          <cell r="L2977" t="str">
            <v>ALAMEDA</v>
          </cell>
          <cell r="M2977">
            <v>3</v>
          </cell>
        </row>
        <row r="2978">
          <cell r="A2978">
            <v>57965</v>
          </cell>
          <cell r="B2978" t="str">
            <v>WEEKDAY</v>
          </cell>
          <cell r="C2978">
            <v>3593</v>
          </cell>
          <cell r="D2978">
            <v>1018180</v>
          </cell>
          <cell r="E2978" t="str">
            <v>SAN LEANDRO ST &amp; 81ST AV</v>
          </cell>
          <cell r="F2978">
            <v>2</v>
          </cell>
          <cell r="G2978">
            <v>3</v>
          </cell>
          <cell r="H2978">
            <v>4</v>
          </cell>
          <cell r="I2978">
            <v>37.750019999999999</v>
          </cell>
          <cell r="J2978">
            <v>-122.192426</v>
          </cell>
          <cell r="K2978" t="str">
            <v>OAKLAND</v>
          </cell>
          <cell r="L2978" t="str">
            <v>ALAMEDA</v>
          </cell>
          <cell r="M2978">
            <v>3</v>
          </cell>
        </row>
        <row r="2979">
          <cell r="A2979">
            <v>52281</v>
          </cell>
          <cell r="B2979" t="str">
            <v>WEEKDAY</v>
          </cell>
          <cell r="C2979">
            <v>3878</v>
          </cell>
          <cell r="D2979">
            <v>1018190</v>
          </cell>
          <cell r="E2979" t="str">
            <v>SAN LEANDRO ST &amp; 81ST AV</v>
          </cell>
          <cell r="F2979">
            <v>1</v>
          </cell>
          <cell r="G2979">
            <v>2</v>
          </cell>
          <cell r="H2979">
            <v>3</v>
          </cell>
          <cell r="I2979">
            <v>37.749523000000003</v>
          </cell>
          <cell r="J2979">
            <v>-122.19226999999999</v>
          </cell>
          <cell r="K2979" t="str">
            <v>OAKLAND</v>
          </cell>
          <cell r="L2979" t="str">
            <v>ALAMEDA</v>
          </cell>
          <cell r="M2979">
            <v>3</v>
          </cell>
        </row>
        <row r="2980">
          <cell r="A2980">
            <v>55577</v>
          </cell>
          <cell r="B2980" t="str">
            <v>WEEKDAY</v>
          </cell>
          <cell r="C2980">
            <v>192</v>
          </cell>
          <cell r="D2980">
            <v>1018220</v>
          </cell>
          <cell r="E2980" t="str">
            <v>SAN LEANDRO ST &amp; COLISEUM BA</v>
          </cell>
          <cell r="F2980">
            <v>124</v>
          </cell>
          <cell r="G2980">
            <v>108</v>
          </cell>
          <cell r="H2980">
            <v>231</v>
          </cell>
          <cell r="I2980">
            <v>37.753520000000002</v>
          </cell>
          <cell r="J2980">
            <v>-122.196884</v>
          </cell>
          <cell r="K2980" t="str">
            <v>OAKLAND</v>
          </cell>
          <cell r="L2980" t="str">
            <v>ALAMEDA</v>
          </cell>
          <cell r="M2980">
            <v>3</v>
          </cell>
        </row>
        <row r="2981">
          <cell r="A2981">
            <v>55663</v>
          </cell>
          <cell r="B2981" t="str">
            <v>WEEKDAY</v>
          </cell>
          <cell r="C2981">
            <v>131</v>
          </cell>
          <cell r="D2981">
            <v>1018230</v>
          </cell>
          <cell r="E2981" t="str">
            <v>SAN LEANDRO ST &amp; COLISEUM BA</v>
          </cell>
          <cell r="F2981">
            <v>125</v>
          </cell>
          <cell r="G2981">
            <v>151</v>
          </cell>
          <cell r="H2981">
            <v>276</v>
          </cell>
          <cell r="I2981">
            <v>37.753570000000003</v>
          </cell>
          <cell r="J2981">
            <v>-122.197045</v>
          </cell>
          <cell r="K2981" t="str">
            <v>OAKLAND</v>
          </cell>
          <cell r="L2981" t="str">
            <v>ALAMEDA</v>
          </cell>
          <cell r="M2981">
            <v>3</v>
          </cell>
        </row>
        <row r="2982">
          <cell r="A2982">
            <v>56777</v>
          </cell>
          <cell r="B2982" t="str">
            <v>WEEKDAY</v>
          </cell>
          <cell r="C2982">
            <v>75</v>
          </cell>
          <cell r="D2982">
            <v>1018240</v>
          </cell>
          <cell r="E2982" t="str">
            <v>SAN LEANDRO ST &amp; COLISEUM BA</v>
          </cell>
          <cell r="F2982">
            <v>210</v>
          </cell>
          <cell r="G2982">
            <v>168</v>
          </cell>
          <cell r="H2982">
            <v>378</v>
          </cell>
          <cell r="I2982">
            <v>37.753689999999999</v>
          </cell>
          <cell r="J2982">
            <v>-122.196945</v>
          </cell>
          <cell r="K2982" t="str">
            <v>OAKLAND</v>
          </cell>
          <cell r="L2982" t="str">
            <v>ALAMEDA</v>
          </cell>
          <cell r="M2982">
            <v>3</v>
          </cell>
        </row>
        <row r="2983">
          <cell r="A2983">
            <v>58890</v>
          </cell>
          <cell r="B2983" t="str">
            <v>WEEKDAY</v>
          </cell>
          <cell r="C2983">
            <v>1703</v>
          </cell>
          <cell r="D2983">
            <v>1018630</v>
          </cell>
          <cell r="E2983" t="str">
            <v>SCHOOL ST &amp; CURRAN AV</v>
          </cell>
          <cell r="F2983">
            <v>10</v>
          </cell>
          <cell r="G2983">
            <v>12</v>
          </cell>
          <cell r="H2983">
            <v>22</v>
          </cell>
          <cell r="I2983">
            <v>37.793582000000001</v>
          </cell>
          <cell r="J2983">
            <v>-122.210024</v>
          </cell>
          <cell r="K2983" t="str">
            <v>OAKLAND</v>
          </cell>
          <cell r="L2983" t="str">
            <v>ALAMEDA</v>
          </cell>
          <cell r="M2983">
            <v>3</v>
          </cell>
        </row>
        <row r="2984">
          <cell r="A2984">
            <v>51919</v>
          </cell>
          <cell r="B2984" t="str">
            <v>WEEKDAY</v>
          </cell>
          <cell r="C2984">
            <v>1359</v>
          </cell>
          <cell r="D2984">
            <v>1018640</v>
          </cell>
          <cell r="E2984" t="str">
            <v>SCHOOL ST &amp; CURRAN AV</v>
          </cell>
          <cell r="F2984">
            <v>15</v>
          </cell>
          <cell r="G2984">
            <v>16</v>
          </cell>
          <cell r="H2984">
            <v>31</v>
          </cell>
          <cell r="I2984">
            <v>37.793666000000002</v>
          </cell>
          <cell r="J2984">
            <v>-122.209988</v>
          </cell>
          <cell r="K2984" t="str">
            <v>OAKLAND</v>
          </cell>
          <cell r="L2984" t="str">
            <v>ALAMEDA</v>
          </cell>
          <cell r="M2984">
            <v>3</v>
          </cell>
        </row>
        <row r="2985">
          <cell r="A2985">
            <v>55627</v>
          </cell>
          <cell r="B2985" t="str">
            <v>WEEKDAY</v>
          </cell>
          <cell r="C2985">
            <v>1950</v>
          </cell>
          <cell r="D2985">
            <v>1018650</v>
          </cell>
          <cell r="E2985" t="str">
            <v>SCHOOL ST &amp; LAUREL AV</v>
          </cell>
          <cell r="F2985">
            <v>7</v>
          </cell>
          <cell r="G2985">
            <v>11</v>
          </cell>
          <cell r="H2985">
            <v>18</v>
          </cell>
          <cell r="I2985">
            <v>37.792678000000002</v>
          </cell>
          <cell r="J2985">
            <v>-122.20799700000001</v>
          </cell>
          <cell r="K2985" t="str">
            <v>OAKLAND</v>
          </cell>
          <cell r="L2985" t="str">
            <v>ALAMEDA</v>
          </cell>
          <cell r="M2985">
            <v>3</v>
          </cell>
        </row>
        <row r="2986">
          <cell r="A2986">
            <v>59088</v>
          </cell>
          <cell r="B2986" t="str">
            <v>WEEKDAY</v>
          </cell>
          <cell r="C2986">
            <v>1855</v>
          </cell>
          <cell r="D2986">
            <v>1018660</v>
          </cell>
          <cell r="E2986" t="str">
            <v>SCHOOL ST &amp; LAUREL AV</v>
          </cell>
          <cell r="F2986">
            <v>11</v>
          </cell>
          <cell r="G2986">
            <v>9</v>
          </cell>
          <cell r="H2986">
            <v>20</v>
          </cell>
          <cell r="I2986">
            <v>37.792634999999997</v>
          </cell>
          <cell r="J2986">
            <v>-122.207646</v>
          </cell>
          <cell r="K2986" t="str">
            <v>OAKLAND</v>
          </cell>
          <cell r="L2986" t="str">
            <v>ALAMEDA</v>
          </cell>
          <cell r="M2986">
            <v>3</v>
          </cell>
        </row>
        <row r="2987">
          <cell r="A2987">
            <v>55604</v>
          </cell>
          <cell r="B2987" t="str">
            <v>WEEKDAY</v>
          </cell>
          <cell r="C2987">
            <v>1458</v>
          </cell>
          <cell r="D2987">
            <v>1018680</v>
          </cell>
          <cell r="E2987" t="str">
            <v>SEMINARY AV &amp; BANCROFT AV</v>
          </cell>
          <cell r="F2987">
            <v>7</v>
          </cell>
          <cell r="G2987">
            <v>22</v>
          </cell>
          <cell r="H2987">
            <v>28</v>
          </cell>
          <cell r="I2987">
            <v>37.770733</v>
          </cell>
          <cell r="J2987">
            <v>-122.191469</v>
          </cell>
          <cell r="K2987" t="str">
            <v>OAKLAND</v>
          </cell>
          <cell r="L2987" t="str">
            <v>ALAMEDA</v>
          </cell>
          <cell r="M2987">
            <v>3</v>
          </cell>
        </row>
        <row r="2988">
          <cell r="A2988">
            <v>55637</v>
          </cell>
          <cell r="B2988" t="str">
            <v>WEEKDAY</v>
          </cell>
          <cell r="C2988">
            <v>2668</v>
          </cell>
          <cell r="D2988">
            <v>1018690</v>
          </cell>
          <cell r="E2988" t="str">
            <v>SEMINARY AV &amp; BROMLEY AV</v>
          </cell>
          <cell r="F2988">
            <v>5</v>
          </cell>
          <cell r="G2988">
            <v>5</v>
          </cell>
          <cell r="H2988">
            <v>10</v>
          </cell>
          <cell r="I2988">
            <v>37.767145999999997</v>
          </cell>
          <cell r="J2988">
            <v>-122.196564</v>
          </cell>
          <cell r="K2988" t="str">
            <v>OAKLAND</v>
          </cell>
          <cell r="L2988" t="str">
            <v>ALAMEDA</v>
          </cell>
          <cell r="M2988">
            <v>3</v>
          </cell>
        </row>
        <row r="2989">
          <cell r="A2989">
            <v>55614</v>
          </cell>
          <cell r="B2989" t="str">
            <v>WEEKDAY</v>
          </cell>
          <cell r="C2989">
            <v>2827</v>
          </cell>
          <cell r="D2989">
            <v>1018700</v>
          </cell>
          <cell r="E2989" t="str">
            <v>SEMINARY AV &amp; BROMLEY AV</v>
          </cell>
          <cell r="F2989">
            <v>5</v>
          </cell>
          <cell r="G2989">
            <v>4</v>
          </cell>
          <cell r="H2989">
            <v>9</v>
          </cell>
          <cell r="I2989">
            <v>37.767435999999996</v>
          </cell>
          <cell r="J2989">
            <v>-122.19634000000001</v>
          </cell>
          <cell r="K2989" t="str">
            <v>OAKLAND</v>
          </cell>
          <cell r="L2989" t="str">
            <v>ALAMEDA</v>
          </cell>
          <cell r="M2989">
            <v>3</v>
          </cell>
        </row>
        <row r="2990">
          <cell r="A2990">
            <v>55717</v>
          </cell>
          <cell r="B2990" t="str">
            <v>WEEKDAY</v>
          </cell>
          <cell r="C2990">
            <v>1007</v>
          </cell>
          <cell r="D2990">
            <v>1018710</v>
          </cell>
          <cell r="E2990" t="str">
            <v>SEMINARY AV &amp; CAMDEN ST</v>
          </cell>
          <cell r="F2990">
            <v>12</v>
          </cell>
          <cell r="G2990">
            <v>31</v>
          </cell>
          <cell r="H2990">
            <v>43</v>
          </cell>
          <cell r="I2990">
            <v>37.775260000000003</v>
          </cell>
          <cell r="J2990">
            <v>-122.185433</v>
          </cell>
          <cell r="K2990" t="str">
            <v>OAKLAND</v>
          </cell>
          <cell r="L2990" t="str">
            <v>ALAMEDA</v>
          </cell>
          <cell r="M2990">
            <v>3</v>
          </cell>
        </row>
        <row r="2991">
          <cell r="A2991">
            <v>58655</v>
          </cell>
          <cell r="B2991" t="str">
            <v>WEEKDAY</v>
          </cell>
          <cell r="C2991">
            <v>1101</v>
          </cell>
          <cell r="D2991">
            <v>1018720</v>
          </cell>
          <cell r="E2991" t="str">
            <v>SEMINARY AV &amp; CAMDEN ST</v>
          </cell>
          <cell r="F2991">
            <v>30</v>
          </cell>
          <cell r="G2991">
            <v>10</v>
          </cell>
          <cell r="H2991">
            <v>40</v>
          </cell>
          <cell r="I2991">
            <v>37.775278999999998</v>
          </cell>
          <cell r="J2991">
            <v>-122.18559399999999</v>
          </cell>
          <cell r="K2991" t="str">
            <v>OAKLAND</v>
          </cell>
          <cell r="L2991" t="str">
            <v>ALAMEDA</v>
          </cell>
          <cell r="M2991">
            <v>3</v>
          </cell>
        </row>
        <row r="2992">
          <cell r="A2992">
            <v>59950</v>
          </cell>
          <cell r="B2992" t="str">
            <v>WEEKDAY</v>
          </cell>
          <cell r="C2992">
            <v>691</v>
          </cell>
          <cell r="D2992">
            <v>1018730</v>
          </cell>
          <cell r="E2992" t="str">
            <v>MACARTHUR BLVD &amp; CAMDEN ST</v>
          </cell>
          <cell r="F2992">
            <v>12</v>
          </cell>
          <cell r="G2992">
            <v>54</v>
          </cell>
          <cell r="H2992">
            <v>66</v>
          </cell>
          <cell r="I2992">
            <v>37.775874999999999</v>
          </cell>
          <cell r="J2992">
            <v>-122.184769</v>
          </cell>
          <cell r="K2992" t="str">
            <v>OAKLAND</v>
          </cell>
          <cell r="L2992" t="str">
            <v>ALAMEDA</v>
          </cell>
          <cell r="M2992">
            <v>3</v>
          </cell>
        </row>
        <row r="2993">
          <cell r="A2993">
            <v>54484</v>
          </cell>
          <cell r="B2993" t="str">
            <v>WEEKDAY</v>
          </cell>
          <cell r="C2993">
            <v>1310</v>
          </cell>
          <cell r="D2993">
            <v>1018740</v>
          </cell>
          <cell r="E2993" t="str">
            <v>SEMINARY AV &amp; DIV 4 GATE</v>
          </cell>
          <cell r="F2993">
            <v>15</v>
          </cell>
          <cell r="G2993">
            <v>17</v>
          </cell>
          <cell r="H2993">
            <v>32</v>
          </cell>
          <cell r="I2993">
            <v>37.761325999999997</v>
          </cell>
          <cell r="J2993">
            <v>-122.204977</v>
          </cell>
          <cell r="K2993" t="str">
            <v>OAKLAND</v>
          </cell>
          <cell r="L2993" t="str">
            <v>ALAMEDA</v>
          </cell>
          <cell r="M2993">
            <v>3</v>
          </cell>
        </row>
        <row r="2994">
          <cell r="A2994">
            <v>59055</v>
          </cell>
          <cell r="B2994" t="str">
            <v>WEEKDAY</v>
          </cell>
          <cell r="C2994">
            <v>289</v>
          </cell>
          <cell r="D2994">
            <v>1018750</v>
          </cell>
          <cell r="E2994" t="str">
            <v>SEMINARY AV &amp; DIV 4 GATE</v>
          </cell>
          <cell r="F2994">
            <v>85</v>
          </cell>
          <cell r="G2994">
            <v>71</v>
          </cell>
          <cell r="H2994">
            <v>156</v>
          </cell>
          <cell r="I2994">
            <v>37.761254000000001</v>
          </cell>
          <cell r="J2994">
            <v>-122.20451799999999</v>
          </cell>
          <cell r="K2994" t="str">
            <v>OAKLAND</v>
          </cell>
          <cell r="L2994" t="str">
            <v>ALAMEDA</v>
          </cell>
          <cell r="M2994">
            <v>3</v>
          </cell>
        </row>
        <row r="2995">
          <cell r="A2995">
            <v>55866</v>
          </cell>
          <cell r="B2995" t="str">
            <v>WEEKDAY</v>
          </cell>
          <cell r="C2995">
            <v>638</v>
          </cell>
          <cell r="D2995">
            <v>1018760</v>
          </cell>
          <cell r="E2995" t="str">
            <v>SEMINARY AV &amp; INTERNATIONAL</v>
          </cell>
          <cell r="F2995">
            <v>29</v>
          </cell>
          <cell r="G2995">
            <v>43</v>
          </cell>
          <cell r="H2995">
            <v>73</v>
          </cell>
          <cell r="I2995">
            <v>37.765008000000002</v>
          </cell>
          <cell r="J2995">
            <v>-122.19963799999999</v>
          </cell>
          <cell r="K2995" t="str">
            <v>OAKLAND</v>
          </cell>
          <cell r="L2995" t="str">
            <v>ALAMEDA</v>
          </cell>
          <cell r="M2995">
            <v>3</v>
          </cell>
        </row>
        <row r="2996">
          <cell r="A2996">
            <v>56115</v>
          </cell>
          <cell r="B2996" t="str">
            <v>WEEKDAY</v>
          </cell>
          <cell r="C2996">
            <v>731</v>
          </cell>
          <cell r="D2996">
            <v>1018770</v>
          </cell>
          <cell r="E2996" t="str">
            <v>SEMINARY AV &amp; INTERNATIONAL</v>
          </cell>
          <cell r="F2996">
            <v>33</v>
          </cell>
          <cell r="G2996">
            <v>28</v>
          </cell>
          <cell r="H2996">
            <v>62</v>
          </cell>
          <cell r="I2996">
            <v>37.765188000000002</v>
          </cell>
          <cell r="J2996">
            <v>-122.199466</v>
          </cell>
          <cell r="K2996" t="str">
            <v>OAKLAND</v>
          </cell>
          <cell r="L2996" t="str">
            <v>ALAMEDA</v>
          </cell>
          <cell r="M2996">
            <v>3</v>
          </cell>
        </row>
        <row r="2997">
          <cell r="A2997">
            <v>59953</v>
          </cell>
          <cell r="B2997" t="str">
            <v>WEEKDAY</v>
          </cell>
          <cell r="C2997">
            <v>1893</v>
          </cell>
          <cell r="D2997">
            <v>1018780</v>
          </cell>
          <cell r="E2997" t="str">
            <v>SEMINARY AV &amp; E 17TH ST</v>
          </cell>
          <cell r="F2997">
            <v>11</v>
          </cell>
          <cell r="G2997">
            <v>8</v>
          </cell>
          <cell r="H2997">
            <v>19</v>
          </cell>
          <cell r="I2997">
            <v>37.766485000000003</v>
          </cell>
          <cell r="J2997">
            <v>-122.19750000000001</v>
          </cell>
          <cell r="K2997" t="str">
            <v>OAKLAND</v>
          </cell>
          <cell r="L2997" t="str">
            <v>ALAMEDA</v>
          </cell>
          <cell r="M2997">
            <v>3</v>
          </cell>
        </row>
        <row r="2998">
          <cell r="A2998">
            <v>55624</v>
          </cell>
          <cell r="B2998" t="str">
            <v>WEEKDAY</v>
          </cell>
          <cell r="C2998">
            <v>1475</v>
          </cell>
          <cell r="D2998">
            <v>1018790</v>
          </cell>
          <cell r="E2998" t="str">
            <v>SEMINARY AV &amp; E 17TH ST</v>
          </cell>
          <cell r="F2998">
            <v>7</v>
          </cell>
          <cell r="G2998">
            <v>21</v>
          </cell>
          <cell r="H2998">
            <v>28</v>
          </cell>
          <cell r="I2998">
            <v>37.766716000000002</v>
          </cell>
          <cell r="J2998">
            <v>-122.197355</v>
          </cell>
          <cell r="K2998" t="str">
            <v>OAKLAND</v>
          </cell>
          <cell r="L2998" t="str">
            <v>ALAMEDA</v>
          </cell>
          <cell r="M2998">
            <v>3</v>
          </cell>
        </row>
        <row r="2999">
          <cell r="A2999">
            <v>54858</v>
          </cell>
          <cell r="B2999" t="str">
            <v>WEEKDAY</v>
          </cell>
          <cell r="C2999">
            <v>1776</v>
          </cell>
          <cell r="D2999">
            <v>1018810</v>
          </cell>
          <cell r="E2999" t="str">
            <v>SEMINARY AV &amp; HARMON AV</v>
          </cell>
          <cell r="F2999">
            <v>10</v>
          </cell>
          <cell r="G2999">
            <v>12</v>
          </cell>
          <cell r="H2999">
            <v>21</v>
          </cell>
          <cell r="I2999">
            <v>37.768129999999999</v>
          </cell>
          <cell r="J2999">
            <v>-122.195165</v>
          </cell>
          <cell r="K2999" t="str">
            <v>OAKLAND</v>
          </cell>
          <cell r="L2999" t="str">
            <v>ALAMEDA</v>
          </cell>
          <cell r="M2999">
            <v>3</v>
          </cell>
        </row>
        <row r="3000">
          <cell r="A3000">
            <v>57789</v>
          </cell>
          <cell r="B3000" t="str">
            <v>WEEKDAY</v>
          </cell>
          <cell r="C3000">
            <v>2307</v>
          </cell>
          <cell r="D3000">
            <v>1018820</v>
          </cell>
          <cell r="E3000" t="str">
            <v>SEMINARY AV &amp; HARMON AV</v>
          </cell>
          <cell r="F3000">
            <v>7</v>
          </cell>
          <cell r="G3000">
            <v>6</v>
          </cell>
          <cell r="H3000">
            <v>13</v>
          </cell>
          <cell r="I3000">
            <v>37.768152000000001</v>
          </cell>
          <cell r="J3000">
            <v>-122.19531000000001</v>
          </cell>
          <cell r="K3000" t="str">
            <v>OAKLAND</v>
          </cell>
          <cell r="L3000" t="str">
            <v>ALAMEDA</v>
          </cell>
          <cell r="M3000">
            <v>3</v>
          </cell>
        </row>
        <row r="3001">
          <cell r="A3001">
            <v>51458</v>
          </cell>
          <cell r="B3001" t="str">
            <v>WEEKDAY</v>
          </cell>
          <cell r="C3001">
            <v>3553</v>
          </cell>
          <cell r="D3001">
            <v>1018830</v>
          </cell>
          <cell r="E3001" t="str">
            <v>SEMINARY AV &amp; HILLMONT DR</v>
          </cell>
          <cell r="F3001">
            <v>2</v>
          </cell>
          <cell r="G3001">
            <v>2</v>
          </cell>
          <cell r="H3001">
            <v>4</v>
          </cell>
          <cell r="I3001">
            <v>37.779862000000001</v>
          </cell>
          <cell r="J3001">
            <v>-122.177139</v>
          </cell>
          <cell r="K3001" t="str">
            <v>OAKLAND</v>
          </cell>
          <cell r="L3001" t="str">
            <v>ALAMEDA</v>
          </cell>
          <cell r="M3001">
            <v>3</v>
          </cell>
        </row>
        <row r="3002">
          <cell r="A3002">
            <v>55152</v>
          </cell>
          <cell r="B3002" t="str">
            <v>WEEKDAY</v>
          </cell>
          <cell r="C3002">
            <v>1550</v>
          </cell>
          <cell r="D3002">
            <v>1018840</v>
          </cell>
          <cell r="E3002" t="str">
            <v>SEMINARY AV &amp; HILTON ST</v>
          </cell>
          <cell r="F3002">
            <v>9</v>
          </cell>
          <cell r="G3002">
            <v>17</v>
          </cell>
          <cell r="H3002">
            <v>26</v>
          </cell>
          <cell r="I3002">
            <v>37.769449999999999</v>
          </cell>
          <cell r="J3002">
            <v>-122.193303</v>
          </cell>
          <cell r="K3002" t="str">
            <v>OAKLAND</v>
          </cell>
          <cell r="L3002" t="str">
            <v>ALAMEDA</v>
          </cell>
          <cell r="M3002">
            <v>3</v>
          </cell>
        </row>
        <row r="3003">
          <cell r="A3003">
            <v>59070</v>
          </cell>
          <cell r="B3003" t="str">
            <v>WEEKDAY</v>
          </cell>
          <cell r="C3003">
            <v>3175</v>
          </cell>
          <cell r="D3003">
            <v>1018850</v>
          </cell>
          <cell r="E3003" t="str">
            <v>SEMINARY AV &amp; LAIRD AV</v>
          </cell>
          <cell r="F3003">
            <v>2</v>
          </cell>
          <cell r="G3003">
            <v>5</v>
          </cell>
          <cell r="H3003">
            <v>6</v>
          </cell>
          <cell r="I3003">
            <v>37.777988000000001</v>
          </cell>
          <cell r="J3003">
            <v>-122.18186300000001</v>
          </cell>
          <cell r="K3003" t="str">
            <v>OAKLAND</v>
          </cell>
          <cell r="L3003" t="str">
            <v>ALAMEDA</v>
          </cell>
          <cell r="M3003">
            <v>3</v>
          </cell>
        </row>
        <row r="3004">
          <cell r="A3004">
            <v>57765</v>
          </cell>
          <cell r="B3004" t="str">
            <v>WEEKDAY</v>
          </cell>
          <cell r="C3004">
            <v>1773</v>
          </cell>
          <cell r="D3004">
            <v>1018860</v>
          </cell>
          <cell r="E3004" t="str">
            <v>SEMINARY AV &amp; MACARTHUR BLVD</v>
          </cell>
          <cell r="F3004">
            <v>7</v>
          </cell>
          <cell r="G3004">
            <v>14</v>
          </cell>
          <cell r="H3004">
            <v>21</v>
          </cell>
          <cell r="I3004">
            <v>37.776699000000001</v>
          </cell>
          <cell r="J3004">
            <v>-122.183494</v>
          </cell>
          <cell r="K3004" t="str">
            <v>OAKLAND</v>
          </cell>
          <cell r="L3004" t="str">
            <v>ALAMEDA</v>
          </cell>
          <cell r="M3004">
            <v>3</v>
          </cell>
        </row>
        <row r="3005">
          <cell r="A3005">
            <v>55181</v>
          </cell>
          <cell r="B3005" t="str">
            <v>WEEKDAY</v>
          </cell>
          <cell r="C3005">
            <v>1606</v>
          </cell>
          <cell r="D3005">
            <v>1018870</v>
          </cell>
          <cell r="E3005" t="str">
            <v>SEMINARY AV &amp; MACARTHUR BLVD</v>
          </cell>
          <cell r="F3005">
            <v>9</v>
          </cell>
          <cell r="G3005">
            <v>15</v>
          </cell>
          <cell r="H3005">
            <v>25</v>
          </cell>
          <cell r="I3005">
            <v>37.776716999999998</v>
          </cell>
          <cell r="J3005">
            <v>-122.183887</v>
          </cell>
          <cell r="K3005" t="str">
            <v>OAKLAND</v>
          </cell>
          <cell r="L3005" t="str">
            <v>ALAMEDA</v>
          </cell>
          <cell r="M3005">
            <v>3</v>
          </cell>
        </row>
        <row r="3006">
          <cell r="A3006">
            <v>51480</v>
          </cell>
          <cell r="B3006" t="str">
            <v>WEEKDAY</v>
          </cell>
          <cell r="C3006">
            <v>3687</v>
          </cell>
          <cell r="D3006">
            <v>1018880</v>
          </cell>
          <cell r="E3006" t="str">
            <v>SEMINARY AV &amp; OAKDALE AV</v>
          </cell>
          <cell r="F3006">
            <v>0</v>
          </cell>
          <cell r="G3006">
            <v>3</v>
          </cell>
          <cell r="H3006">
            <v>4</v>
          </cell>
          <cell r="I3006">
            <v>37.779789999999998</v>
          </cell>
          <cell r="J3006">
            <v>-122.178461</v>
          </cell>
          <cell r="K3006" t="str">
            <v>OAKLAND</v>
          </cell>
          <cell r="L3006" t="str">
            <v>ALAMEDA</v>
          </cell>
          <cell r="M3006">
            <v>3</v>
          </cell>
        </row>
        <row r="3007">
          <cell r="A3007">
            <v>54226</v>
          </cell>
          <cell r="B3007" t="str">
            <v>WEEKDAY</v>
          </cell>
          <cell r="C3007">
            <v>3324</v>
          </cell>
          <cell r="D3007">
            <v>1018890</v>
          </cell>
          <cell r="E3007" t="str">
            <v>SEMINARY AV &amp; OUTLOOK AV</v>
          </cell>
          <cell r="F3007">
            <v>2</v>
          </cell>
          <cell r="G3007">
            <v>4</v>
          </cell>
          <cell r="H3007">
            <v>6</v>
          </cell>
          <cell r="I3007">
            <v>37.779524000000002</v>
          </cell>
          <cell r="J3007">
            <v>-122.180843</v>
          </cell>
          <cell r="K3007" t="str">
            <v>OAKLAND</v>
          </cell>
          <cell r="L3007" t="str">
            <v>ALAMEDA</v>
          </cell>
          <cell r="M3007">
            <v>3</v>
          </cell>
        </row>
        <row r="3008">
          <cell r="A3008">
            <v>52286</v>
          </cell>
          <cell r="B3008" t="str">
            <v>WEEKDAY</v>
          </cell>
          <cell r="C3008">
            <v>4169</v>
          </cell>
          <cell r="D3008">
            <v>1018900</v>
          </cell>
          <cell r="E3008" t="str">
            <v>SEMINARY AV &amp; OUTLOOK AV</v>
          </cell>
          <cell r="F3008">
            <v>0</v>
          </cell>
          <cell r="G3008">
            <v>2</v>
          </cell>
          <cell r="H3008">
            <v>2</v>
          </cell>
          <cell r="I3008">
            <v>37.779446999999998</v>
          </cell>
          <cell r="J3008">
            <v>-122.18061299999999</v>
          </cell>
          <cell r="K3008" t="str">
            <v>OAKLAND</v>
          </cell>
          <cell r="L3008" t="str">
            <v>ALAMEDA</v>
          </cell>
          <cell r="M3008">
            <v>3</v>
          </cell>
        </row>
        <row r="3009">
          <cell r="A3009">
            <v>58548</v>
          </cell>
          <cell r="B3009" t="str">
            <v>WEEKDAY</v>
          </cell>
          <cell r="C3009">
            <v>2690</v>
          </cell>
          <cell r="D3009">
            <v>1018910</v>
          </cell>
          <cell r="E3009" t="str">
            <v>SEMINARY AV &amp; ROBERTS AV</v>
          </cell>
          <cell r="F3009">
            <v>5</v>
          </cell>
          <cell r="G3009">
            <v>5</v>
          </cell>
          <cell r="H3009">
            <v>10</v>
          </cell>
          <cell r="I3009">
            <v>37.773868999999998</v>
          </cell>
          <cell r="J3009">
            <v>-122.18724</v>
          </cell>
          <cell r="K3009" t="str">
            <v>OAKLAND</v>
          </cell>
          <cell r="L3009" t="str">
            <v>ALAMEDA</v>
          </cell>
          <cell r="M3009">
            <v>3</v>
          </cell>
        </row>
        <row r="3010">
          <cell r="A3010">
            <v>55789</v>
          </cell>
          <cell r="B3010" t="str">
            <v>WEEKDAY</v>
          </cell>
          <cell r="C3010">
            <v>2575</v>
          </cell>
          <cell r="D3010">
            <v>1018920</v>
          </cell>
          <cell r="E3010" t="str">
            <v>SEMINARY AV &amp; ROBERTS AV</v>
          </cell>
          <cell r="F3010">
            <v>3</v>
          </cell>
          <cell r="G3010">
            <v>8</v>
          </cell>
          <cell r="H3010">
            <v>11</v>
          </cell>
          <cell r="I3010">
            <v>37.773718000000002</v>
          </cell>
          <cell r="J3010">
            <v>-122.187236</v>
          </cell>
          <cell r="K3010" t="str">
            <v>OAKLAND</v>
          </cell>
          <cell r="L3010" t="str">
            <v>ALAMEDA</v>
          </cell>
          <cell r="M3010">
            <v>3</v>
          </cell>
        </row>
        <row r="3011">
          <cell r="A3011">
            <v>59969</v>
          </cell>
          <cell r="B3011" t="str">
            <v>WEEKDAY</v>
          </cell>
          <cell r="C3011">
            <v>1219</v>
          </cell>
          <cell r="D3011">
            <v>1018930</v>
          </cell>
          <cell r="E3011" t="str">
            <v>SEMINARY AV &amp; SEMINARY CT</v>
          </cell>
          <cell r="F3011">
            <v>20</v>
          </cell>
          <cell r="G3011">
            <v>16</v>
          </cell>
          <cell r="H3011">
            <v>36</v>
          </cell>
          <cell r="I3011">
            <v>37.769526999999997</v>
          </cell>
          <cell r="J3011">
            <v>-122.19335599999999</v>
          </cell>
          <cell r="K3011" t="str">
            <v>OAKLAND</v>
          </cell>
          <cell r="L3011" t="str">
            <v>ALAMEDA</v>
          </cell>
          <cell r="M3011">
            <v>3</v>
          </cell>
        </row>
        <row r="3012">
          <cell r="A3012">
            <v>55697</v>
          </cell>
          <cell r="B3012" t="str">
            <v>WEEKDAY</v>
          </cell>
          <cell r="C3012">
            <v>2731</v>
          </cell>
          <cell r="D3012">
            <v>1018940</v>
          </cell>
          <cell r="E3012" t="str">
            <v>SEMINARY AV &amp; TEVIS ST</v>
          </cell>
          <cell r="F3012">
            <v>7</v>
          </cell>
          <cell r="G3012">
            <v>2</v>
          </cell>
          <cell r="H3012">
            <v>10</v>
          </cell>
          <cell r="I3012">
            <v>37.762915</v>
          </cell>
          <cell r="J3012">
            <v>-122.20273400000001</v>
          </cell>
          <cell r="K3012" t="str">
            <v>OAKLAND</v>
          </cell>
          <cell r="L3012" t="str">
            <v>ALAMEDA</v>
          </cell>
          <cell r="M3012">
            <v>3</v>
          </cell>
        </row>
        <row r="3013">
          <cell r="A3013">
            <v>55641</v>
          </cell>
          <cell r="B3013" t="str">
            <v>WEEKDAY</v>
          </cell>
          <cell r="C3013">
            <v>2450</v>
          </cell>
          <cell r="D3013">
            <v>1018950</v>
          </cell>
          <cell r="E3013" t="str">
            <v>SEMINARY AV &amp; TEVIS ST</v>
          </cell>
          <cell r="F3013">
            <v>4</v>
          </cell>
          <cell r="G3013">
            <v>8</v>
          </cell>
          <cell r="H3013">
            <v>12</v>
          </cell>
          <cell r="I3013">
            <v>37.762751000000002</v>
          </cell>
          <cell r="J3013">
            <v>-122.202817</v>
          </cell>
          <cell r="K3013" t="str">
            <v>OAKLAND</v>
          </cell>
          <cell r="L3013" t="str">
            <v>ALAMEDA</v>
          </cell>
          <cell r="M3013">
            <v>3</v>
          </cell>
        </row>
        <row r="3014">
          <cell r="A3014">
            <v>57320</v>
          </cell>
          <cell r="B3014" t="str">
            <v>WEEKDAY</v>
          </cell>
          <cell r="C3014">
            <v>4693</v>
          </cell>
          <cell r="D3014">
            <v>1018980</v>
          </cell>
          <cell r="E3014" t="str">
            <v>SEQUOYAH RD &amp; HEAFEY RD</v>
          </cell>
          <cell r="F3014">
            <v>0</v>
          </cell>
          <cell r="G3014">
            <v>0</v>
          </cell>
          <cell r="H3014">
            <v>0</v>
          </cell>
          <cell r="I3014">
            <v>37.766134999999998</v>
          </cell>
          <cell r="J3014">
            <v>-122.137049</v>
          </cell>
          <cell r="K3014" t="str">
            <v>OAKLAND</v>
          </cell>
          <cell r="L3014" t="str">
            <v>ALAMEDA</v>
          </cell>
          <cell r="M3014">
            <v>3</v>
          </cell>
        </row>
        <row r="3015">
          <cell r="A3015">
            <v>57620</v>
          </cell>
          <cell r="B3015" t="str">
            <v>WEEKDAY</v>
          </cell>
          <cell r="C3015">
            <v>5005</v>
          </cell>
          <cell r="D3015">
            <v>1018990</v>
          </cell>
          <cell r="E3015" t="str">
            <v>SEQUOYAH RD &amp; KELLER AV</v>
          </cell>
          <cell r="F3015">
            <v>0</v>
          </cell>
          <cell r="G3015">
            <v>0</v>
          </cell>
          <cell r="H3015">
            <v>0</v>
          </cell>
          <cell r="I3015">
            <v>37.770172000000002</v>
          </cell>
          <cell r="J3015">
            <v>-122.13501100000001</v>
          </cell>
          <cell r="K3015" t="str">
            <v>OAKLAND</v>
          </cell>
          <cell r="L3015" t="str">
            <v>ALAMEDA</v>
          </cell>
          <cell r="M3015">
            <v>3</v>
          </cell>
        </row>
        <row r="3016">
          <cell r="A3016">
            <v>51840</v>
          </cell>
          <cell r="B3016" t="str">
            <v>WEEKDAY</v>
          </cell>
          <cell r="C3016">
            <v>4905</v>
          </cell>
          <cell r="D3016">
            <v>1019000</v>
          </cell>
          <cell r="E3016" t="str">
            <v>SEQUOYAH RD &amp; MENDENHALL RD</v>
          </cell>
          <cell r="F3016">
            <v>0</v>
          </cell>
          <cell r="G3016">
            <v>0</v>
          </cell>
          <cell r="H3016">
            <v>0</v>
          </cell>
          <cell r="I3016">
            <v>37.767740000000003</v>
          </cell>
          <cell r="J3016">
            <v>-122.13506</v>
          </cell>
          <cell r="K3016" t="str">
            <v>OAKLAND</v>
          </cell>
          <cell r="L3016" t="str">
            <v>ALAMEDA</v>
          </cell>
          <cell r="M3016">
            <v>3</v>
          </cell>
        </row>
        <row r="3017">
          <cell r="A3017">
            <v>52458</v>
          </cell>
          <cell r="B3017" t="str">
            <v>WEEKDAY</v>
          </cell>
          <cell r="C3017">
            <v>4922</v>
          </cell>
          <cell r="D3017">
            <v>1019010</v>
          </cell>
          <cell r="E3017" t="str">
            <v>SEQUOYAH RD &amp; MENDENHALL RD</v>
          </cell>
          <cell r="F3017">
            <v>0</v>
          </cell>
          <cell r="G3017">
            <v>0</v>
          </cell>
          <cell r="H3017">
            <v>0</v>
          </cell>
          <cell r="I3017">
            <v>37.767769999999999</v>
          </cell>
          <cell r="J3017">
            <v>-122.13493</v>
          </cell>
          <cell r="K3017" t="str">
            <v>OAKLAND</v>
          </cell>
          <cell r="L3017" t="str">
            <v>ALAMEDA</v>
          </cell>
          <cell r="M3017">
            <v>3</v>
          </cell>
        </row>
        <row r="3018">
          <cell r="A3018">
            <v>52480</v>
          </cell>
          <cell r="B3018" t="str">
            <v>WEEKDAY</v>
          </cell>
          <cell r="C3018">
            <v>4186</v>
          </cell>
          <cell r="D3018">
            <v>1019020</v>
          </cell>
          <cell r="E3018" t="str">
            <v>SEQUOYAH RD &amp; MOUNTAIN BLVD</v>
          </cell>
          <cell r="F3018">
            <v>0</v>
          </cell>
          <cell r="G3018">
            <v>2</v>
          </cell>
          <cell r="H3018">
            <v>2</v>
          </cell>
          <cell r="I3018">
            <v>37.760792000000002</v>
          </cell>
          <cell r="J3018">
            <v>-122.147716</v>
          </cell>
          <cell r="K3018" t="str">
            <v>OAKLAND</v>
          </cell>
          <cell r="L3018" t="str">
            <v>ALAMEDA</v>
          </cell>
          <cell r="M3018">
            <v>3</v>
          </cell>
        </row>
        <row r="3019">
          <cell r="A3019">
            <v>52840</v>
          </cell>
          <cell r="B3019" t="str">
            <v>WEEKDAY</v>
          </cell>
          <cell r="C3019">
            <v>4736</v>
          </cell>
          <cell r="D3019">
            <v>1019030</v>
          </cell>
          <cell r="E3019" t="str">
            <v>SEQUOYAH RD &amp; OAK HILL RD</v>
          </cell>
          <cell r="F3019">
            <v>0</v>
          </cell>
          <cell r="G3019">
            <v>0</v>
          </cell>
          <cell r="H3019">
            <v>0</v>
          </cell>
          <cell r="I3019">
            <v>37.762929</v>
          </cell>
          <cell r="J3019">
            <v>-122.141392</v>
          </cell>
          <cell r="K3019" t="str">
            <v>OAKLAND</v>
          </cell>
          <cell r="L3019" t="str">
            <v>ALAMEDA</v>
          </cell>
          <cell r="M3019">
            <v>3</v>
          </cell>
        </row>
        <row r="3020">
          <cell r="A3020">
            <v>53483</v>
          </cell>
          <cell r="B3020" t="str">
            <v>WEEKDAY</v>
          </cell>
          <cell r="C3020">
            <v>5005</v>
          </cell>
          <cell r="D3020">
            <v>1019040</v>
          </cell>
          <cell r="E3020" t="str">
            <v>SEQUOYAH RD &amp; OAK HILL RD</v>
          </cell>
          <cell r="F3020">
            <v>0</v>
          </cell>
          <cell r="G3020">
            <v>0</v>
          </cell>
          <cell r="H3020">
            <v>0</v>
          </cell>
          <cell r="I3020">
            <v>37.762819999999998</v>
          </cell>
          <cell r="J3020">
            <v>-122.14124</v>
          </cell>
          <cell r="K3020" t="str">
            <v>OAKLAND</v>
          </cell>
          <cell r="L3020" t="str">
            <v>ALAMEDA</v>
          </cell>
          <cell r="M3020">
            <v>3</v>
          </cell>
        </row>
        <row r="3021">
          <cell r="A3021">
            <v>53485</v>
          </cell>
          <cell r="B3021" t="str">
            <v>WEEKDAY</v>
          </cell>
          <cell r="C3021">
            <v>4080</v>
          </cell>
          <cell r="D3021">
            <v>1019050</v>
          </cell>
          <cell r="E3021" t="str">
            <v>SEQUOYAH RD &amp; SAGE RD</v>
          </cell>
          <cell r="F3021">
            <v>0</v>
          </cell>
          <cell r="G3021">
            <v>2</v>
          </cell>
          <cell r="H3021">
            <v>2</v>
          </cell>
          <cell r="I3021">
            <v>37.766365999999998</v>
          </cell>
          <cell r="J3021">
            <v>-122.13722</v>
          </cell>
          <cell r="K3021" t="str">
            <v>OAKLAND</v>
          </cell>
          <cell r="L3021" t="str">
            <v>ALAMEDA</v>
          </cell>
          <cell r="M3021">
            <v>3</v>
          </cell>
        </row>
        <row r="3022">
          <cell r="A3022">
            <v>53840</v>
          </cell>
          <cell r="B3022" t="str">
            <v>WEEKDAY</v>
          </cell>
          <cell r="C3022">
            <v>4517</v>
          </cell>
          <cell r="D3022">
            <v>1019060</v>
          </cell>
          <cell r="E3022" t="str">
            <v>SEQUOYAH RD &amp; TURNLEY AV</v>
          </cell>
          <cell r="F3022">
            <v>0</v>
          </cell>
          <cell r="G3022">
            <v>1</v>
          </cell>
          <cell r="H3022">
            <v>1</v>
          </cell>
          <cell r="I3022">
            <v>37.761665999999998</v>
          </cell>
          <cell r="J3022">
            <v>-122.144167</v>
          </cell>
          <cell r="K3022" t="str">
            <v>OAKLAND</v>
          </cell>
          <cell r="L3022" t="str">
            <v>ALAMEDA</v>
          </cell>
          <cell r="M3022">
            <v>3</v>
          </cell>
        </row>
        <row r="3023">
          <cell r="A3023">
            <v>54104</v>
          </cell>
          <cell r="B3023" t="str">
            <v>WEEKDAY</v>
          </cell>
          <cell r="C3023">
            <v>5005</v>
          </cell>
          <cell r="D3023">
            <v>1019070</v>
          </cell>
          <cell r="E3023" t="str">
            <v>SEQUOYAH RD &amp; TURNLEY AV</v>
          </cell>
          <cell r="F3023">
            <v>0</v>
          </cell>
          <cell r="G3023">
            <v>0</v>
          </cell>
          <cell r="H3023">
            <v>0</v>
          </cell>
          <cell r="I3023">
            <v>37.761539999999997</v>
          </cell>
          <cell r="J3023">
            <v>-122.14409000000001</v>
          </cell>
          <cell r="K3023" t="str">
            <v>OAKLAND</v>
          </cell>
          <cell r="L3023" t="str">
            <v>ALAMEDA</v>
          </cell>
          <cell r="M3023">
            <v>3</v>
          </cell>
        </row>
        <row r="3024">
          <cell r="A3024">
            <v>56334</v>
          </cell>
          <cell r="B3024" t="str">
            <v>WEEKDAY</v>
          </cell>
          <cell r="C3024">
            <v>4261</v>
          </cell>
          <cell r="D3024">
            <v>1019300</v>
          </cell>
          <cell r="E3024" t="str">
            <v>SHETLAND AV &amp; GOLF LINKS RD</v>
          </cell>
          <cell r="F3024">
            <v>0</v>
          </cell>
          <cell r="G3024">
            <v>2</v>
          </cell>
          <cell r="H3024">
            <v>2</v>
          </cell>
          <cell r="I3024">
            <v>37.751880999999997</v>
          </cell>
          <cell r="J3024">
            <v>-122.124662</v>
          </cell>
          <cell r="K3024" t="str">
            <v>OAKLAND</v>
          </cell>
          <cell r="L3024" t="str">
            <v>ALAMEDA</v>
          </cell>
          <cell r="M3024">
            <v>3</v>
          </cell>
        </row>
        <row r="3025">
          <cell r="A3025">
            <v>57630</v>
          </cell>
          <cell r="B3025" t="str">
            <v>WEEKDAY</v>
          </cell>
          <cell r="C3025">
            <v>3492</v>
          </cell>
          <cell r="D3025">
            <v>1019320</v>
          </cell>
          <cell r="E3025" t="str">
            <v>SKYLINE BLVD &amp; #13085</v>
          </cell>
          <cell r="F3025">
            <v>0</v>
          </cell>
          <cell r="G3025">
            <v>4</v>
          </cell>
          <cell r="H3025">
            <v>5</v>
          </cell>
          <cell r="I3025">
            <v>37.789869000000003</v>
          </cell>
          <cell r="J3025">
            <v>-122.15125999999999</v>
          </cell>
          <cell r="K3025" t="str">
            <v>OAKLAND</v>
          </cell>
          <cell r="L3025" t="str">
            <v>ALAMEDA</v>
          </cell>
          <cell r="M3025">
            <v>3</v>
          </cell>
        </row>
        <row r="3026">
          <cell r="A3026">
            <v>56468</v>
          </cell>
          <cell r="B3026" t="str">
            <v>WEEKDAY</v>
          </cell>
          <cell r="C3026">
            <v>5005</v>
          </cell>
          <cell r="D3026">
            <v>1019330</v>
          </cell>
          <cell r="E3026" t="str">
            <v>SKYLINE BLVD &amp; #13200</v>
          </cell>
          <cell r="F3026">
            <v>0</v>
          </cell>
          <cell r="G3026">
            <v>0</v>
          </cell>
          <cell r="H3026">
            <v>0</v>
          </cell>
          <cell r="I3026">
            <v>37.787109000000001</v>
          </cell>
          <cell r="J3026">
            <v>-122.149137</v>
          </cell>
          <cell r="K3026" t="str">
            <v>OAKLAND</v>
          </cell>
          <cell r="L3026" t="str">
            <v>ALAMEDA</v>
          </cell>
          <cell r="M3026">
            <v>3</v>
          </cell>
        </row>
        <row r="3027">
          <cell r="A3027">
            <v>56485</v>
          </cell>
          <cell r="B3027" t="str">
            <v>WEEKDAY</v>
          </cell>
          <cell r="C3027">
            <v>4905</v>
          </cell>
          <cell r="D3027">
            <v>1019340</v>
          </cell>
          <cell r="E3027" t="str">
            <v>SKYLINE BLVD &amp; #13499</v>
          </cell>
          <cell r="F3027">
            <v>0</v>
          </cell>
          <cell r="G3027">
            <v>0</v>
          </cell>
          <cell r="H3027">
            <v>0</v>
          </cell>
          <cell r="I3027">
            <v>37.785189000000003</v>
          </cell>
          <cell r="J3027">
            <v>-122.14355399999999</v>
          </cell>
          <cell r="K3027" t="str">
            <v>OAKLAND</v>
          </cell>
          <cell r="L3027" t="str">
            <v>ALAMEDA</v>
          </cell>
          <cell r="M3027">
            <v>3</v>
          </cell>
        </row>
        <row r="3028">
          <cell r="A3028">
            <v>56486</v>
          </cell>
          <cell r="B3028" t="str">
            <v>WEEKDAY</v>
          </cell>
          <cell r="C3028">
            <v>4924</v>
          </cell>
          <cell r="D3028">
            <v>1019350</v>
          </cell>
          <cell r="E3028" t="str">
            <v>SKYLINE BLVD &amp; #13500</v>
          </cell>
          <cell r="F3028">
            <v>0</v>
          </cell>
          <cell r="G3028">
            <v>0</v>
          </cell>
          <cell r="H3028">
            <v>0</v>
          </cell>
          <cell r="I3028">
            <v>37.785457000000001</v>
          </cell>
          <cell r="J3028">
            <v>-122.14369600000001</v>
          </cell>
          <cell r="K3028" t="str">
            <v>OAKLAND</v>
          </cell>
          <cell r="L3028" t="str">
            <v>ALAMEDA</v>
          </cell>
          <cell r="M3028">
            <v>3</v>
          </cell>
        </row>
        <row r="3029">
          <cell r="A3029">
            <v>56864</v>
          </cell>
          <cell r="B3029" t="str">
            <v>WEEKDAY</v>
          </cell>
          <cell r="C3029">
            <v>523</v>
          </cell>
          <cell r="D3029">
            <v>1019370</v>
          </cell>
          <cell r="E3029" t="str">
            <v>SKYLINE BLVD &amp; BACON RD</v>
          </cell>
          <cell r="F3029">
            <v>78</v>
          </cell>
          <cell r="G3029">
            <v>14</v>
          </cell>
          <cell r="H3029">
            <v>92</v>
          </cell>
          <cell r="I3029">
            <v>37.795335000000001</v>
          </cell>
          <cell r="J3029">
            <v>-122.160802</v>
          </cell>
          <cell r="K3029" t="str">
            <v>OAKLAND</v>
          </cell>
          <cell r="L3029" t="str">
            <v>ALAMEDA</v>
          </cell>
          <cell r="M3029">
            <v>3</v>
          </cell>
        </row>
        <row r="3030">
          <cell r="A3030">
            <v>54144</v>
          </cell>
          <cell r="B3030" t="str">
            <v>WEEKDAY</v>
          </cell>
          <cell r="C3030">
            <v>824</v>
          </cell>
          <cell r="D3030">
            <v>1019380</v>
          </cell>
          <cell r="E3030" t="str">
            <v>SKYLINE BLVD &amp; BALMORAL DR</v>
          </cell>
          <cell r="F3030">
            <v>46</v>
          </cell>
          <cell r="G3030">
            <v>8</v>
          </cell>
          <cell r="H3030">
            <v>53</v>
          </cell>
          <cell r="I3030">
            <v>37.797832</v>
          </cell>
          <cell r="J3030">
            <v>-122.16379999999999</v>
          </cell>
          <cell r="K3030" t="str">
            <v>OAKLAND</v>
          </cell>
          <cell r="L3030" t="str">
            <v>ALAMEDA</v>
          </cell>
          <cell r="M3030">
            <v>3</v>
          </cell>
        </row>
        <row r="3031">
          <cell r="A3031">
            <v>57766</v>
          </cell>
          <cell r="B3031" t="str">
            <v>WEEKDAY</v>
          </cell>
          <cell r="C3031">
            <v>533</v>
          </cell>
          <cell r="D3031">
            <v>1019390</v>
          </cell>
          <cell r="E3031" t="str">
            <v>SKYLINE BLVD &amp; BALMORAL DR</v>
          </cell>
          <cell r="F3031">
            <v>47</v>
          </cell>
          <cell r="G3031">
            <v>44</v>
          </cell>
          <cell r="H3031">
            <v>91</v>
          </cell>
          <cell r="I3031">
            <v>37.798124000000001</v>
          </cell>
          <cell r="J3031">
            <v>-122.16567499999999</v>
          </cell>
          <cell r="K3031" t="str">
            <v>OAKLAND</v>
          </cell>
          <cell r="L3031" t="str">
            <v>ALAMEDA</v>
          </cell>
          <cell r="M3031">
            <v>3</v>
          </cell>
        </row>
        <row r="3032">
          <cell r="A3032">
            <v>57487</v>
          </cell>
          <cell r="B3032" t="str">
            <v>WEEKDAY</v>
          </cell>
          <cell r="C3032">
            <v>4003</v>
          </cell>
          <cell r="D3032">
            <v>1019400</v>
          </cell>
          <cell r="E3032" t="str">
            <v>SKYLINE BLVD &amp; BRANDY ROCK W</v>
          </cell>
          <cell r="F3032">
            <v>2</v>
          </cell>
          <cell r="G3032">
            <v>0</v>
          </cell>
          <cell r="H3032">
            <v>2</v>
          </cell>
          <cell r="I3032">
            <v>37.7911</v>
          </cell>
          <cell r="J3032">
            <v>-122.151708</v>
          </cell>
          <cell r="K3032" t="str">
            <v>OAKLAND</v>
          </cell>
          <cell r="L3032" t="str">
            <v>ALAMEDA</v>
          </cell>
          <cell r="M3032">
            <v>3</v>
          </cell>
        </row>
        <row r="3033">
          <cell r="A3033">
            <v>58298</v>
          </cell>
          <cell r="B3033" t="str">
            <v>WEEKDAY</v>
          </cell>
          <cell r="C3033">
            <v>4281</v>
          </cell>
          <cell r="D3033">
            <v>1019470</v>
          </cell>
          <cell r="E3033" t="str">
            <v>SKYLINE BLVD &amp; CRESTMONT DR</v>
          </cell>
          <cell r="F3033">
            <v>1</v>
          </cell>
          <cell r="G3033">
            <v>1</v>
          </cell>
          <cell r="H3033">
            <v>2</v>
          </cell>
          <cell r="I3033">
            <v>37.803189000000003</v>
          </cell>
          <cell r="J3033">
            <v>-122.17711</v>
          </cell>
          <cell r="K3033" t="str">
            <v>OAKLAND</v>
          </cell>
          <cell r="L3033" t="str">
            <v>ALAMEDA</v>
          </cell>
          <cell r="M3033">
            <v>3</v>
          </cell>
        </row>
        <row r="3034">
          <cell r="A3034">
            <v>58398</v>
          </cell>
          <cell r="B3034" t="str">
            <v>WEEKDAY</v>
          </cell>
          <cell r="C3034">
            <v>3046</v>
          </cell>
          <cell r="D3034">
            <v>1019480</v>
          </cell>
          <cell r="E3034" t="str">
            <v>SKYLINE BLVD &amp; CRESTMONT DR</v>
          </cell>
          <cell r="F3034">
            <v>1</v>
          </cell>
          <cell r="G3034">
            <v>6</v>
          </cell>
          <cell r="H3034">
            <v>7</v>
          </cell>
          <cell r="I3034">
            <v>37.803021000000001</v>
          </cell>
          <cell r="J3034">
            <v>-122.17734299999999</v>
          </cell>
          <cell r="K3034" t="str">
            <v>OAKLAND</v>
          </cell>
          <cell r="L3034" t="str">
            <v>ALAMEDA</v>
          </cell>
          <cell r="M3034">
            <v>3</v>
          </cell>
        </row>
        <row r="3035">
          <cell r="A3035">
            <v>58420</v>
          </cell>
          <cell r="B3035" t="str">
            <v>WEEKDAY</v>
          </cell>
          <cell r="C3035">
            <v>4865</v>
          </cell>
          <cell r="D3035">
            <v>1019490</v>
          </cell>
          <cell r="E3035" t="str">
            <v>SKYLINE BLVD &amp; GRAHAM PL</v>
          </cell>
          <cell r="F3035">
            <v>0</v>
          </cell>
          <cell r="G3035">
            <v>0</v>
          </cell>
          <cell r="H3035">
            <v>0</v>
          </cell>
          <cell r="I3035">
            <v>37.786600999999997</v>
          </cell>
          <cell r="J3035">
            <v>-122.14891799999999</v>
          </cell>
          <cell r="K3035" t="str">
            <v>OAKLAND</v>
          </cell>
          <cell r="L3035" t="str">
            <v>ALAMEDA</v>
          </cell>
          <cell r="M3035">
            <v>3</v>
          </cell>
        </row>
        <row r="3036">
          <cell r="A3036">
            <v>58451</v>
          </cell>
          <cell r="B3036" t="str">
            <v>WEEKDAY</v>
          </cell>
          <cell r="C3036">
            <v>2748</v>
          </cell>
          <cell r="D3036">
            <v>1019510</v>
          </cell>
          <cell r="E3036" t="str">
            <v>SKYLINE BLVD &amp; KIMBERLIN HEI</v>
          </cell>
          <cell r="F3036">
            <v>1</v>
          </cell>
          <cell r="G3036">
            <v>9</v>
          </cell>
          <cell r="H3036">
            <v>9</v>
          </cell>
          <cell r="I3036">
            <v>37.800972999999999</v>
          </cell>
          <cell r="J3036">
            <v>-122.175094</v>
          </cell>
          <cell r="K3036" t="str">
            <v>OAKLAND</v>
          </cell>
          <cell r="L3036" t="str">
            <v>ALAMEDA</v>
          </cell>
          <cell r="M3036">
            <v>3</v>
          </cell>
        </row>
        <row r="3037">
          <cell r="A3037">
            <v>58452</v>
          </cell>
          <cell r="B3037" t="str">
            <v>WEEKDAY</v>
          </cell>
          <cell r="C3037">
            <v>5005</v>
          </cell>
          <cell r="D3037">
            <v>1019520</v>
          </cell>
          <cell r="E3037" t="str">
            <v>SKYLINE BLVD &amp; LEXFORD PL</v>
          </cell>
          <cell r="F3037">
            <v>0</v>
          </cell>
          <cell r="G3037">
            <v>0</v>
          </cell>
          <cell r="H3037">
            <v>0</v>
          </cell>
          <cell r="I3037">
            <v>37.786050000000003</v>
          </cell>
          <cell r="J3037">
            <v>-122.146719</v>
          </cell>
          <cell r="K3037" t="str">
            <v>OAKLAND</v>
          </cell>
          <cell r="L3037" t="str">
            <v>ALAMEDA</v>
          </cell>
          <cell r="M3037">
            <v>3</v>
          </cell>
        </row>
        <row r="3038">
          <cell r="A3038">
            <v>54403</v>
          </cell>
          <cell r="B3038" t="str">
            <v>WEEKDAY</v>
          </cell>
          <cell r="C3038">
            <v>5005</v>
          </cell>
          <cell r="D3038">
            <v>1019530</v>
          </cell>
          <cell r="E3038" t="str">
            <v>SKYLINE BLVD &amp; PARKRIDGE DR</v>
          </cell>
          <cell r="F3038">
            <v>0</v>
          </cell>
          <cell r="G3038">
            <v>0</v>
          </cell>
          <cell r="H3038">
            <v>0</v>
          </cell>
          <cell r="I3038">
            <v>37.789509000000002</v>
          </cell>
          <cell r="J3038">
            <v>-122.15002200000001</v>
          </cell>
          <cell r="K3038" t="str">
            <v>OAKLAND</v>
          </cell>
          <cell r="L3038" t="str">
            <v>ALAMEDA</v>
          </cell>
          <cell r="M3038">
            <v>3</v>
          </cell>
        </row>
        <row r="3039">
          <cell r="A3039">
            <v>58453</v>
          </cell>
          <cell r="B3039" t="str">
            <v>WEEKDAY</v>
          </cell>
          <cell r="C3039">
            <v>421</v>
          </cell>
          <cell r="D3039">
            <v>1019540</v>
          </cell>
          <cell r="E3039" t="str">
            <v>SKYLINE BLVD &amp; REDWOOD RD</v>
          </cell>
          <cell r="F3039">
            <v>101</v>
          </cell>
          <cell r="G3039">
            <v>14</v>
          </cell>
          <cell r="H3039">
            <v>114</v>
          </cell>
          <cell r="I3039">
            <v>37.799672999999999</v>
          </cell>
          <cell r="J3039">
            <v>-122.171612</v>
          </cell>
          <cell r="K3039" t="str">
            <v>OAKLAND</v>
          </cell>
          <cell r="L3039" t="str">
            <v>ALAMEDA</v>
          </cell>
          <cell r="M3039">
            <v>3</v>
          </cell>
        </row>
        <row r="3040">
          <cell r="A3040">
            <v>56560</v>
          </cell>
          <cell r="B3040" t="str">
            <v>WEEKDAY</v>
          </cell>
          <cell r="C3040">
            <v>4680</v>
          </cell>
          <cell r="D3040">
            <v>1019550</v>
          </cell>
          <cell r="E3040" t="str">
            <v>SKYLINE BLVD &amp; REDWOOD RD</v>
          </cell>
          <cell r="F3040">
            <v>0</v>
          </cell>
          <cell r="G3040">
            <v>0</v>
          </cell>
          <cell r="H3040">
            <v>0</v>
          </cell>
          <cell r="I3040">
            <v>37.798596000000003</v>
          </cell>
          <cell r="J3040">
            <v>-122.16963800000001</v>
          </cell>
          <cell r="K3040" t="str">
            <v>OAKLAND</v>
          </cell>
          <cell r="L3040" t="str">
            <v>ALAMEDA</v>
          </cell>
          <cell r="M3040">
            <v>3</v>
          </cell>
        </row>
        <row r="3041">
          <cell r="A3041">
            <v>58459</v>
          </cell>
          <cell r="B3041" t="str">
            <v>WEEKDAY</v>
          </cell>
          <cell r="C3041">
            <v>3563</v>
          </cell>
          <cell r="D3041">
            <v>1019560</v>
          </cell>
          <cell r="E3041" t="str">
            <v>SKYLINE BLVD &amp; RISHELL RD</v>
          </cell>
          <cell r="F3041">
            <v>1</v>
          </cell>
          <cell r="G3041">
            <v>4</v>
          </cell>
          <cell r="H3041">
            <v>4</v>
          </cell>
          <cell r="I3041">
            <v>37.799455999999999</v>
          </cell>
          <cell r="J3041">
            <v>-122.172127</v>
          </cell>
          <cell r="K3041" t="str">
            <v>OAKLAND</v>
          </cell>
          <cell r="L3041" t="str">
            <v>ALAMEDA</v>
          </cell>
          <cell r="M3041">
            <v>3</v>
          </cell>
        </row>
        <row r="3042">
          <cell r="A3042">
            <v>58460</v>
          </cell>
          <cell r="B3042" t="str">
            <v>WEEKDAY</v>
          </cell>
          <cell r="C3042">
            <v>4896</v>
          </cell>
          <cell r="D3042">
            <v>1019580</v>
          </cell>
          <cell r="E3042" t="str">
            <v>SKYLINE BLVD &amp; SKYWAY LN</v>
          </cell>
          <cell r="F3042">
            <v>0</v>
          </cell>
          <cell r="G3042">
            <v>0</v>
          </cell>
          <cell r="H3042">
            <v>0</v>
          </cell>
          <cell r="I3042">
            <v>37.783487999999998</v>
          </cell>
          <cell r="J3042">
            <v>-122.141854</v>
          </cell>
          <cell r="K3042" t="str">
            <v>OAKLAND</v>
          </cell>
          <cell r="L3042" t="str">
            <v>ALAMEDA</v>
          </cell>
          <cell r="M3042">
            <v>3</v>
          </cell>
        </row>
        <row r="3043">
          <cell r="A3043">
            <v>58490</v>
          </cell>
          <cell r="B3043" t="str">
            <v>WEEKDAY</v>
          </cell>
          <cell r="C3043">
            <v>4087</v>
          </cell>
          <cell r="D3043">
            <v>1019590</v>
          </cell>
          <cell r="E3043" t="str">
            <v>SKYLINE BLVD &amp; STANTONVILLE</v>
          </cell>
          <cell r="F3043">
            <v>2</v>
          </cell>
          <cell r="G3043">
            <v>0</v>
          </cell>
          <cell r="H3043">
            <v>2</v>
          </cell>
          <cell r="I3043">
            <v>37.801462999999998</v>
          </cell>
          <cell r="J3043">
            <v>-122.17495599999999</v>
          </cell>
          <cell r="K3043" t="str">
            <v>OAKLAND</v>
          </cell>
          <cell r="L3043" t="str">
            <v>ALAMEDA</v>
          </cell>
          <cell r="M3043">
            <v>3</v>
          </cell>
        </row>
        <row r="3044">
          <cell r="A3044">
            <v>52225</v>
          </cell>
          <cell r="B3044" t="str">
            <v>WEEKDAY</v>
          </cell>
          <cell r="C3044">
            <v>11</v>
          </cell>
          <cell r="D3044">
            <v>1019605</v>
          </cell>
          <cell r="E3044" t="str">
            <v>SKYLINE HIGH SCHOOL</v>
          </cell>
          <cell r="F3044">
            <v>719</v>
          </cell>
          <cell r="G3044">
            <v>187</v>
          </cell>
          <cell r="H3044">
            <v>906</v>
          </cell>
          <cell r="I3044">
            <v>37.798392</v>
          </cell>
          <cell r="J3044">
            <v>-122.16292199999999</v>
          </cell>
          <cell r="K3044" t="str">
            <v>OAKLAND</v>
          </cell>
          <cell r="L3044" t="str">
            <v>ALAMEDA</v>
          </cell>
          <cell r="M3044">
            <v>3</v>
          </cell>
        </row>
        <row r="3045">
          <cell r="A3045">
            <v>52668</v>
          </cell>
          <cell r="B3045" t="str">
            <v>WEEKDAY</v>
          </cell>
          <cell r="C3045">
            <v>3916</v>
          </cell>
          <cell r="D3045">
            <v>1019830</v>
          </cell>
          <cell r="E3045" t="str">
            <v>SPENCER ST &amp; 73RD AV</v>
          </cell>
          <cell r="F3045">
            <v>2</v>
          </cell>
          <cell r="G3045">
            <v>1</v>
          </cell>
          <cell r="H3045">
            <v>3</v>
          </cell>
          <cell r="I3045">
            <v>37.755822999999999</v>
          </cell>
          <cell r="J3045">
            <v>-122.19260300000001</v>
          </cell>
          <cell r="K3045" t="str">
            <v>OAKLAND</v>
          </cell>
          <cell r="L3045" t="str">
            <v>ALAMEDA</v>
          </cell>
          <cell r="M3045">
            <v>3</v>
          </cell>
        </row>
        <row r="3046">
          <cell r="A3046">
            <v>58280</v>
          </cell>
          <cell r="B3046" t="str">
            <v>WEEKDAY</v>
          </cell>
          <cell r="C3046">
            <v>5005</v>
          </cell>
          <cell r="D3046">
            <v>1019930</v>
          </cell>
          <cell r="E3046" t="str">
            <v>SUNKIST DR &amp; EDWARDS AV</v>
          </cell>
          <cell r="F3046">
            <v>0</v>
          </cell>
          <cell r="G3046">
            <v>0</v>
          </cell>
          <cell r="H3046">
            <v>0</v>
          </cell>
          <cell r="I3046">
            <v>37.774039000000002</v>
          </cell>
          <cell r="J3046">
            <v>-122.168004</v>
          </cell>
          <cell r="K3046" t="str">
            <v>OAKLAND</v>
          </cell>
          <cell r="L3046" t="str">
            <v>ALAMEDA</v>
          </cell>
          <cell r="M3046">
            <v>3</v>
          </cell>
        </row>
        <row r="3047">
          <cell r="A3047">
            <v>56854</v>
          </cell>
          <cell r="B3047" t="str">
            <v>WEEKDAY</v>
          </cell>
          <cell r="C3047">
            <v>4871</v>
          </cell>
          <cell r="D3047">
            <v>1020640</v>
          </cell>
          <cell r="E3047" t="str">
            <v>TOMPKINS AV &amp; BUELL ST</v>
          </cell>
          <cell r="F3047">
            <v>0</v>
          </cell>
          <cell r="G3047">
            <v>0</v>
          </cell>
          <cell r="H3047">
            <v>0</v>
          </cell>
          <cell r="I3047">
            <v>37.787177</v>
          </cell>
          <cell r="J3047">
            <v>-122.18559399999999</v>
          </cell>
          <cell r="K3047" t="str">
            <v>OAKLAND</v>
          </cell>
          <cell r="L3047" t="str">
            <v>ALAMEDA</v>
          </cell>
          <cell r="M3047">
            <v>3</v>
          </cell>
        </row>
        <row r="3048">
          <cell r="A3048">
            <v>51452</v>
          </cell>
          <cell r="B3048" t="str">
            <v>WEEKDAY</v>
          </cell>
          <cell r="C3048">
            <v>3978</v>
          </cell>
          <cell r="D3048">
            <v>1020650</v>
          </cell>
          <cell r="E3048" t="str">
            <v>TOMPKINS AV &amp; CARSON ST</v>
          </cell>
          <cell r="F3048">
            <v>0</v>
          </cell>
          <cell r="G3048">
            <v>3</v>
          </cell>
          <cell r="H3048">
            <v>3</v>
          </cell>
          <cell r="I3048">
            <v>37.789653999999999</v>
          </cell>
          <cell r="J3048">
            <v>-122.186001</v>
          </cell>
          <cell r="K3048" t="str">
            <v>OAKLAND</v>
          </cell>
          <cell r="L3048" t="str">
            <v>ALAMEDA</v>
          </cell>
          <cell r="M3048">
            <v>3</v>
          </cell>
        </row>
        <row r="3049">
          <cell r="A3049">
            <v>51453</v>
          </cell>
          <cell r="B3049" t="str">
            <v>WEEKDAY</v>
          </cell>
          <cell r="C3049">
            <v>4494</v>
          </cell>
          <cell r="D3049">
            <v>1020660</v>
          </cell>
          <cell r="E3049" t="str">
            <v>TOMPKINS AV &amp; CARSON ST</v>
          </cell>
          <cell r="F3049">
            <v>1</v>
          </cell>
          <cell r="G3049">
            <v>0</v>
          </cell>
          <cell r="H3049">
            <v>1</v>
          </cell>
          <cell r="I3049">
            <v>37.789785000000002</v>
          </cell>
          <cell r="J3049">
            <v>-122.186212</v>
          </cell>
          <cell r="K3049" t="str">
            <v>OAKLAND</v>
          </cell>
          <cell r="L3049" t="str">
            <v>ALAMEDA</v>
          </cell>
          <cell r="M3049">
            <v>3</v>
          </cell>
        </row>
        <row r="3050">
          <cell r="A3050">
            <v>51459</v>
          </cell>
          <cell r="B3050" t="str">
            <v>WEEKDAY</v>
          </cell>
          <cell r="C3050">
            <v>4255</v>
          </cell>
          <cell r="D3050">
            <v>1020670</v>
          </cell>
          <cell r="E3050" t="str">
            <v>TOMPKINS AV &amp; DAISY ST</v>
          </cell>
          <cell r="F3050">
            <v>1</v>
          </cell>
          <cell r="G3050">
            <v>1</v>
          </cell>
          <cell r="H3050">
            <v>2</v>
          </cell>
          <cell r="I3050">
            <v>37.784793999999998</v>
          </cell>
          <cell r="J3050">
            <v>-122.18513799999999</v>
          </cell>
          <cell r="K3050" t="str">
            <v>OAKLAND</v>
          </cell>
          <cell r="L3050" t="str">
            <v>ALAMEDA</v>
          </cell>
          <cell r="M3050">
            <v>3</v>
          </cell>
        </row>
        <row r="3051">
          <cell r="A3051">
            <v>58343</v>
          </cell>
          <cell r="B3051" t="str">
            <v>WEEKDAY</v>
          </cell>
          <cell r="C3051">
            <v>4777</v>
          </cell>
          <cell r="D3051">
            <v>1020680</v>
          </cell>
          <cell r="E3051" t="str">
            <v>TOMPKINS AV &amp; DAISY ST</v>
          </cell>
          <cell r="F3051">
            <v>0</v>
          </cell>
          <cell r="G3051">
            <v>0</v>
          </cell>
          <cell r="H3051">
            <v>0</v>
          </cell>
          <cell r="I3051">
            <v>37.785198999999999</v>
          </cell>
          <cell r="J3051">
            <v>-122.185317</v>
          </cell>
          <cell r="K3051" t="str">
            <v>OAKLAND</v>
          </cell>
          <cell r="L3051" t="str">
            <v>ALAMEDA</v>
          </cell>
          <cell r="M3051">
            <v>3</v>
          </cell>
        </row>
        <row r="3052">
          <cell r="A3052">
            <v>51460</v>
          </cell>
          <cell r="B3052" t="str">
            <v>WEEKDAY</v>
          </cell>
          <cell r="C3052">
            <v>4666</v>
          </cell>
          <cell r="D3052">
            <v>1020690</v>
          </cell>
          <cell r="E3052" t="str">
            <v>TOMPKINS AV &amp; ENOS AV</v>
          </cell>
          <cell r="F3052">
            <v>1</v>
          </cell>
          <cell r="G3052">
            <v>0</v>
          </cell>
          <cell r="H3052">
            <v>1</v>
          </cell>
          <cell r="I3052">
            <v>37.788595000000001</v>
          </cell>
          <cell r="J3052">
            <v>-122.185875</v>
          </cell>
          <cell r="K3052" t="str">
            <v>OAKLAND</v>
          </cell>
          <cell r="L3052" t="str">
            <v>ALAMEDA</v>
          </cell>
          <cell r="M3052">
            <v>3</v>
          </cell>
        </row>
        <row r="3053">
          <cell r="A3053">
            <v>51490</v>
          </cell>
          <cell r="B3053" t="str">
            <v>WEEKDAY</v>
          </cell>
          <cell r="C3053">
            <v>4810</v>
          </cell>
          <cell r="D3053">
            <v>1020700</v>
          </cell>
          <cell r="E3053" t="str">
            <v>TOMPKINS AV &amp; ENOS AV</v>
          </cell>
          <cell r="F3053">
            <v>0</v>
          </cell>
          <cell r="G3053">
            <v>0</v>
          </cell>
          <cell r="H3053">
            <v>0</v>
          </cell>
          <cell r="I3053">
            <v>37.78857</v>
          </cell>
          <cell r="J3053">
            <v>-122.185751</v>
          </cell>
          <cell r="K3053" t="str">
            <v>OAKLAND</v>
          </cell>
          <cell r="L3053" t="str">
            <v>ALAMEDA</v>
          </cell>
          <cell r="M3053">
            <v>3</v>
          </cell>
        </row>
        <row r="3054">
          <cell r="A3054">
            <v>51564</v>
          </cell>
          <cell r="B3054" t="str">
            <v>WEEKDAY</v>
          </cell>
          <cell r="C3054">
            <v>4793</v>
          </cell>
          <cell r="D3054">
            <v>1020710</v>
          </cell>
          <cell r="E3054" t="str">
            <v>TOMPKINS AV &amp; WILKIE ST</v>
          </cell>
          <cell r="F3054">
            <v>0</v>
          </cell>
          <cell r="G3054">
            <v>0</v>
          </cell>
          <cell r="H3054">
            <v>0</v>
          </cell>
          <cell r="I3054">
            <v>37.786903000000002</v>
          </cell>
          <cell r="J3054">
            <v>-122.185402</v>
          </cell>
          <cell r="K3054" t="str">
            <v>OAKLAND</v>
          </cell>
          <cell r="L3054" t="str">
            <v>ALAMEDA</v>
          </cell>
          <cell r="M3054">
            <v>3</v>
          </cell>
        </row>
        <row r="3055">
          <cell r="A3055">
            <v>55334</v>
          </cell>
          <cell r="B3055" t="str">
            <v>WEEKDAY</v>
          </cell>
          <cell r="C3055">
            <v>464</v>
          </cell>
          <cell r="D3055">
            <v>1020720</v>
          </cell>
          <cell r="E3055" t="str">
            <v>TOPANGA DR &amp; CAPISTRANO DR</v>
          </cell>
          <cell r="F3055">
            <v>54</v>
          </cell>
          <cell r="G3055">
            <v>50</v>
          </cell>
          <cell r="H3055">
            <v>104</v>
          </cell>
          <cell r="I3055">
            <v>37.728259999999999</v>
          </cell>
          <cell r="J3055">
            <v>-122.179039</v>
          </cell>
          <cell r="K3055" t="str">
            <v>OAKLAND</v>
          </cell>
          <cell r="L3055" t="str">
            <v>ALAMEDA</v>
          </cell>
          <cell r="M3055">
            <v>3</v>
          </cell>
        </row>
        <row r="3056">
          <cell r="A3056">
            <v>55008</v>
          </cell>
          <cell r="B3056" t="str">
            <v>WEEKDAY</v>
          </cell>
          <cell r="C3056">
            <v>371</v>
          </cell>
          <cell r="D3056">
            <v>1030410</v>
          </cell>
          <cell r="E3056" t="str">
            <v>MACARTHUR BLVD &amp; HIGH ST</v>
          </cell>
          <cell r="F3056">
            <v>36</v>
          </cell>
          <cell r="G3056">
            <v>89</v>
          </cell>
          <cell r="H3056">
            <v>125</v>
          </cell>
          <cell r="I3056">
            <v>37.787008999999998</v>
          </cell>
          <cell r="J3056">
            <v>-122.194621</v>
          </cell>
          <cell r="K3056" t="str">
            <v>OAKLAND</v>
          </cell>
          <cell r="L3056" t="str">
            <v>ALAMEDA</v>
          </cell>
          <cell r="M3056">
            <v>3</v>
          </cell>
        </row>
        <row r="3057">
          <cell r="A3057">
            <v>51991</v>
          </cell>
          <cell r="B3057" t="str">
            <v>WEEKDAY</v>
          </cell>
          <cell r="C3057">
            <v>641</v>
          </cell>
          <cell r="D3057">
            <v>1030420</v>
          </cell>
          <cell r="E3057" t="str">
            <v>MACARTHUR BLVD &amp; PIERSON ST.</v>
          </cell>
          <cell r="F3057">
            <v>15</v>
          </cell>
          <cell r="G3057">
            <v>58</v>
          </cell>
          <cell r="H3057">
            <v>73</v>
          </cell>
          <cell r="I3057">
            <v>37.782553999999998</v>
          </cell>
          <cell r="J3057">
            <v>-122.18801999999999</v>
          </cell>
          <cell r="K3057" t="str">
            <v>OAKLAND</v>
          </cell>
          <cell r="L3057" t="str">
            <v>ALAMEDA</v>
          </cell>
          <cell r="M3057">
            <v>3</v>
          </cell>
        </row>
        <row r="3058">
          <cell r="A3058">
            <v>52022</v>
          </cell>
          <cell r="B3058" t="str">
            <v>WEEKDAY</v>
          </cell>
          <cell r="C3058">
            <v>984</v>
          </cell>
          <cell r="D3058">
            <v>1030520</v>
          </cell>
          <cell r="E3058" t="str">
            <v>MACARTHUR BLVD &amp; 90TH AV</v>
          </cell>
          <cell r="F3058">
            <v>14</v>
          </cell>
          <cell r="G3058">
            <v>31</v>
          </cell>
          <cell r="H3058">
            <v>44</v>
          </cell>
          <cell r="I3058">
            <v>37.755263999999997</v>
          </cell>
          <cell r="J3058">
            <v>-122.16131799999999</v>
          </cell>
          <cell r="K3058" t="str">
            <v>OAKLAND</v>
          </cell>
          <cell r="L3058" t="str">
            <v>ALAMEDA</v>
          </cell>
          <cell r="M3058">
            <v>3</v>
          </cell>
        </row>
        <row r="3059">
          <cell r="A3059">
            <v>55694</v>
          </cell>
          <cell r="B3059" t="str">
            <v>WEEKDAY</v>
          </cell>
          <cell r="C3059">
            <v>4171</v>
          </cell>
          <cell r="D3059">
            <v>1030610</v>
          </cell>
          <cell r="E3059" t="str">
            <v>MACARTHUR BLVD &amp; FOOTHILL BL</v>
          </cell>
          <cell r="F3059">
            <v>0</v>
          </cell>
          <cell r="G3059">
            <v>2</v>
          </cell>
          <cell r="H3059">
            <v>2</v>
          </cell>
          <cell r="I3059">
            <v>37.769399999999997</v>
          </cell>
          <cell r="J3059">
            <v>-122.17273900000001</v>
          </cell>
          <cell r="K3059" t="str">
            <v>OAKLAND</v>
          </cell>
          <cell r="L3059" t="str">
            <v>ALAMEDA</v>
          </cell>
          <cell r="M3059">
            <v>3</v>
          </cell>
        </row>
        <row r="3060">
          <cell r="A3060">
            <v>57875</v>
          </cell>
          <cell r="B3060" t="str">
            <v>WEEKDAY</v>
          </cell>
          <cell r="C3060">
            <v>711</v>
          </cell>
          <cell r="D3060">
            <v>1030920</v>
          </cell>
          <cell r="E3060" t="str">
            <v>MACARTHUR BLVD &amp; MILLSBRAE A</v>
          </cell>
          <cell r="F3060">
            <v>11</v>
          </cell>
          <cell r="G3060">
            <v>53</v>
          </cell>
          <cell r="H3060">
            <v>64</v>
          </cell>
          <cell r="I3060">
            <v>37.775832000000001</v>
          </cell>
          <cell r="J3060">
            <v>-122.186083</v>
          </cell>
          <cell r="K3060" t="str">
            <v>OAKLAND</v>
          </cell>
          <cell r="L3060" t="str">
            <v>ALAMEDA</v>
          </cell>
          <cell r="M3060">
            <v>3</v>
          </cell>
        </row>
        <row r="3061">
          <cell r="A3061">
            <v>53746</v>
          </cell>
          <cell r="B3061" t="str">
            <v>WEEKDAY</v>
          </cell>
          <cell r="C3061">
            <v>1321</v>
          </cell>
          <cell r="D3061">
            <v>1031000</v>
          </cell>
          <cell r="E3061" t="str">
            <v>SAN LEANDRO ST &amp; COLISEUM BA</v>
          </cell>
          <cell r="F3061">
            <v>0</v>
          </cell>
          <cell r="G3061">
            <v>32</v>
          </cell>
          <cell r="H3061">
            <v>32</v>
          </cell>
          <cell r="I3061">
            <v>37.753793000000002</v>
          </cell>
          <cell r="J3061">
            <v>-122.197367</v>
          </cell>
          <cell r="K3061" t="str">
            <v>OAKLAND</v>
          </cell>
          <cell r="L3061" t="str">
            <v>ALAMEDA</v>
          </cell>
          <cell r="M3061">
            <v>3</v>
          </cell>
        </row>
        <row r="3062">
          <cell r="A3062">
            <v>55552</v>
          </cell>
          <cell r="B3062" t="str">
            <v>WEEKDAY</v>
          </cell>
          <cell r="C3062">
            <v>27</v>
          </cell>
          <cell r="D3062">
            <v>1031010</v>
          </cell>
          <cell r="E3062" t="str">
            <v>SAN LEANDRO ST &amp; COLISEUM BA</v>
          </cell>
          <cell r="F3062">
            <v>279</v>
          </cell>
          <cell r="G3062">
            <v>281</v>
          </cell>
          <cell r="H3062">
            <v>559</v>
          </cell>
          <cell r="I3062">
            <v>37.753529</v>
          </cell>
          <cell r="J3062">
            <v>-122.19721800000001</v>
          </cell>
          <cell r="K3062" t="str">
            <v>OAKLAND</v>
          </cell>
          <cell r="L3062" t="str">
            <v>ALAMEDA</v>
          </cell>
          <cell r="M3062">
            <v>3</v>
          </cell>
        </row>
        <row r="3063">
          <cell r="A3063">
            <v>59599</v>
          </cell>
          <cell r="B3063" t="str">
            <v>WEEKDAY</v>
          </cell>
          <cell r="C3063">
            <v>128</v>
          </cell>
          <cell r="D3063">
            <v>1031020</v>
          </cell>
          <cell r="E3063" t="str">
            <v>SAN LEANDRO ST &amp; COLISEUM BA</v>
          </cell>
          <cell r="F3063">
            <v>158</v>
          </cell>
          <cell r="G3063">
            <v>120</v>
          </cell>
          <cell r="H3063">
            <v>278</v>
          </cell>
          <cell r="I3063">
            <v>37.753824000000002</v>
          </cell>
          <cell r="J3063">
            <v>-122.19731899999999</v>
          </cell>
          <cell r="K3063" t="str">
            <v>OAKLAND</v>
          </cell>
          <cell r="L3063" t="str">
            <v>ALAMEDA</v>
          </cell>
          <cell r="M3063">
            <v>3</v>
          </cell>
        </row>
        <row r="3064">
          <cell r="A3064">
            <v>58233</v>
          </cell>
          <cell r="B3064" t="str">
            <v>WEEKDAY</v>
          </cell>
          <cell r="C3064">
            <v>3846</v>
          </cell>
          <cell r="D3064">
            <v>1031120</v>
          </cell>
          <cell r="E3064" t="str">
            <v>MONTE VISTA DRIVEWAY &amp; LEONA</v>
          </cell>
          <cell r="F3064">
            <v>3</v>
          </cell>
          <cell r="G3064">
            <v>0</v>
          </cell>
          <cell r="H3064">
            <v>3</v>
          </cell>
          <cell r="I3064">
            <v>37.777470000000001</v>
          </cell>
          <cell r="J3064">
            <v>-122.163291</v>
          </cell>
          <cell r="K3064" t="str">
            <v>OAKLAND</v>
          </cell>
          <cell r="L3064" t="str">
            <v>ALAMEDA</v>
          </cell>
          <cell r="M3064">
            <v>3</v>
          </cell>
        </row>
        <row r="3065">
          <cell r="A3065">
            <v>57041</v>
          </cell>
          <cell r="B3065" t="str">
            <v>WEEKDAY</v>
          </cell>
          <cell r="C3065">
            <v>1488</v>
          </cell>
          <cell r="D3065">
            <v>1031210</v>
          </cell>
          <cell r="E3065" t="str">
            <v>MACARTHUR BLVD &amp; FOOTHILL BL</v>
          </cell>
          <cell r="F3065">
            <v>24</v>
          </cell>
          <cell r="G3065">
            <v>3</v>
          </cell>
          <cell r="H3065">
            <v>28</v>
          </cell>
          <cell r="I3065">
            <v>37.744694000000003</v>
          </cell>
          <cell r="J3065">
            <v>-122.154217</v>
          </cell>
          <cell r="K3065" t="str">
            <v>OAKLAND</v>
          </cell>
          <cell r="L3065" t="str">
            <v>ALAMEDA</v>
          </cell>
          <cell r="M3065">
            <v>3</v>
          </cell>
        </row>
        <row r="3066">
          <cell r="A3066">
            <v>50219</v>
          </cell>
          <cell r="B3066" t="str">
            <v>WEEKDAY</v>
          </cell>
          <cell r="C3066">
            <v>1841</v>
          </cell>
          <cell r="D3066">
            <v>1031480</v>
          </cell>
          <cell r="E3066" t="str">
            <v>EDES AV &amp; 85TH AV</v>
          </cell>
          <cell r="F3066">
            <v>14</v>
          </cell>
          <cell r="G3066">
            <v>6</v>
          </cell>
          <cell r="H3066">
            <v>20</v>
          </cell>
          <cell r="I3066">
            <v>37.739016999999997</v>
          </cell>
          <cell r="J3066">
            <v>-122.192604</v>
          </cell>
          <cell r="K3066" t="str">
            <v>OAKLAND</v>
          </cell>
          <cell r="L3066" t="str">
            <v>ALAMEDA</v>
          </cell>
          <cell r="M3066">
            <v>3</v>
          </cell>
        </row>
        <row r="3067">
          <cell r="A3067">
            <v>50231</v>
          </cell>
          <cell r="B3067" t="str">
            <v>WEEKDAY</v>
          </cell>
          <cell r="C3067">
            <v>1699</v>
          </cell>
          <cell r="D3067">
            <v>1031490</v>
          </cell>
          <cell r="E3067" t="str">
            <v>EDES AV &amp; 85TH AV</v>
          </cell>
          <cell r="F3067">
            <v>5</v>
          </cell>
          <cell r="G3067">
            <v>17</v>
          </cell>
          <cell r="H3067">
            <v>22</v>
          </cell>
          <cell r="I3067">
            <v>37.739033999999997</v>
          </cell>
          <cell r="J3067">
            <v>-122.19314199999999</v>
          </cell>
          <cell r="K3067" t="str">
            <v>OAKLAND</v>
          </cell>
          <cell r="L3067" t="str">
            <v>ALAMEDA</v>
          </cell>
          <cell r="M3067">
            <v>3</v>
          </cell>
        </row>
        <row r="3068">
          <cell r="A3068">
            <v>50167</v>
          </cell>
          <cell r="B3068" t="str">
            <v>WEEKDAY</v>
          </cell>
          <cell r="C3068">
            <v>1188</v>
          </cell>
          <cell r="D3068">
            <v>1031650</v>
          </cell>
          <cell r="E3068" t="str">
            <v>98TH AV &amp; EDES AV</v>
          </cell>
          <cell r="F3068">
            <v>27</v>
          </cell>
          <cell r="G3068">
            <v>9</v>
          </cell>
          <cell r="H3068">
            <v>36</v>
          </cell>
          <cell r="I3068">
            <v>37.736688999999998</v>
          </cell>
          <cell r="J3068">
            <v>-122.182742</v>
          </cell>
          <cell r="K3068" t="str">
            <v>OAKLAND</v>
          </cell>
          <cell r="L3068" t="str">
            <v>ALAMEDA</v>
          </cell>
          <cell r="M3068">
            <v>3</v>
          </cell>
        </row>
        <row r="3069">
          <cell r="A3069">
            <v>50275</v>
          </cell>
          <cell r="B3069" t="str">
            <v>WEEKDAY</v>
          </cell>
          <cell r="C3069">
            <v>70</v>
          </cell>
          <cell r="D3069">
            <v>1031700</v>
          </cell>
          <cell r="E3069" t="str">
            <v>OAKLAND INTERNATIONAL AIRPOR</v>
          </cell>
          <cell r="F3069">
            <v>187</v>
          </cell>
          <cell r="G3069">
            <v>203</v>
          </cell>
          <cell r="H3069">
            <v>390</v>
          </cell>
          <cell r="I3069">
            <v>37.712716999999998</v>
          </cell>
          <cell r="J3069">
            <v>-122.212271</v>
          </cell>
          <cell r="K3069" t="str">
            <v>OAKLAND</v>
          </cell>
          <cell r="L3069" t="str">
            <v>ALAMEDA</v>
          </cell>
          <cell r="M3069">
            <v>3</v>
          </cell>
        </row>
        <row r="3070">
          <cell r="A3070">
            <v>50487</v>
          </cell>
          <cell r="B3070" t="str">
            <v>WEEKDAY</v>
          </cell>
          <cell r="C3070">
            <v>378</v>
          </cell>
          <cell r="D3070">
            <v>1031910</v>
          </cell>
          <cell r="E3070" t="str">
            <v>106TH AV &amp; MACARTHUR BLVD</v>
          </cell>
          <cell r="F3070">
            <v>13</v>
          </cell>
          <cell r="G3070">
            <v>111</v>
          </cell>
          <cell r="H3070">
            <v>124</v>
          </cell>
          <cell r="I3070">
            <v>37.743119</v>
          </cell>
          <cell r="J3070">
            <v>-122.152083</v>
          </cell>
          <cell r="K3070" t="str">
            <v>OAKLAND</v>
          </cell>
          <cell r="L3070" t="str">
            <v>ALAMEDA</v>
          </cell>
          <cell r="M3070">
            <v>3</v>
          </cell>
        </row>
        <row r="3071">
          <cell r="A3071">
            <v>50594</v>
          </cell>
          <cell r="B3071" t="str">
            <v>WEEKDAY</v>
          </cell>
          <cell r="C3071">
            <v>1257</v>
          </cell>
          <cell r="D3071">
            <v>1032040</v>
          </cell>
          <cell r="E3071" t="str">
            <v>FOOTHILL BLVD &amp; 61ST AV</v>
          </cell>
          <cell r="F3071">
            <v>11</v>
          </cell>
          <cell r="G3071">
            <v>24</v>
          </cell>
          <cell r="H3071">
            <v>34</v>
          </cell>
          <cell r="I3071">
            <v>37.771129000000002</v>
          </cell>
          <cell r="J3071">
            <v>-122.187681</v>
          </cell>
          <cell r="K3071" t="str">
            <v>OAKLAND</v>
          </cell>
          <cell r="L3071" t="str">
            <v>ALAMEDA</v>
          </cell>
          <cell r="M3071">
            <v>3</v>
          </cell>
        </row>
        <row r="3072">
          <cell r="A3072">
            <v>50596</v>
          </cell>
          <cell r="B3072" t="str">
            <v>WEEKDAY</v>
          </cell>
          <cell r="C3072">
            <v>550</v>
          </cell>
          <cell r="D3072">
            <v>1032050</v>
          </cell>
          <cell r="E3072" t="str">
            <v>FOOTHILL BLVD &amp; 64TH AV</v>
          </cell>
          <cell r="F3072">
            <v>56</v>
          </cell>
          <cell r="G3072">
            <v>30</v>
          </cell>
          <cell r="H3072">
            <v>86</v>
          </cell>
          <cell r="I3072">
            <v>37.770896</v>
          </cell>
          <cell r="J3072">
            <v>-122.184862</v>
          </cell>
          <cell r="K3072" t="str">
            <v>OAKLAND</v>
          </cell>
          <cell r="L3072" t="str">
            <v>ALAMEDA</v>
          </cell>
          <cell r="M3072">
            <v>3</v>
          </cell>
        </row>
        <row r="3073">
          <cell r="A3073">
            <v>50597</v>
          </cell>
          <cell r="B3073" t="str">
            <v>WEEKDAY</v>
          </cell>
          <cell r="C3073">
            <v>497</v>
          </cell>
          <cell r="D3073">
            <v>1032060</v>
          </cell>
          <cell r="E3073" t="str">
            <v>FOOTHILL BLVD &amp; 64TH AV</v>
          </cell>
          <cell r="F3073">
            <v>36</v>
          </cell>
          <cell r="G3073">
            <v>61</v>
          </cell>
          <cell r="H3073">
            <v>97</v>
          </cell>
          <cell r="I3073">
            <v>37.770676000000002</v>
          </cell>
          <cell r="J3073">
            <v>-122.184237</v>
          </cell>
          <cell r="K3073" t="str">
            <v>OAKLAND</v>
          </cell>
          <cell r="L3073" t="str">
            <v>ALAMEDA</v>
          </cell>
          <cell r="M3073">
            <v>3</v>
          </cell>
        </row>
        <row r="3074">
          <cell r="A3074">
            <v>59714</v>
          </cell>
          <cell r="B3074" t="str">
            <v>WEEKDAY</v>
          </cell>
          <cell r="C3074">
            <v>3848</v>
          </cell>
          <cell r="D3074">
            <v>1500110</v>
          </cell>
          <cell r="E3074" t="str">
            <v>ALVARADO ST &amp; MARINA BLVD</v>
          </cell>
          <cell r="F3074">
            <v>1</v>
          </cell>
          <cell r="G3074">
            <v>2</v>
          </cell>
          <cell r="H3074">
            <v>3</v>
          </cell>
          <cell r="I3074">
            <v>37.714554999999997</v>
          </cell>
          <cell r="J3074">
            <v>-122.15803</v>
          </cell>
          <cell r="K3074" t="str">
            <v>SAN LEANDRO</v>
          </cell>
          <cell r="L3074" t="str">
            <v>ALAMEDA</v>
          </cell>
          <cell r="M3074">
            <v>3</v>
          </cell>
        </row>
        <row r="3075">
          <cell r="A3075">
            <v>59724</v>
          </cell>
          <cell r="B3075" t="str">
            <v>WEEKDAY</v>
          </cell>
          <cell r="C3075">
            <v>3587</v>
          </cell>
          <cell r="D3075">
            <v>1500120</v>
          </cell>
          <cell r="E3075" t="str">
            <v>ALVARADO ST &amp; MARINA BLVD</v>
          </cell>
          <cell r="F3075">
            <v>2</v>
          </cell>
          <cell r="G3075">
            <v>2</v>
          </cell>
          <cell r="H3075">
            <v>4</v>
          </cell>
          <cell r="I3075">
            <v>37.713512999999999</v>
          </cell>
          <cell r="J3075">
            <v>-122.157596</v>
          </cell>
          <cell r="K3075" t="str">
            <v>SAN LEANDRO</v>
          </cell>
          <cell r="L3075" t="str">
            <v>ALAMEDA</v>
          </cell>
          <cell r="M3075">
            <v>3</v>
          </cell>
        </row>
        <row r="3076">
          <cell r="A3076">
            <v>59746</v>
          </cell>
          <cell r="B3076" t="str">
            <v>WEEKDAY</v>
          </cell>
          <cell r="C3076">
            <v>4341</v>
          </cell>
          <cell r="D3076">
            <v>1500170</v>
          </cell>
          <cell r="E3076" t="str">
            <v>ALVARADO ST &amp; WILLIAMS ST</v>
          </cell>
          <cell r="F3076">
            <v>0</v>
          </cell>
          <cell r="G3076">
            <v>1</v>
          </cell>
          <cell r="H3076">
            <v>1</v>
          </cell>
          <cell r="I3076">
            <v>37.717351000000001</v>
          </cell>
          <cell r="J3076">
            <v>-122.159879</v>
          </cell>
          <cell r="K3076" t="str">
            <v>SAN LEANDRO</v>
          </cell>
          <cell r="L3076" t="str">
            <v>ALAMEDA</v>
          </cell>
          <cell r="M3076">
            <v>3</v>
          </cell>
        </row>
        <row r="3077">
          <cell r="A3077">
            <v>50713</v>
          </cell>
          <cell r="B3077" t="str">
            <v>WEEKDAY</v>
          </cell>
          <cell r="C3077">
            <v>4229</v>
          </cell>
          <cell r="D3077">
            <v>1500180</v>
          </cell>
          <cell r="E3077" t="str">
            <v>ALVARADO ST &amp; WILLIAMS ST</v>
          </cell>
          <cell r="F3077">
            <v>1</v>
          </cell>
          <cell r="G3077">
            <v>0</v>
          </cell>
          <cell r="H3077">
            <v>2</v>
          </cell>
          <cell r="I3077">
            <v>37.717294000000003</v>
          </cell>
          <cell r="J3077">
            <v>-122.160023</v>
          </cell>
          <cell r="K3077" t="str">
            <v>SAN LEANDRO</v>
          </cell>
          <cell r="L3077" t="str">
            <v>ALAMEDA</v>
          </cell>
          <cell r="M3077">
            <v>3</v>
          </cell>
        </row>
        <row r="3078">
          <cell r="A3078">
            <v>55484</v>
          </cell>
          <cell r="B3078" t="str">
            <v>WEEKDAY</v>
          </cell>
          <cell r="C3078">
            <v>2920</v>
          </cell>
          <cell r="D3078">
            <v>1500200</v>
          </cell>
          <cell r="E3078" t="str">
            <v>AURORA DR &amp; MARINA BLVD</v>
          </cell>
          <cell r="F3078">
            <v>5</v>
          </cell>
          <cell r="G3078">
            <v>3</v>
          </cell>
          <cell r="H3078">
            <v>8</v>
          </cell>
          <cell r="I3078">
            <v>37.703260999999998</v>
          </cell>
          <cell r="J3078">
            <v>-122.185192</v>
          </cell>
          <cell r="K3078" t="str">
            <v>SAN LEANDRO</v>
          </cell>
          <cell r="L3078" t="str">
            <v>ALAMEDA</v>
          </cell>
          <cell r="M3078">
            <v>3</v>
          </cell>
        </row>
        <row r="3079">
          <cell r="A3079">
            <v>57210</v>
          </cell>
          <cell r="B3079" t="str">
            <v>WEEKDAY</v>
          </cell>
          <cell r="C3079">
            <v>3899</v>
          </cell>
          <cell r="D3079">
            <v>1500210</v>
          </cell>
          <cell r="E3079" t="str">
            <v>AURORA DR &amp; SITKA ST</v>
          </cell>
          <cell r="F3079">
            <v>2</v>
          </cell>
          <cell r="G3079">
            <v>1</v>
          </cell>
          <cell r="H3079">
            <v>3</v>
          </cell>
          <cell r="I3079">
            <v>37.705647999999997</v>
          </cell>
          <cell r="J3079">
            <v>-122.186995</v>
          </cell>
          <cell r="K3079" t="str">
            <v>SAN LEANDRO</v>
          </cell>
          <cell r="L3079" t="str">
            <v>ALAMEDA</v>
          </cell>
          <cell r="M3079">
            <v>3</v>
          </cell>
        </row>
        <row r="3080">
          <cell r="A3080">
            <v>53853</v>
          </cell>
          <cell r="B3080" t="str">
            <v>WEEKDAY</v>
          </cell>
          <cell r="C3080">
            <v>2301</v>
          </cell>
          <cell r="D3080">
            <v>1500250</v>
          </cell>
          <cell r="E3080" t="str">
            <v>BANCROFT AV &amp; #14341</v>
          </cell>
          <cell r="F3080">
            <v>4</v>
          </cell>
          <cell r="G3080">
            <v>10</v>
          </cell>
          <cell r="H3080">
            <v>13</v>
          </cell>
          <cell r="I3080">
            <v>37.712376999999996</v>
          </cell>
          <cell r="J3080">
            <v>-122.136031</v>
          </cell>
          <cell r="K3080" t="str">
            <v>SAN LEANDRO</v>
          </cell>
          <cell r="L3080" t="str">
            <v>ALAMEDA</v>
          </cell>
          <cell r="M3080">
            <v>3</v>
          </cell>
        </row>
        <row r="3081">
          <cell r="A3081">
            <v>59466</v>
          </cell>
          <cell r="B3081" t="str">
            <v>WEEKDAY</v>
          </cell>
          <cell r="C3081">
            <v>1805</v>
          </cell>
          <cell r="D3081">
            <v>1500280</v>
          </cell>
          <cell r="E3081" t="str">
            <v>BANCROFT AV &amp; 141ST AV</v>
          </cell>
          <cell r="F3081">
            <v>16</v>
          </cell>
          <cell r="G3081">
            <v>5</v>
          </cell>
          <cell r="H3081">
            <v>21</v>
          </cell>
          <cell r="I3081">
            <v>37.714080000000003</v>
          </cell>
          <cell r="J3081">
            <v>-122.138254</v>
          </cell>
          <cell r="K3081" t="str">
            <v>SAN LEANDRO</v>
          </cell>
          <cell r="L3081" t="str">
            <v>ALAMEDA</v>
          </cell>
          <cell r="M3081">
            <v>3</v>
          </cell>
        </row>
        <row r="3082">
          <cell r="A3082">
            <v>50129</v>
          </cell>
          <cell r="B3082" t="str">
            <v>WEEKDAY</v>
          </cell>
          <cell r="C3082">
            <v>1771</v>
          </cell>
          <cell r="D3082">
            <v>1500290</v>
          </cell>
          <cell r="E3082" t="str">
            <v>BANCROFT AV &amp; 141ST AV</v>
          </cell>
          <cell r="F3082">
            <v>3</v>
          </cell>
          <cell r="G3082">
            <v>18</v>
          </cell>
          <cell r="H3082">
            <v>21</v>
          </cell>
          <cell r="I3082">
            <v>37.713974</v>
          </cell>
          <cell r="J3082">
            <v>-122.138293</v>
          </cell>
          <cell r="K3082" t="str">
            <v>SAN LEANDRO</v>
          </cell>
          <cell r="L3082" t="str">
            <v>ALAMEDA</v>
          </cell>
          <cell r="M3082">
            <v>3</v>
          </cell>
        </row>
        <row r="3083">
          <cell r="A3083">
            <v>51016</v>
          </cell>
          <cell r="B3083" t="str">
            <v>WEEKDAY</v>
          </cell>
          <cell r="C3083">
            <v>2868</v>
          </cell>
          <cell r="D3083">
            <v>1500300</v>
          </cell>
          <cell r="E3083" t="str">
            <v>BANCROFT AV &amp; 146TH AV</v>
          </cell>
          <cell r="F3083">
            <v>1</v>
          </cell>
          <cell r="G3083">
            <v>7</v>
          </cell>
          <cell r="H3083">
            <v>8</v>
          </cell>
          <cell r="I3083">
            <v>37.710735999999997</v>
          </cell>
          <cell r="J3083">
            <v>-122.13368699999999</v>
          </cell>
          <cell r="K3083" t="str">
            <v>SAN LEANDRO</v>
          </cell>
          <cell r="L3083" t="str">
            <v>ALAMEDA</v>
          </cell>
          <cell r="M3083">
            <v>3</v>
          </cell>
        </row>
        <row r="3084">
          <cell r="A3084">
            <v>52811</v>
          </cell>
          <cell r="B3084" t="str">
            <v>WEEKDAY</v>
          </cell>
          <cell r="C3084">
            <v>2371</v>
          </cell>
          <cell r="D3084">
            <v>1500310</v>
          </cell>
          <cell r="E3084" t="str">
            <v>BANCROFT AV &amp; 146TH AV</v>
          </cell>
          <cell r="F3084">
            <v>11</v>
          </cell>
          <cell r="G3084">
            <v>2</v>
          </cell>
          <cell r="H3084">
            <v>13</v>
          </cell>
          <cell r="I3084">
            <v>37.710903000000002</v>
          </cell>
          <cell r="J3084">
            <v>-122.133698</v>
          </cell>
          <cell r="K3084" t="str">
            <v>SAN LEANDRO</v>
          </cell>
          <cell r="L3084" t="str">
            <v>ALAMEDA</v>
          </cell>
          <cell r="M3084">
            <v>3</v>
          </cell>
        </row>
        <row r="3085">
          <cell r="A3085">
            <v>58338</v>
          </cell>
          <cell r="B3085" t="str">
            <v>WEEKDAY</v>
          </cell>
          <cell r="C3085">
            <v>1631</v>
          </cell>
          <cell r="D3085">
            <v>1500330</v>
          </cell>
          <cell r="E3085" t="str">
            <v>BANCROFT AV &amp; CALLAN AV</v>
          </cell>
          <cell r="F3085">
            <v>13</v>
          </cell>
          <cell r="G3085">
            <v>11</v>
          </cell>
          <cell r="H3085">
            <v>24</v>
          </cell>
          <cell r="I3085">
            <v>37.728265</v>
          </cell>
          <cell r="J3085">
            <v>-122.148453</v>
          </cell>
          <cell r="K3085" t="str">
            <v>SAN LEANDRO</v>
          </cell>
          <cell r="L3085" t="str">
            <v>ALAMEDA</v>
          </cell>
          <cell r="M3085">
            <v>3</v>
          </cell>
        </row>
        <row r="3086">
          <cell r="A3086">
            <v>50665</v>
          </cell>
          <cell r="B3086" t="str">
            <v>WEEKDAY</v>
          </cell>
          <cell r="C3086">
            <v>1553</v>
          </cell>
          <cell r="D3086">
            <v>1500340</v>
          </cell>
          <cell r="E3086" t="str">
            <v>BANCROFT AV &amp; CALLAN AV</v>
          </cell>
          <cell r="F3086">
            <v>17</v>
          </cell>
          <cell r="G3086">
            <v>9</v>
          </cell>
          <cell r="H3086">
            <v>26</v>
          </cell>
          <cell r="I3086">
            <v>37.728403999999998</v>
          </cell>
          <cell r="J3086">
            <v>-122.148321</v>
          </cell>
          <cell r="K3086" t="str">
            <v>SAN LEANDRO</v>
          </cell>
          <cell r="L3086" t="str">
            <v>ALAMEDA</v>
          </cell>
          <cell r="M3086">
            <v>3</v>
          </cell>
        </row>
        <row r="3087">
          <cell r="A3087">
            <v>52884</v>
          </cell>
          <cell r="B3087" t="str">
            <v>WEEKDAY</v>
          </cell>
          <cell r="C3087">
            <v>3201</v>
          </cell>
          <cell r="D3087">
            <v>1500360</v>
          </cell>
          <cell r="E3087" t="str">
            <v>BANCROFT AV &amp; DOLORES AV</v>
          </cell>
          <cell r="F3087">
            <v>5</v>
          </cell>
          <cell r="G3087">
            <v>1</v>
          </cell>
          <cell r="H3087">
            <v>6</v>
          </cell>
          <cell r="I3087">
            <v>37.724462000000003</v>
          </cell>
          <cell r="J3087">
            <v>-122.146601</v>
          </cell>
          <cell r="K3087" t="str">
            <v>SAN LEANDRO</v>
          </cell>
          <cell r="L3087" t="str">
            <v>ALAMEDA</v>
          </cell>
          <cell r="M3087">
            <v>3</v>
          </cell>
        </row>
        <row r="3088">
          <cell r="A3088">
            <v>50118</v>
          </cell>
          <cell r="B3088" t="str">
            <v>WEEKDAY</v>
          </cell>
          <cell r="C3088">
            <v>2996</v>
          </cell>
          <cell r="D3088">
            <v>1500370</v>
          </cell>
          <cell r="E3088" t="str">
            <v>BANCROFT AV &amp; DOLORES AV</v>
          </cell>
          <cell r="F3088">
            <v>2</v>
          </cell>
          <cell r="G3088">
            <v>6</v>
          </cell>
          <cell r="H3088">
            <v>7</v>
          </cell>
          <cell r="I3088">
            <v>37.724576999999996</v>
          </cell>
          <cell r="J3088">
            <v>-122.146856</v>
          </cell>
          <cell r="K3088" t="str">
            <v>SAN LEANDRO</v>
          </cell>
          <cell r="L3088" t="str">
            <v>ALAMEDA</v>
          </cell>
          <cell r="M3088">
            <v>3</v>
          </cell>
        </row>
        <row r="3089">
          <cell r="A3089">
            <v>55259</v>
          </cell>
          <cell r="B3089" t="str">
            <v>WEEKDAY</v>
          </cell>
          <cell r="C3089">
            <v>1252</v>
          </cell>
          <cell r="D3089">
            <v>1500380</v>
          </cell>
          <cell r="E3089" t="str">
            <v>BANCROFT AV &amp; DUTTON AV</v>
          </cell>
          <cell r="F3089">
            <v>17</v>
          </cell>
          <cell r="G3089">
            <v>17</v>
          </cell>
          <cell r="H3089">
            <v>34</v>
          </cell>
          <cell r="I3089">
            <v>37.733542999999997</v>
          </cell>
          <cell r="J3089">
            <v>-122.150853</v>
          </cell>
          <cell r="K3089" t="str">
            <v>SAN LEANDRO</v>
          </cell>
          <cell r="L3089" t="str">
            <v>ALAMEDA</v>
          </cell>
          <cell r="M3089">
            <v>3</v>
          </cell>
        </row>
        <row r="3090">
          <cell r="A3090">
            <v>55354</v>
          </cell>
          <cell r="B3090" t="str">
            <v>WEEKDAY</v>
          </cell>
          <cell r="C3090">
            <v>1160</v>
          </cell>
          <cell r="D3090">
            <v>1500390</v>
          </cell>
          <cell r="E3090" t="str">
            <v>BANCROFT AV &amp; DUTTON AV</v>
          </cell>
          <cell r="F3090">
            <v>16</v>
          </cell>
          <cell r="G3090">
            <v>21</v>
          </cell>
          <cell r="H3090">
            <v>37</v>
          </cell>
          <cell r="I3090">
            <v>37.734285</v>
          </cell>
          <cell r="J3090">
            <v>-122.151622</v>
          </cell>
          <cell r="K3090" t="str">
            <v>SAN LEANDRO</v>
          </cell>
          <cell r="L3090" t="str">
            <v>ALAMEDA</v>
          </cell>
          <cell r="M3090">
            <v>3</v>
          </cell>
        </row>
        <row r="3091">
          <cell r="A3091">
            <v>50260</v>
          </cell>
          <cell r="B3091" t="str">
            <v>WEEKDAY</v>
          </cell>
          <cell r="C3091">
            <v>3604</v>
          </cell>
          <cell r="D3091">
            <v>1500400</v>
          </cell>
          <cell r="E3091" t="str">
            <v>BANCROFT AV &amp; ELSIE AV</v>
          </cell>
          <cell r="F3091">
            <v>1</v>
          </cell>
          <cell r="G3091">
            <v>3</v>
          </cell>
          <cell r="H3091">
            <v>4</v>
          </cell>
          <cell r="I3091">
            <v>37.722672000000003</v>
          </cell>
          <cell r="J3091">
            <v>-122.146027</v>
          </cell>
          <cell r="K3091" t="str">
            <v>SAN LEANDRO</v>
          </cell>
          <cell r="L3091" t="str">
            <v>ALAMEDA</v>
          </cell>
          <cell r="M3091">
            <v>3</v>
          </cell>
        </row>
        <row r="3092">
          <cell r="A3092">
            <v>52340</v>
          </cell>
          <cell r="B3092" t="str">
            <v>WEEKDAY</v>
          </cell>
          <cell r="C3092">
            <v>3333</v>
          </cell>
          <cell r="D3092">
            <v>1500420</v>
          </cell>
          <cell r="E3092" t="str">
            <v>BANCROFT AV &amp; HAAS AV</v>
          </cell>
          <cell r="F3092">
            <v>2</v>
          </cell>
          <cell r="G3092">
            <v>4</v>
          </cell>
          <cell r="H3092">
            <v>5</v>
          </cell>
          <cell r="I3092">
            <v>37.730716999999999</v>
          </cell>
          <cell r="J3092">
            <v>-122.149315</v>
          </cell>
          <cell r="K3092" t="str">
            <v>SAN LEANDRO</v>
          </cell>
          <cell r="L3092" t="str">
            <v>ALAMEDA</v>
          </cell>
          <cell r="M3092">
            <v>3</v>
          </cell>
        </row>
        <row r="3093">
          <cell r="A3093">
            <v>57007</v>
          </cell>
          <cell r="B3093" t="str">
            <v>WEEKDAY</v>
          </cell>
          <cell r="C3093">
            <v>1990</v>
          </cell>
          <cell r="D3093">
            <v>1500430</v>
          </cell>
          <cell r="E3093" t="str">
            <v>BANCROFT AV &amp; JEFFERSON CENT</v>
          </cell>
          <cell r="F3093">
            <v>14</v>
          </cell>
          <cell r="G3093">
            <v>4</v>
          </cell>
          <cell r="H3093">
            <v>18</v>
          </cell>
          <cell r="I3093">
            <v>37.712266</v>
          </cell>
          <cell r="J3093">
            <v>-122.13564</v>
          </cell>
          <cell r="K3093" t="str">
            <v>SAN LEANDRO</v>
          </cell>
          <cell r="L3093" t="str">
            <v>ALAMEDA</v>
          </cell>
          <cell r="M3093">
            <v>3</v>
          </cell>
        </row>
        <row r="3094">
          <cell r="A3094">
            <v>55262</v>
          </cell>
          <cell r="B3094" t="str">
            <v>WEEKDAY</v>
          </cell>
          <cell r="C3094">
            <v>1162</v>
          </cell>
          <cell r="D3094">
            <v>1500440</v>
          </cell>
          <cell r="E3094" t="str">
            <v>BANCROFT AV &amp; JOAQUIN AV</v>
          </cell>
          <cell r="F3094">
            <v>12</v>
          </cell>
          <cell r="G3094">
            <v>25</v>
          </cell>
          <cell r="H3094">
            <v>37</v>
          </cell>
          <cell r="I3094">
            <v>37.726678999999997</v>
          </cell>
          <cell r="J3094">
            <v>-122.147576</v>
          </cell>
          <cell r="K3094" t="str">
            <v>SAN LEANDRO</v>
          </cell>
          <cell r="L3094" t="str">
            <v>ALAMEDA</v>
          </cell>
          <cell r="M3094">
            <v>3</v>
          </cell>
        </row>
        <row r="3095">
          <cell r="A3095">
            <v>50290</v>
          </cell>
          <cell r="B3095" t="str">
            <v>WEEKDAY</v>
          </cell>
          <cell r="C3095">
            <v>3403</v>
          </cell>
          <cell r="D3095">
            <v>1500460</v>
          </cell>
          <cell r="E3095" t="str">
            <v>BANCROFT AV &amp; MC KINLEY CT</v>
          </cell>
          <cell r="F3095">
            <v>1</v>
          </cell>
          <cell r="G3095">
            <v>4</v>
          </cell>
          <cell r="H3095">
            <v>5</v>
          </cell>
          <cell r="I3095">
            <v>37.719720000000002</v>
          </cell>
          <cell r="J3095">
            <v>-122.14475899999999</v>
          </cell>
          <cell r="K3095" t="str">
            <v>SAN LEANDRO</v>
          </cell>
          <cell r="L3095" t="str">
            <v>ALAMEDA</v>
          </cell>
          <cell r="M3095">
            <v>3</v>
          </cell>
        </row>
        <row r="3096">
          <cell r="A3096">
            <v>55966</v>
          </cell>
          <cell r="B3096" t="str">
            <v>WEEKDAY</v>
          </cell>
          <cell r="C3096">
            <v>598</v>
          </cell>
          <cell r="D3096">
            <v>1500480</v>
          </cell>
          <cell r="E3096" t="str">
            <v>BANCROFT AV &amp; SAN LEANDRO HI</v>
          </cell>
          <cell r="F3096">
            <v>63</v>
          </cell>
          <cell r="G3096">
            <v>15</v>
          </cell>
          <cell r="H3096">
            <v>78</v>
          </cell>
          <cell r="I3096">
            <v>37.717492999999997</v>
          </cell>
          <cell r="J3096">
            <v>-122.14296299999999</v>
          </cell>
          <cell r="K3096" t="str">
            <v>SAN LEANDRO</v>
          </cell>
          <cell r="L3096" t="str">
            <v>ALAMEDA</v>
          </cell>
          <cell r="M3096">
            <v>3</v>
          </cell>
        </row>
        <row r="3097">
          <cell r="A3097">
            <v>54366</v>
          </cell>
          <cell r="B3097" t="str">
            <v>WEEKDAY</v>
          </cell>
          <cell r="C3097">
            <v>927</v>
          </cell>
          <cell r="D3097">
            <v>1500490</v>
          </cell>
          <cell r="E3097" t="str">
            <v>BANCROFT AV &amp; SAN LEANDRO HI</v>
          </cell>
          <cell r="F3097">
            <v>13</v>
          </cell>
          <cell r="G3097">
            <v>34</v>
          </cell>
          <cell r="H3097">
            <v>47</v>
          </cell>
          <cell r="I3097">
            <v>37.717461999999998</v>
          </cell>
          <cell r="J3097">
            <v>-122.143123</v>
          </cell>
          <cell r="K3097" t="str">
            <v>SAN LEANDRO</v>
          </cell>
          <cell r="L3097" t="str">
            <v>ALAMEDA</v>
          </cell>
          <cell r="M3097">
            <v>3</v>
          </cell>
        </row>
        <row r="3098">
          <cell r="A3098">
            <v>55416</v>
          </cell>
          <cell r="B3098" t="str">
            <v>WEEKDAY</v>
          </cell>
          <cell r="C3098">
            <v>3174</v>
          </cell>
          <cell r="D3098">
            <v>1500500</v>
          </cell>
          <cell r="E3098" t="str">
            <v>BANCROFT AV &amp; SYBIL AV</v>
          </cell>
          <cell r="F3098">
            <v>2</v>
          </cell>
          <cell r="G3098">
            <v>4</v>
          </cell>
          <cell r="H3098">
            <v>6</v>
          </cell>
          <cell r="I3098">
            <v>37.721423000000001</v>
          </cell>
          <cell r="J3098">
            <v>-122.14549599999999</v>
          </cell>
          <cell r="K3098" t="str">
            <v>SAN LEANDRO</v>
          </cell>
          <cell r="L3098" t="str">
            <v>ALAMEDA</v>
          </cell>
          <cell r="M3098">
            <v>3</v>
          </cell>
        </row>
        <row r="3099">
          <cell r="A3099">
            <v>57475</v>
          </cell>
          <cell r="B3099" t="str">
            <v>WEEKDAY</v>
          </cell>
          <cell r="C3099">
            <v>2294</v>
          </cell>
          <cell r="D3099">
            <v>1500510</v>
          </cell>
          <cell r="E3099" t="str">
            <v>BANCROFT AV &amp; SYBIL AV</v>
          </cell>
          <cell r="F3099">
            <v>10</v>
          </cell>
          <cell r="G3099">
            <v>3</v>
          </cell>
          <cell r="H3099">
            <v>13</v>
          </cell>
          <cell r="I3099">
            <v>37.722064000000003</v>
          </cell>
          <cell r="J3099">
            <v>-122.14555300000001</v>
          </cell>
          <cell r="K3099" t="str">
            <v>SAN LEANDRO</v>
          </cell>
          <cell r="L3099" t="str">
            <v>ALAMEDA</v>
          </cell>
          <cell r="M3099">
            <v>3</v>
          </cell>
        </row>
        <row r="3100">
          <cell r="A3100">
            <v>52565</v>
          </cell>
          <cell r="B3100" t="str">
            <v>WEEKDAY</v>
          </cell>
          <cell r="C3100">
            <v>2246</v>
          </cell>
          <cell r="D3100">
            <v>1500520</v>
          </cell>
          <cell r="E3100" t="str">
            <v>BANCROFT AV &amp; VICTORIA CIR</v>
          </cell>
          <cell r="F3100">
            <v>8</v>
          </cell>
          <cell r="G3100">
            <v>6</v>
          </cell>
          <cell r="H3100">
            <v>14</v>
          </cell>
          <cell r="I3100">
            <v>37.736612000000001</v>
          </cell>
          <cell r="J3100">
            <v>-122.15334900000001</v>
          </cell>
          <cell r="K3100" t="str">
            <v>SAN LEANDRO</v>
          </cell>
          <cell r="L3100" t="str">
            <v>ALAMEDA</v>
          </cell>
          <cell r="M3100">
            <v>3</v>
          </cell>
        </row>
        <row r="3101">
          <cell r="A3101">
            <v>57857</v>
          </cell>
          <cell r="B3101" t="str">
            <v>WEEKDAY</v>
          </cell>
          <cell r="C3101">
            <v>1989</v>
          </cell>
          <cell r="D3101">
            <v>1500530</v>
          </cell>
          <cell r="E3101" t="str">
            <v>BANCROFT AV &amp; VICTORIA CIR</v>
          </cell>
          <cell r="F3101">
            <v>8</v>
          </cell>
          <cell r="G3101">
            <v>9</v>
          </cell>
          <cell r="H3101">
            <v>18</v>
          </cell>
          <cell r="I3101">
            <v>37.736795000000001</v>
          </cell>
          <cell r="J3101">
            <v>-122.15327499999999</v>
          </cell>
          <cell r="K3101" t="str">
            <v>SAN LEANDRO</v>
          </cell>
          <cell r="L3101" t="str">
            <v>ALAMEDA</v>
          </cell>
          <cell r="M3101">
            <v>3</v>
          </cell>
        </row>
        <row r="3102">
          <cell r="A3102">
            <v>50360</v>
          </cell>
          <cell r="B3102" t="str">
            <v>WEEKDAY</v>
          </cell>
          <cell r="C3102">
            <v>3747</v>
          </cell>
          <cell r="D3102">
            <v>1500780</v>
          </cell>
          <cell r="E3102" t="str">
            <v>DAVIS ST &amp; ALVARADO ST</v>
          </cell>
          <cell r="F3102">
            <v>3</v>
          </cell>
          <cell r="G3102">
            <v>1</v>
          </cell>
          <cell r="H3102">
            <v>3</v>
          </cell>
          <cell r="I3102">
            <v>37.722926999999999</v>
          </cell>
          <cell r="J3102">
            <v>-122.164137</v>
          </cell>
          <cell r="K3102" t="str">
            <v>SAN LEANDRO</v>
          </cell>
          <cell r="L3102" t="str">
            <v>ALAMEDA</v>
          </cell>
          <cell r="M3102">
            <v>3</v>
          </cell>
        </row>
        <row r="3103">
          <cell r="A3103">
            <v>57254</v>
          </cell>
          <cell r="B3103" t="str">
            <v>WEEKDAY</v>
          </cell>
          <cell r="C3103">
            <v>4103</v>
          </cell>
          <cell r="D3103">
            <v>1500790</v>
          </cell>
          <cell r="E3103" t="str">
            <v>DAVIS ST &amp; ALVARADO ST</v>
          </cell>
          <cell r="F3103">
            <v>1</v>
          </cell>
          <cell r="G3103">
            <v>1</v>
          </cell>
          <cell r="H3103">
            <v>2</v>
          </cell>
          <cell r="I3103">
            <v>37.723016999999999</v>
          </cell>
          <cell r="J3103">
            <v>-122.16319300000001</v>
          </cell>
          <cell r="K3103" t="str">
            <v>SAN LEANDRO</v>
          </cell>
          <cell r="L3103" t="str">
            <v>ALAMEDA</v>
          </cell>
          <cell r="M3103">
            <v>3</v>
          </cell>
        </row>
        <row r="3104">
          <cell r="A3104">
            <v>55419</v>
          </cell>
          <cell r="B3104" t="str">
            <v>WEEKDAY</v>
          </cell>
          <cell r="C3104">
            <v>3027</v>
          </cell>
          <cell r="D3104">
            <v>1500820</v>
          </cell>
          <cell r="E3104" t="str">
            <v>DAVIS ST &amp; DOUGLAS DR</v>
          </cell>
          <cell r="F3104">
            <v>4</v>
          </cell>
          <cell r="G3104">
            <v>3</v>
          </cell>
          <cell r="H3104">
            <v>7</v>
          </cell>
          <cell r="I3104">
            <v>37.721259000000003</v>
          </cell>
          <cell r="J3104">
            <v>-122.17035300000001</v>
          </cell>
          <cell r="K3104" t="str">
            <v>SAN LEANDRO</v>
          </cell>
          <cell r="L3104" t="str">
            <v>ALAMEDA</v>
          </cell>
          <cell r="M3104">
            <v>3</v>
          </cell>
        </row>
        <row r="3105">
          <cell r="A3105">
            <v>52126</v>
          </cell>
          <cell r="B3105" t="str">
            <v>WEEKDAY</v>
          </cell>
          <cell r="C3105">
            <v>3528</v>
          </cell>
          <cell r="D3105">
            <v>1500840</v>
          </cell>
          <cell r="E3105" t="str">
            <v>DAVIS ST &amp; FREDERICK RD</v>
          </cell>
          <cell r="F3105">
            <v>1</v>
          </cell>
          <cell r="G3105">
            <v>3</v>
          </cell>
          <cell r="H3105">
            <v>4</v>
          </cell>
          <cell r="I3105">
            <v>37.720519000000003</v>
          </cell>
          <cell r="J3105">
            <v>-122.172957</v>
          </cell>
          <cell r="K3105" t="str">
            <v>SAN LEANDRO</v>
          </cell>
          <cell r="L3105" t="str">
            <v>ALAMEDA</v>
          </cell>
          <cell r="M3105">
            <v>3</v>
          </cell>
        </row>
        <row r="3106">
          <cell r="A3106">
            <v>58447</v>
          </cell>
          <cell r="B3106" t="str">
            <v>WEEKDAY</v>
          </cell>
          <cell r="C3106">
            <v>3286</v>
          </cell>
          <cell r="D3106">
            <v>1500870</v>
          </cell>
          <cell r="E3106" t="str">
            <v>DAVIS ST &amp; ORCHARD AV</v>
          </cell>
          <cell r="F3106">
            <v>3</v>
          </cell>
          <cell r="G3106">
            <v>3</v>
          </cell>
          <cell r="H3106">
            <v>6</v>
          </cell>
          <cell r="I3106">
            <v>37.722213000000004</v>
          </cell>
          <cell r="J3106">
            <v>-122.165434</v>
          </cell>
          <cell r="K3106" t="str">
            <v>SAN LEANDRO</v>
          </cell>
          <cell r="L3106" t="str">
            <v>ALAMEDA</v>
          </cell>
          <cell r="M3106">
            <v>3</v>
          </cell>
        </row>
        <row r="3107">
          <cell r="A3107">
            <v>50390</v>
          </cell>
          <cell r="B3107" t="str">
            <v>WEEKDAY</v>
          </cell>
          <cell r="C3107">
            <v>3151</v>
          </cell>
          <cell r="D3107">
            <v>1500880</v>
          </cell>
          <cell r="E3107" t="str">
            <v>DAVIS ST &amp; ORCHARD AV</v>
          </cell>
          <cell r="F3107">
            <v>4</v>
          </cell>
          <cell r="G3107">
            <v>2</v>
          </cell>
          <cell r="H3107">
            <v>7</v>
          </cell>
          <cell r="I3107">
            <v>37.722369999999998</v>
          </cell>
          <cell r="J3107">
            <v>-122.165823</v>
          </cell>
          <cell r="K3107" t="str">
            <v>SAN LEANDRO</v>
          </cell>
          <cell r="L3107" t="str">
            <v>ALAMEDA</v>
          </cell>
          <cell r="M3107">
            <v>3</v>
          </cell>
        </row>
        <row r="3108">
          <cell r="A3108">
            <v>55713</v>
          </cell>
          <cell r="B3108" t="str">
            <v>WEEKDAY</v>
          </cell>
          <cell r="C3108">
            <v>2960</v>
          </cell>
          <cell r="D3108">
            <v>1500890</v>
          </cell>
          <cell r="E3108" t="str">
            <v>DAVIS ST &amp; PIERCE AV</v>
          </cell>
          <cell r="F3108">
            <v>5</v>
          </cell>
          <cell r="G3108">
            <v>3</v>
          </cell>
          <cell r="H3108">
            <v>8</v>
          </cell>
          <cell r="I3108">
            <v>37.721052999999998</v>
          </cell>
          <cell r="J3108">
            <v>-122.170147</v>
          </cell>
          <cell r="K3108" t="str">
            <v>SAN LEANDRO</v>
          </cell>
          <cell r="L3108" t="str">
            <v>ALAMEDA</v>
          </cell>
          <cell r="M3108">
            <v>3</v>
          </cell>
        </row>
        <row r="3109">
          <cell r="A3109">
            <v>50620</v>
          </cell>
          <cell r="B3109" t="str">
            <v>WEEKDAY</v>
          </cell>
          <cell r="C3109">
            <v>2621</v>
          </cell>
          <cell r="D3109">
            <v>1500900</v>
          </cell>
          <cell r="E3109" t="str">
            <v>DAVIS ST &amp; PREDA ST</v>
          </cell>
          <cell r="F3109">
            <v>6</v>
          </cell>
          <cell r="G3109">
            <v>5</v>
          </cell>
          <cell r="H3109">
            <v>10</v>
          </cell>
          <cell r="I3109">
            <v>37.721724000000002</v>
          </cell>
          <cell r="J3109">
            <v>-122.168469</v>
          </cell>
          <cell r="K3109" t="str">
            <v>SAN LEANDRO</v>
          </cell>
          <cell r="L3109" t="str">
            <v>ALAMEDA</v>
          </cell>
          <cell r="M3109">
            <v>3</v>
          </cell>
        </row>
        <row r="3110">
          <cell r="A3110">
            <v>59210</v>
          </cell>
          <cell r="B3110" t="str">
            <v>WEEKDAY</v>
          </cell>
          <cell r="C3110">
            <v>2999</v>
          </cell>
          <cell r="D3110">
            <v>1500940</v>
          </cell>
          <cell r="E3110" t="str">
            <v>DAVIS ST &amp; WAYNE AV</v>
          </cell>
          <cell r="F3110">
            <v>5</v>
          </cell>
          <cell r="G3110">
            <v>3</v>
          </cell>
          <cell r="H3110">
            <v>7</v>
          </cell>
          <cell r="I3110">
            <v>37.721653000000003</v>
          </cell>
          <cell r="J3110">
            <v>-122.16772899999999</v>
          </cell>
          <cell r="K3110" t="str">
            <v>SAN LEANDRO</v>
          </cell>
          <cell r="L3110" t="str">
            <v>ALAMEDA</v>
          </cell>
          <cell r="M3110">
            <v>3</v>
          </cell>
        </row>
        <row r="3111">
          <cell r="A3111">
            <v>52366</v>
          </cell>
          <cell r="B3111" t="str">
            <v>WEEKDAY</v>
          </cell>
          <cell r="C3111">
            <v>2886</v>
          </cell>
          <cell r="D3111">
            <v>1501240</v>
          </cell>
          <cell r="E3111" t="str">
            <v>E 14TH ST &amp; 141ST AV</v>
          </cell>
          <cell r="F3111">
            <v>5</v>
          </cell>
          <cell r="G3111">
            <v>3</v>
          </cell>
          <cell r="H3111">
            <v>8</v>
          </cell>
          <cell r="I3111">
            <v>37.712839000000002</v>
          </cell>
          <cell r="J3111">
            <v>-122.139206</v>
          </cell>
          <cell r="K3111" t="str">
            <v>SAN LEANDRO</v>
          </cell>
          <cell r="L3111" t="str">
            <v>ALAMEDA</v>
          </cell>
          <cell r="M3111">
            <v>3</v>
          </cell>
        </row>
        <row r="3112">
          <cell r="A3112">
            <v>56554</v>
          </cell>
          <cell r="B3112" t="str">
            <v>WEEKDAY</v>
          </cell>
          <cell r="C3112">
            <v>1128</v>
          </cell>
          <cell r="D3112">
            <v>1501260</v>
          </cell>
          <cell r="E3112" t="str">
            <v>E 14TH ST &amp; 143RD AV</v>
          </cell>
          <cell r="F3112">
            <v>24</v>
          </cell>
          <cell r="G3112">
            <v>14</v>
          </cell>
          <cell r="H3112">
            <v>39</v>
          </cell>
          <cell r="I3112">
            <v>37.711950000000002</v>
          </cell>
          <cell r="J3112">
            <v>-122.137934</v>
          </cell>
          <cell r="K3112" t="str">
            <v>SAN LEANDRO</v>
          </cell>
          <cell r="L3112" t="str">
            <v>ALAMEDA</v>
          </cell>
          <cell r="M3112">
            <v>3</v>
          </cell>
        </row>
        <row r="3113">
          <cell r="A3113">
            <v>57171</v>
          </cell>
          <cell r="B3113" t="str">
            <v>WEEKDAY</v>
          </cell>
          <cell r="C3113">
            <v>1231</v>
          </cell>
          <cell r="D3113">
            <v>1501280</v>
          </cell>
          <cell r="E3113" t="str">
            <v>E 14TH ST &amp; 145TH AV</v>
          </cell>
          <cell r="F3113">
            <v>15</v>
          </cell>
          <cell r="G3113">
            <v>20</v>
          </cell>
          <cell r="H3113">
            <v>35</v>
          </cell>
          <cell r="I3113">
            <v>37.710473</v>
          </cell>
          <cell r="J3113">
            <v>-122.135817</v>
          </cell>
          <cell r="K3113" t="str">
            <v>SAN LEANDRO</v>
          </cell>
          <cell r="L3113" t="str">
            <v>ALAMEDA</v>
          </cell>
          <cell r="M3113">
            <v>3</v>
          </cell>
        </row>
        <row r="3114">
          <cell r="A3114">
            <v>58255</v>
          </cell>
          <cell r="B3114" t="str">
            <v>WEEKDAY</v>
          </cell>
          <cell r="C3114">
            <v>1503</v>
          </cell>
          <cell r="D3114">
            <v>1501350</v>
          </cell>
          <cell r="E3114" t="str">
            <v>E 14TH ST &amp; BLOSSOM WAY</v>
          </cell>
          <cell r="F3114">
            <v>15</v>
          </cell>
          <cell r="G3114">
            <v>12</v>
          </cell>
          <cell r="H3114">
            <v>27</v>
          </cell>
          <cell r="I3114">
            <v>37.718032999999998</v>
          </cell>
          <cell r="J3114">
            <v>-122.14634</v>
          </cell>
          <cell r="K3114" t="str">
            <v>SAN LEANDRO</v>
          </cell>
          <cell r="L3114" t="str">
            <v>ALAMEDA</v>
          </cell>
          <cell r="M3114">
            <v>3</v>
          </cell>
        </row>
        <row r="3115">
          <cell r="A3115">
            <v>52833</v>
          </cell>
          <cell r="B3115" t="str">
            <v>WEEKDAY</v>
          </cell>
          <cell r="C3115">
            <v>2195</v>
          </cell>
          <cell r="D3115">
            <v>1501380</v>
          </cell>
          <cell r="E3115" t="str">
            <v>E 14TH ST &amp; CASTRO ST</v>
          </cell>
          <cell r="F3115">
            <v>8</v>
          </cell>
          <cell r="G3115">
            <v>6</v>
          </cell>
          <cell r="H3115">
            <v>15</v>
          </cell>
          <cell r="I3115">
            <v>37.720680999999999</v>
          </cell>
          <cell r="J3115">
            <v>-122.15017400000001</v>
          </cell>
          <cell r="K3115" t="str">
            <v>SAN LEANDRO</v>
          </cell>
          <cell r="L3115" t="str">
            <v>ALAMEDA</v>
          </cell>
          <cell r="M3115">
            <v>3</v>
          </cell>
        </row>
        <row r="3116">
          <cell r="A3116">
            <v>54959</v>
          </cell>
          <cell r="B3116" t="str">
            <v>WEEKDAY</v>
          </cell>
          <cell r="C3116">
            <v>1353</v>
          </cell>
          <cell r="D3116">
            <v>1501390</v>
          </cell>
          <cell r="E3116" t="str">
            <v>E 14TH ST &amp; CORNWALL WAY</v>
          </cell>
          <cell r="F3116">
            <v>11</v>
          </cell>
          <cell r="G3116">
            <v>20</v>
          </cell>
          <cell r="H3116">
            <v>31</v>
          </cell>
          <cell r="I3116">
            <v>37.717503000000001</v>
          </cell>
          <cell r="J3116">
            <v>-122.145976</v>
          </cell>
          <cell r="K3116" t="str">
            <v>SAN LEANDRO</v>
          </cell>
          <cell r="L3116" t="str">
            <v>ALAMEDA</v>
          </cell>
          <cell r="M3116">
            <v>3</v>
          </cell>
        </row>
        <row r="3117">
          <cell r="A3117">
            <v>55266</v>
          </cell>
          <cell r="B3117" t="str">
            <v>WEEKDAY</v>
          </cell>
          <cell r="C3117">
            <v>835</v>
          </cell>
          <cell r="D3117">
            <v>1501400</v>
          </cell>
          <cell r="E3117" t="str">
            <v>E 14TH ST &amp; DOLORES AV</v>
          </cell>
          <cell r="F3117">
            <v>10</v>
          </cell>
          <cell r="G3117">
            <v>42</v>
          </cell>
          <cell r="H3117">
            <v>52</v>
          </cell>
          <cell r="I3117">
            <v>37.723078000000001</v>
          </cell>
          <cell r="J3117">
            <v>-122.153132</v>
          </cell>
          <cell r="K3117" t="str">
            <v>SAN LEANDRO</v>
          </cell>
          <cell r="L3117" t="str">
            <v>ALAMEDA</v>
          </cell>
          <cell r="M3117">
            <v>3</v>
          </cell>
        </row>
        <row r="3118">
          <cell r="A3118">
            <v>56226</v>
          </cell>
          <cell r="B3118" t="str">
            <v>WEEKDAY</v>
          </cell>
          <cell r="C3118">
            <v>745</v>
          </cell>
          <cell r="D3118">
            <v>1501460</v>
          </cell>
          <cell r="E3118" t="str">
            <v>E 14TH ST &amp; JOAQUIN AV</v>
          </cell>
          <cell r="F3118">
            <v>7</v>
          </cell>
          <cell r="G3118">
            <v>53</v>
          </cell>
          <cell r="H3118">
            <v>60</v>
          </cell>
          <cell r="I3118">
            <v>37.724201000000001</v>
          </cell>
          <cell r="J3118">
            <v>-122.154674</v>
          </cell>
          <cell r="K3118" t="str">
            <v>SAN LEANDRO</v>
          </cell>
          <cell r="L3118" t="str">
            <v>ALAMEDA</v>
          </cell>
          <cell r="M3118">
            <v>3</v>
          </cell>
        </row>
        <row r="3119">
          <cell r="A3119">
            <v>56533</v>
          </cell>
          <cell r="B3119" t="str">
            <v>WEEKDAY</v>
          </cell>
          <cell r="C3119">
            <v>1254</v>
          </cell>
          <cell r="D3119">
            <v>1501480</v>
          </cell>
          <cell r="E3119" t="str">
            <v>E 14TH ST &amp; PARROTT ST</v>
          </cell>
          <cell r="F3119">
            <v>30</v>
          </cell>
          <cell r="G3119">
            <v>4</v>
          </cell>
          <cell r="H3119">
            <v>34</v>
          </cell>
          <cell r="I3119">
            <v>37.722496999999997</v>
          </cell>
          <cell r="J3119">
            <v>-122.152551</v>
          </cell>
          <cell r="K3119" t="str">
            <v>SAN LEANDRO</v>
          </cell>
          <cell r="L3119" t="str">
            <v>ALAMEDA</v>
          </cell>
          <cell r="M3119">
            <v>3</v>
          </cell>
        </row>
        <row r="3120">
          <cell r="A3120">
            <v>55426</v>
          </cell>
          <cell r="B3120" t="str">
            <v>WEEKDAY</v>
          </cell>
          <cell r="C3120">
            <v>644</v>
          </cell>
          <cell r="D3120">
            <v>1501490</v>
          </cell>
          <cell r="E3120" t="str">
            <v>E 14TH ST &amp; SAN LEANDRO BLVD</v>
          </cell>
          <cell r="F3120">
            <v>17</v>
          </cell>
          <cell r="G3120">
            <v>55</v>
          </cell>
          <cell r="H3120">
            <v>72</v>
          </cell>
          <cell r="I3120">
            <v>37.715496000000002</v>
          </cell>
          <cell r="J3120">
            <v>-122.143261</v>
          </cell>
          <cell r="K3120" t="str">
            <v>SAN LEANDRO</v>
          </cell>
          <cell r="L3120" t="str">
            <v>ALAMEDA</v>
          </cell>
          <cell r="M3120">
            <v>3</v>
          </cell>
        </row>
        <row r="3121">
          <cell r="A3121">
            <v>55540</v>
          </cell>
          <cell r="B3121" t="str">
            <v>WEEKDAY</v>
          </cell>
          <cell r="C3121">
            <v>360</v>
          </cell>
          <cell r="D3121">
            <v>1501500</v>
          </cell>
          <cell r="E3121" t="str">
            <v>E 14TH ST &amp; SAN LEANDRO BLVD</v>
          </cell>
          <cell r="F3121">
            <v>83</v>
          </cell>
          <cell r="G3121">
            <v>46</v>
          </cell>
          <cell r="H3121">
            <v>129</v>
          </cell>
          <cell r="I3121">
            <v>37.715485000000001</v>
          </cell>
          <cell r="J3121">
            <v>-122.142827</v>
          </cell>
          <cell r="K3121" t="str">
            <v>SAN LEANDRO</v>
          </cell>
          <cell r="L3121" t="str">
            <v>ALAMEDA</v>
          </cell>
          <cell r="M3121">
            <v>3</v>
          </cell>
        </row>
        <row r="3122">
          <cell r="A3122">
            <v>55669</v>
          </cell>
          <cell r="B3122" t="str">
            <v>WEEKDAY</v>
          </cell>
          <cell r="C3122">
            <v>667</v>
          </cell>
          <cell r="D3122">
            <v>1501510</v>
          </cell>
          <cell r="E3122" t="str">
            <v>E 14TH ST &amp; SAN LEANDRO HOSP</v>
          </cell>
          <cell r="F3122">
            <v>42</v>
          </cell>
          <cell r="G3122">
            <v>27</v>
          </cell>
          <cell r="H3122">
            <v>69</v>
          </cell>
          <cell r="I3122">
            <v>37.714351000000001</v>
          </cell>
          <cell r="J3122">
            <v>-122.14169099999999</v>
          </cell>
          <cell r="K3122" t="str">
            <v>SAN LEANDRO</v>
          </cell>
          <cell r="L3122" t="str">
            <v>ALAMEDA</v>
          </cell>
          <cell r="M3122">
            <v>3</v>
          </cell>
        </row>
        <row r="3123">
          <cell r="A3123">
            <v>52866</v>
          </cell>
          <cell r="B3123" t="str">
            <v>WEEKDAY</v>
          </cell>
          <cell r="C3123">
            <v>4716</v>
          </cell>
          <cell r="D3123">
            <v>1501540</v>
          </cell>
          <cell r="E3123" t="str">
            <v>E 14TH ST &amp; SYBIL AV</v>
          </cell>
          <cell r="F3123">
            <v>0</v>
          </cell>
          <cell r="G3123">
            <v>0</v>
          </cell>
          <cell r="H3123">
            <v>0</v>
          </cell>
          <cell r="I3123">
            <v>37.720669000000001</v>
          </cell>
          <cell r="J3123">
            <v>-122.14988099999999</v>
          </cell>
          <cell r="K3123" t="str">
            <v>SAN LEANDRO</v>
          </cell>
          <cell r="L3123" t="str">
            <v>ALAMEDA</v>
          </cell>
          <cell r="M3123">
            <v>3</v>
          </cell>
        </row>
        <row r="3124">
          <cell r="A3124">
            <v>59966</v>
          </cell>
          <cell r="B3124" t="str">
            <v>WEEKDAY</v>
          </cell>
          <cell r="C3124">
            <v>466</v>
          </cell>
          <cell r="D3124">
            <v>1501570</v>
          </cell>
          <cell r="E3124" t="str">
            <v>E 14TH ST &amp; W ESTUDILLO AV</v>
          </cell>
          <cell r="F3124">
            <v>99</v>
          </cell>
          <cell r="G3124">
            <v>5</v>
          </cell>
          <cell r="H3124">
            <v>104</v>
          </cell>
          <cell r="I3124">
            <v>37.725242999999999</v>
          </cell>
          <cell r="J3124">
            <v>-122.156386</v>
          </cell>
          <cell r="K3124" t="str">
            <v>SAN LEANDRO</v>
          </cell>
          <cell r="L3124" t="str">
            <v>ALAMEDA</v>
          </cell>
          <cell r="M3124">
            <v>3</v>
          </cell>
        </row>
        <row r="3125">
          <cell r="A3125">
            <v>50630</v>
          </cell>
          <cell r="B3125" t="str">
            <v>WEEKDAY</v>
          </cell>
          <cell r="C3125">
            <v>2838</v>
          </cell>
          <cell r="D3125">
            <v>1501600</v>
          </cell>
          <cell r="E3125" t="str">
            <v>ESTUDILLO AV &amp; #300</v>
          </cell>
          <cell r="F3125">
            <v>6</v>
          </cell>
          <cell r="G3125">
            <v>3</v>
          </cell>
          <cell r="H3125">
            <v>9</v>
          </cell>
          <cell r="I3125">
            <v>37.725679999999997</v>
          </cell>
          <cell r="J3125">
            <v>-122.153723</v>
          </cell>
          <cell r="K3125" t="str">
            <v>SAN LEANDRO</v>
          </cell>
          <cell r="L3125" t="str">
            <v>ALAMEDA</v>
          </cell>
          <cell r="M3125">
            <v>3</v>
          </cell>
        </row>
        <row r="3126">
          <cell r="A3126">
            <v>55182</v>
          </cell>
          <cell r="B3126" t="str">
            <v>WEEKDAY</v>
          </cell>
          <cell r="C3126">
            <v>2563</v>
          </cell>
          <cell r="D3126">
            <v>1501610</v>
          </cell>
          <cell r="E3126" t="str">
            <v>ESTUDILLO AV &amp; BANCROFT AV</v>
          </cell>
          <cell r="F3126">
            <v>3</v>
          </cell>
          <cell r="G3126">
            <v>8</v>
          </cell>
          <cell r="H3126">
            <v>11</v>
          </cell>
          <cell r="I3126">
            <v>37.727091999999999</v>
          </cell>
          <cell r="J3126">
            <v>-122.148033</v>
          </cell>
          <cell r="K3126" t="str">
            <v>SAN LEANDRO</v>
          </cell>
          <cell r="L3126" t="str">
            <v>ALAMEDA</v>
          </cell>
          <cell r="M3126">
            <v>3</v>
          </cell>
        </row>
        <row r="3127">
          <cell r="A3127">
            <v>55183</v>
          </cell>
          <cell r="B3127" t="str">
            <v>WEEKDAY</v>
          </cell>
          <cell r="C3127">
            <v>2279</v>
          </cell>
          <cell r="D3127">
            <v>1501620</v>
          </cell>
          <cell r="E3127" t="str">
            <v>ESTUDILLO AV &amp; BANCROFT AV</v>
          </cell>
          <cell r="F3127">
            <v>12</v>
          </cell>
          <cell r="G3127">
            <v>2</v>
          </cell>
          <cell r="H3127">
            <v>14</v>
          </cell>
          <cell r="I3127">
            <v>37.727071000000002</v>
          </cell>
          <cell r="J3127">
            <v>-122.148619</v>
          </cell>
          <cell r="K3127" t="str">
            <v>SAN LEANDRO</v>
          </cell>
          <cell r="L3127" t="str">
            <v>ALAMEDA</v>
          </cell>
          <cell r="M3127">
            <v>3</v>
          </cell>
        </row>
        <row r="3128">
          <cell r="A3128">
            <v>51165</v>
          </cell>
          <cell r="B3128" t="str">
            <v>WEEKDAY</v>
          </cell>
          <cell r="C3128">
            <v>2089</v>
          </cell>
          <cell r="D3128">
            <v>1501640</v>
          </cell>
          <cell r="E3128" t="str">
            <v>ESTUDILLO AV &amp; E 14TH ST</v>
          </cell>
          <cell r="F3128">
            <v>9</v>
          </cell>
          <cell r="G3128">
            <v>8</v>
          </cell>
          <cell r="H3128">
            <v>16</v>
          </cell>
          <cell r="I3128">
            <v>37.725254999999997</v>
          </cell>
          <cell r="J3128">
            <v>-122.15478899999999</v>
          </cell>
          <cell r="K3128" t="str">
            <v>SAN LEANDRO</v>
          </cell>
          <cell r="L3128" t="str">
            <v>ALAMEDA</v>
          </cell>
          <cell r="M3128">
            <v>3</v>
          </cell>
        </row>
        <row r="3129">
          <cell r="A3129">
            <v>55467</v>
          </cell>
          <cell r="B3129" t="str">
            <v>WEEKDAY</v>
          </cell>
          <cell r="C3129">
            <v>2757</v>
          </cell>
          <cell r="D3129">
            <v>1501650</v>
          </cell>
          <cell r="E3129" t="str">
            <v>ESTUDILLO AV &amp; MACARTHUR BLV</v>
          </cell>
          <cell r="F3129">
            <v>7</v>
          </cell>
          <cell r="G3129">
            <v>2</v>
          </cell>
          <cell r="H3129">
            <v>9</v>
          </cell>
          <cell r="I3129">
            <v>37.729599</v>
          </cell>
          <cell r="J3129">
            <v>-122.139364</v>
          </cell>
          <cell r="K3129" t="str">
            <v>SAN LEANDRO</v>
          </cell>
          <cell r="L3129" t="str">
            <v>ALAMEDA</v>
          </cell>
          <cell r="M3129">
            <v>3</v>
          </cell>
        </row>
        <row r="3130">
          <cell r="A3130">
            <v>58657</v>
          </cell>
          <cell r="B3130" t="str">
            <v>WEEKDAY</v>
          </cell>
          <cell r="C3130">
            <v>4328</v>
          </cell>
          <cell r="D3130">
            <v>1501700</v>
          </cell>
          <cell r="E3130" t="str">
            <v>ESTUDILLO AV &amp; SANTA MARIA S</v>
          </cell>
          <cell r="F3130">
            <v>1</v>
          </cell>
          <cell r="G3130">
            <v>0</v>
          </cell>
          <cell r="H3130">
            <v>2</v>
          </cell>
          <cell r="I3130">
            <v>37.726675</v>
          </cell>
          <cell r="J3130">
            <v>-122.150077</v>
          </cell>
          <cell r="K3130" t="str">
            <v>SAN LEANDRO</v>
          </cell>
          <cell r="L3130" t="str">
            <v>ALAMEDA</v>
          </cell>
          <cell r="M3130">
            <v>3</v>
          </cell>
        </row>
        <row r="3131">
          <cell r="A3131">
            <v>52326</v>
          </cell>
          <cell r="B3131" t="str">
            <v>WEEKDAY</v>
          </cell>
          <cell r="C3131">
            <v>3811</v>
          </cell>
          <cell r="D3131">
            <v>1501710</v>
          </cell>
          <cell r="E3131" t="str">
            <v>ESTUDILLO AV &amp; SANTA MARIA S</v>
          </cell>
          <cell r="F3131">
            <v>0</v>
          </cell>
          <cell r="G3131">
            <v>3</v>
          </cell>
          <cell r="H3131">
            <v>3</v>
          </cell>
          <cell r="I3131">
            <v>37.726481999999997</v>
          </cell>
          <cell r="J3131">
            <v>-122.15017899999999</v>
          </cell>
          <cell r="K3131" t="str">
            <v>SAN LEANDRO</v>
          </cell>
          <cell r="L3131" t="str">
            <v>ALAMEDA</v>
          </cell>
          <cell r="M3131">
            <v>3</v>
          </cell>
        </row>
        <row r="3132">
          <cell r="A3132">
            <v>51232</v>
          </cell>
          <cell r="B3132" t="str">
            <v>WEEKDAY</v>
          </cell>
          <cell r="C3132">
            <v>3456</v>
          </cell>
          <cell r="D3132">
            <v>1501720</v>
          </cell>
          <cell r="E3132" t="str">
            <v>ESTUDILLO AV &amp; SANTA ROSA ST</v>
          </cell>
          <cell r="F3132">
            <v>1</v>
          </cell>
          <cell r="G3132">
            <v>4</v>
          </cell>
          <cell r="H3132">
            <v>5</v>
          </cell>
          <cell r="I3132">
            <v>37.725935</v>
          </cell>
          <cell r="J3132">
            <v>-122.152258</v>
          </cell>
          <cell r="K3132" t="str">
            <v>SAN LEANDRO</v>
          </cell>
          <cell r="L3132" t="str">
            <v>ALAMEDA</v>
          </cell>
          <cell r="M3132">
            <v>3</v>
          </cell>
        </row>
        <row r="3133">
          <cell r="A3133">
            <v>58705</v>
          </cell>
          <cell r="B3133" t="str">
            <v>WEEKDAY</v>
          </cell>
          <cell r="C3133">
            <v>3402</v>
          </cell>
          <cell r="D3133">
            <v>1501730</v>
          </cell>
          <cell r="E3133" t="str">
            <v>ESTUDILLO AV &amp; SANTA ROSA ST</v>
          </cell>
          <cell r="F3133">
            <v>4</v>
          </cell>
          <cell r="G3133">
            <v>1</v>
          </cell>
          <cell r="H3133">
            <v>5</v>
          </cell>
          <cell r="I3133">
            <v>37.726123000000001</v>
          </cell>
          <cell r="J3133">
            <v>-122.152072</v>
          </cell>
          <cell r="K3133" t="str">
            <v>SAN LEANDRO</v>
          </cell>
          <cell r="L3133" t="str">
            <v>ALAMEDA</v>
          </cell>
          <cell r="M3133">
            <v>3</v>
          </cell>
        </row>
        <row r="3134">
          <cell r="A3134">
            <v>50447</v>
          </cell>
          <cell r="B3134" t="str">
            <v>WEEKDAY</v>
          </cell>
          <cell r="C3134">
            <v>2010</v>
          </cell>
          <cell r="D3134">
            <v>1502060</v>
          </cell>
          <cell r="E3134" t="str">
            <v>HAYS ST &amp; DAVIS ST</v>
          </cell>
          <cell r="F3134">
            <v>11</v>
          </cell>
          <cell r="G3134">
            <v>7</v>
          </cell>
          <cell r="H3134">
            <v>17</v>
          </cell>
          <cell r="I3134">
            <v>37.725057999999997</v>
          </cell>
          <cell r="J3134">
            <v>-122.157948</v>
          </cell>
          <cell r="K3134" t="str">
            <v>SAN LEANDRO</v>
          </cell>
          <cell r="L3134" t="str">
            <v>ALAMEDA</v>
          </cell>
          <cell r="M3134">
            <v>3</v>
          </cell>
        </row>
        <row r="3135">
          <cell r="A3135">
            <v>51236</v>
          </cell>
          <cell r="B3135" t="str">
            <v>WEEKDAY</v>
          </cell>
          <cell r="C3135">
            <v>983</v>
          </cell>
          <cell r="D3135">
            <v>1502070</v>
          </cell>
          <cell r="E3135" t="str">
            <v>HAYS ST &amp; W ESTUDILLO AV</v>
          </cell>
          <cell r="F3135">
            <v>29</v>
          </cell>
          <cell r="G3135">
            <v>15</v>
          </cell>
          <cell r="H3135">
            <v>44</v>
          </cell>
          <cell r="I3135">
            <v>37.724716000000001</v>
          </cell>
          <cell r="J3135">
            <v>-122.157543</v>
          </cell>
          <cell r="K3135" t="str">
            <v>SAN LEANDRO</v>
          </cell>
          <cell r="L3135" t="str">
            <v>ALAMEDA</v>
          </cell>
          <cell r="M3135">
            <v>3</v>
          </cell>
        </row>
        <row r="3136">
          <cell r="A3136">
            <v>53239</v>
          </cell>
          <cell r="B3136" t="str">
            <v>WEEKDAY</v>
          </cell>
          <cell r="C3136">
            <v>2136</v>
          </cell>
          <cell r="D3136">
            <v>1502080</v>
          </cell>
          <cell r="E3136" t="str">
            <v>HAYS ST &amp; W JUANA AV</v>
          </cell>
          <cell r="F3136">
            <v>10</v>
          </cell>
          <cell r="G3136">
            <v>5</v>
          </cell>
          <cell r="H3136">
            <v>16</v>
          </cell>
          <cell r="I3136">
            <v>37.722788999999999</v>
          </cell>
          <cell r="J3136">
            <v>-122.156533</v>
          </cell>
          <cell r="K3136" t="str">
            <v>SAN LEANDRO</v>
          </cell>
          <cell r="L3136" t="str">
            <v>ALAMEDA</v>
          </cell>
          <cell r="M3136">
            <v>3</v>
          </cell>
        </row>
        <row r="3137">
          <cell r="A3137">
            <v>58759</v>
          </cell>
          <cell r="B3137" t="str">
            <v>WEEKDAY</v>
          </cell>
          <cell r="C3137">
            <v>155</v>
          </cell>
          <cell r="D3137">
            <v>1502090</v>
          </cell>
          <cell r="E3137" t="str">
            <v>HAYS ST &amp; W JUANA AV</v>
          </cell>
          <cell r="F3137">
            <v>190</v>
          </cell>
          <cell r="G3137">
            <v>68</v>
          </cell>
          <cell r="H3137">
            <v>259</v>
          </cell>
          <cell r="I3137">
            <v>37.722872000000002</v>
          </cell>
          <cell r="J3137">
            <v>-122.15647300000001</v>
          </cell>
          <cell r="K3137" t="str">
            <v>SAN LEANDRO</v>
          </cell>
          <cell r="L3137" t="str">
            <v>ALAMEDA</v>
          </cell>
          <cell r="M3137">
            <v>3</v>
          </cell>
        </row>
        <row r="3138">
          <cell r="A3138">
            <v>52202</v>
          </cell>
          <cell r="B3138" t="str">
            <v>WEEKDAY</v>
          </cell>
          <cell r="C3138">
            <v>2909</v>
          </cell>
          <cell r="D3138">
            <v>1502360</v>
          </cell>
          <cell r="E3138" t="str">
            <v>MACARTHUR BLVD &amp; BROADMOOR B</v>
          </cell>
          <cell r="F3138">
            <v>6</v>
          </cell>
          <cell r="G3138">
            <v>2</v>
          </cell>
          <cell r="H3138">
            <v>8</v>
          </cell>
          <cell r="I3138">
            <v>37.74033</v>
          </cell>
          <cell r="J3138">
            <v>-122.147541</v>
          </cell>
          <cell r="K3138" t="str">
            <v>SAN LEANDRO</v>
          </cell>
          <cell r="L3138" t="str">
            <v>ALAMEDA</v>
          </cell>
          <cell r="M3138">
            <v>3</v>
          </cell>
        </row>
        <row r="3139">
          <cell r="A3139">
            <v>58505</v>
          </cell>
          <cell r="B3139" t="str">
            <v>WEEKDAY</v>
          </cell>
          <cell r="C3139">
            <v>2848</v>
          </cell>
          <cell r="D3139">
            <v>1502370</v>
          </cell>
          <cell r="E3139" t="str">
            <v>MACARTHUR BLVD &amp; BROADMOOR B</v>
          </cell>
          <cell r="F3139">
            <v>1</v>
          </cell>
          <cell r="G3139">
            <v>7</v>
          </cell>
          <cell r="H3139">
            <v>9</v>
          </cell>
          <cell r="I3139">
            <v>37.740279000000001</v>
          </cell>
          <cell r="J3139">
            <v>-122.1473</v>
          </cell>
          <cell r="K3139" t="str">
            <v>SAN LEANDRO</v>
          </cell>
          <cell r="L3139" t="str">
            <v>ALAMEDA</v>
          </cell>
          <cell r="M3139">
            <v>3</v>
          </cell>
        </row>
        <row r="3140">
          <cell r="A3140">
            <v>55034</v>
          </cell>
          <cell r="B3140" t="str">
            <v>WEEKDAY</v>
          </cell>
          <cell r="C3140">
            <v>2962</v>
          </cell>
          <cell r="D3140">
            <v>1502380</v>
          </cell>
          <cell r="E3140" t="str">
            <v>MACARTHUR BLVD &amp; DUTTON AV</v>
          </cell>
          <cell r="F3140">
            <v>6</v>
          </cell>
          <cell r="G3140">
            <v>1</v>
          </cell>
          <cell r="H3140">
            <v>8</v>
          </cell>
          <cell r="I3140">
            <v>37.734665</v>
          </cell>
          <cell r="J3140">
            <v>-122.14039</v>
          </cell>
          <cell r="K3140" t="str">
            <v>SAN LEANDRO</v>
          </cell>
          <cell r="L3140" t="str">
            <v>ALAMEDA</v>
          </cell>
          <cell r="M3140">
            <v>3</v>
          </cell>
        </row>
        <row r="3141">
          <cell r="A3141">
            <v>56775</v>
          </cell>
          <cell r="B3141" t="str">
            <v>WEEKDAY</v>
          </cell>
          <cell r="C3141">
            <v>2469</v>
          </cell>
          <cell r="D3141">
            <v>1502390</v>
          </cell>
          <cell r="E3141" t="str">
            <v>MACARTHUR BLVD &amp; ESTUDILLO A</v>
          </cell>
          <cell r="F3141">
            <v>3</v>
          </cell>
          <cell r="G3141">
            <v>9</v>
          </cell>
          <cell r="H3141">
            <v>12</v>
          </cell>
          <cell r="I3141">
            <v>37.730010999999998</v>
          </cell>
          <cell r="J3141">
            <v>-122.138972</v>
          </cell>
          <cell r="K3141" t="str">
            <v>SAN LEANDRO</v>
          </cell>
          <cell r="L3141" t="str">
            <v>ALAMEDA</v>
          </cell>
          <cell r="M3141">
            <v>3</v>
          </cell>
        </row>
        <row r="3142">
          <cell r="A3142">
            <v>56215</v>
          </cell>
          <cell r="B3142" t="str">
            <v>WEEKDAY</v>
          </cell>
          <cell r="C3142">
            <v>4834</v>
          </cell>
          <cell r="D3142">
            <v>1502400</v>
          </cell>
          <cell r="E3142" t="str">
            <v>MACARTHUR BLVD &amp; FORTUNA AV</v>
          </cell>
          <cell r="F3142">
            <v>0</v>
          </cell>
          <cell r="G3142">
            <v>0</v>
          </cell>
          <cell r="H3142">
            <v>0</v>
          </cell>
          <cell r="I3142">
            <v>37.736908</v>
          </cell>
          <cell r="J3142">
            <v>-122.14131399999999</v>
          </cell>
          <cell r="K3142" t="str">
            <v>SAN LEANDRO</v>
          </cell>
          <cell r="L3142" t="str">
            <v>ALAMEDA</v>
          </cell>
          <cell r="M3142">
            <v>3</v>
          </cell>
        </row>
        <row r="3143">
          <cell r="A3143">
            <v>51530</v>
          </cell>
          <cell r="B3143" t="str">
            <v>WEEKDAY</v>
          </cell>
          <cell r="C3143">
            <v>4248</v>
          </cell>
          <cell r="D3143">
            <v>1502410</v>
          </cell>
          <cell r="E3143" t="str">
            <v>MACARTHUR BLVD &amp; LEWIS AV</v>
          </cell>
          <cell r="F3143">
            <v>2</v>
          </cell>
          <cell r="G3143">
            <v>0</v>
          </cell>
          <cell r="H3143">
            <v>2</v>
          </cell>
          <cell r="I3143">
            <v>37.738399999999999</v>
          </cell>
          <cell r="J3143">
            <v>-122.14367900000001</v>
          </cell>
          <cell r="K3143" t="str">
            <v>SAN LEANDRO</v>
          </cell>
          <cell r="L3143" t="str">
            <v>ALAMEDA</v>
          </cell>
          <cell r="M3143">
            <v>3</v>
          </cell>
        </row>
        <row r="3144">
          <cell r="A3144">
            <v>51447</v>
          </cell>
          <cell r="B3144" t="str">
            <v>WEEKDAY</v>
          </cell>
          <cell r="C3144">
            <v>3938</v>
          </cell>
          <cell r="D3144">
            <v>1502420</v>
          </cell>
          <cell r="E3144" t="str">
            <v>MACARTHUR BLVD &amp; LEWIS AV</v>
          </cell>
          <cell r="F3144">
            <v>0</v>
          </cell>
          <cell r="G3144">
            <v>2</v>
          </cell>
          <cell r="H3144">
            <v>3</v>
          </cell>
          <cell r="I3144">
            <v>37.738629000000003</v>
          </cell>
          <cell r="J3144">
            <v>-122.14381299999999</v>
          </cell>
          <cell r="K3144" t="str">
            <v>SAN LEANDRO</v>
          </cell>
          <cell r="L3144" t="str">
            <v>ALAMEDA</v>
          </cell>
          <cell r="M3144">
            <v>3</v>
          </cell>
        </row>
        <row r="3145">
          <cell r="A3145">
            <v>53310</v>
          </cell>
          <cell r="B3145" t="str">
            <v>WEEKDAY</v>
          </cell>
          <cell r="C3145">
            <v>3608</v>
          </cell>
          <cell r="D3145">
            <v>1502430</v>
          </cell>
          <cell r="E3145" t="str">
            <v>MACARTHUR BLVD &amp; MITCHELL AV</v>
          </cell>
          <cell r="F3145">
            <v>3</v>
          </cell>
          <cell r="G3145">
            <v>1</v>
          </cell>
          <cell r="H3145">
            <v>4</v>
          </cell>
          <cell r="I3145">
            <v>37.739046000000002</v>
          </cell>
          <cell r="J3145">
            <v>-122.14493299999999</v>
          </cell>
          <cell r="K3145" t="str">
            <v>SAN LEANDRO</v>
          </cell>
          <cell r="L3145" t="str">
            <v>ALAMEDA</v>
          </cell>
          <cell r="M3145">
            <v>3</v>
          </cell>
        </row>
        <row r="3146">
          <cell r="A3146">
            <v>54001</v>
          </cell>
          <cell r="B3146" t="str">
            <v>WEEKDAY</v>
          </cell>
          <cell r="C3146">
            <v>3490</v>
          </cell>
          <cell r="D3146">
            <v>1502440</v>
          </cell>
          <cell r="E3146" t="str">
            <v>MACARTHUR BLVD &amp; VICTORIA AV</v>
          </cell>
          <cell r="F3146">
            <v>1</v>
          </cell>
          <cell r="G3146">
            <v>4</v>
          </cell>
          <cell r="H3146">
            <v>5</v>
          </cell>
          <cell r="I3146">
            <v>37.739172000000003</v>
          </cell>
          <cell r="J3146">
            <v>-122.14494999999999</v>
          </cell>
          <cell r="K3146" t="str">
            <v>SAN LEANDRO</v>
          </cell>
          <cell r="L3146" t="str">
            <v>ALAMEDA</v>
          </cell>
          <cell r="M3146">
            <v>3</v>
          </cell>
        </row>
        <row r="3147">
          <cell r="A3147">
            <v>55281</v>
          </cell>
          <cell r="B3147" t="str">
            <v>WEEKDAY</v>
          </cell>
          <cell r="C3147">
            <v>3562</v>
          </cell>
          <cell r="D3147">
            <v>1502490</v>
          </cell>
          <cell r="E3147" t="str">
            <v>MARINA BLVD &amp; NEPTUNE DR</v>
          </cell>
          <cell r="F3147">
            <v>2</v>
          </cell>
          <cell r="G3147">
            <v>3</v>
          </cell>
          <cell r="H3147">
            <v>4</v>
          </cell>
          <cell r="I3147">
            <v>37.701332999999998</v>
          </cell>
          <cell r="J3147">
            <v>-122.188768</v>
          </cell>
          <cell r="K3147" t="str">
            <v>SAN LEANDRO</v>
          </cell>
          <cell r="L3147" t="str">
            <v>ALAMEDA</v>
          </cell>
          <cell r="M3147">
            <v>3</v>
          </cell>
        </row>
        <row r="3148">
          <cell r="A3148">
            <v>51055</v>
          </cell>
          <cell r="B3148" t="str">
            <v>WEEKDAY</v>
          </cell>
          <cell r="C3148">
            <v>2031</v>
          </cell>
          <cell r="D3148">
            <v>1502520</v>
          </cell>
          <cell r="E3148" t="str">
            <v>MARLOW DR &amp; FOOTHILL BLVD</v>
          </cell>
          <cell r="F3148">
            <v>2</v>
          </cell>
          <cell r="G3148">
            <v>15</v>
          </cell>
          <cell r="H3148">
            <v>17</v>
          </cell>
          <cell r="I3148">
            <v>37.734569</v>
          </cell>
          <cell r="J3148">
            <v>-122.139545</v>
          </cell>
          <cell r="K3148" t="str">
            <v>SAN LEANDRO</v>
          </cell>
          <cell r="L3148" t="str">
            <v>ALAMEDA</v>
          </cell>
          <cell r="M3148">
            <v>3</v>
          </cell>
        </row>
        <row r="3149">
          <cell r="A3149">
            <v>55469</v>
          </cell>
          <cell r="B3149" t="str">
            <v>WEEKDAY</v>
          </cell>
          <cell r="C3149">
            <v>3321</v>
          </cell>
          <cell r="D3149">
            <v>1502590</v>
          </cell>
          <cell r="E3149" t="str">
            <v>MERCED ST &amp; MARINA BLVD</v>
          </cell>
          <cell r="F3149">
            <v>2</v>
          </cell>
          <cell r="G3149">
            <v>3</v>
          </cell>
          <cell r="H3149">
            <v>6</v>
          </cell>
          <cell r="I3149">
            <v>37.708156000000002</v>
          </cell>
          <cell r="J3149">
            <v>-122.170706</v>
          </cell>
          <cell r="K3149" t="str">
            <v>SAN LEANDRO</v>
          </cell>
          <cell r="L3149" t="str">
            <v>ALAMEDA</v>
          </cell>
          <cell r="M3149">
            <v>3</v>
          </cell>
        </row>
        <row r="3150">
          <cell r="A3150">
            <v>51950</v>
          </cell>
          <cell r="B3150" t="str">
            <v>WEEKDAY</v>
          </cell>
          <cell r="C3150">
            <v>3443</v>
          </cell>
          <cell r="D3150">
            <v>1502640</v>
          </cell>
          <cell r="E3150" t="str">
            <v>MERCED ST &amp; WILLIAMS ST</v>
          </cell>
          <cell r="F3150">
            <v>2</v>
          </cell>
          <cell r="G3150">
            <v>3</v>
          </cell>
          <cell r="H3150">
            <v>5</v>
          </cell>
          <cell r="I3150">
            <v>37.711666000000001</v>
          </cell>
          <cell r="J3150">
            <v>-122.17303099999999</v>
          </cell>
          <cell r="K3150" t="str">
            <v>SAN LEANDRO</v>
          </cell>
          <cell r="L3150" t="str">
            <v>ALAMEDA</v>
          </cell>
          <cell r="M3150">
            <v>3</v>
          </cell>
        </row>
        <row r="3151">
          <cell r="A3151">
            <v>55491</v>
          </cell>
          <cell r="B3151" t="str">
            <v>WEEKDAY</v>
          </cell>
          <cell r="C3151">
            <v>3535</v>
          </cell>
          <cell r="D3151">
            <v>1502700</v>
          </cell>
          <cell r="E3151" t="str">
            <v>MONARCH BAY DR &amp; NEPTUNE DR</v>
          </cell>
          <cell r="F3151">
            <v>2</v>
          </cell>
          <cell r="G3151">
            <v>2</v>
          </cell>
          <cell r="H3151">
            <v>4</v>
          </cell>
          <cell r="I3151">
            <v>37.700960000000002</v>
          </cell>
          <cell r="J3151">
            <v>-122.188744</v>
          </cell>
          <cell r="K3151" t="str">
            <v>SAN LEANDRO</v>
          </cell>
          <cell r="L3151" t="str">
            <v>ALAMEDA</v>
          </cell>
          <cell r="M3151">
            <v>3</v>
          </cell>
        </row>
        <row r="3152">
          <cell r="A3152">
            <v>56503</v>
          </cell>
          <cell r="B3152" t="str">
            <v>WEEKDAY</v>
          </cell>
          <cell r="C3152">
            <v>4580</v>
          </cell>
          <cell r="D3152">
            <v>1502720</v>
          </cell>
          <cell r="E3152" t="str">
            <v>MONARCH BAY DR &amp; MULFORD POI</v>
          </cell>
          <cell r="F3152">
            <v>0</v>
          </cell>
          <cell r="G3152">
            <v>1</v>
          </cell>
          <cell r="H3152">
            <v>1</v>
          </cell>
          <cell r="I3152">
            <v>37.699492999999997</v>
          </cell>
          <cell r="J3152">
            <v>-122.188498</v>
          </cell>
          <cell r="K3152" t="str">
            <v>SAN LEANDRO</v>
          </cell>
          <cell r="L3152" t="str">
            <v>ALAMEDA</v>
          </cell>
          <cell r="M3152">
            <v>3</v>
          </cell>
        </row>
        <row r="3153">
          <cell r="A3153">
            <v>56509</v>
          </cell>
          <cell r="B3153" t="str">
            <v>WEEKDAY</v>
          </cell>
          <cell r="C3153">
            <v>3963</v>
          </cell>
          <cell r="D3153">
            <v>1502730</v>
          </cell>
          <cell r="E3153" t="str">
            <v>MONARCH BAY DR &amp; MULFORD POI</v>
          </cell>
          <cell r="F3153">
            <v>1</v>
          </cell>
          <cell r="G3153">
            <v>2</v>
          </cell>
          <cell r="H3153">
            <v>3</v>
          </cell>
          <cell r="I3153">
            <v>37.698945999999999</v>
          </cell>
          <cell r="J3153">
            <v>-122.188565</v>
          </cell>
          <cell r="K3153" t="str">
            <v>SAN LEANDRO</v>
          </cell>
          <cell r="L3153" t="str">
            <v>ALAMEDA</v>
          </cell>
          <cell r="M3153">
            <v>3</v>
          </cell>
        </row>
        <row r="3154">
          <cell r="A3154">
            <v>55005</v>
          </cell>
          <cell r="B3154" t="str">
            <v>WEEKDAY</v>
          </cell>
          <cell r="C3154">
            <v>88</v>
          </cell>
          <cell r="D3154">
            <v>1502810</v>
          </cell>
          <cell r="E3154" t="str">
            <v>SAN LEANDRO BART</v>
          </cell>
          <cell r="F3154">
            <v>189</v>
          </cell>
          <cell r="G3154">
            <v>157</v>
          </cell>
          <cell r="H3154">
            <v>347</v>
          </cell>
          <cell r="I3154">
            <v>37.721850000000003</v>
          </cell>
          <cell r="J3154">
            <v>-122.160527</v>
          </cell>
          <cell r="K3154" t="str">
            <v>SAN LEANDRO</v>
          </cell>
          <cell r="L3154" t="str">
            <v>ALAMEDA</v>
          </cell>
          <cell r="M3154">
            <v>3</v>
          </cell>
        </row>
        <row r="3155">
          <cell r="A3155">
            <v>53999</v>
          </cell>
          <cell r="B3155" t="str">
            <v>WEEKDAY</v>
          </cell>
          <cell r="C3155">
            <v>683</v>
          </cell>
          <cell r="D3155">
            <v>1502820</v>
          </cell>
          <cell r="E3155" t="str">
            <v>SAN LEANDRO BART</v>
          </cell>
          <cell r="F3155">
            <v>33</v>
          </cell>
          <cell r="G3155">
            <v>34</v>
          </cell>
          <cell r="H3155">
            <v>67</v>
          </cell>
          <cell r="I3155">
            <v>37.721496999999999</v>
          </cell>
          <cell r="J3155">
            <v>-122.160284</v>
          </cell>
          <cell r="K3155" t="str">
            <v>SAN LEANDRO</v>
          </cell>
          <cell r="L3155" t="str">
            <v>ALAMEDA</v>
          </cell>
          <cell r="M3155">
            <v>3</v>
          </cell>
        </row>
        <row r="3156">
          <cell r="A3156">
            <v>53331</v>
          </cell>
          <cell r="B3156" t="str">
            <v>WEEKDAY</v>
          </cell>
          <cell r="C3156">
            <v>472</v>
          </cell>
          <cell r="D3156">
            <v>1502830</v>
          </cell>
          <cell r="E3156" t="str">
            <v>SAN LEANDRO BART</v>
          </cell>
          <cell r="F3156">
            <v>45</v>
          </cell>
          <cell r="G3156">
            <v>57</v>
          </cell>
          <cell r="H3156">
            <v>102</v>
          </cell>
          <cell r="I3156">
            <v>37.721437000000002</v>
          </cell>
          <cell r="J3156">
            <v>-122.16014</v>
          </cell>
          <cell r="K3156" t="str">
            <v>SAN LEANDRO</v>
          </cell>
          <cell r="L3156" t="str">
            <v>ALAMEDA</v>
          </cell>
          <cell r="M3156">
            <v>3</v>
          </cell>
        </row>
        <row r="3157">
          <cell r="A3157">
            <v>55504</v>
          </cell>
          <cell r="B3157" t="str">
            <v>WEEKDAY</v>
          </cell>
          <cell r="C3157">
            <v>78</v>
          </cell>
          <cell r="D3157">
            <v>1502840</v>
          </cell>
          <cell r="E3157" t="str">
            <v>SAN LEANDRO BART</v>
          </cell>
          <cell r="F3157">
            <v>133</v>
          </cell>
          <cell r="G3157">
            <v>237</v>
          </cell>
          <cell r="H3157">
            <v>370</v>
          </cell>
          <cell r="I3157">
            <v>37.721305000000001</v>
          </cell>
          <cell r="J3157">
            <v>-122.160128</v>
          </cell>
          <cell r="K3157" t="str">
            <v>SAN LEANDRO</v>
          </cell>
          <cell r="L3157" t="str">
            <v>ALAMEDA</v>
          </cell>
          <cell r="M3157">
            <v>3</v>
          </cell>
        </row>
        <row r="3158">
          <cell r="A3158">
            <v>53484</v>
          </cell>
          <cell r="B3158" t="str">
            <v>WEEKDAY</v>
          </cell>
          <cell r="C3158">
            <v>4383</v>
          </cell>
          <cell r="D3158">
            <v>1502950</v>
          </cell>
          <cell r="E3158" t="str">
            <v>SAN LEANDRO BLVD &amp; THORNTON</v>
          </cell>
          <cell r="F3158">
            <v>0</v>
          </cell>
          <cell r="G3158">
            <v>1</v>
          </cell>
          <cell r="H3158">
            <v>1</v>
          </cell>
          <cell r="I3158">
            <v>37.719237999999997</v>
          </cell>
          <cell r="J3158">
            <v>-122.15818</v>
          </cell>
          <cell r="K3158" t="str">
            <v>SAN LEANDRO</v>
          </cell>
          <cell r="L3158" t="str">
            <v>ALAMEDA</v>
          </cell>
          <cell r="M3158">
            <v>3</v>
          </cell>
        </row>
        <row r="3159">
          <cell r="A3159">
            <v>55492</v>
          </cell>
          <cell r="B3159" t="str">
            <v>WEEKDAY</v>
          </cell>
          <cell r="C3159">
            <v>1501</v>
          </cell>
          <cell r="D3159">
            <v>1502960</v>
          </cell>
          <cell r="E3159" t="str">
            <v>SAN LEANDRO BLVD &amp; WILLIAMS</v>
          </cell>
          <cell r="F3159">
            <v>21</v>
          </cell>
          <cell r="G3159">
            <v>6</v>
          </cell>
          <cell r="H3159">
            <v>27</v>
          </cell>
          <cell r="I3159">
            <v>37.718854</v>
          </cell>
          <cell r="J3159">
            <v>-122.15841500000001</v>
          </cell>
          <cell r="K3159" t="str">
            <v>SAN LEANDRO</v>
          </cell>
          <cell r="L3159" t="str">
            <v>ALAMEDA</v>
          </cell>
          <cell r="M3159">
            <v>3</v>
          </cell>
        </row>
        <row r="3160">
          <cell r="A3160">
            <v>58798</v>
          </cell>
          <cell r="B3160" t="str">
            <v>WEEKDAY</v>
          </cell>
          <cell r="C3160">
            <v>4422</v>
          </cell>
          <cell r="D3160">
            <v>1503660</v>
          </cell>
          <cell r="E3160" t="str">
            <v>WILLIAMS ST &amp; NOME ST</v>
          </cell>
          <cell r="F3160">
            <v>0</v>
          </cell>
          <cell r="G3160">
            <v>1</v>
          </cell>
          <cell r="H3160">
            <v>1</v>
          </cell>
          <cell r="I3160">
            <v>37.707248</v>
          </cell>
          <cell r="J3160">
            <v>-122.18453</v>
          </cell>
          <cell r="K3160" t="str">
            <v>SAN LEANDRO</v>
          </cell>
          <cell r="L3160" t="str">
            <v>ALAMEDA</v>
          </cell>
          <cell r="M3160">
            <v>3</v>
          </cell>
        </row>
        <row r="3161">
          <cell r="A3161">
            <v>52950</v>
          </cell>
          <cell r="B3161" t="str">
            <v>WEEKDAY</v>
          </cell>
          <cell r="C3161">
            <v>4452</v>
          </cell>
          <cell r="D3161">
            <v>1503800</v>
          </cell>
          <cell r="E3161" t="str">
            <v>WILLIAMS ST &amp; NOME ST</v>
          </cell>
          <cell r="F3161">
            <v>0</v>
          </cell>
          <cell r="G3161">
            <v>1</v>
          </cell>
          <cell r="H3161">
            <v>1</v>
          </cell>
          <cell r="I3161">
            <v>37.706927999999998</v>
          </cell>
          <cell r="J3161">
            <v>-122.1854</v>
          </cell>
          <cell r="K3161" t="str">
            <v>SAN LEANDRO</v>
          </cell>
          <cell r="L3161" t="str">
            <v>ALAMEDA</v>
          </cell>
          <cell r="M3161">
            <v>3</v>
          </cell>
        </row>
        <row r="3162">
          <cell r="A3162">
            <v>53020</v>
          </cell>
          <cell r="B3162" t="str">
            <v>WEEKDAY</v>
          </cell>
          <cell r="C3162">
            <v>3962</v>
          </cell>
          <cell r="D3162">
            <v>1503900</v>
          </cell>
          <cell r="E3162" t="str">
            <v>AURORA DR &amp; W AV 130</v>
          </cell>
          <cell r="F3162">
            <v>1</v>
          </cell>
          <cell r="G3162">
            <v>2</v>
          </cell>
          <cell r="H3162">
            <v>3</v>
          </cell>
          <cell r="I3162">
            <v>37.70431</v>
          </cell>
          <cell r="J3162">
            <v>-122.18607799999999</v>
          </cell>
          <cell r="K3162" t="str">
            <v>SAN LEANDRO</v>
          </cell>
          <cell r="L3162" t="str">
            <v>ALAMEDA</v>
          </cell>
          <cell r="M3162">
            <v>3</v>
          </cell>
        </row>
        <row r="3163">
          <cell r="A3163">
            <v>55318</v>
          </cell>
          <cell r="B3163" t="str">
            <v>WEEKDAY</v>
          </cell>
          <cell r="C3163">
            <v>3291</v>
          </cell>
          <cell r="D3163">
            <v>1504000</v>
          </cell>
          <cell r="E3163" t="str">
            <v>MARINA BLVD &amp; AURORA DR</v>
          </cell>
          <cell r="F3163">
            <v>2</v>
          </cell>
          <cell r="G3163">
            <v>4</v>
          </cell>
          <cell r="H3163">
            <v>6</v>
          </cell>
          <cell r="I3163">
            <v>37.702604000000001</v>
          </cell>
          <cell r="J3163">
            <v>-122.18466100000001</v>
          </cell>
          <cell r="K3163" t="str">
            <v>SAN LEANDRO</v>
          </cell>
          <cell r="L3163" t="str">
            <v>ALAMEDA</v>
          </cell>
          <cell r="M3163">
            <v>3</v>
          </cell>
        </row>
        <row r="3164">
          <cell r="A3164">
            <v>55753</v>
          </cell>
          <cell r="B3164" t="str">
            <v>WEEKDAY</v>
          </cell>
          <cell r="C3164">
            <v>1146</v>
          </cell>
          <cell r="D3164">
            <v>1504190</v>
          </cell>
          <cell r="E3164" t="str">
            <v>BANCROFT AV &amp; ESTUDILLO AV</v>
          </cell>
          <cell r="F3164">
            <v>27</v>
          </cell>
          <cell r="G3164">
            <v>11</v>
          </cell>
          <cell r="H3164">
            <v>38</v>
          </cell>
          <cell r="I3164">
            <v>37.726939000000002</v>
          </cell>
          <cell r="J3164">
            <v>-122.147875</v>
          </cell>
          <cell r="K3164" t="str">
            <v>SAN LEANDRO</v>
          </cell>
          <cell r="L3164" t="str">
            <v>ALAMEDA</v>
          </cell>
          <cell r="M3164">
            <v>3</v>
          </cell>
        </row>
        <row r="3165">
          <cell r="A3165">
            <v>55292</v>
          </cell>
          <cell r="B3165" t="str">
            <v>WEEKDAY</v>
          </cell>
          <cell r="C3165">
            <v>1307</v>
          </cell>
          <cell r="D3165">
            <v>1504200</v>
          </cell>
          <cell r="E3165" t="str">
            <v>E 14TH ST &amp; W JUANA AV</v>
          </cell>
          <cell r="F3165">
            <v>27</v>
          </cell>
          <cell r="G3165">
            <v>5</v>
          </cell>
          <cell r="H3165">
            <v>32</v>
          </cell>
          <cell r="I3165">
            <v>37.723624999999998</v>
          </cell>
          <cell r="J3165">
            <v>-122.154115</v>
          </cell>
          <cell r="K3165" t="str">
            <v>SAN LEANDRO</v>
          </cell>
          <cell r="L3165" t="str">
            <v>ALAMEDA</v>
          </cell>
          <cell r="M3165">
            <v>3</v>
          </cell>
        </row>
        <row r="3166">
          <cell r="A3166">
            <v>53804</v>
          </cell>
          <cell r="B3166" t="str">
            <v>WEEKDAY</v>
          </cell>
          <cell r="C3166">
            <v>3037</v>
          </cell>
          <cell r="D3166">
            <v>1504260</v>
          </cell>
          <cell r="E3166" t="str">
            <v>WILLIAMS ST &amp; DOOLITTLE DR</v>
          </cell>
          <cell r="F3166">
            <v>2</v>
          </cell>
          <cell r="G3166">
            <v>5</v>
          </cell>
          <cell r="H3166">
            <v>7</v>
          </cell>
          <cell r="I3166">
            <v>37.707929999999998</v>
          </cell>
          <cell r="J3166">
            <v>-122.182839</v>
          </cell>
          <cell r="K3166" t="str">
            <v>SAN LEANDRO</v>
          </cell>
          <cell r="L3166" t="str">
            <v>ALAMEDA</v>
          </cell>
          <cell r="M3166">
            <v>3</v>
          </cell>
        </row>
        <row r="3167">
          <cell r="A3167">
            <v>50421</v>
          </cell>
          <cell r="B3167" t="str">
            <v>WEEKDAY</v>
          </cell>
          <cell r="C3167">
            <v>1072</v>
          </cell>
          <cell r="D3167">
            <v>1504330</v>
          </cell>
          <cell r="E3167" t="str">
            <v>WESTGATE PKWY &amp; DAVIS ST</v>
          </cell>
          <cell r="F3167">
            <v>11</v>
          </cell>
          <cell r="G3167">
            <v>30</v>
          </cell>
          <cell r="H3167">
            <v>41</v>
          </cell>
          <cell r="I3167">
            <v>37.717995000000002</v>
          </cell>
          <cell r="J3167">
            <v>-122.178966</v>
          </cell>
          <cell r="K3167" t="str">
            <v>SAN LEANDRO</v>
          </cell>
          <cell r="L3167" t="str">
            <v>ALAMEDA</v>
          </cell>
          <cell r="M3167">
            <v>3</v>
          </cell>
        </row>
        <row r="3168">
          <cell r="A3168">
            <v>50423</v>
          </cell>
          <cell r="B3168" t="str">
            <v>WEEKDAY</v>
          </cell>
          <cell r="C3168">
            <v>793</v>
          </cell>
          <cell r="D3168">
            <v>1504340</v>
          </cell>
          <cell r="E3168" t="str">
            <v>WESTGATE PKWY &amp; #WALMART</v>
          </cell>
          <cell r="F3168">
            <v>16</v>
          </cell>
          <cell r="G3168">
            <v>40</v>
          </cell>
          <cell r="H3168">
            <v>56</v>
          </cell>
          <cell r="I3168">
            <v>37.715164000000001</v>
          </cell>
          <cell r="J3168">
            <v>-122.176883</v>
          </cell>
          <cell r="K3168" t="str">
            <v>SAN LEANDRO</v>
          </cell>
          <cell r="L3168" t="str">
            <v>ALAMEDA</v>
          </cell>
          <cell r="M3168">
            <v>3</v>
          </cell>
        </row>
        <row r="3169">
          <cell r="A3169">
            <v>50424</v>
          </cell>
          <cell r="B3169" t="str">
            <v>WEEKDAY</v>
          </cell>
          <cell r="C3169">
            <v>957</v>
          </cell>
          <cell r="D3169">
            <v>1504350</v>
          </cell>
          <cell r="E3169" t="str">
            <v>WESTGATE PKWY &amp; #WALMART</v>
          </cell>
          <cell r="F3169">
            <v>33</v>
          </cell>
          <cell r="G3169">
            <v>13</v>
          </cell>
          <cell r="H3169">
            <v>45</v>
          </cell>
          <cell r="I3169">
            <v>37.714362999999999</v>
          </cell>
          <cell r="J3169">
            <v>-122.17647599999999</v>
          </cell>
          <cell r="K3169" t="str">
            <v>SAN LEANDRO</v>
          </cell>
          <cell r="L3169" t="str">
            <v>ALAMEDA</v>
          </cell>
          <cell r="M3169">
            <v>3</v>
          </cell>
        </row>
        <row r="3170">
          <cell r="A3170">
            <v>50425</v>
          </cell>
          <cell r="B3170" t="str">
            <v>WEEKDAY</v>
          </cell>
          <cell r="C3170">
            <v>1260</v>
          </cell>
          <cell r="D3170">
            <v>1504360</v>
          </cell>
          <cell r="E3170" t="str">
            <v>WESTGATE PKWY &amp; DAVIS ST</v>
          </cell>
          <cell r="F3170">
            <v>27</v>
          </cell>
          <cell r="G3170">
            <v>7</v>
          </cell>
          <cell r="H3170">
            <v>34</v>
          </cell>
          <cell r="I3170">
            <v>37.718156999999998</v>
          </cell>
          <cell r="J3170">
            <v>-122.17927400000001</v>
          </cell>
          <cell r="K3170" t="str">
            <v>SAN LEANDRO</v>
          </cell>
          <cell r="L3170" t="str">
            <v>ALAMEDA</v>
          </cell>
          <cell r="M3170">
            <v>3</v>
          </cell>
        </row>
        <row r="3171">
          <cell r="A3171">
            <v>50673</v>
          </cell>
          <cell r="B3171" t="str">
            <v>WEEKDAY</v>
          </cell>
          <cell r="C3171">
            <v>3738</v>
          </cell>
          <cell r="D3171">
            <v>1504410</v>
          </cell>
          <cell r="E3171" t="str">
            <v>MERCED ST &amp; MARINA BLVD</v>
          </cell>
          <cell r="F3171">
            <v>2</v>
          </cell>
          <cell r="G3171">
            <v>2</v>
          </cell>
          <cell r="H3171">
            <v>3</v>
          </cell>
          <cell r="I3171">
            <v>37.709201</v>
          </cell>
          <cell r="J3171">
            <v>-122.17109600000001</v>
          </cell>
          <cell r="K3171" t="str">
            <v>SAN LEANDRO</v>
          </cell>
          <cell r="L3171" t="str">
            <v>ALAMEDA</v>
          </cell>
          <cell r="M3171">
            <v>3</v>
          </cell>
        </row>
        <row r="3172">
          <cell r="A3172">
            <v>50674</v>
          </cell>
          <cell r="B3172" t="str">
            <v>WEEKDAY</v>
          </cell>
          <cell r="C3172">
            <v>3033</v>
          </cell>
          <cell r="D3172">
            <v>1504420</v>
          </cell>
          <cell r="E3172" t="str">
            <v>WESTGATE PKWY &amp; WILLIAMS ST</v>
          </cell>
          <cell r="F3172">
            <v>5</v>
          </cell>
          <cell r="G3172">
            <v>3</v>
          </cell>
          <cell r="H3172">
            <v>7</v>
          </cell>
          <cell r="I3172">
            <v>37.711855999999997</v>
          </cell>
          <cell r="J3172">
            <v>-122.174633</v>
          </cell>
          <cell r="K3172" t="str">
            <v>SAN LEANDRO</v>
          </cell>
          <cell r="L3172" t="str">
            <v>ALAMEDA</v>
          </cell>
          <cell r="M3172">
            <v>3</v>
          </cell>
        </row>
        <row r="3173">
          <cell r="A3173">
            <v>50679</v>
          </cell>
          <cell r="B3173" t="str">
            <v>WEEKDAY</v>
          </cell>
          <cell r="C3173">
            <v>3267</v>
          </cell>
          <cell r="D3173">
            <v>1504430</v>
          </cell>
          <cell r="E3173" t="str">
            <v>WILLIAMS ST &amp; WESTGATE PKWY</v>
          </cell>
          <cell r="F3173">
            <v>2</v>
          </cell>
          <cell r="G3173">
            <v>4</v>
          </cell>
          <cell r="H3173">
            <v>6</v>
          </cell>
          <cell r="I3173">
            <v>37.711421000000001</v>
          </cell>
          <cell r="J3173">
            <v>-122.17487300000001</v>
          </cell>
          <cell r="K3173" t="str">
            <v>SAN LEANDRO</v>
          </cell>
          <cell r="L3173" t="str">
            <v>ALAMEDA</v>
          </cell>
          <cell r="M3173">
            <v>3</v>
          </cell>
        </row>
        <row r="3174">
          <cell r="A3174">
            <v>50686</v>
          </cell>
          <cell r="B3174" t="str">
            <v>WEEKDAY</v>
          </cell>
          <cell r="C3174">
            <v>4472</v>
          </cell>
          <cell r="D3174">
            <v>1504450</v>
          </cell>
          <cell r="E3174" t="str">
            <v>WILLIAMS ST &amp; #2051</v>
          </cell>
          <cell r="F3174">
            <v>1</v>
          </cell>
          <cell r="G3174">
            <v>0</v>
          </cell>
          <cell r="H3174">
            <v>1</v>
          </cell>
          <cell r="I3174">
            <v>37.709921000000001</v>
          </cell>
          <cell r="J3174">
            <v>-122.17813700000001</v>
          </cell>
          <cell r="K3174" t="str">
            <v>SAN LEANDRO</v>
          </cell>
          <cell r="L3174" t="str">
            <v>ALAMEDA</v>
          </cell>
          <cell r="M3174">
            <v>3</v>
          </cell>
        </row>
        <row r="3175">
          <cell r="A3175">
            <v>50687</v>
          </cell>
          <cell r="B3175" t="str">
            <v>WEEKDAY</v>
          </cell>
          <cell r="C3175">
            <v>3122</v>
          </cell>
          <cell r="D3175">
            <v>1504460</v>
          </cell>
          <cell r="E3175" t="str">
            <v>WILLIAMS ST &amp; DOOLITTLE DR</v>
          </cell>
          <cell r="F3175">
            <v>5</v>
          </cell>
          <cell r="G3175">
            <v>2</v>
          </cell>
          <cell r="H3175">
            <v>7</v>
          </cell>
          <cell r="I3175">
            <v>37.708334000000001</v>
          </cell>
          <cell r="J3175">
            <v>-122.18185800000001</v>
          </cell>
          <cell r="K3175" t="str">
            <v>SAN LEANDRO</v>
          </cell>
          <cell r="L3175" t="str">
            <v>ALAMEDA</v>
          </cell>
          <cell r="M3175">
            <v>3</v>
          </cell>
        </row>
        <row r="3176">
          <cell r="A3176">
            <v>50732</v>
          </cell>
          <cell r="B3176" t="str">
            <v>WEEKDAY</v>
          </cell>
          <cell r="C3176">
            <v>3941</v>
          </cell>
          <cell r="D3176">
            <v>1504580</v>
          </cell>
          <cell r="E3176" t="str">
            <v>WILLIAMS ST &amp; #2020</v>
          </cell>
          <cell r="F3176">
            <v>1</v>
          </cell>
          <cell r="G3176">
            <v>2</v>
          </cell>
          <cell r="H3176">
            <v>3</v>
          </cell>
          <cell r="I3176">
            <v>37.710075000000003</v>
          </cell>
          <cell r="J3176">
            <v>-122.178155</v>
          </cell>
          <cell r="K3176" t="str">
            <v>SAN LEANDRO</v>
          </cell>
          <cell r="L3176" t="str">
            <v>ALAMEDA</v>
          </cell>
          <cell r="M3176">
            <v>3</v>
          </cell>
        </row>
        <row r="3177">
          <cell r="A3177">
            <v>50818</v>
          </cell>
          <cell r="B3177" t="str">
            <v>WEEKDAY</v>
          </cell>
          <cell r="C3177">
            <v>3903</v>
          </cell>
          <cell r="D3177">
            <v>9901550</v>
          </cell>
          <cell r="E3177" t="str">
            <v>MECARTNEY RD &amp; AUGHINBAUGH W</v>
          </cell>
          <cell r="F3177">
            <v>1</v>
          </cell>
          <cell r="G3177">
            <v>2</v>
          </cell>
          <cell r="H3177">
            <v>3</v>
          </cell>
          <cell r="I3177">
            <v>37.737814999999998</v>
          </cell>
          <cell r="J3177">
            <v>-122.25051499999999</v>
          </cell>
          <cell r="K3177" t="str">
            <v>ALAMEDA</v>
          </cell>
          <cell r="L3177" t="str">
            <v>ALAMEDA</v>
          </cell>
          <cell r="M3177">
            <v>3</v>
          </cell>
        </row>
        <row r="3178">
          <cell r="A3178">
            <v>50821</v>
          </cell>
          <cell r="B3178" t="str">
            <v>WEEKDAY</v>
          </cell>
          <cell r="C3178">
            <v>2704</v>
          </cell>
          <cell r="D3178">
            <v>9901560</v>
          </cell>
          <cell r="E3178" t="str">
            <v>MECARTNEY RD &amp; MARCUSE ST</v>
          </cell>
          <cell r="F3178">
            <v>2</v>
          </cell>
          <cell r="G3178">
            <v>8</v>
          </cell>
          <cell r="H3178">
            <v>10</v>
          </cell>
          <cell r="I3178">
            <v>37.737183000000002</v>
          </cell>
          <cell r="J3178">
            <v>-122.248915</v>
          </cell>
          <cell r="K3178" t="str">
            <v>ALAMEDA</v>
          </cell>
          <cell r="L3178" t="str">
            <v>ALAMEDA</v>
          </cell>
          <cell r="M3178">
            <v>3</v>
          </cell>
        </row>
        <row r="3179">
          <cell r="A3179">
            <v>50921</v>
          </cell>
          <cell r="B3179" t="str">
            <v>WEEKDAY</v>
          </cell>
          <cell r="C3179">
            <v>4468</v>
          </cell>
          <cell r="D3179">
            <v>9901930</v>
          </cell>
          <cell r="E3179" t="str">
            <v>HIGH ST &amp; FILLMORE ST</v>
          </cell>
          <cell r="F3179">
            <v>0</v>
          </cell>
          <cell r="G3179">
            <v>1</v>
          </cell>
          <cell r="H3179">
            <v>1</v>
          </cell>
          <cell r="I3179">
            <v>37.753342000000004</v>
          </cell>
          <cell r="J3179">
            <v>-122.23740599999999</v>
          </cell>
          <cell r="K3179" t="str">
            <v>ALAMEDA</v>
          </cell>
          <cell r="L3179" t="str">
            <v>ALAMEDA</v>
          </cell>
          <cell r="M3179">
            <v>3</v>
          </cell>
        </row>
        <row r="3180">
          <cell r="A3180">
            <v>50923</v>
          </cell>
          <cell r="B3180" t="str">
            <v>WEEKDAY</v>
          </cell>
          <cell r="C3180">
            <v>1683</v>
          </cell>
          <cell r="D3180">
            <v>9901940</v>
          </cell>
          <cell r="E3180" t="str">
            <v>MAITLAND DR &amp; HARBOR BAY PKW</v>
          </cell>
          <cell r="F3180">
            <v>18</v>
          </cell>
          <cell r="G3180">
            <v>4</v>
          </cell>
          <cell r="H3180">
            <v>23</v>
          </cell>
          <cell r="I3180">
            <v>37.729354999999998</v>
          </cell>
          <cell r="J3180">
            <v>-122.229677</v>
          </cell>
          <cell r="K3180" t="str">
            <v>ALAMEDA</v>
          </cell>
          <cell r="L3180" t="str">
            <v>ALAMEDA</v>
          </cell>
          <cell r="M3180">
            <v>3</v>
          </cell>
        </row>
        <row r="3181">
          <cell r="A3181">
            <v>50925</v>
          </cell>
          <cell r="B3181" t="str">
            <v>WEEKDAY</v>
          </cell>
          <cell r="C3181">
            <v>1845</v>
          </cell>
          <cell r="D3181">
            <v>9901950</v>
          </cell>
          <cell r="E3181" t="str">
            <v>MAITLAND DR &amp; HARBOR BAY PKW</v>
          </cell>
          <cell r="F3181">
            <v>3</v>
          </cell>
          <cell r="G3181">
            <v>17</v>
          </cell>
          <cell r="H3181">
            <v>20</v>
          </cell>
          <cell r="I3181">
            <v>37.729162000000002</v>
          </cell>
          <cell r="J3181">
            <v>-122.229557</v>
          </cell>
          <cell r="K3181" t="str">
            <v>ALAMEDA</v>
          </cell>
          <cell r="L3181" t="str">
            <v>ALAMEDA</v>
          </cell>
          <cell r="M3181">
            <v>3</v>
          </cell>
        </row>
        <row r="3182">
          <cell r="A3182">
            <v>50976</v>
          </cell>
          <cell r="B3182" t="str">
            <v>WEEKDAY</v>
          </cell>
          <cell r="C3182">
            <v>1246</v>
          </cell>
          <cell r="D3182">
            <v>9902110</v>
          </cell>
          <cell r="E3182" t="str">
            <v>E 14TH ST &amp; ESTABROOK ST</v>
          </cell>
          <cell r="F3182">
            <v>17</v>
          </cell>
          <cell r="G3182">
            <v>18</v>
          </cell>
          <cell r="H3182">
            <v>35</v>
          </cell>
          <cell r="I3182">
            <v>37.718995999999997</v>
          </cell>
          <cell r="J3182">
            <v>-122.14787699999999</v>
          </cell>
          <cell r="K3182" t="str">
            <v>SAN LEANDRO</v>
          </cell>
          <cell r="L3182" t="str">
            <v>ALAMEDA</v>
          </cell>
          <cell r="M3182">
            <v>3</v>
          </cell>
        </row>
        <row r="3183">
          <cell r="A3183">
            <v>50978</v>
          </cell>
          <cell r="B3183" t="str">
            <v>WEEKDAY</v>
          </cell>
          <cell r="C3183">
            <v>1275</v>
          </cell>
          <cell r="D3183">
            <v>9902120</v>
          </cell>
          <cell r="E3183" t="str">
            <v>E 14TH ST &amp; ESTABROOK ST</v>
          </cell>
          <cell r="F3183">
            <v>16</v>
          </cell>
          <cell r="G3183">
            <v>18</v>
          </cell>
          <cell r="H3183">
            <v>33</v>
          </cell>
          <cell r="I3183">
            <v>37.719453000000001</v>
          </cell>
          <cell r="J3183">
            <v>-122.14826499999999</v>
          </cell>
          <cell r="K3183" t="str">
            <v>SAN LEANDRO</v>
          </cell>
          <cell r="L3183" t="str">
            <v>ALAMEDA</v>
          </cell>
          <cell r="M3183">
            <v>3</v>
          </cell>
        </row>
        <row r="3184">
          <cell r="A3184">
            <v>51027</v>
          </cell>
          <cell r="B3184" t="str">
            <v>WEEKDAY</v>
          </cell>
          <cell r="C3184">
            <v>1124</v>
          </cell>
          <cell r="D3184">
            <v>9902190</v>
          </cell>
          <cell r="E3184" t="str">
            <v>PARK ST &amp; CLEMENT AV</v>
          </cell>
          <cell r="F3184">
            <v>16</v>
          </cell>
          <cell r="G3184">
            <v>22</v>
          </cell>
          <cell r="H3184">
            <v>39</v>
          </cell>
          <cell r="I3184">
            <v>37.769623000000003</v>
          </cell>
          <cell r="J3184">
            <v>-122.23839700000001</v>
          </cell>
          <cell r="K3184" t="str">
            <v>ALAMEDA</v>
          </cell>
          <cell r="L3184" t="str">
            <v>ALAMEDA</v>
          </cell>
          <cell r="M3184">
            <v>3</v>
          </cell>
        </row>
        <row r="3185">
          <cell r="A3185">
            <v>51079</v>
          </cell>
          <cell r="B3185" t="str">
            <v>WEEKDAY</v>
          </cell>
          <cell r="C3185">
            <v>153</v>
          </cell>
          <cell r="D3185">
            <v>9902400</v>
          </cell>
          <cell r="E3185" t="str">
            <v>MACARTHUR BLVD &amp; 108TH AV</v>
          </cell>
          <cell r="F3185">
            <v>196</v>
          </cell>
          <cell r="G3185">
            <v>64</v>
          </cell>
          <cell r="H3185">
            <v>261</v>
          </cell>
          <cell r="I3185">
            <v>37.742075</v>
          </cell>
          <cell r="J3185">
            <v>-122.151079</v>
          </cell>
          <cell r="K3185" t="str">
            <v>OAKLAND</v>
          </cell>
          <cell r="L3185" t="str">
            <v>ALAMEDA</v>
          </cell>
          <cell r="M3185">
            <v>3</v>
          </cell>
        </row>
        <row r="3186">
          <cell r="A3186">
            <v>51082</v>
          </cell>
          <cell r="B3186" t="str">
            <v>WEEKDAY</v>
          </cell>
          <cell r="C3186">
            <v>1903</v>
          </cell>
          <cell r="D3186">
            <v>9902410</v>
          </cell>
          <cell r="E3186" t="str">
            <v>MACARTHUR BLVD &amp; 106TH AV</v>
          </cell>
          <cell r="F3186">
            <v>17</v>
          </cell>
          <cell r="G3186">
            <v>2</v>
          </cell>
          <cell r="H3186">
            <v>19</v>
          </cell>
          <cell r="I3186">
            <v>37.743319999999997</v>
          </cell>
          <cell r="J3186">
            <v>-122.152722</v>
          </cell>
          <cell r="K3186" t="str">
            <v>OAKLAND</v>
          </cell>
          <cell r="L3186" t="str">
            <v>ALAMEDA</v>
          </cell>
          <cell r="M3186">
            <v>3</v>
          </cell>
        </row>
        <row r="3187">
          <cell r="A3187">
            <v>51083</v>
          </cell>
          <cell r="B3187" t="str">
            <v>WEEKDAY</v>
          </cell>
          <cell r="C3187">
            <v>953</v>
          </cell>
          <cell r="D3187">
            <v>9902420</v>
          </cell>
          <cell r="E3187" t="str">
            <v>MACARTHUR BLVD &amp; 109TH AV</v>
          </cell>
          <cell r="F3187">
            <v>36</v>
          </cell>
          <cell r="G3187">
            <v>10</v>
          </cell>
          <cell r="H3187">
            <v>46</v>
          </cell>
          <cell r="I3187">
            <v>37.741475000000001</v>
          </cell>
          <cell r="J3187">
            <v>-122.150007</v>
          </cell>
          <cell r="K3187" t="str">
            <v>OAKLAND</v>
          </cell>
          <cell r="L3187" t="str">
            <v>ALAMEDA</v>
          </cell>
          <cell r="M3187">
            <v>3</v>
          </cell>
        </row>
        <row r="3188">
          <cell r="A3188">
            <v>51248</v>
          </cell>
          <cell r="B3188" t="str">
            <v>WEEKDAY</v>
          </cell>
          <cell r="C3188">
            <v>907</v>
          </cell>
          <cell r="D3188">
            <v>9902600</v>
          </cell>
          <cell r="E3188" t="str">
            <v>FRUITVALE AV &amp; LOGAN ST</v>
          </cell>
          <cell r="F3188">
            <v>15</v>
          </cell>
          <cell r="G3188">
            <v>33</v>
          </cell>
          <cell r="H3188">
            <v>48</v>
          </cell>
          <cell r="I3188">
            <v>37.787833999999997</v>
          </cell>
          <cell r="J3188">
            <v>-122.22103199999999</v>
          </cell>
          <cell r="K3188" t="str">
            <v>OAKLAND</v>
          </cell>
          <cell r="L3188" t="str">
            <v>ALAMEDA</v>
          </cell>
          <cell r="M3188">
            <v>3</v>
          </cell>
        </row>
        <row r="3189">
          <cell r="A3189">
            <v>51249</v>
          </cell>
          <cell r="B3189" t="str">
            <v>WEEKDAY</v>
          </cell>
          <cell r="C3189">
            <v>449</v>
          </cell>
          <cell r="D3189">
            <v>9902610</v>
          </cell>
          <cell r="E3189" t="str">
            <v>FRUITVALE AV &amp; LYNDE ST</v>
          </cell>
          <cell r="F3189">
            <v>32</v>
          </cell>
          <cell r="G3189">
            <v>74</v>
          </cell>
          <cell r="H3189">
            <v>107</v>
          </cell>
          <cell r="I3189">
            <v>37.791378000000002</v>
          </cell>
          <cell r="J3189">
            <v>-122.21965400000001</v>
          </cell>
          <cell r="K3189" t="str">
            <v>OAKLAND</v>
          </cell>
          <cell r="L3189" t="str">
            <v>ALAMEDA</v>
          </cell>
          <cell r="M3189">
            <v>3</v>
          </cell>
        </row>
        <row r="3190">
          <cell r="A3190">
            <v>51263</v>
          </cell>
          <cell r="B3190" t="str">
            <v>WEEKDAY</v>
          </cell>
          <cell r="C3190">
            <v>565</v>
          </cell>
          <cell r="D3190">
            <v>9902620</v>
          </cell>
          <cell r="E3190" t="str">
            <v>FRUITVALE AV &amp; BROOKDALE AV</v>
          </cell>
          <cell r="F3190">
            <v>22</v>
          </cell>
          <cell r="G3190">
            <v>62</v>
          </cell>
          <cell r="H3190">
            <v>84</v>
          </cell>
          <cell r="I3190">
            <v>37.793438000000002</v>
          </cell>
          <cell r="J3190">
            <v>-122.218829</v>
          </cell>
          <cell r="K3190" t="str">
            <v>OAKLAND</v>
          </cell>
          <cell r="L3190" t="str">
            <v>ALAMEDA</v>
          </cell>
          <cell r="M3190">
            <v>3</v>
          </cell>
        </row>
        <row r="3191">
          <cell r="A3191">
            <v>51264</v>
          </cell>
          <cell r="B3191" t="str">
            <v>WEEKDAY</v>
          </cell>
          <cell r="C3191">
            <v>914</v>
          </cell>
          <cell r="D3191">
            <v>9902630</v>
          </cell>
          <cell r="E3191" t="str">
            <v>FRUITVALE AV &amp; MACARTHUR BLV</v>
          </cell>
          <cell r="F3191">
            <v>22</v>
          </cell>
          <cell r="G3191">
            <v>26</v>
          </cell>
          <cell r="H3191">
            <v>48</v>
          </cell>
          <cell r="I3191">
            <v>37.799849999999999</v>
          </cell>
          <cell r="J3191">
            <v>-122.21628200000001</v>
          </cell>
          <cell r="K3191" t="str">
            <v>OAKLAND</v>
          </cell>
          <cell r="L3191" t="str">
            <v>ALAMEDA</v>
          </cell>
          <cell r="M3191">
            <v>3</v>
          </cell>
        </row>
        <row r="3192">
          <cell r="A3192">
            <v>51267</v>
          </cell>
          <cell r="B3192" t="str">
            <v>WEEKDAY</v>
          </cell>
          <cell r="C3192">
            <v>35</v>
          </cell>
          <cell r="D3192">
            <v>9902640</v>
          </cell>
          <cell r="E3192" t="str">
            <v>MACARTHUR BLVD &amp; FRUITVALE A</v>
          </cell>
          <cell r="F3192">
            <v>218</v>
          </cell>
          <cell r="G3192">
            <v>284</v>
          </cell>
          <cell r="H3192">
            <v>502</v>
          </cell>
          <cell r="I3192">
            <v>37.800218000000001</v>
          </cell>
          <cell r="J3192">
            <v>-122.215881</v>
          </cell>
          <cell r="K3192" t="str">
            <v>OAKLAND</v>
          </cell>
          <cell r="L3192" t="str">
            <v>ALAMEDA</v>
          </cell>
          <cell r="M3192">
            <v>3</v>
          </cell>
        </row>
        <row r="3193">
          <cell r="A3193">
            <v>51293</v>
          </cell>
          <cell r="B3193" t="str">
            <v>WEEKDAY</v>
          </cell>
          <cell r="C3193">
            <v>1133</v>
          </cell>
          <cell r="D3193">
            <v>9902770</v>
          </cell>
          <cell r="E3193" t="str">
            <v>MACARTHUR BLVD &amp; 90TH AV</v>
          </cell>
          <cell r="F3193">
            <v>27</v>
          </cell>
          <cell r="G3193">
            <v>11</v>
          </cell>
          <cell r="H3193">
            <v>38</v>
          </cell>
          <cell r="I3193">
            <v>37.755234000000002</v>
          </cell>
          <cell r="J3193">
            <v>-122.16113799999999</v>
          </cell>
          <cell r="K3193" t="str">
            <v>OAKLAND</v>
          </cell>
          <cell r="L3193" t="str">
            <v>ALAMEDA</v>
          </cell>
          <cell r="M3193">
            <v>3</v>
          </cell>
        </row>
        <row r="3194">
          <cell r="A3194">
            <v>51358</v>
          </cell>
          <cell r="B3194" t="str">
            <v>WEEKDAY</v>
          </cell>
          <cell r="C3194">
            <v>535</v>
          </cell>
          <cell r="D3194">
            <v>9902970</v>
          </cell>
          <cell r="E3194" t="str">
            <v>FOOTHILL BLVD &amp; 106TH AV</v>
          </cell>
          <cell r="F3194">
            <v>42</v>
          </cell>
          <cell r="G3194">
            <v>49</v>
          </cell>
          <cell r="H3194">
            <v>91</v>
          </cell>
          <cell r="I3194">
            <v>37.743774999999999</v>
          </cell>
          <cell r="J3194">
            <v>-122.148949</v>
          </cell>
          <cell r="K3194" t="str">
            <v>OAKLAND</v>
          </cell>
          <cell r="L3194" t="str">
            <v>ALAMEDA</v>
          </cell>
          <cell r="M3194">
            <v>3</v>
          </cell>
        </row>
        <row r="3195">
          <cell r="A3195">
            <v>51363</v>
          </cell>
          <cell r="B3195" t="str">
            <v>WEEKDAY</v>
          </cell>
          <cell r="C3195">
            <v>1280</v>
          </cell>
          <cell r="D3195">
            <v>9903000</v>
          </cell>
          <cell r="E3195" t="str">
            <v>MACARTHUR BLVD &amp; 88TH AV</v>
          </cell>
          <cell r="F3195">
            <v>14</v>
          </cell>
          <cell r="G3195">
            <v>19</v>
          </cell>
          <cell r="H3195">
            <v>33</v>
          </cell>
          <cell r="I3195">
            <v>37.757387999999999</v>
          </cell>
          <cell r="J3195">
            <v>-122.16212299999999</v>
          </cell>
          <cell r="K3195" t="str">
            <v>OAKLAND</v>
          </cell>
          <cell r="L3195" t="str">
            <v>ALAMEDA</v>
          </cell>
          <cell r="M3195">
            <v>3</v>
          </cell>
        </row>
        <row r="3196">
          <cell r="A3196">
            <v>51373</v>
          </cell>
          <cell r="B3196" t="str">
            <v>WEEKDAY</v>
          </cell>
          <cell r="C3196">
            <v>1214</v>
          </cell>
          <cell r="D3196">
            <v>9903030</v>
          </cell>
          <cell r="E3196" t="str">
            <v>MACARTHUR BLVD &amp; 55TH AV</v>
          </cell>
          <cell r="F3196">
            <v>6</v>
          </cell>
          <cell r="G3196">
            <v>30</v>
          </cell>
          <cell r="H3196">
            <v>36</v>
          </cell>
          <cell r="I3196">
            <v>37.777661999999999</v>
          </cell>
          <cell r="J3196">
            <v>-122.18809899999999</v>
          </cell>
          <cell r="K3196" t="str">
            <v>OAKLAND</v>
          </cell>
          <cell r="L3196" t="str">
            <v>ALAMEDA</v>
          </cell>
          <cell r="M3196">
            <v>3</v>
          </cell>
        </row>
        <row r="3197">
          <cell r="A3197">
            <v>51375</v>
          </cell>
          <cell r="B3197" t="str">
            <v>WEEKDAY</v>
          </cell>
          <cell r="C3197">
            <v>1774</v>
          </cell>
          <cell r="D3197">
            <v>9903040</v>
          </cell>
          <cell r="E3197" t="str">
            <v>MACARTHUR BLVD &amp; 56TH AV</v>
          </cell>
          <cell r="F3197">
            <v>17</v>
          </cell>
          <cell r="G3197">
            <v>4</v>
          </cell>
          <cell r="H3197">
            <v>21</v>
          </cell>
          <cell r="I3197">
            <v>37.777360999999999</v>
          </cell>
          <cell r="J3197">
            <v>-122.187529</v>
          </cell>
          <cell r="K3197" t="str">
            <v>OAKLAND</v>
          </cell>
          <cell r="L3197" t="str">
            <v>ALAMEDA</v>
          </cell>
          <cell r="M3197">
            <v>3</v>
          </cell>
        </row>
        <row r="3198">
          <cell r="A3198">
            <v>51393</v>
          </cell>
          <cell r="B3198" t="str">
            <v>WEEKDAY</v>
          </cell>
          <cell r="C3198">
            <v>2228</v>
          </cell>
          <cell r="D3198">
            <v>9903060</v>
          </cell>
          <cell r="E3198" t="str">
            <v>KAISER HOSPITAL SAN LEANDRO</v>
          </cell>
          <cell r="F3198">
            <v>6</v>
          </cell>
          <cell r="G3198">
            <v>8</v>
          </cell>
          <cell r="H3198">
            <v>14</v>
          </cell>
          <cell r="I3198">
            <v>37.70532</v>
          </cell>
          <cell r="J3198">
            <v>-122.166417</v>
          </cell>
          <cell r="K3198" t="str">
            <v>SAN LEANDRO</v>
          </cell>
          <cell r="L3198" t="str">
            <v>ALAMEDA</v>
          </cell>
          <cell r="M3198">
            <v>3</v>
          </cell>
        </row>
        <row r="3199">
          <cell r="A3199">
            <v>51395</v>
          </cell>
          <cell r="B3199" t="str">
            <v>WEEKDAY</v>
          </cell>
          <cell r="C3199">
            <v>2330</v>
          </cell>
          <cell r="D3199">
            <v>9903070</v>
          </cell>
          <cell r="E3199" t="str">
            <v>KAISER HOSPITAL SAN LEANDRO</v>
          </cell>
          <cell r="F3199">
            <v>8</v>
          </cell>
          <cell r="G3199">
            <v>5</v>
          </cell>
          <cell r="H3199">
            <v>13</v>
          </cell>
          <cell r="I3199">
            <v>37.705570000000002</v>
          </cell>
          <cell r="J3199">
            <v>-122.16637</v>
          </cell>
          <cell r="K3199" t="str">
            <v>SAN LEANDRO</v>
          </cell>
          <cell r="L3199" t="str">
            <v>ALAMEDA</v>
          </cell>
          <cell r="M3199">
            <v>3</v>
          </cell>
        </row>
        <row r="3200">
          <cell r="A3200">
            <v>51405</v>
          </cell>
          <cell r="B3200" t="str">
            <v>WEEKDAY</v>
          </cell>
          <cell r="C3200">
            <v>3852</v>
          </cell>
          <cell r="D3200">
            <v>9903100</v>
          </cell>
          <cell r="E3200" t="str">
            <v>OTIS DR &amp; MOUND ST</v>
          </cell>
          <cell r="F3200">
            <v>3</v>
          </cell>
          <cell r="G3200">
            <v>0</v>
          </cell>
          <cell r="H3200">
            <v>3</v>
          </cell>
          <cell r="I3200">
            <v>37.753269000000003</v>
          </cell>
          <cell r="J3200">
            <v>-122.240782</v>
          </cell>
          <cell r="K3200" t="str">
            <v>ALAMEDA</v>
          </cell>
          <cell r="L3200" t="str">
            <v>ALAMEDA</v>
          </cell>
          <cell r="M3200">
            <v>3</v>
          </cell>
        </row>
        <row r="3201">
          <cell r="A3201">
            <v>51413</v>
          </cell>
          <cell r="B3201" t="str">
            <v>WEEKDAY</v>
          </cell>
          <cell r="C3201">
            <v>276</v>
          </cell>
          <cell r="D3201">
            <v>9903110</v>
          </cell>
          <cell r="E3201" t="str">
            <v>FOOTHILL BLVD &amp; 108TH AV</v>
          </cell>
          <cell r="F3201">
            <v>59</v>
          </cell>
          <cell r="G3201">
            <v>103</v>
          </cell>
          <cell r="H3201">
            <v>161</v>
          </cell>
          <cell r="I3201">
            <v>37.743574000000002</v>
          </cell>
          <cell r="J3201">
            <v>-122.148473</v>
          </cell>
          <cell r="K3201" t="str">
            <v>OAKLAND</v>
          </cell>
          <cell r="L3201" t="str">
            <v>ALAMEDA</v>
          </cell>
          <cell r="M3201">
            <v>3</v>
          </cell>
        </row>
        <row r="3202">
          <cell r="A3202">
            <v>51416</v>
          </cell>
          <cell r="B3202" t="str">
            <v>WEEKDAY</v>
          </cell>
          <cell r="C3202">
            <v>189</v>
          </cell>
          <cell r="D3202">
            <v>9903120</v>
          </cell>
          <cell r="E3202" t="str">
            <v>FOOTHILL BLVD &amp; 108TH AV</v>
          </cell>
          <cell r="F3202">
            <v>95</v>
          </cell>
          <cell r="G3202">
            <v>138</v>
          </cell>
          <cell r="H3202">
            <v>233</v>
          </cell>
          <cell r="I3202">
            <v>37.743335999999999</v>
          </cell>
          <cell r="J3202">
            <v>-122.148242</v>
          </cell>
          <cell r="K3202" t="str">
            <v>OAKLAND</v>
          </cell>
          <cell r="L3202" t="str">
            <v>ALAMEDA</v>
          </cell>
          <cell r="M3202">
            <v>3</v>
          </cell>
        </row>
        <row r="3203">
          <cell r="A3203">
            <v>51437</v>
          </cell>
          <cell r="B3203" t="str">
            <v>WEEKDAY</v>
          </cell>
          <cell r="C3203">
            <v>404</v>
          </cell>
          <cell r="D3203">
            <v>9903210</v>
          </cell>
          <cell r="E3203" t="str">
            <v>SANTA CLARA AV &amp; CHESTNUT ST</v>
          </cell>
          <cell r="F3203">
            <v>43</v>
          </cell>
          <cell r="G3203">
            <v>76</v>
          </cell>
          <cell r="H3203">
            <v>119</v>
          </cell>
          <cell r="I3203">
            <v>37.769516000000003</v>
          </cell>
          <cell r="J3203">
            <v>-122.25162899999999</v>
          </cell>
          <cell r="K3203" t="str">
            <v>ALAMEDA</v>
          </cell>
          <cell r="L3203" t="str">
            <v>ALAMEDA</v>
          </cell>
          <cell r="M3203">
            <v>3</v>
          </cell>
        </row>
        <row r="3204">
          <cell r="A3204">
            <v>51461</v>
          </cell>
          <cell r="B3204" t="str">
            <v>WEEKDAY</v>
          </cell>
          <cell r="C3204">
            <v>710</v>
          </cell>
          <cell r="D3204">
            <v>9903220</v>
          </cell>
          <cell r="E3204" t="str">
            <v>SANTA CLARA AV &amp; WALNUT ST</v>
          </cell>
          <cell r="F3204">
            <v>47</v>
          </cell>
          <cell r="G3204">
            <v>17</v>
          </cell>
          <cell r="H3204">
            <v>64</v>
          </cell>
          <cell r="I3204">
            <v>37.767409999999998</v>
          </cell>
          <cell r="J3204">
            <v>-122.24647899999999</v>
          </cell>
          <cell r="K3204" t="str">
            <v>ALAMEDA</v>
          </cell>
          <cell r="L3204" t="str">
            <v>ALAMEDA</v>
          </cell>
          <cell r="M3204">
            <v>3</v>
          </cell>
        </row>
        <row r="3205">
          <cell r="A3205">
            <v>51464</v>
          </cell>
          <cell r="B3205" t="str">
            <v>WEEKDAY</v>
          </cell>
          <cell r="C3205">
            <v>1296</v>
          </cell>
          <cell r="D3205">
            <v>9903230</v>
          </cell>
          <cell r="E3205" t="str">
            <v>SANTA CLARA AV &amp; EVERETT ST</v>
          </cell>
          <cell r="F3205">
            <v>10</v>
          </cell>
          <cell r="G3205">
            <v>22</v>
          </cell>
          <cell r="H3205">
            <v>33</v>
          </cell>
          <cell r="I3205">
            <v>37.764477999999997</v>
          </cell>
          <cell r="J3205">
            <v>-122.24038899999999</v>
          </cell>
          <cell r="K3205" t="str">
            <v>ALAMEDA</v>
          </cell>
          <cell r="L3205" t="str">
            <v>ALAMEDA</v>
          </cell>
          <cell r="M3205">
            <v>3</v>
          </cell>
        </row>
        <row r="3206">
          <cell r="A3206">
            <v>51467</v>
          </cell>
          <cell r="B3206" t="str">
            <v>WEEKDAY</v>
          </cell>
          <cell r="C3206">
            <v>2097</v>
          </cell>
          <cell r="D3206">
            <v>9903240</v>
          </cell>
          <cell r="E3206" t="str">
            <v>BROADWAY &amp; EAGLE AV</v>
          </cell>
          <cell r="F3206">
            <v>4</v>
          </cell>
          <cell r="G3206">
            <v>12</v>
          </cell>
          <cell r="H3206">
            <v>16</v>
          </cell>
          <cell r="I3206">
            <v>37.766979999999997</v>
          </cell>
          <cell r="J3206">
            <v>-122.235344</v>
          </cell>
          <cell r="K3206" t="str">
            <v>ALAMEDA</v>
          </cell>
          <cell r="L3206" t="str">
            <v>ALAMEDA</v>
          </cell>
          <cell r="M3206">
            <v>3</v>
          </cell>
        </row>
        <row r="3207">
          <cell r="A3207">
            <v>51471</v>
          </cell>
          <cell r="B3207" t="str">
            <v>WEEKDAY</v>
          </cell>
          <cell r="C3207">
            <v>270</v>
          </cell>
          <cell r="D3207">
            <v>9903250</v>
          </cell>
          <cell r="E3207" t="str">
            <v>SANTA CLARA AV &amp; OAK ST</v>
          </cell>
          <cell r="F3207">
            <v>130</v>
          </cell>
          <cell r="G3207">
            <v>36</v>
          </cell>
          <cell r="H3207">
            <v>165</v>
          </cell>
          <cell r="I3207">
            <v>37.766154999999998</v>
          </cell>
          <cell r="J3207">
            <v>-122.24358100000001</v>
          </cell>
          <cell r="K3207" t="str">
            <v>ALAMEDA</v>
          </cell>
          <cell r="L3207" t="str">
            <v>ALAMEDA</v>
          </cell>
          <cell r="M3207">
            <v>3</v>
          </cell>
        </row>
        <row r="3208">
          <cell r="A3208">
            <v>51474</v>
          </cell>
          <cell r="B3208" t="str">
            <v>WEEKDAY</v>
          </cell>
          <cell r="C3208">
            <v>1461</v>
          </cell>
          <cell r="D3208">
            <v>9903260</v>
          </cell>
          <cell r="E3208" t="str">
            <v>SANTA CLARA AV &amp; MORTON ST</v>
          </cell>
          <cell r="F3208">
            <v>15</v>
          </cell>
          <cell r="G3208">
            <v>13</v>
          </cell>
          <cell r="H3208">
            <v>28</v>
          </cell>
          <cell r="I3208">
            <v>37.772978999999999</v>
          </cell>
          <cell r="J3208">
            <v>-122.262371</v>
          </cell>
          <cell r="K3208" t="str">
            <v>ALAMEDA</v>
          </cell>
          <cell r="L3208" t="str">
            <v>ALAMEDA</v>
          </cell>
          <cell r="M3208">
            <v>3</v>
          </cell>
        </row>
        <row r="3209">
          <cell r="A3209">
            <v>51475</v>
          </cell>
          <cell r="B3209" t="str">
            <v>WEEKDAY</v>
          </cell>
          <cell r="C3209">
            <v>1465</v>
          </cell>
          <cell r="D3209">
            <v>9903270</v>
          </cell>
          <cell r="E3209" t="str">
            <v>SANTA CLARA AV &amp; MORTON ST</v>
          </cell>
          <cell r="F3209">
            <v>11</v>
          </cell>
          <cell r="G3209">
            <v>18</v>
          </cell>
          <cell r="H3209">
            <v>28</v>
          </cell>
          <cell r="I3209">
            <v>37.772824</v>
          </cell>
          <cell r="J3209">
            <v>-122.26186300000001</v>
          </cell>
          <cell r="K3209" t="str">
            <v>ALAMEDA</v>
          </cell>
          <cell r="L3209" t="str">
            <v>ALAMEDA</v>
          </cell>
          <cell r="M3209">
            <v>3</v>
          </cell>
        </row>
        <row r="3210">
          <cell r="A3210">
            <v>51476</v>
          </cell>
          <cell r="B3210" t="str">
            <v>WEEKDAY</v>
          </cell>
          <cell r="C3210">
            <v>1245</v>
          </cell>
          <cell r="D3210">
            <v>9903280</v>
          </cell>
          <cell r="E3210" t="str">
            <v>SANTA CLARA AV &amp; MOZART ST</v>
          </cell>
          <cell r="F3210">
            <v>18</v>
          </cell>
          <cell r="G3210">
            <v>17</v>
          </cell>
          <cell r="H3210">
            <v>35</v>
          </cell>
          <cell r="I3210">
            <v>37.773197000000003</v>
          </cell>
          <cell r="J3210">
            <v>-122.26887600000001</v>
          </cell>
          <cell r="K3210" t="str">
            <v>ALAMEDA</v>
          </cell>
          <cell r="L3210" t="str">
            <v>ALAMEDA</v>
          </cell>
          <cell r="M3210">
            <v>3</v>
          </cell>
        </row>
        <row r="3211">
          <cell r="A3211">
            <v>51478</v>
          </cell>
          <cell r="B3211" t="str">
            <v>WEEKDAY</v>
          </cell>
          <cell r="C3211">
            <v>122</v>
          </cell>
          <cell r="D3211">
            <v>9903290</v>
          </cell>
          <cell r="E3211" t="str">
            <v>WEBSTER ST &amp; BUENA VISTA AV</v>
          </cell>
          <cell r="F3211">
            <v>165</v>
          </cell>
          <cell r="G3211">
            <v>118</v>
          </cell>
          <cell r="H3211">
            <v>283</v>
          </cell>
          <cell r="I3211">
            <v>37.777647000000002</v>
          </cell>
          <cell r="J3211">
            <v>-122.276557</v>
          </cell>
          <cell r="K3211" t="str">
            <v>ALAMEDA</v>
          </cell>
          <cell r="L3211" t="str">
            <v>ALAMEDA</v>
          </cell>
          <cell r="M3211">
            <v>3</v>
          </cell>
        </row>
        <row r="3212">
          <cell r="A3212">
            <v>51481</v>
          </cell>
          <cell r="B3212" t="str">
            <v>WEEKDAY</v>
          </cell>
          <cell r="C3212">
            <v>489</v>
          </cell>
          <cell r="D3212">
            <v>9903300</v>
          </cell>
          <cell r="E3212" t="str">
            <v>SANTA CLARA AV &amp; WILLOW ST</v>
          </cell>
          <cell r="F3212">
            <v>26</v>
          </cell>
          <cell r="G3212">
            <v>72</v>
          </cell>
          <cell r="H3212">
            <v>98</v>
          </cell>
          <cell r="I3212">
            <v>37.768318999999998</v>
          </cell>
          <cell r="J3212">
            <v>-122.248895</v>
          </cell>
          <cell r="K3212" t="str">
            <v>ALAMEDA</v>
          </cell>
          <cell r="L3212" t="str">
            <v>ALAMEDA</v>
          </cell>
          <cell r="M3212">
            <v>3</v>
          </cell>
        </row>
        <row r="3213">
          <cell r="A3213">
            <v>51546</v>
          </cell>
          <cell r="B3213" t="str">
            <v>WEEKDAY</v>
          </cell>
          <cell r="C3213">
            <v>716</v>
          </cell>
          <cell r="D3213">
            <v>9903530</v>
          </cell>
          <cell r="E3213" t="str">
            <v>SEMINARY AV &amp; FOOTHILL BLVD</v>
          </cell>
          <cell r="F3213">
            <v>39</v>
          </cell>
          <cell r="G3213">
            <v>25</v>
          </cell>
          <cell r="H3213">
            <v>64</v>
          </cell>
          <cell r="I3213">
            <v>37.771313999999997</v>
          </cell>
          <cell r="J3213">
            <v>-122.19082</v>
          </cell>
          <cell r="K3213" t="str">
            <v>OAKLAND</v>
          </cell>
          <cell r="L3213" t="str">
            <v>ALAMEDA</v>
          </cell>
          <cell r="M3213">
            <v>3</v>
          </cell>
        </row>
        <row r="3214">
          <cell r="A3214">
            <v>51547</v>
          </cell>
          <cell r="B3214" t="str">
            <v>WEEKDAY</v>
          </cell>
          <cell r="C3214">
            <v>375</v>
          </cell>
          <cell r="D3214">
            <v>9903540</v>
          </cell>
          <cell r="E3214" t="str">
            <v>FOOTHILL BLVD &amp; SEMINARY AV</v>
          </cell>
          <cell r="F3214">
            <v>50</v>
          </cell>
          <cell r="G3214">
            <v>74</v>
          </cell>
          <cell r="H3214">
            <v>124</v>
          </cell>
          <cell r="I3214">
            <v>37.771478999999999</v>
          </cell>
          <cell r="J3214">
            <v>-122.19004200000001</v>
          </cell>
          <cell r="K3214" t="str">
            <v>OAKLAND</v>
          </cell>
          <cell r="L3214" t="str">
            <v>ALAMEDA</v>
          </cell>
          <cell r="M3214">
            <v>3</v>
          </cell>
        </row>
        <row r="3215">
          <cell r="A3215">
            <v>51548</v>
          </cell>
          <cell r="B3215" t="str">
            <v>WEEKDAY</v>
          </cell>
          <cell r="C3215">
            <v>308</v>
          </cell>
          <cell r="D3215">
            <v>9903550</v>
          </cell>
          <cell r="E3215" t="str">
            <v>FOOTHILL BLVD &amp; SEMINARY AV</v>
          </cell>
          <cell r="F3215">
            <v>98</v>
          </cell>
          <cell r="G3215">
            <v>50</v>
          </cell>
          <cell r="H3215">
            <v>148</v>
          </cell>
          <cell r="I3215">
            <v>37.771664000000001</v>
          </cell>
          <cell r="J3215">
            <v>-122.190679</v>
          </cell>
          <cell r="K3215" t="str">
            <v>OAKLAND</v>
          </cell>
          <cell r="L3215" t="str">
            <v>ALAMEDA</v>
          </cell>
          <cell r="M3215">
            <v>3</v>
          </cell>
        </row>
        <row r="3216">
          <cell r="A3216">
            <v>51549</v>
          </cell>
          <cell r="B3216" t="str">
            <v>WEEKDAY</v>
          </cell>
          <cell r="C3216">
            <v>1084</v>
          </cell>
          <cell r="D3216">
            <v>9903560</v>
          </cell>
          <cell r="E3216" t="str">
            <v>SEMINARY AV &amp; FOOTHILL BLVD</v>
          </cell>
          <cell r="F3216">
            <v>10</v>
          </cell>
          <cell r="G3216">
            <v>31</v>
          </cell>
          <cell r="H3216">
            <v>40</v>
          </cell>
          <cell r="I3216">
            <v>37.771787000000003</v>
          </cell>
          <cell r="J3216">
            <v>-122.189967</v>
          </cell>
          <cell r="K3216" t="str">
            <v>OAKLAND</v>
          </cell>
          <cell r="L3216" t="str">
            <v>ALAMEDA</v>
          </cell>
          <cell r="M3216">
            <v>3</v>
          </cell>
        </row>
        <row r="3217">
          <cell r="A3217">
            <v>51723</v>
          </cell>
          <cell r="B3217" t="str">
            <v>WEEKDAY</v>
          </cell>
          <cell r="C3217">
            <v>3758</v>
          </cell>
          <cell r="D3217">
            <v>9904060</v>
          </cell>
          <cell r="E3217" t="str">
            <v>BUENA VISTA AV &amp; STANTON ST</v>
          </cell>
          <cell r="F3217">
            <v>2</v>
          </cell>
          <cell r="G3217">
            <v>2</v>
          </cell>
          <cell r="H3217">
            <v>3</v>
          </cell>
          <cell r="I3217">
            <v>37.775942000000001</v>
          </cell>
          <cell r="J3217">
            <v>-122.257655</v>
          </cell>
          <cell r="K3217" t="str">
            <v>ALAMEDA</v>
          </cell>
          <cell r="L3217" t="str">
            <v>ALAMEDA</v>
          </cell>
          <cell r="M3217">
            <v>3</v>
          </cell>
        </row>
        <row r="3218">
          <cell r="A3218">
            <v>51725</v>
          </cell>
          <cell r="B3218" t="str">
            <v>WEEKDAY</v>
          </cell>
          <cell r="C3218">
            <v>3600</v>
          </cell>
          <cell r="D3218">
            <v>9904070</v>
          </cell>
          <cell r="E3218" t="str">
            <v>BUENA VISTA AV &amp; STANTON ST</v>
          </cell>
          <cell r="F3218">
            <v>2</v>
          </cell>
          <cell r="G3218">
            <v>2</v>
          </cell>
          <cell r="H3218">
            <v>4</v>
          </cell>
          <cell r="I3218">
            <v>37.776215000000001</v>
          </cell>
          <cell r="J3218">
            <v>-122.25805</v>
          </cell>
          <cell r="K3218" t="str">
            <v>ALAMEDA</v>
          </cell>
          <cell r="L3218" t="str">
            <v>ALAMEDA</v>
          </cell>
          <cell r="M3218">
            <v>3</v>
          </cell>
        </row>
        <row r="3219">
          <cell r="A3219">
            <v>51727</v>
          </cell>
          <cell r="B3219" t="str">
            <v>WEEKDAY</v>
          </cell>
          <cell r="C3219">
            <v>3203</v>
          </cell>
          <cell r="D3219">
            <v>9904080</v>
          </cell>
          <cell r="E3219" t="str">
            <v>BUENA VISTA AV &amp; PARK ST</v>
          </cell>
          <cell r="F3219">
            <v>3</v>
          </cell>
          <cell r="G3219">
            <v>3</v>
          </cell>
          <cell r="H3219">
            <v>6</v>
          </cell>
          <cell r="I3219">
            <v>37.768433999999999</v>
          </cell>
          <cell r="J3219">
            <v>-122.240093</v>
          </cell>
          <cell r="K3219" t="str">
            <v>ALAMEDA</v>
          </cell>
          <cell r="L3219" t="str">
            <v>ALAMEDA</v>
          </cell>
          <cell r="M3219">
            <v>3</v>
          </cell>
        </row>
        <row r="3220">
          <cell r="A3220">
            <v>51737</v>
          </cell>
          <cell r="B3220" t="str">
            <v>WEEKDAY</v>
          </cell>
          <cell r="C3220">
            <v>3719</v>
          </cell>
          <cell r="D3220">
            <v>9904130</v>
          </cell>
          <cell r="E3220" t="str">
            <v>BUENA VISTA AV &amp; GRAND ST</v>
          </cell>
          <cell r="F3220">
            <v>2</v>
          </cell>
          <cell r="G3220">
            <v>1</v>
          </cell>
          <cell r="H3220">
            <v>4</v>
          </cell>
          <cell r="I3220">
            <v>37.774265999999997</v>
          </cell>
          <cell r="J3220">
            <v>-122.253486</v>
          </cell>
          <cell r="K3220" t="str">
            <v>ALAMEDA</v>
          </cell>
          <cell r="L3220" t="str">
            <v>ALAMEDA</v>
          </cell>
          <cell r="M3220">
            <v>3</v>
          </cell>
        </row>
        <row r="3221">
          <cell r="A3221">
            <v>51741</v>
          </cell>
          <cell r="B3221" t="str">
            <v>WEEKDAY</v>
          </cell>
          <cell r="C3221">
            <v>4008</v>
          </cell>
          <cell r="D3221">
            <v>9904140</v>
          </cell>
          <cell r="E3221" t="str">
            <v>BUENA VISTA AV &amp; GRAND ST</v>
          </cell>
          <cell r="F3221">
            <v>1</v>
          </cell>
          <cell r="G3221">
            <v>1</v>
          </cell>
          <cell r="H3221">
            <v>2</v>
          </cell>
          <cell r="I3221">
            <v>37.774284000000002</v>
          </cell>
          <cell r="J3221">
            <v>-122.253829</v>
          </cell>
          <cell r="K3221" t="str">
            <v>ALAMEDA</v>
          </cell>
          <cell r="L3221" t="str">
            <v>ALAMEDA</v>
          </cell>
          <cell r="M3221">
            <v>3</v>
          </cell>
        </row>
        <row r="3222">
          <cell r="A3222">
            <v>51743</v>
          </cell>
          <cell r="B3222" t="str">
            <v>WEEKDAY</v>
          </cell>
          <cell r="C3222">
            <v>3958</v>
          </cell>
          <cell r="D3222">
            <v>9904150</v>
          </cell>
          <cell r="E3222" t="str">
            <v>MITCHELL AV &amp; DILLER ST</v>
          </cell>
          <cell r="F3222">
            <v>0</v>
          </cell>
          <cell r="G3222">
            <v>2</v>
          </cell>
          <cell r="H3222">
            <v>3</v>
          </cell>
          <cell r="I3222">
            <v>37.788632</v>
          </cell>
          <cell r="J3222">
            <v>-122.277218</v>
          </cell>
          <cell r="K3222" t="str">
            <v>ALAMEDA</v>
          </cell>
          <cell r="L3222" t="str">
            <v>ALAMEDA</v>
          </cell>
          <cell r="M3222">
            <v>3</v>
          </cell>
        </row>
        <row r="3223">
          <cell r="A3223">
            <v>51747</v>
          </cell>
          <cell r="B3223" t="str">
            <v>WEEKDAY</v>
          </cell>
          <cell r="C3223">
            <v>2193</v>
          </cell>
          <cell r="D3223">
            <v>9904160</v>
          </cell>
          <cell r="E3223" t="str">
            <v>MITCHELL AV &amp; 5TH ST</v>
          </cell>
          <cell r="F3223">
            <v>12</v>
          </cell>
          <cell r="G3223">
            <v>3</v>
          </cell>
          <cell r="H3223">
            <v>15</v>
          </cell>
          <cell r="I3223">
            <v>37.789555</v>
          </cell>
          <cell r="J3223">
            <v>-122.279736</v>
          </cell>
          <cell r="K3223" t="str">
            <v>ALAMEDA</v>
          </cell>
          <cell r="L3223" t="str">
            <v>ALAMEDA</v>
          </cell>
          <cell r="M3223">
            <v>3</v>
          </cell>
        </row>
        <row r="3224">
          <cell r="A3224">
            <v>51752</v>
          </cell>
          <cell r="B3224" t="str">
            <v>WEEKDAY</v>
          </cell>
          <cell r="C3224">
            <v>3473</v>
          </cell>
          <cell r="D3224">
            <v>9904170</v>
          </cell>
          <cell r="E3224" t="str">
            <v>5TH ST &amp; SINGLETON AV</v>
          </cell>
          <cell r="F3224">
            <v>2</v>
          </cell>
          <cell r="G3224">
            <v>3</v>
          </cell>
          <cell r="H3224">
            <v>5</v>
          </cell>
          <cell r="I3224">
            <v>37.785772000000001</v>
          </cell>
          <cell r="J3224">
            <v>-122.278325</v>
          </cell>
          <cell r="K3224" t="str">
            <v>ALAMEDA</v>
          </cell>
          <cell r="L3224" t="str">
            <v>ALAMEDA</v>
          </cell>
          <cell r="M3224">
            <v>3</v>
          </cell>
        </row>
        <row r="3225">
          <cell r="A3225">
            <v>51753</v>
          </cell>
          <cell r="B3225" t="str">
            <v>WEEKDAY</v>
          </cell>
          <cell r="C3225">
            <v>1051</v>
          </cell>
          <cell r="D3225">
            <v>9904180</v>
          </cell>
          <cell r="E3225" t="str">
            <v>5TH ST &amp; SINGLETON AV</v>
          </cell>
          <cell r="F3225">
            <v>27</v>
          </cell>
          <cell r="G3225">
            <v>15</v>
          </cell>
          <cell r="H3225">
            <v>42</v>
          </cell>
          <cell r="I3225">
            <v>37.787491000000003</v>
          </cell>
          <cell r="J3225">
            <v>-122.281339</v>
          </cell>
          <cell r="K3225" t="str">
            <v>ALAMEDA</v>
          </cell>
          <cell r="L3225" t="str">
            <v>ALAMEDA</v>
          </cell>
          <cell r="M3225">
            <v>3</v>
          </cell>
        </row>
        <row r="3226">
          <cell r="A3226">
            <v>51813</v>
          </cell>
          <cell r="B3226" t="str">
            <v>WEEKDAY</v>
          </cell>
          <cell r="C3226">
            <v>467</v>
          </cell>
          <cell r="D3226">
            <v>9904360</v>
          </cell>
          <cell r="E3226" t="str">
            <v>HIGH ST &amp; FOOTHILL BLVD</v>
          </cell>
          <cell r="F3226">
            <v>81</v>
          </cell>
          <cell r="G3226">
            <v>23</v>
          </cell>
          <cell r="H3226">
            <v>103</v>
          </cell>
          <cell r="I3226">
            <v>37.775010000000002</v>
          </cell>
          <cell r="J3226">
            <v>-122.211299</v>
          </cell>
          <cell r="K3226" t="str">
            <v>OAKLAND</v>
          </cell>
          <cell r="L3226" t="str">
            <v>ALAMEDA</v>
          </cell>
          <cell r="M3226">
            <v>3</v>
          </cell>
        </row>
        <row r="3227">
          <cell r="A3227">
            <v>51861</v>
          </cell>
          <cell r="B3227" t="str">
            <v>WEEKDAY</v>
          </cell>
          <cell r="C3227">
            <v>2186</v>
          </cell>
          <cell r="D3227">
            <v>9904560</v>
          </cell>
          <cell r="E3227" t="str">
            <v>INTERNATIONAL BLVD &amp; 87TH AV</v>
          </cell>
          <cell r="F3227">
            <v>5</v>
          </cell>
          <cell r="G3227">
            <v>10</v>
          </cell>
          <cell r="H3227">
            <v>15</v>
          </cell>
          <cell r="I3227">
            <v>37.751485000000002</v>
          </cell>
          <cell r="J3227">
            <v>-122.175918</v>
          </cell>
          <cell r="K3227" t="str">
            <v>OAKLAND</v>
          </cell>
          <cell r="L3227" t="str">
            <v>ALAMEDA</v>
          </cell>
          <cell r="M3227">
            <v>3</v>
          </cell>
        </row>
        <row r="3228">
          <cell r="A3228">
            <v>51872</v>
          </cell>
          <cell r="B3228" t="str">
            <v>WEEKDAY</v>
          </cell>
          <cell r="C3228">
            <v>750</v>
          </cell>
          <cell r="D3228">
            <v>9904590</v>
          </cell>
          <cell r="E3228" t="str">
            <v>INTERNATIONAL BLVD &amp; 105TH A</v>
          </cell>
          <cell r="F3228">
            <v>47</v>
          </cell>
          <cell r="G3228">
            <v>13</v>
          </cell>
          <cell r="H3228">
            <v>60</v>
          </cell>
          <cell r="I3228">
            <v>37.739379</v>
          </cell>
          <cell r="J3228">
            <v>-122.16698599999999</v>
          </cell>
          <cell r="K3228" t="str">
            <v>OAKLAND</v>
          </cell>
          <cell r="L3228" t="str">
            <v>ALAMEDA</v>
          </cell>
          <cell r="M3228">
            <v>3</v>
          </cell>
        </row>
        <row r="3229">
          <cell r="A3229">
            <v>51879</v>
          </cell>
          <cell r="B3229" t="str">
            <v>WEEKDAY</v>
          </cell>
          <cell r="C3229">
            <v>510</v>
          </cell>
          <cell r="D3229">
            <v>9904620</v>
          </cell>
          <cell r="E3229" t="str">
            <v>DAVIS ST &amp; CLARKE ST</v>
          </cell>
          <cell r="F3229">
            <v>5</v>
          </cell>
          <cell r="G3229">
            <v>89</v>
          </cell>
          <cell r="H3229">
            <v>94</v>
          </cell>
          <cell r="I3229">
            <v>37.725064000000003</v>
          </cell>
          <cell r="J3229">
            <v>-122.158832</v>
          </cell>
          <cell r="K3229" t="str">
            <v>SAN LEANDRO</v>
          </cell>
          <cell r="L3229" t="str">
            <v>ALAMEDA</v>
          </cell>
          <cell r="M3229">
            <v>3</v>
          </cell>
        </row>
        <row r="3230">
          <cell r="A3230">
            <v>51894</v>
          </cell>
          <cell r="B3230" t="str">
            <v>WEEKDAY</v>
          </cell>
          <cell r="C3230">
            <v>2175</v>
          </cell>
          <cell r="D3230">
            <v>9904650</v>
          </cell>
          <cell r="E3230" t="str">
            <v>INTERNATIONAL BLVD &amp; AUSEON</v>
          </cell>
          <cell r="F3230">
            <v>8</v>
          </cell>
          <cell r="G3230">
            <v>7</v>
          </cell>
          <cell r="H3230">
            <v>15</v>
          </cell>
          <cell r="I3230">
            <v>37.752215999999997</v>
          </cell>
          <cell r="J3230">
            <v>-122.176147</v>
          </cell>
          <cell r="K3230" t="str">
            <v>OAKLAND</v>
          </cell>
          <cell r="L3230" t="str">
            <v>ALAMEDA</v>
          </cell>
          <cell r="M3230">
            <v>3</v>
          </cell>
        </row>
        <row r="3231">
          <cell r="A3231">
            <v>51976</v>
          </cell>
          <cell r="B3231" t="str">
            <v>WEEKDAY</v>
          </cell>
          <cell r="C3231">
            <v>735</v>
          </cell>
          <cell r="D3231">
            <v>9905310</v>
          </cell>
          <cell r="E3231" t="str">
            <v>FRUITVALE AV &amp; BLOSSOM ST</v>
          </cell>
          <cell r="F3231">
            <v>14</v>
          </cell>
          <cell r="G3231">
            <v>47</v>
          </cell>
          <cell r="H3231">
            <v>61</v>
          </cell>
          <cell r="I3231">
            <v>37.789585000000002</v>
          </cell>
          <cell r="J3231">
            <v>-122.22035700000001</v>
          </cell>
          <cell r="K3231" t="str">
            <v>OAKLAND</v>
          </cell>
          <cell r="L3231" t="str">
            <v>ALAMEDA</v>
          </cell>
          <cell r="M3231">
            <v>3</v>
          </cell>
        </row>
        <row r="3232">
          <cell r="A3232">
            <v>51978</v>
          </cell>
          <cell r="B3232" t="str">
            <v>WEEKDAY</v>
          </cell>
          <cell r="C3232">
            <v>3570</v>
          </cell>
          <cell r="D3232">
            <v>9905320</v>
          </cell>
          <cell r="E3232" t="str">
            <v>ESTUDILLO AV &amp; MORGAN AV</v>
          </cell>
          <cell r="F3232">
            <v>0</v>
          </cell>
          <cell r="G3232">
            <v>4</v>
          </cell>
          <cell r="H3232">
            <v>4</v>
          </cell>
          <cell r="I3232">
            <v>37.728943999999998</v>
          </cell>
          <cell r="J3232">
            <v>-122.14125900000001</v>
          </cell>
          <cell r="K3232" t="str">
            <v>SAN LEANDRO</v>
          </cell>
          <cell r="L3232" t="str">
            <v>ALAMEDA</v>
          </cell>
          <cell r="M3232">
            <v>3</v>
          </cell>
        </row>
        <row r="3233">
          <cell r="A3233">
            <v>51979</v>
          </cell>
          <cell r="B3233" t="str">
            <v>WEEKDAY</v>
          </cell>
          <cell r="C3233">
            <v>4368</v>
          </cell>
          <cell r="D3233">
            <v>9905330</v>
          </cell>
          <cell r="E3233" t="str">
            <v>ESTUDILLO AV &amp; MORGAN AV</v>
          </cell>
          <cell r="F3233">
            <v>1</v>
          </cell>
          <cell r="G3233">
            <v>0</v>
          </cell>
          <cell r="H3233">
            <v>1</v>
          </cell>
          <cell r="I3233">
            <v>37.728920000000002</v>
          </cell>
          <cell r="J3233">
            <v>-122.141851</v>
          </cell>
          <cell r="K3233" t="str">
            <v>SAN LEANDRO</v>
          </cell>
          <cell r="L3233" t="str">
            <v>ALAMEDA</v>
          </cell>
          <cell r="M3233">
            <v>3</v>
          </cell>
        </row>
        <row r="3234">
          <cell r="A3234">
            <v>52138</v>
          </cell>
          <cell r="B3234" t="str">
            <v>WEEKDAY</v>
          </cell>
          <cell r="C3234">
            <v>3302</v>
          </cell>
          <cell r="D3234">
            <v>9905710</v>
          </cell>
          <cell r="E3234" t="str">
            <v>W TOWER AV &amp; LEXINGTON ST</v>
          </cell>
          <cell r="F3234">
            <v>5</v>
          </cell>
          <cell r="G3234">
            <v>1</v>
          </cell>
          <cell r="H3234">
            <v>6</v>
          </cell>
          <cell r="I3234">
            <v>37.783203</v>
          </cell>
          <cell r="J3234">
            <v>-122.30350300000001</v>
          </cell>
          <cell r="K3234" t="str">
            <v>ALAMEDA</v>
          </cell>
          <cell r="L3234" t="str">
            <v>ALAMEDA</v>
          </cell>
          <cell r="M3234">
            <v>3</v>
          </cell>
        </row>
        <row r="3235">
          <cell r="A3235">
            <v>52139</v>
          </cell>
          <cell r="B3235" t="str">
            <v>WEEKDAY</v>
          </cell>
          <cell r="C3235">
            <v>2466</v>
          </cell>
          <cell r="D3235">
            <v>9905720</v>
          </cell>
          <cell r="E3235" t="str">
            <v>PAN AM WAY &amp; W TOWER AV</v>
          </cell>
          <cell r="F3235">
            <v>10</v>
          </cell>
          <cell r="G3235">
            <v>2</v>
          </cell>
          <cell r="H3235">
            <v>12</v>
          </cell>
          <cell r="I3235">
            <v>37.783302999999997</v>
          </cell>
          <cell r="J3235">
            <v>-122.29821699999999</v>
          </cell>
          <cell r="K3235" t="str">
            <v>ALAMEDA</v>
          </cell>
          <cell r="L3235" t="str">
            <v>ALAMEDA</v>
          </cell>
          <cell r="M3235">
            <v>3</v>
          </cell>
        </row>
        <row r="3236">
          <cell r="A3236">
            <v>52141</v>
          </cell>
          <cell r="B3236" t="str">
            <v>WEEKDAY</v>
          </cell>
          <cell r="C3236">
            <v>1455</v>
          </cell>
          <cell r="D3236">
            <v>9905730</v>
          </cell>
          <cell r="E3236" t="str">
            <v>PAN AM WAY &amp; W MIDWAY AV</v>
          </cell>
          <cell r="F3236">
            <v>25</v>
          </cell>
          <cell r="G3236">
            <v>3</v>
          </cell>
          <cell r="H3236">
            <v>28</v>
          </cell>
          <cell r="I3236">
            <v>37.785392000000002</v>
          </cell>
          <cell r="J3236">
            <v>-122.29803800000001</v>
          </cell>
          <cell r="K3236" t="str">
            <v>ALAMEDA</v>
          </cell>
          <cell r="L3236" t="str">
            <v>ALAMEDA</v>
          </cell>
          <cell r="M3236">
            <v>3</v>
          </cell>
        </row>
        <row r="3237">
          <cell r="A3237">
            <v>52142</v>
          </cell>
          <cell r="B3237" t="str">
            <v>WEEKDAY</v>
          </cell>
          <cell r="C3237">
            <v>611</v>
          </cell>
          <cell r="D3237">
            <v>9905740</v>
          </cell>
          <cell r="E3237" t="str">
            <v>W MIDWAY AV &amp; MONARCH ST</v>
          </cell>
          <cell r="F3237">
            <v>37</v>
          </cell>
          <cell r="G3237">
            <v>40</v>
          </cell>
          <cell r="H3237">
            <v>77</v>
          </cell>
          <cell r="I3237">
            <v>37.786059000000002</v>
          </cell>
          <cell r="J3237">
            <v>-122.307889</v>
          </cell>
          <cell r="K3237" t="str">
            <v>ALAMEDA</v>
          </cell>
          <cell r="L3237" t="str">
            <v>ALAMEDA</v>
          </cell>
          <cell r="M3237">
            <v>3</v>
          </cell>
        </row>
        <row r="3238">
          <cell r="A3238">
            <v>52196</v>
          </cell>
          <cell r="B3238" t="str">
            <v>WEEKDAY</v>
          </cell>
          <cell r="C3238">
            <v>1258</v>
          </cell>
          <cell r="D3238">
            <v>9905790</v>
          </cell>
          <cell r="E3238" t="str">
            <v>BANCROFT AV &amp; 136TH AV</v>
          </cell>
          <cell r="F3238">
            <v>10</v>
          </cell>
          <cell r="G3238">
            <v>24</v>
          </cell>
          <cell r="H3238">
            <v>34</v>
          </cell>
          <cell r="I3238">
            <v>37.715746000000003</v>
          </cell>
          <cell r="J3238">
            <v>-122.14074100000001</v>
          </cell>
          <cell r="K3238" t="str">
            <v>SAN LEANDRO</v>
          </cell>
          <cell r="L3238" t="str">
            <v>ALAMEDA</v>
          </cell>
          <cell r="M3238">
            <v>3</v>
          </cell>
        </row>
        <row r="3239">
          <cell r="A3239">
            <v>52304</v>
          </cell>
          <cell r="B3239" t="str">
            <v>WEEKDAY</v>
          </cell>
          <cell r="C3239">
            <v>3187</v>
          </cell>
          <cell r="D3239">
            <v>9905830</v>
          </cell>
          <cell r="E3239" t="str">
            <v>SHERMAN ST &amp; BUENA VISTA AV</v>
          </cell>
          <cell r="F3239">
            <v>4</v>
          </cell>
          <cell r="G3239">
            <v>2</v>
          </cell>
          <cell r="H3239">
            <v>6</v>
          </cell>
          <cell r="I3239">
            <v>37.777330999999997</v>
          </cell>
          <cell r="J3239">
            <v>-122.26306599999999</v>
          </cell>
          <cell r="K3239" t="str">
            <v>ALAMEDA</v>
          </cell>
          <cell r="L3239" t="str">
            <v>ALAMEDA</v>
          </cell>
          <cell r="M3239">
            <v>3</v>
          </cell>
        </row>
        <row r="3240">
          <cell r="A3240">
            <v>52364</v>
          </cell>
          <cell r="B3240" t="str">
            <v>WEEKDAY</v>
          </cell>
          <cell r="C3240">
            <v>3551</v>
          </cell>
          <cell r="D3240">
            <v>9905910</v>
          </cell>
          <cell r="E3240" t="str">
            <v>BANCROFT AV &amp; HAAS AV</v>
          </cell>
          <cell r="F3240">
            <v>2</v>
          </cell>
          <cell r="G3240">
            <v>2</v>
          </cell>
          <cell r="H3240">
            <v>4</v>
          </cell>
          <cell r="I3240">
            <v>37.730513000000002</v>
          </cell>
          <cell r="J3240">
            <v>-122.149438</v>
          </cell>
          <cell r="K3240" t="str">
            <v>SAN LEANDRO</v>
          </cell>
          <cell r="L3240" t="str">
            <v>ALAMEDA</v>
          </cell>
          <cell r="M3240">
            <v>3</v>
          </cell>
        </row>
        <row r="3241">
          <cell r="A3241">
            <v>52367</v>
          </cell>
          <cell r="B3241" t="str">
            <v>WEEKDAY</v>
          </cell>
          <cell r="C3241">
            <v>917</v>
          </cell>
          <cell r="D3241">
            <v>9905920</v>
          </cell>
          <cell r="E3241" t="str">
            <v>SCHOOL ST &amp; COOLIDGE AV</v>
          </cell>
          <cell r="F3241">
            <v>18</v>
          </cell>
          <cell r="G3241">
            <v>30</v>
          </cell>
          <cell r="H3241">
            <v>48</v>
          </cell>
          <cell r="I3241">
            <v>37.794601</v>
          </cell>
          <cell r="J3241">
            <v>-122.212329</v>
          </cell>
          <cell r="K3241" t="str">
            <v>OAKLAND</v>
          </cell>
          <cell r="L3241" t="str">
            <v>ALAMEDA</v>
          </cell>
          <cell r="M3241">
            <v>3</v>
          </cell>
        </row>
        <row r="3242">
          <cell r="A3242">
            <v>52368</v>
          </cell>
          <cell r="B3242" t="str">
            <v>WEEKDAY</v>
          </cell>
          <cell r="C3242">
            <v>969</v>
          </cell>
          <cell r="D3242">
            <v>9905930</v>
          </cell>
          <cell r="E3242" t="str">
            <v>SCHOOL ST &amp; COOLIDGE AV</v>
          </cell>
          <cell r="F3242">
            <v>22</v>
          </cell>
          <cell r="G3242">
            <v>23</v>
          </cell>
          <cell r="H3242">
            <v>45</v>
          </cell>
          <cell r="I3242">
            <v>37.794899999999998</v>
          </cell>
          <cell r="J3242">
            <v>-122.212749</v>
          </cell>
          <cell r="K3242" t="str">
            <v>OAKLAND</v>
          </cell>
          <cell r="L3242" t="str">
            <v>ALAMEDA</v>
          </cell>
          <cell r="M3242">
            <v>3</v>
          </cell>
        </row>
        <row r="3243">
          <cell r="A3243">
            <v>52379</v>
          </cell>
          <cell r="B3243" t="str">
            <v>WEEKDAY</v>
          </cell>
          <cell r="C3243">
            <v>1177</v>
          </cell>
          <cell r="D3243">
            <v>9905990</v>
          </cell>
          <cell r="E3243" t="str">
            <v>PARK ST &amp; BUENA VISTA AV</v>
          </cell>
          <cell r="F3243">
            <v>19</v>
          </cell>
          <cell r="G3243">
            <v>17</v>
          </cell>
          <cell r="H3243">
            <v>37</v>
          </cell>
          <cell r="I3243">
            <v>37.768307999999998</v>
          </cell>
          <cell r="J3243">
            <v>-122.239288</v>
          </cell>
          <cell r="K3243" t="str">
            <v>ALAMEDA</v>
          </cell>
          <cell r="L3243" t="str">
            <v>ALAMEDA</v>
          </cell>
          <cell r="M3243">
            <v>3</v>
          </cell>
        </row>
        <row r="3244">
          <cell r="A3244">
            <v>52404</v>
          </cell>
          <cell r="B3244" t="str">
            <v>WEEKDAY</v>
          </cell>
          <cell r="C3244">
            <v>22</v>
          </cell>
          <cell r="D3244">
            <v>9906120</v>
          </cell>
          <cell r="E3244" t="str">
            <v>DOWNTOWN SAN LEANDRO NB</v>
          </cell>
          <cell r="F3244">
            <v>488</v>
          </cell>
          <cell r="G3244">
            <v>110</v>
          </cell>
          <cell r="H3244">
            <v>598</v>
          </cell>
          <cell r="I3244">
            <v>37.725402000000003</v>
          </cell>
          <cell r="J3244">
            <v>-122.157597</v>
          </cell>
          <cell r="K3244" t="str">
            <v>SAN LEANDRO</v>
          </cell>
          <cell r="L3244" t="str">
            <v>ALAMEDA</v>
          </cell>
          <cell r="M3244">
            <v>3</v>
          </cell>
        </row>
        <row r="3245">
          <cell r="A3245">
            <v>52405</v>
          </cell>
          <cell r="B3245" t="str">
            <v>WEEKDAY</v>
          </cell>
          <cell r="C3245">
            <v>79</v>
          </cell>
          <cell r="D3245">
            <v>9906130</v>
          </cell>
          <cell r="E3245" t="str">
            <v>DOWNTOWN SAN LEANDRO SB</v>
          </cell>
          <cell r="F3245">
            <v>22</v>
          </cell>
          <cell r="G3245">
            <v>341</v>
          </cell>
          <cell r="H3245">
            <v>363</v>
          </cell>
          <cell r="I3245">
            <v>37.725414999999998</v>
          </cell>
          <cell r="J3245">
            <v>-122.157912</v>
          </cell>
          <cell r="K3245" t="str">
            <v>SAN LEANDRO</v>
          </cell>
          <cell r="L3245" t="str">
            <v>ALAMEDA</v>
          </cell>
          <cell r="M3245">
            <v>3</v>
          </cell>
        </row>
        <row r="3246">
          <cell r="A3246">
            <v>52414</v>
          </cell>
          <cell r="B3246" t="str">
            <v>WEEKDAY</v>
          </cell>
          <cell r="C3246">
            <v>773</v>
          </cell>
          <cell r="D3246">
            <v>9906140</v>
          </cell>
          <cell r="E3246" t="str">
            <v>SAN LEANDRO CIVIC CENTER NB</v>
          </cell>
          <cell r="F3246">
            <v>41</v>
          </cell>
          <cell r="G3246">
            <v>16</v>
          </cell>
          <cell r="H3246">
            <v>57</v>
          </cell>
          <cell r="I3246">
            <v>37.728136999999997</v>
          </cell>
          <cell r="J3246">
            <v>-122.158349</v>
          </cell>
          <cell r="K3246" t="str">
            <v>SAN LEANDRO</v>
          </cell>
          <cell r="L3246" t="str">
            <v>ALAMEDA</v>
          </cell>
          <cell r="M3246">
            <v>3</v>
          </cell>
        </row>
        <row r="3247">
          <cell r="A3247">
            <v>52415</v>
          </cell>
          <cell r="B3247" t="str">
            <v>WEEKDAY</v>
          </cell>
          <cell r="C3247">
            <v>776</v>
          </cell>
          <cell r="D3247">
            <v>9906150</v>
          </cell>
          <cell r="E3247" t="str">
            <v>SAN LEANDRO CIVIC CENTER SB</v>
          </cell>
          <cell r="F3247">
            <v>16</v>
          </cell>
          <cell r="G3247">
            <v>41</v>
          </cell>
          <cell r="H3247">
            <v>57</v>
          </cell>
          <cell r="I3247">
            <v>37.728434</v>
          </cell>
          <cell r="J3247">
            <v>-122.15879700000001</v>
          </cell>
          <cell r="K3247" t="str">
            <v>SAN LEANDRO</v>
          </cell>
          <cell r="L3247" t="str">
            <v>ALAMEDA</v>
          </cell>
          <cell r="M3247">
            <v>3</v>
          </cell>
        </row>
        <row r="3248">
          <cell r="A3248">
            <v>52426</v>
          </cell>
          <cell r="B3248" t="str">
            <v>WEEKDAY</v>
          </cell>
          <cell r="C3248">
            <v>602</v>
          </cell>
          <cell r="D3248">
            <v>9906160</v>
          </cell>
          <cell r="E3248" t="str">
            <v>GEORGIA WAY NB</v>
          </cell>
          <cell r="F3248">
            <v>48</v>
          </cell>
          <cell r="G3248">
            <v>29</v>
          </cell>
          <cell r="H3248">
            <v>77</v>
          </cell>
          <cell r="I3248">
            <v>37.731518999999999</v>
          </cell>
          <cell r="J3248">
            <v>-122.16087400000001</v>
          </cell>
          <cell r="K3248" t="str">
            <v>SAN LEANDRO</v>
          </cell>
          <cell r="L3248" t="str">
            <v>ALAMEDA</v>
          </cell>
          <cell r="M3248">
            <v>3</v>
          </cell>
        </row>
        <row r="3249">
          <cell r="A3249">
            <v>52427</v>
          </cell>
          <cell r="B3249" t="str">
            <v>WEEKDAY</v>
          </cell>
          <cell r="C3249">
            <v>665</v>
          </cell>
          <cell r="D3249">
            <v>9906170</v>
          </cell>
          <cell r="E3249" t="str">
            <v>GEORGIA WAY SB</v>
          </cell>
          <cell r="F3249">
            <v>24</v>
          </cell>
          <cell r="G3249">
            <v>45</v>
          </cell>
          <cell r="H3249">
            <v>69</v>
          </cell>
          <cell r="I3249">
            <v>37.732033000000001</v>
          </cell>
          <cell r="J3249">
            <v>-122.16146500000001</v>
          </cell>
          <cell r="K3249" t="str">
            <v>SAN LEANDRO</v>
          </cell>
          <cell r="L3249" t="str">
            <v>ALAMEDA</v>
          </cell>
          <cell r="M3249">
            <v>3</v>
          </cell>
        </row>
        <row r="3250">
          <cell r="A3250">
            <v>52428</v>
          </cell>
          <cell r="B3250" t="str">
            <v>WEEKDAY</v>
          </cell>
          <cell r="C3250">
            <v>260</v>
          </cell>
          <cell r="D3250">
            <v>9906180</v>
          </cell>
          <cell r="E3250" t="str">
            <v>DURANT AVENUE</v>
          </cell>
          <cell r="F3250">
            <v>100</v>
          </cell>
          <cell r="G3250">
            <v>71</v>
          </cell>
          <cell r="H3250">
            <v>171</v>
          </cell>
          <cell r="I3250">
            <v>37.735740999999997</v>
          </cell>
          <cell r="J3250">
            <v>-122.164053</v>
          </cell>
          <cell r="K3250" t="str">
            <v>SAN LEANDRO</v>
          </cell>
          <cell r="L3250" t="str">
            <v>ALAMEDA</v>
          </cell>
          <cell r="M3250">
            <v>3</v>
          </cell>
        </row>
        <row r="3251">
          <cell r="A3251">
            <v>52429</v>
          </cell>
          <cell r="B3251" t="str">
            <v>WEEKDAY</v>
          </cell>
          <cell r="C3251">
            <v>280</v>
          </cell>
          <cell r="D3251">
            <v>9906190</v>
          </cell>
          <cell r="E3251" t="str">
            <v>DURANT AVENUE</v>
          </cell>
          <cell r="F3251">
            <v>60</v>
          </cell>
          <cell r="G3251">
            <v>100</v>
          </cell>
          <cell r="H3251">
            <v>159</v>
          </cell>
          <cell r="I3251">
            <v>37.735599999999998</v>
          </cell>
          <cell r="J3251">
            <v>-122.164001</v>
          </cell>
          <cell r="K3251" t="str">
            <v>SAN LEANDRO</v>
          </cell>
          <cell r="L3251" t="str">
            <v>ALAMEDA</v>
          </cell>
          <cell r="M3251">
            <v>3</v>
          </cell>
        </row>
        <row r="3252">
          <cell r="A3252">
            <v>52435</v>
          </cell>
          <cell r="B3252" t="str">
            <v>WEEKDAY</v>
          </cell>
          <cell r="C3252">
            <v>115</v>
          </cell>
          <cell r="D3252">
            <v>9906200</v>
          </cell>
          <cell r="E3252" t="str">
            <v>103RD AVENUE</v>
          </cell>
          <cell r="F3252">
            <v>183</v>
          </cell>
          <cell r="G3252">
            <v>108</v>
          </cell>
          <cell r="H3252">
            <v>291</v>
          </cell>
          <cell r="I3252">
            <v>37.740766999999998</v>
          </cell>
          <cell r="J3252">
            <v>-122.167801</v>
          </cell>
          <cell r="K3252" t="str">
            <v>OAKLAND</v>
          </cell>
          <cell r="L3252" t="str">
            <v>ALAMEDA</v>
          </cell>
          <cell r="M3252">
            <v>3</v>
          </cell>
        </row>
        <row r="3253">
          <cell r="A3253">
            <v>52437</v>
          </cell>
          <cell r="B3253" t="str">
            <v>WEEKDAY</v>
          </cell>
          <cell r="C3253">
            <v>114</v>
          </cell>
          <cell r="D3253">
            <v>9906210</v>
          </cell>
          <cell r="E3253" t="str">
            <v>103RD AVENUE</v>
          </cell>
          <cell r="F3253">
            <v>100</v>
          </cell>
          <cell r="G3253">
            <v>191</v>
          </cell>
          <cell r="H3253">
            <v>291</v>
          </cell>
          <cell r="I3253">
            <v>37.740616000000003</v>
          </cell>
          <cell r="J3253">
            <v>-122.167751</v>
          </cell>
          <cell r="K3253" t="str">
            <v>OAKLAND</v>
          </cell>
          <cell r="L3253" t="str">
            <v>ALAMEDA</v>
          </cell>
          <cell r="M3253">
            <v>3</v>
          </cell>
        </row>
        <row r="3254">
          <cell r="A3254">
            <v>52462</v>
          </cell>
          <cell r="B3254" t="str">
            <v>WEEKDAY</v>
          </cell>
          <cell r="C3254">
            <v>175</v>
          </cell>
          <cell r="D3254">
            <v>9906220</v>
          </cell>
          <cell r="E3254" t="str">
            <v>98TH AVENUE</v>
          </cell>
          <cell r="F3254">
            <v>160</v>
          </cell>
          <cell r="G3254">
            <v>83</v>
          </cell>
          <cell r="H3254">
            <v>243</v>
          </cell>
          <cell r="I3254">
            <v>37.743479999999998</v>
          </cell>
          <cell r="J3254">
            <v>-122.169847</v>
          </cell>
          <cell r="K3254" t="str">
            <v>OAKLAND</v>
          </cell>
          <cell r="L3254" t="str">
            <v>ALAMEDA</v>
          </cell>
          <cell r="M3254">
            <v>3</v>
          </cell>
        </row>
        <row r="3255">
          <cell r="A3255">
            <v>52464</v>
          </cell>
          <cell r="B3255" t="str">
            <v>WEEKDAY</v>
          </cell>
          <cell r="C3255">
            <v>151</v>
          </cell>
          <cell r="D3255">
            <v>9906230</v>
          </cell>
          <cell r="E3255" t="str">
            <v>98TH AVENUE</v>
          </cell>
          <cell r="F3255">
            <v>96</v>
          </cell>
          <cell r="G3255">
            <v>165</v>
          </cell>
          <cell r="H3255">
            <v>261</v>
          </cell>
          <cell r="I3255">
            <v>37.743324000000001</v>
          </cell>
          <cell r="J3255">
            <v>-122.169791</v>
          </cell>
          <cell r="K3255" t="str">
            <v>OAKLAND</v>
          </cell>
          <cell r="L3255" t="str">
            <v>ALAMEDA</v>
          </cell>
          <cell r="M3255">
            <v>3</v>
          </cell>
        </row>
        <row r="3256">
          <cell r="A3256">
            <v>52467</v>
          </cell>
          <cell r="B3256" t="str">
            <v>WEEKDAY</v>
          </cell>
          <cell r="C3256">
            <v>100</v>
          </cell>
          <cell r="D3256">
            <v>9906240</v>
          </cell>
          <cell r="E3256" t="str">
            <v>95TH AVENUE</v>
          </cell>
          <cell r="F3256">
            <v>229</v>
          </cell>
          <cell r="G3256">
            <v>87</v>
          </cell>
          <cell r="H3256">
            <v>316</v>
          </cell>
          <cell r="I3256">
            <v>37.746107000000002</v>
          </cell>
          <cell r="J3256">
            <v>-122.171772</v>
          </cell>
          <cell r="K3256" t="str">
            <v>OAKLAND</v>
          </cell>
          <cell r="L3256" t="str">
            <v>ALAMEDA</v>
          </cell>
          <cell r="M3256">
            <v>3</v>
          </cell>
        </row>
        <row r="3257">
          <cell r="A3257">
            <v>52472</v>
          </cell>
          <cell r="B3257" t="str">
            <v>WEEKDAY</v>
          </cell>
          <cell r="C3257">
            <v>96</v>
          </cell>
          <cell r="D3257">
            <v>9906250</v>
          </cell>
          <cell r="E3257" t="str">
            <v>95TH AVENUE</v>
          </cell>
          <cell r="F3257">
            <v>85</v>
          </cell>
          <cell r="G3257">
            <v>239</v>
          </cell>
          <cell r="H3257">
            <v>324</v>
          </cell>
          <cell r="I3257">
            <v>37.745956</v>
          </cell>
          <cell r="J3257">
            <v>-122.171725</v>
          </cell>
          <cell r="K3257" t="str">
            <v>OAKLAND</v>
          </cell>
          <cell r="L3257" t="str">
            <v>ALAMEDA</v>
          </cell>
          <cell r="M3257">
            <v>3</v>
          </cell>
        </row>
        <row r="3258">
          <cell r="A3258">
            <v>52474</v>
          </cell>
          <cell r="B3258" t="str">
            <v>WEEKDAY</v>
          </cell>
          <cell r="C3258">
            <v>103</v>
          </cell>
          <cell r="D3258">
            <v>9906260</v>
          </cell>
          <cell r="E3258" t="str">
            <v>90TH AVENUE</v>
          </cell>
          <cell r="F3258">
            <v>206</v>
          </cell>
          <cell r="G3258">
            <v>104</v>
          </cell>
          <cell r="H3258">
            <v>310</v>
          </cell>
          <cell r="I3258">
            <v>37.749429999999997</v>
          </cell>
          <cell r="J3258">
            <v>-122.17424</v>
          </cell>
          <cell r="K3258" t="str">
            <v>OAKLAND</v>
          </cell>
          <cell r="L3258" t="str">
            <v>ALAMEDA</v>
          </cell>
          <cell r="M3258">
            <v>3</v>
          </cell>
        </row>
        <row r="3259">
          <cell r="A3259">
            <v>52475</v>
          </cell>
          <cell r="B3259" t="str">
            <v>WEEKDAY</v>
          </cell>
          <cell r="C3259">
            <v>99</v>
          </cell>
          <cell r="D3259">
            <v>9906270</v>
          </cell>
          <cell r="E3259" t="str">
            <v>90TH AVENUE</v>
          </cell>
          <cell r="F3259">
            <v>104</v>
          </cell>
          <cell r="G3259">
            <v>212</v>
          </cell>
          <cell r="H3259">
            <v>316</v>
          </cell>
          <cell r="I3259">
            <v>37.749279999999999</v>
          </cell>
          <cell r="J3259">
            <v>-122.17419099999999</v>
          </cell>
          <cell r="K3259" t="str">
            <v>OAKLAND</v>
          </cell>
          <cell r="L3259" t="str">
            <v>ALAMEDA</v>
          </cell>
          <cell r="M3259">
            <v>3</v>
          </cell>
        </row>
        <row r="3260">
          <cell r="A3260">
            <v>52476</v>
          </cell>
          <cell r="B3260" t="str">
            <v>WEEKDAY</v>
          </cell>
          <cell r="C3260">
            <v>162</v>
          </cell>
          <cell r="D3260">
            <v>9906280</v>
          </cell>
          <cell r="E3260" t="str">
            <v>86TH AVENUE</v>
          </cell>
          <cell r="F3260">
            <v>160</v>
          </cell>
          <cell r="G3260">
            <v>93</v>
          </cell>
          <cell r="H3260">
            <v>253</v>
          </cell>
          <cell r="I3260">
            <v>37.752389000000001</v>
          </cell>
          <cell r="J3260">
            <v>-122.176434</v>
          </cell>
          <cell r="K3260" t="str">
            <v>OAKLAND</v>
          </cell>
          <cell r="L3260" t="str">
            <v>ALAMEDA</v>
          </cell>
          <cell r="M3260">
            <v>3</v>
          </cell>
        </row>
        <row r="3261">
          <cell r="A3261">
            <v>52478</v>
          </cell>
          <cell r="B3261" t="str">
            <v>WEEKDAY</v>
          </cell>
          <cell r="C3261">
            <v>144</v>
          </cell>
          <cell r="D3261">
            <v>9906290</v>
          </cell>
          <cell r="E3261" t="str">
            <v>86TH AVENUE</v>
          </cell>
          <cell r="F3261">
            <v>92</v>
          </cell>
          <cell r="G3261">
            <v>173</v>
          </cell>
          <cell r="H3261">
            <v>265</v>
          </cell>
          <cell r="I3261">
            <v>37.752237000000001</v>
          </cell>
          <cell r="J3261">
            <v>-122.176378</v>
          </cell>
          <cell r="K3261" t="str">
            <v>OAKLAND</v>
          </cell>
          <cell r="L3261" t="str">
            <v>ALAMEDA</v>
          </cell>
          <cell r="M3261">
            <v>3</v>
          </cell>
        </row>
        <row r="3262">
          <cell r="A3262">
            <v>52482</v>
          </cell>
          <cell r="B3262" t="str">
            <v>WEEKDAY</v>
          </cell>
          <cell r="C3262">
            <v>83</v>
          </cell>
          <cell r="D3262">
            <v>9906300</v>
          </cell>
          <cell r="E3262" t="str">
            <v>82ND AVENUE</v>
          </cell>
          <cell r="F3262">
            <v>235</v>
          </cell>
          <cell r="G3262">
            <v>122</v>
          </cell>
          <cell r="H3262">
            <v>358</v>
          </cell>
          <cell r="I3262">
            <v>37.755792999999997</v>
          </cell>
          <cell r="J3262">
            <v>-122.17985400000001</v>
          </cell>
          <cell r="K3262" t="str">
            <v>OAKLAND</v>
          </cell>
          <cell r="L3262" t="str">
            <v>ALAMEDA</v>
          </cell>
          <cell r="M3262">
            <v>3</v>
          </cell>
        </row>
        <row r="3263">
          <cell r="A3263">
            <v>52484</v>
          </cell>
          <cell r="B3263" t="str">
            <v>WEEKDAY</v>
          </cell>
          <cell r="C3263">
            <v>77</v>
          </cell>
          <cell r="D3263">
            <v>9906310</v>
          </cell>
          <cell r="E3263" t="str">
            <v>82ND AVENUE</v>
          </cell>
          <cell r="F3263">
            <v>129</v>
          </cell>
          <cell r="G3263">
            <v>245</v>
          </cell>
          <cell r="H3263">
            <v>374</v>
          </cell>
          <cell r="I3263">
            <v>37.755678000000003</v>
          </cell>
          <cell r="J3263">
            <v>-122.179716</v>
          </cell>
          <cell r="K3263" t="str">
            <v>OAKLAND</v>
          </cell>
          <cell r="L3263" t="str">
            <v>ALAMEDA</v>
          </cell>
          <cell r="M3263">
            <v>3</v>
          </cell>
        </row>
        <row r="3264">
          <cell r="A3264">
            <v>52485</v>
          </cell>
          <cell r="B3264" t="str">
            <v>WEEKDAY</v>
          </cell>
          <cell r="C3264">
            <v>137</v>
          </cell>
          <cell r="D3264">
            <v>9906320</v>
          </cell>
          <cell r="E3264" t="str">
            <v>77TH AVENUE</v>
          </cell>
          <cell r="F3264">
            <v>175</v>
          </cell>
          <cell r="G3264">
            <v>95</v>
          </cell>
          <cell r="H3264">
            <v>270</v>
          </cell>
          <cell r="I3264">
            <v>37.758132000000003</v>
          </cell>
          <cell r="J3264">
            <v>-122.18477300000001</v>
          </cell>
          <cell r="K3264" t="str">
            <v>OAKLAND</v>
          </cell>
          <cell r="L3264" t="str">
            <v>ALAMEDA</v>
          </cell>
          <cell r="M3264">
            <v>3</v>
          </cell>
        </row>
        <row r="3265">
          <cell r="A3265">
            <v>52487</v>
          </cell>
          <cell r="B3265" t="str">
            <v>WEEKDAY</v>
          </cell>
          <cell r="C3265">
            <v>113</v>
          </cell>
          <cell r="D3265">
            <v>9906330</v>
          </cell>
          <cell r="E3265" t="str">
            <v>77TH AVENUE</v>
          </cell>
          <cell r="F3265">
            <v>108</v>
          </cell>
          <cell r="G3265">
            <v>184</v>
          </cell>
          <cell r="H3265">
            <v>292</v>
          </cell>
          <cell r="I3265">
            <v>37.758015</v>
          </cell>
          <cell r="J3265">
            <v>-122.18463</v>
          </cell>
          <cell r="K3265" t="str">
            <v>OAKLAND</v>
          </cell>
          <cell r="L3265" t="str">
            <v>ALAMEDA</v>
          </cell>
          <cell r="M3265">
            <v>3</v>
          </cell>
        </row>
        <row r="3266">
          <cell r="A3266">
            <v>52489</v>
          </cell>
          <cell r="B3266" t="str">
            <v>WEEKDAY</v>
          </cell>
          <cell r="C3266">
            <v>49</v>
          </cell>
          <cell r="D3266">
            <v>9906340</v>
          </cell>
          <cell r="E3266" t="str">
            <v>73RD AVENUE</v>
          </cell>
          <cell r="F3266">
            <v>282</v>
          </cell>
          <cell r="G3266">
            <v>164</v>
          </cell>
          <cell r="H3266">
            <v>446</v>
          </cell>
          <cell r="I3266">
            <v>37.759923999999998</v>
          </cell>
          <cell r="J3266">
            <v>-122.18855499999999</v>
          </cell>
          <cell r="K3266" t="str">
            <v>OAKLAND</v>
          </cell>
          <cell r="L3266" t="str">
            <v>ALAMEDA</v>
          </cell>
          <cell r="M3266">
            <v>3</v>
          </cell>
        </row>
        <row r="3267">
          <cell r="A3267">
            <v>52492</v>
          </cell>
          <cell r="B3267" t="str">
            <v>WEEKDAY</v>
          </cell>
          <cell r="C3267">
            <v>51</v>
          </cell>
          <cell r="D3267">
            <v>9906350</v>
          </cell>
          <cell r="E3267" t="str">
            <v>73RD AVENUE</v>
          </cell>
          <cell r="F3267">
            <v>161</v>
          </cell>
          <cell r="G3267">
            <v>282</v>
          </cell>
          <cell r="H3267">
            <v>443</v>
          </cell>
          <cell r="I3267">
            <v>37.759779999999999</v>
          </cell>
          <cell r="J3267">
            <v>-122.188356</v>
          </cell>
          <cell r="K3267" t="str">
            <v>OAKLAND</v>
          </cell>
          <cell r="L3267" t="str">
            <v>ALAMEDA</v>
          </cell>
          <cell r="M3267">
            <v>3</v>
          </cell>
        </row>
        <row r="3268">
          <cell r="A3268">
            <v>52494</v>
          </cell>
          <cell r="B3268" t="str">
            <v>WEEKDAY</v>
          </cell>
          <cell r="C3268">
            <v>156</v>
          </cell>
          <cell r="D3268">
            <v>9906360</v>
          </cell>
          <cell r="E3268" t="str">
            <v>67TH AVENUE</v>
          </cell>
          <cell r="F3268">
            <v>155</v>
          </cell>
          <cell r="G3268">
            <v>103</v>
          </cell>
          <cell r="H3268">
            <v>258</v>
          </cell>
          <cell r="I3268">
            <v>37.761398</v>
          </cell>
          <cell r="J3268">
            <v>-122.19163</v>
          </cell>
          <cell r="K3268" t="str">
            <v>OAKLAND</v>
          </cell>
          <cell r="L3268" t="str">
            <v>ALAMEDA</v>
          </cell>
          <cell r="M3268">
            <v>3</v>
          </cell>
        </row>
        <row r="3269">
          <cell r="A3269">
            <v>52495</v>
          </cell>
          <cell r="B3269" t="str">
            <v>WEEKDAY</v>
          </cell>
          <cell r="C3269">
            <v>140</v>
          </cell>
          <cell r="D3269">
            <v>9906370</v>
          </cell>
          <cell r="E3269" t="str">
            <v>67TH AVENUE</v>
          </cell>
          <cell r="F3269">
            <v>121</v>
          </cell>
          <cell r="G3269">
            <v>146</v>
          </cell>
          <cell r="H3269">
            <v>267</v>
          </cell>
          <cell r="I3269">
            <v>37.761280999999997</v>
          </cell>
          <cell r="J3269">
            <v>-122.191486</v>
          </cell>
          <cell r="K3269" t="str">
            <v>OAKLAND</v>
          </cell>
          <cell r="L3269" t="str">
            <v>ALAMEDA</v>
          </cell>
          <cell r="M3269">
            <v>3</v>
          </cell>
        </row>
        <row r="3270">
          <cell r="A3270">
            <v>52498</v>
          </cell>
          <cell r="B3270" t="str">
            <v>WEEKDAY</v>
          </cell>
          <cell r="C3270">
            <v>107</v>
          </cell>
          <cell r="D3270">
            <v>9906380</v>
          </cell>
          <cell r="E3270" t="str">
            <v>63RD AVENUE</v>
          </cell>
          <cell r="F3270">
            <v>192</v>
          </cell>
          <cell r="G3270">
            <v>111</v>
          </cell>
          <cell r="H3270">
            <v>303</v>
          </cell>
          <cell r="I3270">
            <v>37.76352</v>
          </cell>
          <cell r="J3270">
            <v>-122.196198</v>
          </cell>
          <cell r="K3270" t="str">
            <v>OAKLAND</v>
          </cell>
          <cell r="L3270" t="str">
            <v>ALAMEDA</v>
          </cell>
          <cell r="M3270">
            <v>3</v>
          </cell>
        </row>
        <row r="3271">
          <cell r="A3271">
            <v>52503</v>
          </cell>
          <cell r="B3271" t="str">
            <v>WEEKDAY</v>
          </cell>
          <cell r="C3271">
            <v>92</v>
          </cell>
          <cell r="D3271">
            <v>9906390</v>
          </cell>
          <cell r="E3271" t="str">
            <v>63RD AVENUE</v>
          </cell>
          <cell r="F3271">
            <v>132</v>
          </cell>
          <cell r="G3271">
            <v>200</v>
          </cell>
          <cell r="H3271">
            <v>331</v>
          </cell>
          <cell r="I3271">
            <v>37.763390999999999</v>
          </cell>
          <cell r="J3271">
            <v>-122.196062</v>
          </cell>
          <cell r="K3271" t="str">
            <v>OAKLAND</v>
          </cell>
          <cell r="L3271" t="str">
            <v>ALAMEDA</v>
          </cell>
          <cell r="M3271">
            <v>3</v>
          </cell>
        </row>
        <row r="3272">
          <cell r="A3272">
            <v>52504</v>
          </cell>
          <cell r="B3272" t="str">
            <v>WEEKDAY</v>
          </cell>
          <cell r="C3272">
            <v>74</v>
          </cell>
          <cell r="D3272">
            <v>9906400</v>
          </cell>
          <cell r="E3272" t="str">
            <v>SEMINARY</v>
          </cell>
          <cell r="F3272">
            <v>260</v>
          </cell>
          <cell r="G3272">
            <v>124</v>
          </cell>
          <cell r="H3272">
            <v>384</v>
          </cell>
          <cell r="I3272">
            <v>37.765613999999999</v>
          </cell>
          <cell r="J3272">
            <v>-122.20070699999999</v>
          </cell>
          <cell r="K3272" t="str">
            <v>OAKLAND</v>
          </cell>
          <cell r="L3272" t="str">
            <v>ALAMEDA</v>
          </cell>
          <cell r="M3272">
            <v>3</v>
          </cell>
        </row>
        <row r="3273">
          <cell r="A3273">
            <v>52506</v>
          </cell>
          <cell r="B3273" t="str">
            <v>WEEKDAY</v>
          </cell>
          <cell r="C3273">
            <v>72</v>
          </cell>
          <cell r="D3273">
            <v>9906410</v>
          </cell>
          <cell r="E3273" t="str">
            <v>SEMINARY</v>
          </cell>
          <cell r="F3273">
            <v>123</v>
          </cell>
          <cell r="G3273">
            <v>266</v>
          </cell>
          <cell r="H3273">
            <v>389</v>
          </cell>
          <cell r="I3273">
            <v>37.765458000000002</v>
          </cell>
          <cell r="J3273">
            <v>-122.200587</v>
          </cell>
          <cell r="K3273" t="str">
            <v>OAKLAND</v>
          </cell>
          <cell r="L3273" t="str">
            <v>ALAMEDA</v>
          </cell>
          <cell r="M3273">
            <v>3</v>
          </cell>
        </row>
        <row r="3274">
          <cell r="A3274">
            <v>52507</v>
          </cell>
          <cell r="B3274" t="str">
            <v>WEEKDAY</v>
          </cell>
          <cell r="C3274">
            <v>190</v>
          </cell>
          <cell r="D3274">
            <v>9906420</v>
          </cell>
          <cell r="E3274" t="str">
            <v>48TH AVENUE</v>
          </cell>
          <cell r="F3274">
            <v>141</v>
          </cell>
          <cell r="G3274">
            <v>92</v>
          </cell>
          <cell r="H3274">
            <v>232</v>
          </cell>
          <cell r="I3274">
            <v>37.769663000000001</v>
          </cell>
          <cell r="J3274">
            <v>-122.209166</v>
          </cell>
          <cell r="K3274" t="str">
            <v>OAKLAND</v>
          </cell>
          <cell r="L3274" t="str">
            <v>ALAMEDA</v>
          </cell>
          <cell r="M3274">
            <v>3</v>
          </cell>
        </row>
        <row r="3275">
          <cell r="A3275">
            <v>52508</v>
          </cell>
          <cell r="B3275" t="str">
            <v>WEEKDAY</v>
          </cell>
          <cell r="C3275">
            <v>145</v>
          </cell>
          <cell r="D3275">
            <v>9906430</v>
          </cell>
          <cell r="E3275" t="str">
            <v>48TH AVENUE</v>
          </cell>
          <cell r="F3275">
            <v>117</v>
          </cell>
          <cell r="G3275">
            <v>148</v>
          </cell>
          <cell r="H3275">
            <v>265</v>
          </cell>
          <cell r="I3275">
            <v>37.769545000000001</v>
          </cell>
          <cell r="J3275">
            <v>-122.209036</v>
          </cell>
          <cell r="K3275" t="str">
            <v>OAKLAND</v>
          </cell>
          <cell r="L3275" t="str">
            <v>ALAMEDA</v>
          </cell>
          <cell r="M3275">
            <v>3</v>
          </cell>
        </row>
        <row r="3276">
          <cell r="A3276">
            <v>52509</v>
          </cell>
          <cell r="B3276" t="str">
            <v>WEEKDAY</v>
          </cell>
          <cell r="C3276">
            <v>29</v>
          </cell>
          <cell r="D3276">
            <v>9906440</v>
          </cell>
          <cell r="E3276" t="str">
            <v>HIGH STREET</v>
          </cell>
          <cell r="F3276">
            <v>248</v>
          </cell>
          <cell r="G3276">
            <v>295</v>
          </cell>
          <cell r="H3276">
            <v>543</v>
          </cell>
          <cell r="I3276">
            <v>37.771656999999998</v>
          </cell>
          <cell r="J3276">
            <v>-122.213393</v>
          </cell>
          <cell r="K3276" t="str">
            <v>OAKLAND</v>
          </cell>
          <cell r="L3276" t="str">
            <v>ALAMEDA</v>
          </cell>
          <cell r="M3276">
            <v>3</v>
          </cell>
        </row>
        <row r="3277">
          <cell r="A3277">
            <v>52513</v>
          </cell>
          <cell r="B3277" t="str">
            <v>WEEKDAY</v>
          </cell>
          <cell r="C3277">
            <v>24</v>
          </cell>
          <cell r="D3277">
            <v>9906450</v>
          </cell>
          <cell r="E3277" t="str">
            <v>HIGH STREET</v>
          </cell>
          <cell r="F3277">
            <v>305</v>
          </cell>
          <cell r="G3277">
            <v>292</v>
          </cell>
          <cell r="H3277">
            <v>596</v>
          </cell>
          <cell r="I3277">
            <v>37.771512999999999</v>
          </cell>
          <cell r="J3277">
            <v>-122.21317999999999</v>
          </cell>
          <cell r="K3277" t="str">
            <v>OAKLAND</v>
          </cell>
          <cell r="L3277" t="str">
            <v>ALAMEDA</v>
          </cell>
          <cell r="M3277">
            <v>3</v>
          </cell>
        </row>
        <row r="3278">
          <cell r="A3278">
            <v>52541</v>
          </cell>
          <cell r="B3278" t="str">
            <v>WEEKDAY</v>
          </cell>
          <cell r="C3278">
            <v>2</v>
          </cell>
          <cell r="D3278">
            <v>9906560</v>
          </cell>
          <cell r="E3278" t="str">
            <v>SAN LEANDRO BART</v>
          </cell>
          <cell r="F3278">
            <v>561</v>
          </cell>
          <cell r="G3278">
            <v>693</v>
          </cell>
          <cell r="H3278">
            <v>1254</v>
          </cell>
          <cell r="I3278">
            <v>37.721653000000003</v>
          </cell>
          <cell r="J3278">
            <v>-122.16010300000001</v>
          </cell>
          <cell r="K3278" t="str">
            <v>SAN LEANDRO</v>
          </cell>
          <cell r="L3278" t="str">
            <v>ALAMEDA</v>
          </cell>
          <cell r="M3278">
            <v>3</v>
          </cell>
        </row>
        <row r="3279">
          <cell r="A3279">
            <v>52606</v>
          </cell>
          <cell r="B3279" t="str">
            <v>WEEKDAY</v>
          </cell>
          <cell r="C3279">
            <v>206</v>
          </cell>
          <cell r="D3279">
            <v>9906770</v>
          </cell>
          <cell r="E3279" t="str">
            <v>54TH AVENUE</v>
          </cell>
          <cell r="F3279">
            <v>136</v>
          </cell>
          <cell r="G3279">
            <v>84</v>
          </cell>
          <cell r="H3279">
            <v>220</v>
          </cell>
          <cell r="I3279">
            <v>37.768106000000003</v>
          </cell>
          <cell r="J3279">
            <v>-122.20585699999999</v>
          </cell>
          <cell r="K3279" t="str">
            <v>OAKLAND</v>
          </cell>
          <cell r="L3279" t="str">
            <v>ALAMEDA</v>
          </cell>
          <cell r="M3279">
            <v>3</v>
          </cell>
        </row>
        <row r="3280">
          <cell r="A3280">
            <v>52615</v>
          </cell>
          <cell r="B3280" t="str">
            <v>WEEKDAY</v>
          </cell>
          <cell r="C3280">
            <v>187</v>
          </cell>
          <cell r="D3280">
            <v>9906780</v>
          </cell>
          <cell r="E3280" t="str">
            <v>54TH AVENUE</v>
          </cell>
          <cell r="F3280">
            <v>86</v>
          </cell>
          <cell r="G3280">
            <v>148</v>
          </cell>
          <cell r="H3280">
            <v>234</v>
          </cell>
          <cell r="I3280">
            <v>37.767989999999998</v>
          </cell>
          <cell r="J3280">
            <v>-122.205718</v>
          </cell>
          <cell r="K3280" t="str">
            <v>OAKLAND</v>
          </cell>
          <cell r="L3280" t="str">
            <v>ALAMEDA</v>
          </cell>
          <cell r="M3280">
            <v>3</v>
          </cell>
        </row>
        <row r="3281">
          <cell r="A3281">
            <v>52717</v>
          </cell>
          <cell r="B3281" t="str">
            <v>WEEKDAY</v>
          </cell>
          <cell r="C3281">
            <v>1632</v>
          </cell>
          <cell r="D3281">
            <v>9907070</v>
          </cell>
          <cell r="E3281" t="str">
            <v>PACIFIC AV &amp; 3RD ST</v>
          </cell>
          <cell r="F3281">
            <v>1</v>
          </cell>
          <cell r="G3281">
            <v>23</v>
          </cell>
          <cell r="H3281">
            <v>24</v>
          </cell>
          <cell r="I3281">
            <v>37.776552000000002</v>
          </cell>
          <cell r="J3281">
            <v>-122.28784899999999</v>
          </cell>
          <cell r="K3281" t="str">
            <v>ALAMEDA</v>
          </cell>
          <cell r="L3281" t="str">
            <v>ALAMEDA</v>
          </cell>
          <cell r="M3281">
            <v>3</v>
          </cell>
        </row>
        <row r="3282">
          <cell r="A3282">
            <v>52827</v>
          </cell>
          <cell r="B3282" t="str">
            <v>WEEKDAY</v>
          </cell>
          <cell r="C3282">
            <v>2713</v>
          </cell>
          <cell r="D3282">
            <v>9907430</v>
          </cell>
          <cell r="E3282" t="str">
            <v>W ATLANTIC AV &amp; MAIN ST</v>
          </cell>
          <cell r="F3282">
            <v>1</v>
          </cell>
          <cell r="G3282">
            <v>9</v>
          </cell>
          <cell r="H3282">
            <v>10</v>
          </cell>
          <cell r="I3282">
            <v>37.780079000000001</v>
          </cell>
          <cell r="J3282">
            <v>-122.291725</v>
          </cell>
          <cell r="K3282" t="str">
            <v>ALAMEDA</v>
          </cell>
          <cell r="L3282" t="str">
            <v>ALAMEDA</v>
          </cell>
          <cell r="M3282">
            <v>3</v>
          </cell>
        </row>
        <row r="3283">
          <cell r="A3283">
            <v>52829</v>
          </cell>
          <cell r="B3283" t="str">
            <v>WEEKDAY</v>
          </cell>
          <cell r="C3283">
            <v>1595</v>
          </cell>
          <cell r="D3283">
            <v>9907440</v>
          </cell>
          <cell r="E3283" t="str">
            <v>W ATLANTIC AV &amp; ORION ST</v>
          </cell>
          <cell r="F3283">
            <v>2</v>
          </cell>
          <cell r="G3283">
            <v>23</v>
          </cell>
          <cell r="H3283">
            <v>25</v>
          </cell>
          <cell r="I3283">
            <v>37.780271999999997</v>
          </cell>
          <cell r="J3283">
            <v>-122.294597</v>
          </cell>
          <cell r="K3283" t="str">
            <v>ALAMEDA</v>
          </cell>
          <cell r="L3283" t="str">
            <v>ALAMEDA</v>
          </cell>
          <cell r="M3283">
            <v>3</v>
          </cell>
        </row>
        <row r="3284">
          <cell r="A3284">
            <v>52834</v>
          </cell>
          <cell r="B3284" t="str">
            <v>WEEKDAY</v>
          </cell>
          <cell r="C3284">
            <v>999</v>
          </cell>
          <cell r="D3284">
            <v>9907450</v>
          </cell>
          <cell r="E3284" t="str">
            <v>W MIDWAY AV &amp; ORION ST</v>
          </cell>
          <cell r="F3284">
            <v>1</v>
          </cell>
          <cell r="G3284">
            <v>43</v>
          </cell>
          <cell r="H3284">
            <v>44</v>
          </cell>
          <cell r="I3284">
            <v>37.785082000000003</v>
          </cell>
          <cell r="J3284">
            <v>-122.294444</v>
          </cell>
          <cell r="K3284" t="str">
            <v>ALAMEDA</v>
          </cell>
          <cell r="L3284" t="str">
            <v>ALAMEDA</v>
          </cell>
          <cell r="M3284">
            <v>3</v>
          </cell>
        </row>
        <row r="3285">
          <cell r="A3285">
            <v>52835</v>
          </cell>
          <cell r="B3285" t="str">
            <v>WEEKDAY</v>
          </cell>
          <cell r="C3285">
            <v>1564</v>
          </cell>
          <cell r="D3285">
            <v>9907460</v>
          </cell>
          <cell r="E3285" t="str">
            <v>W ATLANTIC AV &amp; ORION ST</v>
          </cell>
          <cell r="F3285">
            <v>22</v>
          </cell>
          <cell r="G3285">
            <v>3</v>
          </cell>
          <cell r="H3285">
            <v>26</v>
          </cell>
          <cell r="I3285">
            <v>37.780079999999998</v>
          </cell>
          <cell r="J3285">
            <v>-122.294612</v>
          </cell>
          <cell r="K3285" t="str">
            <v>ALAMEDA</v>
          </cell>
          <cell r="L3285" t="str">
            <v>ALAMEDA</v>
          </cell>
          <cell r="M3285">
            <v>3</v>
          </cell>
        </row>
        <row r="3286">
          <cell r="A3286">
            <v>52896</v>
          </cell>
          <cell r="B3286" t="str">
            <v>WEEKDAY</v>
          </cell>
          <cell r="C3286">
            <v>1358</v>
          </cell>
          <cell r="D3286">
            <v>9907640</v>
          </cell>
          <cell r="E3286" t="str">
            <v>8475 EDES AV</v>
          </cell>
          <cell r="F3286">
            <v>21</v>
          </cell>
          <cell r="G3286">
            <v>10</v>
          </cell>
          <cell r="H3286">
            <v>31</v>
          </cell>
          <cell r="I3286">
            <v>37.740457999999997</v>
          </cell>
          <cell r="J3286">
            <v>-122.194605</v>
          </cell>
          <cell r="K3286" t="str">
            <v>OAKLAND</v>
          </cell>
          <cell r="L3286" t="str">
            <v>ALAMEDA</v>
          </cell>
          <cell r="M3286">
            <v>3</v>
          </cell>
        </row>
        <row r="3287">
          <cell r="A3287">
            <v>52897</v>
          </cell>
          <cell r="B3287" t="str">
            <v>WEEKDAY</v>
          </cell>
          <cell r="C3287">
            <v>1085</v>
          </cell>
          <cell r="D3287">
            <v>9907650</v>
          </cell>
          <cell r="E3287" t="str">
            <v>8450 EDES AV</v>
          </cell>
          <cell r="F3287">
            <v>11</v>
          </cell>
          <cell r="G3287">
            <v>29</v>
          </cell>
          <cell r="H3287">
            <v>40</v>
          </cell>
          <cell r="I3287">
            <v>37.740585000000003</v>
          </cell>
          <cell r="J3287">
            <v>-122.19463399999999</v>
          </cell>
          <cell r="K3287" t="str">
            <v>OAKLAND</v>
          </cell>
          <cell r="L3287" t="str">
            <v>ALAMEDA</v>
          </cell>
          <cell r="M3287">
            <v>3</v>
          </cell>
        </row>
        <row r="3288">
          <cell r="A3288">
            <v>52901</v>
          </cell>
          <cell r="B3288" t="str">
            <v>WEEKDAY</v>
          </cell>
          <cell r="C3288">
            <v>1705</v>
          </cell>
          <cell r="D3288">
            <v>9907660</v>
          </cell>
          <cell r="E3288" t="str">
            <v>ALAMEDA SEAPLANE LAGOON FERR</v>
          </cell>
          <cell r="F3288">
            <v>11</v>
          </cell>
          <cell r="G3288">
            <v>11</v>
          </cell>
          <cell r="H3288">
            <v>22</v>
          </cell>
          <cell r="I3288">
            <v>37.777594999999998</v>
          </cell>
          <cell r="J3288">
            <v>-122.297813</v>
          </cell>
          <cell r="K3288" t="str">
            <v>ALAMEDA</v>
          </cell>
          <cell r="L3288" t="str">
            <v>ALAMEDA</v>
          </cell>
          <cell r="M3288">
            <v>3</v>
          </cell>
        </row>
        <row r="3289">
          <cell r="A3289">
            <v>52951</v>
          </cell>
          <cell r="B3289" t="str">
            <v>WEEKDAY</v>
          </cell>
          <cell r="C3289">
            <v>1192</v>
          </cell>
          <cell r="D3289">
            <v>9907820</v>
          </cell>
          <cell r="E3289" t="str">
            <v>35TH AV &amp; DEERING ST</v>
          </cell>
          <cell r="F3289">
            <v>6</v>
          </cell>
          <cell r="G3289">
            <v>30</v>
          </cell>
          <cell r="H3289">
            <v>36</v>
          </cell>
          <cell r="I3289">
            <v>37.787618999999999</v>
          </cell>
          <cell r="J3289">
            <v>-122.210928</v>
          </cell>
          <cell r="K3289" t="str">
            <v>OAKLAND</v>
          </cell>
          <cell r="L3289" t="str">
            <v>ALAMEDA</v>
          </cell>
          <cell r="M3289">
            <v>3</v>
          </cell>
        </row>
        <row r="3290">
          <cell r="A3290">
            <v>52953</v>
          </cell>
          <cell r="B3290" t="str">
            <v>WEEKDAY</v>
          </cell>
          <cell r="C3290">
            <v>1077</v>
          </cell>
          <cell r="D3290">
            <v>9907830</v>
          </cell>
          <cell r="E3290" t="str">
            <v>35TH AV &amp; REDDING ST</v>
          </cell>
          <cell r="F3290">
            <v>24</v>
          </cell>
          <cell r="G3290">
            <v>17</v>
          </cell>
          <cell r="H3290">
            <v>41</v>
          </cell>
          <cell r="I3290">
            <v>37.793511000000002</v>
          </cell>
          <cell r="J3290">
            <v>-122.20134</v>
          </cell>
          <cell r="K3290" t="str">
            <v>OAKLAND</v>
          </cell>
          <cell r="L3290" t="str">
            <v>ALAMEDA</v>
          </cell>
          <cell r="M3290">
            <v>3</v>
          </cell>
        </row>
        <row r="3291">
          <cell r="A3291">
            <v>52967</v>
          </cell>
          <cell r="B3291" t="str">
            <v>WEEKDAY</v>
          </cell>
          <cell r="C3291">
            <v>1738</v>
          </cell>
          <cell r="D3291">
            <v>9907870</v>
          </cell>
          <cell r="E3291" t="str">
            <v>WESTLINE DR &amp; OTIS DR</v>
          </cell>
          <cell r="F3291">
            <v>13</v>
          </cell>
          <cell r="G3291">
            <v>9</v>
          </cell>
          <cell r="H3291">
            <v>22</v>
          </cell>
          <cell r="I3291">
            <v>37.766522000000002</v>
          </cell>
          <cell r="J3291">
            <v>-122.271505</v>
          </cell>
          <cell r="K3291" t="str">
            <v>ALAMEDA</v>
          </cell>
          <cell r="L3291" t="str">
            <v>ALAMEDA</v>
          </cell>
          <cell r="M3291">
            <v>3</v>
          </cell>
        </row>
        <row r="3292">
          <cell r="A3292">
            <v>52969</v>
          </cell>
          <cell r="B3292" t="str">
            <v>WEEKDAY</v>
          </cell>
          <cell r="C3292">
            <v>2270</v>
          </cell>
          <cell r="D3292">
            <v>9907880</v>
          </cell>
          <cell r="E3292" t="str">
            <v>OTIS DR &amp; LARCHMONT ISLE</v>
          </cell>
          <cell r="F3292">
            <v>10</v>
          </cell>
          <cell r="G3292">
            <v>4</v>
          </cell>
          <cell r="H3292">
            <v>14</v>
          </cell>
          <cell r="I3292">
            <v>37.765214</v>
          </cell>
          <cell r="J3292">
            <v>-122.26768800000001</v>
          </cell>
          <cell r="K3292" t="str">
            <v>ALAMEDA</v>
          </cell>
          <cell r="L3292" t="str">
            <v>ALAMEDA</v>
          </cell>
          <cell r="M3292">
            <v>3</v>
          </cell>
        </row>
        <row r="3293">
          <cell r="A3293">
            <v>52972</v>
          </cell>
          <cell r="B3293" t="str">
            <v>WEEKDAY</v>
          </cell>
          <cell r="C3293">
            <v>2174</v>
          </cell>
          <cell r="D3293">
            <v>9907890</v>
          </cell>
          <cell r="E3293" t="str">
            <v>OTIS DR &amp; LARCHMONT ISLE</v>
          </cell>
          <cell r="F3293">
            <v>3</v>
          </cell>
          <cell r="G3293">
            <v>12</v>
          </cell>
          <cell r="H3293">
            <v>15</v>
          </cell>
          <cell r="I3293">
            <v>37.764660999999997</v>
          </cell>
          <cell r="J3293">
            <v>-122.266751</v>
          </cell>
          <cell r="K3293" t="str">
            <v>ALAMEDA</v>
          </cell>
          <cell r="L3293" t="str">
            <v>ALAMEDA</v>
          </cell>
          <cell r="M3293">
            <v>3</v>
          </cell>
        </row>
        <row r="3294">
          <cell r="A3294">
            <v>52975</v>
          </cell>
          <cell r="B3294" t="str">
            <v>WEEKDAY</v>
          </cell>
          <cell r="C3294">
            <v>2906</v>
          </cell>
          <cell r="D3294">
            <v>9907900</v>
          </cell>
          <cell r="E3294" t="str">
            <v>OTIS DR &amp; GRAND ST</v>
          </cell>
          <cell r="F3294">
            <v>5</v>
          </cell>
          <cell r="G3294">
            <v>3</v>
          </cell>
          <cell r="H3294">
            <v>8</v>
          </cell>
          <cell r="I3294">
            <v>37.763323999999997</v>
          </cell>
          <cell r="J3294">
            <v>-122.262615</v>
          </cell>
          <cell r="K3294" t="str">
            <v>ALAMEDA</v>
          </cell>
          <cell r="L3294" t="str">
            <v>ALAMEDA</v>
          </cell>
          <cell r="M3294">
            <v>3</v>
          </cell>
        </row>
        <row r="3295">
          <cell r="A3295">
            <v>52976</v>
          </cell>
          <cell r="B3295" t="str">
            <v>WEEKDAY</v>
          </cell>
          <cell r="C3295">
            <v>2403</v>
          </cell>
          <cell r="D3295">
            <v>9907910</v>
          </cell>
          <cell r="E3295" t="str">
            <v>GRAND ST &amp; OTIS DR</v>
          </cell>
          <cell r="F3295">
            <v>5</v>
          </cell>
          <cell r="G3295">
            <v>7</v>
          </cell>
          <cell r="H3295">
            <v>12</v>
          </cell>
          <cell r="I3295">
            <v>37.762613000000002</v>
          </cell>
          <cell r="J3295">
            <v>-122.262416</v>
          </cell>
          <cell r="K3295" t="str">
            <v>ALAMEDA</v>
          </cell>
          <cell r="L3295" t="str">
            <v>ALAMEDA</v>
          </cell>
          <cell r="M3295">
            <v>3</v>
          </cell>
        </row>
        <row r="3296">
          <cell r="A3296">
            <v>52978</v>
          </cell>
          <cell r="B3296" t="str">
            <v>WEEKDAY</v>
          </cell>
          <cell r="C3296">
            <v>4238</v>
          </cell>
          <cell r="D3296">
            <v>9907920</v>
          </cell>
          <cell r="E3296" t="str">
            <v>WILLOW ST &amp; SANDCREEK WAY</v>
          </cell>
          <cell r="F3296">
            <v>2</v>
          </cell>
          <cell r="G3296">
            <v>0</v>
          </cell>
          <cell r="H3296">
            <v>2</v>
          </cell>
          <cell r="I3296">
            <v>37.760534999999997</v>
          </cell>
          <cell r="J3296">
            <v>-122.255014</v>
          </cell>
          <cell r="K3296" t="str">
            <v>ALAMEDA</v>
          </cell>
          <cell r="L3296" t="str">
            <v>ALAMEDA</v>
          </cell>
          <cell r="M3296">
            <v>3</v>
          </cell>
        </row>
        <row r="3297">
          <cell r="A3297">
            <v>53017</v>
          </cell>
          <cell r="B3297" t="str">
            <v>WEEKDAY</v>
          </cell>
          <cell r="C3297">
            <v>2314</v>
          </cell>
          <cell r="D3297">
            <v>9907990</v>
          </cell>
          <cell r="E3297" t="str">
            <v>W HORNET AV &amp; FERRY POINT</v>
          </cell>
          <cell r="F3297">
            <v>6</v>
          </cell>
          <cell r="G3297">
            <v>7</v>
          </cell>
          <cell r="H3297">
            <v>13</v>
          </cell>
          <cell r="I3297">
            <v>37.772922999999999</v>
          </cell>
          <cell r="J3297">
            <v>-122.298399</v>
          </cell>
          <cell r="K3297" t="str">
            <v>ALAMEDA</v>
          </cell>
          <cell r="L3297" t="str">
            <v>ALAMEDA</v>
          </cell>
          <cell r="M3297">
            <v>3</v>
          </cell>
        </row>
        <row r="3298">
          <cell r="A3298">
            <v>58156</v>
          </cell>
          <cell r="B3298" t="str">
            <v>WEEKDAY</v>
          </cell>
          <cell r="C3298">
            <v>3716</v>
          </cell>
          <cell r="D3298">
            <v>400100</v>
          </cell>
          <cell r="E3298" t="str">
            <v>REDWOOD RD &amp; MABEL AV</v>
          </cell>
          <cell r="F3298">
            <v>2</v>
          </cell>
          <cell r="G3298">
            <v>2</v>
          </cell>
          <cell r="H3298">
            <v>4</v>
          </cell>
          <cell r="I3298">
            <v>37.702883</v>
          </cell>
          <cell r="J3298">
            <v>-122.073913</v>
          </cell>
          <cell r="K3298" t="str">
            <v>CASTRO VALLEY</v>
          </cell>
          <cell r="L3298" t="str">
            <v>ALAMEDA</v>
          </cell>
          <cell r="M3298">
            <v>4</v>
          </cell>
        </row>
        <row r="3299">
          <cell r="A3299">
            <v>58256</v>
          </cell>
          <cell r="B3299" t="str">
            <v>WEEKDAY</v>
          </cell>
          <cell r="C3299">
            <v>4125</v>
          </cell>
          <cell r="D3299">
            <v>400110</v>
          </cell>
          <cell r="E3299" t="str">
            <v>REDWOOD RD &amp; HYER AV</v>
          </cell>
          <cell r="F3299">
            <v>1</v>
          </cell>
          <cell r="G3299">
            <v>1</v>
          </cell>
          <cell r="H3299">
            <v>2</v>
          </cell>
          <cell r="I3299">
            <v>37.70543</v>
          </cell>
          <cell r="J3299">
            <v>-122.07391800000001</v>
          </cell>
          <cell r="K3299" t="str">
            <v>CASTRO VALLEY</v>
          </cell>
          <cell r="L3299" t="str">
            <v>ALAMEDA</v>
          </cell>
          <cell r="M3299">
            <v>4</v>
          </cell>
        </row>
        <row r="3300">
          <cell r="A3300">
            <v>59664</v>
          </cell>
          <cell r="B3300" t="str">
            <v>WEEKDAY</v>
          </cell>
          <cell r="C3300">
            <v>4195</v>
          </cell>
          <cell r="D3300">
            <v>400170</v>
          </cell>
          <cell r="E3300" t="str">
            <v>REDWOOD RD &amp; SEVEN HILLS RD</v>
          </cell>
          <cell r="F3300">
            <v>1</v>
          </cell>
          <cell r="G3300">
            <v>1</v>
          </cell>
          <cell r="H3300">
            <v>2</v>
          </cell>
          <cell r="I3300">
            <v>37.709207999999997</v>
          </cell>
          <cell r="J3300">
            <v>-122.07410900000001</v>
          </cell>
          <cell r="K3300" t="str">
            <v>CASTRO VALLEY</v>
          </cell>
          <cell r="L3300" t="str">
            <v>ALAMEDA</v>
          </cell>
          <cell r="M3300">
            <v>4</v>
          </cell>
        </row>
        <row r="3301">
          <cell r="A3301">
            <v>58978</v>
          </cell>
          <cell r="B3301" t="str">
            <v>WEEKDAY</v>
          </cell>
          <cell r="C3301">
            <v>3266</v>
          </cell>
          <cell r="D3301">
            <v>400180</v>
          </cell>
          <cell r="E3301" t="str">
            <v>REDWOOD RD &amp; MABEL AV</v>
          </cell>
          <cell r="F3301">
            <v>4</v>
          </cell>
          <cell r="G3301">
            <v>2</v>
          </cell>
          <cell r="H3301">
            <v>6</v>
          </cell>
          <cell r="I3301">
            <v>37.703470000000003</v>
          </cell>
          <cell r="J3301">
            <v>-122.07415</v>
          </cell>
          <cell r="K3301" t="str">
            <v>CASTRO VALLEY</v>
          </cell>
          <cell r="L3301" t="str">
            <v>ALAMEDA</v>
          </cell>
          <cell r="M3301">
            <v>4</v>
          </cell>
        </row>
        <row r="3302">
          <cell r="A3302">
            <v>59494</v>
          </cell>
          <cell r="B3302" t="str">
            <v>WEEKDAY</v>
          </cell>
          <cell r="C3302">
            <v>2672</v>
          </cell>
          <cell r="D3302">
            <v>400190</v>
          </cell>
          <cell r="E3302" t="str">
            <v>REDWOOD RD &amp; GROVE WAY</v>
          </cell>
          <cell r="F3302">
            <v>7</v>
          </cell>
          <cell r="G3302">
            <v>3</v>
          </cell>
          <cell r="H3302">
            <v>10</v>
          </cell>
          <cell r="I3302">
            <v>37.684547000000002</v>
          </cell>
          <cell r="J3302">
            <v>-122.073762</v>
          </cell>
          <cell r="K3302" t="str">
            <v>CASTRO VALLEY</v>
          </cell>
          <cell r="L3302" t="str">
            <v>ALAMEDA</v>
          </cell>
          <cell r="M3302">
            <v>4</v>
          </cell>
        </row>
        <row r="3303">
          <cell r="A3303">
            <v>57756</v>
          </cell>
          <cell r="B3303" t="str">
            <v>WEEKDAY</v>
          </cell>
          <cell r="C3303">
            <v>4287</v>
          </cell>
          <cell r="D3303">
            <v>800010</v>
          </cell>
          <cell r="E3303" t="str">
            <v>2ND ST &amp; #24237</v>
          </cell>
          <cell r="F3303">
            <v>1</v>
          </cell>
          <cell r="G3303">
            <v>0</v>
          </cell>
          <cell r="H3303">
            <v>2</v>
          </cell>
          <cell r="I3303">
            <v>37.669614000000003</v>
          </cell>
          <cell r="J3303">
            <v>-122.070947</v>
          </cell>
          <cell r="K3303" t="str">
            <v>HAYWARD</v>
          </cell>
          <cell r="L3303" t="str">
            <v>ALAMEDA</v>
          </cell>
          <cell r="M3303">
            <v>4</v>
          </cell>
        </row>
        <row r="3304">
          <cell r="A3304">
            <v>56350</v>
          </cell>
          <cell r="B3304" t="str">
            <v>WEEKDAY</v>
          </cell>
          <cell r="C3304">
            <v>4228</v>
          </cell>
          <cell r="D3304">
            <v>800020</v>
          </cell>
          <cell r="E3304" t="str">
            <v>2ND ST &amp; #24514</v>
          </cell>
          <cell r="F3304">
            <v>1</v>
          </cell>
          <cell r="G3304">
            <v>1</v>
          </cell>
          <cell r="H3304">
            <v>2</v>
          </cell>
          <cell r="I3304">
            <v>37.668661999999998</v>
          </cell>
          <cell r="J3304">
            <v>-122.068076</v>
          </cell>
          <cell r="K3304" t="str">
            <v>HAYWARD</v>
          </cell>
          <cell r="L3304" t="str">
            <v>ALAMEDA</v>
          </cell>
          <cell r="M3304">
            <v>4</v>
          </cell>
        </row>
        <row r="3305">
          <cell r="A3305">
            <v>56360</v>
          </cell>
          <cell r="B3305" t="str">
            <v>WEEKDAY</v>
          </cell>
          <cell r="C3305">
            <v>4536</v>
          </cell>
          <cell r="D3305">
            <v>800030</v>
          </cell>
          <cell r="E3305" t="str">
            <v>2ND ST &amp; #24535</v>
          </cell>
          <cell r="F3305">
            <v>0</v>
          </cell>
          <cell r="G3305">
            <v>1</v>
          </cell>
          <cell r="H3305">
            <v>1</v>
          </cell>
          <cell r="I3305">
            <v>37.668537000000001</v>
          </cell>
          <cell r="J3305">
            <v>-122.06768700000001</v>
          </cell>
          <cell r="K3305" t="str">
            <v>HAYWARD</v>
          </cell>
          <cell r="L3305" t="str">
            <v>ALAMEDA</v>
          </cell>
          <cell r="M3305">
            <v>4</v>
          </cell>
        </row>
        <row r="3306">
          <cell r="A3306">
            <v>57622</v>
          </cell>
          <cell r="B3306" t="str">
            <v>WEEKDAY</v>
          </cell>
          <cell r="C3306">
            <v>2120</v>
          </cell>
          <cell r="D3306">
            <v>800040</v>
          </cell>
          <cell r="E3306" t="str">
            <v>2ND ST &amp; ACACIA DR</v>
          </cell>
          <cell r="F3306">
            <v>3</v>
          </cell>
          <cell r="G3306">
            <v>13</v>
          </cell>
          <cell r="H3306">
            <v>16</v>
          </cell>
          <cell r="I3306">
            <v>37.670971999999999</v>
          </cell>
          <cell r="J3306">
            <v>-122.07408</v>
          </cell>
          <cell r="K3306" t="str">
            <v>HAYWARD</v>
          </cell>
          <cell r="L3306" t="str">
            <v>ALAMEDA</v>
          </cell>
          <cell r="M3306">
            <v>4</v>
          </cell>
        </row>
        <row r="3307">
          <cell r="A3307">
            <v>54242</v>
          </cell>
          <cell r="B3307" t="str">
            <v>WEEKDAY</v>
          </cell>
          <cell r="C3307">
            <v>2317</v>
          </cell>
          <cell r="D3307">
            <v>800050</v>
          </cell>
          <cell r="E3307" t="str">
            <v>2ND ST &amp; ACACIA DR</v>
          </cell>
          <cell r="F3307">
            <v>12</v>
          </cell>
          <cell r="G3307">
            <v>1</v>
          </cell>
          <cell r="H3307">
            <v>13</v>
          </cell>
          <cell r="I3307">
            <v>37.671157000000001</v>
          </cell>
          <cell r="J3307">
            <v>-122.074198</v>
          </cell>
          <cell r="K3307" t="str">
            <v>HAYWARD</v>
          </cell>
          <cell r="L3307" t="str">
            <v>ALAMEDA</v>
          </cell>
          <cell r="M3307">
            <v>4</v>
          </cell>
        </row>
        <row r="3308">
          <cell r="A3308">
            <v>55089</v>
          </cell>
          <cell r="B3308" t="str">
            <v>WEEKDAY</v>
          </cell>
          <cell r="C3308">
            <v>3944</v>
          </cell>
          <cell r="D3308">
            <v>800060</v>
          </cell>
          <cell r="E3308" t="str">
            <v>2ND ST &amp; B ST</v>
          </cell>
          <cell r="F3308">
            <v>2</v>
          </cell>
          <cell r="G3308">
            <v>1</v>
          </cell>
          <cell r="H3308">
            <v>3</v>
          </cell>
          <cell r="I3308">
            <v>37.674843000000003</v>
          </cell>
          <cell r="J3308">
            <v>-122.07888699999999</v>
          </cell>
          <cell r="K3308" t="str">
            <v>HAYWARD</v>
          </cell>
          <cell r="L3308" t="str">
            <v>ALAMEDA</v>
          </cell>
          <cell r="M3308">
            <v>4</v>
          </cell>
        </row>
        <row r="3309">
          <cell r="A3309">
            <v>56950</v>
          </cell>
          <cell r="B3309" t="str">
            <v>WEEKDAY</v>
          </cell>
          <cell r="C3309">
            <v>2205</v>
          </cell>
          <cell r="D3309">
            <v>800070</v>
          </cell>
          <cell r="E3309" t="str">
            <v>2ND ST &amp; CANYON VIEW CT</v>
          </cell>
          <cell r="F3309">
            <v>2</v>
          </cell>
          <cell r="G3309">
            <v>12</v>
          </cell>
          <cell r="H3309">
            <v>15</v>
          </cell>
          <cell r="I3309">
            <v>37.667679</v>
          </cell>
          <cell r="J3309">
            <v>-122.06127600000001</v>
          </cell>
          <cell r="K3309" t="str">
            <v>HAYWARD</v>
          </cell>
          <cell r="L3309" t="str">
            <v>ALAMEDA</v>
          </cell>
          <cell r="M3309">
            <v>4</v>
          </cell>
        </row>
        <row r="3310">
          <cell r="A3310">
            <v>52524</v>
          </cell>
          <cell r="B3310" t="str">
            <v>WEEKDAY</v>
          </cell>
          <cell r="C3310">
            <v>3740</v>
          </cell>
          <cell r="D3310">
            <v>800080</v>
          </cell>
          <cell r="E3310" t="str">
            <v>2ND ST &amp; D ST</v>
          </cell>
          <cell r="F3310">
            <v>3</v>
          </cell>
          <cell r="G3310">
            <v>0</v>
          </cell>
          <cell r="H3310">
            <v>3</v>
          </cell>
          <cell r="I3310">
            <v>37.673307000000001</v>
          </cell>
          <cell r="J3310">
            <v>-122.077493</v>
          </cell>
          <cell r="K3310" t="str">
            <v>HAYWARD</v>
          </cell>
          <cell r="L3310" t="str">
            <v>ALAMEDA</v>
          </cell>
          <cell r="M3310">
            <v>4</v>
          </cell>
        </row>
        <row r="3311">
          <cell r="A3311">
            <v>59788</v>
          </cell>
          <cell r="B3311" t="str">
            <v>WEEKDAY</v>
          </cell>
          <cell r="C3311">
            <v>2987</v>
          </cell>
          <cell r="D3311">
            <v>800090</v>
          </cell>
          <cell r="E3311" t="str">
            <v>2ND ST &amp; D ST</v>
          </cell>
          <cell r="F3311">
            <v>3</v>
          </cell>
          <cell r="G3311">
            <v>4</v>
          </cell>
          <cell r="H3311">
            <v>8</v>
          </cell>
          <cell r="I3311">
            <v>37.673220999999998</v>
          </cell>
          <cell r="J3311">
            <v>-122.077703</v>
          </cell>
          <cell r="K3311" t="str">
            <v>HAYWARD</v>
          </cell>
          <cell r="L3311" t="str">
            <v>ALAMEDA</v>
          </cell>
          <cell r="M3311">
            <v>4</v>
          </cell>
        </row>
        <row r="3312">
          <cell r="A3312">
            <v>54450</v>
          </cell>
          <cell r="B3312" t="str">
            <v>WEEKDAY</v>
          </cell>
          <cell r="C3312">
            <v>2947</v>
          </cell>
          <cell r="D3312">
            <v>800100</v>
          </cell>
          <cell r="E3312" t="str">
            <v>2ND ST &amp; E ST</v>
          </cell>
          <cell r="F3312">
            <v>7</v>
          </cell>
          <cell r="G3312">
            <v>1</v>
          </cell>
          <cell r="H3312">
            <v>8</v>
          </cell>
          <cell r="I3312">
            <v>37.671950000000002</v>
          </cell>
          <cell r="J3312">
            <v>-122.07569599999999</v>
          </cell>
          <cell r="K3312" t="str">
            <v>HAYWARD</v>
          </cell>
          <cell r="L3312" t="str">
            <v>ALAMEDA</v>
          </cell>
          <cell r="M3312">
            <v>4</v>
          </cell>
        </row>
        <row r="3313">
          <cell r="A3313">
            <v>55397</v>
          </cell>
          <cell r="B3313" t="str">
            <v>WEEKDAY</v>
          </cell>
          <cell r="C3313">
            <v>4437</v>
          </cell>
          <cell r="D3313">
            <v>800110</v>
          </cell>
          <cell r="E3313" t="str">
            <v>2ND ST &amp; PATRICIA CT</v>
          </cell>
          <cell r="F3313">
            <v>1</v>
          </cell>
          <cell r="G3313">
            <v>0</v>
          </cell>
          <cell r="H3313">
            <v>1</v>
          </cell>
          <cell r="I3313">
            <v>37.668847</v>
          </cell>
          <cell r="J3313">
            <v>-122.06544100000001</v>
          </cell>
          <cell r="K3313" t="str">
            <v>HAYWARD</v>
          </cell>
          <cell r="L3313" t="str">
            <v>ALAMEDA</v>
          </cell>
          <cell r="M3313">
            <v>4</v>
          </cell>
        </row>
        <row r="3314">
          <cell r="A3314">
            <v>56960</v>
          </cell>
          <cell r="B3314" t="str">
            <v>WEEKDAY</v>
          </cell>
          <cell r="C3314">
            <v>4181</v>
          </cell>
          <cell r="D3314">
            <v>800120</v>
          </cell>
          <cell r="E3314" t="str">
            <v>2ND ST &amp; SYLVAN GLEN CT</v>
          </cell>
          <cell r="F3314">
            <v>0</v>
          </cell>
          <cell r="G3314">
            <v>2</v>
          </cell>
          <cell r="H3314">
            <v>2</v>
          </cell>
          <cell r="I3314">
            <v>37.668692999999998</v>
          </cell>
          <cell r="J3314">
            <v>-122.065719</v>
          </cell>
          <cell r="K3314" t="str">
            <v>HAYWARD</v>
          </cell>
          <cell r="L3314" t="str">
            <v>ALAMEDA</v>
          </cell>
          <cell r="M3314">
            <v>4</v>
          </cell>
        </row>
        <row r="3315">
          <cell r="A3315">
            <v>50733</v>
          </cell>
          <cell r="B3315" t="str">
            <v>WEEKDAY</v>
          </cell>
          <cell r="C3315">
            <v>1543</v>
          </cell>
          <cell r="D3315">
            <v>800130</v>
          </cell>
          <cell r="E3315" t="str">
            <v>2ND ST &amp; WALPERT ST</v>
          </cell>
          <cell r="F3315">
            <v>4</v>
          </cell>
          <cell r="G3315">
            <v>23</v>
          </cell>
          <cell r="H3315">
            <v>26</v>
          </cell>
          <cell r="I3315">
            <v>37.670077999999997</v>
          </cell>
          <cell r="J3315">
            <v>-122.07217199999999</v>
          </cell>
          <cell r="K3315" t="str">
            <v>HAYWARD</v>
          </cell>
          <cell r="L3315" t="str">
            <v>ALAMEDA</v>
          </cell>
          <cell r="M3315">
            <v>4</v>
          </cell>
        </row>
        <row r="3316">
          <cell r="A3316">
            <v>54355</v>
          </cell>
          <cell r="B3316" t="str">
            <v>WEEKDAY</v>
          </cell>
          <cell r="C3316">
            <v>2755</v>
          </cell>
          <cell r="D3316">
            <v>800140</v>
          </cell>
          <cell r="E3316" t="str">
            <v>2ND ST &amp; WALPERT ST</v>
          </cell>
          <cell r="F3316">
            <v>9</v>
          </cell>
          <cell r="G3316">
            <v>1</v>
          </cell>
          <cell r="H3316">
            <v>9</v>
          </cell>
          <cell r="I3316">
            <v>37.670206999999998</v>
          </cell>
          <cell r="J3316">
            <v>-122.07215600000001</v>
          </cell>
          <cell r="K3316" t="str">
            <v>HAYWARD</v>
          </cell>
          <cell r="L3316" t="str">
            <v>ALAMEDA</v>
          </cell>
          <cell r="M3316">
            <v>4</v>
          </cell>
        </row>
        <row r="3317">
          <cell r="A3317">
            <v>59560</v>
          </cell>
          <cell r="B3317" t="str">
            <v>WEEKDAY</v>
          </cell>
          <cell r="C3317">
            <v>3099</v>
          </cell>
          <cell r="D3317">
            <v>800160</v>
          </cell>
          <cell r="E3317" t="str">
            <v>A ST &amp; ALICE ST</v>
          </cell>
          <cell r="F3317">
            <v>2</v>
          </cell>
          <cell r="G3317">
            <v>5</v>
          </cell>
          <cell r="H3317">
            <v>7</v>
          </cell>
          <cell r="I3317">
            <v>37.670084000000003</v>
          </cell>
          <cell r="J3317">
            <v>-122.091504</v>
          </cell>
          <cell r="K3317" t="str">
            <v>HAYWARD</v>
          </cell>
          <cell r="L3317" t="str">
            <v>ALAMEDA</v>
          </cell>
          <cell r="M3317">
            <v>4</v>
          </cell>
        </row>
        <row r="3318">
          <cell r="A3318">
            <v>56526</v>
          </cell>
          <cell r="B3318" t="str">
            <v>WEEKDAY</v>
          </cell>
          <cell r="C3318">
            <v>2490</v>
          </cell>
          <cell r="D3318">
            <v>800180</v>
          </cell>
          <cell r="E3318" t="str">
            <v>A ST &amp; FILBERT ST</v>
          </cell>
          <cell r="F3318">
            <v>3</v>
          </cell>
          <cell r="G3318">
            <v>9</v>
          </cell>
          <cell r="H3318">
            <v>12</v>
          </cell>
          <cell r="I3318">
            <v>37.668250999999998</v>
          </cell>
          <cell r="J3318">
            <v>-122.09607800000001</v>
          </cell>
          <cell r="K3318" t="str">
            <v>HAYWARD</v>
          </cell>
          <cell r="L3318" t="str">
            <v>ALAMEDA</v>
          </cell>
          <cell r="M3318">
            <v>4</v>
          </cell>
        </row>
        <row r="3319">
          <cell r="A3319">
            <v>59665</v>
          </cell>
          <cell r="B3319" t="str">
            <v>WEEKDAY</v>
          </cell>
          <cell r="C3319">
            <v>3362</v>
          </cell>
          <cell r="D3319">
            <v>800190</v>
          </cell>
          <cell r="E3319" t="str">
            <v>A ST &amp; FILBERT ST</v>
          </cell>
          <cell r="F3319">
            <v>5</v>
          </cell>
          <cell r="G3319">
            <v>1</v>
          </cell>
          <cell r="H3319">
            <v>5</v>
          </cell>
          <cell r="I3319">
            <v>37.668714999999999</v>
          </cell>
          <cell r="J3319">
            <v>-122.095705</v>
          </cell>
          <cell r="K3319" t="str">
            <v>HAYWARD</v>
          </cell>
          <cell r="L3319" t="str">
            <v>ALAMEDA</v>
          </cell>
          <cell r="M3319">
            <v>4</v>
          </cell>
        </row>
        <row r="3320">
          <cell r="A3320">
            <v>50580</v>
          </cell>
          <cell r="B3320" t="str">
            <v>WEEKDAY</v>
          </cell>
          <cell r="C3320">
            <v>344</v>
          </cell>
          <cell r="D3320">
            <v>800200</v>
          </cell>
          <cell r="E3320" t="str">
            <v>A ST &amp; FLAGG ST</v>
          </cell>
          <cell r="F3320">
            <v>98</v>
          </cell>
          <cell r="G3320">
            <v>35</v>
          </cell>
          <cell r="H3320">
            <v>133</v>
          </cell>
          <cell r="I3320">
            <v>37.670129000000003</v>
          </cell>
          <cell r="J3320">
            <v>-122.092128</v>
          </cell>
          <cell r="K3320" t="str">
            <v>HAYWARD</v>
          </cell>
          <cell r="L3320" t="str">
            <v>ALAMEDA</v>
          </cell>
          <cell r="M3320">
            <v>4</v>
          </cell>
        </row>
        <row r="3321">
          <cell r="A3321">
            <v>52996</v>
          </cell>
          <cell r="B3321" t="str">
            <v>WEEKDAY</v>
          </cell>
          <cell r="C3321">
            <v>3131</v>
          </cell>
          <cell r="D3321">
            <v>800210</v>
          </cell>
          <cell r="E3321" t="str">
            <v>A ST &amp; GRAND ST</v>
          </cell>
          <cell r="F3321">
            <v>1</v>
          </cell>
          <cell r="G3321">
            <v>6</v>
          </cell>
          <cell r="H3321">
            <v>7</v>
          </cell>
          <cell r="I3321">
            <v>37.670726000000002</v>
          </cell>
          <cell r="J3321">
            <v>-122.090149</v>
          </cell>
          <cell r="K3321" t="str">
            <v>HAYWARD</v>
          </cell>
          <cell r="L3321" t="str">
            <v>ALAMEDA</v>
          </cell>
          <cell r="M3321">
            <v>4</v>
          </cell>
        </row>
        <row r="3322">
          <cell r="A3322">
            <v>54766</v>
          </cell>
          <cell r="B3322" t="str">
            <v>WEEKDAY</v>
          </cell>
          <cell r="C3322">
            <v>2511</v>
          </cell>
          <cell r="D3322">
            <v>800220</v>
          </cell>
          <cell r="E3322" t="str">
            <v>W A ST &amp; HAPPYLAND AV</v>
          </cell>
          <cell r="F3322">
            <v>8</v>
          </cell>
          <cell r="G3322">
            <v>4</v>
          </cell>
          <cell r="H3322">
            <v>11</v>
          </cell>
          <cell r="I3322">
            <v>37.666240999999999</v>
          </cell>
          <cell r="J3322">
            <v>-122.105476</v>
          </cell>
          <cell r="K3322" t="str">
            <v>HAYWARD</v>
          </cell>
          <cell r="L3322" t="str">
            <v>ALAMEDA</v>
          </cell>
          <cell r="M3322">
            <v>4</v>
          </cell>
        </row>
        <row r="3323">
          <cell r="A3323">
            <v>53644</v>
          </cell>
          <cell r="B3323" t="str">
            <v>WEEKDAY</v>
          </cell>
          <cell r="C3323">
            <v>3926</v>
          </cell>
          <cell r="D3323">
            <v>800230</v>
          </cell>
          <cell r="E3323" t="str">
            <v>A ST &amp; HATHAWAY AV</v>
          </cell>
          <cell r="F3323">
            <v>1</v>
          </cell>
          <cell r="G3323">
            <v>2</v>
          </cell>
          <cell r="H3323">
            <v>3</v>
          </cell>
          <cell r="I3323">
            <v>37.666623999999999</v>
          </cell>
          <cell r="J3323">
            <v>-122.103223</v>
          </cell>
          <cell r="K3323" t="str">
            <v>HAYWARD</v>
          </cell>
          <cell r="L3323" t="str">
            <v>ALAMEDA</v>
          </cell>
          <cell r="M3323">
            <v>4</v>
          </cell>
        </row>
        <row r="3324">
          <cell r="A3324">
            <v>50130</v>
          </cell>
          <cell r="B3324" t="str">
            <v>WEEKDAY</v>
          </cell>
          <cell r="C3324">
            <v>3434</v>
          </cell>
          <cell r="D3324">
            <v>800240</v>
          </cell>
          <cell r="E3324" t="str">
            <v>A ST &amp; MYRTLE ST</v>
          </cell>
          <cell r="F3324">
            <v>1</v>
          </cell>
          <cell r="G3324">
            <v>4</v>
          </cell>
          <cell r="H3324">
            <v>5</v>
          </cell>
          <cell r="I3324">
            <v>37.669248000000003</v>
          </cell>
          <cell r="J3324">
            <v>-122.093559</v>
          </cell>
          <cell r="K3324" t="str">
            <v>HAYWARD</v>
          </cell>
          <cell r="L3324" t="str">
            <v>ALAMEDA</v>
          </cell>
          <cell r="M3324">
            <v>4</v>
          </cell>
        </row>
        <row r="3325">
          <cell r="A3325">
            <v>50850</v>
          </cell>
          <cell r="B3325" t="str">
            <v>WEEKDAY</v>
          </cell>
          <cell r="C3325">
            <v>2454</v>
          </cell>
          <cell r="D3325">
            <v>800250</v>
          </cell>
          <cell r="E3325" t="str">
            <v>A ST &amp; SANTA CLARA ST</v>
          </cell>
          <cell r="F3325">
            <v>4</v>
          </cell>
          <cell r="G3325">
            <v>8</v>
          </cell>
          <cell r="H3325">
            <v>12</v>
          </cell>
          <cell r="I3325">
            <v>37.666251000000003</v>
          </cell>
          <cell r="J3325">
            <v>-122.102698</v>
          </cell>
          <cell r="K3325" t="str">
            <v>HAYWARD</v>
          </cell>
          <cell r="L3325" t="str">
            <v>ALAMEDA</v>
          </cell>
          <cell r="M3325">
            <v>4</v>
          </cell>
        </row>
        <row r="3326">
          <cell r="A3326">
            <v>55189</v>
          </cell>
          <cell r="B3326" t="str">
            <v>WEEKDAY</v>
          </cell>
          <cell r="C3326">
            <v>3872</v>
          </cell>
          <cell r="D3326">
            <v>800260</v>
          </cell>
          <cell r="E3326" t="str">
            <v>AMADOR ST &amp; #24607</v>
          </cell>
          <cell r="F3326">
            <v>2</v>
          </cell>
          <cell r="G3326">
            <v>1</v>
          </cell>
          <cell r="H3326">
            <v>3</v>
          </cell>
          <cell r="I3326">
            <v>37.655391999999999</v>
          </cell>
          <cell r="J3326">
            <v>-122.091266</v>
          </cell>
          <cell r="K3326" t="str">
            <v>HAYWARD</v>
          </cell>
          <cell r="L3326" t="str">
            <v>ALAMEDA</v>
          </cell>
          <cell r="M3326">
            <v>4</v>
          </cell>
        </row>
        <row r="3327">
          <cell r="A3327">
            <v>53002</v>
          </cell>
          <cell r="B3327" t="str">
            <v>WEEKDAY</v>
          </cell>
          <cell r="C3327">
            <v>3612</v>
          </cell>
          <cell r="D3327">
            <v>800270</v>
          </cell>
          <cell r="E3327" t="str">
            <v>AMADOR ST &amp; #24607</v>
          </cell>
          <cell r="F3327">
            <v>1</v>
          </cell>
          <cell r="G3327">
            <v>3</v>
          </cell>
          <cell r="H3327">
            <v>4</v>
          </cell>
          <cell r="I3327">
            <v>37.655200999999998</v>
          </cell>
          <cell r="J3327">
            <v>-122.091325</v>
          </cell>
          <cell r="K3327" t="str">
            <v>HAYWARD</v>
          </cell>
          <cell r="L3327" t="str">
            <v>ALAMEDA</v>
          </cell>
          <cell r="M3327">
            <v>4</v>
          </cell>
        </row>
        <row r="3328">
          <cell r="A3328">
            <v>52232</v>
          </cell>
          <cell r="B3328" t="str">
            <v>WEEKDAY</v>
          </cell>
          <cell r="C3328">
            <v>2149</v>
          </cell>
          <cell r="D3328">
            <v>800280</v>
          </cell>
          <cell r="E3328" t="str">
            <v>AMADOR ST &amp; #24660</v>
          </cell>
          <cell r="F3328">
            <v>9</v>
          </cell>
          <cell r="G3328">
            <v>6</v>
          </cell>
          <cell r="H3328">
            <v>15</v>
          </cell>
          <cell r="I3328">
            <v>37.654103999999997</v>
          </cell>
          <cell r="J3328">
            <v>-122.090485</v>
          </cell>
          <cell r="K3328" t="str">
            <v>HAYWARD</v>
          </cell>
          <cell r="L3328" t="str">
            <v>ALAMEDA</v>
          </cell>
          <cell r="M3328">
            <v>4</v>
          </cell>
        </row>
        <row r="3329">
          <cell r="A3329">
            <v>57633</v>
          </cell>
          <cell r="B3329" t="str">
            <v>WEEKDAY</v>
          </cell>
          <cell r="C3329">
            <v>3975</v>
          </cell>
          <cell r="D3329">
            <v>800290</v>
          </cell>
          <cell r="E3329" t="str">
            <v>AMADOR ST &amp; ELMHURST ST</v>
          </cell>
          <cell r="F3329">
            <v>2</v>
          </cell>
          <cell r="G3329">
            <v>1</v>
          </cell>
          <cell r="H3329">
            <v>3</v>
          </cell>
          <cell r="I3329">
            <v>37.656663999999999</v>
          </cell>
          <cell r="J3329">
            <v>-122.09305000000001</v>
          </cell>
          <cell r="K3329" t="str">
            <v>HAYWARD</v>
          </cell>
          <cell r="L3329" t="str">
            <v>ALAMEDA</v>
          </cell>
          <cell r="M3329">
            <v>4</v>
          </cell>
        </row>
        <row r="3330">
          <cell r="A3330">
            <v>53515</v>
          </cell>
          <cell r="B3330" t="str">
            <v>WEEKDAY</v>
          </cell>
          <cell r="C3330">
            <v>3967</v>
          </cell>
          <cell r="D3330">
            <v>800300</v>
          </cell>
          <cell r="E3330" t="str">
            <v>AMADOR ST &amp; ELMHURST ST</v>
          </cell>
          <cell r="F3330">
            <v>1</v>
          </cell>
          <cell r="G3330">
            <v>2</v>
          </cell>
          <cell r="H3330">
            <v>3</v>
          </cell>
          <cell r="I3330">
            <v>37.656509</v>
          </cell>
          <cell r="J3330">
            <v>-122.093108</v>
          </cell>
          <cell r="K3330" t="str">
            <v>HAYWARD</v>
          </cell>
          <cell r="L3330" t="str">
            <v>ALAMEDA</v>
          </cell>
          <cell r="M3330">
            <v>4</v>
          </cell>
        </row>
        <row r="3331">
          <cell r="A3331">
            <v>59005</v>
          </cell>
          <cell r="B3331" t="str">
            <v>WEEKDAY</v>
          </cell>
          <cell r="C3331">
            <v>2069</v>
          </cell>
          <cell r="D3331">
            <v>800310</v>
          </cell>
          <cell r="E3331" t="str">
            <v>AMADOR ST &amp; W JACKSON ST</v>
          </cell>
          <cell r="F3331">
            <v>6</v>
          </cell>
          <cell r="G3331">
            <v>10</v>
          </cell>
          <cell r="H3331">
            <v>16</v>
          </cell>
          <cell r="I3331">
            <v>37.653559000000001</v>
          </cell>
          <cell r="J3331">
            <v>-122.090334</v>
          </cell>
          <cell r="K3331" t="str">
            <v>HAYWARD</v>
          </cell>
          <cell r="L3331" t="str">
            <v>ALAMEDA</v>
          </cell>
          <cell r="M3331">
            <v>4</v>
          </cell>
        </row>
        <row r="3332">
          <cell r="A3332">
            <v>53433</v>
          </cell>
          <cell r="B3332" t="str">
            <v>WEEKDAY</v>
          </cell>
          <cell r="C3332">
            <v>3613</v>
          </cell>
          <cell r="D3332">
            <v>800320</v>
          </cell>
          <cell r="E3332" t="str">
            <v>AMADOR ST &amp; W WINTON AV</v>
          </cell>
          <cell r="F3332">
            <v>2</v>
          </cell>
          <cell r="G3332">
            <v>2</v>
          </cell>
          <cell r="H3332">
            <v>4</v>
          </cell>
          <cell r="I3332">
            <v>37.658486000000003</v>
          </cell>
          <cell r="J3332">
            <v>-122.09427100000001</v>
          </cell>
          <cell r="K3332" t="str">
            <v>HAYWARD</v>
          </cell>
          <cell r="L3332" t="str">
            <v>ALAMEDA</v>
          </cell>
          <cell r="M3332">
            <v>4</v>
          </cell>
        </row>
        <row r="3333">
          <cell r="A3333">
            <v>50799</v>
          </cell>
          <cell r="B3333" t="str">
            <v>WEEKDAY</v>
          </cell>
          <cell r="C3333">
            <v>3828</v>
          </cell>
          <cell r="D3333">
            <v>800330</v>
          </cell>
          <cell r="E3333" t="str">
            <v>AMADOR ST &amp; W WINTON AV</v>
          </cell>
          <cell r="F3333">
            <v>1</v>
          </cell>
          <cell r="G3333">
            <v>2</v>
          </cell>
          <cell r="H3333">
            <v>3</v>
          </cell>
          <cell r="I3333">
            <v>37.658244000000003</v>
          </cell>
          <cell r="J3333">
            <v>-122.094454</v>
          </cell>
          <cell r="K3333" t="str">
            <v>HAYWARD</v>
          </cell>
          <cell r="L3333" t="str">
            <v>ALAMEDA</v>
          </cell>
          <cell r="M3333">
            <v>4</v>
          </cell>
        </row>
        <row r="3334">
          <cell r="A3334">
            <v>50225</v>
          </cell>
          <cell r="B3334" t="str">
            <v>WEEKDAY</v>
          </cell>
          <cell r="C3334">
            <v>2384</v>
          </cell>
          <cell r="D3334">
            <v>800420</v>
          </cell>
          <cell r="E3334" t="str">
            <v>B ST &amp; 2ND ST</v>
          </cell>
          <cell r="F3334">
            <v>7</v>
          </cell>
          <cell r="G3334">
            <v>6</v>
          </cell>
          <cell r="H3334">
            <v>13</v>
          </cell>
          <cell r="I3334">
            <v>37.675038000000001</v>
          </cell>
          <cell r="J3334">
            <v>-122.07983400000001</v>
          </cell>
          <cell r="K3334" t="str">
            <v>HAYWARD</v>
          </cell>
          <cell r="L3334" t="str">
            <v>ALAMEDA</v>
          </cell>
          <cell r="M3334">
            <v>4</v>
          </cell>
        </row>
        <row r="3335">
          <cell r="A3335">
            <v>55289</v>
          </cell>
          <cell r="B3335" t="str">
            <v>WEEKDAY</v>
          </cell>
          <cell r="C3335">
            <v>4004</v>
          </cell>
          <cell r="D3335">
            <v>800430</v>
          </cell>
          <cell r="E3335" t="str">
            <v>B ST &amp; 3RD ST</v>
          </cell>
          <cell r="F3335">
            <v>1</v>
          </cell>
          <cell r="G3335">
            <v>2</v>
          </cell>
          <cell r="H3335">
            <v>2</v>
          </cell>
          <cell r="I3335">
            <v>37.676355000000001</v>
          </cell>
          <cell r="J3335">
            <v>-122.077941</v>
          </cell>
          <cell r="K3335" t="str">
            <v>HAYWARD</v>
          </cell>
          <cell r="L3335" t="str">
            <v>ALAMEDA</v>
          </cell>
          <cell r="M3335">
            <v>4</v>
          </cell>
        </row>
        <row r="3336">
          <cell r="A3336">
            <v>53009</v>
          </cell>
          <cell r="B3336" t="str">
            <v>WEEKDAY</v>
          </cell>
          <cell r="C3336">
            <v>4387</v>
          </cell>
          <cell r="D3336">
            <v>800440</v>
          </cell>
          <cell r="E3336" t="str">
            <v>B ST &amp; 3RD ST</v>
          </cell>
          <cell r="F3336">
            <v>1</v>
          </cell>
          <cell r="G3336">
            <v>1</v>
          </cell>
          <cell r="H3336">
            <v>1</v>
          </cell>
          <cell r="I3336">
            <v>37.676526000000003</v>
          </cell>
          <cell r="J3336">
            <v>-122.077412</v>
          </cell>
          <cell r="K3336" t="str">
            <v>HAYWARD</v>
          </cell>
          <cell r="L3336" t="str">
            <v>ALAMEDA</v>
          </cell>
          <cell r="M3336">
            <v>4</v>
          </cell>
        </row>
        <row r="3337">
          <cell r="A3337">
            <v>59878</v>
          </cell>
          <cell r="B3337" t="str">
            <v>WEEKDAY</v>
          </cell>
          <cell r="C3337">
            <v>4488</v>
          </cell>
          <cell r="D3337">
            <v>800450</v>
          </cell>
          <cell r="E3337" t="str">
            <v>B ST &amp; 4TH ST</v>
          </cell>
          <cell r="F3337">
            <v>1</v>
          </cell>
          <cell r="G3337">
            <v>0</v>
          </cell>
          <cell r="H3337">
            <v>1</v>
          </cell>
          <cell r="I3337">
            <v>37.677900999999999</v>
          </cell>
          <cell r="J3337">
            <v>-122.07546000000001</v>
          </cell>
          <cell r="K3337" t="str">
            <v>HAYWARD</v>
          </cell>
          <cell r="L3337" t="str">
            <v>ALAMEDA</v>
          </cell>
          <cell r="M3337">
            <v>4</v>
          </cell>
        </row>
        <row r="3338">
          <cell r="A3338">
            <v>51534</v>
          </cell>
          <cell r="B3338" t="str">
            <v>WEEKDAY</v>
          </cell>
          <cell r="C3338">
            <v>3986</v>
          </cell>
          <cell r="D3338">
            <v>800460</v>
          </cell>
          <cell r="E3338" t="str">
            <v>B ST &amp; 4TH ST</v>
          </cell>
          <cell r="F3338">
            <v>1</v>
          </cell>
          <cell r="G3338">
            <v>1</v>
          </cell>
          <cell r="H3338">
            <v>3</v>
          </cell>
          <cell r="I3338">
            <v>37.677746999999997</v>
          </cell>
          <cell r="J3338">
            <v>-122.07599399999999</v>
          </cell>
          <cell r="K3338" t="str">
            <v>HAYWARD</v>
          </cell>
          <cell r="L3338" t="str">
            <v>ALAMEDA</v>
          </cell>
          <cell r="M3338">
            <v>4</v>
          </cell>
        </row>
        <row r="3339">
          <cell r="A3339">
            <v>58230</v>
          </cell>
          <cell r="B3339" t="str">
            <v>WEEKDAY</v>
          </cell>
          <cell r="C3339">
            <v>4641</v>
          </cell>
          <cell r="D3339">
            <v>800470</v>
          </cell>
          <cell r="E3339" t="str">
            <v>B ST &amp; 5TH ST</v>
          </cell>
          <cell r="F3339">
            <v>0</v>
          </cell>
          <cell r="G3339">
            <v>0</v>
          </cell>
          <cell r="H3339">
            <v>1</v>
          </cell>
          <cell r="I3339">
            <v>37.678462000000003</v>
          </cell>
          <cell r="J3339">
            <v>-122.07414900000001</v>
          </cell>
          <cell r="K3339" t="str">
            <v>HAYWARD</v>
          </cell>
          <cell r="L3339" t="str">
            <v>ALAMEDA</v>
          </cell>
          <cell r="M3339">
            <v>4</v>
          </cell>
        </row>
        <row r="3340">
          <cell r="A3340">
            <v>58920</v>
          </cell>
          <cell r="B3340" t="str">
            <v>WEEKDAY</v>
          </cell>
          <cell r="C3340">
            <v>4781</v>
          </cell>
          <cell r="D3340">
            <v>800480</v>
          </cell>
          <cell r="E3340" t="str">
            <v>B ST &amp; 5TH ST</v>
          </cell>
          <cell r="F3340">
            <v>0</v>
          </cell>
          <cell r="G3340">
            <v>0</v>
          </cell>
          <cell r="H3340">
            <v>0</v>
          </cell>
          <cell r="I3340">
            <v>37.678649999999998</v>
          </cell>
          <cell r="J3340">
            <v>-122.07402</v>
          </cell>
          <cell r="K3340" t="str">
            <v>HAYWARD</v>
          </cell>
          <cell r="L3340" t="str">
            <v>ALAMEDA</v>
          </cell>
          <cell r="M3340">
            <v>4</v>
          </cell>
        </row>
        <row r="3341">
          <cell r="A3341">
            <v>56440</v>
          </cell>
          <cell r="B3341" t="str">
            <v>WEEKDAY</v>
          </cell>
          <cell r="C3341">
            <v>4019</v>
          </cell>
          <cell r="D3341">
            <v>800490</v>
          </cell>
          <cell r="E3341" t="str">
            <v>B ST &amp; 6TH ST</v>
          </cell>
          <cell r="F3341">
            <v>1</v>
          </cell>
          <cell r="G3341">
            <v>2</v>
          </cell>
          <cell r="H3341">
            <v>2</v>
          </cell>
          <cell r="I3341">
            <v>37.679254</v>
          </cell>
          <cell r="J3341">
            <v>-122.07229700000001</v>
          </cell>
          <cell r="K3341" t="str">
            <v>HAYWARD</v>
          </cell>
          <cell r="L3341" t="str">
            <v>ALAMEDA</v>
          </cell>
          <cell r="M3341">
            <v>4</v>
          </cell>
        </row>
        <row r="3342">
          <cell r="A3342">
            <v>59044</v>
          </cell>
          <cell r="B3342" t="str">
            <v>WEEKDAY</v>
          </cell>
          <cell r="C3342">
            <v>3984</v>
          </cell>
          <cell r="D3342">
            <v>800500</v>
          </cell>
          <cell r="E3342" t="str">
            <v>B ST &amp; 6TH ST</v>
          </cell>
          <cell r="F3342">
            <v>2</v>
          </cell>
          <cell r="G3342">
            <v>1</v>
          </cell>
          <cell r="H3342">
            <v>3</v>
          </cell>
          <cell r="I3342">
            <v>37.679189999999998</v>
          </cell>
          <cell r="J3342">
            <v>-122.072785</v>
          </cell>
          <cell r="K3342" t="str">
            <v>HAYWARD</v>
          </cell>
          <cell r="L3342" t="str">
            <v>ALAMEDA</v>
          </cell>
          <cell r="M3342">
            <v>4</v>
          </cell>
        </row>
        <row r="3343">
          <cell r="A3343">
            <v>50776</v>
          </cell>
          <cell r="B3343" t="str">
            <v>WEEKDAY</v>
          </cell>
          <cell r="C3343">
            <v>3887</v>
          </cell>
          <cell r="D3343">
            <v>800510</v>
          </cell>
          <cell r="E3343" t="str">
            <v>B ST &amp; 7TH ST</v>
          </cell>
          <cell r="F3343">
            <v>1</v>
          </cell>
          <cell r="G3343">
            <v>2</v>
          </cell>
          <cell r="H3343">
            <v>3</v>
          </cell>
          <cell r="I3343">
            <v>37.680183999999997</v>
          </cell>
          <cell r="J3343">
            <v>-122.07010200000001</v>
          </cell>
          <cell r="K3343" t="str">
            <v>HAYWARD</v>
          </cell>
          <cell r="L3343" t="str">
            <v>ALAMEDA</v>
          </cell>
          <cell r="M3343">
            <v>4</v>
          </cell>
        </row>
        <row r="3344">
          <cell r="A3344">
            <v>50303</v>
          </cell>
          <cell r="B3344" t="str">
            <v>WEEKDAY</v>
          </cell>
          <cell r="C3344">
            <v>3830</v>
          </cell>
          <cell r="D3344">
            <v>800520</v>
          </cell>
          <cell r="E3344" t="str">
            <v>B ST &amp; 7TH ST</v>
          </cell>
          <cell r="F3344">
            <v>2</v>
          </cell>
          <cell r="G3344">
            <v>1</v>
          </cell>
          <cell r="H3344">
            <v>3</v>
          </cell>
          <cell r="I3344">
            <v>37.680078000000002</v>
          </cell>
          <cell r="J3344">
            <v>-122.07068</v>
          </cell>
          <cell r="K3344" t="str">
            <v>HAYWARD</v>
          </cell>
          <cell r="L3344" t="str">
            <v>ALAMEDA</v>
          </cell>
          <cell r="M3344">
            <v>4</v>
          </cell>
        </row>
        <row r="3345">
          <cell r="A3345">
            <v>51513</v>
          </cell>
          <cell r="B3345" t="str">
            <v>WEEKDAY</v>
          </cell>
          <cell r="C3345">
            <v>2285</v>
          </cell>
          <cell r="D3345">
            <v>800530</v>
          </cell>
          <cell r="E3345" t="str">
            <v>B ST &amp; FOOTHILL BLVD</v>
          </cell>
          <cell r="F3345">
            <v>6</v>
          </cell>
          <cell r="G3345">
            <v>8</v>
          </cell>
          <cell r="H3345">
            <v>14</v>
          </cell>
          <cell r="I3345">
            <v>37.673845</v>
          </cell>
          <cell r="J3345">
            <v>-122.081367</v>
          </cell>
          <cell r="K3345" t="str">
            <v>HAYWARD</v>
          </cell>
          <cell r="L3345" t="str">
            <v>ALAMEDA</v>
          </cell>
          <cell r="M3345">
            <v>4</v>
          </cell>
        </row>
        <row r="3346">
          <cell r="A3346">
            <v>52557</v>
          </cell>
          <cell r="B3346" t="str">
            <v>WEEKDAY</v>
          </cell>
          <cell r="C3346">
            <v>3818</v>
          </cell>
          <cell r="D3346">
            <v>800540</v>
          </cell>
          <cell r="E3346" t="str">
            <v>B ST &amp; LINDEN ST</v>
          </cell>
          <cell r="F3346">
            <v>2</v>
          </cell>
          <cell r="G3346">
            <v>1</v>
          </cell>
          <cell r="H3346">
            <v>3</v>
          </cell>
          <cell r="I3346">
            <v>37.681494000000001</v>
          </cell>
          <cell r="J3346">
            <v>-122.06798000000001</v>
          </cell>
          <cell r="K3346" t="str">
            <v>HAYWARD</v>
          </cell>
          <cell r="L3346" t="str">
            <v>ALAMEDA</v>
          </cell>
          <cell r="M3346">
            <v>4</v>
          </cell>
        </row>
        <row r="3347">
          <cell r="A3347">
            <v>53116</v>
          </cell>
          <cell r="B3347" t="str">
            <v>WEEKDAY</v>
          </cell>
          <cell r="C3347">
            <v>4096</v>
          </cell>
          <cell r="D3347">
            <v>800550</v>
          </cell>
          <cell r="E3347" t="str">
            <v>B ST &amp; LINDEN ST</v>
          </cell>
          <cell r="F3347">
            <v>1</v>
          </cell>
          <cell r="G3347">
            <v>2</v>
          </cell>
          <cell r="H3347">
            <v>2</v>
          </cell>
          <cell r="I3347">
            <v>37.681559</v>
          </cell>
          <cell r="J3347">
            <v>-122.06759</v>
          </cell>
          <cell r="K3347" t="str">
            <v>HAYWARD</v>
          </cell>
          <cell r="L3347" t="str">
            <v>ALAMEDA</v>
          </cell>
          <cell r="M3347">
            <v>4</v>
          </cell>
        </row>
        <row r="3348">
          <cell r="A3348">
            <v>53119</v>
          </cell>
          <cell r="B3348" t="str">
            <v>WEEKDAY</v>
          </cell>
          <cell r="C3348">
            <v>3994</v>
          </cell>
          <cell r="D3348">
            <v>800560</v>
          </cell>
          <cell r="E3348" t="str">
            <v>B ST &amp; MADRONE ST</v>
          </cell>
          <cell r="F3348">
            <v>2</v>
          </cell>
          <cell r="G3348">
            <v>1</v>
          </cell>
          <cell r="H3348">
            <v>3</v>
          </cell>
          <cell r="I3348">
            <v>37.682223999999998</v>
          </cell>
          <cell r="J3348">
            <v>-122.066669</v>
          </cell>
          <cell r="K3348" t="str">
            <v>HAYWARD</v>
          </cell>
          <cell r="L3348" t="str">
            <v>ALAMEDA</v>
          </cell>
          <cell r="M3348">
            <v>4</v>
          </cell>
        </row>
        <row r="3349">
          <cell r="A3349">
            <v>53351</v>
          </cell>
          <cell r="B3349" t="str">
            <v>WEEKDAY</v>
          </cell>
          <cell r="C3349">
            <v>2628</v>
          </cell>
          <cell r="D3349">
            <v>800570</v>
          </cell>
          <cell r="E3349" t="str">
            <v>B ST &amp; MAIN ST</v>
          </cell>
          <cell r="F3349">
            <v>3</v>
          </cell>
          <cell r="G3349">
            <v>7</v>
          </cell>
          <cell r="H3349">
            <v>10</v>
          </cell>
          <cell r="I3349">
            <v>37.672651999999999</v>
          </cell>
          <cell r="J3349">
            <v>-122.083156</v>
          </cell>
          <cell r="K3349" t="str">
            <v>HAYWARD</v>
          </cell>
          <cell r="L3349" t="str">
            <v>ALAMEDA</v>
          </cell>
          <cell r="M3349">
            <v>4</v>
          </cell>
        </row>
        <row r="3350">
          <cell r="A3350">
            <v>55325</v>
          </cell>
          <cell r="B3350" t="str">
            <v>WEEKDAY</v>
          </cell>
          <cell r="C3350">
            <v>474</v>
          </cell>
          <cell r="D3350">
            <v>800580</v>
          </cell>
          <cell r="E3350" t="str">
            <v>B ST &amp; MISSION BLVD</v>
          </cell>
          <cell r="F3350">
            <v>19</v>
          </cell>
          <cell r="G3350">
            <v>83</v>
          </cell>
          <cell r="H3350">
            <v>102</v>
          </cell>
          <cell r="I3350">
            <v>37.671950000000002</v>
          </cell>
          <cell r="J3350">
            <v>-122.08435900000001</v>
          </cell>
          <cell r="K3350" t="str">
            <v>HAYWARD</v>
          </cell>
          <cell r="L3350" t="str">
            <v>ALAMEDA</v>
          </cell>
          <cell r="M3350">
            <v>4</v>
          </cell>
        </row>
        <row r="3351">
          <cell r="A3351">
            <v>53577</v>
          </cell>
          <cell r="B3351" t="str">
            <v>WEEKDAY</v>
          </cell>
          <cell r="C3351">
            <v>2402</v>
          </cell>
          <cell r="D3351">
            <v>800590</v>
          </cell>
          <cell r="E3351" t="str">
            <v>B ST &amp; PEARL AV</v>
          </cell>
          <cell r="F3351">
            <v>7</v>
          </cell>
          <cell r="G3351">
            <v>5</v>
          </cell>
          <cell r="H3351">
            <v>12</v>
          </cell>
          <cell r="I3351">
            <v>37.683351999999999</v>
          </cell>
          <cell r="J3351">
            <v>-122.06472599999999</v>
          </cell>
          <cell r="K3351" t="str">
            <v>HAYWARD</v>
          </cell>
          <cell r="L3351" t="str">
            <v>ALAMEDA</v>
          </cell>
          <cell r="M3351">
            <v>4</v>
          </cell>
        </row>
        <row r="3352">
          <cell r="A3352">
            <v>55328</v>
          </cell>
          <cell r="B3352" t="str">
            <v>WEEKDAY</v>
          </cell>
          <cell r="C3352">
            <v>2569</v>
          </cell>
          <cell r="D3352">
            <v>800600</v>
          </cell>
          <cell r="E3352" t="str">
            <v>B ST &amp; VERMONT ST</v>
          </cell>
          <cell r="F3352">
            <v>3</v>
          </cell>
          <cell r="G3352">
            <v>8</v>
          </cell>
          <cell r="H3352">
            <v>11</v>
          </cell>
          <cell r="I3352">
            <v>37.682910999999997</v>
          </cell>
          <cell r="J3352">
            <v>-122.06507999999999</v>
          </cell>
          <cell r="K3352" t="str">
            <v>HAYWARD</v>
          </cell>
          <cell r="L3352" t="str">
            <v>ALAMEDA</v>
          </cell>
          <cell r="M3352">
            <v>4</v>
          </cell>
        </row>
        <row r="3353">
          <cell r="A3353">
            <v>56561</v>
          </cell>
          <cell r="B3353" t="str">
            <v>WEEKDAY</v>
          </cell>
          <cell r="C3353">
            <v>2098</v>
          </cell>
          <cell r="D3353">
            <v>800680</v>
          </cell>
          <cell r="E3353" t="str">
            <v>C ST &amp; FOOTHILL BLVD</v>
          </cell>
          <cell r="F3353">
            <v>11</v>
          </cell>
          <cell r="G3353">
            <v>5</v>
          </cell>
          <cell r="H3353">
            <v>16</v>
          </cell>
          <cell r="I3353">
            <v>37.673268</v>
          </cell>
          <cell r="J3353">
            <v>-122.079455</v>
          </cell>
          <cell r="K3353" t="str">
            <v>HAYWARD</v>
          </cell>
          <cell r="L3353" t="str">
            <v>ALAMEDA</v>
          </cell>
          <cell r="M3353">
            <v>4</v>
          </cell>
        </row>
        <row r="3354">
          <cell r="A3354">
            <v>57811</v>
          </cell>
          <cell r="B3354" t="str">
            <v>WEEKDAY</v>
          </cell>
          <cell r="C3354">
            <v>3224</v>
          </cell>
          <cell r="D3354">
            <v>800690</v>
          </cell>
          <cell r="E3354" t="str">
            <v>C ST &amp; MAIN ST</v>
          </cell>
          <cell r="F3354">
            <v>3</v>
          </cell>
          <cell r="G3354">
            <v>3</v>
          </cell>
          <cell r="H3354">
            <v>6</v>
          </cell>
          <cell r="I3354">
            <v>37.672164000000002</v>
          </cell>
          <cell r="J3354">
            <v>-122.080985</v>
          </cell>
          <cell r="K3354" t="str">
            <v>HAYWARD</v>
          </cell>
          <cell r="L3354" t="str">
            <v>ALAMEDA</v>
          </cell>
          <cell r="M3354">
            <v>4</v>
          </cell>
        </row>
        <row r="3355">
          <cell r="A3355">
            <v>55050</v>
          </cell>
          <cell r="B3355" t="str">
            <v>WEEKDAY</v>
          </cell>
          <cell r="C3355">
            <v>148</v>
          </cell>
          <cell r="D3355">
            <v>800700</v>
          </cell>
          <cell r="E3355" t="str">
            <v>C ST &amp; MISSION BLVD</v>
          </cell>
          <cell r="F3355">
            <v>194</v>
          </cell>
          <cell r="G3355">
            <v>68</v>
          </cell>
          <cell r="H3355">
            <v>262</v>
          </cell>
          <cell r="I3355">
            <v>37.670906000000002</v>
          </cell>
          <cell r="J3355">
            <v>-122.08305300000001</v>
          </cell>
          <cell r="K3355" t="str">
            <v>HAYWARD</v>
          </cell>
          <cell r="L3355" t="str">
            <v>ALAMEDA</v>
          </cell>
          <cell r="M3355">
            <v>4</v>
          </cell>
        </row>
        <row r="3356">
          <cell r="A3356">
            <v>59244</v>
          </cell>
          <cell r="B3356" t="str">
            <v>WEEKDAY</v>
          </cell>
          <cell r="C3356">
            <v>2842</v>
          </cell>
          <cell r="D3356">
            <v>800970</v>
          </cell>
          <cell r="E3356" t="str">
            <v>CAMPUS DR &amp; HIGHLAND BLVD</v>
          </cell>
          <cell r="F3356">
            <v>1</v>
          </cell>
          <cell r="G3356">
            <v>8</v>
          </cell>
          <cell r="H3356">
            <v>9</v>
          </cell>
          <cell r="I3356">
            <v>37.662137999999999</v>
          </cell>
          <cell r="J3356">
            <v>-122.058093</v>
          </cell>
          <cell r="K3356" t="str">
            <v>HAYWARD</v>
          </cell>
          <cell r="L3356" t="str">
            <v>ALAMEDA</v>
          </cell>
          <cell r="M3356">
            <v>4</v>
          </cell>
        </row>
        <row r="3357">
          <cell r="A3357">
            <v>55822</v>
          </cell>
          <cell r="B3357" t="str">
            <v>WEEKDAY</v>
          </cell>
          <cell r="C3357">
            <v>2965</v>
          </cell>
          <cell r="D3357">
            <v>800980</v>
          </cell>
          <cell r="E3357" t="str">
            <v>CAMPUS DR &amp; HIGHLAND BLVD</v>
          </cell>
          <cell r="F3357">
            <v>7</v>
          </cell>
          <cell r="G3357">
            <v>0</v>
          </cell>
          <cell r="H3357">
            <v>8</v>
          </cell>
          <cell r="I3357">
            <v>37.662163</v>
          </cell>
          <cell r="J3357">
            <v>-122.057913</v>
          </cell>
          <cell r="K3357" t="str">
            <v>HAYWARD</v>
          </cell>
          <cell r="L3357" t="str">
            <v>ALAMEDA</v>
          </cell>
          <cell r="M3357">
            <v>4</v>
          </cell>
        </row>
        <row r="3358">
          <cell r="A3358">
            <v>55230</v>
          </cell>
          <cell r="B3358" t="str">
            <v>WEEKDAY</v>
          </cell>
          <cell r="C3358">
            <v>4153</v>
          </cell>
          <cell r="D3358">
            <v>800990</v>
          </cell>
          <cell r="E3358" t="str">
            <v>CAMPUS DR &amp; OAKES DR</v>
          </cell>
          <cell r="F3358">
            <v>2</v>
          </cell>
          <cell r="G3358">
            <v>0</v>
          </cell>
          <cell r="H3358">
            <v>2</v>
          </cell>
          <cell r="I3358">
            <v>37.665266000000003</v>
          </cell>
          <cell r="J3358">
            <v>-122.05591200000001</v>
          </cell>
          <cell r="K3358" t="str">
            <v>HAYWARD</v>
          </cell>
          <cell r="L3358" t="str">
            <v>ALAMEDA</v>
          </cell>
          <cell r="M3358">
            <v>4</v>
          </cell>
        </row>
        <row r="3359">
          <cell r="A3359">
            <v>51260</v>
          </cell>
          <cell r="B3359" t="str">
            <v>WEEKDAY</v>
          </cell>
          <cell r="C3359">
            <v>4370</v>
          </cell>
          <cell r="D3359">
            <v>801000</v>
          </cell>
          <cell r="E3359" t="str">
            <v>CAMPUS DR &amp; OAKES DR</v>
          </cell>
          <cell r="F3359">
            <v>0</v>
          </cell>
          <cell r="G3359">
            <v>1</v>
          </cell>
          <cell r="H3359">
            <v>1</v>
          </cell>
          <cell r="I3359">
            <v>37.665225999999997</v>
          </cell>
          <cell r="J3359">
            <v>-122.056094</v>
          </cell>
          <cell r="K3359" t="str">
            <v>HAYWARD</v>
          </cell>
          <cell r="L3359" t="str">
            <v>ALAMEDA</v>
          </cell>
          <cell r="M3359">
            <v>4</v>
          </cell>
        </row>
        <row r="3360">
          <cell r="A3360">
            <v>51710</v>
          </cell>
          <cell r="B3360" t="str">
            <v>WEEKDAY</v>
          </cell>
          <cell r="C3360">
            <v>3982</v>
          </cell>
          <cell r="D3360">
            <v>801030</v>
          </cell>
          <cell r="E3360" t="str">
            <v>CITY CENTER DR &amp; CENTENNIAL</v>
          </cell>
          <cell r="F3360">
            <v>1</v>
          </cell>
          <cell r="G3360">
            <v>2</v>
          </cell>
          <cell r="H3360">
            <v>3</v>
          </cell>
          <cell r="I3360">
            <v>37.679492000000003</v>
          </cell>
          <cell r="J3360">
            <v>-122.081844</v>
          </cell>
          <cell r="K3360" t="str">
            <v>HAYWARD</v>
          </cell>
          <cell r="L3360" t="str">
            <v>ALAMEDA</v>
          </cell>
          <cell r="M3360">
            <v>4</v>
          </cell>
        </row>
        <row r="3361">
          <cell r="A3361">
            <v>55702</v>
          </cell>
          <cell r="B3361" t="str">
            <v>WEEKDAY</v>
          </cell>
          <cell r="C3361">
            <v>4231</v>
          </cell>
          <cell r="D3361">
            <v>801040</v>
          </cell>
          <cell r="E3361" t="str">
            <v>CITY CENTER DR &amp; CENTENNIAL</v>
          </cell>
          <cell r="F3361">
            <v>1</v>
          </cell>
          <cell r="G3361">
            <v>0</v>
          </cell>
          <cell r="H3361">
            <v>2</v>
          </cell>
          <cell r="I3361">
            <v>37.679519999999997</v>
          </cell>
          <cell r="J3361">
            <v>-122.081971</v>
          </cell>
          <cell r="K3361" t="str">
            <v>HAYWARD</v>
          </cell>
          <cell r="L3361" t="str">
            <v>ALAMEDA</v>
          </cell>
          <cell r="M3361">
            <v>4</v>
          </cell>
        </row>
        <row r="3362">
          <cell r="A3362">
            <v>59644</v>
          </cell>
          <cell r="B3362" t="str">
            <v>WEEKDAY</v>
          </cell>
          <cell r="C3362">
            <v>3144</v>
          </cell>
          <cell r="D3362">
            <v>801050</v>
          </cell>
          <cell r="E3362" t="str">
            <v>CITY CENTER DR &amp; FOOTHILL BL</v>
          </cell>
          <cell r="F3362">
            <v>2</v>
          </cell>
          <cell r="G3362">
            <v>5</v>
          </cell>
          <cell r="H3362">
            <v>7</v>
          </cell>
          <cell r="I3362">
            <v>37.680428999999997</v>
          </cell>
          <cell r="J3362">
            <v>-122.084839</v>
          </cell>
          <cell r="K3362" t="str">
            <v>HAYWARD</v>
          </cell>
          <cell r="L3362" t="str">
            <v>ALAMEDA</v>
          </cell>
          <cell r="M3362">
            <v>4</v>
          </cell>
        </row>
        <row r="3363">
          <cell r="A3363">
            <v>55943</v>
          </cell>
          <cell r="B3363" t="str">
            <v>WEEKDAY</v>
          </cell>
          <cell r="C3363">
            <v>3396</v>
          </cell>
          <cell r="D3363">
            <v>801060</v>
          </cell>
          <cell r="E3363" t="str">
            <v>CITY CENTER DR &amp; FOOTHILL BL</v>
          </cell>
          <cell r="F3363">
            <v>4</v>
          </cell>
          <cell r="G3363">
            <v>2</v>
          </cell>
          <cell r="H3363">
            <v>5</v>
          </cell>
          <cell r="I3363">
            <v>37.680351999999999</v>
          </cell>
          <cell r="J3363">
            <v>-122.084632</v>
          </cell>
          <cell r="K3363" t="str">
            <v>HAYWARD</v>
          </cell>
          <cell r="L3363" t="str">
            <v>ALAMEDA</v>
          </cell>
          <cell r="M3363">
            <v>4</v>
          </cell>
        </row>
        <row r="3364">
          <cell r="A3364">
            <v>58450</v>
          </cell>
          <cell r="B3364" t="str">
            <v>WEEKDAY</v>
          </cell>
          <cell r="C3364">
            <v>3873</v>
          </cell>
          <cell r="D3364">
            <v>801300</v>
          </cell>
          <cell r="E3364" t="str">
            <v>D ST &amp; #1797</v>
          </cell>
          <cell r="F3364">
            <v>1</v>
          </cell>
          <cell r="G3364">
            <v>2</v>
          </cell>
          <cell r="H3364">
            <v>3</v>
          </cell>
          <cell r="I3364">
            <v>37.678049999999999</v>
          </cell>
          <cell r="J3364">
            <v>-122.064994</v>
          </cell>
          <cell r="K3364" t="str">
            <v>HAYWARD</v>
          </cell>
          <cell r="L3364" t="str">
            <v>ALAMEDA</v>
          </cell>
          <cell r="M3364">
            <v>4</v>
          </cell>
        </row>
        <row r="3365">
          <cell r="A3365">
            <v>56016</v>
          </cell>
          <cell r="B3365" t="str">
            <v>WEEKDAY</v>
          </cell>
          <cell r="C3365">
            <v>4138</v>
          </cell>
          <cell r="D3365">
            <v>801310</v>
          </cell>
          <cell r="E3365" t="str">
            <v>D ST &amp; #7597</v>
          </cell>
          <cell r="F3365">
            <v>2</v>
          </cell>
          <cell r="G3365">
            <v>0</v>
          </cell>
          <cell r="H3365">
            <v>2</v>
          </cell>
          <cell r="I3365">
            <v>37.677951999999998</v>
          </cell>
          <cell r="J3365">
            <v>-122.065095</v>
          </cell>
          <cell r="K3365" t="str">
            <v>HAYWARD</v>
          </cell>
          <cell r="L3365" t="str">
            <v>ALAMEDA</v>
          </cell>
          <cell r="M3365">
            <v>4</v>
          </cell>
        </row>
        <row r="3366">
          <cell r="A3366">
            <v>55703</v>
          </cell>
          <cell r="B3366" t="str">
            <v>WEEKDAY</v>
          </cell>
          <cell r="C3366">
            <v>3498</v>
          </cell>
          <cell r="D3366">
            <v>801320</v>
          </cell>
          <cell r="E3366" t="str">
            <v>D ST &amp; 2ND ST</v>
          </cell>
          <cell r="F3366">
            <v>2</v>
          </cell>
          <cell r="G3366">
            <v>3</v>
          </cell>
          <cell r="H3366">
            <v>5</v>
          </cell>
          <cell r="I3366">
            <v>37.673166999999999</v>
          </cell>
          <cell r="J3366">
            <v>-122.07755899999999</v>
          </cell>
          <cell r="K3366" t="str">
            <v>HAYWARD</v>
          </cell>
          <cell r="L3366" t="str">
            <v>ALAMEDA</v>
          </cell>
          <cell r="M3366">
            <v>4</v>
          </cell>
        </row>
        <row r="3367">
          <cell r="A3367">
            <v>50938</v>
          </cell>
          <cell r="B3367" t="str">
            <v>WEEKDAY</v>
          </cell>
          <cell r="C3367">
            <v>4485</v>
          </cell>
          <cell r="D3367">
            <v>801330</v>
          </cell>
          <cell r="E3367" t="str">
            <v>D ST &amp; 2ND ST</v>
          </cell>
          <cell r="F3367">
            <v>1</v>
          </cell>
          <cell r="G3367">
            <v>0</v>
          </cell>
          <cell r="H3367">
            <v>1</v>
          </cell>
          <cell r="I3367">
            <v>37.673855000000003</v>
          </cell>
          <cell r="J3367">
            <v>-122.076319</v>
          </cell>
          <cell r="K3367" t="str">
            <v>HAYWARD</v>
          </cell>
          <cell r="L3367" t="str">
            <v>ALAMEDA</v>
          </cell>
          <cell r="M3367">
            <v>4</v>
          </cell>
        </row>
        <row r="3368">
          <cell r="A3368">
            <v>50140</v>
          </cell>
          <cell r="B3368" t="str">
            <v>WEEKDAY</v>
          </cell>
          <cell r="C3368">
            <v>3335</v>
          </cell>
          <cell r="D3368">
            <v>801340</v>
          </cell>
          <cell r="E3368" t="str">
            <v>D ST &amp; 5TH ST</v>
          </cell>
          <cell r="F3368">
            <v>2</v>
          </cell>
          <cell r="G3368">
            <v>3</v>
          </cell>
          <cell r="H3368">
            <v>5</v>
          </cell>
          <cell r="I3368">
            <v>37.675646999999998</v>
          </cell>
          <cell r="J3368">
            <v>-122.072361</v>
          </cell>
          <cell r="K3368" t="str">
            <v>HAYWARD</v>
          </cell>
          <cell r="L3368" t="str">
            <v>ALAMEDA</v>
          </cell>
          <cell r="M3368">
            <v>4</v>
          </cell>
        </row>
        <row r="3369">
          <cell r="A3369">
            <v>53306</v>
          </cell>
          <cell r="B3369" t="str">
            <v>WEEKDAY</v>
          </cell>
          <cell r="C3369">
            <v>3158</v>
          </cell>
          <cell r="D3369">
            <v>801350</v>
          </cell>
          <cell r="E3369" t="str">
            <v>D ST &amp; 5TH ST</v>
          </cell>
          <cell r="F3369">
            <v>2</v>
          </cell>
          <cell r="G3369">
            <v>5</v>
          </cell>
          <cell r="H3369">
            <v>7</v>
          </cell>
          <cell r="I3369">
            <v>37.675702999999999</v>
          </cell>
          <cell r="J3369">
            <v>-122.07254</v>
          </cell>
          <cell r="K3369" t="str">
            <v>HAYWARD</v>
          </cell>
          <cell r="L3369" t="str">
            <v>ALAMEDA</v>
          </cell>
          <cell r="M3369">
            <v>4</v>
          </cell>
        </row>
        <row r="3370">
          <cell r="A3370">
            <v>55706</v>
          </cell>
          <cell r="B3370" t="str">
            <v>WEEKDAY</v>
          </cell>
          <cell r="C3370">
            <v>4104</v>
          </cell>
          <cell r="D3370">
            <v>801360</v>
          </cell>
          <cell r="E3370" t="str">
            <v>D ST &amp; 6TH ST</v>
          </cell>
          <cell r="F3370">
            <v>2</v>
          </cell>
          <cell r="G3370">
            <v>0</v>
          </cell>
          <cell r="H3370">
            <v>2</v>
          </cell>
          <cell r="I3370">
            <v>37.676388000000003</v>
          </cell>
          <cell r="J3370">
            <v>-122.07052400000001</v>
          </cell>
          <cell r="K3370" t="str">
            <v>HAYWARD</v>
          </cell>
          <cell r="L3370" t="str">
            <v>ALAMEDA</v>
          </cell>
          <cell r="M3370">
            <v>4</v>
          </cell>
        </row>
        <row r="3371">
          <cell r="A3371">
            <v>52358</v>
          </cell>
          <cell r="B3371" t="str">
            <v>WEEKDAY</v>
          </cell>
          <cell r="C3371">
            <v>3775</v>
          </cell>
          <cell r="D3371">
            <v>801370</v>
          </cell>
          <cell r="E3371" t="str">
            <v>D ST &amp; 7TH ST</v>
          </cell>
          <cell r="F3371">
            <v>1</v>
          </cell>
          <cell r="G3371">
            <v>2</v>
          </cell>
          <cell r="H3371">
            <v>3</v>
          </cell>
          <cell r="I3371">
            <v>37.677069000000003</v>
          </cell>
          <cell r="J3371">
            <v>-122.06820399999999</v>
          </cell>
          <cell r="K3371" t="str">
            <v>HAYWARD</v>
          </cell>
          <cell r="L3371" t="str">
            <v>ALAMEDA</v>
          </cell>
          <cell r="M3371">
            <v>4</v>
          </cell>
        </row>
        <row r="3372">
          <cell r="A3372">
            <v>53309</v>
          </cell>
          <cell r="B3372" t="str">
            <v>WEEKDAY</v>
          </cell>
          <cell r="C3372">
            <v>3488</v>
          </cell>
          <cell r="D3372">
            <v>801380</v>
          </cell>
          <cell r="E3372" t="str">
            <v>D ST &amp; 7TH ST</v>
          </cell>
          <cell r="F3372">
            <v>4</v>
          </cell>
          <cell r="G3372">
            <v>1</v>
          </cell>
          <cell r="H3372">
            <v>5</v>
          </cell>
          <cell r="I3372">
            <v>37.677117000000003</v>
          </cell>
          <cell r="J3372">
            <v>-122.068412</v>
          </cell>
          <cell r="K3372" t="str">
            <v>HAYWARD</v>
          </cell>
          <cell r="L3372" t="str">
            <v>ALAMEDA</v>
          </cell>
          <cell r="M3372">
            <v>4</v>
          </cell>
        </row>
        <row r="3373">
          <cell r="A3373">
            <v>50335</v>
          </cell>
          <cell r="B3373" t="str">
            <v>WEEKDAY</v>
          </cell>
          <cell r="C3373">
            <v>1780</v>
          </cell>
          <cell r="D3373">
            <v>801390</v>
          </cell>
          <cell r="E3373" t="str">
            <v>D ST &amp; ATHERTON ST</v>
          </cell>
          <cell r="F3373">
            <v>16</v>
          </cell>
          <cell r="G3373">
            <v>5</v>
          </cell>
          <cell r="H3373">
            <v>21</v>
          </cell>
          <cell r="I3373">
            <v>37.668748000000001</v>
          </cell>
          <cell r="J3373">
            <v>-122.084294</v>
          </cell>
          <cell r="K3373" t="str">
            <v>HAYWARD</v>
          </cell>
          <cell r="L3373" t="str">
            <v>ALAMEDA</v>
          </cell>
          <cell r="M3373">
            <v>4</v>
          </cell>
        </row>
        <row r="3374">
          <cell r="A3374">
            <v>55360</v>
          </cell>
          <cell r="B3374" t="str">
            <v>WEEKDAY</v>
          </cell>
          <cell r="C3374">
            <v>251</v>
          </cell>
          <cell r="D3374">
            <v>801400</v>
          </cell>
          <cell r="E3374" t="str">
            <v>D ST &amp; GRAND ST</v>
          </cell>
          <cell r="F3374">
            <v>134</v>
          </cell>
          <cell r="G3374">
            <v>43</v>
          </cell>
          <cell r="H3374">
            <v>178</v>
          </cell>
          <cell r="I3374">
            <v>37.666367999999999</v>
          </cell>
          <cell r="J3374">
            <v>-122.087537</v>
          </cell>
          <cell r="K3374" t="str">
            <v>HAYWARD</v>
          </cell>
          <cell r="L3374" t="str">
            <v>ALAMEDA</v>
          </cell>
          <cell r="M3374">
            <v>4</v>
          </cell>
        </row>
        <row r="3375">
          <cell r="A3375">
            <v>56125</v>
          </cell>
          <cell r="B3375" t="str">
            <v>WEEKDAY</v>
          </cell>
          <cell r="C3375">
            <v>4504</v>
          </cell>
          <cell r="D3375">
            <v>801410</v>
          </cell>
          <cell r="E3375" t="str">
            <v>D ST &amp; KINGS CT</v>
          </cell>
          <cell r="F3375">
            <v>0</v>
          </cell>
          <cell r="G3375">
            <v>1</v>
          </cell>
          <cell r="H3375">
            <v>1</v>
          </cell>
          <cell r="I3375">
            <v>37.676271999999997</v>
          </cell>
          <cell r="J3375">
            <v>-122.070539</v>
          </cell>
          <cell r="K3375" t="str">
            <v>HAYWARD</v>
          </cell>
          <cell r="L3375" t="str">
            <v>ALAMEDA</v>
          </cell>
          <cell r="M3375">
            <v>4</v>
          </cell>
        </row>
        <row r="3376">
          <cell r="A3376">
            <v>51722</v>
          </cell>
          <cell r="B3376" t="str">
            <v>WEEKDAY</v>
          </cell>
          <cell r="C3376">
            <v>3077</v>
          </cell>
          <cell r="D3376">
            <v>801420</v>
          </cell>
          <cell r="E3376" t="str">
            <v>D ST &amp; MEEK AV</v>
          </cell>
          <cell r="F3376">
            <v>6</v>
          </cell>
          <cell r="G3376">
            <v>1</v>
          </cell>
          <cell r="H3376">
            <v>7</v>
          </cell>
          <cell r="I3376">
            <v>37.663908999999997</v>
          </cell>
          <cell r="J3376">
            <v>-122.087796</v>
          </cell>
          <cell r="K3376" t="str">
            <v>HAYWARD</v>
          </cell>
          <cell r="L3376" t="str">
            <v>ALAMEDA</v>
          </cell>
          <cell r="M3376">
            <v>4</v>
          </cell>
        </row>
        <row r="3377">
          <cell r="A3377">
            <v>55390</v>
          </cell>
          <cell r="B3377" t="str">
            <v>WEEKDAY</v>
          </cell>
          <cell r="C3377">
            <v>2763</v>
          </cell>
          <cell r="D3377">
            <v>801430</v>
          </cell>
          <cell r="E3377" t="str">
            <v>D ST &amp; MEEK AV</v>
          </cell>
          <cell r="F3377">
            <v>2</v>
          </cell>
          <cell r="G3377">
            <v>7</v>
          </cell>
          <cell r="H3377">
            <v>9</v>
          </cell>
          <cell r="I3377">
            <v>37.664472000000004</v>
          </cell>
          <cell r="J3377">
            <v>-122.087508</v>
          </cell>
          <cell r="K3377" t="str">
            <v>HAYWARD</v>
          </cell>
          <cell r="L3377" t="str">
            <v>ALAMEDA</v>
          </cell>
          <cell r="M3377">
            <v>4</v>
          </cell>
        </row>
        <row r="3378">
          <cell r="A3378">
            <v>55421</v>
          </cell>
          <cell r="B3378" t="str">
            <v>WEEKDAY</v>
          </cell>
          <cell r="C3378">
            <v>4135</v>
          </cell>
          <cell r="D3378">
            <v>801440</v>
          </cell>
          <cell r="E3378" t="str">
            <v>D ST &amp; VALLEY ST</v>
          </cell>
          <cell r="F3378">
            <v>2</v>
          </cell>
          <cell r="G3378">
            <v>0</v>
          </cell>
          <cell r="H3378">
            <v>2</v>
          </cell>
          <cell r="I3378">
            <v>37.674514000000002</v>
          </cell>
          <cell r="J3378">
            <v>-122.075553</v>
          </cell>
          <cell r="K3378" t="str">
            <v>HAYWARD</v>
          </cell>
          <cell r="L3378" t="str">
            <v>ALAMEDA</v>
          </cell>
          <cell r="M3378">
            <v>4</v>
          </cell>
        </row>
        <row r="3379">
          <cell r="A3379">
            <v>53316</v>
          </cell>
          <cell r="B3379" t="str">
            <v>WEEKDAY</v>
          </cell>
          <cell r="C3379">
            <v>4296</v>
          </cell>
          <cell r="D3379">
            <v>801450</v>
          </cell>
          <cell r="E3379" t="str">
            <v>D ST &amp; VALLEY ST</v>
          </cell>
          <cell r="F3379">
            <v>1</v>
          </cell>
          <cell r="G3379">
            <v>1</v>
          </cell>
          <cell r="H3379">
            <v>2</v>
          </cell>
          <cell r="I3379">
            <v>37.674861</v>
          </cell>
          <cell r="J3379">
            <v>-122.07498200000001</v>
          </cell>
          <cell r="K3379" t="str">
            <v>HAYWARD</v>
          </cell>
          <cell r="L3379" t="str">
            <v>ALAMEDA</v>
          </cell>
          <cell r="M3379">
            <v>4</v>
          </cell>
        </row>
        <row r="3380">
          <cell r="A3380">
            <v>56040</v>
          </cell>
          <cell r="B3380" t="str">
            <v>WEEKDAY</v>
          </cell>
          <cell r="C3380">
            <v>4873</v>
          </cell>
          <cell r="D3380">
            <v>801650</v>
          </cell>
          <cell r="E3380" t="str">
            <v>E ST &amp; BRET HARTE MIDDLE SCH</v>
          </cell>
          <cell r="F3380">
            <v>0</v>
          </cell>
          <cell r="G3380">
            <v>0</v>
          </cell>
          <cell r="H3380">
            <v>0</v>
          </cell>
          <cell r="I3380">
            <v>37.672142000000001</v>
          </cell>
          <cell r="J3380">
            <v>-122.07786400000001</v>
          </cell>
          <cell r="K3380" t="str">
            <v>HAYWARD</v>
          </cell>
          <cell r="L3380" t="str">
            <v>ALAMEDA</v>
          </cell>
          <cell r="M3380">
            <v>4</v>
          </cell>
        </row>
        <row r="3381">
          <cell r="A3381">
            <v>55716</v>
          </cell>
          <cell r="B3381" t="str">
            <v>WEEKDAY</v>
          </cell>
          <cell r="C3381">
            <v>2487</v>
          </cell>
          <cell r="D3381">
            <v>801690</v>
          </cell>
          <cell r="E3381" t="str">
            <v>EVERGREEN ST &amp; ELDRIDGE AV</v>
          </cell>
          <cell r="F3381">
            <v>4</v>
          </cell>
          <cell r="G3381">
            <v>7</v>
          </cell>
          <cell r="H3381">
            <v>12</v>
          </cell>
          <cell r="I3381">
            <v>37.646942000000003</v>
          </cell>
          <cell r="J3381">
            <v>-122.08989099999999</v>
          </cell>
          <cell r="K3381" t="str">
            <v>HAYWARD</v>
          </cell>
          <cell r="L3381" t="str">
            <v>ALAMEDA</v>
          </cell>
          <cell r="M3381">
            <v>4</v>
          </cell>
        </row>
        <row r="3382">
          <cell r="A3382">
            <v>53319</v>
          </cell>
          <cell r="B3382" t="str">
            <v>WEEKDAY</v>
          </cell>
          <cell r="C3382">
            <v>4190</v>
          </cell>
          <cell r="D3382">
            <v>801700</v>
          </cell>
          <cell r="E3382" t="str">
            <v>EVERGREEN ST &amp; REGAL AV</v>
          </cell>
          <cell r="F3382">
            <v>1</v>
          </cell>
          <cell r="G3382">
            <v>1</v>
          </cell>
          <cell r="H3382">
            <v>2</v>
          </cell>
          <cell r="I3382">
            <v>37.644869999999997</v>
          </cell>
          <cell r="J3382">
            <v>-122.086771</v>
          </cell>
          <cell r="K3382" t="str">
            <v>HAYWARD</v>
          </cell>
          <cell r="L3382" t="str">
            <v>ALAMEDA</v>
          </cell>
          <cell r="M3382">
            <v>4</v>
          </cell>
        </row>
        <row r="3383">
          <cell r="A3383">
            <v>55719</v>
          </cell>
          <cell r="B3383" t="str">
            <v>WEEKDAY</v>
          </cell>
          <cell r="C3383">
            <v>4321</v>
          </cell>
          <cell r="D3383">
            <v>801710</v>
          </cell>
          <cell r="E3383" t="str">
            <v>EVERGREEN ST &amp; REGAL AV</v>
          </cell>
          <cell r="F3383">
            <v>0</v>
          </cell>
          <cell r="G3383">
            <v>1</v>
          </cell>
          <cell r="H3383">
            <v>2</v>
          </cell>
          <cell r="I3383">
            <v>37.6449</v>
          </cell>
          <cell r="J3383">
            <v>-122.08713299999999</v>
          </cell>
          <cell r="K3383" t="str">
            <v>HAYWARD</v>
          </cell>
          <cell r="L3383" t="str">
            <v>ALAMEDA</v>
          </cell>
          <cell r="M3383">
            <v>4</v>
          </cell>
        </row>
        <row r="3384">
          <cell r="A3384">
            <v>55726</v>
          </cell>
          <cell r="B3384" t="str">
            <v>WEEKDAY</v>
          </cell>
          <cell r="C3384">
            <v>3965</v>
          </cell>
          <cell r="D3384">
            <v>801720</v>
          </cell>
          <cell r="E3384" t="str">
            <v>EVERGREEN ST &amp; UNDERWOOD AV</v>
          </cell>
          <cell r="F3384">
            <v>2</v>
          </cell>
          <cell r="G3384">
            <v>0</v>
          </cell>
          <cell r="H3384">
            <v>3</v>
          </cell>
          <cell r="I3384">
            <v>37.644547000000003</v>
          </cell>
          <cell r="J3384">
            <v>-122.083842</v>
          </cell>
          <cell r="K3384" t="str">
            <v>HAYWARD</v>
          </cell>
          <cell r="L3384" t="str">
            <v>ALAMEDA</v>
          </cell>
          <cell r="M3384">
            <v>4</v>
          </cell>
        </row>
        <row r="3385">
          <cell r="A3385">
            <v>54460</v>
          </cell>
          <cell r="B3385" t="str">
            <v>WEEKDAY</v>
          </cell>
          <cell r="C3385">
            <v>3750</v>
          </cell>
          <cell r="D3385">
            <v>801730</v>
          </cell>
          <cell r="E3385" t="str">
            <v>EVERGREEN ST &amp; UNDERWOOD AV</v>
          </cell>
          <cell r="F3385">
            <v>1</v>
          </cell>
          <cell r="G3385">
            <v>2</v>
          </cell>
          <cell r="H3385">
            <v>3</v>
          </cell>
          <cell r="I3385">
            <v>37.644441999999998</v>
          </cell>
          <cell r="J3385">
            <v>-122.083941</v>
          </cell>
          <cell r="K3385" t="str">
            <v>HAYWARD</v>
          </cell>
          <cell r="L3385" t="str">
            <v>ALAMEDA</v>
          </cell>
          <cell r="M3385">
            <v>4</v>
          </cell>
        </row>
        <row r="3386">
          <cell r="A3386">
            <v>55620</v>
          </cell>
          <cell r="B3386" t="str">
            <v>WEEKDAY</v>
          </cell>
          <cell r="C3386">
            <v>2939</v>
          </cell>
          <cell r="D3386">
            <v>801740</v>
          </cell>
          <cell r="E3386" t="str">
            <v>EVERGREEN ST &amp; W HARDER RD</v>
          </cell>
          <cell r="F3386">
            <v>5</v>
          </cell>
          <cell r="G3386">
            <v>3</v>
          </cell>
          <cell r="H3386">
            <v>8</v>
          </cell>
          <cell r="I3386">
            <v>37.647055999999999</v>
          </cell>
          <cell r="J3386">
            <v>-122.089786</v>
          </cell>
          <cell r="K3386" t="str">
            <v>HAYWARD</v>
          </cell>
          <cell r="L3386" t="str">
            <v>ALAMEDA</v>
          </cell>
          <cell r="M3386">
            <v>4</v>
          </cell>
        </row>
        <row r="3387">
          <cell r="A3387">
            <v>52385</v>
          </cell>
          <cell r="B3387" t="str">
            <v>WEEKDAY</v>
          </cell>
          <cell r="C3387">
            <v>3897</v>
          </cell>
          <cell r="D3387">
            <v>801750</v>
          </cell>
          <cell r="E3387" t="str">
            <v>FOLSOM AV &amp; HARVEY AV</v>
          </cell>
          <cell r="F3387">
            <v>1</v>
          </cell>
          <cell r="G3387">
            <v>2</v>
          </cell>
          <cell r="H3387">
            <v>3</v>
          </cell>
          <cell r="I3387">
            <v>37.624927999999997</v>
          </cell>
          <cell r="J3387">
            <v>-122.069783</v>
          </cell>
          <cell r="K3387" t="str">
            <v>HAYWARD</v>
          </cell>
          <cell r="L3387" t="str">
            <v>ALAMEDA</v>
          </cell>
          <cell r="M3387">
            <v>4</v>
          </cell>
        </row>
        <row r="3388">
          <cell r="A3388">
            <v>58510</v>
          </cell>
          <cell r="B3388" t="str">
            <v>WEEKDAY</v>
          </cell>
          <cell r="C3388">
            <v>3671</v>
          </cell>
          <cell r="D3388">
            <v>801760</v>
          </cell>
          <cell r="E3388" t="str">
            <v>FOLSOM AV &amp; HARVEY AV</v>
          </cell>
          <cell r="F3388">
            <v>1</v>
          </cell>
          <cell r="G3388">
            <v>3</v>
          </cell>
          <cell r="H3388">
            <v>4</v>
          </cell>
          <cell r="I3388">
            <v>37.624834999999997</v>
          </cell>
          <cell r="J3388">
            <v>-122.06960100000001</v>
          </cell>
          <cell r="K3388" t="str">
            <v>HAYWARD</v>
          </cell>
          <cell r="L3388" t="str">
            <v>ALAMEDA</v>
          </cell>
          <cell r="M3388">
            <v>4</v>
          </cell>
        </row>
        <row r="3389">
          <cell r="A3389">
            <v>55812</v>
          </cell>
          <cell r="B3389" t="str">
            <v>WEEKDAY</v>
          </cell>
          <cell r="C3389">
            <v>2984</v>
          </cell>
          <cell r="D3389">
            <v>801770</v>
          </cell>
          <cell r="E3389" t="str">
            <v>FOLSOM AV &amp; TAMPA AV</v>
          </cell>
          <cell r="F3389">
            <v>2</v>
          </cell>
          <cell r="G3389">
            <v>6</v>
          </cell>
          <cell r="H3389">
            <v>8</v>
          </cell>
          <cell r="I3389">
            <v>37.624336999999997</v>
          </cell>
          <cell r="J3389">
            <v>-122.07483499999999</v>
          </cell>
          <cell r="K3389" t="str">
            <v>HAYWARD</v>
          </cell>
          <cell r="L3389" t="str">
            <v>ALAMEDA</v>
          </cell>
          <cell r="M3389">
            <v>4</v>
          </cell>
        </row>
        <row r="3390">
          <cell r="A3390">
            <v>56235</v>
          </cell>
          <cell r="B3390" t="str">
            <v>WEEKDAY</v>
          </cell>
          <cell r="C3390">
            <v>3036</v>
          </cell>
          <cell r="D3390">
            <v>801780</v>
          </cell>
          <cell r="E3390" t="str">
            <v>FOLSOM AV &amp; TAMPA AV</v>
          </cell>
          <cell r="F3390">
            <v>6</v>
          </cell>
          <cell r="G3390">
            <v>1</v>
          </cell>
          <cell r="H3390">
            <v>7</v>
          </cell>
          <cell r="I3390">
            <v>37.624470000000002</v>
          </cell>
          <cell r="J3390">
            <v>-122.07499900000001</v>
          </cell>
          <cell r="K3390" t="str">
            <v>HAYWARD</v>
          </cell>
          <cell r="L3390" t="str">
            <v>ALAMEDA</v>
          </cell>
          <cell r="M3390">
            <v>4</v>
          </cell>
        </row>
        <row r="3391">
          <cell r="A3391">
            <v>56236</v>
          </cell>
          <cell r="B3391" t="str">
            <v>WEEKDAY</v>
          </cell>
          <cell r="C3391">
            <v>4539</v>
          </cell>
          <cell r="D3391">
            <v>801790</v>
          </cell>
          <cell r="E3391" t="str">
            <v>FOLSOM AV &amp; THACKERAY AV</v>
          </cell>
          <cell r="F3391">
            <v>1</v>
          </cell>
          <cell r="G3391">
            <v>0</v>
          </cell>
          <cell r="H3391">
            <v>1</v>
          </cell>
          <cell r="I3391">
            <v>37.624454</v>
          </cell>
          <cell r="J3391">
            <v>-122.072193</v>
          </cell>
          <cell r="K3391" t="str">
            <v>HAYWARD</v>
          </cell>
          <cell r="L3391" t="str">
            <v>ALAMEDA</v>
          </cell>
          <cell r="M3391">
            <v>4</v>
          </cell>
        </row>
        <row r="3392">
          <cell r="A3392">
            <v>52412</v>
          </cell>
          <cell r="B3392" t="str">
            <v>WEEKDAY</v>
          </cell>
          <cell r="C3392">
            <v>4202</v>
          </cell>
          <cell r="D3392">
            <v>801800</v>
          </cell>
          <cell r="E3392" t="str">
            <v>FOLSOM AV &amp; THACKERAY AV</v>
          </cell>
          <cell r="F3392">
            <v>1</v>
          </cell>
          <cell r="G3392">
            <v>1</v>
          </cell>
          <cell r="H3392">
            <v>2</v>
          </cell>
          <cell r="I3392">
            <v>37.624612999999997</v>
          </cell>
          <cell r="J3392">
            <v>-122.072005</v>
          </cell>
          <cell r="K3392" t="str">
            <v>HAYWARD</v>
          </cell>
          <cell r="L3392" t="str">
            <v>ALAMEDA</v>
          </cell>
          <cell r="M3392">
            <v>4</v>
          </cell>
        </row>
        <row r="3393">
          <cell r="A3393">
            <v>54490</v>
          </cell>
          <cell r="B3393" t="str">
            <v>WEEKDAY</v>
          </cell>
          <cell r="C3393">
            <v>4115</v>
          </cell>
          <cell r="D3393">
            <v>801820</v>
          </cell>
          <cell r="E3393" t="str">
            <v>FOOTHILL BLVD &amp; A ST</v>
          </cell>
          <cell r="F3393">
            <v>1</v>
          </cell>
          <cell r="G3393">
            <v>1</v>
          </cell>
          <cell r="H3393">
            <v>2</v>
          </cell>
          <cell r="I3393">
            <v>37.675615000000001</v>
          </cell>
          <cell r="J3393">
            <v>-122.082013</v>
          </cell>
          <cell r="K3393" t="str">
            <v>HAYWARD</v>
          </cell>
          <cell r="L3393" t="str">
            <v>ALAMEDA</v>
          </cell>
          <cell r="M3393">
            <v>4</v>
          </cell>
        </row>
        <row r="3394">
          <cell r="A3394">
            <v>51210</v>
          </cell>
          <cell r="B3394" t="str">
            <v>WEEKDAY</v>
          </cell>
          <cell r="C3394">
            <v>4627</v>
          </cell>
          <cell r="D3394">
            <v>801830</v>
          </cell>
          <cell r="E3394" t="str">
            <v>FOOTHILL BLVD &amp; B ST</v>
          </cell>
          <cell r="F3394">
            <v>0</v>
          </cell>
          <cell r="G3394">
            <v>0</v>
          </cell>
          <cell r="H3394">
            <v>1</v>
          </cell>
          <cell r="I3394">
            <v>37.674351999999999</v>
          </cell>
          <cell r="J3394">
            <v>-122.080984</v>
          </cell>
          <cell r="K3394" t="str">
            <v>HAYWARD</v>
          </cell>
          <cell r="L3394" t="str">
            <v>ALAMEDA</v>
          </cell>
          <cell r="M3394">
            <v>4</v>
          </cell>
        </row>
        <row r="3395">
          <cell r="A3395">
            <v>59450</v>
          </cell>
          <cell r="B3395" t="str">
            <v>WEEKDAY</v>
          </cell>
          <cell r="C3395">
            <v>4706</v>
          </cell>
          <cell r="D3395">
            <v>801840</v>
          </cell>
          <cell r="E3395" t="str">
            <v>FOOTHILL BLVD &amp; CITY CENTER</v>
          </cell>
          <cell r="F3395">
            <v>0</v>
          </cell>
          <cell r="G3395">
            <v>0</v>
          </cell>
          <cell r="H3395">
            <v>0</v>
          </cell>
          <cell r="I3395">
            <v>37.676884000000001</v>
          </cell>
          <cell r="J3395">
            <v>-122.08320500000001</v>
          </cell>
          <cell r="K3395" t="str">
            <v>HAYWARD</v>
          </cell>
          <cell r="L3395" t="str">
            <v>ALAMEDA</v>
          </cell>
          <cell r="M3395">
            <v>4</v>
          </cell>
        </row>
        <row r="3396">
          <cell r="A3396">
            <v>56290</v>
          </cell>
          <cell r="B3396" t="str">
            <v>WEEKDAY</v>
          </cell>
          <cell r="C3396">
            <v>4812</v>
          </cell>
          <cell r="D3396">
            <v>801850</v>
          </cell>
          <cell r="E3396" t="str">
            <v>FOOTHILL BLVD &amp; CITY CENTER</v>
          </cell>
          <cell r="F3396">
            <v>0</v>
          </cell>
          <cell r="G3396">
            <v>0</v>
          </cell>
          <cell r="H3396">
            <v>0</v>
          </cell>
          <cell r="I3396">
            <v>37.677112000000001</v>
          </cell>
          <cell r="J3396">
            <v>-122.08294100000001</v>
          </cell>
          <cell r="K3396" t="str">
            <v>HAYWARD</v>
          </cell>
          <cell r="L3396" t="str">
            <v>ALAMEDA</v>
          </cell>
          <cell r="M3396">
            <v>4</v>
          </cell>
        </row>
        <row r="3397">
          <cell r="A3397">
            <v>53362</v>
          </cell>
          <cell r="B3397" t="str">
            <v>WEEKDAY</v>
          </cell>
          <cell r="C3397">
            <v>3479</v>
          </cell>
          <cell r="D3397">
            <v>801860</v>
          </cell>
          <cell r="E3397" t="str">
            <v>FOOTHILL BLVD &amp; GROVE WAY</v>
          </cell>
          <cell r="F3397">
            <v>1</v>
          </cell>
          <cell r="G3397">
            <v>4</v>
          </cell>
          <cell r="H3397">
            <v>5</v>
          </cell>
          <cell r="I3397">
            <v>37.683611999999997</v>
          </cell>
          <cell r="J3397">
            <v>-122.089837</v>
          </cell>
          <cell r="K3397" t="str">
            <v>HAYWARD</v>
          </cell>
          <cell r="L3397" t="str">
            <v>ALAMEDA</v>
          </cell>
          <cell r="M3397">
            <v>4</v>
          </cell>
        </row>
        <row r="3398">
          <cell r="A3398">
            <v>56535</v>
          </cell>
          <cell r="B3398" t="str">
            <v>WEEKDAY</v>
          </cell>
          <cell r="C3398">
            <v>3370</v>
          </cell>
          <cell r="D3398">
            <v>801870</v>
          </cell>
          <cell r="E3398" t="str">
            <v>FOOTHILL BLVD &amp; GROVE WAY</v>
          </cell>
          <cell r="F3398">
            <v>5</v>
          </cell>
          <cell r="G3398">
            <v>1</v>
          </cell>
          <cell r="H3398">
            <v>5</v>
          </cell>
          <cell r="I3398">
            <v>37.683315999999998</v>
          </cell>
          <cell r="J3398">
            <v>-122.08998</v>
          </cell>
          <cell r="K3398" t="str">
            <v>HAYWARD</v>
          </cell>
          <cell r="L3398" t="str">
            <v>ALAMEDA</v>
          </cell>
          <cell r="M3398">
            <v>4</v>
          </cell>
        </row>
        <row r="3399">
          <cell r="A3399">
            <v>58050</v>
          </cell>
          <cell r="B3399" t="str">
            <v>WEEKDAY</v>
          </cell>
          <cell r="C3399">
            <v>3334</v>
          </cell>
          <cell r="D3399">
            <v>801880</v>
          </cell>
          <cell r="E3399" t="str">
            <v>GADING RD &amp; DUMONT AV</v>
          </cell>
          <cell r="F3399">
            <v>2</v>
          </cell>
          <cell r="G3399">
            <v>3</v>
          </cell>
          <cell r="H3399">
            <v>5</v>
          </cell>
          <cell r="I3399">
            <v>37.644387999999999</v>
          </cell>
          <cell r="J3399">
            <v>-122.081132</v>
          </cell>
          <cell r="K3399" t="str">
            <v>HAYWARD</v>
          </cell>
          <cell r="L3399" t="str">
            <v>ALAMEDA</v>
          </cell>
          <cell r="M3399">
            <v>4</v>
          </cell>
        </row>
        <row r="3400">
          <cell r="A3400">
            <v>55630</v>
          </cell>
          <cell r="B3400" t="str">
            <v>WEEKDAY</v>
          </cell>
          <cell r="C3400">
            <v>3029</v>
          </cell>
          <cell r="D3400">
            <v>801890</v>
          </cell>
          <cell r="E3400" t="str">
            <v>GADING RD &amp; DUMONT AV</v>
          </cell>
          <cell r="F3400">
            <v>4</v>
          </cell>
          <cell r="G3400">
            <v>3</v>
          </cell>
          <cell r="H3400">
            <v>7</v>
          </cell>
          <cell r="I3400">
            <v>37.644553000000002</v>
          </cell>
          <cell r="J3400">
            <v>-122.081366</v>
          </cell>
          <cell r="K3400" t="str">
            <v>HAYWARD</v>
          </cell>
          <cell r="L3400" t="str">
            <v>ALAMEDA</v>
          </cell>
          <cell r="M3400">
            <v>4</v>
          </cell>
        </row>
        <row r="3401">
          <cell r="A3401">
            <v>55729</v>
          </cell>
          <cell r="B3401" t="str">
            <v>WEEKDAY</v>
          </cell>
          <cell r="C3401">
            <v>2740</v>
          </cell>
          <cell r="D3401">
            <v>801900</v>
          </cell>
          <cell r="E3401" t="str">
            <v>GADING RD &amp; W HARDER RD</v>
          </cell>
          <cell r="F3401">
            <v>5</v>
          </cell>
          <cell r="G3401">
            <v>5</v>
          </cell>
          <cell r="H3401">
            <v>10</v>
          </cell>
          <cell r="I3401">
            <v>37.648218</v>
          </cell>
          <cell r="J3401">
            <v>-122.08187599999999</v>
          </cell>
          <cell r="K3401" t="str">
            <v>HAYWARD</v>
          </cell>
          <cell r="L3401" t="str">
            <v>ALAMEDA</v>
          </cell>
          <cell r="M3401">
            <v>4</v>
          </cell>
        </row>
        <row r="3402">
          <cell r="A3402">
            <v>57440</v>
          </cell>
          <cell r="B3402" t="str">
            <v>WEEKDAY</v>
          </cell>
          <cell r="C3402">
            <v>3937</v>
          </cell>
          <cell r="D3402">
            <v>801910</v>
          </cell>
          <cell r="E3402" t="str">
            <v>GOMER ST &amp; PATRICK AV</v>
          </cell>
          <cell r="F3402">
            <v>1</v>
          </cell>
          <cell r="G3402">
            <v>1</v>
          </cell>
          <cell r="H3402">
            <v>3</v>
          </cell>
          <cell r="I3402">
            <v>37.636006000000002</v>
          </cell>
          <cell r="J3402">
            <v>-122.07994100000001</v>
          </cell>
          <cell r="K3402" t="str">
            <v>HAYWARD</v>
          </cell>
          <cell r="L3402" t="str">
            <v>ALAMEDA</v>
          </cell>
          <cell r="M3402">
            <v>4</v>
          </cell>
        </row>
        <row r="3403">
          <cell r="A3403">
            <v>50310</v>
          </cell>
          <cell r="B3403" t="str">
            <v>WEEKDAY</v>
          </cell>
          <cell r="C3403">
            <v>3803</v>
          </cell>
          <cell r="D3403">
            <v>801920</v>
          </cell>
          <cell r="E3403" t="str">
            <v>GOMER ST &amp; PATRICK AV</v>
          </cell>
          <cell r="F3403">
            <v>1</v>
          </cell>
          <cell r="G3403">
            <v>2</v>
          </cell>
          <cell r="H3403">
            <v>3</v>
          </cell>
          <cell r="I3403">
            <v>37.635883</v>
          </cell>
          <cell r="J3403">
            <v>-122.079768</v>
          </cell>
          <cell r="K3403" t="str">
            <v>HAYWARD</v>
          </cell>
          <cell r="L3403" t="str">
            <v>ALAMEDA</v>
          </cell>
          <cell r="M3403">
            <v>4</v>
          </cell>
        </row>
        <row r="3404">
          <cell r="A3404">
            <v>55731</v>
          </cell>
          <cell r="B3404" t="str">
            <v>WEEKDAY</v>
          </cell>
          <cell r="C3404">
            <v>3631</v>
          </cell>
          <cell r="D3404">
            <v>801930</v>
          </cell>
          <cell r="E3404" t="str">
            <v>GOMER ST &amp; UNDERWOOD AV</v>
          </cell>
          <cell r="F3404">
            <v>3</v>
          </cell>
          <cell r="G3404">
            <v>1</v>
          </cell>
          <cell r="H3404">
            <v>4</v>
          </cell>
          <cell r="I3404">
            <v>37.635862000000003</v>
          </cell>
          <cell r="J3404">
            <v>-122.08332799999999</v>
          </cell>
          <cell r="K3404" t="str">
            <v>HAYWARD</v>
          </cell>
          <cell r="L3404" t="str">
            <v>ALAMEDA</v>
          </cell>
          <cell r="M3404">
            <v>4</v>
          </cell>
        </row>
        <row r="3405">
          <cell r="A3405">
            <v>58440</v>
          </cell>
          <cell r="B3405" t="str">
            <v>WEEKDAY</v>
          </cell>
          <cell r="C3405">
            <v>3971</v>
          </cell>
          <cell r="D3405">
            <v>801940</v>
          </cell>
          <cell r="E3405" t="str">
            <v>GOMER ST &amp; UNDERWOOD AV</v>
          </cell>
          <cell r="F3405">
            <v>1</v>
          </cell>
          <cell r="G3405">
            <v>2</v>
          </cell>
          <cell r="H3405">
            <v>3</v>
          </cell>
          <cell r="I3405">
            <v>37.635700999999997</v>
          </cell>
          <cell r="J3405">
            <v>-122.083078</v>
          </cell>
          <cell r="K3405" t="str">
            <v>HAYWARD</v>
          </cell>
          <cell r="L3405" t="str">
            <v>ALAMEDA</v>
          </cell>
          <cell r="M3405">
            <v>4</v>
          </cell>
        </row>
        <row r="3406">
          <cell r="A3406">
            <v>52423</v>
          </cell>
          <cell r="B3406" t="str">
            <v>WEEKDAY</v>
          </cell>
          <cell r="C3406">
            <v>4475</v>
          </cell>
          <cell r="D3406">
            <v>801950</v>
          </cell>
          <cell r="E3406" t="str">
            <v>GRAND ST &amp; DEAN ST</v>
          </cell>
          <cell r="F3406">
            <v>0</v>
          </cell>
          <cell r="G3406">
            <v>1</v>
          </cell>
          <cell r="H3406">
            <v>1</v>
          </cell>
          <cell r="I3406">
            <v>37.665654000000004</v>
          </cell>
          <cell r="J3406">
            <v>-122.086197</v>
          </cell>
          <cell r="K3406" t="str">
            <v>HAYWARD</v>
          </cell>
          <cell r="L3406" t="str">
            <v>ALAMEDA</v>
          </cell>
          <cell r="M3406">
            <v>4</v>
          </cell>
        </row>
        <row r="3407">
          <cell r="A3407">
            <v>56760</v>
          </cell>
          <cell r="B3407" t="str">
            <v>WEEKDAY</v>
          </cell>
          <cell r="C3407">
            <v>571</v>
          </cell>
          <cell r="D3407">
            <v>801960</v>
          </cell>
          <cell r="E3407" t="str">
            <v>GRAND ST &amp; DEAN ST</v>
          </cell>
          <cell r="F3407">
            <v>61</v>
          </cell>
          <cell r="G3407">
            <v>21</v>
          </cell>
          <cell r="H3407">
            <v>82</v>
          </cell>
          <cell r="I3407">
            <v>37.665537</v>
          </cell>
          <cell r="J3407">
            <v>-122.086403</v>
          </cell>
          <cell r="K3407" t="str">
            <v>HAYWARD</v>
          </cell>
          <cell r="L3407" t="str">
            <v>ALAMEDA</v>
          </cell>
          <cell r="M3407">
            <v>4</v>
          </cell>
        </row>
        <row r="3408">
          <cell r="A3408">
            <v>55750</v>
          </cell>
          <cell r="B3408" t="str">
            <v>WEEKDAY</v>
          </cell>
          <cell r="C3408">
            <v>1751</v>
          </cell>
          <cell r="D3408">
            <v>801990</v>
          </cell>
          <cell r="E3408" t="str">
            <v>EAST LOOP RD &amp; CSU EAST BAY</v>
          </cell>
          <cell r="F3408">
            <v>10</v>
          </cell>
          <cell r="G3408">
            <v>12</v>
          </cell>
          <cell r="H3408">
            <v>22</v>
          </cell>
          <cell r="I3408">
            <v>37.654029999999999</v>
          </cell>
          <cell r="J3408">
            <v>-122.053562</v>
          </cell>
          <cell r="K3408" t="str">
            <v>HAYWARD</v>
          </cell>
          <cell r="L3408" t="str">
            <v>ALAMEDA</v>
          </cell>
          <cell r="M3408">
            <v>4</v>
          </cell>
        </row>
        <row r="3409">
          <cell r="A3409">
            <v>55736</v>
          </cell>
          <cell r="B3409" t="str">
            <v>WEEKDAY</v>
          </cell>
          <cell r="C3409">
            <v>4575</v>
          </cell>
          <cell r="D3409">
            <v>802000</v>
          </cell>
          <cell r="E3409" t="str">
            <v>HARRIS RD &amp; HUNTWOOD AV</v>
          </cell>
          <cell r="F3409">
            <v>0</v>
          </cell>
          <cell r="G3409">
            <v>1</v>
          </cell>
          <cell r="H3409">
            <v>1</v>
          </cell>
          <cell r="I3409">
            <v>37.636878000000003</v>
          </cell>
          <cell r="J3409">
            <v>-122.06715699999999</v>
          </cell>
          <cell r="K3409" t="str">
            <v>HAYWARD</v>
          </cell>
          <cell r="L3409" t="str">
            <v>ALAMEDA</v>
          </cell>
          <cell r="M3409">
            <v>4</v>
          </cell>
        </row>
        <row r="3410">
          <cell r="A3410">
            <v>53369</v>
          </cell>
          <cell r="B3410" t="str">
            <v>WEEKDAY</v>
          </cell>
          <cell r="C3410">
            <v>3320</v>
          </cell>
          <cell r="D3410">
            <v>802010</v>
          </cell>
          <cell r="E3410" t="str">
            <v>HARRIS RD &amp; MANON AV</v>
          </cell>
          <cell r="F3410">
            <v>4</v>
          </cell>
          <cell r="G3410">
            <v>2</v>
          </cell>
          <cell r="H3410">
            <v>6</v>
          </cell>
          <cell r="I3410">
            <v>37.636057999999998</v>
          </cell>
          <cell r="J3410">
            <v>-122.06858200000001</v>
          </cell>
          <cell r="K3410" t="str">
            <v>HAYWARD</v>
          </cell>
          <cell r="L3410" t="str">
            <v>ALAMEDA</v>
          </cell>
          <cell r="M3410">
            <v>4</v>
          </cell>
        </row>
        <row r="3411">
          <cell r="A3411">
            <v>55532</v>
          </cell>
          <cell r="B3411" t="str">
            <v>WEEKDAY</v>
          </cell>
          <cell r="C3411">
            <v>233</v>
          </cell>
          <cell r="D3411">
            <v>802020</v>
          </cell>
          <cell r="E3411" t="str">
            <v>HAYWARD BART</v>
          </cell>
          <cell r="F3411">
            <v>6</v>
          </cell>
          <cell r="G3411">
            <v>187</v>
          </cell>
          <cell r="H3411">
            <v>194</v>
          </cell>
          <cell r="I3411">
            <v>37.670223999999997</v>
          </cell>
          <cell r="J3411">
            <v>-122.087086</v>
          </cell>
          <cell r="K3411" t="str">
            <v>HAYWARD</v>
          </cell>
          <cell r="L3411" t="str">
            <v>ALAMEDA</v>
          </cell>
          <cell r="M3411">
            <v>4</v>
          </cell>
        </row>
        <row r="3412">
          <cell r="A3412">
            <v>51588</v>
          </cell>
          <cell r="B3412" t="str">
            <v>WEEKDAY</v>
          </cell>
          <cell r="C3412">
            <v>363</v>
          </cell>
          <cell r="D3412">
            <v>802030</v>
          </cell>
          <cell r="E3412" t="str">
            <v>HAYWARD BART</v>
          </cell>
          <cell r="F3412">
            <v>121</v>
          </cell>
          <cell r="G3412">
            <v>7</v>
          </cell>
          <cell r="H3412">
            <v>128</v>
          </cell>
          <cell r="I3412">
            <v>37.67013</v>
          </cell>
          <cell r="J3412">
            <v>-122.086924</v>
          </cell>
          <cell r="K3412" t="str">
            <v>HAYWARD</v>
          </cell>
          <cell r="L3412" t="str">
            <v>ALAMEDA</v>
          </cell>
          <cell r="M3412">
            <v>4</v>
          </cell>
        </row>
        <row r="3413">
          <cell r="A3413">
            <v>50555</v>
          </cell>
          <cell r="B3413" t="str">
            <v>WEEKDAY</v>
          </cell>
          <cell r="C3413">
            <v>493</v>
          </cell>
          <cell r="D3413">
            <v>802040</v>
          </cell>
          <cell r="E3413" t="str">
            <v>HAYWARD BART</v>
          </cell>
          <cell r="F3413">
            <v>46</v>
          </cell>
          <cell r="G3413">
            <v>51</v>
          </cell>
          <cell r="H3413">
            <v>97</v>
          </cell>
          <cell r="I3413">
            <v>37.669961999999998</v>
          </cell>
          <cell r="J3413">
            <v>-122.086643</v>
          </cell>
          <cell r="K3413" t="str">
            <v>HAYWARD</v>
          </cell>
          <cell r="L3413" t="str">
            <v>ALAMEDA</v>
          </cell>
          <cell r="M3413">
            <v>4</v>
          </cell>
        </row>
        <row r="3414">
          <cell r="A3414">
            <v>55500</v>
          </cell>
          <cell r="B3414" t="str">
            <v>WEEKDAY</v>
          </cell>
          <cell r="C3414">
            <v>222</v>
          </cell>
          <cell r="D3414">
            <v>802050</v>
          </cell>
          <cell r="E3414" t="str">
            <v>HAYWARD BART</v>
          </cell>
          <cell r="F3414">
            <v>104</v>
          </cell>
          <cell r="G3414">
            <v>101</v>
          </cell>
          <cell r="H3414">
            <v>205</v>
          </cell>
          <cell r="I3414">
            <v>37.669781</v>
          </cell>
          <cell r="J3414">
            <v>-122.086718</v>
          </cell>
          <cell r="K3414" t="str">
            <v>HAYWARD</v>
          </cell>
          <cell r="L3414" t="str">
            <v>ALAMEDA</v>
          </cell>
          <cell r="M3414">
            <v>4</v>
          </cell>
        </row>
        <row r="3415">
          <cell r="A3415">
            <v>55911</v>
          </cell>
          <cell r="B3415" t="str">
            <v>WEEKDAY</v>
          </cell>
          <cell r="C3415">
            <v>211</v>
          </cell>
          <cell r="D3415">
            <v>802060</v>
          </cell>
          <cell r="E3415" t="str">
            <v>HAYWARD BART</v>
          </cell>
          <cell r="F3415">
            <v>106</v>
          </cell>
          <cell r="G3415">
            <v>108</v>
          </cell>
          <cell r="H3415">
            <v>214</v>
          </cell>
          <cell r="I3415">
            <v>37.669777000000003</v>
          </cell>
          <cell r="J3415">
            <v>-122.086758</v>
          </cell>
          <cell r="K3415" t="str">
            <v>HAYWARD</v>
          </cell>
          <cell r="L3415" t="str">
            <v>ALAMEDA</v>
          </cell>
          <cell r="M3415">
            <v>4</v>
          </cell>
        </row>
        <row r="3416">
          <cell r="A3416">
            <v>55665</v>
          </cell>
          <cell r="B3416" t="str">
            <v>WEEKDAY</v>
          </cell>
          <cell r="C3416">
            <v>621</v>
          </cell>
          <cell r="D3416">
            <v>802090</v>
          </cell>
          <cell r="E3416" t="str">
            <v>HAYWARD BART</v>
          </cell>
          <cell r="F3416">
            <v>33</v>
          </cell>
          <cell r="G3416">
            <v>42</v>
          </cell>
          <cell r="H3416">
            <v>74</v>
          </cell>
          <cell r="I3416">
            <v>37.669767999999998</v>
          </cell>
          <cell r="J3416">
            <v>-122.086246</v>
          </cell>
          <cell r="K3416" t="str">
            <v>HAYWARD</v>
          </cell>
          <cell r="L3416" t="str">
            <v>ALAMEDA</v>
          </cell>
          <cell r="M3416">
            <v>4</v>
          </cell>
        </row>
        <row r="3417">
          <cell r="A3417">
            <v>55662</v>
          </cell>
          <cell r="B3417" t="str">
            <v>WEEKDAY</v>
          </cell>
          <cell r="C3417">
            <v>271</v>
          </cell>
          <cell r="D3417">
            <v>802130</v>
          </cell>
          <cell r="E3417" t="str">
            <v>HAYWARD BART</v>
          </cell>
          <cell r="F3417">
            <v>0</v>
          </cell>
          <cell r="G3417">
            <v>164</v>
          </cell>
          <cell r="H3417">
            <v>164</v>
          </cell>
          <cell r="I3417">
            <v>37.669921000000002</v>
          </cell>
          <cell r="J3417">
            <v>-122.086635</v>
          </cell>
          <cell r="K3417" t="str">
            <v>HAYWARD</v>
          </cell>
          <cell r="L3417" t="str">
            <v>ALAMEDA</v>
          </cell>
          <cell r="M3417">
            <v>4</v>
          </cell>
        </row>
        <row r="3418">
          <cell r="A3418">
            <v>50511</v>
          </cell>
          <cell r="B3418" t="str">
            <v>WEEKDAY</v>
          </cell>
          <cell r="C3418">
            <v>440</v>
          </cell>
          <cell r="D3418">
            <v>802140</v>
          </cell>
          <cell r="E3418" t="str">
            <v>HAYWARD BART</v>
          </cell>
          <cell r="F3418">
            <v>108</v>
          </cell>
          <cell r="G3418">
            <v>1</v>
          </cell>
          <cell r="H3418">
            <v>109</v>
          </cell>
          <cell r="I3418">
            <v>37.669901000000003</v>
          </cell>
          <cell r="J3418">
            <v>-122.086561</v>
          </cell>
          <cell r="K3418" t="str">
            <v>HAYWARD</v>
          </cell>
          <cell r="L3418" t="str">
            <v>ALAMEDA</v>
          </cell>
          <cell r="M3418">
            <v>4</v>
          </cell>
        </row>
        <row r="3419">
          <cell r="A3419">
            <v>55055</v>
          </cell>
          <cell r="B3419" t="str">
            <v>WEEKDAY</v>
          </cell>
          <cell r="C3419">
            <v>605</v>
          </cell>
          <cell r="D3419">
            <v>802150</v>
          </cell>
          <cell r="E3419" t="str">
            <v>HAYWARD BART</v>
          </cell>
          <cell r="F3419">
            <v>20</v>
          </cell>
          <cell r="G3419">
            <v>58</v>
          </cell>
          <cell r="H3419">
            <v>77</v>
          </cell>
          <cell r="I3419">
            <v>37.669618999999997</v>
          </cell>
          <cell r="J3419">
            <v>-122.087069</v>
          </cell>
          <cell r="K3419" t="str">
            <v>HAYWARD</v>
          </cell>
          <cell r="L3419" t="str">
            <v>ALAMEDA</v>
          </cell>
          <cell r="M3419">
            <v>4</v>
          </cell>
        </row>
        <row r="3420">
          <cell r="A3420">
            <v>55667</v>
          </cell>
          <cell r="B3420" t="str">
            <v>WEEKDAY</v>
          </cell>
          <cell r="C3420">
            <v>640</v>
          </cell>
          <cell r="D3420">
            <v>802160</v>
          </cell>
          <cell r="E3420" t="str">
            <v>HAYWARD BART</v>
          </cell>
          <cell r="F3420">
            <v>20</v>
          </cell>
          <cell r="G3420">
            <v>52</v>
          </cell>
          <cell r="H3420">
            <v>73</v>
          </cell>
          <cell r="I3420">
            <v>37.669476000000003</v>
          </cell>
          <cell r="J3420">
            <v>-122.08653099999999</v>
          </cell>
          <cell r="K3420" t="str">
            <v>HAYWARD</v>
          </cell>
          <cell r="L3420" t="str">
            <v>ALAMEDA</v>
          </cell>
          <cell r="M3420">
            <v>4</v>
          </cell>
        </row>
        <row r="3421">
          <cell r="A3421">
            <v>55255</v>
          </cell>
          <cell r="B3421" t="str">
            <v>WEEKDAY</v>
          </cell>
          <cell r="C3421">
            <v>591</v>
          </cell>
          <cell r="D3421">
            <v>802170</v>
          </cell>
          <cell r="E3421" t="str">
            <v>HAYWARD BART</v>
          </cell>
          <cell r="F3421">
            <v>16</v>
          </cell>
          <cell r="G3421">
            <v>64</v>
          </cell>
          <cell r="H3421">
            <v>79</v>
          </cell>
          <cell r="I3421">
            <v>37.669477000000001</v>
          </cell>
          <cell r="J3421">
            <v>-122.086808</v>
          </cell>
          <cell r="K3421" t="str">
            <v>HAYWARD</v>
          </cell>
          <cell r="L3421" t="str">
            <v>ALAMEDA</v>
          </cell>
          <cell r="M3421">
            <v>4</v>
          </cell>
        </row>
        <row r="3422">
          <cell r="A3422">
            <v>57734</v>
          </cell>
          <cell r="B3422" t="str">
            <v>WEEKDAY</v>
          </cell>
          <cell r="C3422">
            <v>1290</v>
          </cell>
          <cell r="D3422">
            <v>802440</v>
          </cell>
          <cell r="E3422" t="str">
            <v>HESPERIAN BLVD &amp; SUEIRRO ST</v>
          </cell>
          <cell r="F3422">
            <v>9</v>
          </cell>
          <cell r="G3422">
            <v>24</v>
          </cell>
          <cell r="H3422">
            <v>33</v>
          </cell>
          <cell r="I3422">
            <v>37.662242999999997</v>
          </cell>
          <cell r="J3422">
            <v>-122.115765</v>
          </cell>
          <cell r="K3422" t="str">
            <v>HAYWARD</v>
          </cell>
          <cell r="L3422" t="str">
            <v>ALAMEDA</v>
          </cell>
          <cell r="M3422">
            <v>4</v>
          </cell>
        </row>
        <row r="3423">
          <cell r="A3423">
            <v>55122</v>
          </cell>
          <cell r="B3423" t="str">
            <v>WEEKDAY</v>
          </cell>
          <cell r="C3423">
            <v>614</v>
          </cell>
          <cell r="D3423">
            <v>802480</v>
          </cell>
          <cell r="E3423" t="str">
            <v>HESPERIAN BLVD &amp; W A ST</v>
          </cell>
          <cell r="F3423">
            <v>23</v>
          </cell>
          <cell r="G3423">
            <v>53</v>
          </cell>
          <cell r="H3423">
            <v>76</v>
          </cell>
          <cell r="I3423">
            <v>37.664262000000001</v>
          </cell>
          <cell r="J3423">
            <v>-122.11700999999999</v>
          </cell>
          <cell r="K3423" t="str">
            <v>HAYWARD</v>
          </cell>
          <cell r="L3423" t="str">
            <v>ALAMEDA</v>
          </cell>
          <cell r="M3423">
            <v>4</v>
          </cell>
        </row>
        <row r="3424">
          <cell r="A3424">
            <v>55739</v>
          </cell>
          <cell r="B3424" t="str">
            <v>WEEKDAY</v>
          </cell>
          <cell r="C3424">
            <v>4295</v>
          </cell>
          <cell r="D3424">
            <v>802560</v>
          </cell>
          <cell r="E3424" t="str">
            <v>HUNTWOOD AV &amp; CELIA ST</v>
          </cell>
          <cell r="F3424">
            <v>0</v>
          </cell>
          <cell r="G3424">
            <v>1</v>
          </cell>
          <cell r="H3424">
            <v>2</v>
          </cell>
          <cell r="I3424">
            <v>37.630358999999999</v>
          </cell>
          <cell r="J3424">
            <v>-122.062439</v>
          </cell>
          <cell r="K3424" t="str">
            <v>HAYWARD</v>
          </cell>
          <cell r="L3424" t="str">
            <v>ALAMEDA</v>
          </cell>
          <cell r="M3424">
            <v>4</v>
          </cell>
        </row>
        <row r="3425">
          <cell r="A3425">
            <v>55791</v>
          </cell>
          <cell r="B3425" t="str">
            <v>WEEKDAY</v>
          </cell>
          <cell r="C3425">
            <v>3794</v>
          </cell>
          <cell r="D3425">
            <v>802570</v>
          </cell>
          <cell r="E3425" t="str">
            <v>HUNTWOOD AV &amp; CELIA ST</v>
          </cell>
          <cell r="F3425">
            <v>2</v>
          </cell>
          <cell r="G3425">
            <v>1</v>
          </cell>
          <cell r="H3425">
            <v>3</v>
          </cell>
          <cell r="I3425">
            <v>37.630414000000002</v>
          </cell>
          <cell r="J3425">
            <v>-122.06222099999999</v>
          </cell>
          <cell r="K3425" t="str">
            <v>HAYWARD</v>
          </cell>
          <cell r="L3425" t="str">
            <v>ALAMEDA</v>
          </cell>
          <cell r="M3425">
            <v>4</v>
          </cell>
        </row>
        <row r="3426">
          <cell r="A3426">
            <v>51610</v>
          </cell>
          <cell r="B3426" t="str">
            <v>WEEKDAY</v>
          </cell>
          <cell r="C3426">
            <v>2994</v>
          </cell>
          <cell r="D3426">
            <v>802580</v>
          </cell>
          <cell r="E3426" t="str">
            <v>HUNTWOOD AV &amp; CROCKER AV</v>
          </cell>
          <cell r="F3426">
            <v>2</v>
          </cell>
          <cell r="G3426">
            <v>5</v>
          </cell>
          <cell r="H3426">
            <v>7</v>
          </cell>
          <cell r="I3426">
            <v>37.617097000000001</v>
          </cell>
          <cell r="J3426">
            <v>-122.05486500000001</v>
          </cell>
          <cell r="K3426" t="str">
            <v>HAYWARD</v>
          </cell>
          <cell r="L3426" t="str">
            <v>ALAMEDA</v>
          </cell>
          <cell r="M3426">
            <v>4</v>
          </cell>
        </row>
        <row r="3427">
          <cell r="A3427">
            <v>51910</v>
          </cell>
          <cell r="B3427" t="str">
            <v>WEEKDAY</v>
          </cell>
          <cell r="C3427">
            <v>3652</v>
          </cell>
          <cell r="D3427">
            <v>802590</v>
          </cell>
          <cell r="E3427" t="str">
            <v>HUNTWOOD AV &amp; CROCKER AV</v>
          </cell>
          <cell r="F3427">
            <v>3</v>
          </cell>
          <cell r="G3427">
            <v>1</v>
          </cell>
          <cell r="H3427">
            <v>4</v>
          </cell>
          <cell r="I3427">
            <v>37.617420000000003</v>
          </cell>
          <cell r="J3427">
            <v>-122.05470800000001</v>
          </cell>
          <cell r="K3427" t="str">
            <v>HAYWARD</v>
          </cell>
          <cell r="L3427" t="str">
            <v>ALAMEDA</v>
          </cell>
          <cell r="M3427">
            <v>4</v>
          </cell>
        </row>
        <row r="3428">
          <cell r="A3428">
            <v>55982</v>
          </cell>
          <cell r="B3428" t="str">
            <v>WEEKDAY</v>
          </cell>
          <cell r="C3428">
            <v>3486</v>
          </cell>
          <cell r="D3428">
            <v>802600</v>
          </cell>
          <cell r="E3428" t="str">
            <v>HUNTWOOD AV &amp; FOLSOM AV</v>
          </cell>
          <cell r="F3428">
            <v>2</v>
          </cell>
          <cell r="G3428">
            <v>2</v>
          </cell>
          <cell r="H3428">
            <v>5</v>
          </cell>
          <cell r="I3428">
            <v>37.626452</v>
          </cell>
          <cell r="J3428">
            <v>-122.06061699999999</v>
          </cell>
          <cell r="K3428" t="str">
            <v>HAYWARD</v>
          </cell>
          <cell r="L3428" t="str">
            <v>ALAMEDA</v>
          </cell>
          <cell r="M3428">
            <v>4</v>
          </cell>
        </row>
        <row r="3429">
          <cell r="A3429">
            <v>51733</v>
          </cell>
          <cell r="B3429" t="str">
            <v>WEEKDAY</v>
          </cell>
          <cell r="C3429">
            <v>3589</v>
          </cell>
          <cell r="D3429">
            <v>802610</v>
          </cell>
          <cell r="E3429" t="str">
            <v>HUNTWOOD AV &amp; FOLSOM AV</v>
          </cell>
          <cell r="F3429">
            <v>3</v>
          </cell>
          <cell r="G3429">
            <v>2</v>
          </cell>
          <cell r="H3429">
            <v>4</v>
          </cell>
          <cell r="I3429">
            <v>37.626790999999997</v>
          </cell>
          <cell r="J3429">
            <v>-122.060529</v>
          </cell>
          <cell r="K3429" t="str">
            <v>HAYWARD</v>
          </cell>
          <cell r="L3429" t="str">
            <v>ALAMEDA</v>
          </cell>
          <cell r="M3429">
            <v>4</v>
          </cell>
        </row>
        <row r="3430">
          <cell r="A3430">
            <v>52510</v>
          </cell>
          <cell r="B3430" t="str">
            <v>WEEKDAY</v>
          </cell>
          <cell r="C3430">
            <v>3952</v>
          </cell>
          <cell r="D3430">
            <v>802620</v>
          </cell>
          <cell r="E3430" t="str">
            <v>HUNTWOOD AV &amp; HARRIS RD</v>
          </cell>
          <cell r="F3430">
            <v>1</v>
          </cell>
          <cell r="G3430">
            <v>2</v>
          </cell>
          <cell r="H3430">
            <v>3</v>
          </cell>
          <cell r="I3430">
            <v>37.636409999999998</v>
          </cell>
          <cell r="J3430">
            <v>-122.066941</v>
          </cell>
          <cell r="K3430" t="str">
            <v>HAYWARD</v>
          </cell>
          <cell r="L3430" t="str">
            <v>ALAMEDA</v>
          </cell>
          <cell r="M3430">
            <v>4</v>
          </cell>
        </row>
        <row r="3431">
          <cell r="A3431">
            <v>51440</v>
          </cell>
          <cell r="B3431" t="str">
            <v>WEEKDAY</v>
          </cell>
          <cell r="C3431">
            <v>3305</v>
          </cell>
          <cell r="D3431">
            <v>802630</v>
          </cell>
          <cell r="E3431" t="str">
            <v>HUNTWOOD AV &amp; INDUSTRIAL PKW</v>
          </cell>
          <cell r="F3431">
            <v>2</v>
          </cell>
          <cell r="G3431">
            <v>4</v>
          </cell>
          <cell r="H3431">
            <v>6</v>
          </cell>
          <cell r="I3431">
            <v>37.621231000000002</v>
          </cell>
          <cell r="J3431">
            <v>-122.056494</v>
          </cell>
          <cell r="K3431" t="str">
            <v>HAYWARD</v>
          </cell>
          <cell r="L3431" t="str">
            <v>ALAMEDA</v>
          </cell>
          <cell r="M3431">
            <v>4</v>
          </cell>
        </row>
        <row r="3432">
          <cell r="A3432">
            <v>55792</v>
          </cell>
          <cell r="B3432" t="str">
            <v>WEEKDAY</v>
          </cell>
          <cell r="C3432">
            <v>4344</v>
          </cell>
          <cell r="D3432">
            <v>802650</v>
          </cell>
          <cell r="E3432" t="str">
            <v>HUNTWOOD AV &amp; NEW ENGLAND VI</v>
          </cell>
          <cell r="F3432">
            <v>0</v>
          </cell>
          <cell r="G3432">
            <v>1</v>
          </cell>
          <cell r="H3432">
            <v>1</v>
          </cell>
          <cell r="I3432">
            <v>37.623643999999999</v>
          </cell>
          <cell r="J3432">
            <v>-122.059299</v>
          </cell>
          <cell r="K3432" t="str">
            <v>HAYWARD</v>
          </cell>
          <cell r="L3432" t="str">
            <v>ALAMEDA</v>
          </cell>
          <cell r="M3432">
            <v>4</v>
          </cell>
        </row>
        <row r="3433">
          <cell r="A3433">
            <v>57781</v>
          </cell>
          <cell r="B3433" t="str">
            <v>WEEKDAY</v>
          </cell>
          <cell r="C3433">
            <v>3867</v>
          </cell>
          <cell r="D3433">
            <v>802660</v>
          </cell>
          <cell r="E3433" t="str">
            <v>HUNTWOOD AV &amp; OLYMPIC AV</v>
          </cell>
          <cell r="F3433">
            <v>2</v>
          </cell>
          <cell r="G3433">
            <v>1</v>
          </cell>
          <cell r="H3433">
            <v>3</v>
          </cell>
          <cell r="I3433">
            <v>37.623935000000003</v>
          </cell>
          <cell r="J3433">
            <v>-122.05920399999999</v>
          </cell>
          <cell r="K3433" t="str">
            <v>HAYWARD</v>
          </cell>
          <cell r="L3433" t="str">
            <v>ALAMEDA</v>
          </cell>
          <cell r="M3433">
            <v>4</v>
          </cell>
        </row>
        <row r="3434">
          <cell r="A3434">
            <v>59120</v>
          </cell>
          <cell r="B3434" t="str">
            <v>WEEKDAY</v>
          </cell>
          <cell r="C3434">
            <v>4605</v>
          </cell>
          <cell r="D3434">
            <v>802670</v>
          </cell>
          <cell r="E3434" t="str">
            <v>HUNTWOOD AV &amp; SALMON WAY</v>
          </cell>
          <cell r="F3434">
            <v>0</v>
          </cell>
          <cell r="G3434">
            <v>0</v>
          </cell>
          <cell r="H3434">
            <v>1</v>
          </cell>
          <cell r="I3434">
            <v>37.609717000000003</v>
          </cell>
          <cell r="J3434">
            <v>-122.054979</v>
          </cell>
          <cell r="K3434" t="str">
            <v>HAYWARD</v>
          </cell>
          <cell r="L3434" t="str">
            <v>ALAMEDA</v>
          </cell>
          <cell r="M3434">
            <v>4</v>
          </cell>
        </row>
        <row r="3435">
          <cell r="A3435">
            <v>59230</v>
          </cell>
          <cell r="B3435" t="str">
            <v>WEEKDAY</v>
          </cell>
          <cell r="C3435">
            <v>4637</v>
          </cell>
          <cell r="D3435">
            <v>802680</v>
          </cell>
          <cell r="E3435" t="str">
            <v>HUNTWOOD AV &amp; SALMON WAY</v>
          </cell>
          <cell r="F3435">
            <v>1</v>
          </cell>
          <cell r="G3435">
            <v>0</v>
          </cell>
          <cell r="H3435">
            <v>1</v>
          </cell>
          <cell r="I3435">
            <v>37.610306999999999</v>
          </cell>
          <cell r="J3435">
            <v>-122.05470099999999</v>
          </cell>
          <cell r="K3435" t="str">
            <v>HAYWARD</v>
          </cell>
          <cell r="L3435" t="str">
            <v>ALAMEDA</v>
          </cell>
          <cell r="M3435">
            <v>4</v>
          </cell>
        </row>
        <row r="3436">
          <cell r="A3436">
            <v>53510</v>
          </cell>
          <cell r="B3436" t="str">
            <v>WEEKDAY</v>
          </cell>
          <cell r="C3436">
            <v>3304</v>
          </cell>
          <cell r="D3436">
            <v>802700</v>
          </cell>
          <cell r="E3436" t="str">
            <v>HUNTWOOD AV &amp; SAN LUIS OBISP</v>
          </cell>
          <cell r="F3436">
            <v>1</v>
          </cell>
          <cell r="G3436">
            <v>5</v>
          </cell>
          <cell r="H3436">
            <v>6</v>
          </cell>
          <cell r="I3436">
            <v>37.607576999999999</v>
          </cell>
          <cell r="J3436">
            <v>-122.05493800000001</v>
          </cell>
          <cell r="K3436" t="str">
            <v>HAYWARD</v>
          </cell>
          <cell r="L3436" t="str">
            <v>ALAMEDA</v>
          </cell>
          <cell r="M3436">
            <v>4</v>
          </cell>
        </row>
        <row r="3437">
          <cell r="A3437">
            <v>55793</v>
          </cell>
          <cell r="B3437" t="str">
            <v>WEEKDAY</v>
          </cell>
          <cell r="C3437">
            <v>2605</v>
          </cell>
          <cell r="D3437">
            <v>802710</v>
          </cell>
          <cell r="E3437" t="str">
            <v>HUNTWOOD AV &amp; SAN LUIS OBISP</v>
          </cell>
          <cell r="F3437">
            <v>9</v>
          </cell>
          <cell r="G3437">
            <v>2</v>
          </cell>
          <cell r="H3437">
            <v>11</v>
          </cell>
          <cell r="I3437">
            <v>37.608389000000003</v>
          </cell>
          <cell r="J3437">
            <v>-122.054732</v>
          </cell>
          <cell r="K3437" t="str">
            <v>HAYWARD</v>
          </cell>
          <cell r="L3437" t="str">
            <v>ALAMEDA</v>
          </cell>
          <cell r="M3437">
            <v>4</v>
          </cell>
        </row>
        <row r="3438">
          <cell r="A3438">
            <v>53392</v>
          </cell>
          <cell r="B3438" t="str">
            <v>WEEKDAY</v>
          </cell>
          <cell r="C3438">
            <v>3884</v>
          </cell>
          <cell r="D3438">
            <v>802720</v>
          </cell>
          <cell r="E3438" t="str">
            <v>HUNTWOOD AV &amp; SANDOVAL WAY</v>
          </cell>
          <cell r="F3438">
            <v>3</v>
          </cell>
          <cell r="G3438">
            <v>0</v>
          </cell>
          <cell r="H3438">
            <v>3</v>
          </cell>
          <cell r="I3438">
            <v>37.621015999999997</v>
          </cell>
          <cell r="J3438">
            <v>-122.05587199999999</v>
          </cell>
          <cell r="K3438" t="str">
            <v>HAYWARD</v>
          </cell>
          <cell r="L3438" t="str">
            <v>ALAMEDA</v>
          </cell>
          <cell r="M3438">
            <v>4</v>
          </cell>
        </row>
        <row r="3439">
          <cell r="A3439">
            <v>54556</v>
          </cell>
          <cell r="B3439" t="str">
            <v>WEEKDAY</v>
          </cell>
          <cell r="C3439">
            <v>3753</v>
          </cell>
          <cell r="D3439">
            <v>802730</v>
          </cell>
          <cell r="E3439" t="str">
            <v>HUNTWOOD AV &amp; W TENNYSON RD</v>
          </cell>
          <cell r="F3439">
            <v>3</v>
          </cell>
          <cell r="G3439">
            <v>1</v>
          </cell>
          <cell r="H3439">
            <v>3</v>
          </cell>
          <cell r="I3439">
            <v>37.633184999999997</v>
          </cell>
          <cell r="J3439">
            <v>-122.064876</v>
          </cell>
          <cell r="K3439" t="str">
            <v>HAYWARD</v>
          </cell>
          <cell r="L3439" t="str">
            <v>ALAMEDA</v>
          </cell>
          <cell r="M3439">
            <v>4</v>
          </cell>
        </row>
        <row r="3440">
          <cell r="A3440">
            <v>59510</v>
          </cell>
          <cell r="B3440" t="str">
            <v>WEEKDAY</v>
          </cell>
          <cell r="C3440">
            <v>2235</v>
          </cell>
          <cell r="D3440">
            <v>802740</v>
          </cell>
          <cell r="E3440" t="str">
            <v>HUNTWOOD AV &amp; ZEPHYR AV</v>
          </cell>
          <cell r="F3440">
            <v>1</v>
          </cell>
          <cell r="G3440">
            <v>13</v>
          </cell>
          <cell r="H3440">
            <v>14</v>
          </cell>
          <cell r="I3440">
            <v>37.611117</v>
          </cell>
          <cell r="J3440">
            <v>-122.054929</v>
          </cell>
          <cell r="K3440" t="str">
            <v>HAYWARD</v>
          </cell>
          <cell r="L3440" t="str">
            <v>ALAMEDA</v>
          </cell>
          <cell r="M3440">
            <v>4</v>
          </cell>
        </row>
        <row r="3441">
          <cell r="A3441">
            <v>55796</v>
          </cell>
          <cell r="B3441" t="str">
            <v>WEEKDAY</v>
          </cell>
          <cell r="C3441">
            <v>2411</v>
          </cell>
          <cell r="D3441">
            <v>802750</v>
          </cell>
          <cell r="E3441" t="str">
            <v>HUNTWOOD AV &amp; ZEPHYR AV</v>
          </cell>
          <cell r="F3441">
            <v>11</v>
          </cell>
          <cell r="G3441">
            <v>1</v>
          </cell>
          <cell r="H3441">
            <v>12</v>
          </cell>
          <cell r="I3441">
            <v>37.611973999999996</v>
          </cell>
          <cell r="J3441">
            <v>-122.05471</v>
          </cell>
          <cell r="K3441" t="str">
            <v>HAYWARD</v>
          </cell>
          <cell r="L3441" t="str">
            <v>ALAMEDA</v>
          </cell>
          <cell r="M3441">
            <v>4</v>
          </cell>
        </row>
        <row r="3442">
          <cell r="A3442">
            <v>52895</v>
          </cell>
          <cell r="B3442" t="str">
            <v>WEEKDAY</v>
          </cell>
          <cell r="C3442">
            <v>4033</v>
          </cell>
          <cell r="D3442">
            <v>802880</v>
          </cell>
          <cell r="E3442" t="str">
            <v>INDUSTRIAL PKWY &amp; HUNTWOOD A</v>
          </cell>
          <cell r="F3442">
            <v>1</v>
          </cell>
          <cell r="G3442">
            <v>1</v>
          </cell>
          <cell r="H3442">
            <v>2</v>
          </cell>
          <cell r="I3442">
            <v>37.621364</v>
          </cell>
          <cell r="J3442">
            <v>-122.057586</v>
          </cell>
          <cell r="K3442" t="str">
            <v>HAYWARD</v>
          </cell>
          <cell r="L3442" t="str">
            <v>ALAMEDA</v>
          </cell>
          <cell r="M3442">
            <v>4</v>
          </cell>
        </row>
        <row r="3443">
          <cell r="A3443">
            <v>52878</v>
          </cell>
          <cell r="B3443" t="str">
            <v>WEEKDAY</v>
          </cell>
          <cell r="C3443">
            <v>4853</v>
          </cell>
          <cell r="D3443">
            <v>802890</v>
          </cell>
          <cell r="E3443" t="str">
            <v>INDUSTRIAL PKWY &amp; INDUSTRIAL</v>
          </cell>
          <cell r="F3443">
            <v>0</v>
          </cell>
          <cell r="G3443">
            <v>0</v>
          </cell>
          <cell r="H3443">
            <v>0</v>
          </cell>
          <cell r="I3443">
            <v>37.618028000000002</v>
          </cell>
          <cell r="J3443">
            <v>-122.06238500000001</v>
          </cell>
          <cell r="K3443" t="str">
            <v>HAYWARD</v>
          </cell>
          <cell r="L3443" t="str">
            <v>ALAMEDA</v>
          </cell>
          <cell r="M3443">
            <v>4</v>
          </cell>
        </row>
        <row r="3444">
          <cell r="A3444">
            <v>52945</v>
          </cell>
          <cell r="B3444" t="str">
            <v>WEEKDAY</v>
          </cell>
          <cell r="C3444">
            <v>4624</v>
          </cell>
          <cell r="D3444">
            <v>802910</v>
          </cell>
          <cell r="E3444" t="str">
            <v>INDUSTRIAL PKWY &amp; RUUS RD</v>
          </cell>
          <cell r="F3444">
            <v>0</v>
          </cell>
          <cell r="G3444">
            <v>0</v>
          </cell>
          <cell r="H3444">
            <v>1</v>
          </cell>
          <cell r="I3444">
            <v>37.618214999999999</v>
          </cell>
          <cell r="J3444">
            <v>-122.06271099999999</v>
          </cell>
          <cell r="K3444" t="str">
            <v>HAYWARD</v>
          </cell>
          <cell r="L3444" t="str">
            <v>ALAMEDA</v>
          </cell>
          <cell r="M3444">
            <v>4</v>
          </cell>
        </row>
        <row r="3445">
          <cell r="A3445">
            <v>51988</v>
          </cell>
          <cell r="B3445" t="str">
            <v>WEEKDAY</v>
          </cell>
          <cell r="C3445">
            <v>4300</v>
          </cell>
          <cell r="D3445">
            <v>802920</v>
          </cell>
          <cell r="E3445" t="str">
            <v>INDUSTRIAL PKWY &amp; STRATFORD</v>
          </cell>
          <cell r="F3445">
            <v>1</v>
          </cell>
          <cell r="G3445">
            <v>1</v>
          </cell>
          <cell r="H3445">
            <v>2</v>
          </cell>
          <cell r="I3445">
            <v>37.617370999999999</v>
          </cell>
          <cell r="J3445">
            <v>-122.069439</v>
          </cell>
          <cell r="K3445" t="str">
            <v>HAYWARD</v>
          </cell>
          <cell r="L3445" t="str">
            <v>ALAMEDA</v>
          </cell>
          <cell r="M3445">
            <v>4</v>
          </cell>
        </row>
        <row r="3446">
          <cell r="A3446">
            <v>55930</v>
          </cell>
          <cell r="B3446" t="str">
            <v>WEEKDAY</v>
          </cell>
          <cell r="C3446">
            <v>2957</v>
          </cell>
          <cell r="D3446">
            <v>803110</v>
          </cell>
          <cell r="E3446" t="str">
            <v>MANON AV &amp; HARRIS RD</v>
          </cell>
          <cell r="F3446">
            <v>3</v>
          </cell>
          <cell r="G3446">
            <v>5</v>
          </cell>
          <cell r="H3446">
            <v>8</v>
          </cell>
          <cell r="I3446">
            <v>37.636161000000001</v>
          </cell>
          <cell r="J3446">
            <v>-122.069159</v>
          </cell>
          <cell r="K3446" t="str">
            <v>HAYWARD</v>
          </cell>
          <cell r="L3446" t="str">
            <v>ALAMEDA</v>
          </cell>
          <cell r="M3446">
            <v>4</v>
          </cell>
        </row>
        <row r="3447">
          <cell r="A3447">
            <v>55960</v>
          </cell>
          <cell r="B3447" t="str">
            <v>WEEKDAY</v>
          </cell>
          <cell r="C3447">
            <v>3342</v>
          </cell>
          <cell r="D3447">
            <v>803120</v>
          </cell>
          <cell r="E3447" t="str">
            <v>MANON AV &amp; SCHAFER RD</v>
          </cell>
          <cell r="F3447">
            <v>3</v>
          </cell>
          <cell r="G3447">
            <v>3</v>
          </cell>
          <cell r="H3447">
            <v>5</v>
          </cell>
          <cell r="I3447">
            <v>37.64096</v>
          </cell>
          <cell r="J3447">
            <v>-122.073824</v>
          </cell>
          <cell r="K3447" t="str">
            <v>HAYWARD</v>
          </cell>
          <cell r="L3447" t="str">
            <v>ALAMEDA</v>
          </cell>
          <cell r="M3447">
            <v>4</v>
          </cell>
        </row>
        <row r="3448">
          <cell r="A3448">
            <v>55907</v>
          </cell>
          <cell r="B3448" t="str">
            <v>WEEKDAY</v>
          </cell>
          <cell r="C3448">
            <v>3003</v>
          </cell>
          <cell r="D3448">
            <v>803130</v>
          </cell>
          <cell r="E3448" t="str">
            <v>MANON AV &amp; SCHAFER RD</v>
          </cell>
          <cell r="F3448">
            <v>5</v>
          </cell>
          <cell r="G3448">
            <v>3</v>
          </cell>
          <cell r="H3448">
            <v>7</v>
          </cell>
          <cell r="I3448">
            <v>37.640833000000001</v>
          </cell>
          <cell r="J3448">
            <v>-122.073921</v>
          </cell>
          <cell r="K3448" t="str">
            <v>HAYWARD</v>
          </cell>
          <cell r="L3448" t="str">
            <v>ALAMEDA</v>
          </cell>
          <cell r="M3448">
            <v>4</v>
          </cell>
        </row>
        <row r="3449">
          <cell r="A3449">
            <v>57783</v>
          </cell>
          <cell r="B3449" t="str">
            <v>WEEKDAY</v>
          </cell>
          <cell r="C3449">
            <v>2536</v>
          </cell>
          <cell r="D3449">
            <v>803140</v>
          </cell>
          <cell r="E3449" t="str">
            <v>MANON AV &amp; SHEPHERD AV</v>
          </cell>
          <cell r="F3449">
            <v>3</v>
          </cell>
          <cell r="G3449">
            <v>8</v>
          </cell>
          <cell r="H3449">
            <v>11</v>
          </cell>
          <cell r="I3449">
            <v>37.638216</v>
          </cell>
          <cell r="J3449">
            <v>-122.07152000000001</v>
          </cell>
          <cell r="K3449" t="str">
            <v>HAYWARD</v>
          </cell>
          <cell r="L3449" t="str">
            <v>ALAMEDA</v>
          </cell>
          <cell r="M3449">
            <v>4</v>
          </cell>
        </row>
        <row r="3450">
          <cell r="A3450">
            <v>55983</v>
          </cell>
          <cell r="B3450" t="str">
            <v>WEEKDAY</v>
          </cell>
          <cell r="C3450">
            <v>2764</v>
          </cell>
          <cell r="D3450">
            <v>803150</v>
          </cell>
          <cell r="E3450" t="str">
            <v>MANON AV &amp; SHEPHERD AV</v>
          </cell>
          <cell r="F3450">
            <v>6</v>
          </cell>
          <cell r="G3450">
            <v>3</v>
          </cell>
          <cell r="H3450">
            <v>9</v>
          </cell>
          <cell r="I3450">
            <v>37.638393999999998</v>
          </cell>
          <cell r="J3450">
            <v>-122.071861</v>
          </cell>
          <cell r="K3450" t="str">
            <v>HAYWARD</v>
          </cell>
          <cell r="L3450" t="str">
            <v>ALAMEDA</v>
          </cell>
          <cell r="M3450">
            <v>4</v>
          </cell>
        </row>
        <row r="3451">
          <cell r="A3451">
            <v>56750</v>
          </cell>
          <cell r="B3451" t="str">
            <v>WEEKDAY</v>
          </cell>
          <cell r="C3451">
            <v>4026</v>
          </cell>
          <cell r="D3451">
            <v>803160</v>
          </cell>
          <cell r="E3451" t="str">
            <v>MEEK AV &amp; JACKSON ST</v>
          </cell>
          <cell r="F3451">
            <v>2</v>
          </cell>
          <cell r="G3451">
            <v>1</v>
          </cell>
          <cell r="H3451">
            <v>2</v>
          </cell>
          <cell r="I3451">
            <v>37.664338000000001</v>
          </cell>
          <cell r="J3451">
            <v>-122.083574</v>
          </cell>
          <cell r="K3451" t="str">
            <v>HAYWARD</v>
          </cell>
          <cell r="L3451" t="str">
            <v>ALAMEDA</v>
          </cell>
          <cell r="M3451">
            <v>4</v>
          </cell>
        </row>
        <row r="3452">
          <cell r="A3452">
            <v>58750</v>
          </cell>
          <cell r="B3452" t="str">
            <v>WEEKDAY</v>
          </cell>
          <cell r="C3452">
            <v>3602</v>
          </cell>
          <cell r="D3452">
            <v>803280</v>
          </cell>
          <cell r="E3452" t="str">
            <v>MISSION BLVD &amp; #26395</v>
          </cell>
          <cell r="F3452">
            <v>2</v>
          </cell>
          <cell r="G3452">
            <v>2</v>
          </cell>
          <cell r="H3452">
            <v>4</v>
          </cell>
          <cell r="I3452">
            <v>37.648316999999999</v>
          </cell>
          <cell r="J3452">
            <v>-122.06490700000001</v>
          </cell>
          <cell r="K3452" t="str">
            <v>HAYWARD</v>
          </cell>
          <cell r="L3452" t="str">
            <v>ALAMEDA</v>
          </cell>
          <cell r="M3452">
            <v>4</v>
          </cell>
        </row>
        <row r="3453">
          <cell r="A3453">
            <v>53352</v>
          </cell>
          <cell r="B3453" t="str">
            <v>WEEKDAY</v>
          </cell>
          <cell r="C3453">
            <v>1464</v>
          </cell>
          <cell r="D3453">
            <v>803290</v>
          </cell>
          <cell r="E3453" t="str">
            <v>MISSION BLVD &amp; ALQUIRE PKWY</v>
          </cell>
          <cell r="F3453">
            <v>15</v>
          </cell>
          <cell r="G3453">
            <v>14</v>
          </cell>
          <cell r="H3453">
            <v>28</v>
          </cell>
          <cell r="I3453">
            <v>37.630085999999999</v>
          </cell>
          <cell r="J3453">
            <v>-122.047167</v>
          </cell>
          <cell r="K3453" t="str">
            <v>HAYWARD</v>
          </cell>
          <cell r="L3453" t="str">
            <v>ALAMEDA</v>
          </cell>
          <cell r="M3453">
            <v>4</v>
          </cell>
        </row>
        <row r="3454">
          <cell r="A3454">
            <v>55690</v>
          </cell>
          <cell r="B3454" t="str">
            <v>WEEKDAY</v>
          </cell>
          <cell r="C3454">
            <v>1689</v>
          </cell>
          <cell r="D3454">
            <v>803300</v>
          </cell>
          <cell r="E3454" t="str">
            <v>MISSION BLVD &amp; ARROWHEAD WAY</v>
          </cell>
          <cell r="F3454">
            <v>9</v>
          </cell>
          <cell r="G3454">
            <v>14</v>
          </cell>
          <cell r="H3454">
            <v>23</v>
          </cell>
          <cell r="I3454">
            <v>37.625110999999997</v>
          </cell>
          <cell r="J3454">
            <v>-122.04185699999999</v>
          </cell>
          <cell r="K3454" t="str">
            <v>HAYWARD</v>
          </cell>
          <cell r="L3454" t="str">
            <v>ALAMEDA</v>
          </cell>
          <cell r="M3454">
            <v>4</v>
          </cell>
        </row>
        <row r="3455">
          <cell r="A3455">
            <v>56353</v>
          </cell>
          <cell r="B3455" t="str">
            <v>WEEKDAY</v>
          </cell>
          <cell r="C3455">
            <v>2208</v>
          </cell>
          <cell r="D3455">
            <v>803310</v>
          </cell>
          <cell r="E3455" t="str">
            <v>MISSION BLVD &amp; ARROWHEAD WAY</v>
          </cell>
          <cell r="F3455">
            <v>8</v>
          </cell>
          <cell r="G3455">
            <v>6</v>
          </cell>
          <cell r="H3455">
            <v>15</v>
          </cell>
          <cell r="I3455">
            <v>37.625812000000003</v>
          </cell>
          <cell r="J3455">
            <v>-122.04231299999999</v>
          </cell>
          <cell r="K3455" t="str">
            <v>HAYWARD</v>
          </cell>
          <cell r="L3455" t="str">
            <v>ALAMEDA</v>
          </cell>
          <cell r="M3455">
            <v>4</v>
          </cell>
        </row>
        <row r="3456">
          <cell r="A3456">
            <v>59220</v>
          </cell>
          <cell r="B3456" t="str">
            <v>WEEKDAY</v>
          </cell>
          <cell r="C3456">
            <v>2293</v>
          </cell>
          <cell r="D3456">
            <v>803330</v>
          </cell>
          <cell r="E3456" t="str">
            <v>MISSION BLVD &amp; BERRY AV</v>
          </cell>
          <cell r="F3456">
            <v>5</v>
          </cell>
          <cell r="G3456">
            <v>9</v>
          </cell>
          <cell r="H3456">
            <v>13</v>
          </cell>
          <cell r="I3456">
            <v>37.657344000000002</v>
          </cell>
          <cell r="J3456">
            <v>-122.071917</v>
          </cell>
          <cell r="K3456" t="str">
            <v>HAYWARD</v>
          </cell>
          <cell r="L3456" t="str">
            <v>ALAMEDA</v>
          </cell>
          <cell r="M3456">
            <v>4</v>
          </cell>
        </row>
        <row r="3457">
          <cell r="A3457">
            <v>57786</v>
          </cell>
          <cell r="B3457" t="str">
            <v>WEEKDAY</v>
          </cell>
          <cell r="C3457">
            <v>1643</v>
          </cell>
          <cell r="D3457">
            <v>803350</v>
          </cell>
          <cell r="E3457" t="str">
            <v>MISSION BLVD &amp; BLANCHE ST</v>
          </cell>
          <cell r="F3457">
            <v>6</v>
          </cell>
          <cell r="G3457">
            <v>18</v>
          </cell>
          <cell r="H3457">
            <v>24</v>
          </cell>
          <cell r="I3457">
            <v>37.615093999999999</v>
          </cell>
          <cell r="J3457">
            <v>-122.02998700000001</v>
          </cell>
          <cell r="K3457" t="str">
            <v>HAYWARD</v>
          </cell>
          <cell r="L3457" t="str">
            <v>ALAMEDA</v>
          </cell>
          <cell r="M3457">
            <v>4</v>
          </cell>
        </row>
        <row r="3458">
          <cell r="A3458">
            <v>57553</v>
          </cell>
          <cell r="B3458" t="str">
            <v>WEEKDAY</v>
          </cell>
          <cell r="C3458">
            <v>1615</v>
          </cell>
          <cell r="D3458">
            <v>803360</v>
          </cell>
          <cell r="E3458" t="str">
            <v>MISSION BLVD &amp; BLANCHE ST</v>
          </cell>
          <cell r="F3458">
            <v>18</v>
          </cell>
          <cell r="G3458">
            <v>7</v>
          </cell>
          <cell r="H3458">
            <v>24</v>
          </cell>
          <cell r="I3458">
            <v>37.614296000000003</v>
          </cell>
          <cell r="J3458">
            <v>-122.02949700000001</v>
          </cell>
          <cell r="K3458" t="str">
            <v>HAYWARD</v>
          </cell>
          <cell r="L3458" t="str">
            <v>ALAMEDA</v>
          </cell>
          <cell r="M3458">
            <v>4</v>
          </cell>
        </row>
        <row r="3459">
          <cell r="A3459">
            <v>59330</v>
          </cell>
          <cell r="B3459" t="str">
            <v>WEEKDAY</v>
          </cell>
          <cell r="C3459">
            <v>2230</v>
          </cell>
          <cell r="D3459">
            <v>803380</v>
          </cell>
          <cell r="E3459" t="str">
            <v>MISSION BLVD &amp; CALHOUN ST</v>
          </cell>
          <cell r="F3459">
            <v>4</v>
          </cell>
          <cell r="G3459">
            <v>10</v>
          </cell>
          <cell r="H3459">
            <v>14</v>
          </cell>
          <cell r="I3459">
            <v>37.642259000000003</v>
          </cell>
          <cell r="J3459">
            <v>-122.059749</v>
          </cell>
          <cell r="K3459" t="str">
            <v>HAYWARD</v>
          </cell>
          <cell r="L3459" t="str">
            <v>ALAMEDA</v>
          </cell>
          <cell r="M3459">
            <v>4</v>
          </cell>
        </row>
        <row r="3460">
          <cell r="A3460">
            <v>53359</v>
          </cell>
          <cell r="B3460" t="str">
            <v>WEEKDAY</v>
          </cell>
          <cell r="C3460">
            <v>1640</v>
          </cell>
          <cell r="D3460">
            <v>803410</v>
          </cell>
          <cell r="E3460" t="str">
            <v>MISSION BLVD &amp; FAIRWAY ST</v>
          </cell>
          <cell r="F3460">
            <v>16</v>
          </cell>
          <cell r="G3460">
            <v>8</v>
          </cell>
          <cell r="H3460">
            <v>24</v>
          </cell>
          <cell r="I3460">
            <v>37.622591</v>
          </cell>
          <cell r="J3460">
            <v>-122.038577</v>
          </cell>
          <cell r="K3460" t="str">
            <v>HAYWARD</v>
          </cell>
          <cell r="L3460" t="str">
            <v>ALAMEDA</v>
          </cell>
          <cell r="M3460">
            <v>4</v>
          </cell>
        </row>
        <row r="3461">
          <cell r="A3461">
            <v>52776</v>
          </cell>
          <cell r="B3461" t="str">
            <v>WEEKDAY</v>
          </cell>
          <cell r="C3461">
            <v>1636</v>
          </cell>
          <cell r="D3461">
            <v>803420</v>
          </cell>
          <cell r="E3461" t="str">
            <v>MISSION BLVD &amp; FAIRWAY ST</v>
          </cell>
          <cell r="F3461">
            <v>7</v>
          </cell>
          <cell r="G3461">
            <v>17</v>
          </cell>
          <cell r="H3461">
            <v>24</v>
          </cell>
          <cell r="I3461">
            <v>37.621868999999997</v>
          </cell>
          <cell r="J3461">
            <v>-122.038149</v>
          </cell>
          <cell r="K3461" t="str">
            <v>HAYWARD</v>
          </cell>
          <cell r="L3461" t="str">
            <v>ALAMEDA</v>
          </cell>
          <cell r="M3461">
            <v>4</v>
          </cell>
        </row>
        <row r="3462">
          <cell r="A3462">
            <v>56959</v>
          </cell>
          <cell r="B3462" t="str">
            <v>WEEKDAY</v>
          </cell>
          <cell r="C3462">
            <v>1477</v>
          </cell>
          <cell r="D3462">
            <v>803440</v>
          </cell>
          <cell r="E3462" t="str">
            <v>MISSION BLVD &amp; GARIN AV</v>
          </cell>
          <cell r="F3462">
            <v>15</v>
          </cell>
          <cell r="G3462">
            <v>13</v>
          </cell>
          <cell r="H3462">
            <v>28</v>
          </cell>
          <cell r="I3462">
            <v>37.627524999999999</v>
          </cell>
          <cell r="J3462">
            <v>-122.044267</v>
          </cell>
          <cell r="K3462" t="str">
            <v>HAYWARD</v>
          </cell>
          <cell r="L3462" t="str">
            <v>ALAMEDA</v>
          </cell>
          <cell r="M3462">
            <v>4</v>
          </cell>
        </row>
        <row r="3463">
          <cell r="A3463">
            <v>53200</v>
          </cell>
          <cell r="B3463" t="str">
            <v>WEEKDAY</v>
          </cell>
          <cell r="C3463">
            <v>2531</v>
          </cell>
          <cell r="D3463">
            <v>803450</v>
          </cell>
          <cell r="E3463" t="str">
            <v>MISSION BLVD &amp; GRACE ST</v>
          </cell>
          <cell r="F3463">
            <v>9</v>
          </cell>
          <cell r="G3463">
            <v>2</v>
          </cell>
          <cell r="H3463">
            <v>11</v>
          </cell>
          <cell r="I3463">
            <v>37.674987000000002</v>
          </cell>
          <cell r="J3463">
            <v>-122.08724100000001</v>
          </cell>
          <cell r="K3463" t="str">
            <v>HAYWARD</v>
          </cell>
          <cell r="L3463" t="str">
            <v>ALAMEDA</v>
          </cell>
          <cell r="M3463">
            <v>4</v>
          </cell>
        </row>
        <row r="3464">
          <cell r="A3464">
            <v>56345</v>
          </cell>
          <cell r="B3464" t="str">
            <v>WEEKDAY</v>
          </cell>
          <cell r="C3464">
            <v>3012</v>
          </cell>
          <cell r="D3464">
            <v>803460</v>
          </cell>
          <cell r="E3464" t="str">
            <v>MISSION BLVD &amp; GRACE ST</v>
          </cell>
          <cell r="F3464">
            <v>1</v>
          </cell>
          <cell r="G3464">
            <v>6</v>
          </cell>
          <cell r="H3464">
            <v>7</v>
          </cell>
          <cell r="I3464">
            <v>37.674903999999998</v>
          </cell>
          <cell r="J3464">
            <v>-122.087451</v>
          </cell>
          <cell r="K3464" t="str">
            <v>HAYWARD</v>
          </cell>
          <cell r="L3464" t="str">
            <v>ALAMEDA</v>
          </cell>
          <cell r="M3464">
            <v>4</v>
          </cell>
        </row>
        <row r="3465">
          <cell r="A3465">
            <v>59598</v>
          </cell>
          <cell r="B3465" t="str">
            <v>WEEKDAY</v>
          </cell>
          <cell r="C3465">
            <v>976</v>
          </cell>
          <cell r="D3465">
            <v>803470</v>
          </cell>
          <cell r="E3465" t="str">
            <v>MISSION BLVD &amp; GRESEL ST</v>
          </cell>
          <cell r="F3465">
            <v>21</v>
          </cell>
          <cell r="G3465">
            <v>24</v>
          </cell>
          <cell r="H3465">
            <v>44</v>
          </cell>
          <cell r="I3465">
            <v>37.618324999999999</v>
          </cell>
          <cell r="J3465">
            <v>-122.034088</v>
          </cell>
          <cell r="K3465" t="str">
            <v>HAYWARD</v>
          </cell>
          <cell r="L3465" t="str">
            <v>ALAMEDA</v>
          </cell>
          <cell r="M3465">
            <v>4</v>
          </cell>
        </row>
        <row r="3466">
          <cell r="A3466">
            <v>58760</v>
          </cell>
          <cell r="B3466" t="str">
            <v>WEEKDAY</v>
          </cell>
          <cell r="C3466">
            <v>2822</v>
          </cell>
          <cell r="D3466">
            <v>803490</v>
          </cell>
          <cell r="E3466" t="str">
            <v>MISSION BLVD &amp; HANCOCK ST</v>
          </cell>
          <cell r="F3466">
            <v>5</v>
          </cell>
          <cell r="G3466">
            <v>4</v>
          </cell>
          <cell r="H3466">
            <v>9</v>
          </cell>
          <cell r="I3466">
            <v>37.638838999999997</v>
          </cell>
          <cell r="J3466">
            <v>-122.05725700000001</v>
          </cell>
          <cell r="K3466" t="str">
            <v>HAYWARD</v>
          </cell>
          <cell r="L3466" t="str">
            <v>ALAMEDA</v>
          </cell>
          <cell r="M3466">
            <v>4</v>
          </cell>
        </row>
        <row r="3467">
          <cell r="A3467">
            <v>59009</v>
          </cell>
          <cell r="B3467" t="str">
            <v>WEEKDAY</v>
          </cell>
          <cell r="C3467">
            <v>1153</v>
          </cell>
          <cell r="D3467">
            <v>803500</v>
          </cell>
          <cell r="E3467" t="str">
            <v>MISSION BLVD &amp; HARDER RD</v>
          </cell>
          <cell r="F3467">
            <v>14</v>
          </cell>
          <cell r="G3467">
            <v>23</v>
          </cell>
          <cell r="H3467">
            <v>37</v>
          </cell>
          <cell r="I3467">
            <v>37.65175</v>
          </cell>
          <cell r="J3467">
            <v>-122.067283</v>
          </cell>
          <cell r="K3467" t="str">
            <v>HAYWARD</v>
          </cell>
          <cell r="L3467" t="str">
            <v>ALAMEDA</v>
          </cell>
          <cell r="M3467">
            <v>4</v>
          </cell>
        </row>
        <row r="3468">
          <cell r="A3468">
            <v>53443</v>
          </cell>
          <cell r="B3468" t="str">
            <v>WEEKDAY</v>
          </cell>
          <cell r="C3468">
            <v>1031</v>
          </cell>
          <cell r="D3468">
            <v>803520</v>
          </cell>
          <cell r="E3468" t="str">
            <v>MISSION BLVD &amp; HIGHLAND BLVD</v>
          </cell>
          <cell r="F3468">
            <v>20</v>
          </cell>
          <cell r="G3468">
            <v>22</v>
          </cell>
          <cell r="H3468">
            <v>42</v>
          </cell>
          <cell r="I3468">
            <v>37.663944000000001</v>
          </cell>
          <cell r="J3468">
            <v>-122.076669</v>
          </cell>
          <cell r="K3468" t="str">
            <v>HAYWARD</v>
          </cell>
          <cell r="L3468" t="str">
            <v>ALAMEDA</v>
          </cell>
          <cell r="M3468">
            <v>4</v>
          </cell>
        </row>
        <row r="3469">
          <cell r="A3469">
            <v>52188</v>
          </cell>
          <cell r="B3469" t="str">
            <v>WEEKDAY</v>
          </cell>
          <cell r="C3469">
            <v>2001</v>
          </cell>
          <cell r="D3469">
            <v>803530</v>
          </cell>
          <cell r="E3469" t="str">
            <v>MISSION BLVD &amp; JACKSON ST</v>
          </cell>
          <cell r="F3469">
            <v>16</v>
          </cell>
          <cell r="G3469">
            <v>2</v>
          </cell>
          <cell r="H3469">
            <v>18</v>
          </cell>
          <cell r="I3469">
            <v>37.668246000000003</v>
          </cell>
          <cell r="J3469">
            <v>-122.080611</v>
          </cell>
          <cell r="K3469" t="str">
            <v>HAYWARD</v>
          </cell>
          <cell r="L3469" t="str">
            <v>ALAMEDA</v>
          </cell>
          <cell r="M3469">
            <v>4</v>
          </cell>
        </row>
        <row r="3470">
          <cell r="A3470">
            <v>51799</v>
          </cell>
          <cell r="B3470" t="str">
            <v>WEEKDAY</v>
          </cell>
          <cell r="C3470">
            <v>1807</v>
          </cell>
          <cell r="D3470">
            <v>803540</v>
          </cell>
          <cell r="E3470" t="str">
            <v>MISSION BLVD &amp; JEFFERSON ST</v>
          </cell>
          <cell r="F3470">
            <v>14</v>
          </cell>
          <cell r="G3470">
            <v>7</v>
          </cell>
          <cell r="H3470">
            <v>21</v>
          </cell>
          <cell r="I3470">
            <v>37.642504000000002</v>
          </cell>
          <cell r="J3470">
            <v>-122.060288</v>
          </cell>
          <cell r="K3470" t="str">
            <v>HAYWARD</v>
          </cell>
          <cell r="L3470" t="str">
            <v>ALAMEDA</v>
          </cell>
          <cell r="M3470">
            <v>4</v>
          </cell>
        </row>
        <row r="3471">
          <cell r="A3471">
            <v>56536</v>
          </cell>
          <cell r="B3471" t="str">
            <v>WEEKDAY</v>
          </cell>
          <cell r="C3471">
            <v>2058</v>
          </cell>
          <cell r="D3471">
            <v>803560</v>
          </cell>
          <cell r="E3471" t="str">
            <v>MISSION BLVD &amp; PINEDALE CT</v>
          </cell>
          <cell r="F3471">
            <v>10</v>
          </cell>
          <cell r="G3471">
            <v>6</v>
          </cell>
          <cell r="H3471">
            <v>17</v>
          </cell>
          <cell r="I3471">
            <v>37.665576000000001</v>
          </cell>
          <cell r="J3471">
            <v>-122.078349</v>
          </cell>
          <cell r="K3471" t="str">
            <v>HAYWARD</v>
          </cell>
          <cell r="L3471" t="str">
            <v>ALAMEDA</v>
          </cell>
          <cell r="M3471">
            <v>4</v>
          </cell>
        </row>
        <row r="3472">
          <cell r="A3472">
            <v>54994</v>
          </cell>
          <cell r="B3472" t="str">
            <v>WEEKDAY</v>
          </cell>
          <cell r="C3472">
            <v>1105</v>
          </cell>
          <cell r="D3472">
            <v>803580</v>
          </cell>
          <cell r="E3472" t="str">
            <v>MISSION BLVD &amp; SORENSON RD</v>
          </cell>
          <cell r="F3472">
            <v>21</v>
          </cell>
          <cell r="G3472">
            <v>18</v>
          </cell>
          <cell r="H3472">
            <v>39</v>
          </cell>
          <cell r="I3472">
            <v>37.646124999999998</v>
          </cell>
          <cell r="J3472">
            <v>-122.063118</v>
          </cell>
          <cell r="K3472" t="str">
            <v>HAYWARD</v>
          </cell>
          <cell r="L3472" t="str">
            <v>ALAMEDA</v>
          </cell>
          <cell r="M3472">
            <v>4</v>
          </cell>
        </row>
        <row r="3473">
          <cell r="A3473">
            <v>56559</v>
          </cell>
          <cell r="B3473" t="str">
            <v>WEEKDAY</v>
          </cell>
          <cell r="C3473">
            <v>1278</v>
          </cell>
          <cell r="D3473">
            <v>803590</v>
          </cell>
          <cell r="E3473" t="str">
            <v>MISSION BLVD &amp; SORENSON RD</v>
          </cell>
          <cell r="F3473">
            <v>15</v>
          </cell>
          <cell r="G3473">
            <v>18</v>
          </cell>
          <cell r="H3473">
            <v>33</v>
          </cell>
          <cell r="I3473">
            <v>37.646718999999997</v>
          </cell>
          <cell r="J3473">
            <v>-122.063275</v>
          </cell>
          <cell r="K3473" t="str">
            <v>HAYWARD</v>
          </cell>
          <cell r="L3473" t="str">
            <v>ALAMEDA</v>
          </cell>
          <cell r="M3473">
            <v>4</v>
          </cell>
        </row>
        <row r="3474">
          <cell r="A3474">
            <v>52711</v>
          </cell>
          <cell r="B3474" t="str">
            <v>WEEKDAY</v>
          </cell>
          <cell r="C3474">
            <v>1820</v>
          </cell>
          <cell r="D3474">
            <v>803600</v>
          </cell>
          <cell r="E3474" t="str">
            <v>MISSION BLVD &amp; SUNSET BLVD</v>
          </cell>
          <cell r="F3474">
            <v>16</v>
          </cell>
          <cell r="G3474">
            <v>5</v>
          </cell>
          <cell r="H3474">
            <v>21</v>
          </cell>
          <cell r="I3474">
            <v>37.677809000000003</v>
          </cell>
          <cell r="J3474">
            <v>-122.09073600000001</v>
          </cell>
          <cell r="K3474" t="str">
            <v>HAYWARD</v>
          </cell>
          <cell r="L3474" t="str">
            <v>ALAMEDA</v>
          </cell>
          <cell r="M3474">
            <v>4</v>
          </cell>
        </row>
        <row r="3475">
          <cell r="A3475">
            <v>56562</v>
          </cell>
          <cell r="B3475" t="str">
            <v>WEEKDAY</v>
          </cell>
          <cell r="C3475">
            <v>1561</v>
          </cell>
          <cell r="D3475">
            <v>803610</v>
          </cell>
          <cell r="E3475" t="str">
            <v>MISSION BLVD &amp; SUNSET BLVD</v>
          </cell>
          <cell r="F3475">
            <v>9</v>
          </cell>
          <cell r="G3475">
            <v>17</v>
          </cell>
          <cell r="H3475">
            <v>26</v>
          </cell>
          <cell r="I3475">
            <v>37.677709999999998</v>
          </cell>
          <cell r="J3475">
            <v>-122.090896</v>
          </cell>
          <cell r="K3475" t="str">
            <v>HAYWARD</v>
          </cell>
          <cell r="L3475" t="str">
            <v>ALAMEDA</v>
          </cell>
          <cell r="M3475">
            <v>4</v>
          </cell>
        </row>
        <row r="3476">
          <cell r="A3476">
            <v>52521</v>
          </cell>
          <cell r="B3476" t="str">
            <v>WEEKDAY</v>
          </cell>
          <cell r="C3476">
            <v>958</v>
          </cell>
          <cell r="D3476">
            <v>803620</v>
          </cell>
          <cell r="E3476" t="str">
            <v>MISSION BLVD &amp; SYCAMORE AV</v>
          </cell>
          <cell r="F3476">
            <v>22</v>
          </cell>
          <cell r="G3476">
            <v>23</v>
          </cell>
          <cell r="H3476">
            <v>45</v>
          </cell>
          <cell r="I3476">
            <v>37.662996</v>
          </cell>
          <cell r="J3476">
            <v>-122.07625299999999</v>
          </cell>
          <cell r="K3476" t="str">
            <v>HAYWARD</v>
          </cell>
          <cell r="L3476" t="str">
            <v>ALAMEDA</v>
          </cell>
          <cell r="M3476">
            <v>4</v>
          </cell>
        </row>
        <row r="3477">
          <cell r="A3477">
            <v>53045</v>
          </cell>
          <cell r="B3477" t="str">
            <v>WEEKDAY</v>
          </cell>
          <cell r="C3477">
            <v>2649</v>
          </cell>
          <cell r="D3477">
            <v>803630</v>
          </cell>
          <cell r="E3477" t="str">
            <v>MISSION BLVD &amp; TENNYSON RD</v>
          </cell>
          <cell r="F3477">
            <v>3</v>
          </cell>
          <cell r="G3477">
            <v>7</v>
          </cell>
          <cell r="H3477">
            <v>10</v>
          </cell>
          <cell r="I3477">
            <v>37.636884000000002</v>
          </cell>
          <cell r="J3477">
            <v>-122.055285</v>
          </cell>
          <cell r="K3477" t="str">
            <v>HAYWARD</v>
          </cell>
          <cell r="L3477" t="str">
            <v>ALAMEDA</v>
          </cell>
          <cell r="M3477">
            <v>4</v>
          </cell>
        </row>
        <row r="3478">
          <cell r="A3478">
            <v>58001</v>
          </cell>
          <cell r="B3478" t="str">
            <v>WEEKDAY</v>
          </cell>
          <cell r="C3478">
            <v>1925</v>
          </cell>
          <cell r="D3478">
            <v>803640</v>
          </cell>
          <cell r="E3478" t="str">
            <v>MISSION BLVD &amp; TENNYSON RD</v>
          </cell>
          <cell r="F3478">
            <v>12</v>
          </cell>
          <cell r="G3478">
            <v>7</v>
          </cell>
          <cell r="H3478">
            <v>19</v>
          </cell>
          <cell r="I3478">
            <v>37.636746000000002</v>
          </cell>
          <cell r="J3478">
            <v>-122.05477500000001</v>
          </cell>
          <cell r="K3478" t="str">
            <v>HAYWARD</v>
          </cell>
          <cell r="L3478" t="str">
            <v>ALAMEDA</v>
          </cell>
          <cell r="M3478">
            <v>4</v>
          </cell>
        </row>
        <row r="3479">
          <cell r="A3479">
            <v>56743</v>
          </cell>
          <cell r="B3479" t="str">
            <v>WEEKDAY</v>
          </cell>
          <cell r="C3479">
            <v>2077</v>
          </cell>
          <cell r="D3479">
            <v>803670</v>
          </cell>
          <cell r="E3479" t="str">
            <v>MISSION BLVD &amp; VALLE VISTA A</v>
          </cell>
          <cell r="F3479">
            <v>9</v>
          </cell>
          <cell r="G3479">
            <v>8</v>
          </cell>
          <cell r="H3479">
            <v>16</v>
          </cell>
          <cell r="I3479">
            <v>37.633220999999999</v>
          </cell>
          <cell r="J3479">
            <v>-122.051188</v>
          </cell>
          <cell r="K3479" t="str">
            <v>HAYWARD</v>
          </cell>
          <cell r="L3479" t="str">
            <v>ALAMEDA</v>
          </cell>
          <cell r="M3479">
            <v>4</v>
          </cell>
        </row>
        <row r="3480">
          <cell r="A3480">
            <v>59943</v>
          </cell>
          <cell r="B3480" t="str">
            <v>WEEKDAY</v>
          </cell>
          <cell r="C3480">
            <v>2501</v>
          </cell>
          <cell r="D3480">
            <v>803680</v>
          </cell>
          <cell r="E3480" t="str">
            <v>MISSION BLVD &amp; VALLE VISTA A</v>
          </cell>
          <cell r="F3480">
            <v>4</v>
          </cell>
          <cell r="G3480">
            <v>8</v>
          </cell>
          <cell r="H3480">
            <v>11</v>
          </cell>
          <cell r="I3480">
            <v>37.633786000000001</v>
          </cell>
          <cell r="J3480">
            <v>-122.05143099999999</v>
          </cell>
          <cell r="K3480" t="str">
            <v>HAYWARD</v>
          </cell>
          <cell r="L3480" t="str">
            <v>ALAMEDA</v>
          </cell>
          <cell r="M3480">
            <v>4</v>
          </cell>
        </row>
        <row r="3481">
          <cell r="A3481">
            <v>59569</v>
          </cell>
          <cell r="B3481" t="str">
            <v>WEEKDAY</v>
          </cell>
          <cell r="C3481">
            <v>3484</v>
          </cell>
          <cell r="D3481">
            <v>803810</v>
          </cell>
          <cell r="E3481" t="str">
            <v>PATRICK AV &amp; ROOSEVELT AV</v>
          </cell>
          <cell r="F3481">
            <v>3</v>
          </cell>
          <cell r="G3481">
            <v>2</v>
          </cell>
          <cell r="H3481">
            <v>5</v>
          </cell>
          <cell r="I3481">
            <v>37.633766000000001</v>
          </cell>
          <cell r="J3481">
            <v>-122.07926999999999</v>
          </cell>
          <cell r="K3481" t="str">
            <v>HAYWARD</v>
          </cell>
          <cell r="L3481" t="str">
            <v>ALAMEDA</v>
          </cell>
          <cell r="M3481">
            <v>4</v>
          </cell>
        </row>
        <row r="3482">
          <cell r="A3482">
            <v>50120</v>
          </cell>
          <cell r="B3482" t="str">
            <v>WEEKDAY</v>
          </cell>
          <cell r="C3482">
            <v>3572</v>
          </cell>
          <cell r="D3482">
            <v>803820</v>
          </cell>
          <cell r="E3482" t="str">
            <v>PATRICK AV &amp; ROOSEVELT AV</v>
          </cell>
          <cell r="F3482">
            <v>1</v>
          </cell>
          <cell r="G3482">
            <v>3</v>
          </cell>
          <cell r="H3482">
            <v>4</v>
          </cell>
          <cell r="I3482">
            <v>37.633651</v>
          </cell>
          <cell r="J3482">
            <v>-122.079534</v>
          </cell>
          <cell r="K3482" t="str">
            <v>HAYWARD</v>
          </cell>
          <cell r="L3482" t="str">
            <v>ALAMEDA</v>
          </cell>
          <cell r="M3482">
            <v>4</v>
          </cell>
        </row>
        <row r="3483">
          <cell r="A3483">
            <v>53532</v>
          </cell>
          <cell r="B3483" t="str">
            <v>WEEKDAY</v>
          </cell>
          <cell r="C3483">
            <v>4581</v>
          </cell>
          <cell r="D3483">
            <v>803840</v>
          </cell>
          <cell r="E3483" t="str">
            <v>PATRICK AV &amp; W TENNYSON RD</v>
          </cell>
          <cell r="F3483">
            <v>1</v>
          </cell>
          <cell r="G3483">
            <v>0</v>
          </cell>
          <cell r="H3483">
            <v>1</v>
          </cell>
          <cell r="I3483">
            <v>37.63176</v>
          </cell>
          <cell r="J3483">
            <v>-122.079323</v>
          </cell>
          <cell r="K3483" t="str">
            <v>HAYWARD</v>
          </cell>
          <cell r="L3483" t="str">
            <v>ALAMEDA</v>
          </cell>
          <cell r="M3483">
            <v>4</v>
          </cell>
        </row>
        <row r="3484">
          <cell r="A3484">
            <v>53645</v>
          </cell>
          <cell r="B3484" t="str">
            <v>WEEKDAY</v>
          </cell>
          <cell r="C3484">
            <v>4610</v>
          </cell>
          <cell r="D3484">
            <v>803940</v>
          </cell>
          <cell r="E3484" t="str">
            <v>RUUS LN &amp; #1310</v>
          </cell>
          <cell r="F3484">
            <v>0</v>
          </cell>
          <cell r="G3484">
            <v>0</v>
          </cell>
          <cell r="H3484">
            <v>1</v>
          </cell>
          <cell r="I3484">
            <v>37.621181999999997</v>
          </cell>
          <cell r="J3484">
            <v>-122.065027</v>
          </cell>
          <cell r="K3484" t="str">
            <v>HAYWARD</v>
          </cell>
          <cell r="L3484" t="str">
            <v>ALAMEDA</v>
          </cell>
          <cell r="M3484">
            <v>4</v>
          </cell>
        </row>
        <row r="3485">
          <cell r="A3485">
            <v>58789</v>
          </cell>
          <cell r="B3485" t="str">
            <v>WEEKDAY</v>
          </cell>
          <cell r="C3485">
            <v>4462</v>
          </cell>
          <cell r="D3485">
            <v>803950</v>
          </cell>
          <cell r="E3485" t="str">
            <v>RUUS LN &amp; RUUS RD</v>
          </cell>
          <cell r="F3485">
            <v>0</v>
          </cell>
          <cell r="G3485">
            <v>1</v>
          </cell>
          <cell r="H3485">
            <v>1</v>
          </cell>
          <cell r="I3485">
            <v>37.621330999999998</v>
          </cell>
          <cell r="J3485">
            <v>-122.064567</v>
          </cell>
          <cell r="K3485" t="str">
            <v>HAYWARD</v>
          </cell>
          <cell r="L3485" t="str">
            <v>ALAMEDA</v>
          </cell>
          <cell r="M3485">
            <v>4</v>
          </cell>
        </row>
        <row r="3486">
          <cell r="A3486">
            <v>55927</v>
          </cell>
          <cell r="B3486" t="str">
            <v>WEEKDAY</v>
          </cell>
          <cell r="C3486">
            <v>4048</v>
          </cell>
          <cell r="D3486">
            <v>803960</v>
          </cell>
          <cell r="E3486" t="str">
            <v>RUUS LN &amp; STRATFORD RD</v>
          </cell>
          <cell r="F3486">
            <v>1</v>
          </cell>
          <cell r="G3486">
            <v>2</v>
          </cell>
          <cell r="H3486">
            <v>2</v>
          </cell>
          <cell r="I3486">
            <v>37.620730000000002</v>
          </cell>
          <cell r="J3486">
            <v>-122.06976299999999</v>
          </cell>
          <cell r="K3486" t="str">
            <v>HAYWARD</v>
          </cell>
          <cell r="L3486" t="str">
            <v>ALAMEDA</v>
          </cell>
          <cell r="M3486">
            <v>4</v>
          </cell>
        </row>
        <row r="3487">
          <cell r="A3487">
            <v>53680</v>
          </cell>
          <cell r="B3487" t="str">
            <v>WEEKDAY</v>
          </cell>
          <cell r="C3487">
            <v>4455</v>
          </cell>
          <cell r="D3487">
            <v>803970</v>
          </cell>
          <cell r="E3487" t="str">
            <v>RUUS LN &amp; STRATFORD RD</v>
          </cell>
          <cell r="F3487">
            <v>0</v>
          </cell>
          <cell r="G3487">
            <v>1</v>
          </cell>
          <cell r="H3487">
            <v>1</v>
          </cell>
          <cell r="I3487">
            <v>37.620606000000002</v>
          </cell>
          <cell r="J3487">
            <v>-122.06960100000001</v>
          </cell>
          <cell r="K3487" t="str">
            <v>HAYWARD</v>
          </cell>
          <cell r="L3487" t="str">
            <v>ALAMEDA</v>
          </cell>
          <cell r="M3487">
            <v>4</v>
          </cell>
        </row>
        <row r="3488">
          <cell r="A3488">
            <v>55937</v>
          </cell>
          <cell r="B3488" t="str">
            <v>WEEKDAY</v>
          </cell>
          <cell r="C3488">
            <v>3667</v>
          </cell>
          <cell r="D3488">
            <v>803980</v>
          </cell>
          <cell r="E3488" t="str">
            <v>RUUS RD &amp; FOLSOM AV</v>
          </cell>
          <cell r="F3488">
            <v>1</v>
          </cell>
          <cell r="G3488">
            <v>3</v>
          </cell>
          <cell r="H3488">
            <v>4</v>
          </cell>
          <cell r="I3488">
            <v>37.625098000000001</v>
          </cell>
          <cell r="J3488">
            <v>-122.065843</v>
          </cell>
          <cell r="K3488" t="str">
            <v>HAYWARD</v>
          </cell>
          <cell r="L3488" t="str">
            <v>ALAMEDA</v>
          </cell>
          <cell r="M3488">
            <v>4</v>
          </cell>
        </row>
        <row r="3489">
          <cell r="A3489">
            <v>53820</v>
          </cell>
          <cell r="B3489" t="str">
            <v>WEEKDAY</v>
          </cell>
          <cell r="C3489">
            <v>4542</v>
          </cell>
          <cell r="D3489">
            <v>804000</v>
          </cell>
          <cell r="E3489" t="str">
            <v>RUUS RD &amp; THIEL RD</v>
          </cell>
          <cell r="F3489">
            <v>1</v>
          </cell>
          <cell r="G3489">
            <v>0</v>
          </cell>
          <cell r="H3489">
            <v>1</v>
          </cell>
          <cell r="I3489">
            <v>37.624125999999997</v>
          </cell>
          <cell r="J3489">
            <v>-122.06527800000001</v>
          </cell>
          <cell r="K3489" t="str">
            <v>HAYWARD</v>
          </cell>
          <cell r="L3489" t="str">
            <v>ALAMEDA</v>
          </cell>
          <cell r="M3489">
            <v>4</v>
          </cell>
        </row>
        <row r="3490">
          <cell r="A3490">
            <v>51070</v>
          </cell>
          <cell r="B3490" t="str">
            <v>WEEKDAY</v>
          </cell>
          <cell r="C3490">
            <v>4757</v>
          </cell>
          <cell r="D3490">
            <v>804010</v>
          </cell>
          <cell r="E3490" t="str">
            <v>RUUS RD &amp; THIEL RD</v>
          </cell>
          <cell r="F3490">
            <v>0</v>
          </cell>
          <cell r="G3490">
            <v>0</v>
          </cell>
          <cell r="H3490">
            <v>0</v>
          </cell>
          <cell r="I3490">
            <v>37.624341999999999</v>
          </cell>
          <cell r="J3490">
            <v>-122.06550900000001</v>
          </cell>
          <cell r="K3490" t="str">
            <v>HAYWARD</v>
          </cell>
          <cell r="L3490" t="str">
            <v>ALAMEDA</v>
          </cell>
          <cell r="M3490">
            <v>4</v>
          </cell>
        </row>
        <row r="3491">
          <cell r="A3491">
            <v>53450</v>
          </cell>
          <cell r="B3491" t="str">
            <v>WEEKDAY</v>
          </cell>
          <cell r="C3491">
            <v>4491</v>
          </cell>
          <cell r="D3491">
            <v>804200</v>
          </cell>
          <cell r="E3491" t="str">
            <v>SANTA CLARA ST &amp; OCIE WAY</v>
          </cell>
          <cell r="F3491">
            <v>1</v>
          </cell>
          <cell r="G3491">
            <v>0</v>
          </cell>
          <cell r="H3491">
            <v>1</v>
          </cell>
          <cell r="I3491">
            <v>37.659143</v>
          </cell>
          <cell r="J3491">
            <v>-122.10030399999999</v>
          </cell>
          <cell r="K3491" t="str">
            <v>HAYWARD</v>
          </cell>
          <cell r="L3491" t="str">
            <v>ALAMEDA</v>
          </cell>
          <cell r="M3491">
            <v>4</v>
          </cell>
        </row>
        <row r="3492">
          <cell r="A3492">
            <v>56470</v>
          </cell>
          <cell r="B3492" t="str">
            <v>WEEKDAY</v>
          </cell>
          <cell r="C3492">
            <v>4543</v>
          </cell>
          <cell r="D3492">
            <v>804210</v>
          </cell>
          <cell r="E3492" t="str">
            <v>SANTA CLARA ST &amp; OCIE WAY</v>
          </cell>
          <cell r="F3492">
            <v>0</v>
          </cell>
          <cell r="G3492">
            <v>1</v>
          </cell>
          <cell r="H3492">
            <v>1</v>
          </cell>
          <cell r="I3492">
            <v>37.659246000000003</v>
          </cell>
          <cell r="J3492">
            <v>-122.100707</v>
          </cell>
          <cell r="K3492" t="str">
            <v>HAYWARD</v>
          </cell>
          <cell r="L3492" t="str">
            <v>ALAMEDA</v>
          </cell>
          <cell r="M3492">
            <v>4</v>
          </cell>
        </row>
        <row r="3493">
          <cell r="A3493">
            <v>58112</v>
          </cell>
          <cell r="B3493" t="str">
            <v>WEEKDAY</v>
          </cell>
          <cell r="C3493">
            <v>4316</v>
          </cell>
          <cell r="D3493">
            <v>804220</v>
          </cell>
          <cell r="E3493" t="str">
            <v>SANTA CLARA ST &amp; REDBUD LN</v>
          </cell>
          <cell r="F3493">
            <v>1</v>
          </cell>
          <cell r="G3493">
            <v>1</v>
          </cell>
          <cell r="H3493">
            <v>2</v>
          </cell>
          <cell r="I3493">
            <v>37.662278999999998</v>
          </cell>
          <cell r="J3493">
            <v>-122.10198699999999</v>
          </cell>
          <cell r="K3493" t="str">
            <v>HAYWARD</v>
          </cell>
          <cell r="L3493" t="str">
            <v>ALAMEDA</v>
          </cell>
          <cell r="M3493">
            <v>4</v>
          </cell>
        </row>
        <row r="3494">
          <cell r="A3494">
            <v>51080</v>
          </cell>
          <cell r="B3494" t="str">
            <v>WEEKDAY</v>
          </cell>
          <cell r="C3494">
            <v>4154</v>
          </cell>
          <cell r="D3494">
            <v>804230</v>
          </cell>
          <cell r="E3494" t="str">
            <v>SANTA CLARA ST &amp; REDBUD LN</v>
          </cell>
          <cell r="F3494">
            <v>0</v>
          </cell>
          <cell r="G3494">
            <v>2</v>
          </cell>
          <cell r="H3494">
            <v>2</v>
          </cell>
          <cell r="I3494">
            <v>37.662466999999999</v>
          </cell>
          <cell r="J3494">
            <v>-122.102186</v>
          </cell>
          <cell r="K3494" t="str">
            <v>HAYWARD</v>
          </cell>
          <cell r="L3494" t="str">
            <v>ALAMEDA</v>
          </cell>
          <cell r="M3494">
            <v>4</v>
          </cell>
        </row>
        <row r="3495">
          <cell r="A3495">
            <v>51410</v>
          </cell>
          <cell r="B3495" t="str">
            <v>WEEKDAY</v>
          </cell>
          <cell r="C3495">
            <v>5005</v>
          </cell>
          <cell r="D3495">
            <v>804240</v>
          </cell>
          <cell r="E3495" t="str">
            <v>SANTA CLARA ST &amp; SANTA CLARA</v>
          </cell>
          <cell r="F3495">
            <v>0</v>
          </cell>
          <cell r="G3495">
            <v>0</v>
          </cell>
          <cell r="H3495">
            <v>0</v>
          </cell>
          <cell r="I3495">
            <v>37.665567000000003</v>
          </cell>
          <cell r="J3495">
            <v>-122.10230199999999</v>
          </cell>
          <cell r="K3495" t="str">
            <v>HAYWARD</v>
          </cell>
          <cell r="L3495" t="str">
            <v>ALAMEDA</v>
          </cell>
          <cell r="M3495">
            <v>4</v>
          </cell>
        </row>
        <row r="3496">
          <cell r="A3496">
            <v>59660</v>
          </cell>
          <cell r="B3496" t="str">
            <v>WEEKDAY</v>
          </cell>
          <cell r="C3496">
            <v>2582</v>
          </cell>
          <cell r="D3496">
            <v>804250</v>
          </cell>
          <cell r="E3496" t="str">
            <v>SANTA CLARA ST &amp; W A ST</v>
          </cell>
          <cell r="F3496">
            <v>8</v>
          </cell>
          <cell r="G3496">
            <v>3</v>
          </cell>
          <cell r="H3496">
            <v>11</v>
          </cell>
          <cell r="I3496">
            <v>37.666128999999998</v>
          </cell>
          <cell r="J3496">
            <v>-122.103427</v>
          </cell>
          <cell r="K3496" t="str">
            <v>HAYWARD</v>
          </cell>
          <cell r="L3496" t="str">
            <v>ALAMEDA</v>
          </cell>
          <cell r="M3496">
            <v>4</v>
          </cell>
        </row>
        <row r="3497">
          <cell r="A3497">
            <v>55670</v>
          </cell>
          <cell r="B3497" t="str">
            <v>WEEKDAY</v>
          </cell>
          <cell r="C3497">
            <v>2364</v>
          </cell>
          <cell r="D3497">
            <v>804290</v>
          </cell>
          <cell r="E3497" t="str">
            <v>SCHAFER RD &amp; GADING RD</v>
          </cell>
          <cell r="F3497">
            <v>7</v>
          </cell>
          <cell r="G3497">
            <v>6</v>
          </cell>
          <cell r="H3497">
            <v>13</v>
          </cell>
          <cell r="I3497">
            <v>37.640922000000003</v>
          </cell>
          <cell r="J3497">
            <v>-122.080895</v>
          </cell>
          <cell r="K3497" t="str">
            <v>HAYWARD</v>
          </cell>
          <cell r="L3497" t="str">
            <v>ALAMEDA</v>
          </cell>
          <cell r="M3497">
            <v>4</v>
          </cell>
        </row>
        <row r="3498">
          <cell r="A3498">
            <v>59981</v>
          </cell>
          <cell r="B3498" t="str">
            <v>WEEKDAY</v>
          </cell>
          <cell r="C3498">
            <v>2434</v>
          </cell>
          <cell r="D3498">
            <v>804300</v>
          </cell>
          <cell r="E3498" t="str">
            <v>SCHAFER RD &amp; GADING RD</v>
          </cell>
          <cell r="F3498">
            <v>6</v>
          </cell>
          <cell r="G3498">
            <v>6</v>
          </cell>
          <cell r="H3498">
            <v>12</v>
          </cell>
          <cell r="I3498">
            <v>37.640811999999997</v>
          </cell>
          <cell r="J3498">
            <v>-122.080789</v>
          </cell>
          <cell r="K3498" t="str">
            <v>HAYWARD</v>
          </cell>
          <cell r="L3498" t="str">
            <v>ALAMEDA</v>
          </cell>
          <cell r="M3498">
            <v>4</v>
          </cell>
        </row>
        <row r="3499">
          <cell r="A3499">
            <v>53595</v>
          </cell>
          <cell r="B3499" t="str">
            <v>WEEKDAY</v>
          </cell>
          <cell r="C3499">
            <v>2800</v>
          </cell>
          <cell r="D3499">
            <v>804310</v>
          </cell>
          <cell r="E3499" t="str">
            <v>SCHAFER RD &amp; SUNVALE CT</v>
          </cell>
          <cell r="F3499">
            <v>4</v>
          </cell>
          <cell r="G3499">
            <v>5</v>
          </cell>
          <cell r="H3499">
            <v>9</v>
          </cell>
          <cell r="I3499">
            <v>37.640991</v>
          </cell>
          <cell r="J3499">
            <v>-122.077096</v>
          </cell>
          <cell r="K3499" t="str">
            <v>HAYWARD</v>
          </cell>
          <cell r="L3499" t="str">
            <v>ALAMEDA</v>
          </cell>
          <cell r="M3499">
            <v>4</v>
          </cell>
        </row>
        <row r="3500">
          <cell r="A3500">
            <v>59982</v>
          </cell>
          <cell r="B3500" t="str">
            <v>WEEKDAY</v>
          </cell>
          <cell r="C3500">
            <v>2864</v>
          </cell>
          <cell r="D3500">
            <v>804320</v>
          </cell>
          <cell r="E3500" t="str">
            <v>SCHAFER RD &amp; TYRRELL AV</v>
          </cell>
          <cell r="F3500">
            <v>6</v>
          </cell>
          <cell r="G3500">
            <v>3</v>
          </cell>
          <cell r="H3500">
            <v>8</v>
          </cell>
          <cell r="I3500">
            <v>37.640878000000001</v>
          </cell>
          <cell r="J3500">
            <v>-122.07678799999999</v>
          </cell>
          <cell r="K3500" t="str">
            <v>HAYWARD</v>
          </cell>
          <cell r="L3500" t="str">
            <v>ALAMEDA</v>
          </cell>
          <cell r="M3500">
            <v>4</v>
          </cell>
        </row>
        <row r="3501">
          <cell r="A3501">
            <v>54356</v>
          </cell>
          <cell r="B3501" t="str">
            <v>WEEKDAY</v>
          </cell>
          <cell r="C3501">
            <v>3883</v>
          </cell>
          <cell r="D3501">
            <v>804330</v>
          </cell>
          <cell r="E3501" t="str">
            <v>SILVA AV &amp; JACKSON ST</v>
          </cell>
          <cell r="F3501">
            <v>1</v>
          </cell>
          <cell r="G3501">
            <v>2</v>
          </cell>
          <cell r="H3501">
            <v>3</v>
          </cell>
          <cell r="I3501">
            <v>37.664293999999998</v>
          </cell>
          <cell r="J3501">
            <v>-122.0826</v>
          </cell>
          <cell r="K3501" t="str">
            <v>HAYWARD</v>
          </cell>
          <cell r="L3501" t="str">
            <v>ALAMEDA</v>
          </cell>
          <cell r="M3501">
            <v>4</v>
          </cell>
        </row>
        <row r="3502">
          <cell r="A3502">
            <v>57340</v>
          </cell>
          <cell r="B3502" t="str">
            <v>WEEKDAY</v>
          </cell>
          <cell r="C3502">
            <v>4342</v>
          </cell>
          <cell r="D3502">
            <v>804340</v>
          </cell>
          <cell r="E3502" t="str">
            <v>SILVA AV &amp; LEIGHTON ST</v>
          </cell>
          <cell r="F3502">
            <v>1</v>
          </cell>
          <cell r="G3502">
            <v>1</v>
          </cell>
          <cell r="H3502">
            <v>1</v>
          </cell>
          <cell r="I3502">
            <v>37.662609000000003</v>
          </cell>
          <cell r="J3502">
            <v>-122.08149299999999</v>
          </cell>
          <cell r="K3502" t="str">
            <v>HAYWARD</v>
          </cell>
          <cell r="L3502" t="str">
            <v>ALAMEDA</v>
          </cell>
          <cell r="M3502">
            <v>4</v>
          </cell>
        </row>
        <row r="3503">
          <cell r="A3503">
            <v>50210</v>
          </cell>
          <cell r="B3503" t="str">
            <v>WEEKDAY</v>
          </cell>
          <cell r="C3503">
            <v>3591</v>
          </cell>
          <cell r="D3503">
            <v>804350</v>
          </cell>
          <cell r="E3503" t="str">
            <v>SILVA AV &amp; THOMAS AV</v>
          </cell>
          <cell r="F3503">
            <v>3</v>
          </cell>
          <cell r="G3503">
            <v>1</v>
          </cell>
          <cell r="H3503">
            <v>4</v>
          </cell>
          <cell r="I3503">
            <v>37.662086000000002</v>
          </cell>
          <cell r="J3503">
            <v>-122.08120700000001</v>
          </cell>
          <cell r="K3503" t="str">
            <v>HAYWARD</v>
          </cell>
          <cell r="L3503" t="str">
            <v>ALAMEDA</v>
          </cell>
          <cell r="M3503">
            <v>4</v>
          </cell>
        </row>
        <row r="3504">
          <cell r="A3504">
            <v>55116</v>
          </cell>
          <cell r="B3504" t="str">
            <v>WEEKDAY</v>
          </cell>
          <cell r="C3504">
            <v>330</v>
          </cell>
          <cell r="D3504">
            <v>804550</v>
          </cell>
          <cell r="E3504" t="str">
            <v>SOUTH HAYWARD BART</v>
          </cell>
          <cell r="F3504">
            <v>82</v>
          </cell>
          <cell r="G3504">
            <v>57</v>
          </cell>
          <cell r="H3504">
            <v>139</v>
          </cell>
          <cell r="I3504">
            <v>37.634732999999997</v>
          </cell>
          <cell r="J3504">
            <v>-122.056917</v>
          </cell>
          <cell r="K3504" t="str">
            <v>HAYWARD</v>
          </cell>
          <cell r="L3504" t="str">
            <v>ALAMEDA</v>
          </cell>
          <cell r="M3504">
            <v>4</v>
          </cell>
        </row>
        <row r="3505">
          <cell r="A3505">
            <v>55404</v>
          </cell>
          <cell r="B3505" t="str">
            <v>WEEKDAY</v>
          </cell>
          <cell r="C3505">
            <v>894</v>
          </cell>
          <cell r="D3505">
            <v>804560</v>
          </cell>
          <cell r="E3505" t="str">
            <v>SOUTH HAYWARD BART</v>
          </cell>
          <cell r="F3505">
            <v>21</v>
          </cell>
          <cell r="G3505">
            <v>28</v>
          </cell>
          <cell r="H3505">
            <v>49</v>
          </cell>
          <cell r="I3505">
            <v>37.634624000000002</v>
          </cell>
          <cell r="J3505">
            <v>-122.056827</v>
          </cell>
          <cell r="K3505" t="str">
            <v>HAYWARD</v>
          </cell>
          <cell r="L3505" t="str">
            <v>ALAMEDA</v>
          </cell>
          <cell r="M3505">
            <v>4</v>
          </cell>
        </row>
        <row r="3506">
          <cell r="A3506">
            <v>56677</v>
          </cell>
          <cell r="B3506" t="str">
            <v>WEEKDAY</v>
          </cell>
          <cell r="C3506">
            <v>781</v>
          </cell>
          <cell r="D3506">
            <v>804570</v>
          </cell>
          <cell r="E3506" t="str">
            <v>SOUTH HAYWARD BART</v>
          </cell>
          <cell r="F3506">
            <v>28</v>
          </cell>
          <cell r="G3506">
            <v>29</v>
          </cell>
          <cell r="H3506">
            <v>57</v>
          </cell>
          <cell r="I3506">
            <v>37.634453000000001</v>
          </cell>
          <cell r="J3506">
            <v>-122.056704</v>
          </cell>
          <cell r="K3506" t="str">
            <v>HAYWARD</v>
          </cell>
          <cell r="L3506" t="str">
            <v>ALAMEDA</v>
          </cell>
          <cell r="M3506">
            <v>4</v>
          </cell>
        </row>
        <row r="3507">
          <cell r="A3507">
            <v>52345</v>
          </cell>
          <cell r="B3507" t="str">
            <v>WEEKDAY</v>
          </cell>
          <cell r="C3507">
            <v>418</v>
          </cell>
          <cell r="D3507">
            <v>804580</v>
          </cell>
          <cell r="E3507" t="str">
            <v>SOUTH HAYWARD BART</v>
          </cell>
          <cell r="F3507">
            <v>50</v>
          </cell>
          <cell r="G3507">
            <v>65</v>
          </cell>
          <cell r="H3507">
            <v>115</v>
          </cell>
          <cell r="I3507">
            <v>37.634870999999997</v>
          </cell>
          <cell r="J3507">
            <v>-122.056687</v>
          </cell>
          <cell r="K3507" t="str">
            <v>HAYWARD</v>
          </cell>
          <cell r="L3507" t="str">
            <v>ALAMEDA</v>
          </cell>
          <cell r="M3507">
            <v>4</v>
          </cell>
        </row>
        <row r="3508">
          <cell r="A3508">
            <v>57400</v>
          </cell>
          <cell r="B3508" t="str">
            <v>WEEKDAY</v>
          </cell>
          <cell r="C3508">
            <v>177</v>
          </cell>
          <cell r="D3508">
            <v>804590</v>
          </cell>
          <cell r="E3508" t="str">
            <v>SOUTH HAYWARD BART</v>
          </cell>
          <cell r="F3508">
            <v>107</v>
          </cell>
          <cell r="G3508">
            <v>133</v>
          </cell>
          <cell r="H3508">
            <v>240</v>
          </cell>
          <cell r="I3508">
            <v>37.634709000000001</v>
          </cell>
          <cell r="J3508">
            <v>-122.056938</v>
          </cell>
          <cell r="K3508" t="str">
            <v>HAYWARD</v>
          </cell>
          <cell r="L3508" t="str">
            <v>ALAMEDA</v>
          </cell>
          <cell r="M3508">
            <v>4</v>
          </cell>
        </row>
        <row r="3509">
          <cell r="A3509">
            <v>54215</v>
          </cell>
          <cell r="B3509" t="str">
            <v>WEEKDAY</v>
          </cell>
          <cell r="C3509">
            <v>3789</v>
          </cell>
          <cell r="D3509">
            <v>804700</v>
          </cell>
          <cell r="E3509" t="str">
            <v>STRATFORD RD &amp; CANTEBURY LN</v>
          </cell>
          <cell r="F3509">
            <v>1</v>
          </cell>
          <cell r="G3509">
            <v>2</v>
          </cell>
          <cell r="H3509">
            <v>3</v>
          </cell>
          <cell r="I3509">
            <v>37.619588</v>
          </cell>
          <cell r="J3509">
            <v>-122.07015699999999</v>
          </cell>
          <cell r="K3509" t="str">
            <v>HAYWARD</v>
          </cell>
          <cell r="L3509" t="str">
            <v>ALAMEDA</v>
          </cell>
          <cell r="M3509">
            <v>4</v>
          </cell>
        </row>
        <row r="3510">
          <cell r="A3510">
            <v>50320</v>
          </cell>
          <cell r="B3510" t="str">
            <v>WEEKDAY</v>
          </cell>
          <cell r="C3510">
            <v>2954</v>
          </cell>
          <cell r="D3510">
            <v>804710</v>
          </cell>
          <cell r="E3510" t="str">
            <v>STRATFORD RD &amp; PACHECO WAY</v>
          </cell>
          <cell r="F3510">
            <v>5</v>
          </cell>
          <cell r="G3510">
            <v>2</v>
          </cell>
          <cell r="H3510">
            <v>8</v>
          </cell>
          <cell r="I3510">
            <v>37.618051000000001</v>
          </cell>
          <cell r="J3510">
            <v>-122.06995999999999</v>
          </cell>
          <cell r="K3510" t="str">
            <v>HAYWARD</v>
          </cell>
          <cell r="L3510" t="str">
            <v>ALAMEDA</v>
          </cell>
          <cell r="M3510">
            <v>4</v>
          </cell>
        </row>
        <row r="3511">
          <cell r="A3511">
            <v>50223</v>
          </cell>
          <cell r="B3511" t="str">
            <v>WEEKDAY</v>
          </cell>
          <cell r="C3511">
            <v>3194</v>
          </cell>
          <cell r="D3511">
            <v>804720</v>
          </cell>
          <cell r="E3511" t="str">
            <v>STRATFORD RD &amp; WELFORD LN</v>
          </cell>
          <cell r="F3511">
            <v>3</v>
          </cell>
          <cell r="G3511">
            <v>3</v>
          </cell>
          <cell r="H3511">
            <v>6</v>
          </cell>
          <cell r="I3511">
            <v>37.618842000000001</v>
          </cell>
          <cell r="J3511">
            <v>-122.07020799999999</v>
          </cell>
          <cell r="K3511" t="str">
            <v>HAYWARD</v>
          </cell>
          <cell r="L3511" t="str">
            <v>ALAMEDA</v>
          </cell>
          <cell r="M3511">
            <v>4</v>
          </cell>
        </row>
        <row r="3512">
          <cell r="A3512">
            <v>51020</v>
          </cell>
          <cell r="B3512" t="str">
            <v>WEEKDAY</v>
          </cell>
          <cell r="C3512">
            <v>4738</v>
          </cell>
          <cell r="D3512">
            <v>804730</v>
          </cell>
          <cell r="E3512" t="str">
            <v>SYCAMORE AV &amp; SILVA AV</v>
          </cell>
          <cell r="F3512">
            <v>0</v>
          </cell>
          <cell r="G3512">
            <v>0</v>
          </cell>
          <cell r="H3512">
            <v>0</v>
          </cell>
          <cell r="I3512">
            <v>37.661484999999999</v>
          </cell>
          <cell r="J3512">
            <v>-122.080473</v>
          </cell>
          <cell r="K3512" t="str">
            <v>HAYWARD</v>
          </cell>
          <cell r="L3512" t="str">
            <v>ALAMEDA</v>
          </cell>
          <cell r="M3512">
            <v>4</v>
          </cell>
        </row>
        <row r="3513">
          <cell r="A3513">
            <v>51030</v>
          </cell>
          <cell r="B3513" t="str">
            <v>WEEKDAY</v>
          </cell>
          <cell r="C3513">
            <v>4273</v>
          </cell>
          <cell r="D3513">
            <v>804760</v>
          </cell>
          <cell r="E3513" t="str">
            <v>TAMPA AV &amp; SUMATRA ST</v>
          </cell>
          <cell r="F3513">
            <v>1</v>
          </cell>
          <cell r="G3513">
            <v>1</v>
          </cell>
          <cell r="H3513">
            <v>2</v>
          </cell>
          <cell r="I3513">
            <v>37.627851</v>
          </cell>
          <cell r="J3513">
            <v>-122.075613</v>
          </cell>
          <cell r="K3513" t="str">
            <v>HAYWARD</v>
          </cell>
          <cell r="L3513" t="str">
            <v>ALAMEDA</v>
          </cell>
          <cell r="M3513">
            <v>4</v>
          </cell>
        </row>
        <row r="3514">
          <cell r="A3514">
            <v>54651</v>
          </cell>
          <cell r="B3514" t="str">
            <v>WEEKDAY</v>
          </cell>
          <cell r="C3514">
            <v>4120</v>
          </cell>
          <cell r="D3514">
            <v>804770</v>
          </cell>
          <cell r="E3514" t="str">
            <v>TAMPA AV &amp; SUMATRA ST</v>
          </cell>
          <cell r="F3514">
            <v>1</v>
          </cell>
          <cell r="G3514">
            <v>1</v>
          </cell>
          <cell r="H3514">
            <v>2</v>
          </cell>
          <cell r="I3514">
            <v>37.627482000000001</v>
          </cell>
          <cell r="J3514">
            <v>-122.07543200000001</v>
          </cell>
          <cell r="K3514" t="str">
            <v>HAYWARD</v>
          </cell>
          <cell r="L3514" t="str">
            <v>ALAMEDA</v>
          </cell>
          <cell r="M3514">
            <v>4</v>
          </cell>
        </row>
        <row r="3515">
          <cell r="A3515">
            <v>57866</v>
          </cell>
          <cell r="B3515" t="str">
            <v>WEEKDAY</v>
          </cell>
          <cell r="C3515">
            <v>2820</v>
          </cell>
          <cell r="D3515">
            <v>804780</v>
          </cell>
          <cell r="E3515" t="str">
            <v>TAMPA AV &amp; W TENNYSON RD</v>
          </cell>
          <cell r="F3515">
            <v>5</v>
          </cell>
          <cell r="G3515">
            <v>4</v>
          </cell>
          <cell r="H3515">
            <v>9</v>
          </cell>
          <cell r="I3515">
            <v>37.630794000000002</v>
          </cell>
          <cell r="J3515">
            <v>-122.075878</v>
          </cell>
          <cell r="K3515" t="str">
            <v>HAYWARD</v>
          </cell>
          <cell r="L3515" t="str">
            <v>ALAMEDA</v>
          </cell>
          <cell r="M3515">
            <v>4</v>
          </cell>
        </row>
        <row r="3516">
          <cell r="A3516">
            <v>59986</v>
          </cell>
          <cell r="B3516" t="str">
            <v>WEEKDAY</v>
          </cell>
          <cell r="C3516">
            <v>3032</v>
          </cell>
          <cell r="D3516">
            <v>804790</v>
          </cell>
          <cell r="E3516" t="str">
            <v>TENNYSON RD &amp; LEIDIG CT</v>
          </cell>
          <cell r="F3516">
            <v>5</v>
          </cell>
          <cell r="G3516">
            <v>2</v>
          </cell>
          <cell r="H3516">
            <v>7</v>
          </cell>
          <cell r="I3516">
            <v>37.634472000000002</v>
          </cell>
          <cell r="J3516">
            <v>-122.06321</v>
          </cell>
          <cell r="K3516" t="str">
            <v>HAYWARD</v>
          </cell>
          <cell r="L3516" t="str">
            <v>ALAMEDA</v>
          </cell>
          <cell r="M3516">
            <v>4</v>
          </cell>
        </row>
        <row r="3517">
          <cell r="A3517">
            <v>53991</v>
          </cell>
          <cell r="B3517" t="str">
            <v>WEEKDAY</v>
          </cell>
          <cell r="C3517">
            <v>4780</v>
          </cell>
          <cell r="D3517">
            <v>804800</v>
          </cell>
          <cell r="E3517" t="str">
            <v>TENNYSON RD &amp; OHARRAN DR</v>
          </cell>
          <cell r="F3517">
            <v>0</v>
          </cell>
          <cell r="G3517">
            <v>0</v>
          </cell>
          <cell r="H3517">
            <v>0</v>
          </cell>
          <cell r="I3517">
            <v>37.635145000000001</v>
          </cell>
          <cell r="J3517">
            <v>-122.060608</v>
          </cell>
          <cell r="K3517" t="str">
            <v>HAYWARD</v>
          </cell>
          <cell r="L3517" t="str">
            <v>ALAMEDA</v>
          </cell>
          <cell r="M3517">
            <v>4</v>
          </cell>
        </row>
        <row r="3518">
          <cell r="A3518">
            <v>54988</v>
          </cell>
          <cell r="B3518" t="str">
            <v>WEEKDAY</v>
          </cell>
          <cell r="C3518">
            <v>446</v>
          </cell>
          <cell r="D3518">
            <v>804810</v>
          </cell>
          <cell r="E3518" t="str">
            <v>TENNYSON RD &amp; WHITMAN ST</v>
          </cell>
          <cell r="F3518">
            <v>79</v>
          </cell>
          <cell r="G3518">
            <v>28</v>
          </cell>
          <cell r="H3518">
            <v>107</v>
          </cell>
          <cell r="I3518">
            <v>37.635311000000002</v>
          </cell>
          <cell r="J3518">
            <v>-122.061194</v>
          </cell>
          <cell r="K3518" t="str">
            <v>HAYWARD</v>
          </cell>
          <cell r="L3518" t="str">
            <v>ALAMEDA</v>
          </cell>
          <cell r="M3518">
            <v>4</v>
          </cell>
        </row>
        <row r="3519">
          <cell r="A3519">
            <v>54652</v>
          </cell>
          <cell r="B3519" t="str">
            <v>WEEKDAY</v>
          </cell>
          <cell r="C3519">
            <v>4389</v>
          </cell>
          <cell r="D3519">
            <v>804880</v>
          </cell>
          <cell r="E3519" t="str">
            <v>UNDERWOOD AV &amp; CASCADE ST</v>
          </cell>
          <cell r="F3519">
            <v>0</v>
          </cell>
          <cell r="G3519">
            <v>1</v>
          </cell>
          <cell r="H3519">
            <v>1</v>
          </cell>
          <cell r="I3519">
            <v>37.641638</v>
          </cell>
          <cell r="J3519">
            <v>-122.08354799999999</v>
          </cell>
          <cell r="K3519" t="str">
            <v>HAYWARD</v>
          </cell>
          <cell r="L3519" t="str">
            <v>ALAMEDA</v>
          </cell>
          <cell r="M3519">
            <v>4</v>
          </cell>
        </row>
        <row r="3520">
          <cell r="A3520">
            <v>53992</v>
          </cell>
          <cell r="B3520" t="str">
            <v>WEEKDAY</v>
          </cell>
          <cell r="C3520">
            <v>4361</v>
          </cell>
          <cell r="D3520">
            <v>804890</v>
          </cell>
          <cell r="E3520" t="str">
            <v>UNDERWOOD AV &amp; CASCADE ST</v>
          </cell>
          <cell r="F3520">
            <v>1</v>
          </cell>
          <cell r="G3520">
            <v>0</v>
          </cell>
          <cell r="H3520">
            <v>1</v>
          </cell>
          <cell r="I3520">
            <v>37.641314999999999</v>
          </cell>
          <cell r="J3520">
            <v>-122.083416</v>
          </cell>
          <cell r="K3520" t="str">
            <v>HAYWARD</v>
          </cell>
          <cell r="L3520" t="str">
            <v>ALAMEDA</v>
          </cell>
          <cell r="M3520">
            <v>4</v>
          </cell>
        </row>
        <row r="3521">
          <cell r="A3521">
            <v>53996</v>
          </cell>
          <cell r="B3521" t="str">
            <v>WEEKDAY</v>
          </cell>
          <cell r="C3521">
            <v>2700</v>
          </cell>
          <cell r="D3521">
            <v>804900</v>
          </cell>
          <cell r="E3521" t="str">
            <v>UNDERWOOD AV &amp; INGLEWOOD ST</v>
          </cell>
          <cell r="F3521">
            <v>2</v>
          </cell>
          <cell r="G3521">
            <v>8</v>
          </cell>
          <cell r="H3521">
            <v>10</v>
          </cell>
          <cell r="I3521">
            <v>37.639699</v>
          </cell>
          <cell r="J3521">
            <v>-122.083552</v>
          </cell>
          <cell r="K3521" t="str">
            <v>HAYWARD</v>
          </cell>
          <cell r="L3521" t="str">
            <v>ALAMEDA</v>
          </cell>
          <cell r="M3521">
            <v>4</v>
          </cell>
        </row>
        <row r="3522">
          <cell r="A3522">
            <v>53935</v>
          </cell>
          <cell r="B3522" t="str">
            <v>WEEKDAY</v>
          </cell>
          <cell r="C3522">
            <v>2833</v>
          </cell>
          <cell r="D3522">
            <v>804910</v>
          </cell>
          <cell r="E3522" t="str">
            <v>UNDERWOOD AV &amp; INGLEWOOD ST</v>
          </cell>
          <cell r="F3522">
            <v>6</v>
          </cell>
          <cell r="G3522">
            <v>3</v>
          </cell>
          <cell r="H3522">
            <v>9</v>
          </cell>
          <cell r="I3522">
            <v>37.639434999999999</v>
          </cell>
          <cell r="J3522">
            <v>-122.083439</v>
          </cell>
          <cell r="K3522" t="str">
            <v>HAYWARD</v>
          </cell>
          <cell r="L3522" t="str">
            <v>ALAMEDA</v>
          </cell>
          <cell r="M3522">
            <v>4</v>
          </cell>
        </row>
        <row r="3523">
          <cell r="A3523">
            <v>58874</v>
          </cell>
          <cell r="B3523" t="str">
            <v>WEEKDAY</v>
          </cell>
          <cell r="C3523">
            <v>1762</v>
          </cell>
          <cell r="D3523">
            <v>804930</v>
          </cell>
          <cell r="E3523" t="str">
            <v>W A ST &amp; HESPERIAN BLVD</v>
          </cell>
          <cell r="F3523">
            <v>13</v>
          </cell>
          <cell r="G3523">
            <v>8</v>
          </cell>
          <cell r="H3523">
            <v>21</v>
          </cell>
          <cell r="I3523">
            <v>37.665672000000001</v>
          </cell>
          <cell r="J3523">
            <v>-122.11708</v>
          </cell>
          <cell r="K3523" t="str">
            <v>HAYWARD</v>
          </cell>
          <cell r="L3523" t="str">
            <v>ALAMEDA</v>
          </cell>
          <cell r="M3523">
            <v>4</v>
          </cell>
        </row>
        <row r="3524">
          <cell r="A3524">
            <v>53363</v>
          </cell>
          <cell r="B3524" t="str">
            <v>WEEKDAY</v>
          </cell>
          <cell r="C3524">
            <v>3454</v>
          </cell>
          <cell r="D3524">
            <v>804940</v>
          </cell>
          <cell r="E3524" t="str">
            <v>W A ST &amp; ROYAL AV</v>
          </cell>
          <cell r="F3524">
            <v>4</v>
          </cell>
          <cell r="G3524">
            <v>1</v>
          </cell>
          <cell r="H3524">
            <v>5</v>
          </cell>
          <cell r="I3524">
            <v>37.665895999999996</v>
          </cell>
          <cell r="J3524">
            <v>-122.112832</v>
          </cell>
          <cell r="K3524" t="str">
            <v>HAYWARD</v>
          </cell>
          <cell r="L3524" t="str">
            <v>ALAMEDA</v>
          </cell>
          <cell r="M3524">
            <v>4</v>
          </cell>
        </row>
        <row r="3525">
          <cell r="A3525">
            <v>53357</v>
          </cell>
          <cell r="B3525" t="str">
            <v>WEEKDAY</v>
          </cell>
          <cell r="C3525">
            <v>2158</v>
          </cell>
          <cell r="D3525">
            <v>804950</v>
          </cell>
          <cell r="E3525" t="str">
            <v>W A ST &amp; VICTORY DR</v>
          </cell>
          <cell r="F3525">
            <v>12</v>
          </cell>
          <cell r="G3525">
            <v>3</v>
          </cell>
          <cell r="H3525">
            <v>15</v>
          </cell>
          <cell r="I3525">
            <v>37.666032000000001</v>
          </cell>
          <cell r="J3525">
            <v>-122.110557</v>
          </cell>
          <cell r="K3525" t="str">
            <v>HAYWARD</v>
          </cell>
          <cell r="L3525" t="str">
            <v>ALAMEDA</v>
          </cell>
          <cell r="M3525">
            <v>4</v>
          </cell>
        </row>
        <row r="3526">
          <cell r="A3526">
            <v>51002</v>
          </cell>
          <cell r="B3526" t="str">
            <v>WEEKDAY</v>
          </cell>
          <cell r="C3526">
            <v>2900</v>
          </cell>
          <cell r="D3526">
            <v>804990</v>
          </cell>
          <cell r="E3526" t="str">
            <v>W TENNYSON RD &amp; BALDWIN ST</v>
          </cell>
          <cell r="F3526">
            <v>6</v>
          </cell>
          <cell r="G3526">
            <v>3</v>
          </cell>
          <cell r="H3526">
            <v>8</v>
          </cell>
          <cell r="I3526">
            <v>37.632772000000003</v>
          </cell>
          <cell r="J3526">
            <v>-122.06704000000001</v>
          </cell>
          <cell r="K3526" t="str">
            <v>HAYWARD</v>
          </cell>
          <cell r="L3526" t="str">
            <v>ALAMEDA</v>
          </cell>
          <cell r="M3526">
            <v>4</v>
          </cell>
        </row>
        <row r="3527">
          <cell r="A3527">
            <v>51090</v>
          </cell>
          <cell r="B3527" t="str">
            <v>WEEKDAY</v>
          </cell>
          <cell r="C3527">
            <v>1901</v>
          </cell>
          <cell r="D3527">
            <v>805000</v>
          </cell>
          <cell r="E3527" t="str">
            <v>W TENNYSON RD &amp; BALDWIN ST</v>
          </cell>
          <cell r="F3527">
            <v>3</v>
          </cell>
          <cell r="G3527">
            <v>16</v>
          </cell>
          <cell r="H3527">
            <v>19</v>
          </cell>
          <cell r="I3527">
            <v>37.632601999999999</v>
          </cell>
          <cell r="J3527">
            <v>-122.066767</v>
          </cell>
          <cell r="K3527" t="str">
            <v>HAYWARD</v>
          </cell>
          <cell r="L3527" t="str">
            <v>ALAMEDA</v>
          </cell>
          <cell r="M3527">
            <v>4</v>
          </cell>
        </row>
        <row r="3528">
          <cell r="A3528">
            <v>58458</v>
          </cell>
          <cell r="B3528" t="str">
            <v>WEEKDAY</v>
          </cell>
          <cell r="C3528">
            <v>1781</v>
          </cell>
          <cell r="D3528">
            <v>805030</v>
          </cell>
          <cell r="E3528" t="str">
            <v>W TENNYSON RD &amp; DICKENS AV</v>
          </cell>
          <cell r="F3528">
            <v>8</v>
          </cell>
          <cell r="G3528">
            <v>13</v>
          </cell>
          <cell r="H3528">
            <v>21</v>
          </cell>
          <cell r="I3528">
            <v>37.631210000000003</v>
          </cell>
          <cell r="J3528">
            <v>-122.07379299999999</v>
          </cell>
          <cell r="K3528" t="str">
            <v>HAYWARD</v>
          </cell>
          <cell r="L3528" t="str">
            <v>ALAMEDA</v>
          </cell>
          <cell r="M3528">
            <v>4</v>
          </cell>
        </row>
        <row r="3529">
          <cell r="A3529">
            <v>59119</v>
          </cell>
          <cell r="B3529" t="str">
            <v>WEEKDAY</v>
          </cell>
          <cell r="C3529">
            <v>1232</v>
          </cell>
          <cell r="D3529">
            <v>805040</v>
          </cell>
          <cell r="E3529" t="str">
            <v>W TENNYSON RD &amp; DICKENS AV</v>
          </cell>
          <cell r="F3529">
            <v>17</v>
          </cell>
          <cell r="G3529">
            <v>18</v>
          </cell>
          <cell r="H3529">
            <v>35</v>
          </cell>
          <cell r="I3529">
            <v>37.631411999999997</v>
          </cell>
          <cell r="J3529">
            <v>-122.074223</v>
          </cell>
          <cell r="K3529" t="str">
            <v>HAYWARD</v>
          </cell>
          <cell r="L3529" t="str">
            <v>ALAMEDA</v>
          </cell>
          <cell r="M3529">
            <v>4</v>
          </cell>
        </row>
        <row r="3530">
          <cell r="A3530">
            <v>57676</v>
          </cell>
          <cell r="B3530" t="str">
            <v>WEEKDAY</v>
          </cell>
          <cell r="C3530">
            <v>1049</v>
          </cell>
          <cell r="D3530">
            <v>805070</v>
          </cell>
          <cell r="E3530" t="str">
            <v>W TENNYSON RD &amp; HUNTWOOD AV</v>
          </cell>
          <cell r="F3530">
            <v>34</v>
          </cell>
          <cell r="G3530">
            <v>7</v>
          </cell>
          <cell r="H3530">
            <v>42</v>
          </cell>
          <cell r="I3530">
            <v>37.633512000000003</v>
          </cell>
          <cell r="J3530">
            <v>-122.06535599999999</v>
          </cell>
          <cell r="K3530" t="str">
            <v>HAYWARD</v>
          </cell>
          <cell r="L3530" t="str">
            <v>ALAMEDA</v>
          </cell>
          <cell r="M3530">
            <v>4</v>
          </cell>
        </row>
        <row r="3531">
          <cell r="A3531">
            <v>55672</v>
          </cell>
          <cell r="B3531" t="str">
            <v>WEEKDAY</v>
          </cell>
          <cell r="C3531">
            <v>1444</v>
          </cell>
          <cell r="D3531">
            <v>805080</v>
          </cell>
          <cell r="E3531" t="str">
            <v>W TENNYSON RD &amp; LUSTIG CT</v>
          </cell>
          <cell r="F3531">
            <v>8</v>
          </cell>
          <cell r="G3531">
            <v>21</v>
          </cell>
          <cell r="H3531">
            <v>29</v>
          </cell>
          <cell r="I3531">
            <v>37.633789</v>
          </cell>
          <cell r="J3531">
            <v>-122.06413999999999</v>
          </cell>
          <cell r="K3531" t="str">
            <v>HAYWARD</v>
          </cell>
          <cell r="L3531" t="str">
            <v>ALAMEDA</v>
          </cell>
          <cell r="M3531">
            <v>4</v>
          </cell>
        </row>
        <row r="3532">
          <cell r="A3532">
            <v>56645</v>
          </cell>
          <cell r="B3532" t="str">
            <v>WEEKDAY</v>
          </cell>
          <cell r="C3532">
            <v>697</v>
          </cell>
          <cell r="D3532">
            <v>805090</v>
          </cell>
          <cell r="E3532" t="str">
            <v>W TENNYSON RD &amp; POMPANO AV</v>
          </cell>
          <cell r="F3532">
            <v>42</v>
          </cell>
          <cell r="G3532">
            <v>23</v>
          </cell>
          <cell r="H3532">
            <v>65</v>
          </cell>
          <cell r="I3532">
            <v>37.631478000000001</v>
          </cell>
          <cell r="J3532">
            <v>-122.077838</v>
          </cell>
          <cell r="K3532" t="str">
            <v>HAYWARD</v>
          </cell>
          <cell r="L3532" t="str">
            <v>ALAMEDA</v>
          </cell>
          <cell r="M3532">
            <v>4</v>
          </cell>
        </row>
        <row r="3533">
          <cell r="A3533">
            <v>56651</v>
          </cell>
          <cell r="B3533" t="str">
            <v>WEEKDAY</v>
          </cell>
          <cell r="C3533">
            <v>522</v>
          </cell>
          <cell r="D3533">
            <v>805100</v>
          </cell>
          <cell r="E3533" t="str">
            <v>W TENNYSON RD &amp; POMPANO AV</v>
          </cell>
          <cell r="F3533">
            <v>38</v>
          </cell>
          <cell r="G3533">
            <v>54</v>
          </cell>
          <cell r="H3533">
            <v>92</v>
          </cell>
          <cell r="I3533">
            <v>37.631217999999997</v>
          </cell>
          <cell r="J3533">
            <v>-122.07723900000001</v>
          </cell>
          <cell r="K3533" t="str">
            <v>HAYWARD</v>
          </cell>
          <cell r="L3533" t="str">
            <v>ALAMEDA</v>
          </cell>
          <cell r="M3533">
            <v>4</v>
          </cell>
        </row>
        <row r="3534">
          <cell r="A3534">
            <v>56595</v>
          </cell>
          <cell r="B3534" t="str">
            <v>WEEKDAY</v>
          </cell>
          <cell r="C3534">
            <v>2227</v>
          </cell>
          <cell r="D3534">
            <v>805130</v>
          </cell>
          <cell r="E3534" t="str">
            <v>W TENNYSON RD &amp; RUUS RD</v>
          </cell>
          <cell r="F3534">
            <v>7</v>
          </cell>
          <cell r="G3534">
            <v>8</v>
          </cell>
          <cell r="H3534">
            <v>14</v>
          </cell>
          <cell r="I3534">
            <v>37.631787000000003</v>
          </cell>
          <cell r="J3534">
            <v>-122.069588</v>
          </cell>
          <cell r="K3534" t="str">
            <v>HAYWARD</v>
          </cell>
          <cell r="L3534" t="str">
            <v>ALAMEDA</v>
          </cell>
          <cell r="M3534">
            <v>4</v>
          </cell>
        </row>
        <row r="3535">
          <cell r="A3535">
            <v>57002</v>
          </cell>
          <cell r="B3535" t="str">
            <v>WEEKDAY</v>
          </cell>
          <cell r="C3535">
            <v>2014</v>
          </cell>
          <cell r="D3535">
            <v>805140</v>
          </cell>
          <cell r="E3535" t="str">
            <v>W TENNYSON RD &amp; RUUS RD</v>
          </cell>
          <cell r="F3535">
            <v>5</v>
          </cell>
          <cell r="G3535">
            <v>12</v>
          </cell>
          <cell r="H3535">
            <v>17</v>
          </cell>
          <cell r="I3535">
            <v>37.631796999999999</v>
          </cell>
          <cell r="J3535">
            <v>-122.068566</v>
          </cell>
          <cell r="K3535" t="str">
            <v>HAYWARD</v>
          </cell>
          <cell r="L3535" t="str">
            <v>ALAMEDA</v>
          </cell>
          <cell r="M3535">
            <v>4</v>
          </cell>
        </row>
        <row r="3536">
          <cell r="A3536">
            <v>55199</v>
          </cell>
          <cell r="B3536" t="str">
            <v>WEEKDAY</v>
          </cell>
          <cell r="C3536">
            <v>1028</v>
          </cell>
          <cell r="D3536">
            <v>805150</v>
          </cell>
          <cell r="E3536" t="str">
            <v>W WINTON AV &amp; AMADOR ST</v>
          </cell>
          <cell r="F3536">
            <v>16</v>
          </cell>
          <cell r="G3536">
            <v>26</v>
          </cell>
          <cell r="H3536">
            <v>42</v>
          </cell>
          <cell r="I3536">
            <v>37.658684000000001</v>
          </cell>
          <cell r="J3536">
            <v>-122.095862</v>
          </cell>
          <cell r="K3536" t="str">
            <v>HAYWARD</v>
          </cell>
          <cell r="L3536" t="str">
            <v>ALAMEDA</v>
          </cell>
          <cell r="M3536">
            <v>4</v>
          </cell>
        </row>
        <row r="3537">
          <cell r="A3537">
            <v>53223</v>
          </cell>
          <cell r="B3537" t="str">
            <v>WEEKDAY</v>
          </cell>
          <cell r="C3537">
            <v>1425</v>
          </cell>
          <cell r="D3537">
            <v>805190</v>
          </cell>
          <cell r="E3537" t="str">
            <v>W WINTON AV &amp; D ST</v>
          </cell>
          <cell r="F3537">
            <v>13</v>
          </cell>
          <cell r="G3537">
            <v>16</v>
          </cell>
          <cell r="H3537">
            <v>29</v>
          </cell>
          <cell r="I3537">
            <v>37.662027999999999</v>
          </cell>
          <cell r="J3537">
            <v>-122.087566</v>
          </cell>
          <cell r="K3537" t="str">
            <v>HAYWARD</v>
          </cell>
          <cell r="L3537" t="str">
            <v>ALAMEDA</v>
          </cell>
          <cell r="M3537">
            <v>4</v>
          </cell>
        </row>
        <row r="3538">
          <cell r="A3538">
            <v>55225</v>
          </cell>
          <cell r="B3538" t="str">
            <v>WEEKDAY</v>
          </cell>
          <cell r="C3538">
            <v>1111</v>
          </cell>
          <cell r="D3538">
            <v>805200</v>
          </cell>
          <cell r="E3538" t="str">
            <v>W WINTON AV &amp; EDLOE DR</v>
          </cell>
          <cell r="F3538">
            <v>25</v>
          </cell>
          <cell r="G3538">
            <v>15</v>
          </cell>
          <cell r="H3538">
            <v>39</v>
          </cell>
          <cell r="I3538">
            <v>37.658453000000002</v>
          </cell>
          <cell r="J3538">
            <v>-122.09589800000001</v>
          </cell>
          <cell r="K3538" t="str">
            <v>HAYWARD</v>
          </cell>
          <cell r="L3538" t="str">
            <v>ALAMEDA</v>
          </cell>
          <cell r="M3538">
            <v>4</v>
          </cell>
        </row>
        <row r="3539">
          <cell r="A3539">
            <v>56635</v>
          </cell>
          <cell r="B3539" t="str">
            <v>WEEKDAY</v>
          </cell>
          <cell r="C3539">
            <v>1743</v>
          </cell>
          <cell r="D3539">
            <v>805210</v>
          </cell>
          <cell r="E3539" t="str">
            <v>W WINTON AV &amp; PARK ST</v>
          </cell>
          <cell r="F3539">
            <v>13</v>
          </cell>
          <cell r="G3539">
            <v>9</v>
          </cell>
          <cell r="H3539">
            <v>22</v>
          </cell>
          <cell r="I3539">
            <v>37.661681000000002</v>
          </cell>
          <cell r="J3539">
            <v>-122.088285</v>
          </cell>
          <cell r="K3539" t="str">
            <v>HAYWARD</v>
          </cell>
          <cell r="L3539" t="str">
            <v>ALAMEDA</v>
          </cell>
          <cell r="M3539">
            <v>4</v>
          </cell>
        </row>
        <row r="3540">
          <cell r="A3540">
            <v>50880</v>
          </cell>
          <cell r="B3540" t="str">
            <v>WEEKDAY</v>
          </cell>
          <cell r="C3540">
            <v>1362</v>
          </cell>
          <cell r="D3540">
            <v>805230</v>
          </cell>
          <cell r="E3540" t="str">
            <v>W WINTON AV &amp; SANTA CLARA ST</v>
          </cell>
          <cell r="F3540">
            <v>14</v>
          </cell>
          <cell r="G3540">
            <v>16</v>
          </cell>
          <cell r="H3540">
            <v>31</v>
          </cell>
          <cell r="I3540">
            <v>37.657888</v>
          </cell>
          <cell r="J3540">
            <v>-122.097983</v>
          </cell>
          <cell r="K3540" t="str">
            <v>HAYWARD</v>
          </cell>
          <cell r="L3540" t="str">
            <v>ALAMEDA</v>
          </cell>
          <cell r="M3540">
            <v>4</v>
          </cell>
        </row>
        <row r="3541">
          <cell r="A3541">
            <v>56866</v>
          </cell>
          <cell r="B3541" t="str">
            <v>WEEKDAY</v>
          </cell>
          <cell r="C3541">
            <v>1243</v>
          </cell>
          <cell r="D3541">
            <v>805250</v>
          </cell>
          <cell r="E3541" t="str">
            <v>W WINTON AV &amp; SANTA CLARA ST</v>
          </cell>
          <cell r="F3541">
            <v>20</v>
          </cell>
          <cell r="G3541">
            <v>15</v>
          </cell>
          <cell r="H3541">
            <v>35</v>
          </cell>
          <cell r="I3541">
            <v>37.65775</v>
          </cell>
          <cell r="J3541">
            <v>-122.097765</v>
          </cell>
          <cell r="K3541" t="str">
            <v>HAYWARD</v>
          </cell>
          <cell r="L3541" t="str">
            <v>ALAMEDA</v>
          </cell>
          <cell r="M3541">
            <v>4</v>
          </cell>
        </row>
        <row r="3542">
          <cell r="A3542">
            <v>58777</v>
          </cell>
          <cell r="B3542" t="str">
            <v>WEEKDAY</v>
          </cell>
          <cell r="C3542">
            <v>1026</v>
          </cell>
          <cell r="D3542">
            <v>805280</v>
          </cell>
          <cell r="E3542" t="str">
            <v>WEST LOOP RD &amp; CSU EAST BAY</v>
          </cell>
          <cell r="F3542">
            <v>27</v>
          </cell>
          <cell r="G3542">
            <v>16</v>
          </cell>
          <cell r="H3542">
            <v>43</v>
          </cell>
          <cell r="I3542">
            <v>37.655873</v>
          </cell>
          <cell r="J3542">
            <v>-122.057372</v>
          </cell>
          <cell r="K3542" t="str">
            <v>HAYWARD</v>
          </cell>
          <cell r="L3542" t="str">
            <v>ALAMEDA</v>
          </cell>
          <cell r="M3542">
            <v>4</v>
          </cell>
        </row>
        <row r="3543">
          <cell r="A3543">
            <v>51650</v>
          </cell>
          <cell r="B3543" t="str">
            <v>WEEKDAY</v>
          </cell>
          <cell r="C3543">
            <v>2233</v>
          </cell>
          <cell r="D3543">
            <v>805300</v>
          </cell>
          <cell r="E3543" t="str">
            <v>WEST LOOP RD &amp; CARLOS BEE BL</v>
          </cell>
          <cell r="F3543">
            <v>2</v>
          </cell>
          <cell r="G3543">
            <v>12</v>
          </cell>
          <cell r="H3543">
            <v>14</v>
          </cell>
          <cell r="I3543">
            <v>37.658886000000003</v>
          </cell>
          <cell r="J3543">
            <v>-122.059971</v>
          </cell>
          <cell r="K3543" t="str">
            <v>HAYWARD</v>
          </cell>
          <cell r="L3543" t="str">
            <v>ALAMEDA</v>
          </cell>
          <cell r="M3543">
            <v>4</v>
          </cell>
        </row>
        <row r="3544">
          <cell r="A3544">
            <v>51003</v>
          </cell>
          <cell r="B3544" t="str">
            <v>WEEKDAY</v>
          </cell>
          <cell r="C3544">
            <v>3056</v>
          </cell>
          <cell r="D3544">
            <v>805320</v>
          </cell>
          <cell r="E3544" t="str">
            <v>WHIPPLE RD &amp; HUNTWOOD AV</v>
          </cell>
          <cell r="F3544">
            <v>2</v>
          </cell>
          <cell r="G3544">
            <v>5</v>
          </cell>
          <cell r="H3544">
            <v>7</v>
          </cell>
          <cell r="I3544">
            <v>37.606180000000002</v>
          </cell>
          <cell r="J3544">
            <v>-122.05529300000001</v>
          </cell>
          <cell r="K3544" t="str">
            <v>HAYWARD</v>
          </cell>
          <cell r="L3544" t="str">
            <v>ALAMEDA</v>
          </cell>
          <cell r="M3544">
            <v>4</v>
          </cell>
        </row>
        <row r="3545">
          <cell r="A3545">
            <v>56620</v>
          </cell>
          <cell r="B3545" t="str">
            <v>WEEKDAY</v>
          </cell>
          <cell r="C3545">
            <v>2215</v>
          </cell>
          <cell r="D3545">
            <v>805330</v>
          </cell>
          <cell r="E3545" t="str">
            <v>WHIPPLE RD &amp; INDUSTRIAL PKWY</v>
          </cell>
          <cell r="F3545">
            <v>12</v>
          </cell>
          <cell r="G3545">
            <v>2</v>
          </cell>
          <cell r="H3545">
            <v>14</v>
          </cell>
          <cell r="I3545">
            <v>37.607008</v>
          </cell>
          <cell r="J3545">
            <v>-122.06406699999999</v>
          </cell>
          <cell r="K3545" t="str">
            <v>HAYWARD</v>
          </cell>
          <cell r="L3545" t="str">
            <v>ALAMEDA</v>
          </cell>
          <cell r="M3545">
            <v>4</v>
          </cell>
        </row>
        <row r="3546">
          <cell r="A3546">
            <v>52201</v>
          </cell>
          <cell r="B3546" t="str">
            <v>WEEKDAY</v>
          </cell>
          <cell r="C3546">
            <v>2128</v>
          </cell>
          <cell r="D3546">
            <v>805340</v>
          </cell>
          <cell r="E3546" t="str">
            <v>WHIPPLE RD &amp; WIEGMAN RD</v>
          </cell>
          <cell r="F3546">
            <v>2</v>
          </cell>
          <cell r="G3546">
            <v>14</v>
          </cell>
          <cell r="H3546">
            <v>16</v>
          </cell>
          <cell r="I3546">
            <v>37.606580000000001</v>
          </cell>
          <cell r="J3546">
            <v>-122.061258</v>
          </cell>
          <cell r="K3546" t="str">
            <v>HAYWARD</v>
          </cell>
          <cell r="L3546" t="str">
            <v>ALAMEDA</v>
          </cell>
          <cell r="M3546">
            <v>4</v>
          </cell>
        </row>
        <row r="3547">
          <cell r="A3547">
            <v>54745</v>
          </cell>
          <cell r="B3547" t="str">
            <v>WEEKDAY</v>
          </cell>
          <cell r="C3547">
            <v>2805</v>
          </cell>
          <cell r="D3547">
            <v>805380</v>
          </cell>
          <cell r="E3547" t="str">
            <v>WHITMAN ST &amp; BERRY AV</v>
          </cell>
          <cell r="F3547">
            <v>5</v>
          </cell>
          <cell r="G3547">
            <v>4</v>
          </cell>
          <cell r="H3547">
            <v>9</v>
          </cell>
          <cell r="I3547">
            <v>37.655985000000001</v>
          </cell>
          <cell r="J3547">
            <v>-122.074699</v>
          </cell>
          <cell r="K3547" t="str">
            <v>HAYWARD</v>
          </cell>
          <cell r="L3547" t="str">
            <v>ALAMEDA</v>
          </cell>
          <cell r="M3547">
            <v>4</v>
          </cell>
        </row>
        <row r="3548">
          <cell r="A3548">
            <v>57454</v>
          </cell>
          <cell r="B3548" t="str">
            <v>WEEKDAY</v>
          </cell>
          <cell r="C3548">
            <v>2989</v>
          </cell>
          <cell r="D3548">
            <v>805390</v>
          </cell>
          <cell r="E3548" t="str">
            <v>WHITMAN ST &amp; BERRY AV</v>
          </cell>
          <cell r="F3548">
            <v>5</v>
          </cell>
          <cell r="G3548">
            <v>3</v>
          </cell>
          <cell r="H3548">
            <v>8</v>
          </cell>
          <cell r="I3548">
            <v>37.656154999999998</v>
          </cell>
          <cell r="J3548">
            <v>-122.074651</v>
          </cell>
          <cell r="K3548" t="str">
            <v>HAYWARD</v>
          </cell>
          <cell r="L3548" t="str">
            <v>ALAMEDA</v>
          </cell>
          <cell r="M3548">
            <v>4</v>
          </cell>
        </row>
        <row r="3549">
          <cell r="A3549">
            <v>51887</v>
          </cell>
          <cell r="B3549" t="str">
            <v>WEEKDAY</v>
          </cell>
          <cell r="C3549">
            <v>4091</v>
          </cell>
          <cell r="D3549">
            <v>805410</v>
          </cell>
          <cell r="E3549" t="str">
            <v>WHITMAN ST &amp; CODY RD</v>
          </cell>
          <cell r="F3549">
            <v>1</v>
          </cell>
          <cell r="G3549">
            <v>1</v>
          </cell>
          <cell r="H3549">
            <v>2</v>
          </cell>
          <cell r="I3549">
            <v>37.653136000000003</v>
          </cell>
          <cell r="J3549">
            <v>-122.072266</v>
          </cell>
          <cell r="K3549" t="str">
            <v>HAYWARD</v>
          </cell>
          <cell r="L3549" t="str">
            <v>ALAMEDA</v>
          </cell>
          <cell r="M3549">
            <v>4</v>
          </cell>
        </row>
        <row r="3550">
          <cell r="A3550">
            <v>53250</v>
          </cell>
          <cell r="B3550" t="str">
            <v>WEEKDAY</v>
          </cell>
          <cell r="C3550">
            <v>3569</v>
          </cell>
          <cell r="D3550">
            <v>805420</v>
          </cell>
          <cell r="E3550" t="str">
            <v>WHITMAN ST &amp; CODY RD</v>
          </cell>
          <cell r="F3550">
            <v>2</v>
          </cell>
          <cell r="G3550">
            <v>3</v>
          </cell>
          <cell r="H3550">
            <v>4</v>
          </cell>
          <cell r="I3550">
            <v>37.653010000000002</v>
          </cell>
          <cell r="J3550">
            <v>-122.072328</v>
          </cell>
          <cell r="K3550" t="str">
            <v>HAYWARD</v>
          </cell>
          <cell r="L3550" t="str">
            <v>ALAMEDA</v>
          </cell>
          <cell r="M3550">
            <v>4</v>
          </cell>
        </row>
        <row r="3551">
          <cell r="A3551">
            <v>55029</v>
          </cell>
          <cell r="B3551" t="str">
            <v>WEEKDAY</v>
          </cell>
          <cell r="C3551">
            <v>3751</v>
          </cell>
          <cell r="D3551">
            <v>805470</v>
          </cell>
          <cell r="E3551" t="str">
            <v>WHITMAN ST &amp; JANE AV</v>
          </cell>
          <cell r="F3551">
            <v>2</v>
          </cell>
          <cell r="G3551">
            <v>2</v>
          </cell>
          <cell r="H3551">
            <v>3</v>
          </cell>
          <cell r="I3551">
            <v>37.651131999999997</v>
          </cell>
          <cell r="J3551">
            <v>-122.070931</v>
          </cell>
          <cell r="K3551" t="str">
            <v>HAYWARD</v>
          </cell>
          <cell r="L3551" t="str">
            <v>ALAMEDA</v>
          </cell>
          <cell r="M3551">
            <v>4</v>
          </cell>
        </row>
        <row r="3552">
          <cell r="A3552">
            <v>54489</v>
          </cell>
          <cell r="B3552" t="str">
            <v>WEEKDAY</v>
          </cell>
          <cell r="C3552">
            <v>4086</v>
          </cell>
          <cell r="D3552">
            <v>805480</v>
          </cell>
          <cell r="E3552" t="str">
            <v>WHITMAN ST &amp; JANE AV</v>
          </cell>
          <cell r="F3552">
            <v>1</v>
          </cell>
          <cell r="G3552">
            <v>2</v>
          </cell>
          <cell r="H3552">
            <v>2</v>
          </cell>
          <cell r="I3552">
            <v>37.651283999999997</v>
          </cell>
          <cell r="J3552">
            <v>-122.07090599999999</v>
          </cell>
          <cell r="K3552" t="str">
            <v>HAYWARD</v>
          </cell>
          <cell r="L3552" t="str">
            <v>ALAMEDA</v>
          </cell>
          <cell r="M3552">
            <v>4</v>
          </cell>
        </row>
        <row r="3553">
          <cell r="A3553">
            <v>54234</v>
          </cell>
          <cell r="B3553" t="str">
            <v>WEEKDAY</v>
          </cell>
          <cell r="C3553">
            <v>3634</v>
          </cell>
          <cell r="D3553">
            <v>805520</v>
          </cell>
          <cell r="E3553" t="str">
            <v>WHITMAN ST &amp; SYCAMORE AV</v>
          </cell>
          <cell r="F3553">
            <v>1</v>
          </cell>
          <cell r="G3553">
            <v>3</v>
          </cell>
          <cell r="H3553">
            <v>4</v>
          </cell>
          <cell r="I3553">
            <v>37.661842999999998</v>
          </cell>
          <cell r="J3553">
            <v>-122.07917500000001</v>
          </cell>
          <cell r="K3553" t="str">
            <v>HAYWARD</v>
          </cell>
          <cell r="L3553" t="str">
            <v>ALAMEDA</v>
          </cell>
          <cell r="M3553">
            <v>4</v>
          </cell>
        </row>
        <row r="3554">
          <cell r="A3554">
            <v>56443</v>
          </cell>
          <cell r="B3554" t="str">
            <v>WEEKDAY</v>
          </cell>
          <cell r="C3554">
            <v>2905</v>
          </cell>
          <cell r="D3554">
            <v>805620</v>
          </cell>
          <cell r="E3554" t="str">
            <v>EAST AV &amp; HAYWARD HIGH SCHOO</v>
          </cell>
          <cell r="F3554">
            <v>8</v>
          </cell>
          <cell r="G3554">
            <v>0</v>
          </cell>
          <cell r="H3554">
            <v>8</v>
          </cell>
          <cell r="I3554">
            <v>37.675708</v>
          </cell>
          <cell r="J3554">
            <v>-122.06877900000001</v>
          </cell>
          <cell r="K3554" t="str">
            <v>HAYWARD</v>
          </cell>
          <cell r="L3554" t="str">
            <v>ALAMEDA</v>
          </cell>
          <cell r="M3554">
            <v>4</v>
          </cell>
        </row>
        <row r="3555">
          <cell r="A3555">
            <v>53819</v>
          </cell>
          <cell r="B3555" t="str">
            <v>WEEKDAY</v>
          </cell>
          <cell r="C3555">
            <v>3947</v>
          </cell>
          <cell r="D3555">
            <v>805820</v>
          </cell>
          <cell r="E3555" t="str">
            <v>MEEKLAND AV &amp; A ST</v>
          </cell>
          <cell r="F3555">
            <v>2</v>
          </cell>
          <cell r="G3555">
            <v>1</v>
          </cell>
          <cell r="H3555">
            <v>3</v>
          </cell>
          <cell r="I3555">
            <v>37.667037999999998</v>
          </cell>
          <cell r="J3555">
            <v>-122.09907800000001</v>
          </cell>
          <cell r="K3555" t="str">
            <v>HAYWARD</v>
          </cell>
          <cell r="L3555" t="str">
            <v>ALAMEDA</v>
          </cell>
          <cell r="M3555">
            <v>4</v>
          </cell>
        </row>
        <row r="3556">
          <cell r="A3556">
            <v>56185</v>
          </cell>
          <cell r="B3556" t="str">
            <v>WEEKDAY</v>
          </cell>
          <cell r="C3556">
            <v>3772</v>
          </cell>
          <cell r="D3556">
            <v>805830</v>
          </cell>
          <cell r="E3556" t="str">
            <v>MEEKLAND AV &amp; A ST</v>
          </cell>
          <cell r="F3556">
            <v>1</v>
          </cell>
          <cell r="G3556">
            <v>3</v>
          </cell>
          <cell r="H3556">
            <v>3</v>
          </cell>
          <cell r="I3556">
            <v>37.666955999999999</v>
          </cell>
          <cell r="J3556">
            <v>-122.099142</v>
          </cell>
          <cell r="K3556" t="str">
            <v>HAYWARD</v>
          </cell>
          <cell r="L3556" t="str">
            <v>ALAMEDA</v>
          </cell>
          <cell r="M3556">
            <v>4</v>
          </cell>
        </row>
        <row r="3557">
          <cell r="A3557">
            <v>57151</v>
          </cell>
          <cell r="B3557" t="str">
            <v>WEEKDAY</v>
          </cell>
          <cell r="C3557">
            <v>1106</v>
          </cell>
          <cell r="D3557">
            <v>805860</v>
          </cell>
          <cell r="E3557" t="str">
            <v>MISSION BLVD &amp; INDUSTRIAL PK</v>
          </cell>
          <cell r="F3557">
            <v>16</v>
          </cell>
          <cell r="G3557">
            <v>23</v>
          </cell>
          <cell r="H3557">
            <v>39</v>
          </cell>
          <cell r="I3557">
            <v>37.629241999999998</v>
          </cell>
          <cell r="J3557">
            <v>-122.04672600000001</v>
          </cell>
          <cell r="K3557" t="str">
            <v>HAYWARD</v>
          </cell>
          <cell r="L3557" t="str">
            <v>ALAMEDA</v>
          </cell>
          <cell r="M3557">
            <v>4</v>
          </cell>
        </row>
        <row r="3558">
          <cell r="A3558">
            <v>55061</v>
          </cell>
          <cell r="B3558" t="str">
            <v>WEEKDAY</v>
          </cell>
          <cell r="C3558">
            <v>3424</v>
          </cell>
          <cell r="D3558">
            <v>805890</v>
          </cell>
          <cell r="E3558" t="str">
            <v>WHITMAN ST &amp; SYCAMORE AV</v>
          </cell>
          <cell r="F3558">
            <v>4</v>
          </cell>
          <cell r="G3558">
            <v>1</v>
          </cell>
          <cell r="H3558">
            <v>5</v>
          </cell>
          <cell r="I3558">
            <v>37.661729999999999</v>
          </cell>
          <cell r="J3558">
            <v>-122.079245</v>
          </cell>
          <cell r="K3558" t="str">
            <v>HAYWARD</v>
          </cell>
          <cell r="L3558" t="str">
            <v>ALAMEDA</v>
          </cell>
          <cell r="M3558">
            <v>4</v>
          </cell>
        </row>
        <row r="3559">
          <cell r="A3559">
            <v>50350</v>
          </cell>
          <cell r="B3559" t="str">
            <v>WEEKDAY</v>
          </cell>
          <cell r="C3559">
            <v>2586</v>
          </cell>
          <cell r="D3559">
            <v>805950</v>
          </cell>
          <cell r="E3559" t="str">
            <v>CAMPUS DR &amp; HAYWARD BLVD</v>
          </cell>
          <cell r="F3559">
            <v>10</v>
          </cell>
          <cell r="G3559">
            <v>1</v>
          </cell>
          <cell r="H3559">
            <v>11</v>
          </cell>
          <cell r="I3559">
            <v>37.660628000000003</v>
          </cell>
          <cell r="J3559">
            <v>-122.057969</v>
          </cell>
          <cell r="K3559" t="str">
            <v>HAYWARD</v>
          </cell>
          <cell r="L3559" t="str">
            <v>ALAMEDA</v>
          </cell>
          <cell r="M3559">
            <v>4</v>
          </cell>
        </row>
        <row r="3560">
          <cell r="A3560">
            <v>53711</v>
          </cell>
          <cell r="B3560" t="str">
            <v>WEEKDAY</v>
          </cell>
          <cell r="C3560">
            <v>2910</v>
          </cell>
          <cell r="D3560">
            <v>805960</v>
          </cell>
          <cell r="E3560" t="str">
            <v>GADING RD &amp; HUNTWOOD WAY</v>
          </cell>
          <cell r="F3560">
            <v>5</v>
          </cell>
          <cell r="G3560">
            <v>3</v>
          </cell>
          <cell r="H3560">
            <v>8</v>
          </cell>
          <cell r="I3560">
            <v>37.647897</v>
          </cell>
          <cell r="J3560">
            <v>-122.08129700000001</v>
          </cell>
          <cell r="K3560" t="str">
            <v>HAYWARD</v>
          </cell>
          <cell r="L3560" t="str">
            <v>ALAMEDA</v>
          </cell>
          <cell r="M3560">
            <v>4</v>
          </cell>
        </row>
        <row r="3561">
          <cell r="A3561">
            <v>59473</v>
          </cell>
          <cell r="B3561" t="str">
            <v>WEEKDAY</v>
          </cell>
          <cell r="C3561">
            <v>3896</v>
          </cell>
          <cell r="D3561">
            <v>1500050</v>
          </cell>
          <cell r="E3561" t="str">
            <v>ALVARADO ST &amp; ALADDIN AV</v>
          </cell>
          <cell r="F3561">
            <v>1</v>
          </cell>
          <cell r="G3561">
            <v>2</v>
          </cell>
          <cell r="H3561">
            <v>3</v>
          </cell>
          <cell r="I3561">
            <v>37.708871000000002</v>
          </cell>
          <cell r="J3561">
            <v>-122.15430499999999</v>
          </cell>
          <cell r="K3561" t="str">
            <v>SAN LEANDRO</v>
          </cell>
          <cell r="L3561" t="str">
            <v>ALAMEDA</v>
          </cell>
          <cell r="M3561">
            <v>4</v>
          </cell>
        </row>
        <row r="3562">
          <cell r="A3562">
            <v>51343</v>
          </cell>
          <cell r="B3562" t="str">
            <v>WEEKDAY</v>
          </cell>
          <cell r="C3562">
            <v>3787</v>
          </cell>
          <cell r="D3562">
            <v>1500060</v>
          </cell>
          <cell r="E3562" t="str">
            <v>ALVARADO ST &amp; ALADDIN AV</v>
          </cell>
          <cell r="F3562">
            <v>1</v>
          </cell>
          <cell r="G3562">
            <v>2</v>
          </cell>
          <cell r="H3562">
            <v>3</v>
          </cell>
          <cell r="I3562">
            <v>37.708767000000002</v>
          </cell>
          <cell r="J3562">
            <v>-122.15445200000001</v>
          </cell>
          <cell r="K3562" t="str">
            <v>SAN LEANDRO</v>
          </cell>
          <cell r="L3562" t="str">
            <v>ALAMEDA</v>
          </cell>
          <cell r="M3562">
            <v>4</v>
          </cell>
        </row>
        <row r="3563">
          <cell r="A3563">
            <v>50103</v>
          </cell>
          <cell r="B3563" t="str">
            <v>WEEKDAY</v>
          </cell>
          <cell r="C3563">
            <v>3586</v>
          </cell>
          <cell r="D3563">
            <v>1500150</v>
          </cell>
          <cell r="E3563" t="str">
            <v>ALVARADO ST &amp; TEAGARDEN ST</v>
          </cell>
          <cell r="F3563">
            <v>2</v>
          </cell>
          <cell r="G3563">
            <v>2</v>
          </cell>
          <cell r="H3563">
            <v>4</v>
          </cell>
          <cell r="I3563">
            <v>37.706003000000003</v>
          </cell>
          <cell r="J3563">
            <v>-122.152354</v>
          </cell>
          <cell r="K3563" t="str">
            <v>SAN LEANDRO</v>
          </cell>
          <cell r="L3563" t="str">
            <v>ALAMEDA</v>
          </cell>
          <cell r="M3563">
            <v>4</v>
          </cell>
        </row>
        <row r="3564">
          <cell r="A3564">
            <v>56740</v>
          </cell>
          <cell r="B3564" t="str">
            <v>WEEKDAY</v>
          </cell>
          <cell r="C3564">
            <v>3407</v>
          </cell>
          <cell r="D3564">
            <v>1500160</v>
          </cell>
          <cell r="E3564" t="str">
            <v>ALVARADO ST &amp; TEAGARDEN ST</v>
          </cell>
          <cell r="F3564">
            <v>2</v>
          </cell>
          <cell r="G3564">
            <v>3</v>
          </cell>
          <cell r="H3564">
            <v>5</v>
          </cell>
          <cell r="I3564">
            <v>37.705897999999998</v>
          </cell>
          <cell r="J3564">
            <v>-122.152541</v>
          </cell>
          <cell r="K3564" t="str">
            <v>SAN LEANDRO</v>
          </cell>
          <cell r="L3564" t="str">
            <v>ALAMEDA</v>
          </cell>
          <cell r="M3564">
            <v>4</v>
          </cell>
        </row>
        <row r="3565">
          <cell r="A3565">
            <v>55083</v>
          </cell>
          <cell r="B3565" t="str">
            <v>WEEKDAY</v>
          </cell>
          <cell r="C3565">
            <v>2698</v>
          </cell>
          <cell r="D3565">
            <v>1500190</v>
          </cell>
          <cell r="E3565" t="str">
            <v>AURORA DR &amp; FAIRWAY DR</v>
          </cell>
          <cell r="F3565">
            <v>7</v>
          </cell>
          <cell r="G3565">
            <v>3</v>
          </cell>
          <cell r="H3565">
            <v>10</v>
          </cell>
          <cell r="I3565">
            <v>37.697547</v>
          </cell>
          <cell r="J3565">
            <v>-122.18176</v>
          </cell>
          <cell r="K3565" t="str">
            <v>SAN LEANDRO</v>
          </cell>
          <cell r="L3565" t="str">
            <v>ALAMEDA</v>
          </cell>
          <cell r="M3565">
            <v>4</v>
          </cell>
        </row>
        <row r="3566">
          <cell r="A3566">
            <v>51019</v>
          </cell>
          <cell r="B3566" t="str">
            <v>WEEKDAY</v>
          </cell>
          <cell r="C3566">
            <v>2152</v>
          </cell>
          <cell r="D3566">
            <v>1500320</v>
          </cell>
          <cell r="E3566" t="str">
            <v>BANCROFT AV &amp; 148TH AV</v>
          </cell>
          <cell r="F3566">
            <v>1</v>
          </cell>
          <cell r="G3566">
            <v>15</v>
          </cell>
          <cell r="H3566">
            <v>15</v>
          </cell>
          <cell r="I3566">
            <v>37.709553</v>
          </cell>
          <cell r="J3566">
            <v>-122.131989</v>
          </cell>
          <cell r="K3566" t="str">
            <v>SAN LEANDRO</v>
          </cell>
          <cell r="L3566" t="str">
            <v>ALAMEDA</v>
          </cell>
          <cell r="M3566">
            <v>4</v>
          </cell>
        </row>
        <row r="3567">
          <cell r="A3567">
            <v>51216</v>
          </cell>
          <cell r="B3567" t="str">
            <v>WEEKDAY</v>
          </cell>
          <cell r="C3567">
            <v>3585</v>
          </cell>
          <cell r="D3567">
            <v>1500350</v>
          </cell>
          <cell r="E3567" t="str">
            <v>BANCROFT AV &amp; DENNIS AV</v>
          </cell>
          <cell r="F3567">
            <v>1</v>
          </cell>
          <cell r="G3567">
            <v>3</v>
          </cell>
          <cell r="H3567">
            <v>4</v>
          </cell>
          <cell r="I3567">
            <v>37.708278</v>
          </cell>
          <cell r="J3567">
            <v>-122.130538</v>
          </cell>
          <cell r="K3567" t="str">
            <v>SAN LEANDRO</v>
          </cell>
          <cell r="L3567" t="str">
            <v>ALAMEDA</v>
          </cell>
          <cell r="M3567">
            <v>4</v>
          </cell>
        </row>
        <row r="3568">
          <cell r="A3568">
            <v>53998</v>
          </cell>
          <cell r="B3568" t="str">
            <v>WEEKDAY</v>
          </cell>
          <cell r="C3568">
            <v>2870</v>
          </cell>
          <cell r="D3568">
            <v>1500470</v>
          </cell>
          <cell r="E3568" t="str">
            <v>BANCROFT AV &amp; PETERS ST</v>
          </cell>
          <cell r="F3568">
            <v>6</v>
          </cell>
          <cell r="G3568">
            <v>2</v>
          </cell>
          <cell r="H3568">
            <v>8</v>
          </cell>
          <cell r="I3568">
            <v>37.707155999999998</v>
          </cell>
          <cell r="J3568">
            <v>-122.129991</v>
          </cell>
          <cell r="K3568" t="str">
            <v>SAN LEANDRO</v>
          </cell>
          <cell r="L3568" t="str">
            <v>ALAMEDA</v>
          </cell>
          <cell r="M3568">
            <v>4</v>
          </cell>
        </row>
        <row r="3569">
          <cell r="A3569">
            <v>59713</v>
          </cell>
          <cell r="B3569" t="str">
            <v>WEEKDAY</v>
          </cell>
          <cell r="C3569">
            <v>181</v>
          </cell>
          <cell r="D3569">
            <v>1500540</v>
          </cell>
          <cell r="E3569" t="str">
            <v>BAY FAIR BART</v>
          </cell>
          <cell r="F3569">
            <v>97</v>
          </cell>
          <cell r="G3569">
            <v>141</v>
          </cell>
          <cell r="H3569">
            <v>238</v>
          </cell>
          <cell r="I3569">
            <v>37.696772000000003</v>
          </cell>
          <cell r="J3569">
            <v>-122.125908</v>
          </cell>
          <cell r="K3569" t="str">
            <v>SAN LEANDRO</v>
          </cell>
          <cell r="L3569" t="str">
            <v>ALAMEDA</v>
          </cell>
          <cell r="M3569">
            <v>4</v>
          </cell>
        </row>
        <row r="3570">
          <cell r="A3570">
            <v>53333</v>
          </cell>
          <cell r="B3570" t="str">
            <v>WEEKDAY</v>
          </cell>
          <cell r="C3570">
            <v>180</v>
          </cell>
          <cell r="D3570">
            <v>1500550</v>
          </cell>
          <cell r="E3570" t="str">
            <v>BAY FAIR BART</v>
          </cell>
          <cell r="F3570">
            <v>126</v>
          </cell>
          <cell r="G3570">
            <v>112</v>
          </cell>
          <cell r="H3570">
            <v>238</v>
          </cell>
          <cell r="I3570">
            <v>37.696716000000002</v>
          </cell>
          <cell r="J3570">
            <v>-122.12574499999999</v>
          </cell>
          <cell r="K3570" t="str">
            <v>SAN LEANDRO</v>
          </cell>
          <cell r="L3570" t="str">
            <v>ALAMEDA</v>
          </cell>
          <cell r="M3570">
            <v>4</v>
          </cell>
        </row>
        <row r="3571">
          <cell r="A3571">
            <v>55666</v>
          </cell>
          <cell r="B3571" t="str">
            <v>WEEKDAY</v>
          </cell>
          <cell r="C3571">
            <v>288</v>
          </cell>
          <cell r="D3571">
            <v>1500560</v>
          </cell>
          <cell r="E3571" t="str">
            <v>BAY FAIR BART</v>
          </cell>
          <cell r="F3571">
            <v>65</v>
          </cell>
          <cell r="G3571">
            <v>91</v>
          </cell>
          <cell r="H3571">
            <v>156</v>
          </cell>
          <cell r="I3571">
            <v>37.696691999999999</v>
          </cell>
          <cell r="J3571">
            <v>-122.125708</v>
          </cell>
          <cell r="K3571" t="str">
            <v>SAN LEANDRO</v>
          </cell>
          <cell r="L3571" t="str">
            <v>ALAMEDA</v>
          </cell>
          <cell r="M3571">
            <v>4</v>
          </cell>
        </row>
        <row r="3572">
          <cell r="A3572">
            <v>59933</v>
          </cell>
          <cell r="B3572" t="str">
            <v>WEEKDAY</v>
          </cell>
          <cell r="C3572">
            <v>1074</v>
          </cell>
          <cell r="D3572">
            <v>1500570</v>
          </cell>
          <cell r="E3572" t="str">
            <v>BAY FAIR BART</v>
          </cell>
          <cell r="F3572">
            <v>28</v>
          </cell>
          <cell r="G3572">
            <v>13</v>
          </cell>
          <cell r="H3572">
            <v>41</v>
          </cell>
          <cell r="I3572">
            <v>37.696598999999999</v>
          </cell>
          <cell r="J3572">
            <v>-122.125638</v>
          </cell>
          <cell r="K3572" t="str">
            <v>SAN LEANDRO</v>
          </cell>
          <cell r="L3572" t="str">
            <v>ALAMEDA</v>
          </cell>
          <cell r="M3572">
            <v>4</v>
          </cell>
        </row>
        <row r="3573">
          <cell r="A3573">
            <v>53332</v>
          </cell>
          <cell r="B3573" t="str">
            <v>WEEKDAY</v>
          </cell>
          <cell r="C3573">
            <v>256</v>
          </cell>
          <cell r="D3573">
            <v>1500590</v>
          </cell>
          <cell r="E3573" t="str">
            <v>BAY FAIR BART</v>
          </cell>
          <cell r="F3573">
            <v>66</v>
          </cell>
          <cell r="G3573">
            <v>109</v>
          </cell>
          <cell r="H3573">
            <v>175</v>
          </cell>
          <cell r="I3573">
            <v>37.696514999999998</v>
          </cell>
          <cell r="J3573">
            <v>-122.125339</v>
          </cell>
          <cell r="K3573" t="str">
            <v>SAN LEANDRO</v>
          </cell>
          <cell r="L3573" t="str">
            <v>ALAMEDA</v>
          </cell>
          <cell r="M3573">
            <v>4</v>
          </cell>
        </row>
        <row r="3574">
          <cell r="A3574">
            <v>56333</v>
          </cell>
          <cell r="B3574" t="str">
            <v>WEEKDAY</v>
          </cell>
          <cell r="C3574">
            <v>94</v>
          </cell>
          <cell r="D3574">
            <v>1500610</v>
          </cell>
          <cell r="E3574" t="str">
            <v>BAY FAIR BART</v>
          </cell>
          <cell r="F3574">
            <v>7</v>
          </cell>
          <cell r="G3574">
            <v>319</v>
          </cell>
          <cell r="H3574">
            <v>325</v>
          </cell>
          <cell r="I3574">
            <v>37.696804999999998</v>
          </cell>
          <cell r="J3574">
            <v>-122.12595</v>
          </cell>
          <cell r="K3574" t="str">
            <v>SAN LEANDRO</v>
          </cell>
          <cell r="L3574" t="str">
            <v>ALAMEDA</v>
          </cell>
          <cell r="M3574">
            <v>4</v>
          </cell>
        </row>
        <row r="3575">
          <cell r="A3575">
            <v>56000</v>
          </cell>
          <cell r="B3575" t="str">
            <v>WEEKDAY</v>
          </cell>
          <cell r="C3575">
            <v>713</v>
          </cell>
          <cell r="D3575">
            <v>1500640</v>
          </cell>
          <cell r="E3575" t="str">
            <v>BAY FAIR BART</v>
          </cell>
          <cell r="F3575">
            <v>64</v>
          </cell>
          <cell r="G3575">
            <v>0</v>
          </cell>
          <cell r="H3575">
            <v>64</v>
          </cell>
          <cell r="I3575">
            <v>37.696814000000003</v>
          </cell>
          <cell r="J3575">
            <v>-122.126006</v>
          </cell>
          <cell r="K3575" t="str">
            <v>SAN LEANDRO</v>
          </cell>
          <cell r="L3575" t="str">
            <v>ALAMEDA</v>
          </cell>
          <cell r="M3575">
            <v>4</v>
          </cell>
        </row>
        <row r="3576">
          <cell r="A3576">
            <v>58210</v>
          </cell>
          <cell r="B3576" t="str">
            <v>WEEKDAY</v>
          </cell>
          <cell r="C3576">
            <v>4193</v>
          </cell>
          <cell r="D3576">
            <v>1500750</v>
          </cell>
          <cell r="E3576" t="str">
            <v>BERMUDA AV &amp; AURORA DR</v>
          </cell>
          <cell r="F3576">
            <v>1</v>
          </cell>
          <cell r="G3576">
            <v>1</v>
          </cell>
          <cell r="H3576">
            <v>2</v>
          </cell>
          <cell r="I3576">
            <v>37.695070000000001</v>
          </cell>
          <cell r="J3576">
            <v>-122.179991</v>
          </cell>
          <cell r="K3576" t="str">
            <v>SAN LEANDRO</v>
          </cell>
          <cell r="L3576" t="str">
            <v>ALAMEDA</v>
          </cell>
          <cell r="M3576">
            <v>4</v>
          </cell>
        </row>
        <row r="3577">
          <cell r="A3577">
            <v>57448</v>
          </cell>
          <cell r="B3577" t="str">
            <v>WEEKDAY</v>
          </cell>
          <cell r="C3577">
            <v>3327</v>
          </cell>
          <cell r="D3577">
            <v>1500760</v>
          </cell>
          <cell r="E3577" t="str">
            <v>BERMUDA AV &amp; SANTIAGO RD</v>
          </cell>
          <cell r="F3577">
            <v>2</v>
          </cell>
          <cell r="G3577">
            <v>3</v>
          </cell>
          <cell r="H3577">
            <v>5</v>
          </cell>
          <cell r="I3577">
            <v>37.696269000000001</v>
          </cell>
          <cell r="J3577">
            <v>-122.17709600000001</v>
          </cell>
          <cell r="K3577" t="str">
            <v>SAN LEANDRO</v>
          </cell>
          <cell r="L3577" t="str">
            <v>ALAMEDA</v>
          </cell>
          <cell r="M3577">
            <v>4</v>
          </cell>
        </row>
        <row r="3578">
          <cell r="A3578">
            <v>55810</v>
          </cell>
          <cell r="B3578" t="str">
            <v>WEEKDAY</v>
          </cell>
          <cell r="C3578">
            <v>774</v>
          </cell>
          <cell r="D3578">
            <v>1500770</v>
          </cell>
          <cell r="E3578" t="str">
            <v>COELHO DR &amp; MOONEY AV</v>
          </cell>
          <cell r="F3578">
            <v>23</v>
          </cell>
          <cell r="G3578">
            <v>34</v>
          </cell>
          <cell r="H3578">
            <v>57</v>
          </cell>
          <cell r="I3578">
            <v>37.698337000000002</v>
          </cell>
          <cell r="J3578">
            <v>-122.124662</v>
          </cell>
          <cell r="K3578" t="str">
            <v>SAN LEANDRO</v>
          </cell>
          <cell r="L3578" t="str">
            <v>ALAMEDA</v>
          </cell>
          <cell r="M3578">
            <v>4</v>
          </cell>
        </row>
        <row r="3579">
          <cell r="A3579">
            <v>51228</v>
          </cell>
          <cell r="B3579" t="str">
            <v>WEEKDAY</v>
          </cell>
          <cell r="C3579">
            <v>1374</v>
          </cell>
          <cell r="D3579">
            <v>1501250</v>
          </cell>
          <cell r="E3579" t="str">
            <v>E 14TH ST &amp; 141ST AV</v>
          </cell>
          <cell r="F3579">
            <v>11</v>
          </cell>
          <cell r="G3579">
            <v>20</v>
          </cell>
          <cell r="H3579">
            <v>31</v>
          </cell>
          <cell r="I3579">
            <v>37.712539</v>
          </cell>
          <cell r="J3579">
            <v>-122.139194</v>
          </cell>
          <cell r="K3579" t="str">
            <v>SAN LEANDRO</v>
          </cell>
          <cell r="L3579" t="str">
            <v>ALAMEDA</v>
          </cell>
          <cell r="M3579">
            <v>4</v>
          </cell>
        </row>
        <row r="3580">
          <cell r="A3580">
            <v>57117</v>
          </cell>
          <cell r="B3580" t="str">
            <v>WEEKDAY</v>
          </cell>
          <cell r="C3580">
            <v>766</v>
          </cell>
          <cell r="D3580">
            <v>1501270</v>
          </cell>
          <cell r="E3580" t="str">
            <v>E 14TH ST &amp; 144TH AV</v>
          </cell>
          <cell r="F3580">
            <v>31</v>
          </cell>
          <cell r="G3580">
            <v>28</v>
          </cell>
          <cell r="H3580">
            <v>58</v>
          </cell>
          <cell r="I3580">
            <v>37.710650999999999</v>
          </cell>
          <cell r="J3580">
            <v>-122.136477</v>
          </cell>
          <cell r="K3580" t="str">
            <v>SAN LEANDRO</v>
          </cell>
          <cell r="L3580" t="str">
            <v>ALAMEDA</v>
          </cell>
          <cell r="M3580">
            <v>4</v>
          </cell>
        </row>
        <row r="3581">
          <cell r="A3581">
            <v>59449</v>
          </cell>
          <cell r="B3581" t="str">
            <v>WEEKDAY</v>
          </cell>
          <cell r="C3581">
            <v>1842</v>
          </cell>
          <cell r="D3581">
            <v>1501290</v>
          </cell>
          <cell r="E3581" t="str">
            <v>E 14TH ST &amp; 148TH AV</v>
          </cell>
          <cell r="F3581">
            <v>13</v>
          </cell>
          <cell r="G3581">
            <v>7</v>
          </cell>
          <cell r="H3581">
            <v>20</v>
          </cell>
          <cell r="I3581">
            <v>37.708424999999998</v>
          </cell>
          <cell r="J3581">
            <v>-122.13287699999999</v>
          </cell>
          <cell r="K3581" t="str">
            <v>SAN LEANDRO</v>
          </cell>
          <cell r="L3581" t="str">
            <v>ALAMEDA</v>
          </cell>
          <cell r="M3581">
            <v>4</v>
          </cell>
        </row>
        <row r="3582">
          <cell r="A3582">
            <v>56632</v>
          </cell>
          <cell r="B3582" t="str">
            <v>WEEKDAY</v>
          </cell>
          <cell r="C3582">
            <v>1655</v>
          </cell>
          <cell r="D3582">
            <v>1501300</v>
          </cell>
          <cell r="E3582" t="str">
            <v>E 14TH ST &amp; 148TH AV</v>
          </cell>
          <cell r="F3582">
            <v>9</v>
          </cell>
          <cell r="G3582">
            <v>15</v>
          </cell>
          <cell r="H3582">
            <v>23</v>
          </cell>
          <cell r="I3582">
            <v>37.708796999999997</v>
          </cell>
          <cell r="J3582">
            <v>-122.133816</v>
          </cell>
          <cell r="K3582" t="str">
            <v>SAN LEANDRO</v>
          </cell>
          <cell r="L3582" t="str">
            <v>ALAMEDA</v>
          </cell>
          <cell r="M3582">
            <v>4</v>
          </cell>
        </row>
        <row r="3583">
          <cell r="A3583">
            <v>55538</v>
          </cell>
          <cell r="B3583" t="str">
            <v>WEEKDAY</v>
          </cell>
          <cell r="C3583">
            <v>599</v>
          </cell>
          <cell r="D3583">
            <v>1501310</v>
          </cell>
          <cell r="E3583" t="str">
            <v>E 14TH ST &amp; 150TH AV</v>
          </cell>
          <cell r="F3583">
            <v>60</v>
          </cell>
          <cell r="G3583">
            <v>18</v>
          </cell>
          <cell r="H3583">
            <v>78</v>
          </cell>
          <cell r="I3583">
            <v>37.706068999999999</v>
          </cell>
          <cell r="J3583">
            <v>-122.129516</v>
          </cell>
          <cell r="K3583" t="str">
            <v>SAN LEANDRO</v>
          </cell>
          <cell r="L3583" t="str">
            <v>ALAMEDA</v>
          </cell>
          <cell r="M3583">
            <v>4</v>
          </cell>
        </row>
        <row r="3584">
          <cell r="A3584">
            <v>59589</v>
          </cell>
          <cell r="B3584" t="str">
            <v>WEEKDAY</v>
          </cell>
          <cell r="C3584">
            <v>507</v>
          </cell>
          <cell r="D3584">
            <v>1501440</v>
          </cell>
          <cell r="E3584" t="str">
            <v>E 14TH ST &amp; FAIRMONT DR</v>
          </cell>
          <cell r="F3584">
            <v>22</v>
          </cell>
          <cell r="G3584">
            <v>72</v>
          </cell>
          <cell r="H3584">
            <v>94</v>
          </cell>
          <cell r="I3584">
            <v>37.703598</v>
          </cell>
          <cell r="J3584">
            <v>-122.1264</v>
          </cell>
          <cell r="K3584" t="str">
            <v>SAN LEANDRO</v>
          </cell>
          <cell r="L3584" t="str">
            <v>ALAMEDA</v>
          </cell>
          <cell r="M3584">
            <v>4</v>
          </cell>
        </row>
        <row r="3585">
          <cell r="A3585">
            <v>58725</v>
          </cell>
          <cell r="B3585" t="str">
            <v>WEEKDAY</v>
          </cell>
          <cell r="C3585">
            <v>4748</v>
          </cell>
          <cell r="D3585">
            <v>1501760</v>
          </cell>
          <cell r="E3585" t="str">
            <v>FARALLON DR &amp; #2014</v>
          </cell>
          <cell r="F3585">
            <v>0</v>
          </cell>
          <cell r="G3585">
            <v>0</v>
          </cell>
          <cell r="H3585">
            <v>0</v>
          </cell>
          <cell r="I3585">
            <v>37.692782000000001</v>
          </cell>
          <cell r="J3585">
            <v>-122.16589</v>
          </cell>
          <cell r="K3585" t="str">
            <v>SAN LEANDRO</v>
          </cell>
          <cell r="L3585" t="str">
            <v>ALAMEDA</v>
          </cell>
          <cell r="M3585">
            <v>4</v>
          </cell>
        </row>
        <row r="3586">
          <cell r="A3586">
            <v>58735</v>
          </cell>
          <cell r="B3586" t="str">
            <v>WEEKDAY</v>
          </cell>
          <cell r="C3586">
            <v>4790</v>
          </cell>
          <cell r="D3586">
            <v>1501770</v>
          </cell>
          <cell r="E3586" t="str">
            <v>FARALLON DR &amp; GRIFFITH ST</v>
          </cell>
          <cell r="F3586">
            <v>0</v>
          </cell>
          <cell r="G3586">
            <v>0</v>
          </cell>
          <cell r="H3586">
            <v>0</v>
          </cell>
          <cell r="I3586">
            <v>37.693199999999997</v>
          </cell>
          <cell r="J3586">
            <v>-122.16755999999999</v>
          </cell>
          <cell r="K3586" t="str">
            <v>SAN LEANDRO</v>
          </cell>
          <cell r="L3586" t="str">
            <v>ALAMEDA</v>
          </cell>
          <cell r="M3586">
            <v>4</v>
          </cell>
        </row>
        <row r="3587">
          <cell r="A3587">
            <v>58751</v>
          </cell>
          <cell r="B3587" t="str">
            <v>WEEKDAY</v>
          </cell>
          <cell r="C3587">
            <v>4684</v>
          </cell>
          <cell r="D3587">
            <v>1501780</v>
          </cell>
          <cell r="E3587" t="str">
            <v>FARALLON DR &amp; WICKS BLVD</v>
          </cell>
          <cell r="F3587">
            <v>0</v>
          </cell>
          <cell r="G3587">
            <v>0</v>
          </cell>
          <cell r="H3587">
            <v>0</v>
          </cell>
          <cell r="I3587">
            <v>37.693336000000002</v>
          </cell>
          <cell r="J3587">
            <v>-122.16365500000001</v>
          </cell>
          <cell r="K3587" t="str">
            <v>SAN LEANDRO</v>
          </cell>
          <cell r="L3587" t="str">
            <v>ALAMEDA</v>
          </cell>
          <cell r="M3587">
            <v>4</v>
          </cell>
        </row>
        <row r="3588">
          <cell r="A3588">
            <v>50920</v>
          </cell>
          <cell r="B3588" t="str">
            <v>WEEKDAY</v>
          </cell>
          <cell r="C3588">
            <v>3497</v>
          </cell>
          <cell r="D3588">
            <v>1501790</v>
          </cell>
          <cell r="E3588" t="str">
            <v>FARGO AV &amp; CROSBY ST</v>
          </cell>
          <cell r="F3588">
            <v>3</v>
          </cell>
          <cell r="G3588">
            <v>2</v>
          </cell>
          <cell r="H3588">
            <v>5</v>
          </cell>
          <cell r="I3588">
            <v>37.688004999999997</v>
          </cell>
          <cell r="J3588">
            <v>-122.14338600000001</v>
          </cell>
          <cell r="K3588" t="str">
            <v>SAN LEANDRO</v>
          </cell>
          <cell r="L3588" t="str">
            <v>ALAMEDA</v>
          </cell>
          <cell r="M3588">
            <v>4</v>
          </cell>
        </row>
        <row r="3589">
          <cell r="A3589">
            <v>53811</v>
          </cell>
          <cell r="B3589" t="str">
            <v>WEEKDAY</v>
          </cell>
          <cell r="C3589">
            <v>3317</v>
          </cell>
          <cell r="D3589">
            <v>1501800</v>
          </cell>
          <cell r="E3589" t="str">
            <v>FARGO AV &amp; CROSBY ST</v>
          </cell>
          <cell r="F3589">
            <v>2</v>
          </cell>
          <cell r="G3589">
            <v>3</v>
          </cell>
          <cell r="H3589">
            <v>6</v>
          </cell>
          <cell r="I3589">
            <v>37.687894</v>
          </cell>
          <cell r="J3589">
            <v>-122.143462</v>
          </cell>
          <cell r="K3589" t="str">
            <v>SAN LEANDRO</v>
          </cell>
          <cell r="L3589" t="str">
            <v>ALAMEDA</v>
          </cell>
          <cell r="M3589">
            <v>4</v>
          </cell>
        </row>
        <row r="3590">
          <cell r="A3590">
            <v>52338</v>
          </cell>
          <cell r="B3590" t="str">
            <v>WEEKDAY</v>
          </cell>
          <cell r="C3590">
            <v>3980</v>
          </cell>
          <cell r="D3590">
            <v>1501830</v>
          </cell>
          <cell r="E3590" t="str">
            <v>FARNSWORTH ST &amp; AVON AV</v>
          </cell>
          <cell r="F3590">
            <v>2</v>
          </cell>
          <cell r="G3590">
            <v>1</v>
          </cell>
          <cell r="H3590">
            <v>3</v>
          </cell>
          <cell r="I3590">
            <v>37.693134999999998</v>
          </cell>
          <cell r="J3590">
            <v>-122.15185</v>
          </cell>
          <cell r="K3590" t="str">
            <v>SAN LEANDRO</v>
          </cell>
          <cell r="L3590" t="str">
            <v>ALAMEDA</v>
          </cell>
          <cell r="M3590">
            <v>4</v>
          </cell>
        </row>
        <row r="3591">
          <cell r="A3591">
            <v>52321</v>
          </cell>
          <cell r="B3591" t="str">
            <v>WEEKDAY</v>
          </cell>
          <cell r="C3591">
            <v>3708</v>
          </cell>
          <cell r="D3591">
            <v>1501840</v>
          </cell>
          <cell r="E3591" t="str">
            <v>FARNSWORTH ST &amp; AVON AV</v>
          </cell>
          <cell r="F3591">
            <v>1</v>
          </cell>
          <cell r="G3591">
            <v>2</v>
          </cell>
          <cell r="H3591">
            <v>4</v>
          </cell>
          <cell r="I3591">
            <v>37.693472999999997</v>
          </cell>
          <cell r="J3591">
            <v>-122.15202499999999</v>
          </cell>
          <cell r="K3591" t="str">
            <v>SAN LEANDRO</v>
          </cell>
          <cell r="L3591" t="str">
            <v>ALAMEDA</v>
          </cell>
          <cell r="M3591">
            <v>4</v>
          </cell>
        </row>
        <row r="3592">
          <cell r="A3592">
            <v>56344</v>
          </cell>
          <cell r="B3592" t="str">
            <v>WEEKDAY</v>
          </cell>
          <cell r="C3592">
            <v>3340</v>
          </cell>
          <cell r="D3592">
            <v>1501870</v>
          </cell>
          <cell r="E3592" t="str">
            <v>FARNSWORTH ST &amp; FARGO AV</v>
          </cell>
          <cell r="F3592">
            <v>1</v>
          </cell>
          <cell r="G3592">
            <v>4</v>
          </cell>
          <cell r="H3592">
            <v>5</v>
          </cell>
          <cell r="I3592">
            <v>37.689155</v>
          </cell>
          <cell r="J3592">
            <v>-122.151163</v>
          </cell>
          <cell r="K3592" t="str">
            <v>SAN LEANDRO</v>
          </cell>
          <cell r="L3592" t="str">
            <v>ALAMEDA</v>
          </cell>
          <cell r="M3592">
            <v>4</v>
          </cell>
        </row>
        <row r="3593">
          <cell r="A3593">
            <v>55954</v>
          </cell>
          <cell r="B3593" t="str">
            <v>WEEKDAY</v>
          </cell>
          <cell r="C3593">
            <v>2526</v>
          </cell>
          <cell r="D3593">
            <v>1501890</v>
          </cell>
          <cell r="E3593" t="str">
            <v>FARNSWORTH ST &amp; MANOR BLVD</v>
          </cell>
          <cell r="F3593">
            <v>8</v>
          </cell>
          <cell r="G3593">
            <v>3</v>
          </cell>
          <cell r="H3593">
            <v>11</v>
          </cell>
          <cell r="I3593">
            <v>37.691020999999999</v>
          </cell>
          <cell r="J3593">
            <v>-122.151794</v>
          </cell>
          <cell r="K3593" t="str">
            <v>SAN LEANDRO</v>
          </cell>
          <cell r="L3593" t="str">
            <v>ALAMEDA</v>
          </cell>
          <cell r="M3593">
            <v>4</v>
          </cell>
        </row>
        <row r="3594">
          <cell r="A3594">
            <v>53454</v>
          </cell>
          <cell r="B3594" t="str">
            <v>WEEKDAY</v>
          </cell>
          <cell r="C3594">
            <v>2312</v>
          </cell>
          <cell r="D3594">
            <v>1501900</v>
          </cell>
          <cell r="E3594" t="str">
            <v>FARNSWORTH ST &amp; MANOR BLVD</v>
          </cell>
          <cell r="F3594">
            <v>6</v>
          </cell>
          <cell r="G3594">
            <v>7</v>
          </cell>
          <cell r="H3594">
            <v>13</v>
          </cell>
          <cell r="I3594">
            <v>37.691007999999997</v>
          </cell>
          <cell r="J3594">
            <v>-122.151923</v>
          </cell>
          <cell r="K3594" t="str">
            <v>SAN LEANDRO</v>
          </cell>
          <cell r="L3594" t="str">
            <v>ALAMEDA</v>
          </cell>
          <cell r="M3594">
            <v>4</v>
          </cell>
        </row>
        <row r="3595">
          <cell r="A3595">
            <v>55198</v>
          </cell>
          <cell r="B3595" t="str">
            <v>WEEKDAY</v>
          </cell>
          <cell r="C3595">
            <v>2880</v>
          </cell>
          <cell r="D3595">
            <v>1501910</v>
          </cell>
          <cell r="E3595" t="str">
            <v>FLORESTA BLVD &amp; FREMONT AV</v>
          </cell>
          <cell r="F3595">
            <v>4</v>
          </cell>
          <cell r="G3595">
            <v>5</v>
          </cell>
          <cell r="H3595">
            <v>8</v>
          </cell>
          <cell r="I3595">
            <v>37.701073000000001</v>
          </cell>
          <cell r="J3595">
            <v>-122.14373399999999</v>
          </cell>
          <cell r="K3595" t="str">
            <v>SAN LEANDRO</v>
          </cell>
          <cell r="L3595" t="str">
            <v>ALAMEDA</v>
          </cell>
          <cell r="M3595">
            <v>4</v>
          </cell>
        </row>
        <row r="3596">
          <cell r="A3596">
            <v>55463</v>
          </cell>
          <cell r="B3596" t="str">
            <v>WEEKDAY</v>
          </cell>
          <cell r="C3596">
            <v>2409</v>
          </cell>
          <cell r="D3596">
            <v>1501920</v>
          </cell>
          <cell r="E3596" t="str">
            <v>FLORESTA BLVD &amp; FREMONT AV</v>
          </cell>
          <cell r="F3596">
            <v>4</v>
          </cell>
          <cell r="G3596">
            <v>9</v>
          </cell>
          <cell r="H3596">
            <v>12</v>
          </cell>
          <cell r="I3596">
            <v>37.701523000000002</v>
          </cell>
          <cell r="J3596">
            <v>-122.143173</v>
          </cell>
          <cell r="K3596" t="str">
            <v>SAN LEANDRO</v>
          </cell>
          <cell r="L3596" t="str">
            <v>ALAMEDA</v>
          </cell>
          <cell r="M3596">
            <v>4</v>
          </cell>
        </row>
        <row r="3597">
          <cell r="A3597">
            <v>55186</v>
          </cell>
          <cell r="B3597" t="str">
            <v>WEEKDAY</v>
          </cell>
          <cell r="C3597">
            <v>3309</v>
          </cell>
          <cell r="D3597">
            <v>1501930</v>
          </cell>
          <cell r="E3597" t="str">
            <v>FLORESTA BLVD &amp; MONTEREY BLV</v>
          </cell>
          <cell r="F3597">
            <v>3</v>
          </cell>
          <cell r="G3597">
            <v>2</v>
          </cell>
          <cell r="H3597">
            <v>6</v>
          </cell>
          <cell r="I3597">
            <v>37.69979</v>
          </cell>
          <cell r="J3597">
            <v>-122.146985</v>
          </cell>
          <cell r="K3597" t="str">
            <v>SAN LEANDRO</v>
          </cell>
          <cell r="L3597" t="str">
            <v>ALAMEDA</v>
          </cell>
          <cell r="M3597">
            <v>4</v>
          </cell>
        </row>
        <row r="3598">
          <cell r="A3598">
            <v>50930</v>
          </cell>
          <cell r="B3598" t="str">
            <v>WEEKDAY</v>
          </cell>
          <cell r="C3598">
            <v>3651</v>
          </cell>
          <cell r="D3598">
            <v>1501940</v>
          </cell>
          <cell r="E3598" t="str">
            <v>FLORESTA BLVD &amp; MONTEREY BLV</v>
          </cell>
          <cell r="F3598">
            <v>1</v>
          </cell>
          <cell r="G3598">
            <v>2</v>
          </cell>
          <cell r="H3598">
            <v>4</v>
          </cell>
          <cell r="I3598">
            <v>37.699835999999998</v>
          </cell>
          <cell r="J3598">
            <v>-122.14729800000001</v>
          </cell>
          <cell r="K3598" t="str">
            <v>SAN LEANDRO</v>
          </cell>
          <cell r="L3598" t="str">
            <v>ALAMEDA</v>
          </cell>
          <cell r="M3598">
            <v>4</v>
          </cell>
        </row>
        <row r="3599">
          <cell r="A3599">
            <v>50960</v>
          </cell>
          <cell r="B3599" t="str">
            <v>WEEKDAY</v>
          </cell>
          <cell r="C3599">
            <v>4470</v>
          </cell>
          <cell r="D3599">
            <v>1502030</v>
          </cell>
          <cell r="E3599" t="str">
            <v>HALCYON DR &amp; OLEANDER ST</v>
          </cell>
          <cell r="F3599">
            <v>0</v>
          </cell>
          <cell r="G3599">
            <v>1</v>
          </cell>
          <cell r="H3599">
            <v>1</v>
          </cell>
          <cell r="I3599">
            <v>37.701900999999999</v>
          </cell>
          <cell r="J3599">
            <v>-122.13611400000001</v>
          </cell>
          <cell r="K3599" t="str">
            <v>SAN LEANDRO</v>
          </cell>
          <cell r="L3599" t="str">
            <v>ALAMEDA</v>
          </cell>
          <cell r="M3599">
            <v>4</v>
          </cell>
        </row>
        <row r="3600">
          <cell r="A3600">
            <v>56010</v>
          </cell>
          <cell r="B3600" t="str">
            <v>WEEKDAY</v>
          </cell>
          <cell r="C3600">
            <v>4755</v>
          </cell>
          <cell r="D3600">
            <v>1502040</v>
          </cell>
          <cell r="E3600" t="str">
            <v>HALCYON DR &amp; OLEANDER ST</v>
          </cell>
          <cell r="F3600">
            <v>0</v>
          </cell>
          <cell r="G3600">
            <v>0</v>
          </cell>
          <cell r="H3600">
            <v>0</v>
          </cell>
          <cell r="I3600">
            <v>37.701667999999998</v>
          </cell>
          <cell r="J3600">
            <v>-122.13551699999999</v>
          </cell>
          <cell r="K3600" t="str">
            <v>SAN LEANDRO</v>
          </cell>
          <cell r="L3600" t="str">
            <v>ALAMEDA</v>
          </cell>
          <cell r="M3600">
            <v>4</v>
          </cell>
        </row>
        <row r="3601">
          <cell r="A3601">
            <v>53011</v>
          </cell>
          <cell r="B3601" t="str">
            <v>WEEKDAY</v>
          </cell>
          <cell r="C3601">
            <v>3108</v>
          </cell>
          <cell r="D3601">
            <v>1502050</v>
          </cell>
          <cell r="E3601" t="str">
            <v>HALCYON DR &amp; WASHINGTON AV</v>
          </cell>
          <cell r="F3601">
            <v>5</v>
          </cell>
          <cell r="G3601">
            <v>2</v>
          </cell>
          <cell r="H3601">
            <v>7</v>
          </cell>
          <cell r="I3601">
            <v>37.701689999999999</v>
          </cell>
          <cell r="J3601">
            <v>-122.139717</v>
          </cell>
          <cell r="K3601" t="str">
            <v>SAN LEANDRO</v>
          </cell>
          <cell r="L3601" t="str">
            <v>ALAMEDA</v>
          </cell>
          <cell r="M3601">
            <v>4</v>
          </cell>
        </row>
        <row r="3602">
          <cell r="A3602">
            <v>53260</v>
          </cell>
          <cell r="B3602" t="str">
            <v>WEEKDAY</v>
          </cell>
          <cell r="C3602">
            <v>2945</v>
          </cell>
          <cell r="D3602">
            <v>1502110</v>
          </cell>
          <cell r="E3602" t="str">
            <v>HESPERIAN BLVD &amp; DREW ST</v>
          </cell>
          <cell r="F3602">
            <v>2</v>
          </cell>
          <cell r="G3602">
            <v>6</v>
          </cell>
          <cell r="H3602">
            <v>8</v>
          </cell>
          <cell r="I3602">
            <v>37.694274</v>
          </cell>
          <cell r="J3602">
            <v>-122.129763</v>
          </cell>
          <cell r="K3602" t="str">
            <v>SAN LEANDRO</v>
          </cell>
          <cell r="L3602" t="str">
            <v>ALAMEDA</v>
          </cell>
          <cell r="M3602">
            <v>4</v>
          </cell>
        </row>
        <row r="3603">
          <cell r="A3603">
            <v>58761</v>
          </cell>
          <cell r="B3603" t="str">
            <v>WEEKDAY</v>
          </cell>
          <cell r="C3603">
            <v>1730</v>
          </cell>
          <cell r="D3603">
            <v>1502150</v>
          </cell>
          <cell r="E3603" t="str">
            <v>HESPERIAN BLVD &amp; THORNALLY D</v>
          </cell>
          <cell r="F3603">
            <v>3</v>
          </cell>
          <cell r="G3603">
            <v>19</v>
          </cell>
          <cell r="H3603">
            <v>22</v>
          </cell>
          <cell r="I3603">
            <v>37.696939999999998</v>
          </cell>
          <cell r="J3603">
            <v>-122.12973599999999</v>
          </cell>
          <cell r="K3603" t="str">
            <v>SAN LEANDRO</v>
          </cell>
          <cell r="L3603" t="str">
            <v>ALAMEDA</v>
          </cell>
          <cell r="M3603">
            <v>4</v>
          </cell>
        </row>
        <row r="3604">
          <cell r="A3604">
            <v>57272</v>
          </cell>
          <cell r="B3604" t="str">
            <v>WEEKDAY</v>
          </cell>
          <cell r="C3604">
            <v>85</v>
          </cell>
          <cell r="D3604">
            <v>1502160</v>
          </cell>
          <cell r="E3604" t="str">
            <v>HESPERIAN BLVD &amp; THORNALLY D</v>
          </cell>
          <cell r="F3604">
            <v>279</v>
          </cell>
          <cell r="G3604">
            <v>75</v>
          </cell>
          <cell r="H3604">
            <v>355</v>
          </cell>
          <cell r="I3604">
            <v>37.697003000000002</v>
          </cell>
          <cell r="J3604">
            <v>-122.13007899999999</v>
          </cell>
          <cell r="K3604" t="str">
            <v>SAN LEANDRO</v>
          </cell>
          <cell r="L3604" t="str">
            <v>ALAMEDA</v>
          </cell>
          <cell r="M3604">
            <v>4</v>
          </cell>
        </row>
        <row r="3605">
          <cell r="A3605">
            <v>58814</v>
          </cell>
          <cell r="B3605" t="str">
            <v>WEEKDAY</v>
          </cell>
          <cell r="C3605">
            <v>3697</v>
          </cell>
          <cell r="D3605">
            <v>1502190</v>
          </cell>
          <cell r="E3605" t="str">
            <v>LEWELLING BLVD &amp; ANDOVER ST</v>
          </cell>
          <cell r="F3605">
            <v>2</v>
          </cell>
          <cell r="G3605">
            <v>2</v>
          </cell>
          <cell r="H3605">
            <v>4</v>
          </cell>
          <cell r="I3605">
            <v>37.683174999999999</v>
          </cell>
          <cell r="J3605">
            <v>-122.146393</v>
          </cell>
          <cell r="K3605" t="str">
            <v>SAN LEANDRO</v>
          </cell>
          <cell r="L3605" t="str">
            <v>ALAMEDA</v>
          </cell>
          <cell r="M3605">
            <v>4</v>
          </cell>
        </row>
        <row r="3606">
          <cell r="A3606">
            <v>58824</v>
          </cell>
          <cell r="B3606" t="str">
            <v>WEEKDAY</v>
          </cell>
          <cell r="C3606">
            <v>3694</v>
          </cell>
          <cell r="D3606">
            <v>1502200</v>
          </cell>
          <cell r="E3606" t="str">
            <v>LEWELLING BLVD &amp; ANDOVER ST</v>
          </cell>
          <cell r="F3606">
            <v>2</v>
          </cell>
          <cell r="G3606">
            <v>2</v>
          </cell>
          <cell r="H3606">
            <v>4</v>
          </cell>
          <cell r="I3606">
            <v>37.683525000000003</v>
          </cell>
          <cell r="J3606">
            <v>-122.14622900000001</v>
          </cell>
          <cell r="K3606" t="str">
            <v>SAN LEANDRO</v>
          </cell>
          <cell r="L3606" t="str">
            <v>ALAMEDA</v>
          </cell>
          <cell r="M3606">
            <v>4</v>
          </cell>
        </row>
        <row r="3607">
          <cell r="A3607">
            <v>55489</v>
          </cell>
          <cell r="B3607" t="str">
            <v>WEEKDAY</v>
          </cell>
          <cell r="C3607">
            <v>2735</v>
          </cell>
          <cell r="D3607">
            <v>1502210</v>
          </cell>
          <cell r="E3607" t="str">
            <v>LEWELLING BLVD &amp; CALGARY ST</v>
          </cell>
          <cell r="F3607">
            <v>4</v>
          </cell>
          <cell r="G3607">
            <v>5</v>
          </cell>
          <cell r="H3607">
            <v>10</v>
          </cell>
          <cell r="I3607">
            <v>37.680084000000001</v>
          </cell>
          <cell r="J3607">
            <v>-122.15430000000001</v>
          </cell>
          <cell r="K3607" t="str">
            <v>SAN LEANDRO</v>
          </cell>
          <cell r="L3607" t="str">
            <v>ALAMEDA</v>
          </cell>
          <cell r="M3607">
            <v>4</v>
          </cell>
        </row>
        <row r="3608">
          <cell r="A3608">
            <v>56778</v>
          </cell>
          <cell r="B3608" t="str">
            <v>WEEKDAY</v>
          </cell>
          <cell r="C3608">
            <v>3463</v>
          </cell>
          <cell r="D3608">
            <v>1502240</v>
          </cell>
          <cell r="E3608" t="str">
            <v>LEWELLING BLVD &amp; FARNSWORTH</v>
          </cell>
          <cell r="F3608">
            <v>3</v>
          </cell>
          <cell r="G3608">
            <v>2</v>
          </cell>
          <cell r="H3608">
            <v>5</v>
          </cell>
          <cell r="I3608">
            <v>37.681392000000002</v>
          </cell>
          <cell r="J3608">
            <v>-122.14994900000001</v>
          </cell>
          <cell r="K3608" t="str">
            <v>SAN LEANDRO</v>
          </cell>
          <cell r="L3608" t="str">
            <v>ALAMEDA</v>
          </cell>
          <cell r="M3608">
            <v>4</v>
          </cell>
        </row>
        <row r="3609">
          <cell r="A3609">
            <v>54564</v>
          </cell>
          <cell r="B3609" t="str">
            <v>WEEKDAY</v>
          </cell>
          <cell r="C3609">
            <v>3524</v>
          </cell>
          <cell r="D3609">
            <v>1502250</v>
          </cell>
          <cell r="E3609" t="str">
            <v>LEWELLING BLVD &amp; FARNSWORTH</v>
          </cell>
          <cell r="F3609">
            <v>1</v>
          </cell>
          <cell r="G3609">
            <v>3</v>
          </cell>
          <cell r="H3609">
            <v>4</v>
          </cell>
          <cell r="I3609">
            <v>37.681589000000002</v>
          </cell>
          <cell r="J3609">
            <v>-122.150041</v>
          </cell>
          <cell r="K3609" t="str">
            <v>SAN LEANDRO</v>
          </cell>
          <cell r="L3609" t="str">
            <v>ALAMEDA</v>
          </cell>
          <cell r="M3609">
            <v>4</v>
          </cell>
        </row>
        <row r="3610">
          <cell r="A3610">
            <v>53290</v>
          </cell>
          <cell r="B3610" t="str">
            <v>WEEKDAY</v>
          </cell>
          <cell r="C3610">
            <v>2079</v>
          </cell>
          <cell r="D3610">
            <v>1502260</v>
          </cell>
          <cell r="E3610" t="str">
            <v>LEWELLING BLVD &amp; HESPERIAN B</v>
          </cell>
          <cell r="F3610">
            <v>11</v>
          </cell>
          <cell r="G3610">
            <v>6</v>
          </cell>
          <cell r="H3610">
            <v>16</v>
          </cell>
          <cell r="I3610">
            <v>37.686808999999997</v>
          </cell>
          <cell r="J3610">
            <v>-122.130673</v>
          </cell>
          <cell r="K3610" t="str">
            <v>SAN LEANDRO</v>
          </cell>
          <cell r="L3610" t="str">
            <v>ALAMEDA</v>
          </cell>
          <cell r="M3610">
            <v>4</v>
          </cell>
        </row>
        <row r="3611">
          <cell r="A3611">
            <v>58762</v>
          </cell>
          <cell r="B3611" t="str">
            <v>WEEKDAY</v>
          </cell>
          <cell r="C3611">
            <v>2462</v>
          </cell>
          <cell r="D3611">
            <v>1502270</v>
          </cell>
          <cell r="E3611" t="str">
            <v>LEWELLING BLVD &amp; LEWELLING C</v>
          </cell>
          <cell r="F3611">
            <v>6</v>
          </cell>
          <cell r="G3611">
            <v>5</v>
          </cell>
          <cell r="H3611">
            <v>12</v>
          </cell>
          <cell r="I3611">
            <v>37.686765999999999</v>
          </cell>
          <cell r="J3611">
            <v>-122.134817</v>
          </cell>
          <cell r="K3611" t="str">
            <v>SAN LEANDRO</v>
          </cell>
          <cell r="L3611" t="str">
            <v>ALAMEDA</v>
          </cell>
          <cell r="M3611">
            <v>4</v>
          </cell>
        </row>
        <row r="3612">
          <cell r="A3612">
            <v>51239</v>
          </cell>
          <cell r="B3612" t="str">
            <v>WEEKDAY</v>
          </cell>
          <cell r="C3612">
            <v>3493</v>
          </cell>
          <cell r="D3612">
            <v>1502280</v>
          </cell>
          <cell r="E3612" t="str">
            <v>LEWELLING BLVD &amp; LEWELLING C</v>
          </cell>
          <cell r="F3612">
            <v>2</v>
          </cell>
          <cell r="G3612">
            <v>3</v>
          </cell>
          <cell r="H3612">
            <v>5</v>
          </cell>
          <cell r="I3612">
            <v>37.686577</v>
          </cell>
          <cell r="J3612">
            <v>-122.134812</v>
          </cell>
          <cell r="K3612" t="str">
            <v>SAN LEANDRO</v>
          </cell>
          <cell r="L3612" t="str">
            <v>ALAMEDA</v>
          </cell>
          <cell r="M3612">
            <v>4</v>
          </cell>
        </row>
        <row r="3613">
          <cell r="A3613">
            <v>51520</v>
          </cell>
          <cell r="B3613" t="str">
            <v>WEEKDAY</v>
          </cell>
          <cell r="C3613">
            <v>4349</v>
          </cell>
          <cell r="D3613">
            <v>1502290</v>
          </cell>
          <cell r="E3613" t="str">
            <v>LEWELLING BLVD &amp; SEDGEMAN ST</v>
          </cell>
          <cell r="F3613">
            <v>1</v>
          </cell>
          <cell r="G3613">
            <v>0</v>
          </cell>
          <cell r="H3613">
            <v>1</v>
          </cell>
          <cell r="I3613">
            <v>37.684711</v>
          </cell>
          <cell r="J3613">
            <v>-122.143333</v>
          </cell>
          <cell r="K3613" t="str">
            <v>SAN LEANDRO</v>
          </cell>
          <cell r="L3613" t="str">
            <v>ALAMEDA</v>
          </cell>
          <cell r="M3613">
            <v>4</v>
          </cell>
        </row>
        <row r="3614">
          <cell r="A3614">
            <v>56105</v>
          </cell>
          <cell r="B3614" t="str">
            <v>WEEKDAY</v>
          </cell>
          <cell r="C3614">
            <v>4155</v>
          </cell>
          <cell r="D3614">
            <v>1502300</v>
          </cell>
          <cell r="E3614" t="str">
            <v>LEWELLING BLVD &amp; SULLIVAN AV</v>
          </cell>
          <cell r="F3614">
            <v>1</v>
          </cell>
          <cell r="G3614">
            <v>1</v>
          </cell>
          <cell r="H3614">
            <v>2</v>
          </cell>
          <cell r="I3614">
            <v>37.684624999999997</v>
          </cell>
          <cell r="J3614">
            <v>-122.144065</v>
          </cell>
          <cell r="K3614" t="str">
            <v>SAN LEANDRO</v>
          </cell>
          <cell r="L3614" t="str">
            <v>ALAMEDA</v>
          </cell>
          <cell r="M3614">
            <v>4</v>
          </cell>
        </row>
        <row r="3615">
          <cell r="A3615">
            <v>58770</v>
          </cell>
          <cell r="B3615" t="str">
            <v>WEEKDAY</v>
          </cell>
          <cell r="C3615">
            <v>2730</v>
          </cell>
          <cell r="D3615">
            <v>1502310</v>
          </cell>
          <cell r="E3615" t="str">
            <v>LEWELLING BLVD &amp; SUNNYHAVEN</v>
          </cell>
          <cell r="F3615">
            <v>4</v>
          </cell>
          <cell r="G3615">
            <v>6</v>
          </cell>
          <cell r="H3615">
            <v>10</v>
          </cell>
          <cell r="I3615">
            <v>37.680165000000002</v>
          </cell>
          <cell r="J3615">
            <v>-122.154796</v>
          </cell>
          <cell r="K3615" t="str">
            <v>SAN LEANDRO</v>
          </cell>
          <cell r="L3615" t="str">
            <v>ALAMEDA</v>
          </cell>
          <cell r="M3615">
            <v>4</v>
          </cell>
        </row>
        <row r="3616">
          <cell r="A3616">
            <v>53110</v>
          </cell>
          <cell r="B3616" t="str">
            <v>WEEKDAY</v>
          </cell>
          <cell r="C3616">
            <v>1109</v>
          </cell>
          <cell r="D3616">
            <v>1502320</v>
          </cell>
          <cell r="E3616" t="str">
            <v>LEWELLING BLVD &amp; TROPIC CT</v>
          </cell>
          <cell r="F3616">
            <v>20</v>
          </cell>
          <cell r="G3616">
            <v>19</v>
          </cell>
          <cell r="H3616">
            <v>39</v>
          </cell>
          <cell r="I3616">
            <v>37.686771</v>
          </cell>
          <cell r="J3616">
            <v>-122.13799400000001</v>
          </cell>
          <cell r="K3616" t="str">
            <v>SAN LEANDRO</v>
          </cell>
          <cell r="L3616" t="str">
            <v>ALAMEDA</v>
          </cell>
          <cell r="M3616">
            <v>4</v>
          </cell>
        </row>
        <row r="3617">
          <cell r="A3617">
            <v>55398</v>
          </cell>
          <cell r="B3617" t="str">
            <v>WEEKDAY</v>
          </cell>
          <cell r="C3617">
            <v>1222</v>
          </cell>
          <cell r="D3617">
            <v>1502330</v>
          </cell>
          <cell r="E3617" t="str">
            <v>LEWELLING BLVD &amp; TROPIC CT</v>
          </cell>
          <cell r="F3617">
            <v>21</v>
          </cell>
          <cell r="G3617">
            <v>15</v>
          </cell>
          <cell r="H3617">
            <v>35</v>
          </cell>
          <cell r="I3617">
            <v>37.686563</v>
          </cell>
          <cell r="J3617">
            <v>-122.13754299999999</v>
          </cell>
          <cell r="K3617" t="str">
            <v>SAN LEANDRO</v>
          </cell>
          <cell r="L3617" t="str">
            <v>ALAMEDA</v>
          </cell>
          <cell r="M3617">
            <v>4</v>
          </cell>
        </row>
        <row r="3618">
          <cell r="A3618">
            <v>55018</v>
          </cell>
          <cell r="B3618" t="str">
            <v>WEEKDAY</v>
          </cell>
          <cell r="C3618">
            <v>2873</v>
          </cell>
          <cell r="D3618">
            <v>1502340</v>
          </cell>
          <cell r="E3618" t="str">
            <v>LEWELLING BLVD &amp; WASHINGTON</v>
          </cell>
          <cell r="F3618">
            <v>4</v>
          </cell>
          <cell r="G3618">
            <v>5</v>
          </cell>
          <cell r="H3618">
            <v>8</v>
          </cell>
          <cell r="I3618">
            <v>37.686458000000002</v>
          </cell>
          <cell r="J3618">
            <v>-122.13989100000001</v>
          </cell>
          <cell r="K3618" t="str">
            <v>SAN LEANDRO</v>
          </cell>
          <cell r="L3618" t="str">
            <v>ALAMEDA</v>
          </cell>
          <cell r="M3618">
            <v>4</v>
          </cell>
        </row>
        <row r="3619">
          <cell r="A3619">
            <v>56106</v>
          </cell>
          <cell r="B3619" t="str">
            <v>WEEKDAY</v>
          </cell>
          <cell r="C3619">
            <v>2923</v>
          </cell>
          <cell r="D3619">
            <v>1502350</v>
          </cell>
          <cell r="E3619" t="str">
            <v>LEWELLING BLVD &amp; WASHINGTON</v>
          </cell>
          <cell r="F3619">
            <v>4</v>
          </cell>
          <cell r="G3619">
            <v>4</v>
          </cell>
          <cell r="H3619">
            <v>8</v>
          </cell>
          <cell r="I3619">
            <v>37.686289000000002</v>
          </cell>
          <cell r="J3619">
            <v>-122.13963</v>
          </cell>
          <cell r="K3619" t="str">
            <v>SAN LEANDRO</v>
          </cell>
          <cell r="L3619" t="str">
            <v>ALAMEDA</v>
          </cell>
          <cell r="M3619">
            <v>4</v>
          </cell>
        </row>
        <row r="3620">
          <cell r="A3620">
            <v>51590</v>
          </cell>
          <cell r="B3620" t="str">
            <v>WEEKDAY</v>
          </cell>
          <cell r="C3620">
            <v>4184</v>
          </cell>
          <cell r="D3620">
            <v>1502550</v>
          </cell>
          <cell r="E3620" t="str">
            <v>MERCED ST &amp; CEDAR AV</v>
          </cell>
          <cell r="F3620">
            <v>1</v>
          </cell>
          <cell r="G3620">
            <v>1</v>
          </cell>
          <cell r="H3620">
            <v>2</v>
          </cell>
          <cell r="I3620">
            <v>37.699731</v>
          </cell>
          <cell r="J3620">
            <v>-122.164888</v>
          </cell>
          <cell r="K3620" t="str">
            <v>SAN LEANDRO</v>
          </cell>
          <cell r="L3620" t="str">
            <v>ALAMEDA</v>
          </cell>
          <cell r="M3620">
            <v>4</v>
          </cell>
        </row>
        <row r="3621">
          <cell r="A3621">
            <v>52447</v>
          </cell>
          <cell r="B3621" t="str">
            <v>WEEKDAY</v>
          </cell>
          <cell r="C3621">
            <v>4129</v>
          </cell>
          <cell r="D3621">
            <v>1502560</v>
          </cell>
          <cell r="E3621" t="str">
            <v>MERCED ST &amp; CEDAR AV</v>
          </cell>
          <cell r="F3621">
            <v>0</v>
          </cell>
          <cell r="G3621">
            <v>2</v>
          </cell>
          <cell r="H3621">
            <v>2</v>
          </cell>
          <cell r="I3621">
            <v>37.700065000000002</v>
          </cell>
          <cell r="J3621">
            <v>-122.165305</v>
          </cell>
          <cell r="K3621" t="str">
            <v>SAN LEANDRO</v>
          </cell>
          <cell r="L3621" t="str">
            <v>ALAMEDA</v>
          </cell>
          <cell r="M3621">
            <v>4</v>
          </cell>
        </row>
        <row r="3622">
          <cell r="A3622">
            <v>54678</v>
          </cell>
          <cell r="B3622" t="str">
            <v>WEEKDAY</v>
          </cell>
          <cell r="C3622">
            <v>3951</v>
          </cell>
          <cell r="D3622">
            <v>1502570</v>
          </cell>
          <cell r="E3622" t="str">
            <v>MERCED ST &amp; FAIRWAY DR</v>
          </cell>
          <cell r="F3622">
            <v>1</v>
          </cell>
          <cell r="G3622">
            <v>2</v>
          </cell>
          <cell r="H3622">
            <v>3</v>
          </cell>
          <cell r="I3622">
            <v>37.703283999999996</v>
          </cell>
          <cell r="J3622">
            <v>-122.16744199999999</v>
          </cell>
          <cell r="K3622" t="str">
            <v>SAN LEANDRO</v>
          </cell>
          <cell r="L3622" t="str">
            <v>ALAMEDA</v>
          </cell>
          <cell r="M3622">
            <v>4</v>
          </cell>
        </row>
        <row r="3623">
          <cell r="A3623">
            <v>55608</v>
          </cell>
          <cell r="B3623" t="str">
            <v>WEEKDAY</v>
          </cell>
          <cell r="C3623">
            <v>4314</v>
          </cell>
          <cell r="D3623">
            <v>1502580</v>
          </cell>
          <cell r="E3623" t="str">
            <v>MERCED ST &amp; FAIRWAY DR</v>
          </cell>
          <cell r="F3623">
            <v>1</v>
          </cell>
          <cell r="G3623">
            <v>1</v>
          </cell>
          <cell r="H3623">
            <v>2</v>
          </cell>
          <cell r="I3623">
            <v>37.703598999999997</v>
          </cell>
          <cell r="J3623">
            <v>-122.16741</v>
          </cell>
          <cell r="K3623" t="str">
            <v>SAN LEANDRO</v>
          </cell>
          <cell r="L3623" t="str">
            <v>ALAMEDA</v>
          </cell>
          <cell r="M3623">
            <v>4</v>
          </cell>
        </row>
        <row r="3624">
          <cell r="A3624">
            <v>59754</v>
          </cell>
          <cell r="B3624" t="str">
            <v>WEEKDAY</v>
          </cell>
          <cell r="C3624">
            <v>4688</v>
          </cell>
          <cell r="D3624">
            <v>1502610</v>
          </cell>
          <cell r="E3624" t="str">
            <v>MERCED ST &amp; RAILROAD CROSSIN</v>
          </cell>
          <cell r="F3624">
            <v>0</v>
          </cell>
          <cell r="G3624">
            <v>0</v>
          </cell>
          <cell r="H3624">
            <v>0</v>
          </cell>
          <cell r="I3624">
            <v>37.702111000000002</v>
          </cell>
          <cell r="J3624">
            <v>-122.16668300000001</v>
          </cell>
          <cell r="K3624" t="str">
            <v>SAN LEANDRO</v>
          </cell>
          <cell r="L3624" t="str">
            <v>ALAMEDA</v>
          </cell>
          <cell r="M3624">
            <v>4</v>
          </cell>
        </row>
        <row r="3625">
          <cell r="A3625">
            <v>55283</v>
          </cell>
          <cell r="B3625" t="str">
            <v>WEEKDAY</v>
          </cell>
          <cell r="C3625">
            <v>4479</v>
          </cell>
          <cell r="D3625">
            <v>1502630</v>
          </cell>
          <cell r="E3625" t="str">
            <v>MERCED ST &amp; W AVENUE 140TH</v>
          </cell>
          <cell r="F3625">
            <v>1</v>
          </cell>
          <cell r="G3625">
            <v>0</v>
          </cell>
          <cell r="H3625">
            <v>1</v>
          </cell>
          <cell r="I3625">
            <v>37.701847999999998</v>
          </cell>
          <cell r="J3625">
            <v>-122.16628</v>
          </cell>
          <cell r="K3625" t="str">
            <v>SAN LEANDRO</v>
          </cell>
          <cell r="L3625" t="str">
            <v>ALAMEDA</v>
          </cell>
          <cell r="M3625">
            <v>4</v>
          </cell>
        </row>
        <row r="3626">
          <cell r="A3626">
            <v>58841</v>
          </cell>
          <cell r="B3626" t="str">
            <v>WEEKDAY</v>
          </cell>
          <cell r="C3626">
            <v>4098</v>
          </cell>
          <cell r="D3626">
            <v>1502660</v>
          </cell>
          <cell r="E3626" t="str">
            <v>MONTEREY BLVD &amp; ARGUELLO DR</v>
          </cell>
          <cell r="F3626">
            <v>1</v>
          </cell>
          <cell r="G3626">
            <v>1</v>
          </cell>
          <cell r="H3626">
            <v>2</v>
          </cell>
          <cell r="I3626">
            <v>37.701151000000003</v>
          </cell>
          <cell r="J3626">
            <v>-122.149503</v>
          </cell>
          <cell r="K3626" t="str">
            <v>SAN LEANDRO</v>
          </cell>
          <cell r="L3626" t="str">
            <v>ALAMEDA</v>
          </cell>
          <cell r="M3626">
            <v>4</v>
          </cell>
        </row>
        <row r="3627">
          <cell r="A3627">
            <v>56529</v>
          </cell>
          <cell r="B3627" t="str">
            <v>WEEKDAY</v>
          </cell>
          <cell r="C3627">
            <v>4251</v>
          </cell>
          <cell r="D3627">
            <v>1502760</v>
          </cell>
          <cell r="E3627" t="str">
            <v>PURDUE ST &amp; ESSER AV</v>
          </cell>
          <cell r="F3627">
            <v>1</v>
          </cell>
          <cell r="G3627">
            <v>1</v>
          </cell>
          <cell r="H3627">
            <v>2</v>
          </cell>
          <cell r="I3627">
            <v>37.695231999999997</v>
          </cell>
          <cell r="J3627">
            <v>-122.154483</v>
          </cell>
          <cell r="K3627" t="str">
            <v>SAN LEANDRO</v>
          </cell>
          <cell r="L3627" t="str">
            <v>ALAMEDA</v>
          </cell>
          <cell r="M3627">
            <v>4</v>
          </cell>
        </row>
        <row r="3628">
          <cell r="A3628">
            <v>52030</v>
          </cell>
          <cell r="B3628" t="str">
            <v>WEEKDAY</v>
          </cell>
          <cell r="C3628">
            <v>4563</v>
          </cell>
          <cell r="D3628">
            <v>1502770</v>
          </cell>
          <cell r="E3628" t="str">
            <v>PURDUE ST &amp; ESSER AV</v>
          </cell>
          <cell r="F3628">
            <v>0</v>
          </cell>
          <cell r="G3628">
            <v>1</v>
          </cell>
          <cell r="H3628">
            <v>1</v>
          </cell>
          <cell r="I3628">
            <v>37.695318</v>
          </cell>
          <cell r="J3628">
            <v>-122.15428799999999</v>
          </cell>
          <cell r="K3628" t="str">
            <v>SAN LEANDRO</v>
          </cell>
          <cell r="L3628" t="str">
            <v>ALAMEDA</v>
          </cell>
          <cell r="M3628">
            <v>4</v>
          </cell>
        </row>
        <row r="3629">
          <cell r="A3629">
            <v>58515</v>
          </cell>
          <cell r="B3629" t="str">
            <v>WEEKDAY</v>
          </cell>
          <cell r="C3629">
            <v>4140</v>
          </cell>
          <cell r="D3629">
            <v>1502780</v>
          </cell>
          <cell r="E3629" t="str">
            <v>PURDUE ST &amp; FARNSWORTH ST</v>
          </cell>
          <cell r="F3629">
            <v>1</v>
          </cell>
          <cell r="G3629">
            <v>1</v>
          </cell>
          <cell r="H3629">
            <v>2</v>
          </cell>
          <cell r="I3629">
            <v>37.695383</v>
          </cell>
          <cell r="J3629">
            <v>-122.152433</v>
          </cell>
          <cell r="K3629" t="str">
            <v>SAN LEANDRO</v>
          </cell>
          <cell r="L3629" t="str">
            <v>ALAMEDA</v>
          </cell>
          <cell r="M3629">
            <v>4</v>
          </cell>
        </row>
        <row r="3630">
          <cell r="A3630">
            <v>55286</v>
          </cell>
          <cell r="B3630" t="str">
            <v>WEEKDAY</v>
          </cell>
          <cell r="C3630">
            <v>4015</v>
          </cell>
          <cell r="D3630">
            <v>1502790</v>
          </cell>
          <cell r="E3630" t="str">
            <v>PURDUE ST &amp; FARNSWORTH ST</v>
          </cell>
          <cell r="F3630">
            <v>1</v>
          </cell>
          <cell r="G3630">
            <v>1</v>
          </cell>
          <cell r="H3630">
            <v>2</v>
          </cell>
          <cell r="I3630">
            <v>37.695273</v>
          </cell>
          <cell r="J3630">
            <v>-122.15219</v>
          </cell>
          <cell r="K3630" t="str">
            <v>SAN LEANDRO</v>
          </cell>
          <cell r="L3630" t="str">
            <v>ALAMEDA</v>
          </cell>
          <cell r="M3630">
            <v>4</v>
          </cell>
        </row>
        <row r="3631">
          <cell r="A3631">
            <v>58846</v>
          </cell>
          <cell r="B3631" t="str">
            <v>WEEKDAY</v>
          </cell>
          <cell r="C3631">
            <v>3902</v>
          </cell>
          <cell r="D3631">
            <v>1503040</v>
          </cell>
          <cell r="E3631" t="str">
            <v>SPRUCE ST &amp; ACACIA ST</v>
          </cell>
          <cell r="F3631">
            <v>1</v>
          </cell>
          <cell r="G3631">
            <v>2</v>
          </cell>
          <cell r="H3631">
            <v>3</v>
          </cell>
          <cell r="I3631">
            <v>37.699869</v>
          </cell>
          <cell r="J3631">
            <v>-122.158968</v>
          </cell>
          <cell r="K3631" t="str">
            <v>SAN LEANDRO</v>
          </cell>
          <cell r="L3631" t="str">
            <v>ALAMEDA</v>
          </cell>
          <cell r="M3631">
            <v>4</v>
          </cell>
        </row>
        <row r="3632">
          <cell r="A3632">
            <v>54789</v>
          </cell>
          <cell r="B3632" t="str">
            <v>WEEKDAY</v>
          </cell>
          <cell r="C3632">
            <v>4221</v>
          </cell>
          <cell r="D3632">
            <v>1503050</v>
          </cell>
          <cell r="E3632" t="str">
            <v>SPRUCE ST &amp; ELM ST</v>
          </cell>
          <cell r="F3632">
            <v>0</v>
          </cell>
          <cell r="G3632">
            <v>1</v>
          </cell>
          <cell r="H3632">
            <v>2</v>
          </cell>
          <cell r="I3632">
            <v>37.698034999999997</v>
          </cell>
          <cell r="J3632">
            <v>-122.163022</v>
          </cell>
          <cell r="K3632" t="str">
            <v>SAN LEANDRO</v>
          </cell>
          <cell r="L3632" t="str">
            <v>ALAMEDA</v>
          </cell>
          <cell r="M3632">
            <v>4</v>
          </cell>
        </row>
        <row r="3633">
          <cell r="A3633">
            <v>55493</v>
          </cell>
          <cell r="B3633" t="str">
            <v>WEEKDAY</v>
          </cell>
          <cell r="C3633">
            <v>4090</v>
          </cell>
          <cell r="D3633">
            <v>1503060</v>
          </cell>
          <cell r="E3633" t="str">
            <v>SPRUCE ST &amp; JUNIPER ST</v>
          </cell>
          <cell r="F3633">
            <v>2</v>
          </cell>
          <cell r="G3633">
            <v>0</v>
          </cell>
          <cell r="H3633">
            <v>2</v>
          </cell>
          <cell r="I3633">
            <v>37.698887999999997</v>
          </cell>
          <cell r="J3633">
            <v>-122.161317</v>
          </cell>
          <cell r="K3633" t="str">
            <v>SAN LEANDRO</v>
          </cell>
          <cell r="L3633" t="str">
            <v>ALAMEDA</v>
          </cell>
          <cell r="M3633">
            <v>4</v>
          </cell>
        </row>
        <row r="3634">
          <cell r="A3634">
            <v>56539</v>
          </cell>
          <cell r="B3634" t="str">
            <v>WEEKDAY</v>
          </cell>
          <cell r="C3634">
            <v>4407</v>
          </cell>
          <cell r="D3634">
            <v>1503070</v>
          </cell>
          <cell r="E3634" t="str">
            <v>SPRUCE ST &amp; LOCUST ST</v>
          </cell>
          <cell r="F3634">
            <v>0</v>
          </cell>
          <cell r="G3634">
            <v>1</v>
          </cell>
          <cell r="H3634">
            <v>1</v>
          </cell>
          <cell r="I3634">
            <v>37.699150000000003</v>
          </cell>
          <cell r="J3634">
            <v>-122.160354</v>
          </cell>
          <cell r="K3634" t="str">
            <v>SAN LEANDRO</v>
          </cell>
          <cell r="L3634" t="str">
            <v>ALAMEDA</v>
          </cell>
          <cell r="M3634">
            <v>4</v>
          </cell>
        </row>
        <row r="3635">
          <cell r="A3635">
            <v>52060</v>
          </cell>
          <cell r="B3635" t="str">
            <v>WEEKDAY</v>
          </cell>
          <cell r="C3635">
            <v>4263</v>
          </cell>
          <cell r="D3635">
            <v>1503080</v>
          </cell>
          <cell r="E3635" t="str">
            <v>SPRUCE ST &amp; MERCED ST</v>
          </cell>
          <cell r="F3635">
            <v>1</v>
          </cell>
          <cell r="G3635">
            <v>1</v>
          </cell>
          <cell r="H3635">
            <v>2</v>
          </cell>
          <cell r="I3635">
            <v>37.697902999999997</v>
          </cell>
          <cell r="J3635">
            <v>-122.163617</v>
          </cell>
          <cell r="K3635" t="str">
            <v>SAN LEANDRO</v>
          </cell>
          <cell r="L3635" t="str">
            <v>ALAMEDA</v>
          </cell>
          <cell r="M3635">
            <v>4</v>
          </cell>
        </row>
        <row r="3636">
          <cell r="A3636">
            <v>57441</v>
          </cell>
          <cell r="B3636" t="str">
            <v>WEEKDAY</v>
          </cell>
          <cell r="C3636">
            <v>4420</v>
          </cell>
          <cell r="D3636">
            <v>1503090</v>
          </cell>
          <cell r="E3636" t="str">
            <v>SPRUCE ST &amp; WILEY ST</v>
          </cell>
          <cell r="F3636">
            <v>1</v>
          </cell>
          <cell r="G3636">
            <v>1</v>
          </cell>
          <cell r="H3636">
            <v>1</v>
          </cell>
          <cell r="I3636">
            <v>37.699950000000001</v>
          </cell>
          <cell r="J3636">
            <v>-122.15844800000001</v>
          </cell>
          <cell r="K3636" t="str">
            <v>SAN LEANDRO</v>
          </cell>
          <cell r="L3636" t="str">
            <v>ALAMEDA</v>
          </cell>
          <cell r="M3636">
            <v>4</v>
          </cell>
        </row>
        <row r="3637">
          <cell r="A3637">
            <v>51071</v>
          </cell>
          <cell r="B3637" t="str">
            <v>WEEKDAY</v>
          </cell>
          <cell r="C3637">
            <v>3791</v>
          </cell>
          <cell r="D3637">
            <v>1503420</v>
          </cell>
          <cell r="E3637" t="str">
            <v>WICKS BLVD &amp; BURKHART AV</v>
          </cell>
          <cell r="F3637">
            <v>1</v>
          </cell>
          <cell r="G3637">
            <v>2</v>
          </cell>
          <cell r="H3637">
            <v>3</v>
          </cell>
          <cell r="I3637">
            <v>37.683928000000002</v>
          </cell>
          <cell r="J3637">
            <v>-122.15894400000001</v>
          </cell>
          <cell r="K3637" t="str">
            <v>SAN LEANDRO</v>
          </cell>
          <cell r="L3637" t="str">
            <v>ALAMEDA</v>
          </cell>
          <cell r="M3637">
            <v>4</v>
          </cell>
        </row>
        <row r="3638">
          <cell r="A3638">
            <v>51761</v>
          </cell>
          <cell r="B3638" t="str">
            <v>WEEKDAY</v>
          </cell>
          <cell r="C3638">
            <v>4530</v>
          </cell>
          <cell r="D3638">
            <v>1503470</v>
          </cell>
          <cell r="E3638" t="str">
            <v>WICKS BLVD &amp; LIBERTY WAY</v>
          </cell>
          <cell r="F3638">
            <v>0</v>
          </cell>
          <cell r="G3638">
            <v>1</v>
          </cell>
          <cell r="H3638">
            <v>1</v>
          </cell>
          <cell r="I3638">
            <v>37.686790999999999</v>
          </cell>
          <cell r="J3638">
            <v>-122.161062</v>
          </cell>
          <cell r="K3638" t="str">
            <v>SAN LEANDRO</v>
          </cell>
          <cell r="L3638" t="str">
            <v>ALAMEDA</v>
          </cell>
          <cell r="M3638">
            <v>4</v>
          </cell>
        </row>
        <row r="3639">
          <cell r="A3639">
            <v>52590</v>
          </cell>
          <cell r="B3639" t="str">
            <v>WEEKDAY</v>
          </cell>
          <cell r="C3639">
            <v>4615</v>
          </cell>
          <cell r="D3639">
            <v>1503480</v>
          </cell>
          <cell r="E3639" t="str">
            <v>WICKS BLVD &amp; LIBERTY WAY</v>
          </cell>
          <cell r="F3639">
            <v>0</v>
          </cell>
          <cell r="G3639">
            <v>0</v>
          </cell>
          <cell r="H3639">
            <v>1</v>
          </cell>
          <cell r="I3639">
            <v>37.685850000000002</v>
          </cell>
          <cell r="J3639">
            <v>-122.16063699999999</v>
          </cell>
          <cell r="K3639" t="str">
            <v>SAN LEANDRO</v>
          </cell>
          <cell r="L3639" t="str">
            <v>ALAMEDA</v>
          </cell>
          <cell r="M3639">
            <v>4</v>
          </cell>
        </row>
        <row r="3640">
          <cell r="A3640">
            <v>54734</v>
          </cell>
          <cell r="B3640" t="str">
            <v>WEEKDAY</v>
          </cell>
          <cell r="C3640">
            <v>4159</v>
          </cell>
          <cell r="D3640">
            <v>1503490</v>
          </cell>
          <cell r="E3640" t="str">
            <v>WICKS BLVD &amp; MANOR BLVD</v>
          </cell>
          <cell r="F3640">
            <v>1</v>
          </cell>
          <cell r="G3640">
            <v>1</v>
          </cell>
          <cell r="H3640">
            <v>2</v>
          </cell>
          <cell r="I3640">
            <v>37.691308999999997</v>
          </cell>
          <cell r="J3640">
            <v>-122.16287699999999</v>
          </cell>
          <cell r="K3640" t="str">
            <v>SAN LEANDRO</v>
          </cell>
          <cell r="L3640" t="str">
            <v>ALAMEDA</v>
          </cell>
          <cell r="M3640">
            <v>4</v>
          </cell>
        </row>
        <row r="3641">
          <cell r="A3641">
            <v>52107</v>
          </cell>
          <cell r="B3641" t="str">
            <v>WEEKDAY</v>
          </cell>
          <cell r="C3641">
            <v>4025</v>
          </cell>
          <cell r="D3641">
            <v>1503500</v>
          </cell>
          <cell r="E3641" t="str">
            <v>WICKS BLVD &amp; MANOR BLVD</v>
          </cell>
          <cell r="F3641">
            <v>1</v>
          </cell>
          <cell r="G3641">
            <v>1</v>
          </cell>
          <cell r="H3641">
            <v>2</v>
          </cell>
          <cell r="I3641">
            <v>37.690593999999997</v>
          </cell>
          <cell r="J3641">
            <v>-122.162989</v>
          </cell>
          <cell r="K3641" t="str">
            <v>SAN LEANDRO</v>
          </cell>
          <cell r="L3641" t="str">
            <v>ALAMEDA</v>
          </cell>
          <cell r="M3641">
            <v>4</v>
          </cell>
        </row>
        <row r="3642">
          <cell r="A3642">
            <v>54785</v>
          </cell>
          <cell r="B3642" t="str">
            <v>WEEKDAY</v>
          </cell>
          <cell r="C3642">
            <v>3590</v>
          </cell>
          <cell r="D3642">
            <v>1503510</v>
          </cell>
          <cell r="E3642" t="str">
            <v>WICKS BLVD &amp; MISSION BAY COM</v>
          </cell>
          <cell r="F3642">
            <v>2</v>
          </cell>
          <cell r="G3642">
            <v>2</v>
          </cell>
          <cell r="H3642">
            <v>4</v>
          </cell>
          <cell r="I3642">
            <v>37.682707000000001</v>
          </cell>
          <cell r="J3642">
            <v>-122.158264</v>
          </cell>
          <cell r="K3642" t="str">
            <v>SAN LEANDRO</v>
          </cell>
          <cell r="L3642" t="str">
            <v>ALAMEDA</v>
          </cell>
          <cell r="M3642">
            <v>4</v>
          </cell>
        </row>
        <row r="3643">
          <cell r="A3643">
            <v>57743</v>
          </cell>
          <cell r="B3643" t="str">
            <v>WEEKDAY</v>
          </cell>
          <cell r="C3643">
            <v>4317</v>
          </cell>
          <cell r="D3643">
            <v>1503540</v>
          </cell>
          <cell r="E3643" t="str">
            <v>WICKS BLVD &amp; SEA CLOUD AV</v>
          </cell>
          <cell r="F3643">
            <v>0</v>
          </cell>
          <cell r="G3643">
            <v>1</v>
          </cell>
          <cell r="H3643">
            <v>2</v>
          </cell>
          <cell r="I3643">
            <v>37.689042000000001</v>
          </cell>
          <cell r="J3643">
            <v>-122.16253500000001</v>
          </cell>
          <cell r="K3643" t="str">
            <v>SAN LEANDRO</v>
          </cell>
          <cell r="L3643" t="str">
            <v>ALAMEDA</v>
          </cell>
          <cell r="M3643">
            <v>4</v>
          </cell>
        </row>
        <row r="3644">
          <cell r="A3644">
            <v>52171</v>
          </cell>
          <cell r="B3644" t="str">
            <v>WEEKDAY</v>
          </cell>
          <cell r="C3644">
            <v>4398</v>
          </cell>
          <cell r="D3644">
            <v>1503550</v>
          </cell>
          <cell r="E3644" t="str">
            <v>WICKS BLVD &amp; SEA CLOUD AV</v>
          </cell>
          <cell r="F3644">
            <v>1</v>
          </cell>
          <cell r="G3644">
            <v>1</v>
          </cell>
          <cell r="H3644">
            <v>1</v>
          </cell>
          <cell r="I3644">
            <v>37.688389999999998</v>
          </cell>
          <cell r="J3644">
            <v>-122.162068</v>
          </cell>
          <cell r="K3644" t="str">
            <v>SAN LEANDRO</v>
          </cell>
          <cell r="L3644" t="str">
            <v>ALAMEDA</v>
          </cell>
          <cell r="M3644">
            <v>4</v>
          </cell>
        </row>
        <row r="3645">
          <cell r="A3645">
            <v>57768</v>
          </cell>
          <cell r="B3645" t="str">
            <v>WEEKDAY</v>
          </cell>
          <cell r="C3645">
            <v>3581</v>
          </cell>
          <cell r="D3645">
            <v>1503560</v>
          </cell>
          <cell r="E3645" t="str">
            <v>WILEY ST &amp; BETHANY ST</v>
          </cell>
          <cell r="F3645">
            <v>3</v>
          </cell>
          <cell r="G3645">
            <v>1</v>
          </cell>
          <cell r="H3645">
            <v>4</v>
          </cell>
          <cell r="I3645">
            <v>37.698563</v>
          </cell>
          <cell r="J3645">
            <v>-122.157324</v>
          </cell>
          <cell r="K3645" t="str">
            <v>SAN LEANDRO</v>
          </cell>
          <cell r="L3645" t="str">
            <v>ALAMEDA</v>
          </cell>
          <cell r="M3645">
            <v>4</v>
          </cell>
        </row>
        <row r="3646">
          <cell r="A3646">
            <v>58221</v>
          </cell>
          <cell r="B3646" t="str">
            <v>WEEKDAY</v>
          </cell>
          <cell r="C3646">
            <v>3474</v>
          </cell>
          <cell r="D3646">
            <v>1503570</v>
          </cell>
          <cell r="E3646" t="str">
            <v>WILEY ST &amp; OTTAWA AV</v>
          </cell>
          <cell r="F3646">
            <v>1</v>
          </cell>
          <cell r="G3646">
            <v>3</v>
          </cell>
          <cell r="H3646">
            <v>5</v>
          </cell>
          <cell r="I3646">
            <v>37.698610000000002</v>
          </cell>
          <cell r="J3646">
            <v>-122.157464</v>
          </cell>
          <cell r="K3646" t="str">
            <v>SAN LEANDRO</v>
          </cell>
          <cell r="L3646" t="str">
            <v>ALAMEDA</v>
          </cell>
          <cell r="M3646">
            <v>4</v>
          </cell>
        </row>
        <row r="3647">
          <cell r="A3647">
            <v>58813</v>
          </cell>
          <cell r="B3647" t="str">
            <v>WEEKDAY</v>
          </cell>
          <cell r="C3647">
            <v>4347</v>
          </cell>
          <cell r="D3647">
            <v>1503580</v>
          </cell>
          <cell r="E3647" t="str">
            <v>WILEY ST &amp; PURDUE ST</v>
          </cell>
          <cell r="F3647">
            <v>0</v>
          </cell>
          <cell r="G3647">
            <v>1</v>
          </cell>
          <cell r="H3647">
            <v>1</v>
          </cell>
          <cell r="I3647">
            <v>37.695343000000001</v>
          </cell>
          <cell r="J3647">
            <v>-122.156999</v>
          </cell>
          <cell r="K3647" t="str">
            <v>SAN LEANDRO</v>
          </cell>
          <cell r="L3647" t="str">
            <v>ALAMEDA</v>
          </cell>
          <cell r="M3647">
            <v>4</v>
          </cell>
        </row>
        <row r="3648">
          <cell r="A3648">
            <v>58332</v>
          </cell>
          <cell r="B3648" t="str">
            <v>WEEKDAY</v>
          </cell>
          <cell r="C3648">
            <v>4041</v>
          </cell>
          <cell r="D3648">
            <v>1503590</v>
          </cell>
          <cell r="E3648" t="str">
            <v>WILEY ST &amp; PURDUE ST</v>
          </cell>
          <cell r="F3648">
            <v>2</v>
          </cell>
          <cell r="G3648">
            <v>1</v>
          </cell>
          <cell r="H3648">
            <v>2</v>
          </cell>
          <cell r="I3648">
            <v>37.695495000000001</v>
          </cell>
          <cell r="J3648">
            <v>-122.156886</v>
          </cell>
          <cell r="K3648" t="str">
            <v>SAN LEANDRO</v>
          </cell>
          <cell r="L3648" t="str">
            <v>ALAMEDA</v>
          </cell>
          <cell r="M3648">
            <v>4</v>
          </cell>
        </row>
        <row r="3649">
          <cell r="A3649">
            <v>54270</v>
          </cell>
          <cell r="B3649" t="str">
            <v>WEEKDAY</v>
          </cell>
          <cell r="C3649">
            <v>3598</v>
          </cell>
          <cell r="D3649">
            <v>1504010</v>
          </cell>
          <cell r="E3649" t="str">
            <v>FAIRWAY DR &amp; MONARCH BAY DR</v>
          </cell>
          <cell r="F3649">
            <v>1</v>
          </cell>
          <cell r="G3649">
            <v>3</v>
          </cell>
          <cell r="H3649">
            <v>4</v>
          </cell>
          <cell r="I3649">
            <v>37.695932999999997</v>
          </cell>
          <cell r="J3649">
            <v>-122.18563</v>
          </cell>
          <cell r="K3649" t="str">
            <v>SAN LEANDRO</v>
          </cell>
          <cell r="L3649" t="str">
            <v>ALAMEDA</v>
          </cell>
          <cell r="M3649">
            <v>4</v>
          </cell>
        </row>
        <row r="3650">
          <cell r="A3650">
            <v>51148</v>
          </cell>
          <cell r="B3650" t="str">
            <v>WEEKDAY</v>
          </cell>
          <cell r="C3650">
            <v>2988</v>
          </cell>
          <cell r="D3650">
            <v>1504020</v>
          </cell>
          <cell r="E3650" t="str">
            <v>AURORA DR &amp; FAIRWAY DR</v>
          </cell>
          <cell r="F3650">
            <v>2</v>
          </cell>
          <cell r="G3650">
            <v>5</v>
          </cell>
          <cell r="H3650">
            <v>8</v>
          </cell>
          <cell r="I3650">
            <v>37.697403999999999</v>
          </cell>
          <cell r="J3650">
            <v>-122.18182299999999</v>
          </cell>
          <cell r="K3650" t="str">
            <v>SAN LEANDRO</v>
          </cell>
          <cell r="L3650" t="str">
            <v>ALAMEDA</v>
          </cell>
          <cell r="M3650">
            <v>4</v>
          </cell>
        </row>
        <row r="3651">
          <cell r="A3651">
            <v>53060</v>
          </cell>
          <cell r="B3651" t="str">
            <v>WEEKDAY</v>
          </cell>
          <cell r="C3651">
            <v>3817</v>
          </cell>
          <cell r="D3651">
            <v>1504030</v>
          </cell>
          <cell r="E3651" t="str">
            <v>BERMUDA WAY &amp; ACAPULCO RD</v>
          </cell>
          <cell r="F3651">
            <v>1</v>
          </cell>
          <cell r="G3651">
            <v>3</v>
          </cell>
          <cell r="H3651">
            <v>3</v>
          </cell>
          <cell r="I3651">
            <v>37.695033000000002</v>
          </cell>
          <cell r="J3651">
            <v>-122.179733</v>
          </cell>
          <cell r="K3651" t="str">
            <v>SAN LEANDRO</v>
          </cell>
          <cell r="L3651" t="str">
            <v>ALAMEDA</v>
          </cell>
          <cell r="M3651">
            <v>4</v>
          </cell>
        </row>
        <row r="3652">
          <cell r="A3652">
            <v>54033</v>
          </cell>
          <cell r="B3652" t="str">
            <v>WEEKDAY</v>
          </cell>
          <cell r="C3652">
            <v>2785</v>
          </cell>
          <cell r="D3652">
            <v>1504040</v>
          </cell>
          <cell r="E3652" t="str">
            <v>BERMUDA WAY &amp; DOOLITTLE DR</v>
          </cell>
          <cell r="F3652">
            <v>3</v>
          </cell>
          <cell r="G3652">
            <v>6</v>
          </cell>
          <cell r="H3652">
            <v>9</v>
          </cell>
          <cell r="I3652">
            <v>37.696919000000001</v>
          </cell>
          <cell r="J3652">
            <v>-122.17522200000001</v>
          </cell>
          <cell r="K3652" t="str">
            <v>SAN LEANDRO</v>
          </cell>
          <cell r="L3652" t="str">
            <v>ALAMEDA</v>
          </cell>
          <cell r="M3652">
            <v>4</v>
          </cell>
        </row>
        <row r="3653">
          <cell r="A3653">
            <v>54517</v>
          </cell>
          <cell r="B3653" t="str">
            <v>WEEKDAY</v>
          </cell>
          <cell r="C3653">
            <v>3823</v>
          </cell>
          <cell r="D3653">
            <v>1504080</v>
          </cell>
          <cell r="E3653" t="str">
            <v>HESPERIAN BLVD &amp; HALCYON DR</v>
          </cell>
          <cell r="F3653">
            <v>1</v>
          </cell>
          <cell r="G3653">
            <v>2</v>
          </cell>
          <cell r="H3653">
            <v>3</v>
          </cell>
          <cell r="I3653">
            <v>37.700966999999999</v>
          </cell>
          <cell r="J3653">
            <v>-122.129617</v>
          </cell>
          <cell r="K3653" t="str">
            <v>SAN LEANDRO</v>
          </cell>
          <cell r="L3653" t="str">
            <v>ALAMEDA</v>
          </cell>
          <cell r="M3653">
            <v>4</v>
          </cell>
        </row>
        <row r="3654">
          <cell r="A3654">
            <v>54223</v>
          </cell>
          <cell r="B3654" t="str">
            <v>WEEKDAY</v>
          </cell>
          <cell r="C3654">
            <v>3737</v>
          </cell>
          <cell r="D3654">
            <v>1504090</v>
          </cell>
          <cell r="E3654" t="str">
            <v>HALCYON DR &amp; HESPERIAN BLVD</v>
          </cell>
          <cell r="F3654">
            <v>2</v>
          </cell>
          <cell r="G3654">
            <v>2</v>
          </cell>
          <cell r="H3654">
            <v>3</v>
          </cell>
          <cell r="I3654">
            <v>37.701996999999999</v>
          </cell>
          <cell r="J3654">
            <v>-122.130617</v>
          </cell>
          <cell r="K3654" t="str">
            <v>SAN LEANDRO</v>
          </cell>
          <cell r="L3654" t="str">
            <v>ALAMEDA</v>
          </cell>
          <cell r="M3654">
            <v>4</v>
          </cell>
        </row>
        <row r="3655">
          <cell r="A3655">
            <v>55586</v>
          </cell>
          <cell r="B3655" t="str">
            <v>WEEKDAY</v>
          </cell>
          <cell r="C3655">
            <v>1191</v>
          </cell>
          <cell r="D3655">
            <v>1504160</v>
          </cell>
          <cell r="E3655" t="str">
            <v>E 14TH ST &amp; 159TH AV</v>
          </cell>
          <cell r="F3655">
            <v>28</v>
          </cell>
          <cell r="G3655">
            <v>8</v>
          </cell>
          <cell r="H3655">
            <v>36</v>
          </cell>
          <cell r="I3655">
            <v>37.699415999999999</v>
          </cell>
          <cell r="J3655">
            <v>-122.120642</v>
          </cell>
          <cell r="K3655" t="str">
            <v>SAN LEANDRO</v>
          </cell>
          <cell r="L3655" t="str">
            <v>ALAMEDA</v>
          </cell>
          <cell r="M3655">
            <v>4</v>
          </cell>
        </row>
        <row r="3656">
          <cell r="A3656">
            <v>55638</v>
          </cell>
          <cell r="B3656" t="str">
            <v>WEEKDAY</v>
          </cell>
          <cell r="C3656">
            <v>3820</v>
          </cell>
          <cell r="D3656">
            <v>1504170</v>
          </cell>
          <cell r="E3656" t="str">
            <v>E 14TH ST &amp; ASHLAND AV</v>
          </cell>
          <cell r="F3656">
            <v>2</v>
          </cell>
          <cell r="G3656">
            <v>1</v>
          </cell>
          <cell r="H3656">
            <v>3</v>
          </cell>
          <cell r="I3656">
            <v>37.698630999999999</v>
          </cell>
          <cell r="J3656">
            <v>-122.119</v>
          </cell>
          <cell r="K3656" t="str">
            <v>COUNTY-ALAMEDA</v>
          </cell>
          <cell r="L3656" t="str">
            <v>ALAMEDA</v>
          </cell>
          <cell r="M3656">
            <v>4</v>
          </cell>
        </row>
        <row r="3657">
          <cell r="A3657">
            <v>55401</v>
          </cell>
          <cell r="B3657" t="str">
            <v>WEEKDAY</v>
          </cell>
          <cell r="C3657">
            <v>780</v>
          </cell>
          <cell r="D3657">
            <v>1504180</v>
          </cell>
          <cell r="E3657" t="str">
            <v>E 14TH ST &amp; BAYFAIR DR</v>
          </cell>
          <cell r="F3657">
            <v>12</v>
          </cell>
          <cell r="G3657">
            <v>45</v>
          </cell>
          <cell r="H3657">
            <v>57</v>
          </cell>
          <cell r="I3657">
            <v>37.701523999999999</v>
          </cell>
          <cell r="J3657">
            <v>-122.123462</v>
          </cell>
          <cell r="K3657" t="str">
            <v>SAN LEANDRO</v>
          </cell>
          <cell r="L3657" t="str">
            <v>ALAMEDA</v>
          </cell>
          <cell r="M3657">
            <v>4</v>
          </cell>
        </row>
        <row r="3658">
          <cell r="A3658">
            <v>53684</v>
          </cell>
          <cell r="B3658" t="str">
            <v>WEEKDAY</v>
          </cell>
          <cell r="C3658">
            <v>264</v>
          </cell>
          <cell r="D3658">
            <v>1504220</v>
          </cell>
          <cell r="E3658" t="str">
            <v>BAY FAIR BART</v>
          </cell>
          <cell r="F3658">
            <v>169</v>
          </cell>
          <cell r="G3658">
            <v>1</v>
          </cell>
          <cell r="H3658">
            <v>170</v>
          </cell>
          <cell r="I3658">
            <v>37.696770999999998</v>
          </cell>
          <cell r="J3658">
            <v>-122.125984</v>
          </cell>
          <cell r="K3658" t="str">
            <v>SAN LEANDRO</v>
          </cell>
          <cell r="L3658" t="str">
            <v>ALAMEDA</v>
          </cell>
          <cell r="M3658">
            <v>4</v>
          </cell>
        </row>
        <row r="3659">
          <cell r="A3659">
            <v>53520</v>
          </cell>
          <cell r="B3659" t="str">
            <v>WEEKDAY</v>
          </cell>
          <cell r="C3659">
            <v>624</v>
          </cell>
          <cell r="D3659">
            <v>1504230</v>
          </cell>
          <cell r="E3659" t="str">
            <v>BAY FAIR BART</v>
          </cell>
          <cell r="F3659">
            <v>1</v>
          </cell>
          <cell r="G3659">
            <v>74</v>
          </cell>
          <cell r="H3659">
            <v>74</v>
          </cell>
          <cell r="I3659">
            <v>37.696869</v>
          </cell>
          <cell r="J3659">
            <v>-122.12576</v>
          </cell>
          <cell r="K3659" t="str">
            <v>SAN LEANDRO</v>
          </cell>
          <cell r="L3659" t="str">
            <v>ALAMEDA</v>
          </cell>
          <cell r="M3659">
            <v>4</v>
          </cell>
        </row>
        <row r="3660">
          <cell r="A3660">
            <v>56754</v>
          </cell>
          <cell r="B3660" t="str">
            <v>WEEKDAY</v>
          </cell>
          <cell r="C3660">
            <v>4365</v>
          </cell>
          <cell r="D3660">
            <v>1504280</v>
          </cell>
          <cell r="E3660" t="str">
            <v>LEWELLING BLVD &amp; DEWEY ST</v>
          </cell>
          <cell r="F3660">
            <v>1</v>
          </cell>
          <cell r="G3660">
            <v>1</v>
          </cell>
          <cell r="H3660">
            <v>1</v>
          </cell>
          <cell r="I3660">
            <v>37.682338000000001</v>
          </cell>
          <cell r="J3660">
            <v>-122.14857600000001</v>
          </cell>
          <cell r="K3660" t="str">
            <v>SAN LEANDRO</v>
          </cell>
          <cell r="L3660" t="str">
            <v>ALAMEDA</v>
          </cell>
          <cell r="M3660">
            <v>4</v>
          </cell>
        </row>
        <row r="3661">
          <cell r="A3661">
            <v>53272</v>
          </cell>
          <cell r="B3661" t="str">
            <v>WEEKDAY</v>
          </cell>
          <cell r="C3661">
            <v>4222</v>
          </cell>
          <cell r="D3661">
            <v>1504290</v>
          </cell>
          <cell r="E3661" t="str">
            <v>LEWELLING BLVD &amp; DEWEY ST</v>
          </cell>
          <cell r="F3661">
            <v>1</v>
          </cell>
          <cell r="G3661">
            <v>0</v>
          </cell>
          <cell r="H3661">
            <v>2</v>
          </cell>
          <cell r="I3661">
            <v>37.682163000000003</v>
          </cell>
          <cell r="J3661">
            <v>-122.148383</v>
          </cell>
          <cell r="K3661" t="str">
            <v>SAN LEANDRO</v>
          </cell>
          <cell r="L3661" t="str">
            <v>ALAMEDA</v>
          </cell>
          <cell r="M3661">
            <v>4</v>
          </cell>
        </row>
        <row r="3662">
          <cell r="A3662">
            <v>50524</v>
          </cell>
          <cell r="B3662" t="str">
            <v>WEEKDAY</v>
          </cell>
          <cell r="C3662">
            <v>1897</v>
          </cell>
          <cell r="D3662">
            <v>1504370</v>
          </cell>
          <cell r="E3662" t="str">
            <v>HESPERIAN BLVD &amp; SPRINGLAKE</v>
          </cell>
          <cell r="F3662">
            <v>12</v>
          </cell>
          <cell r="G3662">
            <v>7</v>
          </cell>
          <cell r="H3662">
            <v>19</v>
          </cell>
          <cell r="I3662">
            <v>37.69182</v>
          </cell>
          <cell r="J3662">
            <v>-122.130224</v>
          </cell>
          <cell r="K3662" t="str">
            <v>SAN LEANDRO</v>
          </cell>
          <cell r="L3662" t="str">
            <v>ALAMEDA</v>
          </cell>
          <cell r="M3662">
            <v>4</v>
          </cell>
        </row>
        <row r="3663">
          <cell r="A3663">
            <v>50689</v>
          </cell>
          <cell r="B3663" t="str">
            <v>WEEKDAY</v>
          </cell>
          <cell r="C3663">
            <v>3557</v>
          </cell>
          <cell r="D3663">
            <v>1504470</v>
          </cell>
          <cell r="E3663" t="str">
            <v>FARALLON DR &amp; CATALINA ST</v>
          </cell>
          <cell r="F3663">
            <v>2</v>
          </cell>
          <cell r="G3663">
            <v>3</v>
          </cell>
          <cell r="H3663">
            <v>4</v>
          </cell>
          <cell r="I3663">
            <v>37.693598999999999</v>
          </cell>
          <cell r="J3663">
            <v>-122.171212</v>
          </cell>
          <cell r="K3663" t="str">
            <v>SAN LEANDRO</v>
          </cell>
          <cell r="L3663" t="str">
            <v>ALAMEDA</v>
          </cell>
          <cell r="M3663">
            <v>4</v>
          </cell>
        </row>
        <row r="3664">
          <cell r="A3664">
            <v>50695</v>
          </cell>
          <cell r="B3664" t="str">
            <v>WEEKDAY</v>
          </cell>
          <cell r="C3664">
            <v>3440</v>
          </cell>
          <cell r="D3664">
            <v>1504480</v>
          </cell>
          <cell r="E3664" t="str">
            <v>FARALLON DR &amp; CATALINA ST</v>
          </cell>
          <cell r="F3664">
            <v>2</v>
          </cell>
          <cell r="G3664">
            <v>3</v>
          </cell>
          <cell r="H3664">
            <v>5</v>
          </cell>
          <cell r="I3664">
            <v>37.693792000000002</v>
          </cell>
          <cell r="J3664">
            <v>-122.171902</v>
          </cell>
          <cell r="K3664" t="str">
            <v>SAN LEANDRO</v>
          </cell>
          <cell r="L3664" t="str">
            <v>ALAMEDA</v>
          </cell>
          <cell r="M3664">
            <v>4</v>
          </cell>
        </row>
        <row r="3665">
          <cell r="A3665">
            <v>50696</v>
          </cell>
          <cell r="B3665" t="str">
            <v>WEEKDAY</v>
          </cell>
          <cell r="C3665">
            <v>4679</v>
          </cell>
          <cell r="D3665">
            <v>1504490</v>
          </cell>
          <cell r="E3665" t="str">
            <v>FARALLON DR &amp; #2012</v>
          </cell>
          <cell r="F3665">
            <v>0</v>
          </cell>
          <cell r="G3665">
            <v>0</v>
          </cell>
          <cell r="H3665">
            <v>0</v>
          </cell>
          <cell r="I3665">
            <v>37.692743999999998</v>
          </cell>
          <cell r="J3665">
            <v>-122.165282</v>
          </cell>
          <cell r="K3665" t="str">
            <v>SAN LEANDRO</v>
          </cell>
          <cell r="L3665" t="str">
            <v>ALAMEDA</v>
          </cell>
          <cell r="M3665">
            <v>4</v>
          </cell>
        </row>
        <row r="3666">
          <cell r="A3666">
            <v>50698</v>
          </cell>
          <cell r="B3666" t="str">
            <v>WEEKDAY</v>
          </cell>
          <cell r="C3666">
            <v>4674</v>
          </cell>
          <cell r="D3666">
            <v>1504500</v>
          </cell>
          <cell r="E3666" t="str">
            <v>WICKS BLVD &amp; FARALLON DR</v>
          </cell>
          <cell r="F3666">
            <v>0</v>
          </cell>
          <cell r="G3666">
            <v>0</v>
          </cell>
          <cell r="H3666">
            <v>0</v>
          </cell>
          <cell r="I3666">
            <v>37.692667</v>
          </cell>
          <cell r="J3666">
            <v>-122.163301</v>
          </cell>
          <cell r="K3666" t="str">
            <v>SAN LEANDRO</v>
          </cell>
          <cell r="L3666" t="str">
            <v>ALAMEDA</v>
          </cell>
          <cell r="M3666">
            <v>4</v>
          </cell>
        </row>
        <row r="3667">
          <cell r="A3667">
            <v>50702</v>
          </cell>
          <cell r="B3667" t="str">
            <v>WEEKDAY</v>
          </cell>
          <cell r="C3667">
            <v>655</v>
          </cell>
          <cell r="D3667">
            <v>1504510</v>
          </cell>
          <cell r="E3667" t="str">
            <v>E 14TH ST &amp; 150TH AV</v>
          </cell>
          <cell r="F3667">
            <v>17</v>
          </cell>
          <cell r="G3667">
            <v>54</v>
          </cell>
          <cell r="H3667">
            <v>70</v>
          </cell>
          <cell r="I3667">
            <v>37.705457000000003</v>
          </cell>
          <cell r="J3667">
            <v>-122.129054</v>
          </cell>
          <cell r="K3667" t="str">
            <v>SAN LEANDRO</v>
          </cell>
          <cell r="L3667" t="str">
            <v>ALAMEDA</v>
          </cell>
          <cell r="M3667">
            <v>4</v>
          </cell>
        </row>
        <row r="3668">
          <cell r="A3668">
            <v>59110</v>
          </cell>
          <cell r="B3668" t="str">
            <v>WEEKDAY</v>
          </cell>
          <cell r="C3668">
            <v>1386</v>
          </cell>
          <cell r="D3668">
            <v>1700620</v>
          </cell>
          <cell r="E3668" t="str">
            <v>MISSION BLVD &amp; LAFAYETTE AV</v>
          </cell>
          <cell r="F3668">
            <v>19</v>
          </cell>
          <cell r="G3668">
            <v>11</v>
          </cell>
          <cell r="H3668">
            <v>30</v>
          </cell>
          <cell r="I3668">
            <v>37.611581000000001</v>
          </cell>
          <cell r="J3668">
            <v>-122.026405</v>
          </cell>
          <cell r="K3668" t="str">
            <v>UNION CITY</v>
          </cell>
          <cell r="L3668" t="str">
            <v>ALAMEDA</v>
          </cell>
          <cell r="M3668">
            <v>4</v>
          </cell>
        </row>
        <row r="3669">
          <cell r="A3669">
            <v>58808</v>
          </cell>
          <cell r="B3669" t="str">
            <v>WEEKDAY</v>
          </cell>
          <cell r="C3669">
            <v>362</v>
          </cell>
          <cell r="D3669">
            <v>9800020</v>
          </cell>
          <cell r="E3669" t="str">
            <v>159TH AV &amp; E 14TH ST</v>
          </cell>
          <cell r="F3669">
            <v>31</v>
          </cell>
          <cell r="G3669">
            <v>97</v>
          </cell>
          <cell r="H3669">
            <v>128</v>
          </cell>
          <cell r="I3669">
            <v>37.699334999999998</v>
          </cell>
          <cell r="J3669">
            <v>-122.121196</v>
          </cell>
          <cell r="K3669" t="str">
            <v>COUNTY-ALAMEDA</v>
          </cell>
          <cell r="L3669" t="str">
            <v>ALAMEDA</v>
          </cell>
          <cell r="M3669">
            <v>4</v>
          </cell>
        </row>
        <row r="3670">
          <cell r="A3670">
            <v>55870</v>
          </cell>
          <cell r="B3670" t="str">
            <v>WEEKDAY</v>
          </cell>
          <cell r="C3670">
            <v>2595</v>
          </cell>
          <cell r="D3670">
            <v>9800090</v>
          </cell>
          <cell r="E3670" t="str">
            <v>164TH AV &amp; E 14TH ST</v>
          </cell>
          <cell r="F3670">
            <v>5</v>
          </cell>
          <cell r="G3670">
            <v>5</v>
          </cell>
          <cell r="H3670">
            <v>11</v>
          </cell>
          <cell r="I3670">
            <v>37.695065999999997</v>
          </cell>
          <cell r="J3670">
            <v>-122.11317200000001</v>
          </cell>
          <cell r="K3670" t="str">
            <v>COUNTY-ALAMEDA</v>
          </cell>
          <cell r="L3670" t="str">
            <v>ALAMEDA</v>
          </cell>
          <cell r="M3670">
            <v>4</v>
          </cell>
        </row>
        <row r="3671">
          <cell r="A3671">
            <v>59350</v>
          </cell>
          <cell r="B3671" t="str">
            <v>WEEKDAY</v>
          </cell>
          <cell r="C3671">
            <v>3059</v>
          </cell>
          <cell r="D3671">
            <v>9800100</v>
          </cell>
          <cell r="E3671" t="str">
            <v>164TH AV &amp; FOOTHILL BLVD</v>
          </cell>
          <cell r="F3671">
            <v>3</v>
          </cell>
          <cell r="G3671">
            <v>4</v>
          </cell>
          <cell r="H3671">
            <v>7</v>
          </cell>
          <cell r="I3671">
            <v>37.699685000000002</v>
          </cell>
          <cell r="J3671">
            <v>-122.10845</v>
          </cell>
          <cell r="K3671" t="str">
            <v>COUNTY-ALAMEDA</v>
          </cell>
          <cell r="L3671" t="str">
            <v>ALAMEDA</v>
          </cell>
          <cell r="M3671">
            <v>4</v>
          </cell>
        </row>
        <row r="3672">
          <cell r="A3672">
            <v>55862</v>
          </cell>
          <cell r="B3672" t="str">
            <v>WEEKDAY</v>
          </cell>
          <cell r="C3672">
            <v>3574</v>
          </cell>
          <cell r="D3672">
            <v>9800110</v>
          </cell>
          <cell r="E3672" t="str">
            <v>164TH AV &amp; GORDON WAY</v>
          </cell>
          <cell r="F3672">
            <v>1</v>
          </cell>
          <cell r="G3672">
            <v>3</v>
          </cell>
          <cell r="H3672">
            <v>4</v>
          </cell>
          <cell r="I3672">
            <v>37.698031999999998</v>
          </cell>
          <cell r="J3672">
            <v>-122.109526</v>
          </cell>
          <cell r="K3672" t="str">
            <v>COUNTY-ALAMEDA</v>
          </cell>
          <cell r="L3672" t="str">
            <v>ALAMEDA</v>
          </cell>
          <cell r="M3672">
            <v>4</v>
          </cell>
        </row>
        <row r="3673">
          <cell r="A3673">
            <v>55842</v>
          </cell>
          <cell r="B3673" t="str">
            <v>WEEKDAY</v>
          </cell>
          <cell r="C3673">
            <v>4591</v>
          </cell>
          <cell r="D3673">
            <v>9800120</v>
          </cell>
          <cell r="E3673" t="str">
            <v>164TH AV &amp; HELO DR</v>
          </cell>
          <cell r="F3673">
            <v>0</v>
          </cell>
          <cell r="G3673">
            <v>1</v>
          </cell>
          <cell r="H3673">
            <v>1</v>
          </cell>
          <cell r="I3673">
            <v>37.696922000000001</v>
          </cell>
          <cell r="J3673">
            <v>-122.110856</v>
          </cell>
          <cell r="K3673" t="str">
            <v>COUNTY-ALAMEDA</v>
          </cell>
          <cell r="L3673" t="str">
            <v>ALAMEDA</v>
          </cell>
          <cell r="M3673">
            <v>4</v>
          </cell>
        </row>
        <row r="3674">
          <cell r="A3674">
            <v>55760</v>
          </cell>
          <cell r="B3674" t="str">
            <v>WEEKDAY</v>
          </cell>
          <cell r="C3674">
            <v>3328</v>
          </cell>
          <cell r="D3674">
            <v>9800130</v>
          </cell>
          <cell r="E3674" t="str">
            <v>164TH ST &amp; E 14TH ST</v>
          </cell>
          <cell r="F3674">
            <v>3</v>
          </cell>
          <cell r="G3674">
            <v>2</v>
          </cell>
          <cell r="H3674">
            <v>5</v>
          </cell>
          <cell r="I3674">
            <v>37.695087000000001</v>
          </cell>
          <cell r="J3674">
            <v>-122.113362</v>
          </cell>
          <cell r="K3674" t="str">
            <v>COUNTY-ALAMEDA</v>
          </cell>
          <cell r="L3674" t="str">
            <v>ALAMEDA</v>
          </cell>
          <cell r="M3674">
            <v>4</v>
          </cell>
        </row>
        <row r="3675">
          <cell r="A3675">
            <v>54611</v>
          </cell>
          <cell r="B3675" t="str">
            <v>WEEKDAY</v>
          </cell>
          <cell r="C3675">
            <v>3212</v>
          </cell>
          <cell r="D3675">
            <v>9800140</v>
          </cell>
          <cell r="E3675" t="str">
            <v>164TH AV &amp; FOOTHILL BLVD</v>
          </cell>
          <cell r="F3675">
            <v>3</v>
          </cell>
          <cell r="G3675">
            <v>3</v>
          </cell>
          <cell r="H3675">
            <v>6</v>
          </cell>
          <cell r="I3675">
            <v>37.699548</v>
          </cell>
          <cell r="J3675">
            <v>-122.108525</v>
          </cell>
          <cell r="K3675" t="str">
            <v>COUNTY-ALAMEDA</v>
          </cell>
          <cell r="L3675" t="str">
            <v>ALAMEDA</v>
          </cell>
          <cell r="M3675">
            <v>4</v>
          </cell>
        </row>
        <row r="3676">
          <cell r="A3676">
            <v>57660</v>
          </cell>
          <cell r="B3676" t="str">
            <v>WEEKDAY</v>
          </cell>
          <cell r="C3676">
            <v>4010</v>
          </cell>
          <cell r="D3676">
            <v>9800150</v>
          </cell>
          <cell r="E3676" t="str">
            <v>164TH ST &amp; GORDON WAY</v>
          </cell>
          <cell r="F3676">
            <v>1</v>
          </cell>
          <cell r="G3676">
            <v>1</v>
          </cell>
          <cell r="H3676">
            <v>2</v>
          </cell>
          <cell r="I3676">
            <v>37.698217</v>
          </cell>
          <cell r="J3676">
            <v>-122.10954</v>
          </cell>
          <cell r="K3676" t="str">
            <v>COUNTY-ALAMEDA</v>
          </cell>
          <cell r="L3676" t="str">
            <v>ALAMEDA</v>
          </cell>
          <cell r="M3676">
            <v>4</v>
          </cell>
        </row>
        <row r="3677">
          <cell r="A3677">
            <v>59565</v>
          </cell>
          <cell r="B3677" t="str">
            <v>WEEKDAY</v>
          </cell>
          <cell r="C3677">
            <v>3969</v>
          </cell>
          <cell r="D3677">
            <v>9800160</v>
          </cell>
          <cell r="E3677" t="str">
            <v>164TH ST &amp; HELO DR</v>
          </cell>
          <cell r="F3677">
            <v>2</v>
          </cell>
          <cell r="G3677">
            <v>1</v>
          </cell>
          <cell r="H3677">
            <v>3</v>
          </cell>
          <cell r="I3677">
            <v>37.696908999999998</v>
          </cell>
          <cell r="J3677">
            <v>-122.111144</v>
          </cell>
          <cell r="K3677" t="str">
            <v>COUNTY-ALAMEDA</v>
          </cell>
          <cell r="L3677" t="str">
            <v>ALAMEDA</v>
          </cell>
          <cell r="M3677">
            <v>4</v>
          </cell>
        </row>
        <row r="3678">
          <cell r="A3678">
            <v>54754</v>
          </cell>
          <cell r="B3678" t="str">
            <v>WEEKDAY</v>
          </cell>
          <cell r="C3678">
            <v>2826</v>
          </cell>
          <cell r="D3678">
            <v>9800170</v>
          </cell>
          <cell r="E3678" t="str">
            <v>2ND ST &amp; CAMPUS DR</v>
          </cell>
          <cell r="F3678">
            <v>8</v>
          </cell>
          <cell r="G3678">
            <v>1</v>
          </cell>
          <cell r="H3678">
            <v>9</v>
          </cell>
          <cell r="I3678">
            <v>37.667762000000003</v>
          </cell>
          <cell r="J3678">
            <v>-122.06111199999999</v>
          </cell>
          <cell r="K3678" t="str">
            <v>COUNTY-ALAMEDA</v>
          </cell>
          <cell r="L3678" t="str">
            <v>ALAMEDA</v>
          </cell>
          <cell r="M3678">
            <v>4</v>
          </cell>
        </row>
        <row r="3679">
          <cell r="A3679">
            <v>57075</v>
          </cell>
          <cell r="B3679" t="str">
            <v>WEEKDAY</v>
          </cell>
          <cell r="C3679">
            <v>3632</v>
          </cell>
          <cell r="D3679">
            <v>9800180</v>
          </cell>
          <cell r="E3679" t="str">
            <v>A ST &amp; MEEKLAND AV ACCESS RD</v>
          </cell>
          <cell r="F3679">
            <v>4</v>
          </cell>
          <cell r="G3679">
            <v>0</v>
          </cell>
          <cell r="H3679">
            <v>4</v>
          </cell>
          <cell r="I3679">
            <v>37.667740999999999</v>
          </cell>
          <cell r="J3679">
            <v>-122.097891</v>
          </cell>
          <cell r="K3679" t="str">
            <v>COUNTY-ALAMEDA</v>
          </cell>
          <cell r="L3679" t="str">
            <v>ALAMEDA</v>
          </cell>
          <cell r="M3679">
            <v>4</v>
          </cell>
        </row>
        <row r="3680">
          <cell r="A3680">
            <v>56618</v>
          </cell>
          <cell r="B3680" t="str">
            <v>WEEKDAY</v>
          </cell>
          <cell r="C3680">
            <v>3936</v>
          </cell>
          <cell r="D3680">
            <v>9800190</v>
          </cell>
          <cell r="E3680" t="str">
            <v>ASHLAND AV &amp; E LEWELLING BLV</v>
          </cell>
          <cell r="F3680">
            <v>1</v>
          </cell>
          <cell r="G3680">
            <v>2</v>
          </cell>
          <cell r="H3680">
            <v>3</v>
          </cell>
          <cell r="I3680">
            <v>37.687252999999998</v>
          </cell>
          <cell r="J3680">
            <v>-122.118948</v>
          </cell>
          <cell r="K3680" t="str">
            <v>COUNTY-ALAMEDA</v>
          </cell>
          <cell r="L3680" t="str">
            <v>ALAMEDA</v>
          </cell>
          <cell r="M3680">
            <v>4</v>
          </cell>
        </row>
        <row r="3681">
          <cell r="A3681">
            <v>55846</v>
          </cell>
          <cell r="B3681" t="str">
            <v>WEEKDAY</v>
          </cell>
          <cell r="C3681">
            <v>4339</v>
          </cell>
          <cell r="D3681">
            <v>9800200</v>
          </cell>
          <cell r="E3681" t="str">
            <v>ASHLAND AV &amp; GALWAY DR</v>
          </cell>
          <cell r="F3681">
            <v>1</v>
          </cell>
          <cell r="G3681">
            <v>1</v>
          </cell>
          <cell r="H3681">
            <v>1</v>
          </cell>
          <cell r="I3681">
            <v>37.690361000000003</v>
          </cell>
          <cell r="J3681">
            <v>-122.118916</v>
          </cell>
          <cell r="K3681" t="str">
            <v>COUNTY-ALAMEDA</v>
          </cell>
          <cell r="L3681" t="str">
            <v>ALAMEDA</v>
          </cell>
          <cell r="M3681">
            <v>4</v>
          </cell>
        </row>
        <row r="3682">
          <cell r="A3682">
            <v>59390</v>
          </cell>
          <cell r="B3682" t="str">
            <v>WEEKDAY</v>
          </cell>
          <cell r="C3682">
            <v>3895</v>
          </cell>
          <cell r="D3682">
            <v>9800210</v>
          </cell>
          <cell r="E3682" t="str">
            <v>ASHLAND AV &amp; CRESPI PL</v>
          </cell>
          <cell r="F3682">
            <v>2</v>
          </cell>
          <cell r="G3682">
            <v>1</v>
          </cell>
          <cell r="H3682">
            <v>3</v>
          </cell>
          <cell r="I3682">
            <v>37.689779999999999</v>
          </cell>
          <cell r="J3682">
            <v>-122.11903100000001</v>
          </cell>
          <cell r="K3682" t="str">
            <v>COUNTY-ALAMEDA</v>
          </cell>
          <cell r="L3682" t="str">
            <v>ALAMEDA</v>
          </cell>
          <cell r="M3682">
            <v>4</v>
          </cell>
        </row>
        <row r="3683">
          <cell r="A3683">
            <v>55863</v>
          </cell>
          <cell r="B3683" t="str">
            <v>WEEKDAY</v>
          </cell>
          <cell r="C3683">
            <v>4116</v>
          </cell>
          <cell r="D3683">
            <v>9800220</v>
          </cell>
          <cell r="E3683" t="str">
            <v>ASHLAND AV &amp; SAN LORENZO HIG</v>
          </cell>
          <cell r="F3683">
            <v>1</v>
          </cell>
          <cell r="G3683">
            <v>1</v>
          </cell>
          <cell r="H3683">
            <v>2</v>
          </cell>
          <cell r="I3683">
            <v>37.687854999999999</v>
          </cell>
          <cell r="J3683">
            <v>-122.119073</v>
          </cell>
          <cell r="K3683" t="str">
            <v>COUNTY-ALAMEDA</v>
          </cell>
          <cell r="L3683" t="str">
            <v>ALAMEDA</v>
          </cell>
          <cell r="M3683">
            <v>4</v>
          </cell>
        </row>
        <row r="3684">
          <cell r="A3684">
            <v>55869</v>
          </cell>
          <cell r="B3684" t="str">
            <v>WEEKDAY</v>
          </cell>
          <cell r="C3684">
            <v>3166</v>
          </cell>
          <cell r="D3684">
            <v>9800230</v>
          </cell>
          <cell r="E3684" t="str">
            <v>BOCKMAN RD &amp; BANDONI AV</v>
          </cell>
          <cell r="F3684">
            <v>3</v>
          </cell>
          <cell r="G3684">
            <v>3</v>
          </cell>
          <cell r="H3684">
            <v>6</v>
          </cell>
          <cell r="I3684">
            <v>37.670043999999997</v>
          </cell>
          <cell r="J3684">
            <v>-122.13812299999999</v>
          </cell>
          <cell r="K3684" t="str">
            <v>COUNTY-ALAMEDA</v>
          </cell>
          <cell r="L3684" t="str">
            <v>ALAMEDA</v>
          </cell>
          <cell r="M3684">
            <v>4</v>
          </cell>
        </row>
        <row r="3685">
          <cell r="A3685">
            <v>55849</v>
          </cell>
          <cell r="B3685" t="str">
            <v>WEEKDAY</v>
          </cell>
          <cell r="C3685">
            <v>3316</v>
          </cell>
          <cell r="D3685">
            <v>9800240</v>
          </cell>
          <cell r="E3685" t="str">
            <v>BOCKMAN RD &amp; CHANNEL ST</v>
          </cell>
          <cell r="F3685">
            <v>3</v>
          </cell>
          <cell r="G3685">
            <v>2</v>
          </cell>
          <cell r="H3685">
            <v>6</v>
          </cell>
          <cell r="I3685">
            <v>37.670155999999999</v>
          </cell>
          <cell r="J3685">
            <v>-122.138154</v>
          </cell>
          <cell r="K3685" t="str">
            <v>COUNTY-ALAMEDA</v>
          </cell>
          <cell r="L3685" t="str">
            <v>ALAMEDA</v>
          </cell>
          <cell r="M3685">
            <v>4</v>
          </cell>
        </row>
        <row r="3686">
          <cell r="A3686">
            <v>54538</v>
          </cell>
          <cell r="B3686" t="str">
            <v>WEEKDAY</v>
          </cell>
          <cell r="C3686">
            <v>4431</v>
          </cell>
          <cell r="D3686">
            <v>9800250</v>
          </cell>
          <cell r="E3686" t="str">
            <v>BOCKMAN RD &amp; VIA ALAMITOS</v>
          </cell>
          <cell r="F3686">
            <v>1</v>
          </cell>
          <cell r="G3686">
            <v>0</v>
          </cell>
          <cell r="H3686">
            <v>1</v>
          </cell>
          <cell r="I3686">
            <v>37.670639999999999</v>
          </cell>
          <cell r="J3686">
            <v>-122.13108800000001</v>
          </cell>
          <cell r="K3686" t="str">
            <v>COUNTY-ALAMEDA</v>
          </cell>
          <cell r="L3686" t="str">
            <v>ALAMEDA</v>
          </cell>
          <cell r="M3686">
            <v>4</v>
          </cell>
        </row>
        <row r="3687">
          <cell r="A3687">
            <v>59520</v>
          </cell>
          <cell r="B3687" t="str">
            <v>WEEKDAY</v>
          </cell>
          <cell r="C3687">
            <v>4132</v>
          </cell>
          <cell r="D3687">
            <v>9800260</v>
          </cell>
          <cell r="E3687" t="str">
            <v>BOCKMAN RD &amp; VIA ALAMITOS</v>
          </cell>
          <cell r="F3687">
            <v>1</v>
          </cell>
          <cell r="G3687">
            <v>1</v>
          </cell>
          <cell r="H3687">
            <v>2</v>
          </cell>
          <cell r="I3687">
            <v>37.670484999999999</v>
          </cell>
          <cell r="J3687">
            <v>-122.131471</v>
          </cell>
          <cell r="K3687" t="str">
            <v>COUNTY-ALAMEDA</v>
          </cell>
          <cell r="L3687" t="str">
            <v>ALAMEDA</v>
          </cell>
          <cell r="M3687">
            <v>4</v>
          </cell>
        </row>
        <row r="3688">
          <cell r="A3688">
            <v>59441</v>
          </cell>
          <cell r="B3688" t="str">
            <v>WEEKDAY</v>
          </cell>
          <cell r="C3688">
            <v>4051</v>
          </cell>
          <cell r="D3688">
            <v>9800270</v>
          </cell>
          <cell r="E3688" t="str">
            <v>BOCKMAN RD &amp; VIA AMIGOS</v>
          </cell>
          <cell r="F3688">
            <v>1</v>
          </cell>
          <cell r="G3688">
            <v>1</v>
          </cell>
          <cell r="H3688">
            <v>2</v>
          </cell>
          <cell r="I3688">
            <v>37.671219000000001</v>
          </cell>
          <cell r="J3688">
            <v>-122.145566</v>
          </cell>
          <cell r="K3688" t="str">
            <v>COUNTY-ALAMEDA</v>
          </cell>
          <cell r="L3688" t="str">
            <v>ALAMEDA</v>
          </cell>
          <cell r="M3688">
            <v>4</v>
          </cell>
        </row>
        <row r="3689">
          <cell r="A3689">
            <v>59221</v>
          </cell>
          <cell r="B3689" t="str">
            <v>WEEKDAY</v>
          </cell>
          <cell r="C3689">
            <v>3399</v>
          </cell>
          <cell r="D3689">
            <v>9800280</v>
          </cell>
          <cell r="E3689" t="str">
            <v>BOCKMAN RD &amp; VIA CHIQUITA</v>
          </cell>
          <cell r="F3689">
            <v>2</v>
          </cell>
          <cell r="G3689">
            <v>3</v>
          </cell>
          <cell r="H3689">
            <v>5</v>
          </cell>
          <cell r="I3689">
            <v>37.670335000000001</v>
          </cell>
          <cell r="J3689">
            <v>-122.13410399999999</v>
          </cell>
          <cell r="K3689" t="str">
            <v>COUNTY-ALAMEDA</v>
          </cell>
          <cell r="L3689" t="str">
            <v>ALAMEDA</v>
          </cell>
          <cell r="M3689">
            <v>4</v>
          </cell>
        </row>
        <row r="3690">
          <cell r="A3690">
            <v>55908</v>
          </cell>
          <cell r="B3690" t="str">
            <v>WEEKDAY</v>
          </cell>
          <cell r="C3690">
            <v>3005</v>
          </cell>
          <cell r="D3690">
            <v>9800290</v>
          </cell>
          <cell r="E3690" t="str">
            <v>BOCKMAN RD &amp; VIA CHIQUITA</v>
          </cell>
          <cell r="F3690">
            <v>5</v>
          </cell>
          <cell r="G3690">
            <v>2</v>
          </cell>
          <cell r="H3690">
            <v>7</v>
          </cell>
          <cell r="I3690">
            <v>37.670313999999998</v>
          </cell>
          <cell r="J3690">
            <v>-122.133702</v>
          </cell>
          <cell r="K3690" t="str">
            <v>COUNTY-ALAMEDA</v>
          </cell>
          <cell r="L3690" t="str">
            <v>ALAMEDA</v>
          </cell>
          <cell r="M3690">
            <v>4</v>
          </cell>
        </row>
        <row r="3691">
          <cell r="A3691">
            <v>50985</v>
          </cell>
          <cell r="B3691" t="str">
            <v>WEEKDAY</v>
          </cell>
          <cell r="C3691">
            <v>4837</v>
          </cell>
          <cell r="D3691">
            <v>9800330</v>
          </cell>
          <cell r="E3691" t="str">
            <v>BOCKMAN RD &amp; VIA REDONDO</v>
          </cell>
          <cell r="F3691">
            <v>0</v>
          </cell>
          <cell r="G3691">
            <v>0</v>
          </cell>
          <cell r="H3691">
            <v>0</v>
          </cell>
          <cell r="I3691">
            <v>37.670918</v>
          </cell>
          <cell r="J3691">
            <v>-122.14359</v>
          </cell>
          <cell r="K3691" t="str">
            <v>COUNTY-ALAMEDA</v>
          </cell>
          <cell r="L3691" t="str">
            <v>ALAMEDA</v>
          </cell>
          <cell r="M3691">
            <v>4</v>
          </cell>
        </row>
        <row r="3692">
          <cell r="A3692">
            <v>51058</v>
          </cell>
          <cell r="B3692" t="str">
            <v>WEEKDAY</v>
          </cell>
          <cell r="C3692">
            <v>4489</v>
          </cell>
          <cell r="D3692">
            <v>9800340</v>
          </cell>
          <cell r="E3692" t="str">
            <v>BOCKMAN RD &amp; VIA REDONDO</v>
          </cell>
          <cell r="F3692">
            <v>1</v>
          </cell>
          <cell r="G3692">
            <v>0</v>
          </cell>
          <cell r="H3692">
            <v>1</v>
          </cell>
          <cell r="I3692">
            <v>37.670501999999999</v>
          </cell>
          <cell r="J3692">
            <v>-122.141074</v>
          </cell>
          <cell r="K3692" t="str">
            <v>COUNTY-ALAMEDA</v>
          </cell>
          <cell r="L3692" t="str">
            <v>ALAMEDA</v>
          </cell>
          <cell r="M3692">
            <v>4</v>
          </cell>
        </row>
        <row r="3693">
          <cell r="A3693">
            <v>54553</v>
          </cell>
          <cell r="B3693" t="str">
            <v>WEEKDAY</v>
          </cell>
          <cell r="C3693">
            <v>1100</v>
          </cell>
          <cell r="D3693">
            <v>9800360</v>
          </cell>
          <cell r="E3693" t="str">
            <v>CASTRO VALLEY BART</v>
          </cell>
          <cell r="F3693">
            <v>18</v>
          </cell>
          <cell r="G3693">
            <v>22</v>
          </cell>
          <cell r="H3693">
            <v>40</v>
          </cell>
          <cell r="I3693">
            <v>37.691246</v>
          </cell>
          <cell r="J3693">
            <v>-122.07464299999999</v>
          </cell>
          <cell r="K3693" t="str">
            <v>COUNTY-ALAMEDA</v>
          </cell>
          <cell r="L3693" t="str">
            <v>ALAMEDA</v>
          </cell>
          <cell r="M3693">
            <v>4</v>
          </cell>
        </row>
        <row r="3694">
          <cell r="A3694">
            <v>54622</v>
          </cell>
          <cell r="B3694" t="str">
            <v>WEEKDAY</v>
          </cell>
          <cell r="C3694">
            <v>2007</v>
          </cell>
          <cell r="D3694">
            <v>9800370</v>
          </cell>
          <cell r="E3694" t="str">
            <v>CASTRO VALLEY BART</v>
          </cell>
          <cell r="F3694">
            <v>10</v>
          </cell>
          <cell r="G3694">
            <v>8</v>
          </cell>
          <cell r="H3694">
            <v>18</v>
          </cell>
          <cell r="I3694">
            <v>37.691718999999999</v>
          </cell>
          <cell r="J3694">
            <v>-122.07488499999999</v>
          </cell>
          <cell r="K3694" t="str">
            <v>COUNTY-ALAMEDA</v>
          </cell>
          <cell r="L3694" t="str">
            <v>ALAMEDA</v>
          </cell>
          <cell r="M3694">
            <v>4</v>
          </cell>
        </row>
        <row r="3695">
          <cell r="A3695">
            <v>54581</v>
          </cell>
          <cell r="B3695" t="str">
            <v>WEEKDAY</v>
          </cell>
          <cell r="C3695">
            <v>4348</v>
          </cell>
          <cell r="D3695">
            <v>9800380</v>
          </cell>
          <cell r="E3695" t="str">
            <v>CASTRO VALLEY BLVD &amp; ANITA A</v>
          </cell>
          <cell r="F3695">
            <v>1</v>
          </cell>
          <cell r="G3695">
            <v>1</v>
          </cell>
          <cell r="H3695">
            <v>1</v>
          </cell>
          <cell r="I3695">
            <v>37.695436000000001</v>
          </cell>
          <cell r="J3695">
            <v>-122.08280600000001</v>
          </cell>
          <cell r="K3695" t="str">
            <v>COUNTY-ALAMEDA</v>
          </cell>
          <cell r="L3695" t="str">
            <v>ALAMEDA</v>
          </cell>
          <cell r="M3695">
            <v>4</v>
          </cell>
        </row>
        <row r="3696">
          <cell r="A3696">
            <v>59442</v>
          </cell>
          <cell r="B3696" t="str">
            <v>WEEKDAY</v>
          </cell>
          <cell r="C3696">
            <v>4057</v>
          </cell>
          <cell r="D3696">
            <v>9800400</v>
          </cell>
          <cell r="E3696" t="str">
            <v>CASTRO VALLEY BLVD &amp; BAKER R</v>
          </cell>
          <cell r="F3696">
            <v>1</v>
          </cell>
          <cell r="G3696">
            <v>1</v>
          </cell>
          <cell r="H3696">
            <v>2</v>
          </cell>
          <cell r="I3696">
            <v>37.694859999999998</v>
          </cell>
          <cell r="J3696">
            <v>-122.084211</v>
          </cell>
          <cell r="K3696" t="str">
            <v>COUNTY-ALAMEDA</v>
          </cell>
          <cell r="L3696" t="str">
            <v>ALAMEDA</v>
          </cell>
          <cell r="M3696">
            <v>4</v>
          </cell>
        </row>
        <row r="3697">
          <cell r="A3697">
            <v>56628</v>
          </cell>
          <cell r="B3697" t="str">
            <v>WEEKDAY</v>
          </cell>
          <cell r="C3697">
            <v>3186</v>
          </cell>
          <cell r="D3697">
            <v>9800440</v>
          </cell>
          <cell r="E3697" t="str">
            <v>CASTRO VALLEY BLVD &amp; LAKE CH</v>
          </cell>
          <cell r="F3697">
            <v>3</v>
          </cell>
          <cell r="G3697">
            <v>3</v>
          </cell>
          <cell r="H3697">
            <v>6</v>
          </cell>
          <cell r="I3697">
            <v>37.694521000000002</v>
          </cell>
          <cell r="J3697">
            <v>-122.08623799999999</v>
          </cell>
          <cell r="K3697" t="str">
            <v>COUNTY-ALAMEDA</v>
          </cell>
          <cell r="L3697" t="str">
            <v>ALAMEDA</v>
          </cell>
          <cell r="M3697">
            <v>4</v>
          </cell>
        </row>
        <row r="3698">
          <cell r="A3698">
            <v>59446</v>
          </cell>
          <cell r="B3698" t="str">
            <v>WEEKDAY</v>
          </cell>
          <cell r="C3698">
            <v>3343</v>
          </cell>
          <cell r="D3698">
            <v>9800450</v>
          </cell>
          <cell r="E3698" t="str">
            <v>CASTRO VALLEY BLVD &amp; LAKE CH</v>
          </cell>
          <cell r="F3698">
            <v>2</v>
          </cell>
          <cell r="G3698">
            <v>3</v>
          </cell>
          <cell r="H3698">
            <v>5</v>
          </cell>
          <cell r="I3698">
            <v>37.694327000000001</v>
          </cell>
          <cell r="J3698">
            <v>-122.086068</v>
          </cell>
          <cell r="K3698" t="str">
            <v>COUNTY-ALAMEDA</v>
          </cell>
          <cell r="L3698" t="str">
            <v>ALAMEDA</v>
          </cell>
          <cell r="M3698">
            <v>4</v>
          </cell>
        </row>
        <row r="3699">
          <cell r="A3699">
            <v>58366</v>
          </cell>
          <cell r="B3699" t="str">
            <v>WEEKDAY</v>
          </cell>
          <cell r="C3699">
            <v>2750</v>
          </cell>
          <cell r="D3699">
            <v>9800480</v>
          </cell>
          <cell r="E3699" t="str">
            <v>CASTRO VALLEY BLVD &amp; REDWOOD</v>
          </cell>
          <cell r="F3699">
            <v>7</v>
          </cell>
          <cell r="G3699">
            <v>2</v>
          </cell>
          <cell r="H3699">
            <v>9</v>
          </cell>
          <cell r="I3699">
            <v>37.695684999999997</v>
          </cell>
          <cell r="J3699">
            <v>-122.074887</v>
          </cell>
          <cell r="K3699" t="str">
            <v>COUNTY-ALAMEDA</v>
          </cell>
          <cell r="L3699" t="str">
            <v>ALAMEDA</v>
          </cell>
          <cell r="M3699">
            <v>4</v>
          </cell>
        </row>
        <row r="3700">
          <cell r="A3700">
            <v>59887</v>
          </cell>
          <cell r="B3700" t="str">
            <v>WEEKDAY</v>
          </cell>
          <cell r="C3700">
            <v>3193</v>
          </cell>
          <cell r="D3700">
            <v>9800490</v>
          </cell>
          <cell r="E3700" t="str">
            <v>CASTRO VALLEY BLVD &amp; REDWOOD</v>
          </cell>
          <cell r="F3700">
            <v>2</v>
          </cell>
          <cell r="G3700">
            <v>4</v>
          </cell>
          <cell r="H3700">
            <v>6</v>
          </cell>
          <cell r="I3700">
            <v>37.695466000000003</v>
          </cell>
          <cell r="J3700">
            <v>-122.074821</v>
          </cell>
          <cell r="K3700" t="str">
            <v>COUNTY-ALAMEDA</v>
          </cell>
          <cell r="L3700" t="str">
            <v>ALAMEDA</v>
          </cell>
          <cell r="M3700">
            <v>4</v>
          </cell>
        </row>
        <row r="3701">
          <cell r="A3701">
            <v>50515</v>
          </cell>
          <cell r="B3701" t="str">
            <v>WEEKDAY</v>
          </cell>
          <cell r="C3701">
            <v>3147</v>
          </cell>
          <cell r="D3701">
            <v>9800500</v>
          </cell>
          <cell r="E3701" t="str">
            <v>CASTRO VALLEY BLVD &amp; SAN MIG</v>
          </cell>
          <cell r="F3701">
            <v>4</v>
          </cell>
          <cell r="G3701">
            <v>3</v>
          </cell>
          <cell r="H3701">
            <v>7</v>
          </cell>
          <cell r="I3701">
            <v>37.695411999999997</v>
          </cell>
          <cell r="J3701">
            <v>-122.081423</v>
          </cell>
          <cell r="K3701" t="str">
            <v>COUNTY-ALAMEDA</v>
          </cell>
          <cell r="L3701" t="str">
            <v>ALAMEDA</v>
          </cell>
          <cell r="M3701">
            <v>4</v>
          </cell>
        </row>
        <row r="3702">
          <cell r="A3702">
            <v>59690</v>
          </cell>
          <cell r="B3702" t="str">
            <v>WEEKDAY</v>
          </cell>
          <cell r="C3702">
            <v>3180</v>
          </cell>
          <cell r="D3702">
            <v>9800510</v>
          </cell>
          <cell r="E3702" t="str">
            <v>CASTRO VALLEY BLVD &amp; SAN MIG</v>
          </cell>
          <cell r="F3702">
            <v>4</v>
          </cell>
          <cell r="G3702">
            <v>2</v>
          </cell>
          <cell r="H3702">
            <v>6</v>
          </cell>
          <cell r="I3702">
            <v>37.695604000000003</v>
          </cell>
          <cell r="J3702">
            <v>-122.081695</v>
          </cell>
          <cell r="K3702" t="str">
            <v>COUNTY-ALAMEDA</v>
          </cell>
          <cell r="L3702" t="str">
            <v>ALAMEDA</v>
          </cell>
          <cell r="M3702">
            <v>4</v>
          </cell>
        </row>
        <row r="3703">
          <cell r="A3703">
            <v>50773</v>
          </cell>
          <cell r="B3703" t="str">
            <v>WEEKDAY</v>
          </cell>
          <cell r="C3703">
            <v>3050</v>
          </cell>
          <cell r="D3703">
            <v>9800520</v>
          </cell>
          <cell r="E3703" t="str">
            <v>CASTRO VALLEY BLVD &amp; SANTA M</v>
          </cell>
          <cell r="F3703">
            <v>4</v>
          </cell>
          <cell r="G3703">
            <v>3</v>
          </cell>
          <cell r="H3703">
            <v>7</v>
          </cell>
          <cell r="I3703">
            <v>37.695672000000002</v>
          </cell>
          <cell r="J3703">
            <v>-122.07812199999999</v>
          </cell>
          <cell r="K3703" t="str">
            <v>COUNTY-ALAMEDA</v>
          </cell>
          <cell r="L3703" t="str">
            <v>ALAMEDA</v>
          </cell>
          <cell r="M3703">
            <v>4</v>
          </cell>
        </row>
        <row r="3704">
          <cell r="A3704">
            <v>52343</v>
          </cell>
          <cell r="B3704" t="str">
            <v>WEEKDAY</v>
          </cell>
          <cell r="C3704">
            <v>2802</v>
          </cell>
          <cell r="D3704">
            <v>9800530</v>
          </cell>
          <cell r="E3704" t="str">
            <v>CASTRO VALLEY BLVD &amp; SANTA M</v>
          </cell>
          <cell r="F3704">
            <v>3</v>
          </cell>
          <cell r="G3704">
            <v>6</v>
          </cell>
          <cell r="H3704">
            <v>9</v>
          </cell>
          <cell r="I3704">
            <v>37.695473999999997</v>
          </cell>
          <cell r="J3704">
            <v>-122.078339</v>
          </cell>
          <cell r="K3704" t="str">
            <v>COUNTY-ALAMEDA</v>
          </cell>
          <cell r="L3704" t="str">
            <v>ALAMEDA</v>
          </cell>
          <cell r="M3704">
            <v>4</v>
          </cell>
        </row>
        <row r="3705">
          <cell r="A3705">
            <v>54586</v>
          </cell>
          <cell r="B3705" t="str">
            <v>WEEKDAY</v>
          </cell>
          <cell r="C3705">
            <v>4385</v>
          </cell>
          <cell r="D3705">
            <v>9800560</v>
          </cell>
          <cell r="E3705" t="str">
            <v>CASTRO VALLEY BLVD &amp; WISTERI</v>
          </cell>
          <cell r="F3705">
            <v>1</v>
          </cell>
          <cell r="G3705">
            <v>1</v>
          </cell>
          <cell r="H3705">
            <v>1</v>
          </cell>
          <cell r="I3705">
            <v>37.694969999999998</v>
          </cell>
          <cell r="J3705">
            <v>-122.08469700000001</v>
          </cell>
          <cell r="K3705" t="str">
            <v>COUNTY-ALAMEDA</v>
          </cell>
          <cell r="L3705" t="str">
            <v>ALAMEDA</v>
          </cell>
          <cell r="M3705">
            <v>4</v>
          </cell>
        </row>
        <row r="3706">
          <cell r="A3706">
            <v>54633</v>
          </cell>
          <cell r="B3706" t="str">
            <v>WEEKDAY</v>
          </cell>
          <cell r="C3706">
            <v>3091</v>
          </cell>
          <cell r="D3706">
            <v>9800590</v>
          </cell>
          <cell r="E3706" t="str">
            <v>CENTER ST &amp; #22218</v>
          </cell>
          <cell r="F3706">
            <v>4</v>
          </cell>
          <cell r="G3706">
            <v>3</v>
          </cell>
          <cell r="H3706">
            <v>7</v>
          </cell>
          <cell r="I3706">
            <v>37.687885000000001</v>
          </cell>
          <cell r="J3706">
            <v>-122.062618</v>
          </cell>
          <cell r="K3706" t="str">
            <v>COUNTY-ALAMEDA</v>
          </cell>
          <cell r="L3706" t="str">
            <v>ALAMEDA</v>
          </cell>
          <cell r="M3706">
            <v>4</v>
          </cell>
        </row>
        <row r="3707">
          <cell r="A3707">
            <v>57157</v>
          </cell>
          <cell r="B3707" t="str">
            <v>WEEKDAY</v>
          </cell>
          <cell r="C3707">
            <v>2821</v>
          </cell>
          <cell r="D3707">
            <v>9800600</v>
          </cell>
          <cell r="E3707" t="str">
            <v>CENTER ST &amp; #22233</v>
          </cell>
          <cell r="F3707">
            <v>5</v>
          </cell>
          <cell r="G3707">
            <v>4</v>
          </cell>
          <cell r="H3707">
            <v>9</v>
          </cell>
          <cell r="I3707">
            <v>37.687640000000002</v>
          </cell>
          <cell r="J3707">
            <v>-122.06291400000001</v>
          </cell>
          <cell r="K3707" t="str">
            <v>COUNTY-ALAMEDA</v>
          </cell>
          <cell r="L3707" t="str">
            <v>ALAMEDA</v>
          </cell>
          <cell r="M3707">
            <v>4</v>
          </cell>
        </row>
        <row r="3708">
          <cell r="A3708">
            <v>59921</v>
          </cell>
          <cell r="B3708" t="str">
            <v>WEEKDAY</v>
          </cell>
          <cell r="C3708">
            <v>4487</v>
          </cell>
          <cell r="D3708">
            <v>9800610</v>
          </cell>
          <cell r="E3708" t="str">
            <v>CENTER ST &amp; CIRCLE AV</v>
          </cell>
          <cell r="F3708">
            <v>0</v>
          </cell>
          <cell r="G3708">
            <v>1</v>
          </cell>
          <cell r="H3708">
            <v>1</v>
          </cell>
          <cell r="I3708">
            <v>37.699243000000003</v>
          </cell>
          <cell r="J3708">
            <v>-122.06151800000001</v>
          </cell>
          <cell r="K3708" t="str">
            <v>COUNTY-ALAMEDA</v>
          </cell>
          <cell r="L3708" t="str">
            <v>ALAMEDA</v>
          </cell>
          <cell r="M3708">
            <v>4</v>
          </cell>
        </row>
        <row r="3709">
          <cell r="A3709">
            <v>51081</v>
          </cell>
          <cell r="B3709" t="str">
            <v>WEEKDAY</v>
          </cell>
          <cell r="C3709">
            <v>3876</v>
          </cell>
          <cell r="D3709">
            <v>9800620</v>
          </cell>
          <cell r="E3709" t="str">
            <v>CENTER ST &amp; DAVID ST</v>
          </cell>
          <cell r="F3709">
            <v>2</v>
          </cell>
          <cell r="G3709">
            <v>1</v>
          </cell>
          <cell r="H3709">
            <v>3</v>
          </cell>
          <cell r="I3709">
            <v>37.695962000000002</v>
          </cell>
          <cell r="J3709">
            <v>-122.06206400000001</v>
          </cell>
          <cell r="K3709" t="str">
            <v>COUNTY-ALAMEDA</v>
          </cell>
          <cell r="L3709" t="str">
            <v>ALAMEDA</v>
          </cell>
          <cell r="M3709">
            <v>4</v>
          </cell>
        </row>
        <row r="3710">
          <cell r="A3710">
            <v>58399</v>
          </cell>
          <cell r="B3710" t="str">
            <v>WEEKDAY</v>
          </cell>
          <cell r="C3710">
            <v>2966</v>
          </cell>
          <cell r="D3710">
            <v>9800630</v>
          </cell>
          <cell r="E3710" t="str">
            <v>CENTER ST &amp; FERNWOOD CT</v>
          </cell>
          <cell r="F3710">
            <v>5</v>
          </cell>
          <cell r="G3710">
            <v>3</v>
          </cell>
          <cell r="H3710">
            <v>8</v>
          </cell>
          <cell r="I3710">
            <v>37.684983000000003</v>
          </cell>
          <cell r="J3710">
            <v>-122.063518</v>
          </cell>
          <cell r="K3710" t="str">
            <v>COUNTY-ALAMEDA</v>
          </cell>
          <cell r="L3710" t="str">
            <v>ALAMEDA</v>
          </cell>
          <cell r="M3710">
            <v>4</v>
          </cell>
        </row>
        <row r="3711">
          <cell r="A3711">
            <v>58611</v>
          </cell>
          <cell r="B3711" t="str">
            <v>WEEKDAY</v>
          </cell>
          <cell r="C3711">
            <v>3874</v>
          </cell>
          <cell r="D3711">
            <v>9800640</v>
          </cell>
          <cell r="E3711" t="str">
            <v>CENTER ST &amp; FERNWOOD CT</v>
          </cell>
          <cell r="F3711">
            <v>1</v>
          </cell>
          <cell r="G3711">
            <v>2</v>
          </cell>
          <cell r="H3711">
            <v>3</v>
          </cell>
          <cell r="I3711">
            <v>37.685654</v>
          </cell>
          <cell r="J3711">
            <v>-122.063428</v>
          </cell>
          <cell r="K3711" t="str">
            <v>COUNTY-ALAMEDA</v>
          </cell>
          <cell r="L3711" t="str">
            <v>ALAMEDA</v>
          </cell>
          <cell r="M3711">
            <v>4</v>
          </cell>
        </row>
        <row r="3712">
          <cell r="A3712">
            <v>53432</v>
          </cell>
          <cell r="B3712" t="str">
            <v>WEEKDAY</v>
          </cell>
          <cell r="C3712">
            <v>4039</v>
          </cell>
          <cell r="D3712">
            <v>9800670</v>
          </cell>
          <cell r="E3712" t="str">
            <v>CENTER ST &amp; GROVE WAY</v>
          </cell>
          <cell r="F3712">
            <v>1</v>
          </cell>
          <cell r="G3712">
            <v>2</v>
          </cell>
          <cell r="H3712">
            <v>2</v>
          </cell>
          <cell r="I3712">
            <v>37.690123</v>
          </cell>
          <cell r="J3712">
            <v>-122.06246899999999</v>
          </cell>
          <cell r="K3712" t="str">
            <v>COUNTY-ALAMEDA</v>
          </cell>
          <cell r="L3712" t="str">
            <v>ALAMEDA</v>
          </cell>
          <cell r="M3712">
            <v>4</v>
          </cell>
        </row>
        <row r="3713">
          <cell r="A3713">
            <v>54788</v>
          </cell>
          <cell r="B3713" t="str">
            <v>WEEKDAY</v>
          </cell>
          <cell r="C3713">
            <v>3825</v>
          </cell>
          <cell r="D3713">
            <v>9800680</v>
          </cell>
          <cell r="E3713" t="str">
            <v>CENTER ST &amp; HEYER AV</v>
          </cell>
          <cell r="F3713">
            <v>1</v>
          </cell>
          <cell r="G3713">
            <v>2</v>
          </cell>
          <cell r="H3713">
            <v>3</v>
          </cell>
          <cell r="I3713">
            <v>37.703462999999999</v>
          </cell>
          <cell r="J3713">
            <v>-122.06079699999999</v>
          </cell>
          <cell r="K3713" t="str">
            <v>COUNTY-ALAMEDA</v>
          </cell>
          <cell r="L3713" t="str">
            <v>ALAMEDA</v>
          </cell>
          <cell r="M3713">
            <v>4</v>
          </cell>
        </row>
        <row r="3714">
          <cell r="A3714">
            <v>55311</v>
          </cell>
          <cell r="B3714" t="str">
            <v>WEEKDAY</v>
          </cell>
          <cell r="C3714">
            <v>557</v>
          </cell>
          <cell r="D3714">
            <v>9800720</v>
          </cell>
          <cell r="E3714" t="str">
            <v>COELHO DR &amp; MOONEY AV</v>
          </cell>
          <cell r="F3714">
            <v>65</v>
          </cell>
          <cell r="G3714">
            <v>19</v>
          </cell>
          <cell r="H3714">
            <v>85</v>
          </cell>
          <cell r="I3714">
            <v>37.698186</v>
          </cell>
          <cell r="J3714">
            <v>-122.124458</v>
          </cell>
          <cell r="K3714" t="str">
            <v>COUNTY-ALAMEDA</v>
          </cell>
          <cell r="L3714" t="str">
            <v>ALAMEDA</v>
          </cell>
          <cell r="M3714">
            <v>4</v>
          </cell>
        </row>
        <row r="3715">
          <cell r="A3715">
            <v>54012</v>
          </cell>
          <cell r="B3715" t="str">
            <v>WEEKDAY</v>
          </cell>
          <cell r="C3715">
            <v>3917</v>
          </cell>
          <cell r="D3715">
            <v>9800730</v>
          </cell>
          <cell r="E3715" t="str">
            <v>D ST &amp; #2492</v>
          </cell>
          <cell r="F3715">
            <v>3</v>
          </cell>
          <cell r="G3715">
            <v>0</v>
          </cell>
          <cell r="H3715">
            <v>3</v>
          </cell>
          <cell r="I3715">
            <v>37.679792999999997</v>
          </cell>
          <cell r="J3715">
            <v>-122.056563</v>
          </cell>
          <cell r="K3715" t="str">
            <v>COUNTY-ALAMEDA</v>
          </cell>
          <cell r="L3715" t="str">
            <v>ALAMEDA</v>
          </cell>
          <cell r="M3715">
            <v>4</v>
          </cell>
        </row>
        <row r="3716">
          <cell r="A3716">
            <v>58004</v>
          </cell>
          <cell r="B3716" t="str">
            <v>WEEKDAY</v>
          </cell>
          <cell r="C3716">
            <v>3956</v>
          </cell>
          <cell r="D3716">
            <v>9800740</v>
          </cell>
          <cell r="E3716" t="str">
            <v>D ST &amp; DEXTER CT</v>
          </cell>
          <cell r="F3716">
            <v>2</v>
          </cell>
          <cell r="G3716">
            <v>0</v>
          </cell>
          <cell r="H3716">
            <v>3</v>
          </cell>
          <cell r="I3716">
            <v>37.679668999999997</v>
          </cell>
          <cell r="J3716">
            <v>-122.059178</v>
          </cell>
          <cell r="K3716" t="str">
            <v>COUNTY-ALAMEDA</v>
          </cell>
          <cell r="L3716" t="str">
            <v>ALAMEDA</v>
          </cell>
          <cell r="M3716">
            <v>4</v>
          </cell>
        </row>
        <row r="3717">
          <cell r="A3717">
            <v>54680</v>
          </cell>
          <cell r="B3717" t="str">
            <v>WEEKDAY</v>
          </cell>
          <cell r="C3717">
            <v>4036</v>
          </cell>
          <cell r="D3717">
            <v>9800750</v>
          </cell>
          <cell r="E3717" t="str">
            <v>D ST &amp; DEXTER WAY</v>
          </cell>
          <cell r="F3717">
            <v>0</v>
          </cell>
          <cell r="G3717">
            <v>2</v>
          </cell>
          <cell r="H3717">
            <v>2</v>
          </cell>
          <cell r="I3717">
            <v>37.679533999999997</v>
          </cell>
          <cell r="J3717">
            <v>-122.05918800000001</v>
          </cell>
          <cell r="K3717" t="str">
            <v>COUNTY-ALAMEDA</v>
          </cell>
          <cell r="L3717" t="str">
            <v>ALAMEDA</v>
          </cell>
          <cell r="M3717">
            <v>4</v>
          </cell>
        </row>
        <row r="3718">
          <cell r="A3718">
            <v>51658</v>
          </cell>
          <cell r="B3718" t="str">
            <v>WEEKDAY</v>
          </cell>
          <cell r="C3718">
            <v>3580</v>
          </cell>
          <cell r="D3718">
            <v>9800760</v>
          </cell>
          <cell r="E3718" t="str">
            <v>D ST &amp; MADEIROS AV</v>
          </cell>
          <cell r="F3718">
            <v>0</v>
          </cell>
          <cell r="G3718">
            <v>4</v>
          </cell>
          <cell r="H3718">
            <v>4</v>
          </cell>
          <cell r="I3718">
            <v>37.679670000000002</v>
          </cell>
          <cell r="J3718">
            <v>-122.05587199999999</v>
          </cell>
          <cell r="K3718" t="str">
            <v>COUNTY-ALAMEDA</v>
          </cell>
          <cell r="L3718" t="str">
            <v>ALAMEDA</v>
          </cell>
          <cell r="M3718">
            <v>4</v>
          </cell>
        </row>
        <row r="3719">
          <cell r="A3719">
            <v>51981</v>
          </cell>
          <cell r="B3719" t="str">
            <v>WEEKDAY</v>
          </cell>
          <cell r="C3719">
            <v>4054</v>
          </cell>
          <cell r="D3719">
            <v>9800770</v>
          </cell>
          <cell r="E3719" t="str">
            <v>D ST &amp; MAYVILLE DR</v>
          </cell>
          <cell r="F3719">
            <v>0</v>
          </cell>
          <cell r="G3719">
            <v>2</v>
          </cell>
          <cell r="H3719">
            <v>2</v>
          </cell>
          <cell r="I3719">
            <v>37.679178999999998</v>
          </cell>
          <cell r="J3719">
            <v>-122.053484</v>
          </cell>
          <cell r="K3719" t="str">
            <v>COUNTY-ALAMEDA</v>
          </cell>
          <cell r="L3719" t="str">
            <v>ALAMEDA</v>
          </cell>
          <cell r="M3719">
            <v>4</v>
          </cell>
        </row>
        <row r="3720">
          <cell r="A3720">
            <v>51772</v>
          </cell>
          <cell r="B3720" t="str">
            <v>WEEKDAY</v>
          </cell>
          <cell r="C3720">
            <v>4633</v>
          </cell>
          <cell r="D3720">
            <v>9800780</v>
          </cell>
          <cell r="E3720" t="str">
            <v>D ST &amp; MAYVILLE DR</v>
          </cell>
          <cell r="F3720">
            <v>1</v>
          </cell>
          <cell r="G3720">
            <v>0</v>
          </cell>
          <cell r="H3720">
            <v>1</v>
          </cell>
          <cell r="I3720">
            <v>37.679392999999997</v>
          </cell>
          <cell r="J3720">
            <v>-122.054119</v>
          </cell>
          <cell r="K3720" t="str">
            <v>COUNTY-ALAMEDA</v>
          </cell>
          <cell r="L3720" t="str">
            <v>ALAMEDA</v>
          </cell>
          <cell r="M3720">
            <v>4</v>
          </cell>
        </row>
        <row r="3721">
          <cell r="A3721">
            <v>54820</v>
          </cell>
          <cell r="B3721" t="str">
            <v>WEEKDAY</v>
          </cell>
          <cell r="C3721">
            <v>4549</v>
          </cell>
          <cell r="D3721">
            <v>9800790</v>
          </cell>
          <cell r="E3721" t="str">
            <v>D ST &amp; TWIN CREEKS CT</v>
          </cell>
          <cell r="F3721">
            <v>1</v>
          </cell>
          <cell r="G3721">
            <v>0</v>
          </cell>
          <cell r="H3721">
            <v>1</v>
          </cell>
          <cell r="I3721">
            <v>37.678953999999997</v>
          </cell>
          <cell r="J3721">
            <v>-122.061356</v>
          </cell>
          <cell r="K3721" t="str">
            <v>COUNTY-ALAMEDA</v>
          </cell>
          <cell r="L3721" t="str">
            <v>ALAMEDA</v>
          </cell>
          <cell r="M3721">
            <v>4</v>
          </cell>
        </row>
        <row r="3722">
          <cell r="A3722">
            <v>54830</v>
          </cell>
          <cell r="B3722" t="str">
            <v>WEEKDAY</v>
          </cell>
          <cell r="C3722">
            <v>4586</v>
          </cell>
          <cell r="D3722">
            <v>9800800</v>
          </cell>
          <cell r="E3722" t="str">
            <v>D ST &amp; TWIN CREEKS CT</v>
          </cell>
          <cell r="F3722">
            <v>0</v>
          </cell>
          <cell r="G3722">
            <v>1</v>
          </cell>
          <cell r="H3722">
            <v>1</v>
          </cell>
          <cell r="I3722">
            <v>37.678862000000002</v>
          </cell>
          <cell r="J3722">
            <v>-122.061277</v>
          </cell>
          <cell r="K3722" t="str">
            <v>COUNTY-ALAMEDA</v>
          </cell>
          <cell r="L3722" t="str">
            <v>ALAMEDA</v>
          </cell>
          <cell r="M3722">
            <v>4</v>
          </cell>
        </row>
        <row r="3723">
          <cell r="A3723">
            <v>53130</v>
          </cell>
          <cell r="B3723" t="str">
            <v>WEEKDAY</v>
          </cell>
          <cell r="C3723">
            <v>3552</v>
          </cell>
          <cell r="D3723">
            <v>9800810</v>
          </cell>
          <cell r="E3723" t="str">
            <v>DELANO ST &amp; ASHLAND AV</v>
          </cell>
          <cell r="F3723">
            <v>0</v>
          </cell>
          <cell r="G3723">
            <v>4</v>
          </cell>
          <cell r="H3723">
            <v>4</v>
          </cell>
          <cell r="I3723">
            <v>37.693199</v>
          </cell>
          <cell r="J3723">
            <v>-122.11930099999999</v>
          </cell>
          <cell r="K3723" t="str">
            <v>COUNTY-ALAMEDA</v>
          </cell>
          <cell r="L3723" t="str">
            <v>ALAMEDA</v>
          </cell>
          <cell r="M3723">
            <v>4</v>
          </cell>
        </row>
        <row r="3724">
          <cell r="A3724">
            <v>50778</v>
          </cell>
          <cell r="B3724" t="str">
            <v>WEEKDAY</v>
          </cell>
          <cell r="C3724">
            <v>3799</v>
          </cell>
          <cell r="D3724">
            <v>9800820</v>
          </cell>
          <cell r="E3724" t="str">
            <v>DELANO ST &amp; ASHLAND AV</v>
          </cell>
          <cell r="F3724">
            <v>3</v>
          </cell>
          <cell r="G3724">
            <v>0</v>
          </cell>
          <cell r="H3724">
            <v>3</v>
          </cell>
          <cell r="I3724">
            <v>37.693026000000003</v>
          </cell>
          <cell r="J3724">
            <v>-122.119247</v>
          </cell>
          <cell r="K3724" t="str">
            <v>COUNTY-ALAMEDA</v>
          </cell>
          <cell r="L3724" t="str">
            <v>ALAMEDA</v>
          </cell>
          <cell r="M3724">
            <v>4</v>
          </cell>
        </row>
        <row r="3725">
          <cell r="A3725">
            <v>50200</v>
          </cell>
          <cell r="B3725" t="str">
            <v>WEEKDAY</v>
          </cell>
          <cell r="C3725">
            <v>569</v>
          </cell>
          <cell r="D3725">
            <v>9800840</v>
          </cell>
          <cell r="E3725" t="str">
            <v>E 14TH ST &amp; 153RD AV</v>
          </cell>
          <cell r="F3725">
            <v>64</v>
          </cell>
          <cell r="G3725">
            <v>18</v>
          </cell>
          <cell r="H3725">
            <v>82</v>
          </cell>
          <cell r="I3725">
            <v>37.703809</v>
          </cell>
          <cell r="J3725">
            <v>-122.12629699999999</v>
          </cell>
          <cell r="K3725" t="str">
            <v>SAN LEANDRO</v>
          </cell>
          <cell r="L3725" t="str">
            <v>ALAMEDA</v>
          </cell>
          <cell r="M3725">
            <v>4</v>
          </cell>
        </row>
        <row r="3726">
          <cell r="A3726">
            <v>51778</v>
          </cell>
          <cell r="B3726" t="str">
            <v>WEEKDAY</v>
          </cell>
          <cell r="C3726">
            <v>1078</v>
          </cell>
          <cell r="D3726">
            <v>9800860</v>
          </cell>
          <cell r="E3726" t="str">
            <v>E 14TH ST &amp; 163RD AV</v>
          </cell>
          <cell r="F3726">
            <v>15</v>
          </cell>
          <cell r="G3726">
            <v>26</v>
          </cell>
          <cell r="H3726">
            <v>41</v>
          </cell>
          <cell r="I3726">
            <v>37.695796000000001</v>
          </cell>
          <cell r="J3726">
            <v>-122.11527100000001</v>
          </cell>
          <cell r="K3726" t="str">
            <v>COUNTY-ALAMEDA</v>
          </cell>
          <cell r="L3726" t="str">
            <v>ALAMEDA</v>
          </cell>
          <cell r="M3726">
            <v>4</v>
          </cell>
        </row>
        <row r="3727">
          <cell r="A3727">
            <v>51773</v>
          </cell>
          <cell r="B3727" t="str">
            <v>WEEKDAY</v>
          </cell>
          <cell r="C3727">
            <v>4460</v>
          </cell>
          <cell r="D3727">
            <v>9800940</v>
          </cell>
          <cell r="E3727" t="str">
            <v>E 14TH ST &amp; 170TH AV</v>
          </cell>
          <cell r="F3727">
            <v>1</v>
          </cell>
          <cell r="G3727">
            <v>1</v>
          </cell>
          <cell r="H3727">
            <v>1</v>
          </cell>
          <cell r="I3727">
            <v>37.690658999999997</v>
          </cell>
          <cell r="J3727">
            <v>-122.107986</v>
          </cell>
          <cell r="K3727" t="str">
            <v>COUNTY-ALAMEDA</v>
          </cell>
          <cell r="L3727" t="str">
            <v>ALAMEDA</v>
          </cell>
          <cell r="M3727">
            <v>4</v>
          </cell>
        </row>
        <row r="3728">
          <cell r="A3728">
            <v>58544</v>
          </cell>
          <cell r="B3728" t="str">
            <v>WEEKDAY</v>
          </cell>
          <cell r="C3728">
            <v>1532</v>
          </cell>
          <cell r="D3728">
            <v>9800950</v>
          </cell>
          <cell r="E3728" t="str">
            <v>E 14TH ST &amp; ASHLAND AV</v>
          </cell>
          <cell r="F3728">
            <v>13</v>
          </cell>
          <cell r="G3728">
            <v>13</v>
          </cell>
          <cell r="H3728">
            <v>27</v>
          </cell>
          <cell r="I3728">
            <v>37.698141999999997</v>
          </cell>
          <cell r="J3728">
            <v>-122.118595</v>
          </cell>
          <cell r="K3728" t="str">
            <v>COUNTY-ALAMEDA</v>
          </cell>
          <cell r="L3728" t="str">
            <v>ALAMEDA</v>
          </cell>
          <cell r="M3728">
            <v>4</v>
          </cell>
        </row>
        <row r="3729">
          <cell r="A3729">
            <v>56767</v>
          </cell>
          <cell r="B3729" t="str">
            <v>WEEKDAY</v>
          </cell>
          <cell r="C3729">
            <v>1221</v>
          </cell>
          <cell r="D3729">
            <v>9800970</v>
          </cell>
          <cell r="E3729" t="str">
            <v>E 14TH ST &amp; BAYFAIR DR</v>
          </cell>
          <cell r="F3729">
            <v>26</v>
          </cell>
          <cell r="G3729">
            <v>10</v>
          </cell>
          <cell r="H3729">
            <v>35</v>
          </cell>
          <cell r="I3729">
            <v>37.702145999999999</v>
          </cell>
          <cell r="J3729">
            <v>-122.123926</v>
          </cell>
          <cell r="K3729" t="str">
            <v>COUNTY-ALAMEDA</v>
          </cell>
          <cell r="L3729" t="str">
            <v>ALAMEDA</v>
          </cell>
          <cell r="M3729">
            <v>4</v>
          </cell>
        </row>
        <row r="3730">
          <cell r="A3730">
            <v>58114</v>
          </cell>
          <cell r="B3730" t="str">
            <v>WEEKDAY</v>
          </cell>
          <cell r="C3730">
            <v>3640</v>
          </cell>
          <cell r="D3730">
            <v>9801000</v>
          </cell>
          <cell r="E3730" t="str">
            <v>E LEWELLING BLVD &amp; MEEKLAND</v>
          </cell>
          <cell r="F3730">
            <v>3</v>
          </cell>
          <cell r="G3730">
            <v>1</v>
          </cell>
          <cell r="H3730">
            <v>4</v>
          </cell>
          <cell r="I3730">
            <v>37.686734999999999</v>
          </cell>
          <cell r="J3730">
            <v>-122.11741000000001</v>
          </cell>
          <cell r="K3730" t="str">
            <v>COUNTY-ALAMEDA</v>
          </cell>
          <cell r="L3730" t="str">
            <v>ALAMEDA</v>
          </cell>
          <cell r="M3730">
            <v>4</v>
          </cell>
        </row>
        <row r="3731">
          <cell r="A3731">
            <v>54860</v>
          </cell>
          <cell r="B3731" t="str">
            <v>WEEKDAY</v>
          </cell>
          <cell r="C3731">
            <v>3654</v>
          </cell>
          <cell r="D3731">
            <v>9801010</v>
          </cell>
          <cell r="E3731" t="str">
            <v>EDDY ST &amp; KELLY ST</v>
          </cell>
          <cell r="F3731">
            <v>0</v>
          </cell>
          <cell r="G3731">
            <v>4</v>
          </cell>
          <cell r="H3731">
            <v>4</v>
          </cell>
          <cell r="I3731">
            <v>37.686182000000002</v>
          </cell>
          <cell r="J3731">
            <v>-122.047839</v>
          </cell>
          <cell r="K3731" t="str">
            <v>COUNTY-ALAMEDA</v>
          </cell>
          <cell r="L3731" t="str">
            <v>ALAMEDA</v>
          </cell>
          <cell r="M3731">
            <v>4</v>
          </cell>
        </row>
        <row r="3732">
          <cell r="A3732">
            <v>56211</v>
          </cell>
          <cell r="B3732" t="str">
            <v>WEEKDAY</v>
          </cell>
          <cell r="C3732">
            <v>2496</v>
          </cell>
          <cell r="D3732">
            <v>9801020</v>
          </cell>
          <cell r="E3732" t="str">
            <v>EDDY ST &amp; KELLY ST</v>
          </cell>
          <cell r="F3732">
            <v>7</v>
          </cell>
          <cell r="G3732">
            <v>5</v>
          </cell>
          <cell r="H3732">
            <v>11</v>
          </cell>
          <cell r="I3732">
            <v>37.686306999999999</v>
          </cell>
          <cell r="J3732">
            <v>-122.048073</v>
          </cell>
          <cell r="K3732" t="str">
            <v>COUNTY-ALAMEDA</v>
          </cell>
          <cell r="L3732" t="str">
            <v>ALAMEDA</v>
          </cell>
          <cell r="M3732">
            <v>4</v>
          </cell>
        </row>
        <row r="3733">
          <cell r="A3733">
            <v>52108</v>
          </cell>
          <cell r="B3733" t="str">
            <v>WEEKDAY</v>
          </cell>
          <cell r="C3733">
            <v>4758</v>
          </cell>
          <cell r="D3733">
            <v>9801080</v>
          </cell>
          <cell r="E3733" t="str">
            <v>ELGIN ST &amp; LINNEA AV</v>
          </cell>
          <cell r="F3733">
            <v>0</v>
          </cell>
          <cell r="G3733">
            <v>0</v>
          </cell>
          <cell r="H3733">
            <v>0</v>
          </cell>
          <cell r="I3733">
            <v>37.695349999999998</v>
          </cell>
          <cell r="J3733">
            <v>-122.123535</v>
          </cell>
          <cell r="K3733" t="str">
            <v>COUNTY-ALAMEDA</v>
          </cell>
          <cell r="L3733" t="str">
            <v>ALAMEDA</v>
          </cell>
          <cell r="M3733">
            <v>4</v>
          </cell>
        </row>
        <row r="3734">
          <cell r="A3734">
            <v>58430</v>
          </cell>
          <cell r="B3734" t="str">
            <v>WEEKDAY</v>
          </cell>
          <cell r="C3734">
            <v>3945</v>
          </cell>
          <cell r="D3734">
            <v>9801090</v>
          </cell>
          <cell r="E3734" t="str">
            <v>ELGIN ST &amp; VIDELL ST</v>
          </cell>
          <cell r="F3734">
            <v>2</v>
          </cell>
          <cell r="G3734">
            <v>0</v>
          </cell>
          <cell r="H3734">
            <v>3</v>
          </cell>
          <cell r="I3734">
            <v>37.694586999999999</v>
          </cell>
          <cell r="J3734">
            <v>-122.122589</v>
          </cell>
          <cell r="K3734" t="str">
            <v>COUNTY-ALAMEDA</v>
          </cell>
          <cell r="L3734" t="str">
            <v>ALAMEDA</v>
          </cell>
          <cell r="M3734">
            <v>4</v>
          </cell>
        </row>
        <row r="3735">
          <cell r="A3735">
            <v>54123</v>
          </cell>
          <cell r="B3735" t="str">
            <v>WEEKDAY</v>
          </cell>
          <cell r="C3735">
            <v>5005</v>
          </cell>
          <cell r="D3735">
            <v>9801110</v>
          </cell>
          <cell r="E3735" t="str">
            <v>FAIRMONT DR &amp; 152ND AV</v>
          </cell>
          <cell r="F3735">
            <v>0</v>
          </cell>
          <cell r="G3735">
            <v>0</v>
          </cell>
          <cell r="H3735">
            <v>0</v>
          </cell>
          <cell r="I3735">
            <v>37.707507999999997</v>
          </cell>
          <cell r="J3735">
            <v>-122.122714</v>
          </cell>
          <cell r="K3735" t="str">
            <v>COUNTY-ALAMEDA</v>
          </cell>
          <cell r="L3735" t="str">
            <v>ALAMEDA</v>
          </cell>
          <cell r="M3735">
            <v>4</v>
          </cell>
        </row>
        <row r="3736">
          <cell r="A3736">
            <v>52158</v>
          </cell>
          <cell r="B3736" t="str">
            <v>WEEKDAY</v>
          </cell>
          <cell r="C3736">
            <v>5005</v>
          </cell>
          <cell r="D3736">
            <v>9801120</v>
          </cell>
          <cell r="E3736" t="str">
            <v>FAIRMONT DR &amp; CROSSWALK</v>
          </cell>
          <cell r="F3736">
            <v>0</v>
          </cell>
          <cell r="G3736">
            <v>0</v>
          </cell>
          <cell r="H3736">
            <v>0</v>
          </cell>
          <cell r="I3736">
            <v>37.709367</v>
          </cell>
          <cell r="J3736">
            <v>-122.124042</v>
          </cell>
          <cell r="K3736" t="str">
            <v>COUNTY-ALAMEDA</v>
          </cell>
          <cell r="L3736" t="str">
            <v>ALAMEDA</v>
          </cell>
          <cell r="M3736">
            <v>4</v>
          </cell>
        </row>
        <row r="3737">
          <cell r="A3737">
            <v>54770</v>
          </cell>
          <cell r="B3737" t="str">
            <v>WEEKDAY</v>
          </cell>
          <cell r="C3737">
            <v>5005</v>
          </cell>
          <cell r="D3737">
            <v>9801160</v>
          </cell>
          <cell r="E3737" t="str">
            <v>FAIRMONT DR &amp; FOOTHILL BLVD</v>
          </cell>
          <cell r="F3737">
            <v>0</v>
          </cell>
          <cell r="G3737">
            <v>0</v>
          </cell>
          <cell r="H3737">
            <v>0</v>
          </cell>
          <cell r="I3737">
            <v>37.708770999999999</v>
          </cell>
          <cell r="J3737">
            <v>-122.12345500000001</v>
          </cell>
          <cell r="K3737" t="str">
            <v>COUNTY-ALAMEDA</v>
          </cell>
          <cell r="L3737" t="str">
            <v>ALAMEDA</v>
          </cell>
          <cell r="M3737">
            <v>4</v>
          </cell>
        </row>
        <row r="3738">
          <cell r="A3738">
            <v>55980</v>
          </cell>
          <cell r="B3738" t="str">
            <v>WEEKDAY</v>
          </cell>
          <cell r="C3738">
            <v>5005</v>
          </cell>
          <cell r="D3738">
            <v>9801170</v>
          </cell>
          <cell r="E3738" t="str">
            <v>FAIRMONT DR &amp; JUVENILE HALL</v>
          </cell>
          <cell r="F3738">
            <v>0</v>
          </cell>
          <cell r="G3738">
            <v>0</v>
          </cell>
          <cell r="H3738">
            <v>0</v>
          </cell>
          <cell r="I3738">
            <v>37.711049000000003</v>
          </cell>
          <cell r="J3738">
            <v>-122.126356</v>
          </cell>
          <cell r="K3738" t="str">
            <v>COUNTY-ALAMEDA</v>
          </cell>
          <cell r="L3738" t="str">
            <v>ALAMEDA</v>
          </cell>
          <cell r="M3738">
            <v>4</v>
          </cell>
        </row>
        <row r="3739">
          <cell r="A3739">
            <v>59840</v>
          </cell>
          <cell r="B3739" t="str">
            <v>WEEKDAY</v>
          </cell>
          <cell r="C3739">
            <v>5005</v>
          </cell>
          <cell r="D3739">
            <v>9801180</v>
          </cell>
          <cell r="E3739" t="str">
            <v>FAIRMONT DR &amp; LARK ST</v>
          </cell>
          <cell r="F3739">
            <v>0</v>
          </cell>
          <cell r="G3739">
            <v>0</v>
          </cell>
          <cell r="H3739">
            <v>0</v>
          </cell>
          <cell r="I3739">
            <v>37.705049000000002</v>
          </cell>
          <cell r="J3739">
            <v>-122.12027399999999</v>
          </cell>
          <cell r="K3739" t="str">
            <v>COUNTY-ALAMEDA</v>
          </cell>
          <cell r="L3739" t="str">
            <v>ALAMEDA</v>
          </cell>
          <cell r="M3739">
            <v>4</v>
          </cell>
        </row>
        <row r="3740">
          <cell r="A3740">
            <v>56322</v>
          </cell>
          <cell r="B3740" t="str">
            <v>WEEKDAY</v>
          </cell>
          <cell r="C3740">
            <v>2261</v>
          </cell>
          <cell r="D3740">
            <v>9801440</v>
          </cell>
          <cell r="E3740" t="str">
            <v>GRANT AV &amp; BOCKMAN RD</v>
          </cell>
          <cell r="F3740">
            <v>5</v>
          </cell>
          <cell r="G3740">
            <v>9</v>
          </cell>
          <cell r="H3740">
            <v>14</v>
          </cell>
          <cell r="I3740">
            <v>37.67371</v>
          </cell>
          <cell r="J3740">
            <v>-122.150025</v>
          </cell>
          <cell r="K3740" t="str">
            <v>COUNTY-ALAMEDA</v>
          </cell>
          <cell r="L3740" t="str">
            <v>ALAMEDA</v>
          </cell>
          <cell r="M3740">
            <v>4</v>
          </cell>
        </row>
        <row r="3741">
          <cell r="A3741">
            <v>50470</v>
          </cell>
          <cell r="B3741" t="str">
            <v>WEEKDAY</v>
          </cell>
          <cell r="C3741">
            <v>3836</v>
          </cell>
          <cell r="D3741">
            <v>9801450</v>
          </cell>
          <cell r="E3741" t="str">
            <v>GRANT AV &amp; CHANNEL ST</v>
          </cell>
          <cell r="F3741">
            <v>1</v>
          </cell>
          <cell r="G3741">
            <v>2</v>
          </cell>
          <cell r="H3741">
            <v>3</v>
          </cell>
          <cell r="I3741">
            <v>37.677166999999997</v>
          </cell>
          <cell r="J3741">
            <v>-122.143164</v>
          </cell>
          <cell r="K3741" t="str">
            <v>COUNTY-ALAMEDA</v>
          </cell>
          <cell r="L3741" t="str">
            <v>ALAMEDA</v>
          </cell>
          <cell r="M3741">
            <v>4</v>
          </cell>
        </row>
        <row r="3742">
          <cell r="A3742">
            <v>52985</v>
          </cell>
          <cell r="B3742" t="str">
            <v>WEEKDAY</v>
          </cell>
          <cell r="C3742">
            <v>3559</v>
          </cell>
          <cell r="D3742">
            <v>9801460</v>
          </cell>
          <cell r="E3742" t="str">
            <v>GRANT AV &amp; VIA NUEVA</v>
          </cell>
          <cell r="F3742">
            <v>1</v>
          </cell>
          <cell r="G3742">
            <v>3</v>
          </cell>
          <cell r="H3742">
            <v>4</v>
          </cell>
          <cell r="I3742">
            <v>37.675106</v>
          </cell>
          <cell r="J3742">
            <v>-122.14722999999999</v>
          </cell>
          <cell r="K3742" t="str">
            <v>COUNTY-ALAMEDA</v>
          </cell>
          <cell r="L3742" t="str">
            <v>ALAMEDA</v>
          </cell>
          <cell r="M3742">
            <v>4</v>
          </cell>
        </row>
        <row r="3743">
          <cell r="A3743">
            <v>51214</v>
          </cell>
          <cell r="B3743" t="str">
            <v>WEEKDAY</v>
          </cell>
          <cell r="C3743">
            <v>4769</v>
          </cell>
          <cell r="D3743">
            <v>9801480</v>
          </cell>
          <cell r="E3743" t="str">
            <v>GROVE WAY &amp; GAIL DR</v>
          </cell>
          <cell r="F3743">
            <v>0</v>
          </cell>
          <cell r="G3743">
            <v>0</v>
          </cell>
          <cell r="H3743">
            <v>0</v>
          </cell>
          <cell r="I3743">
            <v>37.685747999999997</v>
          </cell>
          <cell r="J3743">
            <v>-122.08619899999999</v>
          </cell>
          <cell r="K3743" t="str">
            <v>COUNTY-ALAMEDA</v>
          </cell>
          <cell r="L3743" t="str">
            <v>ALAMEDA</v>
          </cell>
          <cell r="M3743">
            <v>4</v>
          </cell>
        </row>
        <row r="3744">
          <cell r="A3744">
            <v>50740</v>
          </cell>
          <cell r="B3744" t="str">
            <v>WEEKDAY</v>
          </cell>
          <cell r="C3744">
            <v>4859</v>
          </cell>
          <cell r="D3744">
            <v>9801490</v>
          </cell>
          <cell r="E3744" t="str">
            <v>GROVE WAY &amp; GAIL DR</v>
          </cell>
          <cell r="F3744">
            <v>0</v>
          </cell>
          <cell r="G3744">
            <v>0</v>
          </cell>
          <cell r="H3744">
            <v>0</v>
          </cell>
          <cell r="I3744">
            <v>37.685927</v>
          </cell>
          <cell r="J3744">
            <v>-122.086718</v>
          </cell>
          <cell r="K3744" t="str">
            <v>COUNTY-ALAMEDA</v>
          </cell>
          <cell r="L3744" t="str">
            <v>ALAMEDA</v>
          </cell>
          <cell r="M3744">
            <v>4</v>
          </cell>
        </row>
        <row r="3745">
          <cell r="A3745">
            <v>52771</v>
          </cell>
          <cell r="B3745" t="str">
            <v>WEEKDAY</v>
          </cell>
          <cell r="C3745">
            <v>3815</v>
          </cell>
          <cell r="D3745">
            <v>9801500</v>
          </cell>
          <cell r="E3745" t="str">
            <v>GROVE WAY &amp; GARY DR</v>
          </cell>
          <cell r="F3745">
            <v>3</v>
          </cell>
          <cell r="G3745">
            <v>0</v>
          </cell>
          <cell r="H3745">
            <v>3</v>
          </cell>
          <cell r="I3745">
            <v>37.685080999999997</v>
          </cell>
          <cell r="J3745">
            <v>-122.08864800000001</v>
          </cell>
          <cell r="K3745" t="str">
            <v>COUNTY-ALAMEDA</v>
          </cell>
          <cell r="L3745" t="str">
            <v>ALAMEDA</v>
          </cell>
          <cell r="M3745">
            <v>4</v>
          </cell>
        </row>
        <row r="3746">
          <cell r="A3746">
            <v>51430</v>
          </cell>
          <cell r="B3746" t="str">
            <v>WEEKDAY</v>
          </cell>
          <cell r="C3746">
            <v>3953</v>
          </cell>
          <cell r="D3746">
            <v>9801510</v>
          </cell>
          <cell r="E3746" t="str">
            <v>GROVE WAY &amp; GARY DR</v>
          </cell>
          <cell r="F3746">
            <v>0</v>
          </cell>
          <cell r="G3746">
            <v>2</v>
          </cell>
          <cell r="H3746">
            <v>3</v>
          </cell>
          <cell r="I3746">
            <v>37.685060999999997</v>
          </cell>
          <cell r="J3746">
            <v>-122.088494</v>
          </cell>
          <cell r="K3746" t="str">
            <v>COUNTY-ALAMEDA</v>
          </cell>
          <cell r="L3746" t="str">
            <v>ALAMEDA</v>
          </cell>
          <cell r="M3746">
            <v>4</v>
          </cell>
        </row>
        <row r="3747">
          <cell r="A3747">
            <v>50876</v>
          </cell>
          <cell r="B3747" t="str">
            <v>WEEKDAY</v>
          </cell>
          <cell r="C3747">
            <v>4687</v>
          </cell>
          <cell r="D3747">
            <v>9801520</v>
          </cell>
          <cell r="E3747" t="str">
            <v>GROVE WAY &amp; N 5TH ST</v>
          </cell>
          <cell r="F3747">
            <v>0</v>
          </cell>
          <cell r="G3747">
            <v>0</v>
          </cell>
          <cell r="H3747">
            <v>0</v>
          </cell>
          <cell r="I3747">
            <v>37.684263000000001</v>
          </cell>
          <cell r="J3747">
            <v>-122.076751</v>
          </cell>
          <cell r="K3747" t="str">
            <v>COUNTY-ALAMEDA</v>
          </cell>
          <cell r="L3747" t="str">
            <v>ALAMEDA</v>
          </cell>
          <cell r="M3747">
            <v>4</v>
          </cell>
        </row>
        <row r="3748">
          <cell r="A3748">
            <v>54561</v>
          </cell>
          <cell r="B3748" t="str">
            <v>WEEKDAY</v>
          </cell>
          <cell r="C3748">
            <v>4139</v>
          </cell>
          <cell r="D3748">
            <v>9801530</v>
          </cell>
          <cell r="E3748" t="str">
            <v>GROVE WAY &amp; N 5TH ST</v>
          </cell>
          <cell r="F3748">
            <v>1</v>
          </cell>
          <cell r="G3748">
            <v>1</v>
          </cell>
          <cell r="H3748">
            <v>2</v>
          </cell>
          <cell r="I3748">
            <v>37.684159000000001</v>
          </cell>
          <cell r="J3748">
            <v>-122.077066</v>
          </cell>
          <cell r="K3748" t="str">
            <v>COUNTY-ALAMEDA</v>
          </cell>
          <cell r="L3748" t="str">
            <v>ALAMEDA</v>
          </cell>
          <cell r="M3748">
            <v>4</v>
          </cell>
        </row>
        <row r="3749">
          <cell r="A3749">
            <v>52124</v>
          </cell>
          <cell r="B3749" t="str">
            <v>WEEKDAY</v>
          </cell>
          <cell r="C3749">
            <v>4692</v>
          </cell>
          <cell r="D3749">
            <v>9801540</v>
          </cell>
          <cell r="E3749" t="str">
            <v>GROVE WAY &amp; ORANGE AV</v>
          </cell>
          <cell r="F3749">
            <v>0</v>
          </cell>
          <cell r="G3749">
            <v>0</v>
          </cell>
          <cell r="H3749">
            <v>0</v>
          </cell>
          <cell r="I3749">
            <v>37.684252999999998</v>
          </cell>
          <cell r="J3749">
            <v>-122.079711</v>
          </cell>
          <cell r="K3749" t="str">
            <v>COUNTY-ALAMEDA</v>
          </cell>
          <cell r="L3749" t="str">
            <v>ALAMEDA</v>
          </cell>
          <cell r="M3749">
            <v>4</v>
          </cell>
        </row>
        <row r="3750">
          <cell r="A3750">
            <v>52140</v>
          </cell>
          <cell r="B3750" t="str">
            <v>WEEKDAY</v>
          </cell>
          <cell r="C3750">
            <v>4380</v>
          </cell>
          <cell r="D3750">
            <v>9801550</v>
          </cell>
          <cell r="E3750" t="str">
            <v>GROVE WAY &amp; ORANGE AV</v>
          </cell>
          <cell r="F3750">
            <v>1</v>
          </cell>
          <cell r="G3750">
            <v>0</v>
          </cell>
          <cell r="H3750">
            <v>1</v>
          </cell>
          <cell r="I3750">
            <v>37.684344000000003</v>
          </cell>
          <cell r="J3750">
            <v>-122.07974400000001</v>
          </cell>
          <cell r="K3750" t="str">
            <v>COUNTY-ALAMEDA</v>
          </cell>
          <cell r="L3750" t="str">
            <v>ALAMEDA</v>
          </cell>
          <cell r="M3750">
            <v>4</v>
          </cell>
        </row>
        <row r="3751">
          <cell r="A3751">
            <v>53218</v>
          </cell>
          <cell r="B3751" t="str">
            <v>WEEKDAY</v>
          </cell>
          <cell r="C3751">
            <v>4704</v>
          </cell>
          <cell r="D3751">
            <v>9801570</v>
          </cell>
          <cell r="E3751" t="str">
            <v>GROVE WAY &amp; TANGLEWOOD DR</v>
          </cell>
          <cell r="F3751">
            <v>0</v>
          </cell>
          <cell r="G3751">
            <v>0</v>
          </cell>
          <cell r="H3751">
            <v>0</v>
          </cell>
          <cell r="I3751">
            <v>37.684502999999999</v>
          </cell>
          <cell r="J3751">
            <v>-122.08245100000001</v>
          </cell>
          <cell r="K3751" t="str">
            <v>COUNTY-ALAMEDA</v>
          </cell>
          <cell r="L3751" t="str">
            <v>ALAMEDA</v>
          </cell>
          <cell r="M3751">
            <v>4</v>
          </cell>
        </row>
        <row r="3752">
          <cell r="A3752">
            <v>53258</v>
          </cell>
          <cell r="B3752" t="str">
            <v>WEEKDAY</v>
          </cell>
          <cell r="C3752">
            <v>4686</v>
          </cell>
          <cell r="D3752">
            <v>9801580</v>
          </cell>
          <cell r="E3752" t="str">
            <v>GROVE WAY &amp; TANGLEWOOD DR</v>
          </cell>
          <cell r="F3752">
            <v>0</v>
          </cell>
          <cell r="G3752">
            <v>0</v>
          </cell>
          <cell r="H3752">
            <v>0</v>
          </cell>
          <cell r="I3752">
            <v>37.684345</v>
          </cell>
          <cell r="J3752">
            <v>-122.08223599999999</v>
          </cell>
          <cell r="K3752" t="str">
            <v>COUNTY-ALAMEDA</v>
          </cell>
          <cell r="L3752" t="str">
            <v>ALAMEDA</v>
          </cell>
          <cell r="M3752">
            <v>4</v>
          </cell>
        </row>
        <row r="3753">
          <cell r="A3753">
            <v>55224</v>
          </cell>
          <cell r="B3753" t="str">
            <v>WEEKDAY</v>
          </cell>
          <cell r="C3753">
            <v>1227</v>
          </cell>
          <cell r="D3753">
            <v>9801660</v>
          </cell>
          <cell r="E3753" t="str">
            <v>HESPERIAN BLVD &amp; BARTLETT AV</v>
          </cell>
          <cell r="F3753">
            <v>21</v>
          </cell>
          <cell r="G3753">
            <v>15</v>
          </cell>
          <cell r="H3753">
            <v>35</v>
          </cell>
          <cell r="I3753">
            <v>37.669091999999999</v>
          </cell>
          <cell r="J3753">
            <v>-122.120019</v>
          </cell>
          <cell r="K3753" t="str">
            <v>COUNTY-ALAMEDA</v>
          </cell>
          <cell r="L3753" t="str">
            <v>ALAMEDA</v>
          </cell>
          <cell r="M3753">
            <v>4</v>
          </cell>
        </row>
        <row r="3754">
          <cell r="A3754">
            <v>51655</v>
          </cell>
          <cell r="B3754" t="str">
            <v>WEEKDAY</v>
          </cell>
          <cell r="C3754">
            <v>1393</v>
          </cell>
          <cell r="D3754">
            <v>9801670</v>
          </cell>
          <cell r="E3754" t="str">
            <v>HESPERIAN BLVD &amp; BOCKMAN RD</v>
          </cell>
          <cell r="F3754">
            <v>17</v>
          </cell>
          <cell r="G3754">
            <v>13</v>
          </cell>
          <cell r="H3754">
            <v>30</v>
          </cell>
          <cell r="I3754">
            <v>37.671891000000002</v>
          </cell>
          <cell r="J3754">
            <v>-122.12177699999999</v>
          </cell>
          <cell r="K3754" t="str">
            <v>COUNTY-ALAMEDA</v>
          </cell>
          <cell r="L3754" t="str">
            <v>ALAMEDA</v>
          </cell>
          <cell r="M3754">
            <v>4</v>
          </cell>
        </row>
        <row r="3755">
          <cell r="A3755">
            <v>55125</v>
          </cell>
          <cell r="B3755" t="str">
            <v>WEEKDAY</v>
          </cell>
          <cell r="C3755">
            <v>1918</v>
          </cell>
          <cell r="D3755">
            <v>9801680</v>
          </cell>
          <cell r="E3755" t="str">
            <v>HESPERIAN BLVD &amp; BOCKMAN RD</v>
          </cell>
          <cell r="F3755">
            <v>8</v>
          </cell>
          <cell r="G3755">
            <v>11</v>
          </cell>
          <cell r="H3755">
            <v>19</v>
          </cell>
          <cell r="I3755">
            <v>37.671033000000001</v>
          </cell>
          <cell r="J3755">
            <v>-122.121634</v>
          </cell>
          <cell r="K3755" t="str">
            <v>COUNTY-ALAMEDA</v>
          </cell>
          <cell r="L3755" t="str">
            <v>ALAMEDA</v>
          </cell>
          <cell r="M3755">
            <v>4</v>
          </cell>
        </row>
        <row r="3756">
          <cell r="A3756">
            <v>52242</v>
          </cell>
          <cell r="B3756" t="str">
            <v>WEEKDAY</v>
          </cell>
          <cell r="C3756">
            <v>2835</v>
          </cell>
          <cell r="D3756">
            <v>9801690</v>
          </cell>
          <cell r="E3756" t="str">
            <v>HESPERIAN BLVD &amp; GRANT AV</v>
          </cell>
          <cell r="F3756">
            <v>3</v>
          </cell>
          <cell r="G3756">
            <v>6</v>
          </cell>
          <cell r="H3756">
            <v>9</v>
          </cell>
          <cell r="I3756">
            <v>37.683098999999999</v>
          </cell>
          <cell r="J3756">
            <v>-122.128918</v>
          </cell>
          <cell r="K3756" t="str">
            <v>COUNTY-ALAMEDA</v>
          </cell>
          <cell r="L3756" t="str">
            <v>ALAMEDA</v>
          </cell>
          <cell r="M3756">
            <v>4</v>
          </cell>
        </row>
        <row r="3757">
          <cell r="A3757">
            <v>59199</v>
          </cell>
          <cell r="B3757" t="str">
            <v>WEEKDAY</v>
          </cell>
          <cell r="C3757">
            <v>2305</v>
          </cell>
          <cell r="D3757">
            <v>9801700</v>
          </cell>
          <cell r="E3757" t="str">
            <v>HESPERIAN BLVD &amp; GRANT AV</v>
          </cell>
          <cell r="F3757">
            <v>4</v>
          </cell>
          <cell r="G3757">
            <v>10</v>
          </cell>
          <cell r="H3757">
            <v>13</v>
          </cell>
          <cell r="I3757">
            <v>37.682544999999998</v>
          </cell>
          <cell r="J3757">
            <v>-122.129015</v>
          </cell>
          <cell r="K3757" t="str">
            <v>COUNTY-ALAMEDA</v>
          </cell>
          <cell r="L3757" t="str">
            <v>ALAMEDA</v>
          </cell>
          <cell r="M3757">
            <v>4</v>
          </cell>
        </row>
        <row r="3758">
          <cell r="A3758">
            <v>51255</v>
          </cell>
          <cell r="B3758" t="str">
            <v>WEEKDAY</v>
          </cell>
          <cell r="C3758">
            <v>1093</v>
          </cell>
          <cell r="D3758">
            <v>9801710</v>
          </cell>
          <cell r="E3758" t="str">
            <v>HESPERIAN BLVD &amp; HACIENDA AV</v>
          </cell>
          <cell r="F3758">
            <v>24</v>
          </cell>
          <cell r="G3758">
            <v>16</v>
          </cell>
          <cell r="H3758">
            <v>40</v>
          </cell>
          <cell r="I3758">
            <v>37.674742999999999</v>
          </cell>
          <cell r="J3758">
            <v>-122.123559</v>
          </cell>
          <cell r="K3758" t="str">
            <v>COUNTY-ALAMEDA</v>
          </cell>
          <cell r="L3758" t="str">
            <v>ALAMEDA</v>
          </cell>
          <cell r="M3758">
            <v>4</v>
          </cell>
        </row>
        <row r="3759">
          <cell r="A3759">
            <v>57787</v>
          </cell>
          <cell r="B3759" t="str">
            <v>WEEKDAY</v>
          </cell>
          <cell r="C3759">
            <v>1038</v>
          </cell>
          <cell r="D3759">
            <v>9801720</v>
          </cell>
          <cell r="E3759" t="str">
            <v>HESPERIAN BLVD &amp; HACIENDA AV</v>
          </cell>
          <cell r="F3759">
            <v>15</v>
          </cell>
          <cell r="G3759">
            <v>27</v>
          </cell>
          <cell r="H3759">
            <v>42</v>
          </cell>
          <cell r="I3759">
            <v>37.673752999999998</v>
          </cell>
          <cell r="J3759">
            <v>-122.12336500000001</v>
          </cell>
          <cell r="K3759" t="str">
            <v>COUNTY-ALAMEDA</v>
          </cell>
          <cell r="L3759" t="str">
            <v>ALAMEDA</v>
          </cell>
          <cell r="M3759">
            <v>4</v>
          </cell>
        </row>
        <row r="3760">
          <cell r="A3760">
            <v>57600</v>
          </cell>
          <cell r="B3760" t="str">
            <v>WEEKDAY</v>
          </cell>
          <cell r="C3760">
            <v>1563</v>
          </cell>
          <cell r="D3760">
            <v>9801730</v>
          </cell>
          <cell r="E3760" t="str">
            <v>HESPERIAN BLVD &amp; PASEO GRAND</v>
          </cell>
          <cell r="F3760">
            <v>11</v>
          </cell>
          <cell r="G3760">
            <v>15</v>
          </cell>
          <cell r="H3760">
            <v>26</v>
          </cell>
          <cell r="I3760">
            <v>37.680188000000001</v>
          </cell>
          <cell r="J3760">
            <v>-122.127059</v>
          </cell>
          <cell r="K3760" t="str">
            <v>COUNTY-ALAMEDA</v>
          </cell>
          <cell r="L3760" t="str">
            <v>ALAMEDA</v>
          </cell>
          <cell r="M3760">
            <v>4</v>
          </cell>
        </row>
        <row r="3761">
          <cell r="A3761">
            <v>55366</v>
          </cell>
          <cell r="B3761" t="str">
            <v>WEEKDAY</v>
          </cell>
          <cell r="C3761">
            <v>1041</v>
          </cell>
          <cell r="D3761">
            <v>9801740</v>
          </cell>
          <cell r="E3761" t="str">
            <v>HESPERIAN BLVD &amp; PASEO GRAND</v>
          </cell>
          <cell r="F3761">
            <v>19</v>
          </cell>
          <cell r="G3761">
            <v>23</v>
          </cell>
          <cell r="H3761">
            <v>42</v>
          </cell>
          <cell r="I3761">
            <v>37.678829999999998</v>
          </cell>
          <cell r="J3761">
            <v>-122.126639</v>
          </cell>
          <cell r="K3761" t="str">
            <v>COUNTY-ALAMEDA</v>
          </cell>
          <cell r="L3761" t="str">
            <v>ALAMEDA</v>
          </cell>
          <cell r="M3761">
            <v>4</v>
          </cell>
        </row>
        <row r="3762">
          <cell r="A3762">
            <v>57070</v>
          </cell>
          <cell r="B3762" t="str">
            <v>WEEKDAY</v>
          </cell>
          <cell r="C3762">
            <v>822</v>
          </cell>
          <cell r="D3762">
            <v>9801760</v>
          </cell>
          <cell r="E3762" t="str">
            <v>HESPERIAN BLVD &amp; W SUNSET BL</v>
          </cell>
          <cell r="F3762">
            <v>28</v>
          </cell>
          <cell r="G3762">
            <v>25</v>
          </cell>
          <cell r="H3762">
            <v>53</v>
          </cell>
          <cell r="I3762">
            <v>37.667096000000001</v>
          </cell>
          <cell r="J3762">
            <v>-122.118775</v>
          </cell>
          <cell r="K3762" t="str">
            <v>COUNTY-ALAMEDA</v>
          </cell>
          <cell r="L3762" t="str">
            <v>ALAMEDA</v>
          </cell>
          <cell r="M3762">
            <v>4</v>
          </cell>
        </row>
        <row r="3763">
          <cell r="A3763">
            <v>53658</v>
          </cell>
          <cell r="B3763" t="str">
            <v>WEEKDAY</v>
          </cell>
          <cell r="C3763">
            <v>4366</v>
          </cell>
          <cell r="D3763">
            <v>9801770</v>
          </cell>
          <cell r="E3763" t="str">
            <v>HEYER AV &amp; HEYER PL</v>
          </cell>
          <cell r="F3763">
            <v>0</v>
          </cell>
          <cell r="G3763">
            <v>1</v>
          </cell>
          <cell r="H3763">
            <v>1</v>
          </cell>
          <cell r="I3763">
            <v>37.704146000000001</v>
          </cell>
          <cell r="J3763">
            <v>-122.064521</v>
          </cell>
          <cell r="K3763" t="str">
            <v>COUNTY-ALAMEDA</v>
          </cell>
          <cell r="L3763" t="str">
            <v>ALAMEDA</v>
          </cell>
          <cell r="M3763">
            <v>4</v>
          </cell>
        </row>
        <row r="3764">
          <cell r="A3764">
            <v>55968</v>
          </cell>
          <cell r="B3764" t="str">
            <v>WEEKDAY</v>
          </cell>
          <cell r="C3764">
            <v>3668</v>
          </cell>
          <cell r="D3764">
            <v>9801820</v>
          </cell>
          <cell r="E3764" t="str">
            <v>KELLY ST &amp; BYRON ST</v>
          </cell>
          <cell r="F3764">
            <v>3</v>
          </cell>
          <cell r="G3764">
            <v>1</v>
          </cell>
          <cell r="H3764">
            <v>4</v>
          </cell>
          <cell r="I3764">
            <v>37.685487000000002</v>
          </cell>
          <cell r="J3764">
            <v>-122.051585</v>
          </cell>
          <cell r="K3764" t="str">
            <v>COUNTY-ALAMEDA</v>
          </cell>
          <cell r="L3764" t="str">
            <v>ALAMEDA</v>
          </cell>
          <cell r="M3764">
            <v>4</v>
          </cell>
        </row>
        <row r="3765">
          <cell r="A3765">
            <v>54562</v>
          </cell>
          <cell r="B3765" t="str">
            <v>WEEKDAY</v>
          </cell>
          <cell r="C3765">
            <v>3460</v>
          </cell>
          <cell r="D3765">
            <v>9801830</v>
          </cell>
          <cell r="E3765" t="str">
            <v>KELLY ST &amp; BYRON ST</v>
          </cell>
          <cell r="F3765">
            <v>0</v>
          </cell>
          <cell r="G3765">
            <v>5</v>
          </cell>
          <cell r="H3765">
            <v>5</v>
          </cell>
          <cell r="I3765">
            <v>37.685440999999997</v>
          </cell>
          <cell r="J3765">
            <v>-122.051354</v>
          </cell>
          <cell r="K3765" t="str">
            <v>COUNTY-ALAMEDA</v>
          </cell>
          <cell r="L3765" t="str">
            <v>ALAMEDA</v>
          </cell>
          <cell r="M3765">
            <v>4</v>
          </cell>
        </row>
        <row r="3766">
          <cell r="A3766">
            <v>53320</v>
          </cell>
          <cell r="B3766" t="str">
            <v>WEEKDAY</v>
          </cell>
          <cell r="C3766">
            <v>4783</v>
          </cell>
          <cell r="D3766">
            <v>9801840</v>
          </cell>
          <cell r="E3766" t="str">
            <v>KELLY ST &amp; MOSSY ROCK DR</v>
          </cell>
          <cell r="F3766">
            <v>0</v>
          </cell>
          <cell r="G3766">
            <v>0</v>
          </cell>
          <cell r="H3766">
            <v>0</v>
          </cell>
          <cell r="I3766">
            <v>37.685841000000003</v>
          </cell>
          <cell r="J3766">
            <v>-122.050161</v>
          </cell>
          <cell r="K3766" t="str">
            <v>COUNTY-ALAMEDA</v>
          </cell>
          <cell r="L3766" t="str">
            <v>ALAMEDA</v>
          </cell>
          <cell r="M3766">
            <v>4</v>
          </cell>
        </row>
        <row r="3767">
          <cell r="A3767">
            <v>53985</v>
          </cell>
          <cell r="B3767" t="str">
            <v>WEEKDAY</v>
          </cell>
          <cell r="C3767">
            <v>4032</v>
          </cell>
          <cell r="D3767">
            <v>9801850</v>
          </cell>
          <cell r="E3767" t="str">
            <v>KELLY ST &amp; MOSSY ROCK DR</v>
          </cell>
          <cell r="F3767">
            <v>0</v>
          </cell>
          <cell r="G3767">
            <v>2</v>
          </cell>
          <cell r="H3767">
            <v>2</v>
          </cell>
          <cell r="I3767">
            <v>37.686106000000002</v>
          </cell>
          <cell r="J3767">
            <v>-122.04909499999999</v>
          </cell>
          <cell r="K3767" t="str">
            <v>COUNTY-ALAMEDA</v>
          </cell>
          <cell r="L3767" t="str">
            <v>ALAMEDA</v>
          </cell>
          <cell r="M3767">
            <v>4</v>
          </cell>
        </row>
        <row r="3768">
          <cell r="A3768">
            <v>52430</v>
          </cell>
          <cell r="B3768" t="str">
            <v>WEEKDAY</v>
          </cell>
          <cell r="C3768">
            <v>3298</v>
          </cell>
          <cell r="D3768">
            <v>9801860</v>
          </cell>
          <cell r="E3768" t="str">
            <v>KELLY ST &amp; PRIME AV</v>
          </cell>
          <cell r="F3768">
            <v>0</v>
          </cell>
          <cell r="G3768">
            <v>5</v>
          </cell>
          <cell r="H3768">
            <v>6</v>
          </cell>
          <cell r="I3768">
            <v>37.684987999999997</v>
          </cell>
          <cell r="J3768">
            <v>-122.052891</v>
          </cell>
          <cell r="K3768" t="str">
            <v>COUNTY-ALAMEDA</v>
          </cell>
          <cell r="L3768" t="str">
            <v>ALAMEDA</v>
          </cell>
          <cell r="M3768">
            <v>4</v>
          </cell>
        </row>
        <row r="3769">
          <cell r="A3769">
            <v>58224</v>
          </cell>
          <cell r="B3769" t="str">
            <v>WEEKDAY</v>
          </cell>
          <cell r="C3769">
            <v>3439</v>
          </cell>
          <cell r="D3769">
            <v>9801870</v>
          </cell>
          <cell r="E3769" t="str">
            <v>KELLY ST &amp; PRIME AV</v>
          </cell>
          <cell r="F3769">
            <v>4</v>
          </cell>
          <cell r="G3769">
            <v>0</v>
          </cell>
          <cell r="H3769">
            <v>5</v>
          </cell>
          <cell r="I3769">
            <v>37.685115000000003</v>
          </cell>
          <cell r="J3769">
            <v>-122.052831</v>
          </cell>
          <cell r="K3769" t="str">
            <v>COUNTY-ALAMEDA</v>
          </cell>
          <cell r="L3769" t="str">
            <v>ALAMEDA</v>
          </cell>
          <cell r="M3769">
            <v>4</v>
          </cell>
        </row>
        <row r="3770">
          <cell r="A3770">
            <v>54717</v>
          </cell>
          <cell r="B3770" t="str">
            <v>WEEKDAY</v>
          </cell>
          <cell r="C3770">
            <v>4667</v>
          </cell>
          <cell r="D3770">
            <v>9801920</v>
          </cell>
          <cell r="E3770" t="str">
            <v>LAKE CHABOT RD &amp; CASTRO VALL</v>
          </cell>
          <cell r="F3770">
            <v>0</v>
          </cell>
          <cell r="G3770">
            <v>0</v>
          </cell>
          <cell r="H3770">
            <v>1</v>
          </cell>
          <cell r="I3770">
            <v>37.694772999999998</v>
          </cell>
          <cell r="J3770">
            <v>-122.086634</v>
          </cell>
          <cell r="K3770" t="str">
            <v>COUNTY-ALAMEDA</v>
          </cell>
          <cell r="L3770" t="str">
            <v>ALAMEDA</v>
          </cell>
          <cell r="M3770">
            <v>4</v>
          </cell>
        </row>
        <row r="3771">
          <cell r="A3771">
            <v>54737</v>
          </cell>
          <cell r="B3771" t="str">
            <v>WEEKDAY</v>
          </cell>
          <cell r="C3771">
            <v>4683</v>
          </cell>
          <cell r="D3771">
            <v>9801970</v>
          </cell>
          <cell r="E3771" t="str">
            <v>MADISON AV &amp; JAMES AV</v>
          </cell>
          <cell r="F3771">
            <v>0</v>
          </cell>
          <cell r="G3771">
            <v>0</v>
          </cell>
          <cell r="H3771">
            <v>0</v>
          </cell>
          <cell r="I3771">
            <v>37.705723999999996</v>
          </cell>
          <cell r="J3771">
            <v>-122.064543</v>
          </cell>
          <cell r="K3771" t="str">
            <v>COUNTY-ALAMEDA</v>
          </cell>
          <cell r="L3771" t="str">
            <v>ALAMEDA</v>
          </cell>
          <cell r="M3771">
            <v>4</v>
          </cell>
        </row>
        <row r="3772">
          <cell r="A3772">
            <v>54797</v>
          </cell>
          <cell r="B3772" t="str">
            <v>WEEKDAY</v>
          </cell>
          <cell r="C3772">
            <v>4379</v>
          </cell>
          <cell r="D3772">
            <v>9801980</v>
          </cell>
          <cell r="E3772" t="str">
            <v>MADISON AV &amp; VANNOY AV</v>
          </cell>
          <cell r="F3772">
            <v>0</v>
          </cell>
          <cell r="G3772">
            <v>1</v>
          </cell>
          <cell r="H3772">
            <v>1</v>
          </cell>
          <cell r="I3772">
            <v>37.707161999999997</v>
          </cell>
          <cell r="J3772">
            <v>-122.064322</v>
          </cell>
          <cell r="K3772" t="str">
            <v>COUNTY-ALAMEDA</v>
          </cell>
          <cell r="L3772" t="str">
            <v>ALAMEDA</v>
          </cell>
          <cell r="M3772">
            <v>4</v>
          </cell>
        </row>
        <row r="3773">
          <cell r="A3773">
            <v>54015</v>
          </cell>
          <cell r="B3773" t="str">
            <v>WEEKDAY</v>
          </cell>
          <cell r="C3773">
            <v>2432</v>
          </cell>
          <cell r="D3773">
            <v>9802010</v>
          </cell>
          <cell r="E3773" t="str">
            <v>MAUD AV &amp; D ST</v>
          </cell>
          <cell r="F3773">
            <v>0</v>
          </cell>
          <cell r="G3773">
            <v>12</v>
          </cell>
          <cell r="H3773">
            <v>12</v>
          </cell>
          <cell r="I3773">
            <v>37.679276999999999</v>
          </cell>
          <cell r="J3773">
            <v>-122.050843</v>
          </cell>
          <cell r="K3773" t="str">
            <v>COUNTY-ALAMEDA</v>
          </cell>
          <cell r="L3773" t="str">
            <v>ALAMEDA</v>
          </cell>
          <cell r="M3773">
            <v>4</v>
          </cell>
        </row>
        <row r="3774">
          <cell r="A3774">
            <v>58633</v>
          </cell>
          <cell r="B3774" t="str">
            <v>WEEKDAY</v>
          </cell>
          <cell r="C3774">
            <v>2824</v>
          </cell>
          <cell r="D3774">
            <v>9802020</v>
          </cell>
          <cell r="E3774" t="str">
            <v>MAUD AV &amp; D ST</v>
          </cell>
          <cell r="F3774">
            <v>8</v>
          </cell>
          <cell r="G3774">
            <v>1</v>
          </cell>
          <cell r="H3774">
            <v>9</v>
          </cell>
          <cell r="I3774">
            <v>37.679015999999997</v>
          </cell>
          <cell r="J3774">
            <v>-122.05095</v>
          </cell>
          <cell r="K3774" t="str">
            <v>COUNTY-ALAMEDA</v>
          </cell>
          <cell r="L3774" t="str">
            <v>ALAMEDA</v>
          </cell>
          <cell r="M3774">
            <v>4</v>
          </cell>
        </row>
        <row r="3775">
          <cell r="A3775">
            <v>57707</v>
          </cell>
          <cell r="B3775" t="str">
            <v>WEEKDAY</v>
          </cell>
          <cell r="C3775">
            <v>2240</v>
          </cell>
          <cell r="D3775">
            <v>9802030</v>
          </cell>
          <cell r="E3775" t="str">
            <v>MAUD AV &amp; KELLY ST</v>
          </cell>
          <cell r="F3775">
            <v>13</v>
          </cell>
          <cell r="G3775">
            <v>1</v>
          </cell>
          <cell r="H3775">
            <v>14</v>
          </cell>
          <cell r="I3775">
            <v>37.684192000000003</v>
          </cell>
          <cell r="J3775">
            <v>-122.054695</v>
          </cell>
          <cell r="K3775" t="str">
            <v>COUNTY-ALAMEDA</v>
          </cell>
          <cell r="L3775" t="str">
            <v>ALAMEDA</v>
          </cell>
          <cell r="M3775">
            <v>4</v>
          </cell>
        </row>
        <row r="3776">
          <cell r="A3776">
            <v>52779</v>
          </cell>
          <cell r="B3776" t="str">
            <v>WEEKDAY</v>
          </cell>
          <cell r="C3776">
            <v>2388</v>
          </cell>
          <cell r="D3776">
            <v>9802040</v>
          </cell>
          <cell r="E3776" t="str">
            <v>MAUD AV &amp; KELLY ST</v>
          </cell>
          <cell r="F3776">
            <v>0</v>
          </cell>
          <cell r="G3776">
            <v>12</v>
          </cell>
          <cell r="H3776">
            <v>13</v>
          </cell>
          <cell r="I3776">
            <v>37.6843</v>
          </cell>
          <cell r="J3776">
            <v>-122.054479</v>
          </cell>
          <cell r="K3776" t="str">
            <v>COUNTY-ALAMEDA</v>
          </cell>
          <cell r="L3776" t="str">
            <v>ALAMEDA</v>
          </cell>
          <cell r="M3776">
            <v>4</v>
          </cell>
        </row>
        <row r="3777">
          <cell r="A3777">
            <v>52778</v>
          </cell>
          <cell r="B3777" t="str">
            <v>WEEKDAY</v>
          </cell>
          <cell r="C3777">
            <v>3682</v>
          </cell>
          <cell r="D3777">
            <v>9802050</v>
          </cell>
          <cell r="E3777" t="str">
            <v>MAUD AV &amp; ROMAGNOLO ST</v>
          </cell>
          <cell r="F3777">
            <v>3</v>
          </cell>
          <cell r="G3777">
            <v>1</v>
          </cell>
          <cell r="H3777">
            <v>4</v>
          </cell>
          <cell r="I3777">
            <v>37.681491000000001</v>
          </cell>
          <cell r="J3777">
            <v>-122.052667</v>
          </cell>
          <cell r="K3777" t="str">
            <v>COUNTY-ALAMEDA</v>
          </cell>
          <cell r="L3777" t="str">
            <v>ALAMEDA</v>
          </cell>
          <cell r="M3777">
            <v>4</v>
          </cell>
        </row>
        <row r="3778">
          <cell r="A3778">
            <v>54563</v>
          </cell>
          <cell r="B3778" t="str">
            <v>WEEKDAY</v>
          </cell>
          <cell r="C3778">
            <v>3605</v>
          </cell>
          <cell r="D3778">
            <v>9802060</v>
          </cell>
          <cell r="E3778" t="str">
            <v>MAUD AV &amp; ROMAGNOLO ST</v>
          </cell>
          <cell r="F3778">
            <v>0</v>
          </cell>
          <cell r="G3778">
            <v>4</v>
          </cell>
          <cell r="H3778">
            <v>4</v>
          </cell>
          <cell r="I3778">
            <v>37.681519000000002</v>
          </cell>
          <cell r="J3778">
            <v>-122.05251699999999</v>
          </cell>
          <cell r="K3778" t="str">
            <v>COUNTY-ALAMEDA</v>
          </cell>
          <cell r="L3778" t="str">
            <v>ALAMEDA</v>
          </cell>
          <cell r="M3778">
            <v>4</v>
          </cell>
        </row>
        <row r="3779">
          <cell r="A3779">
            <v>52987</v>
          </cell>
          <cell r="B3779" t="str">
            <v>WEEKDAY</v>
          </cell>
          <cell r="C3779">
            <v>3444</v>
          </cell>
          <cell r="D3779">
            <v>9802070</v>
          </cell>
          <cell r="E3779" t="str">
            <v>MEEKLAND AV &amp; E LEWELLING BL</v>
          </cell>
          <cell r="F3779">
            <v>2</v>
          </cell>
          <cell r="G3779">
            <v>3</v>
          </cell>
          <cell r="H3779">
            <v>5</v>
          </cell>
          <cell r="I3779">
            <v>37.686107</v>
          </cell>
          <cell r="J3779">
            <v>-122.11698</v>
          </cell>
          <cell r="K3779" t="str">
            <v>COUNTY-ALAMEDA</v>
          </cell>
          <cell r="L3779" t="str">
            <v>ALAMEDA</v>
          </cell>
          <cell r="M3779">
            <v>4</v>
          </cell>
        </row>
        <row r="3780">
          <cell r="A3780">
            <v>58664</v>
          </cell>
          <cell r="B3780" t="str">
            <v>WEEKDAY</v>
          </cell>
          <cell r="C3780">
            <v>4030</v>
          </cell>
          <cell r="D3780">
            <v>9802080</v>
          </cell>
          <cell r="E3780" t="str">
            <v>MEEKLAND AV &amp; GROVE WAY</v>
          </cell>
          <cell r="F3780">
            <v>1</v>
          </cell>
          <cell r="G3780">
            <v>2</v>
          </cell>
          <cell r="H3780">
            <v>2</v>
          </cell>
          <cell r="I3780">
            <v>37.675013</v>
          </cell>
          <cell r="J3780">
            <v>-122.108306</v>
          </cell>
          <cell r="K3780" t="str">
            <v>COUNTY-ALAMEDA</v>
          </cell>
          <cell r="L3780" t="str">
            <v>ALAMEDA</v>
          </cell>
          <cell r="M3780">
            <v>4</v>
          </cell>
        </row>
        <row r="3781">
          <cell r="A3781">
            <v>57437</v>
          </cell>
          <cell r="B3781" t="str">
            <v>WEEKDAY</v>
          </cell>
          <cell r="C3781">
            <v>4047</v>
          </cell>
          <cell r="D3781">
            <v>9802090</v>
          </cell>
          <cell r="E3781" t="str">
            <v>MEEKLAND AV &amp; GROVE WAY</v>
          </cell>
          <cell r="F3781">
            <v>1</v>
          </cell>
          <cell r="G3781">
            <v>1</v>
          </cell>
          <cell r="H3781">
            <v>2</v>
          </cell>
          <cell r="I3781">
            <v>37.674944000000004</v>
          </cell>
          <cell r="J3781">
            <v>-122.108034</v>
          </cell>
          <cell r="K3781" t="str">
            <v>COUNTY-ALAMEDA</v>
          </cell>
          <cell r="L3781" t="str">
            <v>ALAMEDA</v>
          </cell>
          <cell r="M3781">
            <v>4</v>
          </cell>
        </row>
        <row r="3782">
          <cell r="A3782">
            <v>57704</v>
          </cell>
          <cell r="B3782" t="str">
            <v>WEEKDAY</v>
          </cell>
          <cell r="C3782">
            <v>4531</v>
          </cell>
          <cell r="D3782">
            <v>9802100</v>
          </cell>
          <cell r="E3782" t="str">
            <v>MEEKLAND AV &amp; LAUREL AV</v>
          </cell>
          <cell r="F3782">
            <v>0</v>
          </cell>
          <cell r="G3782">
            <v>1</v>
          </cell>
          <cell r="H3782">
            <v>1</v>
          </cell>
          <cell r="I3782">
            <v>37.669198999999999</v>
          </cell>
          <cell r="J3782">
            <v>-122.10170599999999</v>
          </cell>
          <cell r="K3782" t="str">
            <v>COUNTY-ALAMEDA</v>
          </cell>
          <cell r="L3782" t="str">
            <v>ALAMEDA</v>
          </cell>
          <cell r="M3782">
            <v>4</v>
          </cell>
        </row>
        <row r="3783">
          <cell r="A3783">
            <v>53876</v>
          </cell>
          <cell r="B3783" t="str">
            <v>WEEKDAY</v>
          </cell>
          <cell r="C3783">
            <v>4265</v>
          </cell>
          <cell r="D3783">
            <v>9802110</v>
          </cell>
          <cell r="E3783" t="str">
            <v>MEEKLAND AV &amp; LAUREL AV</v>
          </cell>
          <cell r="F3783">
            <v>1</v>
          </cell>
          <cell r="G3783">
            <v>0</v>
          </cell>
          <cell r="H3783">
            <v>2</v>
          </cell>
          <cell r="I3783">
            <v>37.669570999999998</v>
          </cell>
          <cell r="J3783">
            <v>-122.10190799999999</v>
          </cell>
          <cell r="K3783" t="str">
            <v>COUNTY-ALAMEDA</v>
          </cell>
          <cell r="L3783" t="str">
            <v>ALAMEDA</v>
          </cell>
          <cell r="M3783">
            <v>4</v>
          </cell>
        </row>
        <row r="3784">
          <cell r="A3784">
            <v>55320</v>
          </cell>
          <cell r="B3784" t="str">
            <v>WEEKDAY</v>
          </cell>
          <cell r="C3784">
            <v>2775</v>
          </cell>
          <cell r="D3784">
            <v>9802120</v>
          </cell>
          <cell r="E3784" t="str">
            <v>MEEKLAND AV &amp; PASEO GRANDE</v>
          </cell>
          <cell r="F3784">
            <v>5</v>
          </cell>
          <cell r="G3784">
            <v>4</v>
          </cell>
          <cell r="H3784">
            <v>9</v>
          </cell>
          <cell r="I3784">
            <v>37.684902000000001</v>
          </cell>
          <cell r="J3784">
            <v>-122.116882</v>
          </cell>
          <cell r="K3784" t="str">
            <v>COUNTY-ALAMEDA</v>
          </cell>
          <cell r="L3784" t="str">
            <v>ALAMEDA</v>
          </cell>
          <cell r="M3784">
            <v>4</v>
          </cell>
        </row>
        <row r="3785">
          <cell r="A3785">
            <v>54125</v>
          </cell>
          <cell r="B3785" t="str">
            <v>WEEKDAY</v>
          </cell>
          <cell r="C3785">
            <v>3406</v>
          </cell>
          <cell r="D3785">
            <v>9802140</v>
          </cell>
          <cell r="E3785" t="str">
            <v>MEEKLAND AV &amp; SUNSET BLVD</v>
          </cell>
          <cell r="F3785">
            <v>2</v>
          </cell>
          <cell r="G3785">
            <v>3</v>
          </cell>
          <cell r="H3785">
            <v>5</v>
          </cell>
          <cell r="I3785">
            <v>37.671774999999997</v>
          </cell>
          <cell r="J3785">
            <v>-122.10442500000001</v>
          </cell>
          <cell r="K3785" t="str">
            <v>COUNTY-ALAMEDA</v>
          </cell>
          <cell r="L3785" t="str">
            <v>ALAMEDA</v>
          </cell>
          <cell r="M3785">
            <v>4</v>
          </cell>
        </row>
        <row r="3786">
          <cell r="A3786">
            <v>59948</v>
          </cell>
          <cell r="B3786" t="str">
            <v>WEEKDAY</v>
          </cell>
          <cell r="C3786">
            <v>3066</v>
          </cell>
          <cell r="D3786">
            <v>9802160</v>
          </cell>
          <cell r="E3786" t="str">
            <v>MIRAMAR AV &amp; DALMATIA PL</v>
          </cell>
          <cell r="F3786">
            <v>3</v>
          </cell>
          <cell r="G3786">
            <v>4</v>
          </cell>
          <cell r="H3786">
            <v>7</v>
          </cell>
          <cell r="I3786">
            <v>37.702714</v>
          </cell>
          <cell r="J3786">
            <v>-122.101837</v>
          </cell>
          <cell r="K3786" t="str">
            <v>COUNTY-ALAMEDA</v>
          </cell>
          <cell r="L3786" t="str">
            <v>ALAMEDA</v>
          </cell>
          <cell r="M3786">
            <v>4</v>
          </cell>
        </row>
        <row r="3787">
          <cell r="A3787">
            <v>51132</v>
          </cell>
          <cell r="B3787" t="str">
            <v>WEEKDAY</v>
          </cell>
          <cell r="C3787">
            <v>2878</v>
          </cell>
          <cell r="D3787">
            <v>9802170</v>
          </cell>
          <cell r="E3787" t="str">
            <v>MIRAMAR AV &amp; ROLANDO AV</v>
          </cell>
          <cell r="F3787">
            <v>4</v>
          </cell>
          <cell r="G3787">
            <v>5</v>
          </cell>
          <cell r="H3787">
            <v>8</v>
          </cell>
          <cell r="I3787">
            <v>37.702666999999998</v>
          </cell>
          <cell r="J3787">
            <v>-122.101592</v>
          </cell>
          <cell r="K3787" t="str">
            <v>COUNTY-ALAMEDA</v>
          </cell>
          <cell r="L3787" t="str">
            <v>ALAMEDA</v>
          </cell>
          <cell r="M3787">
            <v>4</v>
          </cell>
        </row>
        <row r="3788">
          <cell r="A3788">
            <v>59122</v>
          </cell>
          <cell r="B3788" t="str">
            <v>WEEKDAY</v>
          </cell>
          <cell r="C3788">
            <v>3115</v>
          </cell>
          <cell r="D3788">
            <v>9802180</v>
          </cell>
          <cell r="E3788" t="str">
            <v>MIRAMAR AV &amp; SARATOGA ST</v>
          </cell>
          <cell r="F3788">
            <v>4</v>
          </cell>
          <cell r="G3788">
            <v>3</v>
          </cell>
          <cell r="H3788">
            <v>7</v>
          </cell>
          <cell r="I3788">
            <v>37.701554000000002</v>
          </cell>
          <cell r="J3788">
            <v>-122.10653600000001</v>
          </cell>
          <cell r="K3788" t="str">
            <v>COUNTY-ALAMEDA</v>
          </cell>
          <cell r="L3788" t="str">
            <v>ALAMEDA</v>
          </cell>
          <cell r="M3788">
            <v>4</v>
          </cell>
        </row>
        <row r="3789">
          <cell r="A3789">
            <v>57714</v>
          </cell>
          <cell r="B3789" t="str">
            <v>WEEKDAY</v>
          </cell>
          <cell r="C3789">
            <v>3196</v>
          </cell>
          <cell r="D3789">
            <v>9802190</v>
          </cell>
          <cell r="E3789" t="str">
            <v>MIRAMAR AV &amp; SARATOGA ST</v>
          </cell>
          <cell r="F3789">
            <v>2</v>
          </cell>
          <cell r="G3789">
            <v>5</v>
          </cell>
          <cell r="H3789">
            <v>6</v>
          </cell>
          <cell r="I3789">
            <v>37.701439000000001</v>
          </cell>
          <cell r="J3789">
            <v>-122.106443</v>
          </cell>
          <cell r="K3789" t="str">
            <v>COUNTY-ALAMEDA</v>
          </cell>
          <cell r="L3789" t="str">
            <v>ALAMEDA</v>
          </cell>
          <cell r="M3789">
            <v>4</v>
          </cell>
        </row>
        <row r="3790">
          <cell r="A3790">
            <v>54569</v>
          </cell>
          <cell r="B3790" t="str">
            <v>WEEKDAY</v>
          </cell>
          <cell r="C3790">
            <v>4589</v>
          </cell>
          <cell r="D3790">
            <v>9802200</v>
          </cell>
          <cell r="E3790" t="str">
            <v>MIRAMAR AV &amp; STANTON AV</v>
          </cell>
          <cell r="F3790">
            <v>0</v>
          </cell>
          <cell r="G3790">
            <v>0</v>
          </cell>
          <cell r="H3790">
            <v>1</v>
          </cell>
          <cell r="I3790">
            <v>37.703498000000003</v>
          </cell>
          <cell r="J3790">
            <v>-122.09827799999999</v>
          </cell>
          <cell r="K3790" t="str">
            <v>COUNTY-ALAMEDA</v>
          </cell>
          <cell r="L3790" t="str">
            <v>ALAMEDA</v>
          </cell>
          <cell r="M3790">
            <v>4</v>
          </cell>
        </row>
        <row r="3791">
          <cell r="A3791">
            <v>58699</v>
          </cell>
          <cell r="B3791" t="str">
            <v>WEEKDAY</v>
          </cell>
          <cell r="C3791">
            <v>2488</v>
          </cell>
          <cell r="D3791">
            <v>9802210</v>
          </cell>
          <cell r="E3791" t="str">
            <v>MISSION BLVD &amp; BLOSSOM WAY</v>
          </cell>
          <cell r="F3791">
            <v>6</v>
          </cell>
          <cell r="G3791">
            <v>5</v>
          </cell>
          <cell r="H3791">
            <v>12</v>
          </cell>
          <cell r="I3791">
            <v>37.681870000000004</v>
          </cell>
          <cell r="J3791">
            <v>-122.095798</v>
          </cell>
          <cell r="K3791" t="str">
            <v>COUNTY-ALAMEDA</v>
          </cell>
          <cell r="L3791" t="str">
            <v>ALAMEDA</v>
          </cell>
          <cell r="M3791">
            <v>4</v>
          </cell>
        </row>
        <row r="3792">
          <cell r="A3792">
            <v>53778</v>
          </cell>
          <cell r="B3792" t="str">
            <v>WEEKDAY</v>
          </cell>
          <cell r="C3792">
            <v>2078</v>
          </cell>
          <cell r="D3792">
            <v>9802220</v>
          </cell>
          <cell r="E3792" t="str">
            <v>MISSION BLVD &amp; BLOSSOM WAY</v>
          </cell>
          <cell r="F3792">
            <v>6</v>
          </cell>
          <cell r="G3792">
            <v>10</v>
          </cell>
          <cell r="H3792">
            <v>16</v>
          </cell>
          <cell r="I3792">
            <v>37.681776999999997</v>
          </cell>
          <cell r="J3792">
            <v>-122.09608900000001</v>
          </cell>
          <cell r="K3792" t="str">
            <v>COUNTY-ALAMEDA</v>
          </cell>
          <cell r="L3792" t="str">
            <v>ALAMEDA</v>
          </cell>
          <cell r="M3792">
            <v>4</v>
          </cell>
        </row>
        <row r="3793">
          <cell r="A3793">
            <v>56681</v>
          </cell>
          <cell r="B3793" t="str">
            <v>WEEKDAY</v>
          </cell>
          <cell r="C3793">
            <v>3161</v>
          </cell>
          <cell r="D3793">
            <v>9802230</v>
          </cell>
          <cell r="E3793" t="str">
            <v>MISSION BLVD &amp; CHERRY WAY</v>
          </cell>
          <cell r="F3793">
            <v>2</v>
          </cell>
          <cell r="G3793">
            <v>5</v>
          </cell>
          <cell r="H3793">
            <v>6</v>
          </cell>
          <cell r="I3793">
            <v>37.683038000000003</v>
          </cell>
          <cell r="J3793">
            <v>-122.097663</v>
          </cell>
          <cell r="K3793" t="str">
            <v>COUNTY-ALAMEDA</v>
          </cell>
          <cell r="L3793" t="str">
            <v>ALAMEDA</v>
          </cell>
          <cell r="M3793">
            <v>4</v>
          </cell>
        </row>
        <row r="3794">
          <cell r="A3794">
            <v>51332</v>
          </cell>
          <cell r="B3794" t="str">
            <v>WEEKDAY</v>
          </cell>
          <cell r="C3794">
            <v>2631</v>
          </cell>
          <cell r="D3794">
            <v>9802240</v>
          </cell>
          <cell r="E3794" t="str">
            <v>MISSION BLVD &amp; CHERRY WAY</v>
          </cell>
          <cell r="F3794">
            <v>6</v>
          </cell>
          <cell r="G3794">
            <v>5</v>
          </cell>
          <cell r="H3794">
            <v>10</v>
          </cell>
          <cell r="I3794">
            <v>37.683222999999998</v>
          </cell>
          <cell r="J3794">
            <v>-122.09747900000001</v>
          </cell>
          <cell r="K3794" t="str">
            <v>COUNTY-ALAMEDA</v>
          </cell>
          <cell r="L3794" t="str">
            <v>ALAMEDA</v>
          </cell>
          <cell r="M3794">
            <v>4</v>
          </cell>
        </row>
        <row r="3795">
          <cell r="A3795">
            <v>58785</v>
          </cell>
          <cell r="B3795" t="str">
            <v>WEEKDAY</v>
          </cell>
          <cell r="C3795">
            <v>1368</v>
          </cell>
          <cell r="D3795">
            <v>9802250</v>
          </cell>
          <cell r="E3795" t="str">
            <v>MISSION BLVD &amp; E LEWELLING B</v>
          </cell>
          <cell r="F3795">
            <v>19</v>
          </cell>
          <cell r="G3795">
            <v>12</v>
          </cell>
          <cell r="H3795">
            <v>31</v>
          </cell>
          <cell r="I3795">
            <v>37.688206000000001</v>
          </cell>
          <cell r="J3795">
            <v>-122.10406399999999</v>
          </cell>
          <cell r="K3795" t="str">
            <v>COUNTY-ALAMEDA</v>
          </cell>
          <cell r="L3795" t="str">
            <v>ALAMEDA</v>
          </cell>
          <cell r="M3795">
            <v>4</v>
          </cell>
        </row>
        <row r="3796">
          <cell r="A3796">
            <v>59233</v>
          </cell>
          <cell r="B3796" t="str">
            <v>WEEKDAY</v>
          </cell>
          <cell r="C3796">
            <v>1092</v>
          </cell>
          <cell r="D3796">
            <v>9802260</v>
          </cell>
          <cell r="E3796" t="str">
            <v>MISSION BLVD &amp; E LEWELLING B</v>
          </cell>
          <cell r="F3796">
            <v>13</v>
          </cell>
          <cell r="G3796">
            <v>27</v>
          </cell>
          <cell r="H3796">
            <v>40</v>
          </cell>
          <cell r="I3796">
            <v>37.688352999999999</v>
          </cell>
          <cell r="J3796">
            <v>-122.104663</v>
          </cell>
          <cell r="K3796" t="str">
            <v>COUNTY-ALAMEDA</v>
          </cell>
          <cell r="L3796" t="str">
            <v>ALAMEDA</v>
          </cell>
          <cell r="M3796">
            <v>4</v>
          </cell>
        </row>
        <row r="3797">
          <cell r="A3797">
            <v>50595</v>
          </cell>
          <cell r="B3797" t="str">
            <v>WEEKDAY</v>
          </cell>
          <cell r="C3797">
            <v>1831</v>
          </cell>
          <cell r="D3797">
            <v>9802270</v>
          </cell>
          <cell r="E3797" t="str">
            <v>MISSION BLVD &amp; GROVE WAY</v>
          </cell>
          <cell r="F3797">
            <v>14</v>
          </cell>
          <cell r="G3797">
            <v>7</v>
          </cell>
          <cell r="H3797">
            <v>20</v>
          </cell>
          <cell r="I3797">
            <v>37.680570000000003</v>
          </cell>
          <cell r="J3797">
            <v>-122.09419699999999</v>
          </cell>
          <cell r="K3797" t="str">
            <v>COUNTY-ALAMEDA</v>
          </cell>
          <cell r="L3797" t="str">
            <v>ALAMEDA</v>
          </cell>
          <cell r="M3797">
            <v>4</v>
          </cell>
        </row>
        <row r="3798">
          <cell r="A3798">
            <v>55132</v>
          </cell>
          <cell r="B3798" t="str">
            <v>WEEKDAY</v>
          </cell>
          <cell r="C3798">
            <v>1970</v>
          </cell>
          <cell r="D3798">
            <v>9802280</v>
          </cell>
          <cell r="E3798" t="str">
            <v>MISSION BLVD &amp; GROVE WAY</v>
          </cell>
          <cell r="F3798">
            <v>7</v>
          </cell>
          <cell r="G3798">
            <v>11</v>
          </cell>
          <cell r="H3798">
            <v>18</v>
          </cell>
          <cell r="I3798">
            <v>37.679938</v>
          </cell>
          <cell r="J3798">
            <v>-122.093813</v>
          </cell>
          <cell r="K3798" t="str">
            <v>COUNTY-ALAMEDA</v>
          </cell>
          <cell r="L3798" t="str">
            <v>ALAMEDA</v>
          </cell>
          <cell r="M3798">
            <v>4</v>
          </cell>
        </row>
        <row r="3799">
          <cell r="A3799">
            <v>55244</v>
          </cell>
          <cell r="B3799" t="str">
            <v>WEEKDAY</v>
          </cell>
          <cell r="C3799">
            <v>737</v>
          </cell>
          <cell r="D3799">
            <v>9802290</v>
          </cell>
          <cell r="E3799" t="str">
            <v>MISSION BLVD &amp; MEDFORD AV</v>
          </cell>
          <cell r="F3799">
            <v>40</v>
          </cell>
          <cell r="G3799">
            <v>21</v>
          </cell>
          <cell r="H3799">
            <v>61</v>
          </cell>
          <cell r="I3799">
            <v>37.684921000000003</v>
          </cell>
          <cell r="J3799">
            <v>-122.099568</v>
          </cell>
          <cell r="K3799" t="str">
            <v>COUNTY-ALAMEDA</v>
          </cell>
          <cell r="L3799" t="str">
            <v>ALAMEDA</v>
          </cell>
          <cell r="M3799">
            <v>4</v>
          </cell>
        </row>
        <row r="3800">
          <cell r="A3800">
            <v>52511</v>
          </cell>
          <cell r="B3800" t="str">
            <v>WEEKDAY</v>
          </cell>
          <cell r="C3800">
            <v>727</v>
          </cell>
          <cell r="D3800">
            <v>9802300</v>
          </cell>
          <cell r="E3800" t="str">
            <v>MISSION BLVD &amp; MEDFORD AV</v>
          </cell>
          <cell r="F3800">
            <v>22</v>
          </cell>
          <cell r="G3800">
            <v>41</v>
          </cell>
          <cell r="H3800">
            <v>63</v>
          </cell>
          <cell r="I3800">
            <v>37.684268000000003</v>
          </cell>
          <cell r="J3800">
            <v>-122.099177</v>
          </cell>
          <cell r="K3800" t="str">
            <v>COUNTY-ALAMEDA</v>
          </cell>
          <cell r="L3800" t="str">
            <v>ALAMEDA</v>
          </cell>
          <cell r="M3800">
            <v>4</v>
          </cell>
        </row>
        <row r="3801">
          <cell r="A3801">
            <v>54880</v>
          </cell>
          <cell r="B3801" t="str">
            <v>WEEKDAY</v>
          </cell>
          <cell r="C3801">
            <v>2725</v>
          </cell>
          <cell r="D3801">
            <v>9802460</v>
          </cell>
          <cell r="E3801" t="str">
            <v>PASEO GRANDE &amp; HESPERIAN BLV</v>
          </cell>
          <cell r="F3801">
            <v>6</v>
          </cell>
          <cell r="G3801">
            <v>4</v>
          </cell>
          <cell r="H3801">
            <v>10</v>
          </cell>
          <cell r="I3801">
            <v>37.679516</v>
          </cell>
          <cell r="J3801">
            <v>-122.126265</v>
          </cell>
          <cell r="K3801" t="str">
            <v>COUNTY-ALAMEDA</v>
          </cell>
          <cell r="L3801" t="str">
            <v>ALAMEDA</v>
          </cell>
          <cell r="M3801">
            <v>4</v>
          </cell>
        </row>
        <row r="3802">
          <cell r="A3802">
            <v>50789</v>
          </cell>
          <cell r="B3802" t="str">
            <v>WEEKDAY</v>
          </cell>
          <cell r="C3802">
            <v>2949</v>
          </cell>
          <cell r="D3802">
            <v>9802470</v>
          </cell>
          <cell r="E3802" t="str">
            <v>PASEO GRANDE &amp; HESPERIAN BLV</v>
          </cell>
          <cell r="F3802">
            <v>5</v>
          </cell>
          <cell r="G3802">
            <v>3</v>
          </cell>
          <cell r="H3802">
            <v>8</v>
          </cell>
          <cell r="I3802">
            <v>37.679656999999999</v>
          </cell>
          <cell r="J3802">
            <v>-122.126312</v>
          </cell>
          <cell r="K3802" t="str">
            <v>COUNTY-ALAMEDA</v>
          </cell>
          <cell r="L3802" t="str">
            <v>ALAMEDA</v>
          </cell>
          <cell r="M3802">
            <v>4</v>
          </cell>
        </row>
        <row r="3803">
          <cell r="A3803">
            <v>57545</v>
          </cell>
          <cell r="B3803" t="str">
            <v>WEEKDAY</v>
          </cell>
          <cell r="C3803">
            <v>4384</v>
          </cell>
          <cell r="D3803">
            <v>9802490</v>
          </cell>
          <cell r="E3803" t="str">
            <v>PASEO GRANDE &amp; PASEO LARGAVI</v>
          </cell>
          <cell r="F3803">
            <v>1</v>
          </cell>
          <cell r="G3803">
            <v>1</v>
          </cell>
          <cell r="H3803">
            <v>1</v>
          </cell>
          <cell r="I3803">
            <v>37.678801</v>
          </cell>
          <cell r="J3803">
            <v>-122.128429</v>
          </cell>
          <cell r="K3803" t="str">
            <v>COUNTY-ALAMEDA</v>
          </cell>
          <cell r="L3803" t="str">
            <v>ALAMEDA</v>
          </cell>
          <cell r="M3803">
            <v>4</v>
          </cell>
        </row>
        <row r="3804">
          <cell r="A3804">
            <v>51678</v>
          </cell>
          <cell r="B3804" t="str">
            <v>WEEKDAY</v>
          </cell>
          <cell r="C3804">
            <v>4765</v>
          </cell>
          <cell r="D3804">
            <v>9802500</v>
          </cell>
          <cell r="E3804" t="str">
            <v>PASEO GRANDE &amp; SAINT JOHNS D</v>
          </cell>
          <cell r="F3804">
            <v>0</v>
          </cell>
          <cell r="G3804">
            <v>0</v>
          </cell>
          <cell r="H3804">
            <v>0</v>
          </cell>
          <cell r="I3804">
            <v>37.684182</v>
          </cell>
          <cell r="J3804">
            <v>-122.119108</v>
          </cell>
          <cell r="K3804" t="str">
            <v>COUNTY-ALAMEDA</v>
          </cell>
          <cell r="L3804" t="str">
            <v>ALAMEDA</v>
          </cell>
          <cell r="M3804">
            <v>4</v>
          </cell>
        </row>
        <row r="3805">
          <cell r="A3805">
            <v>59778</v>
          </cell>
          <cell r="B3805" t="str">
            <v>WEEKDAY</v>
          </cell>
          <cell r="C3805">
            <v>4414</v>
          </cell>
          <cell r="D3805">
            <v>9802510</v>
          </cell>
          <cell r="E3805" t="str">
            <v>PASEO GRANDE &amp; VIA ALAMITOS</v>
          </cell>
          <cell r="F3805">
            <v>0</v>
          </cell>
          <cell r="G3805">
            <v>1</v>
          </cell>
          <cell r="H3805">
            <v>1</v>
          </cell>
          <cell r="I3805">
            <v>37.676763999999999</v>
          </cell>
          <cell r="J3805">
            <v>-122.134882</v>
          </cell>
          <cell r="K3805" t="str">
            <v>COUNTY-ALAMEDA</v>
          </cell>
          <cell r="L3805" t="str">
            <v>ALAMEDA</v>
          </cell>
          <cell r="M3805">
            <v>4</v>
          </cell>
        </row>
        <row r="3806">
          <cell r="A3806">
            <v>54160</v>
          </cell>
          <cell r="B3806" t="str">
            <v>WEEKDAY</v>
          </cell>
          <cell r="C3806">
            <v>4654</v>
          </cell>
          <cell r="D3806">
            <v>9802520</v>
          </cell>
          <cell r="E3806" t="str">
            <v>PASEO GRANDE &amp; VIA CORDOBA</v>
          </cell>
          <cell r="F3806">
            <v>0</v>
          </cell>
          <cell r="G3806">
            <v>0</v>
          </cell>
          <cell r="H3806">
            <v>1</v>
          </cell>
          <cell r="I3806">
            <v>37.683306999999999</v>
          </cell>
          <cell r="J3806">
            <v>-122.12021300000001</v>
          </cell>
          <cell r="K3806" t="str">
            <v>COUNTY-ALAMEDA</v>
          </cell>
          <cell r="L3806" t="str">
            <v>ALAMEDA</v>
          </cell>
          <cell r="M3806">
            <v>4</v>
          </cell>
        </row>
        <row r="3807">
          <cell r="A3807">
            <v>58871</v>
          </cell>
          <cell r="B3807" t="str">
            <v>WEEKDAY</v>
          </cell>
          <cell r="C3807">
            <v>4182</v>
          </cell>
          <cell r="D3807">
            <v>9802530</v>
          </cell>
          <cell r="E3807" t="str">
            <v>PASEO GRANDE &amp; VIA MEDIA</v>
          </cell>
          <cell r="F3807">
            <v>1</v>
          </cell>
          <cell r="G3807">
            <v>1</v>
          </cell>
          <cell r="H3807">
            <v>2</v>
          </cell>
          <cell r="I3807">
            <v>37.678097000000001</v>
          </cell>
          <cell r="J3807">
            <v>-122.130949</v>
          </cell>
          <cell r="K3807" t="str">
            <v>COUNTY-ALAMEDA</v>
          </cell>
          <cell r="L3807" t="str">
            <v>ALAMEDA</v>
          </cell>
          <cell r="M3807">
            <v>4</v>
          </cell>
        </row>
        <row r="3808">
          <cell r="A3808">
            <v>51789</v>
          </cell>
          <cell r="B3808" t="str">
            <v>WEEKDAY</v>
          </cell>
          <cell r="C3808">
            <v>3389</v>
          </cell>
          <cell r="D3808">
            <v>9802540</v>
          </cell>
          <cell r="E3808" t="str">
            <v>PASEO GRANDE &amp; VIA MEDIA</v>
          </cell>
          <cell r="F3808">
            <v>4</v>
          </cell>
          <cell r="G3808">
            <v>1</v>
          </cell>
          <cell r="H3808">
            <v>5</v>
          </cell>
          <cell r="I3808">
            <v>37.678024000000001</v>
          </cell>
          <cell r="J3808">
            <v>-122.130735</v>
          </cell>
          <cell r="K3808" t="str">
            <v>COUNTY-ALAMEDA</v>
          </cell>
          <cell r="L3808" t="str">
            <v>ALAMEDA</v>
          </cell>
          <cell r="M3808">
            <v>4</v>
          </cell>
        </row>
        <row r="3809">
          <cell r="A3809">
            <v>54190</v>
          </cell>
          <cell r="B3809" t="str">
            <v>WEEKDAY</v>
          </cell>
          <cell r="C3809">
            <v>3681</v>
          </cell>
          <cell r="D3809">
            <v>9802550</v>
          </cell>
          <cell r="E3809" t="str">
            <v>PASEO GRANDE &amp; VIA OLINDA</v>
          </cell>
          <cell r="F3809">
            <v>2</v>
          </cell>
          <cell r="G3809">
            <v>2</v>
          </cell>
          <cell r="H3809">
            <v>4</v>
          </cell>
          <cell r="I3809">
            <v>37.676836000000002</v>
          </cell>
          <cell r="J3809">
            <v>-122.134383</v>
          </cell>
          <cell r="K3809" t="str">
            <v>COUNTY-ALAMEDA</v>
          </cell>
          <cell r="L3809" t="str">
            <v>ALAMEDA</v>
          </cell>
          <cell r="M3809">
            <v>4</v>
          </cell>
        </row>
        <row r="3810">
          <cell r="A3810">
            <v>58651</v>
          </cell>
          <cell r="B3810" t="str">
            <v>WEEKDAY</v>
          </cell>
          <cell r="C3810">
            <v>3905</v>
          </cell>
          <cell r="D3810">
            <v>9802560</v>
          </cell>
          <cell r="E3810" t="str">
            <v>PASEO GRANDE &amp; VIA TOLEDO</v>
          </cell>
          <cell r="F3810">
            <v>2</v>
          </cell>
          <cell r="G3810">
            <v>1</v>
          </cell>
          <cell r="H3810">
            <v>3</v>
          </cell>
          <cell r="I3810">
            <v>37.682479999999998</v>
          </cell>
          <cell r="J3810">
            <v>-122.121624</v>
          </cell>
          <cell r="K3810" t="str">
            <v>COUNTY-ALAMEDA</v>
          </cell>
          <cell r="L3810" t="str">
            <v>ALAMEDA</v>
          </cell>
          <cell r="M3810">
            <v>4</v>
          </cell>
        </row>
        <row r="3811">
          <cell r="A3811">
            <v>54235</v>
          </cell>
          <cell r="B3811" t="str">
            <v>WEEKDAY</v>
          </cell>
          <cell r="C3811">
            <v>4225</v>
          </cell>
          <cell r="D3811">
            <v>9802570</v>
          </cell>
          <cell r="E3811" t="str">
            <v>PASEO GRANDE &amp; VIA TOLEDO</v>
          </cell>
          <cell r="F3811">
            <v>0</v>
          </cell>
          <cell r="G3811">
            <v>1</v>
          </cell>
          <cell r="H3811">
            <v>2</v>
          </cell>
          <cell r="I3811">
            <v>37.682693</v>
          </cell>
          <cell r="J3811">
            <v>-122.121436</v>
          </cell>
          <cell r="K3811" t="str">
            <v>COUNTY-ALAMEDA</v>
          </cell>
          <cell r="L3811" t="str">
            <v>ALAMEDA</v>
          </cell>
          <cell r="M3811">
            <v>4</v>
          </cell>
        </row>
        <row r="3812">
          <cell r="A3812">
            <v>58990</v>
          </cell>
          <cell r="B3812" t="str">
            <v>WEEKDAY</v>
          </cell>
          <cell r="C3812">
            <v>3332</v>
          </cell>
          <cell r="D3812">
            <v>9802580</v>
          </cell>
          <cell r="E3812" t="str">
            <v>REDWOOD RD &amp; CASTRO VALLEY B</v>
          </cell>
          <cell r="F3812">
            <v>4</v>
          </cell>
          <cell r="G3812">
            <v>2</v>
          </cell>
          <cell r="H3812">
            <v>5</v>
          </cell>
          <cell r="I3812">
            <v>37.696626999999999</v>
          </cell>
          <cell r="J3812">
            <v>-122.073824</v>
          </cell>
          <cell r="K3812" t="str">
            <v>COUNTY-ALAMEDA</v>
          </cell>
          <cell r="L3812" t="str">
            <v>ALAMEDA</v>
          </cell>
          <cell r="M3812">
            <v>4</v>
          </cell>
        </row>
        <row r="3813">
          <cell r="A3813">
            <v>51150</v>
          </cell>
          <cell r="B3813" t="str">
            <v>WEEKDAY</v>
          </cell>
          <cell r="C3813">
            <v>2894</v>
          </cell>
          <cell r="D3813">
            <v>9802590</v>
          </cell>
          <cell r="E3813" t="str">
            <v>REDWOOD RD &amp; CASTRO VALLEY B</v>
          </cell>
          <cell r="F3813">
            <v>3</v>
          </cell>
          <cell r="G3813">
            <v>5</v>
          </cell>
          <cell r="H3813">
            <v>8</v>
          </cell>
          <cell r="I3813">
            <v>37.694654999999997</v>
          </cell>
          <cell r="J3813">
            <v>-122.07407600000001</v>
          </cell>
          <cell r="K3813" t="str">
            <v>COUNTY-ALAMEDA</v>
          </cell>
          <cell r="L3813" t="str">
            <v>ALAMEDA</v>
          </cell>
          <cell r="M3813">
            <v>4</v>
          </cell>
        </row>
        <row r="3814">
          <cell r="A3814">
            <v>58872</v>
          </cell>
          <cell r="B3814" t="str">
            <v>WEEKDAY</v>
          </cell>
          <cell r="C3814">
            <v>2391</v>
          </cell>
          <cell r="D3814">
            <v>9802600</v>
          </cell>
          <cell r="E3814" t="str">
            <v>REDWOOD RD &amp; GROVE WAY</v>
          </cell>
          <cell r="F3814">
            <v>3</v>
          </cell>
          <cell r="G3814">
            <v>9</v>
          </cell>
          <cell r="H3814">
            <v>13</v>
          </cell>
          <cell r="I3814">
            <v>37.68526</v>
          </cell>
          <cell r="J3814">
            <v>-122.07342800000001</v>
          </cell>
          <cell r="K3814" t="str">
            <v>COUNTY-ALAMEDA</v>
          </cell>
          <cell r="L3814" t="str">
            <v>ALAMEDA</v>
          </cell>
          <cell r="M3814">
            <v>4</v>
          </cell>
        </row>
        <row r="3815">
          <cell r="A3815">
            <v>53987</v>
          </cell>
          <cell r="B3815" t="str">
            <v>WEEKDAY</v>
          </cell>
          <cell r="C3815">
            <v>4256</v>
          </cell>
          <cell r="D3815">
            <v>9802610</v>
          </cell>
          <cell r="E3815" t="str">
            <v>REDWOOD RD &amp; JAMISON WAY</v>
          </cell>
          <cell r="F3815">
            <v>1</v>
          </cell>
          <cell r="G3815">
            <v>1</v>
          </cell>
          <cell r="H3815">
            <v>2</v>
          </cell>
          <cell r="I3815">
            <v>37.698231999999997</v>
          </cell>
          <cell r="J3815">
            <v>-122.074066</v>
          </cell>
          <cell r="K3815" t="str">
            <v>COUNTY-ALAMEDA</v>
          </cell>
          <cell r="L3815" t="str">
            <v>ALAMEDA</v>
          </cell>
          <cell r="M3815">
            <v>4</v>
          </cell>
        </row>
        <row r="3816">
          <cell r="A3816">
            <v>50224</v>
          </cell>
          <cell r="B3816" t="str">
            <v>WEEKDAY</v>
          </cell>
          <cell r="C3816">
            <v>4480</v>
          </cell>
          <cell r="D3816">
            <v>9802620</v>
          </cell>
          <cell r="E3816" t="str">
            <v>REDWOOD RD &amp; LESSLEY AV</v>
          </cell>
          <cell r="F3816">
            <v>0</v>
          </cell>
          <cell r="G3816">
            <v>1</v>
          </cell>
          <cell r="H3816">
            <v>1</v>
          </cell>
          <cell r="I3816">
            <v>37.687299000000003</v>
          </cell>
          <cell r="J3816">
            <v>-122.07345100000001</v>
          </cell>
          <cell r="K3816" t="str">
            <v>COUNTY-ALAMEDA</v>
          </cell>
          <cell r="L3816" t="str">
            <v>ALAMEDA</v>
          </cell>
          <cell r="M3816">
            <v>4</v>
          </cell>
        </row>
        <row r="3817">
          <cell r="A3817">
            <v>56704</v>
          </cell>
          <cell r="B3817" t="str">
            <v>WEEKDAY</v>
          </cell>
          <cell r="C3817">
            <v>2410</v>
          </cell>
          <cell r="D3817">
            <v>9802630</v>
          </cell>
          <cell r="E3817" t="str">
            <v>REDWOOD RD &amp; LESSLEY AV</v>
          </cell>
          <cell r="F3817">
            <v>7</v>
          </cell>
          <cell r="G3817">
            <v>5</v>
          </cell>
          <cell r="H3817">
            <v>12</v>
          </cell>
          <cell r="I3817">
            <v>37.687035000000002</v>
          </cell>
          <cell r="J3817">
            <v>-122.07382800000001</v>
          </cell>
          <cell r="K3817" t="str">
            <v>COUNTY-ALAMEDA</v>
          </cell>
          <cell r="L3817" t="str">
            <v>ALAMEDA</v>
          </cell>
          <cell r="M3817">
            <v>4</v>
          </cell>
        </row>
        <row r="3818">
          <cell r="A3818">
            <v>57741</v>
          </cell>
          <cell r="B3818" t="str">
            <v>WEEKDAY</v>
          </cell>
          <cell r="C3818">
            <v>4559</v>
          </cell>
          <cell r="D3818">
            <v>9802640</v>
          </cell>
          <cell r="E3818" t="str">
            <v>REDWOOD RD &amp; LORENA AV</v>
          </cell>
          <cell r="F3818">
            <v>0</v>
          </cell>
          <cell r="G3818">
            <v>0</v>
          </cell>
          <cell r="H3818">
            <v>1</v>
          </cell>
          <cell r="I3818">
            <v>37.699655</v>
          </cell>
          <cell r="J3818">
            <v>-122.074096</v>
          </cell>
          <cell r="K3818" t="str">
            <v>COUNTY-ALAMEDA</v>
          </cell>
          <cell r="L3818" t="str">
            <v>ALAMEDA</v>
          </cell>
          <cell r="M3818">
            <v>4</v>
          </cell>
        </row>
        <row r="3819">
          <cell r="A3819">
            <v>56714</v>
          </cell>
          <cell r="B3819" t="str">
            <v>WEEKDAY</v>
          </cell>
          <cell r="C3819">
            <v>4727</v>
          </cell>
          <cell r="D3819">
            <v>9802650</v>
          </cell>
          <cell r="E3819" t="str">
            <v>REDWOOD RD &amp; MODESTO ST</v>
          </cell>
          <cell r="F3819">
            <v>0</v>
          </cell>
          <cell r="G3819">
            <v>0</v>
          </cell>
          <cell r="H3819">
            <v>0</v>
          </cell>
          <cell r="I3819">
            <v>37.698402000000002</v>
          </cell>
          <cell r="J3819">
            <v>-122.073857</v>
          </cell>
          <cell r="K3819" t="str">
            <v>COUNTY-ALAMEDA</v>
          </cell>
          <cell r="L3819" t="str">
            <v>ALAMEDA</v>
          </cell>
          <cell r="M3819">
            <v>4</v>
          </cell>
        </row>
        <row r="3820">
          <cell r="A3820">
            <v>59477</v>
          </cell>
          <cell r="B3820" t="str">
            <v>WEEKDAY</v>
          </cell>
          <cell r="C3820">
            <v>4671</v>
          </cell>
          <cell r="D3820">
            <v>9802660</v>
          </cell>
          <cell r="E3820" t="str">
            <v>REDWOOD RD &amp; NORBRIDGE AV</v>
          </cell>
          <cell r="F3820">
            <v>0</v>
          </cell>
          <cell r="G3820">
            <v>0</v>
          </cell>
          <cell r="H3820">
            <v>1</v>
          </cell>
          <cell r="I3820">
            <v>37.692222999999998</v>
          </cell>
          <cell r="J3820">
            <v>-122.074038</v>
          </cell>
          <cell r="K3820" t="str">
            <v>COUNTY-ALAMEDA</v>
          </cell>
          <cell r="L3820" t="str">
            <v>ALAMEDA</v>
          </cell>
          <cell r="M3820">
            <v>4</v>
          </cell>
        </row>
        <row r="3821">
          <cell r="A3821">
            <v>53543</v>
          </cell>
          <cell r="B3821" t="str">
            <v>WEEKDAY</v>
          </cell>
          <cell r="C3821">
            <v>4498</v>
          </cell>
          <cell r="D3821">
            <v>9802670</v>
          </cell>
          <cell r="E3821" t="str">
            <v>REDWOOD RD &amp; VEGAS AV</v>
          </cell>
          <cell r="F3821">
            <v>0</v>
          </cell>
          <cell r="G3821">
            <v>1</v>
          </cell>
          <cell r="H3821">
            <v>1</v>
          </cell>
          <cell r="I3821">
            <v>37.687945999999997</v>
          </cell>
          <cell r="J3821">
            <v>-122.074032</v>
          </cell>
          <cell r="K3821" t="str">
            <v>COUNTY-ALAMEDA</v>
          </cell>
          <cell r="L3821" t="str">
            <v>ALAMEDA</v>
          </cell>
          <cell r="M3821">
            <v>4</v>
          </cell>
        </row>
        <row r="3822">
          <cell r="A3822">
            <v>54260</v>
          </cell>
          <cell r="B3822" t="str">
            <v>WEEKDAY</v>
          </cell>
          <cell r="C3822">
            <v>4784</v>
          </cell>
          <cell r="D3822">
            <v>9802680</v>
          </cell>
          <cell r="E3822" t="str">
            <v>REDWOOD RD &amp; VEGAS AV</v>
          </cell>
          <cell r="F3822">
            <v>0</v>
          </cell>
          <cell r="G3822">
            <v>0</v>
          </cell>
          <cell r="H3822">
            <v>0</v>
          </cell>
          <cell r="I3822">
            <v>37.689408999999998</v>
          </cell>
          <cell r="J3822">
            <v>-122.073491</v>
          </cell>
          <cell r="K3822" t="str">
            <v>COUNTY-ALAMEDA</v>
          </cell>
          <cell r="L3822" t="str">
            <v>ALAMEDA</v>
          </cell>
          <cell r="M3822">
            <v>4</v>
          </cell>
        </row>
        <row r="3823">
          <cell r="A3823">
            <v>56741</v>
          </cell>
          <cell r="B3823" t="str">
            <v>WEEKDAY</v>
          </cell>
          <cell r="C3823">
            <v>4613</v>
          </cell>
          <cell r="D3823">
            <v>9802820</v>
          </cell>
          <cell r="E3823" t="str">
            <v>SEVEN HILLS RD &amp; BRICKELL WA</v>
          </cell>
          <cell r="F3823">
            <v>0</v>
          </cell>
          <cell r="G3823">
            <v>0</v>
          </cell>
          <cell r="H3823">
            <v>1</v>
          </cell>
          <cell r="I3823">
            <v>37.708762</v>
          </cell>
          <cell r="J3823">
            <v>-122.068822</v>
          </cell>
          <cell r="K3823" t="str">
            <v>COUNTY-ALAMEDA</v>
          </cell>
          <cell r="L3823" t="str">
            <v>ALAMEDA</v>
          </cell>
          <cell r="M3823">
            <v>4</v>
          </cell>
        </row>
        <row r="3824">
          <cell r="A3824">
            <v>52678</v>
          </cell>
          <cell r="B3824" t="str">
            <v>WEEKDAY</v>
          </cell>
          <cell r="C3824">
            <v>4211</v>
          </cell>
          <cell r="D3824">
            <v>9802850</v>
          </cell>
          <cell r="E3824" t="str">
            <v>SEVEN HILLS RD &amp; CASTRO VALL</v>
          </cell>
          <cell r="F3824">
            <v>1</v>
          </cell>
          <cell r="G3824">
            <v>1</v>
          </cell>
          <cell r="H3824">
            <v>2</v>
          </cell>
          <cell r="I3824">
            <v>37.708888999999999</v>
          </cell>
          <cell r="J3824">
            <v>-122.070812</v>
          </cell>
          <cell r="K3824" t="str">
            <v>COUNTY-ALAMEDA</v>
          </cell>
          <cell r="L3824" t="str">
            <v>ALAMEDA</v>
          </cell>
          <cell r="M3824">
            <v>4</v>
          </cell>
        </row>
        <row r="3825">
          <cell r="A3825">
            <v>54502</v>
          </cell>
          <cell r="B3825" t="str">
            <v>WEEKDAY</v>
          </cell>
          <cell r="C3825">
            <v>3843</v>
          </cell>
          <cell r="D3825">
            <v>9802870</v>
          </cell>
          <cell r="E3825" t="str">
            <v>SEVEN HILLS RD &amp; MADISON AV</v>
          </cell>
          <cell r="F3825">
            <v>1</v>
          </cell>
          <cell r="G3825">
            <v>2</v>
          </cell>
          <cell r="H3825">
            <v>3</v>
          </cell>
          <cell r="I3825">
            <v>37.708556000000002</v>
          </cell>
          <cell r="J3825">
            <v>-122.064657</v>
          </cell>
          <cell r="K3825" t="str">
            <v>COUNTY-ALAMEDA</v>
          </cell>
          <cell r="L3825" t="str">
            <v>ALAMEDA</v>
          </cell>
          <cell r="M3825">
            <v>4</v>
          </cell>
        </row>
        <row r="3826">
          <cell r="A3826">
            <v>56742</v>
          </cell>
          <cell r="B3826" t="str">
            <v>WEEKDAY</v>
          </cell>
          <cell r="C3826">
            <v>4178</v>
          </cell>
          <cell r="D3826">
            <v>9802910</v>
          </cell>
          <cell r="E3826" t="str">
            <v>SEVEN HILLS RD &amp; SANDY RD</v>
          </cell>
          <cell r="F3826">
            <v>0</v>
          </cell>
          <cell r="G3826">
            <v>2</v>
          </cell>
          <cell r="H3826">
            <v>2</v>
          </cell>
          <cell r="I3826">
            <v>37.708640000000003</v>
          </cell>
          <cell r="J3826">
            <v>-122.06599199999999</v>
          </cell>
          <cell r="K3826" t="str">
            <v>COUNTY-ALAMEDA</v>
          </cell>
          <cell r="L3826" t="str">
            <v>ALAMEDA</v>
          </cell>
          <cell r="M3826">
            <v>4</v>
          </cell>
        </row>
        <row r="3827">
          <cell r="A3827">
            <v>57702</v>
          </cell>
          <cell r="B3827" t="str">
            <v>WEEKDAY</v>
          </cell>
          <cell r="C3827">
            <v>3966</v>
          </cell>
          <cell r="D3827">
            <v>9802940</v>
          </cell>
          <cell r="E3827" t="str">
            <v>SHAWN WAY &amp; GLENN ELLEN DR</v>
          </cell>
          <cell r="F3827">
            <v>1</v>
          </cell>
          <cell r="G3827">
            <v>2</v>
          </cell>
          <cell r="H3827">
            <v>3</v>
          </cell>
          <cell r="I3827">
            <v>37.683917000000001</v>
          </cell>
          <cell r="J3827">
            <v>-122.047489</v>
          </cell>
          <cell r="K3827" t="str">
            <v>COUNTY-ALAMEDA</v>
          </cell>
          <cell r="L3827" t="str">
            <v>ALAMEDA</v>
          </cell>
          <cell r="M3827">
            <v>4</v>
          </cell>
        </row>
        <row r="3828">
          <cell r="A3828">
            <v>57275</v>
          </cell>
          <cell r="B3828" t="str">
            <v>WEEKDAY</v>
          </cell>
          <cell r="C3828">
            <v>3000</v>
          </cell>
          <cell r="D3828">
            <v>9802950</v>
          </cell>
          <cell r="E3828" t="str">
            <v>SHEILA ST &amp; SHAWN WAY</v>
          </cell>
          <cell r="F3828">
            <v>3</v>
          </cell>
          <cell r="G3828">
            <v>5</v>
          </cell>
          <cell r="H3828">
            <v>7</v>
          </cell>
          <cell r="I3828">
            <v>37.684429999999999</v>
          </cell>
          <cell r="J3828">
            <v>-122.046176</v>
          </cell>
          <cell r="K3828" t="str">
            <v>COUNTY-ALAMEDA</v>
          </cell>
          <cell r="L3828" t="str">
            <v>ALAMEDA</v>
          </cell>
          <cell r="M3828">
            <v>4</v>
          </cell>
        </row>
        <row r="3829">
          <cell r="A3829">
            <v>52789</v>
          </cell>
          <cell r="B3829" t="str">
            <v>WEEKDAY</v>
          </cell>
          <cell r="C3829">
            <v>3705</v>
          </cell>
          <cell r="D3829">
            <v>9802980</v>
          </cell>
          <cell r="E3829" t="str">
            <v>SOMERSET AV &amp; BERNAL ST</v>
          </cell>
          <cell r="F3829">
            <v>2</v>
          </cell>
          <cell r="G3829">
            <v>1</v>
          </cell>
          <cell r="H3829">
            <v>4</v>
          </cell>
          <cell r="I3829">
            <v>37.701087999999999</v>
          </cell>
          <cell r="J3829">
            <v>-122.088972</v>
          </cell>
          <cell r="K3829" t="str">
            <v>COUNTY-ALAMEDA</v>
          </cell>
          <cell r="L3829" t="str">
            <v>ALAMEDA</v>
          </cell>
          <cell r="M3829">
            <v>4</v>
          </cell>
        </row>
        <row r="3830">
          <cell r="A3830">
            <v>57749</v>
          </cell>
          <cell r="B3830" t="str">
            <v>WEEKDAY</v>
          </cell>
          <cell r="C3830">
            <v>3436</v>
          </cell>
          <cell r="D3830">
            <v>9803050</v>
          </cell>
          <cell r="E3830" t="str">
            <v>SOMERSET AV &amp; SPRAGUE CT</v>
          </cell>
          <cell r="F3830">
            <v>1</v>
          </cell>
          <cell r="G3830">
            <v>4</v>
          </cell>
          <cell r="H3830">
            <v>5</v>
          </cell>
          <cell r="I3830">
            <v>37.700659999999999</v>
          </cell>
          <cell r="J3830">
            <v>-122.090735</v>
          </cell>
          <cell r="K3830" t="str">
            <v>COUNTY-ALAMEDA</v>
          </cell>
          <cell r="L3830" t="str">
            <v>ALAMEDA</v>
          </cell>
          <cell r="M3830">
            <v>4</v>
          </cell>
        </row>
        <row r="3831">
          <cell r="A3831">
            <v>57794</v>
          </cell>
          <cell r="B3831" t="str">
            <v>WEEKDAY</v>
          </cell>
          <cell r="C3831">
            <v>3496</v>
          </cell>
          <cell r="D3831">
            <v>9803060</v>
          </cell>
          <cell r="E3831" t="str">
            <v>SOMERSET AV &amp; STANTON AV</v>
          </cell>
          <cell r="F3831">
            <v>3</v>
          </cell>
          <cell r="G3831">
            <v>2</v>
          </cell>
          <cell r="H3831">
            <v>5</v>
          </cell>
          <cell r="I3831">
            <v>37.700569999999999</v>
          </cell>
          <cell r="J3831">
            <v>-122.09179399999999</v>
          </cell>
          <cell r="K3831" t="str">
            <v>COUNTY-ALAMEDA</v>
          </cell>
          <cell r="L3831" t="str">
            <v>ALAMEDA</v>
          </cell>
          <cell r="M3831">
            <v>4</v>
          </cell>
        </row>
        <row r="3832">
          <cell r="A3832">
            <v>56794</v>
          </cell>
          <cell r="B3832" t="str">
            <v>WEEKDAY</v>
          </cell>
          <cell r="C3832">
            <v>4218</v>
          </cell>
          <cell r="D3832">
            <v>9803090</v>
          </cell>
          <cell r="E3832" t="str">
            <v>STANTON AV &amp; ACORN ST</v>
          </cell>
          <cell r="F3832">
            <v>1</v>
          </cell>
          <cell r="G3832">
            <v>1</v>
          </cell>
          <cell r="H3832">
            <v>2</v>
          </cell>
          <cell r="I3832">
            <v>37.701915999999997</v>
          </cell>
          <cell r="J3832">
            <v>-122.095045</v>
          </cell>
          <cell r="K3832" t="str">
            <v>COUNTY-ALAMEDA</v>
          </cell>
          <cell r="L3832" t="str">
            <v>ALAMEDA</v>
          </cell>
          <cell r="M3832">
            <v>4</v>
          </cell>
        </row>
        <row r="3833">
          <cell r="A3833">
            <v>57040</v>
          </cell>
          <cell r="B3833" t="str">
            <v>WEEKDAY</v>
          </cell>
          <cell r="C3833">
            <v>4402</v>
          </cell>
          <cell r="D3833">
            <v>9803100</v>
          </cell>
          <cell r="E3833" t="str">
            <v>STANTON AV &amp; ACORN ST</v>
          </cell>
          <cell r="F3833">
            <v>0</v>
          </cell>
          <cell r="G3833">
            <v>1</v>
          </cell>
          <cell r="H3833">
            <v>1</v>
          </cell>
          <cell r="I3833">
            <v>37.702111000000002</v>
          </cell>
          <cell r="J3833">
            <v>-122.09517</v>
          </cell>
          <cell r="K3833" t="str">
            <v>COUNTY-ALAMEDA</v>
          </cell>
          <cell r="L3833" t="str">
            <v>ALAMEDA</v>
          </cell>
          <cell r="M3833">
            <v>4</v>
          </cell>
        </row>
        <row r="3834">
          <cell r="A3834">
            <v>57810</v>
          </cell>
          <cell r="B3834" t="str">
            <v>WEEKDAY</v>
          </cell>
          <cell r="C3834">
            <v>4360</v>
          </cell>
          <cell r="D3834">
            <v>9803110</v>
          </cell>
          <cell r="E3834" t="str">
            <v>STANTON AV &amp; CARLTON AV</v>
          </cell>
          <cell r="F3834">
            <v>1</v>
          </cell>
          <cell r="G3834">
            <v>1</v>
          </cell>
          <cell r="H3834">
            <v>1</v>
          </cell>
          <cell r="I3834">
            <v>37.701289000000003</v>
          </cell>
          <cell r="J3834">
            <v>-122.093236</v>
          </cell>
          <cell r="K3834" t="str">
            <v>COUNTY-ALAMEDA</v>
          </cell>
          <cell r="L3834" t="str">
            <v>ALAMEDA</v>
          </cell>
          <cell r="M3834">
            <v>4</v>
          </cell>
        </row>
        <row r="3835">
          <cell r="A3835">
            <v>54509</v>
          </cell>
          <cell r="B3835" t="str">
            <v>WEEKDAY</v>
          </cell>
          <cell r="C3835">
            <v>3842</v>
          </cell>
          <cell r="D3835">
            <v>9803120</v>
          </cell>
          <cell r="E3835" t="str">
            <v>STANTON AV &amp; CARLTON AV</v>
          </cell>
          <cell r="F3835">
            <v>2</v>
          </cell>
          <cell r="G3835">
            <v>1</v>
          </cell>
          <cell r="H3835">
            <v>3</v>
          </cell>
          <cell r="I3835">
            <v>37.701180000000001</v>
          </cell>
          <cell r="J3835">
            <v>-122.093316</v>
          </cell>
          <cell r="K3835" t="str">
            <v>COUNTY-ALAMEDA</v>
          </cell>
          <cell r="L3835" t="str">
            <v>ALAMEDA</v>
          </cell>
          <cell r="M3835">
            <v>4</v>
          </cell>
        </row>
        <row r="3836">
          <cell r="A3836">
            <v>59829</v>
          </cell>
          <cell r="B3836" t="str">
            <v>WEEKDAY</v>
          </cell>
          <cell r="C3836">
            <v>4720</v>
          </cell>
          <cell r="D3836">
            <v>9803130</v>
          </cell>
          <cell r="E3836" t="str">
            <v>STANTON AV &amp; STANTON HEIGHTS</v>
          </cell>
          <cell r="F3836">
            <v>0</v>
          </cell>
          <cell r="G3836">
            <v>0</v>
          </cell>
          <cell r="H3836">
            <v>0</v>
          </cell>
          <cell r="I3836">
            <v>37.703229</v>
          </cell>
          <cell r="J3836">
            <v>-122.097283</v>
          </cell>
          <cell r="K3836" t="str">
            <v>COUNTY-ALAMEDA</v>
          </cell>
          <cell r="L3836" t="str">
            <v>ALAMEDA</v>
          </cell>
          <cell r="M3836">
            <v>4</v>
          </cell>
        </row>
        <row r="3837">
          <cell r="A3837">
            <v>57706</v>
          </cell>
          <cell r="B3837" t="str">
            <v>WEEKDAY</v>
          </cell>
          <cell r="C3837">
            <v>3909</v>
          </cell>
          <cell r="D3837">
            <v>9803150</v>
          </cell>
          <cell r="E3837" t="str">
            <v>VIA ALAMITOS &amp; GRANT AV</v>
          </cell>
          <cell r="F3837">
            <v>1</v>
          </cell>
          <cell r="G3837">
            <v>2</v>
          </cell>
          <cell r="H3837">
            <v>3</v>
          </cell>
          <cell r="I3837">
            <v>37.678972999999999</v>
          </cell>
          <cell r="J3837">
            <v>-122.13665399999999</v>
          </cell>
          <cell r="K3837" t="str">
            <v>COUNTY-ALAMEDA</v>
          </cell>
          <cell r="L3837" t="str">
            <v>ALAMEDA</v>
          </cell>
          <cell r="M3837">
            <v>4</v>
          </cell>
        </row>
        <row r="3838">
          <cell r="A3838">
            <v>54699</v>
          </cell>
          <cell r="B3838" t="str">
            <v>WEEKDAY</v>
          </cell>
          <cell r="C3838">
            <v>2844</v>
          </cell>
          <cell r="D3838">
            <v>9803220</v>
          </cell>
          <cell r="E3838" t="str">
            <v>W A ST &amp; GARDEN AV</v>
          </cell>
          <cell r="F3838">
            <v>3</v>
          </cell>
          <cell r="G3838">
            <v>5</v>
          </cell>
          <cell r="H3838">
            <v>9</v>
          </cell>
          <cell r="I3838">
            <v>37.666263000000001</v>
          </cell>
          <cell r="J3838">
            <v>-122.110364</v>
          </cell>
          <cell r="K3838" t="str">
            <v>COUNTY-ALAMEDA</v>
          </cell>
          <cell r="L3838" t="str">
            <v>ALAMEDA</v>
          </cell>
          <cell r="M3838">
            <v>4</v>
          </cell>
        </row>
        <row r="3839">
          <cell r="A3839">
            <v>57709</v>
          </cell>
          <cell r="B3839" t="str">
            <v>WEEKDAY</v>
          </cell>
          <cell r="C3839">
            <v>2219</v>
          </cell>
          <cell r="D3839">
            <v>9803230</v>
          </cell>
          <cell r="E3839" t="str">
            <v>W A ST &amp; HESPERIAN BLVD</v>
          </cell>
          <cell r="F3839">
            <v>5</v>
          </cell>
          <cell r="G3839">
            <v>9</v>
          </cell>
          <cell r="H3839">
            <v>14</v>
          </cell>
          <cell r="I3839">
            <v>37.665838000000001</v>
          </cell>
          <cell r="J3839">
            <v>-122.117834</v>
          </cell>
          <cell r="K3839" t="str">
            <v>COUNTY-ALAMEDA</v>
          </cell>
          <cell r="L3839" t="str">
            <v>ALAMEDA</v>
          </cell>
          <cell r="M3839">
            <v>4</v>
          </cell>
        </row>
        <row r="3840">
          <cell r="A3840">
            <v>55480</v>
          </cell>
          <cell r="B3840" t="str">
            <v>WEEKDAY</v>
          </cell>
          <cell r="C3840">
            <v>3582</v>
          </cell>
          <cell r="D3840">
            <v>9803240</v>
          </cell>
          <cell r="E3840" t="str">
            <v>W A ST &amp; ROYAL AV</v>
          </cell>
          <cell r="F3840">
            <v>2</v>
          </cell>
          <cell r="G3840">
            <v>3</v>
          </cell>
          <cell r="H3840">
            <v>4</v>
          </cell>
          <cell r="I3840">
            <v>37.666088999999999</v>
          </cell>
          <cell r="J3840">
            <v>-122.11361100000001</v>
          </cell>
          <cell r="K3840" t="str">
            <v>COUNTY-ALAMEDA</v>
          </cell>
          <cell r="L3840" t="str">
            <v>ALAMEDA</v>
          </cell>
          <cell r="M3840">
            <v>4</v>
          </cell>
        </row>
        <row r="3841">
          <cell r="A3841">
            <v>57716</v>
          </cell>
          <cell r="B3841" t="str">
            <v>WEEKDAY</v>
          </cell>
          <cell r="C3841">
            <v>4315</v>
          </cell>
          <cell r="D3841">
            <v>9804110</v>
          </cell>
          <cell r="E3841" t="str">
            <v>CENTER ST &amp; P AND R LOT</v>
          </cell>
          <cell r="F3841">
            <v>1</v>
          </cell>
          <cell r="G3841">
            <v>1</v>
          </cell>
          <cell r="H3841">
            <v>2</v>
          </cell>
          <cell r="I3841">
            <v>37.691198999999997</v>
          </cell>
          <cell r="J3841">
            <v>-122.06239100000001</v>
          </cell>
          <cell r="K3841" t="str">
            <v>COUNTY-ALAMEDA</v>
          </cell>
          <cell r="L3841" t="str">
            <v>ALAMEDA</v>
          </cell>
          <cell r="M3841">
            <v>4</v>
          </cell>
        </row>
        <row r="3842">
          <cell r="A3842">
            <v>59835</v>
          </cell>
          <cell r="B3842" t="str">
            <v>WEEKDAY</v>
          </cell>
          <cell r="C3842">
            <v>4359</v>
          </cell>
          <cell r="D3842">
            <v>9804120</v>
          </cell>
          <cell r="E3842" t="str">
            <v>SEVEN HILLS RD &amp; SANDY RD</v>
          </cell>
          <cell r="F3842">
            <v>1</v>
          </cell>
          <cell r="G3842">
            <v>0</v>
          </cell>
          <cell r="H3842">
            <v>1</v>
          </cell>
          <cell r="I3842">
            <v>37.708745</v>
          </cell>
          <cell r="J3842">
            <v>-122.066213</v>
          </cell>
          <cell r="K3842" t="str">
            <v>COUNTY-ALAMEDA</v>
          </cell>
          <cell r="L3842" t="str">
            <v>ALAMEDA</v>
          </cell>
          <cell r="M3842">
            <v>4</v>
          </cell>
        </row>
        <row r="3843">
          <cell r="A3843">
            <v>59839</v>
          </cell>
          <cell r="B3843" t="str">
            <v>WEEKDAY</v>
          </cell>
          <cell r="C3843">
            <v>3573</v>
          </cell>
          <cell r="D3843">
            <v>9804130</v>
          </cell>
          <cell r="E3843" t="str">
            <v>SEVEN HILLS RD &amp; BRICKELL WA</v>
          </cell>
          <cell r="F3843">
            <v>2</v>
          </cell>
          <cell r="G3843">
            <v>2</v>
          </cell>
          <cell r="H3843">
            <v>4</v>
          </cell>
          <cell r="I3843">
            <v>37.708862000000003</v>
          </cell>
          <cell r="J3843">
            <v>-122.068546</v>
          </cell>
          <cell r="K3843" t="str">
            <v>COUNTY-ALAMEDA</v>
          </cell>
          <cell r="L3843" t="str">
            <v>ALAMEDA</v>
          </cell>
          <cell r="M3843">
            <v>4</v>
          </cell>
        </row>
        <row r="3844">
          <cell r="A3844">
            <v>59853</v>
          </cell>
          <cell r="B3844" t="str">
            <v>WEEKDAY</v>
          </cell>
          <cell r="C3844">
            <v>4336</v>
          </cell>
          <cell r="D3844">
            <v>9804180</v>
          </cell>
          <cell r="E3844" t="str">
            <v>HEYER AV &amp; MADISON AV</v>
          </cell>
          <cell r="F3844">
            <v>1</v>
          </cell>
          <cell r="G3844">
            <v>0</v>
          </cell>
          <cell r="H3844">
            <v>1</v>
          </cell>
          <cell r="I3844">
            <v>37.704318000000001</v>
          </cell>
          <cell r="J3844">
            <v>-122.064894</v>
          </cell>
          <cell r="K3844" t="str">
            <v>COUNTY-ALAMEDA</v>
          </cell>
          <cell r="L3844" t="str">
            <v>ALAMEDA</v>
          </cell>
          <cell r="M3844">
            <v>4</v>
          </cell>
        </row>
        <row r="3845">
          <cell r="A3845">
            <v>54526</v>
          </cell>
          <cell r="B3845" t="str">
            <v>WEEKDAY</v>
          </cell>
          <cell r="C3845">
            <v>4681</v>
          </cell>
          <cell r="D3845">
            <v>9804190</v>
          </cell>
          <cell r="E3845" t="str">
            <v>MADISON AV &amp; JAMES AV</v>
          </cell>
          <cell r="F3845">
            <v>0</v>
          </cell>
          <cell r="G3845">
            <v>0</v>
          </cell>
          <cell r="H3845">
            <v>0</v>
          </cell>
          <cell r="I3845">
            <v>37.705767000000002</v>
          </cell>
          <cell r="J3845">
            <v>-122.06442300000001</v>
          </cell>
          <cell r="K3845" t="str">
            <v>COUNTY-ALAMEDA</v>
          </cell>
          <cell r="L3845" t="str">
            <v>ALAMEDA</v>
          </cell>
          <cell r="M3845">
            <v>4</v>
          </cell>
        </row>
        <row r="3846">
          <cell r="A3846">
            <v>59869</v>
          </cell>
          <cell r="B3846" t="str">
            <v>WEEKDAY</v>
          </cell>
          <cell r="C3846">
            <v>4689</v>
          </cell>
          <cell r="D3846">
            <v>9804200</v>
          </cell>
          <cell r="E3846" t="str">
            <v>MADISON AV &amp; VANNOY AV</v>
          </cell>
          <cell r="F3846">
            <v>0</v>
          </cell>
          <cell r="G3846">
            <v>0</v>
          </cell>
          <cell r="H3846">
            <v>0</v>
          </cell>
          <cell r="I3846">
            <v>37.707355999999997</v>
          </cell>
          <cell r="J3846">
            <v>-122.064179</v>
          </cell>
          <cell r="K3846" t="str">
            <v>COUNTY-ALAMEDA</v>
          </cell>
          <cell r="L3846" t="str">
            <v>ALAMEDA</v>
          </cell>
          <cell r="M3846">
            <v>4</v>
          </cell>
        </row>
        <row r="3847">
          <cell r="A3847">
            <v>56898</v>
          </cell>
          <cell r="B3847" t="str">
            <v>WEEKDAY</v>
          </cell>
          <cell r="C3847">
            <v>3308</v>
          </cell>
          <cell r="D3847">
            <v>9804410</v>
          </cell>
          <cell r="E3847" t="str">
            <v>GRANT AV &amp; NIELSON AV</v>
          </cell>
          <cell r="F3847">
            <v>4</v>
          </cell>
          <cell r="G3847">
            <v>2</v>
          </cell>
          <cell r="H3847">
            <v>6</v>
          </cell>
          <cell r="I3847">
            <v>37.678325999999998</v>
          </cell>
          <cell r="J3847">
            <v>-122.140383</v>
          </cell>
          <cell r="K3847" t="str">
            <v>COUNTY-ALAMEDA</v>
          </cell>
          <cell r="L3847" t="str">
            <v>ALAMEDA</v>
          </cell>
          <cell r="M3847">
            <v>4</v>
          </cell>
        </row>
        <row r="3848">
          <cell r="A3848">
            <v>53143</v>
          </cell>
          <cell r="B3848" t="str">
            <v>WEEKDAY</v>
          </cell>
          <cell r="C3848">
            <v>3522</v>
          </cell>
          <cell r="D3848">
            <v>9804630</v>
          </cell>
          <cell r="E3848" t="str">
            <v>BOCKMAN RD &amp; VIA ARRIBA</v>
          </cell>
          <cell r="F3848">
            <v>2</v>
          </cell>
          <cell r="G3848">
            <v>2</v>
          </cell>
          <cell r="H3848">
            <v>4</v>
          </cell>
          <cell r="I3848">
            <v>37.671306999999999</v>
          </cell>
          <cell r="J3848">
            <v>-122.12268400000001</v>
          </cell>
          <cell r="K3848" t="str">
            <v>COUNTY-ALAMEDA</v>
          </cell>
          <cell r="L3848" t="str">
            <v>ALAMEDA</v>
          </cell>
          <cell r="M3848">
            <v>4</v>
          </cell>
        </row>
        <row r="3849">
          <cell r="A3849">
            <v>52341</v>
          </cell>
          <cell r="B3849" t="str">
            <v>WEEKDAY</v>
          </cell>
          <cell r="C3849"/>
          <cell r="D3849">
            <v>9804421</v>
          </cell>
          <cell r="E3849" t="str">
            <v>BOCKMAN RD &amp; VIA HONDA</v>
          </cell>
          <cell r="F3849">
            <v>1</v>
          </cell>
          <cell r="G3849">
            <v>1</v>
          </cell>
          <cell r="H3849">
            <v>2</v>
          </cell>
          <cell r="I3849">
            <v>37.670802999999999</v>
          </cell>
          <cell r="J3849">
            <v>-122.128317</v>
          </cell>
          <cell r="K3849" t="str">
            <v>COUNTY-ALAMEDA</v>
          </cell>
          <cell r="L3849" t="str">
            <v>ALAMEDA</v>
          </cell>
          <cell r="M3849">
            <v>4</v>
          </cell>
        </row>
        <row r="3850">
          <cell r="A3850">
            <v>58991</v>
          </cell>
          <cell r="B3850" t="str">
            <v>WEEKDAY</v>
          </cell>
          <cell r="C3850">
            <v>3869</v>
          </cell>
          <cell r="D3850">
            <v>9804640</v>
          </cell>
          <cell r="E3850" t="str">
            <v>BOCKMAN RD &amp; VIA MEDIA</v>
          </cell>
          <cell r="F3850">
            <v>1</v>
          </cell>
          <cell r="G3850">
            <v>2</v>
          </cell>
          <cell r="H3850">
            <v>3</v>
          </cell>
          <cell r="I3850">
            <v>37.670940999999999</v>
          </cell>
          <cell r="J3850">
            <v>-122.12800799999999</v>
          </cell>
          <cell r="K3850" t="str">
            <v>COUNTY-ALAMEDA</v>
          </cell>
          <cell r="L3850" t="str">
            <v>ALAMEDA</v>
          </cell>
          <cell r="M3850">
            <v>4</v>
          </cell>
        </row>
        <row r="3851">
          <cell r="A3851">
            <v>50840</v>
          </cell>
          <cell r="B3851" t="str">
            <v>WEEKDAY</v>
          </cell>
          <cell r="C3851">
            <v>4717</v>
          </cell>
          <cell r="D3851">
            <v>9804650</v>
          </cell>
          <cell r="E3851" t="str">
            <v>BOCKMAN RD &amp; VIA SONORA</v>
          </cell>
          <cell r="F3851">
            <v>0</v>
          </cell>
          <cell r="G3851">
            <v>0</v>
          </cell>
          <cell r="H3851">
            <v>0</v>
          </cell>
          <cell r="I3851">
            <v>37.670574000000002</v>
          </cell>
          <cell r="J3851">
            <v>-122.140747</v>
          </cell>
          <cell r="K3851" t="str">
            <v>COUNTY-ALAMEDA</v>
          </cell>
          <cell r="L3851" t="str">
            <v>ALAMEDA</v>
          </cell>
          <cell r="M3851">
            <v>4</v>
          </cell>
        </row>
        <row r="3852">
          <cell r="A3852">
            <v>53154</v>
          </cell>
          <cell r="B3852" t="str">
            <v>WEEKDAY</v>
          </cell>
          <cell r="C3852">
            <v>4750</v>
          </cell>
          <cell r="D3852">
            <v>9804660</v>
          </cell>
          <cell r="E3852" t="str">
            <v>BOCKMAN RD &amp; VIA TOYON</v>
          </cell>
          <cell r="F3852">
            <v>0</v>
          </cell>
          <cell r="G3852">
            <v>0</v>
          </cell>
          <cell r="H3852">
            <v>0</v>
          </cell>
          <cell r="I3852">
            <v>37.671101999999998</v>
          </cell>
          <cell r="J3852">
            <v>-122.144037</v>
          </cell>
          <cell r="K3852" t="str">
            <v>COUNTY-ALAMEDA</v>
          </cell>
          <cell r="L3852" t="str">
            <v>ALAMEDA</v>
          </cell>
          <cell r="M3852">
            <v>4</v>
          </cell>
        </row>
        <row r="3853">
          <cell r="A3853">
            <v>55141</v>
          </cell>
          <cell r="B3853" t="str">
            <v>WEEKDAY</v>
          </cell>
          <cell r="C3853">
            <v>2481</v>
          </cell>
          <cell r="D3853">
            <v>9804690</v>
          </cell>
          <cell r="E3853" t="str">
            <v>GRANT AV &amp; BOCKMAN RD</v>
          </cell>
          <cell r="F3853">
            <v>7</v>
          </cell>
          <cell r="G3853">
            <v>4</v>
          </cell>
          <cell r="H3853">
            <v>12</v>
          </cell>
          <cell r="I3853">
            <v>37.673665</v>
          </cell>
          <cell r="J3853">
            <v>-122.149794</v>
          </cell>
          <cell r="K3853" t="str">
            <v>COUNTY-ALAMEDA</v>
          </cell>
          <cell r="L3853" t="str">
            <v>ALAMEDA</v>
          </cell>
          <cell r="M3853">
            <v>4</v>
          </cell>
        </row>
        <row r="3854">
          <cell r="A3854">
            <v>52348</v>
          </cell>
          <cell r="B3854" t="str">
            <v>WEEKDAY</v>
          </cell>
          <cell r="C3854">
            <v>4167</v>
          </cell>
          <cell r="D3854">
            <v>9804700</v>
          </cell>
          <cell r="E3854" t="str">
            <v>GRANT AV &amp; VIA NUEVA</v>
          </cell>
          <cell r="F3854">
            <v>1</v>
          </cell>
          <cell r="G3854">
            <v>1</v>
          </cell>
          <cell r="H3854">
            <v>2</v>
          </cell>
          <cell r="I3854">
            <v>37.675041999999998</v>
          </cell>
          <cell r="J3854">
            <v>-122.147031</v>
          </cell>
          <cell r="K3854" t="str">
            <v>COUNTY-ALAMEDA</v>
          </cell>
          <cell r="L3854" t="str">
            <v>ALAMEDA</v>
          </cell>
          <cell r="M3854">
            <v>4</v>
          </cell>
        </row>
        <row r="3855">
          <cell r="A3855">
            <v>54933</v>
          </cell>
          <cell r="B3855" t="str">
            <v>WEEKDAY</v>
          </cell>
          <cell r="C3855">
            <v>3805</v>
          </cell>
          <cell r="D3855">
            <v>9804710</v>
          </cell>
          <cell r="E3855" t="str">
            <v>GRANT AV &amp; CHANNEL ST</v>
          </cell>
          <cell r="F3855">
            <v>2</v>
          </cell>
          <cell r="G3855">
            <v>1</v>
          </cell>
          <cell r="H3855">
            <v>3</v>
          </cell>
          <cell r="I3855">
            <v>37.677376000000002</v>
          </cell>
          <cell r="J3855">
            <v>-122.142123</v>
          </cell>
          <cell r="K3855" t="str">
            <v>COUNTY-ALAMEDA</v>
          </cell>
          <cell r="L3855" t="str">
            <v>ALAMEDA</v>
          </cell>
          <cell r="M3855">
            <v>4</v>
          </cell>
        </row>
        <row r="3856">
          <cell r="A3856">
            <v>57488</v>
          </cell>
          <cell r="B3856" t="str">
            <v>WEEKDAY</v>
          </cell>
          <cell r="C3856">
            <v>3351</v>
          </cell>
          <cell r="D3856">
            <v>9804720</v>
          </cell>
          <cell r="E3856" t="str">
            <v>GRANT AV &amp; NIELSON AV</v>
          </cell>
          <cell r="F3856">
            <v>4</v>
          </cell>
          <cell r="G3856">
            <v>2</v>
          </cell>
          <cell r="H3856">
            <v>5</v>
          </cell>
          <cell r="I3856">
            <v>37.678381999999999</v>
          </cell>
          <cell r="J3856">
            <v>-122.139583</v>
          </cell>
          <cell r="K3856" t="str">
            <v>COUNTY-ALAMEDA</v>
          </cell>
          <cell r="L3856" t="str">
            <v>ALAMEDA</v>
          </cell>
          <cell r="M3856">
            <v>4</v>
          </cell>
        </row>
        <row r="3857">
          <cell r="A3857">
            <v>54539</v>
          </cell>
          <cell r="B3857" t="str">
            <v>WEEKDAY</v>
          </cell>
          <cell r="C3857">
            <v>4355</v>
          </cell>
          <cell r="D3857">
            <v>9814120</v>
          </cell>
          <cell r="E3857" t="str">
            <v>CENTER ST &amp; RAVENWOOD PL</v>
          </cell>
          <cell r="F3857">
            <v>1</v>
          </cell>
          <cell r="G3857">
            <v>1</v>
          </cell>
          <cell r="H3857">
            <v>1</v>
          </cell>
          <cell r="I3857">
            <v>37.694512000000003</v>
          </cell>
          <cell r="J3857">
            <v>-122.062179</v>
          </cell>
          <cell r="K3857" t="str">
            <v>COUNTY-ALAMEDA</v>
          </cell>
          <cell r="L3857" t="str">
            <v>ALAMEDA</v>
          </cell>
          <cell r="M3857">
            <v>4</v>
          </cell>
        </row>
        <row r="3858">
          <cell r="A3858">
            <v>53643</v>
          </cell>
          <cell r="B3858" t="str">
            <v>WEEKDAY</v>
          </cell>
          <cell r="C3858">
            <v>4236</v>
          </cell>
          <cell r="D3858">
            <v>9814130</v>
          </cell>
          <cell r="E3858" t="str">
            <v>CENTER ST &amp; DAVID ST</v>
          </cell>
          <cell r="F3858">
            <v>1</v>
          </cell>
          <cell r="G3858">
            <v>0</v>
          </cell>
          <cell r="H3858">
            <v>2</v>
          </cell>
          <cell r="I3858">
            <v>37.695675999999999</v>
          </cell>
          <cell r="J3858">
            <v>-122.061971</v>
          </cell>
          <cell r="K3858" t="str">
            <v>COUNTY-ALAMEDA</v>
          </cell>
          <cell r="L3858" t="str">
            <v>ALAMEDA</v>
          </cell>
          <cell r="M3858">
            <v>4</v>
          </cell>
        </row>
        <row r="3859">
          <cell r="A3859">
            <v>53954</v>
          </cell>
          <cell r="B3859" t="str">
            <v>WEEKDAY</v>
          </cell>
          <cell r="C3859">
            <v>4105</v>
          </cell>
          <cell r="D3859">
            <v>9814160</v>
          </cell>
          <cell r="E3859" t="str">
            <v>CENTER ST &amp; CIRCLE AV</v>
          </cell>
          <cell r="F3859">
            <v>2</v>
          </cell>
          <cell r="G3859">
            <v>1</v>
          </cell>
          <cell r="H3859">
            <v>2</v>
          </cell>
          <cell r="I3859">
            <v>37.699356999999999</v>
          </cell>
          <cell r="J3859">
            <v>-122.06134400000001</v>
          </cell>
          <cell r="K3859" t="str">
            <v>COUNTY-ALAMEDA</v>
          </cell>
          <cell r="L3859" t="str">
            <v>ALAMEDA</v>
          </cell>
          <cell r="M3859">
            <v>4</v>
          </cell>
        </row>
        <row r="3860">
          <cell r="A3860">
            <v>58040</v>
          </cell>
          <cell r="B3860" t="str">
            <v>WEEKDAY</v>
          </cell>
          <cell r="C3860">
            <v>4052</v>
          </cell>
          <cell r="D3860">
            <v>9814170</v>
          </cell>
          <cell r="E3860" t="str">
            <v>HEYER AV &amp; CENTER ST</v>
          </cell>
          <cell r="F3860">
            <v>1</v>
          </cell>
          <cell r="G3860">
            <v>1</v>
          </cell>
          <cell r="H3860">
            <v>2</v>
          </cell>
          <cell r="I3860">
            <v>37.704011999999999</v>
          </cell>
          <cell r="J3860">
            <v>-122.06175500000001</v>
          </cell>
          <cell r="K3860" t="str">
            <v>COUNTY-ALAMEDA</v>
          </cell>
          <cell r="L3860" t="str">
            <v>ALAMEDA</v>
          </cell>
          <cell r="M3860">
            <v>4</v>
          </cell>
        </row>
        <row r="3861">
          <cell r="A3861">
            <v>59254</v>
          </cell>
          <cell r="B3861" t="str">
            <v>WEEKDAY</v>
          </cell>
          <cell r="C3861">
            <v>3871</v>
          </cell>
          <cell r="D3861">
            <v>9814210</v>
          </cell>
          <cell r="E3861" t="str">
            <v>SEVEN HILLS RD &amp; MADISON AV</v>
          </cell>
          <cell r="F3861">
            <v>2</v>
          </cell>
          <cell r="G3861">
            <v>1</v>
          </cell>
          <cell r="H3861">
            <v>3</v>
          </cell>
          <cell r="I3861">
            <v>37.708677999999999</v>
          </cell>
          <cell r="J3861">
            <v>-122.064447</v>
          </cell>
          <cell r="K3861" t="str">
            <v>COUNTY-ALAMEDA</v>
          </cell>
          <cell r="L3861" t="str">
            <v>ALAMEDA</v>
          </cell>
          <cell r="M3861">
            <v>4</v>
          </cell>
        </row>
        <row r="3862">
          <cell r="A3862">
            <v>57599</v>
          </cell>
          <cell r="B3862" t="str">
            <v>WEEKDAY</v>
          </cell>
          <cell r="C3862">
            <v>1964</v>
          </cell>
          <cell r="D3862">
            <v>9814230</v>
          </cell>
          <cell r="E3862" t="str">
            <v>CASTRO VALLEY BART</v>
          </cell>
          <cell r="F3862">
            <v>8</v>
          </cell>
          <cell r="G3862">
            <v>11</v>
          </cell>
          <cell r="H3862">
            <v>18</v>
          </cell>
          <cell r="I3862">
            <v>37.691772999999998</v>
          </cell>
          <cell r="J3862">
            <v>-122.074872</v>
          </cell>
          <cell r="K3862" t="str">
            <v>COUNTY-ALAMEDA</v>
          </cell>
          <cell r="L3862" t="str">
            <v>ALAMEDA</v>
          </cell>
          <cell r="M3862">
            <v>4</v>
          </cell>
        </row>
        <row r="3863">
          <cell r="A3863">
            <v>55351</v>
          </cell>
          <cell r="B3863" t="str">
            <v>WEEKDAY</v>
          </cell>
          <cell r="C3863">
            <v>4014</v>
          </cell>
          <cell r="D3863">
            <v>9814250</v>
          </cell>
          <cell r="E3863" t="str">
            <v>BOCKMAN RD &amp; VIA WALTER</v>
          </cell>
          <cell r="F3863">
            <v>2</v>
          </cell>
          <cell r="G3863">
            <v>1</v>
          </cell>
          <cell r="H3863">
            <v>2</v>
          </cell>
          <cell r="I3863">
            <v>37.671619</v>
          </cell>
          <cell r="J3863">
            <v>-122.14725300000001</v>
          </cell>
          <cell r="K3863" t="str">
            <v>COUNTY-ALAMEDA</v>
          </cell>
          <cell r="L3863" t="str">
            <v>ALAMEDA</v>
          </cell>
          <cell r="M3863">
            <v>4</v>
          </cell>
        </row>
        <row r="3864">
          <cell r="A3864">
            <v>50994</v>
          </cell>
          <cell r="B3864" t="str">
            <v>WEEKDAY</v>
          </cell>
          <cell r="C3864">
            <v>3768</v>
          </cell>
          <cell r="D3864">
            <v>9814260</v>
          </cell>
          <cell r="E3864" t="str">
            <v>BOCKMAN RD &amp; VIA CATHERINE</v>
          </cell>
          <cell r="F3864">
            <v>1</v>
          </cell>
          <cell r="G3864">
            <v>3</v>
          </cell>
          <cell r="H3864">
            <v>3</v>
          </cell>
          <cell r="I3864">
            <v>37.671672999999998</v>
          </cell>
          <cell r="J3864">
            <v>-122.148478</v>
          </cell>
          <cell r="K3864" t="str">
            <v>COUNTY-ALAMEDA</v>
          </cell>
          <cell r="L3864" t="str">
            <v>ALAMEDA</v>
          </cell>
          <cell r="M3864">
            <v>4</v>
          </cell>
        </row>
        <row r="3865">
          <cell r="A3865">
            <v>50871</v>
          </cell>
          <cell r="B3865" t="str">
            <v>WEEKDAY</v>
          </cell>
          <cell r="C3865">
            <v>4435</v>
          </cell>
          <cell r="D3865">
            <v>9901730</v>
          </cell>
          <cell r="E3865" t="str">
            <v>B ST &amp; FILBERT ST</v>
          </cell>
          <cell r="F3865">
            <v>1</v>
          </cell>
          <cell r="G3865">
            <v>0</v>
          </cell>
          <cell r="H3865">
            <v>1</v>
          </cell>
          <cell r="I3865">
            <v>37.667445000000001</v>
          </cell>
          <cell r="J3865">
            <v>-122.09590300000001</v>
          </cell>
          <cell r="K3865" t="str">
            <v>HAYWARD</v>
          </cell>
          <cell r="L3865" t="str">
            <v>ALAMEDA</v>
          </cell>
          <cell r="M3865">
            <v>4</v>
          </cell>
        </row>
        <row r="3866">
          <cell r="A3866">
            <v>50902</v>
          </cell>
          <cell r="B3866" t="str">
            <v>WEEKDAY</v>
          </cell>
          <cell r="C3866">
            <v>1008</v>
          </cell>
          <cell r="D3866">
            <v>9901840</v>
          </cell>
          <cell r="E3866" t="str">
            <v>OLD HILARY RD &amp; CSU EAST BAY</v>
          </cell>
          <cell r="F3866">
            <v>10</v>
          </cell>
          <cell r="G3866">
            <v>33</v>
          </cell>
          <cell r="H3866">
            <v>43</v>
          </cell>
          <cell r="I3866">
            <v>37.658084000000002</v>
          </cell>
          <cell r="J3866">
            <v>-122.05405</v>
          </cell>
          <cell r="K3866" t="str">
            <v>HAYWARD</v>
          </cell>
          <cell r="L3866" t="str">
            <v>ALAMEDA</v>
          </cell>
          <cell r="M3866">
            <v>4</v>
          </cell>
        </row>
        <row r="3867">
          <cell r="A3867">
            <v>50919</v>
          </cell>
          <cell r="B3867" t="str">
            <v>WEEKDAY</v>
          </cell>
          <cell r="C3867">
            <v>323</v>
          </cell>
          <cell r="D3867">
            <v>9901920</v>
          </cell>
          <cell r="E3867" t="str">
            <v>E 14TH ST &amp; 159TH AV</v>
          </cell>
          <cell r="F3867">
            <v>114</v>
          </cell>
          <cell r="G3867">
            <v>28</v>
          </cell>
          <cell r="H3867">
            <v>142</v>
          </cell>
          <cell r="I3867">
            <v>37.700181999999998</v>
          </cell>
          <cell r="J3867">
            <v>-122.121256</v>
          </cell>
          <cell r="K3867" t="str">
            <v>COUNTY-ALAMEDA</v>
          </cell>
          <cell r="L3867" t="str">
            <v>ALAMEDA</v>
          </cell>
          <cell r="M3867">
            <v>4</v>
          </cell>
        </row>
        <row r="3868">
          <cell r="A3868">
            <v>50957</v>
          </cell>
          <cell r="B3868" t="str">
            <v>WEEKDAY</v>
          </cell>
          <cell r="C3868">
            <v>3932</v>
          </cell>
          <cell r="D3868">
            <v>9902060</v>
          </cell>
          <cell r="E3868" t="str">
            <v>MISSION BLVD &amp; HOLY SEPULCHR</v>
          </cell>
          <cell r="F3868">
            <v>1</v>
          </cell>
          <cell r="G3868">
            <v>2</v>
          </cell>
          <cell r="H3868">
            <v>3</v>
          </cell>
          <cell r="I3868">
            <v>37.648789000000001</v>
          </cell>
          <cell r="J3868">
            <v>-122.064961</v>
          </cell>
          <cell r="K3868" t="str">
            <v>HAYWARD</v>
          </cell>
          <cell r="L3868" t="str">
            <v>ALAMEDA</v>
          </cell>
          <cell r="M3868">
            <v>4</v>
          </cell>
        </row>
        <row r="3869">
          <cell r="A3869">
            <v>50979</v>
          </cell>
          <cell r="B3869" t="str">
            <v>WEEKDAY</v>
          </cell>
          <cell r="C3869">
            <v>1289</v>
          </cell>
          <cell r="D3869">
            <v>9902130</v>
          </cell>
          <cell r="E3869" t="str">
            <v>MISSION BLVD &amp; HARDER RD</v>
          </cell>
          <cell r="F3869">
            <v>18</v>
          </cell>
          <cell r="G3869">
            <v>15</v>
          </cell>
          <cell r="H3869">
            <v>33</v>
          </cell>
          <cell r="I3869">
            <v>37.650599</v>
          </cell>
          <cell r="J3869">
            <v>-122.066731</v>
          </cell>
          <cell r="K3869" t="str">
            <v>HAYWARD</v>
          </cell>
          <cell r="L3869" t="str">
            <v>ALAMEDA</v>
          </cell>
          <cell r="M3869">
            <v>4</v>
          </cell>
        </row>
        <row r="3870">
          <cell r="A3870">
            <v>51036</v>
          </cell>
          <cell r="B3870" t="str">
            <v>WEEKDAY</v>
          </cell>
          <cell r="C3870">
            <v>3731</v>
          </cell>
          <cell r="D3870">
            <v>9902220</v>
          </cell>
          <cell r="E3870" t="str">
            <v>FOLSOM AV &amp; RUUS RD</v>
          </cell>
          <cell r="F3870">
            <v>2</v>
          </cell>
          <cell r="G3870">
            <v>1</v>
          </cell>
          <cell r="H3870">
            <v>4</v>
          </cell>
          <cell r="I3870">
            <v>37.625399000000002</v>
          </cell>
          <cell r="J3870">
            <v>-122.066487</v>
          </cell>
          <cell r="K3870" t="str">
            <v>HAYWARD</v>
          </cell>
          <cell r="L3870" t="str">
            <v>ALAMEDA</v>
          </cell>
          <cell r="M3870">
            <v>4</v>
          </cell>
        </row>
        <row r="3871">
          <cell r="A3871">
            <v>51037</v>
          </cell>
          <cell r="B3871" t="str">
            <v>WEEKDAY</v>
          </cell>
          <cell r="C3871">
            <v>2935</v>
          </cell>
          <cell r="D3871">
            <v>9902230</v>
          </cell>
          <cell r="E3871" t="str">
            <v>LAKE CHABOT &amp; EDEN MEDICAL C</v>
          </cell>
          <cell r="F3871">
            <v>4</v>
          </cell>
          <cell r="G3871">
            <v>4</v>
          </cell>
          <cell r="H3871">
            <v>8</v>
          </cell>
          <cell r="I3871">
            <v>37.697505999999997</v>
          </cell>
          <cell r="J3871">
            <v>-122.08696999999999</v>
          </cell>
          <cell r="K3871" t="str">
            <v>COUNTY-ALAMEDA</v>
          </cell>
          <cell r="L3871" t="str">
            <v>ALAMEDA</v>
          </cell>
          <cell r="M3871">
            <v>4</v>
          </cell>
        </row>
        <row r="3872">
          <cell r="A3872">
            <v>51038</v>
          </cell>
          <cell r="B3872" t="str">
            <v>WEEKDAY</v>
          </cell>
          <cell r="C3872">
            <v>2843</v>
          </cell>
          <cell r="D3872">
            <v>9902240</v>
          </cell>
          <cell r="E3872" t="str">
            <v>LAKE CHABOT &amp; EDEN MEDICAL C</v>
          </cell>
          <cell r="F3872">
            <v>4</v>
          </cell>
          <cell r="G3872">
            <v>4</v>
          </cell>
          <cell r="H3872">
            <v>9</v>
          </cell>
          <cell r="I3872">
            <v>37.697482999999998</v>
          </cell>
          <cell r="J3872">
            <v>-122.087182</v>
          </cell>
          <cell r="K3872" t="str">
            <v>COUNTY-ALAMEDA</v>
          </cell>
          <cell r="L3872" t="str">
            <v>ALAMEDA</v>
          </cell>
          <cell r="M3872">
            <v>4</v>
          </cell>
        </row>
        <row r="3873">
          <cell r="A3873">
            <v>51097</v>
          </cell>
          <cell r="B3873" t="str">
            <v>WEEKDAY</v>
          </cell>
          <cell r="C3873">
            <v>4410</v>
          </cell>
          <cell r="D3873">
            <v>9902490</v>
          </cell>
          <cell r="E3873" t="str">
            <v>FOOTHILL BLVD &amp; A ST</v>
          </cell>
          <cell r="F3873">
            <v>0</v>
          </cell>
          <cell r="G3873">
            <v>1</v>
          </cell>
          <cell r="H3873">
            <v>1</v>
          </cell>
          <cell r="I3873">
            <v>37.675392000000002</v>
          </cell>
          <cell r="J3873">
            <v>-122.082272</v>
          </cell>
          <cell r="K3873" t="str">
            <v>HAYWARD</v>
          </cell>
          <cell r="L3873" t="str">
            <v>ALAMEDA</v>
          </cell>
          <cell r="M3873">
            <v>4</v>
          </cell>
        </row>
        <row r="3874">
          <cell r="A3874">
            <v>51098</v>
          </cell>
          <cell r="B3874" t="str">
            <v>WEEKDAY</v>
          </cell>
          <cell r="C3874">
            <v>229</v>
          </cell>
          <cell r="D3874">
            <v>9902500</v>
          </cell>
          <cell r="E3874" t="str">
            <v>MISSION BLVD &amp; C ST</v>
          </cell>
          <cell r="F3874">
            <v>152</v>
          </cell>
          <cell r="G3874">
            <v>46</v>
          </cell>
          <cell r="H3874">
            <v>198</v>
          </cell>
          <cell r="I3874">
            <v>37.670757000000002</v>
          </cell>
          <cell r="J3874">
            <v>-122.082908</v>
          </cell>
          <cell r="K3874" t="str">
            <v>HAYWARD</v>
          </cell>
          <cell r="L3874" t="str">
            <v>ALAMEDA</v>
          </cell>
          <cell r="M3874">
            <v>4</v>
          </cell>
        </row>
        <row r="3875">
          <cell r="A3875">
            <v>51203</v>
          </cell>
          <cell r="B3875" t="str">
            <v>WEEKDAY</v>
          </cell>
          <cell r="C3875">
            <v>1993</v>
          </cell>
          <cell r="D3875">
            <v>9902510</v>
          </cell>
          <cell r="E3875" t="str">
            <v>FLETCHER LANE &amp; WATKINS ST</v>
          </cell>
          <cell r="F3875">
            <v>4</v>
          </cell>
          <cell r="G3875">
            <v>13</v>
          </cell>
          <cell r="H3875">
            <v>18</v>
          </cell>
          <cell r="I3875">
            <v>37.666352000000003</v>
          </cell>
          <cell r="J3875">
            <v>-122.079812</v>
          </cell>
          <cell r="K3875" t="str">
            <v>HAYWARD</v>
          </cell>
          <cell r="L3875" t="str">
            <v>ALAMEDA</v>
          </cell>
          <cell r="M3875">
            <v>4</v>
          </cell>
        </row>
        <row r="3876">
          <cell r="A3876">
            <v>51204</v>
          </cell>
          <cell r="B3876" t="str">
            <v>WEEKDAY</v>
          </cell>
          <cell r="C3876">
            <v>2540</v>
          </cell>
          <cell r="D3876">
            <v>9902520</v>
          </cell>
          <cell r="E3876" t="str">
            <v>WATKINS ST &amp; JACKSON ST</v>
          </cell>
          <cell r="F3876">
            <v>2</v>
          </cell>
          <cell r="G3876">
            <v>9</v>
          </cell>
          <cell r="H3876">
            <v>11</v>
          </cell>
          <cell r="I3876">
            <v>37.668134000000002</v>
          </cell>
          <cell r="J3876">
            <v>-122.081818</v>
          </cell>
          <cell r="K3876" t="str">
            <v>HAYWARD</v>
          </cell>
          <cell r="L3876" t="str">
            <v>ALAMEDA</v>
          </cell>
          <cell r="M3876">
            <v>4</v>
          </cell>
        </row>
        <row r="3877">
          <cell r="A3877">
            <v>51206</v>
          </cell>
          <cell r="B3877" t="str">
            <v>WEEKDAY</v>
          </cell>
          <cell r="C3877">
            <v>689</v>
          </cell>
          <cell r="D3877">
            <v>9902530</v>
          </cell>
          <cell r="E3877" t="str">
            <v>WATKINS ST &amp; C ST</v>
          </cell>
          <cell r="F3877">
            <v>16</v>
          </cell>
          <cell r="G3877">
            <v>49</v>
          </cell>
          <cell r="H3877">
            <v>66</v>
          </cell>
          <cell r="I3877">
            <v>37.670772999999997</v>
          </cell>
          <cell r="J3877">
            <v>-122.084255</v>
          </cell>
          <cell r="K3877" t="str">
            <v>HAYWARD</v>
          </cell>
          <cell r="L3877" t="str">
            <v>ALAMEDA</v>
          </cell>
          <cell r="M3877">
            <v>4</v>
          </cell>
        </row>
        <row r="3878">
          <cell r="A3878">
            <v>51207</v>
          </cell>
          <cell r="B3878" t="str">
            <v>WEEKDAY</v>
          </cell>
          <cell r="C3878">
            <v>1347</v>
          </cell>
          <cell r="D3878">
            <v>9902540</v>
          </cell>
          <cell r="E3878" t="str">
            <v>MAIN ST &amp; B ST</v>
          </cell>
          <cell r="F3878">
            <v>24</v>
          </cell>
          <cell r="G3878">
            <v>7</v>
          </cell>
          <cell r="H3878">
            <v>31</v>
          </cell>
          <cell r="I3878">
            <v>37.673198999999997</v>
          </cell>
          <cell r="J3878">
            <v>-122.082942</v>
          </cell>
          <cell r="K3878" t="str">
            <v>HAYWARD</v>
          </cell>
          <cell r="L3878" t="str">
            <v>ALAMEDA</v>
          </cell>
          <cell r="M3878">
            <v>4</v>
          </cell>
        </row>
        <row r="3879">
          <cell r="A3879">
            <v>51208</v>
          </cell>
          <cell r="B3879" t="str">
            <v>WEEKDAY</v>
          </cell>
          <cell r="C3879">
            <v>2570</v>
          </cell>
          <cell r="D3879">
            <v>9902550</v>
          </cell>
          <cell r="E3879" t="str">
            <v>W A ST &amp; ARBOR AVE</v>
          </cell>
          <cell r="F3879">
            <v>6</v>
          </cell>
          <cell r="G3879">
            <v>5</v>
          </cell>
          <cell r="H3879">
            <v>11</v>
          </cell>
          <cell r="I3879">
            <v>37.666508999999998</v>
          </cell>
          <cell r="J3879">
            <v>-122.10606</v>
          </cell>
          <cell r="K3879" t="str">
            <v>HAYWARD</v>
          </cell>
          <cell r="L3879" t="str">
            <v>ALAMEDA</v>
          </cell>
          <cell r="M3879">
            <v>4</v>
          </cell>
        </row>
        <row r="3880">
          <cell r="A3880">
            <v>51209</v>
          </cell>
          <cell r="B3880" t="str">
            <v>WEEKDAY</v>
          </cell>
          <cell r="C3880">
            <v>173</v>
          </cell>
          <cell r="D3880">
            <v>9902560</v>
          </cell>
          <cell r="E3880" t="str">
            <v>HAYWARD BART</v>
          </cell>
          <cell r="F3880">
            <v>99</v>
          </cell>
          <cell r="G3880">
            <v>145</v>
          </cell>
          <cell r="H3880">
            <v>244</v>
          </cell>
          <cell r="I3880">
            <v>37.669606000000002</v>
          </cell>
          <cell r="J3880">
            <v>-122.086764</v>
          </cell>
          <cell r="K3880" t="str">
            <v>HAYWARD</v>
          </cell>
          <cell r="L3880" t="str">
            <v>ALAMEDA</v>
          </cell>
          <cell r="M3880">
            <v>4</v>
          </cell>
        </row>
        <row r="3881">
          <cell r="A3881">
            <v>51294</v>
          </cell>
          <cell r="B3881" t="str">
            <v>WEEKDAY</v>
          </cell>
          <cell r="C3881">
            <v>1819</v>
          </cell>
          <cell r="D3881">
            <v>9902780</v>
          </cell>
          <cell r="E3881" t="str">
            <v>MISSION BLVD &amp; ORCHARD AV</v>
          </cell>
          <cell r="F3881">
            <v>12</v>
          </cell>
          <cell r="G3881">
            <v>8</v>
          </cell>
          <cell r="H3881">
            <v>21</v>
          </cell>
          <cell r="I3881">
            <v>37.659835000000001</v>
          </cell>
          <cell r="J3881">
            <v>-122.073866</v>
          </cell>
          <cell r="K3881" t="str">
            <v>HAYWARD</v>
          </cell>
          <cell r="L3881" t="str">
            <v>ALAMEDA</v>
          </cell>
          <cell r="M3881">
            <v>4</v>
          </cell>
        </row>
        <row r="3882">
          <cell r="A3882">
            <v>51296</v>
          </cell>
          <cell r="B3882" t="str">
            <v>WEEKDAY</v>
          </cell>
          <cell r="C3882">
            <v>1492</v>
          </cell>
          <cell r="D3882">
            <v>9902790</v>
          </cell>
          <cell r="E3882" t="str">
            <v>MISSION BLVD &amp; TORRANO AV</v>
          </cell>
          <cell r="F3882">
            <v>9</v>
          </cell>
          <cell r="G3882">
            <v>19</v>
          </cell>
          <cell r="H3882">
            <v>27</v>
          </cell>
          <cell r="I3882">
            <v>37.654429999999998</v>
          </cell>
          <cell r="J3882">
            <v>-122.069648</v>
          </cell>
          <cell r="K3882" t="str">
            <v>HAYWARD</v>
          </cell>
          <cell r="L3882" t="str">
            <v>ALAMEDA</v>
          </cell>
          <cell r="M3882">
            <v>4</v>
          </cell>
        </row>
        <row r="3883">
          <cell r="A3883">
            <v>51297</v>
          </cell>
          <cell r="B3883" t="str">
            <v>WEEKDAY</v>
          </cell>
          <cell r="C3883">
            <v>2657</v>
          </cell>
          <cell r="D3883">
            <v>9902800</v>
          </cell>
          <cell r="E3883" t="str">
            <v>MISSION BLVD &amp; HANCOCK ST</v>
          </cell>
          <cell r="F3883">
            <v>3</v>
          </cell>
          <cell r="G3883">
            <v>7</v>
          </cell>
          <cell r="H3883">
            <v>10</v>
          </cell>
          <cell r="I3883">
            <v>37.639133999999999</v>
          </cell>
          <cell r="J3883">
            <v>-122.057147</v>
          </cell>
          <cell r="K3883" t="str">
            <v>HAYWARD</v>
          </cell>
          <cell r="L3883" t="str">
            <v>ALAMEDA</v>
          </cell>
          <cell r="M3883">
            <v>4</v>
          </cell>
        </row>
        <row r="3884">
          <cell r="A3884">
            <v>51298</v>
          </cell>
          <cell r="B3884" t="str">
            <v>WEEKDAY</v>
          </cell>
          <cell r="C3884">
            <v>1802</v>
          </cell>
          <cell r="D3884">
            <v>9902810</v>
          </cell>
          <cell r="E3884" t="str">
            <v>MISSION BLVD &amp; TORRANO AV</v>
          </cell>
          <cell r="F3884">
            <v>13</v>
          </cell>
          <cell r="G3884">
            <v>8</v>
          </cell>
          <cell r="H3884">
            <v>21</v>
          </cell>
          <cell r="I3884">
            <v>37.655031999999999</v>
          </cell>
          <cell r="J3884">
            <v>-122.069789</v>
          </cell>
          <cell r="K3884" t="str">
            <v>HAYWARD</v>
          </cell>
          <cell r="L3884" t="str">
            <v>ALAMEDA</v>
          </cell>
          <cell r="M3884">
            <v>4</v>
          </cell>
        </row>
        <row r="3885">
          <cell r="A3885">
            <v>51303</v>
          </cell>
          <cell r="B3885" t="str">
            <v>WEEKDAY</v>
          </cell>
          <cell r="C3885">
            <v>2486</v>
          </cell>
          <cell r="D3885">
            <v>9902820</v>
          </cell>
          <cell r="E3885" t="str">
            <v>MISSION BLVD &amp; CENTRAL BLVD</v>
          </cell>
          <cell r="F3885">
            <v>7</v>
          </cell>
          <cell r="G3885">
            <v>5</v>
          </cell>
          <cell r="H3885">
            <v>12</v>
          </cell>
          <cell r="I3885">
            <v>37.657679000000002</v>
          </cell>
          <cell r="J3885">
            <v>-122.071854</v>
          </cell>
          <cell r="K3885" t="str">
            <v>HAYWARD</v>
          </cell>
          <cell r="L3885" t="str">
            <v>ALAMEDA</v>
          </cell>
          <cell r="M3885">
            <v>4</v>
          </cell>
        </row>
        <row r="3886">
          <cell r="A3886">
            <v>51305</v>
          </cell>
          <cell r="B3886" t="str">
            <v>WEEKDAY</v>
          </cell>
          <cell r="C3886">
            <v>1866</v>
          </cell>
          <cell r="D3886">
            <v>9902830</v>
          </cell>
          <cell r="E3886" t="str">
            <v>MISSION BLVD &amp; CARLOS BEE BL</v>
          </cell>
          <cell r="F3886">
            <v>10</v>
          </cell>
          <cell r="G3886">
            <v>10</v>
          </cell>
          <cell r="H3886">
            <v>20</v>
          </cell>
          <cell r="I3886">
            <v>37.660685000000001</v>
          </cell>
          <cell r="J3886">
            <v>-122.074056</v>
          </cell>
          <cell r="K3886" t="str">
            <v>HAYWARD</v>
          </cell>
          <cell r="L3886" t="str">
            <v>ALAMEDA</v>
          </cell>
          <cell r="M3886">
            <v>4</v>
          </cell>
        </row>
        <row r="3887">
          <cell r="A3887">
            <v>51398</v>
          </cell>
          <cell r="B3887" t="str">
            <v>WEEKDAY</v>
          </cell>
          <cell r="C3887">
            <v>4427</v>
          </cell>
          <cell r="D3887">
            <v>9903080</v>
          </cell>
          <cell r="E3887" t="str">
            <v>BOCKMAN RD &amp; VIA AMIGOS</v>
          </cell>
          <cell r="F3887">
            <v>0</v>
          </cell>
          <cell r="G3887">
            <v>1</v>
          </cell>
          <cell r="H3887">
            <v>1</v>
          </cell>
          <cell r="I3887">
            <v>37.671384000000003</v>
          </cell>
          <cell r="J3887">
            <v>-122.145871</v>
          </cell>
          <cell r="K3887" t="str">
            <v>COUNTY-ALAMEDA</v>
          </cell>
          <cell r="L3887" t="str">
            <v>ALAMEDA</v>
          </cell>
          <cell r="M3887">
            <v>4</v>
          </cell>
        </row>
        <row r="3888">
          <cell r="A3888">
            <v>51713</v>
          </cell>
          <cell r="B3888" t="str">
            <v>WEEKDAY</v>
          </cell>
          <cell r="C3888">
            <v>2194</v>
          </cell>
          <cell r="D3888">
            <v>9904010</v>
          </cell>
          <cell r="E3888" t="str">
            <v>W TENNYSON RD &amp; BEATRON WAY</v>
          </cell>
          <cell r="F3888">
            <v>2</v>
          </cell>
          <cell r="G3888">
            <v>13</v>
          </cell>
          <cell r="H3888">
            <v>15</v>
          </cell>
          <cell r="I3888">
            <v>37.634962999999999</v>
          </cell>
          <cell r="J3888">
            <v>-122.06145100000001</v>
          </cell>
          <cell r="K3888" t="str">
            <v>HAYWARD</v>
          </cell>
          <cell r="L3888" t="str">
            <v>ALAMEDA</v>
          </cell>
          <cell r="M3888">
            <v>4</v>
          </cell>
        </row>
        <row r="3889">
          <cell r="A3889">
            <v>51916</v>
          </cell>
          <cell r="B3889" t="str">
            <v>WEEKDAY</v>
          </cell>
          <cell r="C3889">
            <v>1913</v>
          </cell>
          <cell r="D3889">
            <v>9904720</v>
          </cell>
          <cell r="E3889" t="str">
            <v>TENNYSON RD &amp; TAMPA AV</v>
          </cell>
          <cell r="F3889">
            <v>4</v>
          </cell>
          <cell r="G3889">
            <v>15</v>
          </cell>
          <cell r="H3889">
            <v>19</v>
          </cell>
          <cell r="I3889">
            <v>37.631433000000001</v>
          </cell>
          <cell r="J3889">
            <v>-122.076228</v>
          </cell>
          <cell r="K3889" t="str">
            <v>HAYWARD</v>
          </cell>
          <cell r="L3889" t="str">
            <v>ALAMEDA</v>
          </cell>
          <cell r="M3889">
            <v>4</v>
          </cell>
        </row>
        <row r="3890">
          <cell r="A3890">
            <v>51917</v>
          </cell>
          <cell r="B3890" t="str">
            <v>WEEKDAY</v>
          </cell>
          <cell r="C3890">
            <v>2729</v>
          </cell>
          <cell r="D3890">
            <v>9904730</v>
          </cell>
          <cell r="E3890" t="str">
            <v>HARDER RD &amp; MOCINE AV</v>
          </cell>
          <cell r="F3890">
            <v>4</v>
          </cell>
          <cell r="G3890">
            <v>6</v>
          </cell>
          <cell r="H3890">
            <v>10</v>
          </cell>
          <cell r="I3890">
            <v>37.649335000000001</v>
          </cell>
          <cell r="J3890">
            <v>-122.076356</v>
          </cell>
          <cell r="K3890" t="str">
            <v>HAYWARD</v>
          </cell>
          <cell r="L3890" t="str">
            <v>ALAMEDA</v>
          </cell>
          <cell r="M3890">
            <v>4</v>
          </cell>
        </row>
        <row r="3891">
          <cell r="A3891">
            <v>51918</v>
          </cell>
          <cell r="B3891" t="str">
            <v>WEEKDAY</v>
          </cell>
          <cell r="C3891">
            <v>2532</v>
          </cell>
          <cell r="D3891">
            <v>9904740</v>
          </cell>
          <cell r="E3891" t="str">
            <v>HARDER RD &amp; SOTO RD</v>
          </cell>
          <cell r="F3891">
            <v>7</v>
          </cell>
          <cell r="G3891">
            <v>4</v>
          </cell>
          <cell r="H3891">
            <v>11</v>
          </cell>
          <cell r="I3891">
            <v>37.649315999999999</v>
          </cell>
          <cell r="J3891">
            <v>-122.07778999999999</v>
          </cell>
          <cell r="K3891" t="str">
            <v>HAYWARD</v>
          </cell>
          <cell r="L3891" t="str">
            <v>ALAMEDA</v>
          </cell>
          <cell r="M3891">
            <v>4</v>
          </cell>
        </row>
        <row r="3892">
          <cell r="A3892">
            <v>51925</v>
          </cell>
          <cell r="B3892" t="str">
            <v>WEEKDAY</v>
          </cell>
          <cell r="C3892">
            <v>2733</v>
          </cell>
          <cell r="D3892">
            <v>9904760</v>
          </cell>
          <cell r="E3892" t="str">
            <v>E LEWELLING BLVD &amp; SAN LOREN</v>
          </cell>
          <cell r="F3892">
            <v>5</v>
          </cell>
          <cell r="G3892">
            <v>4</v>
          </cell>
          <cell r="H3892">
            <v>10</v>
          </cell>
          <cell r="I3892">
            <v>37.686776000000002</v>
          </cell>
          <cell r="J3892">
            <v>-122.121883</v>
          </cell>
          <cell r="K3892" t="str">
            <v>COUNTY-ALAMEDA</v>
          </cell>
          <cell r="L3892" t="str">
            <v>ALAMEDA</v>
          </cell>
          <cell r="M3892">
            <v>4</v>
          </cell>
        </row>
        <row r="3893">
          <cell r="A3893">
            <v>51929</v>
          </cell>
          <cell r="B3893" t="str">
            <v>WEEKDAY</v>
          </cell>
          <cell r="C3893">
            <v>2608</v>
          </cell>
          <cell r="D3893">
            <v>9904770</v>
          </cell>
          <cell r="E3893" t="str">
            <v>E LEWELLING BLVD &amp; SAN LOREN</v>
          </cell>
          <cell r="F3893">
            <v>4</v>
          </cell>
          <cell r="G3893">
            <v>6</v>
          </cell>
          <cell r="H3893">
            <v>11</v>
          </cell>
          <cell r="I3893">
            <v>37.686593999999999</v>
          </cell>
          <cell r="J3893">
            <v>-122.121117</v>
          </cell>
          <cell r="K3893" t="str">
            <v>COUNTY-ALAMEDA</v>
          </cell>
          <cell r="L3893" t="str">
            <v>ALAMEDA</v>
          </cell>
          <cell r="M3893">
            <v>4</v>
          </cell>
        </row>
        <row r="3894">
          <cell r="A3894">
            <v>51931</v>
          </cell>
          <cell r="B3894" t="str">
            <v>WEEKDAY</v>
          </cell>
          <cell r="C3894">
            <v>3890</v>
          </cell>
          <cell r="D3894">
            <v>9904780</v>
          </cell>
          <cell r="E3894" t="str">
            <v>LEWELLING BLVD &amp; VIA GRANADA</v>
          </cell>
          <cell r="F3894">
            <v>2</v>
          </cell>
          <cell r="G3894">
            <v>1</v>
          </cell>
          <cell r="H3894">
            <v>3</v>
          </cell>
          <cell r="I3894">
            <v>37.686801000000003</v>
          </cell>
          <cell r="J3894">
            <v>-122.125625</v>
          </cell>
          <cell r="K3894" t="str">
            <v>COUNTY-ALAMEDA</v>
          </cell>
          <cell r="L3894" t="str">
            <v>ALAMEDA</v>
          </cell>
          <cell r="M3894">
            <v>4</v>
          </cell>
        </row>
        <row r="3895">
          <cell r="A3895">
            <v>51932</v>
          </cell>
          <cell r="B3895" t="str">
            <v>WEEKDAY</v>
          </cell>
          <cell r="C3895">
            <v>3550</v>
          </cell>
          <cell r="D3895">
            <v>9904790</v>
          </cell>
          <cell r="E3895" t="str">
            <v>LEWELLING BLVD &amp; VIA GRANADA</v>
          </cell>
          <cell r="F3895">
            <v>1</v>
          </cell>
          <cell r="G3895">
            <v>3</v>
          </cell>
          <cell r="H3895">
            <v>4</v>
          </cell>
          <cell r="I3895">
            <v>37.686593999999999</v>
          </cell>
          <cell r="J3895">
            <v>-122.12519399999999</v>
          </cell>
          <cell r="K3895" t="str">
            <v>COUNTY-ALAMEDA</v>
          </cell>
          <cell r="L3895" t="str">
            <v>ALAMEDA</v>
          </cell>
          <cell r="M3895">
            <v>4</v>
          </cell>
        </row>
        <row r="3896">
          <cell r="A3896">
            <v>51934</v>
          </cell>
          <cell r="B3896" t="str">
            <v>WEEKDAY</v>
          </cell>
          <cell r="C3896">
            <v>2172</v>
          </cell>
          <cell r="D3896">
            <v>9904800</v>
          </cell>
          <cell r="E3896" t="str">
            <v>LEWELLING BLVD &amp; HESPERIAN B</v>
          </cell>
          <cell r="F3896">
            <v>6</v>
          </cell>
          <cell r="G3896">
            <v>10</v>
          </cell>
          <cell r="H3896">
            <v>15</v>
          </cell>
          <cell r="I3896">
            <v>37.686585999999998</v>
          </cell>
          <cell r="J3896">
            <v>-122.13051400000001</v>
          </cell>
          <cell r="K3896" t="str">
            <v>COUNTY-ALAMEDA</v>
          </cell>
          <cell r="L3896" t="str">
            <v>ALAMEDA</v>
          </cell>
          <cell r="M3896">
            <v>4</v>
          </cell>
        </row>
        <row r="3897">
          <cell r="A3897">
            <v>51935</v>
          </cell>
          <cell r="B3897" t="str">
            <v>WEEKDAY</v>
          </cell>
          <cell r="C3897">
            <v>2727</v>
          </cell>
          <cell r="D3897">
            <v>9904810</v>
          </cell>
          <cell r="E3897" t="str">
            <v>FARGO AV &amp; WASHINGTON AV</v>
          </cell>
          <cell r="F3897">
            <v>7</v>
          </cell>
          <cell r="G3897">
            <v>3</v>
          </cell>
          <cell r="H3897">
            <v>10</v>
          </cell>
          <cell r="I3897">
            <v>37.688111999999997</v>
          </cell>
          <cell r="J3897">
            <v>-122.139533</v>
          </cell>
          <cell r="K3897" t="str">
            <v>SAN LEANDRO</v>
          </cell>
          <cell r="L3897" t="str">
            <v>ALAMEDA</v>
          </cell>
          <cell r="M3897">
            <v>4</v>
          </cell>
        </row>
        <row r="3898">
          <cell r="A3898">
            <v>51939</v>
          </cell>
          <cell r="B3898" t="str">
            <v>WEEKDAY</v>
          </cell>
          <cell r="C3898">
            <v>4371</v>
          </cell>
          <cell r="D3898">
            <v>9904820</v>
          </cell>
          <cell r="E3898" t="str">
            <v>MONTEREY BLVD &amp; ARGUELLO DR</v>
          </cell>
          <cell r="F3898">
            <v>0</v>
          </cell>
          <cell r="G3898">
            <v>1</v>
          </cell>
          <cell r="H3898">
            <v>1</v>
          </cell>
          <cell r="I3898">
            <v>37.701037999999997</v>
          </cell>
          <cell r="J3898">
            <v>-122.14916100000001</v>
          </cell>
          <cell r="K3898" t="str">
            <v>SAN LEANDRO</v>
          </cell>
          <cell r="L3898" t="str">
            <v>ALAMEDA</v>
          </cell>
          <cell r="M3898">
            <v>4</v>
          </cell>
        </row>
        <row r="3899">
          <cell r="A3899">
            <v>52092</v>
          </cell>
          <cell r="B3899" t="str">
            <v>WEEKDAY</v>
          </cell>
          <cell r="C3899">
            <v>427</v>
          </cell>
          <cell r="D3899">
            <v>9905670</v>
          </cell>
          <cell r="E3899" t="str">
            <v>HESPERIAN BLVD &amp; SYCAMORE ST</v>
          </cell>
          <cell r="F3899">
            <v>48</v>
          </cell>
          <cell r="G3899">
            <v>65</v>
          </cell>
          <cell r="H3899">
            <v>113</v>
          </cell>
          <cell r="I3899">
            <v>37.688988999999999</v>
          </cell>
          <cell r="J3899">
            <v>-122.129959</v>
          </cell>
          <cell r="K3899" t="str">
            <v>COUNTY-ALAMEDA</v>
          </cell>
          <cell r="L3899" t="str">
            <v>ALAMEDA</v>
          </cell>
          <cell r="M3899">
            <v>4</v>
          </cell>
        </row>
        <row r="3900">
          <cell r="A3900">
            <v>52095</v>
          </cell>
          <cell r="B3900" t="str">
            <v>WEEKDAY</v>
          </cell>
          <cell r="C3900">
            <v>385</v>
          </cell>
          <cell r="D3900">
            <v>9905680</v>
          </cell>
          <cell r="E3900" t="str">
            <v>HESPERIAN BLVD &amp; SYCAMORE ST</v>
          </cell>
          <cell r="F3900">
            <v>72</v>
          </cell>
          <cell r="G3900">
            <v>50</v>
          </cell>
          <cell r="H3900">
            <v>122</v>
          </cell>
          <cell r="I3900">
            <v>37.688420000000001</v>
          </cell>
          <cell r="J3900">
            <v>-122.13026600000001</v>
          </cell>
          <cell r="K3900" t="str">
            <v>SAN LEANDRO</v>
          </cell>
          <cell r="L3900" t="str">
            <v>ALAMEDA</v>
          </cell>
          <cell r="M3900">
            <v>4</v>
          </cell>
        </row>
        <row r="3901">
          <cell r="A3901">
            <v>52098</v>
          </cell>
          <cell r="B3901" t="str">
            <v>WEEKDAY</v>
          </cell>
          <cell r="C3901">
            <v>1891</v>
          </cell>
          <cell r="D3901">
            <v>9905690</v>
          </cell>
          <cell r="E3901" t="str">
            <v>HESPERIAN BLVD &amp; SPRINGLAKE</v>
          </cell>
          <cell r="F3901">
            <v>7</v>
          </cell>
          <cell r="G3901">
            <v>12</v>
          </cell>
          <cell r="H3901">
            <v>19</v>
          </cell>
          <cell r="I3901">
            <v>37.692056000000001</v>
          </cell>
          <cell r="J3901">
            <v>-122.12982100000001</v>
          </cell>
          <cell r="K3901" t="str">
            <v>SAN LEANDRO</v>
          </cell>
          <cell r="L3901" t="str">
            <v>ALAMEDA</v>
          </cell>
          <cell r="M3901">
            <v>4</v>
          </cell>
        </row>
        <row r="3902">
          <cell r="A3902">
            <v>52104</v>
          </cell>
          <cell r="B3902" t="str">
            <v>WEEKDAY</v>
          </cell>
          <cell r="C3902">
            <v>2829</v>
          </cell>
          <cell r="D3902">
            <v>9905700</v>
          </cell>
          <cell r="E3902" t="str">
            <v>HESPERIAN BLVD &amp; DREW ST</v>
          </cell>
          <cell r="F3902">
            <v>7</v>
          </cell>
          <cell r="G3902">
            <v>1</v>
          </cell>
          <cell r="H3902">
            <v>9</v>
          </cell>
          <cell r="I3902">
            <v>37.693922999999998</v>
          </cell>
          <cell r="J3902">
            <v>-122.130121</v>
          </cell>
          <cell r="K3902" t="str">
            <v>SAN LEANDRO</v>
          </cell>
          <cell r="L3902" t="str">
            <v>ALAMEDA</v>
          </cell>
          <cell r="M3902">
            <v>4</v>
          </cell>
        </row>
        <row r="3903">
          <cell r="A3903">
            <v>52707</v>
          </cell>
          <cell r="B3903" t="str">
            <v>WEEKDAY</v>
          </cell>
          <cell r="C3903">
            <v>4037</v>
          </cell>
          <cell r="D3903">
            <v>9907050</v>
          </cell>
          <cell r="E3903" t="str">
            <v>SANTA CLARA ST &amp; JACKSON ST</v>
          </cell>
          <cell r="F3903">
            <v>2</v>
          </cell>
          <cell r="G3903">
            <v>1</v>
          </cell>
          <cell r="H3903">
            <v>2</v>
          </cell>
          <cell r="I3903">
            <v>37.649417999999997</v>
          </cell>
          <cell r="J3903">
            <v>-122.091043</v>
          </cell>
          <cell r="K3903" t="str">
            <v>HAYWARD</v>
          </cell>
          <cell r="L3903" t="str">
            <v>ALAMEDA</v>
          </cell>
          <cell r="M3903">
            <v>4</v>
          </cell>
        </row>
        <row r="3904">
          <cell r="A3904">
            <v>52715</v>
          </cell>
          <cell r="B3904" t="str">
            <v>WEEKDAY</v>
          </cell>
          <cell r="C3904">
            <v>2483</v>
          </cell>
          <cell r="D3904">
            <v>9907060</v>
          </cell>
          <cell r="E3904" t="str">
            <v>FARGO AV &amp; WASHINGTON AV</v>
          </cell>
          <cell r="F3904">
            <v>4</v>
          </cell>
          <cell r="G3904">
            <v>7</v>
          </cell>
          <cell r="H3904">
            <v>12</v>
          </cell>
          <cell r="I3904">
            <v>37.687983000000003</v>
          </cell>
          <cell r="J3904">
            <v>-122.13945099999999</v>
          </cell>
          <cell r="K3904" t="str">
            <v>SAN LEANDRO</v>
          </cell>
          <cell r="L3904" t="str">
            <v>ALAMEDA</v>
          </cell>
          <cell r="M3904">
            <v>4</v>
          </cell>
        </row>
        <row r="3905">
          <cell r="A3905">
            <v>52905</v>
          </cell>
          <cell r="B3905" t="str">
            <v>WEEKDAY</v>
          </cell>
          <cell r="C3905">
            <v>1113</v>
          </cell>
          <cell r="D3905">
            <v>9907680</v>
          </cell>
          <cell r="E3905" t="str">
            <v>MISSION BLVD CORRINE ST</v>
          </cell>
          <cell r="F3905">
            <v>16</v>
          </cell>
          <cell r="G3905">
            <v>23</v>
          </cell>
          <cell r="H3905">
            <v>39</v>
          </cell>
          <cell r="I3905">
            <v>37.618969</v>
          </cell>
          <cell r="J3905">
            <v>-122.034453</v>
          </cell>
          <cell r="K3905" t="str">
            <v>HAYWARD</v>
          </cell>
          <cell r="L3905" t="str">
            <v>ALAMEDA</v>
          </cell>
          <cell r="M3905">
            <v>4</v>
          </cell>
        </row>
        <row r="3906">
          <cell r="A3906">
            <v>52915</v>
          </cell>
          <cell r="B3906" t="str">
            <v>WEEKDAY</v>
          </cell>
          <cell r="C3906">
            <v>3369</v>
          </cell>
          <cell r="D3906">
            <v>9907700</v>
          </cell>
          <cell r="E3906" t="str">
            <v>MEEKLAND AV &amp; SUNSET BLVD</v>
          </cell>
          <cell r="F3906">
            <v>3</v>
          </cell>
          <cell r="G3906">
            <v>2</v>
          </cell>
          <cell r="H3906">
            <v>5</v>
          </cell>
          <cell r="I3906">
            <v>37.671353000000003</v>
          </cell>
          <cell r="J3906">
            <v>-122.104148</v>
          </cell>
          <cell r="K3906" t="str">
            <v>COUNTY-ALAMEDA</v>
          </cell>
          <cell r="L3906" t="str">
            <v>ALAMEDA</v>
          </cell>
          <cell r="M3906">
            <v>4</v>
          </cell>
        </row>
        <row r="3907">
          <cell r="A3907">
            <v>52919</v>
          </cell>
          <cell r="B3907" t="str">
            <v>WEEKDAY</v>
          </cell>
          <cell r="C3907">
            <v>2630</v>
          </cell>
          <cell r="D3907">
            <v>9907710</v>
          </cell>
          <cell r="E3907" t="str">
            <v>MEEKLAND AV &amp; BLOSSOM WAY</v>
          </cell>
          <cell r="F3907">
            <v>6</v>
          </cell>
          <cell r="G3907">
            <v>4</v>
          </cell>
          <cell r="H3907">
            <v>10</v>
          </cell>
          <cell r="I3907">
            <v>37.67671</v>
          </cell>
          <cell r="J3907">
            <v>-122.11003599999999</v>
          </cell>
          <cell r="K3907" t="str">
            <v>COUNTY-ALAMEDA</v>
          </cell>
          <cell r="L3907" t="str">
            <v>ALAMEDA</v>
          </cell>
          <cell r="M3907">
            <v>4</v>
          </cell>
        </row>
        <row r="3908">
          <cell r="A3908">
            <v>52924</v>
          </cell>
          <cell r="B3908" t="str">
            <v>WEEKDAY</v>
          </cell>
          <cell r="C3908">
            <v>2573</v>
          </cell>
          <cell r="D3908">
            <v>9907720</v>
          </cell>
          <cell r="E3908" t="str">
            <v>MEEKLAND AV &amp; BLOSSOM WAY</v>
          </cell>
          <cell r="F3908">
            <v>5</v>
          </cell>
          <cell r="G3908">
            <v>6</v>
          </cell>
          <cell r="H3908">
            <v>11</v>
          </cell>
          <cell r="I3908">
            <v>37.676164999999997</v>
          </cell>
          <cell r="J3908">
            <v>-122.109627</v>
          </cell>
          <cell r="K3908" t="str">
            <v>COUNTY-ALAMEDA</v>
          </cell>
          <cell r="L3908" t="str">
            <v>ALAMEDA</v>
          </cell>
          <cell r="M3908">
            <v>4</v>
          </cell>
        </row>
        <row r="3909">
          <cell r="A3909">
            <v>52926</v>
          </cell>
          <cell r="B3909" t="str">
            <v>WEEKDAY</v>
          </cell>
          <cell r="C3909">
            <v>3339</v>
          </cell>
          <cell r="D3909">
            <v>9907730</v>
          </cell>
          <cell r="E3909" t="str">
            <v>MEEKLAND AV &amp; HOOD ST</v>
          </cell>
          <cell r="F3909">
            <v>2</v>
          </cell>
          <cell r="G3909">
            <v>3</v>
          </cell>
          <cell r="H3909">
            <v>5</v>
          </cell>
          <cell r="I3909">
            <v>37.680706000000001</v>
          </cell>
          <cell r="J3909">
            <v>-122.113749</v>
          </cell>
          <cell r="K3909" t="str">
            <v>COUNTY-ALAMEDA</v>
          </cell>
          <cell r="L3909" t="str">
            <v>ALAMEDA</v>
          </cell>
          <cell r="M3909">
            <v>4</v>
          </cell>
        </row>
        <row r="3910">
          <cell r="A3910">
            <v>52927</v>
          </cell>
          <cell r="B3910" t="str">
            <v>WEEKDAY</v>
          </cell>
          <cell r="C3910">
            <v>3448</v>
          </cell>
          <cell r="D3910">
            <v>9907740</v>
          </cell>
          <cell r="E3910" t="str">
            <v>MEEKLAND AV &amp; MEDFORD AV</v>
          </cell>
          <cell r="F3910">
            <v>4</v>
          </cell>
          <cell r="G3910">
            <v>1</v>
          </cell>
          <cell r="H3910">
            <v>5</v>
          </cell>
          <cell r="I3910">
            <v>37.680315</v>
          </cell>
          <cell r="J3910">
            <v>-122.113214</v>
          </cell>
          <cell r="K3910" t="str">
            <v>COUNTY-ALAMEDA</v>
          </cell>
          <cell r="L3910" t="str">
            <v>ALAMEDA</v>
          </cell>
          <cell r="M3910">
            <v>4</v>
          </cell>
        </row>
        <row r="3911">
          <cell r="A3911">
            <v>52928</v>
          </cell>
          <cell r="B3911" t="str">
            <v>WEEKDAY</v>
          </cell>
          <cell r="C3911">
            <v>2836</v>
          </cell>
          <cell r="D3911">
            <v>9907750</v>
          </cell>
          <cell r="E3911" t="str">
            <v>MEEKLAND AV &amp; PASEO GRANDE</v>
          </cell>
          <cell r="F3911">
            <v>4</v>
          </cell>
          <cell r="G3911">
            <v>5</v>
          </cell>
          <cell r="H3911">
            <v>9</v>
          </cell>
          <cell r="I3911">
            <v>37.684762999999997</v>
          </cell>
          <cell r="J3911">
            <v>-122.116733</v>
          </cell>
          <cell r="K3911" t="str">
            <v>COUNTY-ALAMEDA</v>
          </cell>
          <cell r="L3911" t="str">
            <v>ALAMEDA</v>
          </cell>
          <cell r="M3911">
            <v>4</v>
          </cell>
        </row>
        <row r="3912">
          <cell r="A3912">
            <v>52979</v>
          </cell>
          <cell r="B3912" t="str">
            <v>WEEKDAY</v>
          </cell>
          <cell r="C3912">
            <v>4685</v>
          </cell>
          <cell r="D3912">
            <v>9907930</v>
          </cell>
          <cell r="E3912" t="str">
            <v>E 14TH ST &amp; 170TH AV</v>
          </cell>
          <cell r="F3912">
            <v>0</v>
          </cell>
          <cell r="G3912">
            <v>0</v>
          </cell>
          <cell r="H3912">
            <v>0</v>
          </cell>
          <cell r="I3912">
            <v>37.690688999999999</v>
          </cell>
          <cell r="J3912">
            <v>-122.10766</v>
          </cell>
          <cell r="K3912" t="str">
            <v>COUNTY-ALAMEDA</v>
          </cell>
          <cell r="L3912" t="str">
            <v>ALAMEDA</v>
          </cell>
          <cell r="M3912">
            <v>4</v>
          </cell>
        </row>
        <row r="3913">
          <cell r="A3913">
            <v>52981</v>
          </cell>
          <cell r="B3913" t="str">
            <v>WEEKDAY</v>
          </cell>
          <cell r="C3913">
            <v>1235</v>
          </cell>
          <cell r="D3913">
            <v>9907940</v>
          </cell>
          <cell r="E3913" t="str">
            <v>E 14TH ST &amp; ELGIN ST</v>
          </cell>
          <cell r="F3913">
            <v>5</v>
          </cell>
          <cell r="G3913">
            <v>30</v>
          </cell>
          <cell r="H3913">
            <v>35</v>
          </cell>
          <cell r="I3913">
            <v>37.691892000000003</v>
          </cell>
          <cell r="J3913">
            <v>-122.109714</v>
          </cell>
          <cell r="K3913" t="str">
            <v>COUNTY-ALAMEDA</v>
          </cell>
          <cell r="L3913" t="str">
            <v>ALAMEDA</v>
          </cell>
          <cell r="M3913">
            <v>4</v>
          </cell>
        </row>
        <row r="3914">
          <cell r="A3914">
            <v>52983</v>
          </cell>
          <cell r="B3914" t="str">
            <v>WEEKDAY</v>
          </cell>
          <cell r="C3914">
            <v>596</v>
          </cell>
          <cell r="D3914">
            <v>9907950</v>
          </cell>
          <cell r="E3914" t="str">
            <v>E 14TH ST &amp; 167TH AV</v>
          </cell>
          <cell r="F3914">
            <v>55</v>
          </cell>
          <cell r="G3914">
            <v>23</v>
          </cell>
          <cell r="H3914">
            <v>79</v>
          </cell>
          <cell r="I3914">
            <v>37.692450999999998</v>
          </cell>
          <cell r="J3914">
            <v>-122.11018300000001</v>
          </cell>
          <cell r="K3914" t="str">
            <v>COUNTY-ALAMEDA</v>
          </cell>
          <cell r="L3914" t="str">
            <v>ALAMEDA</v>
          </cell>
          <cell r="M3914">
            <v>4</v>
          </cell>
        </row>
        <row r="3915">
          <cell r="A3915">
            <v>52986</v>
          </cell>
          <cell r="B3915" t="str">
            <v>WEEKDAY</v>
          </cell>
          <cell r="C3915">
            <v>544</v>
          </cell>
          <cell r="D3915">
            <v>9907960</v>
          </cell>
          <cell r="E3915" t="str">
            <v>E 14TH ST &amp; 164TH AV</v>
          </cell>
          <cell r="F3915">
            <v>22</v>
          </cell>
          <cell r="G3915">
            <v>66</v>
          </cell>
          <cell r="H3915">
            <v>87</v>
          </cell>
          <cell r="I3915">
            <v>37.694547</v>
          </cell>
          <cell r="J3915">
            <v>-122.113421</v>
          </cell>
          <cell r="K3915" t="str">
            <v>COUNTY-ALAMEDA</v>
          </cell>
          <cell r="L3915" t="str">
            <v>ALAMEDA</v>
          </cell>
          <cell r="M3915">
            <v>4</v>
          </cell>
        </row>
        <row r="3916">
          <cell r="A3916">
            <v>53014</v>
          </cell>
          <cell r="B3916" t="str">
            <v>WEEKDAY</v>
          </cell>
          <cell r="C3916">
            <v>627</v>
          </cell>
          <cell r="D3916">
            <v>9907970</v>
          </cell>
          <cell r="E3916" t="str">
            <v>E 14TH ST &amp; 164TH AV</v>
          </cell>
          <cell r="F3916">
            <v>55</v>
          </cell>
          <cell r="G3916">
            <v>19</v>
          </cell>
          <cell r="H3916">
            <v>74</v>
          </cell>
          <cell r="I3916">
            <v>37.695017999999997</v>
          </cell>
          <cell r="J3916">
            <v>-122.113832</v>
          </cell>
          <cell r="K3916" t="str">
            <v>COUNTY-ALAMEDA</v>
          </cell>
          <cell r="L3916" t="str">
            <v>ALAMEDA</v>
          </cell>
          <cell r="M3916">
            <v>4</v>
          </cell>
        </row>
        <row r="3917">
          <cell r="A3917">
            <v>53016</v>
          </cell>
          <cell r="B3917" t="str">
            <v>WEEKDAY</v>
          </cell>
          <cell r="C3917">
            <v>1364</v>
          </cell>
          <cell r="D3917">
            <v>9907980</v>
          </cell>
          <cell r="E3917" t="str">
            <v>E 14TH ST &amp; 163RD AV</v>
          </cell>
          <cell r="F3917">
            <v>21</v>
          </cell>
          <cell r="G3917">
            <v>10</v>
          </cell>
          <cell r="H3917">
            <v>31</v>
          </cell>
          <cell r="I3917">
            <v>37.696320999999998</v>
          </cell>
          <cell r="J3917">
            <v>-122.115672</v>
          </cell>
          <cell r="K3917" t="str">
            <v>COUNTY-ALAMEDA</v>
          </cell>
          <cell r="L3917" t="str">
            <v>ALAMEDA</v>
          </cell>
          <cell r="M3917">
            <v>4</v>
          </cell>
        </row>
        <row r="3918">
          <cell r="A3918">
            <v>58774</v>
          </cell>
          <cell r="B3918" t="str">
            <v>WEEKDAY</v>
          </cell>
          <cell r="C3918">
            <v>2425</v>
          </cell>
          <cell r="D3918">
            <v>700040</v>
          </cell>
          <cell r="E3918" t="str">
            <v>ALVARADO BLVD &amp; DEEP CREEK R</v>
          </cell>
          <cell r="F3918">
            <v>3</v>
          </cell>
          <cell r="G3918">
            <v>10</v>
          </cell>
          <cell r="H3918">
            <v>12</v>
          </cell>
          <cell r="I3918">
            <v>37.580125000000002</v>
          </cell>
          <cell r="J3918">
            <v>-122.051036</v>
          </cell>
          <cell r="K3918" t="str">
            <v>FREMONT</v>
          </cell>
          <cell r="L3918" t="str">
            <v>ALAMEDA</v>
          </cell>
          <cell r="M3918">
            <v>5</v>
          </cell>
        </row>
        <row r="3919">
          <cell r="A3919">
            <v>52633</v>
          </cell>
          <cell r="B3919" t="str">
            <v>WEEKDAY</v>
          </cell>
          <cell r="C3919">
            <v>3081</v>
          </cell>
          <cell r="D3919">
            <v>700050</v>
          </cell>
          <cell r="E3919" t="str">
            <v>ALVARADO BLVD &amp; DEEP CREEK R</v>
          </cell>
          <cell r="F3919">
            <v>5</v>
          </cell>
          <cell r="G3919">
            <v>2</v>
          </cell>
          <cell r="H3919">
            <v>7</v>
          </cell>
          <cell r="I3919">
            <v>37.580238000000001</v>
          </cell>
          <cell r="J3919">
            <v>-122.051884</v>
          </cell>
          <cell r="K3919" t="str">
            <v>FREMONT</v>
          </cell>
          <cell r="L3919" t="str">
            <v>ALAMEDA</v>
          </cell>
          <cell r="M3919">
            <v>5</v>
          </cell>
        </row>
        <row r="3920">
          <cell r="A3920">
            <v>58551</v>
          </cell>
          <cell r="B3920" t="str">
            <v>WEEKDAY</v>
          </cell>
          <cell r="C3920">
            <v>2593</v>
          </cell>
          <cell r="D3920">
            <v>700060</v>
          </cell>
          <cell r="E3920" t="str">
            <v>ALVARADO BLVD &amp; FALCON DR</v>
          </cell>
          <cell r="F3920">
            <v>10</v>
          </cell>
          <cell r="G3920">
            <v>1</v>
          </cell>
          <cell r="H3920">
            <v>11</v>
          </cell>
          <cell r="I3920">
            <v>37.584597000000002</v>
          </cell>
          <cell r="J3920">
            <v>-122.06066300000001</v>
          </cell>
          <cell r="K3920" t="str">
            <v>FREMONT</v>
          </cell>
          <cell r="L3920" t="str">
            <v>ALAMEDA</v>
          </cell>
          <cell r="M3920">
            <v>5</v>
          </cell>
        </row>
        <row r="3921">
          <cell r="A3921">
            <v>55692</v>
          </cell>
          <cell r="B3921" t="str">
            <v>WEEKDAY</v>
          </cell>
          <cell r="C3921">
            <v>2055</v>
          </cell>
          <cell r="D3921">
            <v>700070</v>
          </cell>
          <cell r="E3921" t="str">
            <v>ALVARADO BLVD &amp; GREAT SALT L</v>
          </cell>
          <cell r="F3921">
            <v>2</v>
          </cell>
          <cell r="G3921">
            <v>14</v>
          </cell>
          <cell r="H3921">
            <v>17</v>
          </cell>
          <cell r="I3921">
            <v>37.583516000000003</v>
          </cell>
          <cell r="J3921">
            <v>-122.057787</v>
          </cell>
          <cell r="K3921" t="str">
            <v>FREMONT</v>
          </cell>
          <cell r="L3921" t="str">
            <v>ALAMEDA</v>
          </cell>
          <cell r="M3921">
            <v>5</v>
          </cell>
        </row>
        <row r="3922">
          <cell r="A3922">
            <v>51192</v>
          </cell>
          <cell r="B3922" t="str">
            <v>WEEKDAY</v>
          </cell>
          <cell r="C3922">
            <v>2616</v>
          </cell>
          <cell r="D3922">
            <v>700080</v>
          </cell>
          <cell r="E3922" t="str">
            <v>ALVARADO BLVD &amp; LAKE ARROWHE</v>
          </cell>
          <cell r="F3922">
            <v>1</v>
          </cell>
          <cell r="G3922">
            <v>9</v>
          </cell>
          <cell r="H3922">
            <v>10</v>
          </cell>
          <cell r="I3922">
            <v>37.585751000000002</v>
          </cell>
          <cell r="J3922">
            <v>-122.062151</v>
          </cell>
          <cell r="K3922" t="str">
            <v>FREMONT</v>
          </cell>
          <cell r="L3922" t="str">
            <v>ALAMEDA</v>
          </cell>
          <cell r="M3922">
            <v>5</v>
          </cell>
        </row>
        <row r="3923">
          <cell r="A3923">
            <v>57752</v>
          </cell>
          <cell r="B3923" t="str">
            <v>WEEKDAY</v>
          </cell>
          <cell r="C3923">
            <v>2214</v>
          </cell>
          <cell r="D3923">
            <v>700090</v>
          </cell>
          <cell r="E3923" t="str">
            <v>ALVARADO BLVD &amp; MERGANSER DR</v>
          </cell>
          <cell r="F3923">
            <v>13</v>
          </cell>
          <cell r="G3923">
            <v>1</v>
          </cell>
          <cell r="H3923">
            <v>14</v>
          </cell>
          <cell r="I3923">
            <v>37.582864999999998</v>
          </cell>
          <cell r="J3923">
            <v>-122.057143</v>
          </cell>
          <cell r="K3923" t="str">
            <v>FREMONT</v>
          </cell>
          <cell r="L3923" t="str">
            <v>ALAMEDA</v>
          </cell>
          <cell r="M3923">
            <v>5</v>
          </cell>
        </row>
        <row r="3924">
          <cell r="A3924">
            <v>51193</v>
          </cell>
          <cell r="B3924" t="str">
            <v>WEEKDAY</v>
          </cell>
          <cell r="C3924">
            <v>4520</v>
          </cell>
          <cell r="D3924">
            <v>700100</v>
          </cell>
          <cell r="E3924" t="str">
            <v>ARDENWOOD BLVD &amp; ARDENWOOD T</v>
          </cell>
          <cell r="F3924">
            <v>1</v>
          </cell>
          <cell r="G3924">
            <v>0</v>
          </cell>
          <cell r="H3924">
            <v>1</v>
          </cell>
          <cell r="I3924">
            <v>37.552788999999997</v>
          </cell>
          <cell r="J3924">
            <v>-122.053743</v>
          </cell>
          <cell r="K3924" t="str">
            <v>FREMONT</v>
          </cell>
          <cell r="L3924" t="str">
            <v>ALAMEDA</v>
          </cell>
          <cell r="M3924">
            <v>5</v>
          </cell>
        </row>
        <row r="3925">
          <cell r="A3925">
            <v>54394</v>
          </cell>
          <cell r="B3925" t="str">
            <v>WEEKDAY</v>
          </cell>
          <cell r="C3925">
            <v>2737</v>
          </cell>
          <cell r="D3925">
            <v>700110</v>
          </cell>
          <cell r="E3925" t="str">
            <v>ARDENWOOD BLVD &amp; COMMERCE DR</v>
          </cell>
          <cell r="F3925">
            <v>1</v>
          </cell>
          <cell r="G3925">
            <v>9</v>
          </cell>
          <cell r="H3925">
            <v>10</v>
          </cell>
          <cell r="I3925">
            <v>37.554585000000003</v>
          </cell>
          <cell r="J3925">
            <v>-122.062153</v>
          </cell>
          <cell r="K3925" t="str">
            <v>FREMONT</v>
          </cell>
          <cell r="L3925" t="str">
            <v>ALAMEDA</v>
          </cell>
          <cell r="M3925">
            <v>5</v>
          </cell>
        </row>
        <row r="3926">
          <cell r="A3926">
            <v>51654</v>
          </cell>
          <cell r="B3926" t="str">
            <v>WEEKDAY</v>
          </cell>
          <cell r="C3926">
            <v>4180</v>
          </cell>
          <cell r="D3926">
            <v>700130</v>
          </cell>
          <cell r="E3926" t="str">
            <v>ARDENWOOD BLVD &amp; TAN OAK DR</v>
          </cell>
          <cell r="F3926">
            <v>0</v>
          </cell>
          <cell r="G3926">
            <v>1</v>
          </cell>
          <cell r="H3926">
            <v>2</v>
          </cell>
          <cell r="I3926">
            <v>37.558888000000003</v>
          </cell>
          <cell r="J3926">
            <v>-122.06367400000001</v>
          </cell>
          <cell r="K3926" t="str">
            <v>FREMONT</v>
          </cell>
          <cell r="L3926" t="str">
            <v>ALAMEDA</v>
          </cell>
          <cell r="M3926">
            <v>5</v>
          </cell>
        </row>
        <row r="3927">
          <cell r="A3927">
            <v>58100</v>
          </cell>
          <cell r="B3927" t="str">
            <v>WEEKDAY</v>
          </cell>
          <cell r="C3927">
            <v>4335</v>
          </cell>
          <cell r="D3927">
            <v>700140</v>
          </cell>
          <cell r="E3927" t="str">
            <v>ARDENWOOD BLVD &amp; TAN OAK DR</v>
          </cell>
          <cell r="F3927">
            <v>1</v>
          </cell>
          <cell r="G3927">
            <v>0</v>
          </cell>
          <cell r="H3927">
            <v>1</v>
          </cell>
          <cell r="I3927">
            <v>37.559305999999999</v>
          </cell>
          <cell r="J3927">
            <v>-122.063367</v>
          </cell>
          <cell r="K3927" t="str">
            <v>FREMONT</v>
          </cell>
          <cell r="L3927" t="str">
            <v>ALAMEDA</v>
          </cell>
          <cell r="M3927">
            <v>5</v>
          </cell>
        </row>
        <row r="3928">
          <cell r="A3928">
            <v>53783</v>
          </cell>
          <cell r="B3928" t="str">
            <v>WEEKDAY</v>
          </cell>
          <cell r="C3928">
            <v>2871</v>
          </cell>
          <cell r="D3928">
            <v>700200</v>
          </cell>
          <cell r="E3928" t="str">
            <v>AUTO MALL PKWY &amp; FREMONT BLV</v>
          </cell>
          <cell r="F3928">
            <v>1</v>
          </cell>
          <cell r="G3928">
            <v>8</v>
          </cell>
          <cell r="H3928">
            <v>8</v>
          </cell>
          <cell r="I3928">
            <v>37.511823</v>
          </cell>
          <cell r="J3928">
            <v>-121.952697</v>
          </cell>
          <cell r="K3928" t="str">
            <v>FREMONT</v>
          </cell>
          <cell r="L3928" t="str">
            <v>ALAMEDA</v>
          </cell>
          <cell r="M3928">
            <v>5</v>
          </cell>
        </row>
        <row r="3929">
          <cell r="A3929">
            <v>52543</v>
          </cell>
          <cell r="B3929" t="str">
            <v>WEEKDAY</v>
          </cell>
          <cell r="C3929">
            <v>4400</v>
          </cell>
          <cell r="D3929">
            <v>700210</v>
          </cell>
          <cell r="E3929" t="str">
            <v>AUTO MALL PKWY &amp; FREMONT BLV</v>
          </cell>
          <cell r="F3929">
            <v>1</v>
          </cell>
          <cell r="G3929">
            <v>1</v>
          </cell>
          <cell r="H3929">
            <v>1</v>
          </cell>
          <cell r="I3929">
            <v>37.512110999999997</v>
          </cell>
          <cell r="J3929">
            <v>-121.950039</v>
          </cell>
          <cell r="K3929" t="str">
            <v>FREMONT</v>
          </cell>
          <cell r="L3929" t="str">
            <v>ALAMEDA</v>
          </cell>
          <cell r="M3929">
            <v>5</v>
          </cell>
        </row>
        <row r="3930">
          <cell r="A3930">
            <v>52654</v>
          </cell>
          <cell r="B3930" t="str">
            <v>WEEKDAY</v>
          </cell>
          <cell r="C3930">
            <v>2680</v>
          </cell>
          <cell r="D3930">
            <v>700230</v>
          </cell>
          <cell r="E3930" t="str">
            <v>AUTO MALL PKWY &amp; OSGOOD RD</v>
          </cell>
          <cell r="F3930">
            <v>4</v>
          </cell>
          <cell r="G3930">
            <v>6</v>
          </cell>
          <cell r="H3930">
            <v>10</v>
          </cell>
          <cell r="I3930">
            <v>37.513266999999999</v>
          </cell>
          <cell r="J3930">
            <v>-121.943652</v>
          </cell>
          <cell r="K3930" t="str">
            <v>FREMONT</v>
          </cell>
          <cell r="L3930" t="str">
            <v>ALAMEDA</v>
          </cell>
          <cell r="M3930">
            <v>5</v>
          </cell>
        </row>
        <row r="3931">
          <cell r="A3931">
            <v>53785</v>
          </cell>
          <cell r="B3931" t="str">
            <v>WEEKDAY</v>
          </cell>
          <cell r="C3931">
            <v>5005</v>
          </cell>
          <cell r="D3931">
            <v>700240</v>
          </cell>
          <cell r="E3931" t="str">
            <v>AUTO MALL PKWY &amp; OSGOOD RD</v>
          </cell>
          <cell r="F3931">
            <v>0</v>
          </cell>
          <cell r="G3931">
            <v>0</v>
          </cell>
          <cell r="H3931">
            <v>0</v>
          </cell>
          <cell r="I3931">
            <v>37.51352</v>
          </cell>
          <cell r="J3931">
            <v>-121.94374999999999</v>
          </cell>
          <cell r="K3931" t="str">
            <v>FREMONT</v>
          </cell>
          <cell r="L3931" t="str">
            <v>ALAMEDA</v>
          </cell>
          <cell r="M3931">
            <v>5</v>
          </cell>
        </row>
        <row r="3932">
          <cell r="A3932">
            <v>56857</v>
          </cell>
          <cell r="B3932" t="str">
            <v>WEEKDAY</v>
          </cell>
          <cell r="C3932">
            <v>3016</v>
          </cell>
          <cell r="D3932">
            <v>700260</v>
          </cell>
          <cell r="E3932" t="str">
            <v>AUTO MALL PKWY &amp; TECHNOLOGY</v>
          </cell>
          <cell r="F3932">
            <v>6</v>
          </cell>
          <cell r="G3932">
            <v>2</v>
          </cell>
          <cell r="H3932">
            <v>7</v>
          </cell>
          <cell r="I3932">
            <v>37.510745999999997</v>
          </cell>
          <cell r="J3932">
            <v>-121.955046</v>
          </cell>
          <cell r="K3932" t="str">
            <v>FREMONT</v>
          </cell>
          <cell r="L3932" t="str">
            <v>ALAMEDA</v>
          </cell>
          <cell r="M3932">
            <v>5</v>
          </cell>
        </row>
        <row r="3933">
          <cell r="A3933">
            <v>57045</v>
          </cell>
          <cell r="B3933" t="str">
            <v>WEEKDAY</v>
          </cell>
          <cell r="C3933">
            <v>2995</v>
          </cell>
          <cell r="D3933">
            <v>700270</v>
          </cell>
          <cell r="E3933" t="str">
            <v>AUTO MALL PKWY &amp; TECHNOLOGY</v>
          </cell>
          <cell r="F3933">
            <v>1</v>
          </cell>
          <cell r="G3933">
            <v>6</v>
          </cell>
          <cell r="H3933">
            <v>7</v>
          </cell>
          <cell r="I3933">
            <v>37.511310999999999</v>
          </cell>
          <cell r="J3933">
            <v>-121.95494600000001</v>
          </cell>
          <cell r="K3933" t="str">
            <v>FREMONT</v>
          </cell>
          <cell r="L3933" t="str">
            <v>ALAMEDA</v>
          </cell>
          <cell r="M3933">
            <v>5</v>
          </cell>
        </row>
        <row r="3934">
          <cell r="A3934">
            <v>57245</v>
          </cell>
          <cell r="B3934" t="str">
            <v>WEEKDAY</v>
          </cell>
          <cell r="C3934">
            <v>2983</v>
          </cell>
          <cell r="D3934">
            <v>700320</v>
          </cell>
          <cell r="E3934" t="str">
            <v>LANDING PKWY &amp; TENNIS COURT</v>
          </cell>
          <cell r="F3934">
            <v>7</v>
          </cell>
          <cell r="G3934">
            <v>1</v>
          </cell>
          <cell r="H3934">
            <v>8</v>
          </cell>
          <cell r="I3934">
            <v>37.484592999999997</v>
          </cell>
          <cell r="J3934">
            <v>-121.941631</v>
          </cell>
          <cell r="K3934" t="str">
            <v>FREMONT</v>
          </cell>
          <cell r="L3934" t="str">
            <v>ALAMEDA</v>
          </cell>
          <cell r="M3934">
            <v>5</v>
          </cell>
        </row>
        <row r="3935">
          <cell r="A3935">
            <v>51729</v>
          </cell>
          <cell r="B3935" t="str">
            <v>WEEKDAY</v>
          </cell>
          <cell r="C3935">
            <v>2090</v>
          </cell>
          <cell r="D3935">
            <v>700350</v>
          </cell>
          <cell r="E3935" t="str">
            <v>BENICIA ST &amp; AUBURN ST</v>
          </cell>
          <cell r="F3935">
            <v>16</v>
          </cell>
          <cell r="G3935">
            <v>0</v>
          </cell>
          <cell r="H3935">
            <v>16</v>
          </cell>
          <cell r="I3935">
            <v>37.483407999999997</v>
          </cell>
          <cell r="J3935">
            <v>-121.932635</v>
          </cell>
          <cell r="K3935" t="str">
            <v>FREMONT</v>
          </cell>
          <cell r="L3935" t="str">
            <v>ALAMEDA</v>
          </cell>
          <cell r="M3935">
            <v>5</v>
          </cell>
        </row>
        <row r="3936">
          <cell r="A3936">
            <v>51511</v>
          </cell>
          <cell r="B3936" t="str">
            <v>WEEKDAY</v>
          </cell>
          <cell r="C3936">
            <v>547</v>
          </cell>
          <cell r="D3936">
            <v>700560</v>
          </cell>
          <cell r="E3936" t="str">
            <v>BLACOW RD &amp; GREENPARK DR</v>
          </cell>
          <cell r="F3936">
            <v>82</v>
          </cell>
          <cell r="G3936">
            <v>4</v>
          </cell>
          <cell r="H3936">
            <v>87</v>
          </cell>
          <cell r="I3936">
            <v>37.523384999999998</v>
          </cell>
          <cell r="J3936">
            <v>-121.96802599999999</v>
          </cell>
          <cell r="K3936" t="str">
            <v>FREMONT</v>
          </cell>
          <cell r="L3936" t="str">
            <v>ALAMEDA</v>
          </cell>
          <cell r="M3936">
            <v>5</v>
          </cell>
        </row>
        <row r="3937">
          <cell r="A3937">
            <v>57380</v>
          </cell>
          <cell r="B3937" t="str">
            <v>WEEKDAY</v>
          </cell>
          <cell r="C3937">
            <v>4696</v>
          </cell>
          <cell r="D3937">
            <v>700570</v>
          </cell>
          <cell r="E3937" t="str">
            <v>BLACOW RD &amp; GREENPARK DR</v>
          </cell>
          <cell r="F3937">
            <v>0</v>
          </cell>
          <cell r="G3937">
            <v>0</v>
          </cell>
          <cell r="H3937">
            <v>0</v>
          </cell>
          <cell r="I3937">
            <v>37.524982999999999</v>
          </cell>
          <cell r="J3937">
            <v>-121.96487</v>
          </cell>
          <cell r="K3937" t="str">
            <v>FREMONT</v>
          </cell>
          <cell r="L3937" t="str">
            <v>ALAMEDA</v>
          </cell>
          <cell r="M3937">
            <v>5</v>
          </cell>
        </row>
        <row r="3938">
          <cell r="A3938">
            <v>57568</v>
          </cell>
          <cell r="B3938" t="str">
            <v>WEEKDAY</v>
          </cell>
          <cell r="C3938">
            <v>3192</v>
          </cell>
          <cell r="D3938">
            <v>700840</v>
          </cell>
          <cell r="E3938" t="str">
            <v>BRYANT ST &amp; CEDAR ST</v>
          </cell>
          <cell r="F3938">
            <v>0</v>
          </cell>
          <cell r="G3938">
            <v>6</v>
          </cell>
          <cell r="H3938">
            <v>6</v>
          </cell>
          <cell r="I3938">
            <v>37.530085</v>
          </cell>
          <cell r="J3938">
            <v>-121.92199599999999</v>
          </cell>
          <cell r="K3938" t="str">
            <v>FREMONT</v>
          </cell>
          <cell r="L3938" t="str">
            <v>ALAMEDA</v>
          </cell>
          <cell r="M3938">
            <v>5</v>
          </cell>
        </row>
        <row r="3939">
          <cell r="A3939">
            <v>57805</v>
          </cell>
          <cell r="B3939" t="str">
            <v>WEEKDAY</v>
          </cell>
          <cell r="C3939">
            <v>3242</v>
          </cell>
          <cell r="D3939">
            <v>700850</v>
          </cell>
          <cell r="E3939" t="str">
            <v>BRYANT ST &amp; PINE ST</v>
          </cell>
          <cell r="F3939">
            <v>1</v>
          </cell>
          <cell r="G3939">
            <v>5</v>
          </cell>
          <cell r="H3939">
            <v>6</v>
          </cell>
          <cell r="I3939">
            <v>37.525906999999997</v>
          </cell>
          <cell r="J3939">
            <v>-121.92057</v>
          </cell>
          <cell r="K3939" t="str">
            <v>FREMONT</v>
          </cell>
          <cell r="L3939" t="str">
            <v>ALAMEDA</v>
          </cell>
          <cell r="M3939">
            <v>5</v>
          </cell>
        </row>
        <row r="3940">
          <cell r="A3940">
            <v>59913</v>
          </cell>
          <cell r="B3940" t="str">
            <v>WEEKDAY</v>
          </cell>
          <cell r="C3940">
            <v>5005</v>
          </cell>
          <cell r="D3940">
            <v>701200</v>
          </cell>
          <cell r="E3940" t="str">
            <v>CHAPEL WAY &amp; CAROL AV</v>
          </cell>
          <cell r="F3940">
            <v>0</v>
          </cell>
          <cell r="G3940">
            <v>0</v>
          </cell>
          <cell r="H3940">
            <v>0</v>
          </cell>
          <cell r="I3940">
            <v>37.526916</v>
          </cell>
          <cell r="J3940">
            <v>-121.966399</v>
          </cell>
          <cell r="K3940" t="str">
            <v>FREMONT</v>
          </cell>
          <cell r="L3940" t="str">
            <v>ALAMEDA</v>
          </cell>
          <cell r="M3940">
            <v>5</v>
          </cell>
        </row>
        <row r="3941">
          <cell r="A3941">
            <v>55659</v>
          </cell>
          <cell r="B3941" t="str">
            <v>WEEKDAY</v>
          </cell>
          <cell r="C3941">
            <v>268</v>
          </cell>
          <cell r="D3941">
            <v>701210</v>
          </cell>
          <cell r="E3941" t="str">
            <v>CHAPEL WAY &amp; LAUREL ST</v>
          </cell>
          <cell r="F3941">
            <v>166</v>
          </cell>
          <cell r="G3941">
            <v>0</v>
          </cell>
          <cell r="H3941">
            <v>166</v>
          </cell>
          <cell r="I3941">
            <v>37.529884000000003</v>
          </cell>
          <cell r="J3941">
            <v>-121.962919</v>
          </cell>
          <cell r="K3941" t="str">
            <v>FREMONT</v>
          </cell>
          <cell r="L3941" t="str">
            <v>ALAMEDA</v>
          </cell>
          <cell r="M3941">
            <v>5</v>
          </cell>
        </row>
        <row r="3942">
          <cell r="A3942">
            <v>54212</v>
          </cell>
          <cell r="B3942" t="str">
            <v>WEEKDAY</v>
          </cell>
          <cell r="C3942">
            <v>2892</v>
          </cell>
          <cell r="D3942">
            <v>701280</v>
          </cell>
          <cell r="E3942" t="str">
            <v>CIVIC CENTER DR &amp; BART WAY</v>
          </cell>
          <cell r="F3942">
            <v>2</v>
          </cell>
          <cell r="G3942">
            <v>6</v>
          </cell>
          <cell r="H3942">
            <v>8</v>
          </cell>
          <cell r="I3942">
            <v>37.555146000000001</v>
          </cell>
          <cell r="J3942">
            <v>-121.978121</v>
          </cell>
          <cell r="K3942" t="str">
            <v>FREMONT</v>
          </cell>
          <cell r="L3942" t="str">
            <v>ALAMEDA</v>
          </cell>
          <cell r="M3942">
            <v>5</v>
          </cell>
        </row>
        <row r="3943">
          <cell r="A3943">
            <v>55965</v>
          </cell>
          <cell r="B3943" t="str">
            <v>WEEKDAY</v>
          </cell>
          <cell r="C3943">
            <v>2295</v>
          </cell>
          <cell r="D3943">
            <v>701300</v>
          </cell>
          <cell r="E3943" t="str">
            <v>CIVIC CENTER DR &amp; MOWRY AV</v>
          </cell>
          <cell r="F3943">
            <v>10</v>
          </cell>
          <cell r="G3943">
            <v>3</v>
          </cell>
          <cell r="H3943">
            <v>13</v>
          </cell>
          <cell r="I3943">
            <v>37.556429000000001</v>
          </cell>
          <cell r="J3943">
            <v>-121.98033100000001</v>
          </cell>
          <cell r="K3943" t="str">
            <v>FREMONT</v>
          </cell>
          <cell r="L3943" t="str">
            <v>ALAMEDA</v>
          </cell>
          <cell r="M3943">
            <v>5</v>
          </cell>
        </row>
        <row r="3944">
          <cell r="A3944">
            <v>55693</v>
          </cell>
          <cell r="B3944" t="str">
            <v>WEEKDAY</v>
          </cell>
          <cell r="C3944">
            <v>4099</v>
          </cell>
          <cell r="D3944">
            <v>701310</v>
          </cell>
          <cell r="E3944" t="str">
            <v>CIVIC CENTER DR &amp; STEVENSON</v>
          </cell>
          <cell r="F3944">
            <v>2</v>
          </cell>
          <cell r="G3944">
            <v>0</v>
          </cell>
          <cell r="H3944">
            <v>2</v>
          </cell>
          <cell r="I3944">
            <v>37.552185000000001</v>
          </cell>
          <cell r="J3944">
            <v>-121.97215199999999</v>
          </cell>
          <cell r="K3944" t="str">
            <v>FREMONT</v>
          </cell>
          <cell r="L3944" t="str">
            <v>ALAMEDA</v>
          </cell>
          <cell r="M3944">
            <v>5</v>
          </cell>
        </row>
        <row r="3945">
          <cell r="A3945">
            <v>51275</v>
          </cell>
          <cell r="B3945" t="str">
            <v>WEEKDAY</v>
          </cell>
          <cell r="C3945">
            <v>4007</v>
          </cell>
          <cell r="D3945">
            <v>701320</v>
          </cell>
          <cell r="E3945" t="str">
            <v>CIVIC CENTER DR &amp; STEVENSON</v>
          </cell>
          <cell r="F3945">
            <v>1</v>
          </cell>
          <cell r="G3945">
            <v>2</v>
          </cell>
          <cell r="H3945">
            <v>2</v>
          </cell>
          <cell r="I3945">
            <v>37.552463000000003</v>
          </cell>
          <cell r="J3945">
            <v>-121.972088</v>
          </cell>
          <cell r="K3945" t="str">
            <v>FREMONT</v>
          </cell>
          <cell r="L3945" t="str">
            <v>ALAMEDA</v>
          </cell>
          <cell r="M3945">
            <v>5</v>
          </cell>
        </row>
        <row r="3946">
          <cell r="A3946">
            <v>56002</v>
          </cell>
          <cell r="B3946" t="str">
            <v>WEEKDAY</v>
          </cell>
          <cell r="C3946">
            <v>4356</v>
          </cell>
          <cell r="D3946">
            <v>701330</v>
          </cell>
          <cell r="E3946" t="str">
            <v>CIVIC CENTER DR &amp; WALNUT AV</v>
          </cell>
          <cell r="F3946">
            <v>1</v>
          </cell>
          <cell r="G3946">
            <v>0</v>
          </cell>
          <cell r="H3946">
            <v>1</v>
          </cell>
          <cell r="I3946">
            <v>37.553637000000002</v>
          </cell>
          <cell r="J3946">
            <v>-121.975132</v>
          </cell>
          <cell r="K3946" t="str">
            <v>FREMONT</v>
          </cell>
          <cell r="L3946" t="str">
            <v>ALAMEDA</v>
          </cell>
          <cell r="M3946">
            <v>5</v>
          </cell>
        </row>
        <row r="3947">
          <cell r="A3947">
            <v>51671</v>
          </cell>
          <cell r="B3947" t="str">
            <v>WEEKDAY</v>
          </cell>
          <cell r="C3947">
            <v>4658</v>
          </cell>
          <cell r="D3947">
            <v>701340</v>
          </cell>
          <cell r="E3947" t="str">
            <v>CIVIC CENTER DR &amp; WALNUT AV</v>
          </cell>
          <cell r="F3947">
            <v>0</v>
          </cell>
          <cell r="G3947">
            <v>1</v>
          </cell>
          <cell r="H3947">
            <v>1</v>
          </cell>
          <cell r="I3947">
            <v>37.553939999999997</v>
          </cell>
          <cell r="J3947">
            <v>-121.97518100000001</v>
          </cell>
          <cell r="K3947" t="str">
            <v>FREMONT</v>
          </cell>
          <cell r="L3947" t="str">
            <v>ALAMEDA</v>
          </cell>
          <cell r="M3947">
            <v>5</v>
          </cell>
        </row>
        <row r="3948">
          <cell r="A3948">
            <v>52911</v>
          </cell>
          <cell r="B3948" t="str">
            <v>WEEKDAY</v>
          </cell>
          <cell r="C3948">
            <v>2634</v>
          </cell>
          <cell r="D3948">
            <v>701370</v>
          </cell>
          <cell r="E3948" t="str">
            <v>DECOTO RD &amp; CABRILLO DR</v>
          </cell>
          <cell r="F3948">
            <v>10</v>
          </cell>
          <cell r="G3948">
            <v>1</v>
          </cell>
          <cell r="H3948">
            <v>10</v>
          </cell>
          <cell r="I3948">
            <v>37.566580000000002</v>
          </cell>
          <cell r="J3948">
            <v>-122.036321</v>
          </cell>
          <cell r="K3948" t="str">
            <v>FREMONT</v>
          </cell>
          <cell r="L3948" t="str">
            <v>ALAMEDA</v>
          </cell>
          <cell r="M3948">
            <v>5</v>
          </cell>
        </row>
        <row r="3949">
          <cell r="A3949">
            <v>51313</v>
          </cell>
          <cell r="B3949" t="str">
            <v>WEEKDAY</v>
          </cell>
          <cell r="C3949">
            <v>2507</v>
          </cell>
          <cell r="D3949">
            <v>701380</v>
          </cell>
          <cell r="E3949" t="str">
            <v>DECOTO RD &amp; CABRILLO DR</v>
          </cell>
          <cell r="F3949">
            <v>2</v>
          </cell>
          <cell r="G3949">
            <v>10</v>
          </cell>
          <cell r="H3949">
            <v>11</v>
          </cell>
          <cell r="I3949">
            <v>37.566522999999997</v>
          </cell>
          <cell r="J3949">
            <v>-122.036033</v>
          </cell>
          <cell r="K3949" t="str">
            <v>FREMONT</v>
          </cell>
          <cell r="L3949" t="str">
            <v>ALAMEDA</v>
          </cell>
          <cell r="M3949">
            <v>5</v>
          </cell>
        </row>
        <row r="3950">
          <cell r="A3950">
            <v>50501</v>
          </cell>
          <cell r="B3950" t="str">
            <v>WEEKDAY</v>
          </cell>
          <cell r="C3950">
            <v>751</v>
          </cell>
          <cell r="D3950">
            <v>701390</v>
          </cell>
          <cell r="E3950" t="str">
            <v>DECOTO RD &amp; FREMONT BLVD</v>
          </cell>
          <cell r="F3950">
            <v>25</v>
          </cell>
          <cell r="G3950">
            <v>35</v>
          </cell>
          <cell r="H3950">
            <v>60</v>
          </cell>
          <cell r="I3950">
            <v>37.571638999999998</v>
          </cell>
          <cell r="J3950">
            <v>-122.031526</v>
          </cell>
          <cell r="K3950" t="str">
            <v>FREMONT</v>
          </cell>
          <cell r="L3950" t="str">
            <v>ALAMEDA</v>
          </cell>
          <cell r="M3950">
            <v>5</v>
          </cell>
        </row>
        <row r="3951">
          <cell r="A3951">
            <v>51561</v>
          </cell>
          <cell r="B3951" t="str">
            <v>WEEKDAY</v>
          </cell>
          <cell r="C3951">
            <v>1662</v>
          </cell>
          <cell r="D3951">
            <v>701400</v>
          </cell>
          <cell r="E3951" t="str">
            <v>DECOTO RD &amp; MOUNT PALOMAR CT</v>
          </cell>
          <cell r="F3951">
            <v>13</v>
          </cell>
          <cell r="G3951">
            <v>11</v>
          </cell>
          <cell r="H3951">
            <v>23</v>
          </cell>
          <cell r="I3951">
            <v>37.572738000000001</v>
          </cell>
          <cell r="J3951">
            <v>-122.03088099999999</v>
          </cell>
          <cell r="K3951" t="str">
            <v>FREMONT</v>
          </cell>
          <cell r="L3951" t="str">
            <v>ALAMEDA</v>
          </cell>
          <cell r="M3951">
            <v>5</v>
          </cell>
        </row>
        <row r="3952">
          <cell r="A3952">
            <v>54232</v>
          </cell>
          <cell r="B3952" t="str">
            <v>WEEKDAY</v>
          </cell>
          <cell r="C3952">
            <v>3776</v>
          </cell>
          <cell r="D3952">
            <v>701410</v>
          </cell>
          <cell r="E3952" t="str">
            <v>DECOTO RD &amp; OZARK RIVER WAY</v>
          </cell>
          <cell r="F3952">
            <v>1</v>
          </cell>
          <cell r="G3952">
            <v>3</v>
          </cell>
          <cell r="H3952">
            <v>3</v>
          </cell>
          <cell r="I3952">
            <v>37.568866999999997</v>
          </cell>
          <cell r="J3952">
            <v>-122.034038</v>
          </cell>
          <cell r="K3952" t="str">
            <v>FREMONT</v>
          </cell>
          <cell r="L3952" t="str">
            <v>ALAMEDA</v>
          </cell>
          <cell r="M3952">
            <v>5</v>
          </cell>
        </row>
        <row r="3953">
          <cell r="A3953">
            <v>55056</v>
          </cell>
          <cell r="B3953" t="str">
            <v>WEEKDAY</v>
          </cell>
          <cell r="C3953">
            <v>2717</v>
          </cell>
          <cell r="D3953">
            <v>701420</v>
          </cell>
          <cell r="E3953" t="str">
            <v>DECOTO RD &amp; OZARK RIVER WAY</v>
          </cell>
          <cell r="F3953">
            <v>7</v>
          </cell>
          <cell r="G3953">
            <v>2</v>
          </cell>
          <cell r="H3953">
            <v>10</v>
          </cell>
          <cell r="I3953">
            <v>37.568317999999998</v>
          </cell>
          <cell r="J3953">
            <v>-122.034885</v>
          </cell>
          <cell r="K3953" t="str">
            <v>FREMONT</v>
          </cell>
          <cell r="L3953" t="str">
            <v>ALAMEDA</v>
          </cell>
          <cell r="M3953">
            <v>5</v>
          </cell>
        </row>
        <row r="3954">
          <cell r="A3954">
            <v>57388</v>
          </cell>
          <cell r="B3954" t="str">
            <v>WEEKDAY</v>
          </cell>
          <cell r="C3954">
            <v>4399</v>
          </cell>
          <cell r="D3954">
            <v>701430</v>
          </cell>
          <cell r="E3954" t="str">
            <v>DRISCOLL RD &amp; AMAPOLA DR</v>
          </cell>
          <cell r="F3954">
            <v>1</v>
          </cell>
          <cell r="G3954">
            <v>1</v>
          </cell>
          <cell r="H3954">
            <v>1</v>
          </cell>
          <cell r="I3954">
            <v>37.546593999999999</v>
          </cell>
          <cell r="J3954">
            <v>-121.943259</v>
          </cell>
          <cell r="K3954" t="str">
            <v>FREMONT</v>
          </cell>
          <cell r="L3954" t="str">
            <v>ALAMEDA</v>
          </cell>
          <cell r="M3954">
            <v>5</v>
          </cell>
        </row>
        <row r="3955">
          <cell r="A3955">
            <v>51730</v>
          </cell>
          <cell r="B3955" t="str">
            <v>WEEKDAY</v>
          </cell>
          <cell r="C3955">
            <v>3700</v>
          </cell>
          <cell r="D3955">
            <v>701480</v>
          </cell>
          <cell r="E3955" t="str">
            <v>DRISCOLL RD &amp; DURILLO DR</v>
          </cell>
          <cell r="F3955">
            <v>2</v>
          </cell>
          <cell r="G3955">
            <v>2</v>
          </cell>
          <cell r="H3955">
            <v>4</v>
          </cell>
          <cell r="I3955">
            <v>37.543545000000002</v>
          </cell>
          <cell r="J3955">
            <v>-121.946153</v>
          </cell>
          <cell r="K3955" t="str">
            <v>FREMONT</v>
          </cell>
          <cell r="L3955" t="str">
            <v>ALAMEDA</v>
          </cell>
          <cell r="M3955">
            <v>5</v>
          </cell>
        </row>
        <row r="3956">
          <cell r="A3956">
            <v>53225</v>
          </cell>
          <cell r="B3956" t="str">
            <v>WEEKDAY</v>
          </cell>
          <cell r="C3956">
            <v>4332</v>
          </cell>
          <cell r="D3956">
            <v>701485</v>
          </cell>
          <cell r="E3956" t="str">
            <v>DRISCOLL RD &amp; HOPKINS JR HIG</v>
          </cell>
          <cell r="F3956">
            <v>1</v>
          </cell>
          <cell r="G3956">
            <v>0</v>
          </cell>
          <cell r="H3956">
            <v>1</v>
          </cell>
          <cell r="I3956">
            <v>37.548907</v>
          </cell>
          <cell r="J3956">
            <v>-121.938704</v>
          </cell>
          <cell r="K3956" t="str">
            <v>FREMONT</v>
          </cell>
          <cell r="L3956" t="str">
            <v>ALAMEDA</v>
          </cell>
          <cell r="M3956">
            <v>5</v>
          </cell>
        </row>
        <row r="3957">
          <cell r="A3957">
            <v>51970</v>
          </cell>
          <cell r="B3957" t="str">
            <v>WEEKDAY</v>
          </cell>
          <cell r="C3957">
            <v>4573</v>
          </cell>
          <cell r="D3957">
            <v>701600</v>
          </cell>
          <cell r="E3957" t="str">
            <v>DURHAM RD &amp; PASEO PADRE PKWY</v>
          </cell>
          <cell r="F3957">
            <v>0</v>
          </cell>
          <cell r="G3957">
            <v>1</v>
          </cell>
          <cell r="H3957">
            <v>1</v>
          </cell>
          <cell r="I3957">
            <v>37.514268999999999</v>
          </cell>
          <cell r="J3957">
            <v>-121.931524</v>
          </cell>
          <cell r="K3957" t="str">
            <v>FREMONT</v>
          </cell>
          <cell r="L3957" t="str">
            <v>ALAMEDA</v>
          </cell>
          <cell r="M3957">
            <v>5</v>
          </cell>
        </row>
        <row r="3958">
          <cell r="A3958">
            <v>55597</v>
          </cell>
          <cell r="B3958" t="str">
            <v>WEEKDAY</v>
          </cell>
          <cell r="C3958">
            <v>802</v>
          </cell>
          <cell r="D3958">
            <v>701820</v>
          </cell>
          <cell r="E3958" t="str">
            <v>FREMONT BART</v>
          </cell>
          <cell r="F3958">
            <v>22</v>
          </cell>
          <cell r="G3958">
            <v>33</v>
          </cell>
          <cell r="H3958">
            <v>55</v>
          </cell>
          <cell r="I3958">
            <v>37.557814999999998</v>
          </cell>
          <cell r="J3958">
            <v>-121.975272</v>
          </cell>
          <cell r="K3958" t="str">
            <v>FREMONT</v>
          </cell>
          <cell r="L3958" t="str">
            <v>ALAMEDA</v>
          </cell>
          <cell r="M3958">
            <v>5</v>
          </cell>
        </row>
        <row r="3959">
          <cell r="A3959">
            <v>51512</v>
          </cell>
          <cell r="B3959" t="str">
            <v>WEEKDAY</v>
          </cell>
          <cell r="C3959">
            <v>273</v>
          </cell>
          <cell r="D3959">
            <v>701830</v>
          </cell>
          <cell r="E3959" t="str">
            <v>FREMONT BART</v>
          </cell>
          <cell r="F3959">
            <v>0</v>
          </cell>
          <cell r="G3959">
            <v>164</v>
          </cell>
          <cell r="H3959">
            <v>164</v>
          </cell>
          <cell r="I3959">
            <v>37.557451999999998</v>
          </cell>
          <cell r="J3959">
            <v>-121.97597</v>
          </cell>
          <cell r="K3959" t="str">
            <v>FREMONT</v>
          </cell>
          <cell r="L3959" t="str">
            <v>ALAMEDA</v>
          </cell>
          <cell r="M3959">
            <v>5</v>
          </cell>
        </row>
        <row r="3960">
          <cell r="A3960">
            <v>53000</v>
          </cell>
          <cell r="B3960" t="str">
            <v>WEEKDAY</v>
          </cell>
          <cell r="C3960">
            <v>200</v>
          </cell>
          <cell r="D3960">
            <v>701840</v>
          </cell>
          <cell r="E3960" t="str">
            <v>FREMONT BART</v>
          </cell>
          <cell r="F3960">
            <v>185</v>
          </cell>
          <cell r="G3960">
            <v>42</v>
          </cell>
          <cell r="H3960">
            <v>227</v>
          </cell>
          <cell r="I3960">
            <v>37.557386999999999</v>
          </cell>
          <cell r="J3960">
            <v>-121.97601</v>
          </cell>
          <cell r="K3960" t="str">
            <v>FREMONT</v>
          </cell>
          <cell r="L3960" t="str">
            <v>ALAMEDA</v>
          </cell>
          <cell r="M3960">
            <v>5</v>
          </cell>
        </row>
        <row r="3961">
          <cell r="A3961">
            <v>55477</v>
          </cell>
          <cell r="B3961" t="str">
            <v>WEEKDAY</v>
          </cell>
          <cell r="C3961">
            <v>331</v>
          </cell>
          <cell r="D3961">
            <v>701850</v>
          </cell>
          <cell r="E3961" t="str">
            <v>FREMONT BART</v>
          </cell>
          <cell r="F3961">
            <v>53</v>
          </cell>
          <cell r="G3961">
            <v>86</v>
          </cell>
          <cell r="H3961">
            <v>138</v>
          </cell>
          <cell r="I3961">
            <v>37.557327000000001</v>
          </cell>
          <cell r="J3961">
            <v>-121.97537699999999</v>
          </cell>
          <cell r="K3961" t="str">
            <v>FREMONT</v>
          </cell>
          <cell r="L3961" t="str">
            <v>ALAMEDA</v>
          </cell>
          <cell r="M3961">
            <v>5</v>
          </cell>
        </row>
        <row r="3962">
          <cell r="A3962">
            <v>57093</v>
          </cell>
          <cell r="B3962" t="str">
            <v>WEEKDAY</v>
          </cell>
          <cell r="C3962">
            <v>1248</v>
          </cell>
          <cell r="D3962">
            <v>701860</v>
          </cell>
          <cell r="E3962" t="str">
            <v>FREMONT BART</v>
          </cell>
          <cell r="F3962">
            <v>11</v>
          </cell>
          <cell r="G3962">
            <v>24</v>
          </cell>
          <cell r="H3962">
            <v>34</v>
          </cell>
          <cell r="I3962">
            <v>37.557254999999998</v>
          </cell>
          <cell r="J3962">
            <v>-121.975853</v>
          </cell>
          <cell r="K3962" t="str">
            <v>FREMONT</v>
          </cell>
          <cell r="L3962" t="str">
            <v>ALAMEDA</v>
          </cell>
          <cell r="M3962">
            <v>5</v>
          </cell>
        </row>
        <row r="3963">
          <cell r="A3963">
            <v>51008</v>
          </cell>
          <cell r="B3963" t="str">
            <v>WEEKDAY</v>
          </cell>
          <cell r="C3963">
            <v>356</v>
          </cell>
          <cell r="D3963">
            <v>701870</v>
          </cell>
          <cell r="E3963" t="str">
            <v>FREMONT BART</v>
          </cell>
          <cell r="F3963">
            <v>0</v>
          </cell>
          <cell r="G3963">
            <v>129</v>
          </cell>
          <cell r="H3963">
            <v>129</v>
          </cell>
          <cell r="I3963">
            <v>37.557403000000001</v>
          </cell>
          <cell r="J3963">
            <v>-121.975735</v>
          </cell>
          <cell r="K3963" t="str">
            <v>FREMONT</v>
          </cell>
          <cell r="L3963" t="str">
            <v>ALAMEDA</v>
          </cell>
          <cell r="M3963">
            <v>5</v>
          </cell>
        </row>
        <row r="3964">
          <cell r="A3964">
            <v>52229</v>
          </cell>
          <cell r="B3964" t="str">
            <v>WEEKDAY</v>
          </cell>
          <cell r="C3964">
            <v>549</v>
          </cell>
          <cell r="D3964">
            <v>701880</v>
          </cell>
          <cell r="E3964" t="str">
            <v>FREMONT BART</v>
          </cell>
          <cell r="F3964">
            <v>86</v>
          </cell>
          <cell r="G3964">
            <v>1</v>
          </cell>
          <cell r="H3964">
            <v>86</v>
          </cell>
          <cell r="I3964">
            <v>37.557208000000003</v>
          </cell>
          <cell r="J3964">
            <v>-121.975787</v>
          </cell>
          <cell r="K3964" t="str">
            <v>FREMONT</v>
          </cell>
          <cell r="L3964" t="str">
            <v>ALAMEDA</v>
          </cell>
          <cell r="M3964">
            <v>5</v>
          </cell>
        </row>
        <row r="3965">
          <cell r="A3965">
            <v>55645</v>
          </cell>
          <cell r="B3965" t="str">
            <v>WEEKDAY</v>
          </cell>
          <cell r="C3965">
            <v>740</v>
          </cell>
          <cell r="D3965">
            <v>701900</v>
          </cell>
          <cell r="E3965" t="str">
            <v>FREMONT BART</v>
          </cell>
          <cell r="F3965">
            <v>20</v>
          </cell>
          <cell r="G3965">
            <v>40</v>
          </cell>
          <cell r="H3965">
            <v>61</v>
          </cell>
          <cell r="I3965">
            <v>37.557203999999999</v>
          </cell>
          <cell r="J3965">
            <v>-121.97555800000001</v>
          </cell>
          <cell r="K3965" t="str">
            <v>FREMONT</v>
          </cell>
          <cell r="L3965" t="str">
            <v>ALAMEDA</v>
          </cell>
          <cell r="M3965">
            <v>5</v>
          </cell>
        </row>
        <row r="3966">
          <cell r="A3966">
            <v>54004</v>
          </cell>
          <cell r="B3966" t="str">
            <v>WEEKDAY</v>
          </cell>
          <cell r="C3966">
            <v>912</v>
          </cell>
          <cell r="D3966">
            <v>701910</v>
          </cell>
          <cell r="E3966" t="str">
            <v>FREMONT BART</v>
          </cell>
          <cell r="F3966">
            <v>24</v>
          </cell>
          <cell r="G3966">
            <v>24</v>
          </cell>
          <cell r="H3966">
            <v>48</v>
          </cell>
          <cell r="I3966">
            <v>37.557121000000002</v>
          </cell>
          <cell r="J3966">
            <v>-121.97538</v>
          </cell>
          <cell r="K3966" t="str">
            <v>FREMONT</v>
          </cell>
          <cell r="L3966" t="str">
            <v>ALAMEDA</v>
          </cell>
          <cell r="M3966">
            <v>5</v>
          </cell>
        </row>
        <row r="3967">
          <cell r="A3967">
            <v>51221</v>
          </cell>
          <cell r="B3967" t="str">
            <v>WEEKDAY</v>
          </cell>
          <cell r="C3967">
            <v>2025</v>
          </cell>
          <cell r="D3967">
            <v>701930</v>
          </cell>
          <cell r="E3967" t="str">
            <v>FREMONT BART</v>
          </cell>
          <cell r="F3967">
            <v>9</v>
          </cell>
          <cell r="G3967">
            <v>9</v>
          </cell>
          <cell r="H3967">
            <v>17</v>
          </cell>
          <cell r="I3967">
            <v>37.557319</v>
          </cell>
          <cell r="J3967">
            <v>-121.975511</v>
          </cell>
          <cell r="K3967" t="str">
            <v>FREMONT</v>
          </cell>
          <cell r="L3967" t="str">
            <v>ALAMEDA</v>
          </cell>
          <cell r="M3967">
            <v>5</v>
          </cell>
        </row>
        <row r="3968">
          <cell r="A3968">
            <v>55899</v>
          </cell>
          <cell r="B3968" t="str">
            <v>WEEKDAY</v>
          </cell>
          <cell r="C3968">
            <v>842</v>
          </cell>
          <cell r="D3968">
            <v>701980</v>
          </cell>
          <cell r="E3968" t="str">
            <v>FREMONT BLVD &amp; #38932</v>
          </cell>
          <cell r="F3968">
            <v>40</v>
          </cell>
          <cell r="G3968">
            <v>13</v>
          </cell>
          <cell r="H3968">
            <v>52</v>
          </cell>
          <cell r="I3968">
            <v>37.549480000000003</v>
          </cell>
          <cell r="J3968">
            <v>-121.98972999999999</v>
          </cell>
          <cell r="K3968" t="str">
            <v>FREMONT</v>
          </cell>
          <cell r="L3968" t="str">
            <v>ALAMEDA</v>
          </cell>
          <cell r="M3968">
            <v>5</v>
          </cell>
        </row>
        <row r="3969">
          <cell r="A3969">
            <v>51669</v>
          </cell>
          <cell r="B3969" t="str">
            <v>WEEKDAY</v>
          </cell>
          <cell r="C3969">
            <v>4081</v>
          </cell>
          <cell r="D3969">
            <v>702040</v>
          </cell>
          <cell r="E3969" t="str">
            <v>FREMONT BLVD &amp; ADAMS AV</v>
          </cell>
          <cell r="F3969">
            <v>1</v>
          </cell>
          <cell r="G3969">
            <v>2</v>
          </cell>
          <cell r="H3969">
            <v>2</v>
          </cell>
          <cell r="I3969">
            <v>37.529770999999997</v>
          </cell>
          <cell r="J3969">
            <v>-121.95872199999999</v>
          </cell>
          <cell r="K3969" t="str">
            <v>FREMONT</v>
          </cell>
          <cell r="L3969" t="str">
            <v>ALAMEDA</v>
          </cell>
          <cell r="M3969">
            <v>5</v>
          </cell>
        </row>
        <row r="3970">
          <cell r="A3970">
            <v>53744</v>
          </cell>
          <cell r="B3970" t="str">
            <v>WEEKDAY</v>
          </cell>
          <cell r="C3970">
            <v>4676</v>
          </cell>
          <cell r="D3970">
            <v>702050</v>
          </cell>
          <cell r="E3970" t="str">
            <v>FREMONT BLVD &amp; ADAMS AV</v>
          </cell>
          <cell r="F3970">
            <v>0</v>
          </cell>
          <cell r="G3970">
            <v>0</v>
          </cell>
          <cell r="H3970">
            <v>0</v>
          </cell>
          <cell r="I3970">
            <v>37.529929000000003</v>
          </cell>
          <cell r="J3970">
            <v>-121.95855899999999</v>
          </cell>
          <cell r="K3970" t="str">
            <v>FREMONT</v>
          </cell>
          <cell r="L3970" t="str">
            <v>ALAMEDA</v>
          </cell>
          <cell r="M3970">
            <v>5</v>
          </cell>
        </row>
        <row r="3971">
          <cell r="A3971">
            <v>55229</v>
          </cell>
          <cell r="B3971" t="str">
            <v>WEEKDAY</v>
          </cell>
          <cell r="C3971">
            <v>698</v>
          </cell>
          <cell r="D3971">
            <v>702060</v>
          </cell>
          <cell r="E3971" t="str">
            <v>FREMONT BLVD &amp; ALDER AV</v>
          </cell>
          <cell r="F3971">
            <v>51</v>
          </cell>
          <cell r="G3971">
            <v>14</v>
          </cell>
          <cell r="H3971">
            <v>65</v>
          </cell>
          <cell r="I3971">
            <v>37.563378</v>
          </cell>
          <cell r="J3971">
            <v>-122.016915</v>
          </cell>
          <cell r="K3971" t="str">
            <v>FREMONT</v>
          </cell>
          <cell r="L3971" t="str">
            <v>ALAMEDA</v>
          </cell>
          <cell r="M3971">
            <v>5</v>
          </cell>
        </row>
        <row r="3972">
          <cell r="A3972">
            <v>53115</v>
          </cell>
          <cell r="B3972" t="str">
            <v>WEEKDAY</v>
          </cell>
          <cell r="C3972">
            <v>966</v>
          </cell>
          <cell r="D3972">
            <v>702070</v>
          </cell>
          <cell r="E3972" t="str">
            <v>FREMONT BLVD &amp; ALDER AV</v>
          </cell>
          <cell r="F3972">
            <v>14</v>
          </cell>
          <cell r="G3972">
            <v>30</v>
          </cell>
          <cell r="H3972">
            <v>45</v>
          </cell>
          <cell r="I3972">
            <v>37.562306999999997</v>
          </cell>
          <cell r="J3972">
            <v>-122.01532899999999</v>
          </cell>
          <cell r="K3972" t="str">
            <v>FREMONT</v>
          </cell>
          <cell r="L3972" t="str">
            <v>ALAMEDA</v>
          </cell>
          <cell r="M3972">
            <v>5</v>
          </cell>
        </row>
        <row r="3973">
          <cell r="A3973">
            <v>54114</v>
          </cell>
          <cell r="B3973" t="str">
            <v>WEEKDAY</v>
          </cell>
          <cell r="C3973">
            <v>755</v>
          </cell>
          <cell r="D3973">
            <v>702100</v>
          </cell>
          <cell r="E3973" t="str">
            <v>FREMONT BLVD &amp; BEACON AV</v>
          </cell>
          <cell r="F3973">
            <v>23</v>
          </cell>
          <cell r="G3973">
            <v>37</v>
          </cell>
          <cell r="H3973">
            <v>60</v>
          </cell>
          <cell r="I3973">
            <v>37.546585</v>
          </cell>
          <cell r="J3973">
            <v>-121.984754</v>
          </cell>
          <cell r="K3973" t="str">
            <v>FREMONT</v>
          </cell>
          <cell r="L3973" t="str">
            <v>ALAMEDA</v>
          </cell>
          <cell r="M3973">
            <v>5</v>
          </cell>
        </row>
        <row r="3974">
          <cell r="A3974">
            <v>56551</v>
          </cell>
          <cell r="B3974" t="str">
            <v>WEEKDAY</v>
          </cell>
          <cell r="C3974">
            <v>814</v>
          </cell>
          <cell r="D3974">
            <v>702110</v>
          </cell>
          <cell r="E3974" t="str">
            <v>FREMONT BLVD &amp; BEACON AV</v>
          </cell>
          <cell r="F3974">
            <v>38</v>
          </cell>
          <cell r="G3974">
            <v>16</v>
          </cell>
          <cell r="H3974">
            <v>54</v>
          </cell>
          <cell r="I3974">
            <v>37.546942999999999</v>
          </cell>
          <cell r="J3974">
            <v>-121.98482799999999</v>
          </cell>
          <cell r="K3974" t="str">
            <v>FREMONT</v>
          </cell>
          <cell r="L3974" t="str">
            <v>ALAMEDA</v>
          </cell>
          <cell r="M3974">
            <v>5</v>
          </cell>
        </row>
        <row r="3975">
          <cell r="A3975">
            <v>56616</v>
          </cell>
          <cell r="B3975" t="str">
            <v>WEEKDAY</v>
          </cell>
          <cell r="C3975">
            <v>2056</v>
          </cell>
          <cell r="D3975">
            <v>702120</v>
          </cell>
          <cell r="E3975" t="str">
            <v>FREMONT BLVD &amp; BIDWELL DR</v>
          </cell>
          <cell r="F3975">
            <v>7</v>
          </cell>
          <cell r="G3975">
            <v>10</v>
          </cell>
          <cell r="H3975">
            <v>17</v>
          </cell>
          <cell r="I3975">
            <v>37.542299</v>
          </cell>
          <cell r="J3975">
            <v>-121.976393</v>
          </cell>
          <cell r="K3975" t="str">
            <v>FREMONT</v>
          </cell>
          <cell r="L3975" t="str">
            <v>ALAMEDA</v>
          </cell>
          <cell r="M3975">
            <v>5</v>
          </cell>
        </row>
        <row r="3976">
          <cell r="A3976">
            <v>52352</v>
          </cell>
          <cell r="B3976" t="str">
            <v>WEEKDAY</v>
          </cell>
          <cell r="C3976">
            <v>2810</v>
          </cell>
          <cell r="D3976">
            <v>702140</v>
          </cell>
          <cell r="E3976" t="str">
            <v>FREMONT BLVD &amp; BLACOW RD</v>
          </cell>
          <cell r="F3976">
            <v>7</v>
          </cell>
          <cell r="G3976">
            <v>2</v>
          </cell>
          <cell r="H3976">
            <v>9</v>
          </cell>
          <cell r="I3976">
            <v>37.524608000000001</v>
          </cell>
          <cell r="J3976">
            <v>-121.957526</v>
          </cell>
          <cell r="K3976" t="str">
            <v>FREMONT</v>
          </cell>
          <cell r="L3976" t="str">
            <v>ALAMEDA</v>
          </cell>
          <cell r="M3976">
            <v>5</v>
          </cell>
        </row>
        <row r="3977">
          <cell r="A3977">
            <v>55145</v>
          </cell>
          <cell r="B3977" t="str">
            <v>WEEKDAY</v>
          </cell>
          <cell r="C3977">
            <v>959</v>
          </cell>
          <cell r="D3977">
            <v>702150</v>
          </cell>
          <cell r="E3977" t="str">
            <v>FREMONT BLVD &amp; BONDE WAY</v>
          </cell>
          <cell r="F3977">
            <v>15</v>
          </cell>
          <cell r="G3977">
            <v>30</v>
          </cell>
          <cell r="H3977">
            <v>45</v>
          </cell>
          <cell r="I3977">
            <v>37.558863000000002</v>
          </cell>
          <cell r="J3977">
            <v>-122.008653</v>
          </cell>
          <cell r="K3977" t="str">
            <v>FREMONT</v>
          </cell>
          <cell r="L3977" t="str">
            <v>ALAMEDA</v>
          </cell>
          <cell r="M3977">
            <v>5</v>
          </cell>
        </row>
        <row r="3978">
          <cell r="A3978">
            <v>56003</v>
          </cell>
          <cell r="B3978" t="str">
            <v>WEEKDAY</v>
          </cell>
          <cell r="C3978">
            <v>3592</v>
          </cell>
          <cell r="D3978">
            <v>702160</v>
          </cell>
          <cell r="E3978" t="str">
            <v>FREMONT BLVD &amp; CAROL AV</v>
          </cell>
          <cell r="F3978">
            <v>1</v>
          </cell>
          <cell r="G3978">
            <v>3</v>
          </cell>
          <cell r="H3978">
            <v>4</v>
          </cell>
          <cell r="I3978">
            <v>37.527571999999999</v>
          </cell>
          <cell r="J3978">
            <v>-121.958367</v>
          </cell>
          <cell r="K3978" t="str">
            <v>FREMONT</v>
          </cell>
          <cell r="L3978" t="str">
            <v>ALAMEDA</v>
          </cell>
          <cell r="M3978">
            <v>5</v>
          </cell>
        </row>
        <row r="3979">
          <cell r="A3979">
            <v>52959</v>
          </cell>
          <cell r="B3979" t="str">
            <v>WEEKDAY</v>
          </cell>
          <cell r="C3979">
            <v>1522</v>
          </cell>
          <cell r="D3979">
            <v>702170</v>
          </cell>
          <cell r="E3979" t="str">
            <v>FREMONT BLVD &amp; CENTERVILLE J</v>
          </cell>
          <cell r="F3979">
            <v>4</v>
          </cell>
          <cell r="G3979">
            <v>22</v>
          </cell>
          <cell r="H3979">
            <v>27</v>
          </cell>
          <cell r="I3979">
            <v>37.555722000000003</v>
          </cell>
          <cell r="J3979">
            <v>-122.001919</v>
          </cell>
          <cell r="K3979" t="str">
            <v>FREMONT</v>
          </cell>
          <cell r="L3979" t="str">
            <v>ALAMEDA</v>
          </cell>
          <cell r="M3979">
            <v>5</v>
          </cell>
        </row>
        <row r="3980">
          <cell r="A3980">
            <v>55011</v>
          </cell>
          <cell r="B3980" t="str">
            <v>WEEKDAY</v>
          </cell>
          <cell r="C3980">
            <v>782</v>
          </cell>
          <cell r="D3980">
            <v>702180</v>
          </cell>
          <cell r="E3980" t="str">
            <v>FREMONT BLVD &amp; CENTRAL AV</v>
          </cell>
          <cell r="F3980">
            <v>35</v>
          </cell>
          <cell r="G3980">
            <v>21</v>
          </cell>
          <cell r="H3980">
            <v>57</v>
          </cell>
          <cell r="I3980">
            <v>37.556128000000001</v>
          </cell>
          <cell r="J3980">
            <v>-122.003203</v>
          </cell>
          <cell r="K3980" t="str">
            <v>FREMONT</v>
          </cell>
          <cell r="L3980" t="str">
            <v>ALAMEDA</v>
          </cell>
          <cell r="M3980">
            <v>5</v>
          </cell>
        </row>
        <row r="3981">
          <cell r="A3981">
            <v>55881</v>
          </cell>
          <cell r="B3981" t="str">
            <v>WEEKDAY</v>
          </cell>
          <cell r="C3981">
            <v>937</v>
          </cell>
          <cell r="D3981">
            <v>702190</v>
          </cell>
          <cell r="E3981" t="str">
            <v>FREMONT BLVD &amp; CHAPEL WAY</v>
          </cell>
          <cell r="F3981">
            <v>36</v>
          </cell>
          <cell r="G3981">
            <v>10</v>
          </cell>
          <cell r="H3981">
            <v>47</v>
          </cell>
          <cell r="I3981">
            <v>37.534700000000001</v>
          </cell>
          <cell r="J3981">
            <v>-121.962125</v>
          </cell>
          <cell r="K3981" t="str">
            <v>FREMONT</v>
          </cell>
          <cell r="L3981" t="str">
            <v>ALAMEDA</v>
          </cell>
          <cell r="M3981">
            <v>5</v>
          </cell>
        </row>
        <row r="3982">
          <cell r="A3982">
            <v>55952</v>
          </cell>
          <cell r="B3982" t="str">
            <v>WEEKDAY</v>
          </cell>
          <cell r="C3982">
            <v>1279</v>
          </cell>
          <cell r="D3982">
            <v>702220</v>
          </cell>
          <cell r="E3982" t="str">
            <v>FREMONT BLVD &amp; COUNTRY DR</v>
          </cell>
          <cell r="F3982">
            <v>11</v>
          </cell>
          <cell r="G3982">
            <v>22</v>
          </cell>
          <cell r="H3982">
            <v>33</v>
          </cell>
          <cell r="I3982">
            <v>37.551028000000002</v>
          </cell>
          <cell r="J3982">
            <v>-121.992774</v>
          </cell>
          <cell r="K3982" t="str">
            <v>FREMONT</v>
          </cell>
          <cell r="L3982" t="str">
            <v>ALAMEDA</v>
          </cell>
          <cell r="M3982">
            <v>5</v>
          </cell>
        </row>
        <row r="3983">
          <cell r="A3983">
            <v>52730</v>
          </cell>
          <cell r="B3983" t="str">
            <v>WEEKDAY</v>
          </cell>
          <cell r="C3983">
            <v>4095</v>
          </cell>
          <cell r="D3983">
            <v>702230</v>
          </cell>
          <cell r="E3983" t="str">
            <v>FREMONT BLVD &amp; CRESTWOOD ST</v>
          </cell>
          <cell r="F3983">
            <v>1</v>
          </cell>
          <cell r="G3983">
            <v>1</v>
          </cell>
          <cell r="H3983">
            <v>2</v>
          </cell>
          <cell r="I3983">
            <v>37.516916999999999</v>
          </cell>
          <cell r="J3983">
            <v>-121.954212</v>
          </cell>
          <cell r="K3983" t="str">
            <v>FREMONT</v>
          </cell>
          <cell r="L3983" t="str">
            <v>ALAMEDA</v>
          </cell>
          <cell r="M3983">
            <v>5</v>
          </cell>
        </row>
        <row r="3984">
          <cell r="A3984">
            <v>57144</v>
          </cell>
          <cell r="B3984" t="str">
            <v>WEEKDAY</v>
          </cell>
          <cell r="C3984">
            <v>4284</v>
          </cell>
          <cell r="D3984">
            <v>702240</v>
          </cell>
          <cell r="E3984" t="str">
            <v>FREMONT BLVD &amp; CRESTWOOD ST</v>
          </cell>
          <cell r="F3984">
            <v>1</v>
          </cell>
          <cell r="G3984">
            <v>1</v>
          </cell>
          <cell r="H3984">
            <v>2</v>
          </cell>
          <cell r="I3984">
            <v>37.517010999999997</v>
          </cell>
          <cell r="J3984">
            <v>-121.953844</v>
          </cell>
          <cell r="K3984" t="str">
            <v>FREMONT</v>
          </cell>
          <cell r="L3984" t="str">
            <v>ALAMEDA</v>
          </cell>
          <cell r="M3984">
            <v>5</v>
          </cell>
        </row>
        <row r="3985">
          <cell r="A3985">
            <v>57162</v>
          </cell>
          <cell r="B3985" t="str">
            <v>WEEKDAY</v>
          </cell>
          <cell r="C3985">
            <v>5005</v>
          </cell>
          <cell r="D3985">
            <v>702250</v>
          </cell>
          <cell r="E3985" t="str">
            <v>FREMONT BLVD &amp; CUSHING PKWY</v>
          </cell>
          <cell r="F3985">
            <v>0</v>
          </cell>
          <cell r="G3985">
            <v>0</v>
          </cell>
          <cell r="H3985">
            <v>0</v>
          </cell>
          <cell r="I3985">
            <v>37.487006999999998</v>
          </cell>
          <cell r="J3985">
            <v>-121.942089</v>
          </cell>
          <cell r="K3985" t="str">
            <v>FREMONT</v>
          </cell>
          <cell r="L3985" t="str">
            <v>ALAMEDA</v>
          </cell>
          <cell r="M3985">
            <v>5</v>
          </cell>
        </row>
        <row r="3986">
          <cell r="A3986">
            <v>52272</v>
          </cell>
          <cell r="B3986" t="str">
            <v>WEEKDAY</v>
          </cell>
          <cell r="C3986">
            <v>1325</v>
          </cell>
          <cell r="D3986">
            <v>702260</v>
          </cell>
          <cell r="E3986" t="str">
            <v>FREMONT BLVD &amp; DARWIN DR</v>
          </cell>
          <cell r="F3986">
            <v>10</v>
          </cell>
          <cell r="G3986">
            <v>21</v>
          </cell>
          <cell r="H3986">
            <v>32</v>
          </cell>
          <cell r="I3986">
            <v>37.574407000000001</v>
          </cell>
          <cell r="J3986">
            <v>-122.039311</v>
          </cell>
          <cell r="K3986" t="str">
            <v>FREMONT</v>
          </cell>
          <cell r="L3986" t="str">
            <v>ALAMEDA</v>
          </cell>
          <cell r="M3986">
            <v>5</v>
          </cell>
        </row>
        <row r="3987">
          <cell r="A3987">
            <v>55245</v>
          </cell>
          <cell r="B3987" t="str">
            <v>WEEKDAY</v>
          </cell>
          <cell r="C3987">
            <v>1357</v>
          </cell>
          <cell r="D3987">
            <v>702270</v>
          </cell>
          <cell r="E3987" t="str">
            <v>FREMONT BLVD &amp; DECOTO RD</v>
          </cell>
          <cell r="F3987">
            <v>18</v>
          </cell>
          <cell r="G3987">
            <v>13</v>
          </cell>
          <cell r="H3987">
            <v>31</v>
          </cell>
          <cell r="I3987">
            <v>37.570194000000001</v>
          </cell>
          <cell r="J3987">
            <v>-122.03147199999999</v>
          </cell>
          <cell r="K3987" t="str">
            <v>FREMONT</v>
          </cell>
          <cell r="L3987" t="str">
            <v>ALAMEDA</v>
          </cell>
          <cell r="M3987">
            <v>5</v>
          </cell>
        </row>
        <row r="3988">
          <cell r="A3988">
            <v>52660</v>
          </cell>
          <cell r="B3988" t="str">
            <v>WEEKDAY</v>
          </cell>
          <cell r="C3988">
            <v>2199</v>
          </cell>
          <cell r="D3988">
            <v>702280</v>
          </cell>
          <cell r="E3988" t="str">
            <v>FREMONT BLVD &amp; DECOTO RD</v>
          </cell>
          <cell r="F3988">
            <v>6</v>
          </cell>
          <cell r="G3988">
            <v>8</v>
          </cell>
          <cell r="H3988">
            <v>15</v>
          </cell>
          <cell r="I3988">
            <v>37.571244</v>
          </cell>
          <cell r="J3988">
            <v>-122.032876</v>
          </cell>
          <cell r="K3988" t="str">
            <v>FREMONT</v>
          </cell>
          <cell r="L3988" t="str">
            <v>ALAMEDA</v>
          </cell>
          <cell r="M3988">
            <v>5</v>
          </cell>
        </row>
        <row r="3989">
          <cell r="A3989">
            <v>54141</v>
          </cell>
          <cell r="B3989" t="str">
            <v>WEEKDAY</v>
          </cell>
          <cell r="C3989">
            <v>3270</v>
          </cell>
          <cell r="D3989">
            <v>702290</v>
          </cell>
          <cell r="E3989" t="str">
            <v>FREMONT BLVD &amp; DELAWARE DR</v>
          </cell>
          <cell r="F3989">
            <v>4</v>
          </cell>
          <cell r="G3989">
            <v>2</v>
          </cell>
          <cell r="H3989">
            <v>6</v>
          </cell>
          <cell r="I3989">
            <v>37.519446000000002</v>
          </cell>
          <cell r="J3989">
            <v>-121.95528299999999</v>
          </cell>
          <cell r="K3989" t="str">
            <v>FREMONT</v>
          </cell>
          <cell r="L3989" t="str">
            <v>ALAMEDA</v>
          </cell>
          <cell r="M3989">
            <v>5</v>
          </cell>
        </row>
        <row r="3990">
          <cell r="A3990">
            <v>54610</v>
          </cell>
          <cell r="B3990" t="str">
            <v>WEEKDAY</v>
          </cell>
          <cell r="C3990">
            <v>3015</v>
          </cell>
          <cell r="D3990">
            <v>702300</v>
          </cell>
          <cell r="E3990" t="str">
            <v>FREMONT BLVD &amp; DELAWARE DR</v>
          </cell>
          <cell r="F3990">
            <v>1</v>
          </cell>
          <cell r="G3990">
            <v>6</v>
          </cell>
          <cell r="H3990">
            <v>7</v>
          </cell>
          <cell r="I3990">
            <v>37.518565000000002</v>
          </cell>
          <cell r="J3990">
            <v>-121.95534000000001</v>
          </cell>
          <cell r="K3990" t="str">
            <v>FREMONT</v>
          </cell>
          <cell r="L3990" t="str">
            <v>ALAMEDA</v>
          </cell>
          <cell r="M3990">
            <v>5</v>
          </cell>
        </row>
        <row r="3991">
          <cell r="A3991">
            <v>51992</v>
          </cell>
          <cell r="B3991" t="str">
            <v>WEEKDAY</v>
          </cell>
          <cell r="C3991">
            <v>4652</v>
          </cell>
          <cell r="D3991">
            <v>702310</v>
          </cell>
          <cell r="E3991" t="str">
            <v>FREMONT BLVD &amp; DOANE ST</v>
          </cell>
          <cell r="F3991">
            <v>0</v>
          </cell>
          <cell r="G3991">
            <v>0</v>
          </cell>
          <cell r="H3991">
            <v>1</v>
          </cell>
          <cell r="I3991">
            <v>37.515269000000004</v>
          </cell>
          <cell r="J3991">
            <v>-121.95280200000001</v>
          </cell>
          <cell r="K3991" t="str">
            <v>FREMONT</v>
          </cell>
          <cell r="L3991" t="str">
            <v>ALAMEDA</v>
          </cell>
          <cell r="M3991">
            <v>5</v>
          </cell>
        </row>
        <row r="3992">
          <cell r="A3992">
            <v>52790</v>
          </cell>
          <cell r="B3992" t="str">
            <v>WEEKDAY</v>
          </cell>
          <cell r="C3992">
            <v>3839</v>
          </cell>
          <cell r="D3992">
            <v>702320</v>
          </cell>
          <cell r="E3992" t="str">
            <v>FREMONT BLVD &amp; DOANE ST</v>
          </cell>
          <cell r="F3992">
            <v>0</v>
          </cell>
          <cell r="G3992">
            <v>3</v>
          </cell>
          <cell r="H3992">
            <v>3</v>
          </cell>
          <cell r="I3992">
            <v>37.514685</v>
          </cell>
          <cell r="J3992">
            <v>-121.95280099999999</v>
          </cell>
          <cell r="K3992" t="str">
            <v>FREMONT</v>
          </cell>
          <cell r="L3992" t="str">
            <v>ALAMEDA</v>
          </cell>
          <cell r="M3992">
            <v>5</v>
          </cell>
        </row>
        <row r="3993">
          <cell r="A3993">
            <v>56505</v>
          </cell>
          <cell r="B3993" t="str">
            <v>WEEKDAY</v>
          </cell>
          <cell r="C3993">
            <v>2052</v>
          </cell>
          <cell r="D3993">
            <v>702330</v>
          </cell>
          <cell r="E3993" t="str">
            <v>FREMONT BLVD &amp; EGGERS DR</v>
          </cell>
          <cell r="F3993">
            <v>8</v>
          </cell>
          <cell r="G3993">
            <v>9</v>
          </cell>
          <cell r="H3993">
            <v>17</v>
          </cell>
          <cell r="I3993">
            <v>37.552740999999997</v>
          </cell>
          <cell r="J3993">
            <v>-121.99663</v>
          </cell>
          <cell r="K3993" t="str">
            <v>FREMONT</v>
          </cell>
          <cell r="L3993" t="str">
            <v>ALAMEDA</v>
          </cell>
          <cell r="M3993">
            <v>5</v>
          </cell>
        </row>
        <row r="3994">
          <cell r="A3994">
            <v>58553</v>
          </cell>
          <cell r="B3994" t="str">
            <v>WEEKDAY</v>
          </cell>
          <cell r="C3994">
            <v>1873</v>
          </cell>
          <cell r="D3994">
            <v>702340</v>
          </cell>
          <cell r="E3994" t="str">
            <v>FREMONT BLVD &amp; EGGERS DR</v>
          </cell>
          <cell r="F3994">
            <v>12</v>
          </cell>
          <cell r="G3994">
            <v>8</v>
          </cell>
          <cell r="H3994">
            <v>20</v>
          </cell>
          <cell r="I3994">
            <v>37.552948999999998</v>
          </cell>
          <cell r="J3994">
            <v>-121.996516</v>
          </cell>
          <cell r="K3994" t="str">
            <v>FREMONT</v>
          </cell>
          <cell r="L3994" t="str">
            <v>ALAMEDA</v>
          </cell>
          <cell r="M3994">
            <v>5</v>
          </cell>
        </row>
        <row r="3995">
          <cell r="A3995">
            <v>53889</v>
          </cell>
          <cell r="B3995" t="str">
            <v>WEEKDAY</v>
          </cell>
          <cell r="C3995">
            <v>2393</v>
          </cell>
          <cell r="D3995">
            <v>702350</v>
          </cell>
          <cell r="E3995" t="str">
            <v>FREMONT BLVD &amp; ENEA CT</v>
          </cell>
          <cell r="F3995">
            <v>3</v>
          </cell>
          <cell r="G3995">
            <v>10</v>
          </cell>
          <cell r="H3995">
            <v>13</v>
          </cell>
          <cell r="I3995">
            <v>37.576459999999997</v>
          </cell>
          <cell r="J3995">
            <v>-122.043504</v>
          </cell>
          <cell r="K3995" t="str">
            <v>FREMONT</v>
          </cell>
          <cell r="L3995" t="str">
            <v>ALAMEDA</v>
          </cell>
          <cell r="M3995">
            <v>5</v>
          </cell>
        </row>
        <row r="3996">
          <cell r="A3996">
            <v>53303</v>
          </cell>
          <cell r="B3996" t="str">
            <v>WEEKDAY</v>
          </cell>
          <cell r="C3996">
            <v>2091</v>
          </cell>
          <cell r="D3996">
            <v>702360</v>
          </cell>
          <cell r="E3996" t="str">
            <v>FREMONT BLVD &amp; ENEA CT</v>
          </cell>
          <cell r="F3996">
            <v>12</v>
          </cell>
          <cell r="G3996">
            <v>4</v>
          </cell>
          <cell r="H3996">
            <v>16</v>
          </cell>
          <cell r="I3996">
            <v>37.575646999999996</v>
          </cell>
          <cell r="J3996">
            <v>-122.04253300000001</v>
          </cell>
          <cell r="K3996" t="str">
            <v>FREMONT</v>
          </cell>
          <cell r="L3996" t="str">
            <v>ALAMEDA</v>
          </cell>
          <cell r="M3996">
            <v>5</v>
          </cell>
        </row>
        <row r="3997">
          <cell r="A3997">
            <v>58801</v>
          </cell>
          <cell r="B3997" t="str">
            <v>WEEKDAY</v>
          </cell>
          <cell r="C3997">
            <v>3047</v>
          </cell>
          <cell r="D3997">
            <v>702370</v>
          </cell>
          <cell r="E3997" t="str">
            <v>FREMONT BLVD &amp; FERRY LN</v>
          </cell>
          <cell r="F3997">
            <v>5</v>
          </cell>
          <cell r="G3997">
            <v>2</v>
          </cell>
          <cell r="H3997">
            <v>7</v>
          </cell>
          <cell r="I3997">
            <v>37.572012999999998</v>
          </cell>
          <cell r="J3997">
            <v>-122.035127</v>
          </cell>
          <cell r="K3997" t="str">
            <v>FREMONT</v>
          </cell>
          <cell r="L3997" t="str">
            <v>ALAMEDA</v>
          </cell>
          <cell r="M3997">
            <v>5</v>
          </cell>
        </row>
        <row r="3998">
          <cell r="A3998">
            <v>57244</v>
          </cell>
          <cell r="B3998" t="str">
            <v>WEEKDAY</v>
          </cell>
          <cell r="C3998">
            <v>3188</v>
          </cell>
          <cell r="D3998">
            <v>702380</v>
          </cell>
          <cell r="E3998" t="str">
            <v>FREMONT BLVD &amp; FERRY LN</v>
          </cell>
          <cell r="F3998">
            <v>2</v>
          </cell>
          <cell r="G3998">
            <v>4</v>
          </cell>
          <cell r="H3998">
            <v>6</v>
          </cell>
          <cell r="I3998">
            <v>37.572446999999997</v>
          </cell>
          <cell r="J3998">
            <v>-122.035298</v>
          </cell>
          <cell r="K3998" t="str">
            <v>FREMONT</v>
          </cell>
          <cell r="L3998" t="str">
            <v>ALAMEDA</v>
          </cell>
          <cell r="M3998">
            <v>5</v>
          </cell>
        </row>
        <row r="3999">
          <cell r="A3999">
            <v>51751</v>
          </cell>
          <cell r="B3999" t="str">
            <v>WEEKDAY</v>
          </cell>
          <cell r="C3999">
            <v>1849</v>
          </cell>
          <cell r="D3999">
            <v>702400</v>
          </cell>
          <cell r="E3999" t="str">
            <v>FREMONT BLVD &amp; GIBRALTAR DR</v>
          </cell>
          <cell r="F3999">
            <v>5</v>
          </cell>
          <cell r="G3999">
            <v>15</v>
          </cell>
          <cell r="H3999">
            <v>20</v>
          </cell>
          <cell r="I3999">
            <v>37.564326999999999</v>
          </cell>
          <cell r="J3999">
            <v>-122.019463</v>
          </cell>
          <cell r="K3999" t="str">
            <v>FREMONT</v>
          </cell>
          <cell r="L3999" t="str">
            <v>ALAMEDA</v>
          </cell>
          <cell r="M3999">
            <v>5</v>
          </cell>
        </row>
        <row r="4000">
          <cell r="A4000">
            <v>51108</v>
          </cell>
          <cell r="B4000" t="str">
            <v>WEEKDAY</v>
          </cell>
          <cell r="C4000">
            <v>2045</v>
          </cell>
          <cell r="D4000">
            <v>702410</v>
          </cell>
          <cell r="E4000" t="str">
            <v>FREMONT BLVD &amp; GIBRALTAR DR</v>
          </cell>
          <cell r="F4000">
            <v>16</v>
          </cell>
          <cell r="G4000">
            <v>1</v>
          </cell>
          <cell r="H4000">
            <v>17</v>
          </cell>
          <cell r="I4000">
            <v>37.564551000000002</v>
          </cell>
          <cell r="J4000">
            <v>-122.019256</v>
          </cell>
          <cell r="K4000" t="str">
            <v>FREMONT</v>
          </cell>
          <cell r="L4000" t="str">
            <v>ALAMEDA</v>
          </cell>
          <cell r="M4000">
            <v>5</v>
          </cell>
        </row>
        <row r="4001">
          <cell r="A4001">
            <v>52353</v>
          </cell>
          <cell r="B4001" t="str">
            <v>WEEKDAY</v>
          </cell>
          <cell r="C4001">
            <v>1012</v>
          </cell>
          <cell r="D4001">
            <v>702420</v>
          </cell>
          <cell r="E4001" t="str">
            <v>FREMONT BLVD &amp; GRIMMER BLVD</v>
          </cell>
          <cell r="F4001">
            <v>10</v>
          </cell>
          <cell r="G4001">
            <v>33</v>
          </cell>
          <cell r="H4001">
            <v>43</v>
          </cell>
          <cell r="I4001">
            <v>37.535963000000002</v>
          </cell>
          <cell r="J4001">
            <v>-121.964822</v>
          </cell>
          <cell r="K4001" t="str">
            <v>FREMONT</v>
          </cell>
          <cell r="L4001" t="str">
            <v>ALAMEDA</v>
          </cell>
          <cell r="M4001">
            <v>5</v>
          </cell>
        </row>
        <row r="4002">
          <cell r="A4002">
            <v>53445</v>
          </cell>
          <cell r="B4002" t="str">
            <v>WEEKDAY</v>
          </cell>
          <cell r="C4002">
            <v>4013</v>
          </cell>
          <cell r="D4002">
            <v>702450</v>
          </cell>
          <cell r="E4002" t="str">
            <v>FREMONT BLVD &amp; INDUSTRIAL DR</v>
          </cell>
          <cell r="F4002">
            <v>2</v>
          </cell>
          <cell r="G4002">
            <v>0</v>
          </cell>
          <cell r="H4002">
            <v>2</v>
          </cell>
          <cell r="I4002">
            <v>37.496535999999999</v>
          </cell>
          <cell r="J4002">
            <v>-121.948177</v>
          </cell>
          <cell r="K4002" t="str">
            <v>FREMONT</v>
          </cell>
          <cell r="L4002" t="str">
            <v>ALAMEDA</v>
          </cell>
          <cell r="M4002">
            <v>5</v>
          </cell>
        </row>
        <row r="4003">
          <cell r="A4003">
            <v>53170</v>
          </cell>
          <cell r="B4003" t="str">
            <v>WEEKDAY</v>
          </cell>
          <cell r="C4003">
            <v>4523</v>
          </cell>
          <cell r="D4003">
            <v>702460</v>
          </cell>
          <cell r="E4003" t="str">
            <v>FREMONT BLVD &amp; INDUSTRIAL DR</v>
          </cell>
          <cell r="F4003">
            <v>0</v>
          </cell>
          <cell r="G4003">
            <v>1</v>
          </cell>
          <cell r="H4003">
            <v>1</v>
          </cell>
          <cell r="I4003">
            <v>37.496448999999998</v>
          </cell>
          <cell r="J4003">
            <v>-121.94860799999999</v>
          </cell>
          <cell r="K4003" t="str">
            <v>FREMONT</v>
          </cell>
          <cell r="L4003" t="str">
            <v>ALAMEDA</v>
          </cell>
          <cell r="M4003">
            <v>5</v>
          </cell>
        </row>
        <row r="4004">
          <cell r="A4004">
            <v>56700</v>
          </cell>
          <cell r="B4004" t="str">
            <v>WEEKDAY</v>
          </cell>
          <cell r="C4004">
            <v>1206</v>
          </cell>
          <cell r="D4004">
            <v>702490</v>
          </cell>
          <cell r="E4004" t="str">
            <v>FREMONT BLVD &amp; LONDON COM</v>
          </cell>
          <cell r="F4004">
            <v>27</v>
          </cell>
          <cell r="G4004">
            <v>9</v>
          </cell>
          <cell r="H4004">
            <v>36</v>
          </cell>
          <cell r="I4004">
            <v>37.550749000000003</v>
          </cell>
          <cell r="J4004">
            <v>-121.992848</v>
          </cell>
          <cell r="K4004" t="str">
            <v>FREMONT</v>
          </cell>
          <cell r="L4004" t="str">
            <v>ALAMEDA</v>
          </cell>
          <cell r="M4004">
            <v>5</v>
          </cell>
        </row>
        <row r="4005">
          <cell r="A4005">
            <v>55037</v>
          </cell>
          <cell r="B4005" t="str">
            <v>WEEKDAY</v>
          </cell>
          <cell r="C4005">
            <v>4677</v>
          </cell>
          <cell r="D4005">
            <v>702500</v>
          </cell>
          <cell r="E4005" t="str">
            <v>FREMONT BLVD &amp; MICHAEL AV</v>
          </cell>
          <cell r="F4005">
            <v>0</v>
          </cell>
          <cell r="G4005">
            <v>0</v>
          </cell>
          <cell r="H4005">
            <v>0</v>
          </cell>
          <cell r="I4005">
            <v>37.521388999999999</v>
          </cell>
          <cell r="J4005">
            <v>-121.95641999999999</v>
          </cell>
          <cell r="K4005" t="str">
            <v>FREMONT</v>
          </cell>
          <cell r="L4005" t="str">
            <v>ALAMEDA</v>
          </cell>
          <cell r="M4005">
            <v>5</v>
          </cell>
        </row>
        <row r="4006">
          <cell r="A4006">
            <v>52572</v>
          </cell>
          <cell r="B4006" t="str">
            <v>WEEKDAY</v>
          </cell>
          <cell r="C4006">
            <v>3133</v>
          </cell>
          <cell r="D4006">
            <v>702520</v>
          </cell>
          <cell r="E4006" t="str">
            <v>FREMONT BLVD &amp; MISSION VIEW</v>
          </cell>
          <cell r="F4006">
            <v>5</v>
          </cell>
          <cell r="G4006">
            <v>1</v>
          </cell>
          <cell r="H4006">
            <v>7</v>
          </cell>
          <cell r="I4006">
            <v>37.539231000000001</v>
          </cell>
          <cell r="J4006">
            <v>-121.97018</v>
          </cell>
          <cell r="K4006" t="str">
            <v>FREMONT</v>
          </cell>
          <cell r="L4006" t="str">
            <v>ALAMEDA</v>
          </cell>
          <cell r="M4006">
            <v>5</v>
          </cell>
        </row>
        <row r="4007">
          <cell r="A4007">
            <v>52562</v>
          </cell>
          <cell r="B4007" t="str">
            <v>WEEKDAY</v>
          </cell>
          <cell r="C4007">
            <v>2899</v>
          </cell>
          <cell r="D4007">
            <v>702530</v>
          </cell>
          <cell r="E4007" t="str">
            <v>FREMONT BLVD &amp; MONTROSE AV</v>
          </cell>
          <cell r="F4007">
            <v>7</v>
          </cell>
          <cell r="G4007">
            <v>1</v>
          </cell>
          <cell r="H4007">
            <v>8</v>
          </cell>
          <cell r="I4007">
            <v>37.513204999999999</v>
          </cell>
          <cell r="J4007">
            <v>-121.95162500000001</v>
          </cell>
          <cell r="K4007" t="str">
            <v>FREMONT</v>
          </cell>
          <cell r="L4007" t="str">
            <v>ALAMEDA</v>
          </cell>
          <cell r="M4007">
            <v>5</v>
          </cell>
        </row>
        <row r="4008">
          <cell r="A4008">
            <v>56788</v>
          </cell>
          <cell r="B4008" t="str">
            <v>WEEKDAY</v>
          </cell>
          <cell r="C4008">
            <v>396</v>
          </cell>
          <cell r="D4008">
            <v>702540</v>
          </cell>
          <cell r="E4008" t="str">
            <v>FREMONT BLVD &amp; MOWRY AV</v>
          </cell>
          <cell r="F4008">
            <v>40</v>
          </cell>
          <cell r="G4008">
            <v>80</v>
          </cell>
          <cell r="H4008">
            <v>120</v>
          </cell>
          <cell r="I4008">
            <v>37.548054999999998</v>
          </cell>
          <cell r="J4008">
            <v>-121.987617</v>
          </cell>
          <cell r="K4008" t="str">
            <v>FREMONT</v>
          </cell>
          <cell r="L4008" t="str">
            <v>ALAMEDA</v>
          </cell>
          <cell r="M4008">
            <v>5</v>
          </cell>
        </row>
        <row r="4009">
          <cell r="A4009">
            <v>57575</v>
          </cell>
          <cell r="B4009" t="str">
            <v>WEEKDAY</v>
          </cell>
          <cell r="C4009">
            <v>657</v>
          </cell>
          <cell r="D4009">
            <v>702550</v>
          </cell>
          <cell r="E4009" t="str">
            <v>FREMONT BLVD &amp; MOWRY AV</v>
          </cell>
          <cell r="F4009">
            <v>50</v>
          </cell>
          <cell r="G4009">
            <v>20</v>
          </cell>
          <cell r="H4009">
            <v>70</v>
          </cell>
          <cell r="I4009">
            <v>37.548304000000002</v>
          </cell>
          <cell r="J4009">
            <v>-121.98741699999999</v>
          </cell>
          <cell r="K4009" t="str">
            <v>FREMONT</v>
          </cell>
          <cell r="L4009" t="str">
            <v>ALAMEDA</v>
          </cell>
          <cell r="M4009">
            <v>5</v>
          </cell>
        </row>
        <row r="4010">
          <cell r="A4010">
            <v>52112</v>
          </cell>
          <cell r="B4010" t="str">
            <v>WEEKDAY</v>
          </cell>
          <cell r="C4010">
            <v>1268</v>
          </cell>
          <cell r="D4010">
            <v>702560</v>
          </cell>
          <cell r="E4010" t="str">
            <v>FREMONT BLVD &amp; NICOLET AV</v>
          </cell>
          <cell r="F4010">
            <v>19</v>
          </cell>
          <cell r="G4010">
            <v>15</v>
          </cell>
          <cell r="H4010">
            <v>34</v>
          </cell>
          <cell r="I4010">
            <v>37.565711</v>
          </cell>
          <cell r="J4010">
            <v>-122.022233</v>
          </cell>
          <cell r="K4010" t="str">
            <v>FREMONT</v>
          </cell>
          <cell r="L4010" t="str">
            <v>ALAMEDA</v>
          </cell>
          <cell r="M4010">
            <v>5</v>
          </cell>
        </row>
        <row r="4011">
          <cell r="A4011">
            <v>56625</v>
          </cell>
          <cell r="B4011" t="str">
            <v>WEEKDAY</v>
          </cell>
          <cell r="C4011">
            <v>1013</v>
          </cell>
          <cell r="D4011">
            <v>702570</v>
          </cell>
          <cell r="E4011" t="str">
            <v>FREMONT BLVD &amp; NICOLET AV</v>
          </cell>
          <cell r="F4011">
            <v>21</v>
          </cell>
          <cell r="G4011">
            <v>22</v>
          </cell>
          <cell r="H4011">
            <v>43</v>
          </cell>
          <cell r="I4011">
            <v>37.566668</v>
          </cell>
          <cell r="J4011">
            <v>-122.023545</v>
          </cell>
          <cell r="K4011" t="str">
            <v>FREMONT</v>
          </cell>
          <cell r="L4011" t="str">
            <v>ALAMEDA</v>
          </cell>
          <cell r="M4011">
            <v>5</v>
          </cell>
        </row>
        <row r="4012">
          <cell r="A4012">
            <v>58559</v>
          </cell>
          <cell r="B4012" t="str">
            <v>WEEKDAY</v>
          </cell>
          <cell r="C4012">
            <v>866</v>
          </cell>
          <cell r="D4012">
            <v>702580</v>
          </cell>
          <cell r="E4012" t="str">
            <v>FREMONT BLVD &amp; NORRIS RD</v>
          </cell>
          <cell r="F4012">
            <v>45</v>
          </cell>
          <cell r="G4012">
            <v>6</v>
          </cell>
          <cell r="H4012">
            <v>50</v>
          </cell>
          <cell r="I4012">
            <v>37.554507999999998</v>
          </cell>
          <cell r="J4012">
            <v>-122.00007600000001</v>
          </cell>
          <cell r="K4012" t="str">
            <v>FREMONT</v>
          </cell>
          <cell r="L4012" t="str">
            <v>ALAMEDA</v>
          </cell>
          <cell r="M4012">
            <v>5</v>
          </cell>
        </row>
        <row r="4013">
          <cell r="A4013">
            <v>55071</v>
          </cell>
          <cell r="B4013" t="str">
            <v>WEEKDAY</v>
          </cell>
          <cell r="C4013">
            <v>1906</v>
          </cell>
          <cell r="D4013">
            <v>702590</v>
          </cell>
          <cell r="E4013" t="str">
            <v>FREMONT BLVD &amp; VILLAGE TER</v>
          </cell>
          <cell r="F4013">
            <v>7</v>
          </cell>
          <cell r="G4013">
            <v>12</v>
          </cell>
          <cell r="H4013">
            <v>19</v>
          </cell>
          <cell r="I4013">
            <v>37.554473000000002</v>
          </cell>
          <cell r="J4013">
            <v>-121.999495</v>
          </cell>
          <cell r="K4013" t="str">
            <v>FREMONT</v>
          </cell>
          <cell r="L4013" t="str">
            <v>ALAMEDA</v>
          </cell>
          <cell r="M4013">
            <v>5</v>
          </cell>
        </row>
        <row r="4014">
          <cell r="A4014">
            <v>56445</v>
          </cell>
          <cell r="B4014" t="str">
            <v>WEEKDAY</v>
          </cell>
          <cell r="C4014">
            <v>1001</v>
          </cell>
          <cell r="D4014">
            <v>702610</v>
          </cell>
          <cell r="E4014" t="str">
            <v>FREMONT BLVD &amp; PAPAZIAN WAY</v>
          </cell>
          <cell r="F4014">
            <v>9</v>
          </cell>
          <cell r="G4014">
            <v>34</v>
          </cell>
          <cell r="H4014">
            <v>44</v>
          </cell>
          <cell r="I4014">
            <v>37.534041000000002</v>
          </cell>
          <cell r="J4014">
            <v>-121.96140699999999</v>
          </cell>
          <cell r="K4014" t="str">
            <v>FREMONT</v>
          </cell>
          <cell r="L4014" t="str">
            <v>ALAMEDA</v>
          </cell>
          <cell r="M4014">
            <v>5</v>
          </cell>
        </row>
        <row r="4015">
          <cell r="A4015">
            <v>56119</v>
          </cell>
          <cell r="B4015" t="str">
            <v>WEEKDAY</v>
          </cell>
          <cell r="C4015">
            <v>2722</v>
          </cell>
          <cell r="D4015">
            <v>702630</v>
          </cell>
          <cell r="E4015" t="str">
            <v>FREMONT BLVD &amp; PASEO PADRE P</v>
          </cell>
          <cell r="F4015">
            <v>3</v>
          </cell>
          <cell r="G4015">
            <v>7</v>
          </cell>
          <cell r="H4015">
            <v>10</v>
          </cell>
          <cell r="I4015">
            <v>37.575586000000001</v>
          </cell>
          <cell r="J4015">
            <v>-122.04163699999999</v>
          </cell>
          <cell r="K4015" t="str">
            <v>FREMONT</v>
          </cell>
          <cell r="L4015" t="str">
            <v>ALAMEDA</v>
          </cell>
          <cell r="M4015">
            <v>5</v>
          </cell>
        </row>
        <row r="4016">
          <cell r="A4016">
            <v>56755</v>
          </cell>
          <cell r="B4016" t="str">
            <v>WEEKDAY</v>
          </cell>
          <cell r="C4016">
            <v>1538</v>
          </cell>
          <cell r="D4016">
            <v>702640</v>
          </cell>
          <cell r="E4016" t="str">
            <v>FREMONT BLVD &amp; PASEO PADRE P</v>
          </cell>
          <cell r="F4016">
            <v>20</v>
          </cell>
          <cell r="G4016">
            <v>7</v>
          </cell>
          <cell r="H4016">
            <v>26</v>
          </cell>
          <cell r="I4016">
            <v>37.574705000000002</v>
          </cell>
          <cell r="J4016">
            <v>-122.040615</v>
          </cell>
          <cell r="K4016" t="str">
            <v>FREMONT</v>
          </cell>
          <cell r="L4016" t="str">
            <v>ALAMEDA</v>
          </cell>
          <cell r="M4016">
            <v>5</v>
          </cell>
        </row>
        <row r="4017">
          <cell r="A4017">
            <v>55787</v>
          </cell>
          <cell r="B4017" t="str">
            <v>WEEKDAY</v>
          </cell>
          <cell r="C4017">
            <v>719</v>
          </cell>
          <cell r="D4017">
            <v>702660</v>
          </cell>
          <cell r="E4017" t="str">
            <v>FREMONT BLVD &amp; PERALTA CT</v>
          </cell>
          <cell r="F4017">
            <v>26</v>
          </cell>
          <cell r="G4017">
            <v>37</v>
          </cell>
          <cell r="H4017">
            <v>63</v>
          </cell>
          <cell r="I4017">
            <v>37.558509999999998</v>
          </cell>
          <cell r="J4017">
            <v>-122.00742700000001</v>
          </cell>
          <cell r="K4017" t="str">
            <v>FREMONT</v>
          </cell>
          <cell r="L4017" t="str">
            <v>ALAMEDA</v>
          </cell>
          <cell r="M4017">
            <v>5</v>
          </cell>
        </row>
        <row r="4018">
          <cell r="A4018">
            <v>52550</v>
          </cell>
          <cell r="B4018" t="str">
            <v>WEEKDAY</v>
          </cell>
          <cell r="C4018">
            <v>2468</v>
          </cell>
          <cell r="D4018">
            <v>702710</v>
          </cell>
          <cell r="E4018" t="str">
            <v>FREMONT BLVD &amp; STEVENSON BLV</v>
          </cell>
          <cell r="F4018">
            <v>9</v>
          </cell>
          <cell r="G4018">
            <v>3</v>
          </cell>
          <cell r="H4018">
            <v>12</v>
          </cell>
          <cell r="I4018">
            <v>37.541232999999998</v>
          </cell>
          <cell r="J4018">
            <v>-121.973675</v>
          </cell>
          <cell r="K4018" t="str">
            <v>FREMONT</v>
          </cell>
          <cell r="L4018" t="str">
            <v>ALAMEDA</v>
          </cell>
          <cell r="M4018">
            <v>5</v>
          </cell>
        </row>
        <row r="4019">
          <cell r="A4019">
            <v>53566</v>
          </cell>
          <cell r="B4019" t="str">
            <v>WEEKDAY</v>
          </cell>
          <cell r="C4019">
            <v>1863</v>
          </cell>
          <cell r="D4019">
            <v>702720</v>
          </cell>
          <cell r="E4019" t="str">
            <v>FREMONT BLVD &amp; STEVENSON BLV</v>
          </cell>
          <cell r="F4019">
            <v>8</v>
          </cell>
          <cell r="G4019">
            <v>12</v>
          </cell>
          <cell r="H4019">
            <v>20</v>
          </cell>
          <cell r="I4019">
            <v>37.540166999999997</v>
          </cell>
          <cell r="J4019">
            <v>-121.972387</v>
          </cell>
          <cell r="K4019" t="str">
            <v>FREMONT</v>
          </cell>
          <cell r="L4019" t="str">
            <v>ALAMEDA</v>
          </cell>
          <cell r="M4019">
            <v>5</v>
          </cell>
        </row>
        <row r="4020">
          <cell r="A4020">
            <v>52600</v>
          </cell>
          <cell r="B4020" t="str">
            <v>WEEKDAY</v>
          </cell>
          <cell r="C4020">
            <v>619</v>
          </cell>
          <cell r="D4020">
            <v>702730</v>
          </cell>
          <cell r="E4020" t="str">
            <v>FREMONT BLVD &amp; SUNDALE DR</v>
          </cell>
          <cell r="F4020">
            <v>48</v>
          </cell>
          <cell r="G4020">
            <v>26</v>
          </cell>
          <cell r="H4020">
            <v>75</v>
          </cell>
          <cell r="I4020">
            <v>37.544809000000001</v>
          </cell>
          <cell r="J4020">
            <v>-121.98134400000001</v>
          </cell>
          <cell r="K4020" t="str">
            <v>FREMONT</v>
          </cell>
          <cell r="L4020" t="str">
            <v>ALAMEDA</v>
          </cell>
          <cell r="M4020">
            <v>5</v>
          </cell>
        </row>
        <row r="4021">
          <cell r="A4021">
            <v>51011</v>
          </cell>
          <cell r="B4021" t="str">
            <v>WEEKDAY</v>
          </cell>
          <cell r="C4021">
            <v>941</v>
          </cell>
          <cell r="D4021">
            <v>702740</v>
          </cell>
          <cell r="E4021" t="str">
            <v>FREMONT BLVD &amp; SUNDALE DR</v>
          </cell>
          <cell r="F4021">
            <v>25</v>
          </cell>
          <cell r="G4021">
            <v>21</v>
          </cell>
          <cell r="H4021">
            <v>46</v>
          </cell>
          <cell r="I4021">
            <v>37.545116</v>
          </cell>
          <cell r="J4021">
            <v>-121.98124199999999</v>
          </cell>
          <cell r="K4021" t="str">
            <v>FREMONT</v>
          </cell>
          <cell r="L4021" t="str">
            <v>ALAMEDA</v>
          </cell>
          <cell r="M4021">
            <v>5</v>
          </cell>
        </row>
        <row r="4022">
          <cell r="A4022">
            <v>58722</v>
          </cell>
          <cell r="B4022" t="str">
            <v>WEEKDAY</v>
          </cell>
          <cell r="C4022">
            <v>1591</v>
          </cell>
          <cell r="D4022">
            <v>702750</v>
          </cell>
          <cell r="E4022" t="str">
            <v>FREMONT BLVD &amp; TAMAYO ST</v>
          </cell>
          <cell r="F4022">
            <v>12</v>
          </cell>
          <cell r="G4022">
            <v>13</v>
          </cell>
          <cell r="H4022">
            <v>25</v>
          </cell>
          <cell r="I4022">
            <v>37.567723999999998</v>
          </cell>
          <cell r="J4022">
            <v>-122.026456</v>
          </cell>
          <cell r="K4022" t="str">
            <v>FREMONT</v>
          </cell>
          <cell r="L4022" t="str">
            <v>ALAMEDA</v>
          </cell>
          <cell r="M4022">
            <v>5</v>
          </cell>
        </row>
        <row r="4023">
          <cell r="A4023">
            <v>53563</v>
          </cell>
          <cell r="B4023" t="str">
            <v>WEEKDAY</v>
          </cell>
          <cell r="C4023">
            <v>1544</v>
          </cell>
          <cell r="D4023">
            <v>702760</v>
          </cell>
          <cell r="E4023" t="str">
            <v>FREMONT BLVD &amp; TAMAYO ST</v>
          </cell>
          <cell r="F4023">
            <v>12</v>
          </cell>
          <cell r="G4023">
            <v>14</v>
          </cell>
          <cell r="H4023">
            <v>26</v>
          </cell>
          <cell r="I4023">
            <v>37.567839999999997</v>
          </cell>
          <cell r="J4023">
            <v>-122.025902</v>
          </cell>
          <cell r="K4023" t="str">
            <v>FREMONT</v>
          </cell>
          <cell r="L4023" t="str">
            <v>ALAMEDA</v>
          </cell>
          <cell r="M4023">
            <v>5</v>
          </cell>
        </row>
        <row r="4024">
          <cell r="A4024">
            <v>56055</v>
          </cell>
          <cell r="B4024" t="str">
            <v>WEEKDAY</v>
          </cell>
          <cell r="C4024">
            <v>819</v>
          </cell>
          <cell r="D4024">
            <v>702780</v>
          </cell>
          <cell r="E4024" t="str">
            <v>FREMONT BLVD &amp; THORNTON AV</v>
          </cell>
          <cell r="F4024">
            <v>32</v>
          </cell>
          <cell r="G4024">
            <v>22</v>
          </cell>
          <cell r="H4024">
            <v>53</v>
          </cell>
          <cell r="I4024">
            <v>37.561269000000003</v>
          </cell>
          <cell r="J4024">
            <v>-122.012733</v>
          </cell>
          <cell r="K4024" t="str">
            <v>FREMONT</v>
          </cell>
          <cell r="L4024" t="str">
            <v>ALAMEDA</v>
          </cell>
          <cell r="M4024">
            <v>5</v>
          </cell>
        </row>
        <row r="4025">
          <cell r="A4025">
            <v>52212</v>
          </cell>
          <cell r="B4025" t="str">
            <v>WEEKDAY</v>
          </cell>
          <cell r="C4025">
            <v>2095</v>
          </cell>
          <cell r="D4025">
            <v>702800</v>
          </cell>
          <cell r="E4025" t="str">
            <v>FREMONT BLVD &amp; WASHINGTON BL</v>
          </cell>
          <cell r="F4025">
            <v>11</v>
          </cell>
          <cell r="G4025">
            <v>5</v>
          </cell>
          <cell r="H4025">
            <v>16</v>
          </cell>
          <cell r="I4025">
            <v>37.531714000000001</v>
          </cell>
          <cell r="J4025">
            <v>-121.958811</v>
          </cell>
          <cell r="K4025" t="str">
            <v>FREMONT</v>
          </cell>
          <cell r="L4025" t="str">
            <v>ALAMEDA</v>
          </cell>
          <cell r="M4025">
            <v>5</v>
          </cell>
        </row>
        <row r="4026">
          <cell r="A4026">
            <v>58733</v>
          </cell>
          <cell r="B4026" t="str">
            <v>WEEKDAY</v>
          </cell>
          <cell r="C4026">
            <v>1752</v>
          </cell>
          <cell r="D4026">
            <v>702810</v>
          </cell>
          <cell r="E4026" t="str">
            <v>FREMONT BLVD &amp; WASHINGTON BL</v>
          </cell>
          <cell r="F4026">
            <v>9</v>
          </cell>
          <cell r="G4026">
            <v>12</v>
          </cell>
          <cell r="H4026">
            <v>22</v>
          </cell>
          <cell r="I4026">
            <v>37.532384999999998</v>
          </cell>
          <cell r="J4026">
            <v>-121.95921300000001</v>
          </cell>
          <cell r="K4026" t="str">
            <v>FREMONT</v>
          </cell>
          <cell r="L4026" t="str">
            <v>ALAMEDA</v>
          </cell>
          <cell r="M4026">
            <v>5</v>
          </cell>
        </row>
        <row r="4027">
          <cell r="A4027">
            <v>53970</v>
          </cell>
          <cell r="B4027" t="str">
            <v>WEEKDAY</v>
          </cell>
          <cell r="C4027">
            <v>3841</v>
          </cell>
          <cell r="D4027">
            <v>702820</v>
          </cell>
          <cell r="E4027" t="str">
            <v>GALLAUDET DR &amp; IN SCHOOL FOR</v>
          </cell>
          <cell r="F4027">
            <v>1</v>
          </cell>
          <cell r="G4027">
            <v>2</v>
          </cell>
          <cell r="H4027">
            <v>3</v>
          </cell>
          <cell r="I4027">
            <v>37.558909999999997</v>
          </cell>
          <cell r="J4027">
            <v>-121.964535</v>
          </cell>
          <cell r="K4027" t="str">
            <v>FREMONT</v>
          </cell>
          <cell r="L4027" t="str">
            <v>ALAMEDA</v>
          </cell>
          <cell r="M4027">
            <v>5</v>
          </cell>
        </row>
        <row r="4028">
          <cell r="A4028">
            <v>58956</v>
          </cell>
          <cell r="B4028" t="str">
            <v>WEEKDAY</v>
          </cell>
          <cell r="C4028">
            <v>3392</v>
          </cell>
          <cell r="D4028">
            <v>702830</v>
          </cell>
          <cell r="E4028" t="str">
            <v>GALLAUDET DR &amp; IN SCHOOL FOR</v>
          </cell>
          <cell r="F4028">
            <v>4</v>
          </cell>
          <cell r="G4028">
            <v>1</v>
          </cell>
          <cell r="H4028">
            <v>5</v>
          </cell>
          <cell r="I4028">
            <v>37.558947000000003</v>
          </cell>
          <cell r="J4028">
            <v>-121.96448100000001</v>
          </cell>
          <cell r="K4028" t="str">
            <v>FREMONT</v>
          </cell>
          <cell r="L4028" t="str">
            <v>ALAMEDA</v>
          </cell>
          <cell r="M4028">
            <v>5</v>
          </cell>
        </row>
        <row r="4029">
          <cell r="A4029">
            <v>50156</v>
          </cell>
          <cell r="B4029" t="str">
            <v>WEEKDAY</v>
          </cell>
          <cell r="C4029">
            <v>4540</v>
          </cell>
          <cell r="D4029">
            <v>702840</v>
          </cell>
          <cell r="E4029" t="str">
            <v>GALLAUDET DR &amp; WALNUT AV</v>
          </cell>
          <cell r="F4029">
            <v>1</v>
          </cell>
          <cell r="G4029">
            <v>0</v>
          </cell>
          <cell r="H4029">
            <v>1</v>
          </cell>
          <cell r="I4029">
            <v>37.560651999999997</v>
          </cell>
          <cell r="J4029">
            <v>-121.967185</v>
          </cell>
          <cell r="K4029" t="str">
            <v>FREMONT</v>
          </cell>
          <cell r="L4029" t="str">
            <v>ALAMEDA</v>
          </cell>
          <cell r="M4029">
            <v>5</v>
          </cell>
        </row>
        <row r="4030">
          <cell r="A4030">
            <v>52575</v>
          </cell>
          <cell r="B4030" t="str">
            <v>WEEKDAY</v>
          </cell>
          <cell r="C4030">
            <v>2367</v>
          </cell>
          <cell r="D4030">
            <v>702860</v>
          </cell>
          <cell r="E4030" t="str">
            <v>GRIMMER BLVD &amp; AUTO MALL PKW</v>
          </cell>
          <cell r="F4030">
            <v>8</v>
          </cell>
          <cell r="G4030">
            <v>5</v>
          </cell>
          <cell r="H4030">
            <v>13</v>
          </cell>
          <cell r="I4030">
            <v>37.510044000000001</v>
          </cell>
          <cell r="J4030">
            <v>-121.9633</v>
          </cell>
          <cell r="K4030" t="str">
            <v>FREMONT</v>
          </cell>
          <cell r="L4030" t="str">
            <v>ALAMEDA</v>
          </cell>
          <cell r="M4030">
            <v>5</v>
          </cell>
        </row>
        <row r="4031">
          <cell r="A4031">
            <v>59399</v>
          </cell>
          <cell r="B4031" t="str">
            <v>WEEKDAY</v>
          </cell>
          <cell r="C4031">
            <v>1015</v>
          </cell>
          <cell r="D4031">
            <v>702870</v>
          </cell>
          <cell r="E4031" t="str">
            <v>GRIMMER BLVD &amp; BLACOW RD</v>
          </cell>
          <cell r="F4031">
            <v>34</v>
          </cell>
          <cell r="G4031">
            <v>9</v>
          </cell>
          <cell r="H4031">
            <v>43</v>
          </cell>
          <cell r="I4031">
            <v>37.522027999999999</v>
          </cell>
          <cell r="J4031">
            <v>-121.96913499999999</v>
          </cell>
          <cell r="K4031" t="str">
            <v>FREMONT</v>
          </cell>
          <cell r="L4031" t="str">
            <v>ALAMEDA</v>
          </cell>
          <cell r="M4031">
            <v>5</v>
          </cell>
        </row>
        <row r="4032">
          <cell r="A4032">
            <v>55105</v>
          </cell>
          <cell r="B4032" t="str">
            <v>WEEKDAY</v>
          </cell>
          <cell r="C4032">
            <v>839</v>
          </cell>
          <cell r="D4032">
            <v>702880</v>
          </cell>
          <cell r="E4032" t="str">
            <v>GRIMMER BLVD &amp; BLACOW RD</v>
          </cell>
          <cell r="F4032">
            <v>10</v>
          </cell>
          <cell r="G4032">
            <v>42</v>
          </cell>
          <cell r="H4032">
            <v>52</v>
          </cell>
          <cell r="I4032">
            <v>37.52205</v>
          </cell>
          <cell r="J4032">
            <v>-121.968829</v>
          </cell>
          <cell r="K4032" t="str">
            <v>FREMONT</v>
          </cell>
          <cell r="L4032" t="str">
            <v>ALAMEDA</v>
          </cell>
          <cell r="M4032">
            <v>5</v>
          </cell>
        </row>
        <row r="4033">
          <cell r="A4033">
            <v>56075</v>
          </cell>
          <cell r="B4033" t="str">
            <v>WEEKDAY</v>
          </cell>
          <cell r="C4033">
            <v>3127</v>
          </cell>
          <cell r="D4033">
            <v>702900</v>
          </cell>
          <cell r="E4033" t="str">
            <v>GRIMMER BLVD &amp; CAROL AV</v>
          </cell>
          <cell r="F4033">
            <v>5</v>
          </cell>
          <cell r="G4033">
            <v>2</v>
          </cell>
          <cell r="H4033">
            <v>7</v>
          </cell>
          <cell r="I4033">
            <v>37.526902</v>
          </cell>
          <cell r="J4033">
            <v>-121.969944</v>
          </cell>
          <cell r="K4033" t="str">
            <v>FREMONT</v>
          </cell>
          <cell r="L4033" t="str">
            <v>ALAMEDA</v>
          </cell>
          <cell r="M4033">
            <v>5</v>
          </cell>
        </row>
        <row r="4034">
          <cell r="A4034">
            <v>51143</v>
          </cell>
          <cell r="B4034" t="str">
            <v>WEEKDAY</v>
          </cell>
          <cell r="C4034">
            <v>2963</v>
          </cell>
          <cell r="D4034">
            <v>702910</v>
          </cell>
          <cell r="E4034" t="str">
            <v>GRIMMER BLVD &amp; DAVIS ST</v>
          </cell>
          <cell r="F4034">
            <v>4</v>
          </cell>
          <cell r="G4034">
            <v>4</v>
          </cell>
          <cell r="H4034">
            <v>8</v>
          </cell>
          <cell r="I4034">
            <v>37.533673999999998</v>
          </cell>
          <cell r="J4034">
            <v>-121.96757700000001</v>
          </cell>
          <cell r="K4034" t="str">
            <v>FREMONT</v>
          </cell>
          <cell r="L4034" t="str">
            <v>ALAMEDA</v>
          </cell>
          <cell r="M4034">
            <v>5</v>
          </cell>
        </row>
        <row r="4035">
          <cell r="A4035">
            <v>57944</v>
          </cell>
          <cell r="B4035" t="str">
            <v>WEEKDAY</v>
          </cell>
          <cell r="C4035">
            <v>3178</v>
          </cell>
          <cell r="D4035">
            <v>702920</v>
          </cell>
          <cell r="E4035" t="str">
            <v>GRIMMER BLVD &amp; DAVIS ST</v>
          </cell>
          <cell r="F4035">
            <v>4</v>
          </cell>
          <cell r="G4035">
            <v>3</v>
          </cell>
          <cell r="H4035">
            <v>6</v>
          </cell>
          <cell r="I4035">
            <v>37.533661000000002</v>
          </cell>
          <cell r="J4035">
            <v>-121.967944</v>
          </cell>
          <cell r="K4035" t="str">
            <v>FREMONT</v>
          </cell>
          <cell r="L4035" t="str">
            <v>ALAMEDA</v>
          </cell>
          <cell r="M4035">
            <v>5</v>
          </cell>
        </row>
        <row r="4036">
          <cell r="A4036">
            <v>53022</v>
          </cell>
          <cell r="B4036" t="str">
            <v>WEEKDAY</v>
          </cell>
          <cell r="C4036">
            <v>2744</v>
          </cell>
          <cell r="D4036">
            <v>702930</v>
          </cell>
          <cell r="E4036" t="str">
            <v>GRIMMER BLVD &amp; DOANE ST</v>
          </cell>
          <cell r="F4036">
            <v>7</v>
          </cell>
          <cell r="G4036">
            <v>2</v>
          </cell>
          <cell r="H4036">
            <v>9</v>
          </cell>
          <cell r="I4036">
            <v>37.512656999999997</v>
          </cell>
          <cell r="J4036">
            <v>-121.96493599999999</v>
          </cell>
          <cell r="K4036" t="str">
            <v>FREMONT</v>
          </cell>
          <cell r="L4036" t="str">
            <v>ALAMEDA</v>
          </cell>
          <cell r="M4036">
            <v>5</v>
          </cell>
        </row>
        <row r="4037">
          <cell r="A4037">
            <v>52990</v>
          </cell>
          <cell r="B4037" t="str">
            <v>WEEKDAY</v>
          </cell>
          <cell r="C4037">
            <v>1782</v>
          </cell>
          <cell r="D4037">
            <v>702940</v>
          </cell>
          <cell r="E4037" t="str">
            <v>GRIMMER BLVD &amp; FREMONT BLVD</v>
          </cell>
          <cell r="F4037">
            <v>15</v>
          </cell>
          <cell r="G4037">
            <v>6</v>
          </cell>
          <cell r="H4037">
            <v>21</v>
          </cell>
          <cell r="I4037">
            <v>37.536091999999996</v>
          </cell>
          <cell r="J4037">
            <v>-121.965963</v>
          </cell>
          <cell r="K4037" t="str">
            <v>FREMONT</v>
          </cell>
          <cell r="L4037" t="str">
            <v>ALAMEDA</v>
          </cell>
          <cell r="M4037">
            <v>5</v>
          </cell>
        </row>
        <row r="4038">
          <cell r="A4038">
            <v>56157</v>
          </cell>
          <cell r="B4038" t="str">
            <v>WEEKDAY</v>
          </cell>
          <cell r="C4038">
            <v>3195</v>
          </cell>
          <cell r="D4038">
            <v>702960</v>
          </cell>
          <cell r="E4038" t="str">
            <v>GRIMMER BLVD &amp; IRVINGTON AV</v>
          </cell>
          <cell r="F4038">
            <v>3</v>
          </cell>
          <cell r="G4038">
            <v>4</v>
          </cell>
          <cell r="H4038">
            <v>6</v>
          </cell>
          <cell r="I4038">
            <v>37.531841999999997</v>
          </cell>
          <cell r="J4038">
            <v>-121.969427</v>
          </cell>
          <cell r="K4038" t="str">
            <v>FREMONT</v>
          </cell>
          <cell r="L4038" t="str">
            <v>ALAMEDA</v>
          </cell>
          <cell r="M4038">
            <v>5</v>
          </cell>
        </row>
        <row r="4039">
          <cell r="A4039">
            <v>56171</v>
          </cell>
          <cell r="B4039" t="str">
            <v>WEEKDAY</v>
          </cell>
          <cell r="C4039">
            <v>3450</v>
          </cell>
          <cell r="D4039">
            <v>702970</v>
          </cell>
          <cell r="E4039" t="str">
            <v>GRIMMER BLVD &amp; IRVINGTON AV</v>
          </cell>
          <cell r="F4039">
            <v>3</v>
          </cell>
          <cell r="G4039">
            <v>2</v>
          </cell>
          <cell r="H4039">
            <v>5</v>
          </cell>
          <cell r="I4039">
            <v>37.532375999999999</v>
          </cell>
          <cell r="J4039">
            <v>-121.96861800000001</v>
          </cell>
          <cell r="K4039" t="str">
            <v>FREMONT</v>
          </cell>
          <cell r="L4039" t="str">
            <v>ALAMEDA</v>
          </cell>
          <cell r="M4039">
            <v>5</v>
          </cell>
        </row>
        <row r="4040">
          <cell r="A4040">
            <v>59890</v>
          </cell>
          <cell r="B4040" t="str">
            <v>WEEKDAY</v>
          </cell>
          <cell r="C4040">
            <v>3282</v>
          </cell>
          <cell r="D4040">
            <v>702980</v>
          </cell>
          <cell r="E4040" t="str">
            <v>GRIMMER BLVD &amp; PASEO PADRE P</v>
          </cell>
          <cell r="F4040">
            <v>3</v>
          </cell>
          <cell r="G4040">
            <v>3</v>
          </cell>
          <cell r="H4040">
            <v>6</v>
          </cell>
          <cell r="I4040">
            <v>37.540759000000001</v>
          </cell>
          <cell r="J4040">
            <v>-121.96166700000001</v>
          </cell>
          <cell r="K4040" t="str">
            <v>FREMONT</v>
          </cell>
          <cell r="L4040" t="str">
            <v>ALAMEDA</v>
          </cell>
          <cell r="M4040">
            <v>5</v>
          </cell>
        </row>
        <row r="4041">
          <cell r="A4041">
            <v>51201</v>
          </cell>
          <cell r="B4041" t="str">
            <v>WEEKDAY</v>
          </cell>
          <cell r="C4041">
            <v>3468</v>
          </cell>
          <cell r="D4041">
            <v>702990</v>
          </cell>
          <cell r="E4041" t="str">
            <v>GRIMMER BLVD &amp; SENECA PARK A</v>
          </cell>
          <cell r="F4041">
            <v>2</v>
          </cell>
          <cell r="G4041">
            <v>2</v>
          </cell>
          <cell r="H4041">
            <v>5</v>
          </cell>
          <cell r="I4041">
            <v>37.515849000000003</v>
          </cell>
          <cell r="J4041">
            <v>-121.967118</v>
          </cell>
          <cell r="K4041" t="str">
            <v>FREMONT</v>
          </cell>
          <cell r="L4041" t="str">
            <v>ALAMEDA</v>
          </cell>
          <cell r="M4041">
            <v>5</v>
          </cell>
        </row>
        <row r="4042">
          <cell r="A4042">
            <v>51256</v>
          </cell>
          <cell r="B4042" t="str">
            <v>WEEKDAY</v>
          </cell>
          <cell r="C4042">
            <v>3997</v>
          </cell>
          <cell r="D4042">
            <v>703010</v>
          </cell>
          <cell r="E4042" t="str">
            <v>GRIMMER BLVD &amp; VALPEY PARK A</v>
          </cell>
          <cell r="F4042">
            <v>1</v>
          </cell>
          <cell r="G4042">
            <v>1</v>
          </cell>
          <cell r="H4042">
            <v>3</v>
          </cell>
          <cell r="I4042">
            <v>37.519457000000003</v>
          </cell>
          <cell r="J4042">
            <v>-121.96844900000001</v>
          </cell>
          <cell r="K4042" t="str">
            <v>FREMONT</v>
          </cell>
          <cell r="L4042" t="str">
            <v>ALAMEDA</v>
          </cell>
          <cell r="M4042">
            <v>5</v>
          </cell>
        </row>
        <row r="4043">
          <cell r="A4043">
            <v>51993</v>
          </cell>
          <cell r="B4043" t="str">
            <v>WEEKDAY</v>
          </cell>
          <cell r="C4043">
            <v>4507</v>
          </cell>
          <cell r="D4043">
            <v>703020</v>
          </cell>
          <cell r="E4043" t="str">
            <v>GRIMMER BLVD &amp; VALPEY PARK A</v>
          </cell>
          <cell r="F4043">
            <v>1</v>
          </cell>
          <cell r="G4043">
            <v>0</v>
          </cell>
          <cell r="H4043">
            <v>1</v>
          </cell>
          <cell r="I4043">
            <v>37.519669999999998</v>
          </cell>
          <cell r="J4043">
            <v>-121.968181</v>
          </cell>
          <cell r="K4043" t="str">
            <v>FREMONT</v>
          </cell>
          <cell r="L4043" t="str">
            <v>ALAMEDA</v>
          </cell>
          <cell r="M4043">
            <v>5</v>
          </cell>
        </row>
        <row r="4044">
          <cell r="A4044">
            <v>52120</v>
          </cell>
          <cell r="B4044" t="str">
            <v>WEEKDAY</v>
          </cell>
          <cell r="C4044">
            <v>2117</v>
          </cell>
          <cell r="D4044">
            <v>703030</v>
          </cell>
          <cell r="E4044" t="str">
            <v>GRIMMER BLVD &amp; YELLOWSTONE P</v>
          </cell>
          <cell r="F4044">
            <v>5</v>
          </cell>
          <cell r="G4044">
            <v>11</v>
          </cell>
          <cell r="H4044">
            <v>16</v>
          </cell>
          <cell r="I4044">
            <v>37.513058000000001</v>
          </cell>
          <cell r="J4044">
            <v>-121.965496</v>
          </cell>
          <cell r="K4044" t="str">
            <v>FREMONT</v>
          </cell>
          <cell r="L4044" t="str">
            <v>ALAMEDA</v>
          </cell>
          <cell r="M4044">
            <v>5</v>
          </cell>
        </row>
        <row r="4045">
          <cell r="A4045">
            <v>50844</v>
          </cell>
          <cell r="B4045" t="str">
            <v>WEEKDAY</v>
          </cell>
          <cell r="C4045">
            <v>1899</v>
          </cell>
          <cell r="D4045">
            <v>703130</v>
          </cell>
          <cell r="E4045" t="str">
            <v>KATO RD &amp; BENICIA ST</v>
          </cell>
          <cell r="F4045">
            <v>0</v>
          </cell>
          <cell r="G4045">
            <v>19</v>
          </cell>
          <cell r="H4045">
            <v>19</v>
          </cell>
          <cell r="I4045">
            <v>37.484316</v>
          </cell>
          <cell r="J4045">
            <v>-121.933454</v>
          </cell>
          <cell r="K4045" t="str">
            <v>FREMONT</v>
          </cell>
          <cell r="L4045" t="str">
            <v>ALAMEDA</v>
          </cell>
          <cell r="M4045">
            <v>5</v>
          </cell>
        </row>
        <row r="4046">
          <cell r="A4046">
            <v>54870</v>
          </cell>
          <cell r="B4046" t="str">
            <v>WEEKDAY</v>
          </cell>
          <cell r="C4046">
            <v>4089</v>
          </cell>
          <cell r="D4046">
            <v>703180</v>
          </cell>
          <cell r="E4046" t="str">
            <v>LANDING PKWY &amp; FREMONT BLVD</v>
          </cell>
          <cell r="F4046">
            <v>2</v>
          </cell>
          <cell r="G4046">
            <v>0</v>
          </cell>
          <cell r="H4046">
            <v>2</v>
          </cell>
          <cell r="I4046">
            <v>37.488619</v>
          </cell>
          <cell r="J4046">
            <v>-121.94619899999999</v>
          </cell>
          <cell r="K4046" t="str">
            <v>FREMONT</v>
          </cell>
          <cell r="L4046" t="str">
            <v>ALAMEDA</v>
          </cell>
          <cell r="M4046">
            <v>5</v>
          </cell>
        </row>
        <row r="4047">
          <cell r="A4047">
            <v>57160</v>
          </cell>
          <cell r="B4047" t="str">
            <v>WEEKDAY</v>
          </cell>
          <cell r="C4047">
            <v>5005</v>
          </cell>
          <cell r="D4047">
            <v>703250</v>
          </cell>
          <cell r="E4047" t="str">
            <v>MILMONT DR &amp; #48501</v>
          </cell>
          <cell r="F4047">
            <v>0</v>
          </cell>
          <cell r="G4047">
            <v>0</v>
          </cell>
          <cell r="H4047">
            <v>0</v>
          </cell>
          <cell r="I4047">
            <v>37.465829999999997</v>
          </cell>
          <cell r="J4047">
            <v>-121.924987</v>
          </cell>
          <cell r="K4047" t="str">
            <v>FREMONT</v>
          </cell>
          <cell r="L4047" t="str">
            <v>ALAMEDA</v>
          </cell>
          <cell r="M4047">
            <v>5</v>
          </cell>
        </row>
        <row r="4048">
          <cell r="A4048">
            <v>51996</v>
          </cell>
          <cell r="B4048" t="str">
            <v>WEEKDAY</v>
          </cell>
          <cell r="C4048">
            <v>4741</v>
          </cell>
          <cell r="D4048">
            <v>703270</v>
          </cell>
          <cell r="E4048" t="str">
            <v>MILMONT DR &amp; #48641</v>
          </cell>
          <cell r="F4048">
            <v>0</v>
          </cell>
          <cell r="G4048">
            <v>0</v>
          </cell>
          <cell r="H4048">
            <v>0</v>
          </cell>
          <cell r="I4048">
            <v>37.462364000000001</v>
          </cell>
          <cell r="J4048">
            <v>-121.921948</v>
          </cell>
          <cell r="K4048" t="str">
            <v>FREMONT</v>
          </cell>
          <cell r="L4048" t="str">
            <v>ALAMEDA</v>
          </cell>
          <cell r="M4048">
            <v>5</v>
          </cell>
        </row>
        <row r="4049">
          <cell r="A4049">
            <v>57845</v>
          </cell>
          <cell r="B4049" t="str">
            <v>WEEKDAY</v>
          </cell>
          <cell r="C4049">
            <v>2506</v>
          </cell>
          <cell r="D4049">
            <v>703280</v>
          </cell>
          <cell r="E4049" t="str">
            <v>MILMONT DR &amp; KATO RD</v>
          </cell>
          <cell r="F4049">
            <v>5</v>
          </cell>
          <cell r="G4049">
            <v>6</v>
          </cell>
          <cell r="H4049">
            <v>11</v>
          </cell>
          <cell r="I4049">
            <v>37.462789999999998</v>
          </cell>
          <cell r="J4049">
            <v>-121.924171</v>
          </cell>
          <cell r="K4049" t="str">
            <v>FREMONT</v>
          </cell>
          <cell r="L4049" t="str">
            <v>ALAMEDA</v>
          </cell>
          <cell r="M4049">
            <v>5</v>
          </cell>
        </row>
        <row r="4050">
          <cell r="A4050">
            <v>56331</v>
          </cell>
          <cell r="B4050" t="str">
            <v>WEEKDAY</v>
          </cell>
          <cell r="C4050">
            <v>4240</v>
          </cell>
          <cell r="D4050">
            <v>703300</v>
          </cell>
          <cell r="E4050" t="str">
            <v>MISSION BLVD &amp; #38576</v>
          </cell>
          <cell r="F4050">
            <v>1</v>
          </cell>
          <cell r="G4050">
            <v>1</v>
          </cell>
          <cell r="H4050">
            <v>2</v>
          </cell>
          <cell r="I4050">
            <v>37.571002999999997</v>
          </cell>
          <cell r="J4050">
            <v>-121.966323</v>
          </cell>
          <cell r="K4050" t="str">
            <v>FREMONT</v>
          </cell>
          <cell r="L4050" t="str">
            <v>ALAMEDA</v>
          </cell>
          <cell r="M4050">
            <v>5</v>
          </cell>
        </row>
        <row r="4051">
          <cell r="A4051">
            <v>53099</v>
          </cell>
          <cell r="B4051" t="str">
            <v>WEEKDAY</v>
          </cell>
          <cell r="C4051">
            <v>4162</v>
          </cell>
          <cell r="D4051">
            <v>703310</v>
          </cell>
          <cell r="E4051" t="str">
            <v>MISSION BLVD &amp; ANTELOPE DR</v>
          </cell>
          <cell r="F4051">
            <v>1</v>
          </cell>
          <cell r="G4051">
            <v>1</v>
          </cell>
          <cell r="H4051">
            <v>2</v>
          </cell>
          <cell r="I4051">
            <v>37.507173999999999</v>
          </cell>
          <cell r="J4051">
            <v>-121.919601</v>
          </cell>
          <cell r="K4051" t="str">
            <v>FREMONT</v>
          </cell>
          <cell r="L4051" t="str">
            <v>ALAMEDA</v>
          </cell>
          <cell r="M4051">
            <v>5</v>
          </cell>
        </row>
        <row r="4052">
          <cell r="A4052">
            <v>51577</v>
          </cell>
          <cell r="B4052" t="str">
            <v>WEEKDAY</v>
          </cell>
          <cell r="C4052">
            <v>1921</v>
          </cell>
          <cell r="D4052">
            <v>703320</v>
          </cell>
          <cell r="E4052" t="str">
            <v>MISSION BLVD &amp; ANZA ST</v>
          </cell>
          <cell r="F4052">
            <v>13</v>
          </cell>
          <cell r="G4052">
            <v>6</v>
          </cell>
          <cell r="H4052">
            <v>19</v>
          </cell>
          <cell r="I4052">
            <v>37.531013999999999</v>
          </cell>
          <cell r="J4052">
            <v>-121.919372</v>
          </cell>
          <cell r="K4052" t="str">
            <v>FREMONT</v>
          </cell>
          <cell r="L4052" t="str">
            <v>ALAMEDA</v>
          </cell>
          <cell r="M4052">
            <v>5</v>
          </cell>
        </row>
        <row r="4053">
          <cell r="A4053">
            <v>52218</v>
          </cell>
          <cell r="B4053" t="str">
            <v>WEEKDAY</v>
          </cell>
          <cell r="C4053">
            <v>2912</v>
          </cell>
          <cell r="D4053">
            <v>703330</v>
          </cell>
          <cell r="E4053" t="str">
            <v>MISSION BLVD &amp; ANZA ST</v>
          </cell>
          <cell r="F4053">
            <v>2</v>
          </cell>
          <cell r="G4053">
            <v>7</v>
          </cell>
          <cell r="H4053">
            <v>8</v>
          </cell>
          <cell r="I4053">
            <v>37.530279999999998</v>
          </cell>
          <cell r="J4053">
            <v>-121.919352</v>
          </cell>
          <cell r="K4053" t="str">
            <v>FREMONT</v>
          </cell>
          <cell r="L4053" t="str">
            <v>ALAMEDA</v>
          </cell>
          <cell r="M4053">
            <v>5</v>
          </cell>
        </row>
        <row r="4054">
          <cell r="A4054">
            <v>56467</v>
          </cell>
          <cell r="B4054" t="str">
            <v>WEEKDAY</v>
          </cell>
          <cell r="C4054">
            <v>4074</v>
          </cell>
          <cell r="D4054">
            <v>703340</v>
          </cell>
          <cell r="E4054" t="str">
            <v>MISSION BLVD &amp; CALLE AMIGO D</v>
          </cell>
          <cell r="F4054">
            <v>1</v>
          </cell>
          <cell r="G4054">
            <v>1</v>
          </cell>
          <cell r="H4054">
            <v>2</v>
          </cell>
          <cell r="I4054">
            <v>37.562995000000001</v>
          </cell>
          <cell r="J4054">
            <v>-121.959115</v>
          </cell>
          <cell r="K4054" t="str">
            <v>FREMONT</v>
          </cell>
          <cell r="L4054" t="str">
            <v>ALAMEDA</v>
          </cell>
          <cell r="M4054">
            <v>5</v>
          </cell>
        </row>
        <row r="4055">
          <cell r="A4055">
            <v>52320</v>
          </cell>
          <cell r="B4055" t="str">
            <v>WEEKDAY</v>
          </cell>
          <cell r="C4055">
            <v>4576</v>
          </cell>
          <cell r="D4055">
            <v>703350</v>
          </cell>
          <cell r="E4055" t="str">
            <v>MISSION BLVD &amp; CALLE AMIGO D</v>
          </cell>
          <cell r="F4055">
            <v>0</v>
          </cell>
          <cell r="G4055">
            <v>0</v>
          </cell>
          <cell r="H4055">
            <v>1</v>
          </cell>
          <cell r="I4055">
            <v>37.562496000000003</v>
          </cell>
          <cell r="J4055">
            <v>-121.959012</v>
          </cell>
          <cell r="K4055" t="str">
            <v>FREMONT</v>
          </cell>
          <cell r="L4055" t="str">
            <v>ALAMEDA</v>
          </cell>
          <cell r="M4055">
            <v>5</v>
          </cell>
        </row>
        <row r="4056">
          <cell r="A4056">
            <v>51780</v>
          </cell>
          <cell r="B4056" t="str">
            <v>WEEKDAY</v>
          </cell>
          <cell r="C4056">
            <v>4264</v>
          </cell>
          <cell r="D4056">
            <v>703360</v>
          </cell>
          <cell r="E4056" t="str">
            <v>MISSION BLVD &amp; CALLERY CT</v>
          </cell>
          <cell r="F4056">
            <v>1</v>
          </cell>
          <cell r="G4056">
            <v>0</v>
          </cell>
          <cell r="H4056">
            <v>2</v>
          </cell>
          <cell r="I4056">
            <v>37.547283999999998</v>
          </cell>
          <cell r="J4056">
            <v>-121.93563</v>
          </cell>
          <cell r="K4056" t="str">
            <v>FREMONT</v>
          </cell>
          <cell r="L4056" t="str">
            <v>ALAMEDA</v>
          </cell>
          <cell r="M4056">
            <v>5</v>
          </cell>
        </row>
        <row r="4057">
          <cell r="A4057">
            <v>51844</v>
          </cell>
          <cell r="B4057" t="str">
            <v>WEEKDAY</v>
          </cell>
          <cell r="C4057">
            <v>3745</v>
          </cell>
          <cell r="D4057">
            <v>703370</v>
          </cell>
          <cell r="E4057" t="str">
            <v>MISSION BLVD &amp; CALLERY CT</v>
          </cell>
          <cell r="F4057">
            <v>3</v>
          </cell>
          <cell r="G4057">
            <v>0</v>
          </cell>
          <cell r="H4057">
            <v>3</v>
          </cell>
          <cell r="I4057">
            <v>37.546978000000003</v>
          </cell>
          <cell r="J4057">
            <v>-121.93528499999999</v>
          </cell>
          <cell r="K4057" t="str">
            <v>FREMONT</v>
          </cell>
          <cell r="L4057" t="str">
            <v>ALAMEDA</v>
          </cell>
          <cell r="M4057">
            <v>5</v>
          </cell>
        </row>
        <row r="4058">
          <cell r="A4058">
            <v>55733</v>
          </cell>
          <cell r="B4058" t="str">
            <v>WEEKDAY</v>
          </cell>
          <cell r="C4058">
            <v>3138</v>
          </cell>
          <cell r="D4058">
            <v>703380</v>
          </cell>
          <cell r="E4058" t="str">
            <v>MISSION BLVD &amp; CEDAR ST</v>
          </cell>
          <cell r="F4058">
            <v>1</v>
          </cell>
          <cell r="G4058">
            <v>5</v>
          </cell>
          <cell r="H4058">
            <v>7</v>
          </cell>
          <cell r="I4058">
            <v>37.528030000000001</v>
          </cell>
          <cell r="J4058">
            <v>-121.918644</v>
          </cell>
          <cell r="K4058" t="str">
            <v>FREMONT</v>
          </cell>
          <cell r="L4058" t="str">
            <v>ALAMEDA</v>
          </cell>
          <cell r="M4058">
            <v>5</v>
          </cell>
        </row>
        <row r="4059">
          <cell r="A4059">
            <v>53166</v>
          </cell>
          <cell r="B4059" t="str">
            <v>WEEKDAY</v>
          </cell>
          <cell r="C4059">
            <v>4113</v>
          </cell>
          <cell r="D4059">
            <v>703390</v>
          </cell>
          <cell r="E4059" t="str">
            <v>MISSION BLVD &amp; COUGAR DR</v>
          </cell>
          <cell r="F4059">
            <v>0</v>
          </cell>
          <cell r="G4059">
            <v>2</v>
          </cell>
          <cell r="H4059">
            <v>2</v>
          </cell>
          <cell r="I4059">
            <v>37.513278</v>
          </cell>
          <cell r="J4059">
            <v>-121.919242</v>
          </cell>
          <cell r="K4059" t="str">
            <v>FREMONT</v>
          </cell>
          <cell r="L4059" t="str">
            <v>ALAMEDA</v>
          </cell>
          <cell r="M4059">
            <v>5</v>
          </cell>
        </row>
        <row r="4060">
          <cell r="A4060">
            <v>52003</v>
          </cell>
          <cell r="B4060" t="str">
            <v>WEEKDAY</v>
          </cell>
          <cell r="C4060">
            <v>4123</v>
          </cell>
          <cell r="D4060">
            <v>703400</v>
          </cell>
          <cell r="E4060" t="str">
            <v>MISSION BLVD &amp; DALGO RD</v>
          </cell>
          <cell r="F4060">
            <v>1</v>
          </cell>
          <cell r="G4060">
            <v>1</v>
          </cell>
          <cell r="H4060">
            <v>2</v>
          </cell>
          <cell r="I4060">
            <v>37.554141000000001</v>
          </cell>
          <cell r="J4060">
            <v>-121.946834</v>
          </cell>
          <cell r="K4060" t="str">
            <v>FREMONT</v>
          </cell>
          <cell r="L4060" t="str">
            <v>ALAMEDA</v>
          </cell>
          <cell r="M4060">
            <v>5</v>
          </cell>
        </row>
        <row r="4061">
          <cell r="A4061">
            <v>52243</v>
          </cell>
          <cell r="B4061" t="str">
            <v>WEEKDAY</v>
          </cell>
          <cell r="C4061">
            <v>4276</v>
          </cell>
          <cell r="D4061">
            <v>703410</v>
          </cell>
          <cell r="E4061" t="str">
            <v>MISSION BLVD &amp; CASTRO LN</v>
          </cell>
          <cell r="F4061">
            <v>1</v>
          </cell>
          <cell r="G4061">
            <v>1</v>
          </cell>
          <cell r="H4061">
            <v>2</v>
          </cell>
          <cell r="I4061">
            <v>37.550201999999999</v>
          </cell>
          <cell r="J4061">
            <v>-121.94033399999999</v>
          </cell>
          <cell r="K4061" t="str">
            <v>FREMONT</v>
          </cell>
          <cell r="L4061" t="str">
            <v>ALAMEDA</v>
          </cell>
          <cell r="M4061">
            <v>5</v>
          </cell>
        </row>
        <row r="4062">
          <cell r="A4062">
            <v>57260</v>
          </cell>
          <cell r="B4062" t="str">
            <v>WEEKDAY</v>
          </cell>
          <cell r="C4062">
            <v>4061</v>
          </cell>
          <cell r="D4062">
            <v>703420</v>
          </cell>
          <cell r="E4062" t="str">
            <v>MISSION BLVD &amp; DRISCOLL RD</v>
          </cell>
          <cell r="F4062">
            <v>1</v>
          </cell>
          <cell r="G4062">
            <v>1</v>
          </cell>
          <cell r="H4062">
            <v>2</v>
          </cell>
          <cell r="I4062">
            <v>37.548515000000002</v>
          </cell>
          <cell r="J4062">
            <v>-121.937904</v>
          </cell>
          <cell r="K4062" t="str">
            <v>FREMONT</v>
          </cell>
          <cell r="L4062" t="str">
            <v>ALAMEDA</v>
          </cell>
          <cell r="M4062">
            <v>5</v>
          </cell>
        </row>
        <row r="4063">
          <cell r="A4063">
            <v>53230</v>
          </cell>
          <cell r="B4063" t="str">
            <v>WEEKDAY</v>
          </cell>
          <cell r="C4063">
            <v>4436</v>
          </cell>
          <cell r="D4063">
            <v>703440</v>
          </cell>
          <cell r="E4063" t="str">
            <v>MISSION BLVD &amp; ESPARITO AV</v>
          </cell>
          <cell r="F4063">
            <v>0</v>
          </cell>
          <cell r="G4063">
            <v>1</v>
          </cell>
          <cell r="H4063">
            <v>1</v>
          </cell>
          <cell r="I4063">
            <v>37.551580999999999</v>
          </cell>
          <cell r="J4063">
            <v>-121.94238300000001</v>
          </cell>
          <cell r="K4063" t="str">
            <v>FREMONT</v>
          </cell>
          <cell r="L4063" t="str">
            <v>ALAMEDA</v>
          </cell>
          <cell r="M4063">
            <v>5</v>
          </cell>
        </row>
        <row r="4064">
          <cell r="A4064">
            <v>53228</v>
          </cell>
          <cell r="B4064" t="str">
            <v>WEEKDAY</v>
          </cell>
          <cell r="C4064">
            <v>4011</v>
          </cell>
          <cell r="D4064">
            <v>703450</v>
          </cell>
          <cell r="E4064" t="str">
            <v>MISSION BLVD &amp; HUNTER LN</v>
          </cell>
          <cell r="F4064">
            <v>1</v>
          </cell>
          <cell r="G4064">
            <v>2</v>
          </cell>
          <cell r="H4064">
            <v>2</v>
          </cell>
          <cell r="I4064">
            <v>37.520322999999998</v>
          </cell>
          <cell r="J4064">
            <v>-121.918057</v>
          </cell>
          <cell r="K4064" t="str">
            <v>FREMONT</v>
          </cell>
          <cell r="L4064" t="str">
            <v>ALAMEDA</v>
          </cell>
          <cell r="M4064">
            <v>5</v>
          </cell>
        </row>
        <row r="4065">
          <cell r="A4065">
            <v>54998</v>
          </cell>
          <cell r="B4065" t="str">
            <v>WEEKDAY</v>
          </cell>
          <cell r="C4065">
            <v>4210</v>
          </cell>
          <cell r="D4065">
            <v>703470</v>
          </cell>
          <cell r="E4065" t="str">
            <v>MISSION BLVD &amp; I-680 FWY</v>
          </cell>
          <cell r="F4065">
            <v>1</v>
          </cell>
          <cell r="G4065">
            <v>1</v>
          </cell>
          <cell r="H4065">
            <v>2</v>
          </cell>
          <cell r="I4065">
            <v>37.540171000000001</v>
          </cell>
          <cell r="J4065">
            <v>-121.923951</v>
          </cell>
          <cell r="K4065" t="str">
            <v>FREMONT</v>
          </cell>
          <cell r="L4065" t="str">
            <v>ALAMEDA</v>
          </cell>
          <cell r="M4065">
            <v>5</v>
          </cell>
        </row>
        <row r="4066">
          <cell r="A4066">
            <v>56520</v>
          </cell>
          <cell r="B4066" t="str">
            <v>WEEKDAY</v>
          </cell>
          <cell r="C4066">
            <v>4194</v>
          </cell>
          <cell r="D4066">
            <v>703480</v>
          </cell>
          <cell r="E4066" t="str">
            <v>MISSION BLVD &amp; I-680 FWY</v>
          </cell>
          <cell r="F4066">
            <v>1</v>
          </cell>
          <cell r="G4066">
            <v>1</v>
          </cell>
          <cell r="H4066">
            <v>2</v>
          </cell>
          <cell r="I4066">
            <v>37.539071</v>
          </cell>
          <cell r="J4066">
            <v>-121.923607</v>
          </cell>
          <cell r="K4066" t="str">
            <v>FREMONT</v>
          </cell>
          <cell r="L4066" t="str">
            <v>ALAMEDA</v>
          </cell>
          <cell r="M4066">
            <v>5</v>
          </cell>
        </row>
        <row r="4067">
          <cell r="A4067">
            <v>52725</v>
          </cell>
          <cell r="B4067" t="str">
            <v>WEEKDAY</v>
          </cell>
          <cell r="C4067">
            <v>3543</v>
          </cell>
          <cell r="D4067">
            <v>703490</v>
          </cell>
          <cell r="E4067" t="str">
            <v>MISSION BLVD &amp; LAS PALMAS AV</v>
          </cell>
          <cell r="F4067">
            <v>2</v>
          </cell>
          <cell r="G4067">
            <v>3</v>
          </cell>
          <cell r="H4067">
            <v>4</v>
          </cell>
          <cell r="I4067">
            <v>37.557906000000003</v>
          </cell>
          <cell r="J4067">
            <v>-121.95285800000001</v>
          </cell>
          <cell r="K4067" t="str">
            <v>FREMONT</v>
          </cell>
          <cell r="L4067" t="str">
            <v>ALAMEDA</v>
          </cell>
          <cell r="M4067">
            <v>5</v>
          </cell>
        </row>
        <row r="4068">
          <cell r="A4068">
            <v>52006</v>
          </cell>
          <cell r="B4068" t="str">
            <v>WEEKDAY</v>
          </cell>
          <cell r="C4068">
            <v>3416</v>
          </cell>
          <cell r="D4068">
            <v>703500</v>
          </cell>
          <cell r="E4068" t="str">
            <v>MISSION BLVD &amp; LAS PALMAS AV</v>
          </cell>
          <cell r="F4068">
            <v>2</v>
          </cell>
          <cell r="G4068">
            <v>3</v>
          </cell>
          <cell r="H4068">
            <v>5</v>
          </cell>
          <cell r="I4068">
            <v>37.558407000000003</v>
          </cell>
          <cell r="J4068">
            <v>-121.95319000000001</v>
          </cell>
          <cell r="K4068" t="str">
            <v>FREMONT</v>
          </cell>
          <cell r="L4068" t="str">
            <v>ALAMEDA</v>
          </cell>
          <cell r="M4068">
            <v>5</v>
          </cell>
        </row>
        <row r="4069">
          <cell r="A4069">
            <v>56530</v>
          </cell>
          <cell r="B4069" t="str">
            <v>WEEKDAY</v>
          </cell>
          <cell r="C4069">
            <v>4254</v>
          </cell>
          <cell r="D4069">
            <v>703520</v>
          </cell>
          <cell r="E4069" t="str">
            <v>MISSION BLVD &amp; MACKINTOSH ST</v>
          </cell>
          <cell r="F4069">
            <v>1</v>
          </cell>
          <cell r="G4069">
            <v>1</v>
          </cell>
          <cell r="H4069">
            <v>2</v>
          </cell>
          <cell r="I4069">
            <v>37.554237999999998</v>
          </cell>
          <cell r="J4069">
            <v>-121.946489</v>
          </cell>
          <cell r="K4069" t="str">
            <v>FREMONT</v>
          </cell>
          <cell r="L4069" t="str">
            <v>ALAMEDA</v>
          </cell>
          <cell r="M4069">
            <v>5</v>
          </cell>
        </row>
        <row r="4070">
          <cell r="A4070">
            <v>55072</v>
          </cell>
          <cell r="B4070" t="str">
            <v>WEEKDAY</v>
          </cell>
          <cell r="C4070">
            <v>3894</v>
          </cell>
          <cell r="D4070">
            <v>703530</v>
          </cell>
          <cell r="E4070" t="str">
            <v>MISSION BLVD &amp; MILL CREEK RD</v>
          </cell>
          <cell r="F4070">
            <v>2</v>
          </cell>
          <cell r="G4070">
            <v>1</v>
          </cell>
          <cell r="H4070">
            <v>3</v>
          </cell>
          <cell r="I4070">
            <v>37.537591999999997</v>
          </cell>
          <cell r="J4070">
            <v>-121.922066</v>
          </cell>
          <cell r="K4070" t="str">
            <v>FREMONT</v>
          </cell>
          <cell r="L4070" t="str">
            <v>ALAMEDA</v>
          </cell>
          <cell r="M4070">
            <v>5</v>
          </cell>
        </row>
        <row r="4071">
          <cell r="A4071">
            <v>55277</v>
          </cell>
          <cell r="B4071" t="str">
            <v>WEEKDAY</v>
          </cell>
          <cell r="C4071">
            <v>3255</v>
          </cell>
          <cell r="D4071">
            <v>703550</v>
          </cell>
          <cell r="E4071" t="str">
            <v>MISSION BLVD &amp; MOHAVE DR</v>
          </cell>
          <cell r="F4071">
            <v>5</v>
          </cell>
          <cell r="G4071">
            <v>1</v>
          </cell>
          <cell r="H4071">
            <v>6</v>
          </cell>
          <cell r="I4071">
            <v>37.491151000000002</v>
          </cell>
          <cell r="J4071">
            <v>-121.927584</v>
          </cell>
          <cell r="K4071" t="str">
            <v>FREMONT</v>
          </cell>
          <cell r="L4071" t="str">
            <v>ALAMEDA</v>
          </cell>
          <cell r="M4071">
            <v>5</v>
          </cell>
        </row>
        <row r="4072">
          <cell r="A4072">
            <v>56590</v>
          </cell>
          <cell r="B4072" t="str">
            <v>WEEKDAY</v>
          </cell>
          <cell r="C4072">
            <v>3989</v>
          </cell>
          <cell r="D4072">
            <v>703560</v>
          </cell>
          <cell r="E4072" t="str">
            <v>MISSION BLVD &amp; NURSERY AV</v>
          </cell>
          <cell r="F4072">
            <v>0</v>
          </cell>
          <cell r="G4072">
            <v>2</v>
          </cell>
          <cell r="H4072">
            <v>3</v>
          </cell>
          <cell r="I4072">
            <v>37.580669999999998</v>
          </cell>
          <cell r="J4072">
            <v>-121.990708</v>
          </cell>
          <cell r="K4072" t="str">
            <v>FREMONT</v>
          </cell>
          <cell r="L4072" t="str">
            <v>ALAMEDA</v>
          </cell>
          <cell r="M4072">
            <v>5</v>
          </cell>
        </row>
        <row r="4073">
          <cell r="A4073">
            <v>54570</v>
          </cell>
          <cell r="B4073" t="str">
            <v>WEEKDAY</v>
          </cell>
          <cell r="C4073">
            <v>4199</v>
          </cell>
          <cell r="D4073">
            <v>703570</v>
          </cell>
          <cell r="E4073" t="str">
            <v>MISSION BLVD &amp; NURSERY AV</v>
          </cell>
          <cell r="F4073">
            <v>1</v>
          </cell>
          <cell r="G4073">
            <v>1</v>
          </cell>
          <cell r="H4073">
            <v>2</v>
          </cell>
          <cell r="I4073">
            <v>37.580995999999999</v>
          </cell>
          <cell r="J4073">
            <v>-121.990756</v>
          </cell>
          <cell r="K4073" t="str">
            <v>FREMONT</v>
          </cell>
          <cell r="L4073" t="str">
            <v>ALAMEDA</v>
          </cell>
          <cell r="M4073">
            <v>5</v>
          </cell>
        </row>
        <row r="4074">
          <cell r="A4074">
            <v>53199</v>
          </cell>
          <cell r="B4074" t="str">
            <v>WEEKDAY</v>
          </cell>
          <cell r="C4074">
            <v>3840</v>
          </cell>
          <cell r="D4074">
            <v>703580</v>
          </cell>
          <cell r="E4074" t="str">
            <v>MISSION BLVD &amp; ONDINA DR</v>
          </cell>
          <cell r="F4074">
            <v>1</v>
          </cell>
          <cell r="G4074">
            <v>2</v>
          </cell>
          <cell r="H4074">
            <v>3</v>
          </cell>
          <cell r="I4074">
            <v>37.550946000000003</v>
          </cell>
          <cell r="J4074">
            <v>-121.941902</v>
          </cell>
          <cell r="K4074" t="str">
            <v>FREMONT</v>
          </cell>
          <cell r="L4074" t="str">
            <v>ALAMEDA</v>
          </cell>
          <cell r="M4074">
            <v>5</v>
          </cell>
        </row>
        <row r="4075">
          <cell r="A4075">
            <v>58799</v>
          </cell>
          <cell r="B4075" t="str">
            <v>WEEKDAY</v>
          </cell>
          <cell r="C4075">
            <v>4363</v>
          </cell>
          <cell r="D4075">
            <v>703590</v>
          </cell>
          <cell r="E4075" t="str">
            <v>MISSION BLVD &amp; ORCHARD DR</v>
          </cell>
          <cell r="F4075">
            <v>1</v>
          </cell>
          <cell r="G4075">
            <v>1</v>
          </cell>
          <cell r="H4075">
            <v>1</v>
          </cell>
          <cell r="I4075">
            <v>37.571651000000003</v>
          </cell>
          <cell r="J4075">
            <v>-121.96736900000001</v>
          </cell>
          <cell r="K4075" t="str">
            <v>FREMONT</v>
          </cell>
          <cell r="L4075" t="str">
            <v>ALAMEDA</v>
          </cell>
          <cell r="M4075">
            <v>5</v>
          </cell>
        </row>
        <row r="4076">
          <cell r="A4076">
            <v>55338</v>
          </cell>
          <cell r="B4076" t="str">
            <v>WEEKDAY</v>
          </cell>
          <cell r="C4076">
            <v>1757</v>
          </cell>
          <cell r="D4076">
            <v>703600</v>
          </cell>
          <cell r="E4076" t="str">
            <v>MISSION BLVD &amp; PALM AV</v>
          </cell>
          <cell r="F4076">
            <v>20</v>
          </cell>
          <cell r="G4076">
            <v>2</v>
          </cell>
          <cell r="H4076">
            <v>22</v>
          </cell>
          <cell r="I4076">
            <v>37.545003000000001</v>
          </cell>
          <cell r="J4076">
            <v>-121.931884</v>
          </cell>
          <cell r="K4076" t="str">
            <v>FREMONT</v>
          </cell>
          <cell r="L4076" t="str">
            <v>ALAMEDA</v>
          </cell>
          <cell r="M4076">
            <v>5</v>
          </cell>
        </row>
        <row r="4077">
          <cell r="A4077">
            <v>59558</v>
          </cell>
          <cell r="B4077" t="str">
            <v>WEEKDAY</v>
          </cell>
          <cell r="C4077">
            <v>2073</v>
          </cell>
          <cell r="D4077">
            <v>703610</v>
          </cell>
          <cell r="E4077" t="str">
            <v>MISSION BLVD &amp; PALM AV</v>
          </cell>
          <cell r="F4077">
            <v>12</v>
          </cell>
          <cell r="G4077">
            <v>4</v>
          </cell>
          <cell r="H4077">
            <v>16</v>
          </cell>
          <cell r="I4077">
            <v>37.545413000000003</v>
          </cell>
          <cell r="J4077">
            <v>-121.932087</v>
          </cell>
          <cell r="K4077" t="str">
            <v>FREMONT</v>
          </cell>
          <cell r="L4077" t="str">
            <v>ALAMEDA</v>
          </cell>
          <cell r="M4077">
            <v>5</v>
          </cell>
        </row>
        <row r="4078">
          <cell r="A4078">
            <v>52009</v>
          </cell>
          <cell r="B4078" t="str">
            <v>WEEKDAY</v>
          </cell>
          <cell r="C4078">
            <v>4117</v>
          </cell>
          <cell r="D4078">
            <v>703620</v>
          </cell>
          <cell r="E4078" t="str">
            <v>MISSION BLVD &amp; PASEO PADRE P</v>
          </cell>
          <cell r="F4078">
            <v>2</v>
          </cell>
          <cell r="G4078">
            <v>0</v>
          </cell>
          <cell r="H4078">
            <v>2</v>
          </cell>
          <cell r="I4078">
            <v>37.500903000000001</v>
          </cell>
          <cell r="J4078">
            <v>-121.919364</v>
          </cell>
          <cell r="K4078" t="str">
            <v>FREMONT</v>
          </cell>
          <cell r="L4078" t="str">
            <v>ALAMEDA</v>
          </cell>
          <cell r="M4078">
            <v>5</v>
          </cell>
        </row>
        <row r="4079">
          <cell r="A4079">
            <v>55073</v>
          </cell>
          <cell r="B4079" t="str">
            <v>WEEKDAY</v>
          </cell>
          <cell r="C4079">
            <v>3466</v>
          </cell>
          <cell r="D4079">
            <v>703630</v>
          </cell>
          <cell r="E4079" t="str">
            <v>MISSION BLVD &amp; PASEO PADRE P</v>
          </cell>
          <cell r="F4079">
            <v>0</v>
          </cell>
          <cell r="G4079">
            <v>4</v>
          </cell>
          <cell r="H4079">
            <v>5</v>
          </cell>
          <cell r="I4079">
            <v>37.499924</v>
          </cell>
          <cell r="J4079">
            <v>-121.91965500000001</v>
          </cell>
          <cell r="K4079" t="str">
            <v>FREMONT</v>
          </cell>
          <cell r="L4079" t="str">
            <v>ALAMEDA</v>
          </cell>
          <cell r="M4079">
            <v>5</v>
          </cell>
        </row>
        <row r="4080">
          <cell r="A4080">
            <v>59800</v>
          </cell>
          <cell r="B4080" t="str">
            <v>WEEKDAY</v>
          </cell>
          <cell r="C4080">
            <v>4064</v>
          </cell>
          <cell r="D4080">
            <v>703640</v>
          </cell>
          <cell r="E4080" t="str">
            <v>MISSION BLVD &amp; PINE ST</v>
          </cell>
          <cell r="F4080">
            <v>1</v>
          </cell>
          <cell r="G4080">
            <v>2</v>
          </cell>
          <cell r="H4080">
            <v>2</v>
          </cell>
          <cell r="I4080">
            <v>37.525790000000001</v>
          </cell>
          <cell r="J4080">
            <v>-121.917697</v>
          </cell>
          <cell r="K4080" t="str">
            <v>FREMONT</v>
          </cell>
          <cell r="L4080" t="str">
            <v>ALAMEDA</v>
          </cell>
          <cell r="M4080">
            <v>5</v>
          </cell>
        </row>
        <row r="4081">
          <cell r="A4081">
            <v>54580</v>
          </cell>
          <cell r="B4081" t="str">
            <v>WEEKDAY</v>
          </cell>
          <cell r="C4081">
            <v>3554</v>
          </cell>
          <cell r="D4081">
            <v>703660</v>
          </cell>
          <cell r="E4081" t="str">
            <v>MISSION BLVD &amp; STARR ST</v>
          </cell>
          <cell r="F4081">
            <v>1</v>
          </cell>
          <cell r="G4081">
            <v>3</v>
          </cell>
          <cell r="H4081">
            <v>4</v>
          </cell>
          <cell r="I4081">
            <v>37.537728999999999</v>
          </cell>
          <cell r="J4081">
            <v>-121.9224</v>
          </cell>
          <cell r="K4081" t="str">
            <v>FREMONT</v>
          </cell>
          <cell r="L4081" t="str">
            <v>ALAMEDA</v>
          </cell>
          <cell r="M4081">
            <v>5</v>
          </cell>
        </row>
        <row r="4082">
          <cell r="A4082">
            <v>53430</v>
          </cell>
          <cell r="B4082" t="str">
            <v>WEEKDAY</v>
          </cell>
          <cell r="C4082">
            <v>3795</v>
          </cell>
          <cell r="D4082">
            <v>703670</v>
          </cell>
          <cell r="E4082" t="str">
            <v>MISSION BLVD &amp; STEVENSON BLV</v>
          </cell>
          <cell r="F4082">
            <v>2</v>
          </cell>
          <cell r="G4082">
            <v>1</v>
          </cell>
          <cell r="H4082">
            <v>3</v>
          </cell>
          <cell r="I4082">
            <v>37.561259</v>
          </cell>
          <cell r="J4082">
            <v>-121.957498</v>
          </cell>
          <cell r="K4082" t="str">
            <v>FREMONT</v>
          </cell>
          <cell r="L4082" t="str">
            <v>ALAMEDA</v>
          </cell>
          <cell r="M4082">
            <v>5</v>
          </cell>
        </row>
        <row r="4083">
          <cell r="A4083">
            <v>55079</v>
          </cell>
          <cell r="B4083" t="str">
            <v>WEEKDAY</v>
          </cell>
          <cell r="C4083">
            <v>3644</v>
          </cell>
          <cell r="D4083">
            <v>703680</v>
          </cell>
          <cell r="E4083" t="str">
            <v>MISSION BLVD &amp; STEVENSON BLV</v>
          </cell>
          <cell r="F4083">
            <v>2</v>
          </cell>
          <cell r="G4083">
            <v>2</v>
          </cell>
          <cell r="H4083">
            <v>4</v>
          </cell>
          <cell r="I4083">
            <v>37.560136999999997</v>
          </cell>
          <cell r="J4083">
            <v>-121.95647700000001</v>
          </cell>
          <cell r="K4083" t="str">
            <v>FREMONT</v>
          </cell>
          <cell r="L4083" t="str">
            <v>ALAMEDA</v>
          </cell>
          <cell r="M4083">
            <v>5</v>
          </cell>
        </row>
        <row r="4084">
          <cell r="A4084">
            <v>52780</v>
          </cell>
          <cell r="B4084" t="str">
            <v>WEEKDAY</v>
          </cell>
          <cell r="C4084">
            <v>4811</v>
          </cell>
          <cell r="D4084">
            <v>703690</v>
          </cell>
          <cell r="E4084" t="str">
            <v>MISSION BLVD &amp; VIA SAN DIMAS</v>
          </cell>
          <cell r="F4084">
            <v>0</v>
          </cell>
          <cell r="G4084">
            <v>0</v>
          </cell>
          <cell r="H4084">
            <v>0</v>
          </cell>
          <cell r="I4084">
            <v>37.542338000000001</v>
          </cell>
          <cell r="J4084">
            <v>-121.92685299999999</v>
          </cell>
          <cell r="K4084" t="str">
            <v>FREMONT</v>
          </cell>
          <cell r="L4084" t="str">
            <v>ALAMEDA</v>
          </cell>
          <cell r="M4084">
            <v>5</v>
          </cell>
        </row>
        <row r="4085">
          <cell r="A4085">
            <v>53780</v>
          </cell>
          <cell r="B4085" t="str">
            <v>WEEKDAY</v>
          </cell>
          <cell r="C4085">
            <v>4603</v>
          </cell>
          <cell r="D4085">
            <v>703700</v>
          </cell>
          <cell r="E4085" t="str">
            <v>MISSION BLVD &amp; VIA SAN DIMAS</v>
          </cell>
          <cell r="F4085">
            <v>0</v>
          </cell>
          <cell r="G4085">
            <v>0</v>
          </cell>
          <cell r="H4085">
            <v>1</v>
          </cell>
          <cell r="I4085">
            <v>37.542102</v>
          </cell>
          <cell r="J4085">
            <v>-121.926936</v>
          </cell>
          <cell r="K4085" t="str">
            <v>FREMONT</v>
          </cell>
          <cell r="L4085" t="str">
            <v>ALAMEDA</v>
          </cell>
          <cell r="M4085">
            <v>5</v>
          </cell>
        </row>
        <row r="4086">
          <cell r="A4086">
            <v>56603</v>
          </cell>
          <cell r="B4086" t="str">
            <v>WEEKDAY</v>
          </cell>
          <cell r="C4086">
            <v>2385</v>
          </cell>
          <cell r="D4086">
            <v>703710</v>
          </cell>
          <cell r="E4086" t="str">
            <v>MISSION BLVD &amp; WASHINGTON BL</v>
          </cell>
          <cell r="F4086">
            <v>3</v>
          </cell>
          <cell r="G4086">
            <v>10</v>
          </cell>
          <cell r="H4086">
            <v>13</v>
          </cell>
          <cell r="I4086">
            <v>37.53351</v>
          </cell>
          <cell r="J4086">
            <v>-121.92019500000001</v>
          </cell>
          <cell r="K4086" t="str">
            <v>FREMONT</v>
          </cell>
          <cell r="L4086" t="str">
            <v>ALAMEDA</v>
          </cell>
          <cell r="M4086">
            <v>5</v>
          </cell>
        </row>
        <row r="4087">
          <cell r="A4087">
            <v>53053</v>
          </cell>
          <cell r="B4087" t="str">
            <v>WEEKDAY</v>
          </cell>
          <cell r="C4087">
            <v>2961</v>
          </cell>
          <cell r="D4087">
            <v>703720</v>
          </cell>
          <cell r="E4087" t="str">
            <v>MISSION BLVD &amp; WASHINGTON BL</v>
          </cell>
          <cell r="F4087">
            <v>4</v>
          </cell>
          <cell r="G4087">
            <v>3</v>
          </cell>
          <cell r="H4087">
            <v>8</v>
          </cell>
          <cell r="I4087">
            <v>37.534742000000001</v>
          </cell>
          <cell r="J4087">
            <v>-121.920316</v>
          </cell>
          <cell r="K4087" t="str">
            <v>FREMONT</v>
          </cell>
          <cell r="L4087" t="str">
            <v>ALAMEDA</v>
          </cell>
          <cell r="M4087">
            <v>5</v>
          </cell>
        </row>
        <row r="4088">
          <cell r="A4088">
            <v>50766</v>
          </cell>
          <cell r="B4088" t="str">
            <v>WEEKDAY</v>
          </cell>
          <cell r="C4088">
            <v>2303</v>
          </cell>
          <cell r="D4088">
            <v>703730</v>
          </cell>
          <cell r="E4088" t="str">
            <v>MOWRY AV &amp; ARGONAUT WAY</v>
          </cell>
          <cell r="F4088">
            <v>10</v>
          </cell>
          <cell r="G4088">
            <v>4</v>
          </cell>
          <cell r="H4088">
            <v>13</v>
          </cell>
          <cell r="I4088">
            <v>37.545670000000001</v>
          </cell>
          <cell r="J4088">
            <v>-121.991018</v>
          </cell>
          <cell r="K4088" t="str">
            <v>FREMONT</v>
          </cell>
          <cell r="L4088" t="str">
            <v>ALAMEDA</v>
          </cell>
          <cell r="M4088">
            <v>5</v>
          </cell>
        </row>
        <row r="4089">
          <cell r="A4089">
            <v>56609</v>
          </cell>
          <cell r="B4089" t="str">
            <v>WEEKDAY</v>
          </cell>
          <cell r="C4089">
            <v>2707</v>
          </cell>
          <cell r="D4089">
            <v>703740</v>
          </cell>
          <cell r="E4089" t="str">
            <v>MOWRY AV &amp; GLENVIEW DR</v>
          </cell>
          <cell r="F4089">
            <v>5</v>
          </cell>
          <cell r="G4089">
            <v>5</v>
          </cell>
          <cell r="H4089">
            <v>10</v>
          </cell>
          <cell r="I4089">
            <v>37.538578999999999</v>
          </cell>
          <cell r="J4089">
            <v>-121.996815</v>
          </cell>
          <cell r="K4089" t="str">
            <v>FREMONT</v>
          </cell>
          <cell r="L4089" t="str">
            <v>ALAMEDA</v>
          </cell>
          <cell r="M4089">
            <v>5</v>
          </cell>
        </row>
        <row r="4090">
          <cell r="A4090">
            <v>54520</v>
          </cell>
          <cell r="B4090" t="str">
            <v>WEEKDAY</v>
          </cell>
          <cell r="C4090">
            <v>3344</v>
          </cell>
          <cell r="D4090">
            <v>703750</v>
          </cell>
          <cell r="E4090" t="str">
            <v>MOWRY AV &amp; LOGAN DR</v>
          </cell>
          <cell r="F4090">
            <v>3</v>
          </cell>
          <cell r="G4090">
            <v>3</v>
          </cell>
          <cell r="H4090">
            <v>5</v>
          </cell>
          <cell r="I4090">
            <v>37.542932</v>
          </cell>
          <cell r="J4090">
            <v>-121.993235</v>
          </cell>
          <cell r="K4090" t="str">
            <v>FREMONT</v>
          </cell>
          <cell r="L4090" t="str">
            <v>ALAMEDA</v>
          </cell>
          <cell r="M4090">
            <v>5</v>
          </cell>
        </row>
        <row r="4091">
          <cell r="A4091">
            <v>52752</v>
          </cell>
          <cell r="B4091" t="str">
            <v>WEEKDAY</v>
          </cell>
          <cell r="C4091">
            <v>2998</v>
          </cell>
          <cell r="D4091">
            <v>703760</v>
          </cell>
          <cell r="E4091" t="str">
            <v>MOWRY AV &amp; #2557</v>
          </cell>
          <cell r="F4091">
            <v>6</v>
          </cell>
          <cell r="G4091">
            <v>1</v>
          </cell>
          <cell r="H4091">
            <v>7</v>
          </cell>
          <cell r="I4091">
            <v>37.556005999999996</v>
          </cell>
          <cell r="J4091">
            <v>-121.98257599999999</v>
          </cell>
          <cell r="K4091" t="str">
            <v>FREMONT</v>
          </cell>
          <cell r="L4091" t="str">
            <v>ALAMEDA</v>
          </cell>
          <cell r="M4091">
            <v>5</v>
          </cell>
        </row>
        <row r="4092">
          <cell r="A4092">
            <v>57290</v>
          </cell>
          <cell r="B4092" t="str">
            <v>WEEKDAY</v>
          </cell>
          <cell r="C4092">
            <v>4024</v>
          </cell>
          <cell r="D4092">
            <v>703770</v>
          </cell>
          <cell r="E4092" t="str">
            <v>MOWRY AV &amp; #300</v>
          </cell>
          <cell r="F4092">
            <v>0</v>
          </cell>
          <cell r="G4092">
            <v>2</v>
          </cell>
          <cell r="H4092">
            <v>2</v>
          </cell>
          <cell r="I4092">
            <v>37.568641</v>
          </cell>
          <cell r="J4092">
            <v>-121.97066599999999</v>
          </cell>
          <cell r="K4092" t="str">
            <v>FREMONT</v>
          </cell>
          <cell r="L4092" t="str">
            <v>ALAMEDA</v>
          </cell>
          <cell r="M4092">
            <v>5</v>
          </cell>
        </row>
        <row r="4093">
          <cell r="A4093">
            <v>53573</v>
          </cell>
          <cell r="B4093" t="str">
            <v>WEEKDAY</v>
          </cell>
          <cell r="C4093">
            <v>1440</v>
          </cell>
          <cell r="D4093">
            <v>703780</v>
          </cell>
          <cell r="E4093" t="str">
            <v>MOWRY AV &amp; ALPENROSE CT</v>
          </cell>
          <cell r="F4093">
            <v>20</v>
          </cell>
          <cell r="G4093">
            <v>9</v>
          </cell>
          <cell r="H4093">
            <v>29</v>
          </cell>
          <cell r="I4093">
            <v>37.527178999999997</v>
          </cell>
          <cell r="J4093">
            <v>-122.005391</v>
          </cell>
          <cell r="K4093" t="str">
            <v>FREMONT</v>
          </cell>
          <cell r="L4093" t="str">
            <v>ALAMEDA</v>
          </cell>
          <cell r="M4093">
            <v>5</v>
          </cell>
        </row>
        <row r="4094">
          <cell r="A4094">
            <v>57880</v>
          </cell>
          <cell r="B4094" t="str">
            <v>WEEKDAY</v>
          </cell>
          <cell r="C4094">
            <v>1793</v>
          </cell>
          <cell r="D4094">
            <v>703790</v>
          </cell>
          <cell r="E4094" t="str">
            <v>MOWRY AV &amp; ARGONAUT WAY</v>
          </cell>
          <cell r="F4094">
            <v>7</v>
          </cell>
          <cell r="G4094">
            <v>14</v>
          </cell>
          <cell r="H4094">
            <v>21</v>
          </cell>
          <cell r="I4094">
            <v>37.545960999999998</v>
          </cell>
          <cell r="J4094">
            <v>-121.99032200000001</v>
          </cell>
          <cell r="K4094" t="str">
            <v>FREMONT</v>
          </cell>
          <cell r="L4094" t="str">
            <v>ALAMEDA</v>
          </cell>
          <cell r="M4094">
            <v>5</v>
          </cell>
        </row>
        <row r="4095">
          <cell r="A4095">
            <v>52844</v>
          </cell>
          <cell r="B4095" t="str">
            <v>WEEKDAY</v>
          </cell>
          <cell r="C4095">
            <v>2430</v>
          </cell>
          <cell r="D4095">
            <v>703800</v>
          </cell>
          <cell r="E4095" t="str">
            <v>MOWRY AV &amp; BLACOW RD</v>
          </cell>
          <cell r="F4095">
            <v>5</v>
          </cell>
          <cell r="G4095">
            <v>7</v>
          </cell>
          <cell r="H4095">
            <v>12</v>
          </cell>
          <cell r="I4095">
            <v>37.537027000000002</v>
          </cell>
          <cell r="J4095">
            <v>-121.998107</v>
          </cell>
          <cell r="K4095" t="str">
            <v>FREMONT</v>
          </cell>
          <cell r="L4095" t="str">
            <v>ALAMEDA</v>
          </cell>
          <cell r="M4095">
            <v>5</v>
          </cell>
        </row>
        <row r="4096">
          <cell r="A4096">
            <v>54760</v>
          </cell>
          <cell r="B4096" t="str">
            <v>WEEKDAY</v>
          </cell>
          <cell r="C4096">
            <v>4439</v>
          </cell>
          <cell r="D4096">
            <v>703810</v>
          </cell>
          <cell r="E4096" t="str">
            <v>MOWRY AV &amp; BONNER AV</v>
          </cell>
          <cell r="F4096">
            <v>1</v>
          </cell>
          <cell r="G4096">
            <v>0</v>
          </cell>
          <cell r="H4096">
            <v>1</v>
          </cell>
          <cell r="I4096">
            <v>37.562260000000002</v>
          </cell>
          <cell r="J4096">
            <v>-121.97893999999999</v>
          </cell>
          <cell r="K4096" t="str">
            <v>FREMONT</v>
          </cell>
          <cell r="L4096" t="str">
            <v>ALAMEDA</v>
          </cell>
          <cell r="M4096">
            <v>5</v>
          </cell>
        </row>
        <row r="4097">
          <cell r="A4097">
            <v>57820</v>
          </cell>
          <cell r="B4097" t="str">
            <v>WEEKDAY</v>
          </cell>
          <cell r="C4097">
            <v>3041</v>
          </cell>
          <cell r="D4097">
            <v>703820</v>
          </cell>
          <cell r="E4097" t="str">
            <v>MOWRY AV &amp; BONNER AV</v>
          </cell>
          <cell r="F4097">
            <v>2</v>
          </cell>
          <cell r="G4097">
            <v>5</v>
          </cell>
          <cell r="H4097">
            <v>7</v>
          </cell>
          <cell r="I4097">
            <v>37.562551999999997</v>
          </cell>
          <cell r="J4097">
            <v>-121.978601</v>
          </cell>
          <cell r="K4097" t="str">
            <v>FREMONT</v>
          </cell>
          <cell r="L4097" t="str">
            <v>ALAMEDA</v>
          </cell>
          <cell r="M4097">
            <v>5</v>
          </cell>
        </row>
        <row r="4098">
          <cell r="A4098">
            <v>52203</v>
          </cell>
          <cell r="B4098" t="str">
            <v>WEEKDAY</v>
          </cell>
          <cell r="C4098">
            <v>3648</v>
          </cell>
          <cell r="D4098">
            <v>703830</v>
          </cell>
          <cell r="E4098" t="str">
            <v>MOWRY AV &amp; CHERRY LN</v>
          </cell>
          <cell r="F4098">
            <v>3</v>
          </cell>
          <cell r="G4098">
            <v>1</v>
          </cell>
          <cell r="H4098">
            <v>4</v>
          </cell>
          <cell r="I4098">
            <v>37.567551999999999</v>
          </cell>
          <cell r="J4098">
            <v>-121.97307600000001</v>
          </cell>
          <cell r="K4098" t="str">
            <v>FREMONT</v>
          </cell>
          <cell r="L4098" t="str">
            <v>ALAMEDA</v>
          </cell>
          <cell r="M4098">
            <v>5</v>
          </cell>
        </row>
        <row r="4099">
          <cell r="A4099">
            <v>53328</v>
          </cell>
          <cell r="B4099" t="str">
            <v>WEEKDAY</v>
          </cell>
          <cell r="C4099">
            <v>3272</v>
          </cell>
          <cell r="D4099">
            <v>703840</v>
          </cell>
          <cell r="E4099" t="str">
            <v>MOWRY AV &amp; CHERRY LN</v>
          </cell>
          <cell r="F4099">
            <v>1</v>
          </cell>
          <cell r="G4099">
            <v>5</v>
          </cell>
          <cell r="H4099">
            <v>6</v>
          </cell>
          <cell r="I4099">
            <v>37.56738</v>
          </cell>
          <cell r="J4099">
            <v>-121.972908</v>
          </cell>
          <cell r="K4099" t="str">
            <v>FREMONT</v>
          </cell>
          <cell r="L4099" t="str">
            <v>ALAMEDA</v>
          </cell>
          <cell r="M4099">
            <v>5</v>
          </cell>
        </row>
        <row r="4100">
          <cell r="A4100">
            <v>55780</v>
          </cell>
          <cell r="B4100" t="str">
            <v>WEEKDAY</v>
          </cell>
          <cell r="C4100">
            <v>1618</v>
          </cell>
          <cell r="D4100">
            <v>703850</v>
          </cell>
          <cell r="E4100" t="str">
            <v>MOWRY AV &amp; FARWELL DR</v>
          </cell>
          <cell r="F4100">
            <v>11</v>
          </cell>
          <cell r="G4100">
            <v>13</v>
          </cell>
          <cell r="H4100">
            <v>24</v>
          </cell>
          <cell r="I4100">
            <v>37.534101999999997</v>
          </cell>
          <cell r="J4100">
            <v>-122.000474</v>
          </cell>
          <cell r="K4100" t="str">
            <v>FREMONT</v>
          </cell>
          <cell r="L4100" t="str">
            <v>ALAMEDA</v>
          </cell>
          <cell r="M4100">
            <v>5</v>
          </cell>
        </row>
        <row r="4101">
          <cell r="A4101">
            <v>52577</v>
          </cell>
          <cell r="B4101" t="str">
            <v>WEEKDAY</v>
          </cell>
          <cell r="C4101">
            <v>1341</v>
          </cell>
          <cell r="D4101">
            <v>703860</v>
          </cell>
          <cell r="E4101" t="str">
            <v>MOWRY AV &amp; FARWELL DR</v>
          </cell>
          <cell r="F4101">
            <v>18</v>
          </cell>
          <cell r="G4101">
            <v>13</v>
          </cell>
          <cell r="H4101">
            <v>31</v>
          </cell>
          <cell r="I4101">
            <v>37.534363999999997</v>
          </cell>
          <cell r="J4101">
            <v>-121.99979399999999</v>
          </cell>
          <cell r="K4101" t="str">
            <v>FREMONT</v>
          </cell>
          <cell r="L4101" t="str">
            <v>ALAMEDA</v>
          </cell>
          <cell r="M4101">
            <v>5</v>
          </cell>
        </row>
        <row r="4102">
          <cell r="A4102">
            <v>53030</v>
          </cell>
          <cell r="B4102" t="str">
            <v>WEEKDAY</v>
          </cell>
          <cell r="C4102">
            <v>2206</v>
          </cell>
          <cell r="D4102">
            <v>703870</v>
          </cell>
          <cell r="E4102" t="str">
            <v>MOWRY AV &amp; LEXINGTON ST</v>
          </cell>
          <cell r="F4102">
            <v>5</v>
          </cell>
          <cell r="G4102">
            <v>9</v>
          </cell>
          <cell r="H4102">
            <v>15</v>
          </cell>
          <cell r="I4102">
            <v>37.549559000000002</v>
          </cell>
          <cell r="J4102">
            <v>-121.987375</v>
          </cell>
          <cell r="K4102" t="str">
            <v>FREMONT</v>
          </cell>
          <cell r="L4102" t="str">
            <v>ALAMEDA</v>
          </cell>
          <cell r="M4102">
            <v>5</v>
          </cell>
        </row>
        <row r="4103">
          <cell r="A4103">
            <v>50504</v>
          </cell>
          <cell r="B4103" t="str">
            <v>WEEKDAY</v>
          </cell>
          <cell r="C4103">
            <v>1211</v>
          </cell>
          <cell r="D4103">
            <v>703880</v>
          </cell>
          <cell r="E4103" t="str">
            <v>MOWRY AV &amp; FREMONT BLVD</v>
          </cell>
          <cell r="F4103">
            <v>10</v>
          </cell>
          <cell r="G4103">
            <v>26</v>
          </cell>
          <cell r="H4103">
            <v>36</v>
          </cell>
          <cell r="I4103">
            <v>37.547749000000003</v>
          </cell>
          <cell r="J4103">
            <v>-121.988894</v>
          </cell>
          <cell r="K4103" t="str">
            <v>FREMONT</v>
          </cell>
          <cell r="L4103" t="str">
            <v>ALAMEDA</v>
          </cell>
          <cell r="M4103">
            <v>5</v>
          </cell>
        </row>
        <row r="4104">
          <cell r="A4104">
            <v>55009</v>
          </cell>
          <cell r="B4104" t="str">
            <v>WEEKDAY</v>
          </cell>
          <cell r="C4104">
            <v>817</v>
          </cell>
          <cell r="D4104">
            <v>703890</v>
          </cell>
          <cell r="E4104" t="str">
            <v>MOWRY AV &amp; FREMONT BLVD</v>
          </cell>
          <cell r="F4104">
            <v>40</v>
          </cell>
          <cell r="G4104">
            <v>14</v>
          </cell>
          <cell r="H4104">
            <v>54</v>
          </cell>
          <cell r="I4104">
            <v>37.548158999999998</v>
          </cell>
          <cell r="J4104">
            <v>-121.988947</v>
          </cell>
          <cell r="K4104" t="str">
            <v>FREMONT</v>
          </cell>
          <cell r="L4104" t="str">
            <v>ALAMEDA</v>
          </cell>
          <cell r="M4104">
            <v>5</v>
          </cell>
        </row>
        <row r="4105">
          <cell r="A4105">
            <v>54530</v>
          </cell>
          <cell r="B4105" t="str">
            <v>WEEKDAY</v>
          </cell>
          <cell r="C4105">
            <v>2887</v>
          </cell>
          <cell r="D4105">
            <v>703900</v>
          </cell>
          <cell r="E4105" t="str">
            <v>MOWRY AV &amp; GUARDINO DR</v>
          </cell>
          <cell r="F4105">
            <v>1</v>
          </cell>
          <cell r="G4105">
            <v>7</v>
          </cell>
          <cell r="H4105">
            <v>8</v>
          </cell>
          <cell r="I4105">
            <v>37.566042000000003</v>
          </cell>
          <cell r="J4105">
            <v>-121.97528</v>
          </cell>
          <cell r="K4105" t="str">
            <v>FREMONT</v>
          </cell>
          <cell r="L4105" t="str">
            <v>ALAMEDA</v>
          </cell>
          <cell r="M4105">
            <v>5</v>
          </cell>
        </row>
        <row r="4106">
          <cell r="A4106">
            <v>54590</v>
          </cell>
          <cell r="B4106" t="str">
            <v>WEEKDAY</v>
          </cell>
          <cell r="C4106">
            <v>3910</v>
          </cell>
          <cell r="D4106">
            <v>703910</v>
          </cell>
          <cell r="E4106" t="str">
            <v>MOWRY AV &amp; GUARDINO DR</v>
          </cell>
          <cell r="F4106">
            <v>2</v>
          </cell>
          <cell r="G4106">
            <v>1</v>
          </cell>
          <cell r="H4106">
            <v>3</v>
          </cell>
          <cell r="I4106">
            <v>37.565928</v>
          </cell>
          <cell r="J4106">
            <v>-121.976016</v>
          </cell>
          <cell r="K4106" t="str">
            <v>FREMONT</v>
          </cell>
          <cell r="L4106" t="str">
            <v>ALAMEDA</v>
          </cell>
          <cell r="M4106">
            <v>5</v>
          </cell>
        </row>
        <row r="4107">
          <cell r="A4107">
            <v>54771</v>
          </cell>
          <cell r="B4107" t="str">
            <v>WEEKDAY</v>
          </cell>
          <cell r="C4107">
            <v>2718</v>
          </cell>
          <cell r="D4107">
            <v>703920</v>
          </cell>
          <cell r="E4107" t="str">
            <v>MOWRY AV &amp; HASTINGS ST</v>
          </cell>
          <cell r="F4107">
            <v>2</v>
          </cell>
          <cell r="G4107">
            <v>8</v>
          </cell>
          <cell r="H4107">
            <v>10</v>
          </cell>
          <cell r="I4107">
            <v>37.553561000000002</v>
          </cell>
          <cell r="J4107">
            <v>-121.984109</v>
          </cell>
          <cell r="K4107" t="str">
            <v>FREMONT</v>
          </cell>
          <cell r="L4107" t="str">
            <v>ALAMEDA</v>
          </cell>
          <cell r="M4107">
            <v>5</v>
          </cell>
        </row>
        <row r="4108">
          <cell r="A4108">
            <v>50711</v>
          </cell>
          <cell r="B4108" t="str">
            <v>WEEKDAY</v>
          </cell>
          <cell r="C4108">
            <v>3117</v>
          </cell>
          <cell r="D4108">
            <v>703930</v>
          </cell>
          <cell r="E4108" t="str">
            <v>MOWRY AV &amp; LEXINGTON ST</v>
          </cell>
          <cell r="F4108">
            <v>5</v>
          </cell>
          <cell r="G4108">
            <v>2</v>
          </cell>
          <cell r="H4108">
            <v>7</v>
          </cell>
          <cell r="I4108">
            <v>37.550595999999999</v>
          </cell>
          <cell r="J4108">
            <v>-121.98696200000001</v>
          </cell>
          <cell r="K4108" t="str">
            <v>FREMONT</v>
          </cell>
          <cell r="L4108" t="str">
            <v>ALAMEDA</v>
          </cell>
          <cell r="M4108">
            <v>5</v>
          </cell>
        </row>
        <row r="4109">
          <cell r="A4109">
            <v>53844</v>
          </cell>
          <cell r="B4109" t="str">
            <v>WEEKDAY</v>
          </cell>
          <cell r="C4109">
            <v>2883</v>
          </cell>
          <cell r="D4109">
            <v>703940</v>
          </cell>
          <cell r="E4109" t="str">
            <v>MOWRY AV &amp; MISSION BLVD</v>
          </cell>
          <cell r="F4109">
            <v>8</v>
          </cell>
          <cell r="G4109">
            <v>0</v>
          </cell>
          <cell r="H4109">
            <v>8</v>
          </cell>
          <cell r="I4109">
            <v>37.572420000000001</v>
          </cell>
          <cell r="J4109">
            <v>-121.968667</v>
          </cell>
          <cell r="K4109" t="str">
            <v>FREMONT</v>
          </cell>
          <cell r="L4109" t="str">
            <v>ALAMEDA</v>
          </cell>
          <cell r="M4109">
            <v>5</v>
          </cell>
        </row>
        <row r="4110">
          <cell r="A4110">
            <v>58044</v>
          </cell>
          <cell r="B4110" t="str">
            <v>WEEKDAY</v>
          </cell>
          <cell r="C4110">
            <v>4535</v>
          </cell>
          <cell r="D4110">
            <v>703950</v>
          </cell>
          <cell r="E4110" t="str">
            <v>MOWRY AV &amp; PARKSIDE DR</v>
          </cell>
          <cell r="F4110">
            <v>0</v>
          </cell>
          <cell r="G4110">
            <v>0</v>
          </cell>
          <cell r="H4110">
            <v>1</v>
          </cell>
          <cell r="I4110">
            <v>37.55874</v>
          </cell>
          <cell r="J4110">
            <v>-121.97986400000001</v>
          </cell>
          <cell r="K4110" t="str">
            <v>FREMONT</v>
          </cell>
          <cell r="L4110" t="str">
            <v>ALAMEDA</v>
          </cell>
          <cell r="M4110">
            <v>5</v>
          </cell>
        </row>
        <row r="4111">
          <cell r="A4111">
            <v>57360</v>
          </cell>
          <cell r="B4111" t="str">
            <v>WEEKDAY</v>
          </cell>
          <cell r="C4111">
            <v>4392</v>
          </cell>
          <cell r="D4111">
            <v>703960</v>
          </cell>
          <cell r="E4111" t="str">
            <v>MOWRY AV &amp; PARKSIDE DR</v>
          </cell>
          <cell r="F4111">
            <v>0</v>
          </cell>
          <cell r="G4111">
            <v>1</v>
          </cell>
          <cell r="H4111">
            <v>1</v>
          </cell>
          <cell r="I4111">
            <v>37.558866999999999</v>
          </cell>
          <cell r="J4111">
            <v>-121.980216</v>
          </cell>
          <cell r="K4111" t="str">
            <v>FREMONT</v>
          </cell>
          <cell r="L4111" t="str">
            <v>ALAMEDA</v>
          </cell>
          <cell r="M4111">
            <v>5</v>
          </cell>
        </row>
        <row r="4112">
          <cell r="A4112">
            <v>55215</v>
          </cell>
          <cell r="B4112" t="str">
            <v>WEEKDAY</v>
          </cell>
          <cell r="C4112">
            <v>1816</v>
          </cell>
          <cell r="D4112">
            <v>703970</v>
          </cell>
          <cell r="E4112" t="str">
            <v>MOWRY AV &amp; PASEO PADRE PKWY</v>
          </cell>
          <cell r="F4112">
            <v>18</v>
          </cell>
          <cell r="G4112">
            <v>3</v>
          </cell>
          <cell r="H4112">
            <v>21</v>
          </cell>
          <cell r="I4112">
            <v>37.554361</v>
          </cell>
          <cell r="J4112">
            <v>-121.983892</v>
          </cell>
          <cell r="K4112" t="str">
            <v>FREMONT</v>
          </cell>
          <cell r="L4112" t="str">
            <v>ALAMEDA</v>
          </cell>
          <cell r="M4112">
            <v>5</v>
          </cell>
        </row>
        <row r="4113">
          <cell r="A4113">
            <v>52206</v>
          </cell>
          <cell r="B4113" t="str">
            <v>WEEKDAY</v>
          </cell>
          <cell r="C4113">
            <v>1931</v>
          </cell>
          <cell r="D4113">
            <v>703980</v>
          </cell>
          <cell r="E4113" t="str">
            <v>MOWRY AV &amp; PASEO PADRE PKWY</v>
          </cell>
          <cell r="F4113">
            <v>4</v>
          </cell>
          <cell r="G4113">
            <v>15</v>
          </cell>
          <cell r="H4113">
            <v>19</v>
          </cell>
          <cell r="I4113">
            <v>37.555545000000002</v>
          </cell>
          <cell r="J4113">
            <v>-121.982489</v>
          </cell>
          <cell r="K4113" t="str">
            <v>FREMONT</v>
          </cell>
          <cell r="L4113" t="str">
            <v>ALAMEDA</v>
          </cell>
          <cell r="M4113">
            <v>5</v>
          </cell>
        </row>
        <row r="4114">
          <cell r="A4114">
            <v>55097</v>
          </cell>
          <cell r="B4114" t="str">
            <v>WEEKDAY</v>
          </cell>
          <cell r="C4114">
            <v>3610</v>
          </cell>
          <cell r="D4114">
            <v>703990</v>
          </cell>
          <cell r="E4114" t="str">
            <v>MOWRY AV &amp; STATE ST</v>
          </cell>
          <cell r="F4114">
            <v>1</v>
          </cell>
          <cell r="G4114">
            <v>3</v>
          </cell>
          <cell r="H4114">
            <v>4</v>
          </cell>
          <cell r="I4114">
            <v>37.551270000000002</v>
          </cell>
          <cell r="J4114">
            <v>-121.98597700000001</v>
          </cell>
          <cell r="K4114" t="str">
            <v>FREMONT</v>
          </cell>
          <cell r="L4114" t="str">
            <v>ALAMEDA</v>
          </cell>
          <cell r="M4114">
            <v>5</v>
          </cell>
        </row>
        <row r="4115">
          <cell r="A4115">
            <v>57830</v>
          </cell>
          <cell r="B4115" t="str">
            <v>WEEKDAY</v>
          </cell>
          <cell r="C4115">
            <v>2723</v>
          </cell>
          <cell r="D4115">
            <v>704000</v>
          </cell>
          <cell r="E4115" t="str">
            <v>ARDENWOOD BLVD &amp; FWY 84</v>
          </cell>
          <cell r="F4115">
            <v>5</v>
          </cell>
          <cell r="G4115">
            <v>4</v>
          </cell>
          <cell r="H4115">
            <v>10</v>
          </cell>
          <cell r="I4115">
            <v>37.551848999999997</v>
          </cell>
          <cell r="J4115">
            <v>-122.05240000000001</v>
          </cell>
          <cell r="K4115" t="str">
            <v>FREMONT</v>
          </cell>
          <cell r="L4115" t="str">
            <v>ALAMEDA</v>
          </cell>
          <cell r="M4115">
            <v>5</v>
          </cell>
        </row>
        <row r="4116">
          <cell r="A4116">
            <v>52209</v>
          </cell>
          <cell r="B4116" t="str">
            <v>WEEKDAY</v>
          </cell>
          <cell r="C4116">
            <v>4396</v>
          </cell>
          <cell r="D4116">
            <v>704030</v>
          </cell>
          <cell r="E4116" t="str">
            <v>NILES BLVD &amp; #37395</v>
          </cell>
          <cell r="F4116">
            <v>0</v>
          </cell>
          <cell r="G4116">
            <v>1</v>
          </cell>
          <cell r="H4116">
            <v>1</v>
          </cell>
          <cell r="I4116">
            <v>37.577143</v>
          </cell>
          <cell r="J4116">
            <v>-121.980189</v>
          </cell>
          <cell r="K4116" t="str">
            <v>FREMONT</v>
          </cell>
          <cell r="L4116" t="str">
            <v>ALAMEDA</v>
          </cell>
          <cell r="M4116">
            <v>5</v>
          </cell>
        </row>
        <row r="4117">
          <cell r="A4117">
            <v>57860</v>
          </cell>
          <cell r="B4117" t="str">
            <v>WEEKDAY</v>
          </cell>
          <cell r="C4117">
            <v>4715</v>
          </cell>
          <cell r="D4117">
            <v>704040</v>
          </cell>
          <cell r="E4117" t="str">
            <v>NILES BLVD &amp; E ST</v>
          </cell>
          <cell r="F4117">
            <v>0</v>
          </cell>
          <cell r="G4117">
            <v>0</v>
          </cell>
          <cell r="H4117">
            <v>0</v>
          </cell>
          <cell r="I4117">
            <v>37.578060999999998</v>
          </cell>
          <cell r="J4117">
            <v>-121.98416400000001</v>
          </cell>
          <cell r="K4117" t="str">
            <v>FREMONT</v>
          </cell>
          <cell r="L4117" t="str">
            <v>ALAMEDA</v>
          </cell>
          <cell r="M4117">
            <v>5</v>
          </cell>
        </row>
        <row r="4118">
          <cell r="A4118">
            <v>57390</v>
          </cell>
          <cell r="B4118" t="str">
            <v>WEEKDAY</v>
          </cell>
          <cell r="C4118">
            <v>4668</v>
          </cell>
          <cell r="D4118">
            <v>704050</v>
          </cell>
          <cell r="E4118" t="str">
            <v>NILES BLVD &amp; E ST</v>
          </cell>
          <cell r="F4118">
            <v>0</v>
          </cell>
          <cell r="G4118">
            <v>0</v>
          </cell>
          <cell r="H4118">
            <v>1</v>
          </cell>
          <cell r="I4118">
            <v>37.578156</v>
          </cell>
          <cell r="J4118">
            <v>-121.984039</v>
          </cell>
          <cell r="K4118" t="str">
            <v>FREMONT</v>
          </cell>
          <cell r="L4118" t="str">
            <v>ALAMEDA</v>
          </cell>
          <cell r="M4118">
            <v>5</v>
          </cell>
        </row>
        <row r="4119">
          <cell r="A4119">
            <v>58670</v>
          </cell>
          <cell r="B4119" t="str">
            <v>WEEKDAY</v>
          </cell>
          <cell r="C4119">
            <v>3601</v>
          </cell>
          <cell r="D4119">
            <v>704060</v>
          </cell>
          <cell r="E4119" t="str">
            <v>NILES BLVD &amp; EL PORTAL AV</v>
          </cell>
          <cell r="F4119">
            <v>0</v>
          </cell>
          <cell r="G4119">
            <v>4</v>
          </cell>
          <cell r="H4119">
            <v>4</v>
          </cell>
          <cell r="I4119">
            <v>37.581766999999999</v>
          </cell>
          <cell r="J4119">
            <v>-122.000277</v>
          </cell>
          <cell r="K4119" t="str">
            <v>FREMONT</v>
          </cell>
          <cell r="L4119" t="str">
            <v>ALAMEDA</v>
          </cell>
          <cell r="M4119">
            <v>5</v>
          </cell>
        </row>
        <row r="4120">
          <cell r="A4120">
            <v>57561</v>
          </cell>
          <cell r="B4120" t="str">
            <v>WEEKDAY</v>
          </cell>
          <cell r="C4120">
            <v>3410</v>
          </cell>
          <cell r="D4120">
            <v>704070</v>
          </cell>
          <cell r="E4120" t="str">
            <v>NILES BLVD &amp; EL PORTAL AV</v>
          </cell>
          <cell r="F4120">
            <v>4</v>
          </cell>
          <cell r="G4120">
            <v>1</v>
          </cell>
          <cell r="H4120">
            <v>5</v>
          </cell>
          <cell r="I4120">
            <v>37.581507000000002</v>
          </cell>
          <cell r="J4120">
            <v>-122.000259</v>
          </cell>
          <cell r="K4120" t="str">
            <v>FREMONT</v>
          </cell>
          <cell r="L4120" t="str">
            <v>ALAMEDA</v>
          </cell>
          <cell r="M4120">
            <v>5</v>
          </cell>
        </row>
        <row r="4121">
          <cell r="A4121">
            <v>56701</v>
          </cell>
          <cell r="B4121" t="str">
            <v>WEEKDAY</v>
          </cell>
          <cell r="C4121">
            <v>3257</v>
          </cell>
          <cell r="D4121">
            <v>704080</v>
          </cell>
          <cell r="E4121" t="str">
            <v>NILES BLVD &amp; F ST</v>
          </cell>
          <cell r="F4121">
            <v>5</v>
          </cell>
          <cell r="G4121">
            <v>1</v>
          </cell>
          <cell r="H4121">
            <v>6</v>
          </cell>
          <cell r="I4121">
            <v>37.577741000000003</v>
          </cell>
          <cell r="J4121">
            <v>-121.982749</v>
          </cell>
          <cell r="K4121" t="str">
            <v>FREMONT</v>
          </cell>
          <cell r="L4121" t="str">
            <v>ALAMEDA</v>
          </cell>
          <cell r="M4121">
            <v>5</v>
          </cell>
        </row>
        <row r="4122">
          <cell r="A4122">
            <v>58144</v>
          </cell>
          <cell r="B4122" t="str">
            <v>WEEKDAY</v>
          </cell>
          <cell r="C4122">
            <v>3523</v>
          </cell>
          <cell r="D4122">
            <v>704090</v>
          </cell>
          <cell r="E4122" t="str">
            <v>NILES BLVD &amp; H ST</v>
          </cell>
          <cell r="F4122">
            <v>1</v>
          </cell>
          <cell r="G4122">
            <v>3</v>
          </cell>
          <cell r="H4122">
            <v>4</v>
          </cell>
          <cell r="I4122">
            <v>37.577182000000001</v>
          </cell>
          <cell r="J4122">
            <v>-121.97960999999999</v>
          </cell>
          <cell r="K4122" t="str">
            <v>FREMONT</v>
          </cell>
          <cell r="L4122" t="str">
            <v>ALAMEDA</v>
          </cell>
          <cell r="M4122">
            <v>5</v>
          </cell>
        </row>
        <row r="4123">
          <cell r="A4123">
            <v>57562</v>
          </cell>
          <cell r="B4123" t="str">
            <v>WEEKDAY</v>
          </cell>
          <cell r="C4123">
            <v>3677</v>
          </cell>
          <cell r="D4123">
            <v>704100</v>
          </cell>
          <cell r="E4123" t="str">
            <v>NILES BLVD &amp; HILLVIEW DR</v>
          </cell>
          <cell r="F4123">
            <v>0</v>
          </cell>
          <cell r="G4123">
            <v>3</v>
          </cell>
          <cell r="H4123">
            <v>4</v>
          </cell>
          <cell r="I4123">
            <v>37.579191999999999</v>
          </cell>
          <cell r="J4123">
            <v>-121.98849300000001</v>
          </cell>
          <cell r="K4123" t="str">
            <v>FREMONT</v>
          </cell>
          <cell r="L4123" t="str">
            <v>ALAMEDA</v>
          </cell>
          <cell r="M4123">
            <v>5</v>
          </cell>
        </row>
        <row r="4124">
          <cell r="A4124">
            <v>56712</v>
          </cell>
          <cell r="B4124" t="str">
            <v>WEEKDAY</v>
          </cell>
          <cell r="C4124">
            <v>4022</v>
          </cell>
          <cell r="D4124">
            <v>704110</v>
          </cell>
          <cell r="E4124" t="str">
            <v>NILES BLVD &amp; HILLVIEW DR</v>
          </cell>
          <cell r="F4124">
            <v>2</v>
          </cell>
          <cell r="G4124">
            <v>1</v>
          </cell>
          <cell r="H4124">
            <v>2</v>
          </cell>
          <cell r="I4124">
            <v>37.578817999999998</v>
          </cell>
          <cell r="J4124">
            <v>-121.987454</v>
          </cell>
          <cell r="K4124" t="str">
            <v>FREMONT</v>
          </cell>
          <cell r="L4124" t="str">
            <v>ALAMEDA</v>
          </cell>
          <cell r="M4124">
            <v>5</v>
          </cell>
        </row>
        <row r="4125">
          <cell r="A4125">
            <v>53360</v>
          </cell>
          <cell r="B4125" t="str">
            <v>WEEKDAY</v>
          </cell>
          <cell r="C4125">
            <v>2991</v>
          </cell>
          <cell r="D4125">
            <v>704120</v>
          </cell>
          <cell r="E4125" t="str">
            <v>NILES BLVD &amp; J ST</v>
          </cell>
          <cell r="F4125">
            <v>7</v>
          </cell>
          <cell r="G4125">
            <v>1</v>
          </cell>
          <cell r="H4125">
            <v>7</v>
          </cell>
          <cell r="I4125">
            <v>37.576326000000002</v>
          </cell>
          <cell r="J4125">
            <v>-121.976586</v>
          </cell>
          <cell r="K4125" t="str">
            <v>FREMONT</v>
          </cell>
          <cell r="L4125" t="str">
            <v>ALAMEDA</v>
          </cell>
          <cell r="M4125">
            <v>5</v>
          </cell>
        </row>
        <row r="4126">
          <cell r="A4126">
            <v>52261</v>
          </cell>
          <cell r="B4126" t="str">
            <v>WEEKDAY</v>
          </cell>
          <cell r="C4126">
            <v>2529</v>
          </cell>
          <cell r="D4126">
            <v>704130</v>
          </cell>
          <cell r="E4126" t="str">
            <v>NILES BLVD &amp; J ST</v>
          </cell>
          <cell r="F4126">
            <v>1</v>
          </cell>
          <cell r="G4126">
            <v>10</v>
          </cell>
          <cell r="H4126">
            <v>11</v>
          </cell>
          <cell r="I4126">
            <v>37.576476</v>
          </cell>
          <cell r="J4126">
            <v>-121.976564</v>
          </cell>
          <cell r="K4126" t="str">
            <v>FREMONT</v>
          </cell>
          <cell r="L4126" t="str">
            <v>ALAMEDA</v>
          </cell>
          <cell r="M4126">
            <v>5</v>
          </cell>
        </row>
        <row r="4127">
          <cell r="A4127">
            <v>56723</v>
          </cell>
          <cell r="B4127" t="str">
            <v>WEEKDAY</v>
          </cell>
          <cell r="C4127">
            <v>3886</v>
          </cell>
          <cell r="D4127">
            <v>704140</v>
          </cell>
          <cell r="E4127" t="str">
            <v>NILES BLVD &amp; NURSERY AV</v>
          </cell>
          <cell r="F4127">
            <v>2</v>
          </cell>
          <cell r="G4127">
            <v>1</v>
          </cell>
          <cell r="H4127">
            <v>3</v>
          </cell>
          <cell r="I4127">
            <v>37.579514000000003</v>
          </cell>
          <cell r="J4127">
            <v>-121.990422</v>
          </cell>
          <cell r="K4127" t="str">
            <v>FREMONT</v>
          </cell>
          <cell r="L4127" t="str">
            <v>ALAMEDA</v>
          </cell>
          <cell r="M4127">
            <v>5</v>
          </cell>
        </row>
        <row r="4128">
          <cell r="A4128">
            <v>54310</v>
          </cell>
          <cell r="B4128" t="str">
            <v>WEEKDAY</v>
          </cell>
          <cell r="C4128">
            <v>2625</v>
          </cell>
          <cell r="D4128">
            <v>704150</v>
          </cell>
          <cell r="E4128" t="str">
            <v>NILES BLVD &amp; NURSERY AV</v>
          </cell>
          <cell r="F4128">
            <v>1</v>
          </cell>
          <cell r="G4128">
            <v>10</v>
          </cell>
          <cell r="H4128">
            <v>10</v>
          </cell>
          <cell r="I4128">
            <v>37.579774</v>
          </cell>
          <cell r="J4128">
            <v>-121.990714</v>
          </cell>
          <cell r="K4128" t="str">
            <v>FREMONT</v>
          </cell>
          <cell r="L4128" t="str">
            <v>ALAMEDA</v>
          </cell>
          <cell r="M4128">
            <v>5</v>
          </cell>
        </row>
        <row r="4129">
          <cell r="A4129">
            <v>50780</v>
          </cell>
          <cell r="B4129" t="str">
            <v>WEEKDAY</v>
          </cell>
          <cell r="C4129">
            <v>2030</v>
          </cell>
          <cell r="D4129">
            <v>704170</v>
          </cell>
          <cell r="E4129" t="str">
            <v>NILES BLVD &amp; TORRANO COM</v>
          </cell>
          <cell r="F4129">
            <v>3</v>
          </cell>
          <cell r="G4129">
            <v>15</v>
          </cell>
          <cell r="H4129">
            <v>17</v>
          </cell>
          <cell r="I4129">
            <v>37.580396999999998</v>
          </cell>
          <cell r="J4129">
            <v>-121.993933</v>
          </cell>
          <cell r="K4129" t="str">
            <v>FREMONT</v>
          </cell>
          <cell r="L4129" t="str">
            <v>ALAMEDA</v>
          </cell>
          <cell r="M4129">
            <v>5</v>
          </cell>
        </row>
        <row r="4130">
          <cell r="A4130">
            <v>58244</v>
          </cell>
          <cell r="B4130" t="str">
            <v>WEEKDAY</v>
          </cell>
          <cell r="C4130">
            <v>2538</v>
          </cell>
          <cell r="D4130">
            <v>704190</v>
          </cell>
          <cell r="E4130" t="str">
            <v>NILES BLVD &amp; VALLEJO ST</v>
          </cell>
          <cell r="F4130">
            <v>2</v>
          </cell>
          <cell r="G4130">
            <v>9</v>
          </cell>
          <cell r="H4130">
            <v>11</v>
          </cell>
          <cell r="I4130">
            <v>37.576028000000001</v>
          </cell>
          <cell r="J4130">
            <v>-121.972331</v>
          </cell>
          <cell r="K4130" t="str">
            <v>FREMONT</v>
          </cell>
          <cell r="L4130" t="str">
            <v>ALAMEDA</v>
          </cell>
          <cell r="M4130">
            <v>5</v>
          </cell>
        </row>
        <row r="4131">
          <cell r="A4131">
            <v>56619</v>
          </cell>
          <cell r="B4131" t="str">
            <v>WEEKDAY</v>
          </cell>
          <cell r="C4131">
            <v>3314</v>
          </cell>
          <cell r="D4131">
            <v>704200</v>
          </cell>
          <cell r="E4131" t="str">
            <v>NILES BLVD &amp; VALLEJO ST</v>
          </cell>
          <cell r="F4131">
            <v>4</v>
          </cell>
          <cell r="G4131">
            <v>1</v>
          </cell>
          <cell r="H4131">
            <v>6</v>
          </cell>
          <cell r="I4131">
            <v>37.575674999999997</v>
          </cell>
          <cell r="J4131">
            <v>-121.972573</v>
          </cell>
          <cell r="K4131" t="str">
            <v>FREMONT</v>
          </cell>
          <cell r="L4131" t="str">
            <v>ALAMEDA</v>
          </cell>
          <cell r="M4131">
            <v>5</v>
          </cell>
        </row>
        <row r="4132">
          <cell r="A4132">
            <v>57850</v>
          </cell>
          <cell r="B4132" t="str">
            <v>WEEKDAY</v>
          </cell>
          <cell r="C4132">
            <v>2986</v>
          </cell>
          <cell r="D4132">
            <v>704210</v>
          </cell>
          <cell r="E4132" t="str">
            <v>NILES BLVD &amp; F ST</v>
          </cell>
          <cell r="F4132">
            <v>1</v>
          </cell>
          <cell r="G4132">
            <v>7</v>
          </cell>
          <cell r="H4132">
            <v>8</v>
          </cell>
          <cell r="I4132">
            <v>37.577843000000001</v>
          </cell>
          <cell r="J4132">
            <v>-121.982726</v>
          </cell>
          <cell r="K4132" t="str">
            <v>FREMONT</v>
          </cell>
          <cell r="L4132" t="str">
            <v>ALAMEDA</v>
          </cell>
          <cell r="M4132">
            <v>5</v>
          </cell>
        </row>
        <row r="4133">
          <cell r="A4133">
            <v>55526</v>
          </cell>
          <cell r="B4133" t="str">
            <v>WEEKDAY</v>
          </cell>
          <cell r="C4133">
            <v>381</v>
          </cell>
          <cell r="D4133">
            <v>704280</v>
          </cell>
          <cell r="E4133" t="str">
            <v>OHLONE COLLEGE-KEY C</v>
          </cell>
          <cell r="F4133">
            <v>64</v>
          </cell>
          <cell r="G4133">
            <v>59</v>
          </cell>
          <cell r="H4133">
            <v>123</v>
          </cell>
          <cell r="I4133">
            <v>37.528114000000002</v>
          </cell>
          <cell r="J4133">
            <v>-121.914591</v>
          </cell>
          <cell r="K4133" t="str">
            <v>FREMONT</v>
          </cell>
          <cell r="L4133" t="str">
            <v>ALAMEDA</v>
          </cell>
          <cell r="M4133">
            <v>5</v>
          </cell>
        </row>
        <row r="4134">
          <cell r="A4134">
            <v>50788</v>
          </cell>
          <cell r="B4134" t="str">
            <v>WEEKDAY</v>
          </cell>
          <cell r="C4134">
            <v>512</v>
          </cell>
          <cell r="D4134">
            <v>704290</v>
          </cell>
          <cell r="E4134" t="str">
            <v>OHLONE COLLEGE-KEY D</v>
          </cell>
          <cell r="F4134">
            <v>36</v>
          </cell>
          <cell r="G4134">
            <v>58</v>
          </cell>
          <cell r="H4134">
            <v>93</v>
          </cell>
          <cell r="I4134">
            <v>37.529992999999997</v>
          </cell>
          <cell r="J4134">
            <v>-121.911463</v>
          </cell>
          <cell r="K4134" t="str">
            <v>FREMONT</v>
          </cell>
          <cell r="L4134" t="str">
            <v>ALAMEDA</v>
          </cell>
          <cell r="M4134">
            <v>5</v>
          </cell>
        </row>
        <row r="4135">
          <cell r="A4135">
            <v>57261</v>
          </cell>
          <cell r="B4135" t="str">
            <v>WEEKDAY</v>
          </cell>
          <cell r="C4135">
            <v>3790</v>
          </cell>
          <cell r="D4135">
            <v>704300</v>
          </cell>
          <cell r="E4135" t="str">
            <v>OSGOOD RD &amp; AUTO MALL PKWY</v>
          </cell>
          <cell r="F4135">
            <v>1</v>
          </cell>
          <cell r="G4135">
            <v>2</v>
          </cell>
          <cell r="H4135">
            <v>3</v>
          </cell>
          <cell r="I4135">
            <v>37.513053999999997</v>
          </cell>
          <cell r="J4135">
            <v>-121.942291</v>
          </cell>
          <cell r="K4135" t="str">
            <v>FREMONT</v>
          </cell>
          <cell r="L4135" t="str">
            <v>ALAMEDA</v>
          </cell>
          <cell r="M4135">
            <v>5</v>
          </cell>
        </row>
        <row r="4136">
          <cell r="A4136">
            <v>55172</v>
          </cell>
          <cell r="B4136" t="str">
            <v>WEEKDAY</v>
          </cell>
          <cell r="C4136">
            <v>3919</v>
          </cell>
          <cell r="D4136">
            <v>704310</v>
          </cell>
          <cell r="E4136" t="str">
            <v>OSGOOD RD &amp; AUTO MALL PKWY</v>
          </cell>
          <cell r="F4136">
            <v>2</v>
          </cell>
          <cell r="G4136">
            <v>1</v>
          </cell>
          <cell r="H4136">
            <v>3</v>
          </cell>
          <cell r="I4136">
            <v>37.512877000000003</v>
          </cell>
          <cell r="J4136">
            <v>-121.941827</v>
          </cell>
          <cell r="K4136" t="str">
            <v>FREMONT</v>
          </cell>
          <cell r="L4136" t="str">
            <v>ALAMEDA</v>
          </cell>
          <cell r="M4136">
            <v>5</v>
          </cell>
        </row>
        <row r="4137">
          <cell r="A4137">
            <v>58644</v>
          </cell>
          <cell r="B4137" t="str">
            <v>WEEKDAY</v>
          </cell>
          <cell r="C4137">
            <v>4476</v>
          </cell>
          <cell r="D4137">
            <v>704320</v>
          </cell>
          <cell r="E4137" t="str">
            <v>OSGOOD RD &amp; BLACOW RD</v>
          </cell>
          <cell r="F4137">
            <v>0</v>
          </cell>
          <cell r="G4137">
            <v>1</v>
          </cell>
          <cell r="H4137">
            <v>1</v>
          </cell>
          <cell r="I4137">
            <v>37.525257000000003</v>
          </cell>
          <cell r="J4137">
            <v>-121.94949699999999</v>
          </cell>
          <cell r="K4137" t="str">
            <v>FREMONT</v>
          </cell>
          <cell r="L4137" t="str">
            <v>ALAMEDA</v>
          </cell>
          <cell r="M4137">
            <v>5</v>
          </cell>
        </row>
        <row r="4138">
          <cell r="A4138">
            <v>57569</v>
          </cell>
          <cell r="B4138" t="str">
            <v>WEEKDAY</v>
          </cell>
          <cell r="C4138">
            <v>4662</v>
          </cell>
          <cell r="D4138">
            <v>704330</v>
          </cell>
          <cell r="E4138" t="str">
            <v>OSGOOD RD &amp; BLACOW RD</v>
          </cell>
          <cell r="F4138">
            <v>1</v>
          </cell>
          <cell r="G4138">
            <v>0</v>
          </cell>
          <cell r="H4138">
            <v>1</v>
          </cell>
          <cell r="I4138">
            <v>37.525599</v>
          </cell>
          <cell r="J4138">
            <v>-121.94942</v>
          </cell>
          <cell r="K4138" t="str">
            <v>FREMONT</v>
          </cell>
          <cell r="L4138" t="str">
            <v>ALAMEDA</v>
          </cell>
          <cell r="M4138">
            <v>5</v>
          </cell>
        </row>
        <row r="4139">
          <cell r="A4139">
            <v>52263</v>
          </cell>
          <cell r="B4139" t="str">
            <v>WEEKDAY</v>
          </cell>
          <cell r="C4139">
            <v>4583</v>
          </cell>
          <cell r="D4139">
            <v>704340</v>
          </cell>
          <cell r="E4139" t="str">
            <v>OSGOOD RD &amp; OSGOOD CT</v>
          </cell>
          <cell r="F4139">
            <v>0</v>
          </cell>
          <cell r="G4139">
            <v>0</v>
          </cell>
          <cell r="H4139">
            <v>1</v>
          </cell>
          <cell r="I4139">
            <v>37.515917000000002</v>
          </cell>
          <cell r="J4139">
            <v>-121.944028</v>
          </cell>
          <cell r="K4139" t="str">
            <v>FREMONT</v>
          </cell>
          <cell r="L4139" t="str">
            <v>ALAMEDA</v>
          </cell>
          <cell r="M4139">
            <v>5</v>
          </cell>
        </row>
        <row r="4140">
          <cell r="A4140">
            <v>55173</v>
          </cell>
          <cell r="B4140" t="str">
            <v>WEEKDAY</v>
          </cell>
          <cell r="C4140">
            <v>4761</v>
          </cell>
          <cell r="D4140">
            <v>704350</v>
          </cell>
          <cell r="E4140" t="str">
            <v>OSGOOD RD &amp; OSGOOD CT</v>
          </cell>
          <cell r="F4140">
            <v>0</v>
          </cell>
          <cell r="G4140">
            <v>0</v>
          </cell>
          <cell r="H4140">
            <v>0</v>
          </cell>
          <cell r="I4140">
            <v>37.516030000000001</v>
          </cell>
          <cell r="J4140">
            <v>-121.94376099999999</v>
          </cell>
          <cell r="K4140" t="str">
            <v>FREMONT</v>
          </cell>
          <cell r="L4140" t="str">
            <v>ALAMEDA</v>
          </cell>
          <cell r="M4140">
            <v>5</v>
          </cell>
        </row>
        <row r="4141">
          <cell r="A4141">
            <v>57920</v>
          </cell>
          <cell r="B4141" t="str">
            <v>WEEKDAY</v>
          </cell>
          <cell r="C4141">
            <v>4188</v>
          </cell>
          <cell r="D4141">
            <v>704360</v>
          </cell>
          <cell r="E4141" t="str">
            <v>OSGOOD RD &amp; PRUNE AV</v>
          </cell>
          <cell r="F4141">
            <v>0</v>
          </cell>
          <cell r="G4141">
            <v>2</v>
          </cell>
          <cell r="H4141">
            <v>2</v>
          </cell>
          <cell r="I4141">
            <v>37.50705</v>
          </cell>
          <cell r="J4141">
            <v>-121.938552</v>
          </cell>
          <cell r="K4141" t="str">
            <v>FREMONT</v>
          </cell>
          <cell r="L4141" t="str">
            <v>ALAMEDA</v>
          </cell>
          <cell r="M4141">
            <v>5</v>
          </cell>
        </row>
        <row r="4142">
          <cell r="A4142">
            <v>57263</v>
          </cell>
          <cell r="B4142" t="str">
            <v>WEEKDAY</v>
          </cell>
          <cell r="C4142">
            <v>4309</v>
          </cell>
          <cell r="D4142">
            <v>704380</v>
          </cell>
          <cell r="E4142" t="str">
            <v>OSGOOD RD &amp; WASHINGTON BLVD</v>
          </cell>
          <cell r="F4142">
            <v>1</v>
          </cell>
          <cell r="G4142">
            <v>1</v>
          </cell>
          <cell r="H4142">
            <v>2</v>
          </cell>
          <cell r="I4142">
            <v>37.532203000000003</v>
          </cell>
          <cell r="J4142">
            <v>-121.953309</v>
          </cell>
          <cell r="K4142" t="str">
            <v>FREMONT</v>
          </cell>
          <cell r="L4142" t="str">
            <v>ALAMEDA</v>
          </cell>
          <cell r="M4142">
            <v>5</v>
          </cell>
        </row>
        <row r="4143">
          <cell r="A4143">
            <v>57930</v>
          </cell>
          <cell r="B4143" t="str">
            <v>WEEKDAY</v>
          </cell>
          <cell r="C4143">
            <v>5005</v>
          </cell>
          <cell r="D4143">
            <v>704390</v>
          </cell>
          <cell r="E4143" t="str">
            <v>PAGE AV &amp; KATO RD</v>
          </cell>
          <cell r="F4143">
            <v>0</v>
          </cell>
          <cell r="G4143">
            <v>0</v>
          </cell>
          <cell r="H4143">
            <v>0</v>
          </cell>
          <cell r="I4143">
            <v>37.468699999999998</v>
          </cell>
          <cell r="J4143">
            <v>-121.92641999999999</v>
          </cell>
          <cell r="K4143" t="str">
            <v>FREMONT</v>
          </cell>
          <cell r="L4143" t="str">
            <v>ALAMEDA</v>
          </cell>
          <cell r="M4143">
            <v>5</v>
          </cell>
        </row>
        <row r="4144">
          <cell r="A4144">
            <v>57960</v>
          </cell>
          <cell r="B4144" t="str">
            <v>WEEKDAY</v>
          </cell>
          <cell r="C4144">
            <v>5005</v>
          </cell>
          <cell r="D4144">
            <v>704400</v>
          </cell>
          <cell r="E4144" t="str">
            <v>PAGE AV &amp; MILMONT ST</v>
          </cell>
          <cell r="F4144">
            <v>0</v>
          </cell>
          <cell r="G4144">
            <v>0</v>
          </cell>
          <cell r="H4144">
            <v>0</v>
          </cell>
          <cell r="I4144">
            <v>37.468440000000001</v>
          </cell>
          <cell r="J4144">
            <v>-121.92647700000001</v>
          </cell>
          <cell r="K4144" t="str">
            <v>FREMONT</v>
          </cell>
          <cell r="L4144" t="str">
            <v>ALAMEDA</v>
          </cell>
          <cell r="M4144">
            <v>5</v>
          </cell>
        </row>
        <row r="4145">
          <cell r="A4145">
            <v>56070</v>
          </cell>
          <cell r="B4145" t="str">
            <v>WEEKDAY</v>
          </cell>
          <cell r="C4145">
            <v>4442</v>
          </cell>
          <cell r="D4145">
            <v>704430</v>
          </cell>
          <cell r="E4145" t="str">
            <v>PASEO PADRE PKWY &amp; BLACKSTON</v>
          </cell>
          <cell r="F4145">
            <v>0</v>
          </cell>
          <cell r="G4145">
            <v>1</v>
          </cell>
          <cell r="H4145">
            <v>1</v>
          </cell>
          <cell r="I4145">
            <v>37.572952000000001</v>
          </cell>
          <cell r="J4145">
            <v>-122.042959</v>
          </cell>
          <cell r="K4145" t="str">
            <v>FREMONT</v>
          </cell>
          <cell r="L4145" t="str">
            <v>ALAMEDA</v>
          </cell>
          <cell r="M4145">
            <v>5</v>
          </cell>
        </row>
        <row r="4146">
          <cell r="A4146">
            <v>55498</v>
          </cell>
          <cell r="B4146" t="str">
            <v>WEEKDAY</v>
          </cell>
          <cell r="C4146">
            <v>4165</v>
          </cell>
          <cell r="D4146">
            <v>704440</v>
          </cell>
          <cell r="E4146" t="str">
            <v>PASEO PADRE PKWY &amp; BLACKSTON</v>
          </cell>
          <cell r="F4146">
            <v>1</v>
          </cell>
          <cell r="G4146">
            <v>1</v>
          </cell>
          <cell r="H4146">
            <v>2</v>
          </cell>
          <cell r="I4146">
            <v>37.573703999999999</v>
          </cell>
          <cell r="J4146">
            <v>-122.042039</v>
          </cell>
          <cell r="K4146" t="str">
            <v>FREMONT</v>
          </cell>
          <cell r="L4146" t="str">
            <v>ALAMEDA</v>
          </cell>
          <cell r="M4146">
            <v>5</v>
          </cell>
        </row>
        <row r="4147">
          <cell r="A4147">
            <v>58853</v>
          </cell>
          <cell r="B4147" t="str">
            <v>WEEKDAY</v>
          </cell>
          <cell r="C4147">
            <v>3239</v>
          </cell>
          <cell r="D4147">
            <v>704450</v>
          </cell>
          <cell r="E4147" t="str">
            <v>PASEO PADRE PKWY &amp; BOWLINGRE</v>
          </cell>
          <cell r="F4147">
            <v>5</v>
          </cell>
          <cell r="G4147">
            <v>1</v>
          </cell>
          <cell r="H4147">
            <v>6</v>
          </cell>
          <cell r="I4147">
            <v>37.577148999999999</v>
          </cell>
          <cell r="J4147">
            <v>-122.039419</v>
          </cell>
          <cell r="K4147" t="str">
            <v>FREMONT</v>
          </cell>
          <cell r="L4147" t="str">
            <v>ALAMEDA</v>
          </cell>
          <cell r="M4147">
            <v>5</v>
          </cell>
        </row>
        <row r="4148">
          <cell r="A4148">
            <v>59370</v>
          </cell>
          <cell r="B4148" t="str">
            <v>WEEKDAY</v>
          </cell>
          <cell r="C4148">
            <v>5005</v>
          </cell>
          <cell r="D4148">
            <v>704470</v>
          </cell>
          <cell r="E4148" t="str">
            <v>PASEO PADRE PKWY &amp; CHADBOURN</v>
          </cell>
          <cell r="F4148">
            <v>0</v>
          </cell>
          <cell r="G4148">
            <v>0</v>
          </cell>
          <cell r="H4148">
            <v>0</v>
          </cell>
          <cell r="I4148">
            <v>37.539676999999998</v>
          </cell>
          <cell r="J4148">
            <v>-121.944272</v>
          </cell>
          <cell r="K4148" t="str">
            <v>FREMONT</v>
          </cell>
          <cell r="L4148" t="str">
            <v>ALAMEDA</v>
          </cell>
          <cell r="M4148">
            <v>5</v>
          </cell>
        </row>
        <row r="4149">
          <cell r="A4149">
            <v>56629</v>
          </cell>
          <cell r="B4149" t="str">
            <v>WEEKDAY</v>
          </cell>
          <cell r="C4149">
            <v>4038</v>
          </cell>
          <cell r="D4149">
            <v>704490</v>
          </cell>
          <cell r="E4149" t="str">
            <v>PASEO PADRE PKWY &amp; CHAUCER D</v>
          </cell>
          <cell r="F4149">
            <v>2</v>
          </cell>
          <cell r="G4149">
            <v>0</v>
          </cell>
          <cell r="H4149">
            <v>2</v>
          </cell>
          <cell r="I4149">
            <v>37.581049</v>
          </cell>
          <cell r="J4149">
            <v>-122.033</v>
          </cell>
          <cell r="K4149" t="str">
            <v>FREMONT</v>
          </cell>
          <cell r="L4149" t="str">
            <v>ALAMEDA</v>
          </cell>
          <cell r="M4149">
            <v>5</v>
          </cell>
        </row>
        <row r="4150">
          <cell r="A4150">
            <v>57560</v>
          </cell>
          <cell r="B4150" t="str">
            <v>WEEKDAY</v>
          </cell>
          <cell r="C4150">
            <v>4318</v>
          </cell>
          <cell r="D4150">
            <v>704520</v>
          </cell>
          <cell r="E4150" t="str">
            <v>PASEO PADRE PKWY &amp; COUNTRY D</v>
          </cell>
          <cell r="F4150">
            <v>1</v>
          </cell>
          <cell r="G4150">
            <v>0</v>
          </cell>
          <cell r="H4150">
            <v>2</v>
          </cell>
          <cell r="I4150">
            <v>37.556421</v>
          </cell>
          <cell r="J4150">
            <v>-121.986949</v>
          </cell>
          <cell r="K4150" t="str">
            <v>FREMONT</v>
          </cell>
          <cell r="L4150" t="str">
            <v>ALAMEDA</v>
          </cell>
          <cell r="M4150">
            <v>5</v>
          </cell>
        </row>
        <row r="4151">
          <cell r="A4151">
            <v>55179</v>
          </cell>
          <cell r="B4151" t="str">
            <v>WEEKDAY</v>
          </cell>
          <cell r="C4151">
            <v>4508</v>
          </cell>
          <cell r="D4151">
            <v>704530</v>
          </cell>
          <cell r="E4151" t="str">
            <v>PASEO PADRE PKWY &amp; COUNTRY D</v>
          </cell>
          <cell r="F4151">
            <v>1</v>
          </cell>
          <cell r="G4151">
            <v>0</v>
          </cell>
          <cell r="H4151">
            <v>1</v>
          </cell>
          <cell r="I4151">
            <v>37.557032999999997</v>
          </cell>
          <cell r="J4151">
            <v>-121.987576</v>
          </cell>
          <cell r="K4151" t="str">
            <v>FREMONT</v>
          </cell>
          <cell r="L4151" t="str">
            <v>ALAMEDA</v>
          </cell>
          <cell r="M4151">
            <v>5</v>
          </cell>
        </row>
        <row r="4152">
          <cell r="A4152">
            <v>59720</v>
          </cell>
          <cell r="B4152" t="str">
            <v>WEEKDAY</v>
          </cell>
          <cell r="C4152">
            <v>5005</v>
          </cell>
          <cell r="D4152">
            <v>704550</v>
          </cell>
          <cell r="E4152" t="str">
            <v>PASEO PADRE PKWY &amp; COVINGTON</v>
          </cell>
          <cell r="F4152">
            <v>0</v>
          </cell>
          <cell r="G4152">
            <v>0</v>
          </cell>
          <cell r="H4152">
            <v>0</v>
          </cell>
          <cell r="I4152">
            <v>37.538595999999998</v>
          </cell>
          <cell r="J4152">
            <v>-121.939494</v>
          </cell>
          <cell r="K4152" t="str">
            <v>FREMONT</v>
          </cell>
          <cell r="L4152" t="str">
            <v>ALAMEDA</v>
          </cell>
          <cell r="M4152">
            <v>5</v>
          </cell>
        </row>
        <row r="4153">
          <cell r="A4153">
            <v>50180</v>
          </cell>
          <cell r="B4153" t="str">
            <v>WEEKDAY</v>
          </cell>
          <cell r="C4153">
            <v>4612</v>
          </cell>
          <cell r="D4153">
            <v>704560</v>
          </cell>
          <cell r="E4153" t="str">
            <v>PASEO PADRE PKWY &amp; CREE RD</v>
          </cell>
          <cell r="F4153">
            <v>1</v>
          </cell>
          <cell r="G4153">
            <v>0</v>
          </cell>
          <cell r="H4153">
            <v>1</v>
          </cell>
          <cell r="I4153">
            <v>37.508918000000001</v>
          </cell>
          <cell r="J4153">
            <v>-121.928633</v>
          </cell>
          <cell r="K4153" t="str">
            <v>FREMONT</v>
          </cell>
          <cell r="L4153" t="str">
            <v>ALAMEDA</v>
          </cell>
          <cell r="M4153">
            <v>5</v>
          </cell>
        </row>
        <row r="4154">
          <cell r="A4154">
            <v>50890</v>
          </cell>
          <cell r="B4154" t="str">
            <v>WEEKDAY</v>
          </cell>
          <cell r="C4154">
            <v>4664</v>
          </cell>
          <cell r="D4154">
            <v>704570</v>
          </cell>
          <cell r="E4154" t="str">
            <v>PASEO PADRE PKWY &amp; DARWIN DR</v>
          </cell>
          <cell r="F4154">
            <v>0</v>
          </cell>
          <cell r="G4154">
            <v>0</v>
          </cell>
          <cell r="H4154">
            <v>1</v>
          </cell>
          <cell r="I4154">
            <v>37.580005</v>
          </cell>
          <cell r="J4154">
            <v>-122.031313</v>
          </cell>
          <cell r="K4154" t="str">
            <v>FREMONT</v>
          </cell>
          <cell r="L4154" t="str">
            <v>ALAMEDA</v>
          </cell>
          <cell r="M4154">
            <v>5</v>
          </cell>
        </row>
        <row r="4155">
          <cell r="A4155">
            <v>59730</v>
          </cell>
          <cell r="B4155" t="str">
            <v>WEEKDAY</v>
          </cell>
          <cell r="C4155">
            <v>3880</v>
          </cell>
          <cell r="D4155">
            <v>704575</v>
          </cell>
          <cell r="E4155" t="str">
            <v>PASEO PADRE PKWY &amp; DARWIN DR</v>
          </cell>
          <cell r="F4155">
            <v>1</v>
          </cell>
          <cell r="G4155">
            <v>2</v>
          </cell>
          <cell r="H4155">
            <v>3</v>
          </cell>
          <cell r="I4155">
            <v>37.580221000000002</v>
          </cell>
          <cell r="J4155">
            <v>-122.03121899999999</v>
          </cell>
          <cell r="K4155" t="str">
            <v>FREMONT</v>
          </cell>
          <cell r="L4155" t="str">
            <v>ALAMEDA</v>
          </cell>
          <cell r="M4155">
            <v>5</v>
          </cell>
        </row>
        <row r="4156">
          <cell r="A4156">
            <v>53100</v>
          </cell>
          <cell r="B4156" t="str">
            <v>WEEKDAY</v>
          </cell>
          <cell r="C4156">
            <v>2048</v>
          </cell>
          <cell r="D4156">
            <v>704580</v>
          </cell>
          <cell r="E4156" t="str">
            <v>PASEO PADRE PKWY &amp; DEEP CREE</v>
          </cell>
          <cell r="F4156">
            <v>14</v>
          </cell>
          <cell r="G4156">
            <v>3</v>
          </cell>
          <cell r="H4156">
            <v>17</v>
          </cell>
          <cell r="I4156">
            <v>37.567953000000003</v>
          </cell>
          <cell r="J4156">
            <v>-122.051559</v>
          </cell>
          <cell r="K4156" t="str">
            <v>FREMONT</v>
          </cell>
          <cell r="L4156" t="str">
            <v>ALAMEDA</v>
          </cell>
          <cell r="M4156">
            <v>5</v>
          </cell>
        </row>
        <row r="4157">
          <cell r="A4157">
            <v>51514</v>
          </cell>
          <cell r="B4157" t="str">
            <v>WEEKDAY</v>
          </cell>
          <cell r="C4157">
            <v>1521</v>
          </cell>
          <cell r="D4157">
            <v>704590</v>
          </cell>
          <cell r="E4157" t="str">
            <v>PASEO PADRE PKWY &amp; DEEP CREE</v>
          </cell>
          <cell r="F4157">
            <v>3</v>
          </cell>
          <cell r="G4157">
            <v>24</v>
          </cell>
          <cell r="H4157">
            <v>27</v>
          </cell>
          <cell r="I4157">
            <v>37.567594</v>
          </cell>
          <cell r="J4157">
            <v>-122.052858</v>
          </cell>
          <cell r="K4157" t="str">
            <v>FREMONT</v>
          </cell>
          <cell r="L4157" t="str">
            <v>ALAMEDA</v>
          </cell>
          <cell r="M4157">
            <v>5</v>
          </cell>
        </row>
        <row r="4158">
          <cell r="A4158">
            <v>50845</v>
          </cell>
          <cell r="B4158" t="str">
            <v>WEEKDAY</v>
          </cell>
          <cell r="C4158">
            <v>5005</v>
          </cell>
          <cell r="D4158">
            <v>704600</v>
          </cell>
          <cell r="E4158" t="str">
            <v>PASEO PADRE PKWY &amp; DRISCOLL</v>
          </cell>
          <cell r="F4158">
            <v>0</v>
          </cell>
          <cell r="G4158">
            <v>0</v>
          </cell>
          <cell r="H4158">
            <v>0</v>
          </cell>
          <cell r="I4158">
            <v>37.540942000000001</v>
          </cell>
          <cell r="J4158">
            <v>-121.947782</v>
          </cell>
          <cell r="K4158" t="str">
            <v>FREMONT</v>
          </cell>
          <cell r="L4158" t="str">
            <v>ALAMEDA</v>
          </cell>
          <cell r="M4158">
            <v>5</v>
          </cell>
        </row>
        <row r="4159">
          <cell r="A4159">
            <v>59780</v>
          </cell>
          <cell r="B4159" t="str">
            <v>WEEKDAY</v>
          </cell>
          <cell r="C4159">
            <v>4618</v>
          </cell>
          <cell r="D4159">
            <v>704620</v>
          </cell>
          <cell r="E4159" t="str">
            <v>PASEO PADRE PKWY &amp; EGGERS DR</v>
          </cell>
          <cell r="F4159">
            <v>1</v>
          </cell>
          <cell r="G4159">
            <v>0</v>
          </cell>
          <cell r="H4159">
            <v>1</v>
          </cell>
          <cell r="I4159">
            <v>37.558345000000003</v>
          </cell>
          <cell r="J4159">
            <v>-121.990809</v>
          </cell>
          <cell r="K4159" t="str">
            <v>FREMONT</v>
          </cell>
          <cell r="L4159" t="str">
            <v>ALAMEDA</v>
          </cell>
          <cell r="M4159">
            <v>5</v>
          </cell>
        </row>
        <row r="4160">
          <cell r="A4160">
            <v>52269</v>
          </cell>
          <cell r="B4160" t="str">
            <v>WEEKDAY</v>
          </cell>
          <cell r="C4160">
            <v>4466</v>
          </cell>
          <cell r="D4160">
            <v>704630</v>
          </cell>
          <cell r="E4160" t="str">
            <v>PASEO PADRE PKWY &amp; ETHEL ST</v>
          </cell>
          <cell r="F4160">
            <v>1</v>
          </cell>
          <cell r="G4160">
            <v>1</v>
          </cell>
          <cell r="H4160">
            <v>1</v>
          </cell>
          <cell r="I4160">
            <v>37.558866999999999</v>
          </cell>
          <cell r="J4160">
            <v>-121.991249</v>
          </cell>
          <cell r="K4160" t="str">
            <v>FREMONT</v>
          </cell>
          <cell r="L4160" t="str">
            <v>ALAMEDA</v>
          </cell>
          <cell r="M4160">
            <v>5</v>
          </cell>
        </row>
        <row r="4161">
          <cell r="A4161">
            <v>51766</v>
          </cell>
          <cell r="B4161" t="str">
            <v>WEEKDAY</v>
          </cell>
          <cell r="C4161">
            <v>3948</v>
          </cell>
          <cell r="D4161">
            <v>704640</v>
          </cell>
          <cell r="E4161" t="str">
            <v>PASEO PADRE PKWY &amp; FREMONT B</v>
          </cell>
          <cell r="F4161">
            <v>1</v>
          </cell>
          <cell r="G4161">
            <v>2</v>
          </cell>
          <cell r="H4161">
            <v>3</v>
          </cell>
          <cell r="I4161">
            <v>37.575583999999999</v>
          </cell>
          <cell r="J4161">
            <v>-122.04060800000001</v>
          </cell>
          <cell r="K4161" t="str">
            <v>FREMONT</v>
          </cell>
          <cell r="L4161" t="str">
            <v>ALAMEDA</v>
          </cell>
          <cell r="M4161">
            <v>5</v>
          </cell>
        </row>
        <row r="4162">
          <cell r="A4162">
            <v>57551</v>
          </cell>
          <cell r="B4162" t="str">
            <v>WEEKDAY</v>
          </cell>
          <cell r="C4162">
            <v>3145</v>
          </cell>
          <cell r="D4162">
            <v>704645</v>
          </cell>
          <cell r="E4162" t="str">
            <v>PASEO PADRE PKWY &amp; FREMONT B</v>
          </cell>
          <cell r="F4162">
            <v>3</v>
          </cell>
          <cell r="G4162">
            <v>4</v>
          </cell>
          <cell r="H4162">
            <v>7</v>
          </cell>
          <cell r="I4162">
            <v>37.574638</v>
          </cell>
          <cell r="J4162">
            <v>-122.04163200000001</v>
          </cell>
          <cell r="K4162" t="str">
            <v>FREMONT</v>
          </cell>
          <cell r="L4162" t="str">
            <v>ALAMEDA</v>
          </cell>
          <cell r="M4162">
            <v>5</v>
          </cell>
        </row>
        <row r="4163">
          <cell r="A4163">
            <v>51845</v>
          </cell>
          <cell r="B4163" t="str">
            <v>WEEKDAY</v>
          </cell>
          <cell r="C4163">
            <v>3113</v>
          </cell>
          <cell r="D4163">
            <v>704700</v>
          </cell>
          <cell r="E4163" t="str">
            <v>PASEO PADRE PKWY &amp; INDIAN HI</v>
          </cell>
          <cell r="F4163">
            <v>6</v>
          </cell>
          <cell r="G4163">
            <v>1</v>
          </cell>
          <cell r="H4163">
            <v>7</v>
          </cell>
          <cell r="I4163">
            <v>37.503213000000002</v>
          </cell>
          <cell r="J4163">
            <v>-121.92495</v>
          </cell>
          <cell r="K4163" t="str">
            <v>FREMONT</v>
          </cell>
          <cell r="L4163" t="str">
            <v>ALAMEDA</v>
          </cell>
          <cell r="M4163">
            <v>5</v>
          </cell>
        </row>
        <row r="4164">
          <cell r="A4164">
            <v>52845</v>
          </cell>
          <cell r="B4164" t="str">
            <v>WEEKDAY</v>
          </cell>
          <cell r="C4164">
            <v>3837</v>
          </cell>
          <cell r="D4164">
            <v>704750</v>
          </cell>
          <cell r="E4164" t="str">
            <v>PASEO PADRE PKWY &amp; KOKOMA RD</v>
          </cell>
          <cell r="F4164">
            <v>1</v>
          </cell>
          <cell r="G4164">
            <v>2</v>
          </cell>
          <cell r="H4164">
            <v>3</v>
          </cell>
          <cell r="I4164">
            <v>37.508965000000003</v>
          </cell>
          <cell r="J4164">
            <v>-121.92909899999999</v>
          </cell>
          <cell r="K4164" t="str">
            <v>FREMONT</v>
          </cell>
          <cell r="L4164" t="str">
            <v>ALAMEDA</v>
          </cell>
          <cell r="M4164">
            <v>5</v>
          </cell>
        </row>
        <row r="4165">
          <cell r="A4165">
            <v>54650</v>
          </cell>
          <cell r="B4165" t="str">
            <v>WEEKDAY</v>
          </cell>
          <cell r="C4165">
            <v>3996</v>
          </cell>
          <cell r="D4165">
            <v>704760</v>
          </cell>
          <cell r="E4165" t="str">
            <v>PASEO PADRE PKWY &amp; LANGHORN</v>
          </cell>
          <cell r="F4165">
            <v>1</v>
          </cell>
          <cell r="G4165">
            <v>2</v>
          </cell>
          <cell r="H4165">
            <v>3</v>
          </cell>
          <cell r="I4165">
            <v>37.580913000000002</v>
          </cell>
          <cell r="J4165">
            <v>-122.0368</v>
          </cell>
          <cell r="K4165" t="str">
            <v>FREMONT</v>
          </cell>
          <cell r="L4165" t="str">
            <v>ALAMEDA</v>
          </cell>
          <cell r="M4165">
            <v>5</v>
          </cell>
        </row>
        <row r="4166">
          <cell r="A4166">
            <v>59958</v>
          </cell>
          <cell r="B4166" t="str">
            <v>WEEKDAY</v>
          </cell>
          <cell r="C4166">
            <v>2525</v>
          </cell>
          <cell r="D4166">
            <v>704780</v>
          </cell>
          <cell r="E4166" t="str">
            <v>PASEO PADRE PKWY &amp; MILTON ST</v>
          </cell>
          <cell r="F4166">
            <v>3</v>
          </cell>
          <cell r="G4166">
            <v>8</v>
          </cell>
          <cell r="H4166">
            <v>11</v>
          </cell>
          <cell r="I4166">
            <v>37.577120000000001</v>
          </cell>
          <cell r="J4166">
            <v>-122.03976400000001</v>
          </cell>
          <cell r="K4166" t="str">
            <v>FREMONT</v>
          </cell>
          <cell r="L4166" t="str">
            <v>ALAMEDA</v>
          </cell>
          <cell r="M4166">
            <v>5</v>
          </cell>
        </row>
        <row r="4167">
          <cell r="A4167">
            <v>52370</v>
          </cell>
          <cell r="B4167" t="str">
            <v>WEEKDAY</v>
          </cell>
          <cell r="C4167">
            <v>1919</v>
          </cell>
          <cell r="D4167">
            <v>704790</v>
          </cell>
          <cell r="E4167" t="str">
            <v>PASEO PADRE PKWY &amp; MISSION B</v>
          </cell>
          <cell r="F4167">
            <v>3</v>
          </cell>
          <cell r="G4167">
            <v>16</v>
          </cell>
          <cell r="H4167">
            <v>19</v>
          </cell>
          <cell r="I4167">
            <v>37.500335999999997</v>
          </cell>
          <cell r="J4167">
            <v>-121.919878</v>
          </cell>
          <cell r="K4167" t="str">
            <v>FREMONT</v>
          </cell>
          <cell r="L4167" t="str">
            <v>ALAMEDA</v>
          </cell>
          <cell r="M4167">
            <v>5</v>
          </cell>
        </row>
        <row r="4168">
          <cell r="A4168">
            <v>56080</v>
          </cell>
          <cell r="B4168" t="str">
            <v>WEEKDAY</v>
          </cell>
          <cell r="C4168">
            <v>3853</v>
          </cell>
          <cell r="D4168">
            <v>704810</v>
          </cell>
          <cell r="E4168" t="str">
            <v>PASEO PADRE PKWY &amp; MISSION V</v>
          </cell>
          <cell r="F4168">
            <v>1</v>
          </cell>
          <cell r="G4168">
            <v>2</v>
          </cell>
          <cell r="H4168">
            <v>3</v>
          </cell>
          <cell r="I4168">
            <v>37.545395999999997</v>
          </cell>
          <cell r="J4168">
            <v>-121.96570800000001</v>
          </cell>
          <cell r="K4168" t="str">
            <v>FREMONT</v>
          </cell>
          <cell r="L4168" t="str">
            <v>ALAMEDA</v>
          </cell>
          <cell r="M4168">
            <v>5</v>
          </cell>
        </row>
        <row r="4169">
          <cell r="A4169">
            <v>50244</v>
          </cell>
          <cell r="B4169" t="str">
            <v>WEEKDAY</v>
          </cell>
          <cell r="C4169">
            <v>3649</v>
          </cell>
          <cell r="D4169">
            <v>704820</v>
          </cell>
          <cell r="E4169" t="str">
            <v>PASEO PADRE PKWY &amp; MISSION V</v>
          </cell>
          <cell r="F4169">
            <v>2</v>
          </cell>
          <cell r="G4169">
            <v>2</v>
          </cell>
          <cell r="H4169">
            <v>4</v>
          </cell>
          <cell r="I4169">
            <v>37.544781999999998</v>
          </cell>
          <cell r="J4169">
            <v>-121.96517900000001</v>
          </cell>
          <cell r="K4169" t="str">
            <v>FREMONT</v>
          </cell>
          <cell r="L4169" t="str">
            <v>ALAMEDA</v>
          </cell>
          <cell r="M4169">
            <v>5</v>
          </cell>
        </row>
        <row r="4170">
          <cell r="A4170">
            <v>56631</v>
          </cell>
          <cell r="B4170" t="str">
            <v>WEEKDAY</v>
          </cell>
          <cell r="C4170">
            <v>3970</v>
          </cell>
          <cell r="D4170">
            <v>704840</v>
          </cell>
          <cell r="E4170" t="str">
            <v>PASEO PADRE PKWY &amp; MOWRY AV</v>
          </cell>
          <cell r="F4170">
            <v>2</v>
          </cell>
          <cell r="G4170">
            <v>0</v>
          </cell>
          <cell r="H4170">
            <v>3</v>
          </cell>
          <cell r="I4170">
            <v>37.555179000000003</v>
          </cell>
          <cell r="J4170">
            <v>-121.983988</v>
          </cell>
          <cell r="K4170" t="str">
            <v>FREMONT</v>
          </cell>
          <cell r="L4170" t="str">
            <v>ALAMEDA</v>
          </cell>
          <cell r="M4170">
            <v>5</v>
          </cell>
        </row>
        <row r="4171">
          <cell r="A4171">
            <v>53845</v>
          </cell>
          <cell r="B4171" t="str">
            <v>WEEKDAY</v>
          </cell>
          <cell r="C4171">
            <v>4331</v>
          </cell>
          <cell r="D4171">
            <v>704850</v>
          </cell>
          <cell r="E4171" t="str">
            <v>PASEO PADRE PKWY &amp; OCASO CAM</v>
          </cell>
          <cell r="F4171">
            <v>0</v>
          </cell>
          <cell r="G4171">
            <v>1</v>
          </cell>
          <cell r="H4171">
            <v>2</v>
          </cell>
          <cell r="I4171">
            <v>37.526412999999998</v>
          </cell>
          <cell r="J4171">
            <v>-121.92974599999999</v>
          </cell>
          <cell r="K4171" t="str">
            <v>FREMONT</v>
          </cell>
          <cell r="L4171" t="str">
            <v>ALAMEDA</v>
          </cell>
          <cell r="M4171">
            <v>5</v>
          </cell>
        </row>
        <row r="4172">
          <cell r="A4172">
            <v>54043</v>
          </cell>
          <cell r="B4172" t="str">
            <v>WEEKDAY</v>
          </cell>
          <cell r="C4172">
            <v>4451</v>
          </cell>
          <cell r="D4172">
            <v>704860</v>
          </cell>
          <cell r="E4172" t="str">
            <v>PASEO PADRE PKWY &amp; OLIVE AV</v>
          </cell>
          <cell r="F4172">
            <v>0</v>
          </cell>
          <cell r="G4172">
            <v>1</v>
          </cell>
          <cell r="H4172">
            <v>1</v>
          </cell>
          <cell r="I4172">
            <v>37.534993999999998</v>
          </cell>
          <cell r="J4172">
            <v>-121.93844300000001</v>
          </cell>
          <cell r="K4172" t="str">
            <v>FREMONT</v>
          </cell>
          <cell r="L4172" t="str">
            <v>ALAMEDA</v>
          </cell>
          <cell r="M4172">
            <v>5</v>
          </cell>
        </row>
        <row r="4173">
          <cell r="A4173">
            <v>53670</v>
          </cell>
          <cell r="B4173" t="str">
            <v>WEEKDAY</v>
          </cell>
          <cell r="C4173">
            <v>2648</v>
          </cell>
          <cell r="D4173">
            <v>704870</v>
          </cell>
          <cell r="E4173" t="str">
            <v>PASEO PADRE PKWY &amp; ONONDAGA</v>
          </cell>
          <cell r="F4173">
            <v>1</v>
          </cell>
          <cell r="G4173">
            <v>9</v>
          </cell>
          <cell r="H4173">
            <v>10</v>
          </cell>
          <cell r="I4173">
            <v>37.505600000000001</v>
          </cell>
          <cell r="J4173">
            <v>-121.92771500000001</v>
          </cell>
          <cell r="K4173" t="str">
            <v>FREMONT</v>
          </cell>
          <cell r="L4173" t="str">
            <v>ALAMEDA</v>
          </cell>
          <cell r="M4173">
            <v>5</v>
          </cell>
        </row>
        <row r="4174">
          <cell r="A4174">
            <v>52291</v>
          </cell>
          <cell r="B4174" t="str">
            <v>WEEKDAY</v>
          </cell>
          <cell r="C4174">
            <v>2749</v>
          </cell>
          <cell r="D4174">
            <v>704890</v>
          </cell>
          <cell r="E4174" t="str">
            <v>PASEO PADRE PKWY &amp; PARKMEADO</v>
          </cell>
          <cell r="F4174">
            <v>9</v>
          </cell>
          <cell r="G4174">
            <v>0</v>
          </cell>
          <cell r="H4174">
            <v>9</v>
          </cell>
          <cell r="I4174">
            <v>37.510651000000003</v>
          </cell>
          <cell r="J4174">
            <v>-121.930751</v>
          </cell>
          <cell r="K4174" t="str">
            <v>FREMONT</v>
          </cell>
          <cell r="L4174" t="str">
            <v>ALAMEDA</v>
          </cell>
          <cell r="M4174">
            <v>5</v>
          </cell>
        </row>
        <row r="4175">
          <cell r="A4175">
            <v>54143</v>
          </cell>
          <cell r="B4175" t="str">
            <v>WEEKDAY</v>
          </cell>
          <cell r="C4175">
            <v>1622</v>
          </cell>
          <cell r="D4175">
            <v>704900</v>
          </cell>
          <cell r="E4175" t="str">
            <v>PASEO PADRE PKWY &amp; PARKMEADO</v>
          </cell>
          <cell r="F4175">
            <v>5</v>
          </cell>
          <cell r="G4175">
            <v>19</v>
          </cell>
          <cell r="H4175">
            <v>24</v>
          </cell>
          <cell r="I4175">
            <v>37.510081999999997</v>
          </cell>
          <cell r="J4175">
            <v>-121.930623</v>
          </cell>
          <cell r="K4175" t="str">
            <v>FREMONT</v>
          </cell>
          <cell r="L4175" t="str">
            <v>ALAMEDA</v>
          </cell>
          <cell r="M4175">
            <v>5</v>
          </cell>
        </row>
        <row r="4176">
          <cell r="A4176">
            <v>54243</v>
          </cell>
          <cell r="B4176" t="str">
            <v>WEEKDAY</v>
          </cell>
          <cell r="C4176">
            <v>4235</v>
          </cell>
          <cell r="D4176">
            <v>704910</v>
          </cell>
          <cell r="E4176" t="str">
            <v>PASEO PADRE PKWY &amp; PERALTA B</v>
          </cell>
          <cell r="F4176">
            <v>1</v>
          </cell>
          <cell r="G4176">
            <v>1</v>
          </cell>
          <cell r="H4176">
            <v>2</v>
          </cell>
          <cell r="I4176">
            <v>37.560476999999999</v>
          </cell>
          <cell r="J4176">
            <v>-121.994212</v>
          </cell>
          <cell r="K4176" t="str">
            <v>FREMONT</v>
          </cell>
          <cell r="L4176" t="str">
            <v>ALAMEDA</v>
          </cell>
          <cell r="M4176">
            <v>5</v>
          </cell>
        </row>
        <row r="4177">
          <cell r="A4177">
            <v>56850</v>
          </cell>
          <cell r="B4177" t="str">
            <v>WEEKDAY</v>
          </cell>
          <cell r="C4177">
            <v>3812</v>
          </cell>
          <cell r="D4177">
            <v>704920</v>
          </cell>
          <cell r="E4177" t="str">
            <v>PASEO PADRE PKWY &amp; PERALTA B</v>
          </cell>
          <cell r="F4177">
            <v>2</v>
          </cell>
          <cell r="G4177">
            <v>1</v>
          </cell>
          <cell r="H4177">
            <v>3</v>
          </cell>
          <cell r="I4177">
            <v>37.560612999999996</v>
          </cell>
          <cell r="J4177">
            <v>-121.994856</v>
          </cell>
          <cell r="K4177" t="str">
            <v>FREMONT</v>
          </cell>
          <cell r="L4177" t="str">
            <v>ALAMEDA</v>
          </cell>
          <cell r="M4177">
            <v>5</v>
          </cell>
        </row>
        <row r="4178">
          <cell r="A4178">
            <v>54643</v>
          </cell>
          <cell r="B4178" t="str">
            <v>WEEKDAY</v>
          </cell>
          <cell r="C4178">
            <v>4598</v>
          </cell>
          <cell r="D4178">
            <v>704930</v>
          </cell>
          <cell r="E4178" t="str">
            <v>PASEO PADRE PKWY &amp; PINE ST</v>
          </cell>
          <cell r="F4178">
            <v>0</v>
          </cell>
          <cell r="G4178">
            <v>1</v>
          </cell>
          <cell r="H4178">
            <v>1</v>
          </cell>
          <cell r="I4178">
            <v>37.523783999999999</v>
          </cell>
          <cell r="J4178">
            <v>-121.928659</v>
          </cell>
          <cell r="K4178" t="str">
            <v>FREMONT</v>
          </cell>
          <cell r="L4178" t="str">
            <v>ALAMEDA</v>
          </cell>
          <cell r="M4178">
            <v>5</v>
          </cell>
        </row>
        <row r="4179">
          <cell r="A4179">
            <v>54658</v>
          </cell>
          <cell r="B4179" t="str">
            <v>WEEKDAY</v>
          </cell>
          <cell r="C4179">
            <v>4825</v>
          </cell>
          <cell r="D4179">
            <v>704960</v>
          </cell>
          <cell r="E4179" t="str">
            <v>PASEO PADRE PKWY &amp; QUEMA DR</v>
          </cell>
          <cell r="F4179">
            <v>0</v>
          </cell>
          <cell r="G4179">
            <v>0</v>
          </cell>
          <cell r="H4179">
            <v>0</v>
          </cell>
          <cell r="I4179">
            <v>37.527923000000001</v>
          </cell>
          <cell r="J4179">
            <v>-121.93116499999999</v>
          </cell>
          <cell r="K4179" t="str">
            <v>FREMONT</v>
          </cell>
          <cell r="L4179" t="str">
            <v>ALAMEDA</v>
          </cell>
          <cell r="M4179">
            <v>5</v>
          </cell>
        </row>
        <row r="4180">
          <cell r="A4180">
            <v>56370</v>
          </cell>
          <cell r="B4180" t="str">
            <v>WEEKDAY</v>
          </cell>
          <cell r="C4180">
            <v>3584</v>
          </cell>
          <cell r="D4180">
            <v>704980</v>
          </cell>
          <cell r="E4180" t="str">
            <v>PASEO PADRE PKWY &amp; ROCKETT D</v>
          </cell>
          <cell r="F4180">
            <v>2</v>
          </cell>
          <cell r="G4180">
            <v>2</v>
          </cell>
          <cell r="H4180">
            <v>4</v>
          </cell>
          <cell r="I4180">
            <v>37.542059000000002</v>
          </cell>
          <cell r="J4180">
            <v>-121.96150799999999</v>
          </cell>
          <cell r="K4180" t="str">
            <v>FREMONT</v>
          </cell>
          <cell r="L4180" t="str">
            <v>ALAMEDA</v>
          </cell>
          <cell r="M4180">
            <v>5</v>
          </cell>
        </row>
        <row r="4181">
          <cell r="A4181">
            <v>56970</v>
          </cell>
          <cell r="B4181" t="str">
            <v>WEEKDAY</v>
          </cell>
          <cell r="C4181">
            <v>4058</v>
          </cell>
          <cell r="D4181">
            <v>705020</v>
          </cell>
          <cell r="E4181" t="str">
            <v>PASEO PADRE PKWY &amp; SAILWAY D</v>
          </cell>
          <cell r="F4181">
            <v>2</v>
          </cell>
          <cell r="G4181">
            <v>1</v>
          </cell>
          <cell r="H4181">
            <v>2</v>
          </cell>
          <cell r="I4181">
            <v>37.547094999999999</v>
          </cell>
          <cell r="J4181">
            <v>-121.968917</v>
          </cell>
          <cell r="K4181" t="str">
            <v>FREMONT</v>
          </cell>
          <cell r="L4181" t="str">
            <v>ALAMEDA</v>
          </cell>
          <cell r="M4181">
            <v>5</v>
          </cell>
        </row>
        <row r="4182">
          <cell r="A4182">
            <v>57120</v>
          </cell>
          <cell r="B4182" t="str">
            <v>WEEKDAY</v>
          </cell>
          <cell r="C4182">
            <v>4114</v>
          </cell>
          <cell r="D4182">
            <v>705030</v>
          </cell>
          <cell r="E4182" t="str">
            <v>PASEO PADRE PKWY &amp; SAILWAY D</v>
          </cell>
          <cell r="F4182">
            <v>1</v>
          </cell>
          <cell r="G4182">
            <v>1</v>
          </cell>
          <cell r="H4182">
            <v>2</v>
          </cell>
          <cell r="I4182">
            <v>37.547617000000002</v>
          </cell>
          <cell r="J4182">
            <v>-121.96920799999999</v>
          </cell>
          <cell r="K4182" t="str">
            <v>FREMONT</v>
          </cell>
          <cell r="L4182" t="str">
            <v>ALAMEDA</v>
          </cell>
          <cell r="M4182">
            <v>5</v>
          </cell>
        </row>
        <row r="4183">
          <cell r="A4183">
            <v>55197</v>
          </cell>
          <cell r="B4183" t="str">
            <v>WEEKDAY</v>
          </cell>
          <cell r="C4183">
            <v>4172</v>
          </cell>
          <cell r="D4183">
            <v>705040</v>
          </cell>
          <cell r="E4183" t="str">
            <v>PASEO PADRE PKWY &amp; SENIOR CE</v>
          </cell>
          <cell r="F4183">
            <v>1</v>
          </cell>
          <cell r="G4183">
            <v>1</v>
          </cell>
          <cell r="H4183">
            <v>2</v>
          </cell>
          <cell r="I4183">
            <v>37.545985999999999</v>
          </cell>
          <cell r="J4183">
            <v>-121.96661</v>
          </cell>
          <cell r="K4183" t="str">
            <v>FREMONT</v>
          </cell>
          <cell r="L4183" t="str">
            <v>ALAMEDA</v>
          </cell>
          <cell r="M4183">
            <v>5</v>
          </cell>
        </row>
        <row r="4184">
          <cell r="A4184">
            <v>55207</v>
          </cell>
          <cell r="B4184" t="str">
            <v>WEEKDAY</v>
          </cell>
          <cell r="C4184">
            <v>2896</v>
          </cell>
          <cell r="D4184">
            <v>705050</v>
          </cell>
          <cell r="E4184" t="str">
            <v>PASEO PADRE PKWY &amp; SEQUOIA R</v>
          </cell>
          <cell r="F4184">
            <v>5</v>
          </cell>
          <cell r="G4184">
            <v>3</v>
          </cell>
          <cell r="H4184">
            <v>8</v>
          </cell>
          <cell r="I4184">
            <v>37.563372999999999</v>
          </cell>
          <cell r="J4184">
            <v>-122.002616</v>
          </cell>
          <cell r="K4184" t="str">
            <v>FREMONT</v>
          </cell>
          <cell r="L4184" t="str">
            <v>ALAMEDA</v>
          </cell>
          <cell r="M4184">
            <v>5</v>
          </cell>
        </row>
        <row r="4185">
          <cell r="A4185">
            <v>57230</v>
          </cell>
          <cell r="B4185" t="str">
            <v>WEEKDAY</v>
          </cell>
          <cell r="C4185">
            <v>3387</v>
          </cell>
          <cell r="D4185">
            <v>705060</v>
          </cell>
          <cell r="E4185" t="str">
            <v>PASEO PADRE PKWY &amp; SEQUOIA R</v>
          </cell>
          <cell r="F4185">
            <v>2</v>
          </cell>
          <cell r="G4185">
            <v>3</v>
          </cell>
          <cell r="H4185">
            <v>5</v>
          </cell>
          <cell r="I4185">
            <v>37.563659999999999</v>
          </cell>
          <cell r="J4185">
            <v>-122.002196</v>
          </cell>
          <cell r="K4185" t="str">
            <v>FREMONT</v>
          </cell>
          <cell r="L4185" t="str">
            <v>ALAMEDA</v>
          </cell>
          <cell r="M4185">
            <v>5</v>
          </cell>
        </row>
        <row r="4186">
          <cell r="A4186">
            <v>56860</v>
          </cell>
          <cell r="B4186" t="str">
            <v>WEEKDAY</v>
          </cell>
          <cell r="C4186">
            <v>3485</v>
          </cell>
          <cell r="D4186">
            <v>705070</v>
          </cell>
          <cell r="E4186" t="str">
            <v>PASEO PADRE PKWY &amp; SIOUX DR</v>
          </cell>
          <cell r="F4186">
            <v>5</v>
          </cell>
          <cell r="G4186">
            <v>0</v>
          </cell>
          <cell r="H4186">
            <v>5</v>
          </cell>
          <cell r="I4186">
            <v>37.513831000000003</v>
          </cell>
          <cell r="J4186">
            <v>-121.931128</v>
          </cell>
          <cell r="K4186" t="str">
            <v>FREMONT</v>
          </cell>
          <cell r="L4186" t="str">
            <v>ALAMEDA</v>
          </cell>
          <cell r="M4186">
            <v>5</v>
          </cell>
        </row>
        <row r="4187">
          <cell r="A4187">
            <v>58560</v>
          </cell>
          <cell r="B4187" t="str">
            <v>WEEKDAY</v>
          </cell>
          <cell r="C4187">
            <v>860</v>
          </cell>
          <cell r="D4187">
            <v>705080</v>
          </cell>
          <cell r="E4187" t="str">
            <v>PASEO PADRE PKWY &amp; SIOUX DR</v>
          </cell>
          <cell r="F4187">
            <v>16</v>
          </cell>
          <cell r="G4187">
            <v>35</v>
          </cell>
          <cell r="H4187">
            <v>51</v>
          </cell>
          <cell r="I4187">
            <v>37.513323</v>
          </cell>
          <cell r="J4187">
            <v>-121.931431</v>
          </cell>
          <cell r="K4187" t="str">
            <v>FREMONT</v>
          </cell>
          <cell r="L4187" t="str">
            <v>ALAMEDA</v>
          </cell>
          <cell r="M4187">
            <v>5</v>
          </cell>
        </row>
        <row r="4188">
          <cell r="A4188">
            <v>51189</v>
          </cell>
          <cell r="B4188" t="str">
            <v>WEEKDAY</v>
          </cell>
          <cell r="C4188">
            <v>1888</v>
          </cell>
          <cell r="D4188">
            <v>705090</v>
          </cell>
          <cell r="E4188" t="str">
            <v>PASEO PADRE PKWY &amp; SIWARD DR</v>
          </cell>
          <cell r="F4188">
            <v>2</v>
          </cell>
          <cell r="G4188">
            <v>17</v>
          </cell>
          <cell r="H4188">
            <v>19</v>
          </cell>
          <cell r="I4188">
            <v>37.569518000000002</v>
          </cell>
          <cell r="J4188">
            <v>-122.048592</v>
          </cell>
          <cell r="K4188" t="str">
            <v>FREMONT</v>
          </cell>
          <cell r="L4188" t="str">
            <v>ALAMEDA</v>
          </cell>
          <cell r="M4188">
            <v>5</v>
          </cell>
        </row>
        <row r="4189">
          <cell r="A4189">
            <v>52275</v>
          </cell>
          <cell r="B4189" t="str">
            <v>WEEKDAY</v>
          </cell>
          <cell r="C4189">
            <v>2721</v>
          </cell>
          <cell r="D4189">
            <v>705100</v>
          </cell>
          <cell r="E4189" t="str">
            <v>PASEO PADRE PKWY &amp; SIWARD DR</v>
          </cell>
          <cell r="F4189">
            <v>9</v>
          </cell>
          <cell r="G4189">
            <v>1</v>
          </cell>
          <cell r="H4189">
            <v>10</v>
          </cell>
          <cell r="I4189">
            <v>37.569386999999999</v>
          </cell>
          <cell r="J4189">
            <v>-122.04841500000001</v>
          </cell>
          <cell r="K4189" t="str">
            <v>FREMONT</v>
          </cell>
          <cell r="L4189" t="str">
            <v>ALAMEDA</v>
          </cell>
          <cell r="M4189">
            <v>5</v>
          </cell>
        </row>
        <row r="4190">
          <cell r="A4190">
            <v>54985</v>
          </cell>
          <cell r="B4190" t="str">
            <v>WEEKDAY</v>
          </cell>
          <cell r="C4190">
            <v>1942</v>
          </cell>
          <cell r="D4190">
            <v>705110</v>
          </cell>
          <cell r="E4190" t="str">
            <v>PASEO PADRE PKWY &amp; SODAVILLE</v>
          </cell>
          <cell r="F4190">
            <v>2</v>
          </cell>
          <cell r="G4190">
            <v>16</v>
          </cell>
          <cell r="H4190">
            <v>19</v>
          </cell>
          <cell r="I4190">
            <v>37.503242999999998</v>
          </cell>
          <cell r="J4190">
            <v>-121.92522599999999</v>
          </cell>
          <cell r="K4190" t="str">
            <v>FREMONT</v>
          </cell>
          <cell r="L4190" t="str">
            <v>ALAMEDA</v>
          </cell>
          <cell r="M4190">
            <v>5</v>
          </cell>
        </row>
        <row r="4191">
          <cell r="A4191">
            <v>53611</v>
          </cell>
          <cell r="B4191" t="str">
            <v>WEEKDAY</v>
          </cell>
          <cell r="C4191">
            <v>3055</v>
          </cell>
          <cell r="D4191">
            <v>705180</v>
          </cell>
          <cell r="E4191" t="str">
            <v>PASEO PADRE PKWY &amp; TUPELO ST</v>
          </cell>
          <cell r="F4191">
            <v>7</v>
          </cell>
          <cell r="G4191">
            <v>0</v>
          </cell>
          <cell r="H4191">
            <v>7</v>
          </cell>
          <cell r="I4191">
            <v>37.562325000000001</v>
          </cell>
          <cell r="J4191">
            <v>-122.061533</v>
          </cell>
          <cell r="K4191" t="str">
            <v>FREMONT</v>
          </cell>
          <cell r="L4191" t="str">
            <v>ALAMEDA</v>
          </cell>
          <cell r="M4191">
            <v>5</v>
          </cell>
        </row>
        <row r="4192">
          <cell r="A4192">
            <v>56808</v>
          </cell>
          <cell r="B4192" t="str">
            <v>WEEKDAY</v>
          </cell>
          <cell r="C4192">
            <v>3318</v>
          </cell>
          <cell r="D4192">
            <v>705200</v>
          </cell>
          <cell r="E4192" t="str">
            <v>PASEO PADRE PKWY &amp; UPLAND WA</v>
          </cell>
          <cell r="F4192">
            <v>1</v>
          </cell>
          <cell r="G4192">
            <v>5</v>
          </cell>
          <cell r="H4192">
            <v>6</v>
          </cell>
          <cell r="I4192">
            <v>37.520688</v>
          </cell>
          <cell r="J4192">
            <v>-121.92634099999999</v>
          </cell>
          <cell r="K4192" t="str">
            <v>FREMONT</v>
          </cell>
          <cell r="L4192" t="str">
            <v>ALAMEDA</v>
          </cell>
          <cell r="M4192">
            <v>5</v>
          </cell>
        </row>
        <row r="4193">
          <cell r="A4193">
            <v>54980</v>
          </cell>
          <cell r="B4193" t="str">
            <v>WEEKDAY</v>
          </cell>
          <cell r="C4193">
            <v>3160</v>
          </cell>
          <cell r="D4193">
            <v>705220</v>
          </cell>
          <cell r="E4193" t="str">
            <v>PASEO PADRE PKWY &amp; WALNUT AV</v>
          </cell>
          <cell r="F4193">
            <v>2</v>
          </cell>
          <cell r="G4193">
            <v>5</v>
          </cell>
          <cell r="H4193">
            <v>6</v>
          </cell>
          <cell r="I4193">
            <v>37.551412999999997</v>
          </cell>
          <cell r="J4193">
            <v>-121.976534</v>
          </cell>
          <cell r="K4193" t="str">
            <v>FREMONT</v>
          </cell>
          <cell r="L4193" t="str">
            <v>ALAMEDA</v>
          </cell>
          <cell r="M4193">
            <v>5</v>
          </cell>
        </row>
        <row r="4194">
          <cell r="A4194">
            <v>50944</v>
          </cell>
          <cell r="B4194" t="str">
            <v>WEEKDAY</v>
          </cell>
          <cell r="C4194">
            <v>1159</v>
          </cell>
          <cell r="D4194">
            <v>705230</v>
          </cell>
          <cell r="E4194" t="str">
            <v>PASEO PADRE PKWY &amp; WALNUT AV</v>
          </cell>
          <cell r="F4194">
            <v>25</v>
          </cell>
          <cell r="G4194">
            <v>12</v>
          </cell>
          <cell r="H4194">
            <v>37</v>
          </cell>
          <cell r="I4194">
            <v>37.551219000000003</v>
          </cell>
          <cell r="J4194">
            <v>-121.97661100000001</v>
          </cell>
          <cell r="K4194" t="str">
            <v>FREMONT</v>
          </cell>
          <cell r="L4194" t="str">
            <v>ALAMEDA</v>
          </cell>
          <cell r="M4194">
            <v>5</v>
          </cell>
        </row>
        <row r="4195">
          <cell r="A4195">
            <v>55271</v>
          </cell>
          <cell r="B4195" t="str">
            <v>WEEKDAY</v>
          </cell>
          <cell r="C4195">
            <v>3494</v>
          </cell>
          <cell r="D4195">
            <v>705240</v>
          </cell>
          <cell r="E4195" t="str">
            <v>PASEO PADRE PKWY &amp; WARWICK R</v>
          </cell>
          <cell r="F4195">
            <v>4</v>
          </cell>
          <cell r="G4195">
            <v>0</v>
          </cell>
          <cell r="H4195">
            <v>5</v>
          </cell>
          <cell r="I4195">
            <v>37.577945</v>
          </cell>
          <cell r="J4195">
            <v>-122.02876000000001</v>
          </cell>
          <cell r="K4195" t="str">
            <v>FREMONT</v>
          </cell>
          <cell r="L4195" t="str">
            <v>ALAMEDA</v>
          </cell>
          <cell r="M4195">
            <v>5</v>
          </cell>
        </row>
        <row r="4196">
          <cell r="A4196">
            <v>51644</v>
          </cell>
          <cell r="B4196" t="str">
            <v>WEEKDAY</v>
          </cell>
          <cell r="C4196">
            <v>2669</v>
          </cell>
          <cell r="D4196">
            <v>705245</v>
          </cell>
          <cell r="E4196" t="str">
            <v>PASEO PADRE PKWY &amp; WARWICK R</v>
          </cell>
          <cell r="F4196">
            <v>3</v>
          </cell>
          <cell r="G4196">
            <v>7</v>
          </cell>
          <cell r="H4196">
            <v>10</v>
          </cell>
          <cell r="I4196">
            <v>37.578727999999998</v>
          </cell>
          <cell r="J4196">
            <v>-122.02922599999999</v>
          </cell>
          <cell r="K4196" t="str">
            <v>FREMONT</v>
          </cell>
          <cell r="L4196" t="str">
            <v>ALAMEDA</v>
          </cell>
          <cell r="M4196">
            <v>5</v>
          </cell>
        </row>
        <row r="4197">
          <cell r="A4197">
            <v>56828</v>
          </cell>
          <cell r="B4197" t="str">
            <v>WEEKDAY</v>
          </cell>
          <cell r="C4197">
            <v>4803</v>
          </cell>
          <cell r="D4197">
            <v>705250</v>
          </cell>
          <cell r="E4197" t="str">
            <v>PASEO PADRE PKWY &amp; WASHINGTO</v>
          </cell>
          <cell r="F4197">
            <v>0</v>
          </cell>
          <cell r="G4197">
            <v>0</v>
          </cell>
          <cell r="H4197">
            <v>0</v>
          </cell>
          <cell r="I4197">
            <v>37.532826</v>
          </cell>
          <cell r="J4197">
            <v>-121.935506</v>
          </cell>
          <cell r="K4197" t="str">
            <v>FREMONT</v>
          </cell>
          <cell r="L4197" t="str">
            <v>ALAMEDA</v>
          </cell>
          <cell r="M4197">
            <v>5</v>
          </cell>
        </row>
        <row r="4198">
          <cell r="A4198">
            <v>57130</v>
          </cell>
          <cell r="B4198" t="str">
            <v>WEEKDAY</v>
          </cell>
          <cell r="C4198">
            <v>3786</v>
          </cell>
          <cell r="D4198">
            <v>705270</v>
          </cell>
          <cell r="E4198" t="str">
            <v>PASEO PADRE PKWY &amp; WHITEHEAD</v>
          </cell>
          <cell r="F4198">
            <v>1</v>
          </cell>
          <cell r="G4198">
            <v>3</v>
          </cell>
          <cell r="H4198">
            <v>3</v>
          </cell>
          <cell r="I4198">
            <v>37.581384</v>
          </cell>
          <cell r="J4198">
            <v>-122.033185</v>
          </cell>
          <cell r="K4198" t="str">
            <v>FREMONT</v>
          </cell>
          <cell r="L4198" t="str">
            <v>ALAMEDA</v>
          </cell>
          <cell r="M4198">
            <v>5</v>
          </cell>
        </row>
        <row r="4199">
          <cell r="A4199">
            <v>58245</v>
          </cell>
          <cell r="B4199" t="str">
            <v>WEEKDAY</v>
          </cell>
          <cell r="C4199">
            <v>3103</v>
          </cell>
          <cell r="D4199">
            <v>705460</v>
          </cell>
          <cell r="E4199" t="str">
            <v>S GRIMMER BLVD &amp; ENTERPRISE</v>
          </cell>
          <cell r="F4199">
            <v>3</v>
          </cell>
          <cell r="G4199">
            <v>4</v>
          </cell>
          <cell r="H4199">
            <v>7</v>
          </cell>
          <cell r="I4199">
            <v>37.504829000000001</v>
          </cell>
          <cell r="J4199">
            <v>-121.95882400000001</v>
          </cell>
          <cell r="K4199" t="str">
            <v>FREMONT</v>
          </cell>
          <cell r="L4199" t="str">
            <v>ALAMEDA</v>
          </cell>
          <cell r="M4199">
            <v>5</v>
          </cell>
        </row>
        <row r="4200">
          <cell r="A4200">
            <v>50787</v>
          </cell>
          <cell r="B4200" t="str">
            <v>WEEKDAY</v>
          </cell>
          <cell r="C4200">
            <v>2185</v>
          </cell>
          <cell r="D4200">
            <v>705470</v>
          </cell>
          <cell r="E4200" t="str">
            <v>S GRIMMER BLVD &amp; FREMONT BLV</v>
          </cell>
          <cell r="F4200">
            <v>4</v>
          </cell>
          <cell r="G4200">
            <v>11</v>
          </cell>
          <cell r="H4200">
            <v>15</v>
          </cell>
          <cell r="I4200">
            <v>37.502336999999997</v>
          </cell>
          <cell r="J4200">
            <v>-121.949724</v>
          </cell>
          <cell r="K4200" t="str">
            <v>FREMONT</v>
          </cell>
          <cell r="L4200" t="str">
            <v>ALAMEDA</v>
          </cell>
          <cell r="M4200">
            <v>5</v>
          </cell>
        </row>
        <row r="4201">
          <cell r="A4201">
            <v>50230</v>
          </cell>
          <cell r="B4201" t="str">
            <v>WEEKDAY</v>
          </cell>
          <cell r="C4201">
            <v>3129</v>
          </cell>
          <cell r="D4201">
            <v>705480</v>
          </cell>
          <cell r="E4201" t="str">
            <v>S GRIMMER BLVD &amp; FREMONT BLV</v>
          </cell>
          <cell r="F4201">
            <v>4</v>
          </cell>
          <cell r="G4201">
            <v>2</v>
          </cell>
          <cell r="H4201">
            <v>7</v>
          </cell>
          <cell r="I4201">
            <v>37.502583000000001</v>
          </cell>
          <cell r="J4201">
            <v>-121.949789</v>
          </cell>
          <cell r="K4201" t="str">
            <v>FREMONT</v>
          </cell>
          <cell r="L4201" t="str">
            <v>ALAMEDA</v>
          </cell>
          <cell r="M4201">
            <v>5</v>
          </cell>
        </row>
        <row r="4202">
          <cell r="A4202">
            <v>51245</v>
          </cell>
          <cell r="B4202" t="str">
            <v>WEEKDAY</v>
          </cell>
          <cell r="C4202">
            <v>3223</v>
          </cell>
          <cell r="D4202">
            <v>705490</v>
          </cell>
          <cell r="E4202" t="str">
            <v>S GRIMMER BLVD &amp; ISHI DR</v>
          </cell>
          <cell r="F4202">
            <v>3</v>
          </cell>
          <cell r="G4202">
            <v>3</v>
          </cell>
          <cell r="H4202">
            <v>6</v>
          </cell>
          <cell r="I4202">
            <v>37.506605</v>
          </cell>
          <cell r="J4202">
            <v>-121.923806</v>
          </cell>
          <cell r="K4202" t="str">
            <v>FREMONT</v>
          </cell>
          <cell r="L4202" t="str">
            <v>ALAMEDA</v>
          </cell>
          <cell r="M4202">
            <v>5</v>
          </cell>
        </row>
        <row r="4203">
          <cell r="A4203">
            <v>58534</v>
          </cell>
          <cell r="B4203" t="str">
            <v>WEEKDAY</v>
          </cell>
          <cell r="C4203">
            <v>3763</v>
          </cell>
          <cell r="D4203">
            <v>705500</v>
          </cell>
          <cell r="E4203" t="str">
            <v>S GRIMMER BLVD &amp; ISHI DR</v>
          </cell>
          <cell r="F4203">
            <v>1</v>
          </cell>
          <cell r="G4203">
            <v>2</v>
          </cell>
          <cell r="H4203">
            <v>3</v>
          </cell>
          <cell r="I4203">
            <v>37.506489999999999</v>
          </cell>
          <cell r="J4203">
            <v>-121.923565</v>
          </cell>
          <cell r="K4203" t="str">
            <v>FREMONT</v>
          </cell>
          <cell r="L4203" t="str">
            <v>ALAMEDA</v>
          </cell>
          <cell r="M4203">
            <v>5</v>
          </cell>
        </row>
        <row r="4204">
          <cell r="A4204">
            <v>58645</v>
          </cell>
          <cell r="B4204" t="str">
            <v>WEEKDAY</v>
          </cell>
          <cell r="C4204">
            <v>3276</v>
          </cell>
          <cell r="D4204">
            <v>705510</v>
          </cell>
          <cell r="E4204" t="str">
            <v>S GRIMMER BLVD &amp; PARKMEADOW</v>
          </cell>
          <cell r="F4204">
            <v>2</v>
          </cell>
          <cell r="G4204">
            <v>4</v>
          </cell>
          <cell r="H4204">
            <v>6</v>
          </cell>
          <cell r="I4204">
            <v>37.506779999999999</v>
          </cell>
          <cell r="J4204">
            <v>-121.93246600000001</v>
          </cell>
          <cell r="K4204" t="str">
            <v>FREMONT</v>
          </cell>
          <cell r="L4204" t="str">
            <v>ALAMEDA</v>
          </cell>
          <cell r="M4204">
            <v>5</v>
          </cell>
        </row>
        <row r="4205">
          <cell r="A4205">
            <v>52296</v>
          </cell>
          <cell r="B4205" t="str">
            <v>WEEKDAY</v>
          </cell>
          <cell r="C4205">
            <v>3483</v>
          </cell>
          <cell r="D4205">
            <v>705520</v>
          </cell>
          <cell r="E4205" t="str">
            <v>S GRIMMER BLVD &amp; PARKMEADOW</v>
          </cell>
          <cell r="F4205">
            <v>3</v>
          </cell>
          <cell r="G4205">
            <v>2</v>
          </cell>
          <cell r="H4205">
            <v>5</v>
          </cell>
          <cell r="I4205">
            <v>37.506855000000002</v>
          </cell>
          <cell r="J4205">
            <v>-121.93279</v>
          </cell>
          <cell r="K4205" t="str">
            <v>FREMONT</v>
          </cell>
          <cell r="L4205" t="str">
            <v>ALAMEDA</v>
          </cell>
          <cell r="M4205">
            <v>5</v>
          </cell>
        </row>
        <row r="4206">
          <cell r="A4206">
            <v>51250</v>
          </cell>
          <cell r="B4206" t="str">
            <v>WEEKDAY</v>
          </cell>
          <cell r="C4206">
            <v>3451</v>
          </cell>
          <cell r="D4206">
            <v>705530</v>
          </cell>
          <cell r="E4206" t="str">
            <v>S GRIMMER BLVD &amp; PASEO PADRE</v>
          </cell>
          <cell r="F4206">
            <v>3</v>
          </cell>
          <cell r="G4206">
            <v>1</v>
          </cell>
          <cell r="H4206">
            <v>5</v>
          </cell>
          <cell r="I4206">
            <v>37.507438999999998</v>
          </cell>
          <cell r="J4206">
            <v>-121.92879000000001</v>
          </cell>
          <cell r="K4206" t="str">
            <v>FREMONT</v>
          </cell>
          <cell r="L4206" t="str">
            <v>ALAMEDA</v>
          </cell>
          <cell r="M4206">
            <v>5</v>
          </cell>
        </row>
        <row r="4207">
          <cell r="A4207">
            <v>51560</v>
          </cell>
          <cell r="B4207" t="str">
            <v>WEEKDAY</v>
          </cell>
          <cell r="C4207">
            <v>3676</v>
          </cell>
          <cell r="D4207">
            <v>705540</v>
          </cell>
          <cell r="E4207" t="str">
            <v>S GRIMMER BLVD &amp; PASEO PADRE</v>
          </cell>
          <cell r="F4207">
            <v>1</v>
          </cell>
          <cell r="G4207">
            <v>3</v>
          </cell>
          <cell r="H4207">
            <v>4</v>
          </cell>
          <cell r="I4207">
            <v>37.507201999999999</v>
          </cell>
          <cell r="J4207">
            <v>-121.92773699999999</v>
          </cell>
          <cell r="K4207" t="str">
            <v>FREMONT</v>
          </cell>
          <cell r="L4207" t="str">
            <v>ALAMEDA</v>
          </cell>
          <cell r="M4207">
            <v>5</v>
          </cell>
        </row>
        <row r="4208">
          <cell r="A4208">
            <v>52350</v>
          </cell>
          <cell r="B4208" t="str">
            <v>WEEKDAY</v>
          </cell>
          <cell r="C4208">
            <v>3246</v>
          </cell>
          <cell r="D4208">
            <v>705550</v>
          </cell>
          <cell r="E4208" t="str">
            <v>S GRIMMER BLVD &amp; TECHNOLOGY</v>
          </cell>
          <cell r="F4208">
            <v>3</v>
          </cell>
          <cell r="G4208">
            <v>3</v>
          </cell>
          <cell r="H4208">
            <v>6</v>
          </cell>
          <cell r="I4208">
            <v>37.505045000000003</v>
          </cell>
          <cell r="J4208">
            <v>-121.958637</v>
          </cell>
          <cell r="K4208" t="str">
            <v>FREMONT</v>
          </cell>
          <cell r="L4208" t="str">
            <v>ALAMEDA</v>
          </cell>
          <cell r="M4208">
            <v>5</v>
          </cell>
        </row>
        <row r="4209">
          <cell r="A4209">
            <v>51280</v>
          </cell>
          <cell r="B4209" t="str">
            <v>WEEKDAY</v>
          </cell>
          <cell r="C4209">
            <v>4490</v>
          </cell>
          <cell r="D4209">
            <v>705570</v>
          </cell>
          <cell r="E4209" t="str">
            <v>STEVENSON BLVD &amp; #4445</v>
          </cell>
          <cell r="F4209">
            <v>1</v>
          </cell>
          <cell r="G4209">
            <v>0</v>
          </cell>
          <cell r="H4209">
            <v>1</v>
          </cell>
          <cell r="I4209">
            <v>37.535380000000004</v>
          </cell>
          <cell r="J4209">
            <v>-121.97769700000001</v>
          </cell>
          <cell r="K4209" t="str">
            <v>FREMONT</v>
          </cell>
          <cell r="L4209" t="str">
            <v>ALAMEDA</v>
          </cell>
          <cell r="M4209">
            <v>5</v>
          </cell>
        </row>
        <row r="4210">
          <cell r="A4210">
            <v>56639</v>
          </cell>
          <cell r="B4210" t="str">
            <v>WEEKDAY</v>
          </cell>
          <cell r="C4210">
            <v>4164</v>
          </cell>
          <cell r="D4210">
            <v>705580</v>
          </cell>
          <cell r="E4210" t="str">
            <v>STEVENSON BLVD &amp; BESCO DR</v>
          </cell>
          <cell r="F4210">
            <v>1</v>
          </cell>
          <cell r="G4210">
            <v>1</v>
          </cell>
          <cell r="H4210">
            <v>2</v>
          </cell>
          <cell r="I4210">
            <v>37.533591000000001</v>
          </cell>
          <cell r="J4210">
            <v>-121.97927199999999</v>
          </cell>
          <cell r="K4210" t="str">
            <v>FREMONT</v>
          </cell>
          <cell r="L4210" t="str">
            <v>ALAMEDA</v>
          </cell>
          <cell r="M4210">
            <v>5</v>
          </cell>
        </row>
        <row r="4211">
          <cell r="A4211">
            <v>53151</v>
          </cell>
          <cell r="B4211" t="str">
            <v>WEEKDAY</v>
          </cell>
          <cell r="C4211">
            <v>4665</v>
          </cell>
          <cell r="D4211">
            <v>705600</v>
          </cell>
          <cell r="E4211" t="str">
            <v>STEVENSON BLVD &amp; BLACOW RD</v>
          </cell>
          <cell r="F4211">
            <v>0</v>
          </cell>
          <cell r="G4211">
            <v>0</v>
          </cell>
          <cell r="H4211">
            <v>1</v>
          </cell>
          <cell r="I4211">
            <v>37.527842</v>
          </cell>
          <cell r="J4211">
            <v>-121.983628</v>
          </cell>
          <cell r="K4211" t="str">
            <v>FREMONT</v>
          </cell>
          <cell r="L4211" t="str">
            <v>ALAMEDA</v>
          </cell>
          <cell r="M4211">
            <v>5</v>
          </cell>
        </row>
        <row r="4212">
          <cell r="A4212">
            <v>53350</v>
          </cell>
          <cell r="B4212" t="str">
            <v>WEEKDAY</v>
          </cell>
          <cell r="C4212">
            <v>2643</v>
          </cell>
          <cell r="D4212">
            <v>705610</v>
          </cell>
          <cell r="E4212" t="str">
            <v>STEVENSON BLVD &amp; BLACOW RD</v>
          </cell>
          <cell r="F4212">
            <v>9</v>
          </cell>
          <cell r="G4212">
            <v>1</v>
          </cell>
          <cell r="H4212">
            <v>10</v>
          </cell>
          <cell r="I4212">
            <v>37.528970000000001</v>
          </cell>
          <cell r="J4212">
            <v>-121.982358</v>
          </cell>
          <cell r="K4212" t="str">
            <v>FREMONT</v>
          </cell>
          <cell r="L4212" t="str">
            <v>ALAMEDA</v>
          </cell>
          <cell r="M4212">
            <v>5</v>
          </cell>
        </row>
        <row r="4213">
          <cell r="A4213">
            <v>53305</v>
          </cell>
          <cell r="B4213" t="str">
            <v>WEEKDAY</v>
          </cell>
          <cell r="C4213">
            <v>2732</v>
          </cell>
          <cell r="D4213">
            <v>705620</v>
          </cell>
          <cell r="E4213" t="str">
            <v>STEVENSON BLVD &amp; CEDAR BLVD</v>
          </cell>
          <cell r="F4213">
            <v>8</v>
          </cell>
          <cell r="G4213">
            <v>2</v>
          </cell>
          <cell r="H4213">
            <v>10</v>
          </cell>
          <cell r="I4213">
            <v>37.519227000000001</v>
          </cell>
          <cell r="J4213">
            <v>-121.990331</v>
          </cell>
          <cell r="K4213" t="str">
            <v>FREMONT</v>
          </cell>
          <cell r="L4213" t="str">
            <v>ALAMEDA</v>
          </cell>
          <cell r="M4213">
            <v>5</v>
          </cell>
        </row>
        <row r="4214">
          <cell r="A4214">
            <v>52766</v>
          </cell>
          <cell r="B4214" t="str">
            <v>WEEKDAY</v>
          </cell>
          <cell r="C4214">
            <v>2400</v>
          </cell>
          <cell r="D4214">
            <v>705630</v>
          </cell>
          <cell r="E4214" t="str">
            <v>STEVENSON BLVD &amp; CEDAR BLVD</v>
          </cell>
          <cell r="F4214">
            <v>2</v>
          </cell>
          <cell r="G4214">
            <v>10</v>
          </cell>
          <cell r="H4214">
            <v>12</v>
          </cell>
          <cell r="I4214">
            <v>37.519423000000003</v>
          </cell>
          <cell r="J4214">
            <v>-121.990692</v>
          </cell>
          <cell r="K4214" t="str">
            <v>FREMONT</v>
          </cell>
          <cell r="L4214" t="str">
            <v>ALAMEDA</v>
          </cell>
          <cell r="M4214">
            <v>5</v>
          </cell>
        </row>
        <row r="4215">
          <cell r="A4215">
            <v>56691</v>
          </cell>
          <cell r="B4215" t="str">
            <v>WEEKDAY</v>
          </cell>
          <cell r="C4215">
            <v>3711</v>
          </cell>
          <cell r="D4215">
            <v>705650</v>
          </cell>
          <cell r="E4215" t="str">
            <v>STEVENSON BLVD &amp; DAVIS ST</v>
          </cell>
          <cell r="F4215">
            <v>2</v>
          </cell>
          <cell r="G4215">
            <v>1</v>
          </cell>
          <cell r="H4215">
            <v>4</v>
          </cell>
          <cell r="I4215">
            <v>37.536724</v>
          </cell>
          <cell r="J4215">
            <v>-121.976598</v>
          </cell>
          <cell r="K4215" t="str">
            <v>FREMONT</v>
          </cell>
          <cell r="L4215" t="str">
            <v>ALAMEDA</v>
          </cell>
          <cell r="M4215">
            <v>5</v>
          </cell>
        </row>
        <row r="4216">
          <cell r="A4216">
            <v>56692</v>
          </cell>
          <cell r="B4216" t="str">
            <v>WEEKDAY</v>
          </cell>
          <cell r="C4216">
            <v>3992</v>
          </cell>
          <cell r="D4216">
            <v>705670</v>
          </cell>
          <cell r="E4216" t="str">
            <v>STEVENSON BLVD &amp; FARWELL DR</v>
          </cell>
          <cell r="F4216">
            <v>0</v>
          </cell>
          <cell r="G4216">
            <v>2</v>
          </cell>
          <cell r="H4216">
            <v>3</v>
          </cell>
          <cell r="I4216">
            <v>37.525432000000002</v>
          </cell>
          <cell r="J4216">
            <v>-121.985604</v>
          </cell>
          <cell r="K4216" t="str">
            <v>FREMONT</v>
          </cell>
          <cell r="L4216" t="str">
            <v>ALAMEDA</v>
          </cell>
          <cell r="M4216">
            <v>5</v>
          </cell>
        </row>
        <row r="4217">
          <cell r="A4217">
            <v>57759</v>
          </cell>
          <cell r="B4217" t="str">
            <v>WEEKDAY</v>
          </cell>
          <cell r="C4217">
            <v>3792</v>
          </cell>
          <cell r="D4217">
            <v>705680</v>
          </cell>
          <cell r="E4217" t="str">
            <v>STEVENSON BLVD &amp; FREMONT BLV</v>
          </cell>
          <cell r="F4217">
            <v>1</v>
          </cell>
          <cell r="G4217">
            <v>3</v>
          </cell>
          <cell r="H4217">
            <v>3</v>
          </cell>
          <cell r="I4217">
            <v>37.539788999999999</v>
          </cell>
          <cell r="J4217">
            <v>-121.973601</v>
          </cell>
          <cell r="K4217" t="str">
            <v>FREMONT</v>
          </cell>
          <cell r="L4217" t="str">
            <v>ALAMEDA</v>
          </cell>
          <cell r="M4217">
            <v>5</v>
          </cell>
        </row>
        <row r="4218">
          <cell r="A4218">
            <v>56552</v>
          </cell>
          <cell r="B4218" t="str">
            <v>WEEKDAY</v>
          </cell>
          <cell r="C4218">
            <v>3725</v>
          </cell>
          <cell r="D4218">
            <v>705690</v>
          </cell>
          <cell r="E4218" t="str">
            <v>STEVENSON BLVD &amp; FREMONT BLV</v>
          </cell>
          <cell r="F4218">
            <v>2</v>
          </cell>
          <cell r="G4218">
            <v>1</v>
          </cell>
          <cell r="H4218">
            <v>4</v>
          </cell>
          <cell r="I4218">
            <v>37.539248000000001</v>
          </cell>
          <cell r="J4218">
            <v>-121.97445500000001</v>
          </cell>
          <cell r="K4218" t="str">
            <v>FREMONT</v>
          </cell>
          <cell r="L4218" t="str">
            <v>ALAMEDA</v>
          </cell>
          <cell r="M4218">
            <v>5</v>
          </cell>
        </row>
        <row r="4219">
          <cell r="A4219">
            <v>51787</v>
          </cell>
          <cell r="B4219" t="str">
            <v>WEEKDAY</v>
          </cell>
          <cell r="C4219">
            <v>4303</v>
          </cell>
          <cell r="D4219">
            <v>705700</v>
          </cell>
          <cell r="E4219" t="str">
            <v>STEVENSON BLVD &amp; FREMONT MAI</v>
          </cell>
          <cell r="F4219">
            <v>1</v>
          </cell>
          <cell r="G4219">
            <v>1</v>
          </cell>
          <cell r="H4219">
            <v>2</v>
          </cell>
          <cell r="I4219">
            <v>37.550767</v>
          </cell>
          <cell r="J4219">
            <v>-121.97202799999999</v>
          </cell>
          <cell r="K4219" t="str">
            <v>FREMONT</v>
          </cell>
          <cell r="L4219" t="str">
            <v>ALAMEDA</v>
          </cell>
          <cell r="M4219">
            <v>5</v>
          </cell>
        </row>
        <row r="4220">
          <cell r="A4220">
            <v>57916</v>
          </cell>
          <cell r="B4220" t="str">
            <v>WEEKDAY</v>
          </cell>
          <cell r="C4220">
            <v>4279</v>
          </cell>
          <cell r="D4220">
            <v>705730</v>
          </cell>
          <cell r="E4220" t="str">
            <v>STEVENSON BLVD &amp; GALLAUDET D</v>
          </cell>
          <cell r="F4220">
            <v>1</v>
          </cell>
          <cell r="G4220">
            <v>1</v>
          </cell>
          <cell r="H4220">
            <v>2</v>
          </cell>
          <cell r="I4220">
            <v>37.557180000000002</v>
          </cell>
          <cell r="J4220">
            <v>-121.962305</v>
          </cell>
          <cell r="K4220" t="str">
            <v>FREMONT</v>
          </cell>
          <cell r="L4220" t="str">
            <v>ALAMEDA</v>
          </cell>
          <cell r="M4220">
            <v>5</v>
          </cell>
        </row>
        <row r="4221">
          <cell r="A4221">
            <v>57931</v>
          </cell>
          <cell r="B4221" t="str">
            <v>WEEKDAY</v>
          </cell>
          <cell r="C4221">
            <v>4574</v>
          </cell>
          <cell r="D4221">
            <v>705750</v>
          </cell>
          <cell r="E4221" t="str">
            <v>STEVENSON BLVD &amp; GUARDINO DR</v>
          </cell>
          <cell r="F4221">
            <v>0</v>
          </cell>
          <cell r="G4221">
            <v>1</v>
          </cell>
          <cell r="H4221">
            <v>1</v>
          </cell>
          <cell r="I4221">
            <v>37.554882999999997</v>
          </cell>
          <cell r="J4221">
            <v>-121.965745</v>
          </cell>
          <cell r="K4221" t="str">
            <v>FREMONT</v>
          </cell>
          <cell r="L4221" t="str">
            <v>ALAMEDA</v>
          </cell>
          <cell r="M4221">
            <v>5</v>
          </cell>
        </row>
        <row r="4222">
          <cell r="A4222">
            <v>50202</v>
          </cell>
          <cell r="B4222" t="str">
            <v>WEEKDAY</v>
          </cell>
          <cell r="C4222">
            <v>3435</v>
          </cell>
          <cell r="D4222">
            <v>705760</v>
          </cell>
          <cell r="E4222" t="str">
            <v>STEVENSON BLVD &amp; LESLIE ST</v>
          </cell>
          <cell r="F4222">
            <v>4</v>
          </cell>
          <cell r="G4222">
            <v>1</v>
          </cell>
          <cell r="H4222">
            <v>5</v>
          </cell>
          <cell r="I4222">
            <v>37.543739000000002</v>
          </cell>
          <cell r="J4222">
            <v>-121.973135</v>
          </cell>
          <cell r="K4222" t="str">
            <v>FREMONT</v>
          </cell>
          <cell r="L4222" t="str">
            <v>ALAMEDA</v>
          </cell>
          <cell r="M4222">
            <v>5</v>
          </cell>
        </row>
        <row r="4223">
          <cell r="A4223">
            <v>52560</v>
          </cell>
          <cell r="B4223" t="str">
            <v>WEEKDAY</v>
          </cell>
          <cell r="C4223">
            <v>4449</v>
          </cell>
          <cell r="D4223">
            <v>705780</v>
          </cell>
          <cell r="E4223" t="str">
            <v>STEVENSON BLVD &amp; LIBERTY ST</v>
          </cell>
          <cell r="F4223">
            <v>0</v>
          </cell>
          <cell r="G4223">
            <v>1</v>
          </cell>
          <cell r="H4223">
            <v>1</v>
          </cell>
          <cell r="I4223">
            <v>37.546767000000003</v>
          </cell>
          <cell r="J4223">
            <v>-121.972174</v>
          </cell>
          <cell r="K4223" t="str">
            <v>FREMONT</v>
          </cell>
          <cell r="L4223" t="str">
            <v>ALAMEDA</v>
          </cell>
          <cell r="M4223">
            <v>5</v>
          </cell>
        </row>
        <row r="4224">
          <cell r="A4224">
            <v>56515</v>
          </cell>
          <cell r="B4224" t="str">
            <v>WEEKDAY</v>
          </cell>
          <cell r="C4224">
            <v>3851</v>
          </cell>
          <cell r="D4224">
            <v>705790</v>
          </cell>
          <cell r="E4224" t="str">
            <v>STEVENSON BLVD &amp; OMAR ST</v>
          </cell>
          <cell r="F4224">
            <v>3</v>
          </cell>
          <cell r="G4224">
            <v>0</v>
          </cell>
          <cell r="H4224">
            <v>3</v>
          </cell>
          <cell r="I4224">
            <v>37.526394000000003</v>
          </cell>
          <cell r="J4224">
            <v>-121.984471</v>
          </cell>
          <cell r="K4224" t="str">
            <v>FREMONT</v>
          </cell>
          <cell r="L4224" t="str">
            <v>ALAMEDA</v>
          </cell>
          <cell r="M4224">
            <v>5</v>
          </cell>
        </row>
        <row r="4225">
          <cell r="A4225">
            <v>55108</v>
          </cell>
          <cell r="B4225" t="str">
            <v>WEEKDAY</v>
          </cell>
          <cell r="C4225">
            <v>4482</v>
          </cell>
          <cell r="D4225">
            <v>705810</v>
          </cell>
          <cell r="E4225" t="str">
            <v>STEVENSON BLVD &amp; STEVENSON C</v>
          </cell>
          <cell r="F4225">
            <v>0</v>
          </cell>
          <cell r="G4225">
            <v>1</v>
          </cell>
          <cell r="H4225">
            <v>1</v>
          </cell>
          <cell r="I4225">
            <v>37.543874000000002</v>
          </cell>
          <cell r="J4225">
            <v>-121.97278300000001</v>
          </cell>
          <cell r="K4225" t="str">
            <v>FREMONT</v>
          </cell>
          <cell r="L4225" t="str">
            <v>ALAMEDA</v>
          </cell>
          <cell r="M4225">
            <v>5</v>
          </cell>
        </row>
        <row r="4226">
          <cell r="A4226">
            <v>53622</v>
          </cell>
          <cell r="B4226" t="str">
            <v>WEEKDAY</v>
          </cell>
          <cell r="C4226">
            <v>2850</v>
          </cell>
          <cell r="D4226">
            <v>705840</v>
          </cell>
          <cell r="E4226" t="str">
            <v>STEVENSON BLVD &amp; SUNDALE DR</v>
          </cell>
          <cell r="F4226">
            <v>2</v>
          </cell>
          <cell r="G4226">
            <v>7</v>
          </cell>
          <cell r="H4226">
            <v>9</v>
          </cell>
          <cell r="I4226">
            <v>37.529535000000003</v>
          </cell>
          <cell r="J4226">
            <v>-121.98226200000001</v>
          </cell>
          <cell r="K4226" t="str">
            <v>FREMONT</v>
          </cell>
          <cell r="L4226" t="str">
            <v>ALAMEDA</v>
          </cell>
          <cell r="M4226">
            <v>5</v>
          </cell>
        </row>
        <row r="4227">
          <cell r="A4227">
            <v>55307</v>
          </cell>
          <cell r="B4227" t="str">
            <v>WEEKDAY</v>
          </cell>
          <cell r="C4227">
            <v>2874</v>
          </cell>
          <cell r="D4227">
            <v>706050</v>
          </cell>
          <cell r="E4227" t="str">
            <v>THORNTON AV &amp; ALLEN CT</v>
          </cell>
          <cell r="F4227">
            <v>6</v>
          </cell>
          <cell r="G4227">
            <v>2</v>
          </cell>
          <cell r="H4227">
            <v>8</v>
          </cell>
          <cell r="I4227">
            <v>37.559744999999999</v>
          </cell>
          <cell r="J4227">
            <v>-122.012608</v>
          </cell>
          <cell r="K4227" t="str">
            <v>FREMONT</v>
          </cell>
          <cell r="L4227" t="str">
            <v>ALAMEDA</v>
          </cell>
          <cell r="M4227">
            <v>5</v>
          </cell>
        </row>
        <row r="4228">
          <cell r="A4228">
            <v>53560</v>
          </cell>
          <cell r="B4228" t="str">
            <v>WEEKDAY</v>
          </cell>
          <cell r="C4228">
            <v>4327</v>
          </cell>
          <cell r="D4228">
            <v>706060</v>
          </cell>
          <cell r="E4228" t="str">
            <v>THORNTON AV &amp; BALBOA WAY</v>
          </cell>
          <cell r="F4228">
            <v>1</v>
          </cell>
          <cell r="G4228">
            <v>1</v>
          </cell>
          <cell r="H4228">
            <v>2</v>
          </cell>
          <cell r="I4228">
            <v>37.552948999999998</v>
          </cell>
          <cell r="J4228">
            <v>-122.01789599999999</v>
          </cell>
          <cell r="K4228" t="str">
            <v>FREMONT</v>
          </cell>
          <cell r="L4228" t="str">
            <v>ALAMEDA</v>
          </cell>
          <cell r="M4228">
            <v>5</v>
          </cell>
        </row>
        <row r="4229">
          <cell r="A4229">
            <v>56693</v>
          </cell>
          <cell r="B4229" t="str">
            <v>WEEKDAY</v>
          </cell>
          <cell r="C4229">
            <v>4042</v>
          </cell>
          <cell r="D4229">
            <v>706070</v>
          </cell>
          <cell r="E4229" t="str">
            <v>THORNTON AV &amp; CABRILLO DR</v>
          </cell>
          <cell r="F4229">
            <v>2</v>
          </cell>
          <cell r="G4229">
            <v>0</v>
          </cell>
          <cell r="H4229">
            <v>2</v>
          </cell>
          <cell r="I4229">
            <v>37.552428999999997</v>
          </cell>
          <cell r="J4229">
            <v>-122.017962</v>
          </cell>
          <cell r="K4229" t="str">
            <v>FREMONT</v>
          </cell>
          <cell r="L4229" t="str">
            <v>ALAMEDA</v>
          </cell>
          <cell r="M4229">
            <v>5</v>
          </cell>
        </row>
        <row r="4230">
          <cell r="A4230">
            <v>56020</v>
          </cell>
          <cell r="B4230" t="str">
            <v>WEEKDAY</v>
          </cell>
          <cell r="C4230">
            <v>4526</v>
          </cell>
          <cell r="D4230">
            <v>706080</v>
          </cell>
          <cell r="E4230" t="str">
            <v>THORNTON AV &amp; CONTRA COSTA A</v>
          </cell>
          <cell r="F4230">
            <v>1</v>
          </cell>
          <cell r="G4230">
            <v>0</v>
          </cell>
          <cell r="H4230">
            <v>1</v>
          </cell>
          <cell r="I4230">
            <v>37.555143000000001</v>
          </cell>
          <cell r="J4230">
            <v>-122.015736</v>
          </cell>
          <cell r="K4230" t="str">
            <v>FREMONT</v>
          </cell>
          <cell r="L4230" t="str">
            <v>ALAMEDA</v>
          </cell>
          <cell r="M4230">
            <v>5</v>
          </cell>
        </row>
        <row r="4231">
          <cell r="A4231">
            <v>56516</v>
          </cell>
          <cell r="B4231" t="str">
            <v>WEEKDAY</v>
          </cell>
          <cell r="C4231">
            <v>2922</v>
          </cell>
          <cell r="D4231">
            <v>706090</v>
          </cell>
          <cell r="E4231" t="str">
            <v>THORNTON AV &amp; DONDERO WAY</v>
          </cell>
          <cell r="F4231">
            <v>7</v>
          </cell>
          <cell r="G4231">
            <v>1</v>
          </cell>
          <cell r="H4231">
            <v>8</v>
          </cell>
          <cell r="I4231">
            <v>37.549329999999998</v>
          </cell>
          <cell r="J4231">
            <v>-122.020492</v>
          </cell>
          <cell r="K4231" t="str">
            <v>FREMONT</v>
          </cell>
          <cell r="L4231" t="str">
            <v>ALAMEDA</v>
          </cell>
          <cell r="M4231">
            <v>5</v>
          </cell>
        </row>
        <row r="4232">
          <cell r="A4232">
            <v>55317</v>
          </cell>
          <cell r="B4232" t="str">
            <v>WEEKDAY</v>
          </cell>
          <cell r="C4232">
            <v>1103</v>
          </cell>
          <cell r="D4232">
            <v>706100</v>
          </cell>
          <cell r="E4232" t="str">
            <v>THORNTON AV &amp; DUSTERBERRY WA</v>
          </cell>
          <cell r="F4232">
            <v>38</v>
          </cell>
          <cell r="G4232">
            <v>1</v>
          </cell>
          <cell r="H4232">
            <v>40</v>
          </cell>
          <cell r="I4232">
            <v>37.556373000000001</v>
          </cell>
          <cell r="J4232">
            <v>-122.014796</v>
          </cell>
          <cell r="K4232" t="str">
            <v>FREMONT</v>
          </cell>
          <cell r="L4232" t="str">
            <v>ALAMEDA</v>
          </cell>
          <cell r="M4232">
            <v>5</v>
          </cell>
        </row>
        <row r="4233">
          <cell r="A4233">
            <v>56066</v>
          </cell>
          <cell r="B4233" t="str">
            <v>WEEKDAY</v>
          </cell>
          <cell r="C4233">
            <v>1546</v>
          </cell>
          <cell r="D4233">
            <v>706110</v>
          </cell>
          <cell r="E4233" t="str">
            <v>THORNTON AV &amp; DUSTERBERRY WA</v>
          </cell>
          <cell r="F4233">
            <v>2</v>
          </cell>
          <cell r="G4233">
            <v>24</v>
          </cell>
          <cell r="H4233">
            <v>26</v>
          </cell>
          <cell r="I4233">
            <v>37.556350999999999</v>
          </cell>
          <cell r="J4233">
            <v>-122.015134</v>
          </cell>
          <cell r="K4233" t="str">
            <v>FREMONT</v>
          </cell>
          <cell r="L4233" t="str">
            <v>ALAMEDA</v>
          </cell>
          <cell r="M4233">
            <v>5</v>
          </cell>
        </row>
        <row r="4234">
          <cell r="A4234">
            <v>52044</v>
          </cell>
          <cell r="B4234" t="str">
            <v>WEEKDAY</v>
          </cell>
          <cell r="C4234">
            <v>3057</v>
          </cell>
          <cell r="D4234">
            <v>706120</v>
          </cell>
          <cell r="E4234" t="str">
            <v>THORNTON AV &amp; FREMONT BLVD</v>
          </cell>
          <cell r="F4234">
            <v>3</v>
          </cell>
          <cell r="G4234">
            <v>4</v>
          </cell>
          <cell r="H4234">
            <v>7</v>
          </cell>
          <cell r="I4234">
            <v>37.561084999999999</v>
          </cell>
          <cell r="J4234">
            <v>-122.01127099999999</v>
          </cell>
          <cell r="K4234" t="str">
            <v>FREMONT</v>
          </cell>
          <cell r="L4234" t="str">
            <v>ALAMEDA</v>
          </cell>
          <cell r="M4234">
            <v>5</v>
          </cell>
        </row>
        <row r="4235">
          <cell r="A4235">
            <v>53423</v>
          </cell>
          <cell r="B4235" t="str">
            <v>WEEKDAY</v>
          </cell>
          <cell r="C4235">
            <v>4461</v>
          </cell>
          <cell r="D4235">
            <v>706130</v>
          </cell>
          <cell r="E4235" t="str">
            <v>THORNTON AV &amp; MORAINE ST</v>
          </cell>
          <cell r="F4235">
            <v>0</v>
          </cell>
          <cell r="G4235">
            <v>1</v>
          </cell>
          <cell r="H4235">
            <v>1</v>
          </cell>
          <cell r="I4235">
            <v>37.562736999999998</v>
          </cell>
          <cell r="J4235">
            <v>-122.009539</v>
          </cell>
          <cell r="K4235" t="str">
            <v>FREMONT</v>
          </cell>
          <cell r="L4235" t="str">
            <v>ALAMEDA</v>
          </cell>
          <cell r="M4235">
            <v>5</v>
          </cell>
        </row>
        <row r="4236">
          <cell r="A4236">
            <v>56030</v>
          </cell>
          <cell r="B4236" t="str">
            <v>WEEKDAY</v>
          </cell>
          <cell r="C4236">
            <v>4340</v>
          </cell>
          <cell r="D4236">
            <v>706140</v>
          </cell>
          <cell r="E4236" t="str">
            <v>THORNTON AV &amp; MORAINE ST</v>
          </cell>
          <cell r="F4236">
            <v>1</v>
          </cell>
          <cell r="G4236">
            <v>1</v>
          </cell>
          <cell r="H4236">
            <v>1</v>
          </cell>
          <cell r="I4236">
            <v>37.562725999999998</v>
          </cell>
          <cell r="J4236">
            <v>-122.009163</v>
          </cell>
          <cell r="K4236" t="str">
            <v>FREMONT</v>
          </cell>
          <cell r="L4236" t="str">
            <v>ALAMEDA</v>
          </cell>
          <cell r="M4236">
            <v>5</v>
          </cell>
        </row>
        <row r="4237">
          <cell r="A4237">
            <v>52661</v>
          </cell>
          <cell r="B4237" t="str">
            <v>WEEKDAY</v>
          </cell>
          <cell r="C4237">
            <v>2845</v>
          </cell>
          <cell r="D4237">
            <v>706150</v>
          </cell>
          <cell r="E4237" t="str">
            <v>THORNTON AV &amp; TOWERS WAY</v>
          </cell>
          <cell r="F4237">
            <v>2</v>
          </cell>
          <cell r="G4237">
            <v>6</v>
          </cell>
          <cell r="H4237">
            <v>9</v>
          </cell>
          <cell r="I4237">
            <v>37.550088000000002</v>
          </cell>
          <cell r="J4237">
            <v>-122.020228</v>
          </cell>
          <cell r="K4237" t="str">
            <v>FREMONT</v>
          </cell>
          <cell r="L4237" t="str">
            <v>ALAMEDA</v>
          </cell>
          <cell r="M4237">
            <v>5</v>
          </cell>
        </row>
        <row r="4238">
          <cell r="A4238">
            <v>52289</v>
          </cell>
          <cell r="B4238" t="str">
            <v>WEEKDAY</v>
          </cell>
          <cell r="C4238">
            <v>1194</v>
          </cell>
          <cell r="D4238">
            <v>706160</v>
          </cell>
          <cell r="E4238" t="str">
            <v>WALNUT AV &amp; FREMONT BLVD</v>
          </cell>
          <cell r="F4238">
            <v>25</v>
          </cell>
          <cell r="G4238">
            <v>11</v>
          </cell>
          <cell r="H4238">
            <v>36</v>
          </cell>
          <cell r="I4238">
            <v>37.546441999999999</v>
          </cell>
          <cell r="J4238">
            <v>-121.982231</v>
          </cell>
          <cell r="K4238" t="str">
            <v>FREMONT</v>
          </cell>
          <cell r="L4238" t="str">
            <v>ALAMEDA</v>
          </cell>
          <cell r="M4238">
            <v>5</v>
          </cell>
        </row>
        <row r="4239">
          <cell r="A4239">
            <v>51788</v>
          </cell>
          <cell r="B4239" t="str">
            <v>WEEKDAY</v>
          </cell>
          <cell r="C4239">
            <v>675</v>
          </cell>
          <cell r="D4239">
            <v>706170</v>
          </cell>
          <cell r="E4239" t="str">
            <v>WALNUT AV &amp; FREMONT BLVD</v>
          </cell>
          <cell r="F4239">
            <v>24</v>
          </cell>
          <cell r="G4239">
            <v>44</v>
          </cell>
          <cell r="H4239">
            <v>68</v>
          </cell>
          <cell r="I4239">
            <v>37.546339000000003</v>
          </cell>
          <cell r="J4239">
            <v>-121.981989</v>
          </cell>
          <cell r="K4239" t="str">
            <v>FREMONT</v>
          </cell>
          <cell r="L4239" t="str">
            <v>ALAMEDA</v>
          </cell>
          <cell r="M4239">
            <v>5</v>
          </cell>
        </row>
        <row r="4240">
          <cell r="A4240">
            <v>53699</v>
          </cell>
          <cell r="B4240" t="str">
            <v>WEEKDAY</v>
          </cell>
          <cell r="C4240">
            <v>3422</v>
          </cell>
          <cell r="D4240">
            <v>706180</v>
          </cell>
          <cell r="E4240" t="str">
            <v>WALNUT AV &amp; GALLAUDET DR</v>
          </cell>
          <cell r="F4240">
            <v>2</v>
          </cell>
          <cell r="G4240">
            <v>3</v>
          </cell>
          <cell r="H4240">
            <v>5</v>
          </cell>
          <cell r="I4240">
            <v>37.561059</v>
          </cell>
          <cell r="J4240">
            <v>-121.96813299999999</v>
          </cell>
          <cell r="K4240" t="str">
            <v>FREMONT</v>
          </cell>
          <cell r="L4240" t="str">
            <v>ALAMEDA</v>
          </cell>
          <cell r="M4240">
            <v>5</v>
          </cell>
        </row>
        <row r="4241">
          <cell r="A4241">
            <v>53911</v>
          </cell>
          <cell r="B4241" t="str">
            <v>WEEKDAY</v>
          </cell>
          <cell r="C4241">
            <v>3413</v>
          </cell>
          <cell r="D4241">
            <v>706190</v>
          </cell>
          <cell r="E4241" t="str">
            <v>WALNUT AV &amp; GALLAUDET DR</v>
          </cell>
          <cell r="F4241">
            <v>4</v>
          </cell>
          <cell r="G4241">
            <v>1</v>
          </cell>
          <cell r="H4241">
            <v>5</v>
          </cell>
          <cell r="I4241">
            <v>37.560969999999998</v>
          </cell>
          <cell r="J4241">
            <v>-121.968795</v>
          </cell>
          <cell r="K4241" t="str">
            <v>FREMONT</v>
          </cell>
          <cell r="L4241" t="str">
            <v>ALAMEDA</v>
          </cell>
          <cell r="M4241">
            <v>5</v>
          </cell>
        </row>
        <row r="4242">
          <cell r="A4242">
            <v>53766</v>
          </cell>
          <cell r="B4242" t="str">
            <v>WEEKDAY</v>
          </cell>
          <cell r="C4242">
            <v>5005</v>
          </cell>
          <cell r="D4242">
            <v>706200</v>
          </cell>
          <cell r="E4242" t="str">
            <v>WALNUT AV &amp; GODFREY PL</v>
          </cell>
          <cell r="F4242">
            <v>0</v>
          </cell>
          <cell r="G4242">
            <v>0</v>
          </cell>
          <cell r="H4242">
            <v>0</v>
          </cell>
          <cell r="I4242">
            <v>37.563350999999997</v>
          </cell>
          <cell r="J4242">
            <v>-121.96444099999999</v>
          </cell>
          <cell r="K4242" t="str">
            <v>FREMONT</v>
          </cell>
          <cell r="L4242" t="str">
            <v>ALAMEDA</v>
          </cell>
          <cell r="M4242">
            <v>5</v>
          </cell>
        </row>
        <row r="4243">
          <cell r="A4243">
            <v>56090</v>
          </cell>
          <cell r="B4243" t="str">
            <v>WEEKDAY</v>
          </cell>
          <cell r="C4243">
            <v>5005</v>
          </cell>
          <cell r="D4243">
            <v>706210</v>
          </cell>
          <cell r="E4243" t="str">
            <v>WALNUT AV &amp; GODFREY PL</v>
          </cell>
          <cell r="F4243">
            <v>0</v>
          </cell>
          <cell r="G4243">
            <v>0</v>
          </cell>
          <cell r="H4243">
            <v>0</v>
          </cell>
          <cell r="I4243">
            <v>37.563583999999999</v>
          </cell>
          <cell r="J4243">
            <v>-121.964495</v>
          </cell>
          <cell r="K4243" t="str">
            <v>FREMONT</v>
          </cell>
          <cell r="L4243" t="str">
            <v>ALAMEDA</v>
          </cell>
          <cell r="M4243">
            <v>5</v>
          </cell>
        </row>
        <row r="4244">
          <cell r="A4244">
            <v>53787</v>
          </cell>
          <cell r="B4244" t="str">
            <v>WEEKDAY</v>
          </cell>
          <cell r="C4244">
            <v>1877</v>
          </cell>
          <cell r="D4244">
            <v>706220</v>
          </cell>
          <cell r="E4244" t="str">
            <v>WALNUT AV &amp; GUARDINO DR</v>
          </cell>
          <cell r="F4244">
            <v>8</v>
          </cell>
          <cell r="G4244">
            <v>12</v>
          </cell>
          <cell r="H4244">
            <v>20</v>
          </cell>
          <cell r="I4244">
            <v>37.559092999999997</v>
          </cell>
          <cell r="J4244">
            <v>-121.971752</v>
          </cell>
          <cell r="K4244" t="str">
            <v>FREMONT</v>
          </cell>
          <cell r="L4244" t="str">
            <v>ALAMEDA</v>
          </cell>
          <cell r="M4244">
            <v>5</v>
          </cell>
        </row>
        <row r="4245">
          <cell r="A4245">
            <v>57211</v>
          </cell>
          <cell r="B4245" t="str">
            <v>WEEKDAY</v>
          </cell>
          <cell r="C4245">
            <v>313</v>
          </cell>
          <cell r="D4245">
            <v>706230</v>
          </cell>
          <cell r="E4245" t="str">
            <v>WALNUT AV &amp; GUARDINO DR</v>
          </cell>
          <cell r="F4245">
            <v>102</v>
          </cell>
          <cell r="G4245">
            <v>44</v>
          </cell>
          <cell r="H4245">
            <v>146</v>
          </cell>
          <cell r="I4245">
            <v>37.559004000000002</v>
          </cell>
          <cell r="J4245">
            <v>-121.97143199999999</v>
          </cell>
          <cell r="K4245" t="str">
            <v>FREMONT</v>
          </cell>
          <cell r="L4245" t="str">
            <v>ALAMEDA</v>
          </cell>
          <cell r="M4245">
            <v>5</v>
          </cell>
        </row>
        <row r="4246">
          <cell r="A4246">
            <v>52644</v>
          </cell>
          <cell r="B4246" t="str">
            <v>WEEKDAY</v>
          </cell>
          <cell r="C4246">
            <v>1600</v>
          </cell>
          <cell r="D4246">
            <v>706240</v>
          </cell>
          <cell r="E4246" t="str">
            <v>WALNUT AV &amp; LIBERTY ST</v>
          </cell>
          <cell r="F4246">
            <v>4</v>
          </cell>
          <cell r="G4246">
            <v>21</v>
          </cell>
          <cell r="H4246">
            <v>25</v>
          </cell>
          <cell r="I4246">
            <v>37.548775999999997</v>
          </cell>
          <cell r="J4246">
            <v>-121.980127</v>
          </cell>
          <cell r="K4246" t="str">
            <v>FREMONT</v>
          </cell>
          <cell r="L4246" t="str">
            <v>ALAMEDA</v>
          </cell>
          <cell r="M4246">
            <v>5</v>
          </cell>
        </row>
        <row r="4247">
          <cell r="A4247">
            <v>53389</v>
          </cell>
          <cell r="B4247" t="str">
            <v>WEEKDAY</v>
          </cell>
          <cell r="C4247">
            <v>3383</v>
          </cell>
          <cell r="D4247">
            <v>706260</v>
          </cell>
          <cell r="E4247" t="str">
            <v>WALNUT AV &amp; MISSION BLVD</v>
          </cell>
          <cell r="F4247">
            <v>3</v>
          </cell>
          <cell r="G4247">
            <v>2</v>
          </cell>
          <cell r="H4247">
            <v>5</v>
          </cell>
          <cell r="I4247">
            <v>37.564798000000003</v>
          </cell>
          <cell r="J4247">
            <v>-121.96196</v>
          </cell>
          <cell r="K4247" t="str">
            <v>FREMONT</v>
          </cell>
          <cell r="L4247" t="str">
            <v>ALAMEDA</v>
          </cell>
          <cell r="M4247">
            <v>5</v>
          </cell>
        </row>
        <row r="4248">
          <cell r="A4248">
            <v>52663</v>
          </cell>
          <cell r="B4248" t="str">
            <v>WEEKDAY</v>
          </cell>
          <cell r="C4248">
            <v>3458</v>
          </cell>
          <cell r="D4248">
            <v>706270</v>
          </cell>
          <cell r="E4248" t="str">
            <v>WALNUT AV &amp; OVERACKER AV</v>
          </cell>
          <cell r="F4248">
            <v>2</v>
          </cell>
          <cell r="G4248">
            <v>3</v>
          </cell>
          <cell r="H4248">
            <v>5</v>
          </cell>
          <cell r="I4248">
            <v>37.564940999999997</v>
          </cell>
          <cell r="J4248">
            <v>-121.96263</v>
          </cell>
          <cell r="K4248" t="str">
            <v>FREMONT</v>
          </cell>
          <cell r="L4248" t="str">
            <v>ALAMEDA</v>
          </cell>
          <cell r="M4248">
            <v>5</v>
          </cell>
        </row>
        <row r="4249">
          <cell r="A4249">
            <v>52669</v>
          </cell>
          <cell r="B4249" t="str">
            <v>WEEKDAY</v>
          </cell>
          <cell r="C4249">
            <v>3296</v>
          </cell>
          <cell r="D4249">
            <v>706310</v>
          </cell>
          <cell r="E4249" t="str">
            <v>WARM SPRINGS BLVD &amp; CAMPHOR</v>
          </cell>
          <cell r="F4249">
            <v>2</v>
          </cell>
          <cell r="G4249">
            <v>4</v>
          </cell>
          <cell r="H4249">
            <v>6</v>
          </cell>
          <cell r="I4249">
            <v>37.474392000000002</v>
          </cell>
          <cell r="J4249">
            <v>-121.920799</v>
          </cell>
          <cell r="K4249" t="str">
            <v>FREMONT</v>
          </cell>
          <cell r="L4249" t="str">
            <v>ALAMEDA</v>
          </cell>
          <cell r="M4249">
            <v>5</v>
          </cell>
        </row>
        <row r="4250">
          <cell r="A4250">
            <v>55371</v>
          </cell>
          <cell r="B4250" t="str">
            <v>WEEKDAY</v>
          </cell>
          <cell r="C4250">
            <v>3778</v>
          </cell>
          <cell r="D4250">
            <v>706320</v>
          </cell>
          <cell r="E4250" t="str">
            <v>WARM SPRINGS BLVD &amp; CAMPHOR</v>
          </cell>
          <cell r="F4250">
            <v>3</v>
          </cell>
          <cell r="G4250">
            <v>0</v>
          </cell>
          <cell r="H4250">
            <v>3</v>
          </cell>
          <cell r="I4250">
            <v>37.474702000000001</v>
          </cell>
          <cell r="J4250">
            <v>-121.920653</v>
          </cell>
          <cell r="K4250" t="str">
            <v>FREMONT</v>
          </cell>
          <cell r="L4250" t="str">
            <v>ALAMEDA</v>
          </cell>
          <cell r="M4250">
            <v>5</v>
          </cell>
        </row>
        <row r="4251">
          <cell r="A4251">
            <v>53153</v>
          </cell>
          <cell r="B4251" t="str">
            <v>WEEKDAY</v>
          </cell>
          <cell r="C4251">
            <v>1284</v>
          </cell>
          <cell r="D4251">
            <v>706350</v>
          </cell>
          <cell r="E4251" t="str">
            <v>WARM SPRINGS BLVD &amp; E WARREN</v>
          </cell>
          <cell r="F4251">
            <v>26</v>
          </cell>
          <cell r="G4251">
            <v>8</v>
          </cell>
          <cell r="H4251">
            <v>33</v>
          </cell>
          <cell r="I4251">
            <v>37.486820000000002</v>
          </cell>
          <cell r="J4251">
            <v>-121.927605</v>
          </cell>
          <cell r="K4251" t="str">
            <v>FREMONT</v>
          </cell>
          <cell r="L4251" t="str">
            <v>ALAMEDA</v>
          </cell>
          <cell r="M4251">
            <v>5</v>
          </cell>
        </row>
        <row r="4252">
          <cell r="A4252">
            <v>53503</v>
          </cell>
          <cell r="B4252" t="str">
            <v>WEEKDAY</v>
          </cell>
          <cell r="C4252">
            <v>783</v>
          </cell>
          <cell r="D4252">
            <v>706360</v>
          </cell>
          <cell r="E4252" t="str">
            <v>WARM SPRINGS BLVD &amp; E WARREN</v>
          </cell>
          <cell r="F4252">
            <v>13</v>
          </cell>
          <cell r="G4252">
            <v>44</v>
          </cell>
          <cell r="H4252">
            <v>57</v>
          </cell>
          <cell r="I4252">
            <v>37.486587999999998</v>
          </cell>
          <cell r="J4252">
            <v>-121.92778300000001</v>
          </cell>
          <cell r="K4252" t="str">
            <v>FREMONT</v>
          </cell>
          <cell r="L4252" t="str">
            <v>ALAMEDA</v>
          </cell>
          <cell r="M4252">
            <v>5</v>
          </cell>
        </row>
        <row r="4253">
          <cell r="A4253">
            <v>56991</v>
          </cell>
          <cell r="B4253" t="str">
            <v>WEEKDAY</v>
          </cell>
          <cell r="C4253">
            <v>1340</v>
          </cell>
          <cell r="D4253">
            <v>706370</v>
          </cell>
          <cell r="E4253" t="str">
            <v>WARM SPRINGS BLVD &amp; GABLE DR</v>
          </cell>
          <cell r="F4253">
            <v>4</v>
          </cell>
          <cell r="G4253">
            <v>27</v>
          </cell>
          <cell r="H4253">
            <v>31</v>
          </cell>
          <cell r="I4253">
            <v>37.477896000000001</v>
          </cell>
          <cell r="J4253">
            <v>-121.922811</v>
          </cell>
          <cell r="K4253" t="str">
            <v>FREMONT</v>
          </cell>
          <cell r="L4253" t="str">
            <v>ALAMEDA</v>
          </cell>
          <cell r="M4253">
            <v>5</v>
          </cell>
        </row>
        <row r="4254">
          <cell r="A4254">
            <v>55626</v>
          </cell>
          <cell r="B4254" t="str">
            <v>WEEKDAY</v>
          </cell>
          <cell r="C4254">
            <v>2687</v>
          </cell>
          <cell r="D4254">
            <v>706380</v>
          </cell>
          <cell r="E4254" t="str">
            <v>WARM SPRINGS BLVD &amp; GABLE DR</v>
          </cell>
          <cell r="F4254">
            <v>7</v>
          </cell>
          <cell r="G4254">
            <v>3</v>
          </cell>
          <cell r="H4254">
            <v>10</v>
          </cell>
          <cell r="I4254">
            <v>37.477944999999998</v>
          </cell>
          <cell r="J4254">
            <v>-121.922539</v>
          </cell>
          <cell r="K4254" t="str">
            <v>FREMONT</v>
          </cell>
          <cell r="L4254" t="str">
            <v>ALAMEDA</v>
          </cell>
          <cell r="M4254">
            <v>5</v>
          </cell>
        </row>
        <row r="4255">
          <cell r="A4255">
            <v>56992</v>
          </cell>
          <cell r="B4255" t="str">
            <v>WEEKDAY</v>
          </cell>
          <cell r="C4255">
            <v>3092</v>
          </cell>
          <cell r="D4255">
            <v>706390</v>
          </cell>
          <cell r="E4255" t="str">
            <v>WARM SPRINGS BLVD &amp; HACKAMOR</v>
          </cell>
          <cell r="F4255">
            <v>5</v>
          </cell>
          <cell r="G4255">
            <v>1</v>
          </cell>
          <cell r="H4255">
            <v>7</v>
          </cell>
          <cell r="I4255">
            <v>37.485303000000002</v>
          </cell>
          <cell r="J4255">
            <v>-121.926723</v>
          </cell>
          <cell r="K4255" t="str">
            <v>FREMONT</v>
          </cell>
          <cell r="L4255" t="str">
            <v>ALAMEDA</v>
          </cell>
          <cell r="M4255">
            <v>5</v>
          </cell>
        </row>
        <row r="4256">
          <cell r="A4256">
            <v>52944</v>
          </cell>
          <cell r="B4256" t="str">
            <v>WEEKDAY</v>
          </cell>
          <cell r="C4256">
            <v>688</v>
          </cell>
          <cell r="D4256">
            <v>706400</v>
          </cell>
          <cell r="E4256" t="str">
            <v>WARM SPRINGS BLVD &amp; KATO RD</v>
          </cell>
          <cell r="F4256">
            <v>6</v>
          </cell>
          <cell r="G4256">
            <v>60</v>
          </cell>
          <cell r="H4256">
            <v>66</v>
          </cell>
          <cell r="I4256">
            <v>37.462895000000003</v>
          </cell>
          <cell r="J4256">
            <v>-121.91421</v>
          </cell>
          <cell r="K4256" t="str">
            <v>FREMONT</v>
          </cell>
          <cell r="L4256" t="str">
            <v>ALAMEDA</v>
          </cell>
          <cell r="M4256">
            <v>5</v>
          </cell>
        </row>
        <row r="4257">
          <cell r="A4257">
            <v>59700</v>
          </cell>
          <cell r="B4257" t="str">
            <v>WEEKDAY</v>
          </cell>
          <cell r="C4257">
            <v>2204</v>
          </cell>
          <cell r="D4257">
            <v>706410</v>
          </cell>
          <cell r="E4257" t="str">
            <v>WARM SPRINGS BLVD &amp; LIPPERT</v>
          </cell>
          <cell r="F4257">
            <v>9</v>
          </cell>
          <cell r="G4257">
            <v>5</v>
          </cell>
          <cell r="H4257">
            <v>15</v>
          </cell>
          <cell r="I4257">
            <v>37.481552999999998</v>
          </cell>
          <cell r="J4257">
            <v>-121.92459700000001</v>
          </cell>
          <cell r="K4257" t="str">
            <v>FREMONT</v>
          </cell>
          <cell r="L4257" t="str">
            <v>ALAMEDA</v>
          </cell>
          <cell r="M4257">
            <v>5</v>
          </cell>
        </row>
        <row r="4258">
          <cell r="A4258">
            <v>53966</v>
          </cell>
          <cell r="B4258" t="str">
            <v>WEEKDAY</v>
          </cell>
          <cell r="C4258">
            <v>1406</v>
          </cell>
          <cell r="D4258">
            <v>706420</v>
          </cell>
          <cell r="E4258" t="str">
            <v>WARM SPRINGS BLVD &amp; LIPPERT</v>
          </cell>
          <cell r="F4258">
            <v>6</v>
          </cell>
          <cell r="G4258">
            <v>23</v>
          </cell>
          <cell r="H4258">
            <v>29</v>
          </cell>
          <cell r="I4258">
            <v>37.481395999999997</v>
          </cell>
          <cell r="J4258">
            <v>-121.924831</v>
          </cell>
          <cell r="K4258" t="str">
            <v>FREMONT</v>
          </cell>
          <cell r="L4258" t="str">
            <v>ALAMEDA</v>
          </cell>
          <cell r="M4258">
            <v>5</v>
          </cell>
        </row>
        <row r="4259">
          <cell r="A4259">
            <v>53505</v>
          </cell>
          <cell r="B4259" t="str">
            <v>WEEKDAY</v>
          </cell>
          <cell r="C4259">
            <v>2278</v>
          </cell>
          <cell r="D4259">
            <v>706430</v>
          </cell>
          <cell r="E4259" t="str">
            <v>WARM SPRINGS BLVD &amp; MAYTEN W</v>
          </cell>
          <cell r="F4259">
            <v>9</v>
          </cell>
          <cell r="G4259">
            <v>5</v>
          </cell>
          <cell r="H4259">
            <v>14</v>
          </cell>
          <cell r="I4259">
            <v>37.470022</v>
          </cell>
          <cell r="J4259">
            <v>-121.91965999999999</v>
          </cell>
          <cell r="K4259" t="str">
            <v>FREMONT</v>
          </cell>
          <cell r="L4259" t="str">
            <v>ALAMEDA</v>
          </cell>
          <cell r="M4259">
            <v>5</v>
          </cell>
        </row>
        <row r="4260">
          <cell r="A4260">
            <v>56626</v>
          </cell>
          <cell r="B4260" t="str">
            <v>WEEKDAY</v>
          </cell>
          <cell r="C4260">
            <v>1524</v>
          </cell>
          <cell r="D4260">
            <v>706440</v>
          </cell>
          <cell r="E4260" t="str">
            <v>WARM SPRINGS BLVD &amp; MISSION</v>
          </cell>
          <cell r="F4260">
            <v>17</v>
          </cell>
          <cell r="G4260">
            <v>10</v>
          </cell>
          <cell r="H4260">
            <v>27</v>
          </cell>
          <cell r="I4260">
            <v>37.489196</v>
          </cell>
          <cell r="J4260">
            <v>-121.92889599999999</v>
          </cell>
          <cell r="K4260" t="str">
            <v>FREMONT</v>
          </cell>
          <cell r="L4260" t="str">
            <v>ALAMEDA</v>
          </cell>
          <cell r="M4260">
            <v>5</v>
          </cell>
        </row>
        <row r="4261">
          <cell r="A4261">
            <v>55953</v>
          </cell>
          <cell r="B4261" t="str">
            <v>WEEKDAY</v>
          </cell>
          <cell r="C4261">
            <v>843</v>
          </cell>
          <cell r="D4261">
            <v>706450</v>
          </cell>
          <cell r="E4261" t="str">
            <v>WARM SPRINGS BLVD &amp; MISSION</v>
          </cell>
          <cell r="F4261">
            <v>16</v>
          </cell>
          <cell r="G4261">
            <v>36</v>
          </cell>
          <cell r="H4261">
            <v>52</v>
          </cell>
          <cell r="I4261">
            <v>37.489089</v>
          </cell>
          <cell r="J4261">
            <v>-121.92917799999999</v>
          </cell>
          <cell r="K4261" t="str">
            <v>FREMONT</v>
          </cell>
          <cell r="L4261" t="str">
            <v>ALAMEDA</v>
          </cell>
          <cell r="M4261">
            <v>5</v>
          </cell>
        </row>
        <row r="4262">
          <cell r="A4262">
            <v>58968</v>
          </cell>
          <cell r="B4262" t="str">
            <v>WEEKDAY</v>
          </cell>
          <cell r="C4262">
            <v>3981</v>
          </cell>
          <cell r="D4262">
            <v>706480</v>
          </cell>
          <cell r="E4262" t="str">
            <v>WARM SPRINGS BLVD &amp; STARLITE</v>
          </cell>
          <cell r="F4262">
            <v>1</v>
          </cell>
          <cell r="G4262">
            <v>2</v>
          </cell>
          <cell r="H4262">
            <v>3</v>
          </cell>
          <cell r="I4262">
            <v>37.47204</v>
          </cell>
          <cell r="J4262">
            <v>-121.91945800000001</v>
          </cell>
          <cell r="K4262" t="str">
            <v>FREMONT</v>
          </cell>
          <cell r="L4262" t="str">
            <v>ALAMEDA</v>
          </cell>
          <cell r="M4262">
            <v>5</v>
          </cell>
        </row>
        <row r="4263">
          <cell r="A4263">
            <v>55160</v>
          </cell>
          <cell r="B4263" t="str">
            <v>WEEKDAY</v>
          </cell>
          <cell r="C4263">
            <v>3376</v>
          </cell>
          <cell r="D4263">
            <v>706490</v>
          </cell>
          <cell r="E4263" t="str">
            <v>WARM SPRINGS BLVD &amp; STARLITE</v>
          </cell>
          <cell r="F4263">
            <v>5</v>
          </cell>
          <cell r="G4263">
            <v>0</v>
          </cell>
          <cell r="H4263">
            <v>5</v>
          </cell>
          <cell r="I4263">
            <v>37.473272000000001</v>
          </cell>
          <cell r="J4263">
            <v>-121.919814</v>
          </cell>
          <cell r="K4263" t="str">
            <v>FREMONT</v>
          </cell>
          <cell r="L4263" t="str">
            <v>ALAMEDA</v>
          </cell>
          <cell r="M4263">
            <v>5</v>
          </cell>
        </row>
        <row r="4264">
          <cell r="A4264">
            <v>53044</v>
          </cell>
          <cell r="B4264" t="str">
            <v>WEEKDAY</v>
          </cell>
          <cell r="C4264">
            <v>928</v>
          </cell>
          <cell r="D4264">
            <v>706500</v>
          </cell>
          <cell r="E4264" t="str">
            <v>WARM SPRINGS BLVD &amp; TONOPAH</v>
          </cell>
          <cell r="F4264">
            <v>5</v>
          </cell>
          <cell r="G4264">
            <v>42</v>
          </cell>
          <cell r="H4264">
            <v>47</v>
          </cell>
          <cell r="I4264">
            <v>37.466932999999997</v>
          </cell>
          <cell r="J4264">
            <v>-121.916473</v>
          </cell>
          <cell r="K4264" t="str">
            <v>FREMONT</v>
          </cell>
          <cell r="L4264" t="str">
            <v>ALAMEDA</v>
          </cell>
          <cell r="M4264">
            <v>5</v>
          </cell>
        </row>
        <row r="4265">
          <cell r="A4265">
            <v>57322</v>
          </cell>
          <cell r="B4265" t="str">
            <v>WEEKDAY</v>
          </cell>
          <cell r="C4265">
            <v>2213</v>
          </cell>
          <cell r="D4265">
            <v>706510</v>
          </cell>
          <cell r="E4265" t="str">
            <v>WARM SPRINGS BLVD &amp; TONOPAH</v>
          </cell>
          <cell r="F4265">
            <v>12</v>
          </cell>
          <cell r="G4265">
            <v>2</v>
          </cell>
          <cell r="H4265">
            <v>14</v>
          </cell>
          <cell r="I4265">
            <v>37.467548999999998</v>
          </cell>
          <cell r="J4265">
            <v>-121.917844</v>
          </cell>
          <cell r="K4265" t="str">
            <v>FREMONT</v>
          </cell>
          <cell r="L4265" t="str">
            <v>ALAMEDA</v>
          </cell>
          <cell r="M4265">
            <v>5</v>
          </cell>
        </row>
        <row r="4266">
          <cell r="A4266">
            <v>52991</v>
          </cell>
          <cell r="B4266" t="str">
            <v>WEEKDAY</v>
          </cell>
          <cell r="C4266">
            <v>1294</v>
          </cell>
          <cell r="D4266">
            <v>706520</v>
          </cell>
          <cell r="E4266" t="str">
            <v>WARM SPRINGS BLVD &amp; WHITNEY</v>
          </cell>
          <cell r="F4266">
            <v>2</v>
          </cell>
          <cell r="G4266">
            <v>31</v>
          </cell>
          <cell r="H4266">
            <v>33</v>
          </cell>
          <cell r="I4266">
            <v>37.470407999999999</v>
          </cell>
          <cell r="J4266">
            <v>-121.918477</v>
          </cell>
          <cell r="K4266" t="str">
            <v>FREMONT</v>
          </cell>
          <cell r="L4266" t="str">
            <v>ALAMEDA</v>
          </cell>
          <cell r="M4266">
            <v>5</v>
          </cell>
        </row>
        <row r="4267">
          <cell r="A4267">
            <v>59607</v>
          </cell>
          <cell r="B4267" t="str">
            <v>WEEKDAY</v>
          </cell>
          <cell r="C4267">
            <v>4429</v>
          </cell>
          <cell r="D4267">
            <v>706530</v>
          </cell>
          <cell r="E4267" t="str">
            <v>WASHINGTON BLVD &amp; BRUCE DR</v>
          </cell>
          <cell r="F4267">
            <v>1</v>
          </cell>
          <cell r="G4267">
            <v>0</v>
          </cell>
          <cell r="H4267">
            <v>1</v>
          </cell>
          <cell r="I4267">
            <v>37.533558999999997</v>
          </cell>
          <cell r="J4267">
            <v>-121.952056</v>
          </cell>
          <cell r="K4267" t="str">
            <v>FREMONT</v>
          </cell>
          <cell r="L4267" t="str">
            <v>ALAMEDA</v>
          </cell>
          <cell r="M4267">
            <v>5</v>
          </cell>
        </row>
        <row r="4268">
          <cell r="A4268">
            <v>59617</v>
          </cell>
          <cell r="B4268" t="str">
            <v>WEEKDAY</v>
          </cell>
          <cell r="C4268">
            <v>3051</v>
          </cell>
          <cell r="D4268">
            <v>706540</v>
          </cell>
          <cell r="E4268" t="str">
            <v>WASHINGTON BLVD &amp; BRUCE DR</v>
          </cell>
          <cell r="F4268">
            <v>1</v>
          </cell>
          <cell r="G4268">
            <v>6</v>
          </cell>
          <cell r="H4268">
            <v>7</v>
          </cell>
          <cell r="I4268">
            <v>37.533301999999999</v>
          </cell>
          <cell r="J4268">
            <v>-121.95217599999999</v>
          </cell>
          <cell r="K4268" t="str">
            <v>FREMONT</v>
          </cell>
          <cell r="L4268" t="str">
            <v>ALAMEDA</v>
          </cell>
          <cell r="M4268">
            <v>5</v>
          </cell>
        </row>
        <row r="4269">
          <cell r="A4269">
            <v>56145</v>
          </cell>
          <cell r="B4269" t="str">
            <v>WEEKDAY</v>
          </cell>
          <cell r="C4269">
            <v>3094</v>
          </cell>
          <cell r="D4269">
            <v>706550</v>
          </cell>
          <cell r="E4269" t="str">
            <v>WASHINGTON BLVD &amp; BRYANT ST</v>
          </cell>
          <cell r="F4269">
            <v>1</v>
          </cell>
          <cell r="G4269">
            <v>6</v>
          </cell>
          <cell r="H4269">
            <v>7</v>
          </cell>
          <cell r="I4269">
            <v>37.532944000000001</v>
          </cell>
          <cell r="J4269">
            <v>-121.92304</v>
          </cell>
          <cell r="K4269" t="str">
            <v>FREMONT</v>
          </cell>
          <cell r="L4269" t="str">
            <v>ALAMEDA</v>
          </cell>
          <cell r="M4269">
            <v>5</v>
          </cell>
        </row>
        <row r="4270">
          <cell r="A4270">
            <v>59489</v>
          </cell>
          <cell r="B4270" t="str">
            <v>WEEKDAY</v>
          </cell>
          <cell r="C4270">
            <v>4565</v>
          </cell>
          <cell r="D4270">
            <v>706560</v>
          </cell>
          <cell r="E4270" t="str">
            <v>WASHINGTON BLVD &amp; CASTILLEJO</v>
          </cell>
          <cell r="F4270">
            <v>0</v>
          </cell>
          <cell r="G4270">
            <v>1</v>
          </cell>
          <cell r="H4270">
            <v>1</v>
          </cell>
          <cell r="I4270">
            <v>37.530872000000002</v>
          </cell>
          <cell r="J4270">
            <v>-121.94035</v>
          </cell>
          <cell r="K4270" t="str">
            <v>FREMONT</v>
          </cell>
          <cell r="L4270" t="str">
            <v>ALAMEDA</v>
          </cell>
          <cell r="M4270">
            <v>5</v>
          </cell>
        </row>
        <row r="4271">
          <cell r="A4271">
            <v>56151</v>
          </cell>
          <cell r="B4271" t="str">
            <v>WEEKDAY</v>
          </cell>
          <cell r="C4271">
            <v>3480</v>
          </cell>
          <cell r="D4271">
            <v>706570</v>
          </cell>
          <cell r="E4271" t="str">
            <v>WASHINGTON BLVD &amp; ELLSWORTH</v>
          </cell>
          <cell r="F4271">
            <v>4</v>
          </cell>
          <cell r="G4271">
            <v>0</v>
          </cell>
          <cell r="H4271">
            <v>5</v>
          </cell>
          <cell r="I4271">
            <v>37.533248999999998</v>
          </cell>
          <cell r="J4271">
            <v>-121.922084</v>
          </cell>
          <cell r="K4271" t="str">
            <v>FREMONT</v>
          </cell>
          <cell r="L4271" t="str">
            <v>ALAMEDA</v>
          </cell>
          <cell r="M4271">
            <v>5</v>
          </cell>
        </row>
        <row r="4272">
          <cell r="A4272">
            <v>55372</v>
          </cell>
          <cell r="B4272" t="str">
            <v>WEEKDAY</v>
          </cell>
          <cell r="C4272">
            <v>4819</v>
          </cell>
          <cell r="D4272">
            <v>706600</v>
          </cell>
          <cell r="E4272" t="str">
            <v>WASHINGTON BLVD &amp; GALLEGOS A</v>
          </cell>
          <cell r="F4272">
            <v>0</v>
          </cell>
          <cell r="G4272">
            <v>0</v>
          </cell>
          <cell r="H4272">
            <v>0</v>
          </cell>
          <cell r="I4272">
            <v>37.532355000000003</v>
          </cell>
          <cell r="J4272">
            <v>-121.92963399999999</v>
          </cell>
          <cell r="K4272" t="str">
            <v>FREMONT</v>
          </cell>
          <cell r="L4272" t="str">
            <v>ALAMEDA</v>
          </cell>
          <cell r="M4272">
            <v>5</v>
          </cell>
        </row>
        <row r="4273">
          <cell r="A4273">
            <v>56150</v>
          </cell>
          <cell r="B4273" t="str">
            <v>WEEKDAY</v>
          </cell>
          <cell r="C4273">
            <v>4118</v>
          </cell>
          <cell r="D4273">
            <v>706610</v>
          </cell>
          <cell r="E4273" t="str">
            <v>WASHINGTON BLVD &amp; GALLEGOS A</v>
          </cell>
          <cell r="F4273">
            <v>0</v>
          </cell>
          <cell r="G4273">
            <v>2</v>
          </cell>
          <cell r="H4273">
            <v>2</v>
          </cell>
          <cell r="I4273">
            <v>37.532164000000002</v>
          </cell>
          <cell r="J4273">
            <v>-121.92945</v>
          </cell>
          <cell r="K4273" t="str">
            <v>FREMONT</v>
          </cell>
          <cell r="L4273" t="str">
            <v>ALAMEDA</v>
          </cell>
          <cell r="M4273">
            <v>5</v>
          </cell>
        </row>
        <row r="4274">
          <cell r="A4274">
            <v>55218</v>
          </cell>
          <cell r="B4274" t="str">
            <v>WEEKDAY</v>
          </cell>
          <cell r="C4274">
            <v>3714</v>
          </cell>
          <cell r="D4274">
            <v>706620</v>
          </cell>
          <cell r="E4274" t="str">
            <v>WASHINGTON BLVD &amp; JEROME AV</v>
          </cell>
          <cell r="F4274">
            <v>3</v>
          </cell>
          <cell r="G4274">
            <v>0</v>
          </cell>
          <cell r="H4274">
            <v>4</v>
          </cell>
          <cell r="I4274">
            <v>37.532778</v>
          </cell>
          <cell r="J4274">
            <v>-121.925894</v>
          </cell>
          <cell r="K4274" t="str">
            <v>FREMONT</v>
          </cell>
          <cell r="L4274" t="str">
            <v>ALAMEDA</v>
          </cell>
          <cell r="M4274">
            <v>5</v>
          </cell>
        </row>
        <row r="4275">
          <cell r="A4275">
            <v>50158</v>
          </cell>
          <cell r="B4275" t="str">
            <v>WEEKDAY</v>
          </cell>
          <cell r="C4275">
            <v>3558</v>
          </cell>
          <cell r="D4275">
            <v>706630</v>
          </cell>
          <cell r="E4275" t="str">
            <v>WASHINGTON BLVD &amp; JEROME AV</v>
          </cell>
          <cell r="F4275">
            <v>0</v>
          </cell>
          <cell r="G4275">
            <v>4</v>
          </cell>
          <cell r="H4275">
            <v>4</v>
          </cell>
          <cell r="I4275">
            <v>37.532533000000001</v>
          </cell>
          <cell r="J4275">
            <v>-121.92641399999999</v>
          </cell>
          <cell r="K4275" t="str">
            <v>FREMONT</v>
          </cell>
          <cell r="L4275" t="str">
            <v>ALAMEDA</v>
          </cell>
          <cell r="M4275">
            <v>5</v>
          </cell>
        </row>
        <row r="4276">
          <cell r="A4276">
            <v>56180</v>
          </cell>
          <cell r="B4276" t="str">
            <v>WEEKDAY</v>
          </cell>
          <cell r="C4276">
            <v>3542</v>
          </cell>
          <cell r="D4276">
            <v>706640</v>
          </cell>
          <cell r="E4276" t="str">
            <v>WASHINGTON BLVD &amp; LUZON DR</v>
          </cell>
          <cell r="F4276">
            <v>1</v>
          </cell>
          <cell r="G4276">
            <v>3</v>
          </cell>
          <cell r="H4276">
            <v>4</v>
          </cell>
          <cell r="I4276">
            <v>37.531063000000003</v>
          </cell>
          <cell r="J4276">
            <v>-121.938095</v>
          </cell>
          <cell r="K4276" t="str">
            <v>FREMONT</v>
          </cell>
          <cell r="L4276" t="str">
            <v>ALAMEDA</v>
          </cell>
          <cell r="M4276">
            <v>5</v>
          </cell>
        </row>
        <row r="4277">
          <cell r="A4277">
            <v>50181</v>
          </cell>
          <cell r="B4277" t="str">
            <v>WEEKDAY</v>
          </cell>
          <cell r="C4277">
            <v>4732</v>
          </cell>
          <cell r="D4277">
            <v>706650</v>
          </cell>
          <cell r="E4277" t="str">
            <v>WASHINGTON BLVD &amp; MEREDITH D</v>
          </cell>
          <cell r="F4277">
            <v>0</v>
          </cell>
          <cell r="G4277">
            <v>0</v>
          </cell>
          <cell r="H4277">
            <v>0</v>
          </cell>
          <cell r="I4277">
            <v>37.531700000000001</v>
          </cell>
          <cell r="J4277">
            <v>-121.944687</v>
          </cell>
          <cell r="K4277" t="str">
            <v>FREMONT</v>
          </cell>
          <cell r="L4277" t="str">
            <v>ALAMEDA</v>
          </cell>
          <cell r="M4277">
            <v>5</v>
          </cell>
        </row>
        <row r="4278">
          <cell r="A4278">
            <v>56245</v>
          </cell>
          <cell r="B4278" t="str">
            <v>WEEKDAY</v>
          </cell>
          <cell r="C4278">
            <v>4558</v>
          </cell>
          <cell r="D4278">
            <v>706670</v>
          </cell>
          <cell r="E4278" t="str">
            <v>WASHINGTON BLVD &amp; OLIVE AV</v>
          </cell>
          <cell r="F4278">
            <v>0</v>
          </cell>
          <cell r="G4278">
            <v>1</v>
          </cell>
          <cell r="H4278">
            <v>1</v>
          </cell>
          <cell r="I4278">
            <v>37.533256000000002</v>
          </cell>
          <cell r="J4278">
            <v>-121.94965000000001</v>
          </cell>
          <cell r="K4278" t="str">
            <v>FREMONT</v>
          </cell>
          <cell r="L4278" t="str">
            <v>ALAMEDA</v>
          </cell>
          <cell r="M4278">
            <v>5</v>
          </cell>
        </row>
        <row r="4279">
          <cell r="A4279">
            <v>56993</v>
          </cell>
          <cell r="B4279" t="str">
            <v>WEEKDAY</v>
          </cell>
          <cell r="C4279">
            <v>4409</v>
          </cell>
          <cell r="D4279">
            <v>706680</v>
          </cell>
          <cell r="E4279" t="str">
            <v>WASHINGTON BLVD &amp; OLIVE AV</v>
          </cell>
          <cell r="F4279">
            <v>1</v>
          </cell>
          <cell r="G4279">
            <v>0</v>
          </cell>
          <cell r="H4279">
            <v>1</v>
          </cell>
          <cell r="I4279">
            <v>37.533610000000003</v>
          </cell>
          <cell r="J4279">
            <v>-121.95011</v>
          </cell>
          <cell r="K4279" t="str">
            <v>FREMONT</v>
          </cell>
          <cell r="L4279" t="str">
            <v>ALAMEDA</v>
          </cell>
          <cell r="M4279">
            <v>5</v>
          </cell>
        </row>
        <row r="4280">
          <cell r="A4280">
            <v>53144</v>
          </cell>
          <cell r="B4280" t="str">
            <v>WEEKDAY</v>
          </cell>
          <cell r="C4280">
            <v>4505</v>
          </cell>
          <cell r="D4280">
            <v>706690</v>
          </cell>
          <cell r="E4280" t="str">
            <v>WASHINGTON BLVD &amp; PALM AV</v>
          </cell>
          <cell r="F4280">
            <v>1</v>
          </cell>
          <cell r="G4280">
            <v>0</v>
          </cell>
          <cell r="H4280">
            <v>1</v>
          </cell>
          <cell r="I4280">
            <v>37.531973000000001</v>
          </cell>
          <cell r="J4280">
            <v>-121.932714</v>
          </cell>
          <cell r="K4280" t="str">
            <v>FREMONT</v>
          </cell>
          <cell r="L4280" t="str">
            <v>ALAMEDA</v>
          </cell>
          <cell r="M4280">
            <v>5</v>
          </cell>
        </row>
        <row r="4281">
          <cell r="A4281">
            <v>56280</v>
          </cell>
          <cell r="B4281" t="str">
            <v>WEEKDAY</v>
          </cell>
          <cell r="C4281">
            <v>3756</v>
          </cell>
          <cell r="D4281">
            <v>706700</v>
          </cell>
          <cell r="E4281" t="str">
            <v>WASHINGTON BLVD &amp; PALM AV</v>
          </cell>
          <cell r="F4281">
            <v>1</v>
          </cell>
          <cell r="G4281">
            <v>3</v>
          </cell>
          <cell r="H4281">
            <v>3</v>
          </cell>
          <cell r="I4281">
            <v>37.531838</v>
          </cell>
          <cell r="J4281">
            <v>-121.932289</v>
          </cell>
          <cell r="K4281" t="str">
            <v>FREMONT</v>
          </cell>
          <cell r="L4281" t="str">
            <v>ALAMEDA</v>
          </cell>
          <cell r="M4281">
            <v>5</v>
          </cell>
        </row>
        <row r="4282">
          <cell r="A4282">
            <v>53788</v>
          </cell>
          <cell r="B4282" t="str">
            <v>WEEKDAY</v>
          </cell>
          <cell r="C4282">
            <v>3729</v>
          </cell>
          <cell r="D4282">
            <v>706710</v>
          </cell>
          <cell r="E4282" t="str">
            <v>WASHINGTON BLVD &amp; STARR ST</v>
          </cell>
          <cell r="F4282">
            <v>3</v>
          </cell>
          <cell r="G4282">
            <v>0</v>
          </cell>
          <cell r="H4282">
            <v>4</v>
          </cell>
          <cell r="I4282">
            <v>37.533033000000003</v>
          </cell>
          <cell r="J4282">
            <v>-121.923868</v>
          </cell>
          <cell r="K4282" t="str">
            <v>FREMONT</v>
          </cell>
          <cell r="L4282" t="str">
            <v>ALAMEDA</v>
          </cell>
          <cell r="M4282">
            <v>5</v>
          </cell>
        </row>
        <row r="4283">
          <cell r="A4283">
            <v>55243</v>
          </cell>
          <cell r="B4283" t="str">
            <v>WEEKDAY</v>
          </cell>
          <cell r="C4283">
            <v>3988</v>
          </cell>
          <cell r="D4283">
            <v>706720</v>
          </cell>
          <cell r="E4283" t="str">
            <v>WASHINGTON BLVD &amp; WEIGAND CT</v>
          </cell>
          <cell r="F4283">
            <v>2</v>
          </cell>
          <cell r="G4283">
            <v>1</v>
          </cell>
          <cell r="H4283">
            <v>3</v>
          </cell>
          <cell r="I4283">
            <v>37.531388</v>
          </cell>
          <cell r="J4283">
            <v>-121.937206</v>
          </cell>
          <cell r="K4283" t="str">
            <v>FREMONT</v>
          </cell>
          <cell r="L4283" t="str">
            <v>ALAMEDA</v>
          </cell>
          <cell r="M4283">
            <v>5</v>
          </cell>
        </row>
        <row r="4284">
          <cell r="A4284">
            <v>55799</v>
          </cell>
          <cell r="B4284" t="str">
            <v>WEEKDAY</v>
          </cell>
          <cell r="C4284">
            <v>3250</v>
          </cell>
          <cell r="D4284">
            <v>706750</v>
          </cell>
          <cell r="E4284" t="str">
            <v>FREMONT BLVD &amp; BAINE AV</v>
          </cell>
          <cell r="F4284">
            <v>6</v>
          </cell>
          <cell r="G4284">
            <v>0</v>
          </cell>
          <cell r="H4284">
            <v>6</v>
          </cell>
          <cell r="I4284">
            <v>37.558709</v>
          </cell>
          <cell r="J4284">
            <v>-122.007807</v>
          </cell>
          <cell r="K4284" t="str">
            <v>FREMONT</v>
          </cell>
          <cell r="L4284" t="str">
            <v>ALAMEDA</v>
          </cell>
          <cell r="M4284">
            <v>5</v>
          </cell>
        </row>
        <row r="4285">
          <cell r="A4285">
            <v>55686</v>
          </cell>
          <cell r="B4285" t="str">
            <v>WEEKDAY</v>
          </cell>
          <cell r="C4285">
            <v>2494</v>
          </cell>
          <cell r="D4285">
            <v>706760</v>
          </cell>
          <cell r="E4285" t="str">
            <v>FREMONT BLVD &amp; BIDWELL DR</v>
          </cell>
          <cell r="F4285">
            <v>9</v>
          </cell>
          <cell r="G4285">
            <v>3</v>
          </cell>
          <cell r="H4285">
            <v>11</v>
          </cell>
          <cell r="I4285">
            <v>37.542887</v>
          </cell>
          <cell r="J4285">
            <v>-121.97643100000001</v>
          </cell>
          <cell r="K4285" t="str">
            <v>FREMONT</v>
          </cell>
          <cell r="L4285" t="str">
            <v>ALAMEDA</v>
          </cell>
          <cell r="M4285">
            <v>5</v>
          </cell>
        </row>
        <row r="4286">
          <cell r="A4286">
            <v>55156</v>
          </cell>
          <cell r="B4286" t="str">
            <v>WEEKDAY</v>
          </cell>
          <cell r="C4286">
            <v>347</v>
          </cell>
          <cell r="D4286">
            <v>706780</v>
          </cell>
          <cell r="E4286" t="str">
            <v>MOWRY AV &amp; ALPENROSE DR</v>
          </cell>
          <cell r="F4286">
            <v>76</v>
          </cell>
          <cell r="G4286">
            <v>56</v>
          </cell>
          <cell r="H4286">
            <v>132</v>
          </cell>
          <cell r="I4286">
            <v>37.526411000000003</v>
          </cell>
          <cell r="J4286">
            <v>-122.00701100000001</v>
          </cell>
          <cell r="K4286" t="str">
            <v>FREMONT</v>
          </cell>
          <cell r="L4286" t="str">
            <v>ALAMEDA</v>
          </cell>
          <cell r="M4286">
            <v>5</v>
          </cell>
        </row>
        <row r="4287">
          <cell r="A4287">
            <v>50722</v>
          </cell>
          <cell r="B4287" t="str">
            <v>WEEKDAY</v>
          </cell>
          <cell r="C4287">
            <v>2106</v>
          </cell>
          <cell r="D4287">
            <v>706790</v>
          </cell>
          <cell r="E4287" t="str">
            <v>WALNUT AV &amp; WALNUT CIRCLE</v>
          </cell>
          <cell r="F4287">
            <v>7</v>
          </cell>
          <cell r="G4287">
            <v>9</v>
          </cell>
          <cell r="H4287">
            <v>16</v>
          </cell>
          <cell r="I4287">
            <v>37.561920999999998</v>
          </cell>
          <cell r="J4287">
            <v>-121.966172</v>
          </cell>
          <cell r="K4287" t="str">
            <v>FREMONT</v>
          </cell>
          <cell r="L4287" t="str">
            <v>ALAMEDA</v>
          </cell>
          <cell r="M4287">
            <v>5</v>
          </cell>
        </row>
        <row r="4288">
          <cell r="A4288">
            <v>56160</v>
          </cell>
          <cell r="B4288" t="str">
            <v>WEEKDAY</v>
          </cell>
          <cell r="C4288">
            <v>2054</v>
          </cell>
          <cell r="D4288">
            <v>706810</v>
          </cell>
          <cell r="E4288" t="str">
            <v>CURIE ST &amp; BOSCELL AV</v>
          </cell>
          <cell r="F4288">
            <v>6</v>
          </cell>
          <cell r="G4288">
            <v>11</v>
          </cell>
          <cell r="H4288">
            <v>17</v>
          </cell>
          <cell r="I4288">
            <v>37.501043000000003</v>
          </cell>
          <cell r="J4288">
            <v>-121.972088</v>
          </cell>
          <cell r="K4288" t="str">
            <v>FREMONT</v>
          </cell>
          <cell r="L4288" t="str">
            <v>ALAMEDA</v>
          </cell>
          <cell r="M4288">
            <v>5</v>
          </cell>
        </row>
        <row r="4289">
          <cell r="A4289">
            <v>56380</v>
          </cell>
          <cell r="B4289" t="str">
            <v>WEEKDAY</v>
          </cell>
          <cell r="C4289">
            <v>1607</v>
          </cell>
          <cell r="D4289">
            <v>706820</v>
          </cell>
          <cell r="E4289" t="str">
            <v>CURIE ST &amp; S PACIFIC COMMONS</v>
          </cell>
          <cell r="F4289">
            <v>9</v>
          </cell>
          <cell r="G4289">
            <v>16</v>
          </cell>
          <cell r="H4289">
            <v>25</v>
          </cell>
          <cell r="I4289">
            <v>37.502526000000003</v>
          </cell>
          <cell r="J4289">
            <v>-121.970252</v>
          </cell>
          <cell r="K4289" t="str">
            <v>FREMONT</v>
          </cell>
          <cell r="L4289" t="str">
            <v>ALAMEDA</v>
          </cell>
          <cell r="M4289">
            <v>5</v>
          </cell>
        </row>
        <row r="4290">
          <cell r="A4290">
            <v>56855</v>
          </cell>
          <cell r="B4290" t="str">
            <v>WEEKDAY</v>
          </cell>
          <cell r="C4290">
            <v>1065</v>
          </cell>
          <cell r="D4290">
            <v>706830</v>
          </cell>
          <cell r="E4290" t="str">
            <v>CHRISTY ST &amp; CURIE ST</v>
          </cell>
          <cell r="F4290">
            <v>15</v>
          </cell>
          <cell r="G4290">
            <v>26</v>
          </cell>
          <cell r="H4290">
            <v>41</v>
          </cell>
          <cell r="I4290">
            <v>37.504961999999999</v>
          </cell>
          <cell r="J4290">
            <v>-121.968403</v>
          </cell>
          <cell r="K4290" t="str">
            <v>FREMONT</v>
          </cell>
          <cell r="L4290" t="str">
            <v>ALAMEDA</v>
          </cell>
          <cell r="M4290">
            <v>5</v>
          </cell>
        </row>
        <row r="4291">
          <cell r="A4291">
            <v>57576</v>
          </cell>
          <cell r="B4291" t="str">
            <v>WEEKDAY</v>
          </cell>
          <cell r="C4291">
            <v>4354</v>
          </cell>
          <cell r="D4291">
            <v>706840</v>
          </cell>
          <cell r="E4291" t="str">
            <v>MISSION BLVD &amp; KING AV</v>
          </cell>
          <cell r="F4291">
            <v>1</v>
          </cell>
          <cell r="G4291">
            <v>1</v>
          </cell>
          <cell r="H4291">
            <v>1</v>
          </cell>
          <cell r="I4291">
            <v>37.588507</v>
          </cell>
          <cell r="J4291">
            <v>-122.000068</v>
          </cell>
          <cell r="K4291" t="str">
            <v>FREMONT</v>
          </cell>
          <cell r="L4291" t="str">
            <v>ALAMEDA</v>
          </cell>
          <cell r="M4291">
            <v>5</v>
          </cell>
        </row>
        <row r="4292">
          <cell r="A4292">
            <v>53440</v>
          </cell>
          <cell r="B4292" t="str">
            <v>WEEKDAY</v>
          </cell>
          <cell r="C4292">
            <v>4242</v>
          </cell>
          <cell r="D4292">
            <v>706850</v>
          </cell>
          <cell r="E4292" t="str">
            <v>MISSION BLVD &amp; KING AV</v>
          </cell>
          <cell r="F4292">
            <v>0</v>
          </cell>
          <cell r="G4292">
            <v>2</v>
          </cell>
          <cell r="H4292">
            <v>2</v>
          </cell>
          <cell r="I4292">
            <v>37.587845999999999</v>
          </cell>
          <cell r="J4292">
            <v>-121.99976599999999</v>
          </cell>
          <cell r="K4292" t="str">
            <v>FREMONT</v>
          </cell>
          <cell r="L4292" t="str">
            <v>ALAMEDA</v>
          </cell>
          <cell r="M4292">
            <v>5</v>
          </cell>
        </row>
        <row r="4293">
          <cell r="A4293">
            <v>50245</v>
          </cell>
          <cell r="B4293" t="str">
            <v>WEEKDAY</v>
          </cell>
          <cell r="C4293">
            <v>4512</v>
          </cell>
          <cell r="D4293">
            <v>706870</v>
          </cell>
          <cell r="E4293" t="str">
            <v>FREMONT BLVD &amp; INGOT ST</v>
          </cell>
          <cell r="F4293">
            <v>1</v>
          </cell>
          <cell r="G4293">
            <v>0</v>
          </cell>
          <cell r="H4293">
            <v>1</v>
          </cell>
          <cell r="I4293">
            <v>37.499555999999998</v>
          </cell>
          <cell r="J4293">
            <v>-121.948835</v>
          </cell>
          <cell r="K4293" t="str">
            <v>FREMONT</v>
          </cell>
          <cell r="L4293" t="str">
            <v>ALAMEDA</v>
          </cell>
          <cell r="M4293">
            <v>5</v>
          </cell>
        </row>
        <row r="4294">
          <cell r="A4294">
            <v>56252</v>
          </cell>
          <cell r="B4294" t="str">
            <v>WEEKDAY</v>
          </cell>
          <cell r="C4294">
            <v>3735</v>
          </cell>
          <cell r="D4294">
            <v>706930</v>
          </cell>
          <cell r="E4294" t="str">
            <v>MISSION BLVD &amp; NILES BLVD</v>
          </cell>
          <cell r="F4294">
            <v>1</v>
          </cell>
          <cell r="G4294">
            <v>2</v>
          </cell>
          <cell r="H4294">
            <v>3</v>
          </cell>
          <cell r="I4294">
            <v>37.576040999999996</v>
          </cell>
          <cell r="J4294">
            <v>-121.971345</v>
          </cell>
          <cell r="K4294" t="str">
            <v>FREMONT</v>
          </cell>
          <cell r="L4294" t="str">
            <v>ALAMEDA</v>
          </cell>
          <cell r="M4294">
            <v>5</v>
          </cell>
        </row>
        <row r="4295">
          <cell r="A4295">
            <v>56155</v>
          </cell>
          <cell r="B4295" t="str">
            <v>WEEKDAY</v>
          </cell>
          <cell r="C4295">
            <v>3765</v>
          </cell>
          <cell r="D4295">
            <v>706970</v>
          </cell>
          <cell r="E4295" t="str">
            <v>WALNUT AV &amp; LIBERTY ST</v>
          </cell>
          <cell r="F4295">
            <v>3</v>
          </cell>
          <cell r="G4295">
            <v>1</v>
          </cell>
          <cell r="H4295">
            <v>3</v>
          </cell>
          <cell r="I4295">
            <v>37.549224000000002</v>
          </cell>
          <cell r="J4295">
            <v>-121.980136</v>
          </cell>
          <cell r="K4295" t="str">
            <v>FREMONT</v>
          </cell>
          <cell r="L4295" t="str">
            <v>ALAMEDA</v>
          </cell>
          <cell r="M4295">
            <v>5</v>
          </cell>
        </row>
        <row r="4296">
          <cell r="A4296">
            <v>55190</v>
          </cell>
          <cell r="B4296" t="str">
            <v>WEEKDAY</v>
          </cell>
          <cell r="C4296">
            <v>3987</v>
          </cell>
          <cell r="D4296">
            <v>706980</v>
          </cell>
          <cell r="E4296" t="str">
            <v>MISSION BLVD &amp; NILES CANYON</v>
          </cell>
          <cell r="F4296">
            <v>1</v>
          </cell>
          <cell r="G4296">
            <v>1</v>
          </cell>
          <cell r="H4296">
            <v>3</v>
          </cell>
          <cell r="I4296">
            <v>37.576864</v>
          </cell>
          <cell r="J4296">
            <v>-121.97179</v>
          </cell>
          <cell r="K4296" t="str">
            <v>FREMONT</v>
          </cell>
          <cell r="L4296" t="str">
            <v>ALAMEDA</v>
          </cell>
          <cell r="M4296">
            <v>5</v>
          </cell>
        </row>
        <row r="4297">
          <cell r="A4297">
            <v>55260</v>
          </cell>
          <cell r="B4297" t="str">
            <v>WEEKDAY</v>
          </cell>
          <cell r="C4297">
            <v>3306</v>
          </cell>
          <cell r="D4297">
            <v>707230</v>
          </cell>
          <cell r="E4297" t="str">
            <v>ARDENWOOD BLVD &amp; COMMERCE DR</v>
          </cell>
          <cell r="F4297">
            <v>4</v>
          </cell>
          <cell r="G4297">
            <v>2</v>
          </cell>
          <cell r="H4297">
            <v>6</v>
          </cell>
          <cell r="I4297">
            <v>37.555954999999997</v>
          </cell>
          <cell r="J4297">
            <v>-122.06249</v>
          </cell>
          <cell r="K4297" t="str">
            <v>FREMONT</v>
          </cell>
          <cell r="L4297" t="str">
            <v>ALAMEDA</v>
          </cell>
          <cell r="M4297">
            <v>5</v>
          </cell>
        </row>
        <row r="4298">
          <cell r="A4298">
            <v>51372</v>
          </cell>
          <cell r="B4298" t="str">
            <v>WEEKDAY</v>
          </cell>
          <cell r="C4298">
            <v>3293</v>
          </cell>
          <cell r="D4298">
            <v>707250</v>
          </cell>
          <cell r="E4298" t="str">
            <v>NILES BLVD &amp; RANCHO ARROYO P</v>
          </cell>
          <cell r="F4298">
            <v>5</v>
          </cell>
          <cell r="G4298">
            <v>1</v>
          </cell>
          <cell r="H4298">
            <v>6</v>
          </cell>
          <cell r="I4298">
            <v>37.580240000000003</v>
          </cell>
          <cell r="J4298">
            <v>-121.994285</v>
          </cell>
          <cell r="K4298" t="str">
            <v>FREMONT</v>
          </cell>
          <cell r="L4298" t="str">
            <v>ALAMEDA</v>
          </cell>
          <cell r="M4298">
            <v>5</v>
          </cell>
        </row>
        <row r="4299">
          <cell r="A4299">
            <v>56525</v>
          </cell>
          <cell r="B4299" t="str">
            <v>WEEKDAY</v>
          </cell>
          <cell r="C4299">
            <v>2537</v>
          </cell>
          <cell r="D4299">
            <v>707260</v>
          </cell>
          <cell r="E4299" t="str">
            <v>MOWRY AV &amp; SUTTER DR</v>
          </cell>
          <cell r="F4299">
            <v>8</v>
          </cell>
          <cell r="G4299">
            <v>3</v>
          </cell>
          <cell r="H4299">
            <v>11</v>
          </cell>
          <cell r="I4299">
            <v>37.538518000000003</v>
          </cell>
          <cell r="J4299">
            <v>-121.996454</v>
          </cell>
          <cell r="K4299" t="str">
            <v>FREMONT</v>
          </cell>
          <cell r="L4299" t="str">
            <v>ALAMEDA</v>
          </cell>
          <cell r="M4299">
            <v>5</v>
          </cell>
        </row>
        <row r="4300">
          <cell r="A4300">
            <v>57611</v>
          </cell>
          <cell r="B4300" t="str">
            <v>WEEKDAY</v>
          </cell>
          <cell r="C4300">
            <v>3153</v>
          </cell>
          <cell r="D4300">
            <v>707270</v>
          </cell>
          <cell r="E4300" t="str">
            <v>MOWRY AV &amp; LOGAN DR</v>
          </cell>
          <cell r="F4300">
            <v>3</v>
          </cell>
          <cell r="G4300">
            <v>3</v>
          </cell>
          <cell r="H4300">
            <v>7</v>
          </cell>
          <cell r="I4300">
            <v>37.542869000000003</v>
          </cell>
          <cell r="J4300">
            <v>-121.99286600000001</v>
          </cell>
          <cell r="K4300" t="str">
            <v>FREMONT</v>
          </cell>
          <cell r="L4300" t="str">
            <v>ALAMEDA</v>
          </cell>
          <cell r="M4300">
            <v>5</v>
          </cell>
        </row>
        <row r="4301">
          <cell r="A4301">
            <v>55120</v>
          </cell>
          <cell r="B4301" t="str">
            <v>WEEKDAY</v>
          </cell>
          <cell r="C4301">
            <v>2846</v>
          </cell>
          <cell r="D4301">
            <v>707280</v>
          </cell>
          <cell r="E4301" t="str">
            <v>DECOTO RD &amp; BROOKMILL DR</v>
          </cell>
          <cell r="F4301">
            <v>5</v>
          </cell>
          <cell r="G4301">
            <v>3</v>
          </cell>
          <cell r="H4301">
            <v>9</v>
          </cell>
          <cell r="I4301">
            <v>37.574717999999997</v>
          </cell>
          <cell r="J4301">
            <v>-122.029087</v>
          </cell>
          <cell r="K4301" t="str">
            <v>FREMONT</v>
          </cell>
          <cell r="L4301" t="str">
            <v>ALAMEDA</v>
          </cell>
          <cell r="M4301">
            <v>5</v>
          </cell>
        </row>
        <row r="4302">
          <cell r="A4302">
            <v>56250</v>
          </cell>
          <cell r="B4302" t="str">
            <v>WEEKDAY</v>
          </cell>
          <cell r="C4302">
            <v>2381</v>
          </cell>
          <cell r="D4302">
            <v>707290</v>
          </cell>
          <cell r="E4302" t="str">
            <v>DECOTO RD &amp; BROOKMILL DR</v>
          </cell>
          <cell r="F4302">
            <v>3</v>
          </cell>
          <cell r="G4302">
            <v>9</v>
          </cell>
          <cell r="H4302">
            <v>13</v>
          </cell>
          <cell r="I4302">
            <v>37.57479</v>
          </cell>
          <cell r="J4302">
            <v>-122.028621</v>
          </cell>
          <cell r="K4302" t="str">
            <v>FREMONT</v>
          </cell>
          <cell r="L4302" t="str">
            <v>ALAMEDA</v>
          </cell>
          <cell r="M4302">
            <v>5</v>
          </cell>
        </row>
        <row r="4303">
          <cell r="A4303">
            <v>55290</v>
          </cell>
          <cell r="B4303" t="str">
            <v>WEEKDAY</v>
          </cell>
          <cell r="C4303">
            <v>1027</v>
          </cell>
          <cell r="D4303">
            <v>707300</v>
          </cell>
          <cell r="E4303" t="str">
            <v>BOSCELL AV &amp; BRAUN DR</v>
          </cell>
          <cell r="F4303">
            <v>12</v>
          </cell>
          <cell r="G4303">
            <v>31</v>
          </cell>
          <cell r="H4303">
            <v>43</v>
          </cell>
          <cell r="I4303">
            <v>37.502152000000002</v>
          </cell>
          <cell r="J4303">
            <v>-121.97459499999999</v>
          </cell>
          <cell r="K4303" t="str">
            <v>FREMONT</v>
          </cell>
          <cell r="L4303" t="str">
            <v>ALAMEDA</v>
          </cell>
          <cell r="M4303">
            <v>5</v>
          </cell>
        </row>
        <row r="4304">
          <cell r="A4304">
            <v>52993</v>
          </cell>
          <cell r="B4304" t="str">
            <v>WEEKDAY</v>
          </cell>
          <cell r="C4304">
            <v>4656</v>
          </cell>
          <cell r="D4304">
            <v>707330</v>
          </cell>
          <cell r="E4304" t="str">
            <v>WASHINGTON BLVD &amp; MEREDITH D</v>
          </cell>
          <cell r="F4304">
            <v>0</v>
          </cell>
          <cell r="G4304">
            <v>0</v>
          </cell>
          <cell r="H4304">
            <v>1</v>
          </cell>
          <cell r="I4304">
            <v>37.531889999999997</v>
          </cell>
          <cell r="J4304">
            <v>-121.944605</v>
          </cell>
          <cell r="K4304" t="str">
            <v>FREMONT</v>
          </cell>
          <cell r="L4304" t="str">
            <v>ALAMEDA</v>
          </cell>
          <cell r="M4304">
            <v>5</v>
          </cell>
        </row>
        <row r="4305">
          <cell r="A4305">
            <v>56260</v>
          </cell>
          <cell r="B4305" t="str">
            <v>WEEKDAY</v>
          </cell>
          <cell r="C4305">
            <v>4714</v>
          </cell>
          <cell r="D4305">
            <v>707340</v>
          </cell>
          <cell r="E4305" t="str">
            <v>MISSION BLVD &amp; WALNUT AV</v>
          </cell>
          <cell r="F4305">
            <v>0</v>
          </cell>
          <cell r="G4305">
            <v>0</v>
          </cell>
          <cell r="H4305">
            <v>0</v>
          </cell>
          <cell r="I4305">
            <v>37.565846000000001</v>
          </cell>
          <cell r="J4305">
            <v>-121.961651</v>
          </cell>
          <cell r="K4305" t="str">
            <v>FREMONT</v>
          </cell>
          <cell r="L4305" t="str">
            <v>ALAMEDA</v>
          </cell>
          <cell r="M4305">
            <v>5</v>
          </cell>
        </row>
        <row r="4306">
          <cell r="A4306">
            <v>51397</v>
          </cell>
          <cell r="B4306" t="str">
            <v>WEEKDAY</v>
          </cell>
          <cell r="C4306">
            <v>133</v>
          </cell>
          <cell r="D4306">
            <v>707350</v>
          </cell>
          <cell r="E4306" t="str">
            <v>ARDENWOOD P &amp; R LOT</v>
          </cell>
          <cell r="F4306">
            <v>126</v>
          </cell>
          <cell r="G4306">
            <v>149</v>
          </cell>
          <cell r="H4306">
            <v>275</v>
          </cell>
          <cell r="I4306">
            <v>37.551288</v>
          </cell>
          <cell r="J4306">
            <v>-122.054671</v>
          </cell>
          <cell r="K4306" t="str">
            <v>FREMONT</v>
          </cell>
          <cell r="L4306" t="str">
            <v>ALAMEDA</v>
          </cell>
          <cell r="M4306">
            <v>5</v>
          </cell>
        </row>
        <row r="4307">
          <cell r="A4307">
            <v>50349</v>
          </cell>
          <cell r="B4307" t="str">
            <v>WEEKDAY</v>
          </cell>
          <cell r="C4307">
            <v>4645</v>
          </cell>
          <cell r="D4307">
            <v>707520</v>
          </cell>
          <cell r="E4307" t="str">
            <v>LANDING PKWY#46401</v>
          </cell>
          <cell r="F4307">
            <v>0</v>
          </cell>
          <cell r="G4307">
            <v>0</v>
          </cell>
          <cell r="H4307">
            <v>1</v>
          </cell>
          <cell r="I4307">
            <v>37.486837999999999</v>
          </cell>
          <cell r="J4307">
            <v>-121.941596</v>
          </cell>
          <cell r="K4307" t="str">
            <v>FREMONT</v>
          </cell>
          <cell r="L4307" t="str">
            <v>ALAMEDA</v>
          </cell>
          <cell r="M4307">
            <v>5</v>
          </cell>
        </row>
        <row r="4308">
          <cell r="A4308">
            <v>50351</v>
          </cell>
          <cell r="B4308" t="str">
            <v>WEEKDAY</v>
          </cell>
          <cell r="C4308">
            <v>4564</v>
          </cell>
          <cell r="D4308">
            <v>707530</v>
          </cell>
          <cell r="E4308" t="str">
            <v>LANDING PKWY#46555</v>
          </cell>
          <cell r="F4308">
            <v>0</v>
          </cell>
          <cell r="G4308">
            <v>1</v>
          </cell>
          <cell r="H4308">
            <v>1</v>
          </cell>
          <cell r="I4308">
            <v>37.484755999999997</v>
          </cell>
          <cell r="J4308">
            <v>-121.941774</v>
          </cell>
          <cell r="K4308" t="str">
            <v>FREMONT</v>
          </cell>
          <cell r="L4308" t="str">
            <v>ALAMEDA</v>
          </cell>
          <cell r="M4308">
            <v>5</v>
          </cell>
        </row>
        <row r="4309">
          <cell r="A4309">
            <v>58960</v>
          </cell>
          <cell r="B4309" t="str">
            <v>WEEKDAY</v>
          </cell>
          <cell r="C4309">
            <v>3513</v>
          </cell>
          <cell r="D4309">
            <v>800710</v>
          </cell>
          <cell r="E4309" t="str">
            <v>CABOT BLVD &amp; #21121</v>
          </cell>
          <cell r="F4309">
            <v>1</v>
          </cell>
          <cell r="G4309">
            <v>3</v>
          </cell>
          <cell r="H4309">
            <v>4</v>
          </cell>
          <cell r="I4309">
            <v>37.645301000000003</v>
          </cell>
          <cell r="J4309">
            <v>-122.137646</v>
          </cell>
          <cell r="K4309" t="str">
            <v>HAYWARD</v>
          </cell>
          <cell r="L4309" t="str">
            <v>ALAMEDA</v>
          </cell>
          <cell r="M4309">
            <v>5</v>
          </cell>
        </row>
        <row r="4310">
          <cell r="A4310">
            <v>51568</v>
          </cell>
          <cell r="B4310" t="str">
            <v>WEEKDAY</v>
          </cell>
          <cell r="C4310">
            <v>3207</v>
          </cell>
          <cell r="D4310">
            <v>800720</v>
          </cell>
          <cell r="E4310" t="str">
            <v>CABOT BLVD &amp; #21270</v>
          </cell>
          <cell r="F4310">
            <v>4</v>
          </cell>
          <cell r="G4310">
            <v>2</v>
          </cell>
          <cell r="H4310">
            <v>6</v>
          </cell>
          <cell r="I4310">
            <v>37.64282</v>
          </cell>
          <cell r="J4310">
            <v>-122.137128</v>
          </cell>
          <cell r="K4310" t="str">
            <v>HAYWARD</v>
          </cell>
          <cell r="L4310" t="str">
            <v>ALAMEDA</v>
          </cell>
          <cell r="M4310">
            <v>5</v>
          </cell>
        </row>
        <row r="4311">
          <cell r="A4311">
            <v>56987</v>
          </cell>
          <cell r="B4311" t="str">
            <v>WEEKDAY</v>
          </cell>
          <cell r="C4311">
            <v>3132</v>
          </cell>
          <cell r="D4311">
            <v>800730</v>
          </cell>
          <cell r="E4311" t="str">
            <v>CABOT BLVD &amp; #21270</v>
          </cell>
          <cell r="F4311">
            <v>3</v>
          </cell>
          <cell r="G4311">
            <v>4</v>
          </cell>
          <cell r="H4311">
            <v>7</v>
          </cell>
          <cell r="I4311">
            <v>37.642480999999997</v>
          </cell>
          <cell r="J4311">
            <v>-122.137182</v>
          </cell>
          <cell r="K4311" t="str">
            <v>HAYWARD</v>
          </cell>
          <cell r="L4311" t="str">
            <v>ALAMEDA</v>
          </cell>
          <cell r="M4311">
            <v>5</v>
          </cell>
        </row>
        <row r="4312">
          <cell r="A4312">
            <v>51645</v>
          </cell>
          <cell r="B4312" t="str">
            <v>WEEKDAY</v>
          </cell>
          <cell r="C4312">
            <v>4651</v>
          </cell>
          <cell r="D4312">
            <v>800740</v>
          </cell>
          <cell r="E4312" t="str">
            <v>CABOT BLVD &amp; BERNHARDT ST</v>
          </cell>
          <cell r="F4312">
            <v>0</v>
          </cell>
          <cell r="G4312">
            <v>0</v>
          </cell>
          <cell r="H4312">
            <v>1</v>
          </cell>
          <cell r="I4312">
            <v>37.639426</v>
          </cell>
          <cell r="J4312">
            <v>-122.133809</v>
          </cell>
          <cell r="K4312" t="str">
            <v>HAYWARD</v>
          </cell>
          <cell r="L4312" t="str">
            <v>ALAMEDA</v>
          </cell>
          <cell r="M4312">
            <v>5</v>
          </cell>
        </row>
        <row r="4313">
          <cell r="A4313">
            <v>59144</v>
          </cell>
          <cell r="B4313" t="str">
            <v>WEEKDAY</v>
          </cell>
          <cell r="C4313">
            <v>3258</v>
          </cell>
          <cell r="D4313">
            <v>800750</v>
          </cell>
          <cell r="E4313" t="str">
            <v>CABOT BLVD &amp; BERNHARDT ST</v>
          </cell>
          <cell r="F4313">
            <v>3</v>
          </cell>
          <cell r="G4313">
            <v>3</v>
          </cell>
          <cell r="H4313">
            <v>6</v>
          </cell>
          <cell r="I4313">
            <v>37.639982000000003</v>
          </cell>
          <cell r="J4313">
            <v>-122.134089</v>
          </cell>
          <cell r="K4313" t="str">
            <v>HAYWARD</v>
          </cell>
          <cell r="L4313" t="str">
            <v>ALAMEDA</v>
          </cell>
          <cell r="M4313">
            <v>5</v>
          </cell>
        </row>
        <row r="4314">
          <cell r="A4314">
            <v>56798</v>
          </cell>
          <cell r="B4314" t="str">
            <v>WEEKDAY</v>
          </cell>
          <cell r="C4314">
            <v>3506</v>
          </cell>
          <cell r="D4314">
            <v>800760</v>
          </cell>
          <cell r="E4314" t="str">
            <v>CABOT BLVD &amp; DAVIS AV</v>
          </cell>
          <cell r="F4314">
            <v>2</v>
          </cell>
          <cell r="G4314">
            <v>2</v>
          </cell>
          <cell r="H4314">
            <v>5</v>
          </cell>
          <cell r="I4314">
            <v>37.646405000000001</v>
          </cell>
          <cell r="J4314">
            <v>-122.137443</v>
          </cell>
          <cell r="K4314" t="str">
            <v>HAYWARD</v>
          </cell>
          <cell r="L4314" t="str">
            <v>ALAMEDA</v>
          </cell>
          <cell r="M4314">
            <v>5</v>
          </cell>
        </row>
        <row r="4315">
          <cell r="A4315">
            <v>59787</v>
          </cell>
          <cell r="B4315" t="str">
            <v>WEEKDAY</v>
          </cell>
          <cell r="C4315">
            <v>3509</v>
          </cell>
          <cell r="D4315">
            <v>800770</v>
          </cell>
          <cell r="E4315" t="str">
            <v>CABOT BLVD &amp; KIDDER ST</v>
          </cell>
          <cell r="F4315">
            <v>3</v>
          </cell>
          <cell r="G4315">
            <v>1</v>
          </cell>
          <cell r="H4315">
            <v>4</v>
          </cell>
          <cell r="I4315">
            <v>37.641105000000003</v>
          </cell>
          <cell r="J4315">
            <v>-122.13534900000001</v>
          </cell>
          <cell r="K4315" t="str">
            <v>HAYWARD</v>
          </cell>
          <cell r="L4315" t="str">
            <v>ALAMEDA</v>
          </cell>
          <cell r="M4315">
            <v>5</v>
          </cell>
        </row>
        <row r="4316">
          <cell r="A4316">
            <v>51680</v>
          </cell>
          <cell r="B4316" t="str">
            <v>WEEKDAY</v>
          </cell>
          <cell r="C4316">
            <v>2234</v>
          </cell>
          <cell r="D4316">
            <v>800780</v>
          </cell>
          <cell r="E4316" t="str">
            <v>CABOT BLVD &amp; KIDDER ST</v>
          </cell>
          <cell r="F4316">
            <v>4</v>
          </cell>
          <cell r="G4316">
            <v>10</v>
          </cell>
          <cell r="H4316">
            <v>14</v>
          </cell>
          <cell r="I4316">
            <v>37.640433999999999</v>
          </cell>
          <cell r="J4316">
            <v>-122.134939</v>
          </cell>
          <cell r="K4316" t="str">
            <v>HAYWARD</v>
          </cell>
          <cell r="L4316" t="str">
            <v>ALAMEDA</v>
          </cell>
          <cell r="M4316">
            <v>5</v>
          </cell>
        </row>
        <row r="4317">
          <cell r="A4317">
            <v>57450</v>
          </cell>
          <cell r="B4317" t="str">
            <v>WEEKDAY</v>
          </cell>
          <cell r="C4317">
            <v>3816</v>
          </cell>
          <cell r="D4317">
            <v>800790</v>
          </cell>
          <cell r="E4317" t="str">
            <v>CABOT BLVD &amp; RADLEY CT</v>
          </cell>
          <cell r="F4317">
            <v>2</v>
          </cell>
          <cell r="G4317">
            <v>1</v>
          </cell>
          <cell r="H4317">
            <v>3</v>
          </cell>
          <cell r="I4317">
            <v>37.648392000000001</v>
          </cell>
          <cell r="J4317">
            <v>-122.137541</v>
          </cell>
          <cell r="K4317" t="str">
            <v>HAYWARD</v>
          </cell>
          <cell r="L4317" t="str">
            <v>ALAMEDA</v>
          </cell>
          <cell r="M4317">
            <v>5</v>
          </cell>
        </row>
        <row r="4318">
          <cell r="A4318">
            <v>50767</v>
          </cell>
          <cell r="B4318" t="str">
            <v>WEEKDAY</v>
          </cell>
          <cell r="C4318">
            <v>3734</v>
          </cell>
          <cell r="D4318">
            <v>800800</v>
          </cell>
          <cell r="E4318" t="str">
            <v>CABOT BLVD &amp; RADLEY CT</v>
          </cell>
          <cell r="F4318">
            <v>1</v>
          </cell>
          <cell r="G4318">
            <v>3</v>
          </cell>
          <cell r="H4318">
            <v>3</v>
          </cell>
          <cell r="I4318">
            <v>37.647995000000002</v>
          </cell>
          <cell r="J4318">
            <v>-122.13773999999999</v>
          </cell>
          <cell r="K4318" t="str">
            <v>HAYWARD</v>
          </cell>
          <cell r="L4318" t="str">
            <v>ALAMEDA</v>
          </cell>
          <cell r="M4318">
            <v>5</v>
          </cell>
        </row>
        <row r="4319">
          <cell r="A4319">
            <v>50710</v>
          </cell>
          <cell r="B4319" t="str">
            <v>WEEKDAY</v>
          </cell>
          <cell r="C4319">
            <v>1937</v>
          </cell>
          <cell r="D4319">
            <v>800810</v>
          </cell>
          <cell r="E4319" t="str">
            <v>CABOT BLVD &amp; W WINTON AV</v>
          </cell>
          <cell r="F4319">
            <v>5</v>
          </cell>
          <cell r="G4319">
            <v>13</v>
          </cell>
          <cell r="H4319">
            <v>19</v>
          </cell>
          <cell r="I4319">
            <v>37.65204</v>
          </cell>
          <cell r="J4319">
            <v>-122.138779</v>
          </cell>
          <cell r="K4319" t="str">
            <v>HAYWARD</v>
          </cell>
          <cell r="L4319" t="str">
            <v>ALAMEDA</v>
          </cell>
          <cell r="M4319">
            <v>5</v>
          </cell>
        </row>
        <row r="4320">
          <cell r="A4320">
            <v>55801</v>
          </cell>
          <cell r="B4320" t="str">
            <v>WEEKDAY</v>
          </cell>
          <cell r="C4320">
            <v>2023</v>
          </cell>
          <cell r="D4320">
            <v>801460</v>
          </cell>
          <cell r="E4320" t="str">
            <v>DEPOT RD &amp; CLAWITER RD</v>
          </cell>
          <cell r="F4320">
            <v>8</v>
          </cell>
          <cell r="G4320">
            <v>10</v>
          </cell>
          <cell r="H4320">
            <v>17</v>
          </cell>
          <cell r="I4320">
            <v>37.638565999999997</v>
          </cell>
          <cell r="J4320">
            <v>-122.119395</v>
          </cell>
          <cell r="K4320" t="str">
            <v>HAYWARD</v>
          </cell>
          <cell r="L4320" t="str">
            <v>ALAMEDA</v>
          </cell>
          <cell r="M4320">
            <v>5</v>
          </cell>
        </row>
        <row r="4321">
          <cell r="A4321">
            <v>56126</v>
          </cell>
          <cell r="B4321" t="str">
            <v>WEEKDAY</v>
          </cell>
          <cell r="C4321">
            <v>4280</v>
          </cell>
          <cell r="D4321">
            <v>801470</v>
          </cell>
          <cell r="E4321" t="str">
            <v>DEPOT RD &amp; CONNECTICUT ST</v>
          </cell>
          <cell r="F4321">
            <v>1</v>
          </cell>
          <cell r="G4321">
            <v>1</v>
          </cell>
          <cell r="H4321">
            <v>2</v>
          </cell>
          <cell r="I4321">
            <v>37.638241000000001</v>
          </cell>
          <cell r="J4321">
            <v>-122.12910599999999</v>
          </cell>
          <cell r="K4321" t="str">
            <v>HAYWARD</v>
          </cell>
          <cell r="L4321" t="str">
            <v>ALAMEDA</v>
          </cell>
          <cell r="M4321">
            <v>5</v>
          </cell>
        </row>
        <row r="4322">
          <cell r="A4322">
            <v>50340</v>
          </cell>
          <cell r="B4322" t="str">
            <v>WEEKDAY</v>
          </cell>
          <cell r="C4322">
            <v>2860</v>
          </cell>
          <cell r="D4322">
            <v>801480</v>
          </cell>
          <cell r="E4322" t="str">
            <v>DEPOT RD &amp; CONNECTICUT ST</v>
          </cell>
          <cell r="F4322">
            <v>4</v>
          </cell>
          <cell r="G4322">
            <v>5</v>
          </cell>
          <cell r="H4322">
            <v>8</v>
          </cell>
          <cell r="I4322">
            <v>37.638095</v>
          </cell>
          <cell r="J4322">
            <v>-122.129471</v>
          </cell>
          <cell r="K4322" t="str">
            <v>HAYWARD</v>
          </cell>
          <cell r="L4322" t="str">
            <v>ALAMEDA</v>
          </cell>
          <cell r="M4322">
            <v>5</v>
          </cell>
        </row>
        <row r="4323">
          <cell r="A4323">
            <v>50810</v>
          </cell>
          <cell r="B4323" t="str">
            <v>WEEKDAY</v>
          </cell>
          <cell r="C4323">
            <v>2584</v>
          </cell>
          <cell r="D4323">
            <v>801490</v>
          </cell>
          <cell r="E4323" t="str">
            <v>DEPOT RD &amp; FOLEY ST</v>
          </cell>
          <cell r="F4323">
            <v>5</v>
          </cell>
          <cell r="G4323">
            <v>6</v>
          </cell>
          <cell r="H4323">
            <v>11</v>
          </cell>
          <cell r="I4323">
            <v>37.638103999999998</v>
          </cell>
          <cell r="J4323">
            <v>-122.13207199999999</v>
          </cell>
          <cell r="K4323" t="str">
            <v>HAYWARD</v>
          </cell>
          <cell r="L4323" t="str">
            <v>ALAMEDA</v>
          </cell>
          <cell r="M4323">
            <v>5</v>
          </cell>
        </row>
        <row r="4324">
          <cell r="A4324">
            <v>55709</v>
          </cell>
          <cell r="B4324" t="str">
            <v>WEEKDAY</v>
          </cell>
          <cell r="C4324">
            <v>2229</v>
          </cell>
          <cell r="D4324">
            <v>801500</v>
          </cell>
          <cell r="E4324" t="str">
            <v>DEPOT RD &amp; INDUSTRIAL BLVD</v>
          </cell>
          <cell r="F4324">
            <v>6</v>
          </cell>
          <cell r="G4324">
            <v>8</v>
          </cell>
          <cell r="H4324">
            <v>14</v>
          </cell>
          <cell r="I4324">
            <v>37.638719000000002</v>
          </cell>
          <cell r="J4324">
            <v>-122.118234</v>
          </cell>
          <cell r="K4324" t="str">
            <v>HAYWARD</v>
          </cell>
          <cell r="L4324" t="str">
            <v>ALAMEDA</v>
          </cell>
          <cell r="M4324">
            <v>5</v>
          </cell>
        </row>
        <row r="4325">
          <cell r="A4325">
            <v>51450</v>
          </cell>
          <cell r="B4325" t="str">
            <v>WEEKDAY</v>
          </cell>
          <cell r="C4325">
            <v>3213</v>
          </cell>
          <cell r="D4325">
            <v>801510</v>
          </cell>
          <cell r="E4325" t="str">
            <v>DEPOT RD &amp; VIKING ST</v>
          </cell>
          <cell r="F4325">
            <v>2</v>
          </cell>
          <cell r="G4325">
            <v>4</v>
          </cell>
          <cell r="H4325">
            <v>6</v>
          </cell>
          <cell r="I4325">
            <v>37.638447999999997</v>
          </cell>
          <cell r="J4325">
            <v>-122.125265</v>
          </cell>
          <cell r="K4325" t="str">
            <v>HAYWARD</v>
          </cell>
          <cell r="L4325" t="str">
            <v>ALAMEDA</v>
          </cell>
          <cell r="M4325">
            <v>5</v>
          </cell>
        </row>
        <row r="4326">
          <cell r="A4326">
            <v>51810</v>
          </cell>
          <cell r="B4326" t="str">
            <v>WEEKDAY</v>
          </cell>
          <cell r="C4326">
            <v>3205</v>
          </cell>
          <cell r="D4326">
            <v>801520</v>
          </cell>
          <cell r="E4326" t="str">
            <v>DEPOT RD &amp; VIKING ST</v>
          </cell>
          <cell r="F4326">
            <v>3</v>
          </cell>
          <cell r="G4326">
            <v>3</v>
          </cell>
          <cell r="H4326">
            <v>6</v>
          </cell>
          <cell r="I4326">
            <v>37.638305000000003</v>
          </cell>
          <cell r="J4326">
            <v>-122.124438</v>
          </cell>
          <cell r="K4326" t="str">
            <v>HAYWARD</v>
          </cell>
          <cell r="L4326" t="str">
            <v>ALAMEDA</v>
          </cell>
          <cell r="M4326">
            <v>5</v>
          </cell>
        </row>
        <row r="4327">
          <cell r="A4327">
            <v>54646</v>
          </cell>
          <cell r="B4327" t="str">
            <v>WEEKDAY</v>
          </cell>
          <cell r="C4327">
            <v>652</v>
          </cell>
          <cell r="D4327">
            <v>802250</v>
          </cell>
          <cell r="E4327" t="str">
            <v>HESPERIAN BLVD &amp; ARF AV</v>
          </cell>
          <cell r="F4327">
            <v>19</v>
          </cell>
          <cell r="G4327">
            <v>52</v>
          </cell>
          <cell r="H4327">
            <v>71</v>
          </cell>
          <cell r="I4327">
            <v>37.624186999999999</v>
          </cell>
          <cell r="J4327">
            <v>-122.09276</v>
          </cell>
          <cell r="K4327" t="str">
            <v>HAYWARD</v>
          </cell>
          <cell r="L4327" t="str">
            <v>ALAMEDA</v>
          </cell>
          <cell r="M4327">
            <v>5</v>
          </cell>
        </row>
        <row r="4328">
          <cell r="A4328">
            <v>52588</v>
          </cell>
          <cell r="B4328" t="str">
            <v>WEEKDAY</v>
          </cell>
          <cell r="C4328">
            <v>797</v>
          </cell>
          <cell r="D4328">
            <v>802260</v>
          </cell>
          <cell r="E4328" t="str">
            <v>HESPERIAN BLVD &amp; BARTLETT AV</v>
          </cell>
          <cell r="F4328">
            <v>15</v>
          </cell>
          <cell r="G4328">
            <v>40</v>
          </cell>
          <cell r="H4328">
            <v>55</v>
          </cell>
          <cell r="I4328">
            <v>37.668390000000002</v>
          </cell>
          <cell r="J4328">
            <v>-122.120006</v>
          </cell>
          <cell r="K4328" t="str">
            <v>HAYWARD</v>
          </cell>
          <cell r="L4328" t="str">
            <v>ALAMEDA</v>
          </cell>
          <cell r="M4328">
            <v>5</v>
          </cell>
        </row>
        <row r="4329">
          <cell r="A4329">
            <v>55920</v>
          </cell>
          <cell r="B4329" t="str">
            <v>WEEKDAY</v>
          </cell>
          <cell r="C4329">
            <v>2612</v>
          </cell>
          <cell r="D4329">
            <v>802280</v>
          </cell>
          <cell r="E4329" t="str">
            <v>HESPERIAN BLVD &amp; BOLERO AV</v>
          </cell>
          <cell r="F4329">
            <v>6</v>
          </cell>
          <cell r="G4329">
            <v>4</v>
          </cell>
          <cell r="H4329">
            <v>10</v>
          </cell>
          <cell r="I4329">
            <v>37.629181000000003</v>
          </cell>
          <cell r="J4329">
            <v>-122.09581799999999</v>
          </cell>
          <cell r="K4329" t="str">
            <v>HAYWARD</v>
          </cell>
          <cell r="L4329" t="str">
            <v>ALAMEDA</v>
          </cell>
          <cell r="M4329">
            <v>5</v>
          </cell>
        </row>
        <row r="4330">
          <cell r="A4330">
            <v>56166</v>
          </cell>
          <cell r="B4330" t="str">
            <v>WEEKDAY</v>
          </cell>
          <cell r="C4330">
            <v>1552</v>
          </cell>
          <cell r="D4330">
            <v>802290</v>
          </cell>
          <cell r="E4330" t="str">
            <v>HESPERIAN BLVD &amp; CATALPA WAY</v>
          </cell>
          <cell r="F4330">
            <v>19</v>
          </cell>
          <cell r="G4330">
            <v>7</v>
          </cell>
          <cell r="H4330">
            <v>26</v>
          </cell>
          <cell r="I4330">
            <v>37.620207000000001</v>
          </cell>
          <cell r="J4330">
            <v>-122.08998</v>
          </cell>
          <cell r="K4330" t="str">
            <v>HAYWARD</v>
          </cell>
          <cell r="L4330" t="str">
            <v>ALAMEDA</v>
          </cell>
          <cell r="M4330">
            <v>5</v>
          </cell>
        </row>
        <row r="4331">
          <cell r="A4331">
            <v>54511</v>
          </cell>
          <cell r="B4331" t="str">
            <v>WEEKDAY</v>
          </cell>
          <cell r="C4331">
            <v>1424</v>
          </cell>
          <cell r="D4331">
            <v>802310</v>
          </cell>
          <cell r="E4331" t="str">
            <v>HESPERIAN BLVD &amp; DEPOT RD</v>
          </cell>
          <cell r="F4331">
            <v>15</v>
          </cell>
          <cell r="G4331">
            <v>14</v>
          </cell>
          <cell r="H4331">
            <v>29</v>
          </cell>
          <cell r="I4331">
            <v>37.639159999999997</v>
          </cell>
          <cell r="J4331">
            <v>-122.101924</v>
          </cell>
          <cell r="K4331" t="str">
            <v>HAYWARD</v>
          </cell>
          <cell r="L4331" t="str">
            <v>ALAMEDA</v>
          </cell>
          <cell r="M4331">
            <v>5</v>
          </cell>
        </row>
        <row r="4332">
          <cell r="A4332">
            <v>57699</v>
          </cell>
          <cell r="B4332" t="str">
            <v>WEEKDAY</v>
          </cell>
          <cell r="C4332">
            <v>1744</v>
          </cell>
          <cell r="D4332">
            <v>802320</v>
          </cell>
          <cell r="E4332" t="str">
            <v>HESPERIAN BLVD &amp; INDUSTRIAL</v>
          </cell>
          <cell r="F4332">
            <v>14</v>
          </cell>
          <cell r="G4332">
            <v>8</v>
          </cell>
          <cell r="H4332">
            <v>22</v>
          </cell>
          <cell r="I4332">
            <v>37.617691999999998</v>
          </cell>
          <cell r="J4332">
            <v>-122.088454</v>
          </cell>
          <cell r="K4332" t="str">
            <v>HAYWARD</v>
          </cell>
          <cell r="L4332" t="str">
            <v>ALAMEDA</v>
          </cell>
          <cell r="M4332">
            <v>5</v>
          </cell>
        </row>
        <row r="4333">
          <cell r="A4333">
            <v>54664</v>
          </cell>
          <cell r="B4333" t="str">
            <v>WEEKDAY</v>
          </cell>
          <cell r="C4333">
            <v>841</v>
          </cell>
          <cell r="D4333">
            <v>802340</v>
          </cell>
          <cell r="E4333" t="str">
            <v>HESPERIAN BLVD &amp; LONGWOOD AV</v>
          </cell>
          <cell r="F4333">
            <v>10</v>
          </cell>
          <cell r="G4333">
            <v>43</v>
          </cell>
          <cell r="H4333">
            <v>52</v>
          </cell>
          <cell r="I4333">
            <v>37.658113999999998</v>
          </cell>
          <cell r="J4333">
            <v>-122.11325100000001</v>
          </cell>
          <cell r="K4333" t="str">
            <v>HAYWARD</v>
          </cell>
          <cell r="L4333" t="str">
            <v>ALAMEDA</v>
          </cell>
          <cell r="M4333">
            <v>5</v>
          </cell>
        </row>
        <row r="4334">
          <cell r="A4334">
            <v>54949</v>
          </cell>
          <cell r="B4334" t="str">
            <v>WEEKDAY</v>
          </cell>
          <cell r="C4334">
            <v>490</v>
          </cell>
          <cell r="D4334">
            <v>802360</v>
          </cell>
          <cell r="E4334" t="str">
            <v>HESPERIAN BLVD &amp; MIDDLE LN</v>
          </cell>
          <cell r="F4334">
            <v>34</v>
          </cell>
          <cell r="G4334">
            <v>64</v>
          </cell>
          <cell r="H4334">
            <v>98</v>
          </cell>
          <cell r="I4334">
            <v>37.650190000000002</v>
          </cell>
          <cell r="J4334">
            <v>-122.108693</v>
          </cell>
          <cell r="K4334" t="str">
            <v>HAYWARD</v>
          </cell>
          <cell r="L4334" t="str">
            <v>ALAMEDA</v>
          </cell>
          <cell r="M4334">
            <v>5</v>
          </cell>
        </row>
        <row r="4335">
          <cell r="A4335">
            <v>55823</v>
          </cell>
          <cell r="B4335" t="str">
            <v>WEEKDAY</v>
          </cell>
          <cell r="C4335">
            <v>2654</v>
          </cell>
          <cell r="D4335">
            <v>802370</v>
          </cell>
          <cell r="E4335" t="str">
            <v>HESPERIAN BLVD &amp; OLIVER DR</v>
          </cell>
          <cell r="F4335">
            <v>2</v>
          </cell>
          <cell r="G4335">
            <v>8</v>
          </cell>
          <cell r="H4335">
            <v>10</v>
          </cell>
          <cell r="I4335">
            <v>37.626595000000002</v>
          </cell>
          <cell r="J4335">
            <v>-122.094244</v>
          </cell>
          <cell r="K4335" t="str">
            <v>HAYWARD</v>
          </cell>
          <cell r="L4335" t="str">
            <v>ALAMEDA</v>
          </cell>
          <cell r="M4335">
            <v>5</v>
          </cell>
        </row>
        <row r="4336">
          <cell r="A4336">
            <v>57550</v>
          </cell>
          <cell r="B4336" t="str">
            <v>WEEKDAY</v>
          </cell>
          <cell r="C4336">
            <v>2497</v>
          </cell>
          <cell r="D4336">
            <v>802380</v>
          </cell>
          <cell r="E4336" t="str">
            <v>HESPERIAN BLVD &amp; OLIVER DR</v>
          </cell>
          <cell r="F4336">
            <v>8</v>
          </cell>
          <cell r="G4336">
            <v>4</v>
          </cell>
          <cell r="H4336">
            <v>11</v>
          </cell>
          <cell r="I4336">
            <v>37.626815999999998</v>
          </cell>
          <cell r="J4336">
            <v>-122.09402300000001</v>
          </cell>
          <cell r="K4336" t="str">
            <v>HAYWARD</v>
          </cell>
          <cell r="L4336" t="str">
            <v>ALAMEDA</v>
          </cell>
          <cell r="M4336">
            <v>5</v>
          </cell>
        </row>
        <row r="4337">
          <cell r="A4337">
            <v>53055</v>
          </cell>
          <cell r="B4337" t="str">
            <v>WEEKDAY</v>
          </cell>
          <cell r="C4337">
            <v>376</v>
          </cell>
          <cell r="D4337">
            <v>802390</v>
          </cell>
          <cell r="E4337" t="str">
            <v>HESPERIAN BLVD &amp; PANAMA ST</v>
          </cell>
          <cell r="F4337">
            <v>108</v>
          </cell>
          <cell r="G4337">
            <v>16</v>
          </cell>
          <cell r="H4337">
            <v>124</v>
          </cell>
          <cell r="I4337">
            <v>37.624333</v>
          </cell>
          <cell r="J4337">
            <v>-122.092521</v>
          </cell>
          <cell r="K4337" t="str">
            <v>HAYWARD</v>
          </cell>
          <cell r="L4337" t="str">
            <v>ALAMEDA</v>
          </cell>
          <cell r="M4337">
            <v>5</v>
          </cell>
        </row>
        <row r="4338">
          <cell r="A4338">
            <v>57552</v>
          </cell>
          <cell r="B4338" t="str">
            <v>WEEKDAY</v>
          </cell>
          <cell r="C4338">
            <v>1397</v>
          </cell>
          <cell r="D4338">
            <v>802400</v>
          </cell>
          <cell r="E4338" t="str">
            <v>HESPERIAN BLVD &amp; SKYWEST DR</v>
          </cell>
          <cell r="F4338">
            <v>22</v>
          </cell>
          <cell r="G4338">
            <v>8</v>
          </cell>
          <cell r="H4338">
            <v>30</v>
          </cell>
          <cell r="I4338">
            <v>37.657966000000002</v>
          </cell>
          <cell r="J4338">
            <v>-122.113603</v>
          </cell>
          <cell r="K4338" t="str">
            <v>HAYWARD</v>
          </cell>
          <cell r="L4338" t="str">
            <v>ALAMEDA</v>
          </cell>
          <cell r="M4338">
            <v>5</v>
          </cell>
        </row>
        <row r="4339">
          <cell r="A4339">
            <v>50522</v>
          </cell>
          <cell r="B4339" t="str">
            <v>WEEKDAY</v>
          </cell>
          <cell r="C4339">
            <v>1445</v>
          </cell>
          <cell r="D4339">
            <v>802410</v>
          </cell>
          <cell r="E4339" t="str">
            <v>HESPERIAN BLVD &amp; SLEEPY HOLL</v>
          </cell>
          <cell r="F4339">
            <v>21</v>
          </cell>
          <cell r="G4339">
            <v>8</v>
          </cell>
          <cell r="H4339">
            <v>29</v>
          </cell>
          <cell r="I4339">
            <v>37.634386999999997</v>
          </cell>
          <cell r="J4339">
            <v>-122.09867</v>
          </cell>
          <cell r="K4339" t="str">
            <v>HAYWARD</v>
          </cell>
          <cell r="L4339" t="str">
            <v>ALAMEDA</v>
          </cell>
          <cell r="M4339">
            <v>5</v>
          </cell>
        </row>
        <row r="4340">
          <cell r="A4340">
            <v>57822</v>
          </cell>
          <cell r="B4340" t="str">
            <v>WEEKDAY</v>
          </cell>
          <cell r="C4340">
            <v>1581</v>
          </cell>
          <cell r="D4340">
            <v>802420</v>
          </cell>
          <cell r="E4340" t="str">
            <v>HESPERIAN BLVD &amp; SLEEPY HOLL</v>
          </cell>
          <cell r="F4340">
            <v>8</v>
          </cell>
          <cell r="G4340">
            <v>17</v>
          </cell>
          <cell r="H4340">
            <v>25</v>
          </cell>
          <cell r="I4340">
            <v>37.634047000000002</v>
          </cell>
          <cell r="J4340">
            <v>-122.098797</v>
          </cell>
          <cell r="K4340" t="str">
            <v>HAYWARD</v>
          </cell>
          <cell r="L4340" t="str">
            <v>ALAMEDA</v>
          </cell>
          <cell r="M4340">
            <v>5</v>
          </cell>
        </row>
        <row r="4341">
          <cell r="A4341">
            <v>55756</v>
          </cell>
          <cell r="B4341" t="str">
            <v>WEEKDAY</v>
          </cell>
          <cell r="C4341">
            <v>568</v>
          </cell>
          <cell r="D4341">
            <v>802430</v>
          </cell>
          <cell r="E4341" t="str">
            <v>HESPERIAN BLVD &amp; SOUTHLAND D</v>
          </cell>
          <cell r="F4341">
            <v>43</v>
          </cell>
          <cell r="G4341">
            <v>39</v>
          </cell>
          <cell r="H4341">
            <v>83</v>
          </cell>
          <cell r="I4341">
            <v>37.650418999999999</v>
          </cell>
          <cell r="J4341">
            <v>-122.10851</v>
          </cell>
          <cell r="K4341" t="str">
            <v>HAYWARD</v>
          </cell>
          <cell r="L4341" t="str">
            <v>ALAMEDA</v>
          </cell>
          <cell r="M4341">
            <v>5</v>
          </cell>
        </row>
        <row r="4342">
          <cell r="A4342">
            <v>59766</v>
          </cell>
          <cell r="B4342" t="str">
            <v>WEEKDAY</v>
          </cell>
          <cell r="C4342">
            <v>1613</v>
          </cell>
          <cell r="D4342">
            <v>802450</v>
          </cell>
          <cell r="E4342" t="str">
            <v>HESPERIAN BLVD &amp; SUEIRRO ST</v>
          </cell>
          <cell r="F4342">
            <v>14</v>
          </cell>
          <cell r="G4342">
            <v>10</v>
          </cell>
          <cell r="H4342">
            <v>24</v>
          </cell>
          <cell r="I4342">
            <v>37.661994999999997</v>
          </cell>
          <cell r="J4342">
            <v>-122.116058</v>
          </cell>
          <cell r="K4342" t="str">
            <v>HAYWARD</v>
          </cell>
          <cell r="L4342" t="str">
            <v>ALAMEDA</v>
          </cell>
          <cell r="M4342">
            <v>5</v>
          </cell>
        </row>
        <row r="4343">
          <cell r="A4343">
            <v>50900</v>
          </cell>
          <cell r="B4343" t="str">
            <v>WEEKDAY</v>
          </cell>
          <cell r="C4343">
            <v>563</v>
          </cell>
          <cell r="D4343">
            <v>802490</v>
          </cell>
          <cell r="E4343" t="str">
            <v>HESPERIAN BLVD &amp; W A ST</v>
          </cell>
          <cell r="F4343">
            <v>44</v>
          </cell>
          <cell r="G4343">
            <v>39</v>
          </cell>
          <cell r="H4343">
            <v>84</v>
          </cell>
          <cell r="I4343">
            <v>37.664524999999998</v>
          </cell>
          <cell r="J4343">
            <v>-122.117564</v>
          </cell>
          <cell r="K4343" t="str">
            <v>HAYWARD</v>
          </cell>
          <cell r="L4343" t="str">
            <v>ALAMEDA</v>
          </cell>
          <cell r="M4343">
            <v>5</v>
          </cell>
        </row>
        <row r="4344">
          <cell r="A4344">
            <v>55422</v>
          </cell>
          <cell r="B4344" t="str">
            <v>WEEKDAY</v>
          </cell>
          <cell r="C4344">
            <v>455</v>
          </cell>
          <cell r="D4344">
            <v>802500</v>
          </cell>
          <cell r="E4344" t="str">
            <v>HESPERIAN BLVD &amp; W TENNYSON</v>
          </cell>
          <cell r="F4344">
            <v>46</v>
          </cell>
          <cell r="G4344">
            <v>59</v>
          </cell>
          <cell r="H4344">
            <v>105</v>
          </cell>
          <cell r="I4344">
            <v>37.630482999999998</v>
          </cell>
          <cell r="J4344">
            <v>-122.096603</v>
          </cell>
          <cell r="K4344" t="str">
            <v>HAYWARD</v>
          </cell>
          <cell r="L4344" t="str">
            <v>ALAMEDA</v>
          </cell>
          <cell r="M4344">
            <v>5</v>
          </cell>
        </row>
        <row r="4345">
          <cell r="A4345">
            <v>54055</v>
          </cell>
          <cell r="B4345" t="str">
            <v>WEEKDAY</v>
          </cell>
          <cell r="C4345">
            <v>656</v>
          </cell>
          <cell r="D4345">
            <v>802520</v>
          </cell>
          <cell r="E4345" t="str">
            <v>HESPERIAN BLVD &amp; W WINTON AV</v>
          </cell>
          <cell r="F4345">
            <v>36</v>
          </cell>
          <cell r="G4345">
            <v>35</v>
          </cell>
          <cell r="H4345">
            <v>70</v>
          </cell>
          <cell r="I4345">
            <v>37.652509999999999</v>
          </cell>
          <cell r="J4345">
            <v>-122.110112</v>
          </cell>
          <cell r="K4345" t="str">
            <v>HAYWARD</v>
          </cell>
          <cell r="L4345" t="str">
            <v>ALAMEDA</v>
          </cell>
          <cell r="M4345">
            <v>5</v>
          </cell>
        </row>
        <row r="4346">
          <cell r="A4346">
            <v>52332</v>
          </cell>
          <cell r="B4346" t="str">
            <v>WEEKDAY</v>
          </cell>
          <cell r="C4346">
            <v>304</v>
          </cell>
          <cell r="D4346">
            <v>802540</v>
          </cell>
          <cell r="E4346" t="str">
            <v>HESPERIAN BLVD &amp; WEST ST</v>
          </cell>
          <cell r="F4346">
            <v>83</v>
          </cell>
          <cell r="G4346">
            <v>68</v>
          </cell>
          <cell r="H4346">
            <v>151</v>
          </cell>
          <cell r="I4346">
            <v>37.648212000000001</v>
          </cell>
          <cell r="J4346">
            <v>-122.107168</v>
          </cell>
          <cell r="K4346" t="str">
            <v>HAYWARD</v>
          </cell>
          <cell r="L4346" t="str">
            <v>ALAMEDA</v>
          </cell>
          <cell r="M4346">
            <v>5</v>
          </cell>
        </row>
        <row r="4347">
          <cell r="A4347">
            <v>59767</v>
          </cell>
          <cell r="B4347" t="str">
            <v>WEEKDAY</v>
          </cell>
          <cell r="C4347">
            <v>2221</v>
          </cell>
          <cell r="D4347">
            <v>802770</v>
          </cell>
          <cell r="E4347" t="str">
            <v>INDUSTRIAL BLVD &amp; #25800</v>
          </cell>
          <cell r="F4347">
            <v>5</v>
          </cell>
          <cell r="G4347">
            <v>10</v>
          </cell>
          <cell r="H4347">
            <v>14</v>
          </cell>
          <cell r="I4347">
            <v>37.634692999999999</v>
          </cell>
          <cell r="J4347">
            <v>-122.112514</v>
          </cell>
          <cell r="K4347" t="str">
            <v>HAYWARD</v>
          </cell>
          <cell r="L4347" t="str">
            <v>ALAMEDA</v>
          </cell>
          <cell r="M4347">
            <v>5</v>
          </cell>
        </row>
        <row r="4348">
          <cell r="A4348">
            <v>53396</v>
          </cell>
          <cell r="B4348" t="str">
            <v>WEEKDAY</v>
          </cell>
          <cell r="C4348">
            <v>2424</v>
          </cell>
          <cell r="D4348">
            <v>802780</v>
          </cell>
          <cell r="E4348" t="str">
            <v>INDUSTRIAL BLVD &amp; #25861</v>
          </cell>
          <cell r="F4348">
            <v>6</v>
          </cell>
          <cell r="G4348">
            <v>6</v>
          </cell>
          <cell r="H4348">
            <v>12</v>
          </cell>
          <cell r="I4348">
            <v>37.634588999999998</v>
          </cell>
          <cell r="J4348">
            <v>-122.11265899999999</v>
          </cell>
          <cell r="K4348" t="str">
            <v>HAYWARD</v>
          </cell>
          <cell r="L4348" t="str">
            <v>ALAMEDA</v>
          </cell>
          <cell r="M4348">
            <v>5</v>
          </cell>
        </row>
        <row r="4349">
          <cell r="A4349">
            <v>51878</v>
          </cell>
          <cell r="B4349" t="str">
            <v>WEEKDAY</v>
          </cell>
          <cell r="C4349">
            <v>2831</v>
          </cell>
          <cell r="D4349">
            <v>802830</v>
          </cell>
          <cell r="E4349" t="str">
            <v>INDUSTRIAL BLVD &amp; DEPOT RD</v>
          </cell>
          <cell r="F4349">
            <v>6</v>
          </cell>
          <cell r="G4349">
            <v>3</v>
          </cell>
          <cell r="H4349">
            <v>9</v>
          </cell>
          <cell r="I4349">
            <v>37.637875000000001</v>
          </cell>
          <cell r="J4349">
            <v>-122.116612</v>
          </cell>
          <cell r="K4349" t="str">
            <v>HAYWARD</v>
          </cell>
          <cell r="L4349" t="str">
            <v>ALAMEDA</v>
          </cell>
          <cell r="M4349">
            <v>5</v>
          </cell>
        </row>
        <row r="4350">
          <cell r="A4350">
            <v>52860</v>
          </cell>
          <cell r="B4350" t="str">
            <v>WEEKDAY</v>
          </cell>
          <cell r="C4350">
            <v>3349</v>
          </cell>
          <cell r="D4350">
            <v>802840</v>
          </cell>
          <cell r="E4350" t="str">
            <v>INDUSTRIAL BLVD &amp; FWY ENTRAN</v>
          </cell>
          <cell r="F4350">
            <v>3</v>
          </cell>
          <cell r="G4350">
            <v>2</v>
          </cell>
          <cell r="H4350">
            <v>5</v>
          </cell>
          <cell r="I4350">
            <v>37.633411000000002</v>
          </cell>
          <cell r="J4350">
            <v>-122.110981</v>
          </cell>
          <cell r="K4350" t="str">
            <v>HAYWARD</v>
          </cell>
          <cell r="L4350" t="str">
            <v>ALAMEDA</v>
          </cell>
          <cell r="M4350">
            <v>5</v>
          </cell>
        </row>
        <row r="4351">
          <cell r="A4351">
            <v>56457</v>
          </cell>
          <cell r="B4351" t="str">
            <v>WEEKDAY</v>
          </cell>
          <cell r="C4351">
            <v>3423</v>
          </cell>
          <cell r="D4351">
            <v>803030</v>
          </cell>
          <cell r="E4351" t="str">
            <v>MACK ST &amp; #20201</v>
          </cell>
          <cell r="F4351">
            <v>2</v>
          </cell>
          <cell r="G4351">
            <v>3</v>
          </cell>
          <cell r="H4351">
            <v>5</v>
          </cell>
          <cell r="I4351">
            <v>37.654801999999997</v>
          </cell>
          <cell r="J4351">
            <v>-122.133987</v>
          </cell>
          <cell r="K4351" t="str">
            <v>HAYWARD</v>
          </cell>
          <cell r="L4351" t="str">
            <v>ALAMEDA</v>
          </cell>
          <cell r="M4351">
            <v>5</v>
          </cell>
        </row>
        <row r="4352">
          <cell r="A4352">
            <v>56321</v>
          </cell>
          <cell r="B4352" t="str">
            <v>WEEKDAY</v>
          </cell>
          <cell r="C4352">
            <v>3678</v>
          </cell>
          <cell r="D4352">
            <v>803040</v>
          </cell>
          <cell r="E4352" t="str">
            <v>MACK ST &amp; #20234</v>
          </cell>
          <cell r="F4352">
            <v>2</v>
          </cell>
          <cell r="G4352">
            <v>2</v>
          </cell>
          <cell r="H4352">
            <v>4</v>
          </cell>
          <cell r="I4352">
            <v>37.654795999999997</v>
          </cell>
          <cell r="J4352">
            <v>-122.133799</v>
          </cell>
          <cell r="K4352" t="str">
            <v>HAYWARD</v>
          </cell>
          <cell r="L4352" t="str">
            <v>ALAMEDA</v>
          </cell>
          <cell r="M4352">
            <v>5</v>
          </cell>
        </row>
        <row r="4353">
          <cell r="A4353">
            <v>57782</v>
          </cell>
          <cell r="B4353" t="str">
            <v>WEEKDAY</v>
          </cell>
          <cell r="C4353">
            <v>4809</v>
          </cell>
          <cell r="D4353">
            <v>803050</v>
          </cell>
          <cell r="E4353" t="str">
            <v>MACK ST &amp; #20303</v>
          </cell>
          <cell r="F4353">
            <v>0</v>
          </cell>
          <cell r="G4353">
            <v>0</v>
          </cell>
          <cell r="H4353">
            <v>0</v>
          </cell>
          <cell r="I4353">
            <v>37.654218</v>
          </cell>
          <cell r="J4353">
            <v>-122.132192</v>
          </cell>
          <cell r="K4353" t="str">
            <v>HAYWARD</v>
          </cell>
          <cell r="L4353" t="str">
            <v>ALAMEDA</v>
          </cell>
          <cell r="M4353">
            <v>5</v>
          </cell>
        </row>
        <row r="4354">
          <cell r="A4354">
            <v>51776</v>
          </cell>
          <cell r="B4354" t="str">
            <v>WEEKDAY</v>
          </cell>
          <cell r="C4354">
            <v>1881</v>
          </cell>
          <cell r="D4354">
            <v>803060</v>
          </cell>
          <cell r="E4354" t="str">
            <v>MACK ST &amp; DIV 6 YARD</v>
          </cell>
          <cell r="F4354">
            <v>13</v>
          </cell>
          <cell r="G4354">
            <v>6</v>
          </cell>
          <cell r="H4354">
            <v>20</v>
          </cell>
          <cell r="I4354">
            <v>37.654546000000003</v>
          </cell>
          <cell r="J4354">
            <v>-122.13188599999999</v>
          </cell>
          <cell r="K4354" t="str">
            <v>HAYWARD</v>
          </cell>
          <cell r="L4354" t="str">
            <v>ALAMEDA</v>
          </cell>
          <cell r="M4354">
            <v>5</v>
          </cell>
        </row>
        <row r="4355">
          <cell r="A4355">
            <v>53034</v>
          </cell>
          <cell r="B4355" t="str">
            <v>WEEKDAY</v>
          </cell>
          <cell r="C4355">
            <v>3164</v>
          </cell>
          <cell r="D4355">
            <v>803070</v>
          </cell>
          <cell r="E4355" t="str">
            <v>MACK ST &amp; SABRE ST</v>
          </cell>
          <cell r="F4355">
            <v>4</v>
          </cell>
          <cell r="G4355">
            <v>3</v>
          </cell>
          <cell r="H4355">
            <v>6</v>
          </cell>
          <cell r="I4355">
            <v>37.656331999999999</v>
          </cell>
          <cell r="J4355">
            <v>-122.133792</v>
          </cell>
          <cell r="K4355" t="str">
            <v>HAYWARD</v>
          </cell>
          <cell r="L4355" t="str">
            <v>ALAMEDA</v>
          </cell>
          <cell r="M4355">
            <v>5</v>
          </cell>
        </row>
        <row r="4356">
          <cell r="A4356">
            <v>51310</v>
          </cell>
          <cell r="B4356" t="str">
            <v>WEEKDAY</v>
          </cell>
          <cell r="C4356">
            <v>3352</v>
          </cell>
          <cell r="D4356">
            <v>803080</v>
          </cell>
          <cell r="E4356" t="str">
            <v>MACK ST &amp; SABRE ST</v>
          </cell>
          <cell r="F4356">
            <v>2</v>
          </cell>
          <cell r="G4356">
            <v>3</v>
          </cell>
          <cell r="H4356">
            <v>5</v>
          </cell>
          <cell r="I4356">
            <v>37.656416999999998</v>
          </cell>
          <cell r="J4356">
            <v>-122.133996</v>
          </cell>
          <cell r="K4356" t="str">
            <v>HAYWARD</v>
          </cell>
          <cell r="L4356" t="str">
            <v>ALAMEDA</v>
          </cell>
          <cell r="M4356">
            <v>5</v>
          </cell>
        </row>
        <row r="4357">
          <cell r="A4357">
            <v>55445</v>
          </cell>
          <cell r="B4357" t="str">
            <v>WEEKDAY</v>
          </cell>
          <cell r="C4357">
            <v>2280</v>
          </cell>
          <cell r="D4357">
            <v>803090</v>
          </cell>
          <cell r="E4357" t="str">
            <v>MACK ST &amp; W WINTON AV</v>
          </cell>
          <cell r="F4357">
            <v>9</v>
          </cell>
          <cell r="G4357">
            <v>5</v>
          </cell>
          <cell r="H4357">
            <v>14</v>
          </cell>
          <cell r="I4357">
            <v>37.653416999999997</v>
          </cell>
          <cell r="J4357">
            <v>-122.130808</v>
          </cell>
          <cell r="K4357" t="str">
            <v>HAYWARD</v>
          </cell>
          <cell r="L4357" t="str">
            <v>ALAMEDA</v>
          </cell>
          <cell r="M4357">
            <v>5</v>
          </cell>
        </row>
        <row r="4358">
          <cell r="A4358">
            <v>50870</v>
          </cell>
          <cell r="B4358" t="str">
            <v>WEEKDAY</v>
          </cell>
          <cell r="C4358">
            <v>2259</v>
          </cell>
          <cell r="D4358">
            <v>803100</v>
          </cell>
          <cell r="E4358" t="str">
            <v>MACK ST &amp; W WINTON AV</v>
          </cell>
          <cell r="F4358">
            <v>4</v>
          </cell>
          <cell r="G4358">
            <v>10</v>
          </cell>
          <cell r="H4358">
            <v>14</v>
          </cell>
          <cell r="I4358">
            <v>37.653162000000002</v>
          </cell>
          <cell r="J4358">
            <v>-122.130976</v>
          </cell>
          <cell r="K4358" t="str">
            <v>HAYWARD</v>
          </cell>
          <cell r="L4358" t="str">
            <v>ALAMEDA</v>
          </cell>
          <cell r="M4358">
            <v>5</v>
          </cell>
        </row>
        <row r="4359">
          <cell r="A4359">
            <v>53470</v>
          </cell>
          <cell r="B4359" t="str">
            <v>WEEKDAY</v>
          </cell>
          <cell r="C4359">
            <v>4351</v>
          </cell>
          <cell r="D4359">
            <v>804020</v>
          </cell>
          <cell r="E4359" t="str">
            <v>SABRE ST &amp; #1809</v>
          </cell>
          <cell r="F4359">
            <v>1</v>
          </cell>
          <cell r="G4359">
            <v>1</v>
          </cell>
          <cell r="H4359">
            <v>1</v>
          </cell>
          <cell r="I4359">
            <v>37.656540999999997</v>
          </cell>
          <cell r="J4359">
            <v>-122.13171</v>
          </cell>
          <cell r="K4359" t="str">
            <v>HAYWARD</v>
          </cell>
          <cell r="L4359" t="str">
            <v>ALAMEDA</v>
          </cell>
          <cell r="M4359">
            <v>5</v>
          </cell>
        </row>
        <row r="4360">
          <cell r="A4360">
            <v>52869</v>
          </cell>
          <cell r="B4360" t="str">
            <v>WEEKDAY</v>
          </cell>
          <cell r="C4360">
            <v>3426</v>
          </cell>
          <cell r="D4360">
            <v>804030</v>
          </cell>
          <cell r="E4360" t="str">
            <v>SABRE ST &amp; CORSAIR BLVD</v>
          </cell>
          <cell r="F4360">
            <v>0</v>
          </cell>
          <cell r="G4360">
            <v>5</v>
          </cell>
          <cell r="H4360">
            <v>5</v>
          </cell>
          <cell r="I4360">
            <v>37.656196000000001</v>
          </cell>
          <cell r="J4360">
            <v>-122.12554799999999</v>
          </cell>
          <cell r="K4360" t="str">
            <v>HAYWARD</v>
          </cell>
          <cell r="L4360" t="str">
            <v>ALAMEDA</v>
          </cell>
          <cell r="M4360">
            <v>5</v>
          </cell>
        </row>
        <row r="4361">
          <cell r="A4361">
            <v>55971</v>
          </cell>
          <cell r="B4361" t="str">
            <v>WEEKDAY</v>
          </cell>
          <cell r="C4361">
            <v>3249</v>
          </cell>
          <cell r="D4361">
            <v>804040</v>
          </cell>
          <cell r="E4361" t="str">
            <v>SABRE ST &amp; CORSAIR BLVD</v>
          </cell>
          <cell r="F4361">
            <v>6</v>
          </cell>
          <cell r="G4361">
            <v>0</v>
          </cell>
          <cell r="H4361">
            <v>6</v>
          </cell>
          <cell r="I4361">
            <v>37.656168999999998</v>
          </cell>
          <cell r="J4361">
            <v>-122.125291</v>
          </cell>
          <cell r="K4361" t="str">
            <v>HAYWARD</v>
          </cell>
          <cell r="L4361" t="str">
            <v>ALAMEDA</v>
          </cell>
          <cell r="M4361">
            <v>5</v>
          </cell>
        </row>
        <row r="4362">
          <cell r="A4362">
            <v>57055</v>
          </cell>
          <cell r="B4362" t="str">
            <v>WEEKDAY</v>
          </cell>
          <cell r="C4362">
            <v>635</v>
          </cell>
          <cell r="D4362">
            <v>804050</v>
          </cell>
          <cell r="E4362" t="str">
            <v>SABRE ST &amp; DIV 6 GATE</v>
          </cell>
          <cell r="F4362">
            <v>54</v>
          </cell>
          <cell r="G4362">
            <v>19</v>
          </cell>
          <cell r="H4362">
            <v>73</v>
          </cell>
          <cell r="I4362">
            <v>37.656274000000003</v>
          </cell>
          <cell r="J4362">
            <v>-122.130252</v>
          </cell>
          <cell r="K4362" t="str">
            <v>HAYWARD</v>
          </cell>
          <cell r="L4362" t="str">
            <v>ALAMEDA</v>
          </cell>
          <cell r="M4362">
            <v>5</v>
          </cell>
        </row>
        <row r="4363">
          <cell r="A4363">
            <v>57732</v>
          </cell>
          <cell r="B4363" t="str">
            <v>WEEKDAY</v>
          </cell>
          <cell r="C4363">
            <v>556</v>
          </cell>
          <cell r="D4363">
            <v>804060</v>
          </cell>
          <cell r="E4363" t="str">
            <v>SABRE ST &amp; DIV 6 GATE</v>
          </cell>
          <cell r="F4363">
            <v>18</v>
          </cell>
          <cell r="G4363">
            <v>68</v>
          </cell>
          <cell r="H4363">
            <v>85</v>
          </cell>
          <cell r="I4363">
            <v>37.656359999999999</v>
          </cell>
          <cell r="J4363">
            <v>-122.129924</v>
          </cell>
          <cell r="K4363" t="str">
            <v>HAYWARD</v>
          </cell>
          <cell r="L4363" t="str">
            <v>ALAMEDA</v>
          </cell>
          <cell r="M4363">
            <v>5</v>
          </cell>
        </row>
        <row r="4364">
          <cell r="A4364">
            <v>54433</v>
          </cell>
          <cell r="B4364" t="str">
            <v>WEEKDAY</v>
          </cell>
          <cell r="C4364">
            <v>951</v>
          </cell>
          <cell r="D4364">
            <v>804630</v>
          </cell>
          <cell r="E4364" t="str">
            <v>SOUTHLAND DR &amp; CALIFORNIA BA</v>
          </cell>
          <cell r="F4364">
            <v>43</v>
          </cell>
          <cell r="G4364">
            <v>3</v>
          </cell>
          <cell r="H4364">
            <v>46</v>
          </cell>
          <cell r="I4364">
            <v>37.651885999999998</v>
          </cell>
          <cell r="J4364">
            <v>-122.105104</v>
          </cell>
          <cell r="K4364" t="str">
            <v>HAYWARD</v>
          </cell>
          <cell r="L4364" t="str">
            <v>ALAMEDA</v>
          </cell>
          <cell r="M4364">
            <v>5</v>
          </cell>
        </row>
        <row r="4365">
          <cell r="A4365">
            <v>59965</v>
          </cell>
          <cell r="B4365" t="str">
            <v>WEEKDAY</v>
          </cell>
          <cell r="C4365">
            <v>901</v>
          </cell>
          <cell r="D4365">
            <v>804640</v>
          </cell>
          <cell r="E4365" t="str">
            <v>SOUTHLAND DR &amp; CALIFORNIA BA</v>
          </cell>
          <cell r="F4365">
            <v>4</v>
          </cell>
          <cell r="G4365">
            <v>45</v>
          </cell>
          <cell r="H4365">
            <v>48</v>
          </cell>
          <cell r="I4365">
            <v>37.652065999999998</v>
          </cell>
          <cell r="J4365">
            <v>-122.105236</v>
          </cell>
          <cell r="K4365" t="str">
            <v>HAYWARD</v>
          </cell>
          <cell r="L4365" t="str">
            <v>ALAMEDA</v>
          </cell>
          <cell r="M4365">
            <v>5</v>
          </cell>
        </row>
        <row r="4366">
          <cell r="A4366">
            <v>53635</v>
          </cell>
          <cell r="B4366" t="str">
            <v>WEEKDAY</v>
          </cell>
          <cell r="C4366">
            <v>3058</v>
          </cell>
          <cell r="D4366">
            <v>804660</v>
          </cell>
          <cell r="E4366" t="str">
            <v>SOUTHLAND DR &amp; LA PLAYA DR</v>
          </cell>
          <cell r="F4366">
            <v>6</v>
          </cell>
          <cell r="G4366">
            <v>1</v>
          </cell>
          <cell r="H4366">
            <v>7</v>
          </cell>
          <cell r="I4366">
            <v>37.654173</v>
          </cell>
          <cell r="J4366">
            <v>-122.104873</v>
          </cell>
          <cell r="K4366" t="str">
            <v>HAYWARD</v>
          </cell>
          <cell r="L4366" t="str">
            <v>ALAMEDA</v>
          </cell>
          <cell r="M4366">
            <v>5</v>
          </cell>
        </row>
        <row r="4367">
          <cell r="A4367">
            <v>50887</v>
          </cell>
          <cell r="B4367" t="str">
            <v>WEEKDAY</v>
          </cell>
          <cell r="C4367">
            <v>2244</v>
          </cell>
          <cell r="D4367">
            <v>804920</v>
          </cell>
          <cell r="E4367" t="str">
            <v>HESPERIAN BLVD &amp; EDEN PARK P</v>
          </cell>
          <cell r="F4367">
            <v>7</v>
          </cell>
          <cell r="G4367">
            <v>7</v>
          </cell>
          <cell r="H4367">
            <v>14</v>
          </cell>
          <cell r="I4367">
            <v>37.613028999999997</v>
          </cell>
          <cell r="J4367">
            <v>-122.085544</v>
          </cell>
          <cell r="K4367" t="str">
            <v>HAYWARD</v>
          </cell>
          <cell r="L4367" t="str">
            <v>ALAMEDA</v>
          </cell>
          <cell r="M4367">
            <v>5</v>
          </cell>
        </row>
        <row r="4368">
          <cell r="A4368">
            <v>51060</v>
          </cell>
          <cell r="B4368" t="str">
            <v>WEEKDAY</v>
          </cell>
          <cell r="C4368">
            <v>2515</v>
          </cell>
          <cell r="D4368">
            <v>804970</v>
          </cell>
          <cell r="E4368" t="str">
            <v>W TENNYSON RD &amp; BAHAMA AV</v>
          </cell>
          <cell r="F4368">
            <v>7</v>
          </cell>
          <cell r="G4368">
            <v>4</v>
          </cell>
          <cell r="H4368">
            <v>11</v>
          </cell>
          <cell r="I4368">
            <v>37.628779000000002</v>
          </cell>
          <cell r="J4368">
            <v>-122.101888</v>
          </cell>
          <cell r="K4368" t="str">
            <v>HAYWARD</v>
          </cell>
          <cell r="L4368" t="str">
            <v>ALAMEDA</v>
          </cell>
          <cell r="M4368">
            <v>5</v>
          </cell>
        </row>
        <row r="4369">
          <cell r="A4369">
            <v>54653</v>
          </cell>
          <cell r="B4369" t="str">
            <v>WEEKDAY</v>
          </cell>
          <cell r="C4369">
            <v>3018</v>
          </cell>
          <cell r="D4369">
            <v>804980</v>
          </cell>
          <cell r="E4369" t="str">
            <v>W TENNYSON RD &amp; BAHAMA AV</v>
          </cell>
          <cell r="F4369">
            <v>1</v>
          </cell>
          <cell r="G4369">
            <v>6</v>
          </cell>
          <cell r="H4369">
            <v>7</v>
          </cell>
          <cell r="I4369">
            <v>37.628898999999997</v>
          </cell>
          <cell r="J4369">
            <v>-122.102153</v>
          </cell>
          <cell r="K4369" t="str">
            <v>HAYWARD</v>
          </cell>
          <cell r="L4369" t="str">
            <v>ALAMEDA</v>
          </cell>
          <cell r="M4369">
            <v>5</v>
          </cell>
        </row>
        <row r="4370">
          <cell r="A4370">
            <v>52299</v>
          </cell>
          <cell r="B4370" t="str">
            <v>WEEKDAY</v>
          </cell>
          <cell r="C4370">
            <v>1090</v>
          </cell>
          <cell r="D4370">
            <v>805010</v>
          </cell>
          <cell r="E4370" t="str">
            <v>W TENNYSON RD &amp; CALAROGA AV</v>
          </cell>
          <cell r="F4370">
            <v>33</v>
          </cell>
          <cell r="G4370">
            <v>7</v>
          </cell>
          <cell r="H4370">
            <v>40</v>
          </cell>
          <cell r="I4370">
            <v>37.631531000000003</v>
          </cell>
          <cell r="J4370">
            <v>-122.08926200000001</v>
          </cell>
          <cell r="K4370" t="str">
            <v>HAYWARD</v>
          </cell>
          <cell r="L4370" t="str">
            <v>ALAMEDA</v>
          </cell>
          <cell r="M4370">
            <v>5</v>
          </cell>
        </row>
        <row r="4371">
          <cell r="A4371">
            <v>52001</v>
          </cell>
          <cell r="B4371" t="str">
            <v>WEEKDAY</v>
          </cell>
          <cell r="C4371">
            <v>1125</v>
          </cell>
          <cell r="D4371">
            <v>805020</v>
          </cell>
          <cell r="E4371" t="str">
            <v>W TENNYSON RD &amp; CALAROGA AV</v>
          </cell>
          <cell r="F4371">
            <v>7</v>
          </cell>
          <cell r="G4371">
            <v>32</v>
          </cell>
          <cell r="H4371">
            <v>39</v>
          </cell>
          <cell r="I4371">
            <v>37.631804000000002</v>
          </cell>
          <cell r="J4371">
            <v>-122.090293</v>
          </cell>
          <cell r="K4371" t="str">
            <v>HAYWARD</v>
          </cell>
          <cell r="L4371" t="str">
            <v>ALAMEDA</v>
          </cell>
          <cell r="M4371">
            <v>5</v>
          </cell>
        </row>
        <row r="4372">
          <cell r="A4372">
            <v>52444</v>
          </cell>
          <cell r="B4372" t="str">
            <v>WEEKDAY</v>
          </cell>
          <cell r="C4372">
            <v>567</v>
          </cell>
          <cell r="D4372">
            <v>805050</v>
          </cell>
          <cell r="E4372" t="str">
            <v>W TENNYSON RD &amp; HESPERIAN BL</v>
          </cell>
          <cell r="F4372">
            <v>61</v>
          </cell>
          <cell r="G4372">
            <v>22</v>
          </cell>
          <cell r="H4372">
            <v>83</v>
          </cell>
          <cell r="I4372">
            <v>37.631000999999998</v>
          </cell>
          <cell r="J4372">
            <v>-122.096115</v>
          </cell>
          <cell r="K4372" t="str">
            <v>HAYWARD</v>
          </cell>
          <cell r="L4372" t="str">
            <v>ALAMEDA</v>
          </cell>
          <cell r="M4372">
            <v>5</v>
          </cell>
        </row>
        <row r="4373">
          <cell r="A4373">
            <v>55671</v>
          </cell>
          <cell r="B4373" t="str">
            <v>WEEKDAY</v>
          </cell>
          <cell r="C4373">
            <v>579</v>
          </cell>
          <cell r="D4373">
            <v>805060</v>
          </cell>
          <cell r="E4373" t="str">
            <v>W TENNYSON RD &amp; HESPERIAN BL</v>
          </cell>
          <cell r="F4373">
            <v>20</v>
          </cell>
          <cell r="G4373">
            <v>61</v>
          </cell>
          <cell r="H4373">
            <v>81</v>
          </cell>
          <cell r="I4373">
            <v>37.630706000000004</v>
          </cell>
          <cell r="J4373">
            <v>-122.097508</v>
          </cell>
          <cell r="K4373" t="str">
            <v>HAYWARD</v>
          </cell>
          <cell r="L4373" t="str">
            <v>ALAMEDA</v>
          </cell>
          <cell r="M4373">
            <v>5</v>
          </cell>
        </row>
        <row r="4374">
          <cell r="A4374">
            <v>59960</v>
          </cell>
          <cell r="B4374" t="str">
            <v>WEEKDAY</v>
          </cell>
          <cell r="C4374">
            <v>2138</v>
          </cell>
          <cell r="D4374">
            <v>805110</v>
          </cell>
          <cell r="E4374" t="str">
            <v>W TENNYSON RD &amp; PORTSMOUTH A</v>
          </cell>
          <cell r="F4374">
            <v>10</v>
          </cell>
          <cell r="G4374">
            <v>6</v>
          </cell>
          <cell r="H4374">
            <v>16</v>
          </cell>
          <cell r="I4374">
            <v>37.627077999999997</v>
          </cell>
          <cell r="J4374">
            <v>-122.10480699999999</v>
          </cell>
          <cell r="K4374" t="str">
            <v>HAYWARD</v>
          </cell>
          <cell r="L4374" t="str">
            <v>ALAMEDA</v>
          </cell>
          <cell r="M4374">
            <v>5</v>
          </cell>
        </row>
        <row r="4375">
          <cell r="A4375">
            <v>53234</v>
          </cell>
          <cell r="B4375" t="str">
            <v>WEEKDAY</v>
          </cell>
          <cell r="C4375">
            <v>1700</v>
          </cell>
          <cell r="D4375">
            <v>805120</v>
          </cell>
          <cell r="E4375" t="str">
            <v>W TENNYSON RD &amp; PORTSMOUTH A</v>
          </cell>
          <cell r="F4375">
            <v>4</v>
          </cell>
          <cell r="G4375">
            <v>19</v>
          </cell>
          <cell r="H4375">
            <v>22</v>
          </cell>
          <cell r="I4375">
            <v>37.627146000000003</v>
          </cell>
          <cell r="J4375">
            <v>-122.10508799999999</v>
          </cell>
          <cell r="K4375" t="str">
            <v>HAYWARD</v>
          </cell>
          <cell r="L4375" t="str">
            <v>ALAMEDA</v>
          </cell>
          <cell r="M4375">
            <v>5</v>
          </cell>
        </row>
        <row r="4376">
          <cell r="A4376">
            <v>52733</v>
          </cell>
          <cell r="B4376" t="str">
            <v>WEEKDAY</v>
          </cell>
          <cell r="C4376">
            <v>2275</v>
          </cell>
          <cell r="D4376">
            <v>805160</v>
          </cell>
          <cell r="E4376" t="str">
            <v>W WINTON AV &amp; CABOT BLVD</v>
          </cell>
          <cell r="F4376">
            <v>8</v>
          </cell>
          <cell r="G4376">
            <v>6</v>
          </cell>
          <cell r="H4376">
            <v>14</v>
          </cell>
          <cell r="I4376">
            <v>37.652641000000003</v>
          </cell>
          <cell r="J4376">
            <v>-122.13815</v>
          </cell>
          <cell r="K4376" t="str">
            <v>HAYWARD</v>
          </cell>
          <cell r="L4376" t="str">
            <v>ALAMEDA</v>
          </cell>
          <cell r="M4376">
            <v>5</v>
          </cell>
        </row>
        <row r="4377">
          <cell r="A4377">
            <v>52710</v>
          </cell>
          <cell r="B4377" t="str">
            <v>WEEKDAY</v>
          </cell>
          <cell r="C4377">
            <v>2129</v>
          </cell>
          <cell r="D4377">
            <v>805170</v>
          </cell>
          <cell r="E4377" t="str">
            <v>W WINTON AV &amp; CORSAIR BLVD</v>
          </cell>
          <cell r="F4377">
            <v>5</v>
          </cell>
          <cell r="G4377">
            <v>10</v>
          </cell>
          <cell r="H4377">
            <v>16</v>
          </cell>
          <cell r="I4377">
            <v>37.653162999999999</v>
          </cell>
          <cell r="J4377">
            <v>-122.124194</v>
          </cell>
          <cell r="K4377" t="str">
            <v>HAYWARD</v>
          </cell>
          <cell r="L4377" t="str">
            <v>ALAMEDA</v>
          </cell>
          <cell r="M4377">
            <v>5</v>
          </cell>
        </row>
        <row r="4378">
          <cell r="A4378">
            <v>57003</v>
          </cell>
          <cell r="B4378" t="str">
            <v>WEEKDAY</v>
          </cell>
          <cell r="C4378">
            <v>2799</v>
          </cell>
          <cell r="D4378">
            <v>805180</v>
          </cell>
          <cell r="E4378" t="str">
            <v>W WINTON AV &amp; CORSAIR BLVD</v>
          </cell>
          <cell r="F4378">
            <v>6</v>
          </cell>
          <cell r="G4378">
            <v>3</v>
          </cell>
          <cell r="H4378">
            <v>9</v>
          </cell>
          <cell r="I4378">
            <v>37.652954999999999</v>
          </cell>
          <cell r="J4378">
            <v>-122.124037</v>
          </cell>
          <cell r="K4378" t="str">
            <v>HAYWARD</v>
          </cell>
          <cell r="L4378" t="str">
            <v>ALAMEDA</v>
          </cell>
          <cell r="M4378">
            <v>5</v>
          </cell>
        </row>
        <row r="4379">
          <cell r="A4379">
            <v>50558</v>
          </cell>
          <cell r="B4379" t="str">
            <v>WEEKDAY</v>
          </cell>
          <cell r="C4379">
            <v>2982</v>
          </cell>
          <cell r="D4379">
            <v>805220</v>
          </cell>
          <cell r="E4379" t="str">
            <v>W WINTON AV &amp; SAKLAN RD</v>
          </cell>
          <cell r="F4379">
            <v>4</v>
          </cell>
          <cell r="G4379">
            <v>3</v>
          </cell>
          <cell r="H4379">
            <v>8</v>
          </cell>
          <cell r="I4379">
            <v>37.653004000000003</v>
          </cell>
          <cell r="J4379">
            <v>-122.117757</v>
          </cell>
          <cell r="K4379" t="str">
            <v>HAYWARD</v>
          </cell>
          <cell r="L4379" t="str">
            <v>ALAMEDA</v>
          </cell>
          <cell r="M4379">
            <v>5</v>
          </cell>
        </row>
        <row r="4380">
          <cell r="A4380">
            <v>56330</v>
          </cell>
          <cell r="B4380" t="str">
            <v>WEEKDAY</v>
          </cell>
          <cell r="C4380">
            <v>977</v>
          </cell>
          <cell r="D4380">
            <v>805260</v>
          </cell>
          <cell r="E4380" t="str">
            <v>W WINTON AV &amp; WRIGHT DR</v>
          </cell>
          <cell r="F4380">
            <v>20</v>
          </cell>
          <cell r="G4380">
            <v>24</v>
          </cell>
          <cell r="H4380">
            <v>44</v>
          </cell>
          <cell r="I4380">
            <v>37.653767000000002</v>
          </cell>
          <cell r="J4380">
            <v>-122.10872000000001</v>
          </cell>
          <cell r="K4380" t="str">
            <v>HAYWARD</v>
          </cell>
          <cell r="L4380" t="str">
            <v>ALAMEDA</v>
          </cell>
          <cell r="M4380">
            <v>5</v>
          </cell>
        </row>
        <row r="4381">
          <cell r="A4381">
            <v>55673</v>
          </cell>
          <cell r="B4381" t="str">
            <v>WEEKDAY</v>
          </cell>
          <cell r="C4381">
            <v>1047</v>
          </cell>
          <cell r="D4381">
            <v>805270</v>
          </cell>
          <cell r="E4381" t="str">
            <v>W WINTON AV &amp; WRIGHT DR</v>
          </cell>
          <cell r="F4381">
            <v>16</v>
          </cell>
          <cell r="G4381">
            <v>26</v>
          </cell>
          <cell r="H4381">
            <v>42</v>
          </cell>
          <cell r="I4381">
            <v>37.653354</v>
          </cell>
          <cell r="J4381">
            <v>-122.109191</v>
          </cell>
          <cell r="K4381" t="str">
            <v>HAYWARD</v>
          </cell>
          <cell r="L4381" t="str">
            <v>ALAMEDA</v>
          </cell>
          <cell r="M4381">
            <v>5</v>
          </cell>
        </row>
        <row r="4382">
          <cell r="A4382">
            <v>59944</v>
          </cell>
          <cell r="B4382" t="str">
            <v>WEEKDAY</v>
          </cell>
          <cell r="C4382">
            <v>481</v>
          </cell>
          <cell r="D4382">
            <v>805730</v>
          </cell>
          <cell r="E4382" t="str">
            <v>HESPERIAN BLVD &amp; W WINTON AV</v>
          </cell>
          <cell r="F4382">
            <v>50</v>
          </cell>
          <cell r="G4382">
            <v>51</v>
          </cell>
          <cell r="H4382">
            <v>101</v>
          </cell>
          <cell r="I4382">
            <v>37.653906999999997</v>
          </cell>
          <cell r="J4382">
            <v>-122.11062099999999</v>
          </cell>
          <cell r="K4382" t="str">
            <v>HAYWARD</v>
          </cell>
          <cell r="L4382" t="str">
            <v>ALAMEDA</v>
          </cell>
          <cell r="M4382">
            <v>5</v>
          </cell>
        </row>
        <row r="4383">
          <cell r="A4383">
            <v>57009</v>
          </cell>
          <cell r="B4383" t="str">
            <v>WEEKDAY</v>
          </cell>
          <cell r="C4383">
            <v>2419</v>
          </cell>
          <cell r="D4383">
            <v>805780</v>
          </cell>
          <cell r="E4383" t="str">
            <v>TENNYSON RD &amp; OLIVER DR</v>
          </cell>
          <cell r="F4383">
            <v>8</v>
          </cell>
          <cell r="G4383">
            <v>4</v>
          </cell>
          <cell r="H4383">
            <v>12</v>
          </cell>
          <cell r="I4383">
            <v>37.629266999999999</v>
          </cell>
          <cell r="J4383">
            <v>-122.10059699999999</v>
          </cell>
          <cell r="K4383" t="str">
            <v>HAYWARD</v>
          </cell>
          <cell r="L4383" t="str">
            <v>ALAMEDA</v>
          </cell>
          <cell r="M4383">
            <v>5</v>
          </cell>
        </row>
        <row r="4384">
          <cell r="A4384">
            <v>54412</v>
          </cell>
          <cell r="B4384" t="str">
            <v>WEEKDAY</v>
          </cell>
          <cell r="C4384">
            <v>2610</v>
          </cell>
          <cell r="D4384">
            <v>805900</v>
          </cell>
          <cell r="E4384" t="str">
            <v>TENNYSON RD &amp; OLIVER DR</v>
          </cell>
          <cell r="F4384">
            <v>4</v>
          </cell>
          <cell r="G4384">
            <v>7</v>
          </cell>
          <cell r="H4384">
            <v>11</v>
          </cell>
          <cell r="I4384">
            <v>37.629624999999997</v>
          </cell>
          <cell r="J4384">
            <v>-122.100278</v>
          </cell>
          <cell r="K4384" t="str">
            <v>HAYWARD</v>
          </cell>
          <cell r="L4384" t="str">
            <v>ALAMEDA</v>
          </cell>
          <cell r="M4384">
            <v>5</v>
          </cell>
        </row>
        <row r="4385">
          <cell r="A4385">
            <v>56276</v>
          </cell>
          <cell r="B4385" t="str">
            <v>WEEKDAY</v>
          </cell>
          <cell r="C4385">
            <v>3024</v>
          </cell>
          <cell r="D4385">
            <v>805930</v>
          </cell>
          <cell r="E4385" t="str">
            <v>DEPOT RD &amp; CLAWITER RD</v>
          </cell>
          <cell r="F4385">
            <v>2</v>
          </cell>
          <cell r="G4385">
            <v>5</v>
          </cell>
          <cell r="H4385">
            <v>7</v>
          </cell>
          <cell r="I4385">
            <v>37.638683999999998</v>
          </cell>
          <cell r="J4385">
            <v>-122.120092</v>
          </cell>
          <cell r="K4385" t="str">
            <v>HAYWARD</v>
          </cell>
          <cell r="L4385" t="str">
            <v>ALAMEDA</v>
          </cell>
          <cell r="M4385">
            <v>5</v>
          </cell>
        </row>
        <row r="4386">
          <cell r="A4386">
            <v>54423</v>
          </cell>
          <cell r="B4386" t="str">
            <v>WEEKDAY</v>
          </cell>
          <cell r="C4386">
            <v>1207</v>
          </cell>
          <cell r="D4386">
            <v>805970</v>
          </cell>
          <cell r="E4386" t="str">
            <v>HESPERIAN BLVD &amp; INDUSTRIAL</v>
          </cell>
          <cell r="F4386">
            <v>12</v>
          </cell>
          <cell r="G4386">
            <v>23</v>
          </cell>
          <cell r="H4386">
            <v>36</v>
          </cell>
          <cell r="I4386">
            <v>37.615861000000002</v>
          </cell>
          <cell r="J4386">
            <v>-122.087721</v>
          </cell>
          <cell r="K4386" t="str">
            <v>HAYWARD</v>
          </cell>
          <cell r="L4386" t="str">
            <v>ALAMEDA</v>
          </cell>
          <cell r="M4386">
            <v>5</v>
          </cell>
        </row>
        <row r="4387">
          <cell r="A4387">
            <v>50238</v>
          </cell>
          <cell r="B4387" t="str">
            <v>WEEKDAY</v>
          </cell>
          <cell r="C4387">
            <v>291</v>
          </cell>
          <cell r="D4387">
            <v>805980</v>
          </cell>
          <cell r="E4387" t="str">
            <v>CHABOT COLLEGE</v>
          </cell>
          <cell r="F4387">
            <v>74</v>
          </cell>
          <cell r="G4387">
            <v>81</v>
          </cell>
          <cell r="H4387">
            <v>155</v>
          </cell>
          <cell r="I4387">
            <v>37.643430000000002</v>
          </cell>
          <cell r="J4387">
            <v>-122.105069</v>
          </cell>
          <cell r="K4387" t="str">
            <v>HAYWARD</v>
          </cell>
          <cell r="L4387" t="str">
            <v>ALAMEDA</v>
          </cell>
          <cell r="M4387">
            <v>5</v>
          </cell>
        </row>
        <row r="4388">
          <cell r="A4388">
            <v>50239</v>
          </cell>
          <cell r="B4388" t="str">
            <v>WEEKDAY</v>
          </cell>
          <cell r="C4388">
            <v>706</v>
          </cell>
          <cell r="D4388">
            <v>805990</v>
          </cell>
          <cell r="E4388" t="str">
            <v>CHABOT COLLEGE</v>
          </cell>
          <cell r="F4388">
            <v>29</v>
          </cell>
          <cell r="G4388">
            <v>36</v>
          </cell>
          <cell r="H4388">
            <v>64</v>
          </cell>
          <cell r="I4388">
            <v>37.643231</v>
          </cell>
          <cell r="J4388">
            <v>-122.105132</v>
          </cell>
          <cell r="K4388" t="str">
            <v>HAYWARD</v>
          </cell>
          <cell r="L4388" t="str">
            <v>ALAMEDA</v>
          </cell>
          <cell r="M4388">
            <v>5</v>
          </cell>
        </row>
        <row r="4389">
          <cell r="A4389">
            <v>50464</v>
          </cell>
          <cell r="B4389" t="str">
            <v>WEEKDAY</v>
          </cell>
          <cell r="C4389">
            <v>945</v>
          </cell>
          <cell r="D4389">
            <v>806100</v>
          </cell>
          <cell r="E4389" t="str">
            <v>HESPERIAN BLVD &amp; LA PLAYA DR</v>
          </cell>
          <cell r="F4389">
            <v>21</v>
          </cell>
          <cell r="G4389">
            <v>26</v>
          </cell>
          <cell r="H4389">
            <v>46</v>
          </cell>
          <cell r="I4389">
            <v>37.647038999999999</v>
          </cell>
          <cell r="J4389">
            <v>-122.106787</v>
          </cell>
          <cell r="K4389" t="str">
            <v>HAYWARD</v>
          </cell>
          <cell r="L4389" t="str">
            <v>ALAMEDA</v>
          </cell>
          <cell r="M4389">
            <v>5</v>
          </cell>
        </row>
        <row r="4390">
          <cell r="A4390">
            <v>58678</v>
          </cell>
          <cell r="B4390" t="str">
            <v>WEEKDAY</v>
          </cell>
          <cell r="C4390">
            <v>3599</v>
          </cell>
          <cell r="D4390">
            <v>900010</v>
          </cell>
          <cell r="E4390" t="str">
            <v>CARTER AV &amp; SYCAMORE ST</v>
          </cell>
          <cell r="F4390">
            <v>2</v>
          </cell>
          <cell r="G4390">
            <v>2</v>
          </cell>
          <cell r="H4390">
            <v>4</v>
          </cell>
          <cell r="I4390">
            <v>37.528348000000001</v>
          </cell>
          <cell r="J4390">
            <v>-122.036979</v>
          </cell>
          <cell r="K4390" t="str">
            <v>NEWARK</v>
          </cell>
          <cell r="L4390" t="str">
            <v>ALAMEDA</v>
          </cell>
          <cell r="M4390">
            <v>5</v>
          </cell>
        </row>
        <row r="4391">
          <cell r="A4391">
            <v>56376</v>
          </cell>
          <cell r="B4391" t="str">
            <v>WEEKDAY</v>
          </cell>
          <cell r="C4391">
            <v>2715</v>
          </cell>
          <cell r="D4391">
            <v>900020</v>
          </cell>
          <cell r="E4391" t="str">
            <v>CARTER AV &amp; SYCAMORE ST</v>
          </cell>
          <cell r="F4391">
            <v>5</v>
          </cell>
          <cell r="G4391">
            <v>5</v>
          </cell>
          <cell r="H4391">
            <v>10</v>
          </cell>
          <cell r="I4391">
            <v>37.528126</v>
          </cell>
          <cell r="J4391">
            <v>-122.036856</v>
          </cell>
          <cell r="K4391" t="str">
            <v>NEWARK</v>
          </cell>
          <cell r="L4391" t="str">
            <v>ALAMEDA</v>
          </cell>
          <cell r="M4391">
            <v>5</v>
          </cell>
        </row>
        <row r="4392">
          <cell r="A4392">
            <v>52224</v>
          </cell>
          <cell r="B4392" t="str">
            <v>WEEKDAY</v>
          </cell>
          <cell r="C4392">
            <v>4626</v>
          </cell>
          <cell r="D4392">
            <v>900030</v>
          </cell>
          <cell r="E4392" t="str">
            <v>CEDAR BLVD &amp; BALENTINE DR</v>
          </cell>
          <cell r="F4392">
            <v>0</v>
          </cell>
          <cell r="G4392">
            <v>0</v>
          </cell>
          <cell r="H4392">
            <v>1</v>
          </cell>
          <cell r="I4392">
            <v>37.522678999999997</v>
          </cell>
          <cell r="J4392">
            <v>-121.999831</v>
          </cell>
          <cell r="K4392" t="str">
            <v>NEWARK</v>
          </cell>
          <cell r="L4392" t="str">
            <v>ALAMEDA</v>
          </cell>
          <cell r="M4392">
            <v>5</v>
          </cell>
        </row>
        <row r="4393">
          <cell r="A4393">
            <v>53112</v>
          </cell>
          <cell r="B4393" t="str">
            <v>WEEKDAY</v>
          </cell>
          <cell r="C4393">
            <v>4532</v>
          </cell>
          <cell r="D4393">
            <v>900040</v>
          </cell>
          <cell r="E4393" t="str">
            <v>CEDAR BLVD &amp; BALENTINE DR</v>
          </cell>
          <cell r="F4393">
            <v>1</v>
          </cell>
          <cell r="G4393">
            <v>0</v>
          </cell>
          <cell r="H4393">
            <v>1</v>
          </cell>
          <cell r="I4393">
            <v>37.522005</v>
          </cell>
          <cell r="J4393">
            <v>-121.99985100000001</v>
          </cell>
          <cell r="K4393" t="str">
            <v>NEWARK</v>
          </cell>
          <cell r="L4393" t="str">
            <v>ALAMEDA</v>
          </cell>
          <cell r="M4393">
            <v>5</v>
          </cell>
        </row>
        <row r="4394">
          <cell r="A4394">
            <v>56186</v>
          </cell>
          <cell r="B4394" t="str">
            <v>WEEKDAY</v>
          </cell>
          <cell r="C4394">
            <v>3785</v>
          </cell>
          <cell r="D4394">
            <v>900050</v>
          </cell>
          <cell r="E4394" t="str">
            <v>CEDAR BLVD &amp; BIRCH ST</v>
          </cell>
          <cell r="F4394">
            <v>2</v>
          </cell>
          <cell r="G4394">
            <v>2</v>
          </cell>
          <cell r="H4394">
            <v>3</v>
          </cell>
          <cell r="I4394">
            <v>37.527228000000001</v>
          </cell>
          <cell r="J4394">
            <v>-122.00886300000001</v>
          </cell>
          <cell r="K4394" t="str">
            <v>NEWARK</v>
          </cell>
          <cell r="L4394" t="str">
            <v>ALAMEDA</v>
          </cell>
          <cell r="M4394">
            <v>5</v>
          </cell>
        </row>
        <row r="4395">
          <cell r="A4395">
            <v>52887</v>
          </cell>
          <cell r="B4395" t="str">
            <v>WEEKDAY</v>
          </cell>
          <cell r="C4395">
            <v>4813</v>
          </cell>
          <cell r="D4395">
            <v>900060</v>
          </cell>
          <cell r="E4395" t="str">
            <v>CEDAR BLVD &amp; BIRCH ST</v>
          </cell>
          <cell r="F4395">
            <v>0</v>
          </cell>
          <cell r="G4395">
            <v>0</v>
          </cell>
          <cell r="H4395">
            <v>0</v>
          </cell>
          <cell r="I4395">
            <v>37.527884999999998</v>
          </cell>
          <cell r="J4395">
            <v>-122.00917699999999</v>
          </cell>
          <cell r="K4395" t="str">
            <v>NEWARK</v>
          </cell>
          <cell r="L4395" t="str">
            <v>ALAMEDA</v>
          </cell>
          <cell r="M4395">
            <v>5</v>
          </cell>
        </row>
        <row r="4396">
          <cell r="A4396">
            <v>55679</v>
          </cell>
          <cell r="B4396" t="str">
            <v>WEEKDAY</v>
          </cell>
          <cell r="C4396">
            <v>4417</v>
          </cell>
          <cell r="D4396">
            <v>900070</v>
          </cell>
          <cell r="E4396" t="str">
            <v>CEDAR BLVD &amp; CENTRAL AV</v>
          </cell>
          <cell r="F4396">
            <v>1</v>
          </cell>
          <cell r="G4396">
            <v>0</v>
          </cell>
          <cell r="H4396">
            <v>1</v>
          </cell>
          <cell r="I4396">
            <v>37.536822999999998</v>
          </cell>
          <cell r="J4396">
            <v>-122.018293</v>
          </cell>
          <cell r="K4396" t="str">
            <v>NEWARK</v>
          </cell>
          <cell r="L4396" t="str">
            <v>ALAMEDA</v>
          </cell>
          <cell r="M4396">
            <v>5</v>
          </cell>
        </row>
        <row r="4397">
          <cell r="A4397">
            <v>56976</v>
          </cell>
          <cell r="B4397" t="str">
            <v>WEEKDAY</v>
          </cell>
          <cell r="C4397">
            <v>2615</v>
          </cell>
          <cell r="D4397">
            <v>900080</v>
          </cell>
          <cell r="E4397" t="str">
            <v>CEDAR BLVD &amp; CENTRAL AV</v>
          </cell>
          <cell r="F4397">
            <v>6</v>
          </cell>
          <cell r="G4397">
            <v>4</v>
          </cell>
          <cell r="H4397">
            <v>10</v>
          </cell>
          <cell r="I4397">
            <v>37.536672000000003</v>
          </cell>
          <cell r="J4397">
            <v>-122.01852700000001</v>
          </cell>
          <cell r="K4397" t="str">
            <v>NEWARK</v>
          </cell>
          <cell r="L4397" t="str">
            <v>ALAMEDA</v>
          </cell>
          <cell r="M4397">
            <v>5</v>
          </cell>
        </row>
        <row r="4398">
          <cell r="A4398">
            <v>57116</v>
          </cell>
          <cell r="B4398" t="str">
            <v>WEEKDAY</v>
          </cell>
          <cell r="C4398">
            <v>4068</v>
          </cell>
          <cell r="D4398">
            <v>900090</v>
          </cell>
          <cell r="E4398" t="str">
            <v>CEDAR BLVD &amp; CHAPMAN DR</v>
          </cell>
          <cell r="F4398">
            <v>1</v>
          </cell>
          <cell r="G4398">
            <v>1</v>
          </cell>
          <cell r="H4398">
            <v>2</v>
          </cell>
          <cell r="I4398">
            <v>37.549188999999998</v>
          </cell>
          <cell r="J4398">
            <v>-122.043553</v>
          </cell>
          <cell r="K4398" t="str">
            <v>NEWARK</v>
          </cell>
          <cell r="L4398" t="str">
            <v>ALAMEDA</v>
          </cell>
          <cell r="M4398">
            <v>5</v>
          </cell>
        </row>
        <row r="4399">
          <cell r="A4399">
            <v>55062</v>
          </cell>
          <cell r="B4399" t="str">
            <v>WEEKDAY</v>
          </cell>
          <cell r="C4399">
            <v>4642</v>
          </cell>
          <cell r="D4399">
            <v>900100</v>
          </cell>
          <cell r="E4399" t="str">
            <v>CEDAR BLVD &amp; CHAPMAN DR</v>
          </cell>
          <cell r="F4399">
            <v>0</v>
          </cell>
          <cell r="G4399">
            <v>0</v>
          </cell>
          <cell r="H4399">
            <v>1</v>
          </cell>
          <cell r="I4399">
            <v>37.549610000000001</v>
          </cell>
          <cell r="J4399">
            <v>-122.042536</v>
          </cell>
          <cell r="K4399" t="str">
            <v>NEWARK</v>
          </cell>
          <cell r="L4399" t="str">
            <v>ALAMEDA</v>
          </cell>
          <cell r="M4399">
            <v>5</v>
          </cell>
        </row>
        <row r="4400">
          <cell r="A4400">
            <v>53953</v>
          </cell>
          <cell r="B4400" t="str">
            <v>WEEKDAY</v>
          </cell>
          <cell r="C4400">
            <v>4289</v>
          </cell>
          <cell r="D4400">
            <v>900110</v>
          </cell>
          <cell r="E4400" t="str">
            <v>CEDAR BLVD &amp; CIVIC TERRACE A</v>
          </cell>
          <cell r="F4400">
            <v>0</v>
          </cell>
          <cell r="G4400">
            <v>1</v>
          </cell>
          <cell r="H4400">
            <v>2</v>
          </cell>
          <cell r="I4400">
            <v>37.541277000000001</v>
          </cell>
          <cell r="J4400">
            <v>-122.02492599999999</v>
          </cell>
          <cell r="K4400" t="str">
            <v>NEWARK</v>
          </cell>
          <cell r="L4400" t="str">
            <v>ALAMEDA</v>
          </cell>
          <cell r="M4400">
            <v>5</v>
          </cell>
        </row>
        <row r="4401">
          <cell r="A4401">
            <v>57121</v>
          </cell>
          <cell r="B4401" t="str">
            <v>WEEKDAY</v>
          </cell>
          <cell r="C4401">
            <v>4364</v>
          </cell>
          <cell r="D4401">
            <v>900120</v>
          </cell>
          <cell r="E4401" t="str">
            <v>CEDAR BLVD &amp; DUPONT AV</v>
          </cell>
          <cell r="F4401">
            <v>1</v>
          </cell>
          <cell r="G4401">
            <v>0</v>
          </cell>
          <cell r="H4401">
            <v>1</v>
          </cell>
          <cell r="I4401">
            <v>37.546331000000002</v>
          </cell>
          <cell r="J4401">
            <v>-122.03003699999999</v>
          </cell>
          <cell r="K4401" t="str">
            <v>NEWARK</v>
          </cell>
          <cell r="L4401" t="str">
            <v>ALAMEDA</v>
          </cell>
          <cell r="M4401">
            <v>5</v>
          </cell>
        </row>
        <row r="4402">
          <cell r="A4402">
            <v>56670</v>
          </cell>
          <cell r="B4402" t="str">
            <v>WEEKDAY</v>
          </cell>
          <cell r="C4402">
            <v>4372</v>
          </cell>
          <cell r="D4402">
            <v>900130</v>
          </cell>
          <cell r="E4402" t="str">
            <v>CEDAR BLVD &amp; EDGEWATER DR</v>
          </cell>
          <cell r="F4402">
            <v>1</v>
          </cell>
          <cell r="G4402">
            <v>1</v>
          </cell>
          <cell r="H4402">
            <v>1</v>
          </cell>
          <cell r="I4402">
            <v>37.54824</v>
          </cell>
          <cell r="J4402">
            <v>-122.032421</v>
          </cell>
          <cell r="K4402" t="str">
            <v>NEWARK</v>
          </cell>
          <cell r="L4402" t="str">
            <v>ALAMEDA</v>
          </cell>
          <cell r="M4402">
            <v>5</v>
          </cell>
        </row>
        <row r="4403">
          <cell r="A4403">
            <v>55063</v>
          </cell>
          <cell r="B4403" t="str">
            <v>WEEKDAY</v>
          </cell>
          <cell r="C4403">
            <v>4232</v>
          </cell>
          <cell r="D4403">
            <v>900140</v>
          </cell>
          <cell r="E4403" t="str">
            <v>CEDAR BLVD &amp; EDGEWATER DR</v>
          </cell>
          <cell r="F4403">
            <v>0</v>
          </cell>
          <cell r="G4403">
            <v>1</v>
          </cell>
          <cell r="H4403">
            <v>2</v>
          </cell>
          <cell r="I4403">
            <v>37.548690999999998</v>
          </cell>
          <cell r="J4403">
            <v>-122.032597</v>
          </cell>
          <cell r="K4403" t="str">
            <v>NEWARK</v>
          </cell>
          <cell r="L4403" t="str">
            <v>ALAMEDA</v>
          </cell>
          <cell r="M4403">
            <v>5</v>
          </cell>
        </row>
        <row r="4404">
          <cell r="A4404">
            <v>53887</v>
          </cell>
          <cell r="B4404" t="str">
            <v>WEEKDAY</v>
          </cell>
          <cell r="C4404">
            <v>4244</v>
          </cell>
          <cell r="D4404">
            <v>900160</v>
          </cell>
          <cell r="E4404" t="str">
            <v>CEDAR BLVD &amp; FORBES DR</v>
          </cell>
          <cell r="F4404">
            <v>0</v>
          </cell>
          <cell r="G4404">
            <v>1</v>
          </cell>
          <cell r="H4404">
            <v>2</v>
          </cell>
          <cell r="I4404">
            <v>37.539247000000003</v>
          </cell>
          <cell r="J4404">
            <v>-122.02143599999999</v>
          </cell>
          <cell r="K4404" t="str">
            <v>NEWARK</v>
          </cell>
          <cell r="L4404" t="str">
            <v>ALAMEDA</v>
          </cell>
          <cell r="M4404">
            <v>5</v>
          </cell>
        </row>
        <row r="4405">
          <cell r="A4405">
            <v>59511</v>
          </cell>
          <cell r="B4405" t="str">
            <v>WEEKDAY</v>
          </cell>
          <cell r="C4405">
            <v>4000</v>
          </cell>
          <cell r="D4405">
            <v>900170</v>
          </cell>
          <cell r="E4405" t="str">
            <v>CEDAR BLVD &amp; JOAQUIN MURIETA</v>
          </cell>
          <cell r="F4405">
            <v>1</v>
          </cell>
          <cell r="G4405">
            <v>2</v>
          </cell>
          <cell r="H4405">
            <v>2</v>
          </cell>
          <cell r="I4405">
            <v>37.521140000000003</v>
          </cell>
          <cell r="J4405">
            <v>-121.996183</v>
          </cell>
          <cell r="K4405" t="str">
            <v>NEWARK</v>
          </cell>
          <cell r="L4405" t="str">
            <v>ALAMEDA</v>
          </cell>
          <cell r="M4405">
            <v>5</v>
          </cell>
        </row>
        <row r="4406">
          <cell r="A4406">
            <v>57011</v>
          </cell>
          <cell r="B4406" t="str">
            <v>WEEKDAY</v>
          </cell>
          <cell r="C4406">
            <v>3780</v>
          </cell>
          <cell r="D4406">
            <v>900180</v>
          </cell>
          <cell r="E4406" t="str">
            <v>CEDAR BLVD &amp; JOAQUIN MURIETA</v>
          </cell>
          <cell r="F4406">
            <v>3</v>
          </cell>
          <cell r="G4406">
            <v>0</v>
          </cell>
          <cell r="H4406">
            <v>3</v>
          </cell>
          <cell r="I4406">
            <v>37.520240999999999</v>
          </cell>
          <cell r="J4406">
            <v>-121.995707</v>
          </cell>
          <cell r="K4406" t="str">
            <v>NEWARK</v>
          </cell>
          <cell r="L4406" t="str">
            <v>ALAMEDA</v>
          </cell>
          <cell r="M4406">
            <v>5</v>
          </cell>
        </row>
        <row r="4407">
          <cell r="A4407">
            <v>52344</v>
          </cell>
          <cell r="B4407" t="str">
            <v>WEEKDAY</v>
          </cell>
          <cell r="C4407">
            <v>4200</v>
          </cell>
          <cell r="D4407">
            <v>900190</v>
          </cell>
          <cell r="E4407" t="str">
            <v>CEDAR BLVD &amp; LAKE BLVD</v>
          </cell>
          <cell r="F4407">
            <v>1</v>
          </cell>
          <cell r="G4407">
            <v>1</v>
          </cell>
          <cell r="H4407">
            <v>2</v>
          </cell>
          <cell r="I4407">
            <v>37.550372000000003</v>
          </cell>
          <cell r="J4407">
            <v>-122.037009</v>
          </cell>
          <cell r="K4407" t="str">
            <v>NEWARK</v>
          </cell>
          <cell r="L4407" t="str">
            <v>ALAMEDA</v>
          </cell>
          <cell r="M4407">
            <v>5</v>
          </cell>
        </row>
        <row r="4408">
          <cell r="A4408">
            <v>58567</v>
          </cell>
          <cell r="B4408" t="str">
            <v>WEEKDAY</v>
          </cell>
          <cell r="C4408">
            <v>4070</v>
          </cell>
          <cell r="D4408">
            <v>900200</v>
          </cell>
          <cell r="E4408" t="str">
            <v>CEDAR BLVD &amp; LAKE BLVD</v>
          </cell>
          <cell r="F4408">
            <v>0</v>
          </cell>
          <cell r="G4408">
            <v>2</v>
          </cell>
          <cell r="H4408">
            <v>2</v>
          </cell>
          <cell r="I4408">
            <v>37.550314</v>
          </cell>
          <cell r="J4408">
            <v>-122.036095</v>
          </cell>
          <cell r="K4408" t="str">
            <v>NEWARK</v>
          </cell>
          <cell r="L4408" t="str">
            <v>ALAMEDA</v>
          </cell>
          <cell r="M4408">
            <v>5</v>
          </cell>
        </row>
        <row r="4409">
          <cell r="A4409">
            <v>57232</v>
          </cell>
          <cell r="B4409" t="str">
            <v>WEEKDAY</v>
          </cell>
          <cell r="C4409">
            <v>2959</v>
          </cell>
          <cell r="D4409">
            <v>900210</v>
          </cell>
          <cell r="E4409" t="str">
            <v>CEDAR BLVD &amp; MOORES AV</v>
          </cell>
          <cell r="F4409">
            <v>4</v>
          </cell>
          <cell r="G4409">
            <v>4</v>
          </cell>
          <cell r="H4409">
            <v>8</v>
          </cell>
          <cell r="I4409">
            <v>37.531658</v>
          </cell>
          <cell r="J4409">
            <v>-122.00867</v>
          </cell>
          <cell r="K4409" t="str">
            <v>NEWARK</v>
          </cell>
          <cell r="L4409" t="str">
            <v>ALAMEDA</v>
          </cell>
          <cell r="M4409">
            <v>5</v>
          </cell>
        </row>
        <row r="4410">
          <cell r="A4410">
            <v>51102</v>
          </cell>
          <cell r="B4410" t="str">
            <v>WEEKDAY</v>
          </cell>
          <cell r="C4410">
            <v>2766</v>
          </cell>
          <cell r="D4410">
            <v>900220</v>
          </cell>
          <cell r="E4410" t="str">
            <v>CEDAR BLVD &amp; MOORES AV</v>
          </cell>
          <cell r="F4410">
            <v>4</v>
          </cell>
          <cell r="G4410">
            <v>5</v>
          </cell>
          <cell r="H4410">
            <v>9</v>
          </cell>
          <cell r="I4410">
            <v>37.531540999999997</v>
          </cell>
          <cell r="J4410">
            <v>-122.008025</v>
          </cell>
          <cell r="K4410" t="str">
            <v>NEWARK</v>
          </cell>
          <cell r="L4410" t="str">
            <v>ALAMEDA</v>
          </cell>
          <cell r="M4410">
            <v>5</v>
          </cell>
        </row>
        <row r="4411">
          <cell r="A4411">
            <v>51103</v>
          </cell>
          <cell r="B4411" t="str">
            <v>WEEKDAY</v>
          </cell>
          <cell r="C4411">
            <v>3807</v>
          </cell>
          <cell r="D4411">
            <v>900240</v>
          </cell>
          <cell r="E4411" t="str">
            <v>CEDAR BLVD &amp; MOWRY AV</v>
          </cell>
          <cell r="F4411">
            <v>3</v>
          </cell>
          <cell r="G4411">
            <v>0</v>
          </cell>
          <cell r="H4411">
            <v>3</v>
          </cell>
          <cell r="I4411">
            <v>37.524473</v>
          </cell>
          <cell r="J4411">
            <v>-122.007335</v>
          </cell>
          <cell r="K4411" t="str">
            <v>NEWARK</v>
          </cell>
          <cell r="L4411" t="str">
            <v>ALAMEDA</v>
          </cell>
          <cell r="M4411">
            <v>5</v>
          </cell>
        </row>
        <row r="4412">
          <cell r="A4412">
            <v>53393</v>
          </cell>
          <cell r="B4412" t="str">
            <v>WEEKDAY</v>
          </cell>
          <cell r="C4412">
            <v>2815</v>
          </cell>
          <cell r="D4412">
            <v>900250</v>
          </cell>
          <cell r="E4412" t="str">
            <v>CEDAR BLVD &amp; MOWRY AV</v>
          </cell>
          <cell r="F4412">
            <v>8</v>
          </cell>
          <cell r="G4412">
            <v>1</v>
          </cell>
          <cell r="H4412">
            <v>9</v>
          </cell>
          <cell r="I4412">
            <v>37.525429000000003</v>
          </cell>
          <cell r="J4412">
            <v>-122.00888500000001</v>
          </cell>
          <cell r="K4412" t="str">
            <v>NEWARK</v>
          </cell>
          <cell r="L4412" t="str">
            <v>ALAMEDA</v>
          </cell>
          <cell r="M4412">
            <v>5</v>
          </cell>
        </row>
        <row r="4413">
          <cell r="A4413">
            <v>55784</v>
          </cell>
          <cell r="B4413" t="str">
            <v>WEEKDAY</v>
          </cell>
          <cell r="C4413">
            <v>3741</v>
          </cell>
          <cell r="D4413">
            <v>900260</v>
          </cell>
          <cell r="E4413" t="str">
            <v>CEDAR BLVD &amp; MUSICK AV</v>
          </cell>
          <cell r="F4413">
            <v>2</v>
          </cell>
          <cell r="G4413">
            <v>2</v>
          </cell>
          <cell r="H4413">
            <v>3</v>
          </cell>
          <cell r="I4413">
            <v>37.544958000000001</v>
          </cell>
          <cell r="J4413">
            <v>-122.029304</v>
          </cell>
          <cell r="K4413" t="str">
            <v>NEWARK</v>
          </cell>
          <cell r="L4413" t="str">
            <v>ALAMEDA</v>
          </cell>
          <cell r="M4413">
            <v>5</v>
          </cell>
        </row>
        <row r="4414">
          <cell r="A4414">
            <v>53347</v>
          </cell>
          <cell r="B4414" t="str">
            <v>WEEKDAY</v>
          </cell>
          <cell r="C4414">
            <v>3977</v>
          </cell>
          <cell r="D4414">
            <v>900270</v>
          </cell>
          <cell r="E4414" t="str">
            <v>CEDAR BLVD &amp; N MAGAZINE</v>
          </cell>
          <cell r="F4414">
            <v>2</v>
          </cell>
          <cell r="G4414">
            <v>1</v>
          </cell>
          <cell r="H4414">
            <v>3</v>
          </cell>
          <cell r="I4414">
            <v>37.523223999999999</v>
          </cell>
          <cell r="J4414">
            <v>-122.004699</v>
          </cell>
          <cell r="K4414" t="str">
            <v>NEWARK</v>
          </cell>
          <cell r="L4414" t="str">
            <v>ALAMEDA</v>
          </cell>
          <cell r="M4414">
            <v>5</v>
          </cell>
        </row>
        <row r="4415">
          <cell r="A4415">
            <v>51158</v>
          </cell>
          <cell r="B4415" t="str">
            <v>WEEKDAY</v>
          </cell>
          <cell r="C4415">
            <v>2435</v>
          </cell>
          <cell r="D4415">
            <v>900280</v>
          </cell>
          <cell r="E4415" t="str">
            <v>CEDAR BLVD &amp; N MAGAZINE</v>
          </cell>
          <cell r="F4415">
            <v>7</v>
          </cell>
          <cell r="G4415">
            <v>5</v>
          </cell>
          <cell r="H4415">
            <v>12</v>
          </cell>
          <cell r="I4415">
            <v>37.523566000000002</v>
          </cell>
          <cell r="J4415">
            <v>-122.004987</v>
          </cell>
          <cell r="K4415" t="str">
            <v>NEWARK</v>
          </cell>
          <cell r="L4415" t="str">
            <v>ALAMEDA</v>
          </cell>
          <cell r="M4415">
            <v>5</v>
          </cell>
        </row>
        <row r="4416">
          <cell r="A4416">
            <v>55347</v>
          </cell>
          <cell r="B4416" t="str">
            <v>WEEKDAY</v>
          </cell>
          <cell r="C4416">
            <v>4227</v>
          </cell>
          <cell r="D4416">
            <v>900290</v>
          </cell>
          <cell r="E4416" t="str">
            <v>CEDAR BLVD &amp; NEWARK BLVD</v>
          </cell>
          <cell r="F4416">
            <v>1</v>
          </cell>
          <cell r="G4416">
            <v>1</v>
          </cell>
          <cell r="H4416">
            <v>2</v>
          </cell>
          <cell r="I4416">
            <v>37.548605000000002</v>
          </cell>
          <cell r="J4416">
            <v>-122.043868</v>
          </cell>
          <cell r="K4416" t="str">
            <v>NEWARK</v>
          </cell>
          <cell r="L4416" t="str">
            <v>ALAMEDA</v>
          </cell>
          <cell r="M4416">
            <v>5</v>
          </cell>
        </row>
        <row r="4417">
          <cell r="A4417">
            <v>55069</v>
          </cell>
          <cell r="B4417" t="str">
            <v>WEEKDAY</v>
          </cell>
          <cell r="C4417">
            <v>4088</v>
          </cell>
          <cell r="D4417">
            <v>900300</v>
          </cell>
          <cell r="E4417" t="str">
            <v>CEDAR BLVD &amp; PORT SAILWOOD D</v>
          </cell>
          <cell r="F4417">
            <v>1</v>
          </cell>
          <cell r="G4417">
            <v>1</v>
          </cell>
          <cell r="H4417">
            <v>2</v>
          </cell>
          <cell r="I4417">
            <v>37.545160000000003</v>
          </cell>
          <cell r="J4417">
            <v>-122.028958</v>
          </cell>
          <cell r="K4417" t="str">
            <v>NEWARK</v>
          </cell>
          <cell r="L4417" t="str">
            <v>ALAMEDA</v>
          </cell>
          <cell r="M4417">
            <v>5</v>
          </cell>
        </row>
        <row r="4418">
          <cell r="A4418">
            <v>56690</v>
          </cell>
          <cell r="B4418" t="str">
            <v>WEEKDAY</v>
          </cell>
          <cell r="C4418">
            <v>3733</v>
          </cell>
          <cell r="D4418">
            <v>900310</v>
          </cell>
          <cell r="E4418" t="str">
            <v>CEDAR BLVD &amp; ROBERTSON AV</v>
          </cell>
          <cell r="F4418">
            <v>1</v>
          </cell>
          <cell r="G4418">
            <v>2</v>
          </cell>
          <cell r="H4418">
            <v>3</v>
          </cell>
          <cell r="I4418">
            <v>37.535068000000003</v>
          </cell>
          <cell r="J4418">
            <v>-122.01487400000001</v>
          </cell>
          <cell r="K4418" t="str">
            <v>NEWARK</v>
          </cell>
          <cell r="L4418" t="str">
            <v>ALAMEDA</v>
          </cell>
          <cell r="M4418">
            <v>5</v>
          </cell>
        </row>
        <row r="4419">
          <cell r="A4419">
            <v>50552</v>
          </cell>
          <cell r="B4419" t="str">
            <v>WEEKDAY</v>
          </cell>
          <cell r="C4419">
            <v>4072</v>
          </cell>
          <cell r="D4419">
            <v>900320</v>
          </cell>
          <cell r="E4419" t="str">
            <v>CEDAR BLVD &amp; S MAGAZINE</v>
          </cell>
          <cell r="F4419">
            <v>1</v>
          </cell>
          <cell r="G4419">
            <v>2</v>
          </cell>
          <cell r="H4419">
            <v>2</v>
          </cell>
          <cell r="I4419">
            <v>37.522526999999997</v>
          </cell>
          <cell r="J4419">
            <v>-122.002449</v>
          </cell>
          <cell r="K4419" t="str">
            <v>NEWARK</v>
          </cell>
          <cell r="L4419" t="str">
            <v>ALAMEDA</v>
          </cell>
          <cell r="M4419">
            <v>5</v>
          </cell>
        </row>
        <row r="4420">
          <cell r="A4420">
            <v>53301</v>
          </cell>
          <cell r="B4420" t="str">
            <v>WEEKDAY</v>
          </cell>
          <cell r="C4420">
            <v>4378</v>
          </cell>
          <cell r="D4420">
            <v>900330</v>
          </cell>
          <cell r="E4420" t="str">
            <v>CEDAR BLVD &amp; S MAGAZINE</v>
          </cell>
          <cell r="F4420">
            <v>0</v>
          </cell>
          <cell r="G4420">
            <v>1</v>
          </cell>
          <cell r="H4420">
            <v>1</v>
          </cell>
          <cell r="I4420">
            <v>37.522126</v>
          </cell>
          <cell r="J4420">
            <v>-122.00184900000001</v>
          </cell>
          <cell r="K4420" t="str">
            <v>NEWARK</v>
          </cell>
          <cell r="L4420" t="str">
            <v>ALAMEDA</v>
          </cell>
          <cell r="M4420">
            <v>5</v>
          </cell>
        </row>
        <row r="4421">
          <cell r="A4421">
            <v>56286</v>
          </cell>
          <cell r="B4421" t="str">
            <v>WEEKDAY</v>
          </cell>
          <cell r="C4421">
            <v>3541</v>
          </cell>
          <cell r="D4421">
            <v>900350</v>
          </cell>
          <cell r="E4421" t="str">
            <v>CEDAR BLVD &amp; SMITH AV</v>
          </cell>
          <cell r="F4421">
            <v>1</v>
          </cell>
          <cell r="G4421">
            <v>3</v>
          </cell>
          <cell r="H4421">
            <v>4</v>
          </cell>
          <cell r="I4421">
            <v>37.533669000000003</v>
          </cell>
          <cell r="J4421">
            <v>-122.01252100000001</v>
          </cell>
          <cell r="K4421" t="str">
            <v>NEWARK</v>
          </cell>
          <cell r="L4421" t="str">
            <v>ALAMEDA</v>
          </cell>
          <cell r="M4421">
            <v>5</v>
          </cell>
        </row>
        <row r="4422">
          <cell r="A4422">
            <v>51106</v>
          </cell>
          <cell r="B4422" t="str">
            <v>WEEKDAY</v>
          </cell>
          <cell r="C4422">
            <v>4133</v>
          </cell>
          <cell r="D4422">
            <v>900360</v>
          </cell>
          <cell r="E4422" t="str">
            <v>CEDAR BLVD &amp; SMITH AV</v>
          </cell>
          <cell r="F4422">
            <v>2</v>
          </cell>
          <cell r="G4422">
            <v>0</v>
          </cell>
          <cell r="H4422">
            <v>2</v>
          </cell>
          <cell r="I4422">
            <v>37.533445999999998</v>
          </cell>
          <cell r="J4422">
            <v>-122.01159699999999</v>
          </cell>
          <cell r="K4422" t="str">
            <v>NEWARK</v>
          </cell>
          <cell r="L4422" t="str">
            <v>ALAMEDA</v>
          </cell>
          <cell r="M4422">
            <v>5</v>
          </cell>
        </row>
        <row r="4423">
          <cell r="A4423">
            <v>52988</v>
          </cell>
          <cell r="B4423" t="str">
            <v>WEEKDAY</v>
          </cell>
          <cell r="C4423">
            <v>2769</v>
          </cell>
          <cell r="D4423">
            <v>900370</v>
          </cell>
          <cell r="E4423" t="str">
            <v>CEDAR BLVD &amp; STEVENSON BLVD</v>
          </cell>
          <cell r="F4423">
            <v>6</v>
          </cell>
          <cell r="G4423">
            <v>4</v>
          </cell>
          <cell r="H4423">
            <v>9</v>
          </cell>
          <cell r="I4423">
            <v>37.518647000000001</v>
          </cell>
          <cell r="J4423">
            <v>-121.99266</v>
          </cell>
          <cell r="K4423" t="str">
            <v>NEWARK</v>
          </cell>
          <cell r="L4423" t="str">
            <v>ALAMEDA</v>
          </cell>
          <cell r="M4423">
            <v>5</v>
          </cell>
        </row>
        <row r="4424">
          <cell r="A4424">
            <v>58875</v>
          </cell>
          <cell r="B4424" t="str">
            <v>WEEKDAY</v>
          </cell>
          <cell r="C4424">
            <v>3718</v>
          </cell>
          <cell r="D4424">
            <v>900380</v>
          </cell>
          <cell r="E4424" t="str">
            <v>CEDAR BLVD &amp; STEVENSON BLVD</v>
          </cell>
          <cell r="F4424">
            <v>2</v>
          </cell>
          <cell r="G4424">
            <v>2</v>
          </cell>
          <cell r="H4424">
            <v>4</v>
          </cell>
          <cell r="I4424">
            <v>37.518659999999997</v>
          </cell>
          <cell r="J4424">
            <v>-121.992127</v>
          </cell>
          <cell r="K4424" t="str">
            <v>NEWARK</v>
          </cell>
          <cell r="L4424" t="str">
            <v>ALAMEDA</v>
          </cell>
          <cell r="M4424">
            <v>5</v>
          </cell>
        </row>
        <row r="4425">
          <cell r="A4425">
            <v>51130</v>
          </cell>
          <cell r="B4425" t="str">
            <v>WEEKDAY</v>
          </cell>
          <cell r="C4425">
            <v>4136</v>
          </cell>
          <cell r="D4425">
            <v>900390</v>
          </cell>
          <cell r="E4425" t="str">
            <v>CEDAR BLVD &amp; THORNTON AV</v>
          </cell>
          <cell r="F4425">
            <v>1</v>
          </cell>
          <cell r="G4425">
            <v>1</v>
          </cell>
          <cell r="H4425">
            <v>2</v>
          </cell>
          <cell r="I4425">
            <v>37.542769</v>
          </cell>
          <cell r="J4425">
            <v>-122.027501</v>
          </cell>
          <cell r="K4425" t="str">
            <v>NEWARK</v>
          </cell>
          <cell r="L4425" t="str">
            <v>ALAMEDA</v>
          </cell>
          <cell r="M4425">
            <v>5</v>
          </cell>
        </row>
        <row r="4426">
          <cell r="A4426">
            <v>53395</v>
          </cell>
          <cell r="B4426" t="str">
            <v>WEEKDAY</v>
          </cell>
          <cell r="C4426">
            <v>3278</v>
          </cell>
          <cell r="D4426">
            <v>900400</v>
          </cell>
          <cell r="E4426" t="str">
            <v>CEDAR BLVD &amp; THORNTON AV</v>
          </cell>
          <cell r="F4426">
            <v>4</v>
          </cell>
          <cell r="G4426">
            <v>2</v>
          </cell>
          <cell r="H4426">
            <v>6</v>
          </cell>
          <cell r="I4426">
            <v>37.542955999999997</v>
          </cell>
          <cell r="J4426">
            <v>-122.02726699999999</v>
          </cell>
          <cell r="K4426" t="str">
            <v>NEWARK</v>
          </cell>
          <cell r="L4426" t="str">
            <v>ALAMEDA</v>
          </cell>
          <cell r="M4426">
            <v>5</v>
          </cell>
        </row>
        <row r="4427">
          <cell r="A4427">
            <v>53959</v>
          </cell>
          <cell r="B4427" t="str">
            <v>WEEKDAY</v>
          </cell>
          <cell r="C4427">
            <v>3109</v>
          </cell>
          <cell r="D4427">
            <v>900450</v>
          </cell>
          <cell r="E4427" t="str">
            <v>CENTRAL AV &amp; BIRCH ST</v>
          </cell>
          <cell r="F4427">
            <v>3</v>
          </cell>
          <cell r="G4427">
            <v>4</v>
          </cell>
          <cell r="H4427">
            <v>7</v>
          </cell>
          <cell r="I4427">
            <v>37.533836999999998</v>
          </cell>
          <cell r="J4427">
            <v>-122.02184099999999</v>
          </cell>
          <cell r="K4427" t="str">
            <v>NEWARK</v>
          </cell>
          <cell r="L4427" t="str">
            <v>ALAMEDA</v>
          </cell>
          <cell r="M4427">
            <v>5</v>
          </cell>
        </row>
        <row r="4428">
          <cell r="A4428">
            <v>57540</v>
          </cell>
          <cell r="B4428" t="str">
            <v>WEEKDAY</v>
          </cell>
          <cell r="C4428">
            <v>3210</v>
          </cell>
          <cell r="D4428">
            <v>900460</v>
          </cell>
          <cell r="E4428" t="str">
            <v>CENTRAL AV &amp; BIRCH ST</v>
          </cell>
          <cell r="F4428">
            <v>3</v>
          </cell>
          <cell r="G4428">
            <v>3</v>
          </cell>
          <cell r="H4428">
            <v>6</v>
          </cell>
          <cell r="I4428">
            <v>37.533752</v>
          </cell>
          <cell r="J4428">
            <v>-122.02151000000001</v>
          </cell>
          <cell r="K4428" t="str">
            <v>NEWARK</v>
          </cell>
          <cell r="L4428" t="str">
            <v>ALAMEDA</v>
          </cell>
          <cell r="M4428">
            <v>5</v>
          </cell>
        </row>
        <row r="4429">
          <cell r="A4429">
            <v>57119</v>
          </cell>
          <cell r="B4429" t="str">
            <v>WEEKDAY</v>
          </cell>
          <cell r="C4429">
            <v>1745</v>
          </cell>
          <cell r="D4429">
            <v>900470</v>
          </cell>
          <cell r="E4429" t="str">
            <v>CENTRAL AV &amp; CEDAR BLVD</v>
          </cell>
          <cell r="F4429">
            <v>8</v>
          </cell>
          <cell r="G4429">
            <v>13</v>
          </cell>
          <cell r="H4429">
            <v>22</v>
          </cell>
          <cell r="I4429">
            <v>37.536622999999999</v>
          </cell>
          <cell r="J4429">
            <v>-122.019571</v>
          </cell>
          <cell r="K4429" t="str">
            <v>NEWARK</v>
          </cell>
          <cell r="L4429" t="str">
            <v>ALAMEDA</v>
          </cell>
          <cell r="M4429">
            <v>5</v>
          </cell>
        </row>
        <row r="4430">
          <cell r="A4430">
            <v>57310</v>
          </cell>
          <cell r="B4430" t="str">
            <v>WEEKDAY</v>
          </cell>
          <cell r="C4430">
            <v>5005</v>
          </cell>
          <cell r="D4430">
            <v>900480</v>
          </cell>
          <cell r="E4430" t="str">
            <v>CENTRAL AV &amp; CEDAR BLVD</v>
          </cell>
          <cell r="F4430">
            <v>0</v>
          </cell>
          <cell r="G4430">
            <v>0</v>
          </cell>
          <cell r="H4430">
            <v>0</v>
          </cell>
          <cell r="I4430">
            <v>37.536459999999998</v>
          </cell>
          <cell r="J4430">
            <v>-122.019068</v>
          </cell>
          <cell r="K4430" t="str">
            <v>NEWARK</v>
          </cell>
          <cell r="L4430" t="str">
            <v>ALAMEDA</v>
          </cell>
          <cell r="M4430">
            <v>5</v>
          </cell>
        </row>
        <row r="4431">
          <cell r="A4431">
            <v>51109</v>
          </cell>
          <cell r="B4431" t="str">
            <v>WEEKDAY</v>
          </cell>
          <cell r="C4431">
            <v>2104</v>
          </cell>
          <cell r="D4431">
            <v>900510</v>
          </cell>
          <cell r="E4431" t="str">
            <v>CENTRAL AV &amp; CHERRY ST</v>
          </cell>
          <cell r="F4431">
            <v>7</v>
          </cell>
          <cell r="G4431">
            <v>9</v>
          </cell>
          <cell r="H4431">
            <v>16</v>
          </cell>
          <cell r="I4431">
            <v>37.528179000000002</v>
          </cell>
          <cell r="J4431">
            <v>-122.02646300000001</v>
          </cell>
          <cell r="K4431" t="str">
            <v>NEWARK</v>
          </cell>
          <cell r="L4431" t="str">
            <v>ALAMEDA</v>
          </cell>
          <cell r="M4431">
            <v>5</v>
          </cell>
        </row>
        <row r="4432">
          <cell r="A4432">
            <v>56383</v>
          </cell>
          <cell r="B4432" t="str">
            <v>WEEKDAY</v>
          </cell>
          <cell r="C4432">
            <v>3950</v>
          </cell>
          <cell r="D4432">
            <v>900540</v>
          </cell>
          <cell r="E4432" t="str">
            <v>CENTRAL AV &amp; MORTON AV</v>
          </cell>
          <cell r="F4432">
            <v>2</v>
          </cell>
          <cell r="G4432">
            <v>1</v>
          </cell>
          <cell r="H4432">
            <v>3</v>
          </cell>
          <cell r="I4432">
            <v>37.522258000000001</v>
          </cell>
          <cell r="J4432">
            <v>-122.031569</v>
          </cell>
          <cell r="K4432" t="str">
            <v>NEWARK</v>
          </cell>
          <cell r="L4432" t="str">
            <v>ALAMEDA</v>
          </cell>
          <cell r="M4432">
            <v>5</v>
          </cell>
        </row>
        <row r="4433">
          <cell r="A4433">
            <v>55091</v>
          </cell>
          <cell r="B4433" t="str">
            <v>WEEKDAY</v>
          </cell>
          <cell r="C4433">
            <v>3764</v>
          </cell>
          <cell r="D4433">
            <v>900550</v>
          </cell>
          <cell r="E4433" t="str">
            <v>CENTRAL AV &amp; MORTON AV</v>
          </cell>
          <cell r="F4433">
            <v>1</v>
          </cell>
          <cell r="G4433">
            <v>2</v>
          </cell>
          <cell r="H4433">
            <v>3</v>
          </cell>
          <cell r="I4433">
            <v>37.521991999999997</v>
          </cell>
          <cell r="J4433">
            <v>-122.031507</v>
          </cell>
          <cell r="K4433" t="str">
            <v>NEWARK</v>
          </cell>
          <cell r="L4433" t="str">
            <v>ALAMEDA</v>
          </cell>
          <cell r="M4433">
            <v>5</v>
          </cell>
        </row>
        <row r="4434">
          <cell r="A4434">
            <v>57910</v>
          </cell>
          <cell r="B4434" t="str">
            <v>WEEKDAY</v>
          </cell>
          <cell r="C4434">
            <v>4413</v>
          </cell>
          <cell r="D4434">
            <v>900560</v>
          </cell>
          <cell r="E4434" t="str">
            <v>CENTRAL AV &amp; SYCAMORE ST</v>
          </cell>
          <cell r="F4434">
            <v>1</v>
          </cell>
          <cell r="G4434">
            <v>1</v>
          </cell>
          <cell r="H4434">
            <v>1</v>
          </cell>
          <cell r="I4434">
            <v>37.525075999999999</v>
          </cell>
          <cell r="J4434">
            <v>-122.028609</v>
          </cell>
          <cell r="K4434" t="str">
            <v>NEWARK</v>
          </cell>
          <cell r="L4434" t="str">
            <v>ALAMEDA</v>
          </cell>
          <cell r="M4434">
            <v>5</v>
          </cell>
        </row>
        <row r="4435">
          <cell r="A4435">
            <v>59676</v>
          </cell>
          <cell r="B4435" t="str">
            <v>WEEKDAY</v>
          </cell>
          <cell r="C4435">
            <v>4388</v>
          </cell>
          <cell r="D4435">
            <v>900570</v>
          </cell>
          <cell r="E4435" t="str">
            <v>CENTRAL AV &amp; SYCAMORE ST</v>
          </cell>
          <cell r="F4435">
            <v>1</v>
          </cell>
          <cell r="G4435">
            <v>1</v>
          </cell>
          <cell r="H4435">
            <v>1</v>
          </cell>
          <cell r="I4435">
            <v>37.524845999999997</v>
          </cell>
          <cell r="J4435">
            <v>-122.02910300000001</v>
          </cell>
          <cell r="K4435" t="str">
            <v>NEWARK</v>
          </cell>
          <cell r="L4435" t="str">
            <v>ALAMEDA</v>
          </cell>
          <cell r="M4435">
            <v>5</v>
          </cell>
        </row>
        <row r="4436">
          <cell r="A4436">
            <v>56636</v>
          </cell>
          <cell r="B4436" t="str">
            <v>WEEKDAY</v>
          </cell>
          <cell r="C4436">
            <v>4519</v>
          </cell>
          <cell r="D4436">
            <v>900610</v>
          </cell>
          <cell r="E4436" t="str">
            <v>CHERRY ST &amp; CENTRAL AV</v>
          </cell>
          <cell r="F4436">
            <v>0</v>
          </cell>
          <cell r="G4436">
            <v>1</v>
          </cell>
          <cell r="H4436">
            <v>1</v>
          </cell>
          <cell r="I4436">
            <v>37.528272999999999</v>
          </cell>
          <cell r="J4436">
            <v>-122.02511</v>
          </cell>
          <cell r="K4436" t="str">
            <v>NEWARK</v>
          </cell>
          <cell r="L4436" t="str">
            <v>ALAMEDA</v>
          </cell>
          <cell r="M4436">
            <v>5</v>
          </cell>
        </row>
        <row r="4437">
          <cell r="A4437">
            <v>59710</v>
          </cell>
          <cell r="B4437" t="str">
            <v>WEEKDAY</v>
          </cell>
          <cell r="C4437">
            <v>1998</v>
          </cell>
          <cell r="D4437">
            <v>900620</v>
          </cell>
          <cell r="E4437" t="str">
            <v>CHERRY ST &amp; JASMINE AV</v>
          </cell>
          <cell r="F4437">
            <v>1</v>
          </cell>
          <cell r="G4437">
            <v>17</v>
          </cell>
          <cell r="H4437">
            <v>18</v>
          </cell>
          <cell r="I4437">
            <v>37.521295000000002</v>
          </cell>
          <cell r="J4437">
            <v>-122.01162600000001</v>
          </cell>
          <cell r="K4437" t="str">
            <v>NEWARK</v>
          </cell>
          <cell r="L4437" t="str">
            <v>ALAMEDA</v>
          </cell>
          <cell r="M4437">
            <v>5</v>
          </cell>
        </row>
        <row r="4438">
          <cell r="A4438">
            <v>52116</v>
          </cell>
          <cell r="B4438" t="str">
            <v>WEEKDAY</v>
          </cell>
          <cell r="C4438">
            <v>2157</v>
          </cell>
          <cell r="D4438">
            <v>900630</v>
          </cell>
          <cell r="E4438" t="str">
            <v>CHERRY ST &amp; JASMINE AV</v>
          </cell>
          <cell r="F4438">
            <v>14</v>
          </cell>
          <cell r="G4438">
            <v>1</v>
          </cell>
          <cell r="H4438">
            <v>15</v>
          </cell>
          <cell r="I4438">
            <v>37.521698000000001</v>
          </cell>
          <cell r="J4438">
            <v>-122.011802</v>
          </cell>
          <cell r="K4438" t="str">
            <v>NEWARK</v>
          </cell>
          <cell r="L4438" t="str">
            <v>ALAMEDA</v>
          </cell>
          <cell r="M4438">
            <v>5</v>
          </cell>
        </row>
        <row r="4439">
          <cell r="A4439">
            <v>54080</v>
          </cell>
          <cell r="B4439" t="str">
            <v>WEEKDAY</v>
          </cell>
          <cell r="C4439">
            <v>4852</v>
          </cell>
          <cell r="D4439">
            <v>900660</v>
          </cell>
          <cell r="E4439" t="str">
            <v>CHERRY ST &amp; MOORES AV</v>
          </cell>
          <cell r="F4439">
            <v>0</v>
          </cell>
          <cell r="G4439">
            <v>0</v>
          </cell>
          <cell r="H4439">
            <v>0</v>
          </cell>
          <cell r="I4439">
            <v>37.523417999999999</v>
          </cell>
          <cell r="J4439">
            <v>-122.015135</v>
          </cell>
          <cell r="K4439" t="str">
            <v>NEWARK</v>
          </cell>
          <cell r="L4439" t="str">
            <v>ALAMEDA</v>
          </cell>
          <cell r="M4439">
            <v>5</v>
          </cell>
        </row>
        <row r="4440">
          <cell r="A4440">
            <v>57101</v>
          </cell>
          <cell r="B4440" t="str">
            <v>WEEKDAY</v>
          </cell>
          <cell r="C4440">
            <v>4702</v>
          </cell>
          <cell r="D4440">
            <v>900670</v>
          </cell>
          <cell r="E4440" t="str">
            <v>CHERRY ST &amp; MOORES AV</v>
          </cell>
          <cell r="F4440">
            <v>0</v>
          </cell>
          <cell r="G4440">
            <v>0</v>
          </cell>
          <cell r="H4440">
            <v>0</v>
          </cell>
          <cell r="I4440">
            <v>37.523183000000003</v>
          </cell>
          <cell r="J4440">
            <v>-122.01514899999999</v>
          </cell>
          <cell r="K4440" t="str">
            <v>NEWARK</v>
          </cell>
          <cell r="L4440" t="str">
            <v>ALAMEDA</v>
          </cell>
          <cell r="M4440">
            <v>5</v>
          </cell>
        </row>
        <row r="4441">
          <cell r="A4441">
            <v>57212</v>
          </cell>
          <cell r="B4441" t="str">
            <v>WEEKDAY</v>
          </cell>
          <cell r="C4441">
            <v>4846</v>
          </cell>
          <cell r="D4441">
            <v>900680</v>
          </cell>
          <cell r="E4441" t="str">
            <v>CHERRY ST &amp; ROBERTSON AV</v>
          </cell>
          <cell r="F4441">
            <v>0</v>
          </cell>
          <cell r="G4441">
            <v>0</v>
          </cell>
          <cell r="H4441">
            <v>0</v>
          </cell>
          <cell r="I4441">
            <v>37.527166999999999</v>
          </cell>
          <cell r="J4441">
            <v>-122.022299</v>
          </cell>
          <cell r="K4441" t="str">
            <v>NEWARK</v>
          </cell>
          <cell r="L4441" t="str">
            <v>ALAMEDA</v>
          </cell>
          <cell r="M4441">
            <v>5</v>
          </cell>
        </row>
        <row r="4442">
          <cell r="A4442">
            <v>55092</v>
          </cell>
          <cell r="B4442" t="str">
            <v>WEEKDAY</v>
          </cell>
          <cell r="C4442">
            <v>4838</v>
          </cell>
          <cell r="D4442">
            <v>900690</v>
          </cell>
          <cell r="E4442" t="str">
            <v>CHERRY ST &amp; ROBERTSON AV</v>
          </cell>
          <cell r="F4442">
            <v>0</v>
          </cell>
          <cell r="G4442">
            <v>0</v>
          </cell>
          <cell r="H4442">
            <v>0</v>
          </cell>
          <cell r="I4442">
            <v>37.526878000000004</v>
          </cell>
          <cell r="J4442">
            <v>-122.02235</v>
          </cell>
          <cell r="K4442" t="str">
            <v>NEWARK</v>
          </cell>
          <cell r="L4442" t="str">
            <v>ALAMEDA</v>
          </cell>
          <cell r="M4442">
            <v>5</v>
          </cell>
        </row>
        <row r="4443">
          <cell r="A4443">
            <v>55093</v>
          </cell>
          <cell r="B4443" t="str">
            <v>WEEKDAY</v>
          </cell>
          <cell r="C4443">
            <v>4638</v>
          </cell>
          <cell r="D4443">
            <v>900700</v>
          </cell>
          <cell r="E4443" t="str">
            <v>CHERRY ST &amp; SMITH AV</v>
          </cell>
          <cell r="F4443">
            <v>1</v>
          </cell>
          <cell r="G4443">
            <v>0</v>
          </cell>
          <cell r="H4443">
            <v>1</v>
          </cell>
          <cell r="I4443">
            <v>37.52525</v>
          </cell>
          <cell r="J4443">
            <v>-122.018649</v>
          </cell>
          <cell r="K4443" t="str">
            <v>NEWARK</v>
          </cell>
          <cell r="L4443" t="str">
            <v>ALAMEDA</v>
          </cell>
          <cell r="M4443">
            <v>5</v>
          </cell>
        </row>
        <row r="4444">
          <cell r="A4444">
            <v>53312</v>
          </cell>
          <cell r="B4444" t="str">
            <v>WEEKDAY</v>
          </cell>
          <cell r="C4444">
            <v>4788</v>
          </cell>
          <cell r="D4444">
            <v>900710</v>
          </cell>
          <cell r="E4444" t="str">
            <v>CHERRY ST &amp; SMITH AV</v>
          </cell>
          <cell r="F4444">
            <v>0</v>
          </cell>
          <cell r="G4444">
            <v>0</v>
          </cell>
          <cell r="H4444">
            <v>0</v>
          </cell>
          <cell r="I4444">
            <v>37.525055000000002</v>
          </cell>
          <cell r="J4444">
            <v>-122.018823</v>
          </cell>
          <cell r="K4444" t="str">
            <v>NEWARK</v>
          </cell>
          <cell r="L4444" t="str">
            <v>ALAMEDA</v>
          </cell>
          <cell r="M4444">
            <v>5</v>
          </cell>
        </row>
        <row r="4445">
          <cell r="A4445">
            <v>51330</v>
          </cell>
          <cell r="B4445" t="str">
            <v>WEEKDAY</v>
          </cell>
          <cell r="C4445">
            <v>2500</v>
          </cell>
          <cell r="D4445">
            <v>900800</v>
          </cell>
          <cell r="E4445" t="str">
            <v>FILBERT ST &amp; ENTERPRISE DR</v>
          </cell>
          <cell r="F4445">
            <v>5</v>
          </cell>
          <cell r="G4445">
            <v>7</v>
          </cell>
          <cell r="H4445">
            <v>11</v>
          </cell>
          <cell r="I4445">
            <v>37.525266999999999</v>
          </cell>
          <cell r="J4445">
            <v>-122.036334</v>
          </cell>
          <cell r="K4445" t="str">
            <v>NEWARK</v>
          </cell>
          <cell r="L4445" t="str">
            <v>ALAMEDA</v>
          </cell>
          <cell r="M4445">
            <v>5</v>
          </cell>
        </row>
        <row r="4446">
          <cell r="A4446">
            <v>59059</v>
          </cell>
          <cell r="B4446" t="str">
            <v>WEEKDAY</v>
          </cell>
          <cell r="C4446">
            <v>2588</v>
          </cell>
          <cell r="D4446">
            <v>900810</v>
          </cell>
          <cell r="E4446" t="str">
            <v>FILBERT ST &amp; ENTERPRISE DR</v>
          </cell>
          <cell r="F4446">
            <v>6</v>
          </cell>
          <cell r="G4446">
            <v>5</v>
          </cell>
          <cell r="H4446">
            <v>11</v>
          </cell>
          <cell r="I4446">
            <v>37.525075999999999</v>
          </cell>
          <cell r="J4446">
            <v>-122.03648800000001</v>
          </cell>
          <cell r="K4446" t="str">
            <v>NEWARK</v>
          </cell>
          <cell r="L4446" t="str">
            <v>ALAMEDA</v>
          </cell>
          <cell r="M4446">
            <v>5</v>
          </cell>
        </row>
        <row r="4447">
          <cell r="A4447">
            <v>55162</v>
          </cell>
          <cell r="B4447" t="str">
            <v>WEEKDAY</v>
          </cell>
          <cell r="C4447">
            <v>5005</v>
          </cell>
          <cell r="D4447">
            <v>900920</v>
          </cell>
          <cell r="E4447" t="str">
            <v>HALEY ST &amp; CABERNET AV</v>
          </cell>
          <cell r="F4447">
            <v>0</v>
          </cell>
          <cell r="G4447">
            <v>0</v>
          </cell>
          <cell r="H4447">
            <v>0</v>
          </cell>
          <cell r="I4447">
            <v>37.540351000000001</v>
          </cell>
          <cell r="J4447">
            <v>-122.04999100000001</v>
          </cell>
          <cell r="K4447" t="str">
            <v>NEWARK</v>
          </cell>
          <cell r="L4447" t="str">
            <v>ALAMEDA</v>
          </cell>
          <cell r="M4447">
            <v>5</v>
          </cell>
        </row>
        <row r="4448">
          <cell r="A4448">
            <v>55163</v>
          </cell>
          <cell r="B4448" t="str">
            <v>WEEKDAY</v>
          </cell>
          <cell r="C4448">
            <v>4394</v>
          </cell>
          <cell r="D4448">
            <v>900930</v>
          </cell>
          <cell r="E4448" t="str">
            <v>HALEY ST &amp; CEDAR BLVD</v>
          </cell>
          <cell r="F4448">
            <v>0</v>
          </cell>
          <cell r="G4448">
            <v>1</v>
          </cell>
          <cell r="H4448">
            <v>1</v>
          </cell>
          <cell r="I4448">
            <v>37.537861999999997</v>
          </cell>
          <cell r="J4448">
            <v>-122.04697</v>
          </cell>
          <cell r="K4448" t="str">
            <v>NEWARK</v>
          </cell>
          <cell r="L4448" t="str">
            <v>ALAMEDA</v>
          </cell>
          <cell r="M4448">
            <v>5</v>
          </cell>
        </row>
        <row r="4449">
          <cell r="A4449">
            <v>55169</v>
          </cell>
          <cell r="B4449" t="str">
            <v>WEEKDAY</v>
          </cell>
          <cell r="C4449">
            <v>3860</v>
          </cell>
          <cell r="D4449">
            <v>900970</v>
          </cell>
          <cell r="E4449" t="str">
            <v>HALEY ST &amp; RAILROAD CROSSING</v>
          </cell>
          <cell r="F4449">
            <v>0</v>
          </cell>
          <cell r="G4449">
            <v>3</v>
          </cell>
          <cell r="H4449">
            <v>3</v>
          </cell>
          <cell r="I4449">
            <v>37.541531999999997</v>
          </cell>
          <cell r="J4449">
            <v>-122.053997</v>
          </cell>
          <cell r="K4449" t="str">
            <v>NEWARK</v>
          </cell>
          <cell r="L4449" t="str">
            <v>ALAMEDA</v>
          </cell>
          <cell r="M4449">
            <v>5</v>
          </cell>
        </row>
        <row r="4450">
          <cell r="A4450">
            <v>52216</v>
          </cell>
          <cell r="B4450" t="str">
            <v>WEEKDAY</v>
          </cell>
          <cell r="C4450">
            <v>4709</v>
          </cell>
          <cell r="D4450">
            <v>901000</v>
          </cell>
          <cell r="E4450" t="str">
            <v>JARVIS AV &amp; HALEY ST</v>
          </cell>
          <cell r="F4450">
            <v>0</v>
          </cell>
          <cell r="G4450">
            <v>0</v>
          </cell>
          <cell r="H4450">
            <v>0</v>
          </cell>
          <cell r="I4450">
            <v>37.542639000000001</v>
          </cell>
          <cell r="J4450">
            <v>-122.055661</v>
          </cell>
          <cell r="K4450" t="str">
            <v>NEWARK</v>
          </cell>
          <cell r="L4450" t="str">
            <v>ALAMEDA</v>
          </cell>
          <cell r="M4450">
            <v>5</v>
          </cell>
        </row>
        <row r="4451">
          <cell r="A4451">
            <v>58566</v>
          </cell>
          <cell r="B4451" t="str">
            <v>WEEKDAY</v>
          </cell>
          <cell r="C4451">
            <v>3065</v>
          </cell>
          <cell r="D4451">
            <v>901060</v>
          </cell>
          <cell r="E4451" t="str">
            <v>LAFAYETTE AV &amp; CHRISTINE ST</v>
          </cell>
          <cell r="F4451">
            <v>3</v>
          </cell>
          <cell r="G4451">
            <v>4</v>
          </cell>
          <cell r="H4451">
            <v>7</v>
          </cell>
          <cell r="I4451">
            <v>37.541063999999999</v>
          </cell>
          <cell r="J4451">
            <v>-122.040571</v>
          </cell>
          <cell r="K4451" t="str">
            <v>NEWARK</v>
          </cell>
          <cell r="L4451" t="str">
            <v>ALAMEDA</v>
          </cell>
          <cell r="M4451">
            <v>5</v>
          </cell>
        </row>
        <row r="4452">
          <cell r="A4452">
            <v>54380</v>
          </cell>
          <cell r="B4452" t="str">
            <v>WEEKDAY</v>
          </cell>
          <cell r="C4452">
            <v>5005</v>
          </cell>
          <cell r="D4452">
            <v>901070</v>
          </cell>
          <cell r="E4452" t="str">
            <v>LIDO BLVD &amp; #35209</v>
          </cell>
          <cell r="F4452">
            <v>0</v>
          </cell>
          <cell r="G4452">
            <v>0</v>
          </cell>
          <cell r="H4452">
            <v>0</v>
          </cell>
          <cell r="I4452">
            <v>37.545954000000002</v>
          </cell>
          <cell r="J4452">
            <v>-122.04762599999999</v>
          </cell>
          <cell r="K4452" t="str">
            <v>NEWARK</v>
          </cell>
          <cell r="L4452" t="str">
            <v>ALAMEDA</v>
          </cell>
          <cell r="M4452">
            <v>5</v>
          </cell>
        </row>
        <row r="4453">
          <cell r="A4453">
            <v>55192</v>
          </cell>
          <cell r="B4453" t="str">
            <v>WEEKDAY</v>
          </cell>
          <cell r="C4453">
            <v>4857</v>
          </cell>
          <cell r="D4453">
            <v>901100</v>
          </cell>
          <cell r="E4453" t="str">
            <v>LIDO BLVD &amp; NORMANDY DR</v>
          </cell>
          <cell r="F4453">
            <v>0</v>
          </cell>
          <cell r="G4453">
            <v>0</v>
          </cell>
          <cell r="H4453">
            <v>0</v>
          </cell>
          <cell r="I4453">
            <v>37.547184000000001</v>
          </cell>
          <cell r="J4453">
            <v>-122.050607</v>
          </cell>
          <cell r="K4453" t="str">
            <v>NEWARK</v>
          </cell>
          <cell r="L4453" t="str">
            <v>ALAMEDA</v>
          </cell>
          <cell r="M4453">
            <v>5</v>
          </cell>
        </row>
        <row r="4454">
          <cell r="A4454">
            <v>57252</v>
          </cell>
          <cell r="B4454" t="str">
            <v>WEEKDAY</v>
          </cell>
          <cell r="C4454">
            <v>3214</v>
          </cell>
          <cell r="D4454">
            <v>901110</v>
          </cell>
          <cell r="E4454" t="str">
            <v>MOWRY AV &amp; ALPINE ST</v>
          </cell>
          <cell r="F4454">
            <v>1</v>
          </cell>
          <cell r="G4454">
            <v>5</v>
          </cell>
          <cell r="H4454">
            <v>6</v>
          </cell>
          <cell r="I4454">
            <v>37.522846999999999</v>
          </cell>
          <cell r="J4454">
            <v>-122.009057</v>
          </cell>
          <cell r="K4454" t="str">
            <v>NEWARK</v>
          </cell>
          <cell r="L4454" t="str">
            <v>ALAMEDA</v>
          </cell>
          <cell r="M4454">
            <v>5</v>
          </cell>
        </row>
        <row r="4455">
          <cell r="A4455">
            <v>55895</v>
          </cell>
          <cell r="B4455" t="str">
            <v>WEEKDAY</v>
          </cell>
          <cell r="C4455">
            <v>2051</v>
          </cell>
          <cell r="D4455">
            <v>901120</v>
          </cell>
          <cell r="E4455" t="str">
            <v>MOWRY AV &amp; CEDAR BLVD</v>
          </cell>
          <cell r="F4455">
            <v>3</v>
          </cell>
          <cell r="G4455">
            <v>14</v>
          </cell>
          <cell r="H4455">
            <v>17</v>
          </cell>
          <cell r="I4455">
            <v>37.525449999999999</v>
          </cell>
          <cell r="J4455">
            <v>-122.006972</v>
          </cell>
          <cell r="K4455" t="str">
            <v>NEWARK</v>
          </cell>
          <cell r="L4455" t="str">
            <v>ALAMEDA</v>
          </cell>
          <cell r="M4455">
            <v>5</v>
          </cell>
        </row>
        <row r="4456">
          <cell r="A4456">
            <v>51898</v>
          </cell>
          <cell r="B4456" t="str">
            <v>WEEKDAY</v>
          </cell>
          <cell r="C4456">
            <v>5005</v>
          </cell>
          <cell r="D4456">
            <v>901130</v>
          </cell>
          <cell r="E4456" t="str">
            <v>MOWRY AV &amp; CHERRY ST</v>
          </cell>
          <cell r="F4456">
            <v>0</v>
          </cell>
          <cell r="G4456">
            <v>0</v>
          </cell>
          <cell r="H4456">
            <v>0</v>
          </cell>
          <cell r="I4456">
            <v>37.521759000000003</v>
          </cell>
          <cell r="J4456">
            <v>-122.00997599999999</v>
          </cell>
          <cell r="K4456" t="str">
            <v>NEWARK</v>
          </cell>
          <cell r="L4456" t="str">
            <v>ALAMEDA</v>
          </cell>
          <cell r="M4456">
            <v>5</v>
          </cell>
        </row>
        <row r="4457">
          <cell r="A4457">
            <v>54567</v>
          </cell>
          <cell r="B4457" t="str">
            <v>WEEKDAY</v>
          </cell>
          <cell r="C4457">
            <v>4608</v>
          </cell>
          <cell r="D4457">
            <v>901140</v>
          </cell>
          <cell r="E4457" t="str">
            <v>MOWRY AV &amp; ROCKROSE DR</v>
          </cell>
          <cell r="F4457">
            <v>0</v>
          </cell>
          <cell r="G4457">
            <v>0</v>
          </cell>
          <cell r="H4457">
            <v>1</v>
          </cell>
          <cell r="I4457">
            <v>37.523713999999998</v>
          </cell>
          <cell r="J4457">
            <v>-122.009291</v>
          </cell>
          <cell r="K4457" t="str">
            <v>NEWARK</v>
          </cell>
          <cell r="L4457" t="str">
            <v>ALAMEDA</v>
          </cell>
          <cell r="M4457">
            <v>5</v>
          </cell>
        </row>
        <row r="4458">
          <cell r="A4458">
            <v>51112</v>
          </cell>
          <cell r="B4458" t="str">
            <v>WEEKDAY</v>
          </cell>
          <cell r="C4458">
            <v>469</v>
          </cell>
          <cell r="D4458">
            <v>901150</v>
          </cell>
          <cell r="E4458" t="str">
            <v>NEW PARK MALL &amp; SEARS</v>
          </cell>
          <cell r="F4458">
            <v>48</v>
          </cell>
          <cell r="G4458">
            <v>55</v>
          </cell>
          <cell r="H4458">
            <v>103</v>
          </cell>
          <cell r="I4458">
            <v>37.527759000000003</v>
          </cell>
          <cell r="J4458">
            <v>-122.00300900000001</v>
          </cell>
          <cell r="K4458" t="str">
            <v>NEWARK</v>
          </cell>
          <cell r="L4458" t="str">
            <v>ALAMEDA</v>
          </cell>
          <cell r="M4458">
            <v>5</v>
          </cell>
        </row>
        <row r="4459">
          <cell r="A4459">
            <v>55754</v>
          </cell>
          <cell r="B4459" t="str">
            <v>WEEKDAY</v>
          </cell>
          <cell r="C4459">
            <v>2478</v>
          </cell>
          <cell r="D4459">
            <v>901160</v>
          </cell>
          <cell r="E4459" t="str">
            <v>NEWARK BLVD &amp; BRITTANY AV</v>
          </cell>
          <cell r="F4459">
            <v>8</v>
          </cell>
          <cell r="G4459">
            <v>4</v>
          </cell>
          <cell r="H4459">
            <v>12</v>
          </cell>
          <cell r="I4459">
            <v>37.545831999999997</v>
          </cell>
          <cell r="J4459">
            <v>-122.041037</v>
          </cell>
          <cell r="K4459" t="str">
            <v>NEWARK</v>
          </cell>
          <cell r="L4459" t="str">
            <v>ALAMEDA</v>
          </cell>
          <cell r="M4459">
            <v>5</v>
          </cell>
        </row>
        <row r="4460">
          <cell r="A4460">
            <v>52898</v>
          </cell>
          <cell r="B4460" t="str">
            <v>WEEKDAY</v>
          </cell>
          <cell r="C4460">
            <v>4803</v>
          </cell>
          <cell r="D4460">
            <v>901170</v>
          </cell>
          <cell r="E4460" t="str">
            <v>NEWARK BLVD &amp; CENTRAL AV</v>
          </cell>
          <cell r="F4460">
            <v>0</v>
          </cell>
          <cell r="G4460">
            <v>0</v>
          </cell>
          <cell r="H4460">
            <v>0</v>
          </cell>
          <cell r="I4460">
            <v>37.532260000000001</v>
          </cell>
          <cell r="J4460">
            <v>-122.023081</v>
          </cell>
          <cell r="K4460" t="str">
            <v>NEWARK</v>
          </cell>
          <cell r="L4460" t="str">
            <v>ALAMEDA</v>
          </cell>
          <cell r="M4460">
            <v>5</v>
          </cell>
        </row>
        <row r="4461">
          <cell r="A4461">
            <v>55193</v>
          </cell>
          <cell r="B4461" t="str">
            <v>WEEKDAY</v>
          </cell>
          <cell r="C4461">
            <v>4759</v>
          </cell>
          <cell r="D4461">
            <v>901180</v>
          </cell>
          <cell r="E4461" t="str">
            <v>NEWARK BLVD &amp; CENTRAL AV</v>
          </cell>
          <cell r="F4461">
            <v>0</v>
          </cell>
          <cell r="G4461">
            <v>0</v>
          </cell>
          <cell r="H4461">
            <v>0</v>
          </cell>
          <cell r="I4461">
            <v>37.532778999999998</v>
          </cell>
          <cell r="J4461">
            <v>-122.023657</v>
          </cell>
          <cell r="K4461" t="str">
            <v>NEWARK</v>
          </cell>
          <cell r="L4461" t="str">
            <v>ALAMEDA</v>
          </cell>
          <cell r="M4461">
            <v>5</v>
          </cell>
        </row>
        <row r="4462">
          <cell r="A4462">
            <v>53550</v>
          </cell>
          <cell r="B4462" t="str">
            <v>WEEKDAY</v>
          </cell>
          <cell r="C4462">
            <v>4552</v>
          </cell>
          <cell r="D4462">
            <v>901190</v>
          </cell>
          <cell r="E4462" t="str">
            <v>NEWARK BLVD &amp; CIVIC TERRACE</v>
          </cell>
          <cell r="F4462">
            <v>0</v>
          </cell>
          <cell r="G4462">
            <v>1</v>
          </cell>
          <cell r="H4462">
            <v>1</v>
          </cell>
          <cell r="I4462">
            <v>37.535961999999998</v>
          </cell>
          <cell r="J4462">
            <v>-122.029111</v>
          </cell>
          <cell r="K4462" t="str">
            <v>NEWARK</v>
          </cell>
          <cell r="L4462" t="str">
            <v>ALAMEDA</v>
          </cell>
          <cell r="M4462">
            <v>5</v>
          </cell>
        </row>
        <row r="4463">
          <cell r="A4463">
            <v>54077</v>
          </cell>
          <cell r="B4463" t="str">
            <v>WEEKDAY</v>
          </cell>
          <cell r="C4463">
            <v>4274</v>
          </cell>
          <cell r="D4463">
            <v>901200</v>
          </cell>
          <cell r="E4463" t="str">
            <v>NEWARK BLVD &amp; CIVIC TERRACE</v>
          </cell>
          <cell r="F4463">
            <v>1</v>
          </cell>
          <cell r="G4463">
            <v>0</v>
          </cell>
          <cell r="H4463">
            <v>2</v>
          </cell>
          <cell r="I4463">
            <v>37.536163000000002</v>
          </cell>
          <cell r="J4463">
            <v>-122.028938</v>
          </cell>
          <cell r="K4463" t="str">
            <v>NEWARK</v>
          </cell>
          <cell r="L4463" t="str">
            <v>ALAMEDA</v>
          </cell>
          <cell r="M4463">
            <v>5</v>
          </cell>
        </row>
        <row r="4464">
          <cell r="A4464">
            <v>55740</v>
          </cell>
          <cell r="B4464" t="str">
            <v>WEEKDAY</v>
          </cell>
          <cell r="C4464">
            <v>1080</v>
          </cell>
          <cell r="D4464">
            <v>901205</v>
          </cell>
          <cell r="E4464" t="str">
            <v>NEWARK BLVD &amp; JARVIS AV</v>
          </cell>
          <cell r="F4464">
            <v>20</v>
          </cell>
          <cell r="G4464">
            <v>21</v>
          </cell>
          <cell r="H4464">
            <v>41</v>
          </cell>
          <cell r="I4464">
            <v>37.550964</v>
          </cell>
          <cell r="J4464">
            <v>-122.05076099999999</v>
          </cell>
          <cell r="K4464" t="str">
            <v>NEWARK</v>
          </cell>
          <cell r="L4464" t="str">
            <v>ALAMEDA</v>
          </cell>
          <cell r="M4464">
            <v>5</v>
          </cell>
        </row>
        <row r="4465">
          <cell r="A4465">
            <v>51181</v>
          </cell>
          <cell r="B4465" t="str">
            <v>WEEKDAY</v>
          </cell>
          <cell r="C4465">
            <v>995</v>
          </cell>
          <cell r="D4465">
            <v>901206</v>
          </cell>
          <cell r="E4465" t="str">
            <v>NEWARK BLVD &amp; JARVIS AV</v>
          </cell>
          <cell r="F4465">
            <v>24</v>
          </cell>
          <cell r="G4465">
            <v>20</v>
          </cell>
          <cell r="H4465">
            <v>44</v>
          </cell>
          <cell r="I4465">
            <v>37.551321999999999</v>
          </cell>
          <cell r="J4465">
            <v>-122.05054199999999</v>
          </cell>
          <cell r="K4465" t="str">
            <v>NEWARK</v>
          </cell>
          <cell r="L4465" t="str">
            <v>ALAMEDA</v>
          </cell>
          <cell r="M4465">
            <v>5</v>
          </cell>
        </row>
        <row r="4466">
          <cell r="A4466">
            <v>56990</v>
          </cell>
          <cell r="B4466" t="str">
            <v>WEEKDAY</v>
          </cell>
          <cell r="C4466">
            <v>2970</v>
          </cell>
          <cell r="D4466">
            <v>901210</v>
          </cell>
          <cell r="E4466" t="str">
            <v>NEWARK BLVD &amp; LAFAYETTE AV</v>
          </cell>
          <cell r="F4466">
            <v>6</v>
          </cell>
          <cell r="G4466">
            <v>2</v>
          </cell>
          <cell r="H4466">
            <v>8</v>
          </cell>
          <cell r="I4466">
            <v>37.543605999999997</v>
          </cell>
          <cell r="J4466">
            <v>-122.036231</v>
          </cell>
          <cell r="K4466" t="str">
            <v>NEWARK</v>
          </cell>
          <cell r="L4466" t="str">
            <v>ALAMEDA</v>
          </cell>
          <cell r="M4466">
            <v>5</v>
          </cell>
        </row>
        <row r="4467">
          <cell r="A4467">
            <v>54850</v>
          </cell>
          <cell r="B4467" t="str">
            <v>WEEKDAY</v>
          </cell>
          <cell r="C4467">
            <v>3384</v>
          </cell>
          <cell r="D4467">
            <v>901220</v>
          </cell>
          <cell r="E4467" t="str">
            <v>NEWARK BLVD &amp; LAFAYETTE AV</v>
          </cell>
          <cell r="F4467">
            <v>2</v>
          </cell>
          <cell r="G4467">
            <v>3</v>
          </cell>
          <cell r="H4467">
            <v>5</v>
          </cell>
          <cell r="I4467">
            <v>37.543559999999999</v>
          </cell>
          <cell r="J4467">
            <v>-122.035749</v>
          </cell>
          <cell r="K4467" t="str">
            <v>NEWARK</v>
          </cell>
          <cell r="L4467" t="str">
            <v>ALAMEDA</v>
          </cell>
          <cell r="M4467">
            <v>5</v>
          </cell>
        </row>
        <row r="4468">
          <cell r="A4468">
            <v>58800</v>
          </cell>
          <cell r="B4468" t="str">
            <v>WEEKDAY</v>
          </cell>
          <cell r="C4468">
            <v>973</v>
          </cell>
          <cell r="D4468">
            <v>901225</v>
          </cell>
          <cell r="E4468" t="str">
            <v>NEWARK BLVD &amp; LIDO FAIRE</v>
          </cell>
          <cell r="F4468">
            <v>28</v>
          </cell>
          <cell r="G4468">
            <v>17</v>
          </cell>
          <cell r="H4468">
            <v>45</v>
          </cell>
          <cell r="I4468">
            <v>37.549019000000001</v>
          </cell>
          <cell r="J4468">
            <v>-122.04674799999999</v>
          </cell>
          <cell r="K4468" t="str">
            <v>NEWARK</v>
          </cell>
          <cell r="L4468" t="str">
            <v>ALAMEDA</v>
          </cell>
          <cell r="M4468">
            <v>5</v>
          </cell>
        </row>
        <row r="4469">
          <cell r="A4469">
            <v>57122</v>
          </cell>
          <cell r="B4469" t="str">
            <v>WEEKDAY</v>
          </cell>
          <cell r="C4469">
            <v>1954</v>
          </cell>
          <cell r="D4469">
            <v>901230</v>
          </cell>
          <cell r="E4469" t="str">
            <v>NEWARK BLVD &amp; MAYHEWS LANDIN</v>
          </cell>
          <cell r="F4469">
            <v>7</v>
          </cell>
          <cell r="G4469">
            <v>11</v>
          </cell>
          <cell r="H4469">
            <v>18</v>
          </cell>
          <cell r="I4469">
            <v>37.540432000000003</v>
          </cell>
          <cell r="J4469">
            <v>-122.03412400000001</v>
          </cell>
          <cell r="K4469" t="str">
            <v>NEWARK</v>
          </cell>
          <cell r="L4469" t="str">
            <v>ALAMEDA</v>
          </cell>
          <cell r="M4469">
            <v>5</v>
          </cell>
        </row>
        <row r="4470">
          <cell r="A4470">
            <v>55196</v>
          </cell>
          <cell r="B4470" t="str">
            <v>WEEKDAY</v>
          </cell>
          <cell r="C4470">
            <v>1720</v>
          </cell>
          <cell r="D4470">
            <v>901240</v>
          </cell>
          <cell r="E4470" t="str">
            <v>NEWARK BLVD &amp; MUSICK AV</v>
          </cell>
          <cell r="F4470">
            <v>10</v>
          </cell>
          <cell r="G4470">
            <v>12</v>
          </cell>
          <cell r="H4470">
            <v>22</v>
          </cell>
          <cell r="I4470">
            <v>37.540835999999999</v>
          </cell>
          <cell r="J4470">
            <v>-122.03400999999999</v>
          </cell>
          <cell r="K4470" t="str">
            <v>NEWARK</v>
          </cell>
          <cell r="L4470" t="str">
            <v>ALAMEDA</v>
          </cell>
          <cell r="M4470">
            <v>5</v>
          </cell>
        </row>
        <row r="4471">
          <cell r="A4471">
            <v>53480</v>
          </cell>
          <cell r="B4471" t="str">
            <v>WEEKDAY</v>
          </cell>
          <cell r="C4471">
            <v>2541</v>
          </cell>
          <cell r="D4471">
            <v>901250</v>
          </cell>
          <cell r="E4471" t="str">
            <v>NEWARK BLVD &amp; NEWARK COMMUNI</v>
          </cell>
          <cell r="F4471">
            <v>3</v>
          </cell>
          <cell r="G4471">
            <v>8</v>
          </cell>
          <cell r="H4471">
            <v>11</v>
          </cell>
          <cell r="I4471">
            <v>37.547277000000001</v>
          </cell>
          <cell r="J4471">
            <v>-122.04278100000001</v>
          </cell>
          <cell r="K4471" t="str">
            <v>NEWARK</v>
          </cell>
          <cell r="L4471" t="str">
            <v>ALAMEDA</v>
          </cell>
          <cell r="M4471">
            <v>5</v>
          </cell>
        </row>
        <row r="4472">
          <cell r="A4472">
            <v>53456</v>
          </cell>
          <cell r="B4472" t="str">
            <v>WEEKDAY</v>
          </cell>
          <cell r="C4472">
            <v>877</v>
          </cell>
          <cell r="D4472">
            <v>901260</v>
          </cell>
          <cell r="E4472" t="str">
            <v>NEWARK BLVD &amp; ROSEMONT SQUAR</v>
          </cell>
          <cell r="F4472">
            <v>21</v>
          </cell>
          <cell r="G4472">
            <v>29</v>
          </cell>
          <cell r="H4472">
            <v>50</v>
          </cell>
          <cell r="I4472">
            <v>37.549360999999998</v>
          </cell>
          <cell r="J4472">
            <v>-122.046778</v>
          </cell>
          <cell r="K4472" t="str">
            <v>NEWARK</v>
          </cell>
          <cell r="L4472" t="str">
            <v>ALAMEDA</v>
          </cell>
          <cell r="M4472">
            <v>5</v>
          </cell>
        </row>
        <row r="4473">
          <cell r="A4473">
            <v>56835</v>
          </cell>
          <cell r="B4473" t="str">
            <v>WEEKDAY</v>
          </cell>
          <cell r="C4473">
            <v>3165</v>
          </cell>
          <cell r="D4473">
            <v>901270</v>
          </cell>
          <cell r="E4473" t="str">
            <v>NEWARK BLVD &amp; RUSCHIN DR</v>
          </cell>
          <cell r="F4473">
            <v>2</v>
          </cell>
          <cell r="G4473">
            <v>4</v>
          </cell>
          <cell r="H4473">
            <v>6</v>
          </cell>
          <cell r="I4473">
            <v>37.545883000000003</v>
          </cell>
          <cell r="J4473">
            <v>-122.040572</v>
          </cell>
          <cell r="K4473" t="str">
            <v>NEWARK</v>
          </cell>
          <cell r="L4473" t="str">
            <v>ALAMEDA</v>
          </cell>
          <cell r="M4473">
            <v>5</v>
          </cell>
        </row>
        <row r="4474">
          <cell r="A4474">
            <v>57229</v>
          </cell>
          <cell r="B4474" t="str">
            <v>WEEKDAY</v>
          </cell>
          <cell r="C4474">
            <v>3781</v>
          </cell>
          <cell r="D4474">
            <v>901280</v>
          </cell>
          <cell r="E4474" t="str">
            <v>NEWARK BLVD &amp; THORNTON AV</v>
          </cell>
          <cell r="F4474">
            <v>2</v>
          </cell>
          <cell r="G4474">
            <v>2</v>
          </cell>
          <cell r="H4474">
            <v>3</v>
          </cell>
          <cell r="I4474">
            <v>37.536743000000001</v>
          </cell>
          <cell r="J4474">
            <v>-122.02990200000001</v>
          </cell>
          <cell r="K4474" t="str">
            <v>NEWARK</v>
          </cell>
          <cell r="L4474" t="str">
            <v>ALAMEDA</v>
          </cell>
          <cell r="M4474">
            <v>5</v>
          </cell>
        </row>
        <row r="4475">
          <cell r="A4475">
            <v>55414</v>
          </cell>
          <cell r="B4475" t="str">
            <v>WEEKDAY</v>
          </cell>
          <cell r="C4475">
            <v>4198</v>
          </cell>
          <cell r="D4475">
            <v>901290</v>
          </cell>
          <cell r="E4475" t="str">
            <v>NEWARK BLVD &amp; THORNTON AV</v>
          </cell>
          <cell r="F4475">
            <v>0</v>
          </cell>
          <cell r="G4475">
            <v>2</v>
          </cell>
          <cell r="H4475">
            <v>2</v>
          </cell>
          <cell r="I4475">
            <v>37.536611999999998</v>
          </cell>
          <cell r="J4475">
            <v>-122.030316</v>
          </cell>
          <cell r="K4475" t="str">
            <v>NEWARK</v>
          </cell>
          <cell r="L4475" t="str">
            <v>ALAMEDA</v>
          </cell>
          <cell r="M4475">
            <v>5</v>
          </cell>
        </row>
        <row r="4476">
          <cell r="A4476">
            <v>56548</v>
          </cell>
          <cell r="B4476" t="str">
            <v>WEEKDAY</v>
          </cell>
          <cell r="C4476">
            <v>4474</v>
          </cell>
          <cell r="D4476">
            <v>901310</v>
          </cell>
          <cell r="E4476" t="str">
            <v>SYCAMORE ST &amp; GRAHAM AV</v>
          </cell>
          <cell r="F4476">
            <v>1</v>
          </cell>
          <cell r="G4476">
            <v>1</v>
          </cell>
          <cell r="H4476">
            <v>1</v>
          </cell>
          <cell r="I4476">
            <v>37.528593000000001</v>
          </cell>
          <cell r="J4476">
            <v>-122.035375</v>
          </cell>
          <cell r="K4476" t="str">
            <v>NEWARK</v>
          </cell>
          <cell r="L4476" t="str">
            <v>ALAMEDA</v>
          </cell>
          <cell r="M4476">
            <v>5</v>
          </cell>
        </row>
        <row r="4477">
          <cell r="A4477">
            <v>58540</v>
          </cell>
          <cell r="B4477" t="str">
            <v>WEEKDAY</v>
          </cell>
          <cell r="C4477">
            <v>4728</v>
          </cell>
          <cell r="D4477">
            <v>901320</v>
          </cell>
          <cell r="E4477" t="str">
            <v>SYCAMORE ST &amp; GRAHAM AV</v>
          </cell>
          <cell r="F4477">
            <v>0</v>
          </cell>
          <cell r="G4477">
            <v>0</v>
          </cell>
          <cell r="H4477">
            <v>0</v>
          </cell>
          <cell r="I4477">
            <v>37.528367000000003</v>
          </cell>
          <cell r="J4477">
            <v>-122.035258</v>
          </cell>
          <cell r="K4477" t="str">
            <v>NEWARK</v>
          </cell>
          <cell r="L4477" t="str">
            <v>ALAMEDA</v>
          </cell>
          <cell r="M4477">
            <v>5</v>
          </cell>
        </row>
        <row r="4478">
          <cell r="A4478">
            <v>57331</v>
          </cell>
          <cell r="B4478" t="str">
            <v>WEEKDAY</v>
          </cell>
          <cell r="C4478">
            <v>4709</v>
          </cell>
          <cell r="D4478">
            <v>901330</v>
          </cell>
          <cell r="E4478" t="str">
            <v>SYCAMORE ST &amp; MAYHEWS LANDIN</v>
          </cell>
          <cell r="F4478">
            <v>0</v>
          </cell>
          <cell r="G4478">
            <v>0</v>
          </cell>
          <cell r="H4478">
            <v>0</v>
          </cell>
          <cell r="I4478">
            <v>37.534405</v>
          </cell>
          <cell r="J4478">
            <v>-122.042787</v>
          </cell>
          <cell r="K4478" t="str">
            <v>NEWARK</v>
          </cell>
          <cell r="L4478" t="str">
            <v>ALAMEDA</v>
          </cell>
          <cell r="M4478">
            <v>5</v>
          </cell>
        </row>
        <row r="4479">
          <cell r="A4479">
            <v>57588</v>
          </cell>
          <cell r="B4479" t="str">
            <v>WEEKDAY</v>
          </cell>
          <cell r="C4479">
            <v>888</v>
          </cell>
          <cell r="D4479">
            <v>901350</v>
          </cell>
          <cell r="E4479" t="str">
            <v>SYCAMORE ST &amp; THORNTON AV</v>
          </cell>
          <cell r="F4479">
            <v>27</v>
          </cell>
          <cell r="G4479">
            <v>22</v>
          </cell>
          <cell r="H4479">
            <v>49</v>
          </cell>
          <cell r="I4479">
            <v>37.529801999999997</v>
          </cell>
          <cell r="J4479">
            <v>-122.03813100000001</v>
          </cell>
          <cell r="K4479" t="str">
            <v>NEWARK</v>
          </cell>
          <cell r="L4479" t="str">
            <v>ALAMEDA</v>
          </cell>
          <cell r="M4479">
            <v>5</v>
          </cell>
        </row>
        <row r="4480">
          <cell r="A4480">
            <v>57559</v>
          </cell>
          <cell r="B4480" t="str">
            <v>WEEKDAY</v>
          </cell>
          <cell r="C4480">
            <v>936</v>
          </cell>
          <cell r="D4480">
            <v>901360</v>
          </cell>
          <cell r="E4480" t="str">
            <v>SYCAMORE ST &amp; THORNTON AV</v>
          </cell>
          <cell r="F4480">
            <v>17</v>
          </cell>
          <cell r="G4480">
            <v>29</v>
          </cell>
          <cell r="H4480">
            <v>47</v>
          </cell>
          <cell r="I4480">
            <v>37.529854999999998</v>
          </cell>
          <cell r="J4480">
            <v>-122.037785</v>
          </cell>
          <cell r="K4480" t="str">
            <v>NEWARK</v>
          </cell>
          <cell r="L4480" t="str">
            <v>ALAMEDA</v>
          </cell>
          <cell r="M4480">
            <v>5</v>
          </cell>
        </row>
        <row r="4481">
          <cell r="A4481">
            <v>56480</v>
          </cell>
          <cell r="B4481" t="str">
            <v>WEEKDAY</v>
          </cell>
          <cell r="C4481">
            <v>3607</v>
          </cell>
          <cell r="D4481">
            <v>901390</v>
          </cell>
          <cell r="E4481" t="str">
            <v>THORNTON AV &amp; CEDAR BLVD</v>
          </cell>
          <cell r="F4481">
            <v>0</v>
          </cell>
          <cell r="G4481">
            <v>4</v>
          </cell>
          <cell r="H4481">
            <v>4</v>
          </cell>
          <cell r="I4481">
            <v>37.543390000000002</v>
          </cell>
          <cell r="J4481">
            <v>-122.025656</v>
          </cell>
          <cell r="K4481" t="str">
            <v>NEWARK</v>
          </cell>
          <cell r="L4481" t="str">
            <v>ALAMEDA</v>
          </cell>
          <cell r="M4481">
            <v>5</v>
          </cell>
        </row>
        <row r="4482">
          <cell r="A4482">
            <v>50430</v>
          </cell>
          <cell r="B4482" t="str">
            <v>WEEKDAY</v>
          </cell>
          <cell r="C4482">
            <v>1890</v>
          </cell>
          <cell r="D4482">
            <v>901400</v>
          </cell>
          <cell r="E4482" t="str">
            <v>THORNTON AV &amp; CHERRY ST</v>
          </cell>
          <cell r="F4482">
            <v>9</v>
          </cell>
          <cell r="G4482">
            <v>10</v>
          </cell>
          <cell r="H4482">
            <v>19</v>
          </cell>
          <cell r="I4482">
            <v>37.533223</v>
          </cell>
          <cell r="J4482">
            <v>-122.033801</v>
          </cell>
          <cell r="K4482" t="str">
            <v>NEWARK</v>
          </cell>
          <cell r="L4482" t="str">
            <v>ALAMEDA</v>
          </cell>
          <cell r="M4482">
            <v>5</v>
          </cell>
        </row>
        <row r="4483">
          <cell r="A4483">
            <v>56853</v>
          </cell>
          <cell r="B4483" t="str">
            <v>WEEKDAY</v>
          </cell>
          <cell r="C4483">
            <v>4390</v>
          </cell>
          <cell r="D4483">
            <v>901450</v>
          </cell>
          <cell r="E4483" t="str">
            <v>THORNTON AV &amp; MAYHEWS LANDIN</v>
          </cell>
          <cell r="F4483">
            <v>0</v>
          </cell>
          <cell r="G4483">
            <v>1</v>
          </cell>
          <cell r="H4483">
            <v>1</v>
          </cell>
          <cell r="I4483">
            <v>37.538876000000002</v>
          </cell>
          <cell r="J4483">
            <v>-122.02918</v>
          </cell>
          <cell r="K4483" t="str">
            <v>NEWARK</v>
          </cell>
          <cell r="L4483" t="str">
            <v>ALAMEDA</v>
          </cell>
          <cell r="M4483">
            <v>5</v>
          </cell>
        </row>
        <row r="4484">
          <cell r="A4484">
            <v>56840</v>
          </cell>
          <cell r="B4484" t="str">
            <v>WEEKDAY</v>
          </cell>
          <cell r="C4484">
            <v>4012</v>
          </cell>
          <cell r="D4484">
            <v>901460</v>
          </cell>
          <cell r="E4484" t="str">
            <v>THORNTON AV &amp; MAYHEWS LANDIN</v>
          </cell>
          <cell r="F4484">
            <v>2</v>
          </cell>
          <cell r="G4484">
            <v>0</v>
          </cell>
          <cell r="H4484">
            <v>2</v>
          </cell>
          <cell r="I4484">
            <v>37.539318000000002</v>
          </cell>
          <cell r="J4484">
            <v>-122.028493</v>
          </cell>
          <cell r="K4484" t="str">
            <v>NEWARK</v>
          </cell>
          <cell r="L4484" t="str">
            <v>ALAMEDA</v>
          </cell>
          <cell r="M4484">
            <v>5</v>
          </cell>
        </row>
        <row r="4485">
          <cell r="A4485">
            <v>58340</v>
          </cell>
          <cell r="B4485" t="str">
            <v>WEEKDAY</v>
          </cell>
          <cell r="C4485">
            <v>2065</v>
          </cell>
          <cell r="D4485">
            <v>901470</v>
          </cell>
          <cell r="E4485" t="str">
            <v>THORNTON AV &amp; NEWARK BLVD</v>
          </cell>
          <cell r="F4485">
            <v>7</v>
          </cell>
          <cell r="G4485">
            <v>9</v>
          </cell>
          <cell r="H4485">
            <v>16</v>
          </cell>
          <cell r="I4485">
            <v>37.536439999999999</v>
          </cell>
          <cell r="J4485">
            <v>-122.03124099999999</v>
          </cell>
          <cell r="K4485" t="str">
            <v>NEWARK</v>
          </cell>
          <cell r="L4485" t="str">
            <v>ALAMEDA</v>
          </cell>
          <cell r="M4485">
            <v>5</v>
          </cell>
        </row>
        <row r="4486">
          <cell r="A4486">
            <v>57339</v>
          </cell>
          <cell r="B4486" t="str">
            <v>WEEKDAY</v>
          </cell>
          <cell r="C4486">
            <v>4726</v>
          </cell>
          <cell r="D4486">
            <v>901480</v>
          </cell>
          <cell r="E4486" t="str">
            <v>THORNTON AV &amp; NEWARK BLVD</v>
          </cell>
          <cell r="F4486">
            <v>0</v>
          </cell>
          <cell r="G4486">
            <v>0</v>
          </cell>
          <cell r="H4486">
            <v>0</v>
          </cell>
          <cell r="I4486">
            <v>37.536465999999997</v>
          </cell>
          <cell r="J4486">
            <v>-122.03120699999999</v>
          </cell>
          <cell r="K4486" t="str">
            <v>NEWARK</v>
          </cell>
          <cell r="L4486" t="str">
            <v>ALAMEDA</v>
          </cell>
          <cell r="M4486">
            <v>5</v>
          </cell>
        </row>
        <row r="4487">
          <cell r="A4487">
            <v>56859</v>
          </cell>
          <cell r="B4487" t="str">
            <v>WEEKDAY</v>
          </cell>
          <cell r="C4487">
            <v>5005</v>
          </cell>
          <cell r="D4487">
            <v>901490</v>
          </cell>
          <cell r="E4487" t="str">
            <v>THORNTON AV &amp; OLIVE ST</v>
          </cell>
          <cell r="F4487">
            <v>0</v>
          </cell>
          <cell r="G4487">
            <v>0</v>
          </cell>
          <cell r="H4487">
            <v>0</v>
          </cell>
          <cell r="I4487">
            <v>37.531582</v>
          </cell>
          <cell r="J4487">
            <v>-122.035156</v>
          </cell>
          <cell r="K4487" t="str">
            <v>NEWARK</v>
          </cell>
          <cell r="L4487" t="str">
            <v>ALAMEDA</v>
          </cell>
          <cell r="M4487">
            <v>5</v>
          </cell>
        </row>
        <row r="4488">
          <cell r="A4488">
            <v>59789</v>
          </cell>
          <cell r="B4488" t="str">
            <v>WEEKDAY</v>
          </cell>
          <cell r="C4488">
            <v>2812</v>
          </cell>
          <cell r="D4488">
            <v>901500</v>
          </cell>
          <cell r="E4488" t="str">
            <v>THORNTON AV &amp; OLIVE ST</v>
          </cell>
          <cell r="F4488">
            <v>4</v>
          </cell>
          <cell r="G4488">
            <v>5</v>
          </cell>
          <cell r="H4488">
            <v>9</v>
          </cell>
          <cell r="I4488">
            <v>37.530856</v>
          </cell>
          <cell r="J4488">
            <v>-122.035591</v>
          </cell>
          <cell r="K4488" t="str">
            <v>NEWARK</v>
          </cell>
          <cell r="L4488" t="str">
            <v>ALAMEDA</v>
          </cell>
          <cell r="M4488">
            <v>5</v>
          </cell>
        </row>
        <row r="4489">
          <cell r="A4489">
            <v>55647</v>
          </cell>
          <cell r="B4489" t="str">
            <v>WEEKDAY</v>
          </cell>
          <cell r="C4489">
            <v>3211</v>
          </cell>
          <cell r="D4489">
            <v>901520</v>
          </cell>
          <cell r="E4489" t="str">
            <v>THORNTON AV &amp; RUSCHIN DR</v>
          </cell>
          <cell r="F4489">
            <v>5</v>
          </cell>
          <cell r="G4489">
            <v>1</v>
          </cell>
          <cell r="H4489">
            <v>6</v>
          </cell>
          <cell r="I4489">
            <v>37.540774999999996</v>
          </cell>
          <cell r="J4489">
            <v>-122.027334</v>
          </cell>
          <cell r="K4489" t="str">
            <v>NEWARK</v>
          </cell>
          <cell r="L4489" t="str">
            <v>ALAMEDA</v>
          </cell>
          <cell r="M4489">
            <v>5</v>
          </cell>
        </row>
        <row r="4490">
          <cell r="A4490">
            <v>58940</v>
          </cell>
          <cell r="B4490" t="str">
            <v>WEEKDAY</v>
          </cell>
          <cell r="C4490">
            <v>4043</v>
          </cell>
          <cell r="D4490">
            <v>901530</v>
          </cell>
          <cell r="E4490" t="str">
            <v>THORNTON AV &amp; RUSCHIN DR</v>
          </cell>
          <cell r="F4490">
            <v>0</v>
          </cell>
          <cell r="G4490">
            <v>2</v>
          </cell>
          <cell r="H4490">
            <v>2</v>
          </cell>
          <cell r="I4490">
            <v>37.541227999999997</v>
          </cell>
          <cell r="J4490">
            <v>-122.027243</v>
          </cell>
          <cell r="K4490" t="str">
            <v>NEWARK</v>
          </cell>
          <cell r="L4490" t="str">
            <v>ALAMEDA</v>
          </cell>
          <cell r="M4490">
            <v>5</v>
          </cell>
        </row>
        <row r="4491">
          <cell r="A4491">
            <v>51040</v>
          </cell>
          <cell r="B4491" t="str">
            <v>WEEKDAY</v>
          </cell>
          <cell r="C4491">
            <v>4163</v>
          </cell>
          <cell r="D4491">
            <v>901700</v>
          </cell>
          <cell r="E4491" t="str">
            <v>CEDAR BLVD &amp; FORBES DR</v>
          </cell>
          <cell r="F4491">
            <v>1</v>
          </cell>
          <cell r="G4491">
            <v>1</v>
          </cell>
          <cell r="H4491">
            <v>2</v>
          </cell>
          <cell r="I4491">
            <v>37.539687999999998</v>
          </cell>
          <cell r="J4491">
            <v>-122.021422</v>
          </cell>
          <cell r="K4491" t="str">
            <v>NEWARK</v>
          </cell>
          <cell r="L4491" t="str">
            <v>ALAMEDA</v>
          </cell>
          <cell r="M4491">
            <v>5</v>
          </cell>
        </row>
        <row r="4492">
          <cell r="A4492">
            <v>55023</v>
          </cell>
          <cell r="B4492" t="str">
            <v>WEEKDAY</v>
          </cell>
          <cell r="C4492">
            <v>4285</v>
          </cell>
          <cell r="D4492">
            <v>901710</v>
          </cell>
          <cell r="E4492" t="str">
            <v>CEDAR BLVD &amp; SAN ANTONIO WAY</v>
          </cell>
          <cell r="F4492">
            <v>1</v>
          </cell>
          <cell r="G4492">
            <v>1</v>
          </cell>
          <cell r="H4492">
            <v>2</v>
          </cell>
          <cell r="I4492">
            <v>37.540973999999999</v>
          </cell>
          <cell r="J4492">
            <v>-122.023847</v>
          </cell>
          <cell r="K4492" t="str">
            <v>NEWARK</v>
          </cell>
          <cell r="L4492" t="str">
            <v>ALAMEDA</v>
          </cell>
          <cell r="M4492">
            <v>5</v>
          </cell>
        </row>
        <row r="4493">
          <cell r="A4493">
            <v>58610</v>
          </cell>
          <cell r="B4493" t="str">
            <v>WEEKDAY</v>
          </cell>
          <cell r="C4493">
            <v>1234</v>
          </cell>
          <cell r="D4493">
            <v>901760</v>
          </cell>
          <cell r="E4493" t="str">
            <v>MOWRY AV &amp; SILLIMAN CR.</v>
          </cell>
          <cell r="F4493">
            <v>17</v>
          </cell>
          <cell r="G4493">
            <v>18</v>
          </cell>
          <cell r="H4493">
            <v>35</v>
          </cell>
          <cell r="I4493">
            <v>37.518633000000001</v>
          </cell>
          <cell r="J4493">
            <v>-122.010178</v>
          </cell>
          <cell r="K4493" t="str">
            <v>NEWARK</v>
          </cell>
          <cell r="L4493" t="str">
            <v>ALAMEDA</v>
          </cell>
          <cell r="M4493">
            <v>5</v>
          </cell>
        </row>
        <row r="4494">
          <cell r="A4494">
            <v>50567</v>
          </cell>
          <cell r="B4494" t="str">
            <v>WEEKDAY</v>
          </cell>
          <cell r="C4494">
            <v>2897</v>
          </cell>
          <cell r="D4494">
            <v>901780</v>
          </cell>
          <cell r="E4494" t="str">
            <v>CEDAR AV &amp; NEWARK HIGH SCHOO</v>
          </cell>
          <cell r="F4494">
            <v>5</v>
          </cell>
          <cell r="G4494">
            <v>3</v>
          </cell>
          <cell r="H4494">
            <v>8</v>
          </cell>
          <cell r="I4494">
            <v>37.522069000000002</v>
          </cell>
          <cell r="J4494">
            <v>-122.001035</v>
          </cell>
          <cell r="K4494" t="str">
            <v>NEWARK</v>
          </cell>
          <cell r="L4494" t="str">
            <v>ALAMEDA</v>
          </cell>
          <cell r="M4494">
            <v>5</v>
          </cell>
        </row>
        <row r="4495">
          <cell r="A4495">
            <v>51240</v>
          </cell>
          <cell r="B4495" t="str">
            <v>WEEKDAY</v>
          </cell>
          <cell r="C4495">
            <v>2480</v>
          </cell>
          <cell r="D4495">
            <v>901970</v>
          </cell>
          <cell r="E4495" t="str">
            <v>FILBERT ST &amp; CENTRAL AV</v>
          </cell>
          <cell r="F4495">
            <v>6</v>
          </cell>
          <cell r="G4495">
            <v>5</v>
          </cell>
          <cell r="H4495">
            <v>12</v>
          </cell>
          <cell r="I4495">
            <v>37.522072999999999</v>
          </cell>
          <cell r="J4495">
            <v>-122.034721</v>
          </cell>
          <cell r="K4495" t="str">
            <v>NEWARK</v>
          </cell>
          <cell r="L4495" t="str">
            <v>ALAMEDA</v>
          </cell>
          <cell r="M4495">
            <v>5</v>
          </cell>
        </row>
        <row r="4496">
          <cell r="A4496">
            <v>57991</v>
          </cell>
          <cell r="B4496" t="str">
            <v>WEEKDAY</v>
          </cell>
          <cell r="C4496">
            <v>2968</v>
          </cell>
          <cell r="D4496">
            <v>901980</v>
          </cell>
          <cell r="E4496" t="str">
            <v>FILBERT ST &amp; CENTRAL AV</v>
          </cell>
          <cell r="F4496">
            <v>4</v>
          </cell>
          <cell r="G4496">
            <v>4</v>
          </cell>
          <cell r="H4496">
            <v>8</v>
          </cell>
          <cell r="I4496">
            <v>37.521824000000002</v>
          </cell>
          <cell r="J4496">
            <v>-122.034711</v>
          </cell>
          <cell r="K4496" t="str">
            <v>NEWARK</v>
          </cell>
          <cell r="L4496" t="str">
            <v>ALAMEDA</v>
          </cell>
          <cell r="M4496">
            <v>5</v>
          </cell>
        </row>
        <row r="4497">
          <cell r="A4497">
            <v>55256</v>
          </cell>
          <cell r="B4497" t="str">
            <v>WEEKDAY</v>
          </cell>
          <cell r="C4497">
            <v>1661</v>
          </cell>
          <cell r="D4497">
            <v>901990</v>
          </cell>
          <cell r="E4497" t="str">
            <v>OHLONE COLLEGE NEWARK CAMPUS</v>
          </cell>
          <cell r="F4497">
            <v>9</v>
          </cell>
          <cell r="G4497">
            <v>14</v>
          </cell>
          <cell r="H4497">
            <v>23</v>
          </cell>
          <cell r="I4497">
            <v>37.518552</v>
          </cell>
          <cell r="J4497">
            <v>-122.00567599999999</v>
          </cell>
          <cell r="K4497" t="str">
            <v>NEWARK</v>
          </cell>
          <cell r="L4497" t="str">
            <v>ALAMEDA</v>
          </cell>
          <cell r="M4497">
            <v>5</v>
          </cell>
        </row>
        <row r="4498">
          <cell r="A4498">
            <v>58290</v>
          </cell>
          <cell r="B4498" t="str">
            <v>WEEKDAY</v>
          </cell>
          <cell r="C4498">
            <v>2088</v>
          </cell>
          <cell r="D4498">
            <v>902000</v>
          </cell>
          <cell r="E4498" t="str">
            <v>CENTRAL AV &amp; CHERRY ST</v>
          </cell>
          <cell r="F4498">
            <v>10</v>
          </cell>
          <cell r="G4498">
            <v>6</v>
          </cell>
          <cell r="H4498">
            <v>16</v>
          </cell>
          <cell r="I4498">
            <v>37.529518000000003</v>
          </cell>
          <cell r="J4498">
            <v>-122.024934</v>
          </cell>
          <cell r="K4498" t="str">
            <v>NEWARK</v>
          </cell>
          <cell r="L4498" t="str">
            <v>ALAMEDA</v>
          </cell>
          <cell r="M4498">
            <v>5</v>
          </cell>
        </row>
        <row r="4499">
          <cell r="A4499">
            <v>57992</v>
          </cell>
          <cell r="B4499" t="str">
            <v>WEEKDAY</v>
          </cell>
          <cell r="C4499">
            <v>3472</v>
          </cell>
          <cell r="D4499">
            <v>902020</v>
          </cell>
          <cell r="E4499" t="str">
            <v>MISSION BLVD &amp; GURDWARA RD</v>
          </cell>
          <cell r="F4499">
            <v>1</v>
          </cell>
          <cell r="G4499">
            <v>4</v>
          </cell>
          <cell r="H4499">
            <v>5</v>
          </cell>
          <cell r="I4499">
            <v>37.585296</v>
          </cell>
          <cell r="J4499">
            <v>-121.99664900000001</v>
          </cell>
          <cell r="K4499" t="str">
            <v>NEWARK</v>
          </cell>
          <cell r="L4499" t="str">
            <v>ALAMEDA</v>
          </cell>
          <cell r="M4499">
            <v>5</v>
          </cell>
        </row>
        <row r="4500">
          <cell r="A4500">
            <v>50179</v>
          </cell>
          <cell r="B4500" t="str">
            <v>WEEKDAY</v>
          </cell>
          <cell r="C4500">
            <v>4097</v>
          </cell>
          <cell r="D4500">
            <v>902050</v>
          </cell>
          <cell r="E4500" t="str">
            <v>FILBERT ST &amp; ENTERPRISE DR</v>
          </cell>
          <cell r="F4500">
            <v>1</v>
          </cell>
          <cell r="G4500">
            <v>2</v>
          </cell>
          <cell r="H4500">
            <v>2</v>
          </cell>
          <cell r="I4500">
            <v>37.523654999999998</v>
          </cell>
          <cell r="J4500">
            <v>-122.035726</v>
          </cell>
          <cell r="K4500" t="str">
            <v>NEWARK</v>
          </cell>
          <cell r="L4500" t="str">
            <v>ALAMEDA</v>
          </cell>
          <cell r="M4500">
            <v>5</v>
          </cell>
        </row>
        <row r="4501">
          <cell r="A4501">
            <v>50873</v>
          </cell>
          <cell r="B4501" t="str">
            <v>WEEKDAY</v>
          </cell>
          <cell r="C4501">
            <v>3511</v>
          </cell>
          <cell r="D4501">
            <v>9901750</v>
          </cell>
          <cell r="E4501" t="str">
            <v>MISSION BLVD &amp; GRIMMER BLVD</v>
          </cell>
          <cell r="F4501">
            <v>1</v>
          </cell>
          <cell r="G4501">
            <v>4</v>
          </cell>
          <cell r="H4501">
            <v>4</v>
          </cell>
          <cell r="I4501">
            <v>37.506751999999999</v>
          </cell>
          <cell r="J4501">
            <v>-121.921083</v>
          </cell>
          <cell r="K4501" t="str">
            <v>FREMONT</v>
          </cell>
          <cell r="L4501" t="str">
            <v>ALAMEDA</v>
          </cell>
          <cell r="M4501">
            <v>5</v>
          </cell>
        </row>
        <row r="4502">
          <cell r="A4502">
            <v>50874</v>
          </cell>
          <cell r="B4502" t="str">
            <v>WEEKDAY</v>
          </cell>
          <cell r="C4502">
            <v>1237</v>
          </cell>
          <cell r="D4502">
            <v>9901760</v>
          </cell>
          <cell r="E4502" t="str">
            <v>FREMONT BLVD &amp; GRIMMER BLVD</v>
          </cell>
          <cell r="F4502">
            <v>28</v>
          </cell>
          <cell r="G4502">
            <v>7</v>
          </cell>
          <cell r="H4502">
            <v>35</v>
          </cell>
          <cell r="I4502">
            <v>37.536369000000001</v>
          </cell>
          <cell r="J4502">
            <v>-121.96512199999999</v>
          </cell>
          <cell r="K4502" t="str">
            <v>FREMONT</v>
          </cell>
          <cell r="L4502" t="str">
            <v>ALAMEDA</v>
          </cell>
          <cell r="M4502">
            <v>5</v>
          </cell>
        </row>
        <row r="4503">
          <cell r="A4503">
            <v>50903</v>
          </cell>
          <cell r="B4503" t="str">
            <v>WEEKDAY</v>
          </cell>
          <cell r="C4503">
            <v>3701</v>
          </cell>
          <cell r="D4503">
            <v>9901850</v>
          </cell>
          <cell r="E4503" t="str">
            <v>MISSION BLVD &amp; PINE RD</v>
          </cell>
          <cell r="F4503">
            <v>2</v>
          </cell>
          <cell r="G4503">
            <v>2</v>
          </cell>
          <cell r="H4503">
            <v>4</v>
          </cell>
          <cell r="I4503">
            <v>37.525007000000002</v>
          </cell>
          <cell r="J4503">
            <v>-121.917965</v>
          </cell>
          <cell r="K4503" t="str">
            <v>FREMONT</v>
          </cell>
          <cell r="L4503" t="str">
            <v>ALAMEDA</v>
          </cell>
          <cell r="M4503">
            <v>5</v>
          </cell>
        </row>
        <row r="4504">
          <cell r="A4504">
            <v>50904</v>
          </cell>
          <cell r="B4504" t="str">
            <v>WEEKDAY</v>
          </cell>
          <cell r="C4504">
            <v>4071</v>
          </cell>
          <cell r="D4504">
            <v>9901860</v>
          </cell>
          <cell r="E4504" t="str">
            <v>MISSION BLVD &amp; DURHAM RD</v>
          </cell>
          <cell r="F4504">
            <v>1</v>
          </cell>
          <cell r="G4504">
            <v>1</v>
          </cell>
          <cell r="H4504">
            <v>2</v>
          </cell>
          <cell r="I4504">
            <v>37.513137</v>
          </cell>
          <cell r="J4504">
            <v>-121.919631</v>
          </cell>
          <cell r="K4504" t="str">
            <v>FREMONT</v>
          </cell>
          <cell r="L4504" t="str">
            <v>ALAMEDA</v>
          </cell>
          <cell r="M4504">
            <v>5</v>
          </cell>
        </row>
        <row r="4505">
          <cell r="A4505">
            <v>50906</v>
          </cell>
          <cell r="B4505" t="str">
            <v>WEEKDAY</v>
          </cell>
          <cell r="C4505">
            <v>4395</v>
          </cell>
          <cell r="D4505">
            <v>9901870</v>
          </cell>
          <cell r="E4505" t="str">
            <v>MISSION BLVD &amp; HUNTER LN</v>
          </cell>
          <cell r="F4505">
            <v>1</v>
          </cell>
          <cell r="G4505">
            <v>1</v>
          </cell>
          <cell r="H4505">
            <v>1</v>
          </cell>
          <cell r="I4505">
            <v>37.520532000000003</v>
          </cell>
          <cell r="J4505">
            <v>-121.917743</v>
          </cell>
          <cell r="K4505" t="str">
            <v>FREMONT</v>
          </cell>
          <cell r="L4505" t="str">
            <v>ALAMEDA</v>
          </cell>
          <cell r="M4505">
            <v>5</v>
          </cell>
        </row>
        <row r="4506">
          <cell r="A4506">
            <v>50907</v>
          </cell>
          <cell r="B4506" t="str">
            <v>WEEKDAY</v>
          </cell>
          <cell r="C4506">
            <v>3540</v>
          </cell>
          <cell r="D4506">
            <v>9901880</v>
          </cell>
          <cell r="E4506" t="str">
            <v>PASEO PADRE PKWY &amp; STEVENSON</v>
          </cell>
          <cell r="F4506">
            <v>2</v>
          </cell>
          <cell r="G4506">
            <v>3</v>
          </cell>
          <cell r="H4506">
            <v>4</v>
          </cell>
          <cell r="I4506">
            <v>37.54974</v>
          </cell>
          <cell r="J4506">
            <v>-121.973309</v>
          </cell>
          <cell r="K4506" t="str">
            <v>FREMONT</v>
          </cell>
          <cell r="L4506" t="str">
            <v>ALAMEDA</v>
          </cell>
          <cell r="M4506">
            <v>5</v>
          </cell>
        </row>
        <row r="4507">
          <cell r="A4507">
            <v>50908</v>
          </cell>
          <cell r="B4507" t="str">
            <v>WEEKDAY</v>
          </cell>
          <cell r="C4507">
            <v>1035</v>
          </cell>
          <cell r="D4507">
            <v>9901890</v>
          </cell>
          <cell r="E4507" t="str">
            <v>PASEO PADRE PKWY &amp; RALEY S</v>
          </cell>
          <cell r="F4507">
            <v>29</v>
          </cell>
          <cell r="G4507">
            <v>14</v>
          </cell>
          <cell r="H4507">
            <v>42</v>
          </cell>
          <cell r="I4507">
            <v>37.553249999999998</v>
          </cell>
          <cell r="J4507">
            <v>-121.978685</v>
          </cell>
          <cell r="K4507" t="str">
            <v>FREMONT</v>
          </cell>
          <cell r="L4507" t="str">
            <v>ALAMEDA</v>
          </cell>
          <cell r="M4507">
            <v>5</v>
          </cell>
        </row>
        <row r="4508">
          <cell r="A4508">
            <v>50912</v>
          </cell>
          <cell r="B4508" t="str">
            <v>WEEKDAY</v>
          </cell>
          <cell r="C4508">
            <v>3638</v>
          </cell>
          <cell r="D4508">
            <v>9901900</v>
          </cell>
          <cell r="E4508" t="str">
            <v>PASEO PADRE PKWY #39199</v>
          </cell>
          <cell r="F4508">
            <v>1</v>
          </cell>
          <cell r="G4508">
            <v>3</v>
          </cell>
          <cell r="H4508">
            <v>4</v>
          </cell>
          <cell r="I4508">
            <v>37.552957999999997</v>
          </cell>
          <cell r="J4508">
            <v>-121.980114</v>
          </cell>
          <cell r="K4508" t="str">
            <v>FREMONT</v>
          </cell>
          <cell r="L4508" t="str">
            <v>ALAMEDA</v>
          </cell>
          <cell r="M4508">
            <v>5</v>
          </cell>
        </row>
        <row r="4509">
          <cell r="A4509">
            <v>50915</v>
          </cell>
          <cell r="B4509" t="str">
            <v>WEEKDAY</v>
          </cell>
          <cell r="C4509">
            <v>3515</v>
          </cell>
          <cell r="D4509">
            <v>9901910</v>
          </cell>
          <cell r="E4509" t="str">
            <v>PASEO PADRE PKWY &amp; KEARNEY S</v>
          </cell>
          <cell r="F4509">
            <v>2</v>
          </cell>
          <cell r="G4509">
            <v>2</v>
          </cell>
          <cell r="H4509">
            <v>4</v>
          </cell>
          <cell r="I4509">
            <v>37.549619</v>
          </cell>
          <cell r="J4509">
            <v>-121.973749</v>
          </cell>
          <cell r="K4509" t="str">
            <v>FREMONT</v>
          </cell>
          <cell r="L4509" t="str">
            <v>ALAMEDA</v>
          </cell>
          <cell r="M4509">
            <v>5</v>
          </cell>
        </row>
        <row r="4510">
          <cell r="A4510">
            <v>50939</v>
          </cell>
          <cell r="B4510" t="str">
            <v>WEEKDAY</v>
          </cell>
          <cell r="C4510">
            <v>325</v>
          </cell>
          <cell r="D4510">
            <v>9902000</v>
          </cell>
          <cell r="E4510" t="str">
            <v>FREMONT BART</v>
          </cell>
          <cell r="F4510">
            <v>65</v>
          </cell>
          <cell r="G4510">
            <v>76</v>
          </cell>
          <cell r="H4510">
            <v>141</v>
          </cell>
          <cell r="I4510">
            <v>37.557166000000002</v>
          </cell>
          <cell r="J4510">
            <v>-121.97572099999999</v>
          </cell>
          <cell r="K4510" t="str">
            <v>FREMONT</v>
          </cell>
          <cell r="L4510" t="str">
            <v>ALAMEDA</v>
          </cell>
          <cell r="M4510">
            <v>5</v>
          </cell>
        </row>
        <row r="4511">
          <cell r="A4511">
            <v>50943</v>
          </cell>
          <cell r="B4511" t="str">
            <v>WEEKDAY</v>
          </cell>
          <cell r="C4511">
            <v>3377</v>
          </cell>
          <cell r="D4511">
            <v>9902010</v>
          </cell>
          <cell r="E4511" t="str">
            <v>LANDING PKWY &amp; WARREN AV</v>
          </cell>
          <cell r="F4511">
            <v>0</v>
          </cell>
          <cell r="G4511">
            <v>5</v>
          </cell>
          <cell r="H4511">
            <v>5</v>
          </cell>
          <cell r="I4511">
            <v>37.482672999999998</v>
          </cell>
          <cell r="J4511">
            <v>-121.94205100000001</v>
          </cell>
          <cell r="K4511" t="str">
            <v>FREMONT</v>
          </cell>
          <cell r="L4511" t="str">
            <v>ALAMEDA</v>
          </cell>
          <cell r="M4511">
            <v>5</v>
          </cell>
        </row>
        <row r="4512">
          <cell r="A4512">
            <v>50949</v>
          </cell>
          <cell r="B4512" t="str">
            <v>WEEKDAY</v>
          </cell>
          <cell r="C4512">
            <v>4323</v>
          </cell>
          <cell r="D4512">
            <v>9902020</v>
          </cell>
          <cell r="E4512" t="str">
            <v>STEVENSON BLVD &amp; BESCO DR</v>
          </cell>
          <cell r="F4512">
            <v>1</v>
          </cell>
          <cell r="G4512">
            <v>0</v>
          </cell>
          <cell r="H4512">
            <v>2</v>
          </cell>
          <cell r="I4512">
            <v>37.533445</v>
          </cell>
          <cell r="J4512">
            <v>-121.978801</v>
          </cell>
          <cell r="K4512" t="str">
            <v>FREMONT</v>
          </cell>
          <cell r="L4512" t="str">
            <v>ALAMEDA</v>
          </cell>
          <cell r="M4512">
            <v>5</v>
          </cell>
        </row>
        <row r="4513">
          <cell r="A4513">
            <v>50951</v>
          </cell>
          <cell r="B4513" t="str">
            <v>WEEKDAY</v>
          </cell>
          <cell r="C4513">
            <v>3829</v>
          </cell>
          <cell r="D4513">
            <v>9902030</v>
          </cell>
          <cell r="E4513" t="str">
            <v>STEVENSON BLVD &amp; DAVIS ST</v>
          </cell>
          <cell r="F4513">
            <v>2</v>
          </cell>
          <cell r="G4513">
            <v>2</v>
          </cell>
          <cell r="H4513">
            <v>3</v>
          </cell>
          <cell r="I4513">
            <v>37.537436</v>
          </cell>
          <cell r="J4513">
            <v>-121.975565</v>
          </cell>
          <cell r="K4513" t="str">
            <v>FREMONT</v>
          </cell>
          <cell r="L4513" t="str">
            <v>ALAMEDA</v>
          </cell>
          <cell r="M4513">
            <v>5</v>
          </cell>
        </row>
        <row r="4514">
          <cell r="A4514">
            <v>50952</v>
          </cell>
          <cell r="B4514" t="str">
            <v>WEEKDAY</v>
          </cell>
          <cell r="C4514">
            <v>3594</v>
          </cell>
          <cell r="D4514">
            <v>9902040</v>
          </cell>
          <cell r="E4514" t="str">
            <v>MISSION BLVD &amp; GURDWARA RD</v>
          </cell>
          <cell r="F4514">
            <v>3</v>
          </cell>
          <cell r="G4514">
            <v>1</v>
          </cell>
          <cell r="H4514">
            <v>4</v>
          </cell>
          <cell r="I4514">
            <v>37.586264</v>
          </cell>
          <cell r="J4514">
            <v>-121.99740799999999</v>
          </cell>
          <cell r="K4514" t="str">
            <v>FREMONT</v>
          </cell>
          <cell r="L4514" t="str">
            <v>ALAMEDA</v>
          </cell>
          <cell r="M4514">
            <v>5</v>
          </cell>
        </row>
        <row r="4515">
          <cell r="A4515">
            <v>51279</v>
          </cell>
          <cell r="B4515" t="str">
            <v>WEEKDAY</v>
          </cell>
          <cell r="C4515">
            <v>2902</v>
          </cell>
          <cell r="D4515">
            <v>9902710</v>
          </cell>
          <cell r="E4515" t="str">
            <v>CIVIC CENTER &amp; MOWRY AV</v>
          </cell>
          <cell r="F4515">
            <v>2</v>
          </cell>
          <cell r="G4515">
            <v>6</v>
          </cell>
          <cell r="H4515">
            <v>8</v>
          </cell>
          <cell r="I4515">
            <v>37.555849000000002</v>
          </cell>
          <cell r="J4515">
            <v>-121.979699</v>
          </cell>
          <cell r="K4515" t="str">
            <v>FREMONT</v>
          </cell>
          <cell r="L4515" t="str">
            <v>ALAMEDA</v>
          </cell>
          <cell r="M4515">
            <v>5</v>
          </cell>
        </row>
        <row r="4516">
          <cell r="A4516">
            <v>51594</v>
          </cell>
          <cell r="B4516" t="str">
            <v>WEEKDAY</v>
          </cell>
          <cell r="C4516">
            <v>4569</v>
          </cell>
          <cell r="D4516">
            <v>9903670</v>
          </cell>
          <cell r="E4516" t="str">
            <v>STEVENSON BLVD &amp; CIVIC CENTE</v>
          </cell>
          <cell r="F4516">
            <v>0</v>
          </cell>
          <cell r="G4516">
            <v>1</v>
          </cell>
          <cell r="H4516">
            <v>1</v>
          </cell>
          <cell r="I4516">
            <v>37.551659000000001</v>
          </cell>
          <cell r="J4516">
            <v>-121.972143</v>
          </cell>
          <cell r="K4516" t="str">
            <v>FREMONT</v>
          </cell>
          <cell r="L4516" t="str">
            <v>ALAMEDA</v>
          </cell>
          <cell r="M4516">
            <v>5</v>
          </cell>
        </row>
        <row r="4517">
          <cell r="A4517">
            <v>51626</v>
          </cell>
          <cell r="B4517" t="str">
            <v>WEEKDAY</v>
          </cell>
          <cell r="C4517">
            <v>2433</v>
          </cell>
          <cell r="D4517">
            <v>9903780</v>
          </cell>
          <cell r="E4517" t="str">
            <v>WARM SPRING BLVD &amp; SCOTT CRE</v>
          </cell>
          <cell r="F4517">
            <v>10</v>
          </cell>
          <cell r="G4517">
            <v>2</v>
          </cell>
          <cell r="H4517">
            <v>12</v>
          </cell>
          <cell r="I4517">
            <v>37.464171999999998</v>
          </cell>
          <cell r="J4517">
            <v>-121.91454299999999</v>
          </cell>
          <cell r="K4517" t="str">
            <v>FREMONT</v>
          </cell>
          <cell r="L4517" t="str">
            <v>ALAMEDA</v>
          </cell>
          <cell r="M4517">
            <v>5</v>
          </cell>
        </row>
        <row r="4518">
          <cell r="A4518">
            <v>51685</v>
          </cell>
          <cell r="B4518" t="str">
            <v>WEEKDAY</v>
          </cell>
          <cell r="C4518">
            <v>4464</v>
          </cell>
          <cell r="D4518">
            <v>9903920</v>
          </cell>
          <cell r="E4518" t="str">
            <v>FREMONT BLVD &amp; MICHAEL AV</v>
          </cell>
          <cell r="F4518">
            <v>0</v>
          </cell>
          <cell r="G4518">
            <v>1</v>
          </cell>
          <cell r="H4518">
            <v>1</v>
          </cell>
          <cell r="I4518">
            <v>37.520774000000003</v>
          </cell>
          <cell r="J4518">
            <v>-121.956349</v>
          </cell>
          <cell r="K4518" t="str">
            <v>FREMONT</v>
          </cell>
          <cell r="L4518" t="str">
            <v>ALAMEDA</v>
          </cell>
          <cell r="M4518">
            <v>5</v>
          </cell>
        </row>
        <row r="4519">
          <cell r="A4519">
            <v>51714</v>
          </cell>
          <cell r="B4519" t="str">
            <v>WEEKDAY</v>
          </cell>
          <cell r="C4519">
            <v>456</v>
          </cell>
          <cell r="D4519">
            <v>9904020</v>
          </cell>
          <cell r="E4519" t="str">
            <v>WARM SPRINGS BART</v>
          </cell>
          <cell r="F4519">
            <v>49</v>
          </cell>
          <cell r="G4519">
            <v>57</v>
          </cell>
          <cell r="H4519">
            <v>105</v>
          </cell>
          <cell r="I4519">
            <v>37.501945999999997</v>
          </cell>
          <cell r="J4519">
            <v>-121.937995</v>
          </cell>
          <cell r="K4519" t="str">
            <v>FREMONT</v>
          </cell>
          <cell r="L4519" t="str">
            <v>ALAMEDA</v>
          </cell>
          <cell r="M4519">
            <v>5</v>
          </cell>
        </row>
        <row r="4520">
          <cell r="A4520">
            <v>51716</v>
          </cell>
          <cell r="B4520" t="str">
            <v>WEEKDAY</v>
          </cell>
          <cell r="C4520">
            <v>965</v>
          </cell>
          <cell r="D4520">
            <v>9904030</v>
          </cell>
          <cell r="E4520" t="str">
            <v>WARM SPRINGS BART</v>
          </cell>
          <cell r="F4520">
            <v>15</v>
          </cell>
          <cell r="G4520">
            <v>30</v>
          </cell>
          <cell r="H4520">
            <v>45</v>
          </cell>
          <cell r="I4520">
            <v>37.502189000000001</v>
          </cell>
          <cell r="J4520">
            <v>-121.93848699999999</v>
          </cell>
          <cell r="K4520" t="str">
            <v>FREMONT</v>
          </cell>
          <cell r="L4520" t="str">
            <v>ALAMEDA</v>
          </cell>
          <cell r="M4520">
            <v>5</v>
          </cell>
        </row>
        <row r="4521">
          <cell r="A4521">
            <v>51718</v>
          </cell>
          <cell r="B4521" t="str">
            <v>WEEKDAY</v>
          </cell>
          <cell r="C4521">
            <v>1476</v>
          </cell>
          <cell r="D4521">
            <v>9904040</v>
          </cell>
          <cell r="E4521" t="str">
            <v>THORNTON AV &amp; ARDEN ST</v>
          </cell>
          <cell r="F4521">
            <v>12</v>
          </cell>
          <cell r="G4521">
            <v>16</v>
          </cell>
          <cell r="H4521">
            <v>28</v>
          </cell>
          <cell r="I4521">
            <v>37.534964000000002</v>
          </cell>
          <cell r="J4521">
            <v>-122.03205199999999</v>
          </cell>
          <cell r="K4521" t="str">
            <v>NEWARK</v>
          </cell>
          <cell r="L4521" t="str">
            <v>ALAMEDA</v>
          </cell>
          <cell r="M4521">
            <v>5</v>
          </cell>
        </row>
        <row r="4522">
          <cell r="A4522">
            <v>52057</v>
          </cell>
          <cell r="B4522" t="str">
            <v>WEEKDAY</v>
          </cell>
          <cell r="C4522">
            <v>757</v>
          </cell>
          <cell r="D4522">
            <v>9905540</v>
          </cell>
          <cell r="E4522" t="str">
            <v>WARM SPRINGS BART</v>
          </cell>
          <cell r="F4522">
            <v>38</v>
          </cell>
          <cell r="G4522">
            <v>22</v>
          </cell>
          <cell r="H4522">
            <v>59</v>
          </cell>
          <cell r="I4522">
            <v>37.501584999999999</v>
          </cell>
          <cell r="J4522">
            <v>-121.93823500000001</v>
          </cell>
          <cell r="K4522" t="str">
            <v>FREMONT</v>
          </cell>
          <cell r="L4522" t="str">
            <v>ALAMEDA</v>
          </cell>
          <cell r="M4522">
            <v>5</v>
          </cell>
        </row>
        <row r="4523">
          <cell r="A4523">
            <v>52058</v>
          </cell>
          <cell r="B4523" t="str">
            <v>WEEKDAY</v>
          </cell>
          <cell r="C4523">
            <v>4548</v>
          </cell>
          <cell r="D4523">
            <v>9905550</v>
          </cell>
          <cell r="E4523" t="str">
            <v>NILES BLVD &amp; TORRANO COMMON</v>
          </cell>
          <cell r="F4523">
            <v>0</v>
          </cell>
          <cell r="G4523">
            <v>0</v>
          </cell>
          <cell r="H4523">
            <v>1</v>
          </cell>
          <cell r="I4523">
            <v>37.580854000000002</v>
          </cell>
          <cell r="J4523">
            <v>-121.99612</v>
          </cell>
          <cell r="K4523" t="str">
            <v>FREMONT</v>
          </cell>
          <cell r="L4523" t="str">
            <v>ALAMEDA</v>
          </cell>
          <cell r="M4523">
            <v>5</v>
          </cell>
        </row>
        <row r="4524">
          <cell r="A4524">
            <v>52082</v>
          </cell>
          <cell r="B4524" t="str">
            <v>WEEKDAY</v>
          </cell>
          <cell r="C4524">
            <v>2847</v>
          </cell>
          <cell r="D4524">
            <v>9905630</v>
          </cell>
          <cell r="E4524" t="str">
            <v>HESPERIAN BLVD &amp; EDEN PARK P</v>
          </cell>
          <cell r="F4524">
            <v>3</v>
          </cell>
          <cell r="G4524">
            <v>6</v>
          </cell>
          <cell r="H4524">
            <v>9</v>
          </cell>
          <cell r="I4524">
            <v>37.612101000000003</v>
          </cell>
          <cell r="J4524">
            <v>-122.08537800000001</v>
          </cell>
          <cell r="K4524" t="str">
            <v>HAYWARD</v>
          </cell>
          <cell r="L4524" t="str">
            <v>ALAMEDA</v>
          </cell>
          <cell r="M4524">
            <v>5</v>
          </cell>
        </row>
        <row r="4525">
          <cell r="A4525">
            <v>52085</v>
          </cell>
          <cell r="B4525" t="str">
            <v>WEEKDAY</v>
          </cell>
          <cell r="C4525">
            <v>1716</v>
          </cell>
          <cell r="D4525">
            <v>9905640</v>
          </cell>
          <cell r="E4525" t="str">
            <v>HESPERIAN BLVD &amp; TAHOE AV</v>
          </cell>
          <cell r="F4525">
            <v>7</v>
          </cell>
          <cell r="G4525">
            <v>15</v>
          </cell>
          <cell r="H4525">
            <v>22</v>
          </cell>
          <cell r="I4525">
            <v>37.619554999999998</v>
          </cell>
          <cell r="J4525">
            <v>-122.089932</v>
          </cell>
          <cell r="K4525" t="str">
            <v>HAYWARD</v>
          </cell>
          <cell r="L4525" t="str">
            <v>ALAMEDA</v>
          </cell>
          <cell r="M4525">
            <v>5</v>
          </cell>
        </row>
        <row r="4526">
          <cell r="A4526">
            <v>52087</v>
          </cell>
          <cell r="B4526" t="str">
            <v>WEEKDAY</v>
          </cell>
          <cell r="C4526">
            <v>492</v>
          </cell>
          <cell r="D4526">
            <v>9905650</v>
          </cell>
          <cell r="E4526" t="str">
            <v>HESPERIAN BLVD &amp; TENNYSON RD</v>
          </cell>
          <cell r="F4526">
            <v>66</v>
          </cell>
          <cell r="G4526">
            <v>31</v>
          </cell>
          <cell r="H4526">
            <v>97</v>
          </cell>
          <cell r="I4526">
            <v>37.631270999999998</v>
          </cell>
          <cell r="J4526">
            <v>-122.09678599999999</v>
          </cell>
          <cell r="K4526" t="str">
            <v>HAYWARD</v>
          </cell>
          <cell r="L4526" t="str">
            <v>ALAMEDA</v>
          </cell>
          <cell r="M4526">
            <v>5</v>
          </cell>
        </row>
        <row r="4527">
          <cell r="A4527">
            <v>52089</v>
          </cell>
          <cell r="B4527" t="str">
            <v>WEEKDAY</v>
          </cell>
          <cell r="C4527">
            <v>1369</v>
          </cell>
          <cell r="D4527">
            <v>9905660</v>
          </cell>
          <cell r="E4527" t="str">
            <v>HESPERIAN BLVD &amp; BOLERO AV</v>
          </cell>
          <cell r="F4527">
            <v>13</v>
          </cell>
          <cell r="G4527">
            <v>17</v>
          </cell>
          <cell r="H4527">
            <v>31</v>
          </cell>
          <cell r="I4527">
            <v>37.629750999999999</v>
          </cell>
          <cell r="J4527">
            <v>-122.095837</v>
          </cell>
          <cell r="K4527" t="str">
            <v>HAYWARD</v>
          </cell>
          <cell r="L4527" t="str">
            <v>ALAMEDA</v>
          </cell>
          <cell r="M4527">
            <v>5</v>
          </cell>
        </row>
        <row r="4528">
          <cell r="A4528">
            <v>52197</v>
          </cell>
          <cell r="B4528" t="str">
            <v>WEEKDAY</v>
          </cell>
          <cell r="C4528">
            <v>1459</v>
          </cell>
          <cell r="D4528">
            <v>9905800</v>
          </cell>
          <cell r="E4528" t="str">
            <v>PASEO PADRE PKWY &amp; HALF HITC</v>
          </cell>
          <cell r="F4528">
            <v>2</v>
          </cell>
          <cell r="G4528">
            <v>27</v>
          </cell>
          <cell r="H4528">
            <v>28</v>
          </cell>
          <cell r="I4528">
            <v>37.561878</v>
          </cell>
          <cell r="J4528">
            <v>-122.06222200000001</v>
          </cell>
          <cell r="K4528" t="str">
            <v>FREMONT</v>
          </cell>
          <cell r="L4528" t="str">
            <v>ALAMEDA</v>
          </cell>
          <cell r="M4528">
            <v>5</v>
          </cell>
        </row>
        <row r="4529">
          <cell r="A4529">
            <v>52317</v>
          </cell>
          <cell r="B4529" t="str">
            <v>WEEKDAY</v>
          </cell>
          <cell r="C4529">
            <v>3918</v>
          </cell>
          <cell r="D4529">
            <v>9905870</v>
          </cell>
          <cell r="E4529" t="str">
            <v>WARM SPRINGS BLVD &amp; WARM SPR</v>
          </cell>
          <cell r="F4529">
            <v>2</v>
          </cell>
          <cell r="G4529">
            <v>1</v>
          </cell>
          <cell r="H4529">
            <v>3</v>
          </cell>
          <cell r="I4529">
            <v>37.496057999999998</v>
          </cell>
          <cell r="J4529">
            <v>-121.933954</v>
          </cell>
          <cell r="K4529" t="str">
            <v>FREMONT</v>
          </cell>
          <cell r="L4529" t="str">
            <v>ALAMEDA</v>
          </cell>
          <cell r="M4529">
            <v>5</v>
          </cell>
        </row>
        <row r="4530">
          <cell r="A4530">
            <v>52318</v>
          </cell>
          <cell r="B4530" t="str">
            <v>WEEKDAY</v>
          </cell>
          <cell r="C4530">
            <v>4393</v>
          </cell>
          <cell r="D4530">
            <v>9905880</v>
          </cell>
          <cell r="E4530" t="str">
            <v>WARM SPRINGS BLVD &amp; WARM SPR</v>
          </cell>
          <cell r="F4530">
            <v>1</v>
          </cell>
          <cell r="G4530">
            <v>0</v>
          </cell>
          <cell r="H4530">
            <v>1</v>
          </cell>
          <cell r="I4530">
            <v>37.496845999999998</v>
          </cell>
          <cell r="J4530">
            <v>-121.93402399999999</v>
          </cell>
          <cell r="K4530" t="str">
            <v>FREMONT</v>
          </cell>
          <cell r="L4530" t="str">
            <v>ALAMEDA</v>
          </cell>
          <cell r="M4530">
            <v>5</v>
          </cell>
        </row>
        <row r="4531">
          <cell r="A4531">
            <v>52319</v>
          </cell>
          <cell r="B4531" t="str">
            <v>WEEKDAY</v>
          </cell>
          <cell r="C4531">
            <v>2505</v>
          </cell>
          <cell r="D4531">
            <v>9905890</v>
          </cell>
          <cell r="E4531" t="str">
            <v>WARM SPRINGS BLVD &amp; MISSION</v>
          </cell>
          <cell r="F4531">
            <v>6</v>
          </cell>
          <cell r="G4531">
            <v>5</v>
          </cell>
          <cell r="H4531">
            <v>11</v>
          </cell>
          <cell r="I4531">
            <v>37.491047000000002</v>
          </cell>
          <cell r="J4531">
            <v>-121.93032100000001</v>
          </cell>
          <cell r="K4531" t="str">
            <v>FREMONT</v>
          </cell>
          <cell r="L4531" t="str">
            <v>ALAMEDA</v>
          </cell>
          <cell r="M4531">
            <v>5</v>
          </cell>
        </row>
        <row r="4532">
          <cell r="A4532">
            <v>52361</v>
          </cell>
          <cell r="B4532" t="str">
            <v>WEEKDAY</v>
          </cell>
          <cell r="C4532">
            <v>2319</v>
          </cell>
          <cell r="D4532">
            <v>9905900</v>
          </cell>
          <cell r="E4532" t="str">
            <v>WARM SPRINGS BLVD &amp; MISSION</v>
          </cell>
          <cell r="F4532">
            <v>7</v>
          </cell>
          <cell r="G4532">
            <v>7</v>
          </cell>
          <cell r="H4532">
            <v>13</v>
          </cell>
          <cell r="I4532">
            <v>37.491795000000003</v>
          </cell>
          <cell r="J4532">
            <v>-121.930404</v>
          </cell>
          <cell r="K4532" t="str">
            <v>FREMONT</v>
          </cell>
          <cell r="L4532" t="str">
            <v>ALAMEDA</v>
          </cell>
          <cell r="M4532">
            <v>5</v>
          </cell>
        </row>
        <row r="4533">
          <cell r="A4533">
            <v>52374</v>
          </cell>
          <cell r="B4533" t="str">
            <v>WEEKDAY</v>
          </cell>
          <cell r="C4533">
            <v>4249</v>
          </cell>
          <cell r="D4533">
            <v>9905960</v>
          </cell>
          <cell r="E4533" t="str">
            <v>OSGOOD RD &amp; STRATFORD</v>
          </cell>
          <cell r="F4533">
            <v>1</v>
          </cell>
          <cell r="G4533">
            <v>0</v>
          </cell>
          <cell r="H4533">
            <v>2</v>
          </cell>
          <cell r="I4533">
            <v>37.520769000000001</v>
          </cell>
          <cell r="J4533">
            <v>-121.946915</v>
          </cell>
          <cell r="K4533" t="str">
            <v>FREMONT</v>
          </cell>
          <cell r="L4533" t="str">
            <v>ALAMEDA</v>
          </cell>
          <cell r="M4533">
            <v>5</v>
          </cell>
        </row>
        <row r="4534">
          <cell r="A4534">
            <v>52376</v>
          </cell>
          <cell r="B4534" t="str">
            <v>WEEKDAY</v>
          </cell>
          <cell r="C4534">
            <v>3940</v>
          </cell>
          <cell r="D4534">
            <v>9905970</v>
          </cell>
          <cell r="E4534" t="str">
            <v>OSGOOD RD &amp; STRATFORD</v>
          </cell>
          <cell r="F4534">
            <v>2</v>
          </cell>
          <cell r="G4534">
            <v>1</v>
          </cell>
          <cell r="H4534">
            <v>3</v>
          </cell>
          <cell r="I4534">
            <v>37.521667000000001</v>
          </cell>
          <cell r="J4534">
            <v>-121.947143</v>
          </cell>
          <cell r="K4534" t="str">
            <v>FREMONT</v>
          </cell>
          <cell r="L4534" t="str">
            <v>ALAMEDA</v>
          </cell>
          <cell r="M4534">
            <v>5</v>
          </cell>
        </row>
        <row r="4535">
          <cell r="A4535">
            <v>52378</v>
          </cell>
          <cell r="B4535" t="str">
            <v>WEEKDAY</v>
          </cell>
          <cell r="C4535">
            <v>4471</v>
          </cell>
          <cell r="D4535">
            <v>9905980</v>
          </cell>
          <cell r="E4535" t="str">
            <v>STEVENSON BLVD &amp; LIBERTY ST</v>
          </cell>
          <cell r="F4535">
            <v>1</v>
          </cell>
          <cell r="G4535">
            <v>1</v>
          </cell>
          <cell r="H4535">
            <v>1</v>
          </cell>
          <cell r="I4535">
            <v>37.546191999999998</v>
          </cell>
          <cell r="J4535">
            <v>-121.97280499999999</v>
          </cell>
          <cell r="K4535" t="str">
            <v>FREMONT</v>
          </cell>
          <cell r="L4535" t="str">
            <v>ALAMEDA</v>
          </cell>
          <cell r="M4535">
            <v>5</v>
          </cell>
        </row>
        <row r="4536">
          <cell r="A4536">
            <v>52797</v>
          </cell>
          <cell r="B4536" t="str">
            <v>WEEKDAY</v>
          </cell>
          <cell r="C4536">
            <v>1382</v>
          </cell>
          <cell r="D4536">
            <v>9907330</v>
          </cell>
          <cell r="E4536" t="str">
            <v>FREMONT BART</v>
          </cell>
          <cell r="F4536">
            <v>21</v>
          </cell>
          <cell r="G4536">
            <v>9</v>
          </cell>
          <cell r="H4536">
            <v>30</v>
          </cell>
          <cell r="I4536">
            <v>37.557302</v>
          </cell>
          <cell r="J4536">
            <v>-121.97591</v>
          </cell>
          <cell r="K4536" t="str">
            <v>FREMONT</v>
          </cell>
          <cell r="L4536" t="str">
            <v>ALAMEDA</v>
          </cell>
          <cell r="M4536">
            <v>5</v>
          </cell>
        </row>
        <row r="4537">
          <cell r="A4537">
            <v>52798</v>
          </cell>
          <cell r="B4537" t="str">
            <v>WEEKDAY</v>
          </cell>
          <cell r="C4537">
            <v>329</v>
          </cell>
          <cell r="D4537">
            <v>9907340</v>
          </cell>
          <cell r="E4537" t="str">
            <v>FREMONT BART</v>
          </cell>
          <cell r="F4537">
            <v>66</v>
          </cell>
          <cell r="G4537">
            <v>73</v>
          </cell>
          <cell r="H4537">
            <v>139</v>
          </cell>
          <cell r="I4537">
            <v>37.556759</v>
          </cell>
          <cell r="J4537">
            <v>-121.97556400000001</v>
          </cell>
          <cell r="K4537" t="str">
            <v>FREMONT</v>
          </cell>
          <cell r="L4537" t="str">
            <v>ALAMEDA</v>
          </cell>
          <cell r="M4537">
            <v>5</v>
          </cell>
        </row>
        <row r="4538">
          <cell r="A4538">
            <v>52801</v>
          </cell>
          <cell r="B4538" t="str">
            <v>WEEKDAY</v>
          </cell>
          <cell r="C4538">
            <v>3726</v>
          </cell>
          <cell r="D4538">
            <v>9907350</v>
          </cell>
          <cell r="E4538" t="str">
            <v>PASEO PADRE PKWY &amp; MOWRY AV</v>
          </cell>
          <cell r="F4538">
            <v>1</v>
          </cell>
          <cell r="G4538">
            <v>3</v>
          </cell>
          <cell r="H4538">
            <v>4</v>
          </cell>
          <cell r="I4538">
            <v>37.554786999999997</v>
          </cell>
          <cell r="J4538">
            <v>-121.98374800000001</v>
          </cell>
          <cell r="K4538" t="str">
            <v>FREMONT</v>
          </cell>
          <cell r="L4538" t="str">
            <v>ALAMEDA</v>
          </cell>
          <cell r="M4538">
            <v>5</v>
          </cell>
        </row>
        <row r="4539">
          <cell r="A4539">
            <v>52826</v>
          </cell>
          <cell r="B4539" t="str">
            <v>WEEKDAY</v>
          </cell>
          <cell r="C4539">
            <v>2165</v>
          </cell>
          <cell r="D4539">
            <v>9907420</v>
          </cell>
          <cell r="E4539" t="str">
            <v>WARM SPRINGS BLVD &amp; MISSION</v>
          </cell>
          <cell r="F4539">
            <v>1</v>
          </cell>
          <cell r="G4539">
            <v>14</v>
          </cell>
          <cell r="H4539">
            <v>15</v>
          </cell>
          <cell r="I4539">
            <v>37.484560000000002</v>
          </cell>
          <cell r="J4539">
            <v>-121.92666800000001</v>
          </cell>
          <cell r="K4539" t="str">
            <v>FREMONT</v>
          </cell>
          <cell r="L4539" t="str">
            <v>ALAMEDA</v>
          </cell>
          <cell r="M4539">
            <v>5</v>
          </cell>
        </row>
        <row r="4540">
          <cell r="A4540">
            <v>52838</v>
          </cell>
          <cell r="B4540" t="str">
            <v>WEEKDAY</v>
          </cell>
          <cell r="C4540">
            <v>1300</v>
          </cell>
          <cell r="D4540">
            <v>9907470</v>
          </cell>
          <cell r="E4540" t="str">
            <v>WASHINGTON BLVD &amp; FREMONT BL</v>
          </cell>
          <cell r="F4540">
            <v>7</v>
          </cell>
          <cell r="G4540">
            <v>25</v>
          </cell>
          <cell r="H4540">
            <v>32</v>
          </cell>
          <cell r="I4540">
            <v>37.532643999999998</v>
          </cell>
          <cell r="J4540">
            <v>-121.958394</v>
          </cell>
          <cell r="K4540" t="str">
            <v>FREMONT</v>
          </cell>
          <cell r="L4540" t="str">
            <v>ALAMEDA</v>
          </cell>
          <cell r="M4540">
            <v>5</v>
          </cell>
        </row>
        <row r="4541">
          <cell r="A4541">
            <v>52843</v>
          </cell>
          <cell r="B4541" t="str">
            <v>WEEKDAY</v>
          </cell>
          <cell r="C4541">
            <v>1039</v>
          </cell>
          <cell r="D4541">
            <v>9907490</v>
          </cell>
          <cell r="E4541" t="str">
            <v>FREMONT BLVD &amp; THORNTON AV</v>
          </cell>
          <cell r="F4541">
            <v>16</v>
          </cell>
          <cell r="G4541">
            <v>26</v>
          </cell>
          <cell r="H4541">
            <v>42</v>
          </cell>
          <cell r="I4541">
            <v>37.560338000000002</v>
          </cell>
          <cell r="J4541">
            <v>-122.01149700000001</v>
          </cell>
          <cell r="K4541" t="str">
            <v>FREMONT</v>
          </cell>
          <cell r="L4541" t="str">
            <v>ALAMEDA</v>
          </cell>
          <cell r="M4541">
            <v>5</v>
          </cell>
        </row>
        <row r="4542">
          <cell r="A4542">
            <v>52853</v>
          </cell>
          <cell r="B4542" t="str">
            <v>WEEKDAY</v>
          </cell>
          <cell r="C4542">
            <v>3400</v>
          </cell>
          <cell r="D4542">
            <v>9907510</v>
          </cell>
          <cell r="E4542" t="str">
            <v>PASEO PADRE PKWY &amp; S GRIMMER</v>
          </cell>
          <cell r="F4542">
            <v>5</v>
          </cell>
          <cell r="G4542">
            <v>0</v>
          </cell>
          <cell r="H4542">
            <v>5</v>
          </cell>
          <cell r="I4542">
            <v>37.507131000000001</v>
          </cell>
          <cell r="J4542">
            <v>-121.92824400000001</v>
          </cell>
          <cell r="K4542" t="str">
            <v>FREMONT</v>
          </cell>
          <cell r="L4542" t="str">
            <v>ALAMEDA</v>
          </cell>
          <cell r="M4542">
            <v>5</v>
          </cell>
        </row>
        <row r="4543">
          <cell r="A4543">
            <v>52857</v>
          </cell>
          <cell r="B4543" t="str">
            <v>WEEKDAY</v>
          </cell>
          <cell r="C4543">
            <v>1542</v>
          </cell>
          <cell r="D4543">
            <v>9907520</v>
          </cell>
          <cell r="E4543" t="str">
            <v>PASEO PADRE PKWY &amp; S GRIMMER</v>
          </cell>
          <cell r="F4543">
            <v>4</v>
          </cell>
          <cell r="G4543">
            <v>22</v>
          </cell>
          <cell r="H4543">
            <v>26</v>
          </cell>
          <cell r="I4543">
            <v>37.507097000000002</v>
          </cell>
          <cell r="J4543">
            <v>-121.928461</v>
          </cell>
          <cell r="K4543" t="str">
            <v>FREMONT</v>
          </cell>
          <cell r="L4543" t="str">
            <v>ALAMEDA</v>
          </cell>
          <cell r="M4543">
            <v>5</v>
          </cell>
        </row>
        <row r="4544">
          <cell r="A4544">
            <v>52859</v>
          </cell>
          <cell r="B4544" t="str">
            <v>WEEKDAY</v>
          </cell>
          <cell r="C4544">
            <v>3961</v>
          </cell>
          <cell r="D4544">
            <v>9907530</v>
          </cell>
          <cell r="E4544" t="str">
            <v>PASEO PADRE PKWY &amp; ONONDAGA</v>
          </cell>
          <cell r="F4544">
            <v>2</v>
          </cell>
          <cell r="G4544">
            <v>0</v>
          </cell>
          <cell r="H4544">
            <v>3</v>
          </cell>
          <cell r="I4544">
            <v>37.505287000000003</v>
          </cell>
          <cell r="J4544">
            <v>-121.92684300000001</v>
          </cell>
          <cell r="K4544" t="str">
            <v>FREMONT</v>
          </cell>
          <cell r="L4544" t="str">
            <v>ALAMEDA</v>
          </cell>
          <cell r="M4544">
            <v>5</v>
          </cell>
        </row>
        <row r="4545">
          <cell r="A4545">
            <v>52862</v>
          </cell>
          <cell r="B4545" t="str">
            <v>WEEKDAY</v>
          </cell>
          <cell r="C4545">
            <v>3462</v>
          </cell>
          <cell r="D4545">
            <v>9907540</v>
          </cell>
          <cell r="E4545" t="str">
            <v>PASEO PADRE PKWY &amp; MISSION B</v>
          </cell>
          <cell r="F4545">
            <v>5</v>
          </cell>
          <cell r="G4545">
            <v>0</v>
          </cell>
          <cell r="H4545">
            <v>5</v>
          </cell>
          <cell r="I4545">
            <v>37.500484</v>
          </cell>
          <cell r="J4545">
            <v>-121.919937</v>
          </cell>
          <cell r="K4545" t="str">
            <v>FREMONT</v>
          </cell>
          <cell r="L4545" t="str">
            <v>ALAMEDA</v>
          </cell>
          <cell r="M4545">
            <v>5</v>
          </cell>
        </row>
        <row r="4546">
          <cell r="A4546">
            <v>52867</v>
          </cell>
          <cell r="B4546" t="str">
            <v>WEEKDAY</v>
          </cell>
          <cell r="C4546">
            <v>1946</v>
          </cell>
          <cell r="D4546">
            <v>9907550</v>
          </cell>
          <cell r="E4546" t="str">
            <v>GRIMMER BLVD &amp; FREMONT BLVD</v>
          </cell>
          <cell r="F4546">
            <v>6</v>
          </cell>
          <cell r="G4546">
            <v>12</v>
          </cell>
          <cell r="H4546">
            <v>18</v>
          </cell>
          <cell r="I4546">
            <v>37.536186999999998</v>
          </cell>
          <cell r="J4546">
            <v>-121.965558</v>
          </cell>
          <cell r="K4546" t="str">
            <v>FREMONT</v>
          </cell>
          <cell r="L4546" t="str">
            <v>ALAMEDA</v>
          </cell>
          <cell r="M4546">
            <v>5</v>
          </cell>
        </row>
        <row r="4547">
          <cell r="A4547">
            <v>52868</v>
          </cell>
          <cell r="B4547" t="str">
            <v>WEEKDAY</v>
          </cell>
          <cell r="C4547">
            <v>1169</v>
          </cell>
          <cell r="D4547">
            <v>9907560</v>
          </cell>
          <cell r="E4547" t="str">
            <v>WASHINGTON BLVD &amp; FREMONT BL</v>
          </cell>
          <cell r="F4547">
            <v>26</v>
          </cell>
          <cell r="G4547">
            <v>11</v>
          </cell>
          <cell r="H4547">
            <v>37</v>
          </cell>
          <cell r="I4547">
            <v>37.532922999999997</v>
          </cell>
          <cell r="J4547">
            <v>-121.958788</v>
          </cell>
          <cell r="K4547" t="str">
            <v>FREMONT</v>
          </cell>
          <cell r="L4547" t="str">
            <v>ALAMEDA</v>
          </cell>
          <cell r="M4547">
            <v>5</v>
          </cell>
        </row>
        <row r="4548">
          <cell r="A4548">
            <v>52871</v>
          </cell>
          <cell r="B4548" t="str">
            <v>WEEKDAY</v>
          </cell>
          <cell r="C4548">
            <v>3177</v>
          </cell>
          <cell r="D4548">
            <v>9907570</v>
          </cell>
          <cell r="E4548" t="str">
            <v>FREMONT BLVD &amp; CAROL AV</v>
          </cell>
          <cell r="F4548">
            <v>5</v>
          </cell>
          <cell r="G4548">
            <v>1</v>
          </cell>
          <cell r="H4548">
            <v>6</v>
          </cell>
          <cell r="I4548">
            <v>37.527666000000004</v>
          </cell>
          <cell r="J4548">
            <v>-121.958085</v>
          </cell>
          <cell r="K4548" t="str">
            <v>FREMONT</v>
          </cell>
          <cell r="L4548" t="str">
            <v>ALAMEDA</v>
          </cell>
          <cell r="M4548">
            <v>5</v>
          </cell>
        </row>
        <row r="4549">
          <cell r="A4549">
            <v>52873</v>
          </cell>
          <cell r="B4549" t="str">
            <v>WEEKDAY</v>
          </cell>
          <cell r="C4549">
            <v>2921</v>
          </cell>
          <cell r="D4549">
            <v>9907580</v>
          </cell>
          <cell r="E4549" t="str">
            <v>FREMONT BLVD &amp; BLACOW RD</v>
          </cell>
          <cell r="F4549">
            <v>2</v>
          </cell>
          <cell r="G4549">
            <v>6</v>
          </cell>
          <cell r="H4549">
            <v>8</v>
          </cell>
          <cell r="I4549">
            <v>37.524568000000002</v>
          </cell>
          <cell r="J4549">
            <v>-121.957823</v>
          </cell>
          <cell r="K4549" t="str">
            <v>FREMONT</v>
          </cell>
          <cell r="L4549" t="str">
            <v>ALAMEDA</v>
          </cell>
          <cell r="M4549">
            <v>5</v>
          </cell>
        </row>
        <row r="4550">
          <cell r="A4550">
            <v>52874</v>
          </cell>
          <cell r="B4550" t="str">
            <v>WEEKDAY</v>
          </cell>
          <cell r="C4550">
            <v>3686</v>
          </cell>
          <cell r="D4550">
            <v>9907590</v>
          </cell>
          <cell r="E4550" t="str">
            <v>GRIMMER BLVD &amp; CAROL AV</v>
          </cell>
          <cell r="F4550">
            <v>1</v>
          </cell>
          <cell r="G4550">
            <v>3</v>
          </cell>
          <cell r="H4550">
            <v>4</v>
          </cell>
          <cell r="I4550">
            <v>37.527006</v>
          </cell>
          <cell r="J4550">
            <v>-121.96963700000001</v>
          </cell>
          <cell r="K4550" t="str">
            <v>FREMONT</v>
          </cell>
          <cell r="L4550" t="str">
            <v>ALAMEDA</v>
          </cell>
          <cell r="M4550">
            <v>5</v>
          </cell>
        </row>
        <row r="4551">
          <cell r="A4551">
            <v>52879</v>
          </cell>
          <cell r="B4551" t="str">
            <v>WEEKDAY</v>
          </cell>
          <cell r="C4551">
            <v>3191</v>
          </cell>
          <cell r="D4551">
            <v>9907600</v>
          </cell>
          <cell r="E4551" t="str">
            <v>GRIMMER BLVD &amp; SENECA PARK A</v>
          </cell>
          <cell r="F4551">
            <v>5</v>
          </cell>
          <cell r="G4551">
            <v>2</v>
          </cell>
          <cell r="H4551">
            <v>6</v>
          </cell>
          <cell r="I4551">
            <v>37.516444</v>
          </cell>
          <cell r="J4551">
            <v>-121.967144</v>
          </cell>
          <cell r="K4551" t="str">
            <v>FREMONT</v>
          </cell>
          <cell r="L4551" t="str">
            <v>ALAMEDA</v>
          </cell>
          <cell r="M4551">
            <v>5</v>
          </cell>
        </row>
        <row r="4552">
          <cell r="A4552">
            <v>52891</v>
          </cell>
          <cell r="B4552" t="str">
            <v>WEEKDAY</v>
          </cell>
          <cell r="C4552">
            <v>2665</v>
          </cell>
          <cell r="D4552">
            <v>9907610</v>
          </cell>
          <cell r="E4552" t="str">
            <v>S GRIMMER BLVD &amp; AUTO MALL P</v>
          </cell>
          <cell r="F4552">
            <v>3</v>
          </cell>
          <cell r="G4552">
            <v>7</v>
          </cell>
          <cell r="H4552">
            <v>10</v>
          </cell>
          <cell r="I4552">
            <v>37.508696</v>
          </cell>
          <cell r="J4552">
            <v>-121.962751</v>
          </cell>
          <cell r="K4552" t="str">
            <v>FREMONT</v>
          </cell>
          <cell r="L4552" t="str">
            <v>ALAMEDA</v>
          </cell>
          <cell r="M4552">
            <v>5</v>
          </cell>
        </row>
        <row r="4553">
          <cell r="A4553">
            <v>52893</v>
          </cell>
          <cell r="B4553" t="str">
            <v>WEEKDAY</v>
          </cell>
          <cell r="C4553">
            <v>3130</v>
          </cell>
          <cell r="D4553">
            <v>9907620</v>
          </cell>
          <cell r="E4553" t="str">
            <v>OSGOOD RD &amp; PRUNE AV</v>
          </cell>
          <cell r="F4553">
            <v>3</v>
          </cell>
          <cell r="G4553">
            <v>3</v>
          </cell>
          <cell r="H4553">
            <v>7</v>
          </cell>
          <cell r="I4553">
            <v>37.505229999999997</v>
          </cell>
          <cell r="J4553">
            <v>-121.93825699999999</v>
          </cell>
          <cell r="K4553" t="str">
            <v>FREMONT</v>
          </cell>
          <cell r="L4553" t="str">
            <v>ALAMEDA</v>
          </cell>
          <cell r="M4553">
            <v>5</v>
          </cell>
        </row>
        <row r="4554">
          <cell r="A4554">
            <v>52902</v>
          </cell>
          <cell r="B4554" t="str">
            <v>WEEKDAY</v>
          </cell>
          <cell r="C4554">
            <v>1010</v>
          </cell>
          <cell r="D4554">
            <v>9907670</v>
          </cell>
          <cell r="E4554" t="str">
            <v>FREMONT BLVD &amp; CENTRAL AV</v>
          </cell>
          <cell r="F4554">
            <v>19</v>
          </cell>
          <cell r="G4554">
            <v>24</v>
          </cell>
          <cell r="H4554">
            <v>43</v>
          </cell>
          <cell r="I4554">
            <v>37.556817000000002</v>
          </cell>
          <cell r="J4554">
            <v>-122.004069</v>
          </cell>
          <cell r="K4554" t="str">
            <v>FREMONT</v>
          </cell>
          <cell r="L4554" t="str">
            <v>ALAMEDA</v>
          </cell>
          <cell r="M4554">
            <v>5</v>
          </cell>
        </row>
        <row r="4555">
          <cell r="A4555">
            <v>52958</v>
          </cell>
          <cell r="B4555" t="str">
            <v>WEEKDAY</v>
          </cell>
          <cell r="C4555">
            <v>196</v>
          </cell>
          <cell r="D4555">
            <v>9907850</v>
          </cell>
          <cell r="E4555" t="str">
            <v>WALNUT AV &amp; PASEO PADRE PKWY</v>
          </cell>
          <cell r="F4555">
            <v>171</v>
          </cell>
          <cell r="G4555">
            <v>58</v>
          </cell>
          <cell r="H4555">
            <v>229</v>
          </cell>
          <cell r="I4555">
            <v>37.552142000000003</v>
          </cell>
          <cell r="J4555">
            <v>-121.97787099999999</v>
          </cell>
          <cell r="K4555" t="str">
            <v>FREMONT</v>
          </cell>
          <cell r="L4555" t="str">
            <v>ALAMEDA</v>
          </cell>
          <cell r="M4555">
            <v>5</v>
          </cell>
        </row>
        <row r="4556">
          <cell r="A4556">
            <v>52962</v>
          </cell>
          <cell r="B4556" t="str">
            <v>WEEKDAY</v>
          </cell>
          <cell r="C4556">
            <v>934</v>
          </cell>
          <cell r="D4556">
            <v>9907860</v>
          </cell>
          <cell r="E4556" t="str">
            <v>WALNUT AV &amp; PASEO PADRE PKWY</v>
          </cell>
          <cell r="F4556">
            <v>8</v>
          </cell>
          <cell r="G4556">
            <v>39</v>
          </cell>
          <cell r="H4556">
            <v>47</v>
          </cell>
          <cell r="I4556">
            <v>37.552307999999996</v>
          </cell>
          <cell r="J4556">
            <v>-121.977441</v>
          </cell>
          <cell r="K4556" t="str">
            <v>FREMONT</v>
          </cell>
          <cell r="L4556" t="str">
            <v>ALAMEDA</v>
          </cell>
          <cell r="M4556">
            <v>5</v>
          </cell>
        </row>
        <row r="4557">
          <cell r="A4557">
            <v>53067</v>
          </cell>
          <cell r="B4557" t="str">
            <v>WEEKDAY</v>
          </cell>
          <cell r="C4557">
            <v>1255</v>
          </cell>
          <cell r="D4557">
            <v>9908150</v>
          </cell>
          <cell r="E4557" t="str">
            <v>FREMONT BLVD &amp; PERALTA BLVD</v>
          </cell>
          <cell r="F4557">
            <v>19</v>
          </cell>
          <cell r="G4557">
            <v>16</v>
          </cell>
          <cell r="H4557">
            <v>34</v>
          </cell>
          <cell r="I4557">
            <v>37.557889000000003</v>
          </cell>
          <cell r="J4557">
            <v>-122.006576</v>
          </cell>
          <cell r="K4557" t="str">
            <v>FREMONT</v>
          </cell>
          <cell r="L4557" t="str">
            <v>ALAMEDA</v>
          </cell>
          <cell r="M4557">
            <v>5</v>
          </cell>
        </row>
        <row r="4558">
          <cell r="A4558">
            <v>58859</v>
          </cell>
          <cell r="B4558" t="str">
            <v>WEEKDAY</v>
          </cell>
          <cell r="C4558">
            <v>1399</v>
          </cell>
          <cell r="D4558">
            <v>801640</v>
          </cell>
          <cell r="E4558" t="str">
            <v>DYER ST &amp; WHIPPLE RD</v>
          </cell>
          <cell r="F4558">
            <v>25</v>
          </cell>
          <cell r="G4558">
            <v>5</v>
          </cell>
          <cell r="H4558">
            <v>30</v>
          </cell>
          <cell r="I4558">
            <v>37.604438000000002</v>
          </cell>
          <cell r="J4558">
            <v>-122.068938</v>
          </cell>
          <cell r="K4558" t="str">
            <v>HAYWARD</v>
          </cell>
          <cell r="L4558" t="str">
            <v>ALAMEDA</v>
          </cell>
          <cell r="M4558">
            <v>9</v>
          </cell>
        </row>
        <row r="4559">
          <cell r="A4559">
            <v>54478</v>
          </cell>
          <cell r="B4559" t="str">
            <v>WEEKDAY</v>
          </cell>
          <cell r="C4559">
            <v>3504</v>
          </cell>
          <cell r="D4559">
            <v>805310</v>
          </cell>
          <cell r="E4559" t="str">
            <v>WHIPPLE RD &amp; AMARAL ST</v>
          </cell>
          <cell r="F4559">
            <v>3</v>
          </cell>
          <cell r="G4559">
            <v>1</v>
          </cell>
          <cell r="H4559">
            <v>5</v>
          </cell>
          <cell r="I4559">
            <v>37.605941999999999</v>
          </cell>
          <cell r="J4559">
            <v>-122.057884</v>
          </cell>
          <cell r="K4559" t="str">
            <v>HAYWARD</v>
          </cell>
          <cell r="L4559" t="str">
            <v>ALAMEDA</v>
          </cell>
          <cell r="M4559">
            <v>9</v>
          </cell>
        </row>
        <row r="4560">
          <cell r="A4560">
            <v>56887</v>
          </cell>
          <cell r="B4560" t="str">
            <v>WEEKDAY</v>
          </cell>
          <cell r="C4560">
            <v>3119</v>
          </cell>
          <cell r="D4560">
            <v>1200010</v>
          </cell>
          <cell r="E4560" t="str">
            <v>APPIAN WAY &amp; DALESSI DR</v>
          </cell>
          <cell r="F4560">
            <v>6</v>
          </cell>
          <cell r="G4560">
            <v>1</v>
          </cell>
          <cell r="H4560">
            <v>7</v>
          </cell>
          <cell r="I4560">
            <v>37.986446000000001</v>
          </cell>
          <cell r="J4560">
            <v>-122.298603</v>
          </cell>
          <cell r="K4560" t="str">
            <v>PINOLE</v>
          </cell>
          <cell r="L4560" t="str">
            <v>CONTRA COSTA</v>
          </cell>
          <cell r="M4560">
            <v>9</v>
          </cell>
        </row>
        <row r="4561">
          <cell r="A4561">
            <v>53318</v>
          </cell>
          <cell r="B4561" t="str">
            <v>WEEKDAY</v>
          </cell>
          <cell r="C4561">
            <v>2161</v>
          </cell>
          <cell r="D4561">
            <v>1200020</v>
          </cell>
          <cell r="E4561" t="str">
            <v>FITZGERALD DR &amp; BEST BUY</v>
          </cell>
          <cell r="F4561">
            <v>7</v>
          </cell>
          <cell r="G4561">
            <v>8</v>
          </cell>
          <cell r="H4561">
            <v>15</v>
          </cell>
          <cell r="I4561">
            <v>37.991135</v>
          </cell>
          <cell r="J4561">
            <v>-122.306014</v>
          </cell>
          <cell r="K4561" t="str">
            <v>PINOLE</v>
          </cell>
          <cell r="L4561" t="str">
            <v>CONTRA COSTA</v>
          </cell>
          <cell r="M4561">
            <v>9</v>
          </cell>
        </row>
        <row r="4562">
          <cell r="A4562">
            <v>51580</v>
          </cell>
          <cell r="B4562" t="str">
            <v>WEEKDAY</v>
          </cell>
          <cell r="C4562">
            <v>3168</v>
          </cell>
          <cell r="D4562">
            <v>1200030</v>
          </cell>
          <cell r="E4562" t="str">
            <v>FITZGERALD DR &amp; PINOLE RIDGE</v>
          </cell>
          <cell r="F4562">
            <v>1</v>
          </cell>
          <cell r="G4562">
            <v>6</v>
          </cell>
          <cell r="H4562">
            <v>6</v>
          </cell>
          <cell r="I4562">
            <v>37.991140000000001</v>
          </cell>
          <cell r="J4562">
            <v>-122.30625999999999</v>
          </cell>
          <cell r="K4562" t="str">
            <v>PINOLE</v>
          </cell>
          <cell r="L4562" t="str">
            <v>CONTRA COSTA</v>
          </cell>
          <cell r="M4562">
            <v>9</v>
          </cell>
        </row>
        <row r="4563">
          <cell r="A4563">
            <v>59855</v>
          </cell>
          <cell r="B4563" t="str">
            <v>WEEKDAY</v>
          </cell>
          <cell r="C4563">
            <v>1490</v>
          </cell>
          <cell r="D4563">
            <v>1200040</v>
          </cell>
          <cell r="E4563" t="str">
            <v>FITZGERALD DR &amp; LUCKY</v>
          </cell>
          <cell r="F4563">
            <v>24</v>
          </cell>
          <cell r="G4563">
            <v>4</v>
          </cell>
          <cell r="H4563">
            <v>28</v>
          </cell>
          <cell r="I4563">
            <v>37.991588</v>
          </cell>
          <cell r="J4563">
            <v>-122.302841</v>
          </cell>
          <cell r="K4563" t="str">
            <v>PINOLE</v>
          </cell>
          <cell r="L4563" t="str">
            <v>CONTRA COSTA</v>
          </cell>
          <cell r="M4563">
            <v>9</v>
          </cell>
        </row>
        <row r="4564">
          <cell r="A4564">
            <v>55737</v>
          </cell>
          <cell r="B4564" t="str">
            <v>WEEKDAY</v>
          </cell>
          <cell r="C4564">
            <v>1710</v>
          </cell>
          <cell r="D4564">
            <v>1200050</v>
          </cell>
          <cell r="E4564" t="str">
            <v>FITZGERALD DR &amp; SIZZLER REST</v>
          </cell>
          <cell r="F4564">
            <v>3</v>
          </cell>
          <cell r="G4564">
            <v>19</v>
          </cell>
          <cell r="H4564">
            <v>22</v>
          </cell>
          <cell r="I4564">
            <v>37.991748999999999</v>
          </cell>
          <cell r="J4564">
            <v>-122.30380100000001</v>
          </cell>
          <cell r="K4564" t="str">
            <v>PINOLE</v>
          </cell>
          <cell r="L4564" t="str">
            <v>CONTRA COSTA</v>
          </cell>
          <cell r="M4564">
            <v>9</v>
          </cell>
        </row>
        <row r="4565">
          <cell r="A4565">
            <v>55358</v>
          </cell>
          <cell r="B4565" t="str">
            <v>WEEKDAY</v>
          </cell>
          <cell r="C4565">
            <v>1952</v>
          </cell>
          <cell r="D4565">
            <v>1200060</v>
          </cell>
          <cell r="E4565" t="str">
            <v>FITZGERALD DR &amp; TARGET</v>
          </cell>
          <cell r="F4565">
            <v>3</v>
          </cell>
          <cell r="G4565">
            <v>15</v>
          </cell>
          <cell r="H4565">
            <v>18</v>
          </cell>
          <cell r="I4565">
            <v>37.988207000000003</v>
          </cell>
          <cell r="J4565">
            <v>-122.311368</v>
          </cell>
          <cell r="K4565" t="str">
            <v>PINOLE</v>
          </cell>
          <cell r="L4565" t="str">
            <v>CONTRA COSTA</v>
          </cell>
          <cell r="M4565">
            <v>9</v>
          </cell>
        </row>
        <row r="4566">
          <cell r="A4566">
            <v>58845</v>
          </cell>
          <cell r="B4566" t="str">
            <v>WEEKDAY</v>
          </cell>
          <cell r="C4566">
            <v>847</v>
          </cell>
          <cell r="D4566">
            <v>1200070</v>
          </cell>
          <cell r="E4566" t="str">
            <v>FITZGERALD DR &amp; TARGET STORE</v>
          </cell>
          <cell r="F4566">
            <v>37</v>
          </cell>
          <cell r="G4566">
            <v>15</v>
          </cell>
          <cell r="H4566">
            <v>52</v>
          </cell>
          <cell r="I4566">
            <v>37.988238000000003</v>
          </cell>
          <cell r="J4566">
            <v>-122.310849</v>
          </cell>
          <cell r="K4566" t="str">
            <v>PINOLE</v>
          </cell>
          <cell r="L4566" t="str">
            <v>CONTRA COSTA</v>
          </cell>
          <cell r="M4566">
            <v>9</v>
          </cell>
        </row>
        <row r="4567">
          <cell r="A4567">
            <v>55228</v>
          </cell>
          <cell r="B4567" t="str">
            <v>WEEKDAY</v>
          </cell>
          <cell r="C4567">
            <v>856</v>
          </cell>
          <cell r="D4567">
            <v>1303200</v>
          </cell>
          <cell r="E4567" t="str">
            <v>RICHMOND PKWY TRANSIT CENTER</v>
          </cell>
          <cell r="F4567">
            <v>22</v>
          </cell>
          <cell r="G4567">
            <v>30</v>
          </cell>
          <cell r="H4567">
            <v>51</v>
          </cell>
          <cell r="I4567">
            <v>37.986241999999997</v>
          </cell>
          <cell r="J4567">
            <v>-122.31621199999999</v>
          </cell>
          <cell r="K4567" t="str">
            <v>RICHMOND</v>
          </cell>
          <cell r="L4567" t="str">
            <v>CONTRA COSTA</v>
          </cell>
          <cell r="M4567">
            <v>9</v>
          </cell>
        </row>
        <row r="4568">
          <cell r="A4568">
            <v>51656</v>
          </cell>
          <cell r="B4568" t="str">
            <v>WEEKDAY</v>
          </cell>
          <cell r="C4568">
            <v>799</v>
          </cell>
          <cell r="D4568">
            <v>1410140</v>
          </cell>
          <cell r="E4568" t="str">
            <v>MARKET ST &amp; SOUTH VAN NESS A</v>
          </cell>
          <cell r="F4568">
            <v>12</v>
          </cell>
          <cell r="G4568">
            <v>43</v>
          </cell>
          <cell r="H4568">
            <v>55</v>
          </cell>
          <cell r="I4568">
            <v>37.775173000000002</v>
          </cell>
          <cell r="J4568">
            <v>-122.419015</v>
          </cell>
          <cell r="K4568" t="str">
            <v>SAN FRANCISCO</v>
          </cell>
          <cell r="L4568" t="str">
            <v>SAN FRANCISCO</v>
          </cell>
          <cell r="M4568">
            <v>9</v>
          </cell>
        </row>
        <row r="4569">
          <cell r="A4569">
            <v>52311</v>
          </cell>
          <cell r="B4569" t="str">
            <v>WEEKDAY</v>
          </cell>
          <cell r="C4569">
            <v>2355</v>
          </cell>
          <cell r="D4569">
            <v>1410150</v>
          </cell>
          <cell r="E4569" t="str">
            <v>MARKET ST &amp; 7TH ST</v>
          </cell>
          <cell r="F4569">
            <v>11</v>
          </cell>
          <cell r="G4569">
            <v>2</v>
          </cell>
          <cell r="H4569">
            <v>13</v>
          </cell>
          <cell r="I4569">
            <v>37.779853000000003</v>
          </cell>
          <cell r="J4569">
            <v>-122.413213</v>
          </cell>
          <cell r="K4569" t="str">
            <v>SAN FRANCISCO</v>
          </cell>
          <cell r="L4569" t="str">
            <v>SAN FRANCISCO</v>
          </cell>
          <cell r="M4569">
            <v>9</v>
          </cell>
        </row>
        <row r="4570">
          <cell r="A4570">
            <v>51441</v>
          </cell>
          <cell r="B4570" t="str">
            <v>WEEKDAY</v>
          </cell>
          <cell r="C4570">
            <v>1986</v>
          </cell>
          <cell r="D4570">
            <v>1410160</v>
          </cell>
          <cell r="E4570" t="str">
            <v>MARKET ST &amp; POWELL ST</v>
          </cell>
          <cell r="F4570">
            <v>16</v>
          </cell>
          <cell r="G4570">
            <v>2</v>
          </cell>
          <cell r="H4570">
            <v>18</v>
          </cell>
          <cell r="I4570">
            <v>37.784644</v>
          </cell>
          <cell r="J4570">
            <v>-122.407143</v>
          </cell>
          <cell r="K4570" t="str">
            <v>SAN FRANCISCO</v>
          </cell>
          <cell r="L4570" t="str">
            <v>SAN FRANCISCO</v>
          </cell>
          <cell r="M4570">
            <v>9</v>
          </cell>
        </row>
        <row r="4571">
          <cell r="A4571">
            <v>55409</v>
          </cell>
          <cell r="B4571" t="str">
            <v>WEEKDAY</v>
          </cell>
          <cell r="C4571">
            <v>2760</v>
          </cell>
          <cell r="D4571">
            <v>1410170</v>
          </cell>
          <cell r="E4571" t="str">
            <v>MARKET ST &amp; 3RD ST</v>
          </cell>
          <cell r="F4571">
            <v>9</v>
          </cell>
          <cell r="G4571">
            <v>0</v>
          </cell>
          <cell r="H4571">
            <v>9</v>
          </cell>
          <cell r="I4571">
            <v>37.787782999999997</v>
          </cell>
          <cell r="J4571">
            <v>-122.40320199999999</v>
          </cell>
          <cell r="K4571" t="str">
            <v>SAN FRANCISCO</v>
          </cell>
          <cell r="L4571" t="str">
            <v>SAN FRANCISCO</v>
          </cell>
          <cell r="M4571">
            <v>9</v>
          </cell>
        </row>
        <row r="4572">
          <cell r="A4572">
            <v>56876</v>
          </cell>
          <cell r="B4572" t="str">
            <v>WEEKDAY</v>
          </cell>
          <cell r="C4572">
            <v>2702</v>
          </cell>
          <cell r="D4572">
            <v>1410180</v>
          </cell>
          <cell r="E4572" t="str">
            <v>MARKET ST &amp; SUTTER ST</v>
          </cell>
          <cell r="F4572">
            <v>9</v>
          </cell>
          <cell r="G4572">
            <v>1</v>
          </cell>
          <cell r="H4572">
            <v>10</v>
          </cell>
          <cell r="I4572">
            <v>37.790455000000001</v>
          </cell>
          <cell r="J4572">
            <v>-122.399815</v>
          </cell>
          <cell r="K4572" t="str">
            <v>SAN FRANCISCO</v>
          </cell>
          <cell r="L4572" t="str">
            <v>SAN FRANCISCO</v>
          </cell>
          <cell r="M4572">
            <v>9</v>
          </cell>
        </row>
        <row r="4573">
          <cell r="A4573">
            <v>50489</v>
          </cell>
          <cell r="B4573" t="str">
            <v>WEEKDAY</v>
          </cell>
          <cell r="C4573">
            <v>2855</v>
          </cell>
          <cell r="D4573">
            <v>1410200</v>
          </cell>
          <cell r="E4573" t="str">
            <v>MARKET ST &amp; GOUGH ST</v>
          </cell>
          <cell r="F4573">
            <v>2</v>
          </cell>
          <cell r="G4573">
            <v>7</v>
          </cell>
          <cell r="H4573">
            <v>9</v>
          </cell>
          <cell r="I4573">
            <v>37.772824999999997</v>
          </cell>
          <cell r="J4573">
            <v>-122.421852</v>
          </cell>
          <cell r="K4573" t="str">
            <v>SAN FRANCISCO</v>
          </cell>
          <cell r="L4573" t="str">
            <v>SAN FRANCISCO</v>
          </cell>
          <cell r="M4573">
            <v>9</v>
          </cell>
        </row>
        <row r="4574">
          <cell r="A4574">
            <v>54323</v>
          </cell>
          <cell r="B4574" t="str">
            <v>WEEKDAY</v>
          </cell>
          <cell r="C4574">
            <v>919</v>
          </cell>
          <cell r="D4574">
            <v>1700010</v>
          </cell>
          <cell r="E4574" t="str">
            <v>ALVARADO BLVD &amp; DYER ST</v>
          </cell>
          <cell r="F4574">
            <v>44</v>
          </cell>
          <cell r="G4574">
            <v>4</v>
          </cell>
          <cell r="H4574">
            <v>48</v>
          </cell>
          <cell r="I4574">
            <v>37.589373000000002</v>
          </cell>
          <cell r="J4574">
            <v>-122.069272</v>
          </cell>
          <cell r="K4574" t="str">
            <v>UNION CITY</v>
          </cell>
          <cell r="L4574" t="str">
            <v>ALAMEDA</v>
          </cell>
          <cell r="M4574">
            <v>9</v>
          </cell>
        </row>
        <row r="4575">
          <cell r="A4575">
            <v>51133</v>
          </cell>
          <cell r="B4575" t="str">
            <v>WEEKDAY</v>
          </cell>
          <cell r="C4575">
            <v>551</v>
          </cell>
          <cell r="D4575">
            <v>1700020</v>
          </cell>
          <cell r="E4575" t="str">
            <v>ALVARADO BLVD &amp; DYER ST</v>
          </cell>
          <cell r="F4575">
            <v>49</v>
          </cell>
          <cell r="G4575">
            <v>38</v>
          </cell>
          <cell r="H4575">
            <v>86</v>
          </cell>
          <cell r="I4575">
            <v>37.590088000000002</v>
          </cell>
          <cell r="J4575">
            <v>-122.070099</v>
          </cell>
          <cell r="K4575" t="str">
            <v>UNION CITY</v>
          </cell>
          <cell r="L4575" t="str">
            <v>ALAMEDA</v>
          </cell>
          <cell r="M4575">
            <v>9</v>
          </cell>
        </row>
        <row r="4576">
          <cell r="A4576">
            <v>55658</v>
          </cell>
          <cell r="B4576" t="str">
            <v>WEEKDAY</v>
          </cell>
          <cell r="C4576">
            <v>1179</v>
          </cell>
          <cell r="D4576">
            <v>1700030</v>
          </cell>
          <cell r="E4576" t="str">
            <v>ALVARADO BLVD &amp; FAIR RANCH R</v>
          </cell>
          <cell r="F4576">
            <v>16</v>
          </cell>
          <cell r="G4576">
            <v>20</v>
          </cell>
          <cell r="H4576">
            <v>37</v>
          </cell>
          <cell r="I4576">
            <v>37.591372</v>
          </cell>
          <cell r="J4576">
            <v>-122.072406</v>
          </cell>
          <cell r="K4576" t="str">
            <v>UNION CITY</v>
          </cell>
          <cell r="L4576" t="str">
            <v>ALAMEDA</v>
          </cell>
          <cell r="M4576">
            <v>9</v>
          </cell>
        </row>
        <row r="4577">
          <cell r="A4577">
            <v>58668</v>
          </cell>
          <cell r="B4577" t="str">
            <v>WEEKDAY</v>
          </cell>
          <cell r="C4577">
            <v>1701</v>
          </cell>
          <cell r="D4577">
            <v>1700060</v>
          </cell>
          <cell r="E4577" t="str">
            <v>ALVARADO BLVD &amp; FREDI ST</v>
          </cell>
          <cell r="F4577">
            <v>15</v>
          </cell>
          <cell r="G4577">
            <v>7</v>
          </cell>
          <cell r="H4577">
            <v>22</v>
          </cell>
          <cell r="I4577">
            <v>37.591718999999998</v>
          </cell>
          <cell r="J4577">
            <v>-122.077229</v>
          </cell>
          <cell r="K4577" t="str">
            <v>UNION CITY</v>
          </cell>
          <cell r="L4577" t="str">
            <v>ALAMEDA</v>
          </cell>
          <cell r="M4577">
            <v>9</v>
          </cell>
        </row>
        <row r="4578">
          <cell r="A4578">
            <v>58166</v>
          </cell>
          <cell r="B4578" t="str">
            <v>WEEKDAY</v>
          </cell>
          <cell r="C4578">
            <v>2716</v>
          </cell>
          <cell r="D4578">
            <v>1700070</v>
          </cell>
          <cell r="E4578" t="str">
            <v>ALVARADO BLVD &amp; GALAXY DR</v>
          </cell>
          <cell r="F4578">
            <v>8</v>
          </cell>
          <cell r="G4578">
            <v>2</v>
          </cell>
          <cell r="H4578">
            <v>10</v>
          </cell>
          <cell r="I4578">
            <v>37.588258000000003</v>
          </cell>
          <cell r="J4578">
            <v>-122.06726999999999</v>
          </cell>
          <cell r="K4578" t="str">
            <v>UNION CITY</v>
          </cell>
          <cell r="L4578" t="str">
            <v>ALAMEDA</v>
          </cell>
          <cell r="M4578">
            <v>9</v>
          </cell>
        </row>
        <row r="4579">
          <cell r="A4579">
            <v>55806</v>
          </cell>
          <cell r="B4579" t="str">
            <v>WEEKDAY</v>
          </cell>
          <cell r="C4579">
            <v>2564</v>
          </cell>
          <cell r="D4579">
            <v>1700080</v>
          </cell>
          <cell r="E4579" t="str">
            <v>ALVARADO BLVD &amp; GALAXY DR</v>
          </cell>
          <cell r="F4579">
            <v>1</v>
          </cell>
          <cell r="G4579">
            <v>10</v>
          </cell>
          <cell r="H4579">
            <v>11</v>
          </cell>
          <cell r="I4579">
            <v>37.588197000000001</v>
          </cell>
          <cell r="J4579">
            <v>-122.066624</v>
          </cell>
          <cell r="K4579" t="str">
            <v>UNION CITY</v>
          </cell>
          <cell r="L4579" t="str">
            <v>ALAMEDA</v>
          </cell>
          <cell r="M4579">
            <v>9</v>
          </cell>
        </row>
        <row r="4580">
          <cell r="A4580">
            <v>55893</v>
          </cell>
          <cell r="B4580" t="str">
            <v>WEEKDAY</v>
          </cell>
          <cell r="C4580">
            <v>2005</v>
          </cell>
          <cell r="D4580">
            <v>1700090</v>
          </cell>
          <cell r="E4580" t="str">
            <v>ALVARADO BLVD &amp; NEW HAVEN ST</v>
          </cell>
          <cell r="F4580">
            <v>5</v>
          </cell>
          <cell r="G4580">
            <v>12</v>
          </cell>
          <cell r="H4580">
            <v>18</v>
          </cell>
          <cell r="I4580">
            <v>37.592640000000003</v>
          </cell>
          <cell r="J4580">
            <v>-122.075141</v>
          </cell>
          <cell r="K4580" t="str">
            <v>UNION CITY</v>
          </cell>
          <cell r="L4580" t="str">
            <v>ALAMEDA</v>
          </cell>
          <cell r="M4580">
            <v>9</v>
          </cell>
        </row>
        <row r="4581">
          <cell r="A4581">
            <v>55815</v>
          </cell>
          <cell r="B4581" t="str">
            <v>WEEKDAY</v>
          </cell>
          <cell r="C4581">
            <v>2484</v>
          </cell>
          <cell r="D4581">
            <v>1700110</v>
          </cell>
          <cell r="E4581" t="str">
            <v>ALVARADO BLVD &amp; UNION CITY B</v>
          </cell>
          <cell r="F4581">
            <v>7</v>
          </cell>
          <cell r="G4581">
            <v>4</v>
          </cell>
          <cell r="H4581">
            <v>12</v>
          </cell>
          <cell r="I4581">
            <v>37.591526999999999</v>
          </cell>
          <cell r="J4581">
            <v>-122.08037</v>
          </cell>
          <cell r="K4581" t="str">
            <v>UNION CITY</v>
          </cell>
          <cell r="L4581" t="str">
            <v>ALAMEDA</v>
          </cell>
          <cell r="M4581">
            <v>9</v>
          </cell>
        </row>
        <row r="4582">
          <cell r="A4582">
            <v>56011</v>
          </cell>
          <cell r="B4582" t="str">
            <v>WEEKDAY</v>
          </cell>
          <cell r="C4582">
            <v>2801</v>
          </cell>
          <cell r="D4582">
            <v>1700120</v>
          </cell>
          <cell r="E4582" t="str">
            <v>ALVARADO BLVD &amp; UNION CITY B</v>
          </cell>
          <cell r="F4582">
            <v>2</v>
          </cell>
          <cell r="G4582">
            <v>7</v>
          </cell>
          <cell r="H4582">
            <v>9</v>
          </cell>
          <cell r="I4582">
            <v>37.591762000000003</v>
          </cell>
          <cell r="J4582">
            <v>-122.08046299999999</v>
          </cell>
          <cell r="K4582" t="str">
            <v>UNION CITY</v>
          </cell>
          <cell r="L4582" t="str">
            <v>ALAMEDA</v>
          </cell>
          <cell r="M4582">
            <v>9</v>
          </cell>
        </row>
        <row r="4583">
          <cell r="A4583">
            <v>50990</v>
          </cell>
          <cell r="B4583" t="str">
            <v>WEEKDAY</v>
          </cell>
          <cell r="C4583">
            <v>1955</v>
          </cell>
          <cell r="D4583">
            <v>1700130</v>
          </cell>
          <cell r="E4583" t="str">
            <v>ALVARADO-NILES RD &amp; ALMADEN</v>
          </cell>
          <cell r="F4583">
            <v>9</v>
          </cell>
          <cell r="G4583">
            <v>10</v>
          </cell>
          <cell r="H4583">
            <v>18</v>
          </cell>
          <cell r="I4583">
            <v>37.596198999999999</v>
          </cell>
          <cell r="J4583">
            <v>-122.05438700000001</v>
          </cell>
          <cell r="K4583" t="str">
            <v>UNION CITY</v>
          </cell>
          <cell r="L4583" t="str">
            <v>ALAMEDA</v>
          </cell>
          <cell r="M4583">
            <v>9</v>
          </cell>
        </row>
        <row r="4584">
          <cell r="A4584">
            <v>52512</v>
          </cell>
          <cell r="B4584" t="str">
            <v>WEEKDAY</v>
          </cell>
          <cell r="C4584">
            <v>2061</v>
          </cell>
          <cell r="D4584">
            <v>1700140</v>
          </cell>
          <cell r="E4584" t="str">
            <v>ALVARADO-NILES RD &amp; ALMADEN</v>
          </cell>
          <cell r="F4584">
            <v>7</v>
          </cell>
          <cell r="G4584">
            <v>10</v>
          </cell>
          <cell r="H4584">
            <v>17</v>
          </cell>
          <cell r="I4584">
            <v>37.596510000000002</v>
          </cell>
          <cell r="J4584">
            <v>-122.05474599999999</v>
          </cell>
          <cell r="K4584" t="str">
            <v>UNION CITY</v>
          </cell>
          <cell r="L4584" t="str">
            <v>ALAMEDA</v>
          </cell>
          <cell r="M4584">
            <v>9</v>
          </cell>
        </row>
        <row r="4585">
          <cell r="A4585">
            <v>50205</v>
          </cell>
          <cell r="B4585" t="str">
            <v>WEEKDAY</v>
          </cell>
          <cell r="C4585">
            <v>2498</v>
          </cell>
          <cell r="D4585">
            <v>1700150</v>
          </cell>
          <cell r="E4585" t="str">
            <v>ALVARADO-NILES RD &amp; CENTRAL</v>
          </cell>
          <cell r="F4585">
            <v>6</v>
          </cell>
          <cell r="G4585">
            <v>5</v>
          </cell>
          <cell r="H4585">
            <v>11</v>
          </cell>
          <cell r="I4585">
            <v>37.592005999999998</v>
          </cell>
          <cell r="J4585">
            <v>-122.039157</v>
          </cell>
          <cell r="K4585" t="str">
            <v>UNION CITY</v>
          </cell>
          <cell r="L4585" t="str">
            <v>ALAMEDA</v>
          </cell>
          <cell r="M4585">
            <v>9</v>
          </cell>
        </row>
        <row r="4586">
          <cell r="A4586">
            <v>57844</v>
          </cell>
          <cell r="B4586" t="str">
            <v>WEEKDAY</v>
          </cell>
          <cell r="C4586">
            <v>2238</v>
          </cell>
          <cell r="D4586">
            <v>1700160</v>
          </cell>
          <cell r="E4586" t="str">
            <v>ALVARADO-NILES RD &amp; CENTRAL</v>
          </cell>
          <cell r="F4586">
            <v>8</v>
          </cell>
          <cell r="G4586">
            <v>6</v>
          </cell>
          <cell r="H4586">
            <v>14</v>
          </cell>
          <cell r="I4586">
            <v>37.592481999999997</v>
          </cell>
          <cell r="J4586">
            <v>-122.04004500000001</v>
          </cell>
          <cell r="K4586" t="str">
            <v>UNION CITY</v>
          </cell>
          <cell r="L4586" t="str">
            <v>ALAMEDA</v>
          </cell>
          <cell r="M4586">
            <v>9</v>
          </cell>
        </row>
        <row r="4587">
          <cell r="A4587">
            <v>53757</v>
          </cell>
          <cell r="B4587" t="str">
            <v>WEEKDAY</v>
          </cell>
          <cell r="C4587">
            <v>3244</v>
          </cell>
          <cell r="D4587">
            <v>1700170</v>
          </cell>
          <cell r="E4587" t="str">
            <v>ALVARADO-NILES RD &amp; DOWE AV</v>
          </cell>
          <cell r="F4587">
            <v>3</v>
          </cell>
          <cell r="G4587">
            <v>3</v>
          </cell>
          <cell r="H4587">
            <v>6</v>
          </cell>
          <cell r="I4587">
            <v>37.593373999999997</v>
          </cell>
          <cell r="J4587">
            <v>-122.044174</v>
          </cell>
          <cell r="K4587" t="str">
            <v>UNION CITY</v>
          </cell>
          <cell r="L4587" t="str">
            <v>ALAMEDA</v>
          </cell>
          <cell r="M4587">
            <v>9</v>
          </cell>
        </row>
        <row r="4588">
          <cell r="A4588">
            <v>56399</v>
          </cell>
          <cell r="B4588" t="str">
            <v>WEEKDAY</v>
          </cell>
          <cell r="C4588">
            <v>2491</v>
          </cell>
          <cell r="D4588">
            <v>1700180</v>
          </cell>
          <cell r="E4588" t="str">
            <v>ALVARADO-NILES RD &amp; DOWE AV</v>
          </cell>
          <cell r="F4588">
            <v>5</v>
          </cell>
          <cell r="G4588">
            <v>6</v>
          </cell>
          <cell r="H4588">
            <v>12</v>
          </cell>
          <cell r="I4588">
            <v>37.593643999999998</v>
          </cell>
          <cell r="J4588">
            <v>-122.044242</v>
          </cell>
          <cell r="K4588" t="str">
            <v>UNION CITY</v>
          </cell>
          <cell r="L4588" t="str">
            <v>ALAMEDA</v>
          </cell>
          <cell r="M4588">
            <v>9</v>
          </cell>
        </row>
        <row r="4589">
          <cell r="A4589">
            <v>55889</v>
          </cell>
          <cell r="B4589" t="str">
            <v>WEEKDAY</v>
          </cell>
          <cell r="C4589">
            <v>645</v>
          </cell>
          <cell r="D4589">
            <v>1700190</v>
          </cell>
          <cell r="E4589" t="str">
            <v>ALVARADO-NILES RD &amp; H ST</v>
          </cell>
          <cell r="F4589">
            <v>70</v>
          </cell>
          <cell r="G4589">
            <v>3</v>
          </cell>
          <cell r="H4589">
            <v>72</v>
          </cell>
          <cell r="I4589">
            <v>37.589274000000003</v>
          </cell>
          <cell r="J4589">
            <v>-122.02838800000001</v>
          </cell>
          <cell r="K4589" t="str">
            <v>UNION CITY</v>
          </cell>
          <cell r="L4589" t="str">
            <v>ALAMEDA</v>
          </cell>
          <cell r="M4589">
            <v>9</v>
          </cell>
        </row>
        <row r="4590">
          <cell r="A4590">
            <v>58199</v>
          </cell>
          <cell r="B4590" t="str">
            <v>WEEKDAY</v>
          </cell>
          <cell r="C4590">
            <v>3134</v>
          </cell>
          <cell r="D4590">
            <v>1700200</v>
          </cell>
          <cell r="E4590" t="str">
            <v>ALVARADO-NILES RD &amp; HARTNELL</v>
          </cell>
          <cell r="F4590">
            <v>4</v>
          </cell>
          <cell r="G4590">
            <v>3</v>
          </cell>
          <cell r="H4590">
            <v>7</v>
          </cell>
          <cell r="I4590">
            <v>37.589866999999998</v>
          </cell>
          <cell r="J4590">
            <v>-122.030509</v>
          </cell>
          <cell r="K4590" t="str">
            <v>UNION CITY</v>
          </cell>
          <cell r="L4590" t="str">
            <v>ALAMEDA</v>
          </cell>
          <cell r="M4590">
            <v>9</v>
          </cell>
        </row>
        <row r="4591">
          <cell r="A4591">
            <v>55809</v>
          </cell>
          <cell r="B4591" t="str">
            <v>WEEKDAY</v>
          </cell>
          <cell r="C4591">
            <v>2476</v>
          </cell>
          <cell r="D4591">
            <v>1700210</v>
          </cell>
          <cell r="E4591" t="str">
            <v>ALVARADO-NILES RD &amp; HARTNELL</v>
          </cell>
          <cell r="F4591">
            <v>3</v>
          </cell>
          <cell r="G4591">
            <v>9</v>
          </cell>
          <cell r="H4591">
            <v>12</v>
          </cell>
          <cell r="I4591">
            <v>37.589272000000001</v>
          </cell>
          <cell r="J4591">
            <v>-122.029285</v>
          </cell>
          <cell r="K4591" t="str">
            <v>UNION CITY</v>
          </cell>
          <cell r="L4591" t="str">
            <v>ALAMEDA</v>
          </cell>
          <cell r="M4591">
            <v>9</v>
          </cell>
        </row>
        <row r="4592">
          <cell r="A4592">
            <v>56643</v>
          </cell>
          <cell r="B4592" t="str">
            <v>WEEKDAY</v>
          </cell>
          <cell r="C4592">
            <v>2164</v>
          </cell>
          <cell r="D4592">
            <v>1700220</v>
          </cell>
          <cell r="E4592" t="str">
            <v>ALVARADO-NILES RD &amp; HOP RANC</v>
          </cell>
          <cell r="F4592">
            <v>4</v>
          </cell>
          <cell r="G4592">
            <v>12</v>
          </cell>
          <cell r="H4592">
            <v>15</v>
          </cell>
          <cell r="I4592">
            <v>37.594602000000002</v>
          </cell>
          <cell r="J4592">
            <v>-122.04766600000001</v>
          </cell>
          <cell r="K4592" t="str">
            <v>UNION CITY</v>
          </cell>
          <cell r="L4592" t="str">
            <v>ALAMEDA</v>
          </cell>
          <cell r="M4592">
            <v>9</v>
          </cell>
        </row>
        <row r="4593">
          <cell r="A4593">
            <v>54549</v>
          </cell>
          <cell r="B4593" t="str">
            <v>WEEKDAY</v>
          </cell>
          <cell r="C4593">
            <v>2521</v>
          </cell>
          <cell r="D4593">
            <v>1700230</v>
          </cell>
          <cell r="E4593" t="str">
            <v>ALVARADO-NILES RD &amp; HOP RANC</v>
          </cell>
          <cell r="F4593">
            <v>8</v>
          </cell>
          <cell r="G4593">
            <v>3</v>
          </cell>
          <cell r="H4593">
            <v>11</v>
          </cell>
          <cell r="I4593">
            <v>37.594338</v>
          </cell>
          <cell r="J4593">
            <v>-122.047642</v>
          </cell>
          <cell r="K4593" t="str">
            <v>UNION CITY</v>
          </cell>
          <cell r="L4593" t="str">
            <v>ALAMEDA</v>
          </cell>
          <cell r="M4593">
            <v>9</v>
          </cell>
        </row>
        <row r="4594">
          <cell r="A4594">
            <v>56122</v>
          </cell>
          <cell r="B4594" t="str">
            <v>WEEKDAY</v>
          </cell>
          <cell r="C4594">
            <v>2856</v>
          </cell>
          <cell r="D4594">
            <v>1700240</v>
          </cell>
          <cell r="E4594" t="str">
            <v>ALVARADO-NILES RD &amp; MEDALLIO</v>
          </cell>
          <cell r="F4594">
            <v>4</v>
          </cell>
          <cell r="G4594">
            <v>4</v>
          </cell>
          <cell r="H4594">
            <v>9</v>
          </cell>
          <cell r="I4594">
            <v>37.595351999999998</v>
          </cell>
          <cell r="J4594">
            <v>-122.05126199999999</v>
          </cell>
          <cell r="K4594" t="str">
            <v>UNION CITY</v>
          </cell>
          <cell r="L4594" t="str">
            <v>ALAMEDA</v>
          </cell>
          <cell r="M4594">
            <v>9</v>
          </cell>
        </row>
        <row r="4595">
          <cell r="A4595">
            <v>58266</v>
          </cell>
          <cell r="B4595" t="str">
            <v>WEEKDAY</v>
          </cell>
          <cell r="C4595">
            <v>2167</v>
          </cell>
          <cell r="D4595">
            <v>1700250</v>
          </cell>
          <cell r="E4595" t="str">
            <v>ALVARADO-NILES RD &amp; MEDALLIO</v>
          </cell>
          <cell r="F4595">
            <v>5</v>
          </cell>
          <cell r="G4595">
            <v>10</v>
          </cell>
          <cell r="H4595">
            <v>15</v>
          </cell>
          <cell r="I4595">
            <v>37.595737</v>
          </cell>
          <cell r="J4595">
            <v>-122.052057</v>
          </cell>
          <cell r="K4595" t="str">
            <v>UNION CITY</v>
          </cell>
          <cell r="L4595" t="str">
            <v>ALAMEDA</v>
          </cell>
          <cell r="M4595">
            <v>9</v>
          </cell>
        </row>
        <row r="4596">
          <cell r="A4596">
            <v>54320</v>
          </cell>
          <cell r="B4596" t="str">
            <v>WEEKDAY</v>
          </cell>
          <cell r="C4596">
            <v>1082</v>
          </cell>
          <cell r="D4596">
            <v>1700260</v>
          </cell>
          <cell r="E4596" t="str">
            <v>ALVARADO-NILES RD &amp; MEYERS D</v>
          </cell>
          <cell r="F4596">
            <v>38</v>
          </cell>
          <cell r="G4596">
            <v>2</v>
          </cell>
          <cell r="H4596">
            <v>40</v>
          </cell>
          <cell r="I4596">
            <v>37.588186</v>
          </cell>
          <cell r="J4596">
            <v>-122.024461</v>
          </cell>
          <cell r="K4596" t="str">
            <v>UNION CITY</v>
          </cell>
          <cell r="L4596" t="str">
            <v>ALAMEDA</v>
          </cell>
          <cell r="M4596">
            <v>9</v>
          </cell>
        </row>
        <row r="4597">
          <cell r="A4597">
            <v>57215</v>
          </cell>
          <cell r="B4597" t="str">
            <v>WEEKDAY</v>
          </cell>
          <cell r="C4597">
            <v>4421</v>
          </cell>
          <cell r="D4597">
            <v>1700270</v>
          </cell>
          <cell r="E4597" t="str">
            <v>ALVARADO-NILES RD &amp; MONTERRA</v>
          </cell>
          <cell r="F4597">
            <v>1</v>
          </cell>
          <cell r="G4597">
            <v>1</v>
          </cell>
          <cell r="H4597">
            <v>1</v>
          </cell>
          <cell r="I4597">
            <v>37.584797000000002</v>
          </cell>
          <cell r="J4597">
            <v>-122.012387</v>
          </cell>
          <cell r="K4597" t="str">
            <v>UNION CITY</v>
          </cell>
          <cell r="L4597" t="str">
            <v>ALAMEDA</v>
          </cell>
          <cell r="M4597">
            <v>9</v>
          </cell>
        </row>
        <row r="4598">
          <cell r="A4598">
            <v>54675</v>
          </cell>
          <cell r="B4598" t="str">
            <v>WEEKDAY</v>
          </cell>
          <cell r="C4598">
            <v>1826</v>
          </cell>
          <cell r="D4598">
            <v>1700280</v>
          </cell>
          <cell r="E4598" t="str">
            <v>ALVARADO-NILES RD &amp; NIDUS CT</v>
          </cell>
          <cell r="F4598">
            <v>2</v>
          </cell>
          <cell r="G4598">
            <v>18</v>
          </cell>
          <cell r="H4598">
            <v>21</v>
          </cell>
          <cell r="I4598">
            <v>37.587767999999997</v>
          </cell>
          <cell r="J4598">
            <v>-122.023796</v>
          </cell>
          <cell r="K4598" t="str">
            <v>UNION CITY</v>
          </cell>
          <cell r="L4598" t="str">
            <v>ALAMEDA</v>
          </cell>
          <cell r="M4598">
            <v>9</v>
          </cell>
        </row>
        <row r="4599">
          <cell r="A4599">
            <v>57325</v>
          </cell>
          <cell r="B4599" t="str">
            <v>WEEKDAY</v>
          </cell>
          <cell r="C4599">
            <v>4617</v>
          </cell>
          <cell r="D4599">
            <v>1700290</v>
          </cell>
          <cell r="E4599" t="str">
            <v>ALVARADO-NILES RD &amp; OSPREY D</v>
          </cell>
          <cell r="F4599">
            <v>0</v>
          </cell>
          <cell r="G4599">
            <v>0</v>
          </cell>
          <cell r="H4599">
            <v>1</v>
          </cell>
          <cell r="I4599">
            <v>37.584482000000001</v>
          </cell>
          <cell r="J4599">
            <v>-122.01232299999999</v>
          </cell>
          <cell r="K4599" t="str">
            <v>UNION CITY</v>
          </cell>
          <cell r="L4599" t="str">
            <v>ALAMEDA</v>
          </cell>
          <cell r="M4599">
            <v>9</v>
          </cell>
        </row>
        <row r="4600">
          <cell r="A4600">
            <v>55084</v>
          </cell>
          <cell r="B4600" t="str">
            <v>WEEKDAY</v>
          </cell>
          <cell r="C4600">
            <v>756</v>
          </cell>
          <cell r="D4600">
            <v>1700300</v>
          </cell>
          <cell r="E4600" t="str">
            <v>ALVARADO-NILES RD &amp; ROYAL AN</v>
          </cell>
          <cell r="F4600">
            <v>3</v>
          </cell>
          <cell r="G4600">
            <v>56</v>
          </cell>
          <cell r="H4600">
            <v>59</v>
          </cell>
          <cell r="I4600">
            <v>37.588746999999998</v>
          </cell>
          <cell r="J4600">
            <v>-122.027378</v>
          </cell>
          <cell r="K4600" t="str">
            <v>UNION CITY</v>
          </cell>
          <cell r="L4600" t="str">
            <v>ALAMEDA</v>
          </cell>
          <cell r="M4600">
            <v>9</v>
          </cell>
        </row>
        <row r="4601">
          <cell r="A4601">
            <v>55887</v>
          </cell>
          <cell r="B4601" t="str">
            <v>WEEKDAY</v>
          </cell>
          <cell r="C4601">
            <v>2026</v>
          </cell>
          <cell r="D4601">
            <v>1700310</v>
          </cell>
          <cell r="E4601" t="str">
            <v>ALVARADO-NILES RD &amp; SANTA MA</v>
          </cell>
          <cell r="F4601">
            <v>14</v>
          </cell>
          <cell r="G4601">
            <v>3</v>
          </cell>
          <cell r="H4601">
            <v>17</v>
          </cell>
          <cell r="I4601">
            <v>37.598038000000003</v>
          </cell>
          <cell r="J4601">
            <v>-122.065817</v>
          </cell>
          <cell r="K4601" t="str">
            <v>UNION CITY</v>
          </cell>
          <cell r="L4601" t="str">
            <v>ALAMEDA</v>
          </cell>
          <cell r="M4601">
            <v>9</v>
          </cell>
        </row>
        <row r="4602">
          <cell r="A4602">
            <v>55816</v>
          </cell>
          <cell r="B4602" t="str">
            <v>WEEKDAY</v>
          </cell>
          <cell r="C4602">
            <v>2398</v>
          </cell>
          <cell r="D4602">
            <v>1700330</v>
          </cell>
          <cell r="E4602" t="str">
            <v>ALVARADO-NILES RD &amp; WESTERN</v>
          </cell>
          <cell r="F4602">
            <v>5</v>
          </cell>
          <cell r="G4602">
            <v>7</v>
          </cell>
          <cell r="H4602">
            <v>12</v>
          </cell>
          <cell r="I4602">
            <v>37.590794000000002</v>
          </cell>
          <cell r="J4602">
            <v>-122.03483</v>
          </cell>
          <cell r="K4602" t="str">
            <v>UNION CITY</v>
          </cell>
          <cell r="L4602" t="str">
            <v>ALAMEDA</v>
          </cell>
          <cell r="M4602">
            <v>9</v>
          </cell>
        </row>
        <row r="4603">
          <cell r="A4603">
            <v>57760</v>
          </cell>
          <cell r="B4603" t="str">
            <v>WEEKDAY</v>
          </cell>
          <cell r="C4603">
            <v>1694</v>
          </cell>
          <cell r="D4603">
            <v>1700340</v>
          </cell>
          <cell r="E4603" t="str">
            <v>ALVARADO-NILES RD &amp; WESTERN</v>
          </cell>
          <cell r="F4603">
            <v>15</v>
          </cell>
          <cell r="G4603">
            <v>8</v>
          </cell>
          <cell r="H4603">
            <v>23</v>
          </cell>
          <cell r="I4603">
            <v>37.591265999999997</v>
          </cell>
          <cell r="J4603">
            <v>-122.03559799999999</v>
          </cell>
          <cell r="K4603" t="str">
            <v>UNION CITY</v>
          </cell>
          <cell r="L4603" t="str">
            <v>ALAMEDA</v>
          </cell>
          <cell r="M4603">
            <v>9</v>
          </cell>
        </row>
        <row r="4604">
          <cell r="A4604">
            <v>55877</v>
          </cell>
          <cell r="B4604" t="str">
            <v>WEEKDAY</v>
          </cell>
          <cell r="C4604">
            <v>882</v>
          </cell>
          <cell r="D4604">
            <v>1700350</v>
          </cell>
          <cell r="E4604" t="str">
            <v>DECOTO RD &amp; ALVARADO-NILES R</v>
          </cell>
          <cell r="F4604">
            <v>37</v>
          </cell>
          <cell r="G4604">
            <v>12</v>
          </cell>
          <cell r="H4604">
            <v>50</v>
          </cell>
          <cell r="I4604">
            <v>37.586618999999999</v>
          </cell>
          <cell r="J4604">
            <v>-122.021945</v>
          </cell>
          <cell r="K4604" t="str">
            <v>UNION CITY</v>
          </cell>
          <cell r="L4604" t="str">
            <v>ALAMEDA</v>
          </cell>
          <cell r="M4604">
            <v>9</v>
          </cell>
        </row>
        <row r="4605">
          <cell r="A4605">
            <v>56762</v>
          </cell>
          <cell r="B4605" t="str">
            <v>WEEKDAY</v>
          </cell>
          <cell r="C4605">
            <v>1442</v>
          </cell>
          <cell r="D4605">
            <v>1700360</v>
          </cell>
          <cell r="E4605" t="str">
            <v>DECOTO RD &amp; ALVARADO-NILES R</v>
          </cell>
          <cell r="F4605">
            <v>6</v>
          </cell>
          <cell r="G4605">
            <v>23</v>
          </cell>
          <cell r="H4605">
            <v>29</v>
          </cell>
          <cell r="I4605">
            <v>37.586447</v>
          </cell>
          <cell r="J4605">
            <v>-122.021216</v>
          </cell>
          <cell r="K4605" t="str">
            <v>UNION CITY</v>
          </cell>
          <cell r="L4605" t="str">
            <v>ALAMEDA</v>
          </cell>
          <cell r="M4605">
            <v>9</v>
          </cell>
        </row>
        <row r="4606">
          <cell r="A4606">
            <v>54720</v>
          </cell>
          <cell r="B4606" t="str">
            <v>WEEKDAY</v>
          </cell>
          <cell r="C4606">
            <v>2292</v>
          </cell>
          <cell r="D4606">
            <v>1700370</v>
          </cell>
          <cell r="E4606" t="str">
            <v>DECOTO RD &amp; CLOVER ST</v>
          </cell>
          <cell r="F4606">
            <v>3</v>
          </cell>
          <cell r="G4606">
            <v>11</v>
          </cell>
          <cell r="H4606">
            <v>14</v>
          </cell>
          <cell r="I4606">
            <v>37.580548</v>
          </cell>
          <cell r="J4606">
            <v>-122.02379500000001</v>
          </cell>
          <cell r="K4606" t="str">
            <v>UNION CITY</v>
          </cell>
          <cell r="L4606" t="str">
            <v>ALAMEDA</v>
          </cell>
          <cell r="M4606">
            <v>9</v>
          </cell>
        </row>
        <row r="4607">
          <cell r="A4607">
            <v>54113</v>
          </cell>
          <cell r="B4607" t="str">
            <v>WEEKDAY</v>
          </cell>
          <cell r="C4607">
            <v>3960</v>
          </cell>
          <cell r="D4607">
            <v>1700380</v>
          </cell>
          <cell r="E4607" t="str">
            <v>DECOTO RD &amp; DEPOT RD</v>
          </cell>
          <cell r="F4607">
            <v>1</v>
          </cell>
          <cell r="G4607">
            <v>1</v>
          </cell>
          <cell r="H4607">
            <v>3</v>
          </cell>
          <cell r="I4607">
            <v>37.59554</v>
          </cell>
          <cell r="J4607">
            <v>-122.01849300000001</v>
          </cell>
          <cell r="K4607" t="str">
            <v>UNION CITY</v>
          </cell>
          <cell r="L4607" t="str">
            <v>ALAMEDA</v>
          </cell>
          <cell r="M4607">
            <v>9</v>
          </cell>
        </row>
        <row r="4608">
          <cell r="A4608">
            <v>54730</v>
          </cell>
          <cell r="B4608" t="str">
            <v>WEEKDAY</v>
          </cell>
          <cell r="C4608">
            <v>2310</v>
          </cell>
          <cell r="D4608">
            <v>1700390</v>
          </cell>
          <cell r="E4608" t="str">
            <v>DECOTO RD &amp; ELEVENTH ST</v>
          </cell>
          <cell r="F4608">
            <v>3</v>
          </cell>
          <cell r="G4608">
            <v>11</v>
          </cell>
          <cell r="H4608">
            <v>13</v>
          </cell>
          <cell r="I4608">
            <v>37.593935999999999</v>
          </cell>
          <cell r="J4608">
            <v>-122.019378</v>
          </cell>
          <cell r="K4608" t="str">
            <v>UNION CITY</v>
          </cell>
          <cell r="L4608" t="str">
            <v>ALAMEDA</v>
          </cell>
          <cell r="M4608">
            <v>9</v>
          </cell>
        </row>
        <row r="4609">
          <cell r="A4609">
            <v>55413</v>
          </cell>
          <cell r="B4609" t="str">
            <v>WEEKDAY</v>
          </cell>
          <cell r="C4609">
            <v>2096</v>
          </cell>
          <cell r="D4609">
            <v>1700400</v>
          </cell>
          <cell r="E4609" t="str">
            <v>DECOTO RD &amp; 3RD ST</v>
          </cell>
          <cell r="F4609">
            <v>4</v>
          </cell>
          <cell r="G4609">
            <v>12</v>
          </cell>
          <cell r="H4609">
            <v>16</v>
          </cell>
          <cell r="I4609">
            <v>37.601118</v>
          </cell>
          <cell r="J4609">
            <v>-122.016515</v>
          </cell>
          <cell r="K4609" t="str">
            <v>UNION CITY</v>
          </cell>
          <cell r="L4609" t="str">
            <v>ALAMEDA</v>
          </cell>
          <cell r="M4609">
            <v>9</v>
          </cell>
        </row>
        <row r="4610">
          <cell r="A4610">
            <v>55819</v>
          </cell>
          <cell r="B4610" t="str">
            <v>WEEKDAY</v>
          </cell>
          <cell r="C4610">
            <v>2192</v>
          </cell>
          <cell r="D4610">
            <v>1700410</v>
          </cell>
          <cell r="E4610" t="str">
            <v>DECOTO RD &amp; FOURTH ST</v>
          </cell>
          <cell r="F4610">
            <v>11</v>
          </cell>
          <cell r="G4610">
            <v>4</v>
          </cell>
          <cell r="H4610">
            <v>15</v>
          </cell>
          <cell r="I4610">
            <v>37.600186000000001</v>
          </cell>
          <cell r="J4610">
            <v>-122.017162</v>
          </cell>
          <cell r="K4610" t="str">
            <v>UNION CITY</v>
          </cell>
          <cell r="L4610" t="str">
            <v>ALAMEDA</v>
          </cell>
          <cell r="M4610">
            <v>9</v>
          </cell>
        </row>
        <row r="4611">
          <cell r="A4611">
            <v>53338</v>
          </cell>
          <cell r="B4611" t="str">
            <v>WEEKDAY</v>
          </cell>
          <cell r="C4611">
            <v>81</v>
          </cell>
          <cell r="D4611">
            <v>1700420</v>
          </cell>
          <cell r="E4611" t="str">
            <v>DECOTO RD &amp; MEYERS DR</v>
          </cell>
          <cell r="F4611">
            <v>267</v>
          </cell>
          <cell r="G4611">
            <v>95</v>
          </cell>
          <cell r="H4611">
            <v>362</v>
          </cell>
          <cell r="I4611">
            <v>37.590240999999999</v>
          </cell>
          <cell r="J4611">
            <v>-122.02064</v>
          </cell>
          <cell r="K4611" t="str">
            <v>UNION CITY</v>
          </cell>
          <cell r="L4611" t="str">
            <v>ALAMEDA</v>
          </cell>
          <cell r="M4611">
            <v>9</v>
          </cell>
        </row>
        <row r="4612">
          <cell r="A4612">
            <v>57708</v>
          </cell>
          <cell r="B4612" t="str">
            <v>WEEKDAY</v>
          </cell>
          <cell r="C4612">
            <v>1288</v>
          </cell>
          <cell r="D4612">
            <v>1700430</v>
          </cell>
          <cell r="E4612" t="str">
            <v>DECOTO RD &amp; PERRY RD</v>
          </cell>
          <cell r="F4612">
            <v>9</v>
          </cell>
          <cell r="G4612">
            <v>24</v>
          </cell>
          <cell r="H4612">
            <v>33</v>
          </cell>
          <cell r="I4612">
            <v>37.583241000000001</v>
          </cell>
          <cell r="J4612">
            <v>-122.022524</v>
          </cell>
          <cell r="K4612" t="str">
            <v>UNION CITY</v>
          </cell>
          <cell r="L4612" t="str">
            <v>ALAMEDA</v>
          </cell>
          <cell r="M4612">
            <v>9</v>
          </cell>
        </row>
        <row r="4613">
          <cell r="A4613">
            <v>55295</v>
          </cell>
          <cell r="B4613" t="str">
            <v>WEEKDAY</v>
          </cell>
          <cell r="C4613">
            <v>1141</v>
          </cell>
          <cell r="D4613">
            <v>1700440</v>
          </cell>
          <cell r="E4613" t="str">
            <v>DECOTO RD &amp; PERRY RD</v>
          </cell>
          <cell r="F4613">
            <v>27</v>
          </cell>
          <cell r="G4613">
            <v>11</v>
          </cell>
          <cell r="H4613">
            <v>38</v>
          </cell>
          <cell r="I4613">
            <v>37.582846000000004</v>
          </cell>
          <cell r="J4613">
            <v>-122.02325</v>
          </cell>
          <cell r="K4613" t="str">
            <v>UNION CITY</v>
          </cell>
          <cell r="L4613" t="str">
            <v>ALAMEDA</v>
          </cell>
          <cell r="M4613">
            <v>9</v>
          </cell>
        </row>
        <row r="4614">
          <cell r="A4614">
            <v>50252</v>
          </cell>
          <cell r="B4614" t="str">
            <v>WEEKDAY</v>
          </cell>
          <cell r="C4614">
            <v>2818</v>
          </cell>
          <cell r="D4614">
            <v>1700450</v>
          </cell>
          <cell r="E4614" t="str">
            <v>DECOTO RD &amp; ROYAL ANN DR</v>
          </cell>
          <cell r="F4614">
            <v>7</v>
          </cell>
          <cell r="G4614">
            <v>2</v>
          </cell>
          <cell r="H4614">
            <v>9</v>
          </cell>
          <cell r="I4614">
            <v>37.580992999999999</v>
          </cell>
          <cell r="J4614">
            <v>-122.023927</v>
          </cell>
          <cell r="K4614" t="str">
            <v>UNION CITY</v>
          </cell>
          <cell r="L4614" t="str">
            <v>ALAMEDA</v>
          </cell>
          <cell r="M4614">
            <v>9</v>
          </cell>
        </row>
        <row r="4615">
          <cell r="A4615">
            <v>55896</v>
          </cell>
          <cell r="B4615" t="str">
            <v>WEEKDAY</v>
          </cell>
          <cell r="C4615">
            <v>2458</v>
          </cell>
          <cell r="D4615">
            <v>1700460</v>
          </cell>
          <cell r="E4615" t="str">
            <v>DECOTO RD &amp; SEVENTH ST</v>
          </cell>
          <cell r="F4615">
            <v>7</v>
          </cell>
          <cell r="G4615">
            <v>5</v>
          </cell>
          <cell r="H4615">
            <v>12</v>
          </cell>
          <cell r="I4615">
            <v>37.597399000000003</v>
          </cell>
          <cell r="J4615">
            <v>-122.017844</v>
          </cell>
          <cell r="K4615" t="str">
            <v>UNION CITY</v>
          </cell>
          <cell r="L4615" t="str">
            <v>ALAMEDA</v>
          </cell>
          <cell r="M4615">
            <v>9</v>
          </cell>
        </row>
        <row r="4616">
          <cell r="A4616">
            <v>56770</v>
          </cell>
          <cell r="B4616" t="str">
            <v>WEEKDAY</v>
          </cell>
          <cell r="C4616">
            <v>2372</v>
          </cell>
          <cell r="D4616">
            <v>1700470</v>
          </cell>
          <cell r="E4616" t="str">
            <v>DECOTO RD &amp; SEVENTH ST</v>
          </cell>
          <cell r="F4616">
            <v>7</v>
          </cell>
          <cell r="G4616">
            <v>6</v>
          </cell>
          <cell r="H4616">
            <v>13</v>
          </cell>
          <cell r="I4616">
            <v>37.597732999999998</v>
          </cell>
          <cell r="J4616">
            <v>-122.018006</v>
          </cell>
          <cell r="K4616" t="str">
            <v>UNION CITY</v>
          </cell>
          <cell r="L4616" t="str">
            <v>ALAMEDA</v>
          </cell>
          <cell r="M4616">
            <v>9</v>
          </cell>
        </row>
        <row r="4617">
          <cell r="A4617">
            <v>57718</v>
          </cell>
          <cell r="B4617" t="str">
            <v>WEEKDAY</v>
          </cell>
          <cell r="C4617">
            <v>236</v>
          </cell>
          <cell r="D4617">
            <v>1700480</v>
          </cell>
          <cell r="E4617" t="str">
            <v>DECOTO RD &amp; UNION SQUARE</v>
          </cell>
          <cell r="F4617">
            <v>66</v>
          </cell>
          <cell r="G4617">
            <v>127</v>
          </cell>
          <cell r="H4617">
            <v>193</v>
          </cell>
          <cell r="I4617">
            <v>37.590141000000003</v>
          </cell>
          <cell r="J4617">
            <v>-122.02001</v>
          </cell>
          <cell r="K4617" t="str">
            <v>UNION CITY</v>
          </cell>
          <cell r="L4617" t="str">
            <v>ALAMEDA</v>
          </cell>
          <cell r="M4617">
            <v>9</v>
          </cell>
        </row>
        <row r="4618">
          <cell r="A4618">
            <v>55755</v>
          </cell>
          <cell r="B4618" t="str">
            <v>WEEKDAY</v>
          </cell>
          <cell r="C4618">
            <v>442</v>
          </cell>
          <cell r="D4618">
            <v>1700490</v>
          </cell>
          <cell r="E4618" t="str">
            <v>DYER ST &amp; ALVARADO BLVD</v>
          </cell>
          <cell r="F4618">
            <v>34</v>
          </cell>
          <cell r="G4618">
            <v>75</v>
          </cell>
          <cell r="H4618">
            <v>108</v>
          </cell>
          <cell r="I4618">
            <v>37.590333000000001</v>
          </cell>
          <cell r="J4618">
            <v>-122.06908300000001</v>
          </cell>
          <cell r="K4618" t="str">
            <v>UNION CITY</v>
          </cell>
          <cell r="L4618" t="str">
            <v>ALAMEDA</v>
          </cell>
          <cell r="M4618">
            <v>9</v>
          </cell>
        </row>
        <row r="4619">
          <cell r="A4619">
            <v>50509</v>
          </cell>
          <cell r="B4619" t="str">
            <v>WEEKDAY</v>
          </cell>
          <cell r="C4619">
            <v>1500</v>
          </cell>
          <cell r="D4619">
            <v>1700500</v>
          </cell>
          <cell r="E4619" t="str">
            <v>DYER ST &amp; ALVARADO-NILES RD</v>
          </cell>
          <cell r="F4619">
            <v>6</v>
          </cell>
          <cell r="G4619">
            <v>21</v>
          </cell>
          <cell r="H4619">
            <v>27</v>
          </cell>
          <cell r="I4619">
            <v>37.596586000000002</v>
          </cell>
          <cell r="J4619">
            <v>-122.070846</v>
          </cell>
          <cell r="K4619" t="str">
            <v>UNION CITY</v>
          </cell>
          <cell r="L4619" t="str">
            <v>ALAMEDA</v>
          </cell>
          <cell r="M4619">
            <v>9</v>
          </cell>
        </row>
        <row r="4620">
          <cell r="A4620">
            <v>54654</v>
          </cell>
          <cell r="B4620" t="str">
            <v>WEEKDAY</v>
          </cell>
          <cell r="C4620">
            <v>1556</v>
          </cell>
          <cell r="D4620">
            <v>1700510</v>
          </cell>
          <cell r="E4620" t="str">
            <v>DYER ST &amp; FLINT ST</v>
          </cell>
          <cell r="F4620">
            <v>3</v>
          </cell>
          <cell r="G4620">
            <v>23</v>
          </cell>
          <cell r="H4620">
            <v>26</v>
          </cell>
          <cell r="I4620">
            <v>37.604374</v>
          </cell>
          <cell r="J4620">
            <v>-122.06929</v>
          </cell>
          <cell r="K4620" t="str">
            <v>UNION CITY</v>
          </cell>
          <cell r="L4620" t="str">
            <v>ALAMEDA</v>
          </cell>
          <cell r="M4620">
            <v>9</v>
          </cell>
        </row>
        <row r="4621">
          <cell r="A4621">
            <v>55934</v>
          </cell>
          <cell r="B4621" t="str">
            <v>WEEKDAY</v>
          </cell>
          <cell r="C4621">
            <v>562</v>
          </cell>
          <cell r="D4621">
            <v>1700520</v>
          </cell>
          <cell r="E4621" t="str">
            <v>DYER ST &amp; RATEKIN DR</v>
          </cell>
          <cell r="F4621">
            <v>64</v>
          </cell>
          <cell r="G4621">
            <v>20</v>
          </cell>
          <cell r="H4621">
            <v>84</v>
          </cell>
          <cell r="I4621">
            <v>37.598630999999997</v>
          </cell>
          <cell r="J4621">
            <v>-122.070581</v>
          </cell>
          <cell r="K4621" t="str">
            <v>UNION CITY</v>
          </cell>
          <cell r="L4621" t="str">
            <v>ALAMEDA</v>
          </cell>
          <cell r="M4621">
            <v>9</v>
          </cell>
        </row>
        <row r="4622">
          <cell r="A4622">
            <v>52253</v>
          </cell>
          <cell r="B4622" t="str">
            <v>WEEKDAY</v>
          </cell>
          <cell r="C4622">
            <v>377</v>
          </cell>
          <cell r="D4622">
            <v>1700530</v>
          </cell>
          <cell r="E4622" t="str">
            <v>DYER ST &amp; SAN CARLOS WAY</v>
          </cell>
          <cell r="F4622">
            <v>84</v>
          </cell>
          <cell r="G4622">
            <v>40</v>
          </cell>
          <cell r="H4622">
            <v>124</v>
          </cell>
          <cell r="I4622">
            <v>37.596024</v>
          </cell>
          <cell r="J4622">
            <v>-122.070808</v>
          </cell>
          <cell r="K4622" t="str">
            <v>UNION CITY</v>
          </cell>
          <cell r="L4622" t="str">
            <v>ALAMEDA</v>
          </cell>
          <cell r="M4622">
            <v>9</v>
          </cell>
        </row>
        <row r="4623">
          <cell r="A4623">
            <v>56233</v>
          </cell>
          <cell r="B4623" t="str">
            <v>WEEKDAY</v>
          </cell>
          <cell r="C4623">
            <v>3001</v>
          </cell>
          <cell r="D4623">
            <v>1700550</v>
          </cell>
          <cell r="E4623" t="str">
            <v>DYER ST &amp; SANTA SUSANA WAY</v>
          </cell>
          <cell r="F4623">
            <v>2</v>
          </cell>
          <cell r="G4623">
            <v>5</v>
          </cell>
          <cell r="H4623">
            <v>7</v>
          </cell>
          <cell r="I4623">
            <v>37.592829999999999</v>
          </cell>
          <cell r="J4623">
            <v>-122.068742</v>
          </cell>
          <cell r="K4623" t="str">
            <v>UNION CITY</v>
          </cell>
          <cell r="L4623" t="str">
            <v>ALAMEDA</v>
          </cell>
          <cell r="M4623">
            <v>9</v>
          </cell>
        </row>
        <row r="4624">
          <cell r="A4624">
            <v>56763</v>
          </cell>
          <cell r="B4624" t="str">
            <v>WEEKDAY</v>
          </cell>
          <cell r="C4624">
            <v>2611</v>
          </cell>
          <cell r="D4624">
            <v>1700560</v>
          </cell>
          <cell r="E4624" t="str">
            <v>DYER ST &amp; UNION LANDING BLVD</v>
          </cell>
          <cell r="F4624">
            <v>1</v>
          </cell>
          <cell r="G4624">
            <v>10</v>
          </cell>
          <cell r="H4624">
            <v>10</v>
          </cell>
          <cell r="I4624">
            <v>37.598593999999999</v>
          </cell>
          <cell r="J4624">
            <v>-122.07098000000001</v>
          </cell>
          <cell r="K4624" t="str">
            <v>UNION CITY</v>
          </cell>
          <cell r="L4624" t="str">
            <v>ALAMEDA</v>
          </cell>
          <cell r="M4624">
            <v>9</v>
          </cell>
        </row>
        <row r="4625">
          <cell r="A4625">
            <v>53453</v>
          </cell>
          <cell r="B4625" t="str">
            <v>WEEKDAY</v>
          </cell>
          <cell r="C4625">
            <v>3491</v>
          </cell>
          <cell r="D4625">
            <v>1700590</v>
          </cell>
          <cell r="E4625" t="str">
            <v>MISSION BLVD &amp; 7TH ST</v>
          </cell>
          <cell r="F4625">
            <v>1</v>
          </cell>
          <cell r="G4625">
            <v>3</v>
          </cell>
          <cell r="H4625">
            <v>5</v>
          </cell>
          <cell r="I4625">
            <v>37.590828999999999</v>
          </cell>
          <cell r="J4625">
            <v>-122.00308200000001</v>
          </cell>
          <cell r="K4625" t="str">
            <v>UNION CITY</v>
          </cell>
          <cell r="L4625" t="str">
            <v>ALAMEDA</v>
          </cell>
          <cell r="M4625">
            <v>9</v>
          </cell>
        </row>
        <row r="4626">
          <cell r="A4626">
            <v>55773</v>
          </cell>
          <cell r="B4626" t="str">
            <v>WEEKDAY</v>
          </cell>
          <cell r="C4626">
            <v>3567</v>
          </cell>
          <cell r="D4626">
            <v>1700600</v>
          </cell>
          <cell r="E4626" t="str">
            <v>MISSION BLVD &amp; APPIAN WAY</v>
          </cell>
          <cell r="F4626">
            <v>3</v>
          </cell>
          <cell r="G4626">
            <v>1</v>
          </cell>
          <cell r="H4626">
            <v>4</v>
          </cell>
          <cell r="I4626">
            <v>37.591707999999997</v>
          </cell>
          <cell r="J4626">
            <v>-122.003649</v>
          </cell>
          <cell r="K4626" t="str">
            <v>UNION CITY</v>
          </cell>
          <cell r="L4626" t="str">
            <v>ALAMEDA</v>
          </cell>
          <cell r="M4626">
            <v>9</v>
          </cell>
        </row>
        <row r="4627">
          <cell r="A4627">
            <v>56769</v>
          </cell>
          <cell r="B4627" t="str">
            <v>WEEKDAY</v>
          </cell>
          <cell r="C4627">
            <v>3455</v>
          </cell>
          <cell r="D4627">
            <v>1700610</v>
          </cell>
          <cell r="E4627" t="str">
            <v>MISSION BLVD &amp; F ST</v>
          </cell>
          <cell r="F4627">
            <v>2</v>
          </cell>
          <cell r="G4627">
            <v>3</v>
          </cell>
          <cell r="H4627">
            <v>5</v>
          </cell>
          <cell r="I4627">
            <v>37.603807000000003</v>
          </cell>
          <cell r="J4627">
            <v>-122.01760899999999</v>
          </cell>
          <cell r="K4627" t="str">
            <v>UNION CITY</v>
          </cell>
          <cell r="L4627" t="str">
            <v>ALAMEDA</v>
          </cell>
          <cell r="M4627">
            <v>9</v>
          </cell>
        </row>
        <row r="4628">
          <cell r="A4628">
            <v>57474</v>
          </cell>
          <cell r="B4628" t="str">
            <v>WEEKDAY</v>
          </cell>
          <cell r="C4628">
            <v>1429</v>
          </cell>
          <cell r="D4628">
            <v>1700630</v>
          </cell>
          <cell r="E4628" t="str">
            <v>MISSION BLVD &amp; LAFAYETTE AV</v>
          </cell>
          <cell r="F4628">
            <v>9</v>
          </cell>
          <cell r="G4628">
            <v>20</v>
          </cell>
          <cell r="H4628">
            <v>29</v>
          </cell>
          <cell r="I4628">
            <v>37.611818999999997</v>
          </cell>
          <cell r="J4628">
            <v>-122.026263</v>
          </cell>
          <cell r="K4628" t="str">
            <v>UNION CITY</v>
          </cell>
          <cell r="L4628" t="str">
            <v>ALAMEDA</v>
          </cell>
          <cell r="M4628">
            <v>9</v>
          </cell>
        </row>
        <row r="4629">
          <cell r="A4629">
            <v>56365</v>
          </cell>
          <cell r="B4629" t="str">
            <v>WEEKDAY</v>
          </cell>
          <cell r="C4629">
            <v>1737</v>
          </cell>
          <cell r="D4629">
            <v>1700640</v>
          </cell>
          <cell r="E4629" t="str">
            <v>MISSION BLVD &amp; TAMARACK DR</v>
          </cell>
          <cell r="F4629">
            <v>13</v>
          </cell>
          <cell r="G4629">
            <v>9</v>
          </cell>
          <cell r="H4629">
            <v>22</v>
          </cell>
          <cell r="I4629">
            <v>37.608277999999999</v>
          </cell>
          <cell r="J4629">
            <v>-122.022642</v>
          </cell>
          <cell r="K4629" t="str">
            <v>UNION CITY</v>
          </cell>
          <cell r="L4629" t="str">
            <v>ALAMEDA</v>
          </cell>
          <cell r="M4629">
            <v>9</v>
          </cell>
        </row>
        <row r="4630">
          <cell r="A4630">
            <v>53523</v>
          </cell>
          <cell r="B4630" t="str">
            <v>WEEKDAY</v>
          </cell>
          <cell r="C4630">
            <v>2050</v>
          </cell>
          <cell r="D4630">
            <v>1700650</v>
          </cell>
          <cell r="E4630" t="str">
            <v>MISSION BLVD &amp; TAMARACK DR</v>
          </cell>
          <cell r="F4630">
            <v>5</v>
          </cell>
          <cell r="G4630">
            <v>12</v>
          </cell>
          <cell r="H4630">
            <v>17</v>
          </cell>
          <cell r="I4630">
            <v>37.608997000000002</v>
          </cell>
          <cell r="J4630">
            <v>-122.023062</v>
          </cell>
          <cell r="K4630" t="str">
            <v>UNION CITY</v>
          </cell>
          <cell r="L4630" t="str">
            <v>ALAMEDA</v>
          </cell>
          <cell r="M4630">
            <v>9</v>
          </cell>
        </row>
        <row r="4631">
          <cell r="A4631">
            <v>57728</v>
          </cell>
          <cell r="B4631" t="str">
            <v>WEEKDAY</v>
          </cell>
          <cell r="C4631">
            <v>1994</v>
          </cell>
          <cell r="D4631">
            <v>1700660</v>
          </cell>
          <cell r="E4631" t="str">
            <v>MISSION BLVD &amp; WHIPPLE RD</v>
          </cell>
          <cell r="F4631">
            <v>10</v>
          </cell>
          <cell r="G4631">
            <v>8</v>
          </cell>
          <cell r="H4631">
            <v>18</v>
          </cell>
          <cell r="I4631">
            <v>37.605798</v>
          </cell>
          <cell r="J4631">
            <v>-122.019824</v>
          </cell>
          <cell r="K4631" t="str">
            <v>UNION CITY</v>
          </cell>
          <cell r="L4631" t="str">
            <v>ALAMEDA</v>
          </cell>
          <cell r="M4631">
            <v>9</v>
          </cell>
        </row>
        <row r="4632">
          <cell r="A4632">
            <v>54166</v>
          </cell>
          <cell r="B4632" t="str">
            <v>WEEKDAY</v>
          </cell>
          <cell r="C4632">
            <v>1641</v>
          </cell>
          <cell r="D4632">
            <v>1700670</v>
          </cell>
          <cell r="E4632" t="str">
            <v>MISSION BLVD &amp; WHIPPLE RD</v>
          </cell>
          <cell r="F4632">
            <v>12</v>
          </cell>
          <cell r="G4632">
            <v>12</v>
          </cell>
          <cell r="H4632">
            <v>24</v>
          </cell>
          <cell r="I4632">
            <v>37.606808000000001</v>
          </cell>
          <cell r="J4632">
            <v>-122.020449</v>
          </cell>
          <cell r="K4632" t="str">
            <v>UNION CITY</v>
          </cell>
          <cell r="L4632" t="str">
            <v>ALAMEDA</v>
          </cell>
          <cell r="M4632">
            <v>9</v>
          </cell>
        </row>
        <row r="4633">
          <cell r="A4633">
            <v>51665</v>
          </cell>
          <cell r="B4633" t="str">
            <v>WEEKDAY</v>
          </cell>
          <cell r="C4633">
            <v>2320</v>
          </cell>
          <cell r="D4633">
            <v>1700810</v>
          </cell>
          <cell r="E4633" t="str">
            <v>UNION CITY BLVD &amp; KOHOUTEK W</v>
          </cell>
          <cell r="F4633">
            <v>7</v>
          </cell>
          <cell r="G4633">
            <v>6</v>
          </cell>
          <cell r="H4633">
            <v>13</v>
          </cell>
          <cell r="I4633">
            <v>37.608829999999998</v>
          </cell>
          <cell r="J4633">
            <v>-122.083012</v>
          </cell>
          <cell r="K4633" t="str">
            <v>UNION CITY</v>
          </cell>
          <cell r="L4633" t="str">
            <v>ALAMEDA</v>
          </cell>
          <cell r="M4633">
            <v>9</v>
          </cell>
        </row>
        <row r="4634">
          <cell r="A4634">
            <v>55826</v>
          </cell>
          <cell r="B4634" t="str">
            <v>WEEKDAY</v>
          </cell>
          <cell r="C4634">
            <v>2266</v>
          </cell>
          <cell r="D4634">
            <v>1700820</v>
          </cell>
          <cell r="E4634" t="str">
            <v>UNION CITY BLVD &amp; KOHOUTEK W</v>
          </cell>
          <cell r="F4634">
            <v>5</v>
          </cell>
          <cell r="G4634">
            <v>9</v>
          </cell>
          <cell r="H4634">
            <v>14</v>
          </cell>
          <cell r="I4634">
            <v>37.608573999999997</v>
          </cell>
          <cell r="J4634">
            <v>-122.083232</v>
          </cell>
          <cell r="K4634" t="str">
            <v>UNION CITY</v>
          </cell>
          <cell r="L4634" t="str">
            <v>ALAMEDA</v>
          </cell>
          <cell r="M4634">
            <v>9</v>
          </cell>
        </row>
        <row r="4635">
          <cell r="A4635">
            <v>50221</v>
          </cell>
          <cell r="B4635" t="str">
            <v>WEEKDAY</v>
          </cell>
          <cell r="C4635">
            <v>2477</v>
          </cell>
          <cell r="D4635">
            <v>1700880</v>
          </cell>
          <cell r="E4635" t="str">
            <v>UNION CITY BLVD &amp; SMITH ST</v>
          </cell>
          <cell r="F4635">
            <v>5</v>
          </cell>
          <cell r="G4635">
            <v>7</v>
          </cell>
          <cell r="H4635">
            <v>12</v>
          </cell>
          <cell r="I4635">
            <v>37.59695</v>
          </cell>
          <cell r="J4635">
            <v>-122.08084700000001</v>
          </cell>
          <cell r="K4635" t="str">
            <v>UNION CITY</v>
          </cell>
          <cell r="L4635" t="str">
            <v>ALAMEDA</v>
          </cell>
          <cell r="M4635">
            <v>9</v>
          </cell>
        </row>
        <row r="4636">
          <cell r="A4636">
            <v>56228</v>
          </cell>
          <cell r="B4636" t="str">
            <v>WEEKDAY</v>
          </cell>
          <cell r="C4636">
            <v>1839</v>
          </cell>
          <cell r="D4636">
            <v>1700900</v>
          </cell>
          <cell r="E4636" t="str">
            <v>UNION CITY BLVD &amp; WHIPPLE RD</v>
          </cell>
          <cell r="F4636">
            <v>5</v>
          </cell>
          <cell r="G4636">
            <v>15</v>
          </cell>
          <cell r="H4636">
            <v>20</v>
          </cell>
          <cell r="I4636">
            <v>37.605153999999999</v>
          </cell>
          <cell r="J4636">
            <v>-122.082567</v>
          </cell>
          <cell r="K4636" t="str">
            <v>UNION CITY</v>
          </cell>
          <cell r="L4636" t="str">
            <v>ALAMEDA</v>
          </cell>
          <cell r="M4636">
            <v>9</v>
          </cell>
        </row>
        <row r="4637">
          <cell r="A4637">
            <v>55015</v>
          </cell>
          <cell r="B4637" t="str">
            <v>WEEKDAY</v>
          </cell>
          <cell r="C4637">
            <v>1263</v>
          </cell>
          <cell r="D4637">
            <v>1700910</v>
          </cell>
          <cell r="E4637" t="str">
            <v>UNION CITY BLVD &amp; WHIPPLE RD</v>
          </cell>
          <cell r="F4637">
            <v>22</v>
          </cell>
          <cell r="G4637">
            <v>12</v>
          </cell>
          <cell r="H4637">
            <v>34</v>
          </cell>
          <cell r="I4637">
            <v>37.606144</v>
          </cell>
          <cell r="J4637">
            <v>-122.08234299999999</v>
          </cell>
          <cell r="K4637" t="str">
            <v>UNION CITY</v>
          </cell>
          <cell r="L4637" t="str">
            <v>ALAMEDA</v>
          </cell>
          <cell r="M4637">
            <v>9</v>
          </cell>
        </row>
        <row r="4638">
          <cell r="A4638">
            <v>57855</v>
          </cell>
          <cell r="B4638" t="str">
            <v>WEEKDAY</v>
          </cell>
          <cell r="C4638">
            <v>1559</v>
          </cell>
          <cell r="D4638">
            <v>1700960</v>
          </cell>
          <cell r="E4638" t="str">
            <v>UNION CITY BLVD &amp; HORNER ST</v>
          </cell>
          <cell r="F4638">
            <v>7</v>
          </cell>
          <cell r="G4638">
            <v>19</v>
          </cell>
          <cell r="H4638">
            <v>26</v>
          </cell>
          <cell r="I4638">
            <v>37.595331000000002</v>
          </cell>
          <cell r="J4638">
            <v>-122.080769</v>
          </cell>
          <cell r="K4638" t="str">
            <v>UNION CITY</v>
          </cell>
          <cell r="L4638" t="str">
            <v>ALAMEDA</v>
          </cell>
          <cell r="M4638">
            <v>9</v>
          </cell>
        </row>
        <row r="4639">
          <cell r="A4639">
            <v>55744</v>
          </cell>
          <cell r="B4639" t="str">
            <v>WEEKDAY</v>
          </cell>
          <cell r="C4639">
            <v>257</v>
          </cell>
          <cell r="D4639">
            <v>1700980</v>
          </cell>
          <cell r="E4639" t="str">
            <v>UNION LANDING TRANSIT CENTER</v>
          </cell>
          <cell r="F4639">
            <v>77</v>
          </cell>
          <cell r="G4639">
            <v>97</v>
          </cell>
          <cell r="H4639">
            <v>174</v>
          </cell>
          <cell r="I4639">
            <v>37.598730000000003</v>
          </cell>
          <cell r="J4639">
            <v>-122.06563199999999</v>
          </cell>
          <cell r="K4639" t="str">
            <v>UNION CITY</v>
          </cell>
          <cell r="L4639" t="str">
            <v>ALAMEDA</v>
          </cell>
          <cell r="M4639">
            <v>9</v>
          </cell>
        </row>
        <row r="4640">
          <cell r="A4640">
            <v>58094</v>
          </cell>
          <cell r="B4640" t="str">
            <v>WEEKDAY</v>
          </cell>
          <cell r="C4640">
            <v>3432</v>
          </cell>
          <cell r="D4640">
            <v>1701000</v>
          </cell>
          <cell r="E4640" t="str">
            <v>ALVARADO NILES RD &amp; UNION SQ</v>
          </cell>
          <cell r="F4640">
            <v>4</v>
          </cell>
          <cell r="G4640">
            <v>0</v>
          </cell>
          <cell r="H4640">
            <v>5</v>
          </cell>
          <cell r="I4640">
            <v>37.586526999999997</v>
          </cell>
          <cell r="J4640">
            <v>-122.019385</v>
          </cell>
          <cell r="K4640" t="str">
            <v>UNION CITY</v>
          </cell>
          <cell r="L4640" t="str">
            <v>ALAMEDA</v>
          </cell>
          <cell r="M4640">
            <v>9</v>
          </cell>
        </row>
        <row r="4641">
          <cell r="A4641">
            <v>58142</v>
          </cell>
          <cell r="B4641" t="str">
            <v>WEEKDAY</v>
          </cell>
          <cell r="C4641">
            <v>3375</v>
          </cell>
          <cell r="D4641">
            <v>1701010</v>
          </cell>
          <cell r="E4641" t="str">
            <v>ALVARADO NILES RD &amp; DECOTO R</v>
          </cell>
          <cell r="F4641">
            <v>1</v>
          </cell>
          <cell r="G4641">
            <v>5</v>
          </cell>
          <cell r="H4641">
            <v>5</v>
          </cell>
          <cell r="I4641">
            <v>37.587513000000001</v>
          </cell>
          <cell r="J4641">
            <v>-122.019144</v>
          </cell>
          <cell r="K4641" t="str">
            <v>UNION CITY</v>
          </cell>
          <cell r="L4641" t="str">
            <v>ALAMEDA</v>
          </cell>
          <cell r="M4641">
            <v>9</v>
          </cell>
        </row>
        <row r="4642">
          <cell r="A4642">
            <v>50781</v>
          </cell>
          <cell r="B4642" t="str">
            <v>WEEKDAY</v>
          </cell>
          <cell r="C4642">
            <v>265</v>
          </cell>
          <cell r="D4642">
            <v>1701180</v>
          </cell>
          <cell r="E4642" t="str">
            <v>UNION CITY BART</v>
          </cell>
          <cell r="F4642">
            <v>84</v>
          </cell>
          <cell r="G4642">
            <v>83</v>
          </cell>
          <cell r="H4642">
            <v>168</v>
          </cell>
          <cell r="I4642">
            <v>37.590519999999998</v>
          </cell>
          <cell r="J4642">
            <v>-122.017715</v>
          </cell>
          <cell r="K4642" t="str">
            <v>UNION CITY</v>
          </cell>
          <cell r="L4642" t="str">
            <v>ALAMEDA</v>
          </cell>
          <cell r="M4642">
            <v>9</v>
          </cell>
        </row>
        <row r="4643">
          <cell r="A4643">
            <v>50782</v>
          </cell>
          <cell r="B4643" t="str">
            <v>WEEKDAY</v>
          </cell>
          <cell r="C4643">
            <v>444</v>
          </cell>
          <cell r="D4643">
            <v>1701190</v>
          </cell>
          <cell r="E4643" t="str">
            <v>UNION CITY BART</v>
          </cell>
          <cell r="F4643">
            <v>59</v>
          </cell>
          <cell r="G4643">
            <v>49</v>
          </cell>
          <cell r="H4643">
            <v>107</v>
          </cell>
          <cell r="I4643">
            <v>37.590710999999999</v>
          </cell>
          <cell r="J4643">
            <v>-122.01765</v>
          </cell>
          <cell r="K4643" t="str">
            <v>UNION CITY</v>
          </cell>
          <cell r="L4643" t="str">
            <v>ALAMEDA</v>
          </cell>
          <cell r="M4643">
            <v>9</v>
          </cell>
        </row>
        <row r="4644">
          <cell r="A4644">
            <v>50784</v>
          </cell>
          <cell r="B4644" t="str">
            <v>WEEKDAY</v>
          </cell>
          <cell r="C4644">
            <v>95</v>
          </cell>
          <cell r="D4644">
            <v>1701210</v>
          </cell>
          <cell r="E4644" t="str">
            <v>UNION CITY BART</v>
          </cell>
          <cell r="F4644">
            <v>155</v>
          </cell>
          <cell r="G4644">
            <v>170</v>
          </cell>
          <cell r="H4644">
            <v>325</v>
          </cell>
          <cell r="I4644">
            <v>37.589886999999997</v>
          </cell>
          <cell r="J4644">
            <v>-122.01688300000001</v>
          </cell>
          <cell r="K4644" t="str">
            <v>UNION CITY</v>
          </cell>
          <cell r="L4644" t="str">
            <v>ALAMEDA</v>
          </cell>
          <cell r="M4644">
            <v>9</v>
          </cell>
        </row>
        <row r="4645">
          <cell r="A4645">
            <v>50786</v>
          </cell>
          <cell r="B4645" t="str">
            <v>WEEKDAY</v>
          </cell>
          <cell r="C4645">
            <v>205</v>
          </cell>
          <cell r="D4645">
            <v>1701220</v>
          </cell>
          <cell r="E4645" t="str">
            <v>UNION CITY BART</v>
          </cell>
          <cell r="F4645">
            <v>88</v>
          </cell>
          <cell r="G4645">
            <v>133</v>
          </cell>
          <cell r="H4645">
            <v>220</v>
          </cell>
          <cell r="I4645">
            <v>37.590316999999999</v>
          </cell>
          <cell r="J4645">
            <v>-122.01746199999999</v>
          </cell>
          <cell r="K4645" t="str">
            <v>UNION CITY</v>
          </cell>
          <cell r="L4645" t="str">
            <v>ALAMEDA</v>
          </cell>
          <cell r="M4645">
            <v>9</v>
          </cell>
        </row>
        <row r="4646">
          <cell r="A4646">
            <v>50797</v>
          </cell>
          <cell r="B4646" t="str">
            <v>WEEKDAY</v>
          </cell>
          <cell r="C4646">
            <v>1216</v>
          </cell>
          <cell r="D4646">
            <v>1701240</v>
          </cell>
          <cell r="E4646" t="str">
            <v>UNION CITY BART</v>
          </cell>
          <cell r="F4646">
            <v>13</v>
          </cell>
          <cell r="G4646">
            <v>23</v>
          </cell>
          <cell r="H4646">
            <v>36</v>
          </cell>
          <cell r="I4646">
            <v>37.589962</v>
          </cell>
          <cell r="J4646">
            <v>-122.01703000000001</v>
          </cell>
          <cell r="K4646" t="str">
            <v>UNION CITY</v>
          </cell>
          <cell r="L4646" t="str">
            <v>ALAMEDA</v>
          </cell>
          <cell r="M4646">
            <v>9</v>
          </cell>
        </row>
        <row r="4647">
          <cell r="A4647">
            <v>50798</v>
          </cell>
          <cell r="B4647" t="str">
            <v>WEEKDAY</v>
          </cell>
          <cell r="C4647">
            <v>149</v>
          </cell>
          <cell r="D4647">
            <v>1701250</v>
          </cell>
          <cell r="E4647" t="str">
            <v>UNION CITY BART</v>
          </cell>
          <cell r="F4647">
            <v>112</v>
          </cell>
          <cell r="G4647">
            <v>150</v>
          </cell>
          <cell r="H4647">
            <v>262</v>
          </cell>
          <cell r="I4647">
            <v>37.589917999999997</v>
          </cell>
          <cell r="J4647">
            <v>-122.016862</v>
          </cell>
          <cell r="K4647" t="str">
            <v>UNION CITY</v>
          </cell>
          <cell r="L4647" t="str">
            <v>ALAMEDA</v>
          </cell>
          <cell r="M4647">
            <v>9</v>
          </cell>
        </row>
        <row r="4648">
          <cell r="A4648">
            <v>55432</v>
          </cell>
          <cell r="B4648" t="str">
            <v>WEEKDAY</v>
          </cell>
          <cell r="C4648">
            <v>400</v>
          </cell>
          <cell r="D4648">
            <v>2200020</v>
          </cell>
          <cell r="E4648" t="str">
            <v>STANFORD OVAL</v>
          </cell>
          <cell r="F4648">
            <v>68</v>
          </cell>
          <cell r="G4648">
            <v>51</v>
          </cell>
          <cell r="H4648">
            <v>119</v>
          </cell>
          <cell r="I4648">
            <v>37.429515000000002</v>
          </cell>
          <cell r="J4648">
            <v>-122.169144</v>
          </cell>
          <cell r="K4648" t="str">
            <v>PALO ALTO</v>
          </cell>
          <cell r="L4648" t="str">
            <v>SANTA CLARA</v>
          </cell>
          <cell r="M4648">
            <v>9</v>
          </cell>
        </row>
        <row r="4649">
          <cell r="A4649">
            <v>57738</v>
          </cell>
          <cell r="B4649" t="str">
            <v>WEEKDAY</v>
          </cell>
          <cell r="C4649">
            <v>3452</v>
          </cell>
          <cell r="D4649">
            <v>2200050</v>
          </cell>
          <cell r="E4649" t="str">
            <v>QUARRY RD &amp; VINEYARD LN</v>
          </cell>
          <cell r="F4649">
            <v>2</v>
          </cell>
          <cell r="G4649">
            <v>3</v>
          </cell>
          <cell r="H4649">
            <v>5</v>
          </cell>
          <cell r="I4649">
            <v>37.438125999999997</v>
          </cell>
          <cell r="J4649">
            <v>-122.171074</v>
          </cell>
          <cell r="K4649" t="str">
            <v>PALO ALTO</v>
          </cell>
          <cell r="L4649" t="str">
            <v>SANTA CLARA</v>
          </cell>
          <cell r="M4649">
            <v>9</v>
          </cell>
        </row>
        <row r="4650">
          <cell r="A4650">
            <v>54834</v>
          </cell>
          <cell r="B4650" t="str">
            <v>WEEKDAY</v>
          </cell>
          <cell r="C4650">
            <v>4319</v>
          </cell>
          <cell r="D4650">
            <v>2200060</v>
          </cell>
          <cell r="E4650" t="str">
            <v>MIDDLEFIELD RD &amp; WILLOW RD</v>
          </cell>
          <cell r="F4650">
            <v>0</v>
          </cell>
          <cell r="G4650">
            <v>1</v>
          </cell>
          <cell r="H4650">
            <v>2</v>
          </cell>
          <cell r="I4650">
            <v>37.45431</v>
          </cell>
          <cell r="J4650">
            <v>-122.16314199999999</v>
          </cell>
          <cell r="K4650" t="str">
            <v>PALO ALTO</v>
          </cell>
          <cell r="L4650" t="str">
            <v>SANTA CLARA</v>
          </cell>
          <cell r="M4650">
            <v>9</v>
          </cell>
        </row>
        <row r="4651">
          <cell r="A4651">
            <v>55184</v>
          </cell>
          <cell r="B4651" t="str">
            <v>WEEKDAY</v>
          </cell>
          <cell r="C4651">
            <v>1868</v>
          </cell>
          <cell r="D4651">
            <v>2200220</v>
          </cell>
          <cell r="E4651" t="str">
            <v>PAGE MILL RD &amp; EL CAMINO REA</v>
          </cell>
          <cell r="F4651">
            <v>4</v>
          </cell>
          <cell r="G4651">
            <v>16</v>
          </cell>
          <cell r="H4651">
            <v>20</v>
          </cell>
          <cell r="I4651">
            <v>37.422564999999999</v>
          </cell>
          <cell r="J4651">
            <v>-122.142616</v>
          </cell>
          <cell r="K4651" t="str">
            <v>PALO ALTO</v>
          </cell>
          <cell r="L4651" t="str">
            <v>SANTA CLARA</v>
          </cell>
          <cell r="M4651">
            <v>9</v>
          </cell>
        </row>
        <row r="4652">
          <cell r="A4652">
            <v>50854</v>
          </cell>
          <cell r="B4652" t="str">
            <v>WEEKDAY</v>
          </cell>
          <cell r="C4652">
            <v>3469</v>
          </cell>
          <cell r="D4652">
            <v>2200230</v>
          </cell>
          <cell r="E4652" t="str">
            <v>PAGE MILL RD &amp; RAMOS WAY</v>
          </cell>
          <cell r="F4652">
            <v>0</v>
          </cell>
          <cell r="G4652">
            <v>5</v>
          </cell>
          <cell r="H4652">
            <v>5</v>
          </cell>
          <cell r="I4652">
            <v>37.421064999999999</v>
          </cell>
          <cell r="J4652">
            <v>-122.14385799999999</v>
          </cell>
          <cell r="K4652" t="str">
            <v>PALO ALTO</v>
          </cell>
          <cell r="L4652" t="str">
            <v>SANTA CLARA</v>
          </cell>
          <cell r="M4652">
            <v>9</v>
          </cell>
        </row>
        <row r="4653">
          <cell r="A4653">
            <v>51854</v>
          </cell>
          <cell r="B4653" t="str">
            <v>WEEKDAY</v>
          </cell>
          <cell r="C4653">
            <v>4835</v>
          </cell>
          <cell r="D4653">
            <v>2200240</v>
          </cell>
          <cell r="E4653" t="str">
            <v>PAGE MILL RD &amp; HANSEN WAY</v>
          </cell>
          <cell r="F4653">
            <v>0</v>
          </cell>
          <cell r="G4653">
            <v>0</v>
          </cell>
          <cell r="H4653">
            <v>0</v>
          </cell>
          <cell r="I4653">
            <v>37.418596000000001</v>
          </cell>
          <cell r="J4653">
            <v>-122.145861</v>
          </cell>
          <cell r="K4653" t="str">
            <v>PALO ALTO</v>
          </cell>
          <cell r="L4653" t="str">
            <v>SANTA CLARA</v>
          </cell>
          <cell r="M4653">
            <v>9</v>
          </cell>
        </row>
        <row r="4654">
          <cell r="A4654">
            <v>52854</v>
          </cell>
          <cell r="B4654" t="str">
            <v>WEEKDAY</v>
          </cell>
          <cell r="C4654">
            <v>3556</v>
          </cell>
          <cell r="D4654">
            <v>2200250</v>
          </cell>
          <cell r="E4654" t="str">
            <v>HANOVER ST &amp; PAGE MILL RD</v>
          </cell>
          <cell r="F4654">
            <v>0</v>
          </cell>
          <cell r="G4654">
            <v>4</v>
          </cell>
          <cell r="H4654">
            <v>4</v>
          </cell>
          <cell r="I4654">
            <v>37.416606999999999</v>
          </cell>
          <cell r="J4654">
            <v>-122.146888</v>
          </cell>
          <cell r="K4654" t="str">
            <v>PALO ALTO</v>
          </cell>
          <cell r="L4654" t="str">
            <v>SANTA CLARA</v>
          </cell>
          <cell r="M4654">
            <v>9</v>
          </cell>
        </row>
        <row r="4655">
          <cell r="A4655">
            <v>53404</v>
          </cell>
          <cell r="B4655" t="str">
            <v>WEEKDAY</v>
          </cell>
          <cell r="C4655">
            <v>3325</v>
          </cell>
          <cell r="D4655">
            <v>2200260</v>
          </cell>
          <cell r="E4655" t="str">
            <v>HANOVER ST &amp; ENTRANCE TO BUL</v>
          </cell>
          <cell r="F4655">
            <v>0</v>
          </cell>
          <cell r="G4655">
            <v>5</v>
          </cell>
          <cell r="H4655">
            <v>6</v>
          </cell>
          <cell r="I4655">
            <v>37.415422999999997</v>
          </cell>
          <cell r="J4655">
            <v>-122.14380300000001</v>
          </cell>
          <cell r="K4655" t="str">
            <v>PALO ALTO</v>
          </cell>
          <cell r="L4655" t="str">
            <v>SANTA CLARA</v>
          </cell>
          <cell r="M4655">
            <v>9</v>
          </cell>
        </row>
        <row r="4656">
          <cell r="A4656">
            <v>53414</v>
          </cell>
          <cell r="B4656" t="str">
            <v>WEEKDAY</v>
          </cell>
          <cell r="C4656">
            <v>4275</v>
          </cell>
          <cell r="D4656">
            <v>2200270</v>
          </cell>
          <cell r="E4656" t="str">
            <v>HANOVER ST &amp; MAIN ENTRANCE H</v>
          </cell>
          <cell r="F4656">
            <v>0</v>
          </cell>
          <cell r="G4656">
            <v>2</v>
          </cell>
          <cell r="H4656">
            <v>2</v>
          </cell>
          <cell r="I4656">
            <v>37.412638999999999</v>
          </cell>
          <cell r="J4656">
            <v>-122.14431500000001</v>
          </cell>
          <cell r="K4656" t="str">
            <v>PALO ALTO</v>
          </cell>
          <cell r="L4656" t="str">
            <v>SANTA CLARA</v>
          </cell>
          <cell r="M4656">
            <v>9</v>
          </cell>
        </row>
        <row r="4657">
          <cell r="A4657">
            <v>53424</v>
          </cell>
          <cell r="B4657" t="str">
            <v>WEEKDAY</v>
          </cell>
          <cell r="C4657">
            <v>4311</v>
          </cell>
          <cell r="D4657">
            <v>2200280</v>
          </cell>
          <cell r="E4657" t="str">
            <v>HANOVER ST &amp; GATE 5</v>
          </cell>
          <cell r="F4657">
            <v>0</v>
          </cell>
          <cell r="G4657">
            <v>2</v>
          </cell>
          <cell r="H4657">
            <v>2</v>
          </cell>
          <cell r="I4657">
            <v>37.411015999999996</v>
          </cell>
          <cell r="J4657">
            <v>-122.145613</v>
          </cell>
          <cell r="K4657" t="str">
            <v>PALO ALTO</v>
          </cell>
          <cell r="L4657" t="str">
            <v>SANTA CLARA</v>
          </cell>
          <cell r="M4657">
            <v>9</v>
          </cell>
        </row>
        <row r="4658">
          <cell r="A4658">
            <v>53464</v>
          </cell>
          <cell r="B4658" t="str">
            <v>WEEKDAY</v>
          </cell>
          <cell r="C4658">
            <v>3615</v>
          </cell>
          <cell r="D4658">
            <v>2200290</v>
          </cell>
          <cell r="E4658" t="str">
            <v>HILLVIEW AV &amp; HANOVER ST</v>
          </cell>
          <cell r="F4658">
            <v>0</v>
          </cell>
          <cell r="G4658">
            <v>4</v>
          </cell>
          <cell r="H4658">
            <v>4</v>
          </cell>
          <cell r="I4658">
            <v>37.408630000000002</v>
          </cell>
          <cell r="J4658">
            <v>-122.146424</v>
          </cell>
          <cell r="K4658" t="str">
            <v>PALO ALTO</v>
          </cell>
          <cell r="L4658" t="str">
            <v>SANTA CLARA</v>
          </cell>
          <cell r="M4658">
            <v>9</v>
          </cell>
        </row>
        <row r="4659">
          <cell r="A4659">
            <v>53494</v>
          </cell>
          <cell r="B4659" t="str">
            <v>WEEKDAY</v>
          </cell>
          <cell r="C4659">
            <v>3489</v>
          </cell>
          <cell r="D4659">
            <v>2200300</v>
          </cell>
          <cell r="E4659" t="str">
            <v>HILLVIEW AV &amp; #3300</v>
          </cell>
          <cell r="F4659">
            <v>0</v>
          </cell>
          <cell r="G4659">
            <v>5</v>
          </cell>
          <cell r="H4659">
            <v>5</v>
          </cell>
          <cell r="I4659">
            <v>37.407035999999998</v>
          </cell>
          <cell r="J4659">
            <v>-122.145656</v>
          </cell>
          <cell r="K4659" t="str">
            <v>PALO ALTO</v>
          </cell>
          <cell r="L4659" t="str">
            <v>SANTA CLARA</v>
          </cell>
          <cell r="M4659">
            <v>9</v>
          </cell>
        </row>
        <row r="4660">
          <cell r="A4660">
            <v>53843</v>
          </cell>
          <cell r="B4660" t="str">
            <v>WEEKDAY</v>
          </cell>
          <cell r="C4660">
            <v>4177</v>
          </cell>
          <cell r="D4660">
            <v>2200310</v>
          </cell>
          <cell r="E4660" t="str">
            <v>HILLVIEW AV &amp; COYOTE HILL RD</v>
          </cell>
          <cell r="F4660">
            <v>0</v>
          </cell>
          <cell r="G4660">
            <v>2</v>
          </cell>
          <cell r="H4660">
            <v>2</v>
          </cell>
          <cell r="I4660">
            <v>37.401603999999999</v>
          </cell>
          <cell r="J4660">
            <v>-122.145989</v>
          </cell>
          <cell r="K4660" t="str">
            <v>PALO ALTO</v>
          </cell>
          <cell r="L4660" t="str">
            <v>SANTA CLARA</v>
          </cell>
          <cell r="M4660">
            <v>9</v>
          </cell>
        </row>
        <row r="4661">
          <cell r="A4661">
            <v>53854</v>
          </cell>
          <cell r="B4661" t="str">
            <v>WEEKDAY</v>
          </cell>
          <cell r="C4661">
            <v>4411</v>
          </cell>
          <cell r="D4661">
            <v>2200320</v>
          </cell>
          <cell r="E4661" t="str">
            <v>HILLVIEW AV &amp; #3410</v>
          </cell>
          <cell r="F4661">
            <v>0</v>
          </cell>
          <cell r="G4661">
            <v>1</v>
          </cell>
          <cell r="H4661">
            <v>1</v>
          </cell>
          <cell r="I4661">
            <v>37.398622000000003</v>
          </cell>
          <cell r="J4661">
            <v>-122.144465</v>
          </cell>
          <cell r="K4661" t="str">
            <v>PALO ALTO</v>
          </cell>
          <cell r="L4661" t="str">
            <v>SANTA CLARA</v>
          </cell>
          <cell r="M4661">
            <v>9</v>
          </cell>
        </row>
        <row r="4662">
          <cell r="A4662">
            <v>58984</v>
          </cell>
          <cell r="B4662" t="str">
            <v>WEEKDAY</v>
          </cell>
          <cell r="C4662">
            <v>4699</v>
          </cell>
          <cell r="D4662">
            <v>2200330</v>
          </cell>
          <cell r="E4662" t="str">
            <v>HILLVIEW AV &amp; ARASTRADERO RD</v>
          </cell>
          <cell r="F4662">
            <v>0</v>
          </cell>
          <cell r="G4662">
            <v>0</v>
          </cell>
          <cell r="H4662">
            <v>0</v>
          </cell>
          <cell r="I4662">
            <v>37.395318000000003</v>
          </cell>
          <cell r="J4662">
            <v>-122.14363400000001</v>
          </cell>
          <cell r="K4662" t="str">
            <v>PALO ALTO</v>
          </cell>
          <cell r="L4662" t="str">
            <v>SANTA CLARA</v>
          </cell>
          <cell r="M4662">
            <v>9</v>
          </cell>
        </row>
        <row r="4663">
          <cell r="A4663">
            <v>56404</v>
          </cell>
          <cell r="B4663" t="str">
            <v>WEEKDAY</v>
          </cell>
          <cell r="C4663">
            <v>3457</v>
          </cell>
          <cell r="D4663">
            <v>2200340</v>
          </cell>
          <cell r="E4663" t="str">
            <v>ARASTRADERO RD &amp; #1070</v>
          </cell>
          <cell r="F4663">
            <v>0</v>
          </cell>
          <cell r="G4663">
            <v>5</v>
          </cell>
          <cell r="H4663">
            <v>5</v>
          </cell>
          <cell r="I4663">
            <v>37.393661000000002</v>
          </cell>
          <cell r="J4663">
            <v>-122.146524</v>
          </cell>
          <cell r="K4663" t="str">
            <v>PALO ALTO</v>
          </cell>
          <cell r="L4663" t="str">
            <v>SANTA CLARA</v>
          </cell>
          <cell r="M4663">
            <v>9</v>
          </cell>
        </row>
        <row r="4664">
          <cell r="A4664">
            <v>50434</v>
          </cell>
          <cell r="B4664" t="str">
            <v>WEEKDAY</v>
          </cell>
          <cell r="C4664">
            <v>867</v>
          </cell>
          <cell r="D4664">
            <v>2200350</v>
          </cell>
          <cell r="E4664" t="str">
            <v>DEER CREEK RD &amp; ARASTRADERO</v>
          </cell>
          <cell r="F4664">
            <v>24</v>
          </cell>
          <cell r="G4664">
            <v>26</v>
          </cell>
          <cell r="H4664">
            <v>50</v>
          </cell>
          <cell r="I4664">
            <v>37.395181000000001</v>
          </cell>
          <cell r="J4664">
            <v>-122.15056199999999</v>
          </cell>
          <cell r="K4664" t="str">
            <v>PALO ALTO</v>
          </cell>
          <cell r="L4664" t="str">
            <v>SANTA CLARA</v>
          </cell>
          <cell r="M4664">
            <v>9</v>
          </cell>
        </row>
        <row r="4665">
          <cell r="A4665">
            <v>56336</v>
          </cell>
          <cell r="B4665" t="str">
            <v>WEEKDAY</v>
          </cell>
          <cell r="C4665">
            <v>2085</v>
          </cell>
          <cell r="D4665">
            <v>2200360</v>
          </cell>
          <cell r="E4665" t="str">
            <v>DEER CREEK RD &amp; DEPT OF</v>
          </cell>
          <cell r="F4665">
            <v>0</v>
          </cell>
          <cell r="G4665">
            <v>16</v>
          </cell>
          <cell r="H4665">
            <v>16</v>
          </cell>
          <cell r="I4665">
            <v>37.397115999999997</v>
          </cell>
          <cell r="J4665">
            <v>-122.14736000000001</v>
          </cell>
          <cell r="K4665" t="str">
            <v>PALO ALTO</v>
          </cell>
          <cell r="L4665" t="str">
            <v>SANTA CLARA</v>
          </cell>
          <cell r="M4665">
            <v>9</v>
          </cell>
        </row>
        <row r="4666">
          <cell r="A4666">
            <v>56414</v>
          </cell>
          <cell r="B4666" t="str">
            <v>WEEKDAY</v>
          </cell>
          <cell r="C4666">
            <v>4590</v>
          </cell>
          <cell r="D4666">
            <v>2200370</v>
          </cell>
          <cell r="E4666" t="str">
            <v>PAGE MILL RD &amp; PETER COUTTS</v>
          </cell>
          <cell r="F4666">
            <v>1</v>
          </cell>
          <cell r="G4666">
            <v>0</v>
          </cell>
          <cell r="H4666">
            <v>1</v>
          </cell>
          <cell r="I4666">
            <v>37.412109999999998</v>
          </cell>
          <cell r="J4666">
            <v>-122.14832800000001</v>
          </cell>
          <cell r="K4666" t="str">
            <v>PALO ALTO</v>
          </cell>
          <cell r="L4666" t="str">
            <v>SANTA CLARA</v>
          </cell>
          <cell r="M4666">
            <v>9</v>
          </cell>
        </row>
        <row r="4667">
          <cell r="A4667">
            <v>56424</v>
          </cell>
          <cell r="B4667" t="str">
            <v>WEEKDAY</v>
          </cell>
          <cell r="C4667">
            <v>4753</v>
          </cell>
          <cell r="D4667">
            <v>2200380</v>
          </cell>
          <cell r="E4667" t="str">
            <v>PAGE MILL RD &amp; #1501</v>
          </cell>
          <cell r="F4667">
            <v>0</v>
          </cell>
          <cell r="G4667">
            <v>0</v>
          </cell>
          <cell r="H4667">
            <v>0</v>
          </cell>
          <cell r="I4667">
            <v>37.415373000000002</v>
          </cell>
          <cell r="J4667">
            <v>-122.14759599999999</v>
          </cell>
          <cell r="K4667" t="str">
            <v>PALO ALTO</v>
          </cell>
          <cell r="L4667" t="str">
            <v>SANTA CLARA</v>
          </cell>
          <cell r="M4667">
            <v>9</v>
          </cell>
        </row>
        <row r="4668">
          <cell r="A4668">
            <v>52259</v>
          </cell>
          <cell r="B4668" t="str">
            <v>WEEKDAY</v>
          </cell>
          <cell r="C4668">
            <v>3712</v>
          </cell>
          <cell r="D4668">
            <v>2200390</v>
          </cell>
          <cell r="E4668" t="str">
            <v>PAGE MILL RD &amp; HANOVER ST</v>
          </cell>
          <cell r="F4668">
            <v>4</v>
          </cell>
          <cell r="G4668">
            <v>0</v>
          </cell>
          <cell r="H4668">
            <v>4</v>
          </cell>
          <cell r="I4668">
            <v>37.417668999999997</v>
          </cell>
          <cell r="J4668">
            <v>-122.146388</v>
          </cell>
          <cell r="K4668" t="str">
            <v>PALO ALTO</v>
          </cell>
          <cell r="L4668" t="str">
            <v>SANTA CLARA</v>
          </cell>
          <cell r="M4668">
            <v>9</v>
          </cell>
        </row>
        <row r="4669">
          <cell r="A4669">
            <v>56494</v>
          </cell>
          <cell r="B4669" t="str">
            <v>WEEKDAY</v>
          </cell>
          <cell r="C4669">
            <v>4443</v>
          </cell>
          <cell r="D4669">
            <v>2200400</v>
          </cell>
          <cell r="E4669" t="str">
            <v>PAGE MILL RD &amp; HANOVER ST</v>
          </cell>
          <cell r="F4669">
            <v>0</v>
          </cell>
          <cell r="G4669">
            <v>1</v>
          </cell>
          <cell r="H4669">
            <v>1</v>
          </cell>
          <cell r="I4669">
            <v>37.417450000000002</v>
          </cell>
          <cell r="J4669">
            <v>-122.14675800000001</v>
          </cell>
          <cell r="K4669" t="str">
            <v>PALO ALTO</v>
          </cell>
          <cell r="L4669" t="str">
            <v>SANTA CLARA</v>
          </cell>
          <cell r="M4669">
            <v>9</v>
          </cell>
        </row>
        <row r="4670">
          <cell r="A4670">
            <v>58054</v>
          </cell>
          <cell r="B4670" t="str">
            <v>WEEKDAY</v>
          </cell>
          <cell r="C4670">
            <v>4925</v>
          </cell>
          <cell r="D4670">
            <v>2200410</v>
          </cell>
          <cell r="E4670" t="str">
            <v>PAGE MILL RD &amp; #1501</v>
          </cell>
          <cell r="F4670">
            <v>0</v>
          </cell>
          <cell r="G4670">
            <v>0</v>
          </cell>
          <cell r="H4670">
            <v>0</v>
          </cell>
          <cell r="I4670">
            <v>37.413719999999998</v>
          </cell>
          <cell r="J4670">
            <v>-122.149931</v>
          </cell>
          <cell r="K4670" t="str">
            <v>PALO ALTO</v>
          </cell>
          <cell r="L4670" t="str">
            <v>SANTA CLARA</v>
          </cell>
          <cell r="M4670">
            <v>9</v>
          </cell>
        </row>
        <row r="4671">
          <cell r="A4671">
            <v>58108</v>
          </cell>
          <cell r="B4671" t="str">
            <v>WEEKDAY</v>
          </cell>
          <cell r="C4671">
            <v>4719</v>
          </cell>
          <cell r="D4671">
            <v>2200420</v>
          </cell>
          <cell r="E4671" t="str">
            <v>PAGE MILL RD &amp; PETER COUTTS</v>
          </cell>
          <cell r="F4671">
            <v>0</v>
          </cell>
          <cell r="G4671">
            <v>0</v>
          </cell>
          <cell r="H4671">
            <v>0</v>
          </cell>
          <cell r="I4671">
            <v>37.411692000000002</v>
          </cell>
          <cell r="J4671">
            <v>-122.151461</v>
          </cell>
          <cell r="K4671" t="str">
            <v>PALO ALTO</v>
          </cell>
          <cell r="L4671" t="str">
            <v>SANTA CLARA</v>
          </cell>
          <cell r="M4671">
            <v>9</v>
          </cell>
        </row>
        <row r="4672">
          <cell r="A4672">
            <v>55303</v>
          </cell>
          <cell r="B4672" t="str">
            <v>WEEKDAY</v>
          </cell>
          <cell r="C4672">
            <v>1812</v>
          </cell>
          <cell r="D4672">
            <v>2200430</v>
          </cell>
          <cell r="E4672" t="str">
            <v>DEER CREEK RD &amp; DEPT OF INTE</v>
          </cell>
          <cell r="F4672">
            <v>21</v>
          </cell>
          <cell r="G4672">
            <v>0</v>
          </cell>
          <cell r="H4672">
            <v>21</v>
          </cell>
          <cell r="I4672">
            <v>37.396577999999998</v>
          </cell>
          <cell r="J4672">
            <v>-122.150216</v>
          </cell>
          <cell r="K4672" t="str">
            <v>PALO ALTO</v>
          </cell>
          <cell r="L4672" t="str">
            <v>SANTA CLARA</v>
          </cell>
          <cell r="M4672">
            <v>9</v>
          </cell>
        </row>
        <row r="4673">
          <cell r="A4673">
            <v>58409</v>
          </cell>
          <cell r="B4673" t="str">
            <v>WEEKDAY</v>
          </cell>
          <cell r="C4673">
            <v>4751</v>
          </cell>
          <cell r="D4673">
            <v>2200440</v>
          </cell>
          <cell r="E4673" t="str">
            <v>DEER CREEK RD &amp; ARASTRADERO</v>
          </cell>
          <cell r="F4673">
            <v>0</v>
          </cell>
          <cell r="G4673">
            <v>0</v>
          </cell>
          <cell r="H4673">
            <v>0</v>
          </cell>
          <cell r="I4673">
            <v>37.393832000000003</v>
          </cell>
          <cell r="J4673">
            <v>-122.148585</v>
          </cell>
          <cell r="K4673" t="str">
            <v>PALO ALTO</v>
          </cell>
          <cell r="L4673" t="str">
            <v>SANTA CLARA</v>
          </cell>
          <cell r="M4673">
            <v>9</v>
          </cell>
        </row>
        <row r="4674">
          <cell r="A4674">
            <v>50771</v>
          </cell>
          <cell r="B4674" t="str">
            <v>WEEKDAY</v>
          </cell>
          <cell r="C4674">
            <v>5005</v>
          </cell>
          <cell r="D4674">
            <v>2200470</v>
          </cell>
          <cell r="E4674" t="str">
            <v>HILLVIEW AV &amp; ARASTRADERO RD</v>
          </cell>
          <cell r="F4674">
            <v>0</v>
          </cell>
          <cell r="G4674">
            <v>0</v>
          </cell>
          <cell r="H4674">
            <v>0</v>
          </cell>
          <cell r="I4674">
            <v>37.397409000000003</v>
          </cell>
          <cell r="J4674">
            <v>-122.144181</v>
          </cell>
          <cell r="K4674" t="str">
            <v>PALO ALTO</v>
          </cell>
          <cell r="L4674" t="str">
            <v>SANTA CLARA</v>
          </cell>
          <cell r="M4674">
            <v>9</v>
          </cell>
        </row>
        <row r="4675">
          <cell r="A4675">
            <v>51519</v>
          </cell>
          <cell r="B4675" t="str">
            <v>WEEKDAY</v>
          </cell>
          <cell r="C4675">
            <v>3911</v>
          </cell>
          <cell r="D4675">
            <v>2200480</v>
          </cell>
          <cell r="E4675" t="str">
            <v>HILLVIEW AV &amp; #3431</v>
          </cell>
          <cell r="F4675">
            <v>3</v>
          </cell>
          <cell r="G4675">
            <v>0</v>
          </cell>
          <cell r="H4675">
            <v>3</v>
          </cell>
          <cell r="I4675">
            <v>37.402152000000001</v>
          </cell>
          <cell r="J4675">
            <v>-122.144496</v>
          </cell>
          <cell r="K4675" t="str">
            <v>PALO ALTO</v>
          </cell>
          <cell r="L4675" t="str">
            <v>SANTA CLARA</v>
          </cell>
          <cell r="M4675">
            <v>9</v>
          </cell>
        </row>
        <row r="4676">
          <cell r="A4676">
            <v>55305</v>
          </cell>
          <cell r="B4676" t="str">
            <v>WEEKDAY</v>
          </cell>
          <cell r="C4676">
            <v>4584</v>
          </cell>
          <cell r="D4676">
            <v>2200490</v>
          </cell>
          <cell r="E4676" t="str">
            <v>HILLVIEW AV &amp; COYOTE HILL RD</v>
          </cell>
          <cell r="F4676">
            <v>1</v>
          </cell>
          <cell r="G4676">
            <v>0</v>
          </cell>
          <cell r="H4676">
            <v>1</v>
          </cell>
          <cell r="I4676">
            <v>37.403315999999997</v>
          </cell>
          <cell r="J4676">
            <v>-122.14641899999999</v>
          </cell>
          <cell r="K4676" t="str">
            <v>PALO ALTO</v>
          </cell>
          <cell r="L4676" t="str">
            <v>SANTA CLARA</v>
          </cell>
          <cell r="M4676">
            <v>9</v>
          </cell>
        </row>
        <row r="4677">
          <cell r="A4677">
            <v>50772</v>
          </cell>
          <cell r="B4677" t="str">
            <v>WEEKDAY</v>
          </cell>
          <cell r="C4677">
            <v>3087</v>
          </cell>
          <cell r="D4677">
            <v>2200500</v>
          </cell>
          <cell r="E4677" t="str">
            <v>HILLVIEW AV &amp; MIRANDA AV</v>
          </cell>
          <cell r="F4677">
            <v>7</v>
          </cell>
          <cell r="G4677">
            <v>0</v>
          </cell>
          <cell r="H4677">
            <v>7</v>
          </cell>
          <cell r="I4677">
            <v>37.405521</v>
          </cell>
          <cell r="J4677">
            <v>-122.14630699999999</v>
          </cell>
          <cell r="K4677" t="str">
            <v>PALO ALTO</v>
          </cell>
          <cell r="L4677" t="str">
            <v>SANTA CLARA</v>
          </cell>
          <cell r="M4677">
            <v>9</v>
          </cell>
        </row>
        <row r="4678">
          <cell r="A4678">
            <v>58776</v>
          </cell>
          <cell r="B4678" t="str">
            <v>WEEKDAY</v>
          </cell>
          <cell r="C4678">
            <v>4746</v>
          </cell>
          <cell r="D4678">
            <v>2200510</v>
          </cell>
          <cell r="E4678" t="str">
            <v>HILLVIEW AV &amp; #3260</v>
          </cell>
          <cell r="F4678">
            <v>0</v>
          </cell>
          <cell r="G4678">
            <v>0</v>
          </cell>
          <cell r="H4678">
            <v>0</v>
          </cell>
          <cell r="I4678">
            <v>37.409331000000002</v>
          </cell>
          <cell r="J4678">
            <v>-122.14825</v>
          </cell>
          <cell r="K4678" t="str">
            <v>PALO ALTO</v>
          </cell>
          <cell r="L4678" t="str">
            <v>SANTA CLARA</v>
          </cell>
          <cell r="M4678">
            <v>9</v>
          </cell>
        </row>
        <row r="4679">
          <cell r="A4679">
            <v>55021</v>
          </cell>
          <cell r="B4679" t="str">
            <v>WEEKDAY</v>
          </cell>
          <cell r="C4679">
            <v>3934</v>
          </cell>
          <cell r="D4679">
            <v>2200520</v>
          </cell>
          <cell r="E4679" t="str">
            <v>HANOVER ST &amp; HILLVIEW AV</v>
          </cell>
          <cell r="F4679">
            <v>3</v>
          </cell>
          <cell r="G4679">
            <v>0</v>
          </cell>
          <cell r="H4679">
            <v>3</v>
          </cell>
          <cell r="I4679">
            <v>37.410348999999997</v>
          </cell>
          <cell r="J4679">
            <v>-122.14854200000001</v>
          </cell>
          <cell r="K4679" t="str">
            <v>PALO ALTO</v>
          </cell>
          <cell r="L4679" t="str">
            <v>SANTA CLARA</v>
          </cell>
          <cell r="M4679">
            <v>9</v>
          </cell>
        </row>
        <row r="4680">
          <cell r="A4680">
            <v>51446</v>
          </cell>
          <cell r="B4680" t="str">
            <v>WEEKDAY</v>
          </cell>
          <cell r="C4680">
            <v>4492</v>
          </cell>
          <cell r="D4680">
            <v>2200530</v>
          </cell>
          <cell r="E4680" t="str">
            <v>HANOVER ST &amp; #3251</v>
          </cell>
          <cell r="F4680">
            <v>1</v>
          </cell>
          <cell r="G4680">
            <v>0</v>
          </cell>
          <cell r="H4680">
            <v>1</v>
          </cell>
          <cell r="I4680">
            <v>37.411588999999999</v>
          </cell>
          <cell r="J4680">
            <v>-122.14766400000001</v>
          </cell>
          <cell r="K4680" t="str">
            <v>PALO ALTO</v>
          </cell>
          <cell r="L4680" t="str">
            <v>SANTA CLARA</v>
          </cell>
          <cell r="M4680">
            <v>9</v>
          </cell>
        </row>
        <row r="4681">
          <cell r="A4681">
            <v>55836</v>
          </cell>
          <cell r="B4681" t="str">
            <v>WEEKDAY</v>
          </cell>
          <cell r="C4681">
            <v>4046</v>
          </cell>
          <cell r="D4681">
            <v>2200540</v>
          </cell>
          <cell r="E4681" t="str">
            <v>HANOVER ST &amp; #3251 #2</v>
          </cell>
          <cell r="F4681">
            <v>2</v>
          </cell>
          <cell r="G4681">
            <v>0</v>
          </cell>
          <cell r="H4681">
            <v>2</v>
          </cell>
          <cell r="I4681">
            <v>37.414530999999997</v>
          </cell>
          <cell r="J4681">
            <v>-122.145342</v>
          </cell>
          <cell r="K4681" t="str">
            <v>PALO ALTO</v>
          </cell>
          <cell r="L4681" t="str">
            <v>SANTA CLARA</v>
          </cell>
          <cell r="M4681">
            <v>9</v>
          </cell>
        </row>
        <row r="4682">
          <cell r="A4682">
            <v>55315</v>
          </cell>
          <cell r="B4682" t="str">
            <v>WEEKDAY</v>
          </cell>
          <cell r="C4682">
            <v>3245</v>
          </cell>
          <cell r="D4682">
            <v>2200550</v>
          </cell>
          <cell r="E4682" t="str">
            <v>HANOVER ST &amp; #3135</v>
          </cell>
          <cell r="F4682">
            <v>6</v>
          </cell>
          <cell r="G4682">
            <v>0</v>
          </cell>
          <cell r="H4682">
            <v>6</v>
          </cell>
          <cell r="I4682">
            <v>37.416187999999998</v>
          </cell>
          <cell r="J4682">
            <v>-122.144919</v>
          </cell>
          <cell r="K4682" t="str">
            <v>PALO ALTO</v>
          </cell>
          <cell r="L4682" t="str">
            <v>SANTA CLARA</v>
          </cell>
          <cell r="M4682">
            <v>9</v>
          </cell>
        </row>
        <row r="4683">
          <cell r="A4683">
            <v>55032</v>
          </cell>
          <cell r="B4683" t="str">
            <v>WEEKDAY</v>
          </cell>
          <cell r="C4683">
            <v>3804</v>
          </cell>
          <cell r="D4683">
            <v>2200560</v>
          </cell>
          <cell r="E4683" t="str">
            <v>PAGE MILL RD &amp; HANSEN WAY</v>
          </cell>
          <cell r="F4683">
            <v>3</v>
          </cell>
          <cell r="G4683">
            <v>0</v>
          </cell>
          <cell r="H4683">
            <v>3</v>
          </cell>
          <cell r="I4683">
            <v>37.419235</v>
          </cell>
          <cell r="J4683">
            <v>-122.14515299999999</v>
          </cell>
          <cell r="K4683" t="str">
            <v>PALO ALTO</v>
          </cell>
          <cell r="L4683" t="str">
            <v>SANTA CLARA</v>
          </cell>
          <cell r="M4683">
            <v>9</v>
          </cell>
        </row>
        <row r="4684">
          <cell r="A4684">
            <v>55839</v>
          </cell>
          <cell r="B4684" t="str">
            <v>WEEKDAY</v>
          </cell>
          <cell r="C4684">
            <v>3746</v>
          </cell>
          <cell r="D4684">
            <v>2200570</v>
          </cell>
          <cell r="E4684" t="str">
            <v>PAGE MILL RD &amp; RAMOS WAY</v>
          </cell>
          <cell r="F4684">
            <v>3</v>
          </cell>
          <cell r="G4684">
            <v>0</v>
          </cell>
          <cell r="H4684">
            <v>3</v>
          </cell>
          <cell r="I4684">
            <v>37.420892000000002</v>
          </cell>
          <cell r="J4684">
            <v>-122.143772</v>
          </cell>
          <cell r="K4684" t="str">
            <v>PALO ALTO</v>
          </cell>
          <cell r="L4684" t="str">
            <v>SANTA CLARA</v>
          </cell>
          <cell r="M4684">
            <v>9</v>
          </cell>
        </row>
        <row r="4685">
          <cell r="A4685">
            <v>55248</v>
          </cell>
          <cell r="B4685" t="str">
            <v>WEEKDAY</v>
          </cell>
          <cell r="C4685">
            <v>4191</v>
          </cell>
          <cell r="D4685">
            <v>2200750</v>
          </cell>
          <cell r="E4685" t="str">
            <v>MIDDLEFIELD RD &amp; LYTTON AV</v>
          </cell>
          <cell r="F4685">
            <v>1</v>
          </cell>
          <cell r="G4685">
            <v>1</v>
          </cell>
          <cell r="H4685">
            <v>2</v>
          </cell>
          <cell r="I4685">
            <v>37.451608</v>
          </cell>
          <cell r="J4685">
            <v>-122.15840900000001</v>
          </cell>
          <cell r="K4685" t="str">
            <v>PALO ALTO</v>
          </cell>
          <cell r="L4685" t="str">
            <v>SANTA CLARA</v>
          </cell>
          <cell r="M4685">
            <v>9</v>
          </cell>
        </row>
        <row r="4686">
          <cell r="A4686">
            <v>58870</v>
          </cell>
          <cell r="B4686" t="str">
            <v>WEEKDAY</v>
          </cell>
          <cell r="C4686">
            <v>3923</v>
          </cell>
          <cell r="D4686">
            <v>2200760</v>
          </cell>
          <cell r="E4686" t="str">
            <v>MIDDLEFIELD RD &amp; WILLOW RD</v>
          </cell>
          <cell r="F4686">
            <v>2</v>
          </cell>
          <cell r="G4686">
            <v>0</v>
          </cell>
          <cell r="H4686">
            <v>3</v>
          </cell>
          <cell r="I4686">
            <v>37.454616999999999</v>
          </cell>
          <cell r="J4686">
            <v>-122.163697</v>
          </cell>
          <cell r="K4686" t="str">
            <v>PALO ALTO</v>
          </cell>
          <cell r="L4686" t="str">
            <v>SANTA CLARA</v>
          </cell>
          <cell r="M4686">
            <v>9</v>
          </cell>
        </row>
        <row r="4687">
          <cell r="A4687">
            <v>58493</v>
          </cell>
          <cell r="B4687" t="str">
            <v>WEEKDAY</v>
          </cell>
          <cell r="C4687">
            <v>2297</v>
          </cell>
          <cell r="D4687">
            <v>2200780</v>
          </cell>
          <cell r="E4687" t="str">
            <v>PAGE MILL RD &amp; EL CAMINO REA</v>
          </cell>
          <cell r="F4687">
            <v>9</v>
          </cell>
          <cell r="G4687">
            <v>5</v>
          </cell>
          <cell r="H4687">
            <v>13</v>
          </cell>
          <cell r="I4687">
            <v>37.423340000000003</v>
          </cell>
          <cell r="J4687">
            <v>-122.14172000000001</v>
          </cell>
          <cell r="K4687" t="str">
            <v>PALO ALTO</v>
          </cell>
          <cell r="L4687" t="str">
            <v>SANTA CLARA</v>
          </cell>
          <cell r="M4687">
            <v>9</v>
          </cell>
        </row>
        <row r="4688">
          <cell r="A4688">
            <v>56544</v>
          </cell>
          <cell r="B4688" t="str">
            <v>WEEKDAY</v>
          </cell>
          <cell r="C4688">
            <v>702</v>
          </cell>
          <cell r="D4688">
            <v>2200790</v>
          </cell>
          <cell r="E4688" t="str">
            <v>MIRANDA AV &amp; VA HOSPITAL</v>
          </cell>
          <cell r="F4688">
            <v>23</v>
          </cell>
          <cell r="G4688">
            <v>42</v>
          </cell>
          <cell r="H4688">
            <v>65</v>
          </cell>
          <cell r="I4688">
            <v>37.404248000000003</v>
          </cell>
          <cell r="J4688">
            <v>-122.141077</v>
          </cell>
          <cell r="K4688" t="str">
            <v>PALO ALTO</v>
          </cell>
          <cell r="L4688" t="str">
            <v>SANTA CLARA</v>
          </cell>
          <cell r="M4688">
            <v>9</v>
          </cell>
        </row>
        <row r="4689">
          <cell r="A4689">
            <v>55003</v>
          </cell>
          <cell r="B4689" t="str">
            <v>WEEKDAY</v>
          </cell>
          <cell r="C4689">
            <v>514</v>
          </cell>
          <cell r="D4689">
            <v>2200800</v>
          </cell>
          <cell r="E4689" t="str">
            <v>PALO ALTO TRANSIT CENTER</v>
          </cell>
          <cell r="F4689">
            <v>43</v>
          </cell>
          <cell r="G4689">
            <v>50</v>
          </cell>
          <cell r="H4689">
            <v>93</v>
          </cell>
          <cell r="I4689">
            <v>37.443990999999997</v>
          </cell>
          <cell r="J4689">
            <v>-122.16608100000001</v>
          </cell>
          <cell r="K4689" t="str">
            <v>PALO ALTO</v>
          </cell>
          <cell r="L4689" t="str">
            <v>SANTA CLARA</v>
          </cell>
          <cell r="M4689">
            <v>9</v>
          </cell>
        </row>
        <row r="4690">
          <cell r="A4690">
            <v>59150</v>
          </cell>
          <cell r="B4690" t="str">
            <v>WEEKDAY</v>
          </cell>
          <cell r="C4690">
            <v>3268</v>
          </cell>
          <cell r="D4690">
            <v>2200810</v>
          </cell>
          <cell r="E4690" t="str">
            <v>LYTTON AV &amp; KIPLING ST</v>
          </cell>
          <cell r="F4690">
            <v>1</v>
          </cell>
          <cell r="G4690">
            <v>5</v>
          </cell>
          <cell r="H4690">
            <v>6</v>
          </cell>
          <cell r="I4690">
            <v>37.448360999999998</v>
          </cell>
          <cell r="J4690">
            <v>-122.161297</v>
          </cell>
          <cell r="K4690" t="str">
            <v>PALO ALTO</v>
          </cell>
          <cell r="L4690" t="str">
            <v>SANTA CLARA</v>
          </cell>
          <cell r="M4690">
            <v>9</v>
          </cell>
        </row>
        <row r="4691">
          <cell r="A4691">
            <v>58254</v>
          </cell>
          <cell r="B4691" t="str">
            <v>WEEKDAY</v>
          </cell>
          <cell r="C4691">
            <v>4457</v>
          </cell>
          <cell r="D4691">
            <v>2200820</v>
          </cell>
          <cell r="E4691" t="str">
            <v>LYTTON AV &amp; FLORENCE ST</v>
          </cell>
          <cell r="F4691">
            <v>0</v>
          </cell>
          <cell r="G4691">
            <v>1</v>
          </cell>
          <cell r="H4691">
            <v>1</v>
          </cell>
          <cell r="I4691">
            <v>37.447338999999999</v>
          </cell>
          <cell r="J4691">
            <v>-122.162312</v>
          </cell>
          <cell r="K4691" t="str">
            <v>PALO ALTO</v>
          </cell>
          <cell r="L4691" t="str">
            <v>SANTA CLARA</v>
          </cell>
          <cell r="M4691">
            <v>9</v>
          </cell>
        </row>
        <row r="4692">
          <cell r="A4692">
            <v>58328</v>
          </cell>
          <cell r="B4692" t="str">
            <v>WEEKDAY</v>
          </cell>
          <cell r="C4692">
            <v>3832</v>
          </cell>
          <cell r="D4692">
            <v>2200830</v>
          </cell>
          <cell r="E4692" t="str">
            <v>LYTTON AV &amp; RAMONA ST</v>
          </cell>
          <cell r="F4692">
            <v>0</v>
          </cell>
          <cell r="G4692">
            <v>3</v>
          </cell>
          <cell r="H4692">
            <v>3</v>
          </cell>
          <cell r="I4692">
            <v>37.446019</v>
          </cell>
          <cell r="J4692">
            <v>-122.163595</v>
          </cell>
          <cell r="K4692" t="str">
            <v>PALO ALTO</v>
          </cell>
          <cell r="L4692" t="str">
            <v>SANTA CLARA</v>
          </cell>
          <cell r="M4692">
            <v>9</v>
          </cell>
        </row>
        <row r="4693">
          <cell r="A4693">
            <v>56877</v>
          </cell>
          <cell r="B4693" t="str">
            <v>WEEKDAY</v>
          </cell>
          <cell r="C4693">
            <v>3128</v>
          </cell>
          <cell r="D4693">
            <v>2200840</v>
          </cell>
          <cell r="E4693" t="str">
            <v>LYTTON AV &amp; RAMONA ST</v>
          </cell>
          <cell r="F4693">
            <v>6</v>
          </cell>
          <cell r="G4693">
            <v>1</v>
          </cell>
          <cell r="H4693">
            <v>7</v>
          </cell>
          <cell r="I4693">
            <v>37.446413999999997</v>
          </cell>
          <cell r="J4693">
            <v>-122.163138</v>
          </cell>
          <cell r="K4693" t="str">
            <v>PALO ALTO</v>
          </cell>
          <cell r="L4693" t="str">
            <v>SANTA CLARA</v>
          </cell>
          <cell r="M4693">
            <v>9</v>
          </cell>
        </row>
        <row r="4694">
          <cell r="A4694">
            <v>55284</v>
          </cell>
          <cell r="B4694" t="str">
            <v>WEEKDAY</v>
          </cell>
          <cell r="C4694">
            <v>4239</v>
          </cell>
          <cell r="D4694">
            <v>2200860</v>
          </cell>
          <cell r="E4694" t="str">
            <v>LYTTON AV &amp; COWPER ST</v>
          </cell>
          <cell r="F4694">
            <v>2</v>
          </cell>
          <cell r="G4694">
            <v>0</v>
          </cell>
          <cell r="H4694">
            <v>2</v>
          </cell>
          <cell r="I4694">
            <v>37.449323</v>
          </cell>
          <cell r="J4694">
            <v>-122.16031</v>
          </cell>
          <cell r="K4694" t="str">
            <v>PALO ALTO</v>
          </cell>
          <cell r="L4694" t="str">
            <v>SANTA CLARA</v>
          </cell>
          <cell r="M4694">
            <v>9</v>
          </cell>
        </row>
        <row r="4695">
          <cell r="A4695">
            <v>58496</v>
          </cell>
          <cell r="B4695" t="str">
            <v>WEEKDAY</v>
          </cell>
          <cell r="C4695">
            <v>3260</v>
          </cell>
          <cell r="D4695">
            <v>2200870</v>
          </cell>
          <cell r="E4695" t="str">
            <v>MIRANDA AV &amp; HILLVIEW AV</v>
          </cell>
          <cell r="F4695">
            <v>5</v>
          </cell>
          <cell r="G4695">
            <v>1</v>
          </cell>
          <cell r="H4695">
            <v>6</v>
          </cell>
          <cell r="I4695">
            <v>37.40455</v>
          </cell>
          <cell r="J4695">
            <v>-122.145673</v>
          </cell>
          <cell r="K4695" t="str">
            <v>PALO ALTO</v>
          </cell>
          <cell r="L4695" t="str">
            <v>SANTA CLARA</v>
          </cell>
          <cell r="M4695">
            <v>9</v>
          </cell>
        </row>
        <row r="4696">
          <cell r="A4696">
            <v>50809</v>
          </cell>
          <cell r="B4696" t="str">
            <v>WEEKDAY</v>
          </cell>
          <cell r="C4696">
            <v>813</v>
          </cell>
          <cell r="D4696">
            <v>2200930</v>
          </cell>
          <cell r="E4696" t="str">
            <v>ROTH WAY &amp; LOMITA DR</v>
          </cell>
          <cell r="F4696">
            <v>1</v>
          </cell>
          <cell r="G4696">
            <v>53</v>
          </cell>
          <cell r="H4696">
            <v>54</v>
          </cell>
          <cell r="I4696">
            <v>37.432001999999997</v>
          </cell>
          <cell r="J4696">
            <v>-122.17148</v>
          </cell>
          <cell r="K4696" t="str">
            <v>PALO ALTO</v>
          </cell>
          <cell r="L4696" t="str">
            <v>SANTA CLARA</v>
          </cell>
          <cell r="M4696">
            <v>9</v>
          </cell>
        </row>
        <row r="4697">
          <cell r="A4697">
            <v>54034</v>
          </cell>
          <cell r="B4697" t="str">
            <v>WEEKDAY</v>
          </cell>
          <cell r="C4697">
            <v>3337</v>
          </cell>
          <cell r="D4697">
            <v>2300020</v>
          </cell>
          <cell r="E4697" t="str">
            <v>N MILPITAS BLVD &amp; JACKLIN ST</v>
          </cell>
          <cell r="F4697">
            <v>3</v>
          </cell>
          <cell r="G4697">
            <v>3</v>
          </cell>
          <cell r="H4697">
            <v>5</v>
          </cell>
          <cell r="I4697">
            <v>37.444389999999999</v>
          </cell>
          <cell r="J4697">
            <v>-121.90654499999999</v>
          </cell>
          <cell r="K4697" t="str">
            <v>MILPITAS</v>
          </cell>
          <cell r="L4697" t="str">
            <v>SANTA CLARA</v>
          </cell>
          <cell r="M4697">
            <v>9</v>
          </cell>
        </row>
        <row r="4698">
          <cell r="A4698">
            <v>58354</v>
          </cell>
          <cell r="B4698" t="str">
            <v>WEEKDAY</v>
          </cell>
          <cell r="C4698">
            <v>4185</v>
          </cell>
          <cell r="D4698">
            <v>2300030</v>
          </cell>
          <cell r="E4698" t="str">
            <v>N MILPITAS BLVD &amp; ESCUELA PK</v>
          </cell>
          <cell r="F4698">
            <v>0</v>
          </cell>
          <cell r="G4698">
            <v>2</v>
          </cell>
          <cell r="H4698">
            <v>2</v>
          </cell>
          <cell r="I4698">
            <v>37.438575</v>
          </cell>
          <cell r="J4698">
            <v>-121.901669</v>
          </cell>
          <cell r="K4698" t="str">
            <v>MILPITAS</v>
          </cell>
          <cell r="L4698" t="str">
            <v>SANTA CLARA</v>
          </cell>
          <cell r="M4698">
            <v>9</v>
          </cell>
        </row>
        <row r="4699">
          <cell r="A4699">
            <v>55384</v>
          </cell>
          <cell r="B4699" t="str">
            <v>WEEKDAY</v>
          </cell>
          <cell r="C4699">
            <v>4127</v>
          </cell>
          <cell r="D4699">
            <v>2300060</v>
          </cell>
          <cell r="E4699" t="str">
            <v>N MILPITAS BLVD &amp; ESCUELA PK</v>
          </cell>
          <cell r="F4699">
            <v>1</v>
          </cell>
          <cell r="G4699">
            <v>1</v>
          </cell>
          <cell r="H4699">
            <v>2</v>
          </cell>
          <cell r="I4699">
            <v>37.439478999999999</v>
          </cell>
          <cell r="J4699">
            <v>-121.902034</v>
          </cell>
          <cell r="K4699" t="str">
            <v>MILPITAS</v>
          </cell>
          <cell r="L4699" t="str">
            <v>SANTA CLARA</v>
          </cell>
          <cell r="M4699">
            <v>9</v>
          </cell>
        </row>
        <row r="4700">
          <cell r="A4700">
            <v>50608</v>
          </cell>
          <cell r="B4700" t="str">
            <v>WEEKDAY</v>
          </cell>
          <cell r="C4700">
            <v>1659</v>
          </cell>
          <cell r="D4700">
            <v>2300100</v>
          </cell>
          <cell r="E4700" t="str">
            <v>N MILPITAS BLVD &amp; BERESFORD</v>
          </cell>
          <cell r="F4700">
            <v>9</v>
          </cell>
          <cell r="G4700">
            <v>14</v>
          </cell>
          <cell r="H4700">
            <v>23</v>
          </cell>
          <cell r="I4700">
            <v>37.434457000000002</v>
          </cell>
          <cell r="J4700">
            <v>-121.900845</v>
          </cell>
          <cell r="K4700" t="str">
            <v>MILPITAS</v>
          </cell>
          <cell r="L4700" t="str">
            <v>SANTA CLARA</v>
          </cell>
          <cell r="M4700">
            <v>9</v>
          </cell>
        </row>
        <row r="4701">
          <cell r="A4701">
            <v>57761</v>
          </cell>
          <cell r="B4701" t="str">
            <v>WEEKDAY</v>
          </cell>
          <cell r="C4701">
            <v>1864</v>
          </cell>
          <cell r="D4701">
            <v>2400000</v>
          </cell>
          <cell r="E4701" t="str">
            <v>WILLOW RD &amp; HAMILTON AV</v>
          </cell>
          <cell r="F4701">
            <v>10</v>
          </cell>
          <cell r="G4701">
            <v>10</v>
          </cell>
          <cell r="H4701">
            <v>20</v>
          </cell>
          <cell r="I4701">
            <v>37.479374999999997</v>
          </cell>
          <cell r="J4701">
            <v>-122.151245</v>
          </cell>
          <cell r="K4701" t="str">
            <v>MENLO PARK</v>
          </cell>
          <cell r="L4701" t="str">
            <v>SAN MATEO</v>
          </cell>
          <cell r="M4701">
            <v>9</v>
          </cell>
        </row>
        <row r="4702">
          <cell r="A4702">
            <v>51449</v>
          </cell>
          <cell r="B4702" t="str">
            <v>WEEKDAY</v>
          </cell>
          <cell r="C4702">
            <v>2387</v>
          </cell>
          <cell r="D4702">
            <v>2400010</v>
          </cell>
          <cell r="E4702" t="str">
            <v>WILLOW RD &amp; IVY DR</v>
          </cell>
          <cell r="F4702">
            <v>10</v>
          </cell>
          <cell r="G4702">
            <v>3</v>
          </cell>
          <cell r="H4702">
            <v>13</v>
          </cell>
          <cell r="I4702">
            <v>37.475803999999997</v>
          </cell>
          <cell r="J4702">
            <v>-122.153047</v>
          </cell>
          <cell r="K4702" t="str">
            <v>MENLO PARK</v>
          </cell>
          <cell r="L4702" t="str">
            <v>SAN MATEO</v>
          </cell>
          <cell r="M4702">
            <v>9</v>
          </cell>
        </row>
        <row r="4703">
          <cell r="A4703">
            <v>55804</v>
          </cell>
          <cell r="B4703" t="str">
            <v>WEEKDAY</v>
          </cell>
          <cell r="C4703">
            <v>2272</v>
          </cell>
          <cell r="D4703">
            <v>2400020</v>
          </cell>
          <cell r="E4703" t="str">
            <v>WILLOW RD &amp; NEWBRIDGE ST</v>
          </cell>
          <cell r="F4703">
            <v>5</v>
          </cell>
          <cell r="G4703">
            <v>9</v>
          </cell>
          <cell r="H4703">
            <v>14</v>
          </cell>
          <cell r="I4703">
            <v>37.472689000000003</v>
          </cell>
          <cell r="J4703">
            <v>-122.154583</v>
          </cell>
          <cell r="K4703" t="str">
            <v>MENLO PARK</v>
          </cell>
          <cell r="L4703" t="str">
            <v>SAN MATEO</v>
          </cell>
          <cell r="M4703">
            <v>9</v>
          </cell>
        </row>
        <row r="4704">
          <cell r="A4704">
            <v>50353</v>
          </cell>
          <cell r="B4704" t="str">
            <v>WEEKDAY</v>
          </cell>
          <cell r="C4704">
            <v>2360</v>
          </cell>
          <cell r="D4704">
            <v>2400030</v>
          </cell>
          <cell r="E4704" t="str">
            <v>VA HOSPITAL</v>
          </cell>
          <cell r="F4704">
            <v>4</v>
          </cell>
          <cell r="G4704">
            <v>9</v>
          </cell>
          <cell r="H4704">
            <v>13</v>
          </cell>
          <cell r="I4704">
            <v>37.465038</v>
          </cell>
          <cell r="J4704">
            <v>-122.15826199999999</v>
          </cell>
          <cell r="K4704" t="str">
            <v>MENLO PARK</v>
          </cell>
          <cell r="L4704" t="str">
            <v>SAN MATEO</v>
          </cell>
          <cell r="M4704">
            <v>9</v>
          </cell>
        </row>
        <row r="4705">
          <cell r="A4705">
            <v>55814</v>
          </cell>
          <cell r="B4705" t="str">
            <v>WEEKDAY</v>
          </cell>
          <cell r="C4705">
            <v>3394</v>
          </cell>
          <cell r="D4705">
            <v>2400040</v>
          </cell>
          <cell r="E4705" t="str">
            <v>WILLOW RD &amp; COLEMAN AV</v>
          </cell>
          <cell r="F4705">
            <v>2</v>
          </cell>
          <cell r="G4705">
            <v>3</v>
          </cell>
          <cell r="H4705">
            <v>5</v>
          </cell>
          <cell r="I4705">
            <v>37.461089999999999</v>
          </cell>
          <cell r="J4705">
            <v>-122.160307</v>
          </cell>
          <cell r="K4705" t="str">
            <v>MENLO PARK</v>
          </cell>
          <cell r="L4705" t="str">
            <v>SAN MATEO</v>
          </cell>
          <cell r="M4705">
            <v>9</v>
          </cell>
        </row>
        <row r="4706">
          <cell r="A4706">
            <v>58465</v>
          </cell>
          <cell r="B4706" t="str">
            <v>WEEKDAY</v>
          </cell>
          <cell r="C4706">
            <v>4711</v>
          </cell>
          <cell r="D4706">
            <v>2400050</v>
          </cell>
          <cell r="E4706" t="str">
            <v>WILLOW RD &amp; NASH AV</v>
          </cell>
          <cell r="F4706">
            <v>0</v>
          </cell>
          <cell r="G4706">
            <v>0</v>
          </cell>
          <cell r="H4706">
            <v>0</v>
          </cell>
          <cell r="I4706">
            <v>37.458647999999997</v>
          </cell>
          <cell r="J4706">
            <v>-122.16193199999999</v>
          </cell>
          <cell r="K4706" t="str">
            <v>MENLO PARK</v>
          </cell>
          <cell r="L4706" t="str">
            <v>SAN MATEO</v>
          </cell>
          <cell r="M4706">
            <v>9</v>
          </cell>
        </row>
        <row r="4707">
          <cell r="A4707">
            <v>59190</v>
          </cell>
          <cell r="B4707" t="str">
            <v>WEEKDAY</v>
          </cell>
          <cell r="C4707">
            <v>3931</v>
          </cell>
          <cell r="D4707">
            <v>2400060</v>
          </cell>
          <cell r="E4707" t="str">
            <v>WILLOW RD &amp; BLACKBURN ST</v>
          </cell>
          <cell r="F4707">
            <v>0</v>
          </cell>
          <cell r="G4707">
            <v>3</v>
          </cell>
          <cell r="H4707">
            <v>3</v>
          </cell>
          <cell r="I4707">
            <v>37.455787999999998</v>
          </cell>
          <cell r="J4707">
            <v>-122.163426</v>
          </cell>
          <cell r="K4707" t="str">
            <v>MENLO PARK</v>
          </cell>
          <cell r="L4707" t="str">
            <v>SAN MATEO</v>
          </cell>
          <cell r="M4707">
            <v>9</v>
          </cell>
        </row>
        <row r="4708">
          <cell r="A4708">
            <v>54280</v>
          </cell>
          <cell r="B4708" t="str">
            <v>WEEKDAY</v>
          </cell>
          <cell r="C4708">
            <v>4609</v>
          </cell>
          <cell r="D4708">
            <v>2400070</v>
          </cell>
          <cell r="E4708" t="str">
            <v>WILLOW RD &amp; BLACKBURN ST</v>
          </cell>
          <cell r="F4708">
            <v>1</v>
          </cell>
          <cell r="G4708">
            <v>0</v>
          </cell>
          <cell r="H4708">
            <v>1</v>
          </cell>
          <cell r="I4708">
            <v>37.456276000000003</v>
          </cell>
          <cell r="J4708">
            <v>-122.163225</v>
          </cell>
          <cell r="K4708" t="str">
            <v>MENLO PARK</v>
          </cell>
          <cell r="L4708" t="str">
            <v>SAN MATEO</v>
          </cell>
          <cell r="M4708">
            <v>9</v>
          </cell>
        </row>
        <row r="4709">
          <cell r="A4709">
            <v>58747</v>
          </cell>
          <cell r="B4709" t="str">
            <v>WEEKDAY</v>
          </cell>
          <cell r="C4709">
            <v>4782</v>
          </cell>
          <cell r="D4709">
            <v>2400080</v>
          </cell>
          <cell r="E4709" t="str">
            <v>WILLOW RD &amp; GILBERT AV</v>
          </cell>
          <cell r="F4709">
            <v>0</v>
          </cell>
          <cell r="G4709">
            <v>0</v>
          </cell>
          <cell r="H4709">
            <v>0</v>
          </cell>
          <cell r="I4709">
            <v>37.459947</v>
          </cell>
          <cell r="J4709">
            <v>-122.16112</v>
          </cell>
          <cell r="K4709" t="str">
            <v>MENLO PARK</v>
          </cell>
          <cell r="L4709" t="str">
            <v>SAN MATEO</v>
          </cell>
          <cell r="M4709">
            <v>9</v>
          </cell>
        </row>
        <row r="4710">
          <cell r="A4710">
            <v>57762</v>
          </cell>
          <cell r="B4710" t="str">
            <v>WEEKDAY</v>
          </cell>
          <cell r="C4710">
            <v>3596</v>
          </cell>
          <cell r="D4710">
            <v>2400090</v>
          </cell>
          <cell r="E4710" t="str">
            <v>WILLOW RD &amp; COLEMAN AV</v>
          </cell>
          <cell r="F4710">
            <v>3</v>
          </cell>
          <cell r="G4710">
            <v>2</v>
          </cell>
          <cell r="H4710">
            <v>4</v>
          </cell>
          <cell r="I4710">
            <v>37.461258999999998</v>
          </cell>
          <cell r="J4710">
            <v>-122.160061</v>
          </cell>
          <cell r="K4710" t="str">
            <v>MENLO PARK</v>
          </cell>
          <cell r="L4710" t="str">
            <v>SAN MATEO</v>
          </cell>
          <cell r="M4710">
            <v>9</v>
          </cell>
        </row>
        <row r="4711">
          <cell r="A4711">
            <v>59498</v>
          </cell>
          <cell r="B4711" t="str">
            <v>WEEKDAY</v>
          </cell>
          <cell r="C4711">
            <v>3777</v>
          </cell>
          <cell r="D4711">
            <v>2400100</v>
          </cell>
          <cell r="E4711" t="str">
            <v>WILLOW RD &amp; O KEEFE ST</v>
          </cell>
          <cell r="F4711">
            <v>2</v>
          </cell>
          <cell r="G4711">
            <v>2</v>
          </cell>
          <cell r="H4711">
            <v>3</v>
          </cell>
          <cell r="I4711">
            <v>37.463363999999999</v>
          </cell>
          <cell r="J4711">
            <v>-122.158337</v>
          </cell>
          <cell r="K4711" t="str">
            <v>MENLO PARK</v>
          </cell>
          <cell r="L4711" t="str">
            <v>SAN MATEO</v>
          </cell>
          <cell r="M4711">
            <v>9</v>
          </cell>
        </row>
        <row r="4712">
          <cell r="A4712">
            <v>56988</v>
          </cell>
          <cell r="B4712" t="str">
            <v>WEEKDAY</v>
          </cell>
          <cell r="C4712">
            <v>3198</v>
          </cell>
          <cell r="D4712">
            <v>2400110</v>
          </cell>
          <cell r="E4712" t="str">
            <v>WILLOW RD &amp; CHESTER ST</v>
          </cell>
          <cell r="F4712">
            <v>5</v>
          </cell>
          <cell r="G4712">
            <v>1</v>
          </cell>
          <cell r="H4712">
            <v>6</v>
          </cell>
          <cell r="I4712">
            <v>37.466152999999998</v>
          </cell>
          <cell r="J4712">
            <v>-122.156616</v>
          </cell>
          <cell r="K4712" t="str">
            <v>MENLO PARK</v>
          </cell>
          <cell r="L4712" t="str">
            <v>SAN MATEO</v>
          </cell>
          <cell r="M4712">
            <v>9</v>
          </cell>
        </row>
        <row r="4713">
          <cell r="A4713">
            <v>57675</v>
          </cell>
          <cell r="B4713" t="str">
            <v>WEEKDAY</v>
          </cell>
          <cell r="C4713">
            <v>2137</v>
          </cell>
          <cell r="D4713">
            <v>2400120</v>
          </cell>
          <cell r="E4713" t="str">
            <v>WILLOW RD &amp; NEWBRIDGE ST</v>
          </cell>
          <cell r="F4713">
            <v>9</v>
          </cell>
          <cell r="G4713">
            <v>7</v>
          </cell>
          <cell r="H4713">
            <v>16</v>
          </cell>
          <cell r="I4713">
            <v>37.473137999999999</v>
          </cell>
          <cell r="J4713">
            <v>-122.15415299999999</v>
          </cell>
          <cell r="K4713" t="str">
            <v>MENLO PARK</v>
          </cell>
          <cell r="L4713" t="str">
            <v>SAN MATEO</v>
          </cell>
          <cell r="M4713">
            <v>9</v>
          </cell>
        </row>
        <row r="4714">
          <cell r="A4714">
            <v>54299</v>
          </cell>
          <cell r="B4714" t="str">
            <v>WEEKDAY</v>
          </cell>
          <cell r="C4714">
            <v>3300</v>
          </cell>
          <cell r="D4714">
            <v>2400130</v>
          </cell>
          <cell r="E4714" t="str">
            <v>WILLOW RD &amp; O BRIEN DR</v>
          </cell>
          <cell r="F4714">
            <v>3</v>
          </cell>
          <cell r="G4714">
            <v>3</v>
          </cell>
          <cell r="H4714">
            <v>6</v>
          </cell>
          <cell r="I4714">
            <v>37.475518000000001</v>
          </cell>
          <cell r="J4714">
            <v>-122.152991</v>
          </cell>
          <cell r="K4714" t="str">
            <v>MENLO PARK</v>
          </cell>
          <cell r="L4714" t="str">
            <v>SAN MATEO</v>
          </cell>
          <cell r="M4714">
            <v>9</v>
          </cell>
        </row>
        <row r="4715">
          <cell r="A4715">
            <v>58299</v>
          </cell>
          <cell r="B4715" t="str">
            <v>WEEKDAY</v>
          </cell>
          <cell r="C4715">
            <v>2423</v>
          </cell>
          <cell r="D4715">
            <v>2400140</v>
          </cell>
          <cell r="E4715" t="str">
            <v>WILLOW RD &amp; HAMILTON AV</v>
          </cell>
          <cell r="F4715">
            <v>7</v>
          </cell>
          <cell r="G4715">
            <v>6</v>
          </cell>
          <cell r="H4715">
            <v>12</v>
          </cell>
          <cell r="I4715">
            <v>37.47992</v>
          </cell>
          <cell r="J4715">
            <v>-122.150767</v>
          </cell>
          <cell r="K4715" t="str">
            <v>MENLO PARK</v>
          </cell>
          <cell r="L4715" t="str">
            <v>SAN MATEO</v>
          </cell>
          <cell r="M4715">
            <v>9</v>
          </cell>
        </row>
        <row r="4716">
          <cell r="A4716">
            <v>54329</v>
          </cell>
          <cell r="B4716" t="str">
            <v>WEEKDAY</v>
          </cell>
          <cell r="C4716">
            <v>390</v>
          </cell>
          <cell r="D4716">
            <v>9700030</v>
          </cell>
          <cell r="E4716" t="str">
            <v>ROTH WAY &amp; CAMPUS DR</v>
          </cell>
          <cell r="F4716">
            <v>96</v>
          </cell>
          <cell r="G4716">
            <v>24</v>
          </cell>
          <cell r="H4716">
            <v>120</v>
          </cell>
          <cell r="I4716">
            <v>37.432313000000001</v>
          </cell>
          <cell r="J4716">
            <v>-122.172577</v>
          </cell>
          <cell r="K4716" t="str">
            <v>STANFORD</v>
          </cell>
          <cell r="L4716" t="str">
            <v>SANTA CLARA</v>
          </cell>
          <cell r="M4716">
            <v>9</v>
          </cell>
        </row>
        <row r="4717">
          <cell r="A4717">
            <v>50605</v>
          </cell>
          <cell r="B4717" t="str">
            <v>WEEKDAY</v>
          </cell>
          <cell r="C4717">
            <v>1639</v>
          </cell>
          <cell r="D4717">
            <v>9802340</v>
          </cell>
          <cell r="E4717" t="str">
            <v>N MILPITAS BLVD &amp; DIXON LAND</v>
          </cell>
          <cell r="F4717">
            <v>11</v>
          </cell>
          <cell r="G4717">
            <v>13</v>
          </cell>
          <cell r="H4717">
            <v>24</v>
          </cell>
          <cell r="I4717">
            <v>37.456600999999999</v>
          </cell>
          <cell r="J4717">
            <v>-121.911461</v>
          </cell>
          <cell r="K4717" t="str">
            <v>MILPITAS</v>
          </cell>
          <cell r="L4717" t="str">
            <v>SANTA CLARA</v>
          </cell>
          <cell r="M4717">
            <v>9</v>
          </cell>
        </row>
        <row r="4718">
          <cell r="A4718">
            <v>53755</v>
          </cell>
          <cell r="B4718" t="str">
            <v>WEEKDAY</v>
          </cell>
          <cell r="C4718">
            <v>1723</v>
          </cell>
          <cell r="D4718">
            <v>9802350</v>
          </cell>
          <cell r="E4718" t="str">
            <v>N MILPITAS BLVD &amp; DIXON RD</v>
          </cell>
          <cell r="F4718">
            <v>14</v>
          </cell>
          <cell r="G4718">
            <v>8</v>
          </cell>
          <cell r="H4718">
            <v>22</v>
          </cell>
          <cell r="I4718">
            <v>37.457929</v>
          </cell>
          <cell r="J4718">
            <v>-121.911486</v>
          </cell>
          <cell r="K4718" t="str">
            <v>MILPITAS</v>
          </cell>
          <cell r="L4718" t="str">
            <v>SANTA CLARA</v>
          </cell>
          <cell r="M4718">
            <v>9</v>
          </cell>
        </row>
        <row r="4719">
          <cell r="A4719">
            <v>56510</v>
          </cell>
          <cell r="B4719" t="str">
            <v>WEEKDAY</v>
          </cell>
          <cell r="C4719">
            <v>3428</v>
          </cell>
          <cell r="D4719">
            <v>9802360</v>
          </cell>
          <cell r="E4719" t="str">
            <v>N MILPITAS BLVD &amp; FIRETHORN</v>
          </cell>
          <cell r="F4719">
            <v>0</v>
          </cell>
          <cell r="G4719">
            <v>4</v>
          </cell>
          <cell r="H4719">
            <v>5</v>
          </cell>
          <cell r="I4719">
            <v>37.459802000000003</v>
          </cell>
          <cell r="J4719">
            <v>-121.912357</v>
          </cell>
          <cell r="K4719" t="str">
            <v>MILPITAS</v>
          </cell>
          <cell r="L4719" t="str">
            <v>SANTA CLARA</v>
          </cell>
          <cell r="M4719">
            <v>9</v>
          </cell>
        </row>
        <row r="4720">
          <cell r="A4720">
            <v>55813</v>
          </cell>
          <cell r="B4720" t="str">
            <v>WEEKDAY</v>
          </cell>
          <cell r="C4720">
            <v>3116</v>
          </cell>
          <cell r="D4720">
            <v>9802370</v>
          </cell>
          <cell r="E4720" t="str">
            <v>N MILPITAS BLVD &amp; FIRETHORN</v>
          </cell>
          <cell r="F4720">
            <v>5</v>
          </cell>
          <cell r="G4720">
            <v>2</v>
          </cell>
          <cell r="H4720">
            <v>7</v>
          </cell>
          <cell r="I4720">
            <v>37.459899</v>
          </cell>
          <cell r="J4720">
            <v>-121.91208399999999</v>
          </cell>
          <cell r="K4720" t="str">
            <v>MILPITAS</v>
          </cell>
          <cell r="L4720" t="str">
            <v>SANTA CLARA</v>
          </cell>
          <cell r="M4720">
            <v>9</v>
          </cell>
        </row>
        <row r="4721">
          <cell r="A4721">
            <v>58105</v>
          </cell>
          <cell r="B4721" t="str">
            <v>WEEKDAY</v>
          </cell>
          <cell r="C4721">
            <v>4900</v>
          </cell>
          <cell r="D4721">
            <v>9802380</v>
          </cell>
          <cell r="E4721" t="str">
            <v>N MILPITAS BLVD &amp; HANSON CT</v>
          </cell>
          <cell r="F4721">
            <v>0</v>
          </cell>
          <cell r="G4721">
            <v>0</v>
          </cell>
          <cell r="H4721">
            <v>0</v>
          </cell>
          <cell r="I4721">
            <v>37.445891000000003</v>
          </cell>
          <cell r="J4721">
            <v>-121.908565</v>
          </cell>
          <cell r="K4721" t="str">
            <v>MILPITAS</v>
          </cell>
          <cell r="L4721" t="str">
            <v>SANTA CLARA</v>
          </cell>
          <cell r="M4721">
            <v>9</v>
          </cell>
        </row>
        <row r="4722">
          <cell r="A4722">
            <v>57344</v>
          </cell>
          <cell r="B4722" t="str">
            <v>WEEKDAY</v>
          </cell>
          <cell r="C4722">
            <v>3722</v>
          </cell>
          <cell r="D4722">
            <v>9802390</v>
          </cell>
          <cell r="E4722" t="str">
            <v>N MILPITAS BLVD &amp; JACKLIN RD</v>
          </cell>
          <cell r="F4722">
            <v>2</v>
          </cell>
          <cell r="G4722">
            <v>1</v>
          </cell>
          <cell r="H4722">
            <v>4</v>
          </cell>
          <cell r="I4722">
            <v>37.445270000000001</v>
          </cell>
          <cell r="J4722">
            <v>-121.907231</v>
          </cell>
          <cell r="K4722" t="str">
            <v>MILPITAS</v>
          </cell>
          <cell r="L4722" t="str">
            <v>SANTA CLARA</v>
          </cell>
          <cell r="M4722">
            <v>9</v>
          </cell>
        </row>
        <row r="4723">
          <cell r="A4723">
            <v>58215</v>
          </cell>
          <cell r="B4723" t="str">
            <v>WEEKDAY</v>
          </cell>
          <cell r="C4723">
            <v>4424</v>
          </cell>
          <cell r="D4723">
            <v>9802400</v>
          </cell>
          <cell r="E4723" t="str">
            <v>N MILPITAS BLVD &amp; MIDWICK DR</v>
          </cell>
          <cell r="F4723">
            <v>1</v>
          </cell>
          <cell r="G4723">
            <v>1</v>
          </cell>
          <cell r="H4723">
            <v>1</v>
          </cell>
          <cell r="I4723">
            <v>37.449579999999997</v>
          </cell>
          <cell r="J4723">
            <v>-121.909926</v>
          </cell>
          <cell r="K4723" t="str">
            <v>MILPITAS</v>
          </cell>
          <cell r="L4723" t="str">
            <v>SANTA CLARA</v>
          </cell>
          <cell r="M4723">
            <v>9</v>
          </cell>
        </row>
        <row r="4724">
          <cell r="A4724">
            <v>57724</v>
          </cell>
          <cell r="B4724" t="str">
            <v>WEEKDAY</v>
          </cell>
          <cell r="C4724">
            <v>4516</v>
          </cell>
          <cell r="D4724">
            <v>9802410</v>
          </cell>
          <cell r="E4724" t="str">
            <v>N MILPITAS BLVD &amp; MIDWICK DR</v>
          </cell>
          <cell r="F4724">
            <v>0</v>
          </cell>
          <cell r="G4724">
            <v>1</v>
          </cell>
          <cell r="H4724">
            <v>1</v>
          </cell>
          <cell r="I4724">
            <v>37.449542000000001</v>
          </cell>
          <cell r="J4724">
            <v>-121.90961900000001</v>
          </cell>
          <cell r="K4724" t="str">
            <v>MILPITAS</v>
          </cell>
          <cell r="L4724" t="str">
            <v>SANTA CLARA</v>
          </cell>
          <cell r="M4724">
            <v>9</v>
          </cell>
        </row>
        <row r="4725">
          <cell r="A4725">
            <v>58325</v>
          </cell>
          <cell r="B4725" t="str">
            <v>WEEKDAY</v>
          </cell>
          <cell r="C4725">
            <v>3927</v>
          </cell>
          <cell r="D4725">
            <v>9802420</v>
          </cell>
          <cell r="E4725" t="str">
            <v>N MILPITAS BLVD &amp; SUNNYHILLS</v>
          </cell>
          <cell r="F4725">
            <v>1</v>
          </cell>
          <cell r="G4725">
            <v>2</v>
          </cell>
          <cell r="H4725">
            <v>3</v>
          </cell>
          <cell r="I4725">
            <v>37.454242000000001</v>
          </cell>
          <cell r="J4725">
            <v>-121.91095799999999</v>
          </cell>
          <cell r="K4725" t="str">
            <v>MILPITAS</v>
          </cell>
          <cell r="L4725" t="str">
            <v>SANTA CLARA</v>
          </cell>
          <cell r="M4725">
            <v>9</v>
          </cell>
        </row>
        <row r="4726">
          <cell r="A4726">
            <v>53771</v>
          </cell>
          <cell r="B4726" t="str">
            <v>WEEKDAY</v>
          </cell>
          <cell r="C4726">
            <v>3703</v>
          </cell>
          <cell r="D4726">
            <v>9802430</v>
          </cell>
          <cell r="E4726" t="str">
            <v>N MILPITAS BLVD &amp; SUNNYHILLS</v>
          </cell>
          <cell r="F4726">
            <v>1</v>
          </cell>
          <cell r="G4726">
            <v>2</v>
          </cell>
          <cell r="H4726">
            <v>4</v>
          </cell>
          <cell r="I4726">
            <v>37.455038999999999</v>
          </cell>
          <cell r="J4726">
            <v>-121.910813</v>
          </cell>
          <cell r="K4726" t="str">
            <v>MILPITAS</v>
          </cell>
          <cell r="L4726" t="str">
            <v>SANTA CLARA</v>
          </cell>
          <cell r="M4726">
            <v>9</v>
          </cell>
        </row>
        <row r="4727">
          <cell r="A4727">
            <v>54776</v>
          </cell>
          <cell r="B4727" t="str">
            <v>WEEKDAY</v>
          </cell>
          <cell r="C4727">
            <v>3014</v>
          </cell>
          <cell r="D4727">
            <v>9802440</v>
          </cell>
          <cell r="E4727" t="str">
            <v>N MILPITAS BLVD &amp; WASHINGTON</v>
          </cell>
          <cell r="F4727">
            <v>3</v>
          </cell>
          <cell r="G4727">
            <v>4</v>
          </cell>
          <cell r="H4727">
            <v>7</v>
          </cell>
          <cell r="I4727">
            <v>37.452227000000001</v>
          </cell>
          <cell r="J4727">
            <v>-121.910206</v>
          </cell>
          <cell r="K4727" t="str">
            <v>MILPITAS</v>
          </cell>
          <cell r="L4727" t="str">
            <v>SANTA CLARA</v>
          </cell>
          <cell r="M4727">
            <v>9</v>
          </cell>
        </row>
        <row r="4728">
          <cell r="A4728">
            <v>50678</v>
          </cell>
          <cell r="B4728" t="str">
            <v>WEEKDAY</v>
          </cell>
          <cell r="C4728">
            <v>3571</v>
          </cell>
          <cell r="D4728">
            <v>9802450</v>
          </cell>
          <cell r="E4728" t="str">
            <v>N MILPITAS BLVD &amp; WASHINGTON</v>
          </cell>
          <cell r="F4728">
            <v>2</v>
          </cell>
          <cell r="G4728">
            <v>2</v>
          </cell>
          <cell r="H4728">
            <v>4</v>
          </cell>
          <cell r="I4728">
            <v>37.452120999999998</v>
          </cell>
          <cell r="J4728">
            <v>-121.910479</v>
          </cell>
          <cell r="K4728" t="str">
            <v>MILPITAS</v>
          </cell>
          <cell r="L4728" t="str">
            <v>SANTA CLARA</v>
          </cell>
          <cell r="M4728">
            <v>9</v>
          </cell>
        </row>
        <row r="4729">
          <cell r="A4729">
            <v>58009</v>
          </cell>
          <cell r="B4729" t="str">
            <v>WEEKDAY</v>
          </cell>
          <cell r="C4729">
            <v>4873</v>
          </cell>
          <cell r="D4729">
            <v>9900540</v>
          </cell>
          <cell r="E4729" t="str">
            <v>CASTRO RANCH RD &amp; COBBLESTON</v>
          </cell>
          <cell r="F4729">
            <v>0</v>
          </cell>
          <cell r="G4729">
            <v>0</v>
          </cell>
          <cell r="H4729">
            <v>0</v>
          </cell>
          <cell r="I4729">
            <v>37.955207000000001</v>
          </cell>
          <cell r="J4729">
            <v>-122.270927</v>
          </cell>
          <cell r="K4729" t="str">
            <v>COUNTY-CONTRA COSTA</v>
          </cell>
          <cell r="L4729" t="str">
            <v>CONTRA COSTA</v>
          </cell>
          <cell r="M4729">
            <v>9</v>
          </cell>
        </row>
        <row r="4730">
          <cell r="A4730">
            <v>50851</v>
          </cell>
          <cell r="B4730" t="str">
            <v>WEEKDAY</v>
          </cell>
          <cell r="C4730">
            <v>3784</v>
          </cell>
          <cell r="D4730">
            <v>9901660</v>
          </cell>
          <cell r="E4730" t="str">
            <v>LYTTON AVE &amp; KIPLING ST</v>
          </cell>
          <cell r="F4730">
            <v>3</v>
          </cell>
          <cell r="G4730">
            <v>0</v>
          </cell>
          <cell r="H4730">
            <v>3</v>
          </cell>
          <cell r="I4730">
            <v>37.448621000000003</v>
          </cell>
          <cell r="J4730">
            <v>-122.161108</v>
          </cell>
          <cell r="K4730" t="str">
            <v>UNION CITY</v>
          </cell>
          <cell r="L4730" t="str">
            <v>ALAMEDA</v>
          </cell>
          <cell r="M4730">
            <v>9</v>
          </cell>
        </row>
        <row r="4731">
          <cell r="A4731">
            <v>50852</v>
          </cell>
          <cell r="B4731" t="str">
            <v>WEEKDAY</v>
          </cell>
          <cell r="C4731">
            <v>543</v>
          </cell>
          <cell r="D4731">
            <v>9901670</v>
          </cell>
          <cell r="E4731" t="str">
            <v>UNION LANDING TRANSIT CENTER</v>
          </cell>
          <cell r="F4731">
            <v>24</v>
          </cell>
          <cell r="G4731">
            <v>64</v>
          </cell>
          <cell r="H4731">
            <v>88</v>
          </cell>
          <cell r="I4731">
            <v>37.598635000000002</v>
          </cell>
          <cell r="J4731">
            <v>-122.066434</v>
          </cell>
          <cell r="K4731" t="str">
            <v>UNION CITY</v>
          </cell>
          <cell r="L4731" t="str">
            <v>ALAMEDA</v>
          </cell>
          <cell r="M4731">
            <v>9</v>
          </cell>
        </row>
        <row r="4732">
          <cell r="A4732">
            <v>50853</v>
          </cell>
          <cell r="B4732" t="str">
            <v>WEEKDAY</v>
          </cell>
          <cell r="C4732">
            <v>380</v>
          </cell>
          <cell r="D4732">
            <v>9901680</v>
          </cell>
          <cell r="E4732" t="str">
            <v>UNION LANDING TRANSIT CENTER</v>
          </cell>
          <cell r="F4732">
            <v>40</v>
          </cell>
          <cell r="G4732">
            <v>83</v>
          </cell>
          <cell r="H4732">
            <v>123</v>
          </cell>
          <cell r="I4732">
            <v>37.598624999999998</v>
          </cell>
          <cell r="J4732">
            <v>-122.06623500000001</v>
          </cell>
          <cell r="K4732" t="str">
            <v>UNION CITY</v>
          </cell>
          <cell r="L4732" t="str">
            <v>ALAMEDA</v>
          </cell>
          <cell r="M4732">
            <v>9</v>
          </cell>
        </row>
        <row r="4733">
          <cell r="A4733">
            <v>50872</v>
          </cell>
          <cell r="B4733" t="str">
            <v>WEEKDAY</v>
          </cell>
          <cell r="C4733">
            <v>2144</v>
          </cell>
          <cell r="D4733">
            <v>9901740</v>
          </cell>
          <cell r="E4733" t="str">
            <v>DECOTO RD &amp; ELEVENTH ST</v>
          </cell>
          <cell r="F4733">
            <v>11</v>
          </cell>
          <cell r="G4733">
            <v>4</v>
          </cell>
          <cell r="H4733">
            <v>16</v>
          </cell>
          <cell r="I4733">
            <v>37.594057999999997</v>
          </cell>
          <cell r="J4733">
            <v>-122.019036</v>
          </cell>
          <cell r="K4733" t="str">
            <v>UNION CITY</v>
          </cell>
          <cell r="L4733" t="str">
            <v>ALAMEDA</v>
          </cell>
          <cell r="M4733">
            <v>9</v>
          </cell>
        </row>
        <row r="4734">
          <cell r="A4734">
            <v>50953</v>
          </cell>
          <cell r="B4734" t="str">
            <v>WEEKDAY</v>
          </cell>
          <cell r="C4734">
            <v>2467</v>
          </cell>
          <cell r="D4734">
            <v>9902050</v>
          </cell>
          <cell r="E4734" t="str">
            <v>UNION CITY BLVD &amp; KAISER MED</v>
          </cell>
          <cell r="F4734">
            <v>4</v>
          </cell>
          <cell r="G4734">
            <v>8</v>
          </cell>
          <cell r="H4734">
            <v>12</v>
          </cell>
          <cell r="I4734">
            <v>37.607064999999999</v>
          </cell>
          <cell r="J4734">
            <v>-122.082795</v>
          </cell>
          <cell r="K4734" t="str">
            <v>UNION CITY</v>
          </cell>
          <cell r="L4734" t="str">
            <v>ALAMEDA</v>
          </cell>
          <cell r="M4734">
            <v>9</v>
          </cell>
        </row>
        <row r="4735">
          <cell r="A4735">
            <v>51342</v>
          </cell>
          <cell r="B4735" t="str">
            <v>WEEKDAY</v>
          </cell>
          <cell r="C4735">
            <v>4440</v>
          </cell>
          <cell r="D4735">
            <v>9902940</v>
          </cell>
          <cell r="E4735" t="str">
            <v>EMBARCADERO RD &amp; WILDWOOD LN</v>
          </cell>
          <cell r="F4735">
            <v>1</v>
          </cell>
          <cell r="G4735">
            <v>0</v>
          </cell>
          <cell r="H4735">
            <v>1</v>
          </cell>
          <cell r="I4735">
            <v>37.446492999999997</v>
          </cell>
          <cell r="J4735">
            <v>-122.127774</v>
          </cell>
          <cell r="K4735" t="str">
            <v>PALO ALTO</v>
          </cell>
          <cell r="L4735" t="str">
            <v>SANTA CLARA</v>
          </cell>
          <cell r="M4735">
            <v>9</v>
          </cell>
        </row>
        <row r="4736">
          <cell r="A4736">
            <v>51346</v>
          </cell>
          <cell r="B4736" t="str">
            <v>WEEKDAY</v>
          </cell>
          <cell r="C4736">
            <v>4346</v>
          </cell>
          <cell r="D4736">
            <v>9902950</v>
          </cell>
          <cell r="E4736" t="str">
            <v>EMBARCADERO RD &amp; WILDWOOD LN</v>
          </cell>
          <cell r="F4736">
            <v>1</v>
          </cell>
          <cell r="G4736">
            <v>0</v>
          </cell>
          <cell r="H4736">
            <v>1</v>
          </cell>
          <cell r="I4736">
            <v>37.446694999999998</v>
          </cell>
          <cell r="J4736">
            <v>-122.12747899999999</v>
          </cell>
          <cell r="K4736" t="str">
            <v>PALO ALTO</v>
          </cell>
          <cell r="L4736" t="str">
            <v>SANTA CLARA</v>
          </cell>
          <cell r="M4736">
            <v>9</v>
          </cell>
        </row>
        <row r="4737">
          <cell r="A4737">
            <v>51376</v>
          </cell>
          <cell r="B4737" t="str">
            <v>WEEKDAY</v>
          </cell>
          <cell r="C4737">
            <v>1410</v>
          </cell>
          <cell r="D4737">
            <v>9903050</v>
          </cell>
          <cell r="E4737" t="str">
            <v>QUARRY RD &amp; WELCH RD</v>
          </cell>
          <cell r="F4737">
            <v>12</v>
          </cell>
          <cell r="G4737">
            <v>17</v>
          </cell>
          <cell r="H4737">
            <v>29</v>
          </cell>
          <cell r="I4737">
            <v>37.435788000000002</v>
          </cell>
          <cell r="J4737">
            <v>-122.172434</v>
          </cell>
          <cell r="K4737" t="str">
            <v>COUNTY-SANTA CLARA</v>
          </cell>
          <cell r="L4737" t="str">
            <v>SANTA CLARA</v>
          </cell>
          <cell r="M4737">
            <v>9</v>
          </cell>
        </row>
        <row r="4738">
          <cell r="A4738">
            <v>51418</v>
          </cell>
          <cell r="B4738" t="str">
            <v>WEEKDAY</v>
          </cell>
          <cell r="C4738">
            <v>1218</v>
          </cell>
          <cell r="D4738">
            <v>9903140</v>
          </cell>
          <cell r="E4738" t="str">
            <v>24TH ST &amp; MISSION ST</v>
          </cell>
          <cell r="F4738">
            <v>14</v>
          </cell>
          <cell r="G4738">
            <v>22</v>
          </cell>
          <cell r="H4738">
            <v>36</v>
          </cell>
          <cell r="I4738">
            <v>37.752969999999998</v>
          </cell>
          <cell r="J4738">
            <v>-122.417874</v>
          </cell>
          <cell r="K4738" t="str">
            <v>SAN FRANCISCO</v>
          </cell>
          <cell r="L4738" t="str">
            <v>SAN FRANCISCO</v>
          </cell>
          <cell r="M4738">
            <v>9</v>
          </cell>
        </row>
        <row r="4739">
          <cell r="A4739">
            <v>51419</v>
          </cell>
          <cell r="B4739" t="str">
            <v>WEEKDAY</v>
          </cell>
          <cell r="C4739">
            <v>3728</v>
          </cell>
          <cell r="D4739">
            <v>9903150</v>
          </cell>
          <cell r="E4739" t="str">
            <v>MISSION ST &amp; 16TH ST</v>
          </cell>
          <cell r="F4739">
            <v>3</v>
          </cell>
          <cell r="G4739">
            <v>0</v>
          </cell>
          <cell r="H4739">
            <v>4</v>
          </cell>
          <cell r="I4739">
            <v>37.765518999999998</v>
          </cell>
          <cell r="J4739">
            <v>-122.419656</v>
          </cell>
          <cell r="K4739" t="str">
            <v>SAN FRANCISCO</v>
          </cell>
          <cell r="L4739" t="str">
            <v>SAN FRANCISCO</v>
          </cell>
          <cell r="M4739">
            <v>9</v>
          </cell>
        </row>
        <row r="4740">
          <cell r="A4740">
            <v>51423</v>
          </cell>
          <cell r="B4740" t="str">
            <v>WEEKDAY</v>
          </cell>
          <cell r="C4740">
            <v>4243</v>
          </cell>
          <cell r="D4740">
            <v>9903160</v>
          </cell>
          <cell r="E4740" t="str">
            <v>MISSION BLVD &amp; DAGGETT AV</v>
          </cell>
          <cell r="F4740">
            <v>0</v>
          </cell>
          <cell r="G4740">
            <v>1</v>
          </cell>
          <cell r="H4740">
            <v>2</v>
          </cell>
          <cell r="I4740">
            <v>37.598300999999999</v>
          </cell>
          <cell r="J4740">
            <v>-122.011448</v>
          </cell>
          <cell r="K4740" t="str">
            <v>UNION CITY</v>
          </cell>
          <cell r="L4740" t="str">
            <v>ALAMEDA</v>
          </cell>
          <cell r="M4740">
            <v>9</v>
          </cell>
        </row>
        <row r="4741">
          <cell r="A4741">
            <v>51431</v>
          </cell>
          <cell r="B4741" t="str">
            <v>WEEKDAY</v>
          </cell>
          <cell r="C4741">
            <v>2890</v>
          </cell>
          <cell r="D4741">
            <v>9903190</v>
          </cell>
          <cell r="E4741" t="str">
            <v>PLEASANT HILL BART</v>
          </cell>
          <cell r="F4741">
            <v>8</v>
          </cell>
          <cell r="G4741">
            <v>0</v>
          </cell>
          <cell r="H4741">
            <v>8</v>
          </cell>
          <cell r="I4741">
            <v>37.928736000000001</v>
          </cell>
          <cell r="J4741">
            <v>-122.055611</v>
          </cell>
          <cell r="K4741" t="str">
            <v>COUNTY-CONTRA COSTA</v>
          </cell>
          <cell r="L4741" t="str">
            <v>CONTRA COSTA</v>
          </cell>
          <cell r="M4741">
            <v>9</v>
          </cell>
        </row>
        <row r="4742">
          <cell r="A4742">
            <v>51586</v>
          </cell>
          <cell r="B4742" t="str">
            <v>WEEKDAY</v>
          </cell>
          <cell r="C4742">
            <v>2187</v>
          </cell>
          <cell r="D4742">
            <v>9903640</v>
          </cell>
          <cell r="E4742" t="str">
            <v>DIXON LANDING RD &amp; N MILPITA</v>
          </cell>
          <cell r="F4742">
            <v>2</v>
          </cell>
          <cell r="G4742">
            <v>12</v>
          </cell>
          <cell r="H4742">
            <v>15</v>
          </cell>
          <cell r="I4742">
            <v>37.457374000000002</v>
          </cell>
          <cell r="J4742">
            <v>-121.912272</v>
          </cell>
          <cell r="K4742" t="str">
            <v>MILPITAS</v>
          </cell>
          <cell r="L4742" t="str">
            <v>SANTA CLARA</v>
          </cell>
          <cell r="M4742">
            <v>9</v>
          </cell>
        </row>
        <row r="4743">
          <cell r="A4743">
            <v>51592</v>
          </cell>
          <cell r="B4743" t="str">
            <v>WEEKDAY</v>
          </cell>
          <cell r="C4743">
            <v>3354</v>
          </cell>
          <cell r="D4743">
            <v>9903650</v>
          </cell>
          <cell r="E4743" t="str">
            <v>MILMONT DR &amp; DIXON LANDING R</v>
          </cell>
          <cell r="F4743">
            <v>0</v>
          </cell>
          <cell r="G4743">
            <v>5</v>
          </cell>
          <cell r="H4743">
            <v>5</v>
          </cell>
          <cell r="I4743">
            <v>37.456313999999999</v>
          </cell>
          <cell r="J4743">
            <v>-121.91721</v>
          </cell>
          <cell r="K4743" t="str">
            <v>MILPITAS</v>
          </cell>
          <cell r="L4743" t="str">
            <v>SANTA CLARA</v>
          </cell>
          <cell r="M4743">
            <v>9</v>
          </cell>
        </row>
        <row r="4744">
          <cell r="A4744">
            <v>51593</v>
          </cell>
          <cell r="B4744" t="str">
            <v>WEEKDAY</v>
          </cell>
          <cell r="C4744">
            <v>4486</v>
          </cell>
          <cell r="D4744">
            <v>9903660</v>
          </cell>
          <cell r="E4744" t="str">
            <v>MILMONT DR &amp; DIXON LANDING R</v>
          </cell>
          <cell r="F4744">
            <v>1</v>
          </cell>
          <cell r="G4744">
            <v>0</v>
          </cell>
          <cell r="H4744">
            <v>1</v>
          </cell>
          <cell r="I4744">
            <v>37.456888999999997</v>
          </cell>
          <cell r="J4744">
            <v>-121.918074</v>
          </cell>
          <cell r="K4744" t="str">
            <v>MILPITAS</v>
          </cell>
          <cell r="L4744" t="str">
            <v>SANTA CLARA</v>
          </cell>
          <cell r="M4744">
            <v>9</v>
          </cell>
        </row>
        <row r="4745">
          <cell r="A4745">
            <v>51843</v>
          </cell>
          <cell r="B4745" t="str">
            <v>WEEKDAY</v>
          </cell>
          <cell r="C4745">
            <v>3834</v>
          </cell>
          <cell r="D4745">
            <v>9904500</v>
          </cell>
          <cell r="E4745" t="str">
            <v>UNIVERSITY AV &amp; MIDDLEFIELD</v>
          </cell>
          <cell r="F4745">
            <v>1</v>
          </cell>
          <cell r="G4745">
            <v>2</v>
          </cell>
          <cell r="H4745">
            <v>3</v>
          </cell>
          <cell r="I4745">
            <v>37.450268000000001</v>
          </cell>
          <cell r="J4745">
            <v>-122.15771599999999</v>
          </cell>
          <cell r="K4745" t="str">
            <v>PALO ALTO</v>
          </cell>
          <cell r="L4745" t="str">
            <v>SANTA CLARA</v>
          </cell>
          <cell r="M4745">
            <v>9</v>
          </cell>
        </row>
        <row r="4746">
          <cell r="A4746">
            <v>50006</v>
          </cell>
          <cell r="B4746" t="str">
            <v>WEEKDAY</v>
          </cell>
          <cell r="C4746">
            <v>718</v>
          </cell>
          <cell r="D4746">
            <v>9904890</v>
          </cell>
          <cell r="E4746" t="str">
            <v>SALESFORCE TRANSIT CENTER BA</v>
          </cell>
          <cell r="F4746">
            <v>29</v>
          </cell>
          <cell r="G4746">
            <v>34</v>
          </cell>
          <cell r="H4746">
            <v>63</v>
          </cell>
          <cell r="I4746">
            <v>37.788497</v>
          </cell>
          <cell r="J4746">
            <v>-122.397036</v>
          </cell>
          <cell r="K4746" t="str">
            <v>SAN FRANCISCO</v>
          </cell>
          <cell r="L4746" t="str">
            <v>SAN FRANCISCO</v>
          </cell>
          <cell r="M4746">
            <v>9</v>
          </cell>
        </row>
        <row r="4747">
          <cell r="A4747">
            <v>50008</v>
          </cell>
          <cell r="B4747" t="str">
            <v>WEEKDAY</v>
          </cell>
          <cell r="C4747">
            <v>607</v>
          </cell>
          <cell r="D4747">
            <v>9904910</v>
          </cell>
          <cell r="E4747" t="str">
            <v>SALESFORCE TRANSIT CENTER BA</v>
          </cell>
          <cell r="F4747">
            <v>40</v>
          </cell>
          <cell r="G4747">
            <v>37</v>
          </cell>
          <cell r="H4747">
            <v>77</v>
          </cell>
          <cell r="I4747">
            <v>37.788103</v>
          </cell>
          <cell r="J4747">
            <v>-122.396638</v>
          </cell>
          <cell r="K4747" t="str">
            <v>SAN FRANCISCO</v>
          </cell>
          <cell r="L4747" t="str">
            <v>SAN FRANCISCO</v>
          </cell>
          <cell r="M4747">
            <v>9</v>
          </cell>
        </row>
        <row r="4748">
          <cell r="A4748">
            <v>50012</v>
          </cell>
          <cell r="B4748" t="str">
            <v>WEEKDAY</v>
          </cell>
          <cell r="C4748">
            <v>811</v>
          </cell>
          <cell r="D4748">
            <v>9904950</v>
          </cell>
          <cell r="E4748" t="str">
            <v>SALESFORCE TRANSIT CENTER BA</v>
          </cell>
          <cell r="F4748">
            <v>24</v>
          </cell>
          <cell r="G4748">
            <v>31</v>
          </cell>
          <cell r="H4748">
            <v>54</v>
          </cell>
          <cell r="I4748">
            <v>37.788614000000003</v>
          </cell>
          <cell r="J4748">
            <v>-122.396759</v>
          </cell>
          <cell r="K4748" t="str">
            <v>SAN FRANCISCO</v>
          </cell>
          <cell r="L4748" t="str">
            <v>SAN FRANCISCO</v>
          </cell>
          <cell r="M4748">
            <v>9</v>
          </cell>
        </row>
        <row r="4749">
          <cell r="A4749">
            <v>50017</v>
          </cell>
          <cell r="B4749" t="str">
            <v>WEEKDAY</v>
          </cell>
          <cell r="C4749">
            <v>570</v>
          </cell>
          <cell r="D4749">
            <v>9905000</v>
          </cell>
          <cell r="E4749" t="str">
            <v>SALESFORCE TRANSIT CENTER BA</v>
          </cell>
          <cell r="F4749">
            <v>44</v>
          </cell>
          <cell r="G4749">
            <v>38</v>
          </cell>
          <cell r="H4749">
            <v>82</v>
          </cell>
          <cell r="I4749">
            <v>37.788780000000003</v>
          </cell>
          <cell r="J4749">
            <v>-122.39679099999999</v>
          </cell>
          <cell r="K4749" t="str">
            <v>SAN FRANCISCO</v>
          </cell>
          <cell r="L4749" t="str">
            <v>SAN FRANCISCO</v>
          </cell>
          <cell r="M4749">
            <v>9</v>
          </cell>
        </row>
        <row r="4750">
          <cell r="A4750">
            <v>50018</v>
          </cell>
          <cell r="B4750" t="str">
            <v>WEEKDAY</v>
          </cell>
          <cell r="C4750">
            <v>1303</v>
          </cell>
          <cell r="D4750">
            <v>9905010</v>
          </cell>
          <cell r="E4750" t="str">
            <v>SALESFORCE TRANSIT CENTER BA</v>
          </cell>
          <cell r="F4750">
            <v>19</v>
          </cell>
          <cell r="G4750">
            <v>13</v>
          </cell>
          <cell r="H4750">
            <v>32</v>
          </cell>
          <cell r="I4750">
            <v>37.788463999999998</v>
          </cell>
          <cell r="J4750">
            <v>-122.396473</v>
          </cell>
          <cell r="K4750" t="str">
            <v>SAN FRANCISCO</v>
          </cell>
          <cell r="L4750" t="str">
            <v>SAN FRANCISCO</v>
          </cell>
          <cell r="M4750">
            <v>9</v>
          </cell>
        </row>
        <row r="4751">
          <cell r="A4751">
            <v>50020</v>
          </cell>
          <cell r="B4751" t="str">
            <v>WEEKDAY</v>
          </cell>
          <cell r="C4751">
            <v>664</v>
          </cell>
          <cell r="D4751">
            <v>9905030</v>
          </cell>
          <cell r="E4751" t="str">
            <v>SALESFORCE TRANSIT CENTER BA</v>
          </cell>
          <cell r="F4751">
            <v>38</v>
          </cell>
          <cell r="G4751">
            <v>32</v>
          </cell>
          <cell r="H4751">
            <v>69</v>
          </cell>
          <cell r="I4751">
            <v>37.788826</v>
          </cell>
          <cell r="J4751">
            <v>-122.39667300000001</v>
          </cell>
          <cell r="K4751" t="str">
            <v>SAN FRANCISCO</v>
          </cell>
          <cell r="L4751" t="str">
            <v>SAN FRANCISCO</v>
          </cell>
          <cell r="M4751">
            <v>9</v>
          </cell>
        </row>
        <row r="4752">
          <cell r="A4752">
            <v>50024</v>
          </cell>
          <cell r="B4752" t="str">
            <v>WEEKDAY</v>
          </cell>
          <cell r="C4752">
            <v>721</v>
          </cell>
          <cell r="D4752">
            <v>9905070</v>
          </cell>
          <cell r="E4752" t="str">
            <v>SALESFORCE TRANSIT CENTER BA</v>
          </cell>
          <cell r="F4752">
            <v>40</v>
          </cell>
          <cell r="G4752">
            <v>24</v>
          </cell>
          <cell r="H4752">
            <v>63</v>
          </cell>
          <cell r="I4752">
            <v>37.788612999999998</v>
          </cell>
          <cell r="J4752">
            <v>-122.396368</v>
          </cell>
          <cell r="K4752" t="str">
            <v>SAN FRANCISCO</v>
          </cell>
          <cell r="L4752" t="str">
            <v>SAN FRANCISCO</v>
          </cell>
          <cell r="M4752">
            <v>9</v>
          </cell>
        </row>
        <row r="4753">
          <cell r="A4753">
            <v>50025</v>
          </cell>
          <cell r="B4753" t="str">
            <v>WEEKDAY</v>
          </cell>
          <cell r="C4753">
            <v>863</v>
          </cell>
          <cell r="D4753">
            <v>9905080</v>
          </cell>
          <cell r="E4753" t="str">
            <v>SALESFORCE TRANSIT CENTER BA</v>
          </cell>
          <cell r="F4753">
            <v>29</v>
          </cell>
          <cell r="G4753">
            <v>21</v>
          </cell>
          <cell r="H4753">
            <v>50</v>
          </cell>
          <cell r="I4753">
            <v>37.788916</v>
          </cell>
          <cell r="J4753">
            <v>-122.39649900000001</v>
          </cell>
          <cell r="K4753" t="str">
            <v>SAN FRANCISCO</v>
          </cell>
          <cell r="L4753" t="str">
            <v>SAN FRANCISCO</v>
          </cell>
          <cell r="M4753">
            <v>9</v>
          </cell>
        </row>
        <row r="4754">
          <cell r="A4754">
            <v>50026</v>
          </cell>
          <cell r="B4754" t="str">
            <v>WEEKDAY</v>
          </cell>
          <cell r="C4754">
            <v>1070</v>
          </cell>
          <cell r="D4754">
            <v>9905090</v>
          </cell>
          <cell r="E4754" t="str">
            <v>SALESFORCE TRANSIT CENTER BA</v>
          </cell>
          <cell r="F4754">
            <v>26</v>
          </cell>
          <cell r="G4754">
            <v>15</v>
          </cell>
          <cell r="H4754">
            <v>41</v>
          </cell>
          <cell r="I4754">
            <v>37.788798</v>
          </cell>
          <cell r="J4754">
            <v>-122.39645</v>
          </cell>
          <cell r="K4754" t="str">
            <v>SAN FRANCISCO</v>
          </cell>
          <cell r="L4754" t="str">
            <v>SAN FRANCISCO</v>
          </cell>
          <cell r="M4754">
            <v>9</v>
          </cell>
        </row>
        <row r="4755">
          <cell r="A4755">
            <v>50028</v>
          </cell>
          <cell r="B4755" t="str">
            <v>WEEKDAY</v>
          </cell>
          <cell r="C4755">
            <v>48</v>
          </cell>
          <cell r="D4755">
            <v>9905110</v>
          </cell>
          <cell r="E4755" t="str">
            <v>SALESFORCE TRANSIT CENTER BA</v>
          </cell>
          <cell r="F4755">
            <v>231</v>
          </cell>
          <cell r="G4755">
            <v>220</v>
          </cell>
          <cell r="H4755">
            <v>451</v>
          </cell>
          <cell r="I4755">
            <v>37.789374000000002</v>
          </cell>
          <cell r="J4755">
            <v>-122.39648099999999</v>
          </cell>
          <cell r="K4755" t="str">
            <v>SAN FRANCISCO</v>
          </cell>
          <cell r="L4755" t="str">
            <v>SAN FRANCISCO</v>
          </cell>
          <cell r="M4755">
            <v>9</v>
          </cell>
        </row>
        <row r="4756">
          <cell r="A4756">
            <v>50030</v>
          </cell>
          <cell r="B4756" t="str">
            <v>WEEKDAY</v>
          </cell>
          <cell r="C4756">
            <v>20</v>
          </cell>
          <cell r="D4756">
            <v>9905130</v>
          </cell>
          <cell r="E4756" t="str">
            <v>SALESFORCE TRANSIT CENTER BA</v>
          </cell>
          <cell r="F4756">
            <v>329</v>
          </cell>
          <cell r="G4756">
            <v>303</v>
          </cell>
          <cell r="H4756">
            <v>632</v>
          </cell>
          <cell r="I4756">
            <v>37.789641000000003</v>
          </cell>
          <cell r="J4756">
            <v>-122.39620600000001</v>
          </cell>
          <cell r="K4756" t="str">
            <v>SAN FRANCISCO</v>
          </cell>
          <cell r="L4756" t="str">
            <v>SAN FRANCISCO</v>
          </cell>
          <cell r="M4756">
            <v>9</v>
          </cell>
        </row>
        <row r="4757">
          <cell r="A4757">
            <v>50031</v>
          </cell>
          <cell r="B4757" t="str">
            <v>WEEKDAY</v>
          </cell>
          <cell r="C4757">
            <v>2191</v>
          </cell>
          <cell r="D4757">
            <v>9905140</v>
          </cell>
          <cell r="E4757" t="str">
            <v>SALESFORCE TRANSIT CENTER BA</v>
          </cell>
          <cell r="F4757">
            <v>0</v>
          </cell>
          <cell r="G4757">
            <v>15</v>
          </cell>
          <cell r="H4757">
            <v>15</v>
          </cell>
          <cell r="I4757">
            <v>37.789949</v>
          </cell>
          <cell r="J4757">
            <v>-122.396106</v>
          </cell>
          <cell r="K4757" t="str">
            <v>SAN FRANCISCO</v>
          </cell>
          <cell r="L4757" t="str">
            <v>SAN FRANCISCO</v>
          </cell>
          <cell r="M4757">
            <v>9</v>
          </cell>
        </row>
        <row r="4758">
          <cell r="A4758">
            <v>50032</v>
          </cell>
          <cell r="B4758" t="str">
            <v>WEEKDAY</v>
          </cell>
          <cell r="C4758">
            <v>43</v>
          </cell>
          <cell r="D4758">
            <v>9905150</v>
          </cell>
          <cell r="E4758" t="str">
            <v>SALESFORCE TRANSIT CENTER BA</v>
          </cell>
          <cell r="F4758">
            <v>228</v>
          </cell>
          <cell r="G4758">
            <v>238</v>
          </cell>
          <cell r="H4758">
            <v>465</v>
          </cell>
          <cell r="I4758">
            <v>37.789794999999998</v>
          </cell>
          <cell r="J4758">
            <v>-122.395948</v>
          </cell>
          <cell r="K4758" t="str">
            <v>SAN FRANCISCO</v>
          </cell>
          <cell r="L4758" t="str">
            <v>SAN FRANCISCO</v>
          </cell>
          <cell r="M4758">
            <v>9</v>
          </cell>
        </row>
        <row r="4759">
          <cell r="A4759">
            <v>50033</v>
          </cell>
          <cell r="B4759" t="str">
            <v>WEEKDAY</v>
          </cell>
          <cell r="C4759">
            <v>808</v>
          </cell>
          <cell r="D4759">
            <v>9905160</v>
          </cell>
          <cell r="E4759" t="str">
            <v>SALESFORCE TRANSIT CENTER BA</v>
          </cell>
          <cell r="F4759">
            <v>18</v>
          </cell>
          <cell r="G4759">
            <v>36</v>
          </cell>
          <cell r="H4759">
            <v>54</v>
          </cell>
          <cell r="I4759">
            <v>37.789883000000003</v>
          </cell>
          <cell r="J4759">
            <v>-122.39584000000001</v>
          </cell>
          <cell r="K4759" t="str">
            <v>SAN FRANCISCO</v>
          </cell>
          <cell r="L4759" t="str">
            <v>SAN FRANCISCO</v>
          </cell>
          <cell r="M4759">
            <v>9</v>
          </cell>
        </row>
        <row r="4760">
          <cell r="A4760">
            <v>50035</v>
          </cell>
          <cell r="B4760" t="str">
            <v>WEEKDAY</v>
          </cell>
          <cell r="C4760">
            <v>594</v>
          </cell>
          <cell r="D4760">
            <v>9905180</v>
          </cell>
          <cell r="E4760" t="str">
            <v>SALESFORCE TRANSIT CENTER BA</v>
          </cell>
          <cell r="F4760">
            <v>30</v>
          </cell>
          <cell r="G4760">
            <v>49</v>
          </cell>
          <cell r="H4760">
            <v>79</v>
          </cell>
          <cell r="I4760">
            <v>37.789738999999997</v>
          </cell>
          <cell r="J4760">
            <v>-122.39586</v>
          </cell>
          <cell r="K4760" t="str">
            <v>SAN FRANCISCO</v>
          </cell>
          <cell r="L4760" t="str">
            <v>SAN FRANCISCO</v>
          </cell>
          <cell r="M4760">
            <v>9</v>
          </cell>
        </row>
        <row r="4761">
          <cell r="A4761">
            <v>51969</v>
          </cell>
          <cell r="B4761" t="str">
            <v>WEEKDAY</v>
          </cell>
          <cell r="C4761">
            <v>2049</v>
          </cell>
          <cell r="D4761">
            <v>9905280</v>
          </cell>
          <cell r="E4761" t="str">
            <v>1ST ST &amp; MISSION ST</v>
          </cell>
          <cell r="F4761">
            <v>14</v>
          </cell>
          <cell r="G4761">
            <v>3</v>
          </cell>
          <cell r="H4761">
            <v>17</v>
          </cell>
          <cell r="I4761">
            <v>37.789496</v>
          </cell>
          <cell r="J4761">
            <v>-122.397344</v>
          </cell>
          <cell r="K4761" t="str">
            <v>SAN FRANCISCO</v>
          </cell>
          <cell r="L4761" t="str">
            <v>SAN FRANCISCO</v>
          </cell>
          <cell r="M4761">
            <v>9</v>
          </cell>
        </row>
        <row r="4762">
          <cell r="A4762">
            <v>52059</v>
          </cell>
          <cell r="B4762" t="str">
            <v>WEEKDAY</v>
          </cell>
          <cell r="C4762">
            <v>2839</v>
          </cell>
          <cell r="D4762">
            <v>9905560</v>
          </cell>
          <cell r="E4762" t="str">
            <v>DYER ST &amp; SANTA SUSANA WAY</v>
          </cell>
          <cell r="F4762">
            <v>4</v>
          </cell>
          <cell r="G4762">
            <v>5</v>
          </cell>
          <cell r="H4762">
            <v>9</v>
          </cell>
          <cell r="I4762">
            <v>37.592664999999997</v>
          </cell>
          <cell r="J4762">
            <v>-122.068956</v>
          </cell>
          <cell r="K4762" t="str">
            <v>UNION CITY</v>
          </cell>
          <cell r="L4762" t="str">
            <v>ALAMEDA</v>
          </cell>
          <cell r="M4762">
            <v>9</v>
          </cell>
        </row>
        <row r="4763">
          <cell r="A4763">
            <v>52062</v>
          </cell>
          <cell r="B4763" t="str">
            <v>WEEKDAY</v>
          </cell>
          <cell r="C4763">
            <v>900</v>
          </cell>
          <cell r="D4763">
            <v>9905570</v>
          </cell>
          <cell r="E4763" t="str">
            <v>ALVARADO BLVD &amp; FAIR RANCH R</v>
          </cell>
          <cell r="F4763">
            <v>18</v>
          </cell>
          <cell r="G4763">
            <v>30</v>
          </cell>
          <cell r="H4763">
            <v>48</v>
          </cell>
          <cell r="I4763">
            <v>37.590898000000003</v>
          </cell>
          <cell r="J4763">
            <v>-122.072013</v>
          </cell>
          <cell r="K4763" t="str">
            <v>UNION CITY</v>
          </cell>
          <cell r="L4763" t="str">
            <v>ALAMEDA</v>
          </cell>
          <cell r="M4763">
            <v>9</v>
          </cell>
        </row>
        <row r="4764">
          <cell r="A4764">
            <v>52067</v>
          </cell>
          <cell r="B4764" t="str">
            <v>WEEKDAY</v>
          </cell>
          <cell r="C4764">
            <v>2145</v>
          </cell>
          <cell r="D4764">
            <v>9905580</v>
          </cell>
          <cell r="E4764" t="str">
            <v>ALVARADO BLVD &amp; NEW HAVEN ST</v>
          </cell>
          <cell r="F4764">
            <v>10</v>
          </cell>
          <cell r="G4764">
            <v>5</v>
          </cell>
          <cell r="H4764">
            <v>16</v>
          </cell>
          <cell r="I4764">
            <v>37.591740999999999</v>
          </cell>
          <cell r="J4764">
            <v>-122.073651</v>
          </cell>
          <cell r="K4764" t="str">
            <v>UNION CITY</v>
          </cell>
          <cell r="L4764" t="str">
            <v>ALAMEDA</v>
          </cell>
          <cell r="M4764">
            <v>9</v>
          </cell>
        </row>
        <row r="4765">
          <cell r="A4765">
            <v>52072</v>
          </cell>
          <cell r="B4765" t="str">
            <v>WEEKDAY</v>
          </cell>
          <cell r="C4765">
            <v>1828</v>
          </cell>
          <cell r="D4765">
            <v>9905590</v>
          </cell>
          <cell r="E4765" t="str">
            <v>ALVARADO BLVD &amp; FREDI ST</v>
          </cell>
          <cell r="F4765">
            <v>5</v>
          </cell>
          <cell r="G4765">
            <v>16</v>
          </cell>
          <cell r="H4765">
            <v>21</v>
          </cell>
          <cell r="I4765">
            <v>37.591768999999999</v>
          </cell>
          <cell r="J4765">
            <v>-122.078062</v>
          </cell>
          <cell r="K4765" t="str">
            <v>UNION CITY</v>
          </cell>
          <cell r="L4765" t="str">
            <v>ALAMEDA</v>
          </cell>
          <cell r="M4765">
            <v>9</v>
          </cell>
        </row>
        <row r="4766">
          <cell r="A4766">
            <v>52075</v>
          </cell>
          <cell r="B4766" t="str">
            <v>WEEKDAY</v>
          </cell>
          <cell r="C4766">
            <v>1765</v>
          </cell>
          <cell r="D4766">
            <v>9905600</v>
          </cell>
          <cell r="E4766" t="str">
            <v>UNION CITY BLVD &amp; HORNER ST</v>
          </cell>
          <cell r="F4766">
            <v>10</v>
          </cell>
          <cell r="G4766">
            <v>11</v>
          </cell>
          <cell r="H4766">
            <v>21</v>
          </cell>
          <cell r="I4766">
            <v>37.595213000000001</v>
          </cell>
          <cell r="J4766">
            <v>-122.08105399999999</v>
          </cell>
          <cell r="K4766" t="str">
            <v>UNION CITY</v>
          </cell>
          <cell r="L4766" t="str">
            <v>ALAMEDA</v>
          </cell>
          <cell r="M4766">
            <v>9</v>
          </cell>
        </row>
        <row r="4767">
          <cell r="A4767">
            <v>52076</v>
          </cell>
          <cell r="B4767" t="str">
            <v>WEEKDAY</v>
          </cell>
          <cell r="C4767">
            <v>2572</v>
          </cell>
          <cell r="D4767">
            <v>9905610</v>
          </cell>
          <cell r="E4767" t="str">
            <v>UNION CITY BLVD &amp; BETTENCOUR</v>
          </cell>
          <cell r="F4767">
            <v>8</v>
          </cell>
          <cell r="G4767">
            <v>3</v>
          </cell>
          <cell r="H4767">
            <v>11</v>
          </cell>
          <cell r="I4767">
            <v>37.598979999999997</v>
          </cell>
          <cell r="J4767">
            <v>-122.081543</v>
          </cell>
          <cell r="K4767" t="str">
            <v>UNION CITY</v>
          </cell>
          <cell r="L4767" t="str">
            <v>ALAMEDA</v>
          </cell>
          <cell r="M4767">
            <v>9</v>
          </cell>
        </row>
        <row r="4768">
          <cell r="A4768">
            <v>52078</v>
          </cell>
          <cell r="B4768" t="str">
            <v>WEEKDAY</v>
          </cell>
          <cell r="C4768">
            <v>2146</v>
          </cell>
          <cell r="D4768">
            <v>9905620</v>
          </cell>
          <cell r="E4768" t="str">
            <v>UNION CITY BLVD &amp; BETTENCOUR</v>
          </cell>
          <cell r="F4768">
            <v>4</v>
          </cell>
          <cell r="G4768">
            <v>12</v>
          </cell>
          <cell r="H4768">
            <v>16</v>
          </cell>
          <cell r="I4768">
            <v>37.598154999999998</v>
          </cell>
          <cell r="J4768">
            <v>-122.08172399999999</v>
          </cell>
          <cell r="K4768" t="str">
            <v>UNION CITY</v>
          </cell>
          <cell r="L4768" t="str">
            <v>ALAMEDA</v>
          </cell>
          <cell r="M4768">
            <v>9</v>
          </cell>
        </row>
        <row r="4769">
          <cell r="A4769">
            <v>52186</v>
          </cell>
          <cell r="B4769" t="str">
            <v>WEEKDAY</v>
          </cell>
          <cell r="C4769">
            <v>2121</v>
          </cell>
          <cell r="D4769">
            <v>9905750</v>
          </cell>
          <cell r="E4769" t="str">
            <v>PITTSBURG/BAY POINT BART</v>
          </cell>
          <cell r="F4769">
            <v>16</v>
          </cell>
          <cell r="G4769">
            <v>0</v>
          </cell>
          <cell r="H4769">
            <v>16</v>
          </cell>
          <cell r="I4769">
            <v>38.017933999999997</v>
          </cell>
          <cell r="J4769">
            <v>-121.94433100000001</v>
          </cell>
          <cell r="K4769" t="str">
            <v>COUNTY-CONTRA COSTA</v>
          </cell>
          <cell r="L4769" t="str">
            <v>CONTRA COSTA</v>
          </cell>
          <cell r="M4769">
            <v>9</v>
          </cell>
        </row>
        <row r="4770">
          <cell r="A4770">
            <v>52627</v>
          </cell>
          <cell r="B4770" t="str">
            <v>WEEKDAY</v>
          </cell>
          <cell r="C4770">
            <v>2081</v>
          </cell>
          <cell r="D4770">
            <v>9906800</v>
          </cell>
          <cell r="E4770" t="str">
            <v>N MILPITAS BLVD &amp; CALAVERAS</v>
          </cell>
          <cell r="F4770">
            <v>9</v>
          </cell>
          <cell r="G4770">
            <v>7</v>
          </cell>
          <cell r="H4770">
            <v>16</v>
          </cell>
          <cell r="I4770">
            <v>37.432887000000001</v>
          </cell>
          <cell r="J4770">
            <v>-121.899603</v>
          </cell>
          <cell r="K4770" t="str">
            <v>MILPITAS</v>
          </cell>
          <cell r="L4770" t="str">
            <v>SANTA CLARA</v>
          </cell>
          <cell r="M4770">
            <v>9</v>
          </cell>
        </row>
        <row r="4771">
          <cell r="A4771">
            <v>52628</v>
          </cell>
          <cell r="B4771" t="str">
            <v>WEEKDAY</v>
          </cell>
          <cell r="C4771">
            <v>3248</v>
          </cell>
          <cell r="D4771">
            <v>9906810</v>
          </cell>
          <cell r="E4771" t="str">
            <v>S MILPITAS BLVD &amp; CALAVERAS</v>
          </cell>
          <cell r="F4771">
            <v>2</v>
          </cell>
          <cell r="G4771">
            <v>4</v>
          </cell>
          <cell r="H4771">
            <v>6</v>
          </cell>
          <cell r="I4771">
            <v>37.431863</v>
          </cell>
          <cell r="J4771">
            <v>-121.89957200000001</v>
          </cell>
          <cell r="K4771" t="str">
            <v>MILPITAS</v>
          </cell>
          <cell r="L4771" t="str">
            <v>SANTA CLARA</v>
          </cell>
          <cell r="M4771">
            <v>9</v>
          </cell>
        </row>
        <row r="4772">
          <cell r="A4772">
            <v>52671</v>
          </cell>
          <cell r="B4772" t="str">
            <v>WEEKDAY</v>
          </cell>
          <cell r="C4772">
            <v>219</v>
          </cell>
          <cell r="D4772">
            <v>9906890</v>
          </cell>
          <cell r="E4772" t="str">
            <v>MILPITAS BART VTA BAY 9</v>
          </cell>
          <cell r="F4772">
            <v>108</v>
          </cell>
          <cell r="G4772">
            <v>99</v>
          </cell>
          <cell r="H4772">
            <v>207</v>
          </cell>
          <cell r="I4772">
            <v>37.410100999999997</v>
          </cell>
          <cell r="J4772">
            <v>-121.89138199999999</v>
          </cell>
          <cell r="K4772" t="str">
            <v>MILPITAS</v>
          </cell>
          <cell r="L4772" t="str">
            <v>SANTA CLARA</v>
          </cell>
          <cell r="M4772">
            <v>9</v>
          </cell>
        </row>
        <row r="4773">
          <cell r="A4773">
            <v>52685</v>
          </cell>
          <cell r="B4773" t="str">
            <v>WEEKDAY</v>
          </cell>
          <cell r="C4773">
            <v>4484</v>
          </cell>
          <cell r="D4773">
            <v>9906940</v>
          </cell>
          <cell r="E4773" t="str">
            <v>S MILPITAS BLVD &amp; MONTAGUE E</v>
          </cell>
          <cell r="F4773">
            <v>0</v>
          </cell>
          <cell r="G4773">
            <v>1</v>
          </cell>
          <cell r="H4773">
            <v>1</v>
          </cell>
          <cell r="I4773">
            <v>37.411895000000001</v>
          </cell>
          <cell r="J4773">
            <v>-121.886869</v>
          </cell>
          <cell r="K4773" t="str">
            <v>MILPITAS</v>
          </cell>
          <cell r="L4773" t="str">
            <v>SANTA CLARA</v>
          </cell>
          <cell r="M4773">
            <v>9</v>
          </cell>
        </row>
        <row r="4774">
          <cell r="A4774">
            <v>52686</v>
          </cell>
          <cell r="B4774" t="str">
            <v>WEEKDAY</v>
          </cell>
          <cell r="C4774">
            <v>3478</v>
          </cell>
          <cell r="D4774">
            <v>9906950</v>
          </cell>
          <cell r="E4774" t="str">
            <v>S MILPITAS BLVD &amp; GARDEN ST</v>
          </cell>
          <cell r="F4774">
            <v>1</v>
          </cell>
          <cell r="G4774">
            <v>4</v>
          </cell>
          <cell r="H4774">
            <v>5</v>
          </cell>
          <cell r="I4774">
            <v>37.413989999999998</v>
          </cell>
          <cell r="J4774">
            <v>-121.88737500000001</v>
          </cell>
          <cell r="K4774" t="str">
            <v>MILPITAS</v>
          </cell>
          <cell r="L4774" t="str">
            <v>SANTA CLARA</v>
          </cell>
          <cell r="M4774">
            <v>9</v>
          </cell>
        </row>
        <row r="4775">
          <cell r="A4775">
            <v>52687</v>
          </cell>
          <cell r="B4775" t="str">
            <v>WEEKDAY</v>
          </cell>
          <cell r="C4775">
            <v>3979</v>
          </cell>
          <cell r="D4775">
            <v>9906960</v>
          </cell>
          <cell r="E4775" t="str">
            <v>S MILPITAS BLVD &amp; AMES AV</v>
          </cell>
          <cell r="F4775">
            <v>1</v>
          </cell>
          <cell r="G4775">
            <v>1</v>
          </cell>
          <cell r="H4775">
            <v>3</v>
          </cell>
          <cell r="I4775">
            <v>37.419598000000001</v>
          </cell>
          <cell r="J4775">
            <v>-121.890632</v>
          </cell>
          <cell r="K4775" t="str">
            <v>MILPITAS</v>
          </cell>
          <cell r="L4775" t="str">
            <v>SANTA CLARA</v>
          </cell>
          <cell r="M4775">
            <v>9</v>
          </cell>
        </row>
        <row r="4776">
          <cell r="A4776">
            <v>52689</v>
          </cell>
          <cell r="B4776" t="str">
            <v>WEEKDAY</v>
          </cell>
          <cell r="C4776">
            <v>4636</v>
          </cell>
          <cell r="D4776">
            <v>9906970</v>
          </cell>
          <cell r="E4776" t="str">
            <v>S MILPITAS BLVD &amp; AMES AV</v>
          </cell>
          <cell r="F4776">
            <v>0</v>
          </cell>
          <cell r="G4776">
            <v>0</v>
          </cell>
          <cell r="H4776">
            <v>1</v>
          </cell>
          <cell r="I4776">
            <v>37.418928999999999</v>
          </cell>
          <cell r="J4776">
            <v>-121.89028999999999</v>
          </cell>
          <cell r="K4776" t="str">
            <v>MILPITAS</v>
          </cell>
          <cell r="L4776" t="str">
            <v>SANTA CLARA</v>
          </cell>
          <cell r="M4776">
            <v>9</v>
          </cell>
        </row>
        <row r="4777">
          <cell r="A4777">
            <v>52692</v>
          </cell>
          <cell r="B4777" t="str">
            <v>WEEKDAY</v>
          </cell>
          <cell r="C4777">
            <v>2825</v>
          </cell>
          <cell r="D4777">
            <v>9906980</v>
          </cell>
          <cell r="E4777" t="str">
            <v>S MILPITAS BLVD &amp; YOSEMITE D</v>
          </cell>
          <cell r="F4777">
            <v>4</v>
          </cell>
          <cell r="G4777">
            <v>5</v>
          </cell>
          <cell r="H4777">
            <v>9</v>
          </cell>
          <cell r="I4777">
            <v>37.423023000000001</v>
          </cell>
          <cell r="J4777">
            <v>-121.893413</v>
          </cell>
          <cell r="K4777" t="str">
            <v>MILPITAS</v>
          </cell>
          <cell r="L4777" t="str">
            <v>SANTA CLARA</v>
          </cell>
          <cell r="M4777">
            <v>9</v>
          </cell>
        </row>
        <row r="4778">
          <cell r="A4778">
            <v>52695</v>
          </cell>
          <cell r="B4778" t="str">
            <v>WEEKDAY</v>
          </cell>
          <cell r="C4778">
            <v>2903</v>
          </cell>
          <cell r="D4778">
            <v>9906990</v>
          </cell>
          <cell r="E4778" t="str">
            <v>S MILPITAS BLVD &amp; YOSEMITE D</v>
          </cell>
          <cell r="F4778">
            <v>4</v>
          </cell>
          <cell r="G4778">
            <v>4</v>
          </cell>
          <cell r="H4778">
            <v>8</v>
          </cell>
          <cell r="I4778">
            <v>37.422089999999997</v>
          </cell>
          <cell r="J4778">
            <v>-121.89313900000001</v>
          </cell>
          <cell r="K4778" t="str">
            <v>MILPITAS</v>
          </cell>
          <cell r="L4778" t="str">
            <v>SANTA CLARA</v>
          </cell>
          <cell r="M4778">
            <v>9</v>
          </cell>
        </row>
        <row r="4779">
          <cell r="A4779">
            <v>52696</v>
          </cell>
          <cell r="B4779" t="str">
            <v>WEEKDAY</v>
          </cell>
          <cell r="C4779">
            <v>4018</v>
          </cell>
          <cell r="D4779">
            <v>9907000</v>
          </cell>
          <cell r="E4779" t="str">
            <v>S MILPITAS BLVD &amp; TURQUOISE</v>
          </cell>
          <cell r="F4779">
            <v>1</v>
          </cell>
          <cell r="G4779">
            <v>2</v>
          </cell>
          <cell r="H4779">
            <v>2</v>
          </cell>
          <cell r="I4779">
            <v>37.427379000000002</v>
          </cell>
          <cell r="J4779">
            <v>-121.895825</v>
          </cell>
          <cell r="K4779" t="str">
            <v>MILPITAS</v>
          </cell>
          <cell r="L4779" t="str">
            <v>SANTA CLARA</v>
          </cell>
          <cell r="M4779">
            <v>9</v>
          </cell>
        </row>
        <row r="4780">
          <cell r="A4780">
            <v>52698</v>
          </cell>
          <cell r="B4780" t="str">
            <v>WEEKDAY</v>
          </cell>
          <cell r="C4780">
            <v>4266</v>
          </cell>
          <cell r="D4780">
            <v>9907010</v>
          </cell>
          <cell r="E4780" t="str">
            <v>S MILPITAS BLVD &amp; TURQUOISE</v>
          </cell>
          <cell r="F4780">
            <v>1</v>
          </cell>
          <cell r="G4780">
            <v>0</v>
          </cell>
          <cell r="H4780">
            <v>2</v>
          </cell>
          <cell r="I4780">
            <v>37.426749999999998</v>
          </cell>
          <cell r="J4780">
            <v>-121.89573900000001</v>
          </cell>
          <cell r="K4780" t="str">
            <v>MILPITAS</v>
          </cell>
          <cell r="L4780" t="str">
            <v>SANTA CLARA</v>
          </cell>
          <cell r="M4780">
            <v>9</v>
          </cell>
        </row>
        <row r="4781">
          <cell r="A4781">
            <v>52701</v>
          </cell>
          <cell r="B4781" t="str">
            <v>WEEKDAY</v>
          </cell>
          <cell r="C4781">
            <v>3118</v>
          </cell>
          <cell r="D4781">
            <v>9907020</v>
          </cell>
          <cell r="E4781" t="str">
            <v>S MILPITAS BLVD &amp; LOS COCHES</v>
          </cell>
          <cell r="F4781">
            <v>4</v>
          </cell>
          <cell r="G4781">
            <v>3</v>
          </cell>
          <cell r="H4781">
            <v>7</v>
          </cell>
          <cell r="I4781">
            <v>37.430174999999998</v>
          </cell>
          <cell r="J4781">
            <v>-121.897857</v>
          </cell>
          <cell r="K4781" t="str">
            <v>MILPITAS</v>
          </cell>
          <cell r="L4781" t="str">
            <v>SANTA CLARA</v>
          </cell>
          <cell r="M4781">
            <v>9</v>
          </cell>
        </row>
        <row r="4782">
          <cell r="A4782">
            <v>52702</v>
          </cell>
          <cell r="B4782" t="str">
            <v>WEEKDAY</v>
          </cell>
          <cell r="C4782">
            <v>3359</v>
          </cell>
          <cell r="D4782">
            <v>9907030</v>
          </cell>
          <cell r="E4782" t="str">
            <v>S MILPITAS BLVD &amp; LOS COCHES</v>
          </cell>
          <cell r="F4782">
            <v>3</v>
          </cell>
          <cell r="G4782">
            <v>2</v>
          </cell>
          <cell r="H4782">
            <v>5</v>
          </cell>
          <cell r="I4782">
            <v>37.429864999999999</v>
          </cell>
          <cell r="J4782">
            <v>-121.897764</v>
          </cell>
          <cell r="K4782" t="str">
            <v>MILPITAS</v>
          </cell>
          <cell r="L4782" t="str">
            <v>SANTA CLARA</v>
          </cell>
          <cell r="M4782">
            <v>9</v>
          </cell>
        </row>
        <row r="4783">
          <cell r="A4783">
            <v>52705</v>
          </cell>
          <cell r="B4783" t="str">
            <v>WEEKDAY</v>
          </cell>
          <cell r="C4783">
            <v>3123</v>
          </cell>
          <cell r="D4783">
            <v>9907040</v>
          </cell>
          <cell r="E4783" t="str">
            <v>N MILPITAS BLVD &amp; TOWN CENTE</v>
          </cell>
          <cell r="F4783">
            <v>4</v>
          </cell>
          <cell r="G4783">
            <v>2</v>
          </cell>
          <cell r="H4783">
            <v>7</v>
          </cell>
          <cell r="I4783">
            <v>37.435394000000002</v>
          </cell>
          <cell r="J4783">
            <v>-121.90073599999999</v>
          </cell>
          <cell r="K4783" t="str">
            <v>MILPITAS</v>
          </cell>
          <cell r="L4783" t="str">
            <v>SANTA CLARA</v>
          </cell>
          <cell r="M4783">
            <v>9</v>
          </cell>
        </row>
      </sheetData>
      <sheetData sheetId="9">
        <row r="1">
          <cell r="A1" t="str">
            <v>Stop ID</v>
          </cell>
          <cell r="B1" t="str">
            <v>OBJECTID</v>
          </cell>
          <cell r="C1" t="str">
            <v>Total Disability Services with .25 miles</v>
          </cell>
          <cell r="D1" t="str">
            <v xml:space="preserve">Total Nursing Homes within .25 miles </v>
          </cell>
          <cell r="E1" t="str">
            <v xml:space="preserve">TOTAL SCORE </v>
          </cell>
          <cell r="F1" t="str">
            <v>Booking ID</v>
          </cell>
          <cell r="G1" t="str">
            <v>Schedule Type</v>
          </cell>
          <cell r="H1" t="str">
            <v>511 Stop ID</v>
          </cell>
          <cell r="I1" t="str">
            <v>Bus Stop Description</v>
          </cell>
        </row>
        <row r="2">
          <cell r="A2">
            <v>801650</v>
          </cell>
          <cell r="B2">
            <v>1</v>
          </cell>
          <cell r="C2">
            <v>2</v>
          </cell>
          <cell r="D2">
            <v>1</v>
          </cell>
          <cell r="E2">
            <v>2</v>
          </cell>
          <cell r="F2" t="str">
            <v>2108FA</v>
          </cell>
          <cell r="G2" t="str">
            <v>Weekday</v>
          </cell>
          <cell r="H2">
            <v>56040</v>
          </cell>
          <cell r="I2" t="str">
            <v>E St &amp; Bret Harte Middle School</v>
          </cell>
        </row>
        <row r="3">
          <cell r="A3">
            <v>1006040</v>
          </cell>
          <cell r="B3">
            <v>2</v>
          </cell>
          <cell r="C3">
            <v>0</v>
          </cell>
          <cell r="D3">
            <v>0</v>
          </cell>
          <cell r="E3">
            <v>0</v>
          </cell>
          <cell r="F3" t="str">
            <v>2108FA</v>
          </cell>
          <cell r="G3" t="str">
            <v>Weekday</v>
          </cell>
          <cell r="H3">
            <v>51291</v>
          </cell>
          <cell r="I3" t="str">
            <v>Broadway Ter &amp; Country Club Dr</v>
          </cell>
        </row>
        <row r="4">
          <cell r="A4">
            <v>1006080</v>
          </cell>
          <cell r="B4">
            <v>3</v>
          </cell>
          <cell r="C4">
            <v>0</v>
          </cell>
          <cell r="D4">
            <v>0</v>
          </cell>
          <cell r="E4">
            <v>0</v>
          </cell>
          <cell r="F4" t="str">
            <v>2108FA</v>
          </cell>
          <cell r="G4" t="str">
            <v>Weekday</v>
          </cell>
          <cell r="H4">
            <v>57882</v>
          </cell>
          <cell r="I4" t="str">
            <v>Broadway Ter &amp; Hermosa Av</v>
          </cell>
        </row>
        <row r="5">
          <cell r="A5">
            <v>1005940</v>
          </cell>
          <cell r="B5">
            <v>4</v>
          </cell>
          <cell r="C5">
            <v>0</v>
          </cell>
          <cell r="D5">
            <v>0</v>
          </cell>
          <cell r="E5">
            <v>0</v>
          </cell>
          <cell r="F5" t="str">
            <v>2108FA</v>
          </cell>
          <cell r="G5" t="str">
            <v>Weekday</v>
          </cell>
          <cell r="H5">
            <v>51259</v>
          </cell>
          <cell r="I5" t="str">
            <v>6133 Broadway Ter</v>
          </cell>
        </row>
        <row r="6">
          <cell r="A6">
            <v>1005970</v>
          </cell>
          <cell r="B6">
            <v>5</v>
          </cell>
          <cell r="C6">
            <v>1</v>
          </cell>
          <cell r="D6">
            <v>0</v>
          </cell>
          <cell r="E6">
            <v>1</v>
          </cell>
          <cell r="F6" t="str">
            <v>2108FA</v>
          </cell>
          <cell r="G6" t="str">
            <v>Weekday</v>
          </cell>
          <cell r="H6">
            <v>54431</v>
          </cell>
          <cell r="I6" t="str">
            <v>Broadway Ter &amp; Arts Jr High School/Far West High</v>
          </cell>
        </row>
        <row r="7">
          <cell r="A7">
            <v>1006000</v>
          </cell>
          <cell r="B7">
            <v>6</v>
          </cell>
          <cell r="C7">
            <v>0</v>
          </cell>
          <cell r="D7">
            <v>0</v>
          </cell>
          <cell r="E7">
            <v>0</v>
          </cell>
          <cell r="F7" t="str">
            <v>2108FA</v>
          </cell>
          <cell r="G7" t="str">
            <v>Weekday</v>
          </cell>
          <cell r="H7">
            <v>53910</v>
          </cell>
          <cell r="I7" t="str">
            <v>Broadway Ter &amp; Carlton St</v>
          </cell>
        </row>
        <row r="8">
          <cell r="A8">
            <v>1016710</v>
          </cell>
          <cell r="B8">
            <v>7</v>
          </cell>
          <cell r="C8">
            <v>0</v>
          </cell>
          <cell r="D8">
            <v>0</v>
          </cell>
          <cell r="E8">
            <v>0</v>
          </cell>
          <cell r="F8" t="str">
            <v>2108FA</v>
          </cell>
          <cell r="G8" t="str">
            <v>Weekday</v>
          </cell>
          <cell r="H8">
            <v>54799</v>
          </cell>
          <cell r="I8" t="str">
            <v>Moraga Av &amp; Montclair Recreation Center</v>
          </cell>
        </row>
        <row r="9">
          <cell r="A9">
            <v>800480</v>
          </cell>
          <cell r="B9">
            <v>8</v>
          </cell>
          <cell r="C9">
            <v>0</v>
          </cell>
          <cell r="D9">
            <v>1</v>
          </cell>
          <cell r="E9">
            <v>0</v>
          </cell>
          <cell r="F9" t="str">
            <v>2108FA</v>
          </cell>
          <cell r="G9" t="str">
            <v>Weekday</v>
          </cell>
          <cell r="H9">
            <v>58920</v>
          </cell>
          <cell r="I9" t="str">
            <v>B St &amp; 5th St</v>
          </cell>
        </row>
        <row r="10">
          <cell r="A10">
            <v>9803130</v>
          </cell>
          <cell r="B10">
            <v>9</v>
          </cell>
          <cell r="C10">
            <v>0</v>
          </cell>
          <cell r="D10">
            <v>0</v>
          </cell>
          <cell r="E10">
            <v>0</v>
          </cell>
          <cell r="F10" t="str">
            <v>2108FA</v>
          </cell>
          <cell r="G10" t="str">
            <v>Weekday</v>
          </cell>
          <cell r="H10">
            <v>59829</v>
          </cell>
          <cell r="I10" t="str">
            <v>Stanton Av &amp; Stanton Heights Ct</v>
          </cell>
        </row>
        <row r="11">
          <cell r="A11">
            <v>1011590</v>
          </cell>
          <cell r="B11">
            <v>10</v>
          </cell>
          <cell r="C11">
            <v>0</v>
          </cell>
          <cell r="D11">
            <v>0</v>
          </cell>
          <cell r="E11">
            <v>0</v>
          </cell>
          <cell r="F11" t="str">
            <v>2108FA</v>
          </cell>
          <cell r="G11" t="str">
            <v>Weekday</v>
          </cell>
          <cell r="H11">
            <v>50388</v>
          </cell>
          <cell r="I11" t="str">
            <v>Golf Links Rd &amp; Elysian Fields Dr</v>
          </cell>
        </row>
        <row r="12">
          <cell r="A12">
            <v>1014150</v>
          </cell>
          <cell r="B12">
            <v>11</v>
          </cell>
          <cell r="C12">
            <v>1</v>
          </cell>
          <cell r="D12">
            <v>0</v>
          </cell>
          <cell r="E12">
            <v>1</v>
          </cell>
          <cell r="F12" t="str">
            <v>2108FA</v>
          </cell>
          <cell r="G12" t="str">
            <v>Weekday</v>
          </cell>
          <cell r="H12">
            <v>57680</v>
          </cell>
          <cell r="I12" t="str">
            <v>Lincoln Av &amp; Maiden Ln</v>
          </cell>
        </row>
        <row r="13">
          <cell r="A13">
            <v>1014060</v>
          </cell>
          <cell r="B13">
            <v>12</v>
          </cell>
          <cell r="C13">
            <v>2</v>
          </cell>
          <cell r="D13">
            <v>0</v>
          </cell>
          <cell r="E13">
            <v>2</v>
          </cell>
          <cell r="F13" t="str">
            <v>2108FA</v>
          </cell>
          <cell r="G13" t="str">
            <v>Weekday</v>
          </cell>
          <cell r="H13">
            <v>57645</v>
          </cell>
          <cell r="I13" t="str">
            <v>4500 Lincoln Av</v>
          </cell>
        </row>
        <row r="14">
          <cell r="A14">
            <v>1013300</v>
          </cell>
          <cell r="B14">
            <v>13</v>
          </cell>
          <cell r="C14">
            <v>0</v>
          </cell>
          <cell r="D14">
            <v>0</v>
          </cell>
          <cell r="E14">
            <v>0</v>
          </cell>
          <cell r="F14" t="str">
            <v>2108FA</v>
          </cell>
          <cell r="G14" t="str">
            <v>Weekday</v>
          </cell>
          <cell r="H14">
            <v>56939</v>
          </cell>
          <cell r="I14" t="str">
            <v>Joaquin Miller Rd &amp; Crockett Pl</v>
          </cell>
        </row>
        <row r="15">
          <cell r="A15">
            <v>1013330</v>
          </cell>
          <cell r="B15">
            <v>14</v>
          </cell>
          <cell r="C15">
            <v>0</v>
          </cell>
          <cell r="D15">
            <v>0</v>
          </cell>
          <cell r="E15">
            <v>0</v>
          </cell>
          <cell r="F15" t="str">
            <v>2108FA</v>
          </cell>
          <cell r="G15" t="str">
            <v>Weekday</v>
          </cell>
          <cell r="H15">
            <v>59661</v>
          </cell>
          <cell r="I15" t="str">
            <v>Joaquin Miller Rd &amp; Mountain Blvd</v>
          </cell>
        </row>
        <row r="16">
          <cell r="A16">
            <v>1013340</v>
          </cell>
          <cell r="B16">
            <v>15</v>
          </cell>
          <cell r="C16">
            <v>0</v>
          </cell>
          <cell r="D16">
            <v>0</v>
          </cell>
          <cell r="E16">
            <v>0</v>
          </cell>
          <cell r="F16" t="str">
            <v>2108FA</v>
          </cell>
          <cell r="G16" t="str">
            <v>Weekday</v>
          </cell>
          <cell r="H16">
            <v>56953</v>
          </cell>
          <cell r="I16" t="str">
            <v>Joaquin Miller Rd &amp; Robinson Dr</v>
          </cell>
        </row>
        <row r="17">
          <cell r="A17">
            <v>1013360</v>
          </cell>
          <cell r="B17">
            <v>16</v>
          </cell>
          <cell r="C17">
            <v>0</v>
          </cell>
          <cell r="D17">
            <v>0</v>
          </cell>
          <cell r="E17">
            <v>0</v>
          </cell>
          <cell r="F17" t="str">
            <v>2108FA</v>
          </cell>
          <cell r="G17" t="str">
            <v>Weekday</v>
          </cell>
          <cell r="H17">
            <v>56962</v>
          </cell>
          <cell r="I17" t="str">
            <v>Joaquin Miller Rd &amp; Sanborn Dr (East Jctn)</v>
          </cell>
        </row>
        <row r="18">
          <cell r="A18">
            <v>1013350</v>
          </cell>
          <cell r="B18">
            <v>17</v>
          </cell>
          <cell r="C18">
            <v>0</v>
          </cell>
          <cell r="D18">
            <v>0</v>
          </cell>
          <cell r="E18">
            <v>0</v>
          </cell>
          <cell r="F18" t="str">
            <v>2108FA</v>
          </cell>
          <cell r="G18" t="str">
            <v>Weekday</v>
          </cell>
          <cell r="H18">
            <v>56961</v>
          </cell>
          <cell r="I18" t="str">
            <v>Joaquin Miller Rd &amp; Sanborn Dr (West Jctn)</v>
          </cell>
        </row>
        <row r="19">
          <cell r="A19">
            <v>1019550</v>
          </cell>
          <cell r="B19">
            <v>18</v>
          </cell>
          <cell r="C19">
            <v>0</v>
          </cell>
          <cell r="D19">
            <v>0</v>
          </cell>
          <cell r="E19">
            <v>0</v>
          </cell>
          <cell r="F19" t="str">
            <v>2108FA</v>
          </cell>
          <cell r="G19" t="str">
            <v>Weekday</v>
          </cell>
          <cell r="H19">
            <v>56560</v>
          </cell>
          <cell r="I19" t="str">
            <v>Skyline Blvd &amp; Redwood Rd</v>
          </cell>
        </row>
        <row r="20">
          <cell r="A20">
            <v>1011650</v>
          </cell>
          <cell r="B20">
            <v>19</v>
          </cell>
          <cell r="C20">
            <v>0</v>
          </cell>
          <cell r="D20">
            <v>0</v>
          </cell>
          <cell r="E20">
            <v>0</v>
          </cell>
          <cell r="F20" t="str">
            <v>2108FA</v>
          </cell>
          <cell r="G20" t="str">
            <v>Weekday</v>
          </cell>
          <cell r="H20">
            <v>56292</v>
          </cell>
          <cell r="I20" t="str">
            <v>Golf Links Rd &amp; Scotia Av</v>
          </cell>
        </row>
        <row r="21">
          <cell r="A21">
            <v>1011550</v>
          </cell>
          <cell r="B21">
            <v>20</v>
          </cell>
          <cell r="C21">
            <v>0</v>
          </cell>
          <cell r="D21">
            <v>0</v>
          </cell>
          <cell r="E21">
            <v>0</v>
          </cell>
          <cell r="F21" t="str">
            <v>2108FA</v>
          </cell>
          <cell r="G21" t="str">
            <v>Weekday</v>
          </cell>
          <cell r="H21">
            <v>56263</v>
          </cell>
          <cell r="I21" t="str">
            <v>Golf Links Rd &amp; Anza Av</v>
          </cell>
        </row>
        <row r="22">
          <cell r="A22">
            <v>1014080</v>
          </cell>
          <cell r="B22">
            <v>21</v>
          </cell>
          <cell r="C22">
            <v>2</v>
          </cell>
          <cell r="D22">
            <v>0</v>
          </cell>
          <cell r="E22">
            <v>2</v>
          </cell>
          <cell r="F22" t="str">
            <v>2108FA</v>
          </cell>
          <cell r="G22" t="str">
            <v>Weekday</v>
          </cell>
          <cell r="H22">
            <v>58457</v>
          </cell>
          <cell r="I22" t="str">
            <v>Lincoln Av &amp; Greek Church</v>
          </cell>
        </row>
        <row r="23">
          <cell r="A23">
            <v>1013280</v>
          </cell>
          <cell r="B23">
            <v>22</v>
          </cell>
          <cell r="C23">
            <v>0</v>
          </cell>
          <cell r="D23">
            <v>0</v>
          </cell>
          <cell r="E23">
            <v>0</v>
          </cell>
          <cell r="F23" t="str">
            <v>2108FA</v>
          </cell>
          <cell r="G23" t="str">
            <v>Weekday</v>
          </cell>
          <cell r="H23">
            <v>56935</v>
          </cell>
          <cell r="I23" t="str">
            <v>Joaquin Miller Rd &amp; Crane Way (West Jctn)</v>
          </cell>
        </row>
        <row r="24">
          <cell r="A24">
            <v>1014160</v>
          </cell>
          <cell r="B24">
            <v>23</v>
          </cell>
          <cell r="C24">
            <v>1</v>
          </cell>
          <cell r="D24">
            <v>0</v>
          </cell>
          <cell r="E24">
            <v>1</v>
          </cell>
          <cell r="F24" t="str">
            <v>2108FA</v>
          </cell>
          <cell r="G24" t="str">
            <v>Weekday</v>
          </cell>
          <cell r="H24">
            <v>53341</v>
          </cell>
          <cell r="I24" t="str">
            <v>Lincoln Av &amp; Monterey Blvd</v>
          </cell>
        </row>
        <row r="25">
          <cell r="A25">
            <v>1019590</v>
          </cell>
          <cell r="B25">
            <v>24</v>
          </cell>
          <cell r="C25">
            <v>0</v>
          </cell>
          <cell r="D25">
            <v>0</v>
          </cell>
          <cell r="E25">
            <v>0</v>
          </cell>
          <cell r="F25" t="str">
            <v>2108FA</v>
          </cell>
          <cell r="G25" t="str">
            <v>Weekday</v>
          </cell>
          <cell r="H25">
            <v>58490</v>
          </cell>
          <cell r="I25" t="str">
            <v>Skyline Blvd &amp; Stantonville Dr</v>
          </cell>
        </row>
        <row r="26">
          <cell r="A26">
            <v>1013270</v>
          </cell>
          <cell r="B26">
            <v>25</v>
          </cell>
          <cell r="C26">
            <v>0</v>
          </cell>
          <cell r="D26">
            <v>0</v>
          </cell>
          <cell r="E26">
            <v>0</v>
          </cell>
          <cell r="F26" t="str">
            <v>2108FA</v>
          </cell>
          <cell r="G26" t="str">
            <v>Weekday</v>
          </cell>
          <cell r="H26">
            <v>56929</v>
          </cell>
          <cell r="I26" t="str">
            <v>Joaquin Miller Rd &amp; Butters Dr</v>
          </cell>
        </row>
        <row r="27">
          <cell r="A27">
            <v>1019480</v>
          </cell>
          <cell r="B27">
            <v>26</v>
          </cell>
          <cell r="C27">
            <v>0</v>
          </cell>
          <cell r="D27">
            <v>0</v>
          </cell>
          <cell r="E27">
            <v>0</v>
          </cell>
          <cell r="F27" t="str">
            <v>2108FA</v>
          </cell>
          <cell r="G27" t="str">
            <v>Weekday</v>
          </cell>
          <cell r="H27">
            <v>58398</v>
          </cell>
          <cell r="I27" t="str">
            <v>Skyline Blvd &amp; Crestmont Dr</v>
          </cell>
        </row>
        <row r="28">
          <cell r="A28">
            <v>1019470</v>
          </cell>
          <cell r="B28">
            <v>27</v>
          </cell>
          <cell r="C28">
            <v>0</v>
          </cell>
          <cell r="D28">
            <v>0</v>
          </cell>
          <cell r="E28">
            <v>0</v>
          </cell>
          <cell r="F28" t="str">
            <v>2108FA</v>
          </cell>
          <cell r="G28" t="str">
            <v>Weekday</v>
          </cell>
          <cell r="H28">
            <v>58298</v>
          </cell>
          <cell r="I28" t="str">
            <v>Skyline Blvd &amp; Crestmont Dr</v>
          </cell>
        </row>
        <row r="29">
          <cell r="A29">
            <v>1019560</v>
          </cell>
          <cell r="B29">
            <v>28</v>
          </cell>
          <cell r="C29">
            <v>0</v>
          </cell>
          <cell r="D29">
            <v>0</v>
          </cell>
          <cell r="E29">
            <v>0</v>
          </cell>
          <cell r="F29" t="str">
            <v>2108FA</v>
          </cell>
          <cell r="G29" t="str">
            <v>Weekday</v>
          </cell>
          <cell r="H29">
            <v>58459</v>
          </cell>
          <cell r="I29" t="str">
            <v>Skyline Blvd &amp; Rishell Rd</v>
          </cell>
        </row>
        <row r="30">
          <cell r="A30">
            <v>1013370</v>
          </cell>
          <cell r="B30">
            <v>29</v>
          </cell>
          <cell r="C30">
            <v>0</v>
          </cell>
          <cell r="D30">
            <v>0</v>
          </cell>
          <cell r="E30">
            <v>0</v>
          </cell>
          <cell r="F30" t="str">
            <v>2108FA</v>
          </cell>
          <cell r="G30" t="str">
            <v>Weekday</v>
          </cell>
          <cell r="H30">
            <v>56963</v>
          </cell>
          <cell r="I30" t="str">
            <v>Joaquin Miller Rd &amp; Skyline Blvd</v>
          </cell>
        </row>
        <row r="31">
          <cell r="A31">
            <v>1013310</v>
          </cell>
          <cell r="B31">
            <v>30</v>
          </cell>
          <cell r="C31">
            <v>0</v>
          </cell>
          <cell r="D31">
            <v>0</v>
          </cell>
          <cell r="E31">
            <v>0</v>
          </cell>
          <cell r="F31" t="str">
            <v>2108FA</v>
          </cell>
          <cell r="G31" t="str">
            <v>Weekday</v>
          </cell>
          <cell r="H31">
            <v>56951</v>
          </cell>
          <cell r="I31" t="str">
            <v>Joaquin Miller Rd &amp; Crockett Pl</v>
          </cell>
        </row>
        <row r="32">
          <cell r="A32">
            <v>1013290</v>
          </cell>
          <cell r="B32">
            <v>31</v>
          </cell>
          <cell r="C32">
            <v>0</v>
          </cell>
          <cell r="D32">
            <v>0</v>
          </cell>
          <cell r="E32">
            <v>0</v>
          </cell>
          <cell r="F32" t="str">
            <v>2108FA</v>
          </cell>
          <cell r="G32" t="str">
            <v>Weekday</v>
          </cell>
          <cell r="H32">
            <v>56936</v>
          </cell>
          <cell r="I32" t="str">
            <v>Joaquin Miller Rd &amp; Crane Way</v>
          </cell>
        </row>
        <row r="33">
          <cell r="A33">
            <v>1013320</v>
          </cell>
          <cell r="B33">
            <v>32</v>
          </cell>
          <cell r="C33">
            <v>0</v>
          </cell>
          <cell r="D33">
            <v>0</v>
          </cell>
          <cell r="E33">
            <v>0</v>
          </cell>
          <cell r="F33" t="str">
            <v>2108FA</v>
          </cell>
          <cell r="G33" t="str">
            <v>Weekday</v>
          </cell>
          <cell r="H33">
            <v>56952</v>
          </cell>
          <cell r="I33" t="str">
            <v>Joaquin Miller Rd &amp; Hedge Ln</v>
          </cell>
        </row>
        <row r="34">
          <cell r="A34">
            <v>1013380</v>
          </cell>
          <cell r="B34">
            <v>33</v>
          </cell>
          <cell r="C34">
            <v>0</v>
          </cell>
          <cell r="D34">
            <v>0</v>
          </cell>
          <cell r="E34">
            <v>0</v>
          </cell>
          <cell r="F34" t="str">
            <v>2108FA</v>
          </cell>
          <cell r="G34" t="str">
            <v>Weekday</v>
          </cell>
          <cell r="H34">
            <v>57076</v>
          </cell>
          <cell r="I34" t="str">
            <v>Joaquin Miller Rd &amp; Skyline Blvd</v>
          </cell>
        </row>
        <row r="35">
          <cell r="A35">
            <v>1014090</v>
          </cell>
          <cell r="B35">
            <v>34</v>
          </cell>
          <cell r="C35">
            <v>2</v>
          </cell>
          <cell r="D35">
            <v>0</v>
          </cell>
          <cell r="E35">
            <v>2</v>
          </cell>
          <cell r="F35" t="str">
            <v>2108FA</v>
          </cell>
          <cell r="G35" t="str">
            <v>Weekday</v>
          </cell>
          <cell r="H35">
            <v>58470</v>
          </cell>
          <cell r="I35" t="str">
            <v>Lincoln Av &amp; Greek Church</v>
          </cell>
        </row>
        <row r="36">
          <cell r="A36">
            <v>9801920</v>
          </cell>
          <cell r="B36">
            <v>35</v>
          </cell>
          <cell r="C36">
            <v>1</v>
          </cell>
          <cell r="D36">
            <v>1</v>
          </cell>
          <cell r="E36">
            <v>1</v>
          </cell>
          <cell r="F36" t="str">
            <v>2108FA</v>
          </cell>
          <cell r="G36" t="str">
            <v>Weekday</v>
          </cell>
          <cell r="H36">
            <v>54717</v>
          </cell>
          <cell r="I36" t="str">
            <v>Lake Chabot Rd &amp; Castro Valley Blvd</v>
          </cell>
        </row>
        <row r="37">
          <cell r="A37">
            <v>1014110</v>
          </cell>
          <cell r="B37">
            <v>36</v>
          </cell>
          <cell r="C37">
            <v>3</v>
          </cell>
          <cell r="D37">
            <v>0</v>
          </cell>
          <cell r="E37">
            <v>3</v>
          </cell>
          <cell r="F37" t="str">
            <v>2108FA</v>
          </cell>
          <cell r="G37" t="str">
            <v>Weekday</v>
          </cell>
          <cell r="H37">
            <v>58687</v>
          </cell>
          <cell r="I37" t="str">
            <v>Lincoln Av &amp; Head Royce School</v>
          </cell>
        </row>
        <row r="38">
          <cell r="A38">
            <v>102250</v>
          </cell>
          <cell r="B38">
            <v>37</v>
          </cell>
          <cell r="C38">
            <v>0</v>
          </cell>
          <cell r="D38">
            <v>0</v>
          </cell>
          <cell r="E38">
            <v>0</v>
          </cell>
          <cell r="F38" t="str">
            <v>2108FA</v>
          </cell>
          <cell r="G38" t="str">
            <v>Weekday</v>
          </cell>
          <cell r="H38">
            <v>59040</v>
          </cell>
          <cell r="I38" t="str">
            <v>Mecartney Rd &amp; Sharon Rd</v>
          </cell>
        </row>
        <row r="39">
          <cell r="A39">
            <v>102240</v>
          </cell>
          <cell r="B39">
            <v>38</v>
          </cell>
          <cell r="C39">
            <v>0</v>
          </cell>
          <cell r="D39">
            <v>0</v>
          </cell>
          <cell r="E39">
            <v>0</v>
          </cell>
          <cell r="F39" t="str">
            <v>2108FA</v>
          </cell>
          <cell r="G39" t="str">
            <v>Weekday</v>
          </cell>
          <cell r="H39">
            <v>57517</v>
          </cell>
          <cell r="I39" t="str">
            <v>Mecartney Rd &amp; Sharon Rd</v>
          </cell>
        </row>
        <row r="40">
          <cell r="A40">
            <v>9801970</v>
          </cell>
          <cell r="B40">
            <v>39</v>
          </cell>
          <cell r="C40">
            <v>0</v>
          </cell>
          <cell r="D40">
            <v>0</v>
          </cell>
          <cell r="E40">
            <v>0</v>
          </cell>
          <cell r="F40" t="str">
            <v>2108FA</v>
          </cell>
          <cell r="G40" t="str">
            <v>Weekday</v>
          </cell>
          <cell r="H40">
            <v>54737</v>
          </cell>
          <cell r="I40" t="str">
            <v>Madison Av &amp; James Av</v>
          </cell>
        </row>
        <row r="41">
          <cell r="A41">
            <v>9802640</v>
          </cell>
          <cell r="B41">
            <v>40</v>
          </cell>
          <cell r="C41">
            <v>0</v>
          </cell>
          <cell r="D41">
            <v>1</v>
          </cell>
          <cell r="E41">
            <v>0</v>
          </cell>
          <cell r="F41" t="str">
            <v>2108FA</v>
          </cell>
          <cell r="G41" t="str">
            <v>Weekday</v>
          </cell>
          <cell r="H41">
            <v>57741</v>
          </cell>
          <cell r="I41" t="str">
            <v>Redwood Rd &amp; Lorena Av</v>
          </cell>
        </row>
        <row r="42">
          <cell r="A42">
            <v>9802520</v>
          </cell>
          <cell r="B42">
            <v>41</v>
          </cell>
          <cell r="C42">
            <v>0</v>
          </cell>
          <cell r="D42">
            <v>0</v>
          </cell>
          <cell r="E42">
            <v>0</v>
          </cell>
          <cell r="F42" t="str">
            <v>2108FA</v>
          </cell>
          <cell r="G42" t="str">
            <v>Weekday</v>
          </cell>
          <cell r="H42">
            <v>54160</v>
          </cell>
          <cell r="I42" t="str">
            <v>Paseo Grande &amp; Via Cordoba</v>
          </cell>
        </row>
        <row r="43">
          <cell r="A43">
            <v>9801080</v>
          </cell>
          <cell r="B43">
            <v>42</v>
          </cell>
          <cell r="C43">
            <v>0</v>
          </cell>
          <cell r="D43">
            <v>0</v>
          </cell>
          <cell r="E43">
            <v>0</v>
          </cell>
          <cell r="F43" t="str">
            <v>2108FA</v>
          </cell>
          <cell r="G43" t="str">
            <v>Weekday</v>
          </cell>
          <cell r="H43">
            <v>52108</v>
          </cell>
          <cell r="I43" t="str">
            <v>Elgin St &amp; Linnea Av</v>
          </cell>
        </row>
        <row r="44">
          <cell r="A44">
            <v>9802820</v>
          </cell>
          <cell r="B44">
            <v>43</v>
          </cell>
          <cell r="C44">
            <v>1</v>
          </cell>
          <cell r="D44">
            <v>1</v>
          </cell>
          <cell r="E44">
            <v>1</v>
          </cell>
          <cell r="F44" t="str">
            <v>2108FA</v>
          </cell>
          <cell r="G44" t="str">
            <v>Weekday</v>
          </cell>
          <cell r="H44">
            <v>56741</v>
          </cell>
          <cell r="I44" t="str">
            <v>Seven Hills Rd &amp; Brickell Way</v>
          </cell>
        </row>
        <row r="45">
          <cell r="A45">
            <v>9802650</v>
          </cell>
          <cell r="B45">
            <v>44</v>
          </cell>
          <cell r="C45">
            <v>0</v>
          </cell>
          <cell r="D45">
            <v>1</v>
          </cell>
          <cell r="E45">
            <v>0</v>
          </cell>
          <cell r="F45" t="str">
            <v>2108FA</v>
          </cell>
          <cell r="G45" t="str">
            <v>Weekday</v>
          </cell>
          <cell r="H45">
            <v>56714</v>
          </cell>
          <cell r="I45" t="str">
            <v>Redwood Rd &amp; Modesto St</v>
          </cell>
        </row>
        <row r="46">
          <cell r="A46">
            <v>302830</v>
          </cell>
          <cell r="B46">
            <v>45</v>
          </cell>
          <cell r="C46">
            <v>0</v>
          </cell>
          <cell r="D46">
            <v>0</v>
          </cell>
          <cell r="E46">
            <v>0</v>
          </cell>
          <cell r="F46" t="str">
            <v>2108FA</v>
          </cell>
          <cell r="G46" t="str">
            <v>Weekday</v>
          </cell>
          <cell r="H46">
            <v>58189</v>
          </cell>
          <cell r="I46" t="str">
            <v>Grizzly Peak Blvd &amp; Arcade Av</v>
          </cell>
        </row>
        <row r="47">
          <cell r="A47">
            <v>9804190</v>
          </cell>
          <cell r="B47">
            <v>46</v>
          </cell>
          <cell r="C47">
            <v>0</v>
          </cell>
          <cell r="D47">
            <v>0</v>
          </cell>
          <cell r="E47">
            <v>0</v>
          </cell>
          <cell r="F47" t="str">
            <v>2108FA</v>
          </cell>
          <cell r="G47" t="str">
            <v>Weekday</v>
          </cell>
          <cell r="H47">
            <v>54526</v>
          </cell>
          <cell r="I47" t="str">
            <v>Madison Av &amp; James Av</v>
          </cell>
        </row>
        <row r="48">
          <cell r="A48">
            <v>9804200</v>
          </cell>
          <cell r="B48">
            <v>47</v>
          </cell>
          <cell r="C48">
            <v>0</v>
          </cell>
          <cell r="D48">
            <v>0</v>
          </cell>
          <cell r="E48">
            <v>0</v>
          </cell>
          <cell r="F48" t="str">
            <v>2108FA</v>
          </cell>
          <cell r="G48" t="str">
            <v>Weekday</v>
          </cell>
          <cell r="H48">
            <v>59869</v>
          </cell>
          <cell r="I48" t="str">
            <v>Madison Av &amp; Vannoy Av</v>
          </cell>
        </row>
        <row r="49">
          <cell r="A49">
            <v>804730</v>
          </cell>
          <cell r="B49">
            <v>48</v>
          </cell>
          <cell r="C49">
            <v>0</v>
          </cell>
          <cell r="D49">
            <v>0</v>
          </cell>
          <cell r="E49">
            <v>0</v>
          </cell>
          <cell r="F49" t="str">
            <v>2108FA</v>
          </cell>
          <cell r="G49" t="str">
            <v>Weekday</v>
          </cell>
          <cell r="H49">
            <v>51020</v>
          </cell>
          <cell r="I49" t="str">
            <v>Sycamore Av &amp; Silva Av</v>
          </cell>
        </row>
        <row r="50">
          <cell r="A50">
            <v>801840</v>
          </cell>
          <cell r="B50">
            <v>49</v>
          </cell>
          <cell r="C50">
            <v>1</v>
          </cell>
          <cell r="D50">
            <v>1</v>
          </cell>
          <cell r="E50">
            <v>1</v>
          </cell>
          <cell r="F50" t="str">
            <v>2108FA</v>
          </cell>
          <cell r="G50" t="str">
            <v>Weekday</v>
          </cell>
          <cell r="H50">
            <v>59450</v>
          </cell>
          <cell r="I50" t="str">
            <v>Foothill Blvd &amp; City Center Dr (South Jctn)</v>
          </cell>
        </row>
        <row r="51">
          <cell r="A51">
            <v>9804660</v>
          </cell>
          <cell r="B51">
            <v>50</v>
          </cell>
          <cell r="C51">
            <v>0</v>
          </cell>
          <cell r="D51">
            <v>0</v>
          </cell>
          <cell r="E51">
            <v>0</v>
          </cell>
          <cell r="F51" t="str">
            <v>2108FA</v>
          </cell>
          <cell r="G51" t="str">
            <v>Weekday</v>
          </cell>
          <cell r="H51">
            <v>53154</v>
          </cell>
          <cell r="I51" t="str">
            <v>Bockman Rd &amp; Via Toyon</v>
          </cell>
        </row>
        <row r="52">
          <cell r="A52">
            <v>9802200</v>
          </cell>
          <cell r="B52">
            <v>51</v>
          </cell>
          <cell r="C52">
            <v>0</v>
          </cell>
          <cell r="D52">
            <v>0</v>
          </cell>
          <cell r="E52">
            <v>0</v>
          </cell>
          <cell r="F52" t="str">
            <v>2108FA</v>
          </cell>
          <cell r="G52" t="str">
            <v>Weekday</v>
          </cell>
          <cell r="H52">
            <v>54569</v>
          </cell>
          <cell r="I52" t="str">
            <v>Miramar Av &amp; Stanton Av</v>
          </cell>
        </row>
        <row r="53">
          <cell r="A53">
            <v>9804650</v>
          </cell>
          <cell r="B53">
            <v>52</v>
          </cell>
          <cell r="C53">
            <v>0</v>
          </cell>
          <cell r="D53">
            <v>0</v>
          </cell>
          <cell r="E53">
            <v>0</v>
          </cell>
          <cell r="F53" t="str">
            <v>2108FA</v>
          </cell>
          <cell r="G53" t="str">
            <v>Weekday</v>
          </cell>
          <cell r="H53">
            <v>50840</v>
          </cell>
          <cell r="I53" t="str">
            <v>Bockman Rd &amp; Via Sonora</v>
          </cell>
        </row>
        <row r="54">
          <cell r="A54">
            <v>9801570</v>
          </cell>
          <cell r="B54">
            <v>53</v>
          </cell>
          <cell r="C54">
            <v>2</v>
          </cell>
          <cell r="D54">
            <v>1</v>
          </cell>
          <cell r="E54">
            <v>2</v>
          </cell>
          <cell r="F54" t="str">
            <v>2108FA</v>
          </cell>
          <cell r="G54" t="str">
            <v>Weekday</v>
          </cell>
          <cell r="H54">
            <v>53218</v>
          </cell>
          <cell r="I54" t="str">
            <v>Grove Way &amp; Tanglewood Dr</v>
          </cell>
        </row>
        <row r="55">
          <cell r="A55">
            <v>9800330</v>
          </cell>
          <cell r="B55">
            <v>54</v>
          </cell>
          <cell r="C55">
            <v>0</v>
          </cell>
          <cell r="D55">
            <v>0</v>
          </cell>
          <cell r="E55">
            <v>0</v>
          </cell>
          <cell r="F55" t="str">
            <v>2108FA</v>
          </cell>
          <cell r="G55" t="str">
            <v>Weekday</v>
          </cell>
          <cell r="H55">
            <v>50985</v>
          </cell>
          <cell r="I55" t="str">
            <v>Bockman Rd &amp; Via Redondo</v>
          </cell>
        </row>
        <row r="56">
          <cell r="A56">
            <v>1300910</v>
          </cell>
          <cell r="B56">
            <v>55</v>
          </cell>
          <cell r="C56">
            <v>0</v>
          </cell>
          <cell r="D56">
            <v>0</v>
          </cell>
          <cell r="E56">
            <v>0</v>
          </cell>
          <cell r="F56" t="str">
            <v>2108FA</v>
          </cell>
          <cell r="G56" t="str">
            <v>Weekday</v>
          </cell>
          <cell r="H56">
            <v>59140</v>
          </cell>
          <cell r="I56" t="str">
            <v>Carlson Blvd &amp; Placer St</v>
          </cell>
        </row>
        <row r="57">
          <cell r="A57">
            <v>1600770</v>
          </cell>
          <cell r="B57">
            <v>56</v>
          </cell>
          <cell r="C57">
            <v>0</v>
          </cell>
          <cell r="D57">
            <v>0</v>
          </cell>
          <cell r="E57">
            <v>0</v>
          </cell>
          <cell r="F57" t="str">
            <v>2108FA</v>
          </cell>
          <cell r="G57" t="str">
            <v>Weekday</v>
          </cell>
          <cell r="H57">
            <v>56199</v>
          </cell>
          <cell r="I57" t="str">
            <v>Rumrill Blvd &amp; Folsom Av</v>
          </cell>
        </row>
        <row r="58">
          <cell r="A58">
            <v>1300840</v>
          </cell>
          <cell r="B58">
            <v>57</v>
          </cell>
          <cell r="C58">
            <v>0</v>
          </cell>
          <cell r="D58">
            <v>0</v>
          </cell>
          <cell r="E58">
            <v>0</v>
          </cell>
          <cell r="F58" t="str">
            <v>2108FA</v>
          </cell>
          <cell r="G58" t="str">
            <v>Weekday</v>
          </cell>
          <cell r="H58">
            <v>59098</v>
          </cell>
          <cell r="I58" t="str">
            <v>Carlson Blvd &amp; Columbia Av</v>
          </cell>
        </row>
        <row r="59">
          <cell r="A59">
            <v>9901270</v>
          </cell>
          <cell r="B59">
            <v>58</v>
          </cell>
          <cell r="C59">
            <v>0</v>
          </cell>
          <cell r="D59">
            <v>0</v>
          </cell>
          <cell r="E59">
            <v>0</v>
          </cell>
          <cell r="F59" t="str">
            <v>2108FA</v>
          </cell>
          <cell r="G59" t="str">
            <v>Weekday</v>
          </cell>
          <cell r="H59">
            <v>53105</v>
          </cell>
          <cell r="I59" t="str">
            <v>San Pablo Dam Rd &amp; Oak Creek Rd</v>
          </cell>
        </row>
        <row r="60">
          <cell r="A60">
            <v>901180</v>
          </cell>
          <cell r="B60">
            <v>59</v>
          </cell>
          <cell r="C60">
            <v>0</v>
          </cell>
          <cell r="D60">
            <v>0</v>
          </cell>
          <cell r="E60">
            <v>0</v>
          </cell>
          <cell r="F60" t="str">
            <v>2108FA</v>
          </cell>
          <cell r="G60" t="str">
            <v>Weekday</v>
          </cell>
          <cell r="H60">
            <v>55193</v>
          </cell>
          <cell r="I60" t="str">
            <v>Newark Blvd &amp; Central Av</v>
          </cell>
        </row>
        <row r="61">
          <cell r="A61">
            <v>800470</v>
          </cell>
          <cell r="B61">
            <v>60</v>
          </cell>
          <cell r="C61">
            <v>0</v>
          </cell>
          <cell r="D61">
            <v>1</v>
          </cell>
          <cell r="E61">
            <v>0</v>
          </cell>
          <cell r="F61" t="str">
            <v>2108FA</v>
          </cell>
          <cell r="G61" t="str">
            <v>Weekday</v>
          </cell>
          <cell r="H61">
            <v>58230</v>
          </cell>
          <cell r="I61" t="str">
            <v>B St &amp; 5th St</v>
          </cell>
        </row>
        <row r="62">
          <cell r="A62">
            <v>900160</v>
          </cell>
          <cell r="B62">
            <v>61</v>
          </cell>
          <cell r="C62">
            <v>0</v>
          </cell>
          <cell r="D62">
            <v>0</v>
          </cell>
          <cell r="E62">
            <v>0</v>
          </cell>
          <cell r="F62" t="str">
            <v>2108FA</v>
          </cell>
          <cell r="G62" t="str">
            <v>Weekday</v>
          </cell>
          <cell r="H62">
            <v>53887</v>
          </cell>
          <cell r="I62" t="str">
            <v>Cedar Blvd &amp; Forbes Dr</v>
          </cell>
        </row>
        <row r="63">
          <cell r="A63">
            <v>704050</v>
          </cell>
          <cell r="B63">
            <v>62</v>
          </cell>
          <cell r="C63">
            <v>0</v>
          </cell>
          <cell r="D63">
            <v>0</v>
          </cell>
          <cell r="E63">
            <v>0</v>
          </cell>
          <cell r="F63" t="str">
            <v>2108FA</v>
          </cell>
          <cell r="G63" t="str">
            <v>Weekday</v>
          </cell>
          <cell r="H63">
            <v>57390</v>
          </cell>
          <cell r="I63" t="str">
            <v>Niles Blvd &amp; E St</v>
          </cell>
        </row>
        <row r="64">
          <cell r="A64">
            <v>9802680</v>
          </cell>
          <cell r="B64">
            <v>63</v>
          </cell>
          <cell r="C64">
            <v>0</v>
          </cell>
          <cell r="D64">
            <v>1</v>
          </cell>
          <cell r="E64">
            <v>0</v>
          </cell>
          <cell r="F64" t="str">
            <v>2108FA</v>
          </cell>
          <cell r="G64" t="str">
            <v>Weekday</v>
          </cell>
          <cell r="H64">
            <v>54260</v>
          </cell>
          <cell r="I64" t="str">
            <v>Redwood Rd &amp; Vegas Av</v>
          </cell>
        </row>
        <row r="65">
          <cell r="A65">
            <v>804010</v>
          </cell>
          <cell r="B65">
            <v>64</v>
          </cell>
          <cell r="C65">
            <v>0</v>
          </cell>
          <cell r="D65">
            <v>0</v>
          </cell>
          <cell r="E65">
            <v>0</v>
          </cell>
          <cell r="F65" t="str">
            <v>2108FA</v>
          </cell>
          <cell r="G65" t="str">
            <v>Weekday</v>
          </cell>
          <cell r="H65">
            <v>51070</v>
          </cell>
          <cell r="I65" t="str">
            <v>Ruus Rd &amp; Thiel Rd</v>
          </cell>
        </row>
        <row r="66">
          <cell r="A66">
            <v>9801490</v>
          </cell>
          <cell r="B66">
            <v>65</v>
          </cell>
          <cell r="C66">
            <v>0</v>
          </cell>
          <cell r="D66">
            <v>0</v>
          </cell>
          <cell r="E66">
            <v>0</v>
          </cell>
          <cell r="F66" t="str">
            <v>2108FA</v>
          </cell>
          <cell r="G66" t="str">
            <v>Weekday</v>
          </cell>
          <cell r="H66">
            <v>50740</v>
          </cell>
          <cell r="I66" t="str">
            <v>Grove Way &amp; Gail Dr</v>
          </cell>
        </row>
        <row r="67">
          <cell r="A67">
            <v>900300</v>
          </cell>
          <cell r="B67">
            <v>66</v>
          </cell>
          <cell r="C67">
            <v>0</v>
          </cell>
          <cell r="D67">
            <v>0</v>
          </cell>
          <cell r="E67">
            <v>0</v>
          </cell>
          <cell r="F67" t="str">
            <v>2108FA</v>
          </cell>
          <cell r="G67" t="str">
            <v>Weekday</v>
          </cell>
          <cell r="H67">
            <v>55069</v>
          </cell>
          <cell r="I67" t="str">
            <v>Cedar Blvd &amp; Port Sailwood Dr</v>
          </cell>
        </row>
        <row r="68">
          <cell r="A68">
            <v>1301080</v>
          </cell>
          <cell r="B68">
            <v>67</v>
          </cell>
          <cell r="C68">
            <v>0</v>
          </cell>
          <cell r="D68">
            <v>0</v>
          </cell>
          <cell r="E68">
            <v>0</v>
          </cell>
          <cell r="F68" t="str">
            <v>2108FA</v>
          </cell>
          <cell r="G68" t="str">
            <v>Weekday</v>
          </cell>
          <cell r="H68">
            <v>59420</v>
          </cell>
          <cell r="I68" t="str">
            <v>Carlson Blvd &amp; Tehama Av</v>
          </cell>
        </row>
        <row r="69">
          <cell r="A69">
            <v>900690</v>
          </cell>
          <cell r="B69">
            <v>68</v>
          </cell>
          <cell r="C69">
            <v>0</v>
          </cell>
          <cell r="D69">
            <v>0</v>
          </cell>
          <cell r="E69">
            <v>0</v>
          </cell>
          <cell r="F69" t="str">
            <v>2108FA</v>
          </cell>
          <cell r="G69" t="str">
            <v>Weekday</v>
          </cell>
          <cell r="H69">
            <v>55092</v>
          </cell>
          <cell r="I69" t="str">
            <v>Cherry St &amp; Robertson Av</v>
          </cell>
        </row>
        <row r="70">
          <cell r="A70">
            <v>1700290</v>
          </cell>
          <cell r="B70">
            <v>69</v>
          </cell>
          <cell r="C70">
            <v>0</v>
          </cell>
          <cell r="D70">
            <v>0</v>
          </cell>
          <cell r="E70">
            <v>0</v>
          </cell>
          <cell r="F70" t="str">
            <v>2108FA</v>
          </cell>
          <cell r="G70" t="str">
            <v>Weekday</v>
          </cell>
          <cell r="H70">
            <v>57325</v>
          </cell>
          <cell r="I70" t="str">
            <v>Alvarado-Niles Rd &amp; Osprey Dr</v>
          </cell>
        </row>
        <row r="71">
          <cell r="A71">
            <v>1501770</v>
          </cell>
          <cell r="B71">
            <v>70</v>
          </cell>
          <cell r="C71">
            <v>0</v>
          </cell>
          <cell r="D71">
            <v>0</v>
          </cell>
          <cell r="E71">
            <v>0</v>
          </cell>
          <cell r="F71" t="str">
            <v>2108FA</v>
          </cell>
          <cell r="G71" t="str">
            <v>Weekday</v>
          </cell>
          <cell r="H71">
            <v>58735</v>
          </cell>
          <cell r="I71" t="str">
            <v>Farallon Dr &amp; Griffith St</v>
          </cell>
        </row>
        <row r="72">
          <cell r="A72">
            <v>900320</v>
          </cell>
          <cell r="B72">
            <v>71</v>
          </cell>
          <cell r="C72">
            <v>0</v>
          </cell>
          <cell r="D72">
            <v>0</v>
          </cell>
          <cell r="E72">
            <v>0</v>
          </cell>
          <cell r="F72" t="str">
            <v>2108FA</v>
          </cell>
          <cell r="G72" t="str">
            <v>Weekday</v>
          </cell>
          <cell r="H72">
            <v>50552</v>
          </cell>
          <cell r="I72" t="str">
            <v>Cedar Blvd &amp; S Magazine (Newpark Mall)</v>
          </cell>
        </row>
        <row r="73">
          <cell r="A73">
            <v>302950</v>
          </cell>
          <cell r="B73">
            <v>72</v>
          </cell>
          <cell r="C73">
            <v>0</v>
          </cell>
          <cell r="D73">
            <v>0</v>
          </cell>
          <cell r="E73">
            <v>0</v>
          </cell>
          <cell r="F73" t="str">
            <v>2108FA</v>
          </cell>
          <cell r="G73" t="str">
            <v>Weekday</v>
          </cell>
          <cell r="H73">
            <v>55364</v>
          </cell>
          <cell r="I73" t="str">
            <v>Grizzly Peak Blvd &amp; Keeler Av</v>
          </cell>
        </row>
        <row r="74">
          <cell r="A74">
            <v>9901190</v>
          </cell>
          <cell r="B74">
            <v>73</v>
          </cell>
          <cell r="C74">
            <v>0</v>
          </cell>
          <cell r="D74">
            <v>0</v>
          </cell>
          <cell r="E74">
            <v>0</v>
          </cell>
          <cell r="F74" t="str">
            <v>2108FA</v>
          </cell>
          <cell r="G74" t="str">
            <v>Weekday</v>
          </cell>
          <cell r="H74">
            <v>52195</v>
          </cell>
          <cell r="I74" t="str">
            <v>San Pablo Dam Rd &amp; Greenridge Dr</v>
          </cell>
        </row>
        <row r="75">
          <cell r="A75">
            <v>901710</v>
          </cell>
          <cell r="B75">
            <v>74</v>
          </cell>
          <cell r="C75">
            <v>0</v>
          </cell>
          <cell r="D75">
            <v>0</v>
          </cell>
          <cell r="E75">
            <v>0</v>
          </cell>
          <cell r="F75" t="str">
            <v>2108FA</v>
          </cell>
          <cell r="G75" t="str">
            <v>Weekday</v>
          </cell>
          <cell r="H75">
            <v>55023</v>
          </cell>
          <cell r="I75" t="str">
            <v>Cedar Blvd &amp; San Antonio Way</v>
          </cell>
        </row>
        <row r="76">
          <cell r="A76">
            <v>9801540</v>
          </cell>
          <cell r="B76">
            <v>75</v>
          </cell>
          <cell r="C76">
            <v>2</v>
          </cell>
          <cell r="D76">
            <v>1</v>
          </cell>
          <cell r="E76">
            <v>2</v>
          </cell>
          <cell r="F76" t="str">
            <v>2108FA</v>
          </cell>
          <cell r="G76" t="str">
            <v>Weekday</v>
          </cell>
          <cell r="H76">
            <v>52124</v>
          </cell>
          <cell r="I76" t="str">
            <v>Grove Way &amp; Orange Av</v>
          </cell>
        </row>
        <row r="77">
          <cell r="A77">
            <v>900660</v>
          </cell>
          <cell r="B77">
            <v>76</v>
          </cell>
          <cell r="C77">
            <v>0</v>
          </cell>
          <cell r="D77">
            <v>0</v>
          </cell>
          <cell r="E77">
            <v>0</v>
          </cell>
          <cell r="F77" t="str">
            <v>2108FA</v>
          </cell>
          <cell r="G77" t="str">
            <v>Weekday</v>
          </cell>
          <cell r="H77">
            <v>54080</v>
          </cell>
          <cell r="I77" t="str">
            <v>Cherry St &amp; Moores Av</v>
          </cell>
        </row>
        <row r="78">
          <cell r="A78">
            <v>802910</v>
          </cell>
          <cell r="B78">
            <v>77</v>
          </cell>
          <cell r="C78">
            <v>0</v>
          </cell>
          <cell r="D78">
            <v>0</v>
          </cell>
          <cell r="E78">
            <v>0</v>
          </cell>
          <cell r="F78" t="str">
            <v>2108FA</v>
          </cell>
          <cell r="G78" t="str">
            <v>Weekday</v>
          </cell>
          <cell r="H78">
            <v>52945</v>
          </cell>
          <cell r="I78" t="str">
            <v>Industrial Pkwy &amp; Ruus Rd</v>
          </cell>
        </row>
        <row r="79">
          <cell r="A79">
            <v>1503480</v>
          </cell>
          <cell r="B79">
            <v>78</v>
          </cell>
          <cell r="C79">
            <v>0</v>
          </cell>
          <cell r="D79">
            <v>0</v>
          </cell>
          <cell r="E79">
            <v>0</v>
          </cell>
          <cell r="F79" t="str">
            <v>2108FA</v>
          </cell>
          <cell r="G79" t="str">
            <v>Weekday</v>
          </cell>
          <cell r="H79">
            <v>52590</v>
          </cell>
          <cell r="I79" t="str">
            <v>Wicks Blvd &amp; Liberty Way (Opp. Stenzel Park)</v>
          </cell>
        </row>
        <row r="80">
          <cell r="A80">
            <v>900170</v>
          </cell>
          <cell r="B80">
            <v>79</v>
          </cell>
          <cell r="C80">
            <v>0</v>
          </cell>
          <cell r="D80">
            <v>0</v>
          </cell>
          <cell r="E80">
            <v>0</v>
          </cell>
          <cell r="F80" t="str">
            <v>2108FA</v>
          </cell>
          <cell r="G80" t="str">
            <v>Weekday</v>
          </cell>
          <cell r="H80">
            <v>59511</v>
          </cell>
          <cell r="I80" t="str">
            <v>Cedar Blvd &amp; Joaquin Murieta Av</v>
          </cell>
        </row>
        <row r="81">
          <cell r="A81">
            <v>900190</v>
          </cell>
          <cell r="B81">
            <v>80</v>
          </cell>
          <cell r="C81">
            <v>0</v>
          </cell>
          <cell r="D81">
            <v>0</v>
          </cell>
          <cell r="E81">
            <v>0</v>
          </cell>
          <cell r="F81" t="str">
            <v>2108FA</v>
          </cell>
          <cell r="G81" t="str">
            <v>Weekday</v>
          </cell>
          <cell r="H81">
            <v>52344</v>
          </cell>
          <cell r="I81" t="str">
            <v>Cedar Blvd &amp; Lake Blvd</v>
          </cell>
        </row>
        <row r="82">
          <cell r="A82">
            <v>704040</v>
          </cell>
          <cell r="B82">
            <v>81</v>
          </cell>
          <cell r="C82">
            <v>0</v>
          </cell>
          <cell r="D82">
            <v>0</v>
          </cell>
          <cell r="E82">
            <v>0</v>
          </cell>
          <cell r="F82" t="str">
            <v>2108FA</v>
          </cell>
          <cell r="G82" t="str">
            <v>Weekday</v>
          </cell>
          <cell r="H82">
            <v>57860</v>
          </cell>
          <cell r="I82" t="str">
            <v>Niles Blvd &amp; E St</v>
          </cell>
        </row>
        <row r="83">
          <cell r="A83">
            <v>901200</v>
          </cell>
          <cell r="B83">
            <v>82</v>
          </cell>
          <cell r="C83">
            <v>0</v>
          </cell>
          <cell r="D83">
            <v>0</v>
          </cell>
          <cell r="E83">
            <v>0</v>
          </cell>
          <cell r="F83" t="str">
            <v>2108FA</v>
          </cell>
          <cell r="G83" t="str">
            <v>Weekday</v>
          </cell>
          <cell r="H83">
            <v>54077</v>
          </cell>
          <cell r="I83" t="str">
            <v>Newark Blvd &amp; Civic Terrace Av</v>
          </cell>
        </row>
        <row r="84">
          <cell r="A84">
            <v>1301060</v>
          </cell>
          <cell r="B84">
            <v>83</v>
          </cell>
          <cell r="C84">
            <v>0</v>
          </cell>
          <cell r="D84">
            <v>0</v>
          </cell>
          <cell r="E84">
            <v>0</v>
          </cell>
          <cell r="F84" t="str">
            <v>2108FA</v>
          </cell>
          <cell r="G84" t="str">
            <v>Weekday</v>
          </cell>
          <cell r="H84">
            <v>59349</v>
          </cell>
          <cell r="I84" t="str">
            <v>Carlson Blvd &amp; Sutter Av</v>
          </cell>
        </row>
        <row r="85">
          <cell r="A85">
            <v>900030</v>
          </cell>
          <cell r="B85">
            <v>84</v>
          </cell>
          <cell r="C85">
            <v>0</v>
          </cell>
          <cell r="D85">
            <v>0</v>
          </cell>
          <cell r="E85">
            <v>0</v>
          </cell>
          <cell r="F85" t="str">
            <v>2108FA</v>
          </cell>
          <cell r="G85" t="str">
            <v>Weekday</v>
          </cell>
          <cell r="H85">
            <v>52224</v>
          </cell>
          <cell r="I85" t="str">
            <v>Cedar Blvd &amp; Balentine Dr (Newark Memorial High)</v>
          </cell>
        </row>
        <row r="86">
          <cell r="A86">
            <v>1504500</v>
          </cell>
          <cell r="B86">
            <v>85</v>
          </cell>
          <cell r="C86">
            <v>0</v>
          </cell>
          <cell r="D86">
            <v>0</v>
          </cell>
          <cell r="E86">
            <v>0</v>
          </cell>
          <cell r="F86" t="str">
            <v>2108FA</v>
          </cell>
          <cell r="G86" t="str">
            <v>Weekday</v>
          </cell>
          <cell r="H86">
            <v>50698</v>
          </cell>
          <cell r="I86" t="str">
            <v>Wicks Blvd &amp; Farallon Dr</v>
          </cell>
        </row>
        <row r="87">
          <cell r="A87">
            <v>9901240</v>
          </cell>
          <cell r="B87">
            <v>86</v>
          </cell>
          <cell r="C87">
            <v>0</v>
          </cell>
          <cell r="D87">
            <v>0</v>
          </cell>
          <cell r="E87">
            <v>0</v>
          </cell>
          <cell r="F87" t="str">
            <v>2108FA</v>
          </cell>
          <cell r="G87" t="str">
            <v>Weekday</v>
          </cell>
          <cell r="H87">
            <v>52659</v>
          </cell>
          <cell r="I87" t="str">
            <v>San Pablo Dam Rd &amp; Lois Ln</v>
          </cell>
        </row>
        <row r="88">
          <cell r="A88">
            <v>705600</v>
          </cell>
          <cell r="B88">
            <v>87</v>
          </cell>
          <cell r="C88">
            <v>0</v>
          </cell>
          <cell r="D88">
            <v>0</v>
          </cell>
          <cell r="E88">
            <v>0</v>
          </cell>
          <cell r="F88" t="str">
            <v>2108FA</v>
          </cell>
          <cell r="G88" t="str">
            <v>Weekday</v>
          </cell>
          <cell r="H88">
            <v>53151</v>
          </cell>
          <cell r="I88" t="str">
            <v>Stevenson Blvd &amp; Blacow Rd</v>
          </cell>
        </row>
        <row r="89">
          <cell r="A89">
            <v>1501760</v>
          </cell>
          <cell r="B89">
            <v>88</v>
          </cell>
          <cell r="C89">
            <v>0</v>
          </cell>
          <cell r="D89">
            <v>0</v>
          </cell>
          <cell r="E89">
            <v>0</v>
          </cell>
          <cell r="F89" t="str">
            <v>2108FA</v>
          </cell>
          <cell r="G89" t="str">
            <v>Weekday</v>
          </cell>
          <cell r="H89">
            <v>58725</v>
          </cell>
          <cell r="I89" t="str">
            <v>2014 Farallon Dr (North Face Complex)</v>
          </cell>
        </row>
        <row r="90">
          <cell r="A90">
            <v>1502610</v>
          </cell>
          <cell r="B90">
            <v>89</v>
          </cell>
          <cell r="C90">
            <v>1</v>
          </cell>
          <cell r="D90">
            <v>0</v>
          </cell>
          <cell r="E90">
            <v>1</v>
          </cell>
          <cell r="F90" t="str">
            <v>2108FA</v>
          </cell>
          <cell r="G90" t="str">
            <v>Weekday</v>
          </cell>
          <cell r="H90">
            <v>59754</v>
          </cell>
          <cell r="I90" t="str">
            <v>Merced St &amp; Railroad Crossing (Near W Ave. 140th)</v>
          </cell>
        </row>
        <row r="91">
          <cell r="A91">
            <v>801850</v>
          </cell>
          <cell r="B91">
            <v>90</v>
          </cell>
          <cell r="C91">
            <v>1</v>
          </cell>
          <cell r="D91">
            <v>1</v>
          </cell>
          <cell r="E91">
            <v>1</v>
          </cell>
          <cell r="F91" t="str">
            <v>2108FA</v>
          </cell>
          <cell r="G91" t="str">
            <v>Weekday</v>
          </cell>
          <cell r="H91">
            <v>56290</v>
          </cell>
          <cell r="I91" t="str">
            <v>Foothill Blvd &amp; City Center Dr (South Jctn)</v>
          </cell>
        </row>
        <row r="92">
          <cell r="A92">
            <v>9901130</v>
          </cell>
          <cell r="B92">
            <v>91</v>
          </cell>
          <cell r="C92">
            <v>0</v>
          </cell>
          <cell r="D92">
            <v>0</v>
          </cell>
          <cell r="E92">
            <v>0</v>
          </cell>
          <cell r="F92" t="str">
            <v>2108FA</v>
          </cell>
          <cell r="G92" t="str">
            <v>Weekday</v>
          </cell>
          <cell r="H92">
            <v>52191</v>
          </cell>
          <cell r="I92" t="str">
            <v>San Pablo Dam Rd &amp; Bristlecone Dr</v>
          </cell>
        </row>
        <row r="93">
          <cell r="A93">
            <v>900040</v>
          </cell>
          <cell r="B93">
            <v>92</v>
          </cell>
          <cell r="C93">
            <v>0</v>
          </cell>
          <cell r="D93">
            <v>0</v>
          </cell>
          <cell r="E93">
            <v>0</v>
          </cell>
          <cell r="F93" t="str">
            <v>2108FA</v>
          </cell>
          <cell r="G93" t="str">
            <v>Weekday</v>
          </cell>
          <cell r="H93">
            <v>53112</v>
          </cell>
          <cell r="I93" t="str">
            <v>Cedar Blvd &amp; Balentine Dr</v>
          </cell>
        </row>
        <row r="94">
          <cell r="A94">
            <v>707520</v>
          </cell>
          <cell r="B94">
            <v>93</v>
          </cell>
          <cell r="C94">
            <v>0</v>
          </cell>
          <cell r="D94">
            <v>0</v>
          </cell>
          <cell r="E94">
            <v>0</v>
          </cell>
          <cell r="F94" t="str">
            <v>2108FA</v>
          </cell>
          <cell r="G94" t="str">
            <v>Weekday</v>
          </cell>
          <cell r="H94">
            <v>50349</v>
          </cell>
          <cell r="I94" t="str">
            <v>46401 Landing Pkwy</v>
          </cell>
        </row>
        <row r="95">
          <cell r="A95">
            <v>9901430</v>
          </cell>
          <cell r="B95">
            <v>94</v>
          </cell>
          <cell r="C95">
            <v>0</v>
          </cell>
          <cell r="D95">
            <v>0</v>
          </cell>
          <cell r="E95">
            <v>0</v>
          </cell>
          <cell r="F95" t="str">
            <v>2108FA</v>
          </cell>
          <cell r="G95" t="str">
            <v>Weekday</v>
          </cell>
          <cell r="H95">
            <v>56436</v>
          </cell>
          <cell r="I95" t="str">
            <v>Valley View Rd &amp; D Avilla Way</v>
          </cell>
        </row>
        <row r="96">
          <cell r="A96">
            <v>704350</v>
          </cell>
          <cell r="B96">
            <v>95</v>
          </cell>
          <cell r="C96">
            <v>0</v>
          </cell>
          <cell r="D96">
            <v>0</v>
          </cell>
          <cell r="E96">
            <v>0</v>
          </cell>
          <cell r="F96" t="str">
            <v>2108FA</v>
          </cell>
          <cell r="G96" t="str">
            <v>Weekday</v>
          </cell>
          <cell r="H96">
            <v>55173</v>
          </cell>
          <cell r="I96" t="str">
            <v>Osgood Rd &amp; Osgood Ct</v>
          </cell>
        </row>
        <row r="97">
          <cell r="A97">
            <v>900290</v>
          </cell>
          <cell r="B97">
            <v>96</v>
          </cell>
          <cell r="C97">
            <v>1</v>
          </cell>
          <cell r="D97">
            <v>0</v>
          </cell>
          <cell r="E97">
            <v>1</v>
          </cell>
          <cell r="F97" t="str">
            <v>2108FA</v>
          </cell>
          <cell r="G97" t="str">
            <v>Weekday</v>
          </cell>
          <cell r="H97">
            <v>55347</v>
          </cell>
          <cell r="I97" t="str">
            <v>Cedar Blvd &amp; Newark Blvd</v>
          </cell>
        </row>
        <row r="98">
          <cell r="A98">
            <v>900330</v>
          </cell>
          <cell r="B98">
            <v>97</v>
          </cell>
          <cell r="C98">
            <v>0</v>
          </cell>
          <cell r="D98">
            <v>0</v>
          </cell>
          <cell r="E98">
            <v>0</v>
          </cell>
          <cell r="F98" t="str">
            <v>2108FA</v>
          </cell>
          <cell r="G98" t="str">
            <v>Weekday</v>
          </cell>
          <cell r="H98">
            <v>53301</v>
          </cell>
          <cell r="I98" t="str">
            <v>Cedar Blvd &amp; S Magazine</v>
          </cell>
        </row>
        <row r="99">
          <cell r="A99">
            <v>703960</v>
          </cell>
          <cell r="B99">
            <v>98</v>
          </cell>
          <cell r="C99">
            <v>1</v>
          </cell>
          <cell r="D99">
            <v>3</v>
          </cell>
          <cell r="E99">
            <v>1</v>
          </cell>
          <cell r="F99" t="str">
            <v>2108FA</v>
          </cell>
          <cell r="G99" t="str">
            <v>Weekday</v>
          </cell>
          <cell r="H99">
            <v>57360</v>
          </cell>
          <cell r="I99" t="str">
            <v>Mowry Av &amp; Parkside Dr</v>
          </cell>
        </row>
        <row r="100">
          <cell r="A100">
            <v>704430</v>
          </cell>
          <cell r="B100">
            <v>99</v>
          </cell>
          <cell r="C100">
            <v>0</v>
          </cell>
          <cell r="D100">
            <v>0</v>
          </cell>
          <cell r="E100">
            <v>0</v>
          </cell>
          <cell r="F100" t="str">
            <v>2108FA</v>
          </cell>
          <cell r="G100" t="str">
            <v>Weekday</v>
          </cell>
          <cell r="H100">
            <v>56070</v>
          </cell>
          <cell r="I100" t="str">
            <v>Paseo Padre Pkwy &amp; Blackstone Way</v>
          </cell>
        </row>
        <row r="101">
          <cell r="A101">
            <v>1300830</v>
          </cell>
          <cell r="B101">
            <v>100</v>
          </cell>
          <cell r="C101">
            <v>0</v>
          </cell>
          <cell r="D101">
            <v>0</v>
          </cell>
          <cell r="E101">
            <v>0</v>
          </cell>
          <cell r="F101" t="str">
            <v>2108FA</v>
          </cell>
          <cell r="G101" t="str">
            <v>Weekday</v>
          </cell>
          <cell r="H101">
            <v>58797</v>
          </cell>
          <cell r="I101" t="str">
            <v>Carlson Blvd &amp; Columbia Av</v>
          </cell>
        </row>
        <row r="102">
          <cell r="A102">
            <v>9901450</v>
          </cell>
          <cell r="B102">
            <v>101</v>
          </cell>
          <cell r="C102">
            <v>0</v>
          </cell>
          <cell r="D102">
            <v>0</v>
          </cell>
          <cell r="E102">
            <v>0</v>
          </cell>
          <cell r="F102" t="str">
            <v>2108FA</v>
          </cell>
          <cell r="G102" t="str">
            <v>Weekday</v>
          </cell>
          <cell r="H102">
            <v>58838</v>
          </cell>
          <cell r="I102" t="str">
            <v>Valley View Rd &amp; Valley View Ct</v>
          </cell>
        </row>
        <row r="103">
          <cell r="A103">
            <v>703950</v>
          </cell>
          <cell r="B103">
            <v>102</v>
          </cell>
          <cell r="C103">
            <v>1</v>
          </cell>
          <cell r="D103">
            <v>3</v>
          </cell>
          <cell r="E103">
            <v>1</v>
          </cell>
          <cell r="F103" t="str">
            <v>2108FA</v>
          </cell>
          <cell r="G103" t="str">
            <v>Weekday</v>
          </cell>
          <cell r="H103">
            <v>58044</v>
          </cell>
          <cell r="I103" t="str">
            <v>Mowry Av &amp; Parkside Dr (Washington Hosp.Emer.Ent.)</v>
          </cell>
        </row>
        <row r="104">
          <cell r="A104">
            <v>100110</v>
          </cell>
          <cell r="B104">
            <v>103</v>
          </cell>
          <cell r="C104">
            <v>0</v>
          </cell>
          <cell r="D104">
            <v>0</v>
          </cell>
          <cell r="E104">
            <v>0</v>
          </cell>
          <cell r="F104" t="str">
            <v>2108FA</v>
          </cell>
          <cell r="G104" t="str">
            <v>Weekday</v>
          </cell>
          <cell r="H104">
            <v>56707</v>
          </cell>
          <cell r="I104" t="str">
            <v>1105 Atlantic Av</v>
          </cell>
        </row>
        <row r="105">
          <cell r="A105">
            <v>302270</v>
          </cell>
          <cell r="B105">
            <v>104</v>
          </cell>
          <cell r="C105">
            <v>0</v>
          </cell>
          <cell r="D105">
            <v>0</v>
          </cell>
          <cell r="E105">
            <v>0</v>
          </cell>
          <cell r="F105" t="str">
            <v>2108FA</v>
          </cell>
          <cell r="G105" t="str">
            <v>Weekday</v>
          </cell>
          <cell r="H105">
            <v>57501</v>
          </cell>
          <cell r="I105" t="str">
            <v>1151 Euclid Av</v>
          </cell>
        </row>
        <row r="106">
          <cell r="A106">
            <v>9901150</v>
          </cell>
          <cell r="B106">
            <v>105</v>
          </cell>
          <cell r="C106">
            <v>0</v>
          </cell>
          <cell r="D106">
            <v>0</v>
          </cell>
          <cell r="E106">
            <v>0</v>
          </cell>
          <cell r="F106" t="str">
            <v>2108FA</v>
          </cell>
          <cell r="G106" t="str">
            <v>Weekday</v>
          </cell>
          <cell r="H106">
            <v>50940</v>
          </cell>
          <cell r="I106" t="str">
            <v>San Pablo Dam Rd &amp; Clark Rd</v>
          </cell>
        </row>
        <row r="107">
          <cell r="A107">
            <v>702250</v>
          </cell>
          <cell r="B107">
            <v>106</v>
          </cell>
          <cell r="C107">
            <v>0</v>
          </cell>
          <cell r="D107">
            <v>0</v>
          </cell>
          <cell r="E107">
            <v>0</v>
          </cell>
          <cell r="F107" t="str">
            <v>2108FA</v>
          </cell>
          <cell r="G107" t="str">
            <v>Weekday</v>
          </cell>
          <cell r="H107">
            <v>57162</v>
          </cell>
          <cell r="I107" t="str">
            <v>Fremont Blvd &amp; Cushing Pkwy</v>
          </cell>
        </row>
        <row r="108">
          <cell r="A108">
            <v>900100</v>
          </cell>
          <cell r="B108">
            <v>107</v>
          </cell>
          <cell r="C108">
            <v>1</v>
          </cell>
          <cell r="D108">
            <v>0</v>
          </cell>
          <cell r="E108">
            <v>1</v>
          </cell>
          <cell r="F108" t="str">
            <v>2108FA</v>
          </cell>
          <cell r="G108" t="str">
            <v>Weekday</v>
          </cell>
          <cell r="H108">
            <v>55062</v>
          </cell>
          <cell r="I108" t="str">
            <v>Cedar Blvd &amp; Chapman Dr</v>
          </cell>
        </row>
        <row r="109">
          <cell r="A109">
            <v>1600020</v>
          </cell>
          <cell r="B109">
            <v>108</v>
          </cell>
          <cell r="C109">
            <v>0</v>
          </cell>
          <cell r="D109">
            <v>0</v>
          </cell>
          <cell r="E109">
            <v>0</v>
          </cell>
          <cell r="F109" t="str">
            <v>2108FA</v>
          </cell>
          <cell r="G109" t="str">
            <v>Weekday</v>
          </cell>
          <cell r="H109">
            <v>51184</v>
          </cell>
          <cell r="I109" t="str">
            <v>11th St &amp; Stonington Av</v>
          </cell>
        </row>
        <row r="110">
          <cell r="A110">
            <v>9905550</v>
          </cell>
          <cell r="B110">
            <v>109</v>
          </cell>
          <cell r="C110">
            <v>0</v>
          </cell>
          <cell r="D110">
            <v>0</v>
          </cell>
          <cell r="E110">
            <v>0</v>
          </cell>
          <cell r="F110" t="str">
            <v>2108FA</v>
          </cell>
          <cell r="G110" t="str">
            <v>Weekday</v>
          </cell>
          <cell r="H110">
            <v>52058</v>
          </cell>
          <cell r="I110" t="str">
            <v>Niles Blvd &amp; Torrano Common (West Junction)</v>
          </cell>
        </row>
        <row r="111">
          <cell r="A111">
            <v>102030</v>
          </cell>
          <cell r="B111">
            <v>110</v>
          </cell>
          <cell r="C111">
            <v>1</v>
          </cell>
          <cell r="D111">
            <v>2</v>
          </cell>
          <cell r="E111">
            <v>1</v>
          </cell>
          <cell r="F111" t="str">
            <v>2108FA</v>
          </cell>
          <cell r="G111" t="str">
            <v>Weekday</v>
          </cell>
          <cell r="H111">
            <v>56715</v>
          </cell>
          <cell r="I111" t="str">
            <v>Marina Village Pkwy &amp; Mariner Square Dr (N Jctn)</v>
          </cell>
        </row>
        <row r="112">
          <cell r="A112">
            <v>700140</v>
          </cell>
          <cell r="B112">
            <v>111</v>
          </cell>
          <cell r="C112">
            <v>0</v>
          </cell>
          <cell r="D112">
            <v>0</v>
          </cell>
          <cell r="E112">
            <v>0</v>
          </cell>
          <cell r="F112" t="str">
            <v>2108FA</v>
          </cell>
          <cell r="G112" t="str">
            <v>Weekday</v>
          </cell>
          <cell r="H112">
            <v>58100</v>
          </cell>
          <cell r="I112" t="str">
            <v>Ardenwood Blvd &amp; Tan Oak Dr</v>
          </cell>
        </row>
        <row r="113">
          <cell r="A113">
            <v>1504490</v>
          </cell>
          <cell r="B113">
            <v>112</v>
          </cell>
          <cell r="C113">
            <v>0</v>
          </cell>
          <cell r="D113">
            <v>0</v>
          </cell>
          <cell r="E113">
            <v>0</v>
          </cell>
          <cell r="F113" t="str">
            <v>2108FA</v>
          </cell>
          <cell r="G113" t="str">
            <v>Weekday</v>
          </cell>
          <cell r="H113">
            <v>50696</v>
          </cell>
          <cell r="I113" t="str">
            <v>2012 Farallon Dr</v>
          </cell>
        </row>
        <row r="114">
          <cell r="A114">
            <v>1301070</v>
          </cell>
          <cell r="B114">
            <v>113</v>
          </cell>
          <cell r="C114">
            <v>0</v>
          </cell>
          <cell r="D114">
            <v>0</v>
          </cell>
          <cell r="E114">
            <v>0</v>
          </cell>
          <cell r="F114" t="str">
            <v>2108FA</v>
          </cell>
          <cell r="G114" t="str">
            <v>Weekday</v>
          </cell>
          <cell r="H114">
            <v>59398</v>
          </cell>
          <cell r="I114" t="str">
            <v>Carlson Blvd &amp; Sutter Av</v>
          </cell>
        </row>
        <row r="115">
          <cell r="A115">
            <v>9801580</v>
          </cell>
          <cell r="B115">
            <v>114</v>
          </cell>
          <cell r="C115">
            <v>2</v>
          </cell>
          <cell r="D115">
            <v>1</v>
          </cell>
          <cell r="E115">
            <v>2</v>
          </cell>
          <cell r="F115" t="str">
            <v>2108FA</v>
          </cell>
          <cell r="G115" t="str">
            <v>Weekday</v>
          </cell>
          <cell r="H115">
            <v>53258</v>
          </cell>
          <cell r="I115" t="str">
            <v>Grove Way &amp; Tanglewood Dr</v>
          </cell>
        </row>
        <row r="116">
          <cell r="A116">
            <v>9801480</v>
          </cell>
          <cell r="B116">
            <v>115</v>
          </cell>
          <cell r="C116">
            <v>0</v>
          </cell>
          <cell r="D116">
            <v>0</v>
          </cell>
          <cell r="E116">
            <v>0</v>
          </cell>
          <cell r="F116" t="str">
            <v>2108FA</v>
          </cell>
          <cell r="G116" t="str">
            <v>Weekday</v>
          </cell>
          <cell r="H116">
            <v>51214</v>
          </cell>
          <cell r="I116" t="str">
            <v>Grove Way &amp; Gail Dr</v>
          </cell>
        </row>
        <row r="117">
          <cell r="A117">
            <v>9900060</v>
          </cell>
          <cell r="B117">
            <v>116</v>
          </cell>
          <cell r="C117">
            <v>1</v>
          </cell>
          <cell r="D117">
            <v>0</v>
          </cell>
          <cell r="E117">
            <v>1</v>
          </cell>
          <cell r="F117" t="str">
            <v>2108FA</v>
          </cell>
          <cell r="G117" t="str">
            <v>Weekday</v>
          </cell>
          <cell r="H117">
            <v>59354</v>
          </cell>
          <cell r="I117" t="str">
            <v>4630 Appian Way</v>
          </cell>
        </row>
        <row r="118">
          <cell r="A118">
            <v>901170</v>
          </cell>
          <cell r="B118">
            <v>117</v>
          </cell>
          <cell r="C118">
            <v>0</v>
          </cell>
          <cell r="D118">
            <v>0</v>
          </cell>
          <cell r="E118">
            <v>0</v>
          </cell>
          <cell r="F118" t="str">
            <v>2108FA</v>
          </cell>
          <cell r="G118" t="str">
            <v>Weekday</v>
          </cell>
          <cell r="H118">
            <v>52898</v>
          </cell>
          <cell r="I118" t="str">
            <v>Newark Blvd &amp; Central Av</v>
          </cell>
        </row>
        <row r="119">
          <cell r="A119">
            <v>803940</v>
          </cell>
          <cell r="B119">
            <v>118</v>
          </cell>
          <cell r="C119">
            <v>0</v>
          </cell>
          <cell r="D119">
            <v>0</v>
          </cell>
          <cell r="E119">
            <v>0</v>
          </cell>
          <cell r="F119" t="str">
            <v>2108FA</v>
          </cell>
          <cell r="G119" t="str">
            <v>Weekday</v>
          </cell>
          <cell r="H119">
            <v>53645</v>
          </cell>
          <cell r="I119" t="str">
            <v>1310 Ruus Ln (Near Ruus Rd)</v>
          </cell>
        </row>
        <row r="120">
          <cell r="A120">
            <v>900120</v>
          </cell>
          <cell r="B120">
            <v>119</v>
          </cell>
          <cell r="C120">
            <v>0</v>
          </cell>
          <cell r="D120">
            <v>0</v>
          </cell>
          <cell r="E120">
            <v>0</v>
          </cell>
          <cell r="F120" t="str">
            <v>2108FA</v>
          </cell>
          <cell r="G120" t="str">
            <v>Weekday</v>
          </cell>
          <cell r="H120">
            <v>57121</v>
          </cell>
          <cell r="I120" t="str">
            <v>Cedar Blvd &amp; Dupont Av</v>
          </cell>
        </row>
        <row r="121">
          <cell r="A121">
            <v>802890</v>
          </cell>
          <cell r="B121">
            <v>120</v>
          </cell>
          <cell r="C121">
            <v>0</v>
          </cell>
          <cell r="D121">
            <v>0</v>
          </cell>
          <cell r="E121">
            <v>0</v>
          </cell>
          <cell r="F121" t="str">
            <v>2108FA</v>
          </cell>
          <cell r="G121" t="str">
            <v>Weekday</v>
          </cell>
          <cell r="H121">
            <v>52878</v>
          </cell>
          <cell r="I121" t="str">
            <v>Industrial Pkwy &amp; Industrial Pkwy Sw</v>
          </cell>
        </row>
        <row r="122">
          <cell r="A122">
            <v>901130</v>
          </cell>
          <cell r="B122">
            <v>121</v>
          </cell>
          <cell r="C122">
            <v>0</v>
          </cell>
          <cell r="D122">
            <v>0</v>
          </cell>
          <cell r="E122">
            <v>0</v>
          </cell>
          <cell r="F122" t="str">
            <v>2108FA</v>
          </cell>
          <cell r="G122" t="str">
            <v>Weekday</v>
          </cell>
          <cell r="H122">
            <v>51898</v>
          </cell>
          <cell r="I122" t="str">
            <v>Mowry Av &amp; Cherry St</v>
          </cell>
        </row>
        <row r="123">
          <cell r="A123">
            <v>704030</v>
          </cell>
          <cell r="B123">
            <v>122</v>
          </cell>
          <cell r="C123">
            <v>0</v>
          </cell>
          <cell r="D123">
            <v>0</v>
          </cell>
          <cell r="E123">
            <v>0</v>
          </cell>
          <cell r="F123" t="str">
            <v>2108FA</v>
          </cell>
          <cell r="G123" t="str">
            <v>Weekday</v>
          </cell>
          <cell r="H123">
            <v>52209</v>
          </cell>
          <cell r="I123" t="str">
            <v>37395 Niles Blvd</v>
          </cell>
        </row>
        <row r="124">
          <cell r="A124">
            <v>9901810</v>
          </cell>
          <cell r="B124">
            <v>123</v>
          </cell>
          <cell r="C124">
            <v>1</v>
          </cell>
          <cell r="D124">
            <v>0</v>
          </cell>
          <cell r="E124">
            <v>1</v>
          </cell>
          <cell r="F124" t="str">
            <v>2108FA</v>
          </cell>
          <cell r="G124" t="str">
            <v>Weekday</v>
          </cell>
          <cell r="H124">
            <v>50894</v>
          </cell>
          <cell r="I124" t="str">
            <v>Carlson Blvd &amp; Huntington Dr</v>
          </cell>
        </row>
        <row r="125">
          <cell r="A125">
            <v>9801520</v>
          </cell>
          <cell r="B125">
            <v>124</v>
          </cell>
          <cell r="C125">
            <v>1</v>
          </cell>
          <cell r="D125">
            <v>3</v>
          </cell>
          <cell r="E125">
            <v>1</v>
          </cell>
          <cell r="F125" t="str">
            <v>2108FA</v>
          </cell>
          <cell r="G125" t="str">
            <v>Weekday</v>
          </cell>
          <cell r="H125">
            <v>50876</v>
          </cell>
          <cell r="I125" t="str">
            <v>Grove Way &amp; N 5th St</v>
          </cell>
        </row>
        <row r="126">
          <cell r="A126">
            <v>9901800</v>
          </cell>
          <cell r="B126">
            <v>125</v>
          </cell>
          <cell r="C126">
            <v>1</v>
          </cell>
          <cell r="D126">
            <v>0</v>
          </cell>
          <cell r="E126">
            <v>1</v>
          </cell>
          <cell r="F126" t="str">
            <v>2108FA</v>
          </cell>
          <cell r="G126" t="str">
            <v>Weekday</v>
          </cell>
          <cell r="H126">
            <v>50893</v>
          </cell>
          <cell r="I126" t="str">
            <v>Carlson Blvd &amp; Huntington Dr</v>
          </cell>
        </row>
        <row r="127">
          <cell r="A127">
            <v>900700</v>
          </cell>
          <cell r="B127">
            <v>126</v>
          </cell>
          <cell r="C127">
            <v>0</v>
          </cell>
          <cell r="D127">
            <v>0</v>
          </cell>
          <cell r="E127">
            <v>0</v>
          </cell>
          <cell r="F127" t="str">
            <v>2108FA</v>
          </cell>
          <cell r="G127" t="str">
            <v>Weekday</v>
          </cell>
          <cell r="H127">
            <v>55093</v>
          </cell>
          <cell r="I127" t="str">
            <v>Cherry St &amp; Smith Av</v>
          </cell>
        </row>
        <row r="128">
          <cell r="A128">
            <v>900270</v>
          </cell>
          <cell r="B128">
            <v>127</v>
          </cell>
          <cell r="C128">
            <v>0</v>
          </cell>
          <cell r="D128">
            <v>0</v>
          </cell>
          <cell r="E128">
            <v>0</v>
          </cell>
          <cell r="F128" t="str">
            <v>2108FA</v>
          </cell>
          <cell r="G128" t="str">
            <v>Weekday</v>
          </cell>
          <cell r="H128">
            <v>53347</v>
          </cell>
          <cell r="I128" t="str">
            <v>Cedar Blvd &amp; N Magazine</v>
          </cell>
        </row>
        <row r="129">
          <cell r="A129">
            <v>704570</v>
          </cell>
          <cell r="B129">
            <v>128</v>
          </cell>
          <cell r="C129">
            <v>0</v>
          </cell>
          <cell r="D129">
            <v>0</v>
          </cell>
          <cell r="E129">
            <v>0</v>
          </cell>
          <cell r="F129" t="str">
            <v>2108FA</v>
          </cell>
          <cell r="G129" t="str">
            <v>Weekday</v>
          </cell>
          <cell r="H129">
            <v>50890</v>
          </cell>
          <cell r="I129" t="str">
            <v>Paseo Padre Pkwy &amp; Darwin Dr</v>
          </cell>
        </row>
        <row r="130">
          <cell r="A130">
            <v>804240</v>
          </cell>
          <cell r="B130">
            <v>129</v>
          </cell>
          <cell r="C130">
            <v>0</v>
          </cell>
          <cell r="D130">
            <v>0</v>
          </cell>
          <cell r="E130">
            <v>0</v>
          </cell>
          <cell r="F130" t="str">
            <v>2108FA</v>
          </cell>
          <cell r="G130" t="str">
            <v>Weekday</v>
          </cell>
          <cell r="H130">
            <v>51410</v>
          </cell>
          <cell r="I130" t="str">
            <v>Santa Clara St &amp; Santa Clara Way</v>
          </cell>
        </row>
        <row r="131">
          <cell r="A131">
            <v>901700</v>
          </cell>
          <cell r="B131">
            <v>130</v>
          </cell>
          <cell r="C131">
            <v>0</v>
          </cell>
          <cell r="D131">
            <v>0</v>
          </cell>
          <cell r="E131">
            <v>0</v>
          </cell>
          <cell r="F131" t="str">
            <v>2108FA</v>
          </cell>
          <cell r="G131" t="str">
            <v>Weekday</v>
          </cell>
          <cell r="H131">
            <v>51040</v>
          </cell>
          <cell r="I131" t="str">
            <v>Cedar Blvd &amp; Forbes Dr</v>
          </cell>
        </row>
        <row r="132">
          <cell r="A132">
            <v>1600190</v>
          </cell>
          <cell r="B132">
            <v>131</v>
          </cell>
          <cell r="C132">
            <v>0</v>
          </cell>
          <cell r="D132">
            <v>0</v>
          </cell>
          <cell r="E132">
            <v>0</v>
          </cell>
          <cell r="F132" t="str">
            <v>2108FA</v>
          </cell>
          <cell r="G132" t="str">
            <v>Weekday</v>
          </cell>
          <cell r="H132">
            <v>56768</v>
          </cell>
          <cell r="I132" t="str">
            <v>Broadway Av &amp; Rivers St</v>
          </cell>
        </row>
        <row r="133">
          <cell r="A133">
            <v>801830</v>
          </cell>
          <cell r="B133">
            <v>132</v>
          </cell>
          <cell r="C133">
            <v>2</v>
          </cell>
          <cell r="D133">
            <v>1</v>
          </cell>
          <cell r="E133">
            <v>2</v>
          </cell>
          <cell r="F133" t="str">
            <v>2108FA</v>
          </cell>
          <cell r="G133" t="str">
            <v>Weekday</v>
          </cell>
          <cell r="H133">
            <v>51210</v>
          </cell>
          <cell r="I133" t="str">
            <v>Foothill Blvd &amp; B St</v>
          </cell>
        </row>
        <row r="134">
          <cell r="A134">
            <v>1301030</v>
          </cell>
          <cell r="B134">
            <v>133</v>
          </cell>
          <cell r="C134">
            <v>0</v>
          </cell>
          <cell r="D134">
            <v>0</v>
          </cell>
          <cell r="E134">
            <v>0</v>
          </cell>
          <cell r="F134" t="str">
            <v>2108FA</v>
          </cell>
          <cell r="G134" t="str">
            <v>Weekday</v>
          </cell>
          <cell r="H134">
            <v>59298</v>
          </cell>
          <cell r="I134" t="str">
            <v>Carlson Blvd &amp; Santa Clara St</v>
          </cell>
        </row>
        <row r="135">
          <cell r="A135">
            <v>1300800</v>
          </cell>
          <cell r="B135">
            <v>134</v>
          </cell>
          <cell r="C135">
            <v>0</v>
          </cell>
          <cell r="D135">
            <v>0</v>
          </cell>
          <cell r="E135">
            <v>0</v>
          </cell>
          <cell r="F135" t="str">
            <v>2108FA</v>
          </cell>
          <cell r="G135" t="str">
            <v>Weekday</v>
          </cell>
          <cell r="H135">
            <v>54991</v>
          </cell>
          <cell r="I135" t="str">
            <v>Carlson Blvd &amp; Carl Av</v>
          </cell>
        </row>
        <row r="136">
          <cell r="A136">
            <v>9900890</v>
          </cell>
          <cell r="B136">
            <v>135</v>
          </cell>
          <cell r="C136">
            <v>0</v>
          </cell>
          <cell r="D136">
            <v>0</v>
          </cell>
          <cell r="E136">
            <v>0</v>
          </cell>
          <cell r="F136" t="str">
            <v>2108FA</v>
          </cell>
          <cell r="G136" t="str">
            <v>Weekday</v>
          </cell>
          <cell r="H136">
            <v>54930</v>
          </cell>
          <cell r="I136" t="str">
            <v>Olinda Rd &amp; Robinhood Dr</v>
          </cell>
        </row>
        <row r="137">
          <cell r="A137">
            <v>901140</v>
          </cell>
          <cell r="B137">
            <v>136</v>
          </cell>
          <cell r="C137">
            <v>0</v>
          </cell>
          <cell r="D137">
            <v>0</v>
          </cell>
          <cell r="E137">
            <v>0</v>
          </cell>
          <cell r="F137" t="str">
            <v>2108FA</v>
          </cell>
          <cell r="G137" t="str">
            <v>Weekday</v>
          </cell>
          <cell r="H137">
            <v>54567</v>
          </cell>
          <cell r="I137" t="str">
            <v>Mowry Av &amp; Rockrose Dr</v>
          </cell>
        </row>
        <row r="138">
          <cell r="A138">
            <v>9802500</v>
          </cell>
          <cell r="B138">
            <v>137</v>
          </cell>
          <cell r="C138">
            <v>0</v>
          </cell>
          <cell r="D138">
            <v>0</v>
          </cell>
          <cell r="E138">
            <v>0</v>
          </cell>
          <cell r="F138" t="str">
            <v>2108FA</v>
          </cell>
          <cell r="G138" t="str">
            <v>Weekday</v>
          </cell>
          <cell r="H138">
            <v>51678</v>
          </cell>
          <cell r="I138" t="str">
            <v>Paseo Grande &amp; Saint Johns Dr</v>
          </cell>
        </row>
        <row r="139">
          <cell r="A139">
            <v>704340</v>
          </cell>
          <cell r="B139">
            <v>138</v>
          </cell>
          <cell r="C139">
            <v>0</v>
          </cell>
          <cell r="D139">
            <v>0</v>
          </cell>
          <cell r="E139">
            <v>0</v>
          </cell>
          <cell r="F139" t="str">
            <v>2108FA</v>
          </cell>
          <cell r="G139" t="str">
            <v>Weekday</v>
          </cell>
          <cell r="H139">
            <v>52263</v>
          </cell>
          <cell r="I139" t="str">
            <v>Osgood Rd &amp; Osgood Ct</v>
          </cell>
        </row>
        <row r="140">
          <cell r="A140">
            <v>900130</v>
          </cell>
          <cell r="B140">
            <v>139</v>
          </cell>
          <cell r="C140">
            <v>0</v>
          </cell>
          <cell r="D140">
            <v>0</v>
          </cell>
          <cell r="E140">
            <v>0</v>
          </cell>
          <cell r="F140" t="str">
            <v>2108FA</v>
          </cell>
          <cell r="G140" t="str">
            <v>Weekday</v>
          </cell>
          <cell r="H140">
            <v>56670</v>
          </cell>
          <cell r="I140" t="str">
            <v>Cedar Blvd &amp; Edgewater Dr</v>
          </cell>
        </row>
        <row r="141">
          <cell r="A141">
            <v>900680</v>
          </cell>
          <cell r="B141">
            <v>140</v>
          </cell>
          <cell r="C141">
            <v>0</v>
          </cell>
          <cell r="D141">
            <v>0</v>
          </cell>
          <cell r="E141">
            <v>0</v>
          </cell>
          <cell r="F141" t="str">
            <v>2108FA</v>
          </cell>
          <cell r="G141" t="str">
            <v>Weekday</v>
          </cell>
          <cell r="H141">
            <v>57212</v>
          </cell>
          <cell r="I141" t="str">
            <v>Cherry St &amp; Robertson Av</v>
          </cell>
        </row>
        <row r="142">
          <cell r="A142">
            <v>900670</v>
          </cell>
          <cell r="B142">
            <v>141</v>
          </cell>
          <cell r="C142">
            <v>0</v>
          </cell>
          <cell r="D142">
            <v>0</v>
          </cell>
          <cell r="E142">
            <v>0</v>
          </cell>
          <cell r="F142" t="str">
            <v>2108FA</v>
          </cell>
          <cell r="G142" t="str">
            <v>Weekday</v>
          </cell>
          <cell r="H142">
            <v>57101</v>
          </cell>
          <cell r="I142" t="str">
            <v>Cherry St &amp; Moores Av</v>
          </cell>
        </row>
        <row r="143">
          <cell r="A143">
            <v>1301000</v>
          </cell>
          <cell r="B143">
            <v>142</v>
          </cell>
          <cell r="C143">
            <v>0</v>
          </cell>
          <cell r="D143">
            <v>1</v>
          </cell>
          <cell r="E143">
            <v>0</v>
          </cell>
          <cell r="F143" t="str">
            <v>2108FA</v>
          </cell>
          <cell r="G143" t="str">
            <v>Weekday</v>
          </cell>
          <cell r="H143">
            <v>56985</v>
          </cell>
          <cell r="I143" t="str">
            <v>Carlson Blvd &amp; San Jose Av</v>
          </cell>
        </row>
        <row r="144">
          <cell r="A144">
            <v>703020</v>
          </cell>
          <cell r="B144">
            <v>143</v>
          </cell>
          <cell r="C144">
            <v>0</v>
          </cell>
          <cell r="D144">
            <v>0</v>
          </cell>
          <cell r="E144">
            <v>0</v>
          </cell>
          <cell r="F144" t="str">
            <v>2108FA</v>
          </cell>
          <cell r="G144" t="str">
            <v>Weekday</v>
          </cell>
          <cell r="H144">
            <v>51993</v>
          </cell>
          <cell r="I144" t="str">
            <v>Grimmer Blvd &amp; Valpey Park Av</v>
          </cell>
        </row>
        <row r="145">
          <cell r="A145">
            <v>1502040</v>
          </cell>
          <cell r="B145">
            <v>144</v>
          </cell>
          <cell r="C145">
            <v>0</v>
          </cell>
          <cell r="D145">
            <v>0</v>
          </cell>
          <cell r="E145">
            <v>0</v>
          </cell>
          <cell r="F145" t="str">
            <v>2108FA</v>
          </cell>
          <cell r="G145" t="str">
            <v>Weekday</v>
          </cell>
          <cell r="H145">
            <v>56010</v>
          </cell>
          <cell r="I145" t="str">
            <v>Halcyon Dr &amp; Oleander St</v>
          </cell>
        </row>
        <row r="146">
          <cell r="A146">
            <v>707340</v>
          </cell>
          <cell r="B146">
            <v>145</v>
          </cell>
          <cell r="C146">
            <v>1</v>
          </cell>
          <cell r="D146">
            <v>0</v>
          </cell>
          <cell r="E146">
            <v>1</v>
          </cell>
          <cell r="F146" t="str">
            <v>2108FA</v>
          </cell>
          <cell r="G146" t="str">
            <v>Weekday</v>
          </cell>
          <cell r="H146">
            <v>56260</v>
          </cell>
          <cell r="I146" t="str">
            <v>Mission Blvd &amp; Walnut Av</v>
          </cell>
        </row>
        <row r="147">
          <cell r="A147">
            <v>900710</v>
          </cell>
          <cell r="B147">
            <v>146</v>
          </cell>
          <cell r="C147">
            <v>0</v>
          </cell>
          <cell r="D147">
            <v>0</v>
          </cell>
          <cell r="E147">
            <v>0</v>
          </cell>
          <cell r="F147" t="str">
            <v>2108FA</v>
          </cell>
          <cell r="G147" t="str">
            <v>Weekday</v>
          </cell>
          <cell r="H147">
            <v>53312</v>
          </cell>
          <cell r="I147" t="str">
            <v>Cherry St &amp; Smith Av</v>
          </cell>
        </row>
        <row r="148">
          <cell r="A148">
            <v>1501780</v>
          </cell>
          <cell r="B148">
            <v>147</v>
          </cell>
          <cell r="C148">
            <v>0</v>
          </cell>
          <cell r="D148">
            <v>0</v>
          </cell>
          <cell r="E148">
            <v>0</v>
          </cell>
          <cell r="F148" t="str">
            <v>2108FA</v>
          </cell>
          <cell r="G148" t="str">
            <v>Weekday</v>
          </cell>
          <cell r="H148">
            <v>58751</v>
          </cell>
          <cell r="I148" t="str">
            <v>Farallon Dr &amp; Wicks Blvd</v>
          </cell>
        </row>
        <row r="149">
          <cell r="A149">
            <v>302880</v>
          </cell>
          <cell r="B149">
            <v>148</v>
          </cell>
          <cell r="C149">
            <v>0</v>
          </cell>
          <cell r="D149">
            <v>0</v>
          </cell>
          <cell r="E149">
            <v>0</v>
          </cell>
          <cell r="F149" t="str">
            <v>2108FA</v>
          </cell>
          <cell r="G149" t="str">
            <v>Weekday</v>
          </cell>
          <cell r="H149">
            <v>55769</v>
          </cell>
          <cell r="I149" t="str">
            <v>Grizzly Peak Blvd &amp; Creston Rd (South-East Jctn)</v>
          </cell>
        </row>
        <row r="150">
          <cell r="A150">
            <v>9900900</v>
          </cell>
          <cell r="B150">
            <v>149</v>
          </cell>
          <cell r="C150">
            <v>0</v>
          </cell>
          <cell r="D150">
            <v>0</v>
          </cell>
          <cell r="E150">
            <v>0</v>
          </cell>
          <cell r="F150" t="str">
            <v>2108FA</v>
          </cell>
          <cell r="G150" t="str">
            <v>Weekday</v>
          </cell>
          <cell r="H150">
            <v>52161</v>
          </cell>
          <cell r="I150" t="str">
            <v>Olinda Rd &amp; Sherwood Forest Baptist Church</v>
          </cell>
        </row>
        <row r="151">
          <cell r="A151">
            <v>703810</v>
          </cell>
          <cell r="B151">
            <v>150</v>
          </cell>
          <cell r="C151">
            <v>0</v>
          </cell>
          <cell r="D151">
            <v>0</v>
          </cell>
          <cell r="E151">
            <v>0</v>
          </cell>
          <cell r="F151" t="str">
            <v>2108FA</v>
          </cell>
          <cell r="G151" t="str">
            <v>Weekday</v>
          </cell>
          <cell r="H151">
            <v>54760</v>
          </cell>
          <cell r="I151" t="str">
            <v>Mowry Av &amp; Bonner Av</v>
          </cell>
        </row>
        <row r="152">
          <cell r="A152">
            <v>900390</v>
          </cell>
          <cell r="B152">
            <v>151</v>
          </cell>
          <cell r="C152">
            <v>0</v>
          </cell>
          <cell r="D152">
            <v>0</v>
          </cell>
          <cell r="E152">
            <v>0</v>
          </cell>
          <cell r="F152" t="str">
            <v>2108FA</v>
          </cell>
          <cell r="G152" t="str">
            <v>Weekday</v>
          </cell>
          <cell r="H152">
            <v>51130</v>
          </cell>
          <cell r="I152" t="str">
            <v>Cedar Blvd &amp; Thornton Av</v>
          </cell>
        </row>
        <row r="153">
          <cell r="A153">
            <v>900070</v>
          </cell>
          <cell r="B153">
            <v>152</v>
          </cell>
          <cell r="C153">
            <v>0</v>
          </cell>
          <cell r="D153">
            <v>0</v>
          </cell>
          <cell r="E153">
            <v>0</v>
          </cell>
          <cell r="F153" t="str">
            <v>2108FA</v>
          </cell>
          <cell r="G153" t="str">
            <v>Weekday</v>
          </cell>
          <cell r="H153">
            <v>55679</v>
          </cell>
          <cell r="I153" t="str">
            <v>Cedar Blvd &amp; Central Av</v>
          </cell>
        </row>
        <row r="154">
          <cell r="A154">
            <v>1301010</v>
          </cell>
          <cell r="B154">
            <v>153</v>
          </cell>
          <cell r="C154">
            <v>0</v>
          </cell>
          <cell r="D154">
            <v>1</v>
          </cell>
          <cell r="E154">
            <v>0</v>
          </cell>
          <cell r="F154" t="str">
            <v>2108FA</v>
          </cell>
          <cell r="G154" t="str">
            <v>Weekday</v>
          </cell>
          <cell r="H154">
            <v>59198</v>
          </cell>
          <cell r="I154" t="str">
            <v>Carlson Blvd &amp; San Jose Av</v>
          </cell>
        </row>
        <row r="155">
          <cell r="A155">
            <v>302280</v>
          </cell>
          <cell r="B155">
            <v>154</v>
          </cell>
          <cell r="C155">
            <v>0</v>
          </cell>
          <cell r="D155">
            <v>0</v>
          </cell>
          <cell r="E155">
            <v>0</v>
          </cell>
          <cell r="F155" t="str">
            <v>2108FA</v>
          </cell>
          <cell r="G155" t="str">
            <v>Weekday</v>
          </cell>
          <cell r="H155">
            <v>55264</v>
          </cell>
          <cell r="I155" t="str">
            <v>1152 Euclid Av</v>
          </cell>
        </row>
        <row r="156">
          <cell r="A156">
            <v>900110</v>
          </cell>
          <cell r="B156">
            <v>155</v>
          </cell>
          <cell r="C156">
            <v>0</v>
          </cell>
          <cell r="D156">
            <v>0</v>
          </cell>
          <cell r="E156">
            <v>0</v>
          </cell>
          <cell r="F156" t="str">
            <v>2108FA</v>
          </cell>
          <cell r="G156" t="str">
            <v>Weekday</v>
          </cell>
          <cell r="H156">
            <v>53953</v>
          </cell>
          <cell r="I156" t="str">
            <v>Cedar Blvd &amp; Civic Terrace Av</v>
          </cell>
        </row>
        <row r="157">
          <cell r="A157">
            <v>900090</v>
          </cell>
          <cell r="B157">
            <v>156</v>
          </cell>
          <cell r="C157">
            <v>1</v>
          </cell>
          <cell r="D157">
            <v>0</v>
          </cell>
          <cell r="E157">
            <v>1</v>
          </cell>
          <cell r="F157" t="str">
            <v>2108FA</v>
          </cell>
          <cell r="G157" t="str">
            <v>Weekday</v>
          </cell>
          <cell r="H157">
            <v>57116</v>
          </cell>
          <cell r="I157" t="str">
            <v>Cedar Blvd &amp; Chapman Dr</v>
          </cell>
        </row>
        <row r="158">
          <cell r="A158">
            <v>9802660</v>
          </cell>
          <cell r="B158">
            <v>157</v>
          </cell>
          <cell r="C158">
            <v>0</v>
          </cell>
          <cell r="D158">
            <v>0</v>
          </cell>
          <cell r="E158">
            <v>0</v>
          </cell>
          <cell r="F158" t="str">
            <v>2108FA</v>
          </cell>
          <cell r="G158" t="str">
            <v>Weekday</v>
          </cell>
          <cell r="H158">
            <v>59477</v>
          </cell>
          <cell r="I158" t="str">
            <v>Redwood Rd &amp; Norbridge Av</v>
          </cell>
        </row>
        <row r="159">
          <cell r="A159">
            <v>1301870</v>
          </cell>
          <cell r="B159">
            <v>158</v>
          </cell>
          <cell r="C159">
            <v>0</v>
          </cell>
          <cell r="D159">
            <v>0</v>
          </cell>
          <cell r="E159">
            <v>0</v>
          </cell>
          <cell r="F159" t="str">
            <v>2108FA</v>
          </cell>
          <cell r="G159" t="str">
            <v>Weekday</v>
          </cell>
          <cell r="H159">
            <v>55746</v>
          </cell>
          <cell r="I159" t="str">
            <v>Hilltop Dr &amp; Eastshore Fwy</v>
          </cell>
        </row>
        <row r="160">
          <cell r="A160">
            <v>501460</v>
          </cell>
          <cell r="B160">
            <v>159</v>
          </cell>
          <cell r="C160">
            <v>0</v>
          </cell>
          <cell r="D160">
            <v>0</v>
          </cell>
          <cell r="E160">
            <v>0</v>
          </cell>
          <cell r="F160" t="str">
            <v>2108FA</v>
          </cell>
          <cell r="G160" t="str">
            <v>Weekday</v>
          </cell>
          <cell r="H160">
            <v>52115</v>
          </cell>
          <cell r="I160" t="str">
            <v>San Pablo Av &amp; Cutting Blvd (Del Norte BART)</v>
          </cell>
        </row>
        <row r="161">
          <cell r="A161">
            <v>300730</v>
          </cell>
          <cell r="B161">
            <v>160</v>
          </cell>
          <cell r="C161">
            <v>0</v>
          </cell>
          <cell r="D161">
            <v>0</v>
          </cell>
          <cell r="E161">
            <v>0</v>
          </cell>
          <cell r="F161" t="str">
            <v>2108FA</v>
          </cell>
          <cell r="G161" t="str">
            <v>Weekday</v>
          </cell>
          <cell r="H161">
            <v>54954</v>
          </cell>
          <cell r="I161" t="str">
            <v>Ashby Av &amp; Acton St</v>
          </cell>
        </row>
        <row r="162">
          <cell r="A162">
            <v>300720</v>
          </cell>
          <cell r="B162">
            <v>161</v>
          </cell>
          <cell r="C162">
            <v>0</v>
          </cell>
          <cell r="D162">
            <v>0</v>
          </cell>
          <cell r="E162">
            <v>0</v>
          </cell>
          <cell r="F162" t="str">
            <v>2108FA</v>
          </cell>
          <cell r="G162" t="str">
            <v>Weekday</v>
          </cell>
          <cell r="H162">
            <v>50667</v>
          </cell>
          <cell r="I162" t="str">
            <v>Ashby Av &amp; Acton St</v>
          </cell>
        </row>
        <row r="163">
          <cell r="A163">
            <v>9901930</v>
          </cell>
          <cell r="B163">
            <v>162</v>
          </cell>
          <cell r="C163">
            <v>0</v>
          </cell>
          <cell r="D163">
            <v>0</v>
          </cell>
          <cell r="E163">
            <v>0</v>
          </cell>
          <cell r="F163" t="str">
            <v>2108FA</v>
          </cell>
          <cell r="G163" t="str">
            <v>Weekday</v>
          </cell>
          <cell r="H163">
            <v>50921</v>
          </cell>
          <cell r="I163" t="str">
            <v>High St &amp; Fillmore St</v>
          </cell>
        </row>
        <row r="164">
          <cell r="A164">
            <v>102370</v>
          </cell>
          <cell r="B164">
            <v>163</v>
          </cell>
          <cell r="C164">
            <v>0</v>
          </cell>
          <cell r="D164">
            <v>3</v>
          </cell>
          <cell r="E164">
            <v>0</v>
          </cell>
          <cell r="F164" t="str">
            <v>2108FA</v>
          </cell>
          <cell r="G164" t="str">
            <v>Weekday</v>
          </cell>
          <cell r="H164">
            <v>58817</v>
          </cell>
          <cell r="I164" t="str">
            <v>2217 Otis Dr</v>
          </cell>
        </row>
        <row r="165">
          <cell r="A165">
            <v>1301910</v>
          </cell>
          <cell r="B165">
            <v>164</v>
          </cell>
          <cell r="C165">
            <v>0</v>
          </cell>
          <cell r="D165">
            <v>0</v>
          </cell>
          <cell r="E165">
            <v>0</v>
          </cell>
          <cell r="F165" t="str">
            <v>2108FA</v>
          </cell>
          <cell r="G165" t="str">
            <v>Weekday</v>
          </cell>
          <cell r="H165">
            <v>50656</v>
          </cell>
          <cell r="I165" t="str">
            <v>Hilltop Dr &amp; Park &amp; Ride</v>
          </cell>
        </row>
        <row r="166">
          <cell r="A166">
            <v>101130</v>
          </cell>
          <cell r="B166">
            <v>165</v>
          </cell>
          <cell r="C166">
            <v>0</v>
          </cell>
          <cell r="D166">
            <v>0</v>
          </cell>
          <cell r="E166">
            <v>0</v>
          </cell>
          <cell r="F166" t="str">
            <v>2108FA</v>
          </cell>
          <cell r="G166" t="str">
            <v>Weekday</v>
          </cell>
          <cell r="H166">
            <v>53531</v>
          </cell>
          <cell r="I166" t="str">
            <v>Encinal Av &amp; Park Av</v>
          </cell>
        </row>
        <row r="167">
          <cell r="A167">
            <v>305710</v>
          </cell>
          <cell r="B167">
            <v>166</v>
          </cell>
          <cell r="C167">
            <v>0</v>
          </cell>
          <cell r="D167">
            <v>0</v>
          </cell>
          <cell r="E167">
            <v>0</v>
          </cell>
          <cell r="F167" t="str">
            <v>2108FA</v>
          </cell>
          <cell r="G167" t="str">
            <v>Weekday</v>
          </cell>
          <cell r="H167">
            <v>57807</v>
          </cell>
          <cell r="I167" t="str">
            <v>Tunnel Rd &amp; Roble Rd</v>
          </cell>
        </row>
        <row r="168">
          <cell r="A168">
            <v>305720</v>
          </cell>
          <cell r="B168">
            <v>167</v>
          </cell>
          <cell r="C168">
            <v>0</v>
          </cell>
          <cell r="D168">
            <v>0</v>
          </cell>
          <cell r="E168">
            <v>0</v>
          </cell>
          <cell r="F168" t="str">
            <v>2108FA</v>
          </cell>
          <cell r="G168" t="str">
            <v>Weekday</v>
          </cell>
          <cell r="H168">
            <v>53452</v>
          </cell>
          <cell r="I168" t="str">
            <v>Tunnel Rd &amp; The Uplands</v>
          </cell>
        </row>
        <row r="169">
          <cell r="A169">
            <v>9901720</v>
          </cell>
          <cell r="B169">
            <v>168</v>
          </cell>
          <cell r="C169">
            <v>0</v>
          </cell>
          <cell r="D169">
            <v>0</v>
          </cell>
          <cell r="E169">
            <v>0</v>
          </cell>
          <cell r="F169" t="str">
            <v>2108FA</v>
          </cell>
          <cell r="G169" t="str">
            <v>Weekday</v>
          </cell>
          <cell r="H169">
            <v>50868</v>
          </cell>
          <cell r="I169" t="str">
            <v>Glenwood Glade &amp; Broadway Terr</v>
          </cell>
        </row>
        <row r="170">
          <cell r="A170">
            <v>1006220</v>
          </cell>
          <cell r="B170">
            <v>169</v>
          </cell>
          <cell r="C170">
            <v>0</v>
          </cell>
          <cell r="D170">
            <v>0</v>
          </cell>
          <cell r="E170">
            <v>0</v>
          </cell>
          <cell r="F170" t="str">
            <v>2108FA</v>
          </cell>
          <cell r="G170" t="str">
            <v>Weekday</v>
          </cell>
          <cell r="H170">
            <v>59610</v>
          </cell>
          <cell r="I170" t="str">
            <v>Broadway Ter &amp; Temescal Recreational Area</v>
          </cell>
        </row>
        <row r="171">
          <cell r="A171">
            <v>1016740</v>
          </cell>
          <cell r="B171">
            <v>170</v>
          </cell>
          <cell r="C171">
            <v>0</v>
          </cell>
          <cell r="D171">
            <v>0</v>
          </cell>
          <cell r="E171">
            <v>0</v>
          </cell>
          <cell r="F171" t="str">
            <v>2108FA</v>
          </cell>
          <cell r="G171" t="str">
            <v>Weekday</v>
          </cell>
          <cell r="H171">
            <v>54418</v>
          </cell>
          <cell r="I171" t="str">
            <v>Moraga Av &amp; Recreation Center</v>
          </cell>
        </row>
        <row r="172">
          <cell r="A172">
            <v>1006070</v>
          </cell>
          <cell r="B172">
            <v>171</v>
          </cell>
          <cell r="C172">
            <v>0</v>
          </cell>
          <cell r="D172">
            <v>0</v>
          </cell>
          <cell r="E172">
            <v>0</v>
          </cell>
          <cell r="F172" t="str">
            <v>2108FA</v>
          </cell>
          <cell r="G172" t="str">
            <v>Weekday</v>
          </cell>
          <cell r="H172">
            <v>59519</v>
          </cell>
          <cell r="I172" t="str">
            <v>Broadway Ter &amp; Hermosa Av</v>
          </cell>
        </row>
        <row r="173">
          <cell r="A173">
            <v>1005950</v>
          </cell>
          <cell r="B173">
            <v>172</v>
          </cell>
          <cell r="C173">
            <v>0</v>
          </cell>
          <cell r="D173">
            <v>0</v>
          </cell>
          <cell r="E173">
            <v>0</v>
          </cell>
          <cell r="F173" t="str">
            <v>2108FA</v>
          </cell>
          <cell r="G173" t="str">
            <v>Weekday</v>
          </cell>
          <cell r="H173">
            <v>52910</v>
          </cell>
          <cell r="I173" t="str">
            <v>6141 Broadway Ter</v>
          </cell>
        </row>
        <row r="174">
          <cell r="A174">
            <v>1006030</v>
          </cell>
          <cell r="B174">
            <v>173</v>
          </cell>
          <cell r="C174">
            <v>0</v>
          </cell>
          <cell r="D174">
            <v>0</v>
          </cell>
          <cell r="E174">
            <v>0</v>
          </cell>
          <cell r="F174" t="str">
            <v>2108FA</v>
          </cell>
          <cell r="G174" t="str">
            <v>Weekday</v>
          </cell>
          <cell r="H174">
            <v>57370</v>
          </cell>
          <cell r="I174" t="str">
            <v>Broadway Ter &amp; Country Club Dr</v>
          </cell>
        </row>
        <row r="175">
          <cell r="A175">
            <v>1006010</v>
          </cell>
          <cell r="B175">
            <v>174</v>
          </cell>
          <cell r="C175">
            <v>0</v>
          </cell>
          <cell r="D175">
            <v>0</v>
          </cell>
          <cell r="E175">
            <v>0</v>
          </cell>
          <cell r="F175" t="str">
            <v>2108FA</v>
          </cell>
          <cell r="G175" t="str">
            <v>Weekday</v>
          </cell>
          <cell r="H175">
            <v>55392</v>
          </cell>
          <cell r="I175" t="str">
            <v>Broadway Ter &amp; Carlton St</v>
          </cell>
        </row>
        <row r="176">
          <cell r="A176">
            <v>9801840</v>
          </cell>
          <cell r="B176">
            <v>175</v>
          </cell>
          <cell r="C176">
            <v>0</v>
          </cell>
          <cell r="D176">
            <v>0</v>
          </cell>
          <cell r="E176">
            <v>0</v>
          </cell>
          <cell r="F176" t="str">
            <v>2108FA</v>
          </cell>
          <cell r="G176" t="str">
            <v>Weekday</v>
          </cell>
          <cell r="H176">
            <v>53320</v>
          </cell>
          <cell r="I176" t="str">
            <v>Kelly St &amp; Mossy Rock Dr</v>
          </cell>
        </row>
        <row r="177">
          <cell r="A177">
            <v>1303870</v>
          </cell>
          <cell r="B177">
            <v>176</v>
          </cell>
          <cell r="C177">
            <v>0</v>
          </cell>
          <cell r="D177">
            <v>0</v>
          </cell>
          <cell r="E177">
            <v>0</v>
          </cell>
          <cell r="F177" t="str">
            <v>2108FA</v>
          </cell>
          <cell r="G177" t="str">
            <v>Weekday</v>
          </cell>
          <cell r="H177">
            <v>53835</v>
          </cell>
          <cell r="I177" t="str">
            <v>W MacDonald Av &amp; Richmond Pkway</v>
          </cell>
        </row>
        <row r="178">
          <cell r="A178">
            <v>101620</v>
          </cell>
          <cell r="B178">
            <v>177</v>
          </cell>
          <cell r="C178">
            <v>0</v>
          </cell>
          <cell r="D178">
            <v>0</v>
          </cell>
          <cell r="E178">
            <v>0</v>
          </cell>
          <cell r="F178" t="str">
            <v>2108FA</v>
          </cell>
          <cell r="G178" t="str">
            <v>Weekday</v>
          </cell>
          <cell r="H178">
            <v>51021</v>
          </cell>
          <cell r="I178" t="str">
            <v>High St &amp; Otis Dr</v>
          </cell>
        </row>
        <row r="179">
          <cell r="A179">
            <v>703270</v>
          </cell>
          <cell r="B179">
            <v>178</v>
          </cell>
          <cell r="C179">
            <v>0</v>
          </cell>
          <cell r="D179">
            <v>0</v>
          </cell>
          <cell r="E179">
            <v>0</v>
          </cell>
          <cell r="F179" t="str">
            <v>2108FA</v>
          </cell>
          <cell r="G179" t="str">
            <v>Weekday</v>
          </cell>
          <cell r="H179">
            <v>51996</v>
          </cell>
          <cell r="I179" t="str">
            <v>48641 Milmont Dr</v>
          </cell>
        </row>
        <row r="180">
          <cell r="A180">
            <v>704390</v>
          </cell>
          <cell r="B180">
            <v>179</v>
          </cell>
          <cell r="C180">
            <v>0</v>
          </cell>
          <cell r="D180">
            <v>0</v>
          </cell>
          <cell r="E180">
            <v>0</v>
          </cell>
          <cell r="F180" t="str">
            <v>2108FA</v>
          </cell>
          <cell r="G180" t="str">
            <v>Weekday</v>
          </cell>
          <cell r="H180">
            <v>57930</v>
          </cell>
          <cell r="I180" t="str">
            <v>Page Av &amp; Kato Rd</v>
          </cell>
        </row>
        <row r="181">
          <cell r="A181">
            <v>704400</v>
          </cell>
          <cell r="B181">
            <v>180</v>
          </cell>
          <cell r="C181">
            <v>0</v>
          </cell>
          <cell r="D181">
            <v>0</v>
          </cell>
          <cell r="E181">
            <v>0</v>
          </cell>
          <cell r="F181" t="str">
            <v>2108FA</v>
          </cell>
          <cell r="G181" t="str">
            <v>Weekday</v>
          </cell>
          <cell r="H181">
            <v>57960</v>
          </cell>
          <cell r="I181" t="str">
            <v>Page Av &amp; Milmont St</v>
          </cell>
        </row>
        <row r="182">
          <cell r="A182">
            <v>703250</v>
          </cell>
          <cell r="B182">
            <v>181</v>
          </cell>
          <cell r="C182">
            <v>0</v>
          </cell>
          <cell r="D182">
            <v>0</v>
          </cell>
          <cell r="E182">
            <v>0</v>
          </cell>
          <cell r="F182" t="str">
            <v>2108FA</v>
          </cell>
          <cell r="G182" t="str">
            <v>Weekday</v>
          </cell>
          <cell r="H182">
            <v>57160</v>
          </cell>
          <cell r="I182" t="str">
            <v>48501 Milmont Dr</v>
          </cell>
        </row>
        <row r="183">
          <cell r="A183">
            <v>705700</v>
          </cell>
          <cell r="B183">
            <v>182</v>
          </cell>
          <cell r="C183">
            <v>0</v>
          </cell>
          <cell r="D183">
            <v>0</v>
          </cell>
          <cell r="E183">
            <v>0</v>
          </cell>
          <cell r="F183" t="str">
            <v>2108FA</v>
          </cell>
          <cell r="G183" t="str">
            <v>Weekday</v>
          </cell>
          <cell r="H183">
            <v>51787</v>
          </cell>
          <cell r="I183" t="str">
            <v>Stevenson Blvd &amp; Fremont Main Library</v>
          </cell>
        </row>
        <row r="184">
          <cell r="A184">
            <v>703010</v>
          </cell>
          <cell r="B184">
            <v>183</v>
          </cell>
          <cell r="C184">
            <v>0</v>
          </cell>
          <cell r="D184">
            <v>0</v>
          </cell>
          <cell r="E184">
            <v>0</v>
          </cell>
          <cell r="F184" t="str">
            <v>2108FA</v>
          </cell>
          <cell r="G184" t="str">
            <v>Weekday</v>
          </cell>
          <cell r="H184">
            <v>51256</v>
          </cell>
          <cell r="I184" t="str">
            <v>Grimmer Blvd &amp; Valpey Park Av</v>
          </cell>
        </row>
        <row r="185">
          <cell r="A185">
            <v>804800</v>
          </cell>
          <cell r="B185">
            <v>184</v>
          </cell>
          <cell r="C185">
            <v>0</v>
          </cell>
          <cell r="D185">
            <v>0</v>
          </cell>
          <cell r="E185">
            <v>0</v>
          </cell>
          <cell r="F185" t="str">
            <v>2108FA</v>
          </cell>
          <cell r="G185" t="str">
            <v>Weekday</v>
          </cell>
          <cell r="H185">
            <v>53991</v>
          </cell>
          <cell r="I185" t="str">
            <v>Tennyson Rd &amp; Oharran Dr</v>
          </cell>
        </row>
        <row r="186">
          <cell r="A186">
            <v>803050</v>
          </cell>
          <cell r="B186">
            <v>185</v>
          </cell>
          <cell r="C186">
            <v>0</v>
          </cell>
          <cell r="D186">
            <v>0</v>
          </cell>
          <cell r="E186">
            <v>0</v>
          </cell>
          <cell r="F186" t="str">
            <v>2108FA</v>
          </cell>
          <cell r="G186" t="str">
            <v>Weekday</v>
          </cell>
          <cell r="H186">
            <v>57782</v>
          </cell>
          <cell r="I186" t="str">
            <v>20303 Mack St</v>
          </cell>
        </row>
        <row r="187">
          <cell r="A187">
            <v>301590</v>
          </cell>
          <cell r="B187">
            <v>186</v>
          </cell>
          <cell r="C187">
            <v>1</v>
          </cell>
          <cell r="D187">
            <v>0</v>
          </cell>
          <cell r="E187">
            <v>1</v>
          </cell>
          <cell r="F187" t="str">
            <v>2108FA</v>
          </cell>
          <cell r="G187" t="str">
            <v>Weekday</v>
          </cell>
          <cell r="H187">
            <v>57228</v>
          </cell>
          <cell r="I187" t="str">
            <v>Claremont Av &amp; Eton Ct</v>
          </cell>
        </row>
        <row r="188">
          <cell r="A188">
            <v>800740</v>
          </cell>
          <cell r="B188">
            <v>187</v>
          </cell>
          <cell r="C188">
            <v>0</v>
          </cell>
          <cell r="D188">
            <v>0</v>
          </cell>
          <cell r="E188">
            <v>0</v>
          </cell>
          <cell r="F188" t="str">
            <v>2108FA</v>
          </cell>
          <cell r="G188" t="str">
            <v>Weekday</v>
          </cell>
          <cell r="H188">
            <v>51645</v>
          </cell>
          <cell r="I188" t="str">
            <v>Cabot Blvd &amp; Bernhardt St</v>
          </cell>
        </row>
        <row r="189">
          <cell r="A189">
            <v>101640</v>
          </cell>
          <cell r="B189">
            <v>188</v>
          </cell>
          <cell r="C189">
            <v>0</v>
          </cell>
          <cell r="D189">
            <v>0</v>
          </cell>
          <cell r="E189">
            <v>0</v>
          </cell>
          <cell r="F189" t="str">
            <v>2108FA</v>
          </cell>
          <cell r="G189" t="str">
            <v>Weekday</v>
          </cell>
          <cell r="H189">
            <v>55235</v>
          </cell>
          <cell r="I189" t="str">
            <v>High St &amp; San Jose Av</v>
          </cell>
        </row>
        <row r="190">
          <cell r="A190">
            <v>1302650</v>
          </cell>
          <cell r="B190">
            <v>189</v>
          </cell>
          <cell r="C190">
            <v>0</v>
          </cell>
          <cell r="D190">
            <v>0</v>
          </cell>
          <cell r="E190">
            <v>0</v>
          </cell>
          <cell r="F190" t="str">
            <v>2108FA</v>
          </cell>
          <cell r="G190" t="str">
            <v>Weekday</v>
          </cell>
          <cell r="H190">
            <v>59893</v>
          </cell>
          <cell r="I190" t="str">
            <v>Moyers Rd &amp; Benjamin Dr</v>
          </cell>
        </row>
        <row r="191">
          <cell r="A191">
            <v>802670</v>
          </cell>
          <cell r="B191">
            <v>190</v>
          </cell>
          <cell r="C191">
            <v>0</v>
          </cell>
          <cell r="D191">
            <v>0</v>
          </cell>
          <cell r="E191">
            <v>0</v>
          </cell>
          <cell r="F191" t="str">
            <v>2108FA</v>
          </cell>
          <cell r="G191" t="str">
            <v>Weekday</v>
          </cell>
          <cell r="H191">
            <v>59120</v>
          </cell>
          <cell r="I191" t="str">
            <v>Huntwood Av &amp; Salmon Way</v>
          </cell>
        </row>
        <row r="192">
          <cell r="A192">
            <v>1601160</v>
          </cell>
          <cell r="B192">
            <v>191</v>
          </cell>
          <cell r="C192">
            <v>2</v>
          </cell>
          <cell r="D192">
            <v>0</v>
          </cell>
          <cell r="E192">
            <v>2</v>
          </cell>
          <cell r="F192" t="str">
            <v>2108FA</v>
          </cell>
          <cell r="G192" t="str">
            <v>Weekday</v>
          </cell>
          <cell r="H192">
            <v>58099</v>
          </cell>
          <cell r="I192" t="str">
            <v>El Portal Dr &amp; Castro Rd</v>
          </cell>
        </row>
        <row r="193">
          <cell r="A193">
            <v>103450</v>
          </cell>
          <cell r="B193">
            <v>192</v>
          </cell>
          <cell r="C193">
            <v>0</v>
          </cell>
          <cell r="D193">
            <v>1</v>
          </cell>
          <cell r="E193">
            <v>0</v>
          </cell>
          <cell r="F193" t="str">
            <v>2108FA</v>
          </cell>
          <cell r="G193" t="str">
            <v>Weekday</v>
          </cell>
          <cell r="H193">
            <v>57367</v>
          </cell>
          <cell r="I193" t="str">
            <v>2019 Shoreline Dr</v>
          </cell>
        </row>
        <row r="194">
          <cell r="A194">
            <v>100320</v>
          </cell>
          <cell r="B194">
            <v>193</v>
          </cell>
          <cell r="C194">
            <v>0</v>
          </cell>
          <cell r="D194">
            <v>0</v>
          </cell>
          <cell r="E194">
            <v>0</v>
          </cell>
          <cell r="F194" t="str">
            <v>2108FA</v>
          </cell>
          <cell r="G194" t="str">
            <v>Weekday</v>
          </cell>
          <cell r="H194">
            <v>56504</v>
          </cell>
          <cell r="I194" t="str">
            <v>Aughinbaugh Way &amp; The Lagoon</v>
          </cell>
        </row>
        <row r="195">
          <cell r="A195">
            <v>9906970</v>
          </cell>
          <cell r="B195">
            <v>194</v>
          </cell>
          <cell r="C195">
            <v>0</v>
          </cell>
          <cell r="D195">
            <v>0</v>
          </cell>
          <cell r="E195">
            <v>0</v>
          </cell>
          <cell r="F195" t="str">
            <v>2108FA</v>
          </cell>
          <cell r="G195" t="str">
            <v>Weekday</v>
          </cell>
          <cell r="H195">
            <v>52689</v>
          </cell>
          <cell r="I195" t="str">
            <v>S Milpitas Blvd &amp; Ames Av</v>
          </cell>
        </row>
        <row r="196">
          <cell r="A196">
            <v>1303710</v>
          </cell>
          <cell r="B196">
            <v>195</v>
          </cell>
          <cell r="C196">
            <v>0</v>
          </cell>
          <cell r="D196">
            <v>0</v>
          </cell>
          <cell r="E196">
            <v>0</v>
          </cell>
          <cell r="F196" t="str">
            <v>2108FA</v>
          </cell>
          <cell r="G196" t="str">
            <v>Weekday</v>
          </cell>
          <cell r="H196">
            <v>57327</v>
          </cell>
          <cell r="I196" t="str">
            <v>3046 Shane Dr</v>
          </cell>
        </row>
        <row r="197">
          <cell r="A197">
            <v>802680</v>
          </cell>
          <cell r="B197">
            <v>196</v>
          </cell>
          <cell r="C197">
            <v>0</v>
          </cell>
          <cell r="D197">
            <v>0</v>
          </cell>
          <cell r="E197">
            <v>0</v>
          </cell>
          <cell r="F197" t="str">
            <v>2108FA</v>
          </cell>
          <cell r="G197" t="str">
            <v>Weekday</v>
          </cell>
          <cell r="H197">
            <v>59230</v>
          </cell>
          <cell r="I197" t="str">
            <v>Huntwood Av &amp; Salmon Way</v>
          </cell>
        </row>
        <row r="198">
          <cell r="A198">
            <v>1300690</v>
          </cell>
          <cell r="B198">
            <v>197</v>
          </cell>
          <cell r="C198">
            <v>0</v>
          </cell>
          <cell r="D198">
            <v>0</v>
          </cell>
          <cell r="E198">
            <v>0</v>
          </cell>
          <cell r="F198" t="str">
            <v>2108FA</v>
          </cell>
          <cell r="G198" t="str">
            <v>Weekday</v>
          </cell>
          <cell r="H198">
            <v>56538</v>
          </cell>
          <cell r="I198" t="str">
            <v>2953 Birmingham Dr</v>
          </cell>
        </row>
        <row r="199">
          <cell r="A199">
            <v>100070</v>
          </cell>
          <cell r="B199">
            <v>198</v>
          </cell>
          <cell r="C199">
            <v>0</v>
          </cell>
          <cell r="D199">
            <v>0</v>
          </cell>
          <cell r="E199">
            <v>0</v>
          </cell>
          <cell r="F199" t="str">
            <v>2108FA</v>
          </cell>
          <cell r="G199" t="str">
            <v>Weekday</v>
          </cell>
          <cell r="H199">
            <v>57793</v>
          </cell>
          <cell r="I199" t="str">
            <v>8th St &amp; Portola Av</v>
          </cell>
        </row>
        <row r="200">
          <cell r="A200">
            <v>1300730</v>
          </cell>
          <cell r="B200">
            <v>199</v>
          </cell>
          <cell r="C200">
            <v>0</v>
          </cell>
          <cell r="D200">
            <v>0</v>
          </cell>
          <cell r="E200">
            <v>0</v>
          </cell>
          <cell r="F200" t="str">
            <v>2108FA</v>
          </cell>
          <cell r="G200" t="str">
            <v>Weekday</v>
          </cell>
          <cell r="H200">
            <v>58717</v>
          </cell>
          <cell r="I200" t="str">
            <v>Birmingham Dr &amp; Oxford Av</v>
          </cell>
        </row>
        <row r="201">
          <cell r="A201">
            <v>100330</v>
          </cell>
          <cell r="B201">
            <v>200</v>
          </cell>
          <cell r="C201">
            <v>0</v>
          </cell>
          <cell r="D201">
            <v>0</v>
          </cell>
          <cell r="E201">
            <v>0</v>
          </cell>
          <cell r="F201" t="str">
            <v>2108FA</v>
          </cell>
          <cell r="G201" t="str">
            <v>Weekday</v>
          </cell>
          <cell r="H201">
            <v>52420</v>
          </cell>
          <cell r="I201" t="str">
            <v>Aughinbaugh Way &amp; The Lagoon</v>
          </cell>
        </row>
        <row r="202">
          <cell r="A202">
            <v>101290</v>
          </cell>
          <cell r="B202">
            <v>201</v>
          </cell>
          <cell r="C202">
            <v>0</v>
          </cell>
          <cell r="D202">
            <v>0</v>
          </cell>
          <cell r="E202">
            <v>0</v>
          </cell>
          <cell r="F202" t="str">
            <v>2108FA</v>
          </cell>
          <cell r="G202" t="str">
            <v>Weekday</v>
          </cell>
          <cell r="H202">
            <v>58336</v>
          </cell>
          <cell r="I202" t="str">
            <v>Fernside Blvd &amp; Versailles Av</v>
          </cell>
        </row>
        <row r="203">
          <cell r="A203">
            <v>101250</v>
          </cell>
          <cell r="B203">
            <v>202</v>
          </cell>
          <cell r="C203">
            <v>0</v>
          </cell>
          <cell r="D203">
            <v>1</v>
          </cell>
          <cell r="E203">
            <v>0</v>
          </cell>
          <cell r="F203" t="str">
            <v>2108FA</v>
          </cell>
          <cell r="G203" t="str">
            <v>Weekday</v>
          </cell>
          <cell r="H203">
            <v>56989</v>
          </cell>
          <cell r="I203" t="str">
            <v>Fernside Blvd &amp; Harvard Dr</v>
          </cell>
        </row>
        <row r="204">
          <cell r="A204">
            <v>9901550</v>
          </cell>
          <cell r="B204">
            <v>203</v>
          </cell>
          <cell r="C204">
            <v>0</v>
          </cell>
          <cell r="D204">
            <v>0</v>
          </cell>
          <cell r="E204">
            <v>0</v>
          </cell>
          <cell r="F204" t="str">
            <v>2108FA</v>
          </cell>
          <cell r="G204" t="str">
            <v>Weekday</v>
          </cell>
          <cell r="H204">
            <v>50818</v>
          </cell>
          <cell r="I204" t="str">
            <v>Mecartney Rd &amp; Aughinbaugh Way</v>
          </cell>
        </row>
        <row r="205">
          <cell r="A205">
            <v>703690</v>
          </cell>
          <cell r="B205">
            <v>204</v>
          </cell>
          <cell r="C205">
            <v>0</v>
          </cell>
          <cell r="D205">
            <v>0</v>
          </cell>
          <cell r="E205">
            <v>0</v>
          </cell>
          <cell r="F205" t="str">
            <v>2108FA</v>
          </cell>
          <cell r="G205" t="str">
            <v>Weekday</v>
          </cell>
          <cell r="H205">
            <v>52780</v>
          </cell>
          <cell r="I205" t="str">
            <v>Mission Blvd &amp; Via San Dimas</v>
          </cell>
        </row>
        <row r="206">
          <cell r="A206">
            <v>1300710</v>
          </cell>
          <cell r="B206">
            <v>205</v>
          </cell>
          <cell r="C206">
            <v>0</v>
          </cell>
          <cell r="D206">
            <v>0</v>
          </cell>
          <cell r="E206">
            <v>0</v>
          </cell>
          <cell r="F206" t="str">
            <v>2108FA</v>
          </cell>
          <cell r="G206" t="str">
            <v>Weekday</v>
          </cell>
          <cell r="H206">
            <v>53830</v>
          </cell>
          <cell r="I206" t="str">
            <v>Birmingham Dr &amp; Belfast Way</v>
          </cell>
        </row>
        <row r="207">
          <cell r="A207">
            <v>706200</v>
          </cell>
          <cell r="B207">
            <v>206</v>
          </cell>
          <cell r="C207">
            <v>2</v>
          </cell>
          <cell r="D207">
            <v>0</v>
          </cell>
          <cell r="E207">
            <v>2</v>
          </cell>
          <cell r="F207" t="str">
            <v>2108FA</v>
          </cell>
          <cell r="G207" t="str">
            <v>Weekday</v>
          </cell>
          <cell r="H207">
            <v>53766</v>
          </cell>
          <cell r="I207" t="str">
            <v>Walnut Av &amp; Godfrey Pl</v>
          </cell>
        </row>
        <row r="208">
          <cell r="A208">
            <v>1003360</v>
          </cell>
          <cell r="B208">
            <v>207</v>
          </cell>
          <cell r="C208">
            <v>0</v>
          </cell>
          <cell r="D208">
            <v>0</v>
          </cell>
          <cell r="E208">
            <v>0</v>
          </cell>
          <cell r="F208" t="str">
            <v>2108FA</v>
          </cell>
          <cell r="G208" t="str">
            <v>Weekday</v>
          </cell>
          <cell r="H208">
            <v>54421</v>
          </cell>
          <cell r="I208" t="str">
            <v>73rd Av &amp; Spencer St</v>
          </cell>
        </row>
        <row r="209">
          <cell r="A209">
            <v>1015990</v>
          </cell>
          <cell r="B209">
            <v>208</v>
          </cell>
          <cell r="C209">
            <v>0</v>
          </cell>
          <cell r="D209">
            <v>0</v>
          </cell>
          <cell r="E209">
            <v>0</v>
          </cell>
          <cell r="F209" t="str">
            <v>2108FA</v>
          </cell>
          <cell r="G209" t="str">
            <v>Weekday</v>
          </cell>
          <cell r="H209">
            <v>56811</v>
          </cell>
          <cell r="I209" t="str">
            <v>Marlow Dr &amp; Revere Av</v>
          </cell>
        </row>
        <row r="210">
          <cell r="A210">
            <v>1018900</v>
          </cell>
          <cell r="B210">
            <v>209</v>
          </cell>
          <cell r="C210">
            <v>0</v>
          </cell>
          <cell r="D210">
            <v>0</v>
          </cell>
          <cell r="E210">
            <v>0</v>
          </cell>
          <cell r="F210" t="str">
            <v>2108FA</v>
          </cell>
          <cell r="G210" t="str">
            <v>Weekday</v>
          </cell>
          <cell r="H210">
            <v>52286</v>
          </cell>
          <cell r="I210" t="str">
            <v>Seminary Av &amp; Outlook Av</v>
          </cell>
        </row>
        <row r="211">
          <cell r="A211">
            <v>101800</v>
          </cell>
          <cell r="B211">
            <v>210</v>
          </cell>
          <cell r="C211">
            <v>0</v>
          </cell>
          <cell r="D211">
            <v>1</v>
          </cell>
          <cell r="E211">
            <v>0</v>
          </cell>
          <cell r="F211" t="str">
            <v>2108FA</v>
          </cell>
          <cell r="G211" t="str">
            <v>Weekday</v>
          </cell>
          <cell r="H211">
            <v>52165</v>
          </cell>
          <cell r="I211" t="str">
            <v>Lincoln Av &amp; 6th St</v>
          </cell>
        </row>
        <row r="212">
          <cell r="A212">
            <v>707330</v>
          </cell>
          <cell r="B212">
            <v>211</v>
          </cell>
          <cell r="C212">
            <v>0</v>
          </cell>
          <cell r="D212">
            <v>0</v>
          </cell>
          <cell r="E212">
            <v>0</v>
          </cell>
          <cell r="F212" t="str">
            <v>2108FA</v>
          </cell>
          <cell r="G212" t="str">
            <v>Weekday</v>
          </cell>
          <cell r="H212">
            <v>52993</v>
          </cell>
          <cell r="I212" t="str">
            <v>Washington Blvd &amp; Meredith Dr</v>
          </cell>
        </row>
        <row r="213">
          <cell r="A213">
            <v>306060</v>
          </cell>
          <cell r="B213">
            <v>212</v>
          </cell>
          <cell r="C213">
            <v>1</v>
          </cell>
          <cell r="D213">
            <v>0</v>
          </cell>
          <cell r="E213">
            <v>1</v>
          </cell>
          <cell r="F213" t="str">
            <v>2108FA</v>
          </cell>
          <cell r="G213" t="str">
            <v>Weekday</v>
          </cell>
          <cell r="H213">
            <v>55365</v>
          </cell>
          <cell r="I213" t="str">
            <v>University Av &amp; San Pablo Av</v>
          </cell>
        </row>
        <row r="214">
          <cell r="A214">
            <v>9800940</v>
          </cell>
          <cell r="B214">
            <v>213</v>
          </cell>
          <cell r="C214">
            <v>0</v>
          </cell>
          <cell r="D214">
            <v>1</v>
          </cell>
          <cell r="E214">
            <v>0</v>
          </cell>
          <cell r="F214" t="str">
            <v>2108FA</v>
          </cell>
          <cell r="G214" t="str">
            <v>Weekday</v>
          </cell>
          <cell r="H214">
            <v>51773</v>
          </cell>
          <cell r="I214" t="str">
            <v>E 14th St &amp; 170th Av</v>
          </cell>
        </row>
        <row r="215">
          <cell r="A215">
            <v>1501540</v>
          </cell>
          <cell r="B215">
            <v>214</v>
          </cell>
          <cell r="C215">
            <v>0</v>
          </cell>
          <cell r="D215">
            <v>1</v>
          </cell>
          <cell r="E215">
            <v>0</v>
          </cell>
          <cell r="F215" t="str">
            <v>2108FA</v>
          </cell>
          <cell r="G215" t="str">
            <v>Weekday</v>
          </cell>
          <cell r="H215">
            <v>52866</v>
          </cell>
          <cell r="I215" t="str">
            <v>E 14th St &amp; Sybil Av</v>
          </cell>
        </row>
        <row r="216">
          <cell r="A216">
            <v>1013040</v>
          </cell>
          <cell r="B216">
            <v>215</v>
          </cell>
          <cell r="C216">
            <v>0</v>
          </cell>
          <cell r="D216">
            <v>0</v>
          </cell>
          <cell r="E216">
            <v>0</v>
          </cell>
          <cell r="F216" t="str">
            <v>2108FA</v>
          </cell>
          <cell r="G216" t="str">
            <v>Weekday</v>
          </cell>
          <cell r="H216">
            <v>59443</v>
          </cell>
          <cell r="I216" t="str">
            <v>Hillmont Dr &amp; Archmont Pl</v>
          </cell>
        </row>
        <row r="217">
          <cell r="A217">
            <v>101300</v>
          </cell>
          <cell r="B217">
            <v>216</v>
          </cell>
          <cell r="C217">
            <v>0</v>
          </cell>
          <cell r="D217">
            <v>0</v>
          </cell>
          <cell r="E217">
            <v>0</v>
          </cell>
          <cell r="F217" t="str">
            <v>2108FA</v>
          </cell>
          <cell r="G217" t="str">
            <v>Weekday</v>
          </cell>
          <cell r="H217">
            <v>54110</v>
          </cell>
          <cell r="I217" t="str">
            <v>Fernside Blvd &amp; Versailles Av</v>
          </cell>
        </row>
        <row r="218">
          <cell r="A218">
            <v>1013770</v>
          </cell>
          <cell r="B218">
            <v>217</v>
          </cell>
          <cell r="C218">
            <v>0</v>
          </cell>
          <cell r="D218">
            <v>0</v>
          </cell>
          <cell r="E218">
            <v>0</v>
          </cell>
          <cell r="F218" t="str">
            <v>2108FA</v>
          </cell>
          <cell r="G218" t="str">
            <v>Weekday</v>
          </cell>
          <cell r="H218">
            <v>59160</v>
          </cell>
          <cell r="I218" t="str">
            <v>Lakeshore Av &amp; Park Ln</v>
          </cell>
        </row>
        <row r="219">
          <cell r="A219">
            <v>1500790</v>
          </cell>
          <cell r="B219">
            <v>218</v>
          </cell>
          <cell r="C219">
            <v>0</v>
          </cell>
          <cell r="D219">
            <v>0</v>
          </cell>
          <cell r="E219">
            <v>0</v>
          </cell>
          <cell r="F219" t="str">
            <v>2108FA</v>
          </cell>
          <cell r="G219" t="str">
            <v>Weekday</v>
          </cell>
          <cell r="H219">
            <v>57254</v>
          </cell>
          <cell r="I219" t="str">
            <v>Davis St &amp; Alvarado St</v>
          </cell>
        </row>
        <row r="220">
          <cell r="A220">
            <v>706210</v>
          </cell>
          <cell r="B220">
            <v>219</v>
          </cell>
          <cell r="C220">
            <v>2</v>
          </cell>
          <cell r="D220">
            <v>0</v>
          </cell>
          <cell r="E220">
            <v>2</v>
          </cell>
          <cell r="F220" t="str">
            <v>2108FA</v>
          </cell>
          <cell r="G220" t="str">
            <v>Weekday</v>
          </cell>
          <cell r="H220">
            <v>56090</v>
          </cell>
          <cell r="I220" t="str">
            <v>Walnut Av &amp; Godfrey Pl</v>
          </cell>
        </row>
        <row r="221">
          <cell r="A221">
            <v>101790</v>
          </cell>
          <cell r="B221">
            <v>220</v>
          </cell>
          <cell r="C221">
            <v>0</v>
          </cell>
          <cell r="D221">
            <v>1</v>
          </cell>
          <cell r="E221">
            <v>0</v>
          </cell>
          <cell r="F221" t="str">
            <v>2108FA</v>
          </cell>
          <cell r="G221" t="str">
            <v>Weekday</v>
          </cell>
          <cell r="H221">
            <v>53314</v>
          </cell>
          <cell r="I221" t="str">
            <v>Lincoln Av &amp; 6th St</v>
          </cell>
        </row>
        <row r="222">
          <cell r="A222">
            <v>706600</v>
          </cell>
          <cell r="B222">
            <v>221</v>
          </cell>
          <cell r="C222">
            <v>0</v>
          </cell>
          <cell r="D222">
            <v>0</v>
          </cell>
          <cell r="E222">
            <v>0</v>
          </cell>
          <cell r="F222" t="str">
            <v>2108FA</v>
          </cell>
          <cell r="G222" t="str">
            <v>Weekday</v>
          </cell>
          <cell r="H222">
            <v>55372</v>
          </cell>
          <cell r="I222" t="str">
            <v>Washington Blvd &amp; Gallegos Av</v>
          </cell>
        </row>
        <row r="223">
          <cell r="A223">
            <v>702050</v>
          </cell>
          <cell r="B223">
            <v>222</v>
          </cell>
          <cell r="C223">
            <v>0</v>
          </cell>
          <cell r="D223">
            <v>0</v>
          </cell>
          <cell r="E223">
            <v>0</v>
          </cell>
          <cell r="F223" t="str">
            <v>2108FA</v>
          </cell>
          <cell r="G223" t="str">
            <v>Weekday</v>
          </cell>
          <cell r="H223">
            <v>53744</v>
          </cell>
          <cell r="I223" t="str">
            <v>Fremont Blvd &amp; Adams Av</v>
          </cell>
        </row>
        <row r="224">
          <cell r="A224">
            <v>500500</v>
          </cell>
          <cell r="B224">
            <v>223</v>
          </cell>
          <cell r="C224">
            <v>0</v>
          </cell>
          <cell r="D224">
            <v>0</v>
          </cell>
          <cell r="E224">
            <v>0</v>
          </cell>
          <cell r="F224" t="str">
            <v>2108FA</v>
          </cell>
          <cell r="G224" t="str">
            <v>Weekday</v>
          </cell>
          <cell r="H224">
            <v>53317</v>
          </cell>
          <cell r="I224" t="str">
            <v>Barrett Av &amp; Yuba St</v>
          </cell>
        </row>
        <row r="225">
          <cell r="A225">
            <v>703350</v>
          </cell>
          <cell r="B225">
            <v>224</v>
          </cell>
          <cell r="C225">
            <v>0</v>
          </cell>
          <cell r="D225">
            <v>0</v>
          </cell>
          <cell r="E225">
            <v>0</v>
          </cell>
          <cell r="F225" t="str">
            <v>2108FA</v>
          </cell>
          <cell r="G225" t="str">
            <v>Weekday</v>
          </cell>
          <cell r="H225">
            <v>52320</v>
          </cell>
          <cell r="I225" t="str">
            <v>Mission Blvd &amp; Calle Amigo Dr</v>
          </cell>
        </row>
        <row r="226">
          <cell r="A226">
            <v>702500</v>
          </cell>
          <cell r="B226">
            <v>225</v>
          </cell>
          <cell r="C226">
            <v>0</v>
          </cell>
          <cell r="D226">
            <v>0</v>
          </cell>
          <cell r="E226">
            <v>0</v>
          </cell>
          <cell r="F226" t="str">
            <v>2108FA</v>
          </cell>
          <cell r="G226" t="str">
            <v>Weekday</v>
          </cell>
          <cell r="H226">
            <v>55037</v>
          </cell>
          <cell r="I226" t="str">
            <v>Fremont Blvd &amp; Michael Av</v>
          </cell>
        </row>
        <row r="227">
          <cell r="A227">
            <v>1502400</v>
          </cell>
          <cell r="B227">
            <v>226</v>
          </cell>
          <cell r="C227">
            <v>0</v>
          </cell>
          <cell r="D227">
            <v>0</v>
          </cell>
          <cell r="E227">
            <v>0</v>
          </cell>
          <cell r="F227" t="str">
            <v>2108FA</v>
          </cell>
          <cell r="G227" t="str">
            <v>Weekday</v>
          </cell>
          <cell r="H227">
            <v>56215</v>
          </cell>
          <cell r="I227" t="str">
            <v>MacArthur Blvd &amp; Fortuna Av</v>
          </cell>
        </row>
        <row r="228">
          <cell r="A228">
            <v>1301330</v>
          </cell>
          <cell r="B228">
            <v>227</v>
          </cell>
          <cell r="C228">
            <v>0</v>
          </cell>
          <cell r="D228">
            <v>0</v>
          </cell>
          <cell r="E228">
            <v>0</v>
          </cell>
          <cell r="F228" t="str">
            <v>2108FA</v>
          </cell>
          <cell r="G228" t="str">
            <v>Weekday</v>
          </cell>
          <cell r="H228">
            <v>50199</v>
          </cell>
          <cell r="I228" t="str">
            <v>Cutting Blvd &amp; S 49th St</v>
          </cell>
        </row>
        <row r="229">
          <cell r="A229">
            <v>1303700</v>
          </cell>
          <cell r="B229">
            <v>228</v>
          </cell>
          <cell r="C229">
            <v>0</v>
          </cell>
          <cell r="D229">
            <v>0</v>
          </cell>
          <cell r="E229">
            <v>0</v>
          </cell>
          <cell r="F229" t="str">
            <v>2108FA</v>
          </cell>
          <cell r="G229" t="str">
            <v>Weekday</v>
          </cell>
          <cell r="H229">
            <v>57217</v>
          </cell>
          <cell r="I229" t="str">
            <v>3033 Shane Dr</v>
          </cell>
        </row>
        <row r="230">
          <cell r="A230">
            <v>703700</v>
          </cell>
          <cell r="B230">
            <v>229</v>
          </cell>
          <cell r="C230">
            <v>0</v>
          </cell>
          <cell r="D230">
            <v>0</v>
          </cell>
          <cell r="E230">
            <v>0</v>
          </cell>
          <cell r="F230" t="str">
            <v>2108FA</v>
          </cell>
          <cell r="G230" t="str">
            <v>Weekday</v>
          </cell>
          <cell r="H230">
            <v>53780</v>
          </cell>
          <cell r="I230" t="str">
            <v>Mission Blvd &amp; Via San Dimas</v>
          </cell>
        </row>
        <row r="231">
          <cell r="A231">
            <v>301080</v>
          </cell>
          <cell r="B231">
            <v>230</v>
          </cell>
          <cell r="C231">
            <v>0</v>
          </cell>
          <cell r="D231">
            <v>4</v>
          </cell>
          <cell r="E231">
            <v>0</v>
          </cell>
          <cell r="F231" t="str">
            <v>2108FA</v>
          </cell>
          <cell r="G231" t="str">
            <v>Weekday</v>
          </cell>
          <cell r="H231">
            <v>58234</v>
          </cell>
          <cell r="I231" t="str">
            <v>Ashby Av &amp; Wheeler St</v>
          </cell>
        </row>
        <row r="232">
          <cell r="A232">
            <v>501910</v>
          </cell>
          <cell r="B232">
            <v>231</v>
          </cell>
          <cell r="C232">
            <v>0</v>
          </cell>
          <cell r="D232">
            <v>0</v>
          </cell>
          <cell r="E232">
            <v>0</v>
          </cell>
          <cell r="F232" t="str">
            <v>2108FA</v>
          </cell>
          <cell r="G232" t="str">
            <v>Weekday</v>
          </cell>
          <cell r="H232">
            <v>51781</v>
          </cell>
          <cell r="I232" t="str">
            <v>Arlington Blvd &amp; Villa Nueva Dr</v>
          </cell>
        </row>
        <row r="233">
          <cell r="A233">
            <v>302100</v>
          </cell>
          <cell r="B233">
            <v>232</v>
          </cell>
          <cell r="C233">
            <v>0</v>
          </cell>
          <cell r="D233">
            <v>0</v>
          </cell>
          <cell r="E233">
            <v>0</v>
          </cell>
          <cell r="F233" t="str">
            <v>2108FA</v>
          </cell>
          <cell r="G233" t="str">
            <v>Weekday</v>
          </cell>
          <cell r="H233">
            <v>50977</v>
          </cell>
          <cell r="I233" t="str">
            <v>Dwight Way &amp; California St</v>
          </cell>
        </row>
        <row r="234">
          <cell r="A234">
            <v>303390</v>
          </cell>
          <cell r="B234">
            <v>233</v>
          </cell>
          <cell r="C234">
            <v>0</v>
          </cell>
          <cell r="D234">
            <v>0</v>
          </cell>
          <cell r="E234">
            <v>0</v>
          </cell>
          <cell r="F234" t="str">
            <v>2108FA</v>
          </cell>
          <cell r="G234" t="str">
            <v>Weekday</v>
          </cell>
          <cell r="H234">
            <v>51077</v>
          </cell>
          <cell r="I234" t="str">
            <v>Marin Av &amp; Arlington Cir</v>
          </cell>
        </row>
        <row r="235">
          <cell r="A235">
            <v>702310</v>
          </cell>
          <cell r="B235">
            <v>234</v>
          </cell>
          <cell r="C235">
            <v>0</v>
          </cell>
          <cell r="D235">
            <v>0</v>
          </cell>
          <cell r="E235">
            <v>0</v>
          </cell>
          <cell r="F235" t="str">
            <v>2108FA</v>
          </cell>
          <cell r="G235" t="str">
            <v>Weekday</v>
          </cell>
          <cell r="H235">
            <v>51992</v>
          </cell>
          <cell r="I235" t="str">
            <v>Fremont Blvd &amp; Doane St</v>
          </cell>
        </row>
        <row r="236">
          <cell r="A236">
            <v>301030</v>
          </cell>
          <cell r="B236">
            <v>235</v>
          </cell>
          <cell r="C236">
            <v>1</v>
          </cell>
          <cell r="D236">
            <v>4</v>
          </cell>
          <cell r="E236">
            <v>1</v>
          </cell>
          <cell r="F236" t="str">
            <v>2108FA</v>
          </cell>
          <cell r="G236" t="str">
            <v>Weekday</v>
          </cell>
          <cell r="H236">
            <v>52339</v>
          </cell>
          <cell r="I236" t="str">
            <v>Ashby Av &amp; Shattuck Av</v>
          </cell>
        </row>
        <row r="237">
          <cell r="A237">
            <v>1300720</v>
          </cell>
          <cell r="B237">
            <v>236</v>
          </cell>
          <cell r="C237">
            <v>0</v>
          </cell>
          <cell r="D237">
            <v>0</v>
          </cell>
          <cell r="E237">
            <v>0</v>
          </cell>
          <cell r="F237" t="str">
            <v>2108FA</v>
          </cell>
          <cell r="G237" t="str">
            <v>Weekday</v>
          </cell>
          <cell r="H237">
            <v>53850</v>
          </cell>
          <cell r="I237" t="str">
            <v>Birmingham Dr &amp; Groom Dr</v>
          </cell>
        </row>
        <row r="238">
          <cell r="A238">
            <v>101750</v>
          </cell>
          <cell r="B238">
            <v>237</v>
          </cell>
          <cell r="C238">
            <v>0</v>
          </cell>
          <cell r="D238">
            <v>0</v>
          </cell>
          <cell r="E238">
            <v>0</v>
          </cell>
          <cell r="F238" t="str">
            <v>2108FA</v>
          </cell>
          <cell r="G238" t="str">
            <v>Weekday</v>
          </cell>
          <cell r="H238">
            <v>58815</v>
          </cell>
          <cell r="I238" t="str">
            <v>Island Dr &amp; Bayfarm Park &amp; Ride Lot</v>
          </cell>
        </row>
        <row r="239">
          <cell r="A239">
            <v>9802380</v>
          </cell>
          <cell r="B239">
            <v>238</v>
          </cell>
          <cell r="C239">
            <v>0</v>
          </cell>
          <cell r="D239">
            <v>0</v>
          </cell>
          <cell r="E239">
            <v>0</v>
          </cell>
          <cell r="F239" t="str">
            <v>2108FA</v>
          </cell>
          <cell r="G239" t="str">
            <v>Weekday</v>
          </cell>
          <cell r="H239">
            <v>58105</v>
          </cell>
          <cell r="I239" t="str">
            <v>N Milpitas Blvd &amp; Hanson Ct</v>
          </cell>
        </row>
        <row r="240">
          <cell r="A240">
            <v>9900280</v>
          </cell>
          <cell r="B240">
            <v>239</v>
          </cell>
          <cell r="C240">
            <v>0</v>
          </cell>
          <cell r="D240">
            <v>0</v>
          </cell>
          <cell r="E240">
            <v>0</v>
          </cell>
          <cell r="F240" t="str">
            <v>2108FA</v>
          </cell>
          <cell r="G240" t="str">
            <v>Weekday</v>
          </cell>
          <cell r="H240">
            <v>54660</v>
          </cell>
          <cell r="I240" t="str">
            <v>Arlington Av &amp; Rincon Dr</v>
          </cell>
        </row>
        <row r="241">
          <cell r="A241">
            <v>706650</v>
          </cell>
          <cell r="B241">
            <v>240</v>
          </cell>
          <cell r="C241">
            <v>0</v>
          </cell>
          <cell r="D241">
            <v>0</v>
          </cell>
          <cell r="E241">
            <v>0</v>
          </cell>
          <cell r="F241" t="str">
            <v>2108FA</v>
          </cell>
          <cell r="G241" t="str">
            <v>Weekday</v>
          </cell>
          <cell r="H241">
            <v>50181</v>
          </cell>
          <cell r="I241" t="str">
            <v>Washington Blvd &amp; Meredith Dr</v>
          </cell>
        </row>
        <row r="242">
          <cell r="A242">
            <v>301070</v>
          </cell>
          <cell r="B242">
            <v>241</v>
          </cell>
          <cell r="C242">
            <v>1</v>
          </cell>
          <cell r="D242">
            <v>4</v>
          </cell>
          <cell r="E242">
            <v>1</v>
          </cell>
          <cell r="F242" t="str">
            <v>2108FA</v>
          </cell>
          <cell r="G242" t="str">
            <v>Weekday</v>
          </cell>
          <cell r="H242">
            <v>56796</v>
          </cell>
          <cell r="I242" t="str">
            <v>Ashby Av &amp; Wheeler St</v>
          </cell>
        </row>
        <row r="243">
          <cell r="A243">
            <v>1012550</v>
          </cell>
          <cell r="B243">
            <v>242</v>
          </cell>
          <cell r="C243">
            <v>0</v>
          </cell>
          <cell r="D243">
            <v>0</v>
          </cell>
          <cell r="E243">
            <v>0</v>
          </cell>
          <cell r="F243" t="str">
            <v>2108FA</v>
          </cell>
          <cell r="G243" t="str">
            <v>Weekday</v>
          </cell>
          <cell r="H243">
            <v>52166</v>
          </cell>
          <cell r="I243" t="str">
            <v>Hegenberger Rd &amp; Hegenberger Pl</v>
          </cell>
        </row>
        <row r="244">
          <cell r="A244">
            <v>1300660</v>
          </cell>
          <cell r="B244">
            <v>243</v>
          </cell>
          <cell r="C244">
            <v>0</v>
          </cell>
          <cell r="D244">
            <v>0</v>
          </cell>
          <cell r="E244">
            <v>0</v>
          </cell>
          <cell r="F244" t="str">
            <v>2108FA</v>
          </cell>
          <cell r="G244" t="str">
            <v>Weekday</v>
          </cell>
          <cell r="H244">
            <v>58707</v>
          </cell>
          <cell r="I244" t="str">
            <v>Barrett Av &amp; Mount St</v>
          </cell>
        </row>
        <row r="245">
          <cell r="A245">
            <v>500170</v>
          </cell>
          <cell r="B245">
            <v>244</v>
          </cell>
          <cell r="C245">
            <v>0</v>
          </cell>
          <cell r="D245">
            <v>0</v>
          </cell>
          <cell r="E245">
            <v>0</v>
          </cell>
          <cell r="F245" t="str">
            <v>2108FA</v>
          </cell>
          <cell r="G245" t="str">
            <v>Weekday</v>
          </cell>
          <cell r="H245">
            <v>59924</v>
          </cell>
          <cell r="I245" t="str">
            <v>Arlington Blvd &amp; Havens Pl</v>
          </cell>
        </row>
        <row r="246">
          <cell r="A246">
            <v>1018830</v>
          </cell>
          <cell r="B246">
            <v>245</v>
          </cell>
          <cell r="C246">
            <v>0</v>
          </cell>
          <cell r="D246">
            <v>0</v>
          </cell>
          <cell r="E246">
            <v>0</v>
          </cell>
          <cell r="F246" t="str">
            <v>2108FA</v>
          </cell>
          <cell r="G246" t="str">
            <v>Weekday</v>
          </cell>
          <cell r="H246">
            <v>51458</v>
          </cell>
          <cell r="I246" t="str">
            <v>Seminary Av &amp; Hillmont Dr</v>
          </cell>
        </row>
        <row r="247">
          <cell r="A247">
            <v>303400</v>
          </cell>
          <cell r="B247">
            <v>246</v>
          </cell>
          <cell r="C247">
            <v>0</v>
          </cell>
          <cell r="D247">
            <v>0</v>
          </cell>
          <cell r="E247">
            <v>0</v>
          </cell>
          <cell r="F247" t="str">
            <v>2108FA</v>
          </cell>
          <cell r="G247" t="str">
            <v>Weekday</v>
          </cell>
          <cell r="H247">
            <v>53667</v>
          </cell>
          <cell r="I247" t="str">
            <v>Marin Av &amp; Lassen St</v>
          </cell>
        </row>
        <row r="248">
          <cell r="A248">
            <v>1600260</v>
          </cell>
          <cell r="B248">
            <v>247</v>
          </cell>
          <cell r="C248">
            <v>2</v>
          </cell>
          <cell r="D248">
            <v>0</v>
          </cell>
          <cell r="E248">
            <v>2</v>
          </cell>
          <cell r="F248" t="str">
            <v>2108FA</v>
          </cell>
          <cell r="G248" t="str">
            <v>Weekday</v>
          </cell>
          <cell r="H248">
            <v>52284</v>
          </cell>
          <cell r="I248" t="str">
            <v>Church Ln &amp; St Joseph Cemetery</v>
          </cell>
        </row>
        <row r="249">
          <cell r="A249">
            <v>300610</v>
          </cell>
          <cell r="B249">
            <v>248</v>
          </cell>
          <cell r="C249">
            <v>0</v>
          </cell>
          <cell r="D249">
            <v>0</v>
          </cell>
          <cell r="E249">
            <v>0</v>
          </cell>
          <cell r="F249" t="str">
            <v>2108FA</v>
          </cell>
          <cell r="G249" t="str">
            <v>Weekday</v>
          </cell>
          <cell r="H249">
            <v>56753</v>
          </cell>
          <cell r="I249" t="str">
            <v>Arlington Av &amp; Mendocino Av</v>
          </cell>
        </row>
        <row r="250">
          <cell r="A250">
            <v>1019830</v>
          </cell>
          <cell r="B250">
            <v>249</v>
          </cell>
          <cell r="C250">
            <v>0</v>
          </cell>
          <cell r="D250">
            <v>0</v>
          </cell>
          <cell r="E250">
            <v>0</v>
          </cell>
          <cell r="F250" t="str">
            <v>2108FA</v>
          </cell>
          <cell r="G250" t="str">
            <v>Weekday</v>
          </cell>
          <cell r="H250">
            <v>52668</v>
          </cell>
          <cell r="I250" t="str">
            <v>Spencer St &amp; 73rd Av</v>
          </cell>
        </row>
        <row r="251">
          <cell r="A251">
            <v>1700380</v>
          </cell>
          <cell r="B251">
            <v>250</v>
          </cell>
          <cell r="C251">
            <v>0</v>
          </cell>
          <cell r="D251">
            <v>0</v>
          </cell>
          <cell r="E251">
            <v>0</v>
          </cell>
          <cell r="F251" t="str">
            <v>2108FA</v>
          </cell>
          <cell r="G251" t="str">
            <v>Weekday</v>
          </cell>
          <cell r="H251">
            <v>54113</v>
          </cell>
          <cell r="I251" t="str">
            <v>Decoto Rd &amp; Depot Rd</v>
          </cell>
        </row>
        <row r="252">
          <cell r="A252">
            <v>1013060</v>
          </cell>
          <cell r="B252">
            <v>251</v>
          </cell>
          <cell r="C252">
            <v>0</v>
          </cell>
          <cell r="D252">
            <v>0</v>
          </cell>
          <cell r="E252">
            <v>0</v>
          </cell>
          <cell r="F252" t="str">
            <v>2108FA</v>
          </cell>
          <cell r="G252" t="str">
            <v>Weekday</v>
          </cell>
          <cell r="H252">
            <v>58831</v>
          </cell>
          <cell r="I252" t="str">
            <v>Hillmont Dr &amp; Edgemoor Pl</v>
          </cell>
        </row>
        <row r="253">
          <cell r="A253">
            <v>1013070</v>
          </cell>
          <cell r="B253">
            <v>252</v>
          </cell>
          <cell r="C253">
            <v>0</v>
          </cell>
          <cell r="D253">
            <v>0</v>
          </cell>
          <cell r="E253">
            <v>0</v>
          </cell>
          <cell r="F253" t="str">
            <v>2108FA</v>
          </cell>
          <cell r="G253" t="str">
            <v>Weekday</v>
          </cell>
          <cell r="H253">
            <v>58836</v>
          </cell>
          <cell r="I253" t="str">
            <v>Hillmont Dr &amp; Edgemoor Pl</v>
          </cell>
        </row>
        <row r="254">
          <cell r="A254">
            <v>501435</v>
          </cell>
          <cell r="B254">
            <v>253</v>
          </cell>
          <cell r="C254">
            <v>0</v>
          </cell>
          <cell r="D254">
            <v>1</v>
          </cell>
          <cell r="E254">
            <v>0</v>
          </cell>
          <cell r="F254" t="str">
            <v>2108FA</v>
          </cell>
          <cell r="G254" t="str">
            <v>Weekday</v>
          </cell>
          <cell r="H254">
            <v>59596</v>
          </cell>
          <cell r="I254" t="str">
            <v>San Pablo Av &amp; Central Av</v>
          </cell>
        </row>
        <row r="255">
          <cell r="A255">
            <v>500030</v>
          </cell>
          <cell r="B255">
            <v>254</v>
          </cell>
          <cell r="C255">
            <v>0</v>
          </cell>
          <cell r="D255">
            <v>0</v>
          </cell>
          <cell r="E255">
            <v>0</v>
          </cell>
          <cell r="F255" t="str">
            <v>2108FA</v>
          </cell>
          <cell r="G255" t="str">
            <v>Weekday</v>
          </cell>
          <cell r="H255">
            <v>52010</v>
          </cell>
          <cell r="I255" t="str">
            <v>1749 Arlington Blvd</v>
          </cell>
        </row>
        <row r="256">
          <cell r="A256">
            <v>1013100</v>
          </cell>
          <cell r="B256">
            <v>255</v>
          </cell>
          <cell r="C256">
            <v>0</v>
          </cell>
          <cell r="D256">
            <v>0</v>
          </cell>
          <cell r="E256">
            <v>0</v>
          </cell>
          <cell r="F256" t="str">
            <v>2108FA</v>
          </cell>
          <cell r="G256" t="str">
            <v>Weekday</v>
          </cell>
          <cell r="H256">
            <v>53870</v>
          </cell>
          <cell r="I256" t="str">
            <v>Hillmont Dr &amp; Overdale Av</v>
          </cell>
        </row>
        <row r="257">
          <cell r="A257">
            <v>706320</v>
          </cell>
          <cell r="B257">
            <v>256</v>
          </cell>
          <cell r="C257">
            <v>0</v>
          </cell>
          <cell r="D257">
            <v>0</v>
          </cell>
          <cell r="E257">
            <v>0</v>
          </cell>
          <cell r="F257" t="str">
            <v>2108FA</v>
          </cell>
          <cell r="G257" t="str">
            <v>Weekday</v>
          </cell>
          <cell r="H257">
            <v>55371</v>
          </cell>
          <cell r="I257" t="str">
            <v>Warm Springs Blvd &amp; Camphor Av</v>
          </cell>
        </row>
        <row r="258">
          <cell r="A258">
            <v>1014330</v>
          </cell>
          <cell r="B258">
            <v>257</v>
          </cell>
          <cell r="C258">
            <v>0</v>
          </cell>
          <cell r="D258">
            <v>0</v>
          </cell>
          <cell r="E258">
            <v>0</v>
          </cell>
          <cell r="F258" t="str">
            <v>2108FA</v>
          </cell>
          <cell r="G258" t="str">
            <v>Weekday</v>
          </cell>
          <cell r="H258">
            <v>54599</v>
          </cell>
          <cell r="I258" t="str">
            <v>MacArthur Blvd &amp; 106th Av</v>
          </cell>
        </row>
        <row r="259">
          <cell r="A259">
            <v>9907930</v>
          </cell>
          <cell r="B259">
            <v>258</v>
          </cell>
          <cell r="C259">
            <v>0</v>
          </cell>
          <cell r="D259">
            <v>1</v>
          </cell>
          <cell r="E259">
            <v>0</v>
          </cell>
          <cell r="F259" t="str">
            <v>2108FA</v>
          </cell>
          <cell r="G259" t="str">
            <v>Weekday</v>
          </cell>
          <cell r="H259">
            <v>52979</v>
          </cell>
          <cell r="I259" t="str">
            <v>E 14th St &amp; 170th Av</v>
          </cell>
        </row>
        <row r="260">
          <cell r="A260">
            <v>706970</v>
          </cell>
          <cell r="B260">
            <v>259</v>
          </cell>
          <cell r="C260">
            <v>3</v>
          </cell>
          <cell r="D260">
            <v>2</v>
          </cell>
          <cell r="E260">
            <v>3</v>
          </cell>
          <cell r="F260" t="str">
            <v>2108FA</v>
          </cell>
          <cell r="G260" t="str">
            <v>Weekday</v>
          </cell>
          <cell r="H260">
            <v>56155</v>
          </cell>
          <cell r="I260" t="str">
            <v>Walnut Av &amp; Liberty St</v>
          </cell>
        </row>
        <row r="261">
          <cell r="A261">
            <v>102530</v>
          </cell>
          <cell r="B261">
            <v>260</v>
          </cell>
          <cell r="C261">
            <v>0</v>
          </cell>
          <cell r="D261">
            <v>4</v>
          </cell>
          <cell r="E261">
            <v>0</v>
          </cell>
          <cell r="F261" t="str">
            <v>2108FA</v>
          </cell>
          <cell r="G261" t="str">
            <v>Weekday</v>
          </cell>
          <cell r="H261">
            <v>58344</v>
          </cell>
          <cell r="I261" t="str">
            <v>Otis Dr &amp; S Shore Ctr</v>
          </cell>
        </row>
        <row r="262">
          <cell r="A262">
            <v>101550</v>
          </cell>
          <cell r="B262">
            <v>261</v>
          </cell>
          <cell r="C262">
            <v>0</v>
          </cell>
          <cell r="D262">
            <v>0</v>
          </cell>
          <cell r="E262">
            <v>0</v>
          </cell>
          <cell r="F262" t="str">
            <v>2108FA</v>
          </cell>
          <cell r="G262" t="str">
            <v>Weekday</v>
          </cell>
          <cell r="H262">
            <v>57798</v>
          </cell>
          <cell r="I262" t="str">
            <v>High St &amp; Calhoun St</v>
          </cell>
        </row>
        <row r="263">
          <cell r="A263">
            <v>1302810</v>
          </cell>
          <cell r="B263">
            <v>262</v>
          </cell>
          <cell r="C263">
            <v>0</v>
          </cell>
          <cell r="D263">
            <v>0</v>
          </cell>
          <cell r="E263">
            <v>0</v>
          </cell>
          <cell r="F263" t="str">
            <v>2108FA</v>
          </cell>
          <cell r="G263" t="str">
            <v>Weekday</v>
          </cell>
          <cell r="H263">
            <v>50998</v>
          </cell>
          <cell r="I263" t="str">
            <v>Pierce St &amp; Pacific East Mall</v>
          </cell>
        </row>
        <row r="264">
          <cell r="A264">
            <v>900050</v>
          </cell>
          <cell r="B264">
            <v>263</v>
          </cell>
          <cell r="C264">
            <v>0</v>
          </cell>
          <cell r="D264">
            <v>0</v>
          </cell>
          <cell r="E264">
            <v>0</v>
          </cell>
          <cell r="F264" t="str">
            <v>2108FA</v>
          </cell>
          <cell r="G264" t="str">
            <v>Weekday</v>
          </cell>
          <cell r="H264">
            <v>56186</v>
          </cell>
          <cell r="I264" t="str">
            <v>Cedar Blvd &amp; Birch St</v>
          </cell>
        </row>
        <row r="265">
          <cell r="A265">
            <v>1301860</v>
          </cell>
          <cell r="B265">
            <v>264</v>
          </cell>
          <cell r="C265">
            <v>0</v>
          </cell>
          <cell r="D265">
            <v>0</v>
          </cell>
          <cell r="E265">
            <v>0</v>
          </cell>
          <cell r="F265" t="str">
            <v>2108FA</v>
          </cell>
          <cell r="G265" t="str">
            <v>Weekday</v>
          </cell>
          <cell r="H265">
            <v>59410</v>
          </cell>
          <cell r="I265" t="str">
            <v>Hilltop Dr &amp; Eastshore Fwy</v>
          </cell>
        </row>
        <row r="266">
          <cell r="A266">
            <v>900360</v>
          </cell>
          <cell r="B266">
            <v>265</v>
          </cell>
          <cell r="C266">
            <v>0</v>
          </cell>
          <cell r="D266">
            <v>0</v>
          </cell>
          <cell r="E266">
            <v>0</v>
          </cell>
          <cell r="F266" t="str">
            <v>2108FA</v>
          </cell>
          <cell r="G266" t="str">
            <v>Weekday</v>
          </cell>
          <cell r="H266">
            <v>51106</v>
          </cell>
          <cell r="I266" t="str">
            <v>Cedar Blvd &amp; Smith Av</v>
          </cell>
        </row>
        <row r="267">
          <cell r="A267">
            <v>900060</v>
          </cell>
          <cell r="B267">
            <v>266</v>
          </cell>
          <cell r="C267">
            <v>0</v>
          </cell>
          <cell r="D267">
            <v>0</v>
          </cell>
          <cell r="E267">
            <v>0</v>
          </cell>
          <cell r="F267" t="str">
            <v>2108FA</v>
          </cell>
          <cell r="G267" t="str">
            <v>Weekday</v>
          </cell>
          <cell r="H267">
            <v>52887</v>
          </cell>
          <cell r="I267" t="str">
            <v>Cedar Blvd &amp; Birch St</v>
          </cell>
        </row>
        <row r="268">
          <cell r="A268">
            <v>1302715</v>
          </cell>
          <cell r="B268">
            <v>267</v>
          </cell>
          <cell r="C268">
            <v>0</v>
          </cell>
          <cell r="D268">
            <v>0</v>
          </cell>
          <cell r="E268">
            <v>0</v>
          </cell>
          <cell r="F268" t="str">
            <v>2108FA</v>
          </cell>
          <cell r="G268" t="str">
            <v>Weekday</v>
          </cell>
          <cell r="H268">
            <v>56225</v>
          </cell>
          <cell r="I268" t="str">
            <v>Park Central &amp; Hilltop Dr</v>
          </cell>
        </row>
        <row r="269">
          <cell r="A269">
            <v>900350</v>
          </cell>
          <cell r="B269">
            <v>268</v>
          </cell>
          <cell r="C269">
            <v>0</v>
          </cell>
          <cell r="D269">
            <v>0</v>
          </cell>
          <cell r="E269">
            <v>0</v>
          </cell>
          <cell r="F269" t="str">
            <v>2108FA</v>
          </cell>
          <cell r="G269" t="str">
            <v>Weekday</v>
          </cell>
          <cell r="H269">
            <v>56286</v>
          </cell>
          <cell r="I269" t="str">
            <v>Cedar Blvd &amp; Smith Av</v>
          </cell>
        </row>
        <row r="270">
          <cell r="A270">
            <v>900560</v>
          </cell>
          <cell r="B270">
            <v>269</v>
          </cell>
          <cell r="C270">
            <v>0</v>
          </cell>
          <cell r="D270">
            <v>0</v>
          </cell>
          <cell r="E270">
            <v>0</v>
          </cell>
          <cell r="F270" t="str">
            <v>2108FA</v>
          </cell>
          <cell r="G270" t="str">
            <v>Weekday</v>
          </cell>
          <cell r="H270">
            <v>57910</v>
          </cell>
          <cell r="I270" t="str">
            <v>Central Av &amp; Sycamore St</v>
          </cell>
        </row>
        <row r="271">
          <cell r="A271">
            <v>900310</v>
          </cell>
          <cell r="B271">
            <v>270</v>
          </cell>
          <cell r="C271">
            <v>0</v>
          </cell>
          <cell r="D271">
            <v>0</v>
          </cell>
          <cell r="E271">
            <v>0</v>
          </cell>
          <cell r="F271" t="str">
            <v>2108FA</v>
          </cell>
          <cell r="G271" t="str">
            <v>Weekday</v>
          </cell>
          <cell r="H271">
            <v>56690</v>
          </cell>
          <cell r="I271" t="str">
            <v>Cedar Blvd &amp; Robertson Av</v>
          </cell>
        </row>
        <row r="272">
          <cell r="A272">
            <v>1013190</v>
          </cell>
          <cell r="B272">
            <v>271</v>
          </cell>
          <cell r="C272">
            <v>0</v>
          </cell>
          <cell r="D272">
            <v>0</v>
          </cell>
          <cell r="E272">
            <v>0</v>
          </cell>
          <cell r="F272" t="str">
            <v>2108FA</v>
          </cell>
          <cell r="G272" t="str">
            <v>Weekday</v>
          </cell>
          <cell r="H272">
            <v>56925</v>
          </cell>
          <cell r="I272" t="str">
            <v>I-80 Fwy &amp; Toll Plaza (East Bound)</v>
          </cell>
        </row>
        <row r="273">
          <cell r="A273">
            <v>1017690</v>
          </cell>
          <cell r="B273">
            <v>272</v>
          </cell>
          <cell r="C273">
            <v>0</v>
          </cell>
          <cell r="D273">
            <v>0</v>
          </cell>
          <cell r="E273">
            <v>0</v>
          </cell>
          <cell r="F273" t="str">
            <v>2108FA</v>
          </cell>
          <cell r="G273" t="str">
            <v>Weekday</v>
          </cell>
          <cell r="H273">
            <v>51139</v>
          </cell>
          <cell r="I273" t="str">
            <v>Park Blvd &amp; Zion Lutheran Church &amp; School</v>
          </cell>
        </row>
        <row r="274">
          <cell r="A274">
            <v>1017680</v>
          </cell>
          <cell r="B274">
            <v>273</v>
          </cell>
          <cell r="C274">
            <v>0</v>
          </cell>
          <cell r="D274">
            <v>0</v>
          </cell>
          <cell r="E274">
            <v>0</v>
          </cell>
          <cell r="F274" t="str">
            <v>2108FA</v>
          </cell>
          <cell r="G274" t="str">
            <v>Weekday</v>
          </cell>
          <cell r="H274">
            <v>57090</v>
          </cell>
          <cell r="I274" t="str">
            <v>Park Blvd &amp; Zion Lutheran Church &amp; School</v>
          </cell>
        </row>
        <row r="275">
          <cell r="A275">
            <v>706480</v>
          </cell>
          <cell r="B275">
            <v>274</v>
          </cell>
          <cell r="C275">
            <v>0</v>
          </cell>
          <cell r="D275">
            <v>0</v>
          </cell>
          <cell r="E275">
            <v>0</v>
          </cell>
          <cell r="F275" t="str">
            <v>2108FA</v>
          </cell>
          <cell r="G275" t="str">
            <v>Weekday</v>
          </cell>
          <cell r="H275">
            <v>58968</v>
          </cell>
          <cell r="I275" t="str">
            <v>Warm Springs Blvd &amp; Starlite Way</v>
          </cell>
        </row>
        <row r="276">
          <cell r="A276">
            <v>1000270</v>
          </cell>
          <cell r="B276">
            <v>275</v>
          </cell>
          <cell r="C276">
            <v>1</v>
          </cell>
          <cell r="D276">
            <v>0</v>
          </cell>
          <cell r="E276">
            <v>1</v>
          </cell>
          <cell r="F276" t="str">
            <v>2108FA</v>
          </cell>
          <cell r="G276" t="str">
            <v>Weekday</v>
          </cell>
          <cell r="H276">
            <v>54575</v>
          </cell>
          <cell r="I276" t="str">
            <v>10th St &amp; Kaiser Convention Center</v>
          </cell>
        </row>
        <row r="277">
          <cell r="A277">
            <v>707280</v>
          </cell>
          <cell r="B277">
            <v>276</v>
          </cell>
          <cell r="C277">
            <v>0</v>
          </cell>
          <cell r="D277">
            <v>0</v>
          </cell>
          <cell r="E277">
            <v>0</v>
          </cell>
          <cell r="F277" t="str">
            <v>2108FA</v>
          </cell>
          <cell r="G277" t="str">
            <v>Weekday</v>
          </cell>
          <cell r="H277">
            <v>55120</v>
          </cell>
          <cell r="I277" t="str">
            <v>Decoto Rd &amp; Brookmill Dr</v>
          </cell>
        </row>
        <row r="278">
          <cell r="A278">
            <v>1015300</v>
          </cell>
          <cell r="B278">
            <v>277</v>
          </cell>
          <cell r="C278">
            <v>0</v>
          </cell>
          <cell r="D278">
            <v>0</v>
          </cell>
          <cell r="E278">
            <v>0</v>
          </cell>
          <cell r="F278" t="str">
            <v>2108FA</v>
          </cell>
          <cell r="G278" t="str">
            <v>Weekday</v>
          </cell>
          <cell r="H278">
            <v>57748</v>
          </cell>
          <cell r="I278" t="str">
            <v>MacArthur Blvd &amp; Wesley Av</v>
          </cell>
        </row>
        <row r="279">
          <cell r="A279">
            <v>1021130</v>
          </cell>
          <cell r="B279">
            <v>278</v>
          </cell>
          <cell r="C279">
            <v>0</v>
          </cell>
          <cell r="D279">
            <v>0</v>
          </cell>
          <cell r="E279">
            <v>0</v>
          </cell>
          <cell r="F279" t="str">
            <v>2108FA</v>
          </cell>
          <cell r="G279" t="str">
            <v>Weekday</v>
          </cell>
          <cell r="H279">
            <v>57977</v>
          </cell>
          <cell r="I279" t="str">
            <v>W MacArthur Blvd &amp; Piedmont Av</v>
          </cell>
        </row>
        <row r="280">
          <cell r="A280">
            <v>1014980</v>
          </cell>
          <cell r="B280">
            <v>279</v>
          </cell>
          <cell r="C280">
            <v>0</v>
          </cell>
          <cell r="D280">
            <v>0</v>
          </cell>
          <cell r="E280">
            <v>0</v>
          </cell>
          <cell r="F280" t="str">
            <v>2108FA</v>
          </cell>
          <cell r="G280" t="str">
            <v>Weekday</v>
          </cell>
          <cell r="H280">
            <v>53088</v>
          </cell>
          <cell r="I280" t="str">
            <v>MacArthur Blvd &amp; Green Acre Rd</v>
          </cell>
        </row>
        <row r="281">
          <cell r="A281">
            <v>1002120</v>
          </cell>
          <cell r="B281">
            <v>280</v>
          </cell>
          <cell r="C281">
            <v>0</v>
          </cell>
          <cell r="D281">
            <v>0</v>
          </cell>
          <cell r="E281">
            <v>0</v>
          </cell>
          <cell r="F281" t="str">
            <v>2108FA</v>
          </cell>
          <cell r="G281" t="str">
            <v>Weekday</v>
          </cell>
          <cell r="H281">
            <v>59927</v>
          </cell>
          <cell r="I281" t="str">
            <v>35th Av &amp; Libby Ct</v>
          </cell>
        </row>
        <row r="282">
          <cell r="A282">
            <v>1018130</v>
          </cell>
          <cell r="B282">
            <v>281</v>
          </cell>
          <cell r="C282">
            <v>0</v>
          </cell>
          <cell r="D282">
            <v>0</v>
          </cell>
          <cell r="E282">
            <v>0</v>
          </cell>
          <cell r="F282" t="str">
            <v>2108FA</v>
          </cell>
          <cell r="G282" t="str">
            <v>Weekday</v>
          </cell>
          <cell r="H282">
            <v>57530</v>
          </cell>
          <cell r="I282" t="str">
            <v>Redwood Rd &amp; Terrabella Way (West Jctn)</v>
          </cell>
        </row>
        <row r="283">
          <cell r="A283">
            <v>1018080</v>
          </cell>
          <cell r="B283">
            <v>282</v>
          </cell>
          <cell r="C283">
            <v>0</v>
          </cell>
          <cell r="D283">
            <v>0</v>
          </cell>
          <cell r="E283">
            <v>0</v>
          </cell>
          <cell r="F283" t="str">
            <v>2108FA</v>
          </cell>
          <cell r="G283" t="str">
            <v>Weekday</v>
          </cell>
          <cell r="H283">
            <v>53688</v>
          </cell>
          <cell r="I283" t="str">
            <v>Redwood Rd &amp; Jordan Rd</v>
          </cell>
        </row>
        <row r="284">
          <cell r="A284">
            <v>1018050</v>
          </cell>
          <cell r="B284">
            <v>283</v>
          </cell>
          <cell r="C284">
            <v>0</v>
          </cell>
          <cell r="D284">
            <v>0</v>
          </cell>
          <cell r="E284">
            <v>0</v>
          </cell>
          <cell r="F284" t="str">
            <v>2108FA</v>
          </cell>
          <cell r="G284" t="str">
            <v>Weekday</v>
          </cell>
          <cell r="H284">
            <v>56579</v>
          </cell>
          <cell r="I284" t="str">
            <v>Redwood Rd &amp; Church Of Nazarane</v>
          </cell>
        </row>
        <row r="285">
          <cell r="A285">
            <v>1018120</v>
          </cell>
          <cell r="B285">
            <v>284</v>
          </cell>
          <cell r="C285">
            <v>0</v>
          </cell>
          <cell r="D285">
            <v>0</v>
          </cell>
          <cell r="E285">
            <v>0</v>
          </cell>
          <cell r="F285" t="str">
            <v>2108FA</v>
          </cell>
          <cell r="G285" t="str">
            <v>Weekday</v>
          </cell>
          <cell r="H285">
            <v>55405</v>
          </cell>
          <cell r="I285" t="str">
            <v>Redwood Rd &amp; Sereno Cir</v>
          </cell>
        </row>
        <row r="286">
          <cell r="A286">
            <v>1002100</v>
          </cell>
          <cell r="B286">
            <v>285</v>
          </cell>
          <cell r="C286">
            <v>0</v>
          </cell>
          <cell r="D286">
            <v>0</v>
          </cell>
          <cell r="E286">
            <v>0</v>
          </cell>
          <cell r="F286" t="str">
            <v>2108FA</v>
          </cell>
          <cell r="G286" t="str">
            <v>Weekday</v>
          </cell>
          <cell r="H286">
            <v>56140</v>
          </cell>
          <cell r="I286" t="str">
            <v>35th Av &amp; Jordan Rd</v>
          </cell>
        </row>
        <row r="287">
          <cell r="A287">
            <v>1002110</v>
          </cell>
          <cell r="B287">
            <v>286</v>
          </cell>
          <cell r="C287">
            <v>0</v>
          </cell>
          <cell r="D287">
            <v>0</v>
          </cell>
          <cell r="E287">
            <v>0</v>
          </cell>
          <cell r="F287" t="str">
            <v>2108FA</v>
          </cell>
          <cell r="G287" t="str">
            <v>Weekday</v>
          </cell>
          <cell r="H287">
            <v>56240</v>
          </cell>
          <cell r="I287" t="str">
            <v>35th Av &amp; Libby Ct</v>
          </cell>
        </row>
        <row r="288">
          <cell r="A288">
            <v>1018040</v>
          </cell>
          <cell r="B288">
            <v>287</v>
          </cell>
          <cell r="C288">
            <v>0</v>
          </cell>
          <cell r="D288">
            <v>0</v>
          </cell>
          <cell r="E288">
            <v>0</v>
          </cell>
          <cell r="F288" t="str">
            <v>2108FA</v>
          </cell>
          <cell r="G288" t="str">
            <v>Weekday</v>
          </cell>
          <cell r="H288">
            <v>57521</v>
          </cell>
          <cell r="I288" t="str">
            <v>Redwood Rd &amp; Atlas Av</v>
          </cell>
        </row>
        <row r="289">
          <cell r="A289">
            <v>200370</v>
          </cell>
          <cell r="B289">
            <v>288</v>
          </cell>
          <cell r="C289">
            <v>1</v>
          </cell>
          <cell r="D289">
            <v>1</v>
          </cell>
          <cell r="E289">
            <v>1</v>
          </cell>
          <cell r="F289" t="str">
            <v>2108FA</v>
          </cell>
          <cell r="G289" t="str">
            <v>Weekday</v>
          </cell>
          <cell r="H289">
            <v>56606</v>
          </cell>
          <cell r="I289" t="str">
            <v>San Pablo Av &amp; Buchanan St</v>
          </cell>
        </row>
        <row r="290">
          <cell r="A290">
            <v>1700450</v>
          </cell>
          <cell r="B290">
            <v>289</v>
          </cell>
          <cell r="C290">
            <v>0</v>
          </cell>
          <cell r="D290">
            <v>0</v>
          </cell>
          <cell r="E290">
            <v>0</v>
          </cell>
          <cell r="F290" t="str">
            <v>2108FA</v>
          </cell>
          <cell r="G290" t="str">
            <v>Weekday</v>
          </cell>
          <cell r="H290">
            <v>50252</v>
          </cell>
          <cell r="I290" t="str">
            <v>Decoto Rd &amp; Royal Ann Dr (Clover St)</v>
          </cell>
        </row>
        <row r="291">
          <cell r="A291">
            <v>1018560</v>
          </cell>
          <cell r="B291">
            <v>290</v>
          </cell>
          <cell r="C291">
            <v>1</v>
          </cell>
          <cell r="D291">
            <v>4</v>
          </cell>
          <cell r="E291">
            <v>1</v>
          </cell>
          <cell r="F291" t="str">
            <v>2108FA</v>
          </cell>
          <cell r="G291" t="str">
            <v>Weekday</v>
          </cell>
          <cell r="H291">
            <v>55634</v>
          </cell>
          <cell r="I291" t="str">
            <v>Santa Clara Av &amp; Valle Vista Av</v>
          </cell>
        </row>
        <row r="292">
          <cell r="A292">
            <v>1018540</v>
          </cell>
          <cell r="B292">
            <v>291</v>
          </cell>
          <cell r="C292">
            <v>1</v>
          </cell>
          <cell r="D292">
            <v>3</v>
          </cell>
          <cell r="E292">
            <v>1</v>
          </cell>
          <cell r="F292" t="str">
            <v>2108FA</v>
          </cell>
          <cell r="G292" t="str">
            <v>Weekday</v>
          </cell>
          <cell r="H292">
            <v>58477</v>
          </cell>
          <cell r="I292" t="str">
            <v>Santa Clara Av &amp; Elwood Av</v>
          </cell>
        </row>
        <row r="293">
          <cell r="A293">
            <v>1015040</v>
          </cell>
          <cell r="B293">
            <v>292</v>
          </cell>
          <cell r="C293">
            <v>0</v>
          </cell>
          <cell r="D293">
            <v>0</v>
          </cell>
          <cell r="E293">
            <v>0</v>
          </cell>
          <cell r="F293" t="str">
            <v>2108FA</v>
          </cell>
          <cell r="G293" t="str">
            <v>Weekday</v>
          </cell>
          <cell r="H293">
            <v>51125</v>
          </cell>
          <cell r="I293" t="str">
            <v>MacArthur Blvd &amp; Laurel Av</v>
          </cell>
        </row>
        <row r="294">
          <cell r="A294">
            <v>1014930</v>
          </cell>
          <cell r="B294">
            <v>293</v>
          </cell>
          <cell r="C294">
            <v>0</v>
          </cell>
          <cell r="D294">
            <v>0</v>
          </cell>
          <cell r="E294">
            <v>0</v>
          </cell>
          <cell r="F294" t="str">
            <v>2108FA</v>
          </cell>
          <cell r="G294" t="str">
            <v>Weekday</v>
          </cell>
          <cell r="H294">
            <v>59322</v>
          </cell>
          <cell r="I294" t="str">
            <v>MacArthur Blvd &amp; Enos Av</v>
          </cell>
        </row>
        <row r="295">
          <cell r="A295">
            <v>1018530</v>
          </cell>
          <cell r="B295">
            <v>294</v>
          </cell>
          <cell r="C295">
            <v>1</v>
          </cell>
          <cell r="D295">
            <v>4</v>
          </cell>
          <cell r="E295">
            <v>1</v>
          </cell>
          <cell r="F295" t="str">
            <v>2108FA</v>
          </cell>
          <cell r="G295" t="str">
            <v>Weekday</v>
          </cell>
          <cell r="H295">
            <v>55617</v>
          </cell>
          <cell r="I295" t="str">
            <v>Santa Clara Av &amp; Crescent St</v>
          </cell>
        </row>
        <row r="296">
          <cell r="A296">
            <v>1014310</v>
          </cell>
          <cell r="B296">
            <v>295</v>
          </cell>
          <cell r="C296">
            <v>1</v>
          </cell>
          <cell r="D296">
            <v>2</v>
          </cell>
          <cell r="E296">
            <v>1</v>
          </cell>
          <cell r="F296" t="str">
            <v>2108FA</v>
          </cell>
          <cell r="G296" t="str">
            <v>Weekday</v>
          </cell>
          <cell r="H296">
            <v>58863</v>
          </cell>
          <cell r="I296" t="str">
            <v>345 MacArthur Blvd</v>
          </cell>
        </row>
        <row r="297">
          <cell r="A297">
            <v>1015320</v>
          </cell>
          <cell r="B297">
            <v>296</v>
          </cell>
          <cell r="C297">
            <v>1</v>
          </cell>
          <cell r="D297">
            <v>0</v>
          </cell>
          <cell r="E297">
            <v>1</v>
          </cell>
          <cell r="F297" t="str">
            <v>2108FA</v>
          </cell>
          <cell r="G297" t="str">
            <v>Weekday</v>
          </cell>
          <cell r="H297">
            <v>55710</v>
          </cell>
          <cell r="I297" t="str">
            <v>MacArthur Blvd &amp; Woodruff Av</v>
          </cell>
        </row>
        <row r="298">
          <cell r="A298">
            <v>1015050</v>
          </cell>
          <cell r="B298">
            <v>297</v>
          </cell>
          <cell r="C298">
            <v>0</v>
          </cell>
          <cell r="D298">
            <v>0</v>
          </cell>
          <cell r="E298">
            <v>0</v>
          </cell>
          <cell r="F298" t="str">
            <v>2108FA</v>
          </cell>
          <cell r="G298" t="str">
            <v>Weekday</v>
          </cell>
          <cell r="H298">
            <v>53346</v>
          </cell>
          <cell r="I298" t="str">
            <v>MacArthur Blvd &amp; Laurel Av</v>
          </cell>
        </row>
        <row r="299">
          <cell r="A299">
            <v>1015310</v>
          </cell>
          <cell r="B299">
            <v>298</v>
          </cell>
          <cell r="C299">
            <v>1</v>
          </cell>
          <cell r="D299">
            <v>0</v>
          </cell>
          <cell r="E299">
            <v>1</v>
          </cell>
          <cell r="F299" t="str">
            <v>2108FA</v>
          </cell>
          <cell r="G299" t="str">
            <v>Weekday</v>
          </cell>
          <cell r="H299">
            <v>53349</v>
          </cell>
          <cell r="I299" t="str">
            <v>MacArthur Blvd &amp; Woodruff Av</v>
          </cell>
        </row>
        <row r="300">
          <cell r="A300">
            <v>1008050</v>
          </cell>
          <cell r="B300">
            <v>299</v>
          </cell>
          <cell r="C300">
            <v>2</v>
          </cell>
          <cell r="D300">
            <v>0</v>
          </cell>
          <cell r="E300">
            <v>2</v>
          </cell>
          <cell r="F300" t="str">
            <v>2108FA</v>
          </cell>
          <cell r="G300" t="str">
            <v>Weekday</v>
          </cell>
          <cell r="H300">
            <v>52883</v>
          </cell>
          <cell r="I300" t="str">
            <v>E 10th St &amp; 4th Av</v>
          </cell>
        </row>
        <row r="301">
          <cell r="A301">
            <v>1700370</v>
          </cell>
          <cell r="B301">
            <v>300</v>
          </cell>
          <cell r="C301">
            <v>0</v>
          </cell>
          <cell r="D301">
            <v>0</v>
          </cell>
          <cell r="E301">
            <v>0</v>
          </cell>
          <cell r="F301" t="str">
            <v>2108FA</v>
          </cell>
          <cell r="G301" t="str">
            <v>Weekday</v>
          </cell>
          <cell r="H301">
            <v>54720</v>
          </cell>
          <cell r="I301" t="str">
            <v>Decoto Rd &amp; Clover St (Royal Ann Dr)</v>
          </cell>
        </row>
        <row r="302">
          <cell r="A302">
            <v>1504170</v>
          </cell>
          <cell r="B302">
            <v>301</v>
          </cell>
          <cell r="C302">
            <v>0</v>
          </cell>
          <cell r="D302">
            <v>0</v>
          </cell>
          <cell r="E302">
            <v>0</v>
          </cell>
          <cell r="F302" t="str">
            <v>2108FA</v>
          </cell>
          <cell r="G302" t="str">
            <v>Weekday</v>
          </cell>
          <cell r="H302">
            <v>55638</v>
          </cell>
          <cell r="I302" t="str">
            <v>E 14th St &amp; Ashland Av</v>
          </cell>
        </row>
        <row r="303">
          <cell r="A303">
            <v>706310</v>
          </cell>
          <cell r="B303">
            <v>302</v>
          </cell>
          <cell r="C303">
            <v>0</v>
          </cell>
          <cell r="D303">
            <v>0</v>
          </cell>
          <cell r="E303">
            <v>0</v>
          </cell>
          <cell r="F303" t="str">
            <v>2108FA</v>
          </cell>
          <cell r="G303" t="str">
            <v>Weekday</v>
          </cell>
          <cell r="H303">
            <v>52669</v>
          </cell>
          <cell r="I303" t="str">
            <v>Warm Springs Blvd &amp; Camphor Av</v>
          </cell>
        </row>
        <row r="304">
          <cell r="A304">
            <v>1017520</v>
          </cell>
          <cell r="B304">
            <v>303</v>
          </cell>
          <cell r="C304">
            <v>0</v>
          </cell>
          <cell r="D304">
            <v>0</v>
          </cell>
          <cell r="E304">
            <v>0</v>
          </cell>
          <cell r="F304" t="str">
            <v>2108FA</v>
          </cell>
          <cell r="G304" t="str">
            <v>Weekday</v>
          </cell>
          <cell r="H304">
            <v>56527</v>
          </cell>
          <cell r="I304" t="str">
            <v>Park Blvd &amp; Greenwood Av</v>
          </cell>
        </row>
        <row r="305">
          <cell r="A305">
            <v>1008060</v>
          </cell>
          <cell r="B305">
            <v>304</v>
          </cell>
          <cell r="C305">
            <v>1</v>
          </cell>
          <cell r="D305">
            <v>0</v>
          </cell>
          <cell r="E305">
            <v>1</v>
          </cell>
          <cell r="F305" t="str">
            <v>2108FA</v>
          </cell>
          <cell r="G305" t="str">
            <v>Weekday</v>
          </cell>
          <cell r="H305">
            <v>55090</v>
          </cell>
          <cell r="I305" t="str">
            <v>E 10th St &amp; Fallon St</v>
          </cell>
        </row>
        <row r="306">
          <cell r="A306">
            <v>707290</v>
          </cell>
          <cell r="B306">
            <v>305</v>
          </cell>
          <cell r="C306">
            <v>0</v>
          </cell>
          <cell r="D306">
            <v>0</v>
          </cell>
          <cell r="E306">
            <v>0</v>
          </cell>
          <cell r="F306" t="str">
            <v>2108FA</v>
          </cell>
          <cell r="G306" t="str">
            <v>Weekday</v>
          </cell>
          <cell r="H306">
            <v>56250</v>
          </cell>
          <cell r="I306" t="str">
            <v>Decoto Rd &amp; Brookmill Dr</v>
          </cell>
        </row>
        <row r="307">
          <cell r="A307">
            <v>9802360</v>
          </cell>
          <cell r="B307">
            <v>306</v>
          </cell>
          <cell r="C307">
            <v>0</v>
          </cell>
          <cell r="D307">
            <v>0</v>
          </cell>
          <cell r="E307">
            <v>0</v>
          </cell>
          <cell r="F307" t="str">
            <v>2108FA</v>
          </cell>
          <cell r="G307" t="str">
            <v>Weekday</v>
          </cell>
          <cell r="H307">
            <v>56510</v>
          </cell>
          <cell r="I307" t="str">
            <v>N Milpitas Blvd &amp; Firethorn St</v>
          </cell>
        </row>
        <row r="308">
          <cell r="A308">
            <v>900250</v>
          </cell>
          <cell r="B308">
            <v>307</v>
          </cell>
          <cell r="C308">
            <v>0</v>
          </cell>
          <cell r="D308">
            <v>0</v>
          </cell>
          <cell r="E308">
            <v>0</v>
          </cell>
          <cell r="F308" t="str">
            <v>2108FA</v>
          </cell>
          <cell r="G308" t="str">
            <v>Weekday</v>
          </cell>
          <cell r="H308">
            <v>53393</v>
          </cell>
          <cell r="I308" t="str">
            <v>Cedar Blvd &amp; Mowry Av</v>
          </cell>
        </row>
        <row r="309">
          <cell r="A309">
            <v>701410</v>
          </cell>
          <cell r="B309">
            <v>308</v>
          </cell>
          <cell r="C309">
            <v>0</v>
          </cell>
          <cell r="D309">
            <v>0</v>
          </cell>
          <cell r="E309">
            <v>0</v>
          </cell>
          <cell r="F309" t="str">
            <v>2108FA</v>
          </cell>
          <cell r="G309" t="str">
            <v>Weekday</v>
          </cell>
          <cell r="H309">
            <v>54232</v>
          </cell>
          <cell r="I309" t="str">
            <v>Decoto Rd &amp; Ozark River Way</v>
          </cell>
        </row>
        <row r="310">
          <cell r="A310">
            <v>900450</v>
          </cell>
          <cell r="B310">
            <v>309</v>
          </cell>
          <cell r="C310">
            <v>0</v>
          </cell>
          <cell r="D310">
            <v>0</v>
          </cell>
          <cell r="E310">
            <v>0</v>
          </cell>
          <cell r="F310" t="str">
            <v>2108FA</v>
          </cell>
          <cell r="G310" t="str">
            <v>Weekday</v>
          </cell>
          <cell r="H310">
            <v>53959</v>
          </cell>
          <cell r="I310" t="str">
            <v>Central Av &amp; Birch St</v>
          </cell>
        </row>
        <row r="311">
          <cell r="A311">
            <v>703990</v>
          </cell>
          <cell r="B311">
            <v>310</v>
          </cell>
          <cell r="C311">
            <v>2</v>
          </cell>
          <cell r="D311">
            <v>1</v>
          </cell>
          <cell r="E311">
            <v>2</v>
          </cell>
          <cell r="F311" t="str">
            <v>2108FA</v>
          </cell>
          <cell r="G311" t="str">
            <v>Weekday</v>
          </cell>
          <cell r="H311">
            <v>55097</v>
          </cell>
          <cell r="I311" t="str">
            <v>Mowry Av &amp; State St</v>
          </cell>
        </row>
        <row r="312">
          <cell r="A312">
            <v>1301880</v>
          </cell>
          <cell r="B312">
            <v>311</v>
          </cell>
          <cell r="C312">
            <v>2</v>
          </cell>
          <cell r="D312">
            <v>0</v>
          </cell>
          <cell r="E312">
            <v>2</v>
          </cell>
          <cell r="F312" t="str">
            <v>2108FA</v>
          </cell>
          <cell r="G312" t="str">
            <v>Weekday</v>
          </cell>
          <cell r="H312">
            <v>50965</v>
          </cell>
          <cell r="I312" t="str">
            <v>Hilltop Dr &amp; Hillview Dr (Hilltop Village)</v>
          </cell>
        </row>
        <row r="313">
          <cell r="A313">
            <v>100350</v>
          </cell>
          <cell r="B313">
            <v>312</v>
          </cell>
          <cell r="C313">
            <v>0</v>
          </cell>
          <cell r="D313">
            <v>1</v>
          </cell>
          <cell r="E313">
            <v>0</v>
          </cell>
          <cell r="F313" t="str">
            <v>2108FA</v>
          </cell>
          <cell r="G313" t="str">
            <v>Weekday</v>
          </cell>
          <cell r="H313">
            <v>56668</v>
          </cell>
          <cell r="I313" t="str">
            <v>Blanding Av &amp; Broadway</v>
          </cell>
        </row>
        <row r="314">
          <cell r="A314">
            <v>200010</v>
          </cell>
          <cell r="B314">
            <v>313</v>
          </cell>
          <cell r="C314">
            <v>0</v>
          </cell>
          <cell r="D314">
            <v>0</v>
          </cell>
          <cell r="E314">
            <v>0</v>
          </cell>
          <cell r="F314" t="str">
            <v>2108FA</v>
          </cell>
          <cell r="G314" t="str">
            <v>Weekday</v>
          </cell>
          <cell r="H314">
            <v>55064</v>
          </cell>
          <cell r="I314" t="str">
            <v>Bayside Common Condominiums</v>
          </cell>
        </row>
        <row r="315">
          <cell r="A315">
            <v>1302780</v>
          </cell>
          <cell r="B315">
            <v>314</v>
          </cell>
          <cell r="C315">
            <v>0</v>
          </cell>
          <cell r="D315">
            <v>0</v>
          </cell>
          <cell r="E315">
            <v>0</v>
          </cell>
          <cell r="F315" t="str">
            <v>2108FA</v>
          </cell>
          <cell r="G315" t="str">
            <v>Weekday</v>
          </cell>
          <cell r="H315">
            <v>56745</v>
          </cell>
          <cell r="I315" t="str">
            <v>Pierce St &amp; Central Av</v>
          </cell>
        </row>
        <row r="316">
          <cell r="A316">
            <v>102590</v>
          </cell>
          <cell r="B316">
            <v>315</v>
          </cell>
          <cell r="C316">
            <v>1</v>
          </cell>
          <cell r="D316">
            <v>4</v>
          </cell>
          <cell r="E316">
            <v>1</v>
          </cell>
          <cell r="F316" t="str">
            <v>2108FA</v>
          </cell>
          <cell r="G316" t="str">
            <v>Weekday</v>
          </cell>
          <cell r="H316">
            <v>51535</v>
          </cell>
          <cell r="I316" t="str">
            <v>Otis Dr &amp; Willow St</v>
          </cell>
        </row>
        <row r="317">
          <cell r="A317">
            <v>600280</v>
          </cell>
          <cell r="B317">
            <v>316</v>
          </cell>
          <cell r="C317">
            <v>0</v>
          </cell>
          <cell r="D317">
            <v>0</v>
          </cell>
          <cell r="E317">
            <v>0</v>
          </cell>
          <cell r="F317" t="str">
            <v>2108FA</v>
          </cell>
          <cell r="G317" t="str">
            <v>Weekday</v>
          </cell>
          <cell r="H317">
            <v>53734</v>
          </cell>
          <cell r="I317" t="str">
            <v>Christie Av &amp; 65th St</v>
          </cell>
        </row>
        <row r="318">
          <cell r="A318">
            <v>706490</v>
          </cell>
          <cell r="B318">
            <v>317</v>
          </cell>
          <cell r="C318">
            <v>0</v>
          </cell>
          <cell r="D318">
            <v>0</v>
          </cell>
          <cell r="E318">
            <v>0</v>
          </cell>
          <cell r="F318" t="str">
            <v>2108FA</v>
          </cell>
          <cell r="G318" t="str">
            <v>Weekday</v>
          </cell>
          <cell r="H318">
            <v>55160</v>
          </cell>
          <cell r="I318" t="str">
            <v>Warm Springs Blvd &amp; Starlite Way</v>
          </cell>
        </row>
        <row r="319">
          <cell r="A319">
            <v>706190</v>
          </cell>
          <cell r="B319">
            <v>318</v>
          </cell>
          <cell r="C319">
            <v>0</v>
          </cell>
          <cell r="D319">
            <v>0</v>
          </cell>
          <cell r="E319">
            <v>0</v>
          </cell>
          <cell r="F319" t="str">
            <v>2108FA</v>
          </cell>
          <cell r="G319" t="str">
            <v>Weekday</v>
          </cell>
          <cell r="H319">
            <v>53911</v>
          </cell>
          <cell r="I319" t="str">
            <v>Walnut Av &amp; Gallaudet Dr</v>
          </cell>
        </row>
        <row r="320">
          <cell r="A320">
            <v>1000010</v>
          </cell>
          <cell r="B320">
            <v>319</v>
          </cell>
          <cell r="C320">
            <v>0</v>
          </cell>
          <cell r="D320">
            <v>0</v>
          </cell>
          <cell r="E320">
            <v>0</v>
          </cell>
          <cell r="F320" t="str">
            <v>2108FA</v>
          </cell>
          <cell r="G320" t="str">
            <v>Weekday</v>
          </cell>
          <cell r="H320">
            <v>53326</v>
          </cell>
          <cell r="I320" t="str">
            <v>104th Av &amp; Birch St</v>
          </cell>
        </row>
        <row r="321">
          <cell r="A321">
            <v>706680</v>
          </cell>
          <cell r="B321">
            <v>320</v>
          </cell>
          <cell r="C321">
            <v>0</v>
          </cell>
          <cell r="D321">
            <v>0</v>
          </cell>
          <cell r="E321">
            <v>0</v>
          </cell>
          <cell r="F321" t="str">
            <v>2108FA</v>
          </cell>
          <cell r="G321" t="str">
            <v>Weekday</v>
          </cell>
          <cell r="H321">
            <v>56993</v>
          </cell>
          <cell r="I321" t="str">
            <v>Washington Blvd &amp; Olive Av</v>
          </cell>
        </row>
        <row r="322">
          <cell r="A322">
            <v>300620</v>
          </cell>
          <cell r="B322">
            <v>321</v>
          </cell>
          <cell r="C322">
            <v>0</v>
          </cell>
          <cell r="D322">
            <v>0</v>
          </cell>
          <cell r="E322">
            <v>0</v>
          </cell>
          <cell r="F322" t="str">
            <v>2108FA</v>
          </cell>
          <cell r="G322" t="str">
            <v>Weekday</v>
          </cell>
          <cell r="H322">
            <v>57585</v>
          </cell>
          <cell r="I322" t="str">
            <v>Arlington Av &amp; San Antonio Av</v>
          </cell>
        </row>
        <row r="323">
          <cell r="A323">
            <v>706530</v>
          </cell>
          <cell r="B323">
            <v>322</v>
          </cell>
          <cell r="C323">
            <v>0</v>
          </cell>
          <cell r="D323">
            <v>0</v>
          </cell>
          <cell r="E323">
            <v>0</v>
          </cell>
          <cell r="F323" t="str">
            <v>2108FA</v>
          </cell>
          <cell r="G323" t="str">
            <v>Weekday</v>
          </cell>
          <cell r="H323">
            <v>59607</v>
          </cell>
          <cell r="I323" t="str">
            <v>Washington Blvd &amp; Bruce Dr</v>
          </cell>
        </row>
        <row r="324">
          <cell r="A324">
            <v>9905880</v>
          </cell>
          <cell r="B324">
            <v>323</v>
          </cell>
          <cell r="C324">
            <v>0</v>
          </cell>
          <cell r="D324">
            <v>0</v>
          </cell>
          <cell r="E324">
            <v>0</v>
          </cell>
          <cell r="F324" t="str">
            <v>2108FA</v>
          </cell>
          <cell r="G324" t="str">
            <v>Weekday</v>
          </cell>
          <cell r="H324">
            <v>52318</v>
          </cell>
          <cell r="I324" t="str">
            <v>Warm Springs Blvd &amp; Warm Springs Ct</v>
          </cell>
        </row>
        <row r="325">
          <cell r="A325">
            <v>1501700</v>
          </cell>
          <cell r="B325">
            <v>324</v>
          </cell>
          <cell r="C325">
            <v>0</v>
          </cell>
          <cell r="D325">
            <v>4</v>
          </cell>
          <cell r="E325">
            <v>0</v>
          </cell>
          <cell r="F325" t="str">
            <v>2108FA</v>
          </cell>
          <cell r="G325" t="str">
            <v>Weekday</v>
          </cell>
          <cell r="H325">
            <v>58657</v>
          </cell>
          <cell r="I325" t="str">
            <v>Estudillo Av &amp; Santa Maria St</v>
          </cell>
        </row>
        <row r="326">
          <cell r="A326">
            <v>300690</v>
          </cell>
          <cell r="B326">
            <v>325</v>
          </cell>
          <cell r="C326">
            <v>0</v>
          </cell>
          <cell r="D326">
            <v>0</v>
          </cell>
          <cell r="E326">
            <v>0</v>
          </cell>
          <cell r="F326" t="str">
            <v>2108FA</v>
          </cell>
          <cell r="G326" t="str">
            <v>Weekday</v>
          </cell>
          <cell r="H326">
            <v>52880</v>
          </cell>
          <cell r="I326" t="str">
            <v>Arlington Av &amp; Yosemite Rd</v>
          </cell>
        </row>
        <row r="327">
          <cell r="A327">
            <v>1500780</v>
          </cell>
          <cell r="B327">
            <v>326</v>
          </cell>
          <cell r="C327">
            <v>0</v>
          </cell>
          <cell r="D327">
            <v>0</v>
          </cell>
          <cell r="E327">
            <v>0</v>
          </cell>
          <cell r="F327" t="str">
            <v>2108FA</v>
          </cell>
          <cell r="G327" t="str">
            <v>Weekday</v>
          </cell>
          <cell r="H327">
            <v>50360</v>
          </cell>
          <cell r="I327" t="str">
            <v>Davis St &amp; Alvarado St</v>
          </cell>
        </row>
        <row r="328">
          <cell r="A328">
            <v>100060</v>
          </cell>
          <cell r="B328">
            <v>327</v>
          </cell>
          <cell r="C328">
            <v>0</v>
          </cell>
          <cell r="D328">
            <v>0</v>
          </cell>
          <cell r="E328">
            <v>0</v>
          </cell>
          <cell r="F328" t="str">
            <v>2108FA</v>
          </cell>
          <cell r="G328" t="str">
            <v>Weekday</v>
          </cell>
          <cell r="H328">
            <v>52246</v>
          </cell>
          <cell r="I328" t="str">
            <v>8th St &amp; Portola Av</v>
          </cell>
        </row>
        <row r="329">
          <cell r="A329">
            <v>500230</v>
          </cell>
          <cell r="B329">
            <v>328</v>
          </cell>
          <cell r="C329">
            <v>0</v>
          </cell>
          <cell r="D329">
            <v>0</v>
          </cell>
          <cell r="E329">
            <v>0</v>
          </cell>
          <cell r="F329" t="str">
            <v>2108FA</v>
          </cell>
          <cell r="G329" t="str">
            <v>Weekday</v>
          </cell>
          <cell r="H329">
            <v>50992</v>
          </cell>
          <cell r="I329" t="str">
            <v>Arlington Blvd &amp; Potrero Av</v>
          </cell>
        </row>
        <row r="330">
          <cell r="A330">
            <v>1301720</v>
          </cell>
          <cell r="B330">
            <v>329</v>
          </cell>
          <cell r="C330">
            <v>6</v>
          </cell>
          <cell r="D330">
            <v>0</v>
          </cell>
          <cell r="E330">
            <v>6</v>
          </cell>
          <cell r="F330" t="str">
            <v>2108FA</v>
          </cell>
          <cell r="G330" t="str">
            <v>Weekday</v>
          </cell>
          <cell r="H330">
            <v>56881</v>
          </cell>
          <cell r="I330" t="str">
            <v>Harbour Way &amp; MacDonald Av</v>
          </cell>
        </row>
        <row r="331">
          <cell r="A331">
            <v>9905330</v>
          </cell>
          <cell r="B331">
            <v>330</v>
          </cell>
          <cell r="C331">
            <v>0</v>
          </cell>
          <cell r="D331">
            <v>0</v>
          </cell>
          <cell r="E331">
            <v>0</v>
          </cell>
          <cell r="F331" t="str">
            <v>2108FA</v>
          </cell>
          <cell r="G331" t="str">
            <v>Weekday</v>
          </cell>
          <cell r="H331">
            <v>51979</v>
          </cell>
          <cell r="I331" t="str">
            <v>EstudillAv &amp; Morgan Av</v>
          </cell>
        </row>
        <row r="332">
          <cell r="A332">
            <v>104120</v>
          </cell>
          <cell r="B332">
            <v>331</v>
          </cell>
          <cell r="C332">
            <v>0</v>
          </cell>
          <cell r="D332">
            <v>0</v>
          </cell>
          <cell r="E332">
            <v>0</v>
          </cell>
          <cell r="F332" t="str">
            <v>2108FA</v>
          </cell>
          <cell r="G332" t="str">
            <v>Weekday</v>
          </cell>
          <cell r="H332">
            <v>50650</v>
          </cell>
          <cell r="I332" t="str">
            <v>Encinal Av &amp; Broadway</v>
          </cell>
        </row>
        <row r="333">
          <cell r="A333">
            <v>305360</v>
          </cell>
          <cell r="B333">
            <v>332</v>
          </cell>
          <cell r="C333">
            <v>1</v>
          </cell>
          <cell r="D333">
            <v>0</v>
          </cell>
          <cell r="E333">
            <v>1</v>
          </cell>
          <cell r="F333" t="str">
            <v>2108FA</v>
          </cell>
          <cell r="G333" t="str">
            <v>Weekday</v>
          </cell>
          <cell r="H333">
            <v>54352</v>
          </cell>
          <cell r="I333" t="str">
            <v>Spruce St &amp; Rose St</v>
          </cell>
        </row>
        <row r="334">
          <cell r="A334">
            <v>500150</v>
          </cell>
          <cell r="B334">
            <v>333</v>
          </cell>
          <cell r="C334">
            <v>0</v>
          </cell>
          <cell r="D334">
            <v>0</v>
          </cell>
          <cell r="E334">
            <v>0</v>
          </cell>
          <cell r="F334" t="str">
            <v>2108FA</v>
          </cell>
          <cell r="G334" t="str">
            <v>Weekday</v>
          </cell>
          <cell r="H334">
            <v>59344</v>
          </cell>
          <cell r="I334" t="str">
            <v>Arlington Blvd &amp; Don Carol Dr</v>
          </cell>
        </row>
        <row r="335">
          <cell r="A335">
            <v>706690</v>
          </cell>
          <cell r="B335">
            <v>334</v>
          </cell>
          <cell r="C335">
            <v>0</v>
          </cell>
          <cell r="D335">
            <v>0</v>
          </cell>
          <cell r="E335">
            <v>0</v>
          </cell>
          <cell r="F335" t="str">
            <v>2108FA</v>
          </cell>
          <cell r="G335" t="str">
            <v>Weekday</v>
          </cell>
          <cell r="H335">
            <v>53144</v>
          </cell>
          <cell r="I335" t="str">
            <v>Washington Blvd &amp; Palm Av</v>
          </cell>
        </row>
        <row r="336">
          <cell r="A336">
            <v>303970</v>
          </cell>
          <cell r="B336">
            <v>335</v>
          </cell>
          <cell r="C336">
            <v>0</v>
          </cell>
          <cell r="D336">
            <v>0</v>
          </cell>
          <cell r="E336">
            <v>0</v>
          </cell>
          <cell r="F336" t="str">
            <v>2108FA</v>
          </cell>
          <cell r="G336" t="str">
            <v>Weekday</v>
          </cell>
          <cell r="H336">
            <v>54230</v>
          </cell>
          <cell r="I336" t="str">
            <v>Oxford St &amp; Virginia St</v>
          </cell>
        </row>
        <row r="337">
          <cell r="A337">
            <v>1502410</v>
          </cell>
          <cell r="B337">
            <v>336</v>
          </cell>
          <cell r="C337">
            <v>0</v>
          </cell>
          <cell r="D337">
            <v>0</v>
          </cell>
          <cell r="E337">
            <v>0</v>
          </cell>
          <cell r="F337" t="str">
            <v>2108FA</v>
          </cell>
          <cell r="G337" t="str">
            <v>Weekday</v>
          </cell>
          <cell r="H337">
            <v>51530</v>
          </cell>
          <cell r="I337" t="str">
            <v>MacArthur Blvd &amp; Lewis Av</v>
          </cell>
        </row>
        <row r="338">
          <cell r="A338">
            <v>1000110</v>
          </cell>
          <cell r="B338">
            <v>337</v>
          </cell>
          <cell r="C338">
            <v>0</v>
          </cell>
          <cell r="D338">
            <v>0</v>
          </cell>
          <cell r="E338">
            <v>0</v>
          </cell>
          <cell r="F338" t="str">
            <v>2108FA</v>
          </cell>
          <cell r="G338" t="str">
            <v>Weekday</v>
          </cell>
          <cell r="H338">
            <v>57996</v>
          </cell>
          <cell r="I338" t="str">
            <v>105th Av &amp; Graffian St</v>
          </cell>
        </row>
        <row r="339">
          <cell r="A339">
            <v>305270</v>
          </cell>
          <cell r="B339">
            <v>338</v>
          </cell>
          <cell r="C339">
            <v>1</v>
          </cell>
          <cell r="D339">
            <v>0</v>
          </cell>
          <cell r="E339">
            <v>1</v>
          </cell>
          <cell r="F339" t="str">
            <v>2108FA</v>
          </cell>
          <cell r="G339" t="str">
            <v>Weekday</v>
          </cell>
          <cell r="H339">
            <v>57010</v>
          </cell>
          <cell r="I339" t="str">
            <v>Spruce St &amp; Glen Av</v>
          </cell>
        </row>
        <row r="340">
          <cell r="A340">
            <v>101240</v>
          </cell>
          <cell r="B340">
            <v>339</v>
          </cell>
          <cell r="C340">
            <v>0</v>
          </cell>
          <cell r="D340">
            <v>1</v>
          </cell>
          <cell r="E340">
            <v>0</v>
          </cell>
          <cell r="F340" t="str">
            <v>2108FA</v>
          </cell>
          <cell r="G340" t="str">
            <v>Weekday</v>
          </cell>
          <cell r="H340">
            <v>53004</v>
          </cell>
          <cell r="I340" t="str">
            <v>Fernside Blvd &amp; Harvard Dr</v>
          </cell>
        </row>
        <row r="341">
          <cell r="A341">
            <v>1000180</v>
          </cell>
          <cell r="B341">
            <v>340</v>
          </cell>
          <cell r="C341">
            <v>0</v>
          </cell>
          <cell r="D341">
            <v>0</v>
          </cell>
          <cell r="E341">
            <v>0</v>
          </cell>
          <cell r="F341" t="str">
            <v>2108FA</v>
          </cell>
          <cell r="G341" t="str">
            <v>Weekday</v>
          </cell>
          <cell r="H341">
            <v>58840</v>
          </cell>
          <cell r="I341" t="str">
            <v>106th Av &amp; Longfellow Av</v>
          </cell>
        </row>
        <row r="342">
          <cell r="A342">
            <v>500440</v>
          </cell>
          <cell r="B342">
            <v>341</v>
          </cell>
          <cell r="C342">
            <v>0</v>
          </cell>
          <cell r="D342">
            <v>0</v>
          </cell>
          <cell r="E342">
            <v>0</v>
          </cell>
          <cell r="F342" t="str">
            <v>2108FA</v>
          </cell>
          <cell r="G342" t="str">
            <v>Weekday</v>
          </cell>
          <cell r="H342">
            <v>50993</v>
          </cell>
          <cell r="I342" t="str">
            <v>Barrett Av &amp; Harris Av</v>
          </cell>
        </row>
        <row r="343">
          <cell r="A343">
            <v>1502430</v>
          </cell>
          <cell r="B343">
            <v>342</v>
          </cell>
          <cell r="C343">
            <v>1</v>
          </cell>
          <cell r="D343">
            <v>0</v>
          </cell>
          <cell r="E343">
            <v>1</v>
          </cell>
          <cell r="F343" t="str">
            <v>2108FA</v>
          </cell>
          <cell r="G343" t="str">
            <v>Weekday</v>
          </cell>
          <cell r="H343">
            <v>53310</v>
          </cell>
          <cell r="I343" t="str">
            <v>MacArthur Blvd &amp; Mitchell Av</v>
          </cell>
        </row>
        <row r="344">
          <cell r="A344">
            <v>500020</v>
          </cell>
          <cell r="B344">
            <v>343</v>
          </cell>
          <cell r="C344">
            <v>0</v>
          </cell>
          <cell r="D344">
            <v>0</v>
          </cell>
          <cell r="E344">
            <v>0</v>
          </cell>
          <cell r="F344" t="str">
            <v>2108FA</v>
          </cell>
          <cell r="G344" t="str">
            <v>Weekday</v>
          </cell>
          <cell r="H344">
            <v>59904</v>
          </cell>
          <cell r="I344" t="str">
            <v>1525 Arlington Blvd</v>
          </cell>
        </row>
        <row r="345">
          <cell r="A345">
            <v>705020</v>
          </cell>
          <cell r="B345">
            <v>344</v>
          </cell>
          <cell r="C345">
            <v>0</v>
          </cell>
          <cell r="D345">
            <v>0</v>
          </cell>
          <cell r="E345">
            <v>0</v>
          </cell>
          <cell r="F345" t="str">
            <v>2108FA</v>
          </cell>
          <cell r="G345" t="str">
            <v>Weekday</v>
          </cell>
          <cell r="H345">
            <v>56970</v>
          </cell>
          <cell r="I345" t="str">
            <v>Paseo Padre Pkwy &amp; Sailway Dr</v>
          </cell>
        </row>
        <row r="346">
          <cell r="A346">
            <v>1002240</v>
          </cell>
          <cell r="B346">
            <v>345</v>
          </cell>
          <cell r="C346">
            <v>0</v>
          </cell>
          <cell r="D346">
            <v>0</v>
          </cell>
          <cell r="E346">
            <v>0</v>
          </cell>
          <cell r="F346" t="str">
            <v>2108FA</v>
          </cell>
          <cell r="G346" t="str">
            <v>Weekday</v>
          </cell>
          <cell r="H346">
            <v>50440</v>
          </cell>
          <cell r="I346" t="str">
            <v>35th Av &amp; Wisconsin St</v>
          </cell>
        </row>
        <row r="347">
          <cell r="A347">
            <v>1001890</v>
          </cell>
          <cell r="B347">
            <v>346</v>
          </cell>
          <cell r="C347">
            <v>0</v>
          </cell>
          <cell r="D347">
            <v>0</v>
          </cell>
          <cell r="E347">
            <v>0</v>
          </cell>
          <cell r="F347" t="str">
            <v>2108FA</v>
          </cell>
          <cell r="G347" t="str">
            <v>Weekday</v>
          </cell>
          <cell r="H347">
            <v>55269</v>
          </cell>
          <cell r="I347" t="str">
            <v>35th Av &amp; Arizona St</v>
          </cell>
        </row>
        <row r="348">
          <cell r="A348">
            <v>1002030</v>
          </cell>
          <cell r="B348">
            <v>347</v>
          </cell>
          <cell r="C348">
            <v>0</v>
          </cell>
          <cell r="D348">
            <v>1</v>
          </cell>
          <cell r="E348">
            <v>0</v>
          </cell>
          <cell r="F348" t="str">
            <v>2108FA</v>
          </cell>
          <cell r="G348" t="str">
            <v>Weekday</v>
          </cell>
          <cell r="H348">
            <v>59917</v>
          </cell>
          <cell r="I348" t="str">
            <v>35th Av &amp; E 17th St</v>
          </cell>
        </row>
        <row r="349">
          <cell r="A349">
            <v>1501710</v>
          </cell>
          <cell r="B349">
            <v>348</v>
          </cell>
          <cell r="C349">
            <v>0</v>
          </cell>
          <cell r="D349">
            <v>4</v>
          </cell>
          <cell r="E349">
            <v>0</v>
          </cell>
          <cell r="F349" t="str">
            <v>2108FA</v>
          </cell>
          <cell r="G349" t="str">
            <v>Weekday</v>
          </cell>
          <cell r="H349">
            <v>52326</v>
          </cell>
          <cell r="I349" t="str">
            <v>Estudillo Av &amp; Santa Maria St</v>
          </cell>
        </row>
        <row r="350">
          <cell r="A350">
            <v>300840</v>
          </cell>
          <cell r="B350">
            <v>349</v>
          </cell>
          <cell r="C350">
            <v>0</v>
          </cell>
          <cell r="D350">
            <v>3</v>
          </cell>
          <cell r="E350">
            <v>0</v>
          </cell>
          <cell r="F350" t="str">
            <v>2108FA</v>
          </cell>
          <cell r="G350" t="str">
            <v>Weekday</v>
          </cell>
          <cell r="H350">
            <v>57658</v>
          </cell>
          <cell r="I350" t="str">
            <v>Ashby Av &amp; Deakin St</v>
          </cell>
        </row>
        <row r="351">
          <cell r="A351">
            <v>301040</v>
          </cell>
          <cell r="B351">
            <v>350</v>
          </cell>
          <cell r="C351">
            <v>5</v>
          </cell>
          <cell r="D351">
            <v>3</v>
          </cell>
          <cell r="E351">
            <v>5</v>
          </cell>
          <cell r="F351" t="str">
            <v>2108FA</v>
          </cell>
          <cell r="G351" t="str">
            <v>Weekday</v>
          </cell>
          <cell r="H351">
            <v>55016</v>
          </cell>
          <cell r="I351" t="str">
            <v>Ashby Av &amp; Shattuck Av</v>
          </cell>
        </row>
        <row r="352">
          <cell r="A352">
            <v>500010</v>
          </cell>
          <cell r="B352">
            <v>351</v>
          </cell>
          <cell r="C352">
            <v>0</v>
          </cell>
          <cell r="D352">
            <v>0</v>
          </cell>
          <cell r="E352">
            <v>0</v>
          </cell>
          <cell r="F352" t="str">
            <v>2108FA</v>
          </cell>
          <cell r="G352" t="str">
            <v>Weekday</v>
          </cell>
          <cell r="H352">
            <v>54374</v>
          </cell>
          <cell r="I352" t="str">
            <v>1529 Arlington Blvd</v>
          </cell>
        </row>
        <row r="353">
          <cell r="A353">
            <v>1018850</v>
          </cell>
          <cell r="B353">
            <v>352</v>
          </cell>
          <cell r="C353">
            <v>0</v>
          </cell>
          <cell r="D353">
            <v>0</v>
          </cell>
          <cell r="E353">
            <v>0</v>
          </cell>
          <cell r="F353" t="str">
            <v>2108FA</v>
          </cell>
          <cell r="G353" t="str">
            <v>Weekday</v>
          </cell>
          <cell r="H353">
            <v>59070</v>
          </cell>
          <cell r="I353" t="str">
            <v>Seminary Av &amp; Laird Av</v>
          </cell>
        </row>
        <row r="354">
          <cell r="A354">
            <v>1301260</v>
          </cell>
          <cell r="B354">
            <v>353</v>
          </cell>
          <cell r="C354">
            <v>1</v>
          </cell>
          <cell r="D354">
            <v>0</v>
          </cell>
          <cell r="E354">
            <v>1</v>
          </cell>
          <cell r="F354" t="str">
            <v>2108FA</v>
          </cell>
          <cell r="G354" t="str">
            <v>Weekday</v>
          </cell>
          <cell r="H354">
            <v>53386</v>
          </cell>
          <cell r="I354" t="str">
            <v>Cutting Blvd &amp; S 36th St</v>
          </cell>
        </row>
        <row r="355">
          <cell r="A355">
            <v>1502420</v>
          </cell>
          <cell r="B355">
            <v>354</v>
          </cell>
          <cell r="C355">
            <v>1</v>
          </cell>
          <cell r="D355">
            <v>0</v>
          </cell>
          <cell r="E355">
            <v>1</v>
          </cell>
          <cell r="F355" t="str">
            <v>2108FA</v>
          </cell>
          <cell r="G355" t="str">
            <v>Weekday</v>
          </cell>
          <cell r="H355">
            <v>51447</v>
          </cell>
          <cell r="I355" t="str">
            <v>MacArthur Blvd &amp; Lewis Av</v>
          </cell>
        </row>
        <row r="356">
          <cell r="A356">
            <v>500260</v>
          </cell>
          <cell r="B356">
            <v>355</v>
          </cell>
          <cell r="C356">
            <v>0</v>
          </cell>
          <cell r="D356">
            <v>0</v>
          </cell>
          <cell r="E356">
            <v>0</v>
          </cell>
          <cell r="F356" t="str">
            <v>2108FA</v>
          </cell>
          <cell r="G356" t="str">
            <v>Weekday</v>
          </cell>
          <cell r="H356">
            <v>50201</v>
          </cell>
          <cell r="I356" t="str">
            <v>Arlington Blvd &amp; Scenic St</v>
          </cell>
        </row>
        <row r="357">
          <cell r="A357">
            <v>1013600</v>
          </cell>
          <cell r="B357">
            <v>356</v>
          </cell>
          <cell r="C357">
            <v>0</v>
          </cell>
          <cell r="D357">
            <v>0</v>
          </cell>
          <cell r="E357">
            <v>0</v>
          </cell>
          <cell r="F357" t="str">
            <v>2108FA</v>
          </cell>
          <cell r="G357" t="str">
            <v>Weekday</v>
          </cell>
          <cell r="H357">
            <v>59019</v>
          </cell>
          <cell r="I357" t="str">
            <v>4072 Lakeshore Av (Portsmouth Wk)</v>
          </cell>
        </row>
        <row r="358">
          <cell r="A358">
            <v>1013050</v>
          </cell>
          <cell r="B358">
            <v>357</v>
          </cell>
          <cell r="C358">
            <v>0</v>
          </cell>
          <cell r="D358">
            <v>0</v>
          </cell>
          <cell r="E358">
            <v>0</v>
          </cell>
          <cell r="F358" t="str">
            <v>2108FA</v>
          </cell>
          <cell r="G358" t="str">
            <v>Weekday</v>
          </cell>
          <cell r="H358">
            <v>56909</v>
          </cell>
          <cell r="I358" t="str">
            <v>Hillmont Dr &amp; Archmont Pl</v>
          </cell>
        </row>
        <row r="359">
          <cell r="A359">
            <v>1018890</v>
          </cell>
          <cell r="B359">
            <v>358</v>
          </cell>
          <cell r="C359">
            <v>0</v>
          </cell>
          <cell r="D359">
            <v>0</v>
          </cell>
          <cell r="E359">
            <v>0</v>
          </cell>
          <cell r="F359" t="str">
            <v>2108FA</v>
          </cell>
          <cell r="G359" t="str">
            <v>Weekday</v>
          </cell>
          <cell r="H359">
            <v>54226</v>
          </cell>
          <cell r="I359" t="str">
            <v>Seminary Av &amp; Outlook Av</v>
          </cell>
        </row>
        <row r="360">
          <cell r="A360">
            <v>500160</v>
          </cell>
          <cell r="B360">
            <v>359</v>
          </cell>
          <cell r="C360">
            <v>0</v>
          </cell>
          <cell r="D360">
            <v>0</v>
          </cell>
          <cell r="E360">
            <v>0</v>
          </cell>
          <cell r="F360" t="str">
            <v>2108FA</v>
          </cell>
          <cell r="G360" t="str">
            <v>Weekday</v>
          </cell>
          <cell r="H360">
            <v>54676</v>
          </cell>
          <cell r="I360" t="str">
            <v>Arlington Blvd &amp; Don Carol Dr</v>
          </cell>
        </row>
        <row r="361">
          <cell r="A361">
            <v>1502440</v>
          </cell>
          <cell r="B361">
            <v>360</v>
          </cell>
          <cell r="C361">
            <v>1</v>
          </cell>
          <cell r="D361">
            <v>0</v>
          </cell>
          <cell r="E361">
            <v>1</v>
          </cell>
          <cell r="F361" t="str">
            <v>2108FA</v>
          </cell>
          <cell r="G361" t="str">
            <v>Weekday</v>
          </cell>
          <cell r="H361">
            <v>54001</v>
          </cell>
          <cell r="I361" t="str">
            <v>MacArthur Blvd &amp; Victoria Av</v>
          </cell>
        </row>
        <row r="362">
          <cell r="A362">
            <v>9903920</v>
          </cell>
          <cell r="B362">
            <v>361</v>
          </cell>
          <cell r="C362">
            <v>0</v>
          </cell>
          <cell r="D362">
            <v>0</v>
          </cell>
          <cell r="E362">
            <v>0</v>
          </cell>
          <cell r="F362" t="str">
            <v>2108FA</v>
          </cell>
          <cell r="G362" t="str">
            <v>Weekday</v>
          </cell>
          <cell r="H362">
            <v>51685</v>
          </cell>
          <cell r="I362" t="str">
            <v>Fremont Blvd &amp; Michael Av</v>
          </cell>
        </row>
        <row r="363">
          <cell r="A363">
            <v>300600</v>
          </cell>
          <cell r="B363">
            <v>362</v>
          </cell>
          <cell r="C363">
            <v>0</v>
          </cell>
          <cell r="D363">
            <v>0</v>
          </cell>
          <cell r="E363">
            <v>0</v>
          </cell>
          <cell r="F363" t="str">
            <v>2108FA</v>
          </cell>
          <cell r="G363" t="str">
            <v>Weekday</v>
          </cell>
          <cell r="H363">
            <v>53723</v>
          </cell>
          <cell r="I363" t="str">
            <v>Arlington Av &amp; Mendocino Path</v>
          </cell>
        </row>
        <row r="364">
          <cell r="A364">
            <v>705500</v>
          </cell>
          <cell r="B364">
            <v>363</v>
          </cell>
          <cell r="C364">
            <v>0</v>
          </cell>
          <cell r="D364">
            <v>0</v>
          </cell>
          <cell r="E364">
            <v>0</v>
          </cell>
          <cell r="F364" t="str">
            <v>2108FA</v>
          </cell>
          <cell r="G364" t="str">
            <v>Weekday</v>
          </cell>
          <cell r="H364">
            <v>58534</v>
          </cell>
          <cell r="I364" t="str">
            <v>S Grimmer Blvd &amp; Ishi Dr</v>
          </cell>
        </row>
        <row r="365">
          <cell r="A365">
            <v>706560</v>
          </cell>
          <cell r="B365">
            <v>364</v>
          </cell>
          <cell r="C365">
            <v>0</v>
          </cell>
          <cell r="D365">
            <v>0</v>
          </cell>
          <cell r="E365">
            <v>0</v>
          </cell>
          <cell r="F365" t="str">
            <v>2108FA</v>
          </cell>
          <cell r="G365" t="str">
            <v>Weekday</v>
          </cell>
          <cell r="H365">
            <v>59489</v>
          </cell>
          <cell r="I365" t="str">
            <v>Washington Blvd &amp; Castillejo Rd</v>
          </cell>
        </row>
        <row r="366">
          <cell r="A366">
            <v>302090</v>
          </cell>
          <cell r="B366">
            <v>365</v>
          </cell>
          <cell r="C366">
            <v>0</v>
          </cell>
          <cell r="D366">
            <v>0</v>
          </cell>
          <cell r="E366">
            <v>0</v>
          </cell>
          <cell r="F366" t="str">
            <v>2108FA</v>
          </cell>
          <cell r="G366" t="str">
            <v>Weekday</v>
          </cell>
          <cell r="H366">
            <v>57713</v>
          </cell>
          <cell r="I366" t="str">
            <v>Dwight Way &amp; California St</v>
          </cell>
        </row>
        <row r="367">
          <cell r="A367">
            <v>9902060</v>
          </cell>
          <cell r="B367">
            <v>366</v>
          </cell>
          <cell r="C367">
            <v>0</v>
          </cell>
          <cell r="D367">
            <v>0</v>
          </cell>
          <cell r="E367">
            <v>0</v>
          </cell>
          <cell r="F367" t="str">
            <v>2108FA</v>
          </cell>
          <cell r="G367" t="str">
            <v>Weekday</v>
          </cell>
          <cell r="H367">
            <v>50957</v>
          </cell>
          <cell r="I367" t="str">
            <v>Mission Blvd &amp; Holy Sepulchre Cemetery</v>
          </cell>
        </row>
        <row r="368">
          <cell r="A368">
            <v>706270</v>
          </cell>
          <cell r="B368">
            <v>367</v>
          </cell>
          <cell r="C368">
            <v>1</v>
          </cell>
          <cell r="D368">
            <v>0</v>
          </cell>
          <cell r="E368">
            <v>1</v>
          </cell>
          <cell r="F368" t="str">
            <v>2108FA</v>
          </cell>
          <cell r="G368" t="str">
            <v>Weekday</v>
          </cell>
          <cell r="H368">
            <v>52663</v>
          </cell>
          <cell r="I368" t="str">
            <v>Walnut Av &amp; Overacker Av</v>
          </cell>
        </row>
        <row r="369">
          <cell r="A369">
            <v>1303720</v>
          </cell>
          <cell r="B369">
            <v>368</v>
          </cell>
          <cell r="C369">
            <v>0</v>
          </cell>
          <cell r="D369">
            <v>0</v>
          </cell>
          <cell r="E369">
            <v>0</v>
          </cell>
          <cell r="F369" t="str">
            <v>2108FA</v>
          </cell>
          <cell r="G369" t="str">
            <v>Weekday</v>
          </cell>
          <cell r="H369">
            <v>56730</v>
          </cell>
          <cell r="I369" t="str">
            <v>Shane Dr &amp; Birmingham Dr</v>
          </cell>
        </row>
        <row r="370">
          <cell r="A370">
            <v>500480</v>
          </cell>
          <cell r="B370">
            <v>369</v>
          </cell>
          <cell r="C370">
            <v>0</v>
          </cell>
          <cell r="D370">
            <v>0</v>
          </cell>
          <cell r="E370">
            <v>0</v>
          </cell>
          <cell r="F370" t="str">
            <v>2108FA</v>
          </cell>
          <cell r="G370" t="str">
            <v>Weekday</v>
          </cell>
          <cell r="H370">
            <v>59010</v>
          </cell>
          <cell r="I370" t="str">
            <v>Barrett Av &amp; Tuller Av</v>
          </cell>
        </row>
        <row r="371">
          <cell r="A371">
            <v>1300440</v>
          </cell>
          <cell r="B371">
            <v>370</v>
          </cell>
          <cell r="C371">
            <v>0</v>
          </cell>
          <cell r="D371">
            <v>0</v>
          </cell>
          <cell r="E371">
            <v>0</v>
          </cell>
          <cell r="F371" t="str">
            <v>2108FA</v>
          </cell>
          <cell r="G371" t="str">
            <v>Weekday</v>
          </cell>
          <cell r="H371">
            <v>54956</v>
          </cell>
          <cell r="I371" t="str">
            <v>7th St &amp; Hensley St</v>
          </cell>
        </row>
        <row r="372">
          <cell r="A372">
            <v>300830</v>
          </cell>
          <cell r="B372">
            <v>371</v>
          </cell>
          <cell r="C372">
            <v>0</v>
          </cell>
          <cell r="D372">
            <v>4</v>
          </cell>
          <cell r="E372">
            <v>0</v>
          </cell>
          <cell r="F372" t="str">
            <v>2108FA</v>
          </cell>
          <cell r="G372" t="str">
            <v>Weekday</v>
          </cell>
          <cell r="H372">
            <v>52336</v>
          </cell>
          <cell r="I372" t="str">
            <v>Ashby Av &amp; Deakin St</v>
          </cell>
        </row>
        <row r="373">
          <cell r="A373">
            <v>1013090</v>
          </cell>
          <cell r="B373">
            <v>372</v>
          </cell>
          <cell r="C373">
            <v>0</v>
          </cell>
          <cell r="D373">
            <v>0</v>
          </cell>
          <cell r="E373">
            <v>0</v>
          </cell>
          <cell r="F373" t="str">
            <v>2108FA</v>
          </cell>
          <cell r="G373" t="str">
            <v>Weekday</v>
          </cell>
          <cell r="H373">
            <v>52720</v>
          </cell>
          <cell r="I373" t="str">
            <v>Hillmont Dr &amp; Gardenia Pl</v>
          </cell>
        </row>
        <row r="374">
          <cell r="A374">
            <v>1014210</v>
          </cell>
          <cell r="B374">
            <v>373</v>
          </cell>
          <cell r="C374">
            <v>0</v>
          </cell>
          <cell r="D374">
            <v>0</v>
          </cell>
          <cell r="E374">
            <v>0</v>
          </cell>
          <cell r="F374" t="str">
            <v>2108FA</v>
          </cell>
          <cell r="G374" t="str">
            <v>Weekday</v>
          </cell>
          <cell r="H374">
            <v>50457</v>
          </cell>
          <cell r="I374" t="str">
            <v>Link St &amp; 105th Av</v>
          </cell>
        </row>
        <row r="375">
          <cell r="A375">
            <v>1000830</v>
          </cell>
          <cell r="B375">
            <v>374</v>
          </cell>
          <cell r="C375">
            <v>2</v>
          </cell>
          <cell r="D375">
            <v>1</v>
          </cell>
          <cell r="E375">
            <v>2</v>
          </cell>
          <cell r="F375" t="str">
            <v>2108FA</v>
          </cell>
          <cell r="G375" t="str">
            <v>Weekday</v>
          </cell>
          <cell r="H375">
            <v>54250</v>
          </cell>
          <cell r="I375" t="str">
            <v>14th Av &amp; Vallecito Pl</v>
          </cell>
        </row>
        <row r="376">
          <cell r="A376">
            <v>1300700</v>
          </cell>
          <cell r="B376">
            <v>375</v>
          </cell>
          <cell r="C376">
            <v>0</v>
          </cell>
          <cell r="D376">
            <v>0</v>
          </cell>
          <cell r="E376">
            <v>0</v>
          </cell>
          <cell r="F376" t="str">
            <v>2108FA</v>
          </cell>
          <cell r="G376" t="str">
            <v>Weekday</v>
          </cell>
          <cell r="H376">
            <v>54491</v>
          </cell>
          <cell r="I376" t="str">
            <v>Birmingham Dr &amp; Barkley Dr</v>
          </cell>
        </row>
        <row r="377">
          <cell r="A377">
            <v>9905320</v>
          </cell>
          <cell r="B377">
            <v>376</v>
          </cell>
          <cell r="C377">
            <v>0</v>
          </cell>
          <cell r="D377">
            <v>0</v>
          </cell>
          <cell r="E377">
            <v>0</v>
          </cell>
          <cell r="F377" t="str">
            <v>2108FA</v>
          </cell>
          <cell r="G377" t="str">
            <v>Weekday</v>
          </cell>
          <cell r="H377">
            <v>51978</v>
          </cell>
          <cell r="I377" t="str">
            <v>EstudillAv &amp; Morgan Av</v>
          </cell>
        </row>
        <row r="378">
          <cell r="A378">
            <v>9802410</v>
          </cell>
          <cell r="B378">
            <v>377</v>
          </cell>
          <cell r="C378">
            <v>0</v>
          </cell>
          <cell r="D378">
            <v>0</v>
          </cell>
          <cell r="E378">
            <v>0</v>
          </cell>
          <cell r="F378" t="str">
            <v>2108FA</v>
          </cell>
          <cell r="G378" t="str">
            <v>Weekday</v>
          </cell>
          <cell r="H378">
            <v>57724</v>
          </cell>
          <cell r="I378" t="str">
            <v>N Milpitas Blvd &amp; Midwick Dr</v>
          </cell>
        </row>
        <row r="379">
          <cell r="A379">
            <v>1018880</v>
          </cell>
          <cell r="B379">
            <v>378</v>
          </cell>
          <cell r="C379">
            <v>0</v>
          </cell>
          <cell r="D379">
            <v>0</v>
          </cell>
          <cell r="E379">
            <v>0</v>
          </cell>
          <cell r="F379" t="str">
            <v>2108FA</v>
          </cell>
          <cell r="G379" t="str">
            <v>Weekday</v>
          </cell>
          <cell r="H379">
            <v>51480</v>
          </cell>
          <cell r="I379" t="str">
            <v>Seminary Av &amp; Oakdale Av</v>
          </cell>
        </row>
        <row r="380">
          <cell r="A380">
            <v>705540</v>
          </cell>
          <cell r="B380">
            <v>379</v>
          </cell>
          <cell r="C380">
            <v>0</v>
          </cell>
          <cell r="D380">
            <v>0</v>
          </cell>
          <cell r="E380">
            <v>0</v>
          </cell>
          <cell r="F380" t="str">
            <v>2108FA</v>
          </cell>
          <cell r="G380" t="str">
            <v>Weekday</v>
          </cell>
          <cell r="H380">
            <v>51560</v>
          </cell>
          <cell r="I380" t="str">
            <v>S Grimmer Blvd &amp; Paseo Padre Pkwy</v>
          </cell>
        </row>
        <row r="381">
          <cell r="A381">
            <v>1013110</v>
          </cell>
          <cell r="B381">
            <v>380</v>
          </cell>
          <cell r="C381">
            <v>0</v>
          </cell>
          <cell r="D381">
            <v>0</v>
          </cell>
          <cell r="E381">
            <v>0</v>
          </cell>
          <cell r="F381" t="str">
            <v>2108FA</v>
          </cell>
          <cell r="G381" t="str">
            <v>Weekday</v>
          </cell>
          <cell r="H381">
            <v>56915</v>
          </cell>
          <cell r="I381" t="str">
            <v>Hillmont Dr &amp; Overdale Av</v>
          </cell>
        </row>
        <row r="382">
          <cell r="A382">
            <v>706670</v>
          </cell>
          <cell r="B382">
            <v>381</v>
          </cell>
          <cell r="C382">
            <v>0</v>
          </cell>
          <cell r="D382">
            <v>0</v>
          </cell>
          <cell r="E382">
            <v>0</v>
          </cell>
          <cell r="F382" t="str">
            <v>2108FA</v>
          </cell>
          <cell r="G382" t="str">
            <v>Weekday</v>
          </cell>
          <cell r="H382">
            <v>56245</v>
          </cell>
          <cell r="I382" t="str">
            <v>Washington Blvd &amp; Olive Av</v>
          </cell>
        </row>
        <row r="383">
          <cell r="A383">
            <v>1018140</v>
          </cell>
          <cell r="B383">
            <v>382</v>
          </cell>
          <cell r="C383">
            <v>0</v>
          </cell>
          <cell r="D383">
            <v>0</v>
          </cell>
          <cell r="E383">
            <v>0</v>
          </cell>
          <cell r="F383" t="str">
            <v>2108FA</v>
          </cell>
          <cell r="G383" t="str">
            <v>Weekday</v>
          </cell>
          <cell r="H383">
            <v>56880</v>
          </cell>
          <cell r="I383" t="str">
            <v>Redwood Rd &amp; Terrabella Way (West Jctn)</v>
          </cell>
        </row>
        <row r="384">
          <cell r="A384">
            <v>703360</v>
          </cell>
          <cell r="B384">
            <v>383</v>
          </cell>
          <cell r="C384">
            <v>0</v>
          </cell>
          <cell r="D384">
            <v>0</v>
          </cell>
          <cell r="E384">
            <v>0</v>
          </cell>
          <cell r="F384" t="str">
            <v>2108FA</v>
          </cell>
          <cell r="G384" t="str">
            <v>Weekday</v>
          </cell>
          <cell r="H384">
            <v>51780</v>
          </cell>
          <cell r="I384" t="str">
            <v>Mission Blvd &amp; Callery Ct</v>
          </cell>
        </row>
        <row r="385">
          <cell r="A385">
            <v>9907010</v>
          </cell>
          <cell r="B385">
            <v>384</v>
          </cell>
          <cell r="C385">
            <v>0</v>
          </cell>
          <cell r="D385">
            <v>0</v>
          </cell>
          <cell r="E385">
            <v>0</v>
          </cell>
          <cell r="F385" t="str">
            <v>2108FA</v>
          </cell>
          <cell r="G385" t="str">
            <v>Weekday</v>
          </cell>
          <cell r="H385">
            <v>52698</v>
          </cell>
          <cell r="I385" t="str">
            <v>S Milpitas Blvd &amp; Turquoise St</v>
          </cell>
        </row>
        <row r="386">
          <cell r="A386">
            <v>9906940</v>
          </cell>
          <cell r="B386">
            <v>385</v>
          </cell>
          <cell r="C386">
            <v>0</v>
          </cell>
          <cell r="D386">
            <v>0</v>
          </cell>
          <cell r="E386">
            <v>0</v>
          </cell>
          <cell r="F386" t="str">
            <v>2108FA</v>
          </cell>
          <cell r="G386" t="str">
            <v>Weekday</v>
          </cell>
          <cell r="H386">
            <v>52685</v>
          </cell>
          <cell r="I386" t="str">
            <v>S Milpitas Blvd &amp; Montague Expressway</v>
          </cell>
        </row>
        <row r="387">
          <cell r="A387">
            <v>703440</v>
          </cell>
          <cell r="B387">
            <v>386</v>
          </cell>
          <cell r="C387">
            <v>0</v>
          </cell>
          <cell r="D387">
            <v>0</v>
          </cell>
          <cell r="E387">
            <v>0</v>
          </cell>
          <cell r="F387" t="str">
            <v>2108FA</v>
          </cell>
          <cell r="G387" t="str">
            <v>Weekday</v>
          </cell>
          <cell r="H387">
            <v>53230</v>
          </cell>
          <cell r="I387" t="str">
            <v>Mission Blvd &amp; Esparito Av</v>
          </cell>
        </row>
        <row r="388">
          <cell r="A388">
            <v>102410</v>
          </cell>
          <cell r="B388">
            <v>387</v>
          </cell>
          <cell r="C388">
            <v>0</v>
          </cell>
          <cell r="D388">
            <v>0</v>
          </cell>
          <cell r="E388">
            <v>0</v>
          </cell>
          <cell r="F388" t="str">
            <v>2108FA</v>
          </cell>
          <cell r="G388" t="str">
            <v>Weekday</v>
          </cell>
          <cell r="H388">
            <v>50119</v>
          </cell>
          <cell r="I388" t="str">
            <v>Otis Dr &amp; Broadway</v>
          </cell>
        </row>
        <row r="389">
          <cell r="A389">
            <v>705040</v>
          </cell>
          <cell r="B389">
            <v>388</v>
          </cell>
          <cell r="C389">
            <v>0</v>
          </cell>
          <cell r="D389">
            <v>0</v>
          </cell>
          <cell r="E389">
            <v>0</v>
          </cell>
          <cell r="F389" t="str">
            <v>2108FA</v>
          </cell>
          <cell r="G389" t="str">
            <v>Weekday</v>
          </cell>
          <cell r="H389">
            <v>55197</v>
          </cell>
          <cell r="I389" t="str">
            <v>Paseo Padre Pkwy &amp; Senior Center</v>
          </cell>
        </row>
        <row r="390">
          <cell r="A390">
            <v>101580</v>
          </cell>
          <cell r="B390">
            <v>389</v>
          </cell>
          <cell r="C390">
            <v>0</v>
          </cell>
          <cell r="D390">
            <v>1</v>
          </cell>
          <cell r="E390">
            <v>0</v>
          </cell>
          <cell r="F390" t="str">
            <v>2108FA</v>
          </cell>
          <cell r="G390" t="str">
            <v>Weekday</v>
          </cell>
          <cell r="H390">
            <v>53114</v>
          </cell>
          <cell r="I390" t="str">
            <v>High St &amp; Fairview Av</v>
          </cell>
        </row>
        <row r="391">
          <cell r="A391">
            <v>704810</v>
          </cell>
          <cell r="B391">
            <v>390</v>
          </cell>
          <cell r="C391">
            <v>0</v>
          </cell>
          <cell r="D391">
            <v>0</v>
          </cell>
          <cell r="E391">
            <v>0</v>
          </cell>
          <cell r="F391" t="str">
            <v>2108FA</v>
          </cell>
          <cell r="G391" t="str">
            <v>Weekday</v>
          </cell>
          <cell r="H391">
            <v>56080</v>
          </cell>
          <cell r="I391" t="str">
            <v>Paseo Padre Pkwy &amp; Mission View Dr</v>
          </cell>
        </row>
        <row r="392">
          <cell r="A392">
            <v>705030</v>
          </cell>
          <cell r="B392">
            <v>391</v>
          </cell>
          <cell r="C392">
            <v>0</v>
          </cell>
          <cell r="D392">
            <v>0</v>
          </cell>
          <cell r="E392">
            <v>0</v>
          </cell>
          <cell r="F392" t="str">
            <v>2108FA</v>
          </cell>
          <cell r="G392" t="str">
            <v>Weekday</v>
          </cell>
          <cell r="H392">
            <v>57120</v>
          </cell>
          <cell r="I392" t="str">
            <v>Paseo Padre Pkwy &amp; Sailway Dr</v>
          </cell>
        </row>
        <row r="393">
          <cell r="A393">
            <v>104110</v>
          </cell>
          <cell r="B393">
            <v>392</v>
          </cell>
          <cell r="C393">
            <v>0</v>
          </cell>
          <cell r="D393">
            <v>0</v>
          </cell>
          <cell r="E393">
            <v>0</v>
          </cell>
          <cell r="F393" t="str">
            <v>2108FA</v>
          </cell>
          <cell r="G393" t="str">
            <v>Weekday</v>
          </cell>
          <cell r="H393">
            <v>55041</v>
          </cell>
          <cell r="I393" t="str">
            <v>Encinal Av &amp; Broadway</v>
          </cell>
        </row>
        <row r="394">
          <cell r="A394">
            <v>9900020</v>
          </cell>
          <cell r="B394">
            <v>393</v>
          </cell>
          <cell r="C394">
            <v>1</v>
          </cell>
          <cell r="D394">
            <v>0</v>
          </cell>
          <cell r="E394">
            <v>1</v>
          </cell>
          <cell r="F394" t="str">
            <v>2108FA</v>
          </cell>
          <cell r="G394" t="str">
            <v>Weekday</v>
          </cell>
          <cell r="H394">
            <v>52295</v>
          </cell>
          <cell r="I394" t="str">
            <v>Fred Jackson Way &amp; Market Av</v>
          </cell>
        </row>
        <row r="395">
          <cell r="A395">
            <v>100290</v>
          </cell>
          <cell r="B395">
            <v>394</v>
          </cell>
          <cell r="C395">
            <v>0</v>
          </cell>
          <cell r="D395">
            <v>0</v>
          </cell>
          <cell r="E395">
            <v>0</v>
          </cell>
          <cell r="F395" t="str">
            <v>2108FA</v>
          </cell>
          <cell r="G395" t="str">
            <v>Weekday</v>
          </cell>
          <cell r="H395">
            <v>55852</v>
          </cell>
          <cell r="I395" t="str">
            <v>Aughinbaugh Way &amp; Mecartney Rd</v>
          </cell>
        </row>
        <row r="396">
          <cell r="A396">
            <v>102440</v>
          </cell>
          <cell r="B396">
            <v>395</v>
          </cell>
          <cell r="C396">
            <v>0</v>
          </cell>
          <cell r="D396">
            <v>0</v>
          </cell>
          <cell r="E396">
            <v>0</v>
          </cell>
          <cell r="F396" t="str">
            <v>2108FA</v>
          </cell>
          <cell r="G396" t="str">
            <v>Weekday</v>
          </cell>
          <cell r="H396">
            <v>55393</v>
          </cell>
          <cell r="I396" t="str">
            <v>Otis Dr &amp; High St</v>
          </cell>
        </row>
        <row r="397">
          <cell r="A397">
            <v>800690</v>
          </cell>
          <cell r="B397">
            <v>396</v>
          </cell>
          <cell r="C397">
            <v>1</v>
          </cell>
          <cell r="D397">
            <v>0</v>
          </cell>
          <cell r="E397">
            <v>1</v>
          </cell>
          <cell r="F397" t="str">
            <v>2108FA</v>
          </cell>
          <cell r="G397" t="str">
            <v>Weekday</v>
          </cell>
          <cell r="H397">
            <v>57811</v>
          </cell>
          <cell r="I397" t="str">
            <v>C St &amp; Main St</v>
          </cell>
        </row>
        <row r="398">
          <cell r="A398">
            <v>802590</v>
          </cell>
          <cell r="B398">
            <v>397</v>
          </cell>
          <cell r="C398">
            <v>0</v>
          </cell>
          <cell r="D398">
            <v>0</v>
          </cell>
          <cell r="E398">
            <v>0</v>
          </cell>
          <cell r="F398" t="str">
            <v>2108FA</v>
          </cell>
          <cell r="G398" t="str">
            <v>Weekday</v>
          </cell>
          <cell r="H398">
            <v>51910</v>
          </cell>
          <cell r="I398" t="str">
            <v>Huntwood Av &amp; Crocker Av</v>
          </cell>
        </row>
        <row r="399">
          <cell r="A399">
            <v>102920</v>
          </cell>
          <cell r="B399">
            <v>398</v>
          </cell>
          <cell r="C399">
            <v>0</v>
          </cell>
          <cell r="D399">
            <v>0</v>
          </cell>
          <cell r="E399">
            <v>0</v>
          </cell>
          <cell r="F399" t="str">
            <v>2108FA</v>
          </cell>
          <cell r="G399" t="str">
            <v>Weekday</v>
          </cell>
          <cell r="H399">
            <v>55024</v>
          </cell>
          <cell r="I399" t="str">
            <v>Robert Davey Jr Dr &amp; Oyster Pond Rd</v>
          </cell>
        </row>
        <row r="400">
          <cell r="A400">
            <v>102390</v>
          </cell>
          <cell r="B400">
            <v>399</v>
          </cell>
          <cell r="C400">
            <v>0</v>
          </cell>
          <cell r="D400">
            <v>0</v>
          </cell>
          <cell r="E400">
            <v>0</v>
          </cell>
          <cell r="F400" t="str">
            <v>2108FA</v>
          </cell>
          <cell r="G400" t="str">
            <v>Weekday</v>
          </cell>
          <cell r="H400">
            <v>50399</v>
          </cell>
          <cell r="I400" t="str">
            <v>Otis Dr &amp; Broadway</v>
          </cell>
        </row>
        <row r="401">
          <cell r="A401">
            <v>1600300</v>
          </cell>
          <cell r="B401">
            <v>400</v>
          </cell>
          <cell r="C401">
            <v>4</v>
          </cell>
          <cell r="D401">
            <v>2</v>
          </cell>
          <cell r="E401">
            <v>4</v>
          </cell>
          <cell r="F401" t="str">
            <v>2108FA</v>
          </cell>
          <cell r="G401" t="str">
            <v>Weekday</v>
          </cell>
          <cell r="H401">
            <v>53630</v>
          </cell>
          <cell r="I401" t="str">
            <v>Church Ln &amp; Willow Rd</v>
          </cell>
        </row>
        <row r="402">
          <cell r="A402">
            <v>1600270</v>
          </cell>
          <cell r="B402">
            <v>401</v>
          </cell>
          <cell r="C402">
            <v>2</v>
          </cell>
          <cell r="D402">
            <v>0</v>
          </cell>
          <cell r="E402">
            <v>2</v>
          </cell>
          <cell r="F402" t="str">
            <v>2108FA</v>
          </cell>
          <cell r="G402" t="str">
            <v>Weekday</v>
          </cell>
          <cell r="H402">
            <v>52448</v>
          </cell>
          <cell r="I402" t="str">
            <v>Church Ln &amp; St Joseph Cemetery</v>
          </cell>
        </row>
        <row r="403">
          <cell r="A403">
            <v>102910</v>
          </cell>
          <cell r="B403">
            <v>402</v>
          </cell>
          <cell r="C403">
            <v>0</v>
          </cell>
          <cell r="D403">
            <v>0</v>
          </cell>
          <cell r="E403">
            <v>0</v>
          </cell>
          <cell r="F403" t="str">
            <v>2108FA</v>
          </cell>
          <cell r="G403" t="str">
            <v>Weekday</v>
          </cell>
          <cell r="H403">
            <v>58827</v>
          </cell>
          <cell r="I403" t="str">
            <v>Robert Davey Jr Dr &amp; Oyster Pond Rd</v>
          </cell>
        </row>
        <row r="404">
          <cell r="A404">
            <v>1031160</v>
          </cell>
          <cell r="B404">
            <v>403</v>
          </cell>
          <cell r="C404">
            <v>0</v>
          </cell>
          <cell r="D404">
            <v>0</v>
          </cell>
          <cell r="E404">
            <v>0</v>
          </cell>
          <cell r="F404" t="str">
            <v>2108FA</v>
          </cell>
          <cell r="G404" t="str">
            <v>Weekday</v>
          </cell>
          <cell r="H404">
            <v>55202</v>
          </cell>
          <cell r="I404" t="str">
            <v>14th Av &amp; E 33rd St</v>
          </cell>
        </row>
        <row r="405">
          <cell r="A405">
            <v>1600470</v>
          </cell>
          <cell r="B405">
            <v>404</v>
          </cell>
          <cell r="C405">
            <v>1</v>
          </cell>
          <cell r="D405">
            <v>0</v>
          </cell>
          <cell r="E405">
            <v>1</v>
          </cell>
          <cell r="F405" t="str">
            <v>2108FA</v>
          </cell>
          <cell r="G405" t="str">
            <v>Weekday</v>
          </cell>
          <cell r="H405">
            <v>55423</v>
          </cell>
          <cell r="I405" t="str">
            <v>El Portal Dr &amp; Castro Rd</v>
          </cell>
        </row>
        <row r="406">
          <cell r="A406">
            <v>9901750</v>
          </cell>
          <cell r="B406">
            <v>405</v>
          </cell>
          <cell r="C406">
            <v>0</v>
          </cell>
          <cell r="D406">
            <v>0</v>
          </cell>
          <cell r="E406">
            <v>0</v>
          </cell>
          <cell r="F406" t="str">
            <v>2108FA</v>
          </cell>
          <cell r="G406" t="str">
            <v>Weekday</v>
          </cell>
          <cell r="H406">
            <v>50873</v>
          </cell>
          <cell r="I406" t="str">
            <v>Mission Blvd &amp; Grimmer Blvd</v>
          </cell>
        </row>
        <row r="407">
          <cell r="A407">
            <v>1301650</v>
          </cell>
          <cell r="B407">
            <v>406</v>
          </cell>
          <cell r="C407">
            <v>0</v>
          </cell>
          <cell r="D407">
            <v>0</v>
          </cell>
          <cell r="E407">
            <v>0</v>
          </cell>
          <cell r="F407" t="str">
            <v>2108FA</v>
          </cell>
          <cell r="G407" t="str">
            <v>Weekday</v>
          </cell>
          <cell r="H407">
            <v>52852</v>
          </cell>
          <cell r="I407" t="str">
            <v>Groom Dr &amp; Alta Mira Dr</v>
          </cell>
        </row>
        <row r="408">
          <cell r="A408">
            <v>500570</v>
          </cell>
          <cell r="B408">
            <v>407</v>
          </cell>
          <cell r="C408">
            <v>0</v>
          </cell>
          <cell r="D408">
            <v>0</v>
          </cell>
          <cell r="E408">
            <v>0</v>
          </cell>
          <cell r="F408" t="str">
            <v>2108FA</v>
          </cell>
          <cell r="G408" t="str">
            <v>Weekday</v>
          </cell>
          <cell r="H408">
            <v>58780</v>
          </cell>
          <cell r="I408" t="str">
            <v>Colusa Av &amp; Curry Av</v>
          </cell>
        </row>
        <row r="409">
          <cell r="A409">
            <v>500600</v>
          </cell>
          <cell r="B409">
            <v>408</v>
          </cell>
          <cell r="C409">
            <v>0</v>
          </cell>
          <cell r="D409">
            <v>0</v>
          </cell>
          <cell r="E409">
            <v>0</v>
          </cell>
          <cell r="F409" t="str">
            <v>2108FA</v>
          </cell>
          <cell r="G409" t="str">
            <v>Weekday</v>
          </cell>
          <cell r="H409">
            <v>59882</v>
          </cell>
          <cell r="I409" t="str">
            <v>Colusa Av &amp; Lynn Av</v>
          </cell>
        </row>
        <row r="410">
          <cell r="A410">
            <v>200410</v>
          </cell>
          <cell r="B410">
            <v>409</v>
          </cell>
          <cell r="C410">
            <v>1</v>
          </cell>
          <cell r="D410">
            <v>1</v>
          </cell>
          <cell r="E410">
            <v>1</v>
          </cell>
          <cell r="F410" t="str">
            <v>2108FA</v>
          </cell>
          <cell r="G410" t="str">
            <v>Weekday</v>
          </cell>
          <cell r="H410">
            <v>55867</v>
          </cell>
          <cell r="I410" t="str">
            <v>San Pablo Av &amp; Marin Av (Albany City Hall)</v>
          </cell>
        </row>
        <row r="411">
          <cell r="A411">
            <v>9907110</v>
          </cell>
          <cell r="B411">
            <v>410</v>
          </cell>
          <cell r="C411">
            <v>0</v>
          </cell>
          <cell r="D411">
            <v>0</v>
          </cell>
          <cell r="E411">
            <v>0</v>
          </cell>
          <cell r="F411" t="str">
            <v>2108FA</v>
          </cell>
          <cell r="G411" t="str">
            <v>Weekday</v>
          </cell>
          <cell r="H411">
            <v>52729</v>
          </cell>
          <cell r="I411" t="str">
            <v>San Leandro St &amp; 37th Av</v>
          </cell>
        </row>
        <row r="412">
          <cell r="A412">
            <v>705520</v>
          </cell>
          <cell r="B412">
            <v>411</v>
          </cell>
          <cell r="C412">
            <v>0</v>
          </cell>
          <cell r="D412">
            <v>0</v>
          </cell>
          <cell r="E412">
            <v>0</v>
          </cell>
          <cell r="F412" t="str">
            <v>2108FA</v>
          </cell>
          <cell r="G412" t="str">
            <v>Weekday</v>
          </cell>
          <cell r="H412">
            <v>52296</v>
          </cell>
          <cell r="I412" t="str">
            <v>S Grimmer Blvd &amp; Parkmeadow Dr</v>
          </cell>
        </row>
        <row r="413">
          <cell r="A413">
            <v>705490</v>
          </cell>
          <cell r="B413">
            <v>412</v>
          </cell>
          <cell r="C413">
            <v>0</v>
          </cell>
          <cell r="D413">
            <v>0</v>
          </cell>
          <cell r="E413">
            <v>0</v>
          </cell>
          <cell r="F413" t="str">
            <v>2108FA</v>
          </cell>
          <cell r="G413" t="str">
            <v>Weekday</v>
          </cell>
          <cell r="H413">
            <v>51245</v>
          </cell>
          <cell r="I413" t="str">
            <v>S Grimmer Blvd &amp; Ishi Dr</v>
          </cell>
        </row>
        <row r="414">
          <cell r="A414">
            <v>800240</v>
          </cell>
          <cell r="B414">
            <v>413</v>
          </cell>
          <cell r="C414">
            <v>1</v>
          </cell>
          <cell r="D414">
            <v>1</v>
          </cell>
          <cell r="E414">
            <v>1</v>
          </cell>
          <cell r="F414" t="str">
            <v>2108FA</v>
          </cell>
          <cell r="G414" t="str">
            <v>Weekday</v>
          </cell>
          <cell r="H414">
            <v>50130</v>
          </cell>
          <cell r="I414" t="str">
            <v>A St &amp; Myrtle St</v>
          </cell>
        </row>
        <row r="415">
          <cell r="A415">
            <v>500940</v>
          </cell>
          <cell r="B415">
            <v>414</v>
          </cell>
          <cell r="C415">
            <v>0</v>
          </cell>
          <cell r="D415">
            <v>0</v>
          </cell>
          <cell r="E415">
            <v>0</v>
          </cell>
          <cell r="F415" t="str">
            <v>2108FA</v>
          </cell>
          <cell r="G415" t="str">
            <v>Weekday</v>
          </cell>
          <cell r="H415">
            <v>52612</v>
          </cell>
          <cell r="I415" t="str">
            <v>Fairmount Av &amp; Ashbury Av</v>
          </cell>
        </row>
        <row r="416">
          <cell r="A416">
            <v>9900570</v>
          </cell>
          <cell r="B416">
            <v>415</v>
          </cell>
          <cell r="C416">
            <v>0</v>
          </cell>
          <cell r="D416">
            <v>0</v>
          </cell>
          <cell r="E416">
            <v>0</v>
          </cell>
          <cell r="F416" t="str">
            <v>2108FA</v>
          </cell>
          <cell r="G416" t="str">
            <v>Weekday</v>
          </cell>
          <cell r="H416">
            <v>51059</v>
          </cell>
          <cell r="I416" t="str">
            <v>Colusa Av &amp; Curry Av</v>
          </cell>
        </row>
        <row r="417">
          <cell r="A417">
            <v>9900575</v>
          </cell>
          <cell r="B417">
            <v>416</v>
          </cell>
          <cell r="C417">
            <v>0</v>
          </cell>
          <cell r="D417">
            <v>0</v>
          </cell>
          <cell r="E417">
            <v>0</v>
          </cell>
          <cell r="F417" t="str">
            <v>2108FA</v>
          </cell>
          <cell r="G417" t="str">
            <v>Weekday</v>
          </cell>
          <cell r="H417">
            <v>51061</v>
          </cell>
          <cell r="I417" t="str">
            <v>Colusa Av &amp; Lynn Av</v>
          </cell>
        </row>
        <row r="418">
          <cell r="A418">
            <v>500920</v>
          </cell>
          <cell r="B418">
            <v>417</v>
          </cell>
          <cell r="C418">
            <v>0</v>
          </cell>
          <cell r="D418">
            <v>0</v>
          </cell>
          <cell r="E418">
            <v>0</v>
          </cell>
          <cell r="F418" t="str">
            <v>2108FA</v>
          </cell>
          <cell r="G418" t="str">
            <v>Weekday</v>
          </cell>
          <cell r="H418">
            <v>52501</v>
          </cell>
          <cell r="I418" t="str">
            <v>Fairmount Av &amp; Albermarle St</v>
          </cell>
        </row>
        <row r="419">
          <cell r="A419">
            <v>9903040</v>
          </cell>
          <cell r="B419">
            <v>418</v>
          </cell>
          <cell r="C419">
            <v>0</v>
          </cell>
          <cell r="D419">
            <v>0</v>
          </cell>
          <cell r="E419">
            <v>0</v>
          </cell>
          <cell r="F419" t="str">
            <v>2108FA</v>
          </cell>
          <cell r="G419" t="str">
            <v>Weekday</v>
          </cell>
          <cell r="H419">
            <v>51375</v>
          </cell>
          <cell r="I419" t="str">
            <v>MacArthur Blvd &amp; 56th Av</v>
          </cell>
        </row>
        <row r="420">
          <cell r="A420">
            <v>1015240</v>
          </cell>
          <cell r="B420">
            <v>419</v>
          </cell>
          <cell r="C420">
            <v>1</v>
          </cell>
          <cell r="D420">
            <v>0</v>
          </cell>
          <cell r="E420">
            <v>1</v>
          </cell>
          <cell r="F420" t="str">
            <v>2108FA</v>
          </cell>
          <cell r="G420" t="str">
            <v>Weekday</v>
          </cell>
          <cell r="H420">
            <v>51411</v>
          </cell>
          <cell r="I420" t="str">
            <v>MacArthur Blvd &amp; Sheffield Av (Altenheim Rtrmt.)</v>
          </cell>
        </row>
        <row r="421">
          <cell r="A421">
            <v>1015020</v>
          </cell>
          <cell r="B421">
            <v>420</v>
          </cell>
          <cell r="C421">
            <v>0</v>
          </cell>
          <cell r="D421">
            <v>0</v>
          </cell>
          <cell r="E421">
            <v>0</v>
          </cell>
          <cell r="F421" t="str">
            <v>2108FA</v>
          </cell>
          <cell r="G421" t="str">
            <v>Weekday</v>
          </cell>
          <cell r="H421">
            <v>51322</v>
          </cell>
          <cell r="I421" t="str">
            <v>MacArthur Blvd &amp; Laguna Av</v>
          </cell>
        </row>
        <row r="422">
          <cell r="A422">
            <v>1015250</v>
          </cell>
          <cell r="B422">
            <v>421</v>
          </cell>
          <cell r="C422">
            <v>1</v>
          </cell>
          <cell r="D422">
            <v>0</v>
          </cell>
          <cell r="E422">
            <v>1</v>
          </cell>
          <cell r="F422" t="str">
            <v>2108FA</v>
          </cell>
          <cell r="G422" t="str">
            <v>Weekday</v>
          </cell>
          <cell r="H422">
            <v>50405</v>
          </cell>
          <cell r="I422" t="str">
            <v>MacArthur Blvd &amp; Sheffield Av</v>
          </cell>
        </row>
        <row r="423">
          <cell r="A423">
            <v>101940</v>
          </cell>
          <cell r="B423">
            <v>422</v>
          </cell>
          <cell r="C423">
            <v>1</v>
          </cell>
          <cell r="D423">
            <v>1</v>
          </cell>
          <cell r="E423">
            <v>1</v>
          </cell>
          <cell r="F423" t="str">
            <v>2108FA</v>
          </cell>
          <cell r="G423" t="str">
            <v>Weekday</v>
          </cell>
          <cell r="H423">
            <v>56706</v>
          </cell>
          <cell r="I423" t="str">
            <v>Maitland Dr &amp; Island Dr</v>
          </cell>
        </row>
        <row r="424">
          <cell r="A424">
            <v>1302630</v>
          </cell>
          <cell r="B424">
            <v>423</v>
          </cell>
          <cell r="C424">
            <v>0</v>
          </cell>
          <cell r="D424">
            <v>0</v>
          </cell>
          <cell r="E424">
            <v>0</v>
          </cell>
          <cell r="F424" t="str">
            <v>2108FA</v>
          </cell>
          <cell r="G424" t="str">
            <v>Weekday</v>
          </cell>
          <cell r="H424">
            <v>59892</v>
          </cell>
          <cell r="I424" t="str">
            <v>Moyers Rd &amp; Annapolis St</v>
          </cell>
        </row>
        <row r="425">
          <cell r="A425">
            <v>1301660</v>
          </cell>
          <cell r="B425">
            <v>424</v>
          </cell>
          <cell r="C425">
            <v>0</v>
          </cell>
          <cell r="D425">
            <v>0</v>
          </cell>
          <cell r="E425">
            <v>0</v>
          </cell>
          <cell r="F425" t="str">
            <v>2108FA</v>
          </cell>
          <cell r="G425" t="str">
            <v>Weekday</v>
          </cell>
          <cell r="H425">
            <v>55724</v>
          </cell>
          <cell r="I425" t="str">
            <v>Groom Dr &amp; Alta Mira Dr</v>
          </cell>
        </row>
        <row r="426">
          <cell r="A426">
            <v>1014660</v>
          </cell>
          <cell r="B426">
            <v>425</v>
          </cell>
          <cell r="C426">
            <v>0</v>
          </cell>
          <cell r="D426">
            <v>0</v>
          </cell>
          <cell r="E426">
            <v>0</v>
          </cell>
          <cell r="F426" t="str">
            <v>2108FA</v>
          </cell>
          <cell r="G426" t="str">
            <v>Weekday</v>
          </cell>
          <cell r="H426">
            <v>53435</v>
          </cell>
          <cell r="I426" t="str">
            <v>MacArthur Blvd &amp; 96th Av</v>
          </cell>
        </row>
        <row r="427">
          <cell r="A427">
            <v>1100630</v>
          </cell>
          <cell r="B427">
            <v>426</v>
          </cell>
          <cell r="C427">
            <v>0</v>
          </cell>
          <cell r="D427">
            <v>0</v>
          </cell>
          <cell r="E427">
            <v>0</v>
          </cell>
          <cell r="F427" t="str">
            <v>2108FA</v>
          </cell>
          <cell r="G427" t="str">
            <v>Weekday</v>
          </cell>
          <cell r="H427">
            <v>51238</v>
          </cell>
          <cell r="I427" t="str">
            <v>Oakland Av &amp; Olive Av</v>
          </cell>
        </row>
        <row r="428">
          <cell r="A428">
            <v>1008070</v>
          </cell>
          <cell r="B428">
            <v>427</v>
          </cell>
          <cell r="C428">
            <v>1</v>
          </cell>
          <cell r="D428">
            <v>0</v>
          </cell>
          <cell r="E428">
            <v>1</v>
          </cell>
          <cell r="F428" t="str">
            <v>2108FA</v>
          </cell>
          <cell r="G428" t="str">
            <v>Weekday</v>
          </cell>
          <cell r="H428">
            <v>58897</v>
          </cell>
          <cell r="I428" t="str">
            <v>E 10th St &amp; Kaiser Convention Center</v>
          </cell>
        </row>
        <row r="429">
          <cell r="A429">
            <v>801330</v>
          </cell>
          <cell r="B429">
            <v>428</v>
          </cell>
          <cell r="C429">
            <v>1</v>
          </cell>
          <cell r="D429">
            <v>0</v>
          </cell>
          <cell r="E429">
            <v>1</v>
          </cell>
          <cell r="F429" t="str">
            <v>2108FA</v>
          </cell>
          <cell r="G429" t="str">
            <v>Weekday</v>
          </cell>
          <cell r="H429">
            <v>50938</v>
          </cell>
          <cell r="I429" t="str">
            <v>D St &amp; 2nd St</v>
          </cell>
        </row>
        <row r="430">
          <cell r="A430">
            <v>800010</v>
          </cell>
          <cell r="B430">
            <v>429</v>
          </cell>
          <cell r="C430">
            <v>0</v>
          </cell>
          <cell r="D430">
            <v>0</v>
          </cell>
          <cell r="E430">
            <v>0</v>
          </cell>
          <cell r="F430" t="str">
            <v>2108FA</v>
          </cell>
          <cell r="G430" t="str">
            <v>Weekday</v>
          </cell>
          <cell r="H430">
            <v>57756</v>
          </cell>
          <cell r="I430" t="str">
            <v>24237 2nd St (Rear Of Hayward High School)</v>
          </cell>
        </row>
        <row r="431">
          <cell r="A431">
            <v>800110</v>
          </cell>
          <cell r="B431">
            <v>430</v>
          </cell>
          <cell r="C431">
            <v>0</v>
          </cell>
          <cell r="D431">
            <v>0</v>
          </cell>
          <cell r="E431">
            <v>0</v>
          </cell>
          <cell r="F431" t="str">
            <v>2108FA</v>
          </cell>
          <cell r="G431" t="str">
            <v>Weekday</v>
          </cell>
          <cell r="H431">
            <v>55397</v>
          </cell>
          <cell r="I431" t="str">
            <v>2nd St &amp; Patricia Ct</v>
          </cell>
        </row>
        <row r="432">
          <cell r="A432">
            <v>1017460</v>
          </cell>
          <cell r="B432">
            <v>431</v>
          </cell>
          <cell r="C432">
            <v>0</v>
          </cell>
          <cell r="D432">
            <v>0</v>
          </cell>
          <cell r="E432">
            <v>0</v>
          </cell>
          <cell r="F432" t="str">
            <v>2108FA</v>
          </cell>
          <cell r="G432" t="str">
            <v>Weekday</v>
          </cell>
          <cell r="H432">
            <v>59939</v>
          </cell>
          <cell r="I432" t="str">
            <v>Park Blvd &amp; Elsinore Walk</v>
          </cell>
        </row>
        <row r="433">
          <cell r="A433">
            <v>1004550</v>
          </cell>
          <cell r="B433">
            <v>432</v>
          </cell>
          <cell r="C433">
            <v>0</v>
          </cell>
          <cell r="D433">
            <v>0</v>
          </cell>
          <cell r="E433">
            <v>0</v>
          </cell>
          <cell r="F433" t="str">
            <v>2108FA</v>
          </cell>
          <cell r="G433" t="str">
            <v>Weekday</v>
          </cell>
          <cell r="H433">
            <v>51345</v>
          </cell>
          <cell r="I433" t="str">
            <v>98th Av &amp; Past Railroad Crossing(N San Leandro St)</v>
          </cell>
        </row>
        <row r="434">
          <cell r="A434">
            <v>9906010</v>
          </cell>
          <cell r="B434">
            <v>433</v>
          </cell>
          <cell r="C434">
            <v>0</v>
          </cell>
          <cell r="D434">
            <v>0</v>
          </cell>
          <cell r="E434">
            <v>0</v>
          </cell>
          <cell r="F434" t="str">
            <v>2108FA</v>
          </cell>
          <cell r="G434" t="str">
            <v>Weekday</v>
          </cell>
          <cell r="H434">
            <v>52384</v>
          </cell>
          <cell r="I434" t="str">
            <v>Market St &amp; 43rd St</v>
          </cell>
        </row>
        <row r="435">
          <cell r="A435">
            <v>100470</v>
          </cell>
          <cell r="B435">
            <v>434</v>
          </cell>
          <cell r="C435">
            <v>0</v>
          </cell>
          <cell r="D435">
            <v>1</v>
          </cell>
          <cell r="E435">
            <v>0</v>
          </cell>
          <cell r="F435" t="str">
            <v>2108FA</v>
          </cell>
          <cell r="G435" t="str">
            <v>Weekday</v>
          </cell>
          <cell r="H435">
            <v>51545</v>
          </cell>
          <cell r="I435" t="str">
            <v>Broadway &amp; Tilden Way</v>
          </cell>
        </row>
        <row r="436">
          <cell r="A436">
            <v>801000</v>
          </cell>
          <cell r="B436">
            <v>435</v>
          </cell>
          <cell r="C436">
            <v>0</v>
          </cell>
          <cell r="D436">
            <v>0</v>
          </cell>
          <cell r="E436">
            <v>0</v>
          </cell>
          <cell r="F436" t="str">
            <v>2108FA</v>
          </cell>
          <cell r="G436" t="str">
            <v>Weekday</v>
          </cell>
          <cell r="H436">
            <v>51260</v>
          </cell>
          <cell r="I436" t="str">
            <v>Campus Dr &amp; Oakes Dr</v>
          </cell>
        </row>
        <row r="437">
          <cell r="A437">
            <v>801410</v>
          </cell>
          <cell r="B437">
            <v>436</v>
          </cell>
          <cell r="C437">
            <v>0</v>
          </cell>
          <cell r="D437">
            <v>0</v>
          </cell>
          <cell r="E437">
            <v>0</v>
          </cell>
          <cell r="F437" t="str">
            <v>2108FA</v>
          </cell>
          <cell r="G437" t="str">
            <v>Weekday</v>
          </cell>
          <cell r="H437">
            <v>56125</v>
          </cell>
          <cell r="I437" t="str">
            <v>D St &amp; Kings Ct</v>
          </cell>
        </row>
        <row r="438">
          <cell r="A438">
            <v>9800800</v>
          </cell>
          <cell r="B438">
            <v>437</v>
          </cell>
          <cell r="C438">
            <v>0</v>
          </cell>
          <cell r="D438">
            <v>0</v>
          </cell>
          <cell r="E438">
            <v>0</v>
          </cell>
          <cell r="F438" t="str">
            <v>2108FA</v>
          </cell>
          <cell r="G438" t="str">
            <v>Weekday</v>
          </cell>
          <cell r="H438">
            <v>54830</v>
          </cell>
          <cell r="I438" t="str">
            <v>D St &amp; Twin Creeks Ct (Opp. San Felipe Park)</v>
          </cell>
        </row>
        <row r="439">
          <cell r="A439">
            <v>800030</v>
          </cell>
          <cell r="B439">
            <v>438</v>
          </cell>
          <cell r="C439">
            <v>0</v>
          </cell>
          <cell r="D439">
            <v>0</v>
          </cell>
          <cell r="E439">
            <v>0</v>
          </cell>
          <cell r="F439" t="str">
            <v>2108FA</v>
          </cell>
          <cell r="G439" t="str">
            <v>Weekday</v>
          </cell>
          <cell r="H439">
            <v>56360</v>
          </cell>
          <cell r="I439" t="str">
            <v>24535 2nd St</v>
          </cell>
        </row>
        <row r="440">
          <cell r="A440">
            <v>304090</v>
          </cell>
          <cell r="B440">
            <v>439</v>
          </cell>
          <cell r="C440">
            <v>0</v>
          </cell>
          <cell r="D440">
            <v>1</v>
          </cell>
          <cell r="E440">
            <v>0</v>
          </cell>
          <cell r="F440" t="str">
            <v>2108FA</v>
          </cell>
          <cell r="G440" t="str">
            <v>Weekday</v>
          </cell>
          <cell r="H440">
            <v>54305</v>
          </cell>
          <cell r="I440" t="str">
            <v>Sacramento St &amp; Allston Way</v>
          </cell>
        </row>
        <row r="441">
          <cell r="A441">
            <v>1017380</v>
          </cell>
          <cell r="B441">
            <v>440</v>
          </cell>
          <cell r="C441">
            <v>0</v>
          </cell>
          <cell r="D441">
            <v>0</v>
          </cell>
          <cell r="E441">
            <v>0</v>
          </cell>
          <cell r="F441" t="str">
            <v>2108FA</v>
          </cell>
          <cell r="G441" t="str">
            <v>Weekday</v>
          </cell>
          <cell r="H441">
            <v>53760</v>
          </cell>
          <cell r="I441" t="str">
            <v>Park Blvd &amp; Dolores Av</v>
          </cell>
        </row>
        <row r="442">
          <cell r="A442">
            <v>9800780</v>
          </cell>
          <cell r="B442">
            <v>441</v>
          </cell>
          <cell r="C442">
            <v>0</v>
          </cell>
          <cell r="D442">
            <v>0</v>
          </cell>
          <cell r="E442">
            <v>0</v>
          </cell>
          <cell r="F442" t="str">
            <v>2108FA</v>
          </cell>
          <cell r="G442" t="str">
            <v>Weekday</v>
          </cell>
          <cell r="H442">
            <v>51772</v>
          </cell>
          <cell r="I442" t="str">
            <v>D St &amp; Mayville Dr</v>
          </cell>
        </row>
        <row r="443">
          <cell r="A443">
            <v>9800790</v>
          </cell>
          <cell r="B443">
            <v>442</v>
          </cell>
          <cell r="C443">
            <v>0</v>
          </cell>
          <cell r="D443">
            <v>0</v>
          </cell>
          <cell r="E443">
            <v>0</v>
          </cell>
          <cell r="F443" t="str">
            <v>2108FA</v>
          </cell>
          <cell r="G443" t="str">
            <v>Weekday</v>
          </cell>
          <cell r="H443">
            <v>54820</v>
          </cell>
          <cell r="I443" t="str">
            <v>D St &amp; Twin Creeks Ct (San Felipe Park)</v>
          </cell>
        </row>
        <row r="444">
          <cell r="A444">
            <v>701420</v>
          </cell>
          <cell r="B444">
            <v>443</v>
          </cell>
          <cell r="C444">
            <v>0</v>
          </cell>
          <cell r="D444">
            <v>0</v>
          </cell>
          <cell r="E444">
            <v>0</v>
          </cell>
          <cell r="F444" t="str">
            <v>2108FA</v>
          </cell>
          <cell r="G444" t="str">
            <v>Weekday</v>
          </cell>
          <cell r="H444">
            <v>55056</v>
          </cell>
          <cell r="I444" t="str">
            <v>Decoto Rd &amp; Ozark River Way</v>
          </cell>
        </row>
        <row r="445">
          <cell r="A445">
            <v>9901040</v>
          </cell>
          <cell r="B445">
            <v>444</v>
          </cell>
          <cell r="C445">
            <v>1</v>
          </cell>
          <cell r="D445">
            <v>0</v>
          </cell>
          <cell r="E445">
            <v>1</v>
          </cell>
          <cell r="F445" t="str">
            <v>2108FA</v>
          </cell>
          <cell r="G445" t="str">
            <v>Weekday</v>
          </cell>
          <cell r="H445">
            <v>51664</v>
          </cell>
          <cell r="I445" t="str">
            <v>3905 San Pablo Dam Rd</v>
          </cell>
        </row>
        <row r="446">
          <cell r="A446">
            <v>900460</v>
          </cell>
          <cell r="B446">
            <v>445</v>
          </cell>
          <cell r="C446">
            <v>0</v>
          </cell>
          <cell r="D446">
            <v>0</v>
          </cell>
          <cell r="E446">
            <v>0</v>
          </cell>
          <cell r="F446" t="str">
            <v>2108FA</v>
          </cell>
          <cell r="G446" t="str">
            <v>Weekday</v>
          </cell>
          <cell r="H446">
            <v>57540</v>
          </cell>
          <cell r="I446" t="str">
            <v>Central Av &amp; Birch St</v>
          </cell>
        </row>
        <row r="447">
          <cell r="A447">
            <v>901220</v>
          </cell>
          <cell r="B447">
            <v>446</v>
          </cell>
          <cell r="C447">
            <v>0</v>
          </cell>
          <cell r="D447">
            <v>0</v>
          </cell>
          <cell r="E447">
            <v>0</v>
          </cell>
          <cell r="F447" t="str">
            <v>2108FA</v>
          </cell>
          <cell r="G447" t="str">
            <v>Weekday</v>
          </cell>
          <cell r="H447">
            <v>54850</v>
          </cell>
          <cell r="I447" t="str">
            <v>Newark Blvd &amp; Lafayette Av</v>
          </cell>
        </row>
        <row r="448">
          <cell r="A448">
            <v>900210</v>
          </cell>
          <cell r="B448">
            <v>447</v>
          </cell>
          <cell r="C448">
            <v>0</v>
          </cell>
          <cell r="D448">
            <v>0</v>
          </cell>
          <cell r="E448">
            <v>0</v>
          </cell>
          <cell r="F448" t="str">
            <v>2108FA</v>
          </cell>
          <cell r="G448" t="str">
            <v>Weekday</v>
          </cell>
          <cell r="H448">
            <v>57232</v>
          </cell>
          <cell r="I448" t="str">
            <v>Cedar Blvd &amp; Moores Av</v>
          </cell>
        </row>
        <row r="449">
          <cell r="A449">
            <v>900570</v>
          </cell>
          <cell r="B449">
            <v>448</v>
          </cell>
          <cell r="C449">
            <v>0</v>
          </cell>
          <cell r="D449">
            <v>0</v>
          </cell>
          <cell r="E449">
            <v>0</v>
          </cell>
          <cell r="F449" t="str">
            <v>2108FA</v>
          </cell>
          <cell r="G449" t="str">
            <v>Weekday</v>
          </cell>
          <cell r="H449">
            <v>59676</v>
          </cell>
          <cell r="I449" t="str">
            <v>Central Av &amp; Sycamore St</v>
          </cell>
        </row>
        <row r="450">
          <cell r="A450">
            <v>900220</v>
          </cell>
          <cell r="B450">
            <v>449</v>
          </cell>
          <cell r="C450">
            <v>0</v>
          </cell>
          <cell r="D450">
            <v>0</v>
          </cell>
          <cell r="E450">
            <v>0</v>
          </cell>
          <cell r="F450" t="str">
            <v>2108FA</v>
          </cell>
          <cell r="G450" t="str">
            <v>Weekday</v>
          </cell>
          <cell r="H450">
            <v>51102</v>
          </cell>
          <cell r="I450" t="str">
            <v>Cedar Blvd &amp; Moores Av</v>
          </cell>
        </row>
        <row r="451">
          <cell r="A451">
            <v>1006230</v>
          </cell>
          <cell r="B451">
            <v>450</v>
          </cell>
          <cell r="C451">
            <v>1</v>
          </cell>
          <cell r="D451">
            <v>0</v>
          </cell>
          <cell r="E451">
            <v>1</v>
          </cell>
          <cell r="F451" t="str">
            <v>2108FA</v>
          </cell>
          <cell r="G451" t="str">
            <v>Weekday</v>
          </cell>
          <cell r="H451">
            <v>54881</v>
          </cell>
          <cell r="I451" t="str">
            <v>Broadway Ter &amp; Thomas Av (Arts Jr High/Far W H)</v>
          </cell>
        </row>
        <row r="452">
          <cell r="A452">
            <v>1006110</v>
          </cell>
          <cell r="B452">
            <v>451</v>
          </cell>
          <cell r="C452">
            <v>0</v>
          </cell>
          <cell r="D452">
            <v>0</v>
          </cell>
          <cell r="E452">
            <v>0</v>
          </cell>
          <cell r="F452" t="str">
            <v>2108FA</v>
          </cell>
          <cell r="G452" t="str">
            <v>Weekday</v>
          </cell>
          <cell r="H452">
            <v>57889</v>
          </cell>
          <cell r="I452" t="str">
            <v>Broadway Ter &amp; Ostrander Rd</v>
          </cell>
        </row>
        <row r="453">
          <cell r="A453">
            <v>1016750</v>
          </cell>
          <cell r="B453">
            <v>452</v>
          </cell>
          <cell r="C453">
            <v>0</v>
          </cell>
          <cell r="D453">
            <v>0</v>
          </cell>
          <cell r="E453">
            <v>0</v>
          </cell>
          <cell r="F453" t="str">
            <v>2108FA</v>
          </cell>
          <cell r="G453" t="str">
            <v>Weekday</v>
          </cell>
          <cell r="H453">
            <v>54428</v>
          </cell>
          <cell r="I453" t="str">
            <v>Moraga Av &amp; Thornhill Dr</v>
          </cell>
        </row>
        <row r="454">
          <cell r="A454">
            <v>304480</v>
          </cell>
          <cell r="B454">
            <v>453</v>
          </cell>
          <cell r="C454">
            <v>0</v>
          </cell>
          <cell r="D454">
            <v>0</v>
          </cell>
          <cell r="E454">
            <v>0</v>
          </cell>
          <cell r="F454" t="str">
            <v>2108FA</v>
          </cell>
          <cell r="G454" t="str">
            <v>Weekday</v>
          </cell>
          <cell r="H454">
            <v>52207</v>
          </cell>
          <cell r="I454" t="str">
            <v>San Pablo Av &amp; Channing Way</v>
          </cell>
        </row>
        <row r="455">
          <cell r="A455">
            <v>305700</v>
          </cell>
          <cell r="B455">
            <v>454</v>
          </cell>
          <cell r="C455">
            <v>0</v>
          </cell>
          <cell r="D455">
            <v>0</v>
          </cell>
          <cell r="E455">
            <v>0</v>
          </cell>
          <cell r="F455" t="str">
            <v>2108FA</v>
          </cell>
          <cell r="G455" t="str">
            <v>Weekday</v>
          </cell>
          <cell r="H455">
            <v>51252</v>
          </cell>
          <cell r="I455" t="str">
            <v>Tunnel Rd &amp; Domingo Av (Ashby Av)</v>
          </cell>
        </row>
        <row r="456">
          <cell r="A456">
            <v>101070</v>
          </cell>
          <cell r="B456">
            <v>455</v>
          </cell>
          <cell r="C456">
            <v>0</v>
          </cell>
          <cell r="D456">
            <v>0</v>
          </cell>
          <cell r="E456">
            <v>0</v>
          </cell>
          <cell r="F456" t="str">
            <v>2108FA</v>
          </cell>
          <cell r="G456" t="str">
            <v>Weekday</v>
          </cell>
          <cell r="H456">
            <v>56340</v>
          </cell>
          <cell r="I456" t="str">
            <v>Encinal Av &amp; Fountain St</v>
          </cell>
        </row>
        <row r="457">
          <cell r="A457">
            <v>1002230</v>
          </cell>
          <cell r="B457">
            <v>456</v>
          </cell>
          <cell r="C457">
            <v>0</v>
          </cell>
          <cell r="D457">
            <v>0</v>
          </cell>
          <cell r="E457">
            <v>0</v>
          </cell>
          <cell r="F457" t="str">
            <v>2108FA</v>
          </cell>
          <cell r="G457" t="str">
            <v>Weekday</v>
          </cell>
          <cell r="H457">
            <v>55798</v>
          </cell>
          <cell r="I457" t="str">
            <v>35th Av &amp; Victor Av</v>
          </cell>
        </row>
        <row r="458">
          <cell r="A458">
            <v>1001920</v>
          </cell>
          <cell r="B458">
            <v>457</v>
          </cell>
          <cell r="C458">
            <v>0</v>
          </cell>
          <cell r="D458">
            <v>0</v>
          </cell>
          <cell r="E458">
            <v>0</v>
          </cell>
          <cell r="F458" t="str">
            <v>2108FA</v>
          </cell>
          <cell r="G458" t="str">
            <v>Weekday</v>
          </cell>
          <cell r="H458">
            <v>59353</v>
          </cell>
          <cell r="I458" t="str">
            <v>35th Av &amp; California St</v>
          </cell>
        </row>
        <row r="459">
          <cell r="A459">
            <v>1002000</v>
          </cell>
          <cell r="B459">
            <v>458</v>
          </cell>
          <cell r="C459">
            <v>2</v>
          </cell>
          <cell r="D459">
            <v>0</v>
          </cell>
          <cell r="E459">
            <v>2</v>
          </cell>
          <cell r="F459" t="str">
            <v>2108FA</v>
          </cell>
          <cell r="G459" t="str">
            <v>Weekday</v>
          </cell>
          <cell r="H459">
            <v>54950</v>
          </cell>
          <cell r="I459" t="str">
            <v>35th Av &amp; E 16th St (St. Elizabeth High School)</v>
          </cell>
        </row>
        <row r="460">
          <cell r="A460">
            <v>501530</v>
          </cell>
          <cell r="B460">
            <v>459</v>
          </cell>
          <cell r="C460">
            <v>0</v>
          </cell>
          <cell r="D460">
            <v>1</v>
          </cell>
          <cell r="E460">
            <v>0</v>
          </cell>
          <cell r="F460" t="str">
            <v>2108FA</v>
          </cell>
          <cell r="G460" t="str">
            <v>Weekday</v>
          </cell>
          <cell r="H460">
            <v>52325</v>
          </cell>
          <cell r="I460" t="str">
            <v>San Pablo Av &amp; Lincoln Av</v>
          </cell>
        </row>
        <row r="461">
          <cell r="A461">
            <v>1001580</v>
          </cell>
          <cell r="B461">
            <v>460</v>
          </cell>
          <cell r="C461">
            <v>0</v>
          </cell>
          <cell r="D461">
            <v>0</v>
          </cell>
          <cell r="E461">
            <v>0</v>
          </cell>
          <cell r="F461" t="str">
            <v>2108FA</v>
          </cell>
          <cell r="G461" t="str">
            <v>Weekday</v>
          </cell>
          <cell r="H461">
            <v>55940</v>
          </cell>
          <cell r="I461" t="str">
            <v>23rd Av &amp; E 7th St</v>
          </cell>
        </row>
        <row r="462">
          <cell r="A462">
            <v>9902950</v>
          </cell>
          <cell r="B462">
            <v>461</v>
          </cell>
          <cell r="C462">
            <v>0</v>
          </cell>
          <cell r="D462">
            <v>0</v>
          </cell>
          <cell r="E462">
            <v>0</v>
          </cell>
          <cell r="F462" t="str">
            <v>2108FA</v>
          </cell>
          <cell r="G462" t="str">
            <v>Weekday</v>
          </cell>
          <cell r="H462">
            <v>51346</v>
          </cell>
          <cell r="I462" t="str">
            <v>Embarcadero Rd &amp; Wildwood Ln</v>
          </cell>
        </row>
        <row r="463">
          <cell r="A463">
            <v>501470</v>
          </cell>
          <cell r="B463">
            <v>462</v>
          </cell>
          <cell r="C463">
            <v>1</v>
          </cell>
          <cell r="D463">
            <v>0</v>
          </cell>
          <cell r="E463">
            <v>1</v>
          </cell>
          <cell r="F463" t="str">
            <v>2108FA</v>
          </cell>
          <cell r="G463" t="str">
            <v>Weekday</v>
          </cell>
          <cell r="H463">
            <v>59967</v>
          </cell>
          <cell r="I463" t="str">
            <v>San Pablo Av &amp; Eureka Av</v>
          </cell>
        </row>
        <row r="464">
          <cell r="A464">
            <v>102500</v>
          </cell>
          <cell r="B464">
            <v>463</v>
          </cell>
          <cell r="C464">
            <v>0</v>
          </cell>
          <cell r="D464">
            <v>0</v>
          </cell>
          <cell r="E464">
            <v>0</v>
          </cell>
          <cell r="F464" t="str">
            <v>2108FA</v>
          </cell>
          <cell r="G464" t="str">
            <v>Weekday</v>
          </cell>
          <cell r="H464">
            <v>53994</v>
          </cell>
          <cell r="I464" t="str">
            <v>Otis Dr &amp; Park St</v>
          </cell>
        </row>
        <row r="465">
          <cell r="A465">
            <v>305730</v>
          </cell>
          <cell r="B465">
            <v>464</v>
          </cell>
          <cell r="C465">
            <v>0</v>
          </cell>
          <cell r="D465">
            <v>0</v>
          </cell>
          <cell r="E465">
            <v>0</v>
          </cell>
          <cell r="F465" t="str">
            <v>2108FA</v>
          </cell>
          <cell r="G465" t="str">
            <v>Weekday</v>
          </cell>
          <cell r="H465">
            <v>57817</v>
          </cell>
          <cell r="I465" t="str">
            <v>Tunnel Rd &amp; Vicente Rd</v>
          </cell>
        </row>
        <row r="466">
          <cell r="A466">
            <v>1007300</v>
          </cell>
          <cell r="B466">
            <v>465</v>
          </cell>
          <cell r="C466">
            <v>0</v>
          </cell>
          <cell r="D466">
            <v>0</v>
          </cell>
          <cell r="E466">
            <v>0</v>
          </cell>
          <cell r="F466" t="str">
            <v>2108FA</v>
          </cell>
          <cell r="G466" t="str">
            <v>Weekday</v>
          </cell>
          <cell r="H466">
            <v>54439</v>
          </cell>
          <cell r="I466" t="str">
            <v>Claremont Av &amp; Chabot Rd</v>
          </cell>
        </row>
        <row r="467">
          <cell r="A467">
            <v>1020810</v>
          </cell>
          <cell r="B467">
            <v>466</v>
          </cell>
          <cell r="C467">
            <v>0</v>
          </cell>
          <cell r="D467">
            <v>0</v>
          </cell>
          <cell r="E467">
            <v>0</v>
          </cell>
          <cell r="F467" t="str">
            <v>2108FA</v>
          </cell>
          <cell r="G467" t="str">
            <v>Weekday</v>
          </cell>
          <cell r="H467">
            <v>51147</v>
          </cell>
          <cell r="I467" t="str">
            <v>261 Tunnel Rd</v>
          </cell>
        </row>
        <row r="468">
          <cell r="A468">
            <v>801390</v>
          </cell>
          <cell r="B468">
            <v>467</v>
          </cell>
          <cell r="C468">
            <v>1</v>
          </cell>
          <cell r="D468">
            <v>1</v>
          </cell>
          <cell r="E468">
            <v>1</v>
          </cell>
          <cell r="F468" t="str">
            <v>2108FA</v>
          </cell>
          <cell r="G468" t="str">
            <v>Weekday</v>
          </cell>
          <cell r="H468">
            <v>50335</v>
          </cell>
          <cell r="I468" t="str">
            <v>D St &amp; Atherton St</v>
          </cell>
        </row>
        <row r="469">
          <cell r="A469">
            <v>9901110</v>
          </cell>
          <cell r="B469">
            <v>468</v>
          </cell>
          <cell r="C469">
            <v>1</v>
          </cell>
          <cell r="D469">
            <v>0</v>
          </cell>
          <cell r="E469">
            <v>1</v>
          </cell>
          <cell r="F469" t="str">
            <v>2108FA</v>
          </cell>
          <cell r="G469" t="str">
            <v>Weekday</v>
          </cell>
          <cell r="H469">
            <v>57791</v>
          </cell>
          <cell r="I469" t="str">
            <v>San Pablo Dam Rd &amp; Pitt Way</v>
          </cell>
        </row>
        <row r="470">
          <cell r="A470">
            <v>9907920</v>
          </cell>
          <cell r="B470">
            <v>469</v>
          </cell>
          <cell r="C470">
            <v>1</v>
          </cell>
          <cell r="D470">
            <v>4</v>
          </cell>
          <cell r="E470">
            <v>1</v>
          </cell>
          <cell r="F470" t="str">
            <v>2108FA</v>
          </cell>
          <cell r="G470" t="str">
            <v>Weekday</v>
          </cell>
          <cell r="H470">
            <v>52978</v>
          </cell>
          <cell r="I470" t="str">
            <v>Willow St &amp; Sandcreek Way</v>
          </cell>
        </row>
        <row r="471">
          <cell r="A471">
            <v>200400</v>
          </cell>
          <cell r="B471">
            <v>470</v>
          </cell>
          <cell r="C471">
            <v>1</v>
          </cell>
          <cell r="D471">
            <v>1</v>
          </cell>
          <cell r="E471">
            <v>1</v>
          </cell>
          <cell r="F471" t="str">
            <v>2108FA</v>
          </cell>
          <cell r="G471" t="str">
            <v>Weekday</v>
          </cell>
          <cell r="H471">
            <v>51166</v>
          </cell>
          <cell r="I471" t="str">
            <v>San Pablo Av &amp; Marin Av (Albany City Hall)</v>
          </cell>
        </row>
        <row r="472">
          <cell r="A472">
            <v>501450</v>
          </cell>
          <cell r="B472">
            <v>471</v>
          </cell>
          <cell r="C472">
            <v>0</v>
          </cell>
          <cell r="D472">
            <v>0</v>
          </cell>
          <cell r="E472">
            <v>0</v>
          </cell>
          <cell r="F472" t="str">
            <v>2108FA</v>
          </cell>
          <cell r="G472" t="str">
            <v>Weekday</v>
          </cell>
          <cell r="H472">
            <v>51356</v>
          </cell>
          <cell r="I472" t="str">
            <v>San Pablo Av &amp; Cutting Blvd (Del Norte BART)</v>
          </cell>
        </row>
        <row r="473">
          <cell r="A473">
            <v>9802370</v>
          </cell>
          <cell r="B473">
            <v>472</v>
          </cell>
          <cell r="C473">
            <v>0</v>
          </cell>
          <cell r="D473">
            <v>0</v>
          </cell>
          <cell r="E473">
            <v>0</v>
          </cell>
          <cell r="F473" t="str">
            <v>2108FA</v>
          </cell>
          <cell r="G473" t="str">
            <v>Weekday</v>
          </cell>
          <cell r="H473">
            <v>55813</v>
          </cell>
          <cell r="I473" t="str">
            <v>N Milpitas Blvd &amp; Firethorn St</v>
          </cell>
        </row>
        <row r="474">
          <cell r="A474">
            <v>706380</v>
          </cell>
          <cell r="B474">
            <v>473</v>
          </cell>
          <cell r="C474">
            <v>0</v>
          </cell>
          <cell r="D474">
            <v>0</v>
          </cell>
          <cell r="E474">
            <v>0</v>
          </cell>
          <cell r="F474" t="str">
            <v>2108FA</v>
          </cell>
          <cell r="G474" t="str">
            <v>Weekday</v>
          </cell>
          <cell r="H474">
            <v>55626</v>
          </cell>
          <cell r="I474" t="str">
            <v>Warm Springs Blvd &amp; Gable Dr (Near Hammond Av)</v>
          </cell>
        </row>
        <row r="475">
          <cell r="A475">
            <v>301010</v>
          </cell>
          <cell r="B475">
            <v>474</v>
          </cell>
          <cell r="C475">
            <v>0</v>
          </cell>
          <cell r="D475">
            <v>0</v>
          </cell>
          <cell r="E475">
            <v>0</v>
          </cell>
          <cell r="F475" t="str">
            <v>2108FA</v>
          </cell>
          <cell r="G475" t="str">
            <v>Weekday</v>
          </cell>
          <cell r="H475">
            <v>52300</v>
          </cell>
          <cell r="I475" t="str">
            <v>Ashby Av &amp; San Pablo Av</v>
          </cell>
        </row>
        <row r="476">
          <cell r="A476">
            <v>9902940</v>
          </cell>
          <cell r="B476">
            <v>475</v>
          </cell>
          <cell r="C476">
            <v>0</v>
          </cell>
          <cell r="D476">
            <v>0</v>
          </cell>
          <cell r="E476">
            <v>0</v>
          </cell>
          <cell r="F476" t="str">
            <v>2108FA</v>
          </cell>
          <cell r="G476" t="str">
            <v>Weekday</v>
          </cell>
          <cell r="H476">
            <v>51342</v>
          </cell>
          <cell r="I476" t="str">
            <v>Embarcadero Rd &amp; Wildwood Ln</v>
          </cell>
        </row>
        <row r="477">
          <cell r="A477">
            <v>1021090</v>
          </cell>
          <cell r="B477">
            <v>476</v>
          </cell>
          <cell r="C477">
            <v>0</v>
          </cell>
          <cell r="D477">
            <v>0</v>
          </cell>
          <cell r="E477">
            <v>0</v>
          </cell>
          <cell r="F477" t="str">
            <v>2108FA</v>
          </cell>
          <cell r="G477" t="str">
            <v>Weekday</v>
          </cell>
          <cell r="H477">
            <v>54558</v>
          </cell>
          <cell r="I477" t="str">
            <v>Santa Clara Av &amp; Harrison St</v>
          </cell>
        </row>
        <row r="478">
          <cell r="A478">
            <v>705530</v>
          </cell>
          <cell r="B478">
            <v>477</v>
          </cell>
          <cell r="C478">
            <v>0</v>
          </cell>
          <cell r="D478">
            <v>0</v>
          </cell>
          <cell r="E478">
            <v>0</v>
          </cell>
          <cell r="F478" t="str">
            <v>2108FA</v>
          </cell>
          <cell r="G478" t="str">
            <v>Weekday</v>
          </cell>
          <cell r="H478">
            <v>51250</v>
          </cell>
          <cell r="I478" t="str">
            <v>S Grimmer Blvd &amp; Paseo Padre Pkwy</v>
          </cell>
        </row>
        <row r="479">
          <cell r="A479">
            <v>1014730</v>
          </cell>
          <cell r="B479">
            <v>478</v>
          </cell>
          <cell r="C479">
            <v>1</v>
          </cell>
          <cell r="D479">
            <v>0</v>
          </cell>
          <cell r="E479">
            <v>1</v>
          </cell>
          <cell r="F479" t="str">
            <v>2108FA</v>
          </cell>
          <cell r="G479" t="str">
            <v>Weekday</v>
          </cell>
          <cell r="H479">
            <v>59916</v>
          </cell>
          <cell r="I479" t="str">
            <v>MacArthur Blvd &amp; Adell Ct</v>
          </cell>
        </row>
        <row r="480">
          <cell r="A480">
            <v>1014790</v>
          </cell>
          <cell r="B480">
            <v>479</v>
          </cell>
          <cell r="C480">
            <v>0</v>
          </cell>
          <cell r="D480">
            <v>0</v>
          </cell>
          <cell r="E480">
            <v>0</v>
          </cell>
          <cell r="F480" t="str">
            <v>2108FA</v>
          </cell>
          <cell r="G480" t="str">
            <v>Weekday</v>
          </cell>
          <cell r="H480">
            <v>58008</v>
          </cell>
          <cell r="I480" t="str">
            <v>MacArthur Blvd &amp; Boston Av</v>
          </cell>
        </row>
        <row r="481">
          <cell r="A481">
            <v>1007120</v>
          </cell>
          <cell r="B481">
            <v>480</v>
          </cell>
          <cell r="C481">
            <v>0</v>
          </cell>
          <cell r="D481">
            <v>0</v>
          </cell>
          <cell r="E481">
            <v>0</v>
          </cell>
          <cell r="F481" t="str">
            <v>2108FA</v>
          </cell>
          <cell r="G481" t="str">
            <v>Weekday</v>
          </cell>
          <cell r="H481">
            <v>51366</v>
          </cell>
          <cell r="I481" t="str">
            <v>Catron Dr &amp; Reposo Dr</v>
          </cell>
        </row>
        <row r="482">
          <cell r="A482">
            <v>1015010</v>
          </cell>
          <cell r="B482">
            <v>481</v>
          </cell>
          <cell r="C482">
            <v>0</v>
          </cell>
          <cell r="D482">
            <v>0</v>
          </cell>
          <cell r="E482">
            <v>0</v>
          </cell>
          <cell r="F482" t="str">
            <v>2108FA</v>
          </cell>
          <cell r="G482" t="str">
            <v>Weekday</v>
          </cell>
          <cell r="H482">
            <v>54505</v>
          </cell>
          <cell r="I482" t="str">
            <v>MacArthur Blvd &amp; Laguna Av</v>
          </cell>
        </row>
        <row r="483">
          <cell r="A483">
            <v>1014770</v>
          </cell>
          <cell r="B483">
            <v>482</v>
          </cell>
          <cell r="C483">
            <v>0</v>
          </cell>
          <cell r="D483">
            <v>0</v>
          </cell>
          <cell r="E483">
            <v>0</v>
          </cell>
          <cell r="F483" t="str">
            <v>2108FA</v>
          </cell>
          <cell r="G483" t="str">
            <v>Weekday</v>
          </cell>
          <cell r="H483">
            <v>58285</v>
          </cell>
          <cell r="I483" t="str">
            <v>MacArthur Blvd &amp; Athol Av</v>
          </cell>
        </row>
        <row r="484">
          <cell r="A484">
            <v>1021110</v>
          </cell>
          <cell r="B484">
            <v>483</v>
          </cell>
          <cell r="C484">
            <v>0</v>
          </cell>
          <cell r="D484">
            <v>0</v>
          </cell>
          <cell r="E484">
            <v>0</v>
          </cell>
          <cell r="F484" t="str">
            <v>2108FA</v>
          </cell>
          <cell r="G484" t="str">
            <v>Weekday</v>
          </cell>
          <cell r="H484">
            <v>54822</v>
          </cell>
          <cell r="I484" t="str">
            <v>W MacArthur Blvd &amp; Moss Av</v>
          </cell>
        </row>
        <row r="485">
          <cell r="A485">
            <v>1014450</v>
          </cell>
          <cell r="B485">
            <v>484</v>
          </cell>
          <cell r="C485">
            <v>0</v>
          </cell>
          <cell r="D485">
            <v>0</v>
          </cell>
          <cell r="E485">
            <v>0</v>
          </cell>
          <cell r="F485" t="str">
            <v>2108FA</v>
          </cell>
          <cell r="G485" t="str">
            <v>Weekday</v>
          </cell>
          <cell r="H485">
            <v>53135</v>
          </cell>
          <cell r="I485" t="str">
            <v>MacArthur Blvd &amp; 61st Av</v>
          </cell>
        </row>
        <row r="486">
          <cell r="A486">
            <v>706390</v>
          </cell>
          <cell r="B486">
            <v>485</v>
          </cell>
          <cell r="C486">
            <v>0</v>
          </cell>
          <cell r="D486">
            <v>0</v>
          </cell>
          <cell r="E486">
            <v>0</v>
          </cell>
          <cell r="F486" t="str">
            <v>2108FA</v>
          </cell>
          <cell r="G486" t="str">
            <v>Weekday</v>
          </cell>
          <cell r="H486">
            <v>56992</v>
          </cell>
          <cell r="I486" t="str">
            <v>Warm Springs Blvd &amp; Hackamore Ln(Mission Falls Ln)</v>
          </cell>
        </row>
        <row r="487">
          <cell r="A487">
            <v>1014670</v>
          </cell>
          <cell r="B487">
            <v>486</v>
          </cell>
          <cell r="C487">
            <v>0</v>
          </cell>
          <cell r="D487">
            <v>0</v>
          </cell>
          <cell r="E487">
            <v>0</v>
          </cell>
          <cell r="F487" t="str">
            <v>2108FA</v>
          </cell>
          <cell r="G487" t="str">
            <v>Weekday</v>
          </cell>
          <cell r="H487">
            <v>55857</v>
          </cell>
          <cell r="I487" t="str">
            <v>MacArthur Blvd &amp; 96th Av</v>
          </cell>
        </row>
        <row r="488">
          <cell r="A488">
            <v>1301890</v>
          </cell>
          <cell r="B488">
            <v>487</v>
          </cell>
          <cell r="C488">
            <v>2</v>
          </cell>
          <cell r="D488">
            <v>0</v>
          </cell>
          <cell r="E488">
            <v>2</v>
          </cell>
          <cell r="F488" t="str">
            <v>2108FA</v>
          </cell>
          <cell r="G488" t="str">
            <v>Weekday</v>
          </cell>
          <cell r="H488">
            <v>58448</v>
          </cell>
          <cell r="I488" t="str">
            <v>Hilltop Dr &amp; Hillview Dr</v>
          </cell>
        </row>
        <row r="489">
          <cell r="A489">
            <v>1003040</v>
          </cell>
          <cell r="B489">
            <v>488</v>
          </cell>
          <cell r="C489">
            <v>1</v>
          </cell>
          <cell r="D489">
            <v>0</v>
          </cell>
          <cell r="E489">
            <v>1</v>
          </cell>
          <cell r="F489" t="str">
            <v>2108FA</v>
          </cell>
          <cell r="G489" t="str">
            <v>Weekday</v>
          </cell>
          <cell r="H489">
            <v>57456</v>
          </cell>
          <cell r="I489" t="str">
            <v>5th Av &amp; E 10th St</v>
          </cell>
        </row>
        <row r="490">
          <cell r="A490">
            <v>1302800</v>
          </cell>
          <cell r="B490">
            <v>489</v>
          </cell>
          <cell r="C490">
            <v>0</v>
          </cell>
          <cell r="D490">
            <v>0</v>
          </cell>
          <cell r="E490">
            <v>0</v>
          </cell>
          <cell r="F490" t="str">
            <v>2108FA</v>
          </cell>
          <cell r="G490" t="str">
            <v>Weekday</v>
          </cell>
          <cell r="H490">
            <v>56678</v>
          </cell>
          <cell r="I490" t="str">
            <v>Pierce St &amp; Pacific East Mall</v>
          </cell>
        </row>
        <row r="491">
          <cell r="A491">
            <v>1302790</v>
          </cell>
          <cell r="B491">
            <v>490</v>
          </cell>
          <cell r="C491">
            <v>0</v>
          </cell>
          <cell r="D491">
            <v>0</v>
          </cell>
          <cell r="E491">
            <v>0</v>
          </cell>
          <cell r="F491" t="str">
            <v>2108FA</v>
          </cell>
          <cell r="G491" t="str">
            <v>Weekday</v>
          </cell>
          <cell r="H491">
            <v>56649</v>
          </cell>
          <cell r="I491" t="str">
            <v>Pierce St &amp; Central Av</v>
          </cell>
        </row>
        <row r="492">
          <cell r="A492">
            <v>1700360</v>
          </cell>
          <cell r="B492">
            <v>491</v>
          </cell>
          <cell r="C492">
            <v>0</v>
          </cell>
          <cell r="D492">
            <v>0</v>
          </cell>
          <cell r="E492">
            <v>0</v>
          </cell>
          <cell r="F492" t="str">
            <v>2108FA</v>
          </cell>
          <cell r="G492" t="str">
            <v>Weekday</v>
          </cell>
          <cell r="H492">
            <v>56762</v>
          </cell>
          <cell r="I492" t="str">
            <v>Decoto Rd &amp; Alvarado-Niles Rd</v>
          </cell>
        </row>
        <row r="493">
          <cell r="A493">
            <v>1016690</v>
          </cell>
          <cell r="B493">
            <v>492</v>
          </cell>
          <cell r="C493">
            <v>0</v>
          </cell>
          <cell r="D493">
            <v>0</v>
          </cell>
          <cell r="E493">
            <v>0</v>
          </cell>
          <cell r="F493" t="str">
            <v>2108FA</v>
          </cell>
          <cell r="G493" t="str">
            <v>Weekday</v>
          </cell>
          <cell r="H493">
            <v>55095</v>
          </cell>
          <cell r="I493" t="str">
            <v>Moraga Av &amp; La Salle Av</v>
          </cell>
        </row>
        <row r="494">
          <cell r="A494">
            <v>1017490</v>
          </cell>
          <cell r="B494">
            <v>493</v>
          </cell>
          <cell r="C494">
            <v>0</v>
          </cell>
          <cell r="D494">
            <v>0</v>
          </cell>
          <cell r="E494">
            <v>0</v>
          </cell>
          <cell r="F494" t="str">
            <v>2108FA</v>
          </cell>
          <cell r="G494" t="str">
            <v>Weekday</v>
          </cell>
          <cell r="H494">
            <v>57665</v>
          </cell>
          <cell r="I494" t="str">
            <v>Park Blvd &amp; Everett Av</v>
          </cell>
        </row>
        <row r="495">
          <cell r="A495">
            <v>300670</v>
          </cell>
          <cell r="B495">
            <v>494</v>
          </cell>
          <cell r="C495">
            <v>0</v>
          </cell>
          <cell r="D495">
            <v>0</v>
          </cell>
          <cell r="E495">
            <v>0</v>
          </cell>
          <cell r="F495" t="str">
            <v>2108FA</v>
          </cell>
          <cell r="G495" t="str">
            <v>Weekday</v>
          </cell>
          <cell r="H495">
            <v>51880</v>
          </cell>
          <cell r="I495" t="str">
            <v>Arlington Av &amp; Thousand Oaks Blvd</v>
          </cell>
        </row>
        <row r="496">
          <cell r="A496">
            <v>9900270</v>
          </cell>
          <cell r="B496">
            <v>495</v>
          </cell>
          <cell r="C496">
            <v>0</v>
          </cell>
          <cell r="D496">
            <v>0</v>
          </cell>
          <cell r="E496">
            <v>0</v>
          </cell>
          <cell r="F496" t="str">
            <v>2108FA</v>
          </cell>
          <cell r="G496" t="str">
            <v>Weekday</v>
          </cell>
          <cell r="H496">
            <v>54133</v>
          </cell>
          <cell r="I496" t="str">
            <v>Arlington Av &amp; Oberlin Av</v>
          </cell>
        </row>
        <row r="497">
          <cell r="A497">
            <v>101660</v>
          </cell>
          <cell r="B497">
            <v>496</v>
          </cell>
          <cell r="C497">
            <v>0</v>
          </cell>
          <cell r="D497">
            <v>0</v>
          </cell>
          <cell r="E497">
            <v>0</v>
          </cell>
          <cell r="F497" t="str">
            <v>2108FA</v>
          </cell>
          <cell r="G497" t="str">
            <v>Weekday</v>
          </cell>
          <cell r="H497">
            <v>51134</v>
          </cell>
          <cell r="I497" t="str">
            <v>High St &amp; Santa Clara Av</v>
          </cell>
        </row>
        <row r="498">
          <cell r="A498">
            <v>305370</v>
          </cell>
          <cell r="B498">
            <v>497</v>
          </cell>
          <cell r="C498">
            <v>0</v>
          </cell>
          <cell r="D498">
            <v>0</v>
          </cell>
          <cell r="E498">
            <v>0</v>
          </cell>
          <cell r="F498" t="str">
            <v>2108FA</v>
          </cell>
          <cell r="G498" t="str">
            <v>Weekday</v>
          </cell>
          <cell r="H498">
            <v>55712</v>
          </cell>
          <cell r="I498" t="str">
            <v>Spruce St &amp; San Benito Rd</v>
          </cell>
        </row>
        <row r="499">
          <cell r="A499">
            <v>1501730</v>
          </cell>
          <cell r="B499">
            <v>498</v>
          </cell>
          <cell r="C499">
            <v>0</v>
          </cell>
          <cell r="D499">
            <v>4</v>
          </cell>
          <cell r="E499">
            <v>0</v>
          </cell>
          <cell r="F499" t="str">
            <v>2108FA</v>
          </cell>
          <cell r="G499" t="str">
            <v>Weekday</v>
          </cell>
          <cell r="H499">
            <v>58705</v>
          </cell>
          <cell r="I499" t="str">
            <v>Estudillo Av &amp; Santa Rosa St</v>
          </cell>
        </row>
        <row r="500">
          <cell r="A500">
            <v>101120</v>
          </cell>
          <cell r="B500">
            <v>499</v>
          </cell>
          <cell r="C500">
            <v>0</v>
          </cell>
          <cell r="D500">
            <v>0</v>
          </cell>
          <cell r="E500">
            <v>0</v>
          </cell>
          <cell r="F500" t="str">
            <v>2108FA</v>
          </cell>
          <cell r="G500" t="str">
            <v>Weekday</v>
          </cell>
          <cell r="H500">
            <v>56733</v>
          </cell>
          <cell r="I500" t="str">
            <v>Encinal Av &amp; Mound St</v>
          </cell>
        </row>
        <row r="501">
          <cell r="A501">
            <v>305310</v>
          </cell>
          <cell r="B501">
            <v>500</v>
          </cell>
          <cell r="C501">
            <v>0</v>
          </cell>
          <cell r="D501">
            <v>0</v>
          </cell>
          <cell r="E501">
            <v>0</v>
          </cell>
          <cell r="F501" t="str">
            <v>2108FA</v>
          </cell>
          <cell r="G501" t="str">
            <v>Weekday</v>
          </cell>
          <cell r="H501">
            <v>55321</v>
          </cell>
          <cell r="I501" t="str">
            <v>Spruce St &amp; Los Angeles Av</v>
          </cell>
        </row>
        <row r="502">
          <cell r="A502">
            <v>300560</v>
          </cell>
          <cell r="B502">
            <v>501</v>
          </cell>
          <cell r="C502">
            <v>0</v>
          </cell>
          <cell r="D502">
            <v>0</v>
          </cell>
          <cell r="E502">
            <v>0</v>
          </cell>
          <cell r="F502" t="str">
            <v>2108FA</v>
          </cell>
          <cell r="G502" t="str">
            <v>Weekday</v>
          </cell>
          <cell r="H502">
            <v>57990</v>
          </cell>
          <cell r="I502" t="str">
            <v>Arlington Av &amp; Boynton Av</v>
          </cell>
        </row>
        <row r="503">
          <cell r="A503">
            <v>702520</v>
          </cell>
          <cell r="B503">
            <v>502</v>
          </cell>
          <cell r="C503">
            <v>0</v>
          </cell>
          <cell r="D503">
            <v>0</v>
          </cell>
          <cell r="E503">
            <v>0</v>
          </cell>
          <cell r="F503" t="str">
            <v>2108FA</v>
          </cell>
          <cell r="G503" t="str">
            <v>Weekday</v>
          </cell>
          <cell r="H503">
            <v>52572</v>
          </cell>
          <cell r="I503" t="str">
            <v>Fremont Blvd &amp; Mission View Dr</v>
          </cell>
        </row>
        <row r="504">
          <cell r="A504">
            <v>104400</v>
          </cell>
          <cell r="B504">
            <v>503</v>
          </cell>
          <cell r="C504">
            <v>0</v>
          </cell>
          <cell r="D504">
            <v>0</v>
          </cell>
          <cell r="E504">
            <v>0</v>
          </cell>
          <cell r="F504" t="str">
            <v>2108FA</v>
          </cell>
          <cell r="G504" t="str">
            <v>Weekday</v>
          </cell>
          <cell r="H504">
            <v>53466</v>
          </cell>
          <cell r="I504" t="str">
            <v>Encinal Av &amp; Versailles Av</v>
          </cell>
        </row>
        <row r="505">
          <cell r="A505">
            <v>1502360</v>
          </cell>
          <cell r="B505">
            <v>504</v>
          </cell>
          <cell r="C505">
            <v>1</v>
          </cell>
          <cell r="D505">
            <v>0</v>
          </cell>
          <cell r="E505">
            <v>1</v>
          </cell>
          <cell r="F505" t="str">
            <v>2108FA</v>
          </cell>
          <cell r="G505" t="str">
            <v>Weekday</v>
          </cell>
          <cell r="H505">
            <v>52202</v>
          </cell>
          <cell r="I505" t="str">
            <v>MacArthur Blvd &amp; Broadmoor Blvd</v>
          </cell>
        </row>
        <row r="506">
          <cell r="A506">
            <v>1000770</v>
          </cell>
          <cell r="B506">
            <v>505</v>
          </cell>
          <cell r="C506">
            <v>2</v>
          </cell>
          <cell r="D506">
            <v>1</v>
          </cell>
          <cell r="E506">
            <v>2</v>
          </cell>
          <cell r="F506" t="str">
            <v>2108FA</v>
          </cell>
          <cell r="G506" t="str">
            <v>Weekday</v>
          </cell>
          <cell r="H506">
            <v>57353</v>
          </cell>
          <cell r="I506" t="str">
            <v>14th Av &amp; E 26th St</v>
          </cell>
        </row>
        <row r="507">
          <cell r="A507">
            <v>9900340</v>
          </cell>
          <cell r="B507">
            <v>506</v>
          </cell>
          <cell r="C507">
            <v>0</v>
          </cell>
          <cell r="D507">
            <v>0</v>
          </cell>
          <cell r="E507">
            <v>0</v>
          </cell>
          <cell r="F507" t="str">
            <v>2108FA</v>
          </cell>
          <cell r="G507" t="str">
            <v>Weekday</v>
          </cell>
          <cell r="H507">
            <v>50959</v>
          </cell>
          <cell r="I507" t="str">
            <v>Arlington Av &amp; Westminster Av</v>
          </cell>
        </row>
        <row r="508">
          <cell r="A508">
            <v>9901300</v>
          </cell>
          <cell r="B508">
            <v>507</v>
          </cell>
          <cell r="C508">
            <v>0</v>
          </cell>
          <cell r="D508">
            <v>0</v>
          </cell>
          <cell r="E508">
            <v>0</v>
          </cell>
          <cell r="F508" t="str">
            <v>2108FA</v>
          </cell>
          <cell r="G508" t="str">
            <v>Weekday</v>
          </cell>
          <cell r="H508">
            <v>55674</v>
          </cell>
          <cell r="I508" t="str">
            <v>San Pablo Dam Rd &amp; Trailer Ct</v>
          </cell>
        </row>
        <row r="509">
          <cell r="A509">
            <v>704440</v>
          </cell>
          <cell r="B509">
            <v>508</v>
          </cell>
          <cell r="C509">
            <v>0</v>
          </cell>
          <cell r="D509">
            <v>0</v>
          </cell>
          <cell r="E509">
            <v>0</v>
          </cell>
          <cell r="F509" t="str">
            <v>2108FA</v>
          </cell>
          <cell r="G509" t="str">
            <v>Weekday</v>
          </cell>
          <cell r="H509">
            <v>55498</v>
          </cell>
          <cell r="I509" t="str">
            <v>Paseo Padre Pkwy &amp; Blackstone Way</v>
          </cell>
        </row>
        <row r="510">
          <cell r="A510">
            <v>900240</v>
          </cell>
          <cell r="B510">
            <v>509</v>
          </cell>
          <cell r="C510">
            <v>0</v>
          </cell>
          <cell r="D510">
            <v>0</v>
          </cell>
          <cell r="E510">
            <v>0</v>
          </cell>
          <cell r="F510" t="str">
            <v>2108FA</v>
          </cell>
          <cell r="G510" t="str">
            <v>Weekday</v>
          </cell>
          <cell r="H510">
            <v>51103</v>
          </cell>
          <cell r="I510" t="str">
            <v>Cedar Blvd &amp; Mowry Av</v>
          </cell>
        </row>
        <row r="511">
          <cell r="A511">
            <v>9905960</v>
          </cell>
          <cell r="B511">
            <v>510</v>
          </cell>
          <cell r="C511">
            <v>0</v>
          </cell>
          <cell r="D511">
            <v>0</v>
          </cell>
          <cell r="E511">
            <v>0</v>
          </cell>
          <cell r="F511" t="str">
            <v>2108FA</v>
          </cell>
          <cell r="G511" t="str">
            <v>Weekday</v>
          </cell>
          <cell r="H511">
            <v>52374</v>
          </cell>
          <cell r="I511" t="str">
            <v>Osgood Rd &amp; Stratford (Stratford School)</v>
          </cell>
        </row>
        <row r="512">
          <cell r="A512">
            <v>900180</v>
          </cell>
          <cell r="B512">
            <v>511</v>
          </cell>
          <cell r="C512">
            <v>0</v>
          </cell>
          <cell r="D512">
            <v>0</v>
          </cell>
          <cell r="E512">
            <v>0</v>
          </cell>
          <cell r="F512" t="str">
            <v>2108FA</v>
          </cell>
          <cell r="G512" t="str">
            <v>Weekday</v>
          </cell>
          <cell r="H512">
            <v>57011</v>
          </cell>
          <cell r="I512" t="str">
            <v>Cedar Blvd &amp; Joaquin Murieta Av</v>
          </cell>
        </row>
        <row r="513">
          <cell r="A513">
            <v>302380</v>
          </cell>
          <cell r="B513">
            <v>512</v>
          </cell>
          <cell r="C513">
            <v>0</v>
          </cell>
          <cell r="D513">
            <v>0</v>
          </cell>
          <cell r="E513">
            <v>0</v>
          </cell>
          <cell r="F513" t="str">
            <v>2108FA</v>
          </cell>
          <cell r="G513" t="str">
            <v>Weekday</v>
          </cell>
          <cell r="H513">
            <v>52267</v>
          </cell>
          <cell r="I513" t="str">
            <v>Euclid Av &amp; Codornices Park</v>
          </cell>
        </row>
        <row r="514">
          <cell r="A514">
            <v>9901730</v>
          </cell>
          <cell r="B514">
            <v>513</v>
          </cell>
          <cell r="C514">
            <v>1</v>
          </cell>
          <cell r="D514">
            <v>0</v>
          </cell>
          <cell r="E514">
            <v>1</v>
          </cell>
          <cell r="F514" t="str">
            <v>2108FA</v>
          </cell>
          <cell r="G514" t="str">
            <v>Weekday</v>
          </cell>
          <cell r="H514">
            <v>50871</v>
          </cell>
          <cell r="I514" t="str">
            <v>B St &amp; Filbert St</v>
          </cell>
        </row>
        <row r="515">
          <cell r="A515">
            <v>800450</v>
          </cell>
          <cell r="B515">
            <v>514</v>
          </cell>
          <cell r="C515">
            <v>0</v>
          </cell>
          <cell r="D515">
            <v>1</v>
          </cell>
          <cell r="E515">
            <v>0</v>
          </cell>
          <cell r="F515" t="str">
            <v>2108FA</v>
          </cell>
          <cell r="G515" t="str">
            <v>Weekday</v>
          </cell>
          <cell r="H515">
            <v>59878</v>
          </cell>
          <cell r="I515" t="str">
            <v>B St &amp; 4th St</v>
          </cell>
        </row>
        <row r="516">
          <cell r="A516">
            <v>500510</v>
          </cell>
          <cell r="B516">
            <v>515</v>
          </cell>
          <cell r="C516">
            <v>0</v>
          </cell>
          <cell r="D516">
            <v>1</v>
          </cell>
          <cell r="E516">
            <v>0</v>
          </cell>
          <cell r="F516" t="str">
            <v>2108FA</v>
          </cell>
          <cell r="G516" t="str">
            <v>Weekday</v>
          </cell>
          <cell r="H516">
            <v>50512</v>
          </cell>
          <cell r="I516" t="str">
            <v>Carlson Blvd &amp; Central Av</v>
          </cell>
        </row>
        <row r="517">
          <cell r="A517">
            <v>801790</v>
          </cell>
          <cell r="B517">
            <v>516</v>
          </cell>
          <cell r="C517">
            <v>0</v>
          </cell>
          <cell r="D517">
            <v>0</v>
          </cell>
          <cell r="E517">
            <v>0</v>
          </cell>
          <cell r="F517" t="str">
            <v>2108FA</v>
          </cell>
          <cell r="G517" t="str">
            <v>Weekday</v>
          </cell>
          <cell r="H517">
            <v>56236</v>
          </cell>
          <cell r="I517" t="str">
            <v>Folsom Av &amp; Thackeray Av</v>
          </cell>
        </row>
        <row r="518">
          <cell r="A518">
            <v>704520</v>
          </cell>
          <cell r="B518">
            <v>517</v>
          </cell>
          <cell r="C518">
            <v>1</v>
          </cell>
          <cell r="D518">
            <v>3</v>
          </cell>
          <cell r="E518">
            <v>1</v>
          </cell>
          <cell r="F518" t="str">
            <v>2108FA</v>
          </cell>
          <cell r="G518" t="str">
            <v>Weekday</v>
          </cell>
          <cell r="H518">
            <v>57560</v>
          </cell>
          <cell r="I518" t="str">
            <v>Paseo Padre Pkwy &amp; Country Dr</v>
          </cell>
        </row>
        <row r="519">
          <cell r="A519">
            <v>302590</v>
          </cell>
          <cell r="B519">
            <v>518</v>
          </cell>
          <cell r="C519">
            <v>0</v>
          </cell>
          <cell r="D519">
            <v>0</v>
          </cell>
          <cell r="E519">
            <v>0</v>
          </cell>
          <cell r="F519" t="str">
            <v>2108FA</v>
          </cell>
          <cell r="G519" t="str">
            <v>Weekday</v>
          </cell>
          <cell r="H519">
            <v>50125</v>
          </cell>
          <cell r="I519" t="str">
            <v>Euclid Av &amp; Rock Ln</v>
          </cell>
        </row>
        <row r="520">
          <cell r="A520">
            <v>1301050</v>
          </cell>
          <cell r="B520">
            <v>519</v>
          </cell>
          <cell r="C520">
            <v>0</v>
          </cell>
          <cell r="D520">
            <v>0</v>
          </cell>
          <cell r="E520">
            <v>0</v>
          </cell>
          <cell r="F520" t="str">
            <v>2108FA</v>
          </cell>
          <cell r="G520" t="str">
            <v>Weekday</v>
          </cell>
          <cell r="H520">
            <v>56604</v>
          </cell>
          <cell r="I520" t="str">
            <v>Carlson Blvd &amp; Santa Clara St</v>
          </cell>
        </row>
        <row r="521">
          <cell r="A521">
            <v>704110</v>
          </cell>
          <cell r="B521">
            <v>520</v>
          </cell>
          <cell r="C521">
            <v>0</v>
          </cell>
          <cell r="D521">
            <v>0</v>
          </cell>
          <cell r="E521">
            <v>0</v>
          </cell>
          <cell r="F521" t="str">
            <v>2108FA</v>
          </cell>
          <cell r="G521" t="str">
            <v>Weekday</v>
          </cell>
          <cell r="H521">
            <v>56712</v>
          </cell>
          <cell r="I521" t="str">
            <v>Niles Blvd &amp; Hillview Dr</v>
          </cell>
        </row>
        <row r="522">
          <cell r="A522">
            <v>1303090</v>
          </cell>
          <cell r="B522">
            <v>521</v>
          </cell>
          <cell r="C522">
            <v>1</v>
          </cell>
          <cell r="D522">
            <v>1</v>
          </cell>
          <cell r="E522">
            <v>1</v>
          </cell>
          <cell r="F522" t="str">
            <v>2108FA</v>
          </cell>
          <cell r="G522" t="str">
            <v>Weekday</v>
          </cell>
          <cell r="H522">
            <v>59947</v>
          </cell>
          <cell r="I522" t="str">
            <v>Rheem Av &amp; 28th St</v>
          </cell>
        </row>
        <row r="523">
          <cell r="A523">
            <v>9903660</v>
          </cell>
          <cell r="B523">
            <v>522</v>
          </cell>
          <cell r="C523">
            <v>0</v>
          </cell>
          <cell r="D523">
            <v>0</v>
          </cell>
          <cell r="E523">
            <v>0</v>
          </cell>
          <cell r="F523" t="str">
            <v>2108FA</v>
          </cell>
          <cell r="G523" t="str">
            <v>Weekday</v>
          </cell>
          <cell r="H523">
            <v>51593</v>
          </cell>
          <cell r="I523" t="str">
            <v>Milmont Dr &amp; Dixon Landing Rd</v>
          </cell>
        </row>
        <row r="524">
          <cell r="A524">
            <v>1502630</v>
          </cell>
          <cell r="B524">
            <v>523</v>
          </cell>
          <cell r="C524">
            <v>1</v>
          </cell>
          <cell r="D524">
            <v>0</v>
          </cell>
          <cell r="E524">
            <v>1</v>
          </cell>
          <cell r="F524" t="str">
            <v>2108FA</v>
          </cell>
          <cell r="G524" t="str">
            <v>Weekday</v>
          </cell>
          <cell r="H524">
            <v>55283</v>
          </cell>
          <cell r="I524" t="str">
            <v>Merced St &amp; W Avenue 140th</v>
          </cell>
        </row>
        <row r="525">
          <cell r="A525">
            <v>1600680</v>
          </cell>
          <cell r="B525">
            <v>524</v>
          </cell>
          <cell r="C525">
            <v>1</v>
          </cell>
          <cell r="D525">
            <v>0</v>
          </cell>
          <cell r="E525">
            <v>1</v>
          </cell>
          <cell r="F525" t="str">
            <v>2108FA</v>
          </cell>
          <cell r="G525" t="str">
            <v>Weekday</v>
          </cell>
          <cell r="H525">
            <v>55892</v>
          </cell>
          <cell r="I525" t="str">
            <v>Rumrill Blvd &amp; 17th St</v>
          </cell>
        </row>
        <row r="526">
          <cell r="A526">
            <v>1600180</v>
          </cell>
          <cell r="B526">
            <v>525</v>
          </cell>
          <cell r="C526">
            <v>0</v>
          </cell>
          <cell r="D526">
            <v>0</v>
          </cell>
          <cell r="E526">
            <v>0</v>
          </cell>
          <cell r="F526" t="str">
            <v>2108FA</v>
          </cell>
          <cell r="G526" t="str">
            <v>Weekday</v>
          </cell>
          <cell r="H526">
            <v>57644</v>
          </cell>
          <cell r="I526" t="str">
            <v>Broadway Av &amp; 20th St</v>
          </cell>
        </row>
        <row r="527">
          <cell r="A527">
            <v>900280</v>
          </cell>
          <cell r="B527">
            <v>526</v>
          </cell>
          <cell r="C527">
            <v>0</v>
          </cell>
          <cell r="D527">
            <v>0</v>
          </cell>
          <cell r="E527">
            <v>0</v>
          </cell>
          <cell r="F527" t="str">
            <v>2108FA</v>
          </cell>
          <cell r="G527" t="str">
            <v>Weekday</v>
          </cell>
          <cell r="H527">
            <v>51158</v>
          </cell>
          <cell r="I527" t="str">
            <v>Cedar Blvd &amp; N Magazine</v>
          </cell>
        </row>
        <row r="528">
          <cell r="A528">
            <v>804890</v>
          </cell>
          <cell r="B528">
            <v>527</v>
          </cell>
          <cell r="C528">
            <v>0</v>
          </cell>
          <cell r="D528">
            <v>1</v>
          </cell>
          <cell r="E528">
            <v>0</v>
          </cell>
          <cell r="F528" t="str">
            <v>2108FA</v>
          </cell>
          <cell r="G528" t="str">
            <v>Weekday</v>
          </cell>
          <cell r="H528">
            <v>53992</v>
          </cell>
          <cell r="I528" t="str">
            <v>Underwood Av &amp; Cascade St</v>
          </cell>
        </row>
        <row r="529">
          <cell r="A529">
            <v>302340</v>
          </cell>
          <cell r="B529">
            <v>528</v>
          </cell>
          <cell r="C529">
            <v>0</v>
          </cell>
          <cell r="D529">
            <v>0</v>
          </cell>
          <cell r="E529">
            <v>0</v>
          </cell>
          <cell r="F529" t="str">
            <v>2108FA</v>
          </cell>
          <cell r="G529" t="str">
            <v>Weekday</v>
          </cell>
          <cell r="H529">
            <v>52025</v>
          </cell>
          <cell r="I529" t="str">
            <v>Euclid Av &amp; Bret Harte Path</v>
          </cell>
        </row>
        <row r="530">
          <cell r="A530">
            <v>302610</v>
          </cell>
          <cell r="B530">
            <v>529</v>
          </cell>
          <cell r="C530">
            <v>0</v>
          </cell>
          <cell r="D530">
            <v>0</v>
          </cell>
          <cell r="E530">
            <v>0</v>
          </cell>
          <cell r="F530" t="str">
            <v>2108FA</v>
          </cell>
          <cell r="G530" t="str">
            <v>Weekday</v>
          </cell>
          <cell r="H530">
            <v>50227</v>
          </cell>
          <cell r="I530" t="str">
            <v>Euclid Av &amp; Vine Ln</v>
          </cell>
        </row>
        <row r="531">
          <cell r="A531">
            <v>704490</v>
          </cell>
          <cell r="B531">
            <v>530</v>
          </cell>
          <cell r="C531">
            <v>0</v>
          </cell>
          <cell r="D531">
            <v>0</v>
          </cell>
          <cell r="E531">
            <v>0</v>
          </cell>
          <cell r="F531" t="str">
            <v>2108FA</v>
          </cell>
          <cell r="G531" t="str">
            <v>Weekday</v>
          </cell>
          <cell r="H531">
            <v>56629</v>
          </cell>
          <cell r="I531" t="str">
            <v>Paseo Padre Pkwy &amp; Chaucer Dr</v>
          </cell>
        </row>
        <row r="532">
          <cell r="A532">
            <v>1301020</v>
          </cell>
          <cell r="B532">
            <v>531</v>
          </cell>
          <cell r="C532">
            <v>0</v>
          </cell>
          <cell r="D532">
            <v>0</v>
          </cell>
          <cell r="E532">
            <v>0</v>
          </cell>
          <cell r="F532" t="str">
            <v>2108FA</v>
          </cell>
          <cell r="G532" t="str">
            <v>Weekday</v>
          </cell>
          <cell r="H532">
            <v>59240</v>
          </cell>
          <cell r="I532" t="str">
            <v>Carlson Blvd &amp; San Luis St</v>
          </cell>
        </row>
        <row r="533">
          <cell r="A533">
            <v>702840</v>
          </cell>
          <cell r="B533">
            <v>532</v>
          </cell>
          <cell r="C533">
            <v>2</v>
          </cell>
          <cell r="D533">
            <v>0</v>
          </cell>
          <cell r="E533">
            <v>2</v>
          </cell>
          <cell r="F533" t="str">
            <v>2108FA</v>
          </cell>
          <cell r="G533" t="str">
            <v>Weekday</v>
          </cell>
          <cell r="H533">
            <v>50156</v>
          </cell>
          <cell r="I533" t="str">
            <v>Gallaudet Dr &amp; Walnut Av</v>
          </cell>
        </row>
        <row r="534">
          <cell r="A534">
            <v>1504450</v>
          </cell>
          <cell r="B534">
            <v>533</v>
          </cell>
          <cell r="C534">
            <v>0</v>
          </cell>
          <cell r="D534">
            <v>0</v>
          </cell>
          <cell r="E534">
            <v>0</v>
          </cell>
          <cell r="F534" t="str">
            <v>2108FA</v>
          </cell>
          <cell r="G534" t="str">
            <v>Weekday</v>
          </cell>
          <cell r="H534">
            <v>50686</v>
          </cell>
          <cell r="I534" t="str">
            <v>2051 Williams St</v>
          </cell>
        </row>
        <row r="535">
          <cell r="A535">
            <v>706080</v>
          </cell>
          <cell r="B535">
            <v>534</v>
          </cell>
          <cell r="C535">
            <v>0</v>
          </cell>
          <cell r="D535">
            <v>0</v>
          </cell>
          <cell r="E535">
            <v>0</v>
          </cell>
          <cell r="F535" t="str">
            <v>2108FA</v>
          </cell>
          <cell r="G535" t="str">
            <v>Weekday</v>
          </cell>
          <cell r="H535">
            <v>56020</v>
          </cell>
          <cell r="I535" t="str">
            <v>Thornton Av &amp; Contra Costa Av</v>
          </cell>
        </row>
        <row r="536">
          <cell r="A536">
            <v>9800340</v>
          </cell>
          <cell r="B536">
            <v>535</v>
          </cell>
          <cell r="C536">
            <v>0</v>
          </cell>
          <cell r="D536">
            <v>0</v>
          </cell>
          <cell r="E536">
            <v>0</v>
          </cell>
          <cell r="F536" t="str">
            <v>2108FA</v>
          </cell>
          <cell r="G536" t="str">
            <v>Weekday</v>
          </cell>
          <cell r="H536">
            <v>51058</v>
          </cell>
          <cell r="I536" t="str">
            <v>Bockman Rd &amp; Via Redondo</v>
          </cell>
        </row>
        <row r="537">
          <cell r="A537">
            <v>706870</v>
          </cell>
          <cell r="B537">
            <v>536</v>
          </cell>
          <cell r="C537">
            <v>0</v>
          </cell>
          <cell r="D537">
            <v>0</v>
          </cell>
          <cell r="E537">
            <v>0</v>
          </cell>
          <cell r="F537" t="str">
            <v>2108FA</v>
          </cell>
          <cell r="G537" t="str">
            <v>Weekday</v>
          </cell>
          <cell r="H537">
            <v>50245</v>
          </cell>
          <cell r="I537" t="str">
            <v>Fremont Blvd &amp; Ingot St</v>
          </cell>
        </row>
        <row r="538">
          <cell r="A538">
            <v>804000</v>
          </cell>
          <cell r="B538">
            <v>537</v>
          </cell>
          <cell r="C538">
            <v>0</v>
          </cell>
          <cell r="D538">
            <v>0</v>
          </cell>
          <cell r="E538">
            <v>0</v>
          </cell>
          <cell r="F538" t="str">
            <v>2108FA</v>
          </cell>
          <cell r="G538" t="str">
            <v>Weekday</v>
          </cell>
          <cell r="H538">
            <v>53820</v>
          </cell>
          <cell r="I538" t="str">
            <v>Ruus Rd &amp; Thiel Rd</v>
          </cell>
        </row>
        <row r="539">
          <cell r="A539">
            <v>9902020</v>
          </cell>
          <cell r="B539">
            <v>538</v>
          </cell>
          <cell r="C539">
            <v>0</v>
          </cell>
          <cell r="D539">
            <v>0</v>
          </cell>
          <cell r="E539">
            <v>0</v>
          </cell>
          <cell r="F539" t="str">
            <v>2108FA</v>
          </cell>
          <cell r="G539" t="str">
            <v>Weekday</v>
          </cell>
          <cell r="H539">
            <v>50949</v>
          </cell>
          <cell r="I539" t="str">
            <v>Stevenson Blvd &amp; Besco Dr</v>
          </cell>
        </row>
        <row r="540">
          <cell r="A540">
            <v>302510</v>
          </cell>
          <cell r="B540">
            <v>539</v>
          </cell>
          <cell r="C540">
            <v>0</v>
          </cell>
          <cell r="D540">
            <v>0</v>
          </cell>
          <cell r="E540">
            <v>0</v>
          </cell>
          <cell r="F540" t="str">
            <v>2108FA</v>
          </cell>
          <cell r="G540" t="str">
            <v>Weekday</v>
          </cell>
          <cell r="H540">
            <v>55126</v>
          </cell>
          <cell r="I540" t="str">
            <v>Euclid Av &amp; Marin Av</v>
          </cell>
        </row>
        <row r="541">
          <cell r="A541">
            <v>701330</v>
          </cell>
          <cell r="B541">
            <v>540</v>
          </cell>
          <cell r="C541">
            <v>1</v>
          </cell>
          <cell r="D541">
            <v>0</v>
          </cell>
          <cell r="E541">
            <v>1</v>
          </cell>
          <cell r="F541" t="str">
            <v>2108FA</v>
          </cell>
          <cell r="G541" t="str">
            <v>Weekday</v>
          </cell>
          <cell r="H541">
            <v>56002</v>
          </cell>
          <cell r="I541" t="str">
            <v>Civic Center Dr &amp; Walnut Av</v>
          </cell>
        </row>
        <row r="542">
          <cell r="A542">
            <v>705570</v>
          </cell>
          <cell r="B542">
            <v>541</v>
          </cell>
          <cell r="C542">
            <v>0</v>
          </cell>
          <cell r="D542">
            <v>1</v>
          </cell>
          <cell r="E542">
            <v>0</v>
          </cell>
          <cell r="F542" t="str">
            <v>2108FA</v>
          </cell>
          <cell r="G542" t="str">
            <v>Weekday</v>
          </cell>
          <cell r="H542">
            <v>51280</v>
          </cell>
          <cell r="I542" t="str">
            <v>4445 Stevenson Blvd</v>
          </cell>
        </row>
        <row r="543">
          <cell r="A543">
            <v>1502290</v>
          </cell>
          <cell r="B543">
            <v>542</v>
          </cell>
          <cell r="C543">
            <v>0</v>
          </cell>
          <cell r="D543">
            <v>0</v>
          </cell>
          <cell r="E543">
            <v>0</v>
          </cell>
          <cell r="F543" t="str">
            <v>2108FA</v>
          </cell>
          <cell r="G543" t="str">
            <v>Weekday</v>
          </cell>
          <cell r="H543">
            <v>51520</v>
          </cell>
          <cell r="I543" t="str">
            <v>Lewelling Blvd &amp; Sedgeman St</v>
          </cell>
        </row>
        <row r="544">
          <cell r="A544">
            <v>9901160</v>
          </cell>
          <cell r="B544">
            <v>543</v>
          </cell>
          <cell r="C544">
            <v>0</v>
          </cell>
          <cell r="D544">
            <v>0</v>
          </cell>
          <cell r="E544">
            <v>0</v>
          </cell>
          <cell r="F544" t="str">
            <v>2108FA</v>
          </cell>
          <cell r="G544" t="str">
            <v>Weekday</v>
          </cell>
          <cell r="H544">
            <v>52192</v>
          </cell>
          <cell r="I544" t="str">
            <v>San Pablo Dam Rd &amp; Creekside Ct</v>
          </cell>
        </row>
        <row r="545">
          <cell r="A545">
            <v>703910</v>
          </cell>
          <cell r="B545">
            <v>544</v>
          </cell>
          <cell r="C545">
            <v>0</v>
          </cell>
          <cell r="D545">
            <v>0</v>
          </cell>
          <cell r="E545">
            <v>0</v>
          </cell>
          <cell r="F545" t="str">
            <v>2108FA</v>
          </cell>
          <cell r="G545" t="str">
            <v>Weekday</v>
          </cell>
          <cell r="H545">
            <v>54590</v>
          </cell>
          <cell r="I545" t="str">
            <v>Mowry Av &amp; Guardino Dr</v>
          </cell>
        </row>
        <row r="546">
          <cell r="A546">
            <v>9801550</v>
          </cell>
          <cell r="B546">
            <v>545</v>
          </cell>
          <cell r="C546">
            <v>2</v>
          </cell>
          <cell r="D546">
            <v>1</v>
          </cell>
          <cell r="E546">
            <v>2</v>
          </cell>
          <cell r="F546" t="str">
            <v>2108FA</v>
          </cell>
          <cell r="G546" t="str">
            <v>Weekday</v>
          </cell>
          <cell r="H546">
            <v>52140</v>
          </cell>
          <cell r="I546" t="str">
            <v>Grove Way &amp; Orange Av</v>
          </cell>
        </row>
        <row r="547">
          <cell r="A547">
            <v>703830</v>
          </cell>
          <cell r="B547">
            <v>546</v>
          </cell>
          <cell r="C547">
            <v>0</v>
          </cell>
          <cell r="D547">
            <v>0</v>
          </cell>
          <cell r="E547">
            <v>0</v>
          </cell>
          <cell r="F547" t="str">
            <v>2108FA</v>
          </cell>
          <cell r="G547" t="str">
            <v>Weekday</v>
          </cell>
          <cell r="H547">
            <v>52203</v>
          </cell>
          <cell r="I547" t="str">
            <v>Mowry Av &amp; Cherry Ln</v>
          </cell>
        </row>
        <row r="548">
          <cell r="A548">
            <v>804200</v>
          </cell>
          <cell r="B548">
            <v>547</v>
          </cell>
          <cell r="C548">
            <v>0</v>
          </cell>
          <cell r="D548">
            <v>0</v>
          </cell>
          <cell r="E548">
            <v>0</v>
          </cell>
          <cell r="F548" t="str">
            <v>2108FA</v>
          </cell>
          <cell r="G548" t="str">
            <v>Weekday</v>
          </cell>
          <cell r="H548">
            <v>53450</v>
          </cell>
          <cell r="I548" t="str">
            <v>Santa Clara St &amp; Ocie Way</v>
          </cell>
        </row>
        <row r="549">
          <cell r="A549">
            <v>9802110</v>
          </cell>
          <cell r="B549">
            <v>548</v>
          </cell>
          <cell r="C549">
            <v>0</v>
          </cell>
          <cell r="D549">
            <v>0</v>
          </cell>
          <cell r="E549">
            <v>0</v>
          </cell>
          <cell r="F549" t="str">
            <v>2108FA</v>
          </cell>
          <cell r="G549" t="str">
            <v>Weekday</v>
          </cell>
          <cell r="H549">
            <v>53876</v>
          </cell>
          <cell r="I549" t="str">
            <v>Meekland Av &amp; Laurel Av</v>
          </cell>
        </row>
        <row r="550">
          <cell r="A550">
            <v>704330</v>
          </cell>
          <cell r="B550">
            <v>549</v>
          </cell>
          <cell r="C550">
            <v>0</v>
          </cell>
          <cell r="D550">
            <v>0</v>
          </cell>
          <cell r="E550">
            <v>0</v>
          </cell>
          <cell r="F550" t="str">
            <v>2108FA</v>
          </cell>
          <cell r="G550" t="str">
            <v>Weekday</v>
          </cell>
          <cell r="H550">
            <v>57569</v>
          </cell>
          <cell r="I550" t="str">
            <v>Osgood Rd &amp; Blacow Rd</v>
          </cell>
        </row>
        <row r="551">
          <cell r="A551">
            <v>704530</v>
          </cell>
          <cell r="B551">
            <v>550</v>
          </cell>
          <cell r="C551">
            <v>1</v>
          </cell>
          <cell r="D551">
            <v>2</v>
          </cell>
          <cell r="E551">
            <v>1</v>
          </cell>
          <cell r="F551" t="str">
            <v>2108FA</v>
          </cell>
          <cell r="G551" t="str">
            <v>Weekday</v>
          </cell>
          <cell r="H551">
            <v>55179</v>
          </cell>
          <cell r="I551" t="str">
            <v>Paseo Padre Pkwy &amp; Country Dr</v>
          </cell>
        </row>
        <row r="552">
          <cell r="A552">
            <v>901280</v>
          </cell>
          <cell r="B552">
            <v>551</v>
          </cell>
          <cell r="C552">
            <v>0</v>
          </cell>
          <cell r="D552">
            <v>0</v>
          </cell>
          <cell r="E552">
            <v>0</v>
          </cell>
          <cell r="F552" t="str">
            <v>2108FA</v>
          </cell>
          <cell r="G552" t="str">
            <v>Weekday</v>
          </cell>
          <cell r="H552">
            <v>57229</v>
          </cell>
          <cell r="I552" t="str">
            <v>Newark Blvd &amp; Thornton Av</v>
          </cell>
        </row>
        <row r="553">
          <cell r="A553">
            <v>803840</v>
          </cell>
          <cell r="B553">
            <v>552</v>
          </cell>
          <cell r="C553">
            <v>0</v>
          </cell>
          <cell r="D553">
            <v>0</v>
          </cell>
          <cell r="E553">
            <v>0</v>
          </cell>
          <cell r="F553" t="str">
            <v>2108FA</v>
          </cell>
          <cell r="G553" t="str">
            <v>Weekday</v>
          </cell>
          <cell r="H553">
            <v>53532</v>
          </cell>
          <cell r="I553" t="str">
            <v>Patrick Av &amp; W Tennyson Rd</v>
          </cell>
        </row>
        <row r="554">
          <cell r="A554">
            <v>704140</v>
          </cell>
          <cell r="B554">
            <v>553</v>
          </cell>
          <cell r="C554">
            <v>0</v>
          </cell>
          <cell r="D554">
            <v>0</v>
          </cell>
          <cell r="E554">
            <v>0</v>
          </cell>
          <cell r="F554" t="str">
            <v>2108FA</v>
          </cell>
          <cell r="G554" t="str">
            <v>Weekday</v>
          </cell>
          <cell r="H554">
            <v>56723</v>
          </cell>
          <cell r="I554" t="str">
            <v>Niles Blvd &amp; Nursery Av</v>
          </cell>
        </row>
        <row r="555">
          <cell r="A555">
            <v>1600710</v>
          </cell>
          <cell r="B555">
            <v>554</v>
          </cell>
          <cell r="C555">
            <v>0</v>
          </cell>
          <cell r="D555">
            <v>0</v>
          </cell>
          <cell r="E555">
            <v>0</v>
          </cell>
          <cell r="F555" t="str">
            <v>2108FA</v>
          </cell>
          <cell r="G555" t="str">
            <v>Weekday</v>
          </cell>
          <cell r="H555">
            <v>54066</v>
          </cell>
          <cell r="I555" t="str">
            <v>Rumrill Blvd &amp; 19th St</v>
          </cell>
        </row>
        <row r="556">
          <cell r="A556">
            <v>700100</v>
          </cell>
          <cell r="B556">
            <v>555</v>
          </cell>
          <cell r="C556">
            <v>0</v>
          </cell>
          <cell r="D556">
            <v>0</v>
          </cell>
          <cell r="E556">
            <v>0</v>
          </cell>
          <cell r="F556" t="str">
            <v>2108FA</v>
          </cell>
          <cell r="G556" t="str">
            <v>Weekday</v>
          </cell>
          <cell r="H556">
            <v>51193</v>
          </cell>
          <cell r="I556" t="str">
            <v>Ardenwood Blvd &amp; Ardenwood Ter</v>
          </cell>
        </row>
        <row r="557">
          <cell r="A557">
            <v>704620</v>
          </cell>
          <cell r="B557">
            <v>556</v>
          </cell>
          <cell r="C557">
            <v>0</v>
          </cell>
          <cell r="D557">
            <v>1</v>
          </cell>
          <cell r="E557">
            <v>0</v>
          </cell>
          <cell r="F557" t="str">
            <v>2108FA</v>
          </cell>
          <cell r="G557" t="str">
            <v>Weekday</v>
          </cell>
          <cell r="H557">
            <v>59780</v>
          </cell>
          <cell r="I557" t="str">
            <v>Paseo Padre Pkwy &amp; Eggers Dr</v>
          </cell>
        </row>
        <row r="558">
          <cell r="A558">
            <v>1303050</v>
          </cell>
          <cell r="B558">
            <v>557</v>
          </cell>
          <cell r="C558">
            <v>0</v>
          </cell>
          <cell r="D558">
            <v>0</v>
          </cell>
          <cell r="E558">
            <v>0</v>
          </cell>
          <cell r="F558" t="str">
            <v>2108FA</v>
          </cell>
          <cell r="G558" t="str">
            <v>Weekday</v>
          </cell>
          <cell r="H558">
            <v>59422</v>
          </cell>
          <cell r="I558" t="str">
            <v>Rheem Av &amp; 24th St</v>
          </cell>
        </row>
        <row r="559">
          <cell r="A559">
            <v>1504290</v>
          </cell>
          <cell r="B559">
            <v>558</v>
          </cell>
          <cell r="C559">
            <v>0</v>
          </cell>
          <cell r="D559">
            <v>0</v>
          </cell>
          <cell r="E559">
            <v>0</v>
          </cell>
          <cell r="F559" t="str">
            <v>2108FA</v>
          </cell>
          <cell r="G559" t="str">
            <v>Weekday</v>
          </cell>
          <cell r="H559">
            <v>53272</v>
          </cell>
          <cell r="I559" t="str">
            <v>Lewelling Blvd &amp; Dewey St</v>
          </cell>
        </row>
        <row r="560">
          <cell r="A560">
            <v>1200010</v>
          </cell>
          <cell r="B560">
            <v>559</v>
          </cell>
          <cell r="C560">
            <v>0</v>
          </cell>
          <cell r="D560">
            <v>0</v>
          </cell>
          <cell r="E560">
            <v>0</v>
          </cell>
          <cell r="F560" t="str">
            <v>2108FA</v>
          </cell>
          <cell r="G560" t="str">
            <v>Weekday</v>
          </cell>
          <cell r="H560">
            <v>56887</v>
          </cell>
          <cell r="I560" t="str">
            <v>Appian Way &amp; Dalessi Dr</v>
          </cell>
        </row>
        <row r="561">
          <cell r="A561">
            <v>1500180</v>
          </cell>
          <cell r="B561">
            <v>560</v>
          </cell>
          <cell r="C561">
            <v>1</v>
          </cell>
          <cell r="D561">
            <v>0</v>
          </cell>
          <cell r="E561">
            <v>1</v>
          </cell>
          <cell r="F561" t="str">
            <v>2108FA</v>
          </cell>
          <cell r="G561" t="str">
            <v>Weekday</v>
          </cell>
          <cell r="H561">
            <v>50713</v>
          </cell>
          <cell r="I561" t="str">
            <v>Alvarado St &amp; Williams St</v>
          </cell>
        </row>
        <row r="562">
          <cell r="A562">
            <v>1303070</v>
          </cell>
          <cell r="B562">
            <v>561</v>
          </cell>
          <cell r="C562">
            <v>0</v>
          </cell>
          <cell r="D562">
            <v>0</v>
          </cell>
          <cell r="E562">
            <v>0</v>
          </cell>
          <cell r="F562" t="str">
            <v>2108FA</v>
          </cell>
          <cell r="G562" t="str">
            <v>Weekday</v>
          </cell>
          <cell r="H562">
            <v>57994</v>
          </cell>
          <cell r="I562" t="str">
            <v>Rheem Av &amp; 26th St</v>
          </cell>
        </row>
        <row r="563">
          <cell r="A563">
            <v>1008030</v>
          </cell>
          <cell r="B563">
            <v>562</v>
          </cell>
          <cell r="C563">
            <v>2</v>
          </cell>
          <cell r="D563">
            <v>0</v>
          </cell>
          <cell r="E563">
            <v>2</v>
          </cell>
          <cell r="F563" t="str">
            <v>2108FA</v>
          </cell>
          <cell r="G563" t="str">
            <v>Weekday</v>
          </cell>
          <cell r="H563">
            <v>54744</v>
          </cell>
          <cell r="I563" t="str">
            <v>E 10th St &amp; 2nd Av</v>
          </cell>
        </row>
        <row r="564">
          <cell r="A564">
            <v>1003030</v>
          </cell>
          <cell r="B564">
            <v>563</v>
          </cell>
          <cell r="C564">
            <v>1</v>
          </cell>
          <cell r="D564">
            <v>0</v>
          </cell>
          <cell r="E564">
            <v>1</v>
          </cell>
          <cell r="F564" t="str">
            <v>2108FA</v>
          </cell>
          <cell r="G564" t="str">
            <v>Weekday</v>
          </cell>
          <cell r="H564">
            <v>57571</v>
          </cell>
          <cell r="I564" t="str">
            <v>5th Av &amp; E 10th St</v>
          </cell>
        </row>
        <row r="565">
          <cell r="A565">
            <v>1009430</v>
          </cell>
          <cell r="B565">
            <v>564</v>
          </cell>
          <cell r="C565">
            <v>2</v>
          </cell>
          <cell r="D565">
            <v>1</v>
          </cell>
          <cell r="E565">
            <v>2</v>
          </cell>
          <cell r="F565" t="str">
            <v>2108FA</v>
          </cell>
          <cell r="G565" t="str">
            <v>Weekday</v>
          </cell>
          <cell r="H565">
            <v>50899</v>
          </cell>
          <cell r="I565" t="str">
            <v>E 31st St &amp; Vallecito Pl</v>
          </cell>
        </row>
        <row r="566">
          <cell r="A566">
            <v>1000360</v>
          </cell>
          <cell r="B566">
            <v>565</v>
          </cell>
          <cell r="C566">
            <v>1</v>
          </cell>
          <cell r="D566">
            <v>0</v>
          </cell>
          <cell r="E566">
            <v>1</v>
          </cell>
          <cell r="F566" t="str">
            <v>2108FA</v>
          </cell>
          <cell r="G566" t="str">
            <v>Weekday</v>
          </cell>
          <cell r="H566">
            <v>52287</v>
          </cell>
          <cell r="I566" t="str">
            <v>11th St &amp; Brush St</v>
          </cell>
        </row>
        <row r="567">
          <cell r="A567">
            <v>303980</v>
          </cell>
          <cell r="B567">
            <v>566</v>
          </cell>
          <cell r="C567">
            <v>0</v>
          </cell>
          <cell r="D567">
            <v>0</v>
          </cell>
          <cell r="E567">
            <v>0</v>
          </cell>
          <cell r="F567" t="str">
            <v>2108FA</v>
          </cell>
          <cell r="G567" t="str">
            <v>Weekday</v>
          </cell>
          <cell r="H567">
            <v>54303</v>
          </cell>
          <cell r="I567" t="str">
            <v>Oxford St &amp; Virginia St</v>
          </cell>
        </row>
        <row r="568">
          <cell r="A568">
            <v>1300230</v>
          </cell>
          <cell r="B568">
            <v>567</v>
          </cell>
          <cell r="C568">
            <v>0</v>
          </cell>
          <cell r="D568">
            <v>1</v>
          </cell>
          <cell r="E568">
            <v>0</v>
          </cell>
          <cell r="F568" t="str">
            <v>2108FA</v>
          </cell>
          <cell r="G568" t="str">
            <v>Weekday</v>
          </cell>
          <cell r="H568">
            <v>55147</v>
          </cell>
          <cell r="I568" t="str">
            <v>23rd St &amp; Andrade Av</v>
          </cell>
        </row>
        <row r="569">
          <cell r="A569">
            <v>1013080</v>
          </cell>
          <cell r="B569">
            <v>568</v>
          </cell>
          <cell r="C569">
            <v>0</v>
          </cell>
          <cell r="D569">
            <v>0</v>
          </cell>
          <cell r="E569">
            <v>0</v>
          </cell>
          <cell r="F569" t="str">
            <v>2108FA</v>
          </cell>
          <cell r="G569" t="str">
            <v>Weekday</v>
          </cell>
          <cell r="H569">
            <v>55482</v>
          </cell>
          <cell r="I569" t="str">
            <v>Hillmont Dr &amp; Gardenia Pl</v>
          </cell>
        </row>
        <row r="570">
          <cell r="A570">
            <v>9900030</v>
          </cell>
          <cell r="B570">
            <v>569</v>
          </cell>
          <cell r="C570">
            <v>1</v>
          </cell>
          <cell r="D570">
            <v>0</v>
          </cell>
          <cell r="E570">
            <v>1</v>
          </cell>
          <cell r="F570" t="str">
            <v>2108FA</v>
          </cell>
          <cell r="G570" t="str">
            <v>Weekday</v>
          </cell>
          <cell r="H570">
            <v>52551</v>
          </cell>
          <cell r="I570" t="str">
            <v>Fred Jackson Way &amp; Silver Av</v>
          </cell>
        </row>
        <row r="571">
          <cell r="A571">
            <v>1300670</v>
          </cell>
          <cell r="B571">
            <v>570</v>
          </cell>
          <cell r="C571">
            <v>0</v>
          </cell>
          <cell r="D571">
            <v>0</v>
          </cell>
          <cell r="E571">
            <v>0</v>
          </cell>
          <cell r="F571" t="str">
            <v>2108FA</v>
          </cell>
          <cell r="G571" t="str">
            <v>Weekday</v>
          </cell>
          <cell r="H571">
            <v>54469</v>
          </cell>
          <cell r="I571" t="str">
            <v>Barrett Av &amp; Mount St</v>
          </cell>
        </row>
        <row r="572">
          <cell r="A572">
            <v>703310</v>
          </cell>
          <cell r="B572">
            <v>571</v>
          </cell>
          <cell r="C572">
            <v>0</v>
          </cell>
          <cell r="D572">
            <v>0</v>
          </cell>
          <cell r="E572">
            <v>0</v>
          </cell>
          <cell r="F572" t="str">
            <v>2108FA</v>
          </cell>
          <cell r="G572" t="str">
            <v>Weekday</v>
          </cell>
          <cell r="H572">
            <v>53099</v>
          </cell>
          <cell r="I572" t="str">
            <v>Mission Blvd &amp; Antelope Dr (S Grimmer Blvd)</v>
          </cell>
        </row>
        <row r="573">
          <cell r="A573">
            <v>703480</v>
          </cell>
          <cell r="B573">
            <v>572</v>
          </cell>
          <cell r="C573">
            <v>0</v>
          </cell>
          <cell r="D573">
            <v>0</v>
          </cell>
          <cell r="E573">
            <v>0</v>
          </cell>
          <cell r="F573" t="str">
            <v>2108FA</v>
          </cell>
          <cell r="G573" t="str">
            <v>Weekday</v>
          </cell>
          <cell r="H573">
            <v>56520</v>
          </cell>
          <cell r="I573" t="str">
            <v>Mission Blvd &amp; I-680 Fwy</v>
          </cell>
        </row>
        <row r="574">
          <cell r="A574">
            <v>300750</v>
          </cell>
          <cell r="B574">
            <v>573</v>
          </cell>
          <cell r="C574">
            <v>5</v>
          </cell>
          <cell r="D574">
            <v>2</v>
          </cell>
          <cell r="E574">
            <v>5</v>
          </cell>
          <cell r="F574" t="str">
            <v>2108FA</v>
          </cell>
          <cell r="G574" t="str">
            <v>Weekday</v>
          </cell>
          <cell r="H574">
            <v>52239</v>
          </cell>
          <cell r="I574" t="str">
            <v>Ashby Av &amp; Adeline St (Ashby BART)</v>
          </cell>
        </row>
        <row r="575">
          <cell r="A575">
            <v>1018690</v>
          </cell>
          <cell r="B575">
            <v>574</v>
          </cell>
          <cell r="C575">
            <v>0</v>
          </cell>
          <cell r="D575">
            <v>1</v>
          </cell>
          <cell r="E575">
            <v>0</v>
          </cell>
          <cell r="F575" t="str">
            <v>2108FA</v>
          </cell>
          <cell r="G575" t="str">
            <v>Weekday</v>
          </cell>
          <cell r="H575">
            <v>55637</v>
          </cell>
          <cell r="I575" t="str">
            <v>Seminary Av &amp; Bromley Av</v>
          </cell>
        </row>
        <row r="576">
          <cell r="A576">
            <v>1300470</v>
          </cell>
          <cell r="B576">
            <v>575</v>
          </cell>
          <cell r="C576">
            <v>0</v>
          </cell>
          <cell r="D576">
            <v>0</v>
          </cell>
          <cell r="E576">
            <v>0</v>
          </cell>
          <cell r="F576" t="str">
            <v>2108FA</v>
          </cell>
          <cell r="G576" t="str">
            <v>Weekday</v>
          </cell>
          <cell r="H576">
            <v>56687</v>
          </cell>
          <cell r="I576" t="str">
            <v>7th St &amp; Lincoln Av</v>
          </cell>
        </row>
        <row r="577">
          <cell r="A577">
            <v>1030670</v>
          </cell>
          <cell r="B577">
            <v>576</v>
          </cell>
          <cell r="C577">
            <v>0</v>
          </cell>
          <cell r="D577">
            <v>0</v>
          </cell>
          <cell r="E577">
            <v>0</v>
          </cell>
          <cell r="F577" t="str">
            <v>2108FA</v>
          </cell>
          <cell r="G577" t="str">
            <v>Weekday</v>
          </cell>
          <cell r="H577">
            <v>52640</v>
          </cell>
          <cell r="I577" t="str">
            <v>5th St &amp; Market St</v>
          </cell>
        </row>
        <row r="578">
          <cell r="A578">
            <v>1300380</v>
          </cell>
          <cell r="B578">
            <v>577</v>
          </cell>
          <cell r="C578">
            <v>4</v>
          </cell>
          <cell r="D578">
            <v>0</v>
          </cell>
          <cell r="E578">
            <v>4</v>
          </cell>
          <cell r="F578" t="str">
            <v>2108FA</v>
          </cell>
          <cell r="G578" t="str">
            <v>Weekday</v>
          </cell>
          <cell r="H578">
            <v>56674</v>
          </cell>
          <cell r="I578" t="str">
            <v>6th St &amp; Barrett Av</v>
          </cell>
        </row>
        <row r="579">
          <cell r="A579">
            <v>9901640</v>
          </cell>
          <cell r="B579">
            <v>578</v>
          </cell>
          <cell r="C579">
            <v>1</v>
          </cell>
          <cell r="D579">
            <v>0</v>
          </cell>
          <cell r="E579">
            <v>1</v>
          </cell>
          <cell r="F579" t="str">
            <v>2108FA</v>
          </cell>
          <cell r="G579" t="str">
            <v>Weekday</v>
          </cell>
          <cell r="H579">
            <v>50843</v>
          </cell>
          <cell r="I579" t="str">
            <v>San Pablo Av &amp; Columbia Av</v>
          </cell>
        </row>
        <row r="580">
          <cell r="A580">
            <v>1304280</v>
          </cell>
          <cell r="B580">
            <v>579</v>
          </cell>
          <cell r="C580">
            <v>1</v>
          </cell>
          <cell r="D580">
            <v>0</v>
          </cell>
          <cell r="E580">
            <v>1</v>
          </cell>
          <cell r="F580" t="str">
            <v>2108FA</v>
          </cell>
          <cell r="G580" t="str">
            <v>Weekday</v>
          </cell>
          <cell r="H580">
            <v>52011</v>
          </cell>
          <cell r="I580" t="str">
            <v>Fred Jackson Way &amp; Grove Av</v>
          </cell>
        </row>
        <row r="581">
          <cell r="A581">
            <v>703420</v>
          </cell>
          <cell r="B581">
            <v>580</v>
          </cell>
          <cell r="C581">
            <v>0</v>
          </cell>
          <cell r="D581">
            <v>0</v>
          </cell>
          <cell r="E581">
            <v>0</v>
          </cell>
          <cell r="F581" t="str">
            <v>2108FA</v>
          </cell>
          <cell r="G581" t="str">
            <v>Weekday</v>
          </cell>
          <cell r="H581">
            <v>57260</v>
          </cell>
          <cell r="I581" t="str">
            <v>Mission Blvd &amp; Driscoll Rd</v>
          </cell>
        </row>
        <row r="582">
          <cell r="A582">
            <v>803280</v>
          </cell>
          <cell r="B582">
            <v>581</v>
          </cell>
          <cell r="C582">
            <v>0</v>
          </cell>
          <cell r="D582">
            <v>0</v>
          </cell>
          <cell r="E582">
            <v>0</v>
          </cell>
          <cell r="F582" t="str">
            <v>2108FA</v>
          </cell>
          <cell r="G582" t="str">
            <v>Weekday</v>
          </cell>
          <cell r="H582">
            <v>58750</v>
          </cell>
          <cell r="I582" t="str">
            <v>26395 Mission Blvd</v>
          </cell>
        </row>
        <row r="583">
          <cell r="A583">
            <v>1500840</v>
          </cell>
          <cell r="B583">
            <v>582</v>
          </cell>
          <cell r="C583">
            <v>0</v>
          </cell>
          <cell r="D583">
            <v>0</v>
          </cell>
          <cell r="E583">
            <v>0</v>
          </cell>
          <cell r="F583" t="str">
            <v>2108FA</v>
          </cell>
          <cell r="G583" t="str">
            <v>Weekday</v>
          </cell>
          <cell r="H583">
            <v>52126</v>
          </cell>
          <cell r="I583" t="str">
            <v>Davis St &amp; Frederick Rd</v>
          </cell>
        </row>
        <row r="584">
          <cell r="A584">
            <v>704980</v>
          </cell>
          <cell r="B584">
            <v>583</v>
          </cell>
          <cell r="C584">
            <v>0</v>
          </cell>
          <cell r="D584">
            <v>0</v>
          </cell>
          <cell r="E584">
            <v>0</v>
          </cell>
          <cell r="F584" t="str">
            <v>2108FA</v>
          </cell>
          <cell r="G584" t="str">
            <v>Weekday</v>
          </cell>
          <cell r="H584">
            <v>56370</v>
          </cell>
          <cell r="I584" t="str">
            <v>Paseo Padre Pkwy &amp; Rockett Dr</v>
          </cell>
        </row>
        <row r="585">
          <cell r="A585">
            <v>9906960</v>
          </cell>
          <cell r="B585">
            <v>584</v>
          </cell>
          <cell r="C585">
            <v>0</v>
          </cell>
          <cell r="D585">
            <v>0</v>
          </cell>
          <cell r="E585">
            <v>0</v>
          </cell>
          <cell r="F585" t="str">
            <v>2108FA</v>
          </cell>
          <cell r="G585" t="str">
            <v>Weekday</v>
          </cell>
          <cell r="H585">
            <v>52687</v>
          </cell>
          <cell r="I585" t="str">
            <v>S Milpitas Blvd &amp; Ames Av</v>
          </cell>
        </row>
        <row r="586">
          <cell r="A586">
            <v>9902850</v>
          </cell>
          <cell r="B586">
            <v>585</v>
          </cell>
          <cell r="C586">
            <v>0</v>
          </cell>
          <cell r="D586">
            <v>0</v>
          </cell>
          <cell r="E586">
            <v>0</v>
          </cell>
          <cell r="F586" t="str">
            <v>2108FA</v>
          </cell>
          <cell r="G586" t="str">
            <v>Weekday</v>
          </cell>
          <cell r="H586">
            <v>51316</v>
          </cell>
          <cell r="I586" t="str">
            <v>Arlington Blvd &amp; Madera Dr</v>
          </cell>
        </row>
        <row r="587">
          <cell r="A587">
            <v>702240</v>
          </cell>
          <cell r="B587">
            <v>586</v>
          </cell>
          <cell r="C587">
            <v>0</v>
          </cell>
          <cell r="D587">
            <v>0</v>
          </cell>
          <cell r="E587">
            <v>0</v>
          </cell>
          <cell r="F587" t="str">
            <v>2108FA</v>
          </cell>
          <cell r="G587" t="str">
            <v>Weekday</v>
          </cell>
          <cell r="H587">
            <v>57144</v>
          </cell>
          <cell r="I587" t="str">
            <v>Fremont Blvd &amp; Crestwood St</v>
          </cell>
        </row>
        <row r="588">
          <cell r="A588">
            <v>2300060</v>
          </cell>
          <cell r="B588">
            <v>587</v>
          </cell>
          <cell r="C588">
            <v>0</v>
          </cell>
          <cell r="D588">
            <v>0</v>
          </cell>
          <cell r="E588">
            <v>0</v>
          </cell>
          <cell r="F588" t="str">
            <v>2108FA</v>
          </cell>
          <cell r="G588" t="str">
            <v>Weekday</v>
          </cell>
          <cell r="H588">
            <v>55384</v>
          </cell>
          <cell r="I588" t="str">
            <v>N Milpitas Blvd &amp; Escuela Pkwy</v>
          </cell>
        </row>
        <row r="589">
          <cell r="A589">
            <v>500080</v>
          </cell>
          <cell r="B589">
            <v>588</v>
          </cell>
          <cell r="C589">
            <v>0</v>
          </cell>
          <cell r="D589">
            <v>0</v>
          </cell>
          <cell r="E589">
            <v>0</v>
          </cell>
          <cell r="F589" t="str">
            <v>2108FA</v>
          </cell>
          <cell r="G589" t="str">
            <v>Weekday</v>
          </cell>
          <cell r="H589">
            <v>59914</v>
          </cell>
          <cell r="I589" t="str">
            <v>Arlington Blvd &amp; Brewster Dr</v>
          </cell>
        </row>
        <row r="590">
          <cell r="A590">
            <v>9901870</v>
          </cell>
          <cell r="B590">
            <v>589</v>
          </cell>
          <cell r="C590">
            <v>0</v>
          </cell>
          <cell r="D590">
            <v>0</v>
          </cell>
          <cell r="E590">
            <v>0</v>
          </cell>
          <cell r="F590" t="str">
            <v>2108FA</v>
          </cell>
          <cell r="G590" t="str">
            <v>Weekday</v>
          </cell>
          <cell r="H590">
            <v>50906</v>
          </cell>
          <cell r="I590" t="str">
            <v>Mission Blvd &amp; Hunter Ln</v>
          </cell>
        </row>
        <row r="591">
          <cell r="A591">
            <v>9901860</v>
          </cell>
          <cell r="B591">
            <v>590</v>
          </cell>
          <cell r="C591">
            <v>0</v>
          </cell>
          <cell r="D591">
            <v>0</v>
          </cell>
          <cell r="E591">
            <v>0</v>
          </cell>
          <cell r="F591" t="str">
            <v>2108FA</v>
          </cell>
          <cell r="G591" t="str">
            <v>Weekday</v>
          </cell>
          <cell r="H591">
            <v>50904</v>
          </cell>
          <cell r="I591" t="str">
            <v>Mission Blvd &amp; Durham Rd</v>
          </cell>
        </row>
        <row r="592">
          <cell r="A592">
            <v>702230</v>
          </cell>
          <cell r="B592">
            <v>591</v>
          </cell>
          <cell r="C592">
            <v>0</v>
          </cell>
          <cell r="D592">
            <v>0</v>
          </cell>
          <cell r="E592">
            <v>0</v>
          </cell>
          <cell r="F592" t="str">
            <v>2108FA</v>
          </cell>
          <cell r="G592" t="str">
            <v>Weekday</v>
          </cell>
          <cell r="H592">
            <v>52730</v>
          </cell>
          <cell r="I592" t="str">
            <v>Fremont Blvd &amp; Crestwood St</v>
          </cell>
        </row>
        <row r="593">
          <cell r="A593">
            <v>1018910</v>
          </cell>
          <cell r="B593">
            <v>592</v>
          </cell>
          <cell r="C593">
            <v>0</v>
          </cell>
          <cell r="D593">
            <v>0</v>
          </cell>
          <cell r="E593">
            <v>0</v>
          </cell>
          <cell r="F593" t="str">
            <v>2108FA</v>
          </cell>
          <cell r="G593" t="str">
            <v>Weekday</v>
          </cell>
          <cell r="H593">
            <v>58548</v>
          </cell>
          <cell r="I593" t="str">
            <v>Seminary Av &amp; Roberts Av</v>
          </cell>
        </row>
        <row r="594">
          <cell r="A594">
            <v>703400</v>
          </cell>
          <cell r="B594">
            <v>593</v>
          </cell>
          <cell r="C594">
            <v>0</v>
          </cell>
          <cell r="D594">
            <v>0</v>
          </cell>
          <cell r="E594">
            <v>0</v>
          </cell>
          <cell r="F594" t="str">
            <v>2108FA</v>
          </cell>
          <cell r="G594" t="str">
            <v>Weekday</v>
          </cell>
          <cell r="H594">
            <v>52003</v>
          </cell>
          <cell r="I594" t="str">
            <v>Mission Blvd &amp; Dalgo Rd</v>
          </cell>
        </row>
        <row r="595">
          <cell r="A595">
            <v>101590</v>
          </cell>
          <cell r="B595">
            <v>594</v>
          </cell>
          <cell r="C595">
            <v>0</v>
          </cell>
          <cell r="D595">
            <v>1</v>
          </cell>
          <cell r="E595">
            <v>0</v>
          </cell>
          <cell r="F595" t="str">
            <v>2108FA</v>
          </cell>
          <cell r="G595" t="str">
            <v>Weekday</v>
          </cell>
          <cell r="H595">
            <v>58662</v>
          </cell>
          <cell r="I595" t="str">
            <v>High St &amp; Fairview Av</v>
          </cell>
        </row>
        <row r="596">
          <cell r="A596">
            <v>1013120</v>
          </cell>
          <cell r="B596">
            <v>595</v>
          </cell>
          <cell r="C596">
            <v>0</v>
          </cell>
          <cell r="D596">
            <v>0</v>
          </cell>
          <cell r="E596">
            <v>0</v>
          </cell>
          <cell r="F596" t="str">
            <v>2108FA</v>
          </cell>
          <cell r="G596" t="str">
            <v>Weekday</v>
          </cell>
          <cell r="H596">
            <v>55623</v>
          </cell>
          <cell r="I596" t="str">
            <v>Hillmont Dr &amp; Seminary Av</v>
          </cell>
        </row>
        <row r="597">
          <cell r="A597">
            <v>303410</v>
          </cell>
          <cell r="B597">
            <v>596</v>
          </cell>
          <cell r="C597">
            <v>0</v>
          </cell>
          <cell r="D597">
            <v>0</v>
          </cell>
          <cell r="E597">
            <v>0</v>
          </cell>
          <cell r="F597" t="str">
            <v>2108FA</v>
          </cell>
          <cell r="G597" t="str">
            <v>Weekday</v>
          </cell>
          <cell r="H597">
            <v>52677</v>
          </cell>
          <cell r="I597" t="str">
            <v>Marin Av &amp; Lassen St</v>
          </cell>
        </row>
        <row r="598">
          <cell r="A598">
            <v>1500870</v>
          </cell>
          <cell r="B598">
            <v>597</v>
          </cell>
          <cell r="C598">
            <v>0</v>
          </cell>
          <cell r="D598">
            <v>0</v>
          </cell>
          <cell r="E598">
            <v>0</v>
          </cell>
          <cell r="F598" t="str">
            <v>2108FA</v>
          </cell>
          <cell r="G598" t="str">
            <v>Weekday</v>
          </cell>
          <cell r="H598">
            <v>58447</v>
          </cell>
          <cell r="I598" t="str">
            <v>Davis St &amp; Orchard Av</v>
          </cell>
        </row>
        <row r="599">
          <cell r="A599">
            <v>805310</v>
          </cell>
          <cell r="B599">
            <v>598</v>
          </cell>
          <cell r="C599">
            <v>0</v>
          </cell>
          <cell r="D599">
            <v>0</v>
          </cell>
          <cell r="E599">
            <v>0</v>
          </cell>
          <cell r="F599" t="str">
            <v>2108FA</v>
          </cell>
          <cell r="G599" t="str">
            <v>Weekday</v>
          </cell>
          <cell r="H599">
            <v>54478</v>
          </cell>
          <cell r="I599" t="str">
            <v>Whipple Rd &amp; Amaral St</v>
          </cell>
        </row>
        <row r="600">
          <cell r="A600">
            <v>706180</v>
          </cell>
          <cell r="B600">
            <v>599</v>
          </cell>
          <cell r="C600">
            <v>0</v>
          </cell>
          <cell r="D600">
            <v>0</v>
          </cell>
          <cell r="E600">
            <v>0</v>
          </cell>
          <cell r="F600" t="str">
            <v>2108FA</v>
          </cell>
          <cell r="G600" t="str">
            <v>Weekday</v>
          </cell>
          <cell r="H600">
            <v>53699</v>
          </cell>
          <cell r="I600" t="str">
            <v>Walnut Av &amp; Gallaudet Dr</v>
          </cell>
        </row>
        <row r="601">
          <cell r="A601">
            <v>9902870</v>
          </cell>
          <cell r="B601">
            <v>600</v>
          </cell>
          <cell r="C601">
            <v>0</v>
          </cell>
          <cell r="D601">
            <v>0</v>
          </cell>
          <cell r="E601">
            <v>0</v>
          </cell>
          <cell r="F601" t="str">
            <v>2108FA</v>
          </cell>
          <cell r="G601" t="str">
            <v>Weekday</v>
          </cell>
          <cell r="H601">
            <v>51318</v>
          </cell>
          <cell r="I601" t="str">
            <v>Arlington Blvd &amp; Madera Dr</v>
          </cell>
        </row>
        <row r="602">
          <cell r="A602">
            <v>501980</v>
          </cell>
          <cell r="B602">
            <v>601</v>
          </cell>
          <cell r="C602">
            <v>0</v>
          </cell>
          <cell r="D602">
            <v>1</v>
          </cell>
          <cell r="E602">
            <v>0</v>
          </cell>
          <cell r="F602" t="str">
            <v>2108FA</v>
          </cell>
          <cell r="G602" t="str">
            <v>Weekday</v>
          </cell>
          <cell r="H602">
            <v>50616</v>
          </cell>
          <cell r="I602" t="str">
            <v>San Pablo Av &amp; El Dorado St</v>
          </cell>
        </row>
        <row r="603">
          <cell r="A603">
            <v>100870</v>
          </cell>
          <cell r="B603">
            <v>602</v>
          </cell>
          <cell r="C603">
            <v>0</v>
          </cell>
          <cell r="D603">
            <v>0</v>
          </cell>
          <cell r="E603">
            <v>0</v>
          </cell>
          <cell r="F603" t="str">
            <v>2108FA</v>
          </cell>
          <cell r="G603" t="str">
            <v>Weekday</v>
          </cell>
          <cell r="H603">
            <v>54330</v>
          </cell>
          <cell r="I603" t="str">
            <v>Central Av &amp; 8th St</v>
          </cell>
        </row>
        <row r="604">
          <cell r="A604">
            <v>1003350</v>
          </cell>
          <cell r="B604">
            <v>603</v>
          </cell>
          <cell r="C604">
            <v>0</v>
          </cell>
          <cell r="D604">
            <v>0</v>
          </cell>
          <cell r="E604">
            <v>0</v>
          </cell>
          <cell r="F604" t="str">
            <v>2108FA</v>
          </cell>
          <cell r="G604" t="str">
            <v>Weekday</v>
          </cell>
          <cell r="H604">
            <v>54145</v>
          </cell>
          <cell r="I604" t="str">
            <v>73rd Av &amp; Orral St</v>
          </cell>
        </row>
        <row r="605">
          <cell r="A605">
            <v>1700610</v>
          </cell>
          <cell r="B605">
            <v>604</v>
          </cell>
          <cell r="C605">
            <v>0</v>
          </cell>
          <cell r="D605">
            <v>0</v>
          </cell>
          <cell r="E605">
            <v>0</v>
          </cell>
          <cell r="F605" t="str">
            <v>2108FA</v>
          </cell>
          <cell r="G605" t="str">
            <v>Weekday</v>
          </cell>
          <cell r="H605">
            <v>56769</v>
          </cell>
          <cell r="I605" t="str">
            <v>Mission Blvd &amp; F St</v>
          </cell>
        </row>
        <row r="606">
          <cell r="A606">
            <v>704820</v>
          </cell>
          <cell r="B606">
            <v>605</v>
          </cell>
          <cell r="C606">
            <v>0</v>
          </cell>
          <cell r="D606">
            <v>0</v>
          </cell>
          <cell r="E606">
            <v>0</v>
          </cell>
          <cell r="F606" t="str">
            <v>2108FA</v>
          </cell>
          <cell r="G606" t="str">
            <v>Weekday</v>
          </cell>
          <cell r="H606">
            <v>50244</v>
          </cell>
          <cell r="I606" t="str">
            <v>Paseo Padre Pkwy &amp; Mission View Dr</v>
          </cell>
        </row>
        <row r="607">
          <cell r="A607">
            <v>300590</v>
          </cell>
          <cell r="B607">
            <v>606</v>
          </cell>
          <cell r="C607">
            <v>0</v>
          </cell>
          <cell r="D607">
            <v>0</v>
          </cell>
          <cell r="E607">
            <v>0</v>
          </cell>
          <cell r="F607" t="str">
            <v>2108FA</v>
          </cell>
          <cell r="G607" t="str">
            <v>Weekday</v>
          </cell>
          <cell r="H607">
            <v>56752</v>
          </cell>
          <cell r="I607" t="str">
            <v>Arlington Av &amp; Indian Rock Path</v>
          </cell>
        </row>
        <row r="608">
          <cell r="A608">
            <v>1018700</v>
          </cell>
          <cell r="B608">
            <v>607</v>
          </cell>
          <cell r="C608">
            <v>0</v>
          </cell>
          <cell r="D608">
            <v>1</v>
          </cell>
          <cell r="E608">
            <v>0</v>
          </cell>
          <cell r="F608" t="str">
            <v>2108FA</v>
          </cell>
          <cell r="G608" t="str">
            <v>Weekday</v>
          </cell>
          <cell r="H608">
            <v>55614</v>
          </cell>
          <cell r="I608" t="str">
            <v>Seminary Av &amp; Bromley Av</v>
          </cell>
        </row>
        <row r="609">
          <cell r="A609">
            <v>500240</v>
          </cell>
          <cell r="B609">
            <v>608</v>
          </cell>
          <cell r="C609">
            <v>0</v>
          </cell>
          <cell r="D609">
            <v>0</v>
          </cell>
          <cell r="E609">
            <v>0</v>
          </cell>
          <cell r="F609" t="str">
            <v>2108FA</v>
          </cell>
          <cell r="G609" t="str">
            <v>Weekday</v>
          </cell>
          <cell r="H609">
            <v>58478</v>
          </cell>
          <cell r="I609" t="str">
            <v>Arlington Blvd &amp; Potrero Av</v>
          </cell>
        </row>
        <row r="610">
          <cell r="A610">
            <v>1008040</v>
          </cell>
          <cell r="B610">
            <v>609</v>
          </cell>
          <cell r="C610">
            <v>2</v>
          </cell>
          <cell r="D610">
            <v>0</v>
          </cell>
          <cell r="E610">
            <v>2</v>
          </cell>
          <cell r="F610" t="str">
            <v>2108FA</v>
          </cell>
          <cell r="G610" t="str">
            <v>Weekday</v>
          </cell>
          <cell r="H610">
            <v>59722</v>
          </cell>
          <cell r="I610" t="str">
            <v>E 10th St &amp; 4th Av</v>
          </cell>
        </row>
        <row r="611">
          <cell r="A611">
            <v>1700550</v>
          </cell>
          <cell r="B611">
            <v>610</v>
          </cell>
          <cell r="C611">
            <v>0</v>
          </cell>
          <cell r="D611">
            <v>0</v>
          </cell>
          <cell r="E611">
            <v>0</v>
          </cell>
          <cell r="F611" t="str">
            <v>2108FA</v>
          </cell>
          <cell r="G611" t="str">
            <v>Weekday</v>
          </cell>
          <cell r="H611">
            <v>56233</v>
          </cell>
          <cell r="I611" t="str">
            <v>Dyer St &amp; Santa Susana Way</v>
          </cell>
        </row>
        <row r="612">
          <cell r="A612">
            <v>9905560</v>
          </cell>
          <cell r="B612">
            <v>611</v>
          </cell>
          <cell r="C612">
            <v>0</v>
          </cell>
          <cell r="D612">
            <v>0</v>
          </cell>
          <cell r="E612">
            <v>0</v>
          </cell>
          <cell r="F612" t="str">
            <v>2108FA</v>
          </cell>
          <cell r="G612" t="str">
            <v>Weekday</v>
          </cell>
          <cell r="H612">
            <v>52059</v>
          </cell>
          <cell r="I612" t="str">
            <v>Dyer St &amp; Santa Susana Av</v>
          </cell>
        </row>
        <row r="613">
          <cell r="A613">
            <v>1009940</v>
          </cell>
          <cell r="B613">
            <v>612</v>
          </cell>
          <cell r="C613">
            <v>0</v>
          </cell>
          <cell r="D613">
            <v>0</v>
          </cell>
          <cell r="E613">
            <v>0</v>
          </cell>
          <cell r="F613" t="str">
            <v>2108FA</v>
          </cell>
          <cell r="G613" t="str">
            <v>Weekday</v>
          </cell>
          <cell r="H613">
            <v>55137</v>
          </cell>
          <cell r="I613" t="str">
            <v>Empire Rd &amp; Wistar Rd</v>
          </cell>
        </row>
        <row r="614">
          <cell r="A614">
            <v>1018190</v>
          </cell>
          <cell r="B614">
            <v>613</v>
          </cell>
          <cell r="C614">
            <v>1</v>
          </cell>
          <cell r="D614">
            <v>0</v>
          </cell>
          <cell r="E614">
            <v>1</v>
          </cell>
          <cell r="F614" t="str">
            <v>2108FA</v>
          </cell>
          <cell r="G614" t="str">
            <v>Weekday</v>
          </cell>
          <cell r="H614">
            <v>52281</v>
          </cell>
          <cell r="I614" t="str">
            <v>San Leandro St &amp; 81st Av</v>
          </cell>
        </row>
        <row r="615">
          <cell r="A615">
            <v>1009930</v>
          </cell>
          <cell r="B615">
            <v>614</v>
          </cell>
          <cell r="C615">
            <v>1</v>
          </cell>
          <cell r="D615">
            <v>0</v>
          </cell>
          <cell r="E615">
            <v>1</v>
          </cell>
          <cell r="F615" t="str">
            <v>2108FA</v>
          </cell>
          <cell r="G615" t="str">
            <v>Weekday</v>
          </cell>
          <cell r="H615">
            <v>53886</v>
          </cell>
          <cell r="I615" t="str">
            <v>Empire Rd &amp; Tunis Rd</v>
          </cell>
        </row>
        <row r="616">
          <cell r="A616">
            <v>803970</v>
          </cell>
          <cell r="B616">
            <v>615</v>
          </cell>
          <cell r="C616">
            <v>0</v>
          </cell>
          <cell r="D616">
            <v>0</v>
          </cell>
          <cell r="E616">
            <v>0</v>
          </cell>
          <cell r="F616" t="str">
            <v>2108FA</v>
          </cell>
          <cell r="G616" t="str">
            <v>Weekday</v>
          </cell>
          <cell r="H616">
            <v>53680</v>
          </cell>
          <cell r="I616" t="str">
            <v>Ruus Ln &amp; Stratford Rd (Opp.Georgian Manor W.Gate)</v>
          </cell>
        </row>
        <row r="617">
          <cell r="A617">
            <v>302870</v>
          </cell>
          <cell r="B617">
            <v>616</v>
          </cell>
          <cell r="C617">
            <v>0</v>
          </cell>
          <cell r="D617">
            <v>0</v>
          </cell>
          <cell r="E617">
            <v>0</v>
          </cell>
          <cell r="F617" t="str">
            <v>2108FA</v>
          </cell>
          <cell r="G617" t="str">
            <v>Weekday</v>
          </cell>
          <cell r="H617">
            <v>58389</v>
          </cell>
          <cell r="I617" t="str">
            <v>Grizzly Peak Blvd &amp; Creston Rd (South-East Jctn)</v>
          </cell>
        </row>
        <row r="618">
          <cell r="A618">
            <v>705780</v>
          </cell>
          <cell r="B618">
            <v>617</v>
          </cell>
          <cell r="C618">
            <v>0</v>
          </cell>
          <cell r="D618">
            <v>0</v>
          </cell>
          <cell r="E618">
            <v>0</v>
          </cell>
          <cell r="F618" t="str">
            <v>2108FA</v>
          </cell>
          <cell r="G618" t="str">
            <v>Weekday</v>
          </cell>
          <cell r="H618">
            <v>52560</v>
          </cell>
          <cell r="I618" t="str">
            <v>Stevenson Blvd &amp; Liberty St</v>
          </cell>
        </row>
        <row r="619">
          <cell r="A619">
            <v>704760</v>
          </cell>
          <cell r="B619">
            <v>618</v>
          </cell>
          <cell r="C619">
            <v>0</v>
          </cell>
          <cell r="D619">
            <v>0</v>
          </cell>
          <cell r="E619">
            <v>0</v>
          </cell>
          <cell r="F619" t="str">
            <v>2108FA</v>
          </cell>
          <cell r="G619" t="str">
            <v>Weekday</v>
          </cell>
          <cell r="H619">
            <v>54650</v>
          </cell>
          <cell r="I619" t="str">
            <v>Paseo Padre Pkwy &amp; Langhorn Dr</v>
          </cell>
        </row>
        <row r="620">
          <cell r="A620">
            <v>801710</v>
          </cell>
          <cell r="B620">
            <v>619</v>
          </cell>
          <cell r="C620">
            <v>0</v>
          </cell>
          <cell r="D620">
            <v>0</v>
          </cell>
          <cell r="E620">
            <v>0</v>
          </cell>
          <cell r="F620" t="str">
            <v>2108FA</v>
          </cell>
          <cell r="G620" t="str">
            <v>Weekday</v>
          </cell>
          <cell r="H620">
            <v>55719</v>
          </cell>
          <cell r="I620" t="str">
            <v>Evergreen St &amp; Regal Av</v>
          </cell>
        </row>
        <row r="621">
          <cell r="A621">
            <v>302520</v>
          </cell>
          <cell r="B621">
            <v>620</v>
          </cell>
          <cell r="C621">
            <v>0</v>
          </cell>
          <cell r="D621">
            <v>0</v>
          </cell>
          <cell r="E621">
            <v>0</v>
          </cell>
          <cell r="F621" t="str">
            <v>2108FA</v>
          </cell>
          <cell r="G621" t="str">
            <v>Weekday</v>
          </cell>
          <cell r="H621">
            <v>57956</v>
          </cell>
          <cell r="I621" t="str">
            <v>Euclid Av &amp; Marin Av</v>
          </cell>
        </row>
        <row r="622">
          <cell r="A622">
            <v>9802100</v>
          </cell>
          <cell r="B622">
            <v>621</v>
          </cell>
          <cell r="C622">
            <v>0</v>
          </cell>
          <cell r="D622">
            <v>0</v>
          </cell>
          <cell r="E622">
            <v>0</v>
          </cell>
          <cell r="F622" t="str">
            <v>2108FA</v>
          </cell>
          <cell r="G622" t="str">
            <v>Weekday</v>
          </cell>
          <cell r="H622">
            <v>57704</v>
          </cell>
          <cell r="I622" t="str">
            <v>Meekland Av &amp; Laurel Av</v>
          </cell>
        </row>
        <row r="623">
          <cell r="A623">
            <v>802650</v>
          </cell>
          <cell r="B623">
            <v>622</v>
          </cell>
          <cell r="C623">
            <v>0</v>
          </cell>
          <cell r="D623">
            <v>0</v>
          </cell>
          <cell r="E623">
            <v>0</v>
          </cell>
          <cell r="F623" t="str">
            <v>2108FA</v>
          </cell>
          <cell r="G623" t="str">
            <v>Weekday</v>
          </cell>
          <cell r="H623">
            <v>55792</v>
          </cell>
          <cell r="I623" t="str">
            <v>Huntwood Av &amp; New England Village Dr</v>
          </cell>
        </row>
        <row r="624">
          <cell r="A624">
            <v>1502720</v>
          </cell>
          <cell r="B624">
            <v>623</v>
          </cell>
          <cell r="C624">
            <v>0</v>
          </cell>
          <cell r="D624">
            <v>0</v>
          </cell>
          <cell r="E624">
            <v>0</v>
          </cell>
          <cell r="F624" t="str">
            <v>2108FA</v>
          </cell>
          <cell r="G624" t="str">
            <v>Weekday</v>
          </cell>
          <cell r="H624">
            <v>56503</v>
          </cell>
          <cell r="I624" t="str">
            <v>Monarch Bay Dr &amp; Mulford Point Dr</v>
          </cell>
        </row>
        <row r="625">
          <cell r="A625">
            <v>1601070</v>
          </cell>
          <cell r="B625">
            <v>624</v>
          </cell>
          <cell r="C625">
            <v>0</v>
          </cell>
          <cell r="D625">
            <v>0</v>
          </cell>
          <cell r="E625">
            <v>0</v>
          </cell>
          <cell r="F625" t="str">
            <v>2108FA</v>
          </cell>
          <cell r="G625" t="str">
            <v>Weekday</v>
          </cell>
          <cell r="H625">
            <v>54430</v>
          </cell>
          <cell r="I625" t="str">
            <v>Stanton Av &amp; 11th St</v>
          </cell>
        </row>
        <row r="626">
          <cell r="A626">
            <v>1302890</v>
          </cell>
          <cell r="B626">
            <v>625</v>
          </cell>
          <cell r="C626">
            <v>0</v>
          </cell>
          <cell r="D626">
            <v>0</v>
          </cell>
          <cell r="E626">
            <v>0</v>
          </cell>
          <cell r="F626" t="str">
            <v>2108FA</v>
          </cell>
          <cell r="G626" t="str">
            <v>Weekday</v>
          </cell>
          <cell r="H626">
            <v>57114</v>
          </cell>
          <cell r="I626" t="str">
            <v>Potrero Av &amp; S 45th St</v>
          </cell>
        </row>
        <row r="627">
          <cell r="A627">
            <v>705750</v>
          </cell>
          <cell r="B627">
            <v>626</v>
          </cell>
          <cell r="C627">
            <v>0</v>
          </cell>
          <cell r="D627">
            <v>0</v>
          </cell>
          <cell r="E627">
            <v>0</v>
          </cell>
          <cell r="F627" t="str">
            <v>2108FA</v>
          </cell>
          <cell r="G627" t="str">
            <v>Weekday</v>
          </cell>
          <cell r="H627">
            <v>57931</v>
          </cell>
          <cell r="I627" t="str">
            <v>Stevenson Blvd &amp; Guardino Dr</v>
          </cell>
        </row>
        <row r="628">
          <cell r="A628">
            <v>901190</v>
          </cell>
          <cell r="B628">
            <v>627</v>
          </cell>
          <cell r="C628">
            <v>0</v>
          </cell>
          <cell r="D628">
            <v>0</v>
          </cell>
          <cell r="E628">
            <v>0</v>
          </cell>
          <cell r="F628" t="str">
            <v>2108FA</v>
          </cell>
          <cell r="G628" t="str">
            <v>Weekday</v>
          </cell>
          <cell r="H628">
            <v>53550</v>
          </cell>
          <cell r="I628" t="str">
            <v>Newark Blvd &amp; Civic Terrace Av</v>
          </cell>
        </row>
        <row r="629">
          <cell r="A629">
            <v>9901780</v>
          </cell>
          <cell r="B629">
            <v>628</v>
          </cell>
          <cell r="C629">
            <v>0</v>
          </cell>
          <cell r="D629">
            <v>0</v>
          </cell>
          <cell r="E629">
            <v>0</v>
          </cell>
          <cell r="F629" t="str">
            <v>2108FA</v>
          </cell>
          <cell r="G629" t="str">
            <v>Weekday</v>
          </cell>
          <cell r="H629">
            <v>50891</v>
          </cell>
          <cell r="I629" t="str">
            <v>Broadway Av &amp; 15th St</v>
          </cell>
        </row>
        <row r="630">
          <cell r="A630">
            <v>803950</v>
          </cell>
          <cell r="B630">
            <v>629</v>
          </cell>
          <cell r="C630">
            <v>0</v>
          </cell>
          <cell r="D630">
            <v>0</v>
          </cell>
          <cell r="E630">
            <v>0</v>
          </cell>
          <cell r="F630" t="str">
            <v>2108FA</v>
          </cell>
          <cell r="G630" t="str">
            <v>Weekday</v>
          </cell>
          <cell r="H630">
            <v>58789</v>
          </cell>
          <cell r="I630" t="str">
            <v>Ruus Ln &amp; Ruus Rd</v>
          </cell>
        </row>
        <row r="631">
          <cell r="A631">
            <v>9901400</v>
          </cell>
          <cell r="B631">
            <v>630</v>
          </cell>
          <cell r="C631">
            <v>0</v>
          </cell>
          <cell r="D631">
            <v>0</v>
          </cell>
          <cell r="E631">
            <v>0</v>
          </cell>
          <cell r="F631" t="str">
            <v>2108FA</v>
          </cell>
          <cell r="G631" t="str">
            <v>Weekday</v>
          </cell>
          <cell r="H631">
            <v>53219</v>
          </cell>
          <cell r="I631" t="str">
            <v>2400 Valley View Rd</v>
          </cell>
        </row>
        <row r="632">
          <cell r="A632">
            <v>704090</v>
          </cell>
          <cell r="B632">
            <v>631</v>
          </cell>
          <cell r="C632">
            <v>0</v>
          </cell>
          <cell r="D632">
            <v>0</v>
          </cell>
          <cell r="E632">
            <v>0</v>
          </cell>
          <cell r="F632" t="str">
            <v>2108FA</v>
          </cell>
          <cell r="G632" t="str">
            <v>Weekday</v>
          </cell>
          <cell r="H632">
            <v>58144</v>
          </cell>
          <cell r="I632" t="str">
            <v>Niles Blvd &amp; H St</v>
          </cell>
        </row>
        <row r="633">
          <cell r="A633">
            <v>702460</v>
          </cell>
          <cell r="B633">
            <v>632</v>
          </cell>
          <cell r="C633">
            <v>0</v>
          </cell>
          <cell r="D633">
            <v>0</v>
          </cell>
          <cell r="E633">
            <v>0</v>
          </cell>
          <cell r="F633" t="str">
            <v>2108FA</v>
          </cell>
          <cell r="G633" t="str">
            <v>Weekday</v>
          </cell>
          <cell r="H633">
            <v>53170</v>
          </cell>
          <cell r="I633" t="str">
            <v>Fremont Blvd &amp; Industrial Dr</v>
          </cell>
        </row>
        <row r="634">
          <cell r="A634">
            <v>302470</v>
          </cell>
          <cell r="B634">
            <v>633</v>
          </cell>
          <cell r="C634">
            <v>0</v>
          </cell>
          <cell r="D634">
            <v>0</v>
          </cell>
          <cell r="E634">
            <v>0</v>
          </cell>
          <cell r="F634" t="str">
            <v>2108FA</v>
          </cell>
          <cell r="G634" t="str">
            <v>Weekday</v>
          </cell>
          <cell r="H634">
            <v>54375</v>
          </cell>
          <cell r="I634" t="str">
            <v>Euclid Av &amp; Hawthorne Ter</v>
          </cell>
        </row>
        <row r="635">
          <cell r="A635">
            <v>302350</v>
          </cell>
          <cell r="B635">
            <v>634</v>
          </cell>
          <cell r="C635">
            <v>0</v>
          </cell>
          <cell r="D635">
            <v>0</v>
          </cell>
          <cell r="E635">
            <v>0</v>
          </cell>
          <cell r="F635" t="str">
            <v>2108FA</v>
          </cell>
          <cell r="G635" t="str">
            <v>Weekday</v>
          </cell>
          <cell r="H635">
            <v>53215</v>
          </cell>
          <cell r="I635" t="str">
            <v>Euclid Av &amp; Buena Vista Way</v>
          </cell>
        </row>
        <row r="636">
          <cell r="A636">
            <v>802560</v>
          </cell>
          <cell r="B636">
            <v>635</v>
          </cell>
          <cell r="C636">
            <v>0</v>
          </cell>
          <cell r="D636">
            <v>0</v>
          </cell>
          <cell r="E636">
            <v>0</v>
          </cell>
          <cell r="F636" t="str">
            <v>2108FA</v>
          </cell>
          <cell r="G636" t="str">
            <v>Weekday</v>
          </cell>
          <cell r="H636">
            <v>55739</v>
          </cell>
          <cell r="I636" t="str">
            <v>Huntwood Av &amp; Celia St</v>
          </cell>
        </row>
        <row r="637">
          <cell r="A637">
            <v>1504080</v>
          </cell>
          <cell r="B637">
            <v>636</v>
          </cell>
          <cell r="C637">
            <v>0</v>
          </cell>
          <cell r="D637">
            <v>0</v>
          </cell>
          <cell r="E637">
            <v>0</v>
          </cell>
          <cell r="F637" t="str">
            <v>2108FA</v>
          </cell>
          <cell r="G637" t="str">
            <v>Weekday</v>
          </cell>
          <cell r="H637">
            <v>54517</v>
          </cell>
          <cell r="I637" t="str">
            <v>Hesperian Blvd &amp; Halcyon Dr</v>
          </cell>
        </row>
        <row r="638">
          <cell r="A638">
            <v>9802510</v>
          </cell>
          <cell r="B638">
            <v>637</v>
          </cell>
          <cell r="C638">
            <v>0</v>
          </cell>
          <cell r="D638">
            <v>0</v>
          </cell>
          <cell r="E638">
            <v>0</v>
          </cell>
          <cell r="F638" t="str">
            <v>2108FA</v>
          </cell>
          <cell r="G638" t="str">
            <v>Weekday</v>
          </cell>
          <cell r="H638">
            <v>59778</v>
          </cell>
          <cell r="I638" t="str">
            <v>Paseo Grande &amp; Via Alamitos</v>
          </cell>
        </row>
        <row r="639">
          <cell r="A639">
            <v>1503050</v>
          </cell>
          <cell r="B639">
            <v>638</v>
          </cell>
          <cell r="C639">
            <v>0</v>
          </cell>
          <cell r="D639">
            <v>0</v>
          </cell>
          <cell r="E639">
            <v>0</v>
          </cell>
          <cell r="F639" t="str">
            <v>2108FA</v>
          </cell>
          <cell r="G639" t="str">
            <v>Weekday</v>
          </cell>
          <cell r="H639">
            <v>54789</v>
          </cell>
          <cell r="I639" t="str">
            <v>Spruce St &amp; Elm St</v>
          </cell>
        </row>
        <row r="640">
          <cell r="A640">
            <v>1502770</v>
          </cell>
          <cell r="B640">
            <v>639</v>
          </cell>
          <cell r="C640">
            <v>0</v>
          </cell>
          <cell r="D640">
            <v>0</v>
          </cell>
          <cell r="E640">
            <v>0</v>
          </cell>
          <cell r="F640" t="str">
            <v>2108FA</v>
          </cell>
          <cell r="G640" t="str">
            <v>Weekday</v>
          </cell>
          <cell r="H640">
            <v>52030</v>
          </cell>
          <cell r="I640" t="str">
            <v>Purdue St &amp; Esser Av</v>
          </cell>
        </row>
        <row r="641">
          <cell r="A641">
            <v>705270</v>
          </cell>
          <cell r="B641">
            <v>640</v>
          </cell>
          <cell r="C641">
            <v>0</v>
          </cell>
          <cell r="D641">
            <v>0</v>
          </cell>
          <cell r="E641">
            <v>0</v>
          </cell>
          <cell r="F641" t="str">
            <v>2108FA</v>
          </cell>
          <cell r="G641" t="str">
            <v>Weekday</v>
          </cell>
          <cell r="H641">
            <v>57130</v>
          </cell>
          <cell r="I641" t="str">
            <v>Paseo Padre Pkwy &amp; Whitehead Ln</v>
          </cell>
        </row>
        <row r="642">
          <cell r="A642">
            <v>901450</v>
          </cell>
          <cell r="B642">
            <v>641</v>
          </cell>
          <cell r="C642">
            <v>0</v>
          </cell>
          <cell r="D642">
            <v>0</v>
          </cell>
          <cell r="E642">
            <v>0</v>
          </cell>
          <cell r="F642" t="str">
            <v>2108FA</v>
          </cell>
          <cell r="G642" t="str">
            <v>Weekday</v>
          </cell>
          <cell r="H642">
            <v>56853</v>
          </cell>
          <cell r="I642" t="str">
            <v>Thornton Av &amp; Mayhews Landing Rd</v>
          </cell>
        </row>
        <row r="643">
          <cell r="A643">
            <v>1600690</v>
          </cell>
          <cell r="B643">
            <v>642</v>
          </cell>
          <cell r="C643">
            <v>1</v>
          </cell>
          <cell r="D643">
            <v>0</v>
          </cell>
          <cell r="E643">
            <v>1</v>
          </cell>
          <cell r="F643" t="str">
            <v>2108FA</v>
          </cell>
          <cell r="G643" t="str">
            <v>Weekday</v>
          </cell>
          <cell r="H643">
            <v>58449</v>
          </cell>
          <cell r="I643" t="str">
            <v>Rumrill Blvd &amp; 17th St</v>
          </cell>
        </row>
        <row r="644">
          <cell r="A644">
            <v>302860</v>
          </cell>
          <cell r="B644">
            <v>643</v>
          </cell>
          <cell r="C644">
            <v>0</v>
          </cell>
          <cell r="D644">
            <v>0</v>
          </cell>
          <cell r="E644">
            <v>0</v>
          </cell>
          <cell r="F644" t="str">
            <v>2108FA</v>
          </cell>
          <cell r="G644" t="str">
            <v>Weekday</v>
          </cell>
          <cell r="H644">
            <v>58289</v>
          </cell>
          <cell r="I644" t="str">
            <v>Grizzly Peak Blvd &amp; Creston Rd (North-West Jctn)</v>
          </cell>
        </row>
        <row r="645">
          <cell r="A645">
            <v>9802620</v>
          </cell>
          <cell r="B645">
            <v>644</v>
          </cell>
          <cell r="C645">
            <v>0</v>
          </cell>
          <cell r="D645">
            <v>1</v>
          </cell>
          <cell r="E645">
            <v>0</v>
          </cell>
          <cell r="F645" t="str">
            <v>2108FA</v>
          </cell>
          <cell r="G645" t="str">
            <v>Weekday</v>
          </cell>
          <cell r="H645">
            <v>50224</v>
          </cell>
          <cell r="I645" t="str">
            <v>Redwood Rd &amp; Lessley Av</v>
          </cell>
        </row>
        <row r="646">
          <cell r="A646">
            <v>1503580</v>
          </cell>
          <cell r="B646">
            <v>645</v>
          </cell>
          <cell r="C646">
            <v>0</v>
          </cell>
          <cell r="D646">
            <v>0</v>
          </cell>
          <cell r="E646">
            <v>0</v>
          </cell>
          <cell r="F646" t="str">
            <v>2108FA</v>
          </cell>
          <cell r="G646" t="str">
            <v>Weekday</v>
          </cell>
          <cell r="H646">
            <v>58813</v>
          </cell>
          <cell r="I646" t="str">
            <v>Wiley St &amp; Purdue St</v>
          </cell>
        </row>
        <row r="647">
          <cell r="A647">
            <v>701340</v>
          </cell>
          <cell r="B647">
            <v>646</v>
          </cell>
          <cell r="C647">
            <v>1</v>
          </cell>
          <cell r="D647">
            <v>0</v>
          </cell>
          <cell r="E647">
            <v>1</v>
          </cell>
          <cell r="F647" t="str">
            <v>2108FA</v>
          </cell>
          <cell r="G647" t="str">
            <v>Weekday</v>
          </cell>
          <cell r="H647">
            <v>51671</v>
          </cell>
          <cell r="I647" t="str">
            <v>Civic Center Dr &amp; Walnut Av</v>
          </cell>
        </row>
        <row r="648">
          <cell r="A648">
            <v>9900860</v>
          </cell>
          <cell r="B648">
            <v>647</v>
          </cell>
          <cell r="C648">
            <v>0</v>
          </cell>
          <cell r="D648">
            <v>0</v>
          </cell>
          <cell r="E648">
            <v>0</v>
          </cell>
          <cell r="F648" t="str">
            <v>2108FA</v>
          </cell>
          <cell r="G648" t="str">
            <v>Weekday</v>
          </cell>
          <cell r="H648">
            <v>54990</v>
          </cell>
          <cell r="I648" t="str">
            <v>5481 Olinda Rd</v>
          </cell>
        </row>
        <row r="649">
          <cell r="A649">
            <v>704575</v>
          </cell>
          <cell r="B649">
            <v>648</v>
          </cell>
          <cell r="C649">
            <v>0</v>
          </cell>
          <cell r="D649">
            <v>0</v>
          </cell>
          <cell r="E649">
            <v>0</v>
          </cell>
          <cell r="F649" t="str">
            <v>2108FA</v>
          </cell>
          <cell r="G649" t="str">
            <v>Weekday</v>
          </cell>
          <cell r="H649">
            <v>59730</v>
          </cell>
          <cell r="I649" t="str">
            <v>Paseo Padre Pkwy &amp; Darwin Dr</v>
          </cell>
        </row>
        <row r="650">
          <cell r="A650">
            <v>1503470</v>
          </cell>
          <cell r="B650">
            <v>649</v>
          </cell>
          <cell r="C650">
            <v>0</v>
          </cell>
          <cell r="D650">
            <v>0</v>
          </cell>
          <cell r="E650">
            <v>0</v>
          </cell>
          <cell r="F650" t="str">
            <v>2108FA</v>
          </cell>
          <cell r="G650" t="str">
            <v>Weekday</v>
          </cell>
          <cell r="H650">
            <v>51761</v>
          </cell>
          <cell r="I650" t="str">
            <v>Wicks Blvd &amp; Liberty Way (Stenzel Park)</v>
          </cell>
        </row>
        <row r="651">
          <cell r="A651">
            <v>704320</v>
          </cell>
          <cell r="B651">
            <v>650</v>
          </cell>
          <cell r="C651">
            <v>0</v>
          </cell>
          <cell r="D651">
            <v>0</v>
          </cell>
          <cell r="E651">
            <v>0</v>
          </cell>
          <cell r="F651" t="str">
            <v>2108FA</v>
          </cell>
          <cell r="G651" t="str">
            <v>Weekday</v>
          </cell>
          <cell r="H651">
            <v>58644</v>
          </cell>
          <cell r="I651" t="str">
            <v>Osgood Rd &amp; Blacow Rd</v>
          </cell>
        </row>
        <row r="652">
          <cell r="A652">
            <v>706130</v>
          </cell>
          <cell r="B652">
            <v>651</v>
          </cell>
          <cell r="C652">
            <v>0</v>
          </cell>
          <cell r="D652">
            <v>0</v>
          </cell>
          <cell r="E652">
            <v>0</v>
          </cell>
          <cell r="F652" t="str">
            <v>2108FA</v>
          </cell>
          <cell r="G652" t="str">
            <v>Weekday</v>
          </cell>
          <cell r="H652">
            <v>53423</v>
          </cell>
          <cell r="I652" t="str">
            <v>Thornton Av &amp; Moraine St</v>
          </cell>
        </row>
        <row r="653">
          <cell r="A653">
            <v>302580</v>
          </cell>
          <cell r="B653">
            <v>652</v>
          </cell>
          <cell r="C653">
            <v>0</v>
          </cell>
          <cell r="D653">
            <v>0</v>
          </cell>
          <cell r="E653">
            <v>0</v>
          </cell>
          <cell r="F653" t="str">
            <v>2108FA</v>
          </cell>
          <cell r="G653" t="str">
            <v>Weekday</v>
          </cell>
          <cell r="H653">
            <v>54398</v>
          </cell>
          <cell r="I653" t="str">
            <v>Euclid Av &amp; Rock Ln</v>
          </cell>
        </row>
        <row r="654">
          <cell r="A654">
            <v>9800120</v>
          </cell>
          <cell r="B654">
            <v>653</v>
          </cell>
          <cell r="C654">
            <v>0</v>
          </cell>
          <cell r="D654">
            <v>1</v>
          </cell>
          <cell r="E654">
            <v>0</v>
          </cell>
          <cell r="F654" t="str">
            <v>2108FA</v>
          </cell>
          <cell r="G654" t="str">
            <v>Weekday</v>
          </cell>
          <cell r="H654">
            <v>55842</v>
          </cell>
          <cell r="I654" t="str">
            <v>164th Av &amp; Helo Dr</v>
          </cell>
        </row>
        <row r="655">
          <cell r="A655">
            <v>1601090</v>
          </cell>
          <cell r="B655">
            <v>654</v>
          </cell>
          <cell r="C655">
            <v>0</v>
          </cell>
          <cell r="D655">
            <v>0</v>
          </cell>
          <cell r="E655">
            <v>0</v>
          </cell>
          <cell r="F655" t="str">
            <v>2108FA</v>
          </cell>
          <cell r="G655" t="str">
            <v>Weekday</v>
          </cell>
          <cell r="H655">
            <v>56120</v>
          </cell>
          <cell r="I655" t="str">
            <v>Stanton Av &amp; Giant Rd</v>
          </cell>
        </row>
        <row r="656">
          <cell r="A656">
            <v>302850</v>
          </cell>
          <cell r="B656">
            <v>655</v>
          </cell>
          <cell r="C656">
            <v>0</v>
          </cell>
          <cell r="D656">
            <v>0</v>
          </cell>
          <cell r="E656">
            <v>0</v>
          </cell>
          <cell r="F656" t="str">
            <v>2108FA</v>
          </cell>
          <cell r="G656" t="str">
            <v>Weekday</v>
          </cell>
          <cell r="H656">
            <v>57610</v>
          </cell>
          <cell r="I656" t="str">
            <v>Grizzly Peak Blvd &amp; Avenida Dr</v>
          </cell>
        </row>
        <row r="657">
          <cell r="A657">
            <v>1503800</v>
          </cell>
          <cell r="B657">
            <v>656</v>
          </cell>
          <cell r="C657">
            <v>0</v>
          </cell>
          <cell r="D657">
            <v>0</v>
          </cell>
          <cell r="E657">
            <v>0</v>
          </cell>
          <cell r="F657" t="str">
            <v>2108FA</v>
          </cell>
          <cell r="G657" t="str">
            <v>Weekday</v>
          </cell>
          <cell r="H657">
            <v>52950</v>
          </cell>
          <cell r="I657" t="str">
            <v>Williams St &amp; Nome St</v>
          </cell>
        </row>
        <row r="658">
          <cell r="A658">
            <v>1600750</v>
          </cell>
          <cell r="B658">
            <v>657</v>
          </cell>
          <cell r="C658">
            <v>0</v>
          </cell>
          <cell r="D658">
            <v>0</v>
          </cell>
          <cell r="E658">
            <v>0</v>
          </cell>
          <cell r="F658" t="str">
            <v>2108FA</v>
          </cell>
          <cell r="G658" t="str">
            <v>Weekday</v>
          </cell>
          <cell r="H658">
            <v>55013</v>
          </cell>
          <cell r="I658" t="str">
            <v>Rumrill Blvd &amp; Dover Av</v>
          </cell>
        </row>
        <row r="659">
          <cell r="A659">
            <v>302330</v>
          </cell>
          <cell r="B659">
            <v>658</v>
          </cell>
          <cell r="C659">
            <v>0</v>
          </cell>
          <cell r="D659">
            <v>0</v>
          </cell>
          <cell r="E659">
            <v>0</v>
          </cell>
          <cell r="F659" t="str">
            <v>2108FA</v>
          </cell>
          <cell r="G659" t="str">
            <v>Weekday</v>
          </cell>
          <cell r="H659">
            <v>57512</v>
          </cell>
          <cell r="I659" t="str">
            <v>Euclid Av &amp; Bret Harte Path</v>
          </cell>
        </row>
        <row r="660">
          <cell r="A660">
            <v>1300790</v>
          </cell>
          <cell r="B660">
            <v>659</v>
          </cell>
          <cell r="C660">
            <v>0</v>
          </cell>
          <cell r="D660">
            <v>0</v>
          </cell>
          <cell r="E660">
            <v>0</v>
          </cell>
          <cell r="F660" t="str">
            <v>2108FA</v>
          </cell>
          <cell r="G660" t="str">
            <v>Weekday</v>
          </cell>
          <cell r="H660">
            <v>55374</v>
          </cell>
          <cell r="I660" t="str">
            <v>Carlson Blvd &amp; Carl Av</v>
          </cell>
        </row>
        <row r="661">
          <cell r="A661">
            <v>1600160</v>
          </cell>
          <cell r="B661">
            <v>660</v>
          </cell>
          <cell r="C661">
            <v>0</v>
          </cell>
          <cell r="D661">
            <v>0</v>
          </cell>
          <cell r="E661">
            <v>0</v>
          </cell>
          <cell r="F661" t="str">
            <v>2108FA</v>
          </cell>
          <cell r="G661" t="str">
            <v>Weekday</v>
          </cell>
          <cell r="H661">
            <v>55682</v>
          </cell>
          <cell r="I661" t="str">
            <v>Broadway Av &amp; 17th St</v>
          </cell>
        </row>
        <row r="662">
          <cell r="A662">
            <v>703770</v>
          </cell>
          <cell r="B662">
            <v>661</v>
          </cell>
          <cell r="C662">
            <v>0</v>
          </cell>
          <cell r="D662">
            <v>0</v>
          </cell>
          <cell r="E662">
            <v>0</v>
          </cell>
          <cell r="F662" t="str">
            <v>2108FA</v>
          </cell>
          <cell r="G662" t="str">
            <v>Weekday</v>
          </cell>
          <cell r="H662">
            <v>57290</v>
          </cell>
          <cell r="I662" t="str">
            <v>300 Mowry Av</v>
          </cell>
        </row>
        <row r="663">
          <cell r="A663">
            <v>1302880</v>
          </cell>
          <cell r="B663">
            <v>662</v>
          </cell>
          <cell r="C663">
            <v>0</v>
          </cell>
          <cell r="D663">
            <v>0</v>
          </cell>
          <cell r="E663">
            <v>0</v>
          </cell>
          <cell r="F663" t="str">
            <v>2108FA</v>
          </cell>
          <cell r="G663" t="str">
            <v>Weekday</v>
          </cell>
          <cell r="H663">
            <v>57004</v>
          </cell>
          <cell r="I663" t="str">
            <v>Potrero Av &amp; S 43rd St</v>
          </cell>
        </row>
        <row r="664">
          <cell r="A664">
            <v>1302900</v>
          </cell>
          <cell r="B664">
            <v>663</v>
          </cell>
          <cell r="C664">
            <v>0</v>
          </cell>
          <cell r="D664">
            <v>0</v>
          </cell>
          <cell r="E664">
            <v>0</v>
          </cell>
          <cell r="F664" t="str">
            <v>2108FA</v>
          </cell>
          <cell r="G664" t="str">
            <v>Weekday</v>
          </cell>
          <cell r="H664">
            <v>50343</v>
          </cell>
          <cell r="I664" t="str">
            <v>Potrero Av &amp; S 45th St</v>
          </cell>
        </row>
        <row r="665">
          <cell r="A665">
            <v>9901140</v>
          </cell>
          <cell r="B665">
            <v>664</v>
          </cell>
          <cell r="C665">
            <v>0</v>
          </cell>
          <cell r="D665">
            <v>0</v>
          </cell>
          <cell r="E665">
            <v>0</v>
          </cell>
          <cell r="F665" t="str">
            <v>2108FA</v>
          </cell>
          <cell r="G665" t="str">
            <v>Weekday</v>
          </cell>
          <cell r="H665">
            <v>52004</v>
          </cell>
          <cell r="I665" t="str">
            <v>San Pablo Dam Rd &amp; Clark Rd</v>
          </cell>
        </row>
        <row r="666">
          <cell r="A666">
            <v>302290</v>
          </cell>
          <cell r="B666">
            <v>665</v>
          </cell>
          <cell r="C666">
            <v>0</v>
          </cell>
          <cell r="D666">
            <v>0</v>
          </cell>
          <cell r="E666">
            <v>0</v>
          </cell>
          <cell r="F666" t="str">
            <v>2108FA</v>
          </cell>
          <cell r="G666" t="str">
            <v>Weekday</v>
          </cell>
          <cell r="H666">
            <v>59432</v>
          </cell>
          <cell r="I666" t="str">
            <v>Euclid Av &amp; Acacia Av</v>
          </cell>
        </row>
        <row r="667">
          <cell r="A667">
            <v>900140</v>
          </cell>
          <cell r="B667">
            <v>666</v>
          </cell>
          <cell r="C667">
            <v>0</v>
          </cell>
          <cell r="D667">
            <v>0</v>
          </cell>
          <cell r="E667">
            <v>0</v>
          </cell>
          <cell r="F667" t="str">
            <v>2108FA</v>
          </cell>
          <cell r="G667" t="str">
            <v>Weekday</v>
          </cell>
          <cell r="H667">
            <v>55063</v>
          </cell>
          <cell r="I667" t="str">
            <v>Cedar Blvd &amp; Edgewater Dr</v>
          </cell>
        </row>
        <row r="668">
          <cell r="A668">
            <v>9903670</v>
          </cell>
          <cell r="B668">
            <v>667</v>
          </cell>
          <cell r="C668">
            <v>1</v>
          </cell>
          <cell r="D668">
            <v>0</v>
          </cell>
          <cell r="E668">
            <v>1</v>
          </cell>
          <cell r="F668" t="str">
            <v>2108FA</v>
          </cell>
          <cell r="G668" t="str">
            <v>Weekday</v>
          </cell>
          <cell r="H668">
            <v>51594</v>
          </cell>
          <cell r="I668" t="str">
            <v>Stevenson Blvd &amp; Civic Center Dr</v>
          </cell>
        </row>
        <row r="669">
          <cell r="A669">
            <v>1503070</v>
          </cell>
          <cell r="B669">
            <v>668</v>
          </cell>
          <cell r="C669">
            <v>0</v>
          </cell>
          <cell r="D669">
            <v>0</v>
          </cell>
          <cell r="E669">
            <v>0</v>
          </cell>
          <cell r="F669" t="str">
            <v>2108FA</v>
          </cell>
          <cell r="G669" t="str">
            <v>Weekday</v>
          </cell>
          <cell r="H669">
            <v>56539</v>
          </cell>
          <cell r="I669" t="str">
            <v>Spruce St &amp; Locust St</v>
          </cell>
        </row>
        <row r="670">
          <cell r="A670">
            <v>901110</v>
          </cell>
          <cell r="B670">
            <v>669</v>
          </cell>
          <cell r="C670">
            <v>0</v>
          </cell>
          <cell r="D670">
            <v>0</v>
          </cell>
          <cell r="E670">
            <v>0</v>
          </cell>
          <cell r="F670" t="str">
            <v>2108FA</v>
          </cell>
          <cell r="G670" t="str">
            <v>Weekday</v>
          </cell>
          <cell r="H670">
            <v>57252</v>
          </cell>
          <cell r="I670" t="str">
            <v>Mowry Av &amp; Alpine St</v>
          </cell>
        </row>
        <row r="671">
          <cell r="A671">
            <v>1503540</v>
          </cell>
          <cell r="B671">
            <v>670</v>
          </cell>
          <cell r="C671">
            <v>0</v>
          </cell>
          <cell r="D671">
            <v>0</v>
          </cell>
          <cell r="E671">
            <v>0</v>
          </cell>
          <cell r="F671" t="str">
            <v>2108FA</v>
          </cell>
          <cell r="G671" t="str">
            <v>Weekday</v>
          </cell>
          <cell r="H671">
            <v>57743</v>
          </cell>
          <cell r="I671" t="str">
            <v>Wicks Blvd &amp; Sea Cloud Av</v>
          </cell>
        </row>
        <row r="672">
          <cell r="A672">
            <v>1300640</v>
          </cell>
          <cell r="B672">
            <v>671</v>
          </cell>
          <cell r="C672">
            <v>4</v>
          </cell>
          <cell r="D672">
            <v>0</v>
          </cell>
          <cell r="E672">
            <v>4</v>
          </cell>
          <cell r="F672" t="str">
            <v>2108FA</v>
          </cell>
          <cell r="G672" t="str">
            <v>Weekday</v>
          </cell>
          <cell r="H672">
            <v>56518</v>
          </cell>
          <cell r="I672" t="str">
            <v>Barrett Av &amp; Marina Way</v>
          </cell>
        </row>
        <row r="673">
          <cell r="A673">
            <v>1503660</v>
          </cell>
          <cell r="B673">
            <v>672</v>
          </cell>
          <cell r="C673">
            <v>0</v>
          </cell>
          <cell r="D673">
            <v>0</v>
          </cell>
          <cell r="E673">
            <v>0</v>
          </cell>
          <cell r="F673" t="str">
            <v>2108FA</v>
          </cell>
          <cell r="G673" t="str">
            <v>Weekday</v>
          </cell>
          <cell r="H673">
            <v>58798</v>
          </cell>
          <cell r="I673" t="str">
            <v>Williams St &amp; Nome St</v>
          </cell>
        </row>
        <row r="674">
          <cell r="A674">
            <v>804880</v>
          </cell>
          <cell r="B674">
            <v>673</v>
          </cell>
          <cell r="C674">
            <v>0</v>
          </cell>
          <cell r="D674">
            <v>1</v>
          </cell>
          <cell r="E674">
            <v>0</v>
          </cell>
          <cell r="F674" t="str">
            <v>2108FA</v>
          </cell>
          <cell r="G674" t="str">
            <v>Weekday</v>
          </cell>
          <cell r="H674">
            <v>54652</v>
          </cell>
          <cell r="I674" t="str">
            <v>Underwood Av &amp; Cascade St</v>
          </cell>
        </row>
        <row r="675">
          <cell r="A675">
            <v>302920</v>
          </cell>
          <cell r="B675">
            <v>674</v>
          </cell>
          <cell r="C675">
            <v>0</v>
          </cell>
          <cell r="D675">
            <v>0</v>
          </cell>
          <cell r="E675">
            <v>0</v>
          </cell>
          <cell r="F675" t="str">
            <v>2108FA</v>
          </cell>
          <cell r="G675" t="str">
            <v>Weekday</v>
          </cell>
          <cell r="H675">
            <v>51231</v>
          </cell>
          <cell r="I675" t="str">
            <v>Grizzly Peak Blvd &amp; Hill Rd</v>
          </cell>
        </row>
        <row r="676">
          <cell r="A676">
            <v>9802570</v>
          </cell>
          <cell r="B676">
            <v>675</v>
          </cell>
          <cell r="C676">
            <v>0</v>
          </cell>
          <cell r="D676">
            <v>0</v>
          </cell>
          <cell r="E676">
            <v>0</v>
          </cell>
          <cell r="F676" t="str">
            <v>2108FA</v>
          </cell>
          <cell r="G676" t="str">
            <v>Weekday</v>
          </cell>
          <cell r="H676">
            <v>54235</v>
          </cell>
          <cell r="I676" t="str">
            <v>Paseo Grande &amp; Via Toledo</v>
          </cell>
        </row>
        <row r="677">
          <cell r="A677">
            <v>707530</v>
          </cell>
          <cell r="B677">
            <v>676</v>
          </cell>
          <cell r="C677">
            <v>0</v>
          </cell>
          <cell r="D677">
            <v>0</v>
          </cell>
          <cell r="E677">
            <v>0</v>
          </cell>
          <cell r="F677" t="str">
            <v>2108FA</v>
          </cell>
          <cell r="G677" t="str">
            <v>Weekday</v>
          </cell>
          <cell r="H677">
            <v>50351</v>
          </cell>
          <cell r="I677" t="str">
            <v>46555 Landing Pkwy</v>
          </cell>
        </row>
        <row r="678">
          <cell r="A678">
            <v>1300360</v>
          </cell>
          <cell r="B678">
            <v>677</v>
          </cell>
          <cell r="C678">
            <v>2</v>
          </cell>
          <cell r="D678">
            <v>1</v>
          </cell>
          <cell r="E678">
            <v>2</v>
          </cell>
          <cell r="F678" t="str">
            <v>2108FA</v>
          </cell>
          <cell r="G678" t="str">
            <v>Weekday</v>
          </cell>
          <cell r="H678">
            <v>54256</v>
          </cell>
          <cell r="I678" t="str">
            <v>29th St &amp; Tulare Av</v>
          </cell>
        </row>
        <row r="679">
          <cell r="A679">
            <v>9900870</v>
          </cell>
          <cell r="B679">
            <v>678</v>
          </cell>
          <cell r="C679">
            <v>0</v>
          </cell>
          <cell r="D679">
            <v>0</v>
          </cell>
          <cell r="E679">
            <v>0</v>
          </cell>
          <cell r="F679" t="str">
            <v>2108FA</v>
          </cell>
          <cell r="G679" t="str">
            <v>Weekday</v>
          </cell>
          <cell r="H679">
            <v>50490</v>
          </cell>
          <cell r="I679" t="str">
            <v>Olinda Rd &amp; Archery Way</v>
          </cell>
        </row>
        <row r="680">
          <cell r="A680">
            <v>704640</v>
          </cell>
          <cell r="B680">
            <v>679</v>
          </cell>
          <cell r="C680">
            <v>0</v>
          </cell>
          <cell r="D680">
            <v>0</v>
          </cell>
          <cell r="E680">
            <v>0</v>
          </cell>
          <cell r="F680" t="str">
            <v>2108FA</v>
          </cell>
          <cell r="G680" t="str">
            <v>Weekday</v>
          </cell>
          <cell r="H680">
            <v>51766</v>
          </cell>
          <cell r="I680" t="str">
            <v>Paseo Padre Pkwy &amp; Fremont Blvd</v>
          </cell>
        </row>
        <row r="681">
          <cell r="A681">
            <v>1600700</v>
          </cell>
          <cell r="B681">
            <v>680</v>
          </cell>
          <cell r="C681">
            <v>0</v>
          </cell>
          <cell r="D681">
            <v>0</v>
          </cell>
          <cell r="E681">
            <v>0</v>
          </cell>
          <cell r="F681" t="str">
            <v>2108FA</v>
          </cell>
          <cell r="G681" t="str">
            <v>Weekday</v>
          </cell>
          <cell r="H681">
            <v>55382</v>
          </cell>
          <cell r="I681" t="str">
            <v>Rumrill Blvd &amp; 19th St</v>
          </cell>
        </row>
        <row r="682">
          <cell r="A682">
            <v>700130</v>
          </cell>
          <cell r="B682">
            <v>681</v>
          </cell>
          <cell r="C682">
            <v>0</v>
          </cell>
          <cell r="D682">
            <v>0</v>
          </cell>
          <cell r="E682">
            <v>0</v>
          </cell>
          <cell r="F682" t="str">
            <v>2108FA</v>
          </cell>
          <cell r="G682" t="str">
            <v>Weekday</v>
          </cell>
          <cell r="H682">
            <v>51654</v>
          </cell>
          <cell r="I682" t="str">
            <v>Ardenwood Blvd &amp; Tan Oak Dr</v>
          </cell>
        </row>
        <row r="683">
          <cell r="A683">
            <v>704100</v>
          </cell>
          <cell r="B683">
            <v>682</v>
          </cell>
          <cell r="C683">
            <v>0</v>
          </cell>
          <cell r="D683">
            <v>0</v>
          </cell>
          <cell r="E683">
            <v>0</v>
          </cell>
          <cell r="F683" t="str">
            <v>2108FA</v>
          </cell>
          <cell r="G683" t="str">
            <v>Weekday</v>
          </cell>
          <cell r="H683">
            <v>57562</v>
          </cell>
          <cell r="I683" t="str">
            <v>Niles Blvd &amp; Hillview Dr</v>
          </cell>
        </row>
        <row r="684">
          <cell r="A684">
            <v>900200</v>
          </cell>
          <cell r="B684">
            <v>683</v>
          </cell>
          <cell r="C684">
            <v>0</v>
          </cell>
          <cell r="D684">
            <v>0</v>
          </cell>
          <cell r="E684">
            <v>0</v>
          </cell>
          <cell r="F684" t="str">
            <v>2108FA</v>
          </cell>
          <cell r="G684" t="str">
            <v>Weekday</v>
          </cell>
          <cell r="H684">
            <v>58567</v>
          </cell>
          <cell r="I684" t="str">
            <v>Cedar Blvd &amp; Lake Blvd</v>
          </cell>
        </row>
        <row r="685">
          <cell r="A685">
            <v>900610</v>
          </cell>
          <cell r="B685">
            <v>684</v>
          </cell>
          <cell r="C685">
            <v>0</v>
          </cell>
          <cell r="D685">
            <v>0</v>
          </cell>
          <cell r="E685">
            <v>0</v>
          </cell>
          <cell r="F685" t="str">
            <v>2108FA</v>
          </cell>
          <cell r="G685" t="str">
            <v>Weekday</v>
          </cell>
          <cell r="H685">
            <v>56636</v>
          </cell>
          <cell r="I685" t="str">
            <v>Cherry St &amp; Central Av</v>
          </cell>
        </row>
        <row r="686">
          <cell r="A686">
            <v>705810</v>
          </cell>
          <cell r="B686">
            <v>685</v>
          </cell>
          <cell r="C686">
            <v>0</v>
          </cell>
          <cell r="D686">
            <v>0</v>
          </cell>
          <cell r="E686">
            <v>0</v>
          </cell>
          <cell r="F686" t="str">
            <v>2108FA</v>
          </cell>
          <cell r="G686" t="str">
            <v>Weekday</v>
          </cell>
          <cell r="H686">
            <v>55108</v>
          </cell>
          <cell r="I686" t="str">
            <v>Stevenson Blvd &amp; Stevenson Com</v>
          </cell>
        </row>
        <row r="687">
          <cell r="A687">
            <v>804210</v>
          </cell>
          <cell r="B687">
            <v>686</v>
          </cell>
          <cell r="C687">
            <v>0</v>
          </cell>
          <cell r="D687">
            <v>0</v>
          </cell>
          <cell r="E687">
            <v>0</v>
          </cell>
          <cell r="F687" t="str">
            <v>2108FA</v>
          </cell>
          <cell r="G687" t="str">
            <v>Weekday</v>
          </cell>
          <cell r="H687">
            <v>56470</v>
          </cell>
          <cell r="I687" t="str">
            <v>Santa Clara St &amp; Ocie Way</v>
          </cell>
        </row>
        <row r="688">
          <cell r="A688">
            <v>500390</v>
          </cell>
          <cell r="B688">
            <v>687</v>
          </cell>
          <cell r="C688">
            <v>0</v>
          </cell>
          <cell r="D688">
            <v>0</v>
          </cell>
          <cell r="E688">
            <v>0</v>
          </cell>
          <cell r="F688" t="str">
            <v>2108FA</v>
          </cell>
          <cell r="G688" t="str">
            <v>Weekday</v>
          </cell>
          <cell r="H688">
            <v>59941</v>
          </cell>
          <cell r="I688" t="str">
            <v>Barrett Av &amp; Arlington Blvd</v>
          </cell>
        </row>
        <row r="689">
          <cell r="A689">
            <v>1000200</v>
          </cell>
          <cell r="B689">
            <v>688</v>
          </cell>
          <cell r="C689">
            <v>0</v>
          </cell>
          <cell r="D689">
            <v>0</v>
          </cell>
          <cell r="E689">
            <v>0</v>
          </cell>
          <cell r="F689" t="str">
            <v>2108FA</v>
          </cell>
          <cell r="G689" t="str">
            <v>Weekday</v>
          </cell>
          <cell r="H689">
            <v>58390</v>
          </cell>
          <cell r="I689" t="str">
            <v>106th Av &amp; Voltaire Av</v>
          </cell>
        </row>
        <row r="690">
          <cell r="A690">
            <v>303420</v>
          </cell>
          <cell r="B690">
            <v>689</v>
          </cell>
          <cell r="C690">
            <v>0</v>
          </cell>
          <cell r="D690">
            <v>0</v>
          </cell>
          <cell r="E690">
            <v>0</v>
          </cell>
          <cell r="F690" t="str">
            <v>2108FA</v>
          </cell>
          <cell r="G690" t="str">
            <v>Weekday</v>
          </cell>
          <cell r="H690">
            <v>55904</v>
          </cell>
          <cell r="I690" t="str">
            <v>Marin Av &amp; The Circle</v>
          </cell>
        </row>
        <row r="691">
          <cell r="A691">
            <v>9902860</v>
          </cell>
          <cell r="B691">
            <v>690</v>
          </cell>
          <cell r="C691">
            <v>0</v>
          </cell>
          <cell r="D691">
            <v>0</v>
          </cell>
          <cell r="E691">
            <v>0</v>
          </cell>
          <cell r="F691" t="str">
            <v>2108FA</v>
          </cell>
          <cell r="G691" t="str">
            <v>Weekday</v>
          </cell>
          <cell r="H691">
            <v>51317</v>
          </cell>
          <cell r="I691" t="str">
            <v>Arlington Blvd &amp; Brewster Dr</v>
          </cell>
        </row>
        <row r="692">
          <cell r="A692">
            <v>1501720</v>
          </cell>
          <cell r="B692">
            <v>691</v>
          </cell>
          <cell r="C692">
            <v>0</v>
          </cell>
          <cell r="D692">
            <v>3</v>
          </cell>
          <cell r="E692">
            <v>0</v>
          </cell>
          <cell r="F692" t="str">
            <v>2108FA</v>
          </cell>
          <cell r="G692" t="str">
            <v>Weekday</v>
          </cell>
          <cell r="H692">
            <v>51232</v>
          </cell>
          <cell r="I692" t="str">
            <v>Estudillo Av &amp; Santa Rosa St</v>
          </cell>
        </row>
        <row r="693">
          <cell r="A693">
            <v>9904150</v>
          </cell>
          <cell r="B693">
            <v>692</v>
          </cell>
          <cell r="C693">
            <v>1</v>
          </cell>
          <cell r="D693">
            <v>2</v>
          </cell>
          <cell r="E693">
            <v>1</v>
          </cell>
          <cell r="F693" t="str">
            <v>2108FA</v>
          </cell>
          <cell r="G693" t="str">
            <v>Weekday</v>
          </cell>
          <cell r="H693">
            <v>51743</v>
          </cell>
          <cell r="I693" t="str">
            <v>Mitchell Av &amp; Diller St</v>
          </cell>
        </row>
        <row r="694">
          <cell r="A694">
            <v>300630</v>
          </cell>
          <cell r="B694">
            <v>693</v>
          </cell>
          <cell r="C694">
            <v>0</v>
          </cell>
          <cell r="D694">
            <v>0</v>
          </cell>
          <cell r="E694">
            <v>0</v>
          </cell>
          <cell r="F694" t="str">
            <v>2108FA</v>
          </cell>
          <cell r="G694" t="str">
            <v>Weekday</v>
          </cell>
          <cell r="H694">
            <v>58768</v>
          </cell>
          <cell r="I694" t="str">
            <v>Arlington Av &amp; San Fernando Av</v>
          </cell>
        </row>
        <row r="695">
          <cell r="A695">
            <v>500420</v>
          </cell>
          <cell r="B695">
            <v>694</v>
          </cell>
          <cell r="C695">
            <v>0</v>
          </cell>
          <cell r="D695">
            <v>0</v>
          </cell>
          <cell r="E695">
            <v>0</v>
          </cell>
          <cell r="F695" t="str">
            <v>2108FA</v>
          </cell>
          <cell r="G695" t="str">
            <v>Weekday</v>
          </cell>
          <cell r="H695">
            <v>54384</v>
          </cell>
          <cell r="I695" t="str">
            <v>Barrett Av &amp; Edwards Av</v>
          </cell>
        </row>
        <row r="696">
          <cell r="A696">
            <v>301050</v>
          </cell>
          <cell r="B696">
            <v>695</v>
          </cell>
          <cell r="C696">
            <v>0</v>
          </cell>
          <cell r="D696">
            <v>2</v>
          </cell>
          <cell r="E696">
            <v>0</v>
          </cell>
          <cell r="F696" t="str">
            <v>2108FA</v>
          </cell>
          <cell r="G696" t="str">
            <v>Weekday</v>
          </cell>
          <cell r="H696">
            <v>59300</v>
          </cell>
          <cell r="I696" t="str">
            <v>Ashby Av &amp; Telegraph Av</v>
          </cell>
        </row>
        <row r="697">
          <cell r="A697">
            <v>1502370</v>
          </cell>
          <cell r="B697">
            <v>696</v>
          </cell>
          <cell r="C697">
            <v>1</v>
          </cell>
          <cell r="D697">
            <v>0</v>
          </cell>
          <cell r="E697">
            <v>1</v>
          </cell>
          <cell r="F697" t="str">
            <v>2108FA</v>
          </cell>
          <cell r="G697" t="str">
            <v>Weekday</v>
          </cell>
          <cell r="H697">
            <v>58505</v>
          </cell>
          <cell r="I697" t="str">
            <v>MacArthur Blvd &amp; Broadmoor Blvd</v>
          </cell>
        </row>
        <row r="698">
          <cell r="A698">
            <v>101780</v>
          </cell>
          <cell r="B698">
            <v>697</v>
          </cell>
          <cell r="C698">
            <v>0</v>
          </cell>
          <cell r="D698">
            <v>0</v>
          </cell>
          <cell r="E698">
            <v>0</v>
          </cell>
          <cell r="F698" t="str">
            <v>2108FA</v>
          </cell>
          <cell r="G698" t="str">
            <v>Weekday</v>
          </cell>
          <cell r="H698">
            <v>55178</v>
          </cell>
          <cell r="I698" t="str">
            <v>Lincoln Av &amp; 5th St</v>
          </cell>
        </row>
        <row r="699">
          <cell r="A699">
            <v>102890</v>
          </cell>
          <cell r="B699">
            <v>698</v>
          </cell>
          <cell r="C699">
            <v>0</v>
          </cell>
          <cell r="D699">
            <v>0</v>
          </cell>
          <cell r="E699">
            <v>0</v>
          </cell>
          <cell r="F699" t="str">
            <v>2108FA</v>
          </cell>
          <cell r="G699" t="str">
            <v>Weekday</v>
          </cell>
          <cell r="H699">
            <v>51170</v>
          </cell>
          <cell r="I699" t="str">
            <v>Robert Davey Jr Dr &amp; Channing Way</v>
          </cell>
        </row>
        <row r="700">
          <cell r="A700">
            <v>9900310</v>
          </cell>
          <cell r="B700">
            <v>699</v>
          </cell>
          <cell r="C700">
            <v>0</v>
          </cell>
          <cell r="D700">
            <v>0</v>
          </cell>
          <cell r="E700">
            <v>0</v>
          </cell>
          <cell r="F700" t="str">
            <v>2108FA</v>
          </cell>
          <cell r="G700" t="str">
            <v>Weekday</v>
          </cell>
          <cell r="H700">
            <v>58748</v>
          </cell>
          <cell r="I700" t="str">
            <v>Arlington Av &amp; Sunset Dr</v>
          </cell>
        </row>
        <row r="701">
          <cell r="A701">
            <v>305260</v>
          </cell>
          <cell r="B701">
            <v>700</v>
          </cell>
          <cell r="C701">
            <v>1</v>
          </cell>
          <cell r="D701">
            <v>0</v>
          </cell>
          <cell r="E701">
            <v>1</v>
          </cell>
          <cell r="F701" t="str">
            <v>2108FA</v>
          </cell>
          <cell r="G701" t="str">
            <v>Weekday</v>
          </cell>
          <cell r="H701">
            <v>54065</v>
          </cell>
          <cell r="I701" t="str">
            <v>Spruce St &amp; Glen Av</v>
          </cell>
        </row>
        <row r="702">
          <cell r="A702">
            <v>706610</v>
          </cell>
          <cell r="B702">
            <v>701</v>
          </cell>
          <cell r="C702">
            <v>0</v>
          </cell>
          <cell r="D702">
            <v>0</v>
          </cell>
          <cell r="E702">
            <v>0</v>
          </cell>
          <cell r="F702" t="str">
            <v>2108FA</v>
          </cell>
          <cell r="G702" t="str">
            <v>Weekday</v>
          </cell>
          <cell r="H702">
            <v>56150</v>
          </cell>
          <cell r="I702" t="str">
            <v>Washington Blvd &amp; Gallegos Av</v>
          </cell>
        </row>
        <row r="703">
          <cell r="A703">
            <v>2300030</v>
          </cell>
          <cell r="B703">
            <v>702</v>
          </cell>
          <cell r="C703">
            <v>0</v>
          </cell>
          <cell r="D703">
            <v>0</v>
          </cell>
          <cell r="E703">
            <v>0</v>
          </cell>
          <cell r="F703" t="str">
            <v>2108FA</v>
          </cell>
          <cell r="G703" t="str">
            <v>Weekday</v>
          </cell>
          <cell r="H703">
            <v>58354</v>
          </cell>
          <cell r="I703" t="str">
            <v>N Milpitas Blvd &amp; Escuela Pkwy</v>
          </cell>
        </row>
        <row r="704">
          <cell r="A704">
            <v>703390</v>
          </cell>
          <cell r="B704">
            <v>703</v>
          </cell>
          <cell r="C704">
            <v>0</v>
          </cell>
          <cell r="D704">
            <v>0</v>
          </cell>
          <cell r="E704">
            <v>0</v>
          </cell>
          <cell r="F704" t="str">
            <v>2108FA</v>
          </cell>
          <cell r="G704" t="str">
            <v>Weekday</v>
          </cell>
          <cell r="H704">
            <v>53166</v>
          </cell>
          <cell r="I704" t="str">
            <v>Mission Blvd &amp; Cougar Dr</v>
          </cell>
        </row>
        <row r="705">
          <cell r="A705">
            <v>1100610</v>
          </cell>
          <cell r="B705">
            <v>704</v>
          </cell>
          <cell r="C705">
            <v>0</v>
          </cell>
          <cell r="D705">
            <v>0</v>
          </cell>
          <cell r="E705">
            <v>0</v>
          </cell>
          <cell r="F705" t="str">
            <v>2108FA</v>
          </cell>
          <cell r="G705" t="str">
            <v>Weekday</v>
          </cell>
          <cell r="H705">
            <v>56946</v>
          </cell>
          <cell r="I705" t="str">
            <v>Oakland Av &amp; Hillside Av</v>
          </cell>
        </row>
        <row r="706">
          <cell r="A706">
            <v>1017540</v>
          </cell>
          <cell r="B706">
            <v>705</v>
          </cell>
          <cell r="C706">
            <v>0</v>
          </cell>
          <cell r="D706">
            <v>0</v>
          </cell>
          <cell r="E706">
            <v>0</v>
          </cell>
          <cell r="F706" t="str">
            <v>2108FA</v>
          </cell>
          <cell r="G706" t="str">
            <v>Weekday</v>
          </cell>
          <cell r="H706">
            <v>57030</v>
          </cell>
          <cell r="I706" t="str">
            <v>Park Blvd &amp; Hollywood Av</v>
          </cell>
        </row>
        <row r="707">
          <cell r="A707">
            <v>1502110</v>
          </cell>
          <cell r="B707">
            <v>706</v>
          </cell>
          <cell r="C707">
            <v>0</v>
          </cell>
          <cell r="D707">
            <v>0</v>
          </cell>
          <cell r="E707">
            <v>0</v>
          </cell>
          <cell r="F707" t="str">
            <v>2108FA</v>
          </cell>
          <cell r="G707" t="str">
            <v>Weekday</v>
          </cell>
          <cell r="H707">
            <v>53260</v>
          </cell>
          <cell r="I707" t="str">
            <v>Hesperian Blvd &amp; Drew St</v>
          </cell>
        </row>
        <row r="708">
          <cell r="A708">
            <v>1700390</v>
          </cell>
          <cell r="B708">
            <v>707</v>
          </cell>
          <cell r="C708">
            <v>0</v>
          </cell>
          <cell r="D708">
            <v>0</v>
          </cell>
          <cell r="E708">
            <v>0</v>
          </cell>
          <cell r="F708" t="str">
            <v>2108FA</v>
          </cell>
          <cell r="G708" t="str">
            <v>Weekday</v>
          </cell>
          <cell r="H708">
            <v>54730</v>
          </cell>
          <cell r="I708" t="str">
            <v>Decoto Rd &amp; Eleventh St</v>
          </cell>
        </row>
        <row r="709">
          <cell r="A709">
            <v>1017570</v>
          </cell>
          <cell r="B709">
            <v>708</v>
          </cell>
          <cell r="C709">
            <v>0</v>
          </cell>
          <cell r="D709">
            <v>0</v>
          </cell>
          <cell r="E709">
            <v>0</v>
          </cell>
          <cell r="F709" t="str">
            <v>2108FA</v>
          </cell>
          <cell r="G709" t="str">
            <v>Weekday</v>
          </cell>
          <cell r="H709">
            <v>54003</v>
          </cell>
          <cell r="I709" t="str">
            <v>Park Blvd &amp; Leimert Blvd</v>
          </cell>
        </row>
        <row r="710">
          <cell r="A710">
            <v>901120</v>
          </cell>
          <cell r="B710">
            <v>709</v>
          </cell>
          <cell r="C710">
            <v>0</v>
          </cell>
          <cell r="D710">
            <v>0</v>
          </cell>
          <cell r="E710">
            <v>0</v>
          </cell>
          <cell r="F710" t="str">
            <v>2108FA</v>
          </cell>
          <cell r="G710" t="str">
            <v>Weekday</v>
          </cell>
          <cell r="H710">
            <v>55895</v>
          </cell>
          <cell r="I710" t="str">
            <v>Mowry Av &amp; Cedar Blvd</v>
          </cell>
        </row>
        <row r="711">
          <cell r="A711">
            <v>304260</v>
          </cell>
          <cell r="B711">
            <v>710</v>
          </cell>
          <cell r="C711">
            <v>0</v>
          </cell>
          <cell r="D711">
            <v>0</v>
          </cell>
          <cell r="E711">
            <v>0</v>
          </cell>
          <cell r="F711" t="str">
            <v>2108FA</v>
          </cell>
          <cell r="G711" t="str">
            <v>Weekday</v>
          </cell>
          <cell r="H711">
            <v>52589</v>
          </cell>
          <cell r="I711" t="str">
            <v>Sacramento St &amp; Hearst Av</v>
          </cell>
        </row>
        <row r="712">
          <cell r="A712">
            <v>703470</v>
          </cell>
          <cell r="B712">
            <v>711</v>
          </cell>
          <cell r="C712">
            <v>0</v>
          </cell>
          <cell r="D712">
            <v>0</v>
          </cell>
          <cell r="E712">
            <v>0</v>
          </cell>
          <cell r="F712" t="str">
            <v>2108FA</v>
          </cell>
          <cell r="G712" t="str">
            <v>Weekday</v>
          </cell>
          <cell r="H712">
            <v>54998</v>
          </cell>
          <cell r="I712" t="str">
            <v>Mission Blvd &amp; I-680 Fwy</v>
          </cell>
        </row>
        <row r="713">
          <cell r="A713">
            <v>703520</v>
          </cell>
          <cell r="B713">
            <v>712</v>
          </cell>
          <cell r="C713">
            <v>0</v>
          </cell>
          <cell r="D713">
            <v>0</v>
          </cell>
          <cell r="E713">
            <v>0</v>
          </cell>
          <cell r="F713" t="str">
            <v>2108FA</v>
          </cell>
          <cell r="G713" t="str">
            <v>Weekday</v>
          </cell>
          <cell r="H713">
            <v>56530</v>
          </cell>
          <cell r="I713" t="str">
            <v>Mission Blvd &amp; Mackintosh St</v>
          </cell>
        </row>
        <row r="714">
          <cell r="A714">
            <v>9802400</v>
          </cell>
          <cell r="B714">
            <v>713</v>
          </cell>
          <cell r="C714">
            <v>0</v>
          </cell>
          <cell r="D714">
            <v>0</v>
          </cell>
          <cell r="E714">
            <v>0</v>
          </cell>
          <cell r="F714" t="str">
            <v>2108FA</v>
          </cell>
          <cell r="G714" t="str">
            <v>Weekday</v>
          </cell>
          <cell r="H714">
            <v>58215</v>
          </cell>
          <cell r="I714" t="str">
            <v>N Milpitas Blvd &amp; Midwick Dr</v>
          </cell>
        </row>
        <row r="715">
          <cell r="A715">
            <v>703410</v>
          </cell>
          <cell r="B715">
            <v>714</v>
          </cell>
          <cell r="C715">
            <v>0</v>
          </cell>
          <cell r="D715">
            <v>0</v>
          </cell>
          <cell r="E715">
            <v>0</v>
          </cell>
          <cell r="F715" t="str">
            <v>2108FA</v>
          </cell>
          <cell r="G715" t="str">
            <v>Weekday</v>
          </cell>
          <cell r="H715">
            <v>52243</v>
          </cell>
          <cell r="I715" t="str">
            <v>Mission Blvd &amp; Castro Ln</v>
          </cell>
        </row>
        <row r="716">
          <cell r="A716">
            <v>703340</v>
          </cell>
          <cell r="B716">
            <v>715</v>
          </cell>
          <cell r="C716">
            <v>0</v>
          </cell>
          <cell r="D716">
            <v>0</v>
          </cell>
          <cell r="E716">
            <v>0</v>
          </cell>
          <cell r="F716" t="str">
            <v>2108FA</v>
          </cell>
          <cell r="G716" t="str">
            <v>Weekday</v>
          </cell>
          <cell r="H716">
            <v>56467</v>
          </cell>
          <cell r="I716" t="str">
            <v>Mission Blvd &amp; Calle Amigo Dr</v>
          </cell>
        </row>
        <row r="717">
          <cell r="A717">
            <v>9814130</v>
          </cell>
          <cell r="B717">
            <v>716</v>
          </cell>
          <cell r="C717">
            <v>0</v>
          </cell>
          <cell r="D717">
            <v>0</v>
          </cell>
          <cell r="E717">
            <v>0</v>
          </cell>
          <cell r="F717" t="str">
            <v>2108FA</v>
          </cell>
          <cell r="G717" t="str">
            <v>Weekday</v>
          </cell>
          <cell r="H717">
            <v>53643</v>
          </cell>
          <cell r="I717" t="str">
            <v>Center St &amp; David St</v>
          </cell>
        </row>
        <row r="718">
          <cell r="A718">
            <v>801040</v>
          </cell>
          <cell r="B718">
            <v>717</v>
          </cell>
          <cell r="C718">
            <v>2</v>
          </cell>
          <cell r="D718">
            <v>1</v>
          </cell>
          <cell r="E718">
            <v>2</v>
          </cell>
          <cell r="F718" t="str">
            <v>2108FA</v>
          </cell>
          <cell r="G718" t="str">
            <v>Weekday</v>
          </cell>
          <cell r="H718">
            <v>55702</v>
          </cell>
          <cell r="I718" t="str">
            <v>City Center Dr &amp; Centennial Hall</v>
          </cell>
        </row>
        <row r="719">
          <cell r="A719">
            <v>9800250</v>
          </cell>
          <cell r="B719">
            <v>718</v>
          </cell>
          <cell r="C719">
            <v>0</v>
          </cell>
          <cell r="D719">
            <v>0</v>
          </cell>
          <cell r="E719">
            <v>0</v>
          </cell>
          <cell r="F719" t="str">
            <v>2108FA</v>
          </cell>
          <cell r="G719" t="str">
            <v>Weekday</v>
          </cell>
          <cell r="H719">
            <v>54538</v>
          </cell>
          <cell r="I719" t="str">
            <v>Bockman Rd &amp; Via Alamitos</v>
          </cell>
        </row>
        <row r="720">
          <cell r="A720">
            <v>9802670</v>
          </cell>
          <cell r="B720">
            <v>719</v>
          </cell>
          <cell r="C720">
            <v>0</v>
          </cell>
          <cell r="D720">
            <v>1</v>
          </cell>
          <cell r="E720">
            <v>0</v>
          </cell>
          <cell r="F720" t="str">
            <v>2108FA</v>
          </cell>
          <cell r="G720" t="str">
            <v>Weekday</v>
          </cell>
          <cell r="H720">
            <v>53543</v>
          </cell>
          <cell r="I720" t="str">
            <v>Redwood Rd &amp; Vegas Av</v>
          </cell>
        </row>
        <row r="721">
          <cell r="A721">
            <v>9903080</v>
          </cell>
          <cell r="B721">
            <v>720</v>
          </cell>
          <cell r="C721">
            <v>0</v>
          </cell>
          <cell r="D721">
            <v>0</v>
          </cell>
          <cell r="E721">
            <v>0</v>
          </cell>
          <cell r="F721" t="str">
            <v>2108FA</v>
          </cell>
          <cell r="G721" t="str">
            <v>Weekday</v>
          </cell>
          <cell r="H721">
            <v>51398</v>
          </cell>
          <cell r="I721" t="str">
            <v>Bockman Rd &amp; Via Amigos</v>
          </cell>
        </row>
        <row r="722">
          <cell r="A722">
            <v>9901520</v>
          </cell>
          <cell r="B722">
            <v>721</v>
          </cell>
          <cell r="C722">
            <v>0</v>
          </cell>
          <cell r="D722">
            <v>0</v>
          </cell>
          <cell r="E722">
            <v>0</v>
          </cell>
          <cell r="F722" t="str">
            <v>2108FA</v>
          </cell>
          <cell r="G722" t="str">
            <v>Weekday</v>
          </cell>
          <cell r="H722">
            <v>52241</v>
          </cell>
          <cell r="I722" t="str">
            <v>Appian Way &amp; Argyle Rd</v>
          </cell>
        </row>
        <row r="723">
          <cell r="A723">
            <v>9903160</v>
          </cell>
          <cell r="B723">
            <v>722</v>
          </cell>
          <cell r="C723">
            <v>1</v>
          </cell>
          <cell r="D723">
            <v>0</v>
          </cell>
          <cell r="E723">
            <v>1</v>
          </cell>
          <cell r="F723" t="str">
            <v>2108FA</v>
          </cell>
          <cell r="G723" t="str">
            <v>Weekday</v>
          </cell>
          <cell r="H723">
            <v>51423</v>
          </cell>
          <cell r="I723" t="str">
            <v>Mission Blvd &amp; Daggett Av</v>
          </cell>
        </row>
        <row r="724">
          <cell r="A724">
            <v>1300370</v>
          </cell>
          <cell r="B724">
            <v>723</v>
          </cell>
          <cell r="C724">
            <v>2</v>
          </cell>
          <cell r="D724">
            <v>1</v>
          </cell>
          <cell r="E724">
            <v>2</v>
          </cell>
          <cell r="F724" t="str">
            <v>2108FA</v>
          </cell>
          <cell r="G724" t="str">
            <v>Weekday</v>
          </cell>
          <cell r="H724">
            <v>58532</v>
          </cell>
          <cell r="I724" t="str">
            <v>29th St &amp; Tulare Av</v>
          </cell>
        </row>
        <row r="725">
          <cell r="A725">
            <v>9804120</v>
          </cell>
          <cell r="B725">
            <v>724</v>
          </cell>
          <cell r="C725">
            <v>0</v>
          </cell>
          <cell r="D725">
            <v>1</v>
          </cell>
          <cell r="E725">
            <v>0</v>
          </cell>
          <cell r="F725" t="str">
            <v>2108FA</v>
          </cell>
          <cell r="G725" t="str">
            <v>Weekday</v>
          </cell>
          <cell r="H725">
            <v>59835</v>
          </cell>
          <cell r="I725" t="str">
            <v>Seven Hills Rd &amp; Sandy Rd</v>
          </cell>
        </row>
        <row r="726">
          <cell r="A726">
            <v>9804180</v>
          </cell>
          <cell r="B726">
            <v>725</v>
          </cell>
          <cell r="C726">
            <v>0</v>
          </cell>
          <cell r="D726">
            <v>0</v>
          </cell>
          <cell r="E726">
            <v>0</v>
          </cell>
          <cell r="F726" t="str">
            <v>2108FA</v>
          </cell>
          <cell r="G726" t="str">
            <v>Weekday</v>
          </cell>
          <cell r="H726">
            <v>59853</v>
          </cell>
          <cell r="I726" t="str">
            <v>Heyer Av &amp; Madison Av</v>
          </cell>
        </row>
        <row r="727">
          <cell r="A727">
            <v>801950</v>
          </cell>
          <cell r="B727">
            <v>726</v>
          </cell>
          <cell r="C727">
            <v>0</v>
          </cell>
          <cell r="D727">
            <v>1</v>
          </cell>
          <cell r="E727">
            <v>0</v>
          </cell>
          <cell r="F727" t="str">
            <v>2108FA</v>
          </cell>
          <cell r="G727" t="str">
            <v>Weekday</v>
          </cell>
          <cell r="H727">
            <v>52423</v>
          </cell>
          <cell r="I727" t="str">
            <v>Grand St &amp; Dean St</v>
          </cell>
        </row>
        <row r="728">
          <cell r="A728">
            <v>1303080</v>
          </cell>
          <cell r="B728">
            <v>727</v>
          </cell>
          <cell r="C728">
            <v>1</v>
          </cell>
          <cell r="D728">
            <v>1</v>
          </cell>
          <cell r="E728">
            <v>1</v>
          </cell>
          <cell r="F728" t="str">
            <v>2108FA</v>
          </cell>
          <cell r="G728" t="str">
            <v>Weekday</v>
          </cell>
          <cell r="H728">
            <v>58590</v>
          </cell>
          <cell r="I728" t="str">
            <v>Rheem Av &amp; 28th St</v>
          </cell>
        </row>
        <row r="729">
          <cell r="A729">
            <v>1303060</v>
          </cell>
          <cell r="B729">
            <v>728</v>
          </cell>
          <cell r="C729">
            <v>0</v>
          </cell>
          <cell r="D729">
            <v>0</v>
          </cell>
          <cell r="E729">
            <v>0</v>
          </cell>
          <cell r="F729" t="str">
            <v>2108FA</v>
          </cell>
          <cell r="G729" t="str">
            <v>Weekday</v>
          </cell>
          <cell r="H729">
            <v>55068</v>
          </cell>
          <cell r="I729" t="str">
            <v>Rheem Av &amp; 26th St</v>
          </cell>
        </row>
        <row r="730">
          <cell r="A730">
            <v>9902490</v>
          </cell>
          <cell r="B730">
            <v>729</v>
          </cell>
          <cell r="C730">
            <v>2</v>
          </cell>
          <cell r="D730">
            <v>1</v>
          </cell>
          <cell r="E730">
            <v>2</v>
          </cell>
          <cell r="F730" t="str">
            <v>2108FA</v>
          </cell>
          <cell r="G730" t="str">
            <v>Weekday</v>
          </cell>
          <cell r="H730">
            <v>51097</v>
          </cell>
          <cell r="I730" t="str">
            <v>Foothill Blvd &amp; A St</v>
          </cell>
        </row>
        <row r="731">
          <cell r="A731">
            <v>802000</v>
          </cell>
          <cell r="B731">
            <v>730</v>
          </cell>
          <cell r="C731">
            <v>0</v>
          </cell>
          <cell r="D731">
            <v>1</v>
          </cell>
          <cell r="E731">
            <v>0</v>
          </cell>
          <cell r="F731" t="str">
            <v>2108FA</v>
          </cell>
          <cell r="G731" t="str">
            <v>Weekday</v>
          </cell>
          <cell r="H731">
            <v>55736</v>
          </cell>
          <cell r="I731" t="str">
            <v>Harris Rd &amp; Huntwood Av</v>
          </cell>
        </row>
        <row r="732">
          <cell r="A732">
            <v>702980</v>
          </cell>
          <cell r="B732">
            <v>731</v>
          </cell>
          <cell r="C732">
            <v>0</v>
          </cell>
          <cell r="D732">
            <v>0</v>
          </cell>
          <cell r="E732">
            <v>0</v>
          </cell>
          <cell r="F732" t="str">
            <v>2108FA</v>
          </cell>
          <cell r="G732" t="str">
            <v>Weekday</v>
          </cell>
          <cell r="H732">
            <v>59890</v>
          </cell>
          <cell r="I732" t="str">
            <v>Grimmer Blvd &amp; Paseo Padre Pkwy</v>
          </cell>
        </row>
        <row r="733">
          <cell r="A733">
            <v>101670</v>
          </cell>
          <cell r="B733">
            <v>732</v>
          </cell>
          <cell r="C733">
            <v>0</v>
          </cell>
          <cell r="D733">
            <v>0</v>
          </cell>
          <cell r="E733">
            <v>0</v>
          </cell>
          <cell r="F733" t="str">
            <v>2108FA</v>
          </cell>
          <cell r="G733" t="str">
            <v>Weekday</v>
          </cell>
          <cell r="H733">
            <v>57720</v>
          </cell>
          <cell r="I733" t="str">
            <v>High St &amp; Santa Clara Av</v>
          </cell>
        </row>
        <row r="734">
          <cell r="A734">
            <v>101170</v>
          </cell>
          <cell r="B734">
            <v>733</v>
          </cell>
          <cell r="C734">
            <v>0</v>
          </cell>
          <cell r="D734">
            <v>0</v>
          </cell>
          <cell r="E734">
            <v>0</v>
          </cell>
          <cell r="F734" t="str">
            <v>2108FA</v>
          </cell>
          <cell r="G734" t="str">
            <v>Weekday</v>
          </cell>
          <cell r="H734">
            <v>59334</v>
          </cell>
          <cell r="I734" t="str">
            <v>Encinal Av &amp; Versailles Av</v>
          </cell>
        </row>
        <row r="735">
          <cell r="A735">
            <v>9801980</v>
          </cell>
          <cell r="B735">
            <v>734</v>
          </cell>
          <cell r="C735">
            <v>0</v>
          </cell>
          <cell r="D735">
            <v>0</v>
          </cell>
          <cell r="E735">
            <v>0</v>
          </cell>
          <cell r="F735" t="str">
            <v>2108FA</v>
          </cell>
          <cell r="G735" t="str">
            <v>Weekday</v>
          </cell>
          <cell r="H735">
            <v>54797</v>
          </cell>
          <cell r="I735" t="str">
            <v>Madison Av &amp; Vannoy Av</v>
          </cell>
        </row>
        <row r="736">
          <cell r="A736">
            <v>1300400</v>
          </cell>
          <cell r="B736">
            <v>735</v>
          </cell>
          <cell r="C736">
            <v>4</v>
          </cell>
          <cell r="D736">
            <v>0</v>
          </cell>
          <cell r="E736">
            <v>4</v>
          </cell>
          <cell r="F736" t="str">
            <v>2108FA</v>
          </cell>
          <cell r="G736" t="str">
            <v>Weekday</v>
          </cell>
          <cell r="H736">
            <v>58933</v>
          </cell>
          <cell r="I736" t="str">
            <v>6th St &amp; Nevin Av</v>
          </cell>
        </row>
        <row r="737">
          <cell r="A737">
            <v>1300530</v>
          </cell>
          <cell r="B737">
            <v>736</v>
          </cell>
          <cell r="C737">
            <v>1</v>
          </cell>
          <cell r="D737">
            <v>0</v>
          </cell>
          <cell r="E737">
            <v>1</v>
          </cell>
          <cell r="F737" t="str">
            <v>2108FA</v>
          </cell>
          <cell r="G737" t="str">
            <v>Weekday</v>
          </cell>
          <cell r="H737">
            <v>54424</v>
          </cell>
          <cell r="I737" t="str">
            <v>7th St &amp; Ripley Av</v>
          </cell>
        </row>
        <row r="738">
          <cell r="A738">
            <v>9900010</v>
          </cell>
          <cell r="B738">
            <v>737</v>
          </cell>
          <cell r="C738">
            <v>1</v>
          </cell>
          <cell r="D738">
            <v>0</v>
          </cell>
          <cell r="E738">
            <v>1</v>
          </cell>
          <cell r="F738" t="str">
            <v>2108FA</v>
          </cell>
          <cell r="G738" t="str">
            <v>Weekday</v>
          </cell>
          <cell r="H738">
            <v>54011</v>
          </cell>
          <cell r="I738" t="str">
            <v>Fred Jackson Way &amp; Grove Av</v>
          </cell>
        </row>
        <row r="739">
          <cell r="A739">
            <v>1011600</v>
          </cell>
          <cell r="B739">
            <v>738</v>
          </cell>
          <cell r="C739">
            <v>1</v>
          </cell>
          <cell r="D739">
            <v>0</v>
          </cell>
          <cell r="E739">
            <v>1</v>
          </cell>
          <cell r="F739" t="str">
            <v>2108FA</v>
          </cell>
          <cell r="G739" t="str">
            <v>Weekday</v>
          </cell>
          <cell r="H739">
            <v>50730</v>
          </cell>
          <cell r="I739" t="str">
            <v>Golf Links Rd &amp; Fontaine St</v>
          </cell>
        </row>
        <row r="740">
          <cell r="A740">
            <v>1017070</v>
          </cell>
          <cell r="B740">
            <v>739</v>
          </cell>
          <cell r="C740">
            <v>0</v>
          </cell>
          <cell r="D740">
            <v>0</v>
          </cell>
          <cell r="E740">
            <v>0</v>
          </cell>
          <cell r="F740" t="str">
            <v>2108FA</v>
          </cell>
          <cell r="G740" t="str">
            <v>Weekday</v>
          </cell>
          <cell r="H740">
            <v>59961</v>
          </cell>
          <cell r="I740" t="str">
            <v>Mountain Blvd &amp; Sequoyah Rd</v>
          </cell>
        </row>
        <row r="741">
          <cell r="A741">
            <v>1016920</v>
          </cell>
          <cell r="B741">
            <v>740</v>
          </cell>
          <cell r="C741">
            <v>0</v>
          </cell>
          <cell r="D741">
            <v>0</v>
          </cell>
          <cell r="E741">
            <v>0</v>
          </cell>
          <cell r="F741" t="str">
            <v>2108FA</v>
          </cell>
          <cell r="G741" t="str">
            <v>Weekday</v>
          </cell>
          <cell r="H741">
            <v>59590</v>
          </cell>
          <cell r="I741" t="str">
            <v>Mountain Blvd &amp; Golf Links Rd</v>
          </cell>
        </row>
        <row r="742">
          <cell r="A742">
            <v>1600280</v>
          </cell>
          <cell r="B742">
            <v>741</v>
          </cell>
          <cell r="C742">
            <v>2</v>
          </cell>
          <cell r="D742">
            <v>1</v>
          </cell>
          <cell r="E742">
            <v>2</v>
          </cell>
          <cell r="F742" t="str">
            <v>2108FA</v>
          </cell>
          <cell r="G742" t="str">
            <v>Weekday</v>
          </cell>
          <cell r="H742">
            <v>54572</v>
          </cell>
          <cell r="I742" t="str">
            <v>Church Ln &amp; Villa Dr</v>
          </cell>
        </row>
        <row r="743">
          <cell r="A743">
            <v>1300740</v>
          </cell>
          <cell r="B743">
            <v>742</v>
          </cell>
          <cell r="C743">
            <v>0</v>
          </cell>
          <cell r="D743">
            <v>0</v>
          </cell>
          <cell r="E743">
            <v>0</v>
          </cell>
          <cell r="F743" t="str">
            <v>2108FA</v>
          </cell>
          <cell r="G743" t="str">
            <v>Weekday</v>
          </cell>
          <cell r="H743">
            <v>55274</v>
          </cell>
          <cell r="I743" t="str">
            <v>Birmingham Dr &amp; Shane Dr</v>
          </cell>
        </row>
        <row r="744">
          <cell r="A744">
            <v>1300540</v>
          </cell>
          <cell r="B744">
            <v>743</v>
          </cell>
          <cell r="C744">
            <v>1</v>
          </cell>
          <cell r="D744">
            <v>0</v>
          </cell>
          <cell r="E744">
            <v>1</v>
          </cell>
          <cell r="F744" t="str">
            <v>2108FA</v>
          </cell>
          <cell r="G744" t="str">
            <v>Weekday</v>
          </cell>
          <cell r="H744">
            <v>53080</v>
          </cell>
          <cell r="I744" t="str">
            <v>Aberdeen Way &amp; Gospel Church</v>
          </cell>
        </row>
        <row r="745">
          <cell r="A745">
            <v>1011580</v>
          </cell>
          <cell r="B745">
            <v>744</v>
          </cell>
          <cell r="C745">
            <v>0</v>
          </cell>
          <cell r="D745">
            <v>0</v>
          </cell>
          <cell r="E745">
            <v>0</v>
          </cell>
          <cell r="F745" t="str">
            <v>2108FA</v>
          </cell>
          <cell r="G745" t="str">
            <v>Weekday</v>
          </cell>
          <cell r="H745">
            <v>56269</v>
          </cell>
          <cell r="I745" t="str">
            <v>Golf Links Rd &amp; Elysian Fields Dr</v>
          </cell>
        </row>
        <row r="746">
          <cell r="A746">
            <v>1019510</v>
          </cell>
          <cell r="B746">
            <v>745</v>
          </cell>
          <cell r="C746">
            <v>0</v>
          </cell>
          <cell r="D746">
            <v>0</v>
          </cell>
          <cell r="E746">
            <v>0</v>
          </cell>
          <cell r="F746" t="str">
            <v>2108FA</v>
          </cell>
          <cell r="G746" t="str">
            <v>Weekday</v>
          </cell>
          <cell r="H746">
            <v>58451</v>
          </cell>
          <cell r="I746" t="str">
            <v>Skyline Blvd &amp; Kimberlin Heights Dr</v>
          </cell>
        </row>
        <row r="747">
          <cell r="A747">
            <v>1011610</v>
          </cell>
          <cell r="B747">
            <v>746</v>
          </cell>
          <cell r="C747">
            <v>1</v>
          </cell>
          <cell r="D747">
            <v>0</v>
          </cell>
          <cell r="E747">
            <v>1</v>
          </cell>
          <cell r="F747" t="str">
            <v>2108FA</v>
          </cell>
          <cell r="G747" t="str">
            <v>Weekday</v>
          </cell>
          <cell r="H747">
            <v>59101</v>
          </cell>
          <cell r="I747" t="str">
            <v>Golf Links Rd &amp; Fontaine St</v>
          </cell>
        </row>
        <row r="748">
          <cell r="A748">
            <v>9801770</v>
          </cell>
          <cell r="B748">
            <v>747</v>
          </cell>
          <cell r="C748">
            <v>0</v>
          </cell>
          <cell r="D748">
            <v>0</v>
          </cell>
          <cell r="E748">
            <v>0</v>
          </cell>
          <cell r="F748" t="str">
            <v>2108FA</v>
          </cell>
          <cell r="G748" t="str">
            <v>Weekday</v>
          </cell>
          <cell r="H748">
            <v>53658</v>
          </cell>
          <cell r="I748" t="str">
            <v>Heyer Av &amp; Heyer Pl (Near Madison Av)</v>
          </cell>
        </row>
        <row r="749">
          <cell r="A749">
            <v>1011540</v>
          </cell>
          <cell r="B749">
            <v>748</v>
          </cell>
          <cell r="C749">
            <v>0</v>
          </cell>
          <cell r="D749">
            <v>0</v>
          </cell>
          <cell r="E749">
            <v>0</v>
          </cell>
          <cell r="F749" t="str">
            <v>2108FA</v>
          </cell>
          <cell r="G749" t="str">
            <v>Weekday</v>
          </cell>
          <cell r="H749">
            <v>56261</v>
          </cell>
          <cell r="I749" t="str">
            <v>Golf Links Rd &amp; Anza Av</v>
          </cell>
        </row>
        <row r="750">
          <cell r="A750">
            <v>9800610</v>
          </cell>
          <cell r="B750">
            <v>749</v>
          </cell>
          <cell r="C750">
            <v>0</v>
          </cell>
          <cell r="D750">
            <v>0</v>
          </cell>
          <cell r="E750">
            <v>0</v>
          </cell>
          <cell r="F750" t="str">
            <v>2108FA</v>
          </cell>
          <cell r="G750" t="str">
            <v>Weekday</v>
          </cell>
          <cell r="H750">
            <v>59921</v>
          </cell>
          <cell r="I750" t="str">
            <v>Center St &amp; Circle Av</v>
          </cell>
        </row>
        <row r="751">
          <cell r="A751">
            <v>9803100</v>
          </cell>
          <cell r="B751">
            <v>750</v>
          </cell>
          <cell r="C751">
            <v>0</v>
          </cell>
          <cell r="D751">
            <v>0</v>
          </cell>
          <cell r="E751">
            <v>0</v>
          </cell>
          <cell r="F751" t="str">
            <v>2108FA</v>
          </cell>
          <cell r="G751" t="str">
            <v>Weekday</v>
          </cell>
          <cell r="H751">
            <v>57040</v>
          </cell>
          <cell r="I751" t="str">
            <v>Stanton Av &amp; Acorn St</v>
          </cell>
        </row>
        <row r="752">
          <cell r="A752">
            <v>701485</v>
          </cell>
          <cell r="B752">
            <v>751</v>
          </cell>
          <cell r="C752">
            <v>0</v>
          </cell>
          <cell r="D752">
            <v>0</v>
          </cell>
          <cell r="E752">
            <v>0</v>
          </cell>
          <cell r="F752" t="str">
            <v>2108FA</v>
          </cell>
          <cell r="G752" t="str">
            <v>Weekday</v>
          </cell>
          <cell r="H752">
            <v>53225</v>
          </cell>
          <cell r="I752" t="str">
            <v>Driscoll Rd &amp; Hopkins Jr High School</v>
          </cell>
        </row>
        <row r="753">
          <cell r="A753">
            <v>701370</v>
          </cell>
          <cell r="B753">
            <v>752</v>
          </cell>
          <cell r="C753">
            <v>0</v>
          </cell>
          <cell r="D753">
            <v>0</v>
          </cell>
          <cell r="E753">
            <v>0</v>
          </cell>
          <cell r="F753" t="str">
            <v>2108FA</v>
          </cell>
          <cell r="G753" t="str">
            <v>Weekday</v>
          </cell>
          <cell r="H753">
            <v>52911</v>
          </cell>
          <cell r="I753" t="str">
            <v>Decoto Rd &amp; Cabrillo Dr</v>
          </cell>
        </row>
        <row r="754">
          <cell r="A754">
            <v>703760</v>
          </cell>
          <cell r="B754">
            <v>753</v>
          </cell>
          <cell r="C754">
            <v>3</v>
          </cell>
          <cell r="D754">
            <v>5</v>
          </cell>
          <cell r="E754">
            <v>3</v>
          </cell>
          <cell r="F754" t="str">
            <v>2108FA</v>
          </cell>
          <cell r="G754" t="str">
            <v>Weekday</v>
          </cell>
          <cell r="H754">
            <v>52752</v>
          </cell>
          <cell r="I754" t="str">
            <v>2557 Mowry Av</v>
          </cell>
        </row>
        <row r="755">
          <cell r="A755">
            <v>900080</v>
          </cell>
          <cell r="B755">
            <v>754</v>
          </cell>
          <cell r="C755">
            <v>0</v>
          </cell>
          <cell r="D755">
            <v>0</v>
          </cell>
          <cell r="E755">
            <v>0</v>
          </cell>
          <cell r="F755" t="str">
            <v>2108FA</v>
          </cell>
          <cell r="G755" t="str">
            <v>Weekday</v>
          </cell>
          <cell r="H755">
            <v>56976</v>
          </cell>
          <cell r="I755" t="str">
            <v>Cedar Blvd &amp; Central Av</v>
          </cell>
        </row>
        <row r="756">
          <cell r="A756">
            <v>900540</v>
          </cell>
          <cell r="B756">
            <v>755</v>
          </cell>
          <cell r="C756">
            <v>0</v>
          </cell>
          <cell r="D756">
            <v>0</v>
          </cell>
          <cell r="E756">
            <v>0</v>
          </cell>
          <cell r="F756" t="str">
            <v>2108FA</v>
          </cell>
          <cell r="G756" t="str">
            <v>Weekday</v>
          </cell>
          <cell r="H756">
            <v>56383</v>
          </cell>
          <cell r="I756" t="str">
            <v>Central Av &amp; Morton Av</v>
          </cell>
        </row>
        <row r="757">
          <cell r="A757">
            <v>703930</v>
          </cell>
          <cell r="B757">
            <v>756</v>
          </cell>
          <cell r="C757">
            <v>1</v>
          </cell>
          <cell r="D757">
            <v>1</v>
          </cell>
          <cell r="E757">
            <v>1</v>
          </cell>
          <cell r="F757" t="str">
            <v>2108FA</v>
          </cell>
          <cell r="G757" t="str">
            <v>Weekday</v>
          </cell>
          <cell r="H757">
            <v>50711</v>
          </cell>
          <cell r="I757" t="str">
            <v>Mowry Av &amp; Lexington St</v>
          </cell>
        </row>
        <row r="758">
          <cell r="A758">
            <v>9907900</v>
          </cell>
          <cell r="B758">
            <v>757</v>
          </cell>
          <cell r="C758">
            <v>0</v>
          </cell>
          <cell r="D758">
            <v>0</v>
          </cell>
          <cell r="E758">
            <v>0</v>
          </cell>
          <cell r="F758" t="str">
            <v>2108FA</v>
          </cell>
          <cell r="G758" t="str">
            <v>Weekday</v>
          </cell>
          <cell r="H758">
            <v>52975</v>
          </cell>
          <cell r="I758" t="str">
            <v>Otis Dr &amp; Grand St</v>
          </cell>
        </row>
        <row r="759">
          <cell r="A759">
            <v>902050</v>
          </cell>
          <cell r="B759">
            <v>758</v>
          </cell>
          <cell r="C759">
            <v>0</v>
          </cell>
          <cell r="D759">
            <v>0</v>
          </cell>
          <cell r="E759">
            <v>0</v>
          </cell>
          <cell r="F759" t="str">
            <v>2108FA</v>
          </cell>
          <cell r="G759" t="str">
            <v>Weekday</v>
          </cell>
          <cell r="H759">
            <v>50179</v>
          </cell>
          <cell r="I759" t="str">
            <v>Filbert St &amp; Enterprise Dr</v>
          </cell>
        </row>
        <row r="760">
          <cell r="A760">
            <v>901270</v>
          </cell>
          <cell r="B760">
            <v>759</v>
          </cell>
          <cell r="C760">
            <v>0</v>
          </cell>
          <cell r="D760">
            <v>0</v>
          </cell>
          <cell r="E760">
            <v>0</v>
          </cell>
          <cell r="F760" t="str">
            <v>2108FA</v>
          </cell>
          <cell r="G760" t="str">
            <v>Weekday</v>
          </cell>
          <cell r="H760">
            <v>56835</v>
          </cell>
          <cell r="I760" t="str">
            <v>Newark Blvd &amp; Ruschin Dr</v>
          </cell>
        </row>
        <row r="761">
          <cell r="A761">
            <v>900550</v>
          </cell>
          <cell r="B761">
            <v>760</v>
          </cell>
          <cell r="C761">
            <v>0</v>
          </cell>
          <cell r="D761">
            <v>0</v>
          </cell>
          <cell r="E761">
            <v>0</v>
          </cell>
          <cell r="F761" t="str">
            <v>2108FA</v>
          </cell>
          <cell r="G761" t="str">
            <v>Weekday</v>
          </cell>
          <cell r="H761">
            <v>55091</v>
          </cell>
          <cell r="I761" t="str">
            <v>Central Av &amp; Morton Av</v>
          </cell>
        </row>
        <row r="762">
          <cell r="A762">
            <v>1502950</v>
          </cell>
          <cell r="B762">
            <v>761</v>
          </cell>
          <cell r="C762">
            <v>1</v>
          </cell>
          <cell r="D762">
            <v>1</v>
          </cell>
          <cell r="E762">
            <v>1</v>
          </cell>
          <cell r="F762" t="str">
            <v>2108FA</v>
          </cell>
          <cell r="G762" t="str">
            <v>Weekday</v>
          </cell>
          <cell r="H762">
            <v>53484</v>
          </cell>
          <cell r="I762" t="str">
            <v>San Leandro Blvd &amp; Thornton St</v>
          </cell>
        </row>
        <row r="763">
          <cell r="A763">
            <v>1500170</v>
          </cell>
          <cell r="B763">
            <v>762</v>
          </cell>
          <cell r="C763">
            <v>1</v>
          </cell>
          <cell r="D763">
            <v>0</v>
          </cell>
          <cell r="E763">
            <v>1</v>
          </cell>
          <cell r="F763" t="str">
            <v>2108FA</v>
          </cell>
          <cell r="G763" t="str">
            <v>Weekday</v>
          </cell>
          <cell r="H763">
            <v>59746</v>
          </cell>
          <cell r="I763" t="str">
            <v>Alvarado St &amp; Williams St</v>
          </cell>
        </row>
        <row r="764">
          <cell r="A764">
            <v>1502030</v>
          </cell>
          <cell r="B764">
            <v>763</v>
          </cell>
          <cell r="C764">
            <v>0</v>
          </cell>
          <cell r="D764">
            <v>0</v>
          </cell>
          <cell r="E764">
            <v>0</v>
          </cell>
          <cell r="F764" t="str">
            <v>2108FA</v>
          </cell>
          <cell r="G764" t="str">
            <v>Weekday</v>
          </cell>
          <cell r="H764">
            <v>50960</v>
          </cell>
          <cell r="I764" t="str">
            <v>Halcyon Dr &amp; Oleander St</v>
          </cell>
        </row>
        <row r="765">
          <cell r="A765">
            <v>9904820</v>
          </cell>
          <cell r="B765">
            <v>764</v>
          </cell>
          <cell r="C765">
            <v>0</v>
          </cell>
          <cell r="D765">
            <v>0</v>
          </cell>
          <cell r="E765">
            <v>0</v>
          </cell>
          <cell r="F765" t="str">
            <v>2108FA</v>
          </cell>
          <cell r="G765" t="str">
            <v>Weekday</v>
          </cell>
          <cell r="H765">
            <v>51939</v>
          </cell>
          <cell r="I765" t="str">
            <v>Monterey Blvd &amp; Arguello Dr</v>
          </cell>
        </row>
        <row r="766">
          <cell r="A766">
            <v>701380</v>
          </cell>
          <cell r="B766">
            <v>765</v>
          </cell>
          <cell r="C766">
            <v>0</v>
          </cell>
          <cell r="D766">
            <v>0</v>
          </cell>
          <cell r="E766">
            <v>0</v>
          </cell>
          <cell r="F766" t="str">
            <v>2108FA</v>
          </cell>
          <cell r="G766" t="str">
            <v>Weekday</v>
          </cell>
          <cell r="H766">
            <v>51313</v>
          </cell>
          <cell r="I766" t="str">
            <v>Decoto Rd &amp; Cabrillo Dr</v>
          </cell>
        </row>
        <row r="767">
          <cell r="A767">
            <v>1304100</v>
          </cell>
          <cell r="B767">
            <v>766</v>
          </cell>
          <cell r="C767">
            <v>0</v>
          </cell>
          <cell r="D767">
            <v>0</v>
          </cell>
          <cell r="E767">
            <v>0</v>
          </cell>
          <cell r="F767" t="str">
            <v>2108FA</v>
          </cell>
          <cell r="G767" t="str">
            <v>Weekday</v>
          </cell>
          <cell r="H767">
            <v>59165</v>
          </cell>
          <cell r="I767" t="str">
            <v>Hilltop Dr &amp; I-80 Offramp</v>
          </cell>
        </row>
        <row r="768">
          <cell r="A768">
            <v>1100110</v>
          </cell>
          <cell r="B768">
            <v>767</v>
          </cell>
          <cell r="C768">
            <v>0</v>
          </cell>
          <cell r="D768">
            <v>0</v>
          </cell>
          <cell r="E768">
            <v>0</v>
          </cell>
          <cell r="F768" t="str">
            <v>2108FA</v>
          </cell>
          <cell r="G768" t="str">
            <v>Weekday</v>
          </cell>
          <cell r="H768">
            <v>50820</v>
          </cell>
          <cell r="I768" t="str">
            <v>Grand Av &amp; Sunnyside Av</v>
          </cell>
        </row>
        <row r="769">
          <cell r="A769">
            <v>101110</v>
          </cell>
          <cell r="B769">
            <v>768</v>
          </cell>
          <cell r="C769">
            <v>0</v>
          </cell>
          <cell r="D769">
            <v>0</v>
          </cell>
          <cell r="E769">
            <v>0</v>
          </cell>
          <cell r="F769" t="str">
            <v>2108FA</v>
          </cell>
          <cell r="G769" t="str">
            <v>Weekday</v>
          </cell>
          <cell r="H769">
            <v>56810</v>
          </cell>
          <cell r="I769" t="str">
            <v>Encinal Av &amp; Mound St</v>
          </cell>
        </row>
        <row r="770">
          <cell r="A770">
            <v>9901560</v>
          </cell>
          <cell r="B770">
            <v>769</v>
          </cell>
          <cell r="C770">
            <v>0</v>
          </cell>
          <cell r="D770">
            <v>0</v>
          </cell>
          <cell r="E770">
            <v>0</v>
          </cell>
          <cell r="F770" t="str">
            <v>2108FA</v>
          </cell>
          <cell r="G770" t="str">
            <v>Weekday</v>
          </cell>
          <cell r="H770">
            <v>50821</v>
          </cell>
          <cell r="I770" t="str">
            <v>Mecartney Rd &amp; Marcuse St</v>
          </cell>
        </row>
        <row r="771">
          <cell r="A771">
            <v>9800180</v>
          </cell>
          <cell r="B771">
            <v>770</v>
          </cell>
          <cell r="C771">
            <v>0</v>
          </cell>
          <cell r="D771">
            <v>0</v>
          </cell>
          <cell r="E771">
            <v>0</v>
          </cell>
          <cell r="F771" t="str">
            <v>2108FA</v>
          </cell>
          <cell r="G771" t="str">
            <v>Weekday</v>
          </cell>
          <cell r="H771">
            <v>57075</v>
          </cell>
          <cell r="I771" t="str">
            <v>A St &amp; Meekland Av Access Rd</v>
          </cell>
        </row>
        <row r="772">
          <cell r="A772">
            <v>1031780</v>
          </cell>
          <cell r="B772">
            <v>771</v>
          </cell>
          <cell r="C772">
            <v>2</v>
          </cell>
          <cell r="D772">
            <v>0</v>
          </cell>
          <cell r="E772">
            <v>2</v>
          </cell>
          <cell r="F772" t="str">
            <v>2108FA</v>
          </cell>
          <cell r="G772" t="str">
            <v>Weekday</v>
          </cell>
          <cell r="H772">
            <v>50403</v>
          </cell>
          <cell r="I772" t="str">
            <v>Broadway &amp; 22nd St</v>
          </cell>
        </row>
        <row r="773">
          <cell r="A773">
            <v>1002820</v>
          </cell>
          <cell r="B773">
            <v>772</v>
          </cell>
          <cell r="C773">
            <v>1</v>
          </cell>
          <cell r="D773">
            <v>0</v>
          </cell>
          <cell r="E773">
            <v>1</v>
          </cell>
          <cell r="F773" t="str">
            <v>2108FA</v>
          </cell>
          <cell r="G773" t="str">
            <v>Weekday</v>
          </cell>
          <cell r="H773">
            <v>56346</v>
          </cell>
          <cell r="I773" t="str">
            <v>51st St &amp; Manila Av</v>
          </cell>
        </row>
        <row r="774">
          <cell r="A774">
            <v>800190</v>
          </cell>
          <cell r="B774">
            <v>773</v>
          </cell>
          <cell r="C774">
            <v>1</v>
          </cell>
          <cell r="D774">
            <v>0</v>
          </cell>
          <cell r="E774">
            <v>1</v>
          </cell>
          <cell r="F774" t="str">
            <v>2108FA</v>
          </cell>
          <cell r="G774" t="str">
            <v>Weekday</v>
          </cell>
          <cell r="H774">
            <v>59665</v>
          </cell>
          <cell r="I774" t="str">
            <v>A St &amp; Filbert St</v>
          </cell>
        </row>
        <row r="775">
          <cell r="A775">
            <v>1502280</v>
          </cell>
          <cell r="B775">
            <v>774</v>
          </cell>
          <cell r="C775">
            <v>0</v>
          </cell>
          <cell r="D775">
            <v>0</v>
          </cell>
          <cell r="E775">
            <v>0</v>
          </cell>
          <cell r="F775" t="str">
            <v>2108FA</v>
          </cell>
          <cell r="G775" t="str">
            <v>Weekday</v>
          </cell>
          <cell r="H775">
            <v>51239</v>
          </cell>
          <cell r="I775" t="str">
            <v>Lewelling Blvd &amp; Lewelling Community Church/School</v>
          </cell>
        </row>
        <row r="776">
          <cell r="A776">
            <v>802700</v>
          </cell>
          <cell r="B776">
            <v>775</v>
          </cell>
          <cell r="C776">
            <v>0</v>
          </cell>
          <cell r="D776">
            <v>0</v>
          </cell>
          <cell r="E776">
            <v>0</v>
          </cell>
          <cell r="F776" t="str">
            <v>2108FA</v>
          </cell>
          <cell r="G776" t="str">
            <v>Weekday</v>
          </cell>
          <cell r="H776">
            <v>53510</v>
          </cell>
          <cell r="I776" t="str">
            <v>Huntwood Av &amp; San Luis Obispo Av</v>
          </cell>
        </row>
        <row r="777">
          <cell r="A777">
            <v>102730</v>
          </cell>
          <cell r="B777">
            <v>776</v>
          </cell>
          <cell r="C777">
            <v>0</v>
          </cell>
          <cell r="D777">
            <v>1</v>
          </cell>
          <cell r="E777">
            <v>0</v>
          </cell>
          <cell r="F777" t="str">
            <v>2108FA</v>
          </cell>
          <cell r="G777" t="str">
            <v>Weekday</v>
          </cell>
          <cell r="H777">
            <v>56433</v>
          </cell>
          <cell r="I777" t="str">
            <v>Park St &amp; Clement Av</v>
          </cell>
        </row>
        <row r="778">
          <cell r="A778">
            <v>500930</v>
          </cell>
          <cell r="B778">
            <v>777</v>
          </cell>
          <cell r="C778">
            <v>0</v>
          </cell>
          <cell r="D778">
            <v>0</v>
          </cell>
          <cell r="E778">
            <v>0</v>
          </cell>
          <cell r="F778" t="str">
            <v>2108FA</v>
          </cell>
          <cell r="G778" t="str">
            <v>Weekday</v>
          </cell>
          <cell r="H778">
            <v>53371</v>
          </cell>
          <cell r="I778" t="str">
            <v>Fairmount Av &amp; Ashbury Av</v>
          </cell>
        </row>
        <row r="779">
          <cell r="A779">
            <v>301890</v>
          </cell>
          <cell r="B779">
            <v>778</v>
          </cell>
          <cell r="C779">
            <v>0</v>
          </cell>
          <cell r="D779">
            <v>0</v>
          </cell>
          <cell r="E779">
            <v>0</v>
          </cell>
          <cell r="F779" t="str">
            <v>2108FA</v>
          </cell>
          <cell r="G779" t="str">
            <v>Weekday</v>
          </cell>
          <cell r="H779">
            <v>52377</v>
          </cell>
          <cell r="I779" t="str">
            <v>Colusa Av &amp; Vincente Av</v>
          </cell>
        </row>
        <row r="780">
          <cell r="A780">
            <v>1302640</v>
          </cell>
          <cell r="B780">
            <v>779</v>
          </cell>
          <cell r="C780">
            <v>0</v>
          </cell>
          <cell r="D780">
            <v>0</v>
          </cell>
          <cell r="E780">
            <v>0</v>
          </cell>
          <cell r="F780" t="str">
            <v>2108FA</v>
          </cell>
          <cell r="G780" t="str">
            <v>Weekday</v>
          </cell>
          <cell r="H780">
            <v>56642</v>
          </cell>
          <cell r="I780" t="str">
            <v>Moyers Rd &amp; Annapolis St</v>
          </cell>
        </row>
        <row r="781">
          <cell r="A781">
            <v>301580</v>
          </cell>
          <cell r="B781">
            <v>780</v>
          </cell>
          <cell r="C781">
            <v>1</v>
          </cell>
          <cell r="D781">
            <v>0</v>
          </cell>
          <cell r="E781">
            <v>1</v>
          </cell>
          <cell r="F781" t="str">
            <v>2108FA</v>
          </cell>
          <cell r="G781" t="str">
            <v>Weekday</v>
          </cell>
          <cell r="H781">
            <v>57118</v>
          </cell>
          <cell r="I781" t="str">
            <v>Claremont Av &amp; Eton Av</v>
          </cell>
        </row>
        <row r="782">
          <cell r="A782">
            <v>101100</v>
          </cell>
          <cell r="B782">
            <v>781</v>
          </cell>
          <cell r="C782">
            <v>0</v>
          </cell>
          <cell r="D782">
            <v>0</v>
          </cell>
          <cell r="E782">
            <v>0</v>
          </cell>
          <cell r="F782" t="str">
            <v>2108FA</v>
          </cell>
          <cell r="G782" t="str">
            <v>Weekday</v>
          </cell>
          <cell r="H782">
            <v>56589</v>
          </cell>
          <cell r="I782" t="str">
            <v>Encinal Av &amp; High St</v>
          </cell>
        </row>
        <row r="783">
          <cell r="A783">
            <v>1016130</v>
          </cell>
          <cell r="B783">
            <v>782</v>
          </cell>
          <cell r="C783">
            <v>0</v>
          </cell>
          <cell r="D783">
            <v>0</v>
          </cell>
          <cell r="E783">
            <v>0</v>
          </cell>
          <cell r="F783" t="str">
            <v>2108FA</v>
          </cell>
          <cell r="G783" t="str">
            <v>Weekday</v>
          </cell>
          <cell r="H783">
            <v>52114</v>
          </cell>
          <cell r="I783" t="str">
            <v>Martin Luther King Jr Way &amp; 36th St</v>
          </cell>
        </row>
        <row r="784">
          <cell r="A784">
            <v>804020</v>
          </cell>
          <cell r="B784">
            <v>783</v>
          </cell>
          <cell r="C784">
            <v>0</v>
          </cell>
          <cell r="D784">
            <v>0</v>
          </cell>
          <cell r="E784">
            <v>0</v>
          </cell>
          <cell r="F784" t="str">
            <v>2108FA</v>
          </cell>
          <cell r="G784" t="str">
            <v>Weekday</v>
          </cell>
          <cell r="H784">
            <v>53470</v>
          </cell>
          <cell r="I784" t="str">
            <v>1809 Sabre St</v>
          </cell>
        </row>
        <row r="785">
          <cell r="A785">
            <v>801470</v>
          </cell>
          <cell r="B785">
            <v>784</v>
          </cell>
          <cell r="C785">
            <v>0</v>
          </cell>
          <cell r="D785">
            <v>0</v>
          </cell>
          <cell r="E785">
            <v>0</v>
          </cell>
          <cell r="F785" t="str">
            <v>2108FA</v>
          </cell>
          <cell r="G785" t="str">
            <v>Weekday</v>
          </cell>
          <cell r="H785">
            <v>56126</v>
          </cell>
          <cell r="I785" t="str">
            <v>Depot Rd &amp; Connecticut St</v>
          </cell>
        </row>
        <row r="786">
          <cell r="A786">
            <v>800160</v>
          </cell>
          <cell r="B786">
            <v>785</v>
          </cell>
          <cell r="C786">
            <v>1</v>
          </cell>
          <cell r="D786">
            <v>2</v>
          </cell>
          <cell r="E786">
            <v>1</v>
          </cell>
          <cell r="F786" t="str">
            <v>2108FA</v>
          </cell>
          <cell r="G786" t="str">
            <v>Weekday</v>
          </cell>
          <cell r="H786">
            <v>59560</v>
          </cell>
          <cell r="I786" t="str">
            <v>A St &amp; Alice St</v>
          </cell>
        </row>
        <row r="787">
          <cell r="A787">
            <v>800210</v>
          </cell>
          <cell r="B787">
            <v>786</v>
          </cell>
          <cell r="C787">
            <v>1</v>
          </cell>
          <cell r="D787">
            <v>2</v>
          </cell>
          <cell r="E787">
            <v>1</v>
          </cell>
          <cell r="F787" t="str">
            <v>2108FA</v>
          </cell>
          <cell r="G787" t="str">
            <v>Weekday</v>
          </cell>
          <cell r="H787">
            <v>52996</v>
          </cell>
          <cell r="I787" t="str">
            <v>A St &amp; Grand St</v>
          </cell>
        </row>
        <row r="788">
          <cell r="A788">
            <v>301840</v>
          </cell>
          <cell r="B788">
            <v>787</v>
          </cell>
          <cell r="C788">
            <v>0</v>
          </cell>
          <cell r="D788">
            <v>0</v>
          </cell>
          <cell r="E788">
            <v>0</v>
          </cell>
          <cell r="F788" t="str">
            <v>2108FA</v>
          </cell>
          <cell r="G788" t="str">
            <v>Weekday</v>
          </cell>
          <cell r="H788">
            <v>53410</v>
          </cell>
          <cell r="I788" t="str">
            <v>Colusa Av &amp; Tacoma Av</v>
          </cell>
        </row>
        <row r="789">
          <cell r="A789">
            <v>301880</v>
          </cell>
          <cell r="B789">
            <v>788</v>
          </cell>
          <cell r="C789">
            <v>0</v>
          </cell>
          <cell r="D789">
            <v>0</v>
          </cell>
          <cell r="E789">
            <v>0</v>
          </cell>
          <cell r="F789" t="str">
            <v>2108FA</v>
          </cell>
          <cell r="G789" t="str">
            <v>Weekday</v>
          </cell>
          <cell r="H789">
            <v>56410</v>
          </cell>
          <cell r="I789" t="str">
            <v>Colusa Av &amp; Vincente Av</v>
          </cell>
        </row>
        <row r="790">
          <cell r="A790">
            <v>1006170</v>
          </cell>
          <cell r="B790">
            <v>789</v>
          </cell>
          <cell r="C790">
            <v>0</v>
          </cell>
          <cell r="D790">
            <v>0</v>
          </cell>
          <cell r="E790">
            <v>0</v>
          </cell>
          <cell r="F790" t="str">
            <v>2108FA</v>
          </cell>
          <cell r="G790" t="str">
            <v>Weekday</v>
          </cell>
          <cell r="H790">
            <v>59711</v>
          </cell>
          <cell r="I790" t="str">
            <v>Broadway Ter &amp; Sheridan Rd (Near Florence Av)</v>
          </cell>
        </row>
        <row r="791">
          <cell r="A791">
            <v>1006750</v>
          </cell>
          <cell r="B791">
            <v>790</v>
          </cell>
          <cell r="C791">
            <v>2</v>
          </cell>
          <cell r="D791">
            <v>1</v>
          </cell>
          <cell r="E791">
            <v>2</v>
          </cell>
          <cell r="F791" t="str">
            <v>2108FA</v>
          </cell>
          <cell r="G791" t="str">
            <v>Weekday</v>
          </cell>
          <cell r="H791">
            <v>59551</v>
          </cell>
          <cell r="I791" t="str">
            <v>Broadway &amp; College Av</v>
          </cell>
        </row>
        <row r="792">
          <cell r="A792">
            <v>1006020</v>
          </cell>
          <cell r="B792">
            <v>791</v>
          </cell>
          <cell r="C792">
            <v>0</v>
          </cell>
          <cell r="D792">
            <v>0</v>
          </cell>
          <cell r="E792">
            <v>0</v>
          </cell>
          <cell r="F792" t="str">
            <v>2108FA</v>
          </cell>
          <cell r="G792" t="str">
            <v>Weekday</v>
          </cell>
          <cell r="H792">
            <v>57664</v>
          </cell>
          <cell r="I792" t="str">
            <v>Broadway Ter &amp; Clarewood Dr</v>
          </cell>
        </row>
        <row r="793">
          <cell r="A793">
            <v>1501240</v>
          </cell>
          <cell r="B793">
            <v>792</v>
          </cell>
          <cell r="C793">
            <v>2</v>
          </cell>
          <cell r="D793">
            <v>0</v>
          </cell>
          <cell r="E793">
            <v>2</v>
          </cell>
          <cell r="F793" t="str">
            <v>2108FA</v>
          </cell>
          <cell r="G793" t="str">
            <v>Weekday</v>
          </cell>
          <cell r="H793">
            <v>52366</v>
          </cell>
          <cell r="I793" t="str">
            <v>E 14th St &amp; 141st Av</v>
          </cell>
        </row>
        <row r="794">
          <cell r="A794">
            <v>800570</v>
          </cell>
          <cell r="B794">
            <v>793</v>
          </cell>
          <cell r="C794">
            <v>1</v>
          </cell>
          <cell r="D794">
            <v>0</v>
          </cell>
          <cell r="E794">
            <v>1</v>
          </cell>
          <cell r="F794" t="str">
            <v>2108FA</v>
          </cell>
          <cell r="G794" t="str">
            <v>Weekday</v>
          </cell>
          <cell r="H794">
            <v>53351</v>
          </cell>
          <cell r="I794" t="str">
            <v>B St &amp; Main St</v>
          </cell>
        </row>
        <row r="795">
          <cell r="A795">
            <v>1014830</v>
          </cell>
          <cell r="B795">
            <v>794</v>
          </cell>
          <cell r="C795">
            <v>0</v>
          </cell>
          <cell r="D795">
            <v>0</v>
          </cell>
          <cell r="E795">
            <v>0</v>
          </cell>
          <cell r="F795" t="str">
            <v>2108FA</v>
          </cell>
          <cell r="G795" t="str">
            <v>Weekday</v>
          </cell>
          <cell r="H795">
            <v>51755</v>
          </cell>
          <cell r="I795" t="str">
            <v>MacArthur Blvd &amp; Camden St (Seminary Av Jctn)</v>
          </cell>
        </row>
        <row r="796">
          <cell r="A796">
            <v>1014460</v>
          </cell>
          <cell r="B796">
            <v>795</v>
          </cell>
          <cell r="C796">
            <v>0</v>
          </cell>
          <cell r="D796">
            <v>0</v>
          </cell>
          <cell r="E796">
            <v>0</v>
          </cell>
          <cell r="F796" t="str">
            <v>2108FA</v>
          </cell>
          <cell r="G796" t="str">
            <v>Weekday</v>
          </cell>
          <cell r="H796">
            <v>55272</v>
          </cell>
          <cell r="I796" t="str">
            <v>MacArthur Blvd &amp; 62nd Av</v>
          </cell>
        </row>
        <row r="797">
          <cell r="A797">
            <v>1015230</v>
          </cell>
          <cell r="B797">
            <v>796</v>
          </cell>
          <cell r="C797">
            <v>0</v>
          </cell>
          <cell r="D797">
            <v>0</v>
          </cell>
          <cell r="E797">
            <v>0</v>
          </cell>
          <cell r="F797" t="str">
            <v>2108FA</v>
          </cell>
          <cell r="G797" t="str">
            <v>Weekday</v>
          </cell>
          <cell r="H797">
            <v>54422</v>
          </cell>
          <cell r="I797" t="str">
            <v>MacArthur Blvd &amp; Seminary Av</v>
          </cell>
        </row>
        <row r="798">
          <cell r="A798">
            <v>1014840</v>
          </cell>
          <cell r="B798">
            <v>797</v>
          </cell>
          <cell r="C798">
            <v>1</v>
          </cell>
          <cell r="D798">
            <v>0</v>
          </cell>
          <cell r="E798">
            <v>1</v>
          </cell>
          <cell r="F798" t="str">
            <v>2108FA</v>
          </cell>
          <cell r="G798" t="str">
            <v>Weekday</v>
          </cell>
          <cell r="H798">
            <v>55950</v>
          </cell>
          <cell r="I798" t="str">
            <v>MacArthur Blvd &amp; Canon Av</v>
          </cell>
        </row>
        <row r="799">
          <cell r="A799">
            <v>1015150</v>
          </cell>
          <cell r="B799">
            <v>798</v>
          </cell>
          <cell r="C799">
            <v>0</v>
          </cell>
          <cell r="D799">
            <v>0</v>
          </cell>
          <cell r="E799">
            <v>0</v>
          </cell>
          <cell r="F799" t="str">
            <v>2108FA</v>
          </cell>
          <cell r="G799" t="str">
            <v>Weekday</v>
          </cell>
          <cell r="H799">
            <v>50556</v>
          </cell>
          <cell r="I799" t="str">
            <v>MacArthur Blvd &amp; Parker Av</v>
          </cell>
        </row>
        <row r="800">
          <cell r="A800">
            <v>1007230</v>
          </cell>
          <cell r="B800">
            <v>799</v>
          </cell>
          <cell r="C800">
            <v>0</v>
          </cell>
          <cell r="D800">
            <v>0</v>
          </cell>
          <cell r="E800">
            <v>0</v>
          </cell>
          <cell r="F800" t="str">
            <v>2108FA</v>
          </cell>
          <cell r="G800" t="str">
            <v>Weekday</v>
          </cell>
          <cell r="H800">
            <v>55060</v>
          </cell>
          <cell r="I800" t="str">
            <v>Chatham Rd &amp; Bruce St</v>
          </cell>
        </row>
        <row r="801">
          <cell r="A801">
            <v>101920</v>
          </cell>
          <cell r="B801">
            <v>800</v>
          </cell>
          <cell r="C801">
            <v>0</v>
          </cell>
          <cell r="D801">
            <v>0</v>
          </cell>
          <cell r="E801">
            <v>0</v>
          </cell>
          <cell r="F801" t="str">
            <v>2108FA</v>
          </cell>
          <cell r="G801" t="str">
            <v>Weekday</v>
          </cell>
          <cell r="H801">
            <v>58669</v>
          </cell>
          <cell r="I801" t="str">
            <v>Maitland Dr &amp; Flower Ln</v>
          </cell>
        </row>
        <row r="802">
          <cell r="A802">
            <v>1014800</v>
          </cell>
          <cell r="B802">
            <v>801</v>
          </cell>
          <cell r="C802">
            <v>0</v>
          </cell>
          <cell r="D802">
            <v>0</v>
          </cell>
          <cell r="E802">
            <v>0</v>
          </cell>
          <cell r="F802" t="str">
            <v>2108FA</v>
          </cell>
          <cell r="G802" t="str">
            <v>Weekday</v>
          </cell>
          <cell r="H802">
            <v>54115</v>
          </cell>
          <cell r="I802" t="str">
            <v>MacArthur Blvd &amp; Boston Av</v>
          </cell>
        </row>
        <row r="803">
          <cell r="A803">
            <v>9903030</v>
          </cell>
          <cell r="B803">
            <v>802</v>
          </cell>
          <cell r="C803">
            <v>0</v>
          </cell>
          <cell r="D803">
            <v>0</v>
          </cell>
          <cell r="E803">
            <v>0</v>
          </cell>
          <cell r="F803" t="str">
            <v>2108FA</v>
          </cell>
          <cell r="G803" t="str">
            <v>Weekday</v>
          </cell>
          <cell r="H803">
            <v>51373</v>
          </cell>
          <cell r="I803" t="str">
            <v>MacArthur Blvd &amp; 55th Av</v>
          </cell>
        </row>
        <row r="804">
          <cell r="A804">
            <v>9802070</v>
          </cell>
          <cell r="B804">
            <v>803</v>
          </cell>
          <cell r="C804">
            <v>0</v>
          </cell>
          <cell r="D804">
            <v>0</v>
          </cell>
          <cell r="E804">
            <v>0</v>
          </cell>
          <cell r="F804" t="str">
            <v>2108FA</v>
          </cell>
          <cell r="G804" t="str">
            <v>Weekday</v>
          </cell>
          <cell r="H804">
            <v>52987</v>
          </cell>
          <cell r="I804" t="str">
            <v>Meekland Av &amp; E Lewelling Blvd</v>
          </cell>
        </row>
        <row r="805">
          <cell r="A805">
            <v>1302660</v>
          </cell>
          <cell r="B805">
            <v>804</v>
          </cell>
          <cell r="C805">
            <v>0</v>
          </cell>
          <cell r="D805">
            <v>0</v>
          </cell>
          <cell r="E805">
            <v>0</v>
          </cell>
          <cell r="F805" t="str">
            <v>2108FA</v>
          </cell>
          <cell r="G805" t="str">
            <v>Weekday</v>
          </cell>
          <cell r="H805">
            <v>59896</v>
          </cell>
          <cell r="I805" t="str">
            <v>Moyers Rd &amp; Benjamin Dr</v>
          </cell>
        </row>
        <row r="806">
          <cell r="A806">
            <v>1001930</v>
          </cell>
          <cell r="B806">
            <v>805</v>
          </cell>
          <cell r="C806">
            <v>0</v>
          </cell>
          <cell r="D806">
            <v>0</v>
          </cell>
          <cell r="E806">
            <v>0</v>
          </cell>
          <cell r="F806" t="str">
            <v>2108FA</v>
          </cell>
          <cell r="G806" t="str">
            <v>Weekday</v>
          </cell>
          <cell r="H806">
            <v>54045</v>
          </cell>
          <cell r="I806" t="str">
            <v>35th Av &amp; California St</v>
          </cell>
        </row>
        <row r="807">
          <cell r="A807">
            <v>501610</v>
          </cell>
          <cell r="B807">
            <v>806</v>
          </cell>
          <cell r="C807">
            <v>0</v>
          </cell>
          <cell r="D807">
            <v>0</v>
          </cell>
          <cell r="E807">
            <v>0</v>
          </cell>
          <cell r="F807" t="str">
            <v>2108FA</v>
          </cell>
          <cell r="G807" t="str">
            <v>Weekday</v>
          </cell>
          <cell r="H807">
            <v>51162</v>
          </cell>
          <cell r="I807" t="str">
            <v>San Pablo Av &amp; Wall Av</v>
          </cell>
        </row>
        <row r="808">
          <cell r="A808">
            <v>1018400</v>
          </cell>
          <cell r="B808">
            <v>807</v>
          </cell>
          <cell r="C808">
            <v>0</v>
          </cell>
          <cell r="D808">
            <v>0</v>
          </cell>
          <cell r="E808">
            <v>0</v>
          </cell>
          <cell r="F808" t="str">
            <v>2108FA</v>
          </cell>
          <cell r="G808" t="str">
            <v>Weekday</v>
          </cell>
          <cell r="H808">
            <v>54119</v>
          </cell>
          <cell r="I808" t="str">
            <v>San Pablo Av &amp; 65th St</v>
          </cell>
        </row>
        <row r="809">
          <cell r="A809">
            <v>304590</v>
          </cell>
          <cell r="B809">
            <v>808</v>
          </cell>
          <cell r="C809">
            <v>1</v>
          </cell>
          <cell r="D809">
            <v>1</v>
          </cell>
          <cell r="E809">
            <v>1</v>
          </cell>
          <cell r="F809" t="str">
            <v>2108FA</v>
          </cell>
          <cell r="G809" t="str">
            <v>Weekday</v>
          </cell>
          <cell r="H809">
            <v>55929</v>
          </cell>
          <cell r="I809" t="str">
            <v>San Pablo Av &amp; Harrison St</v>
          </cell>
        </row>
        <row r="810">
          <cell r="A810">
            <v>1002250</v>
          </cell>
          <cell r="B810">
            <v>809</v>
          </cell>
          <cell r="C810">
            <v>0</v>
          </cell>
          <cell r="D810">
            <v>0</v>
          </cell>
          <cell r="E810">
            <v>0</v>
          </cell>
          <cell r="F810" t="str">
            <v>2108FA</v>
          </cell>
          <cell r="G810" t="str">
            <v>Weekday</v>
          </cell>
          <cell r="H810">
            <v>55326</v>
          </cell>
          <cell r="I810" t="str">
            <v>35th Av &amp; Wisconsin St</v>
          </cell>
        </row>
        <row r="811">
          <cell r="A811">
            <v>1012450</v>
          </cell>
          <cell r="B811">
            <v>810</v>
          </cell>
          <cell r="C811">
            <v>1</v>
          </cell>
          <cell r="D811">
            <v>0</v>
          </cell>
          <cell r="E811">
            <v>1</v>
          </cell>
          <cell r="F811" t="str">
            <v>2108FA</v>
          </cell>
          <cell r="G811" t="str">
            <v>Weekday</v>
          </cell>
          <cell r="H811">
            <v>59336</v>
          </cell>
          <cell r="I811" t="str">
            <v>675 Hegenberger Rd</v>
          </cell>
        </row>
        <row r="812">
          <cell r="A812">
            <v>702990</v>
          </cell>
          <cell r="B812">
            <v>811</v>
          </cell>
          <cell r="C812">
            <v>0</v>
          </cell>
          <cell r="D812">
            <v>0</v>
          </cell>
          <cell r="E812">
            <v>0</v>
          </cell>
          <cell r="F812" t="str">
            <v>2108FA</v>
          </cell>
          <cell r="G812" t="str">
            <v>Weekday</v>
          </cell>
          <cell r="H812">
            <v>51201</v>
          </cell>
          <cell r="I812" t="str">
            <v>Grimmer Blvd &amp; Seneca Park Av</v>
          </cell>
        </row>
        <row r="813">
          <cell r="A813">
            <v>701400</v>
          </cell>
          <cell r="B813">
            <v>812</v>
          </cell>
          <cell r="C813">
            <v>0</v>
          </cell>
          <cell r="D813">
            <v>0</v>
          </cell>
          <cell r="E813">
            <v>0</v>
          </cell>
          <cell r="F813" t="str">
            <v>2108FA</v>
          </cell>
          <cell r="G813" t="str">
            <v>Weekday</v>
          </cell>
          <cell r="H813">
            <v>51561</v>
          </cell>
          <cell r="I813" t="str">
            <v>Decoto Rd &amp; Mount Palomar Ct</v>
          </cell>
        </row>
        <row r="814">
          <cell r="A814">
            <v>1000680</v>
          </cell>
          <cell r="B814">
            <v>813</v>
          </cell>
          <cell r="C814">
            <v>1</v>
          </cell>
          <cell r="D814">
            <v>0</v>
          </cell>
          <cell r="E814">
            <v>1</v>
          </cell>
          <cell r="F814" t="str">
            <v>2108FA</v>
          </cell>
          <cell r="G814" t="str">
            <v>Weekday</v>
          </cell>
          <cell r="H814">
            <v>57554</v>
          </cell>
          <cell r="I814" t="str">
            <v>14th Av &amp; E 15th St</v>
          </cell>
        </row>
        <row r="815">
          <cell r="A815">
            <v>703630</v>
          </cell>
          <cell r="B815">
            <v>814</v>
          </cell>
          <cell r="C815">
            <v>0</v>
          </cell>
          <cell r="D815">
            <v>0</v>
          </cell>
          <cell r="E815">
            <v>0</v>
          </cell>
          <cell r="F815" t="str">
            <v>2108FA</v>
          </cell>
          <cell r="G815" t="str">
            <v>Weekday</v>
          </cell>
          <cell r="H815">
            <v>55073</v>
          </cell>
          <cell r="I815" t="str">
            <v>Mission Blvd &amp; Paseo Padre Pkwy</v>
          </cell>
        </row>
        <row r="816">
          <cell r="A816">
            <v>1000230</v>
          </cell>
          <cell r="B816">
            <v>815</v>
          </cell>
          <cell r="C816">
            <v>1</v>
          </cell>
          <cell r="D816">
            <v>0</v>
          </cell>
          <cell r="E816">
            <v>1</v>
          </cell>
          <cell r="F816" t="str">
            <v>2108FA</v>
          </cell>
          <cell r="G816" t="str">
            <v>Weekday</v>
          </cell>
          <cell r="H816">
            <v>55441</v>
          </cell>
          <cell r="I816" t="str">
            <v>10th St &amp; Fallon St</v>
          </cell>
        </row>
        <row r="817">
          <cell r="A817">
            <v>1008020</v>
          </cell>
          <cell r="B817">
            <v>816</v>
          </cell>
          <cell r="C817">
            <v>2</v>
          </cell>
          <cell r="D817">
            <v>0</v>
          </cell>
          <cell r="E817">
            <v>2</v>
          </cell>
          <cell r="F817" t="str">
            <v>2108FA</v>
          </cell>
          <cell r="G817" t="str">
            <v>Weekday</v>
          </cell>
          <cell r="H817">
            <v>54534</v>
          </cell>
          <cell r="I817" t="str">
            <v>E 10th St &amp; 2nd Av</v>
          </cell>
        </row>
        <row r="818">
          <cell r="A818">
            <v>1302290</v>
          </cell>
          <cell r="B818">
            <v>817</v>
          </cell>
          <cell r="C818">
            <v>0</v>
          </cell>
          <cell r="D818">
            <v>0</v>
          </cell>
          <cell r="E818">
            <v>0</v>
          </cell>
          <cell r="F818" t="str">
            <v>2108FA</v>
          </cell>
          <cell r="G818" t="str">
            <v>Weekday</v>
          </cell>
          <cell r="H818">
            <v>54504</v>
          </cell>
          <cell r="I818" t="str">
            <v>MacDonald Av &amp; 31st St</v>
          </cell>
        </row>
        <row r="819">
          <cell r="A819">
            <v>9903780</v>
          </cell>
          <cell r="B819">
            <v>818</v>
          </cell>
          <cell r="C819">
            <v>0</v>
          </cell>
          <cell r="D819">
            <v>0</v>
          </cell>
          <cell r="E819">
            <v>0</v>
          </cell>
          <cell r="F819" t="str">
            <v>2108FA</v>
          </cell>
          <cell r="G819" t="str">
            <v>Weekday</v>
          </cell>
          <cell r="H819">
            <v>51626</v>
          </cell>
          <cell r="I819" t="str">
            <v>Warm Spring Blvd &amp; Scott Creek Rd (Kato Rd)</v>
          </cell>
        </row>
        <row r="820">
          <cell r="A820">
            <v>702410</v>
          </cell>
          <cell r="B820">
            <v>819</v>
          </cell>
          <cell r="C820">
            <v>0</v>
          </cell>
          <cell r="D820">
            <v>1</v>
          </cell>
          <cell r="E820">
            <v>0</v>
          </cell>
          <cell r="F820" t="str">
            <v>2108FA</v>
          </cell>
          <cell r="G820" t="str">
            <v>Weekday</v>
          </cell>
          <cell r="H820">
            <v>51108</v>
          </cell>
          <cell r="I820" t="str">
            <v>Fremont Blvd &amp; Gibraltar Dr</v>
          </cell>
        </row>
        <row r="821">
          <cell r="A821">
            <v>800990</v>
          </cell>
          <cell r="B821">
            <v>820</v>
          </cell>
          <cell r="C821">
            <v>0</v>
          </cell>
          <cell r="D821">
            <v>0</v>
          </cell>
          <cell r="E821">
            <v>0</v>
          </cell>
          <cell r="F821" t="str">
            <v>2108FA</v>
          </cell>
          <cell r="G821" t="str">
            <v>Weekday</v>
          </cell>
          <cell r="H821">
            <v>55230</v>
          </cell>
          <cell r="I821" t="str">
            <v>Campus Dr &amp; Oakes Dr</v>
          </cell>
        </row>
        <row r="822">
          <cell r="A822">
            <v>801440</v>
          </cell>
          <cell r="B822">
            <v>821</v>
          </cell>
          <cell r="C822">
            <v>1</v>
          </cell>
          <cell r="D822">
            <v>0</v>
          </cell>
          <cell r="E822">
            <v>1</v>
          </cell>
          <cell r="F822" t="str">
            <v>2108FA</v>
          </cell>
          <cell r="G822" t="str">
            <v>Weekday</v>
          </cell>
          <cell r="H822">
            <v>55421</v>
          </cell>
          <cell r="I822" t="str">
            <v>D St &amp; Valley St</v>
          </cell>
        </row>
        <row r="823">
          <cell r="A823">
            <v>1303350</v>
          </cell>
          <cell r="B823">
            <v>822</v>
          </cell>
          <cell r="C823">
            <v>0</v>
          </cell>
          <cell r="D823">
            <v>0</v>
          </cell>
          <cell r="E823">
            <v>0</v>
          </cell>
          <cell r="F823" t="str">
            <v>2108FA</v>
          </cell>
          <cell r="G823" t="str">
            <v>Weekday</v>
          </cell>
          <cell r="H823">
            <v>55834</v>
          </cell>
          <cell r="I823" t="str">
            <v>S Garrard Blvd &amp; Canal Blvd</v>
          </cell>
        </row>
        <row r="824">
          <cell r="A824">
            <v>1100250</v>
          </cell>
          <cell r="B824">
            <v>823</v>
          </cell>
          <cell r="C824">
            <v>0</v>
          </cell>
          <cell r="D824">
            <v>0</v>
          </cell>
          <cell r="E824">
            <v>0</v>
          </cell>
          <cell r="F824" t="str">
            <v>2108FA</v>
          </cell>
          <cell r="G824" t="str">
            <v>Weekday</v>
          </cell>
          <cell r="H824">
            <v>50860</v>
          </cell>
          <cell r="I824" t="str">
            <v>Highland Av &amp; Craig Av</v>
          </cell>
        </row>
        <row r="825">
          <cell r="A825">
            <v>1700410</v>
          </cell>
          <cell r="B825">
            <v>824</v>
          </cell>
          <cell r="C825">
            <v>1</v>
          </cell>
          <cell r="D825">
            <v>0</v>
          </cell>
          <cell r="E825">
            <v>1</v>
          </cell>
          <cell r="F825" t="str">
            <v>2108FA</v>
          </cell>
          <cell r="G825" t="str">
            <v>Weekday</v>
          </cell>
          <cell r="H825">
            <v>55819</v>
          </cell>
          <cell r="I825" t="str">
            <v>Decoto Rd &amp; Fourth St</v>
          </cell>
        </row>
        <row r="826">
          <cell r="A826">
            <v>304160</v>
          </cell>
          <cell r="B826">
            <v>825</v>
          </cell>
          <cell r="C826">
            <v>0</v>
          </cell>
          <cell r="D826">
            <v>0</v>
          </cell>
          <cell r="E826">
            <v>0</v>
          </cell>
          <cell r="F826" t="str">
            <v>2108FA</v>
          </cell>
          <cell r="G826" t="str">
            <v>Weekday</v>
          </cell>
          <cell r="H826">
            <v>55820</v>
          </cell>
          <cell r="I826" t="str">
            <v>Sacramento St &amp; Carleton St</v>
          </cell>
        </row>
        <row r="827">
          <cell r="A827">
            <v>305450</v>
          </cell>
          <cell r="B827">
            <v>826</v>
          </cell>
          <cell r="C827">
            <v>0</v>
          </cell>
          <cell r="D827">
            <v>0</v>
          </cell>
          <cell r="E827">
            <v>0</v>
          </cell>
          <cell r="F827" t="str">
            <v>2108FA</v>
          </cell>
          <cell r="G827" t="str">
            <v>Weekday</v>
          </cell>
          <cell r="H827">
            <v>59592</v>
          </cell>
          <cell r="I827" t="str">
            <v>Sutter St &amp; Yolo Av</v>
          </cell>
        </row>
        <row r="828">
          <cell r="A828">
            <v>304100</v>
          </cell>
          <cell r="B828">
            <v>827</v>
          </cell>
          <cell r="C828">
            <v>0</v>
          </cell>
          <cell r="D828">
            <v>1</v>
          </cell>
          <cell r="E828">
            <v>0</v>
          </cell>
          <cell r="F828" t="str">
            <v>2108FA</v>
          </cell>
          <cell r="G828" t="str">
            <v>Weekday</v>
          </cell>
          <cell r="H828">
            <v>55380</v>
          </cell>
          <cell r="I828" t="str">
            <v>Sacramento St &amp; Allston Way</v>
          </cell>
        </row>
        <row r="829">
          <cell r="A829">
            <v>1009920</v>
          </cell>
          <cell r="B829">
            <v>828</v>
          </cell>
          <cell r="C829">
            <v>1</v>
          </cell>
          <cell r="D829">
            <v>0</v>
          </cell>
          <cell r="E829">
            <v>1</v>
          </cell>
          <cell r="F829" t="str">
            <v>2108FA</v>
          </cell>
          <cell r="G829" t="str">
            <v>Weekday</v>
          </cell>
          <cell r="H829">
            <v>57672</v>
          </cell>
          <cell r="I829" t="str">
            <v>Empire Rd &amp; Tunis Rd</v>
          </cell>
        </row>
        <row r="830">
          <cell r="A830">
            <v>702330</v>
          </cell>
          <cell r="B830">
            <v>829</v>
          </cell>
          <cell r="C830">
            <v>0</v>
          </cell>
          <cell r="D830">
            <v>0</v>
          </cell>
          <cell r="E830">
            <v>0</v>
          </cell>
          <cell r="F830" t="str">
            <v>2108FA</v>
          </cell>
          <cell r="G830" t="str">
            <v>Weekday</v>
          </cell>
          <cell r="H830">
            <v>56505</v>
          </cell>
          <cell r="I830" t="str">
            <v>Fremont Blvd &amp; Eggers Dr</v>
          </cell>
        </row>
        <row r="831">
          <cell r="A831">
            <v>1005860</v>
          </cell>
          <cell r="B831">
            <v>830</v>
          </cell>
          <cell r="C831">
            <v>2</v>
          </cell>
          <cell r="D831">
            <v>0</v>
          </cell>
          <cell r="E831">
            <v>2</v>
          </cell>
          <cell r="F831" t="str">
            <v>2108FA</v>
          </cell>
          <cell r="G831" t="str">
            <v>Weekday</v>
          </cell>
          <cell r="H831">
            <v>54757</v>
          </cell>
          <cell r="I831" t="str">
            <v>Beaumont Av &amp; MacArthur Blvd</v>
          </cell>
        </row>
        <row r="832">
          <cell r="A832">
            <v>1700470</v>
          </cell>
          <cell r="B832">
            <v>831</v>
          </cell>
          <cell r="C832">
            <v>0</v>
          </cell>
          <cell r="D832">
            <v>0</v>
          </cell>
          <cell r="E832">
            <v>0</v>
          </cell>
          <cell r="F832" t="str">
            <v>2108FA</v>
          </cell>
          <cell r="G832" t="str">
            <v>Weekday</v>
          </cell>
          <cell r="H832">
            <v>56770</v>
          </cell>
          <cell r="I832" t="str">
            <v>Decoto Rd &amp; Seventh St</v>
          </cell>
        </row>
        <row r="833">
          <cell r="A833">
            <v>800020</v>
          </cell>
          <cell r="B833">
            <v>832</v>
          </cell>
          <cell r="C833">
            <v>0</v>
          </cell>
          <cell r="D833">
            <v>0</v>
          </cell>
          <cell r="E833">
            <v>0</v>
          </cell>
          <cell r="F833" t="str">
            <v>2108FA</v>
          </cell>
          <cell r="G833" t="str">
            <v>Weekday</v>
          </cell>
          <cell r="H833">
            <v>56350</v>
          </cell>
          <cell r="I833" t="str">
            <v>24514 2nd St</v>
          </cell>
        </row>
        <row r="834">
          <cell r="A834">
            <v>1001390</v>
          </cell>
          <cell r="B834">
            <v>833</v>
          </cell>
          <cell r="C834">
            <v>0</v>
          </cell>
          <cell r="D834">
            <v>1</v>
          </cell>
          <cell r="E834">
            <v>0</v>
          </cell>
          <cell r="F834" t="str">
            <v>2108FA</v>
          </cell>
          <cell r="G834" t="str">
            <v>Weekday</v>
          </cell>
          <cell r="H834">
            <v>55187</v>
          </cell>
          <cell r="I834" t="str">
            <v>23rd Av &amp; 29th Av</v>
          </cell>
        </row>
        <row r="835">
          <cell r="A835">
            <v>702590</v>
          </cell>
          <cell r="B835">
            <v>834</v>
          </cell>
          <cell r="C835">
            <v>0</v>
          </cell>
          <cell r="D835">
            <v>0</v>
          </cell>
          <cell r="E835">
            <v>0</v>
          </cell>
          <cell r="F835" t="str">
            <v>2108FA</v>
          </cell>
          <cell r="G835" t="str">
            <v>Weekday</v>
          </cell>
          <cell r="H835">
            <v>55071</v>
          </cell>
          <cell r="I835" t="str">
            <v>Fremont Blvd &amp; Village Ter</v>
          </cell>
        </row>
        <row r="836">
          <cell r="A836">
            <v>1017560</v>
          </cell>
          <cell r="B836">
            <v>835</v>
          </cell>
          <cell r="C836">
            <v>0</v>
          </cell>
          <cell r="D836">
            <v>0</v>
          </cell>
          <cell r="E836">
            <v>0</v>
          </cell>
          <cell r="F836" t="str">
            <v>2108FA</v>
          </cell>
          <cell r="G836" t="str">
            <v>Weekday</v>
          </cell>
          <cell r="H836">
            <v>55237</v>
          </cell>
          <cell r="I836" t="str">
            <v>Park Blvd &amp; Kingsley St</v>
          </cell>
        </row>
        <row r="837">
          <cell r="A837">
            <v>702400</v>
          </cell>
          <cell r="B837">
            <v>836</v>
          </cell>
          <cell r="C837">
            <v>0</v>
          </cell>
          <cell r="D837">
            <v>1</v>
          </cell>
          <cell r="E837">
            <v>0</v>
          </cell>
          <cell r="F837" t="str">
            <v>2108FA</v>
          </cell>
          <cell r="G837" t="str">
            <v>Weekday</v>
          </cell>
          <cell r="H837">
            <v>51751</v>
          </cell>
          <cell r="I837" t="str">
            <v>Fremont Blvd &amp; Gibraltar Dr</v>
          </cell>
        </row>
        <row r="838">
          <cell r="A838">
            <v>306740</v>
          </cell>
          <cell r="B838">
            <v>837</v>
          </cell>
          <cell r="C838">
            <v>0</v>
          </cell>
          <cell r="D838">
            <v>0</v>
          </cell>
          <cell r="E838">
            <v>0</v>
          </cell>
          <cell r="F838" t="str">
            <v>2108FA</v>
          </cell>
          <cell r="G838" t="str">
            <v>Weekday</v>
          </cell>
          <cell r="H838">
            <v>50604</v>
          </cell>
          <cell r="I838" t="str">
            <v>Sacramento St &amp; Delaware St (North Berkeley BART)</v>
          </cell>
        </row>
        <row r="839">
          <cell r="A839">
            <v>9800750</v>
          </cell>
          <cell r="B839">
            <v>838</v>
          </cell>
          <cell r="C839">
            <v>0</v>
          </cell>
          <cell r="D839">
            <v>0</v>
          </cell>
          <cell r="E839">
            <v>0</v>
          </cell>
          <cell r="F839" t="str">
            <v>2108FA</v>
          </cell>
          <cell r="G839" t="str">
            <v>Weekday</v>
          </cell>
          <cell r="H839">
            <v>54680</v>
          </cell>
          <cell r="I839" t="str">
            <v>D St &amp; Dexter Way</v>
          </cell>
        </row>
        <row r="840">
          <cell r="A840">
            <v>9800770</v>
          </cell>
          <cell r="B840">
            <v>839</v>
          </cell>
          <cell r="C840">
            <v>0</v>
          </cell>
          <cell r="D840">
            <v>0</v>
          </cell>
          <cell r="E840">
            <v>0</v>
          </cell>
          <cell r="F840" t="str">
            <v>2108FA</v>
          </cell>
          <cell r="G840" t="str">
            <v>Weekday</v>
          </cell>
          <cell r="H840">
            <v>51981</v>
          </cell>
          <cell r="I840" t="str">
            <v>D St &amp; Mayville Dr</v>
          </cell>
        </row>
        <row r="841">
          <cell r="A841">
            <v>800120</v>
          </cell>
          <cell r="B841">
            <v>840</v>
          </cell>
          <cell r="C841">
            <v>0</v>
          </cell>
          <cell r="D841">
            <v>0</v>
          </cell>
          <cell r="E841">
            <v>0</v>
          </cell>
          <cell r="F841" t="str">
            <v>2108FA</v>
          </cell>
          <cell r="G841" t="str">
            <v>Weekday</v>
          </cell>
          <cell r="H841">
            <v>56960</v>
          </cell>
          <cell r="I841" t="str">
            <v>2nd St &amp; Sylvan Glen Ct</v>
          </cell>
        </row>
        <row r="842">
          <cell r="A842">
            <v>9801850</v>
          </cell>
          <cell r="B842">
            <v>841</v>
          </cell>
          <cell r="C842">
            <v>0</v>
          </cell>
          <cell r="D842">
            <v>0</v>
          </cell>
          <cell r="E842">
            <v>0</v>
          </cell>
          <cell r="F842" t="str">
            <v>2108FA</v>
          </cell>
          <cell r="G842" t="str">
            <v>Weekday</v>
          </cell>
          <cell r="H842">
            <v>53985</v>
          </cell>
          <cell r="I842" t="str">
            <v>Kelly St &amp; Mossy Rock Dr</v>
          </cell>
        </row>
        <row r="843">
          <cell r="A843">
            <v>1100640</v>
          </cell>
          <cell r="B843">
            <v>842</v>
          </cell>
          <cell r="C843">
            <v>0</v>
          </cell>
          <cell r="D843">
            <v>0</v>
          </cell>
          <cell r="E843">
            <v>0</v>
          </cell>
          <cell r="F843" t="str">
            <v>2108FA</v>
          </cell>
          <cell r="G843" t="str">
            <v>Weekday</v>
          </cell>
          <cell r="H843">
            <v>56949</v>
          </cell>
          <cell r="I843" t="str">
            <v>Oakland Av &amp; Olive Av</v>
          </cell>
        </row>
        <row r="844">
          <cell r="A844">
            <v>1100560</v>
          </cell>
          <cell r="B844">
            <v>843</v>
          </cell>
          <cell r="C844">
            <v>0</v>
          </cell>
          <cell r="D844">
            <v>0</v>
          </cell>
          <cell r="E844">
            <v>0</v>
          </cell>
          <cell r="F844" t="str">
            <v>2108FA</v>
          </cell>
          <cell r="G844" t="str">
            <v>Weekday</v>
          </cell>
          <cell r="H844">
            <v>56495</v>
          </cell>
          <cell r="I844" t="str">
            <v>Oakland Av &amp; Fairview Av</v>
          </cell>
        </row>
        <row r="845">
          <cell r="A845">
            <v>1100540</v>
          </cell>
          <cell r="B845">
            <v>844</v>
          </cell>
          <cell r="C845">
            <v>0</v>
          </cell>
          <cell r="D845">
            <v>0</v>
          </cell>
          <cell r="E845">
            <v>0</v>
          </cell>
          <cell r="F845" t="str">
            <v>2108FA</v>
          </cell>
          <cell r="G845" t="str">
            <v>Weekday</v>
          </cell>
          <cell r="H845">
            <v>56469</v>
          </cell>
          <cell r="I845" t="str">
            <v>Oakland Av &amp; El Cerrito Av</v>
          </cell>
        </row>
        <row r="846">
          <cell r="A846">
            <v>301270</v>
          </cell>
          <cell r="B846">
            <v>845</v>
          </cell>
          <cell r="C846">
            <v>1</v>
          </cell>
          <cell r="D846">
            <v>0</v>
          </cell>
          <cell r="E846">
            <v>1</v>
          </cell>
          <cell r="F846" t="str">
            <v>2108FA</v>
          </cell>
          <cell r="G846" t="str">
            <v>Weekday</v>
          </cell>
          <cell r="H846">
            <v>57156</v>
          </cell>
          <cell r="I846" t="str">
            <v>Cedar St &amp; Acton St</v>
          </cell>
        </row>
        <row r="847">
          <cell r="A847">
            <v>1017110</v>
          </cell>
          <cell r="B847">
            <v>846</v>
          </cell>
          <cell r="C847">
            <v>0</v>
          </cell>
          <cell r="D847">
            <v>0</v>
          </cell>
          <cell r="E847">
            <v>0</v>
          </cell>
          <cell r="F847" t="str">
            <v>2108FA</v>
          </cell>
          <cell r="G847" t="str">
            <v>Weekday</v>
          </cell>
          <cell r="H847">
            <v>51668</v>
          </cell>
          <cell r="I847" t="str">
            <v>Mountain Blvd &amp; Snake Rd</v>
          </cell>
        </row>
        <row r="848">
          <cell r="A848">
            <v>9907420</v>
          </cell>
          <cell r="B848">
            <v>847</v>
          </cell>
          <cell r="C848">
            <v>0</v>
          </cell>
          <cell r="D848">
            <v>0</v>
          </cell>
          <cell r="E848">
            <v>0</v>
          </cell>
          <cell r="F848" t="str">
            <v>2108FA</v>
          </cell>
          <cell r="G848" t="str">
            <v>Weekday</v>
          </cell>
          <cell r="H848">
            <v>52826</v>
          </cell>
          <cell r="I848" t="str">
            <v>Warm Springs Blvd &amp;  Mission Falls Ln</v>
          </cell>
        </row>
        <row r="849">
          <cell r="A849">
            <v>1030750</v>
          </cell>
          <cell r="B849">
            <v>848</v>
          </cell>
          <cell r="C849">
            <v>8</v>
          </cell>
          <cell r="D849">
            <v>1</v>
          </cell>
          <cell r="E849">
            <v>8</v>
          </cell>
          <cell r="F849" t="str">
            <v>2108FA</v>
          </cell>
          <cell r="G849" t="str">
            <v>Weekday</v>
          </cell>
          <cell r="H849">
            <v>58858</v>
          </cell>
          <cell r="I849" t="str">
            <v>12th St &amp; Harrison St</v>
          </cell>
        </row>
        <row r="850">
          <cell r="A850">
            <v>304200</v>
          </cell>
          <cell r="B850">
            <v>849</v>
          </cell>
          <cell r="C850">
            <v>0</v>
          </cell>
          <cell r="D850">
            <v>0</v>
          </cell>
          <cell r="E850">
            <v>0</v>
          </cell>
          <cell r="F850" t="str">
            <v>2108FA</v>
          </cell>
          <cell r="G850" t="str">
            <v>Weekday</v>
          </cell>
          <cell r="H850">
            <v>53765</v>
          </cell>
          <cell r="I850" t="str">
            <v>Sacramento St &amp; Channing Way</v>
          </cell>
        </row>
        <row r="851">
          <cell r="A851">
            <v>9907600</v>
          </cell>
          <cell r="B851">
            <v>850</v>
          </cell>
          <cell r="C851">
            <v>0</v>
          </cell>
          <cell r="D851">
            <v>0</v>
          </cell>
          <cell r="E851">
            <v>0</v>
          </cell>
          <cell r="F851" t="str">
            <v>2108FA</v>
          </cell>
          <cell r="G851" t="str">
            <v>Weekday</v>
          </cell>
          <cell r="H851">
            <v>52879</v>
          </cell>
          <cell r="I851" t="str">
            <v>Grimmer Blvd &amp; Seneca Park Av</v>
          </cell>
        </row>
        <row r="852">
          <cell r="A852">
            <v>706430</v>
          </cell>
          <cell r="B852">
            <v>851</v>
          </cell>
          <cell r="C852">
            <v>0</v>
          </cell>
          <cell r="D852">
            <v>0</v>
          </cell>
          <cell r="E852">
            <v>0</v>
          </cell>
          <cell r="F852" t="str">
            <v>2108FA</v>
          </cell>
          <cell r="G852" t="str">
            <v>Weekday</v>
          </cell>
          <cell r="H852">
            <v>53505</v>
          </cell>
          <cell r="I852" t="str">
            <v>Warm Springs Blvd &amp; Mayten Way</v>
          </cell>
        </row>
        <row r="853">
          <cell r="A853">
            <v>801310</v>
          </cell>
          <cell r="B853">
            <v>852</v>
          </cell>
          <cell r="C853">
            <v>0</v>
          </cell>
          <cell r="D853">
            <v>0</v>
          </cell>
          <cell r="E853">
            <v>0</v>
          </cell>
          <cell r="F853" t="str">
            <v>2108FA</v>
          </cell>
          <cell r="G853" t="str">
            <v>Weekday</v>
          </cell>
          <cell r="H853">
            <v>56016</v>
          </cell>
          <cell r="I853" t="str">
            <v>7597 D St (Near Sulpher Creek Nature Center)</v>
          </cell>
        </row>
        <row r="854">
          <cell r="A854">
            <v>9800740</v>
          </cell>
          <cell r="B854">
            <v>853</v>
          </cell>
          <cell r="C854">
            <v>0</v>
          </cell>
          <cell r="D854">
            <v>0</v>
          </cell>
          <cell r="E854">
            <v>0</v>
          </cell>
          <cell r="F854" t="str">
            <v>2108FA</v>
          </cell>
          <cell r="G854" t="str">
            <v>Weekday</v>
          </cell>
          <cell r="H854">
            <v>58004</v>
          </cell>
          <cell r="I854" t="str">
            <v>D St &amp; Dexter Ct</v>
          </cell>
        </row>
        <row r="855">
          <cell r="A855">
            <v>801360</v>
          </cell>
          <cell r="B855">
            <v>854</v>
          </cell>
          <cell r="C855">
            <v>0</v>
          </cell>
          <cell r="D855">
            <v>0</v>
          </cell>
          <cell r="E855">
            <v>0</v>
          </cell>
          <cell r="F855" t="str">
            <v>2108FA</v>
          </cell>
          <cell r="G855" t="str">
            <v>Weekday</v>
          </cell>
          <cell r="H855">
            <v>55706</v>
          </cell>
          <cell r="I855" t="str">
            <v>D St &amp; 6th St</v>
          </cell>
        </row>
        <row r="856">
          <cell r="A856">
            <v>801450</v>
          </cell>
          <cell r="B856">
            <v>855</v>
          </cell>
          <cell r="C856">
            <v>1</v>
          </cell>
          <cell r="D856">
            <v>0</v>
          </cell>
          <cell r="E856">
            <v>1</v>
          </cell>
          <cell r="F856" t="str">
            <v>2108FA</v>
          </cell>
          <cell r="G856" t="str">
            <v>Weekday</v>
          </cell>
          <cell r="H856">
            <v>53316</v>
          </cell>
          <cell r="I856" t="str">
            <v>D St &amp; Valley St</v>
          </cell>
        </row>
        <row r="857">
          <cell r="A857">
            <v>501440</v>
          </cell>
          <cell r="B857">
            <v>856</v>
          </cell>
          <cell r="C857">
            <v>0</v>
          </cell>
          <cell r="D857">
            <v>0</v>
          </cell>
          <cell r="E857">
            <v>0</v>
          </cell>
          <cell r="F857" t="str">
            <v>2108FA</v>
          </cell>
          <cell r="G857" t="str">
            <v>Weekday</v>
          </cell>
          <cell r="H857">
            <v>53372</v>
          </cell>
          <cell r="I857" t="str">
            <v>San Pablo Av &amp; Conlon Av</v>
          </cell>
        </row>
        <row r="858">
          <cell r="A858">
            <v>901500</v>
          </cell>
          <cell r="B858">
            <v>857</v>
          </cell>
          <cell r="C858">
            <v>0</v>
          </cell>
          <cell r="D858">
            <v>0</v>
          </cell>
          <cell r="E858">
            <v>0</v>
          </cell>
          <cell r="F858" t="str">
            <v>2108FA</v>
          </cell>
          <cell r="G858" t="str">
            <v>Weekday</v>
          </cell>
          <cell r="H858">
            <v>59789</v>
          </cell>
          <cell r="I858" t="str">
            <v>Thornton Av &amp; Olive St</v>
          </cell>
        </row>
        <row r="859">
          <cell r="A859">
            <v>704000</v>
          </cell>
          <cell r="B859">
            <v>858</v>
          </cell>
          <cell r="C859">
            <v>0</v>
          </cell>
          <cell r="D859">
            <v>0</v>
          </cell>
          <cell r="E859">
            <v>0</v>
          </cell>
          <cell r="F859" t="str">
            <v>2108FA</v>
          </cell>
          <cell r="G859" t="str">
            <v>Weekday</v>
          </cell>
          <cell r="H859">
            <v>57830</v>
          </cell>
          <cell r="I859" t="str">
            <v>Ardenwood Blvd &amp; Fwy 84</v>
          </cell>
        </row>
        <row r="860">
          <cell r="A860">
            <v>900010</v>
          </cell>
          <cell r="B860">
            <v>859</v>
          </cell>
          <cell r="C860">
            <v>0</v>
          </cell>
          <cell r="D860">
            <v>0</v>
          </cell>
          <cell r="E860">
            <v>0</v>
          </cell>
          <cell r="F860" t="str">
            <v>2108FA</v>
          </cell>
          <cell r="G860" t="str">
            <v>Weekday</v>
          </cell>
          <cell r="H860">
            <v>58678</v>
          </cell>
          <cell r="I860" t="str">
            <v>Carter Av &amp; Sycamore St</v>
          </cell>
        </row>
        <row r="861">
          <cell r="A861">
            <v>9901210</v>
          </cell>
          <cell r="B861">
            <v>860</v>
          </cell>
          <cell r="C861">
            <v>1</v>
          </cell>
          <cell r="D861">
            <v>0</v>
          </cell>
          <cell r="E861">
            <v>1</v>
          </cell>
          <cell r="F861" t="str">
            <v>2108FA</v>
          </cell>
          <cell r="G861" t="str">
            <v>Weekday</v>
          </cell>
          <cell r="H861">
            <v>55872</v>
          </cell>
          <cell r="I861" t="str">
            <v>San Pablo Dam Rd &amp; Hillcrest Rd</v>
          </cell>
        </row>
        <row r="862">
          <cell r="A862">
            <v>901250</v>
          </cell>
          <cell r="B862">
            <v>861</v>
          </cell>
          <cell r="C862">
            <v>1</v>
          </cell>
          <cell r="D862">
            <v>0</v>
          </cell>
          <cell r="E862">
            <v>1</v>
          </cell>
          <cell r="F862" t="str">
            <v>2108FA</v>
          </cell>
          <cell r="G862" t="str">
            <v>Weekday</v>
          </cell>
          <cell r="H862">
            <v>53480</v>
          </cell>
          <cell r="I862" t="str">
            <v>Newark Blvd &amp; Newark Community Park</v>
          </cell>
        </row>
        <row r="863">
          <cell r="A863">
            <v>701280</v>
          </cell>
          <cell r="B863">
            <v>862</v>
          </cell>
          <cell r="C863">
            <v>1</v>
          </cell>
          <cell r="D863">
            <v>0</v>
          </cell>
          <cell r="E863">
            <v>1</v>
          </cell>
          <cell r="F863" t="str">
            <v>2108FA</v>
          </cell>
          <cell r="G863" t="str">
            <v>Weekday</v>
          </cell>
          <cell r="H863">
            <v>54212</v>
          </cell>
          <cell r="I863" t="str">
            <v>Civic Center Dr &amp; BART Way</v>
          </cell>
        </row>
        <row r="864">
          <cell r="A864">
            <v>9902710</v>
          </cell>
          <cell r="B864">
            <v>863</v>
          </cell>
          <cell r="C864">
            <v>1</v>
          </cell>
          <cell r="D864">
            <v>2</v>
          </cell>
          <cell r="E864">
            <v>1</v>
          </cell>
          <cell r="F864" t="str">
            <v>2108FA</v>
          </cell>
          <cell r="G864" t="str">
            <v>Weekday</v>
          </cell>
          <cell r="H864">
            <v>51279</v>
          </cell>
          <cell r="I864" t="str">
            <v>Civic Center Dr &amp; Mowry Av (Washington Hospital)</v>
          </cell>
        </row>
        <row r="865">
          <cell r="A865">
            <v>1303950</v>
          </cell>
          <cell r="B865">
            <v>864</v>
          </cell>
          <cell r="C865">
            <v>0</v>
          </cell>
          <cell r="D865">
            <v>0</v>
          </cell>
          <cell r="E865">
            <v>0</v>
          </cell>
          <cell r="F865" t="str">
            <v>2108FA</v>
          </cell>
          <cell r="G865" t="str">
            <v>Weekday</v>
          </cell>
          <cell r="H865">
            <v>57607</v>
          </cell>
          <cell r="I865" t="str">
            <v>Hilltop Dr &amp; Vista Del Mar</v>
          </cell>
        </row>
        <row r="866">
          <cell r="A866">
            <v>9905910</v>
          </cell>
          <cell r="B866">
            <v>865</v>
          </cell>
          <cell r="C866">
            <v>0</v>
          </cell>
          <cell r="D866">
            <v>1</v>
          </cell>
          <cell r="E866">
            <v>0</v>
          </cell>
          <cell r="F866" t="str">
            <v>2108FA</v>
          </cell>
          <cell r="G866" t="str">
            <v>Weekday</v>
          </cell>
          <cell r="H866">
            <v>52364</v>
          </cell>
          <cell r="I866" t="str">
            <v>Bancroft Av &amp; Haas Av</v>
          </cell>
        </row>
        <row r="867">
          <cell r="A867">
            <v>1500400</v>
          </cell>
          <cell r="B867">
            <v>866</v>
          </cell>
          <cell r="C867">
            <v>0</v>
          </cell>
          <cell r="D867">
            <v>1</v>
          </cell>
          <cell r="E867">
            <v>0</v>
          </cell>
          <cell r="F867" t="str">
            <v>2108FA</v>
          </cell>
          <cell r="G867" t="str">
            <v>Weekday</v>
          </cell>
          <cell r="H867">
            <v>50260</v>
          </cell>
          <cell r="I867" t="str">
            <v>Bancroft Av &amp; Elsie Av</v>
          </cell>
        </row>
        <row r="868">
          <cell r="A868">
            <v>1007080</v>
          </cell>
          <cell r="B868">
            <v>867</v>
          </cell>
          <cell r="C868">
            <v>0</v>
          </cell>
          <cell r="D868">
            <v>0</v>
          </cell>
          <cell r="E868">
            <v>0</v>
          </cell>
          <cell r="F868" t="str">
            <v>2108FA</v>
          </cell>
          <cell r="G868" t="str">
            <v>Weekday</v>
          </cell>
          <cell r="H868">
            <v>57221</v>
          </cell>
          <cell r="I868" t="str">
            <v>Capistrano Dr &amp; Almanza Dr</v>
          </cell>
        </row>
        <row r="869">
          <cell r="A869">
            <v>1012620</v>
          </cell>
          <cell r="B869">
            <v>868</v>
          </cell>
          <cell r="C869">
            <v>0</v>
          </cell>
          <cell r="D869">
            <v>0</v>
          </cell>
          <cell r="E869">
            <v>0</v>
          </cell>
          <cell r="F869" t="str">
            <v>2108FA</v>
          </cell>
          <cell r="G869" t="str">
            <v>Weekday</v>
          </cell>
          <cell r="H869">
            <v>51127</v>
          </cell>
          <cell r="I869" t="str">
            <v>High St &amp; Carrington St</v>
          </cell>
        </row>
        <row r="870">
          <cell r="A870">
            <v>1001720</v>
          </cell>
          <cell r="B870">
            <v>869</v>
          </cell>
          <cell r="C870">
            <v>0</v>
          </cell>
          <cell r="D870">
            <v>1</v>
          </cell>
          <cell r="E870">
            <v>0</v>
          </cell>
          <cell r="F870" t="str">
            <v>2108FA</v>
          </cell>
          <cell r="G870" t="str">
            <v>Weekday</v>
          </cell>
          <cell r="H870">
            <v>54337</v>
          </cell>
          <cell r="I870" t="str">
            <v>29th Av &amp; Glascock St</v>
          </cell>
        </row>
        <row r="871">
          <cell r="A871">
            <v>1007470</v>
          </cell>
          <cell r="B871">
            <v>870</v>
          </cell>
          <cell r="C871">
            <v>1</v>
          </cell>
          <cell r="D871">
            <v>0</v>
          </cell>
          <cell r="E871">
            <v>1</v>
          </cell>
          <cell r="F871" t="str">
            <v>2108FA</v>
          </cell>
          <cell r="G871" t="str">
            <v>Weekday</v>
          </cell>
          <cell r="H871">
            <v>57877</v>
          </cell>
          <cell r="I871" t="str">
            <v>College Av &amp; Claremont Av</v>
          </cell>
        </row>
        <row r="872">
          <cell r="A872">
            <v>200380</v>
          </cell>
          <cell r="B872">
            <v>871</v>
          </cell>
          <cell r="C872">
            <v>0</v>
          </cell>
          <cell r="D872">
            <v>1</v>
          </cell>
          <cell r="E872">
            <v>0</v>
          </cell>
          <cell r="F872" t="str">
            <v>2108FA</v>
          </cell>
          <cell r="G872" t="str">
            <v>Weekday</v>
          </cell>
          <cell r="H872">
            <v>57957</v>
          </cell>
          <cell r="I872" t="str">
            <v>San Pablo Av &amp; Buchanan St</v>
          </cell>
        </row>
        <row r="873">
          <cell r="A873">
            <v>1016700</v>
          </cell>
          <cell r="B873">
            <v>872</v>
          </cell>
          <cell r="C873">
            <v>0</v>
          </cell>
          <cell r="D873">
            <v>0</v>
          </cell>
          <cell r="E873">
            <v>0</v>
          </cell>
          <cell r="F873" t="str">
            <v>2108FA</v>
          </cell>
          <cell r="G873" t="str">
            <v>Weekday</v>
          </cell>
          <cell r="H873">
            <v>53224</v>
          </cell>
          <cell r="I873" t="str">
            <v>Moraga Av &amp; Medau Pl (Montclair Park)</v>
          </cell>
        </row>
        <row r="874">
          <cell r="A874">
            <v>1600650</v>
          </cell>
          <cell r="B874">
            <v>873</v>
          </cell>
          <cell r="C874">
            <v>1</v>
          </cell>
          <cell r="D874">
            <v>0</v>
          </cell>
          <cell r="E874">
            <v>1</v>
          </cell>
          <cell r="F874" t="str">
            <v>2108FA</v>
          </cell>
          <cell r="G874" t="str">
            <v>Weekday</v>
          </cell>
          <cell r="H874">
            <v>58033</v>
          </cell>
          <cell r="I874" t="str">
            <v>Mission Bell Dr &amp; College Ln</v>
          </cell>
        </row>
        <row r="875">
          <cell r="A875">
            <v>1500350</v>
          </cell>
          <cell r="B875">
            <v>874</v>
          </cell>
          <cell r="C875">
            <v>1</v>
          </cell>
          <cell r="D875">
            <v>0</v>
          </cell>
          <cell r="E875">
            <v>1</v>
          </cell>
          <cell r="F875" t="str">
            <v>2108FA</v>
          </cell>
          <cell r="G875" t="str">
            <v>Weekday</v>
          </cell>
          <cell r="H875">
            <v>51216</v>
          </cell>
          <cell r="I875" t="str">
            <v>Bancroft Av &amp; Dennis Av (Nazarene Church)</v>
          </cell>
        </row>
        <row r="876">
          <cell r="A876">
            <v>1700460</v>
          </cell>
          <cell r="B876">
            <v>875</v>
          </cell>
          <cell r="C876">
            <v>0</v>
          </cell>
          <cell r="D876">
            <v>0</v>
          </cell>
          <cell r="E876">
            <v>0</v>
          </cell>
          <cell r="F876" t="str">
            <v>2108FA</v>
          </cell>
          <cell r="G876" t="str">
            <v>Weekday</v>
          </cell>
          <cell r="H876">
            <v>55896</v>
          </cell>
          <cell r="I876" t="str">
            <v>Decoto Rd &amp; Seventh St</v>
          </cell>
        </row>
        <row r="877">
          <cell r="A877">
            <v>1300210</v>
          </cell>
          <cell r="B877">
            <v>876</v>
          </cell>
          <cell r="C877">
            <v>0</v>
          </cell>
          <cell r="D877">
            <v>0</v>
          </cell>
          <cell r="E877">
            <v>0</v>
          </cell>
          <cell r="F877" t="str">
            <v>2108FA</v>
          </cell>
          <cell r="G877" t="str">
            <v>Weekday</v>
          </cell>
          <cell r="H877">
            <v>52580</v>
          </cell>
          <cell r="I877" t="str">
            <v>22nd St &amp; Roosevelt Av</v>
          </cell>
        </row>
        <row r="878">
          <cell r="A878">
            <v>100150</v>
          </cell>
          <cell r="B878">
            <v>877</v>
          </cell>
          <cell r="C878">
            <v>0</v>
          </cell>
          <cell r="D878">
            <v>1</v>
          </cell>
          <cell r="E878">
            <v>0</v>
          </cell>
          <cell r="F878" t="str">
            <v>2108FA</v>
          </cell>
          <cell r="G878" t="str">
            <v>Weekday</v>
          </cell>
          <cell r="H878">
            <v>55873</v>
          </cell>
          <cell r="I878" t="str">
            <v>Ralph Appezzato Memorial Pkwy &amp; Alameda College</v>
          </cell>
        </row>
        <row r="879">
          <cell r="A879">
            <v>9902410</v>
          </cell>
          <cell r="B879">
            <v>878</v>
          </cell>
          <cell r="C879">
            <v>0</v>
          </cell>
          <cell r="D879">
            <v>0</v>
          </cell>
          <cell r="E879">
            <v>0</v>
          </cell>
          <cell r="F879" t="str">
            <v>2108FA</v>
          </cell>
          <cell r="G879" t="str">
            <v>Weekday</v>
          </cell>
          <cell r="H879">
            <v>51082</v>
          </cell>
          <cell r="I879" t="str">
            <v>MacArthur Blvd &amp; 106th Av</v>
          </cell>
        </row>
        <row r="880">
          <cell r="A880">
            <v>706710</v>
          </cell>
          <cell r="B880">
            <v>879</v>
          </cell>
          <cell r="C880">
            <v>0</v>
          </cell>
          <cell r="D880">
            <v>0</v>
          </cell>
          <cell r="E880">
            <v>0</v>
          </cell>
          <cell r="F880" t="str">
            <v>2108FA</v>
          </cell>
          <cell r="G880" t="str">
            <v>Weekday</v>
          </cell>
          <cell r="H880">
            <v>53788</v>
          </cell>
          <cell r="I880" t="str">
            <v>Washington Blvd &amp; Starr St</v>
          </cell>
        </row>
        <row r="881">
          <cell r="A881">
            <v>302790</v>
          </cell>
          <cell r="B881">
            <v>880</v>
          </cell>
          <cell r="C881">
            <v>0</v>
          </cell>
          <cell r="D881">
            <v>0</v>
          </cell>
          <cell r="E881">
            <v>0</v>
          </cell>
          <cell r="F881" t="str">
            <v>2108FA</v>
          </cell>
          <cell r="G881" t="str">
            <v>Weekday</v>
          </cell>
          <cell r="H881">
            <v>52877</v>
          </cell>
          <cell r="I881" t="str">
            <v>Gilman St &amp; Santa Fe Av</v>
          </cell>
        </row>
        <row r="882">
          <cell r="A882">
            <v>9900300</v>
          </cell>
          <cell r="B882">
            <v>881</v>
          </cell>
          <cell r="C882">
            <v>0</v>
          </cell>
          <cell r="D882">
            <v>0</v>
          </cell>
          <cell r="E882">
            <v>0</v>
          </cell>
          <cell r="F882" t="str">
            <v>2108FA</v>
          </cell>
          <cell r="G882" t="str">
            <v>Weekday</v>
          </cell>
          <cell r="H882">
            <v>50905</v>
          </cell>
          <cell r="I882" t="str">
            <v>Arlington Av &amp; Sunset Dr</v>
          </cell>
        </row>
        <row r="883">
          <cell r="A883">
            <v>9903150</v>
          </cell>
          <cell r="B883">
            <v>882</v>
          </cell>
          <cell r="C883">
            <v>0</v>
          </cell>
          <cell r="D883">
            <v>0</v>
          </cell>
          <cell r="E883">
            <v>0</v>
          </cell>
          <cell r="F883" t="str">
            <v>2108FA</v>
          </cell>
          <cell r="G883" t="str">
            <v>Weekday</v>
          </cell>
          <cell r="H883">
            <v>51419</v>
          </cell>
          <cell r="I883" t="str">
            <v>Mission St &amp; 16th St</v>
          </cell>
        </row>
        <row r="884">
          <cell r="A884">
            <v>306280</v>
          </cell>
          <cell r="B884">
            <v>883</v>
          </cell>
          <cell r="C884">
            <v>0</v>
          </cell>
          <cell r="D884">
            <v>0</v>
          </cell>
          <cell r="E884">
            <v>0</v>
          </cell>
          <cell r="F884" t="str">
            <v>2108FA</v>
          </cell>
          <cell r="G884" t="str">
            <v>Weekday</v>
          </cell>
          <cell r="H884">
            <v>51160</v>
          </cell>
          <cell r="I884" t="str">
            <v>Spruce St &amp; Halkin Ln</v>
          </cell>
        </row>
        <row r="885">
          <cell r="A885">
            <v>1600310</v>
          </cell>
          <cell r="B885">
            <v>884</v>
          </cell>
          <cell r="C885">
            <v>3</v>
          </cell>
          <cell r="D885">
            <v>2</v>
          </cell>
          <cell r="E885">
            <v>3</v>
          </cell>
          <cell r="F885" t="str">
            <v>2108FA</v>
          </cell>
          <cell r="G885" t="str">
            <v>Weekday</v>
          </cell>
          <cell r="H885">
            <v>55683</v>
          </cell>
          <cell r="I885" t="str">
            <v>Church Ln &amp; Willow Rd</v>
          </cell>
        </row>
        <row r="886">
          <cell r="A886">
            <v>1304330</v>
          </cell>
          <cell r="B886">
            <v>885</v>
          </cell>
          <cell r="C886">
            <v>1</v>
          </cell>
          <cell r="D886">
            <v>0</v>
          </cell>
          <cell r="E886">
            <v>1</v>
          </cell>
          <cell r="F886" t="str">
            <v>2108FA</v>
          </cell>
          <cell r="G886" t="str">
            <v>Weekday</v>
          </cell>
          <cell r="H886">
            <v>57687</v>
          </cell>
          <cell r="I886" t="str">
            <v>Marina Way S &amp; Regatta Blvd</v>
          </cell>
        </row>
        <row r="887">
          <cell r="A887">
            <v>1302480</v>
          </cell>
          <cell r="B887">
            <v>886</v>
          </cell>
          <cell r="C887">
            <v>0</v>
          </cell>
          <cell r="D887">
            <v>0</v>
          </cell>
          <cell r="E887">
            <v>0</v>
          </cell>
          <cell r="F887" t="str">
            <v>2108FA</v>
          </cell>
          <cell r="G887" t="str">
            <v>Weekday</v>
          </cell>
          <cell r="H887">
            <v>56624</v>
          </cell>
          <cell r="I887" t="str">
            <v>Marina Bay Pkwy &amp; Meeker Av</v>
          </cell>
        </row>
        <row r="888">
          <cell r="A888">
            <v>1304290</v>
          </cell>
          <cell r="B888">
            <v>887</v>
          </cell>
          <cell r="C888">
            <v>1</v>
          </cell>
          <cell r="D888">
            <v>0</v>
          </cell>
          <cell r="E888">
            <v>1</v>
          </cell>
          <cell r="F888" t="str">
            <v>2108FA</v>
          </cell>
          <cell r="G888" t="str">
            <v>Weekday</v>
          </cell>
          <cell r="H888">
            <v>54884</v>
          </cell>
          <cell r="I888" t="str">
            <v>Regatta Blvd &amp; Northshore Dr</v>
          </cell>
        </row>
        <row r="889">
          <cell r="A889">
            <v>703370</v>
          </cell>
          <cell r="B889">
            <v>888</v>
          </cell>
          <cell r="C889">
            <v>0</v>
          </cell>
          <cell r="D889">
            <v>0</v>
          </cell>
          <cell r="E889">
            <v>0</v>
          </cell>
          <cell r="F889" t="str">
            <v>2108FA</v>
          </cell>
          <cell r="G889" t="str">
            <v>Weekday</v>
          </cell>
          <cell r="H889">
            <v>51844</v>
          </cell>
          <cell r="I889" t="str">
            <v>Mission Blvd &amp; Callery Ct</v>
          </cell>
        </row>
        <row r="890">
          <cell r="A890">
            <v>303900</v>
          </cell>
          <cell r="B890">
            <v>889</v>
          </cell>
          <cell r="C890">
            <v>1</v>
          </cell>
          <cell r="D890">
            <v>0</v>
          </cell>
          <cell r="E890">
            <v>1</v>
          </cell>
          <cell r="F890" t="str">
            <v>2108FA</v>
          </cell>
          <cell r="G890" t="str">
            <v>Weekday</v>
          </cell>
          <cell r="H890">
            <v>59810</v>
          </cell>
          <cell r="I890" t="str">
            <v>Oxford St &amp; Cedar St</v>
          </cell>
        </row>
        <row r="891">
          <cell r="A891">
            <v>101770</v>
          </cell>
          <cell r="B891">
            <v>890</v>
          </cell>
          <cell r="C891">
            <v>0</v>
          </cell>
          <cell r="D891">
            <v>0</v>
          </cell>
          <cell r="E891">
            <v>0</v>
          </cell>
          <cell r="F891" t="str">
            <v>2108FA</v>
          </cell>
          <cell r="G891" t="str">
            <v>Weekday</v>
          </cell>
          <cell r="H891">
            <v>50557</v>
          </cell>
          <cell r="I891" t="str">
            <v>Lincoln Av &amp; 5th St</v>
          </cell>
        </row>
        <row r="892">
          <cell r="A892">
            <v>706620</v>
          </cell>
          <cell r="B892">
            <v>891</v>
          </cell>
          <cell r="C892">
            <v>0</v>
          </cell>
          <cell r="D892">
            <v>0</v>
          </cell>
          <cell r="E892">
            <v>0</v>
          </cell>
          <cell r="F892" t="str">
            <v>2108FA</v>
          </cell>
          <cell r="G892" t="str">
            <v>Weekday</v>
          </cell>
          <cell r="H892">
            <v>55218</v>
          </cell>
          <cell r="I892" t="str">
            <v>Washington Blvd &amp; Jerome Av</v>
          </cell>
        </row>
        <row r="893">
          <cell r="A893">
            <v>1700440</v>
          </cell>
          <cell r="B893">
            <v>892</v>
          </cell>
          <cell r="C893">
            <v>0</v>
          </cell>
          <cell r="D893">
            <v>0</v>
          </cell>
          <cell r="E893">
            <v>0</v>
          </cell>
          <cell r="F893" t="str">
            <v>2108FA</v>
          </cell>
          <cell r="G893" t="str">
            <v>Weekday</v>
          </cell>
          <cell r="H893">
            <v>55295</v>
          </cell>
          <cell r="I893" t="str">
            <v>Decoto Rd &amp; Perry Rd</v>
          </cell>
        </row>
        <row r="894">
          <cell r="A894">
            <v>1015090</v>
          </cell>
          <cell r="B894">
            <v>893</v>
          </cell>
          <cell r="C894">
            <v>0</v>
          </cell>
          <cell r="D894">
            <v>0</v>
          </cell>
          <cell r="E894">
            <v>0</v>
          </cell>
          <cell r="F894" t="str">
            <v>2108FA</v>
          </cell>
          <cell r="G894" t="str">
            <v>Weekday</v>
          </cell>
          <cell r="H894">
            <v>56400</v>
          </cell>
          <cell r="I894" t="str">
            <v>MacArthur Blvd &amp; Maple Av</v>
          </cell>
        </row>
        <row r="895">
          <cell r="A895">
            <v>200360</v>
          </cell>
          <cell r="B895">
            <v>894</v>
          </cell>
          <cell r="C895">
            <v>1</v>
          </cell>
          <cell r="D895">
            <v>0</v>
          </cell>
          <cell r="E895">
            <v>1</v>
          </cell>
          <cell r="F895" t="str">
            <v>2108FA</v>
          </cell>
          <cell r="G895" t="str">
            <v>Weekday</v>
          </cell>
          <cell r="H895">
            <v>56422</v>
          </cell>
          <cell r="I895" t="str">
            <v>San Pablo Av &amp; Brighton Av</v>
          </cell>
        </row>
        <row r="896">
          <cell r="A896">
            <v>9802390</v>
          </cell>
          <cell r="B896">
            <v>895</v>
          </cell>
          <cell r="C896">
            <v>0</v>
          </cell>
          <cell r="D896">
            <v>0</v>
          </cell>
          <cell r="E896">
            <v>0</v>
          </cell>
          <cell r="F896" t="str">
            <v>2108FA</v>
          </cell>
          <cell r="G896" t="str">
            <v>Weekday</v>
          </cell>
          <cell r="H896">
            <v>57344</v>
          </cell>
          <cell r="I896" t="str">
            <v>N Milpitas Blvd &amp; Jacklin Rd (N Abel St)</v>
          </cell>
        </row>
        <row r="897">
          <cell r="A897">
            <v>500180</v>
          </cell>
          <cell r="B897">
            <v>896</v>
          </cell>
          <cell r="C897">
            <v>0</v>
          </cell>
          <cell r="D897">
            <v>0</v>
          </cell>
          <cell r="E897">
            <v>0</v>
          </cell>
          <cell r="F897" t="str">
            <v>2108FA</v>
          </cell>
          <cell r="G897" t="str">
            <v>Weekday</v>
          </cell>
          <cell r="H897">
            <v>59881</v>
          </cell>
          <cell r="I897" t="str">
            <v>Arlington Blvd &amp; Lamm Ct</v>
          </cell>
        </row>
        <row r="898">
          <cell r="A898">
            <v>1300450</v>
          </cell>
          <cell r="B898">
            <v>897</v>
          </cell>
          <cell r="C898">
            <v>0</v>
          </cell>
          <cell r="D898">
            <v>0</v>
          </cell>
          <cell r="E898">
            <v>0</v>
          </cell>
          <cell r="F898" t="str">
            <v>2108FA</v>
          </cell>
          <cell r="G898" t="str">
            <v>Weekday</v>
          </cell>
          <cell r="H898">
            <v>55174</v>
          </cell>
          <cell r="I898" t="str">
            <v>7th St &amp; Hensley St</v>
          </cell>
        </row>
        <row r="899">
          <cell r="A899">
            <v>1300330</v>
          </cell>
          <cell r="B899">
            <v>898</v>
          </cell>
          <cell r="C899">
            <v>1</v>
          </cell>
          <cell r="D899">
            <v>0</v>
          </cell>
          <cell r="E899">
            <v>1</v>
          </cell>
          <cell r="F899" t="str">
            <v>2108FA</v>
          </cell>
          <cell r="G899" t="str">
            <v>Weekday</v>
          </cell>
          <cell r="H899">
            <v>51499</v>
          </cell>
          <cell r="I899" t="str">
            <v>23rd St &amp; Roosevelt Av</v>
          </cell>
        </row>
        <row r="900">
          <cell r="A900">
            <v>500430</v>
          </cell>
          <cell r="B900">
            <v>899</v>
          </cell>
          <cell r="C900">
            <v>0</v>
          </cell>
          <cell r="D900">
            <v>0</v>
          </cell>
          <cell r="E900">
            <v>0</v>
          </cell>
          <cell r="F900" t="str">
            <v>2108FA</v>
          </cell>
          <cell r="G900" t="str">
            <v>Weekday</v>
          </cell>
          <cell r="H900">
            <v>54898</v>
          </cell>
          <cell r="I900" t="str">
            <v>Barrett Av &amp; Edwards Av</v>
          </cell>
        </row>
        <row r="901">
          <cell r="A901">
            <v>9901390</v>
          </cell>
          <cell r="B901">
            <v>900</v>
          </cell>
          <cell r="C901">
            <v>0</v>
          </cell>
          <cell r="D901">
            <v>0</v>
          </cell>
          <cell r="E901">
            <v>0</v>
          </cell>
          <cell r="F901" t="str">
            <v>2108FA</v>
          </cell>
          <cell r="G901" t="str">
            <v>Weekday</v>
          </cell>
          <cell r="H901">
            <v>58226</v>
          </cell>
          <cell r="I901" t="str">
            <v>Trinity Av &amp; Beloit Av</v>
          </cell>
        </row>
        <row r="902">
          <cell r="A902">
            <v>500450</v>
          </cell>
          <cell r="B902">
            <v>901</v>
          </cell>
          <cell r="C902">
            <v>0</v>
          </cell>
          <cell r="D902">
            <v>0</v>
          </cell>
          <cell r="E902">
            <v>0</v>
          </cell>
          <cell r="F902" t="str">
            <v>2108FA</v>
          </cell>
          <cell r="G902" t="str">
            <v>Weekday</v>
          </cell>
          <cell r="H902">
            <v>57670</v>
          </cell>
          <cell r="I902" t="str">
            <v>Barrett Av &amp; La Honda Av</v>
          </cell>
        </row>
        <row r="903">
          <cell r="A903">
            <v>1500880</v>
          </cell>
          <cell r="B903">
            <v>902</v>
          </cell>
          <cell r="C903">
            <v>0</v>
          </cell>
          <cell r="D903">
            <v>0</v>
          </cell>
          <cell r="E903">
            <v>0</v>
          </cell>
          <cell r="F903" t="str">
            <v>2108FA</v>
          </cell>
          <cell r="G903" t="str">
            <v>Weekday</v>
          </cell>
          <cell r="H903">
            <v>50390</v>
          </cell>
          <cell r="I903" t="str">
            <v>Davis St &amp; Orchard Av</v>
          </cell>
        </row>
        <row r="904">
          <cell r="A904">
            <v>1301310</v>
          </cell>
          <cell r="B904">
            <v>903</v>
          </cell>
          <cell r="C904">
            <v>0</v>
          </cell>
          <cell r="D904">
            <v>0</v>
          </cell>
          <cell r="E904">
            <v>0</v>
          </cell>
          <cell r="F904" t="str">
            <v>2108FA</v>
          </cell>
          <cell r="G904" t="str">
            <v>Weekday</v>
          </cell>
          <cell r="H904">
            <v>55012</v>
          </cell>
          <cell r="I904" t="str">
            <v>Cutting Blvd &amp; S 45th St (Kennedy Sr High School)</v>
          </cell>
        </row>
        <row r="905">
          <cell r="A905">
            <v>1500890</v>
          </cell>
          <cell r="B905">
            <v>904</v>
          </cell>
          <cell r="C905">
            <v>0</v>
          </cell>
          <cell r="D905">
            <v>0</v>
          </cell>
          <cell r="E905">
            <v>0</v>
          </cell>
          <cell r="F905" t="str">
            <v>2108FA</v>
          </cell>
          <cell r="G905" t="str">
            <v>Weekday</v>
          </cell>
          <cell r="H905">
            <v>55713</v>
          </cell>
          <cell r="I905" t="str">
            <v>Davis St &amp; Pierce Av (Douglas Dr)</v>
          </cell>
        </row>
        <row r="906">
          <cell r="A906">
            <v>1600200</v>
          </cell>
          <cell r="B906">
            <v>905</v>
          </cell>
          <cell r="C906">
            <v>3</v>
          </cell>
          <cell r="D906">
            <v>1</v>
          </cell>
          <cell r="E906">
            <v>3</v>
          </cell>
          <cell r="F906" t="str">
            <v>2108FA</v>
          </cell>
          <cell r="G906" t="str">
            <v>Weekday</v>
          </cell>
          <cell r="H906">
            <v>59844</v>
          </cell>
          <cell r="I906" t="str">
            <v>Church Ln &amp; Dover Av</v>
          </cell>
        </row>
        <row r="907">
          <cell r="A907">
            <v>706720</v>
          </cell>
          <cell r="B907">
            <v>906</v>
          </cell>
          <cell r="C907">
            <v>0</v>
          </cell>
          <cell r="D907">
            <v>0</v>
          </cell>
          <cell r="E907">
            <v>0</v>
          </cell>
          <cell r="F907" t="str">
            <v>2108FA</v>
          </cell>
          <cell r="G907" t="str">
            <v>Weekday</v>
          </cell>
          <cell r="H907">
            <v>55243</v>
          </cell>
          <cell r="I907" t="str">
            <v>Washington Blvd &amp; Weigand Ct</v>
          </cell>
        </row>
        <row r="908">
          <cell r="A908">
            <v>300310</v>
          </cell>
          <cell r="B908">
            <v>907</v>
          </cell>
          <cell r="C908">
            <v>0</v>
          </cell>
          <cell r="D908">
            <v>0</v>
          </cell>
          <cell r="E908">
            <v>0</v>
          </cell>
          <cell r="F908" t="str">
            <v>2108FA</v>
          </cell>
          <cell r="G908" t="str">
            <v>Weekday</v>
          </cell>
          <cell r="H908">
            <v>55807</v>
          </cell>
          <cell r="I908" t="str">
            <v>7th St &amp; Parker St</v>
          </cell>
        </row>
        <row r="909">
          <cell r="A909">
            <v>1300410</v>
          </cell>
          <cell r="B909">
            <v>908</v>
          </cell>
          <cell r="C909">
            <v>4</v>
          </cell>
          <cell r="D909">
            <v>0</v>
          </cell>
          <cell r="E909">
            <v>4</v>
          </cell>
          <cell r="F909" t="str">
            <v>2108FA</v>
          </cell>
          <cell r="G909" t="str">
            <v>Weekday</v>
          </cell>
          <cell r="H909">
            <v>55687</v>
          </cell>
          <cell r="I909" t="str">
            <v>6th St &amp; Barrett Av</v>
          </cell>
        </row>
        <row r="910">
          <cell r="A910">
            <v>1021160</v>
          </cell>
          <cell r="B910">
            <v>909</v>
          </cell>
          <cell r="C910">
            <v>0</v>
          </cell>
          <cell r="D910">
            <v>0</v>
          </cell>
          <cell r="E910">
            <v>0</v>
          </cell>
          <cell r="F910" t="str">
            <v>2108FA</v>
          </cell>
          <cell r="G910" t="str">
            <v>Weekday</v>
          </cell>
          <cell r="H910">
            <v>57754</v>
          </cell>
          <cell r="I910" t="str">
            <v>Wala Vista Av &amp; Lake Shore Av</v>
          </cell>
        </row>
        <row r="911">
          <cell r="A911">
            <v>9900290</v>
          </cell>
          <cell r="B911">
            <v>910</v>
          </cell>
          <cell r="C911">
            <v>0</v>
          </cell>
          <cell r="D911">
            <v>0</v>
          </cell>
          <cell r="E911">
            <v>0</v>
          </cell>
          <cell r="F911" t="str">
            <v>2108FA</v>
          </cell>
          <cell r="G911" t="str">
            <v>Weekday</v>
          </cell>
          <cell r="H911">
            <v>57357</v>
          </cell>
          <cell r="I911" t="str">
            <v>Arlington Av &amp; Rincon Dr</v>
          </cell>
        </row>
        <row r="912">
          <cell r="A912">
            <v>1300490</v>
          </cell>
          <cell r="B912">
            <v>911</v>
          </cell>
          <cell r="C912">
            <v>0</v>
          </cell>
          <cell r="D912">
            <v>0</v>
          </cell>
          <cell r="E912">
            <v>0</v>
          </cell>
          <cell r="F912" t="str">
            <v>2108FA</v>
          </cell>
          <cell r="G912" t="str">
            <v>Weekday</v>
          </cell>
          <cell r="H912">
            <v>55247</v>
          </cell>
          <cell r="I912" t="str">
            <v>7th St &amp; Lucas Av</v>
          </cell>
        </row>
        <row r="913">
          <cell r="A913">
            <v>1300550</v>
          </cell>
          <cell r="B913">
            <v>912</v>
          </cell>
          <cell r="C913">
            <v>1</v>
          </cell>
          <cell r="D913">
            <v>0</v>
          </cell>
          <cell r="E913">
            <v>1</v>
          </cell>
          <cell r="F913" t="str">
            <v>2108FA</v>
          </cell>
          <cell r="G913" t="str">
            <v>Weekday</v>
          </cell>
          <cell r="H913">
            <v>54778</v>
          </cell>
          <cell r="I913" t="str">
            <v>Aberdeen Way &amp; Gospel Church</v>
          </cell>
        </row>
        <row r="914">
          <cell r="A914">
            <v>9905870</v>
          </cell>
          <cell r="B914">
            <v>913</v>
          </cell>
          <cell r="C914">
            <v>0</v>
          </cell>
          <cell r="D914">
            <v>0</v>
          </cell>
          <cell r="E914">
            <v>0</v>
          </cell>
          <cell r="F914" t="str">
            <v>2108FA</v>
          </cell>
          <cell r="G914" t="str">
            <v>Weekday</v>
          </cell>
          <cell r="H914">
            <v>52317</v>
          </cell>
          <cell r="I914" t="str">
            <v>Warm Springs Blvd &amp; Warm Springs Ct</v>
          </cell>
        </row>
        <row r="915">
          <cell r="A915">
            <v>1014760</v>
          </cell>
          <cell r="B915">
            <v>914</v>
          </cell>
          <cell r="C915">
            <v>0</v>
          </cell>
          <cell r="D915">
            <v>0</v>
          </cell>
          <cell r="E915">
            <v>0</v>
          </cell>
          <cell r="F915" t="str">
            <v>2108FA</v>
          </cell>
          <cell r="G915" t="str">
            <v>Weekday</v>
          </cell>
          <cell r="H915">
            <v>55699</v>
          </cell>
          <cell r="I915" t="str">
            <v>MacArthur Blvd &amp; Athol Av</v>
          </cell>
        </row>
        <row r="916">
          <cell r="A916">
            <v>1018090</v>
          </cell>
          <cell r="B916">
            <v>915</v>
          </cell>
          <cell r="C916">
            <v>0</v>
          </cell>
          <cell r="D916">
            <v>0</v>
          </cell>
          <cell r="E916">
            <v>0</v>
          </cell>
          <cell r="F916" t="str">
            <v>2108FA</v>
          </cell>
          <cell r="G916" t="str">
            <v>Weekday</v>
          </cell>
          <cell r="H916">
            <v>52334</v>
          </cell>
          <cell r="I916" t="str">
            <v>Redwood Rd &amp; Monterey Blvd</v>
          </cell>
        </row>
        <row r="917">
          <cell r="A917">
            <v>9902690</v>
          </cell>
          <cell r="B917">
            <v>916</v>
          </cell>
          <cell r="C917">
            <v>3</v>
          </cell>
          <cell r="D917">
            <v>2</v>
          </cell>
          <cell r="E917">
            <v>3</v>
          </cell>
          <cell r="F917" t="str">
            <v>2108FA</v>
          </cell>
          <cell r="G917" t="str">
            <v>Weekday</v>
          </cell>
          <cell r="H917">
            <v>51276</v>
          </cell>
          <cell r="I917" t="str">
            <v>Fruitvale Av &amp; E 18th St</v>
          </cell>
        </row>
        <row r="918">
          <cell r="A918">
            <v>1004740</v>
          </cell>
          <cell r="B918">
            <v>917</v>
          </cell>
          <cell r="C918">
            <v>0</v>
          </cell>
          <cell r="D918">
            <v>0</v>
          </cell>
          <cell r="E918">
            <v>0</v>
          </cell>
          <cell r="F918" t="str">
            <v>2108FA</v>
          </cell>
          <cell r="G918" t="str">
            <v>Weekday</v>
          </cell>
          <cell r="H918">
            <v>51337</v>
          </cell>
          <cell r="I918" t="str">
            <v>Acalanes Dr &amp; Colorados Dr</v>
          </cell>
        </row>
        <row r="919">
          <cell r="A919">
            <v>1018550</v>
          </cell>
          <cell r="B919">
            <v>918</v>
          </cell>
          <cell r="C919">
            <v>0</v>
          </cell>
          <cell r="D919">
            <v>0</v>
          </cell>
          <cell r="E919">
            <v>0</v>
          </cell>
          <cell r="F919" t="str">
            <v>2108FA</v>
          </cell>
          <cell r="G919" t="str">
            <v>Weekday</v>
          </cell>
          <cell r="H919">
            <v>51911</v>
          </cell>
          <cell r="I919" t="str">
            <v>Santa Clara Av &amp; Oakland Av</v>
          </cell>
        </row>
        <row r="920">
          <cell r="A920">
            <v>1015140</v>
          </cell>
          <cell r="B920">
            <v>919</v>
          </cell>
          <cell r="C920">
            <v>0</v>
          </cell>
          <cell r="D920">
            <v>0</v>
          </cell>
          <cell r="E920">
            <v>0</v>
          </cell>
          <cell r="F920" t="str">
            <v>2108FA</v>
          </cell>
          <cell r="G920" t="str">
            <v>Weekday</v>
          </cell>
          <cell r="H920">
            <v>58358</v>
          </cell>
          <cell r="I920" t="str">
            <v>MacArthur Blvd &amp; Parker Av</v>
          </cell>
        </row>
        <row r="921">
          <cell r="A921">
            <v>1000760</v>
          </cell>
          <cell r="B921">
            <v>920</v>
          </cell>
          <cell r="C921">
            <v>1</v>
          </cell>
          <cell r="D921">
            <v>0</v>
          </cell>
          <cell r="E921">
            <v>1</v>
          </cell>
          <cell r="F921" t="str">
            <v>2108FA</v>
          </cell>
          <cell r="G921" t="str">
            <v>Weekday</v>
          </cell>
          <cell r="H921">
            <v>54150</v>
          </cell>
          <cell r="I921" t="str">
            <v>14th Av &amp; E 26th St</v>
          </cell>
        </row>
        <row r="922">
          <cell r="A922">
            <v>703640</v>
          </cell>
          <cell r="B922">
            <v>921</v>
          </cell>
          <cell r="C922">
            <v>0</v>
          </cell>
          <cell r="D922">
            <v>0</v>
          </cell>
          <cell r="E922">
            <v>0</v>
          </cell>
          <cell r="F922" t="str">
            <v>2108FA</v>
          </cell>
          <cell r="G922" t="str">
            <v>Weekday</v>
          </cell>
          <cell r="H922">
            <v>59800</v>
          </cell>
          <cell r="I922" t="str">
            <v>Mission Blvd &amp; Pine St</v>
          </cell>
        </row>
        <row r="923">
          <cell r="A923">
            <v>703450</v>
          </cell>
          <cell r="B923">
            <v>922</v>
          </cell>
          <cell r="C923">
            <v>0</v>
          </cell>
          <cell r="D923">
            <v>0</v>
          </cell>
          <cell r="E923">
            <v>0</v>
          </cell>
          <cell r="F923" t="str">
            <v>2108FA</v>
          </cell>
          <cell r="G923" t="str">
            <v>Weekday</v>
          </cell>
          <cell r="H923">
            <v>53228</v>
          </cell>
          <cell r="I923" t="str">
            <v>Mission Blvd &amp; Hunter Ln</v>
          </cell>
        </row>
        <row r="924">
          <cell r="A924">
            <v>702040</v>
          </cell>
          <cell r="B924">
            <v>923</v>
          </cell>
          <cell r="C924">
            <v>0</v>
          </cell>
          <cell r="D924">
            <v>0</v>
          </cell>
          <cell r="E924">
            <v>0</v>
          </cell>
          <cell r="F924" t="str">
            <v>2108FA</v>
          </cell>
          <cell r="G924" t="str">
            <v>Weekday</v>
          </cell>
          <cell r="H924">
            <v>51669</v>
          </cell>
          <cell r="I924" t="str">
            <v>Fremont Blvd &amp; Adams Av</v>
          </cell>
        </row>
        <row r="925">
          <cell r="A925">
            <v>703580</v>
          </cell>
          <cell r="B925">
            <v>924</v>
          </cell>
          <cell r="C925">
            <v>0</v>
          </cell>
          <cell r="D925">
            <v>0</v>
          </cell>
          <cell r="E925">
            <v>0</v>
          </cell>
          <cell r="F925" t="str">
            <v>2108FA</v>
          </cell>
          <cell r="G925" t="str">
            <v>Weekday</v>
          </cell>
          <cell r="H925">
            <v>53199</v>
          </cell>
          <cell r="I925" t="str">
            <v>Mission Blvd &amp; Ondina Dr</v>
          </cell>
        </row>
        <row r="926">
          <cell r="A926">
            <v>1018920</v>
          </cell>
          <cell r="B926">
            <v>925</v>
          </cell>
          <cell r="C926">
            <v>0</v>
          </cell>
          <cell r="D926">
            <v>0</v>
          </cell>
          <cell r="E926">
            <v>0</v>
          </cell>
          <cell r="F926" t="str">
            <v>2108FA</v>
          </cell>
          <cell r="G926" t="str">
            <v>Weekday</v>
          </cell>
          <cell r="H926">
            <v>55789</v>
          </cell>
          <cell r="I926" t="str">
            <v>Seminary Av &amp; Roberts Av</v>
          </cell>
        </row>
        <row r="927">
          <cell r="A927">
            <v>9802430</v>
          </cell>
          <cell r="B927">
            <v>926</v>
          </cell>
          <cell r="C927">
            <v>0</v>
          </cell>
          <cell r="D927">
            <v>0</v>
          </cell>
          <cell r="E927">
            <v>0</v>
          </cell>
          <cell r="F927" t="str">
            <v>2108FA</v>
          </cell>
          <cell r="G927" t="str">
            <v>Weekday</v>
          </cell>
          <cell r="H927">
            <v>53771</v>
          </cell>
          <cell r="I927" t="str">
            <v>N Milpitas Blvd &amp; Sunnyhills Ct</v>
          </cell>
        </row>
        <row r="928">
          <cell r="A928">
            <v>705510</v>
          </cell>
          <cell r="B928">
            <v>927</v>
          </cell>
          <cell r="C928">
            <v>0</v>
          </cell>
          <cell r="D928">
            <v>0</v>
          </cell>
          <cell r="E928">
            <v>0</v>
          </cell>
          <cell r="F928" t="str">
            <v>2108FA</v>
          </cell>
          <cell r="G928" t="str">
            <v>Weekday</v>
          </cell>
          <cell r="H928">
            <v>58645</v>
          </cell>
          <cell r="I928" t="str">
            <v>S Grimmer Blvd &amp; Parkmeadow Dr</v>
          </cell>
        </row>
        <row r="929">
          <cell r="A929">
            <v>1003200</v>
          </cell>
          <cell r="B929">
            <v>928</v>
          </cell>
          <cell r="C929">
            <v>0</v>
          </cell>
          <cell r="D929">
            <v>0</v>
          </cell>
          <cell r="E929">
            <v>0</v>
          </cell>
          <cell r="F929" t="str">
            <v>2108FA</v>
          </cell>
          <cell r="G929" t="str">
            <v>Weekday</v>
          </cell>
          <cell r="H929">
            <v>54498</v>
          </cell>
          <cell r="I929" t="str">
            <v>71st Av &amp; Spencer St</v>
          </cell>
        </row>
        <row r="930">
          <cell r="A930">
            <v>300580</v>
          </cell>
          <cell r="B930">
            <v>929</v>
          </cell>
          <cell r="C930">
            <v>0</v>
          </cell>
          <cell r="D930">
            <v>0</v>
          </cell>
          <cell r="E930">
            <v>0</v>
          </cell>
          <cell r="F930" t="str">
            <v>2108FA</v>
          </cell>
          <cell r="G930" t="str">
            <v>Weekday</v>
          </cell>
          <cell r="H930">
            <v>55107</v>
          </cell>
          <cell r="I930" t="str">
            <v>Arlington Av &amp; Indian Rock Path</v>
          </cell>
        </row>
        <row r="931">
          <cell r="A931">
            <v>1000020</v>
          </cell>
          <cell r="B931">
            <v>930</v>
          </cell>
          <cell r="C931">
            <v>0</v>
          </cell>
          <cell r="D931">
            <v>0</v>
          </cell>
          <cell r="E931">
            <v>0</v>
          </cell>
          <cell r="F931" t="str">
            <v>2108FA</v>
          </cell>
          <cell r="G931" t="str">
            <v>Weekday</v>
          </cell>
          <cell r="H931">
            <v>53540</v>
          </cell>
          <cell r="I931" t="str">
            <v>104th Av &amp; Birch St</v>
          </cell>
        </row>
        <row r="932">
          <cell r="A932">
            <v>9802230</v>
          </cell>
          <cell r="B932">
            <v>931</v>
          </cell>
          <cell r="C932">
            <v>0</v>
          </cell>
          <cell r="D932">
            <v>1</v>
          </cell>
          <cell r="E932">
            <v>0</v>
          </cell>
          <cell r="F932" t="str">
            <v>2108FA</v>
          </cell>
          <cell r="G932" t="str">
            <v>Weekday</v>
          </cell>
          <cell r="H932">
            <v>56681</v>
          </cell>
          <cell r="I932" t="str">
            <v>Mission Blvd &amp; Cherry Way</v>
          </cell>
        </row>
        <row r="933">
          <cell r="A933">
            <v>1000700</v>
          </cell>
          <cell r="B933">
            <v>932</v>
          </cell>
          <cell r="C933">
            <v>0</v>
          </cell>
          <cell r="D933">
            <v>0</v>
          </cell>
          <cell r="E933">
            <v>0</v>
          </cell>
          <cell r="F933" t="str">
            <v>2108FA</v>
          </cell>
          <cell r="G933" t="str">
            <v>Weekday</v>
          </cell>
          <cell r="H933">
            <v>55261</v>
          </cell>
          <cell r="I933" t="str">
            <v>15th Av &amp; E 17th St</v>
          </cell>
        </row>
        <row r="934">
          <cell r="A934">
            <v>9907910</v>
          </cell>
          <cell r="B934">
            <v>933</v>
          </cell>
          <cell r="C934">
            <v>0</v>
          </cell>
          <cell r="D934">
            <v>0</v>
          </cell>
          <cell r="E934">
            <v>0</v>
          </cell>
          <cell r="F934" t="str">
            <v>2108FA</v>
          </cell>
          <cell r="G934" t="str">
            <v>Weekday</v>
          </cell>
          <cell r="H934">
            <v>52976</v>
          </cell>
          <cell r="I934" t="str">
            <v>Grand St &amp; Otis Dr</v>
          </cell>
        </row>
        <row r="935">
          <cell r="A935">
            <v>500380</v>
          </cell>
          <cell r="B935">
            <v>934</v>
          </cell>
          <cell r="C935">
            <v>0</v>
          </cell>
          <cell r="D935">
            <v>0</v>
          </cell>
          <cell r="E935">
            <v>0</v>
          </cell>
          <cell r="F935" t="str">
            <v>2108FA</v>
          </cell>
          <cell r="G935" t="str">
            <v>Weekday</v>
          </cell>
          <cell r="H935">
            <v>57223</v>
          </cell>
          <cell r="I935" t="str">
            <v>Barrett Av &amp; Arlington Blvd</v>
          </cell>
        </row>
        <row r="936">
          <cell r="A936">
            <v>1300500</v>
          </cell>
          <cell r="B936">
            <v>935</v>
          </cell>
          <cell r="C936">
            <v>1</v>
          </cell>
          <cell r="D936">
            <v>0</v>
          </cell>
          <cell r="E936">
            <v>1</v>
          </cell>
          <cell r="F936" t="str">
            <v>2108FA</v>
          </cell>
          <cell r="G936" t="str">
            <v>Weekday</v>
          </cell>
          <cell r="H936">
            <v>54669</v>
          </cell>
          <cell r="I936" t="str">
            <v>7th St &amp; Maple Av</v>
          </cell>
        </row>
        <row r="937">
          <cell r="A937">
            <v>500490</v>
          </cell>
          <cell r="B937">
            <v>936</v>
          </cell>
          <cell r="C937">
            <v>0</v>
          </cell>
          <cell r="D937">
            <v>0</v>
          </cell>
          <cell r="E937">
            <v>0</v>
          </cell>
          <cell r="F937" t="str">
            <v>2108FA</v>
          </cell>
          <cell r="G937" t="str">
            <v>Weekday</v>
          </cell>
          <cell r="H937">
            <v>51321</v>
          </cell>
          <cell r="I937" t="str">
            <v>Barrett Av &amp; Yuba St</v>
          </cell>
        </row>
        <row r="938">
          <cell r="A938">
            <v>9900320</v>
          </cell>
          <cell r="B938">
            <v>937</v>
          </cell>
          <cell r="C938">
            <v>0</v>
          </cell>
          <cell r="D938">
            <v>0</v>
          </cell>
          <cell r="E938">
            <v>0</v>
          </cell>
          <cell r="F938" t="str">
            <v>2108FA</v>
          </cell>
          <cell r="G938" t="str">
            <v>Weekday</v>
          </cell>
          <cell r="H938">
            <v>54593</v>
          </cell>
          <cell r="I938" t="str">
            <v>Arlington Av &amp; Wellesley Av</v>
          </cell>
        </row>
        <row r="939">
          <cell r="A939">
            <v>300660</v>
          </cell>
          <cell r="B939">
            <v>938</v>
          </cell>
          <cell r="C939">
            <v>0</v>
          </cell>
          <cell r="D939">
            <v>0</v>
          </cell>
          <cell r="E939">
            <v>0</v>
          </cell>
          <cell r="F939" t="str">
            <v>2108FA</v>
          </cell>
          <cell r="G939" t="str">
            <v>Weekday</v>
          </cell>
          <cell r="H939">
            <v>59938</v>
          </cell>
          <cell r="I939" t="str">
            <v>Arlington Av &amp; Southampton Av</v>
          </cell>
        </row>
        <row r="940">
          <cell r="A940">
            <v>9907000</v>
          </cell>
          <cell r="B940">
            <v>939</v>
          </cell>
          <cell r="C940">
            <v>0</v>
          </cell>
          <cell r="D940">
            <v>0</v>
          </cell>
          <cell r="E940">
            <v>0</v>
          </cell>
          <cell r="F940" t="str">
            <v>2108FA</v>
          </cell>
          <cell r="G940" t="str">
            <v>Weekday</v>
          </cell>
          <cell r="H940">
            <v>52696</v>
          </cell>
          <cell r="I940" t="str">
            <v>S Milpitas Blvd &amp; Turquoise St</v>
          </cell>
        </row>
        <row r="941">
          <cell r="A941">
            <v>500370</v>
          </cell>
          <cell r="B941">
            <v>940</v>
          </cell>
          <cell r="C941">
            <v>0</v>
          </cell>
          <cell r="D941">
            <v>0</v>
          </cell>
          <cell r="E941">
            <v>0</v>
          </cell>
          <cell r="F941" t="str">
            <v>2108FA</v>
          </cell>
          <cell r="G941" t="str">
            <v>Weekday</v>
          </cell>
          <cell r="H941">
            <v>50356</v>
          </cell>
          <cell r="I941" t="str">
            <v>6509 Barrett Av</v>
          </cell>
        </row>
        <row r="942">
          <cell r="A942">
            <v>1300460</v>
          </cell>
          <cell r="B942">
            <v>941</v>
          </cell>
          <cell r="C942">
            <v>0</v>
          </cell>
          <cell r="D942">
            <v>0</v>
          </cell>
          <cell r="E942">
            <v>0</v>
          </cell>
          <cell r="F942" t="str">
            <v>2108FA</v>
          </cell>
          <cell r="G942" t="str">
            <v>Weekday</v>
          </cell>
          <cell r="H942">
            <v>50811</v>
          </cell>
          <cell r="I942" t="str">
            <v>7th St &amp; Lincoln Av</v>
          </cell>
        </row>
        <row r="943">
          <cell r="A943">
            <v>1300630</v>
          </cell>
          <cell r="B943">
            <v>942</v>
          </cell>
          <cell r="C943">
            <v>0</v>
          </cell>
          <cell r="D943">
            <v>0</v>
          </cell>
          <cell r="E943">
            <v>0</v>
          </cell>
          <cell r="F943" t="str">
            <v>2108FA</v>
          </cell>
          <cell r="G943" t="str">
            <v>Weekday</v>
          </cell>
          <cell r="H943">
            <v>56508</v>
          </cell>
          <cell r="I943" t="str">
            <v>Barrett Av &amp; Key Blvd</v>
          </cell>
        </row>
        <row r="944">
          <cell r="A944">
            <v>1000100</v>
          </cell>
          <cell r="B944">
            <v>943</v>
          </cell>
          <cell r="C944">
            <v>0</v>
          </cell>
          <cell r="D944">
            <v>0</v>
          </cell>
          <cell r="E944">
            <v>0</v>
          </cell>
          <cell r="F944" t="str">
            <v>2108FA</v>
          </cell>
          <cell r="G944" t="str">
            <v>Weekday</v>
          </cell>
          <cell r="H944">
            <v>57993</v>
          </cell>
          <cell r="I944" t="str">
            <v>105th Av &amp; Graffian St</v>
          </cell>
        </row>
        <row r="945">
          <cell r="A945">
            <v>1021140</v>
          </cell>
          <cell r="B945">
            <v>944</v>
          </cell>
          <cell r="C945">
            <v>0</v>
          </cell>
          <cell r="D945">
            <v>0</v>
          </cell>
          <cell r="E945">
            <v>0</v>
          </cell>
          <cell r="F945" t="str">
            <v>2108FA</v>
          </cell>
          <cell r="G945" t="str">
            <v>Weekday</v>
          </cell>
          <cell r="H945">
            <v>51018</v>
          </cell>
          <cell r="I945" t="str">
            <v>702 Wala Vista Av</v>
          </cell>
        </row>
        <row r="946">
          <cell r="A946">
            <v>1015290</v>
          </cell>
          <cell r="B946">
            <v>945</v>
          </cell>
          <cell r="C946">
            <v>0</v>
          </cell>
          <cell r="D946">
            <v>0</v>
          </cell>
          <cell r="E946">
            <v>0</v>
          </cell>
          <cell r="F946" t="str">
            <v>2108FA</v>
          </cell>
          <cell r="G946" t="str">
            <v>Weekday</v>
          </cell>
          <cell r="H946">
            <v>54497</v>
          </cell>
          <cell r="I946" t="str">
            <v>MacArthur Blvd &amp; Warner Av</v>
          </cell>
        </row>
        <row r="947">
          <cell r="A947">
            <v>803460</v>
          </cell>
          <cell r="B947">
            <v>946</v>
          </cell>
          <cell r="C947">
            <v>0</v>
          </cell>
          <cell r="D947">
            <v>1</v>
          </cell>
          <cell r="E947">
            <v>0</v>
          </cell>
          <cell r="F947" t="str">
            <v>2108FA</v>
          </cell>
          <cell r="G947" t="str">
            <v>Weekday</v>
          </cell>
          <cell r="H947">
            <v>56345</v>
          </cell>
          <cell r="I947" t="str">
            <v>Mission Blvd &amp; Grace St</v>
          </cell>
        </row>
        <row r="948">
          <cell r="A948">
            <v>102950</v>
          </cell>
          <cell r="B948">
            <v>947</v>
          </cell>
          <cell r="C948">
            <v>0</v>
          </cell>
          <cell r="D948">
            <v>0</v>
          </cell>
          <cell r="E948">
            <v>0</v>
          </cell>
          <cell r="F948" t="str">
            <v>2108FA</v>
          </cell>
          <cell r="G948" t="str">
            <v>Weekday</v>
          </cell>
          <cell r="H948">
            <v>52270</v>
          </cell>
          <cell r="I948" t="str">
            <v>Robert Davey Jr Dr &amp; Puddingstone Rd</v>
          </cell>
        </row>
        <row r="949">
          <cell r="A949">
            <v>702320</v>
          </cell>
          <cell r="B949">
            <v>948</v>
          </cell>
          <cell r="C949">
            <v>0</v>
          </cell>
          <cell r="D949">
            <v>0</v>
          </cell>
          <cell r="E949">
            <v>0</v>
          </cell>
          <cell r="F949" t="str">
            <v>2108FA</v>
          </cell>
          <cell r="G949" t="str">
            <v>Weekday</v>
          </cell>
          <cell r="H949">
            <v>52790</v>
          </cell>
          <cell r="I949" t="str">
            <v>Fremont Blvd &amp; Doane St</v>
          </cell>
        </row>
        <row r="950">
          <cell r="A950">
            <v>500250</v>
          </cell>
          <cell r="B950">
            <v>949</v>
          </cell>
          <cell r="C950">
            <v>0</v>
          </cell>
          <cell r="D950">
            <v>0</v>
          </cell>
          <cell r="E950">
            <v>0</v>
          </cell>
          <cell r="F950" t="str">
            <v>2108FA</v>
          </cell>
          <cell r="G950" t="str">
            <v>Weekday</v>
          </cell>
          <cell r="H950">
            <v>56867</v>
          </cell>
          <cell r="I950" t="str">
            <v>Arlington Blvd &amp; Rifle Range Rd</v>
          </cell>
        </row>
        <row r="951">
          <cell r="A951">
            <v>1502520</v>
          </cell>
          <cell r="B951">
            <v>950</v>
          </cell>
          <cell r="C951">
            <v>0</v>
          </cell>
          <cell r="D951">
            <v>0</v>
          </cell>
          <cell r="E951">
            <v>0</v>
          </cell>
          <cell r="F951" t="str">
            <v>2108FA</v>
          </cell>
          <cell r="G951" t="str">
            <v>Weekday</v>
          </cell>
          <cell r="H951">
            <v>51055</v>
          </cell>
          <cell r="I951" t="str">
            <v>Marlow Dr &amp; Foothill Blvd</v>
          </cell>
        </row>
        <row r="952">
          <cell r="A952">
            <v>700270</v>
          </cell>
          <cell r="B952">
            <v>951</v>
          </cell>
          <cell r="C952">
            <v>0</v>
          </cell>
          <cell r="D952">
            <v>0</v>
          </cell>
          <cell r="E952">
            <v>0</v>
          </cell>
          <cell r="F952" t="str">
            <v>2108FA</v>
          </cell>
          <cell r="G952" t="str">
            <v>Weekday</v>
          </cell>
          <cell r="H952">
            <v>57045</v>
          </cell>
          <cell r="I952" t="str">
            <v>Auto Mall Pkwy &amp; Technology Dr</v>
          </cell>
        </row>
        <row r="953">
          <cell r="A953">
            <v>500130</v>
          </cell>
          <cell r="B953">
            <v>952</v>
          </cell>
          <cell r="C953">
            <v>0</v>
          </cell>
          <cell r="D953">
            <v>0</v>
          </cell>
          <cell r="E953">
            <v>0</v>
          </cell>
          <cell r="F953" t="str">
            <v>2108FA</v>
          </cell>
          <cell r="G953" t="str">
            <v>Weekday</v>
          </cell>
          <cell r="H953">
            <v>54576</v>
          </cell>
          <cell r="I953" t="str">
            <v>Arlington Blvd &amp; Cutting Blvd</v>
          </cell>
        </row>
        <row r="954">
          <cell r="A954">
            <v>1003550</v>
          </cell>
          <cell r="B954">
            <v>953</v>
          </cell>
          <cell r="C954">
            <v>1</v>
          </cell>
          <cell r="D954">
            <v>0</v>
          </cell>
          <cell r="E954">
            <v>1</v>
          </cell>
          <cell r="F954" t="str">
            <v>2108FA</v>
          </cell>
          <cell r="G954" t="str">
            <v>Weekday</v>
          </cell>
          <cell r="H954">
            <v>55112</v>
          </cell>
          <cell r="I954" t="str">
            <v>7th St &amp; Union St</v>
          </cell>
        </row>
        <row r="955">
          <cell r="A955">
            <v>1017050</v>
          </cell>
          <cell r="B955">
            <v>954</v>
          </cell>
          <cell r="C955">
            <v>0</v>
          </cell>
          <cell r="D955">
            <v>0</v>
          </cell>
          <cell r="E955">
            <v>0</v>
          </cell>
          <cell r="F955" t="str">
            <v>2108FA</v>
          </cell>
          <cell r="G955" t="str">
            <v>Weekday</v>
          </cell>
          <cell r="H955">
            <v>51186</v>
          </cell>
          <cell r="I955" t="str">
            <v>Redwood Rd &amp; Mountain Blvd (Lincoln Square)</v>
          </cell>
        </row>
        <row r="956">
          <cell r="A956">
            <v>102940</v>
          </cell>
          <cell r="B956">
            <v>955</v>
          </cell>
          <cell r="C956">
            <v>0</v>
          </cell>
          <cell r="D956">
            <v>0</v>
          </cell>
          <cell r="E956">
            <v>0</v>
          </cell>
          <cell r="F956" t="str">
            <v>2108FA</v>
          </cell>
          <cell r="G956" t="str">
            <v>Weekday</v>
          </cell>
          <cell r="H956">
            <v>55278</v>
          </cell>
          <cell r="I956" t="str">
            <v>Robert Davey Jr Dr &amp; Packet Landing Rd</v>
          </cell>
        </row>
        <row r="957">
          <cell r="A957">
            <v>703530</v>
          </cell>
          <cell r="B957">
            <v>956</v>
          </cell>
          <cell r="C957">
            <v>0</v>
          </cell>
          <cell r="D957">
            <v>0</v>
          </cell>
          <cell r="E957">
            <v>0</v>
          </cell>
          <cell r="F957" t="str">
            <v>2108FA</v>
          </cell>
          <cell r="G957" t="str">
            <v>Weekday</v>
          </cell>
          <cell r="H957">
            <v>55072</v>
          </cell>
          <cell r="I957" t="str">
            <v>Mission Blvd &amp; Mill Creek Rd</v>
          </cell>
        </row>
        <row r="958">
          <cell r="A958">
            <v>703670</v>
          </cell>
          <cell r="B958">
            <v>957</v>
          </cell>
          <cell r="C958">
            <v>0</v>
          </cell>
          <cell r="D958">
            <v>0</v>
          </cell>
          <cell r="E958">
            <v>0</v>
          </cell>
          <cell r="F958" t="str">
            <v>2108FA</v>
          </cell>
          <cell r="G958" t="str">
            <v>Weekday</v>
          </cell>
          <cell r="H958">
            <v>53430</v>
          </cell>
          <cell r="I958" t="str">
            <v>Mission Blvd &amp; Stevenson Blvd</v>
          </cell>
        </row>
        <row r="959">
          <cell r="A959">
            <v>9802420</v>
          </cell>
          <cell r="B959">
            <v>958</v>
          </cell>
          <cell r="C959">
            <v>0</v>
          </cell>
          <cell r="D959">
            <v>0</v>
          </cell>
          <cell r="E959">
            <v>0</v>
          </cell>
          <cell r="F959" t="str">
            <v>2108FA</v>
          </cell>
          <cell r="G959" t="str">
            <v>Weekday</v>
          </cell>
          <cell r="H959">
            <v>58325</v>
          </cell>
          <cell r="I959" t="str">
            <v>N Milpitas Blvd &amp; Sunnyhills Ct</v>
          </cell>
        </row>
        <row r="960">
          <cell r="A960">
            <v>104450</v>
          </cell>
          <cell r="B960">
            <v>959</v>
          </cell>
          <cell r="C960">
            <v>1</v>
          </cell>
          <cell r="D960">
            <v>1</v>
          </cell>
          <cell r="E960">
            <v>1</v>
          </cell>
          <cell r="F960" t="str">
            <v>2108FA</v>
          </cell>
          <cell r="G960" t="str">
            <v>Weekday</v>
          </cell>
          <cell r="H960">
            <v>55049</v>
          </cell>
          <cell r="I960" t="str">
            <v>Mecartney Rd &amp; Island Dr</v>
          </cell>
        </row>
        <row r="961">
          <cell r="A961">
            <v>305660</v>
          </cell>
          <cell r="B961">
            <v>960</v>
          </cell>
          <cell r="C961">
            <v>0</v>
          </cell>
          <cell r="D961">
            <v>0</v>
          </cell>
          <cell r="E961">
            <v>0</v>
          </cell>
          <cell r="F961" t="str">
            <v>2108FA</v>
          </cell>
          <cell r="G961" t="str">
            <v>Weekday</v>
          </cell>
          <cell r="H961">
            <v>52342</v>
          </cell>
          <cell r="I961" t="str">
            <v>The Alameda &amp; Marin Av</v>
          </cell>
        </row>
        <row r="962">
          <cell r="A962">
            <v>200740</v>
          </cell>
          <cell r="B962">
            <v>961</v>
          </cell>
          <cell r="C962">
            <v>0</v>
          </cell>
          <cell r="D962">
            <v>0</v>
          </cell>
          <cell r="E962">
            <v>0</v>
          </cell>
          <cell r="F962" t="str">
            <v>2108FA</v>
          </cell>
          <cell r="G962" t="str">
            <v>Weekday</v>
          </cell>
          <cell r="H962">
            <v>52217</v>
          </cell>
          <cell r="I962" t="str">
            <v>San Pablo Av &amp; Portland Av</v>
          </cell>
        </row>
        <row r="963">
          <cell r="A963">
            <v>101270</v>
          </cell>
          <cell r="B963">
            <v>962</v>
          </cell>
          <cell r="C963">
            <v>0</v>
          </cell>
          <cell r="D963">
            <v>1</v>
          </cell>
          <cell r="E963">
            <v>0</v>
          </cell>
          <cell r="F963" t="str">
            <v>2108FA</v>
          </cell>
          <cell r="G963" t="str">
            <v>Weekday</v>
          </cell>
          <cell r="H963">
            <v>59772</v>
          </cell>
          <cell r="I963" t="str">
            <v>Fernside Blvd &amp; High St</v>
          </cell>
        </row>
        <row r="964">
          <cell r="A964">
            <v>800530</v>
          </cell>
          <cell r="B964">
            <v>963</v>
          </cell>
          <cell r="C964">
            <v>2</v>
          </cell>
          <cell r="D964">
            <v>1</v>
          </cell>
          <cell r="E964">
            <v>2</v>
          </cell>
          <cell r="F964" t="str">
            <v>2108FA</v>
          </cell>
          <cell r="G964" t="str">
            <v>Weekday</v>
          </cell>
          <cell r="H964">
            <v>51513</v>
          </cell>
          <cell r="I964" t="str">
            <v>B St &amp; Foothill Blvd</v>
          </cell>
        </row>
        <row r="965">
          <cell r="A965">
            <v>1002810</v>
          </cell>
          <cell r="B965">
            <v>964</v>
          </cell>
          <cell r="C965">
            <v>1</v>
          </cell>
          <cell r="D965">
            <v>0</v>
          </cell>
          <cell r="E965">
            <v>1</v>
          </cell>
          <cell r="F965" t="str">
            <v>2108FA</v>
          </cell>
          <cell r="G965" t="str">
            <v>Weekday</v>
          </cell>
          <cell r="H965">
            <v>56549</v>
          </cell>
          <cell r="I965" t="str">
            <v>51st St &amp; Lawton Av</v>
          </cell>
        </row>
        <row r="966">
          <cell r="A966">
            <v>1300480</v>
          </cell>
          <cell r="B966">
            <v>965</v>
          </cell>
          <cell r="C966">
            <v>0</v>
          </cell>
          <cell r="D966">
            <v>0</v>
          </cell>
          <cell r="E966">
            <v>0</v>
          </cell>
          <cell r="F966" t="str">
            <v>2108FA</v>
          </cell>
          <cell r="G966" t="str">
            <v>Weekday</v>
          </cell>
          <cell r="H966">
            <v>52411</v>
          </cell>
          <cell r="I966" t="str">
            <v>7th St &amp; Lucas Av</v>
          </cell>
        </row>
        <row r="967">
          <cell r="A967">
            <v>9903100</v>
          </cell>
          <cell r="B967">
            <v>966</v>
          </cell>
          <cell r="C967">
            <v>0</v>
          </cell>
          <cell r="D967">
            <v>0</v>
          </cell>
          <cell r="E967">
            <v>0</v>
          </cell>
          <cell r="F967" t="str">
            <v>2108FA</v>
          </cell>
          <cell r="G967" t="str">
            <v>Weekday</v>
          </cell>
          <cell r="H967">
            <v>51405</v>
          </cell>
          <cell r="I967" t="str">
            <v>Otis Dr &amp; Mound St</v>
          </cell>
        </row>
        <row r="968">
          <cell r="A968">
            <v>1500940</v>
          </cell>
          <cell r="B968">
            <v>967</v>
          </cell>
          <cell r="C968">
            <v>0</v>
          </cell>
          <cell r="D968">
            <v>0</v>
          </cell>
          <cell r="E968">
            <v>0</v>
          </cell>
          <cell r="F968" t="str">
            <v>2108FA</v>
          </cell>
          <cell r="G968" t="str">
            <v>Weekday</v>
          </cell>
          <cell r="H968">
            <v>59210</v>
          </cell>
          <cell r="I968" t="str">
            <v>Davis St &amp; Wayne Av</v>
          </cell>
        </row>
        <row r="969">
          <cell r="A969">
            <v>1504420</v>
          </cell>
          <cell r="B969">
            <v>968</v>
          </cell>
          <cell r="C969">
            <v>0</v>
          </cell>
          <cell r="D969">
            <v>0</v>
          </cell>
          <cell r="E969">
            <v>0</v>
          </cell>
          <cell r="F969" t="str">
            <v>2108FA</v>
          </cell>
          <cell r="G969" t="str">
            <v>Weekday</v>
          </cell>
          <cell r="H969">
            <v>50674</v>
          </cell>
          <cell r="I969" t="str">
            <v>Westgate Pkwy &amp; Williams St</v>
          </cell>
        </row>
        <row r="970">
          <cell r="A970">
            <v>1302130</v>
          </cell>
          <cell r="B970">
            <v>969</v>
          </cell>
          <cell r="C970">
            <v>0</v>
          </cell>
          <cell r="D970">
            <v>0</v>
          </cell>
          <cell r="E970">
            <v>0</v>
          </cell>
          <cell r="F970" t="str">
            <v>2108FA</v>
          </cell>
          <cell r="G970" t="str">
            <v>Weekday</v>
          </cell>
          <cell r="H970">
            <v>58060</v>
          </cell>
          <cell r="I970" t="str">
            <v>Lancaster Dr &amp; Southampton Ct</v>
          </cell>
        </row>
        <row r="971">
          <cell r="A971">
            <v>100860</v>
          </cell>
          <cell r="B971">
            <v>970</v>
          </cell>
          <cell r="C971">
            <v>0</v>
          </cell>
          <cell r="D971">
            <v>0</v>
          </cell>
          <cell r="E971">
            <v>0</v>
          </cell>
          <cell r="F971" t="str">
            <v>2108FA</v>
          </cell>
          <cell r="G971" t="str">
            <v>Weekday</v>
          </cell>
          <cell r="H971">
            <v>54233</v>
          </cell>
          <cell r="I971" t="str">
            <v>Central Av &amp; 8th St</v>
          </cell>
        </row>
        <row r="972">
          <cell r="A972">
            <v>1017970</v>
          </cell>
          <cell r="B972">
            <v>971</v>
          </cell>
          <cell r="C972">
            <v>1</v>
          </cell>
          <cell r="D972">
            <v>1</v>
          </cell>
          <cell r="E972">
            <v>1</v>
          </cell>
          <cell r="F972" t="str">
            <v>2108FA</v>
          </cell>
          <cell r="G972" t="str">
            <v>Weekday</v>
          </cell>
          <cell r="H972">
            <v>57250</v>
          </cell>
          <cell r="I972" t="str">
            <v>Pleasant Valley Av &amp; Montgomery St</v>
          </cell>
        </row>
        <row r="973">
          <cell r="A973">
            <v>103500</v>
          </cell>
          <cell r="B973">
            <v>972</v>
          </cell>
          <cell r="C973">
            <v>0</v>
          </cell>
          <cell r="D973">
            <v>2</v>
          </cell>
          <cell r="E973">
            <v>0</v>
          </cell>
          <cell r="F973" t="str">
            <v>2108FA</v>
          </cell>
          <cell r="G973" t="str">
            <v>Weekday</v>
          </cell>
          <cell r="H973">
            <v>50510</v>
          </cell>
          <cell r="I973" t="str">
            <v>Willow St &amp; Shoreline Dr</v>
          </cell>
        </row>
        <row r="974">
          <cell r="A974">
            <v>9902590</v>
          </cell>
          <cell r="B974">
            <v>973</v>
          </cell>
          <cell r="C974">
            <v>2</v>
          </cell>
          <cell r="D974">
            <v>1</v>
          </cell>
          <cell r="E974">
            <v>2</v>
          </cell>
          <cell r="F974" t="str">
            <v>2108FA</v>
          </cell>
          <cell r="G974" t="str">
            <v>Weekday</v>
          </cell>
          <cell r="H974">
            <v>51247</v>
          </cell>
          <cell r="I974" t="str">
            <v>Fruitvale Av &amp; E 18th St</v>
          </cell>
        </row>
        <row r="975">
          <cell r="A975">
            <v>800420</v>
          </cell>
          <cell r="B975">
            <v>974</v>
          </cell>
          <cell r="C975">
            <v>2</v>
          </cell>
          <cell r="D975">
            <v>1</v>
          </cell>
          <cell r="E975">
            <v>2</v>
          </cell>
          <cell r="F975" t="str">
            <v>2108FA</v>
          </cell>
          <cell r="G975" t="str">
            <v>Weekday</v>
          </cell>
          <cell r="H975">
            <v>50225</v>
          </cell>
          <cell r="I975" t="str">
            <v>B St &amp; 2nd St</v>
          </cell>
        </row>
        <row r="976">
          <cell r="A976">
            <v>1100430</v>
          </cell>
          <cell r="B976">
            <v>975</v>
          </cell>
          <cell r="C976">
            <v>0</v>
          </cell>
          <cell r="D976">
            <v>0</v>
          </cell>
          <cell r="E976">
            <v>0</v>
          </cell>
          <cell r="F976" t="str">
            <v>2108FA</v>
          </cell>
          <cell r="G976" t="str">
            <v>Weekday</v>
          </cell>
          <cell r="H976">
            <v>52274</v>
          </cell>
          <cell r="I976" t="str">
            <v>Linda Av &amp; Lake Av</v>
          </cell>
        </row>
        <row r="977">
          <cell r="A977">
            <v>1100100</v>
          </cell>
          <cell r="B977">
            <v>976</v>
          </cell>
          <cell r="C977">
            <v>0</v>
          </cell>
          <cell r="D977">
            <v>0</v>
          </cell>
          <cell r="E977">
            <v>0</v>
          </cell>
          <cell r="F977" t="str">
            <v>2108FA</v>
          </cell>
          <cell r="G977" t="str">
            <v>Weekday</v>
          </cell>
          <cell r="H977">
            <v>50680</v>
          </cell>
          <cell r="I977" t="str">
            <v>Grand Av &amp; Fairview Av</v>
          </cell>
        </row>
        <row r="978">
          <cell r="A978">
            <v>1011110</v>
          </cell>
          <cell r="B978">
            <v>977</v>
          </cell>
          <cell r="C978">
            <v>0</v>
          </cell>
          <cell r="D978">
            <v>0</v>
          </cell>
          <cell r="E978">
            <v>0</v>
          </cell>
          <cell r="F978" t="str">
            <v>2108FA</v>
          </cell>
          <cell r="G978" t="str">
            <v>Weekday</v>
          </cell>
          <cell r="H978">
            <v>50270</v>
          </cell>
          <cell r="I978" t="str">
            <v>Fruitvale Av &amp; E 9th St</v>
          </cell>
        </row>
        <row r="979">
          <cell r="A979">
            <v>1013260</v>
          </cell>
          <cell r="B979">
            <v>978</v>
          </cell>
          <cell r="C979">
            <v>0</v>
          </cell>
          <cell r="D979">
            <v>0</v>
          </cell>
          <cell r="E979">
            <v>0</v>
          </cell>
          <cell r="F979" t="str">
            <v>2108FA</v>
          </cell>
          <cell r="G979" t="str">
            <v>Weekday</v>
          </cell>
          <cell r="H979">
            <v>56926</v>
          </cell>
          <cell r="I979" t="str">
            <v>Jackson St &amp; 3rd St</v>
          </cell>
        </row>
        <row r="980">
          <cell r="A980">
            <v>500870</v>
          </cell>
          <cell r="B980">
            <v>979</v>
          </cell>
          <cell r="C980">
            <v>0</v>
          </cell>
          <cell r="D980">
            <v>0</v>
          </cell>
          <cell r="E980">
            <v>0</v>
          </cell>
          <cell r="F980" t="str">
            <v>2108FA</v>
          </cell>
          <cell r="G980" t="str">
            <v>Weekday</v>
          </cell>
          <cell r="H980">
            <v>57283</v>
          </cell>
          <cell r="I980" t="str">
            <v>El Cerrito Plaza BART</v>
          </cell>
        </row>
        <row r="981">
          <cell r="A981">
            <v>1014640</v>
          </cell>
          <cell r="B981">
            <v>980</v>
          </cell>
          <cell r="C981">
            <v>0</v>
          </cell>
          <cell r="D981">
            <v>0</v>
          </cell>
          <cell r="E981">
            <v>0</v>
          </cell>
          <cell r="F981" t="str">
            <v>2108FA</v>
          </cell>
          <cell r="G981" t="str">
            <v>Weekday</v>
          </cell>
          <cell r="H981">
            <v>56366</v>
          </cell>
          <cell r="I981" t="str">
            <v>MacArthur Blvd &amp; 94th Av</v>
          </cell>
        </row>
        <row r="982">
          <cell r="A982">
            <v>1700430</v>
          </cell>
          <cell r="B982">
            <v>981</v>
          </cell>
          <cell r="C982">
            <v>0</v>
          </cell>
          <cell r="D982">
            <v>0</v>
          </cell>
          <cell r="E982">
            <v>0</v>
          </cell>
          <cell r="F982" t="str">
            <v>2108FA</v>
          </cell>
          <cell r="G982" t="str">
            <v>Weekday</v>
          </cell>
          <cell r="H982">
            <v>57708</v>
          </cell>
          <cell r="I982" t="str">
            <v>Decoto Rd &amp; Perry Rd</v>
          </cell>
        </row>
        <row r="983">
          <cell r="A983">
            <v>805320</v>
          </cell>
          <cell r="B983">
            <v>982</v>
          </cell>
          <cell r="C983">
            <v>0</v>
          </cell>
          <cell r="D983">
            <v>0</v>
          </cell>
          <cell r="E983">
            <v>0</v>
          </cell>
          <cell r="F983" t="str">
            <v>2108FA</v>
          </cell>
          <cell r="G983" t="str">
            <v>Weekday</v>
          </cell>
          <cell r="H983">
            <v>51003</v>
          </cell>
          <cell r="I983" t="str">
            <v>Whipple Rd &amp; Huntwood Av</v>
          </cell>
        </row>
        <row r="984">
          <cell r="A984">
            <v>305690</v>
          </cell>
          <cell r="B984">
            <v>983</v>
          </cell>
          <cell r="C984">
            <v>0</v>
          </cell>
          <cell r="D984">
            <v>0</v>
          </cell>
          <cell r="E984">
            <v>0</v>
          </cell>
          <cell r="F984" t="str">
            <v>2108FA</v>
          </cell>
          <cell r="G984" t="str">
            <v>Weekday</v>
          </cell>
          <cell r="H984">
            <v>53451</v>
          </cell>
          <cell r="I984" t="str">
            <v>Tunnel Rd &amp; Bridge Rd</v>
          </cell>
        </row>
        <row r="985">
          <cell r="A985">
            <v>1600920</v>
          </cell>
          <cell r="B985">
            <v>984</v>
          </cell>
          <cell r="C985">
            <v>0</v>
          </cell>
          <cell r="D985">
            <v>1</v>
          </cell>
          <cell r="E985">
            <v>0</v>
          </cell>
          <cell r="F985" t="str">
            <v>2108FA</v>
          </cell>
          <cell r="G985" t="str">
            <v>Weekday</v>
          </cell>
          <cell r="H985">
            <v>53950</v>
          </cell>
          <cell r="I985" t="str">
            <v>San Pablo Av &amp; Kirk Ln</v>
          </cell>
        </row>
        <row r="986">
          <cell r="A986">
            <v>1012290</v>
          </cell>
          <cell r="B986">
            <v>985</v>
          </cell>
          <cell r="C986">
            <v>0</v>
          </cell>
          <cell r="D986">
            <v>2</v>
          </cell>
          <cell r="E986">
            <v>0</v>
          </cell>
          <cell r="F986" t="str">
            <v>2108FA</v>
          </cell>
          <cell r="G986" t="str">
            <v>Weekday</v>
          </cell>
          <cell r="H986">
            <v>51688</v>
          </cell>
          <cell r="I986" t="str">
            <v>Harrison St &amp; Hamilton Pl</v>
          </cell>
        </row>
        <row r="987">
          <cell r="A987">
            <v>1100620</v>
          </cell>
          <cell r="B987">
            <v>986</v>
          </cell>
          <cell r="C987">
            <v>0</v>
          </cell>
          <cell r="D987">
            <v>0</v>
          </cell>
          <cell r="E987">
            <v>0</v>
          </cell>
          <cell r="F987" t="str">
            <v>2108FA</v>
          </cell>
          <cell r="G987" t="str">
            <v>Weekday</v>
          </cell>
          <cell r="H987">
            <v>53131</v>
          </cell>
          <cell r="I987" t="str">
            <v>Oakland Av &amp; Latham St</v>
          </cell>
        </row>
        <row r="988">
          <cell r="A988">
            <v>1017320</v>
          </cell>
          <cell r="B988">
            <v>987</v>
          </cell>
          <cell r="C988">
            <v>0</v>
          </cell>
          <cell r="D988">
            <v>0</v>
          </cell>
          <cell r="E988">
            <v>0</v>
          </cell>
          <cell r="F988" t="str">
            <v>2108FA</v>
          </cell>
          <cell r="G988" t="str">
            <v>Weekday</v>
          </cell>
          <cell r="H988">
            <v>58865</v>
          </cell>
          <cell r="I988" t="str">
            <v>4135 Park Blvd</v>
          </cell>
        </row>
        <row r="989">
          <cell r="A989">
            <v>9905700</v>
          </cell>
          <cell r="B989">
            <v>988</v>
          </cell>
          <cell r="C989">
            <v>0</v>
          </cell>
          <cell r="D989">
            <v>0</v>
          </cell>
          <cell r="E989">
            <v>0</v>
          </cell>
          <cell r="F989" t="str">
            <v>2108FA</v>
          </cell>
          <cell r="G989" t="str">
            <v>Weekday</v>
          </cell>
          <cell r="H989">
            <v>52104</v>
          </cell>
          <cell r="I989" t="str">
            <v>Hesperian Blvd &amp; Drew St</v>
          </cell>
        </row>
        <row r="990">
          <cell r="A990">
            <v>1012360</v>
          </cell>
          <cell r="B990">
            <v>989</v>
          </cell>
          <cell r="C990">
            <v>1</v>
          </cell>
          <cell r="D990">
            <v>0</v>
          </cell>
          <cell r="E990">
            <v>1</v>
          </cell>
          <cell r="F990" t="str">
            <v>2108FA</v>
          </cell>
          <cell r="G990" t="str">
            <v>Weekday</v>
          </cell>
          <cell r="H990">
            <v>58834</v>
          </cell>
          <cell r="I990" t="str">
            <v>Hassler Way &amp; Oakport St</v>
          </cell>
        </row>
        <row r="991">
          <cell r="A991">
            <v>1012260</v>
          </cell>
          <cell r="B991">
            <v>990</v>
          </cell>
          <cell r="C991">
            <v>0</v>
          </cell>
          <cell r="D991">
            <v>0</v>
          </cell>
          <cell r="E991">
            <v>0</v>
          </cell>
          <cell r="F991" t="str">
            <v>2108FA</v>
          </cell>
          <cell r="G991" t="str">
            <v>Weekday</v>
          </cell>
          <cell r="H991">
            <v>58821</v>
          </cell>
          <cell r="I991" t="str">
            <v>Harrison St &amp; Frisbie St</v>
          </cell>
        </row>
        <row r="992">
          <cell r="A992">
            <v>1017100</v>
          </cell>
          <cell r="B992">
            <v>991</v>
          </cell>
          <cell r="C992">
            <v>0</v>
          </cell>
          <cell r="D992">
            <v>0</v>
          </cell>
          <cell r="E992">
            <v>0</v>
          </cell>
          <cell r="F992" t="str">
            <v>2108FA</v>
          </cell>
          <cell r="G992" t="str">
            <v>Weekday</v>
          </cell>
          <cell r="H992">
            <v>56955</v>
          </cell>
          <cell r="I992" t="str">
            <v>Mountain Blvd &amp; Snake Rd</v>
          </cell>
        </row>
        <row r="993">
          <cell r="A993">
            <v>304190</v>
          </cell>
          <cell r="B993">
            <v>992</v>
          </cell>
          <cell r="C993">
            <v>0</v>
          </cell>
          <cell r="D993">
            <v>0</v>
          </cell>
          <cell r="E993">
            <v>0</v>
          </cell>
          <cell r="F993" t="str">
            <v>2108FA</v>
          </cell>
          <cell r="G993" t="str">
            <v>Weekday</v>
          </cell>
          <cell r="H993">
            <v>53977</v>
          </cell>
          <cell r="I993" t="str">
            <v>Sacramento St &amp; Channing Way</v>
          </cell>
        </row>
        <row r="994">
          <cell r="A994">
            <v>1002960</v>
          </cell>
          <cell r="B994">
            <v>993</v>
          </cell>
          <cell r="C994">
            <v>1</v>
          </cell>
          <cell r="D994">
            <v>0</v>
          </cell>
          <cell r="E994">
            <v>1</v>
          </cell>
          <cell r="F994" t="str">
            <v>2108FA</v>
          </cell>
          <cell r="G994" t="str">
            <v>Weekday</v>
          </cell>
          <cell r="H994">
            <v>57345</v>
          </cell>
          <cell r="I994" t="str">
            <v>55th St &amp; Dover St</v>
          </cell>
        </row>
        <row r="995">
          <cell r="A995">
            <v>702340</v>
          </cell>
          <cell r="B995">
            <v>994</v>
          </cell>
          <cell r="C995">
            <v>0</v>
          </cell>
          <cell r="D995">
            <v>0</v>
          </cell>
          <cell r="E995">
            <v>0</v>
          </cell>
          <cell r="F995" t="str">
            <v>2108FA</v>
          </cell>
          <cell r="G995" t="str">
            <v>Weekday</v>
          </cell>
          <cell r="H995">
            <v>58553</v>
          </cell>
          <cell r="I995" t="str">
            <v>Fremont Blvd &amp; Eggers Dr</v>
          </cell>
        </row>
        <row r="996">
          <cell r="A996">
            <v>1004300</v>
          </cell>
          <cell r="B996">
            <v>995</v>
          </cell>
          <cell r="C996">
            <v>0</v>
          </cell>
          <cell r="D996">
            <v>0</v>
          </cell>
          <cell r="E996">
            <v>0</v>
          </cell>
          <cell r="F996" t="str">
            <v>2108FA</v>
          </cell>
          <cell r="G996" t="str">
            <v>Weekday</v>
          </cell>
          <cell r="H996">
            <v>55471</v>
          </cell>
          <cell r="I996" t="str">
            <v>90th Av &amp; Plymouth St</v>
          </cell>
        </row>
        <row r="997">
          <cell r="A997">
            <v>304660</v>
          </cell>
          <cell r="B997">
            <v>996</v>
          </cell>
          <cell r="C997">
            <v>0</v>
          </cell>
          <cell r="D997">
            <v>0</v>
          </cell>
          <cell r="E997">
            <v>0</v>
          </cell>
          <cell r="F997" t="str">
            <v>2108FA</v>
          </cell>
          <cell r="G997" t="str">
            <v>Weekday</v>
          </cell>
          <cell r="H997">
            <v>56077</v>
          </cell>
          <cell r="I997" t="str">
            <v>San Pablo Av &amp; Parker St</v>
          </cell>
        </row>
        <row r="998">
          <cell r="A998">
            <v>1018330</v>
          </cell>
          <cell r="B998">
            <v>997</v>
          </cell>
          <cell r="C998">
            <v>0</v>
          </cell>
          <cell r="D998">
            <v>0</v>
          </cell>
          <cell r="E998">
            <v>0</v>
          </cell>
          <cell r="F998" t="str">
            <v>2108FA</v>
          </cell>
          <cell r="G998" t="str">
            <v>Weekday</v>
          </cell>
          <cell r="H998">
            <v>55646</v>
          </cell>
          <cell r="I998" t="str">
            <v>San Pablo Av &amp; 53rd St</v>
          </cell>
        </row>
        <row r="999">
          <cell r="A999">
            <v>1018360</v>
          </cell>
          <cell r="B999">
            <v>998</v>
          </cell>
          <cell r="C999">
            <v>0</v>
          </cell>
          <cell r="D999">
            <v>0</v>
          </cell>
          <cell r="E999">
            <v>0</v>
          </cell>
          <cell r="F999" t="str">
            <v>2108FA</v>
          </cell>
          <cell r="G999" t="str">
            <v>Weekday</v>
          </cell>
          <cell r="H999">
            <v>58810</v>
          </cell>
          <cell r="I999" t="str">
            <v>San Pablo Av &amp; 56th St</v>
          </cell>
        </row>
        <row r="1000">
          <cell r="A1000">
            <v>1018180</v>
          </cell>
          <cell r="B1000">
            <v>999</v>
          </cell>
          <cell r="C1000">
            <v>1</v>
          </cell>
          <cell r="D1000">
            <v>0</v>
          </cell>
          <cell r="E1000">
            <v>1</v>
          </cell>
          <cell r="F1000" t="str">
            <v>2108FA</v>
          </cell>
          <cell r="G1000" t="str">
            <v>Weekday</v>
          </cell>
          <cell r="H1000">
            <v>57965</v>
          </cell>
          <cell r="I1000" t="str">
            <v>San Leandro St &amp; 81st Av</v>
          </cell>
        </row>
        <row r="1001">
          <cell r="A1001">
            <v>1001570</v>
          </cell>
          <cell r="B1001">
            <v>1000</v>
          </cell>
          <cell r="C1001">
            <v>1</v>
          </cell>
          <cell r="D1001">
            <v>2</v>
          </cell>
          <cell r="E1001">
            <v>1</v>
          </cell>
          <cell r="F1001" t="str">
            <v>2108FA</v>
          </cell>
          <cell r="G1001" t="str">
            <v>Weekday</v>
          </cell>
          <cell r="H1001">
            <v>55109</v>
          </cell>
          <cell r="I1001" t="str">
            <v>23rd Av &amp; E 30th St</v>
          </cell>
        </row>
        <row r="1002">
          <cell r="A1002">
            <v>1004210</v>
          </cell>
          <cell r="B1002">
            <v>1001</v>
          </cell>
          <cell r="C1002">
            <v>0</v>
          </cell>
          <cell r="D1002">
            <v>0</v>
          </cell>
          <cell r="E1002">
            <v>0</v>
          </cell>
          <cell r="F1002" t="str">
            <v>2108FA</v>
          </cell>
          <cell r="G1002" t="str">
            <v>Weekday</v>
          </cell>
          <cell r="H1002">
            <v>55427</v>
          </cell>
          <cell r="I1002" t="str">
            <v>90th Av &amp; Birch St</v>
          </cell>
        </row>
        <row r="1003">
          <cell r="A1003">
            <v>1000510</v>
          </cell>
          <cell r="B1003">
            <v>1002</v>
          </cell>
          <cell r="C1003">
            <v>2</v>
          </cell>
          <cell r="D1003">
            <v>0</v>
          </cell>
          <cell r="E1003">
            <v>2</v>
          </cell>
          <cell r="F1003" t="str">
            <v>2108FA</v>
          </cell>
          <cell r="G1003" t="str">
            <v>Weekday</v>
          </cell>
          <cell r="H1003">
            <v>53329</v>
          </cell>
          <cell r="I1003" t="str">
            <v>12th St &amp; Martin Luther King Jr Way</v>
          </cell>
        </row>
        <row r="1004">
          <cell r="A1004">
            <v>304370</v>
          </cell>
          <cell r="B1004">
            <v>1003</v>
          </cell>
          <cell r="C1004">
            <v>0</v>
          </cell>
          <cell r="D1004">
            <v>0</v>
          </cell>
          <cell r="E1004">
            <v>0</v>
          </cell>
          <cell r="F1004" t="str">
            <v>2108FA</v>
          </cell>
          <cell r="G1004" t="str">
            <v>Weekday</v>
          </cell>
          <cell r="H1004">
            <v>53254</v>
          </cell>
          <cell r="I1004" t="str">
            <v>Sacramento St &amp; Virginia St</v>
          </cell>
        </row>
        <row r="1005">
          <cell r="A1005">
            <v>1004200</v>
          </cell>
          <cell r="B1005">
            <v>1004</v>
          </cell>
          <cell r="C1005">
            <v>0</v>
          </cell>
          <cell r="D1005">
            <v>0</v>
          </cell>
          <cell r="E1005">
            <v>0</v>
          </cell>
          <cell r="F1005" t="str">
            <v>2108FA</v>
          </cell>
          <cell r="G1005" t="str">
            <v>Weekday</v>
          </cell>
          <cell r="H1005">
            <v>57911</v>
          </cell>
          <cell r="I1005" t="str">
            <v>90th Av &amp; Birch St</v>
          </cell>
        </row>
        <row r="1006">
          <cell r="A1006">
            <v>304580</v>
          </cell>
          <cell r="B1006">
            <v>1005</v>
          </cell>
          <cell r="C1006">
            <v>1</v>
          </cell>
          <cell r="D1006">
            <v>1</v>
          </cell>
          <cell r="E1006">
            <v>1</v>
          </cell>
          <cell r="F1006" t="str">
            <v>2108FA</v>
          </cell>
          <cell r="G1006" t="str">
            <v>Weekday</v>
          </cell>
          <cell r="H1006">
            <v>52271</v>
          </cell>
          <cell r="I1006" t="str">
            <v>San Pablo Av &amp; Harrison St</v>
          </cell>
        </row>
        <row r="1007">
          <cell r="A1007">
            <v>1008130</v>
          </cell>
          <cell r="B1007">
            <v>1006</v>
          </cell>
          <cell r="C1007">
            <v>0</v>
          </cell>
          <cell r="D1007">
            <v>0</v>
          </cell>
          <cell r="E1007">
            <v>0</v>
          </cell>
          <cell r="F1007" t="str">
            <v>2108FA</v>
          </cell>
          <cell r="G1007" t="str">
            <v>Weekday</v>
          </cell>
          <cell r="H1007">
            <v>53256</v>
          </cell>
          <cell r="I1007" t="str">
            <v>E 12th St &amp; 23rd Av</v>
          </cell>
        </row>
        <row r="1008">
          <cell r="A1008">
            <v>1012350</v>
          </cell>
          <cell r="B1008">
            <v>1007</v>
          </cell>
          <cell r="C1008">
            <v>1</v>
          </cell>
          <cell r="D1008">
            <v>0</v>
          </cell>
          <cell r="E1008">
            <v>1</v>
          </cell>
          <cell r="F1008" t="str">
            <v>2108FA</v>
          </cell>
          <cell r="G1008" t="str">
            <v>Weekday</v>
          </cell>
          <cell r="H1008">
            <v>51750</v>
          </cell>
          <cell r="I1008" t="str">
            <v>Hassler Way &amp; Oakport St</v>
          </cell>
        </row>
        <row r="1009">
          <cell r="A1009">
            <v>9903240</v>
          </cell>
          <cell r="B1009">
            <v>1008</v>
          </cell>
          <cell r="C1009">
            <v>0</v>
          </cell>
          <cell r="D1009">
            <v>0</v>
          </cell>
          <cell r="E1009">
            <v>0</v>
          </cell>
          <cell r="F1009" t="str">
            <v>2108FA</v>
          </cell>
          <cell r="G1009" t="str">
            <v>Weekday</v>
          </cell>
          <cell r="H1009">
            <v>51467</v>
          </cell>
          <cell r="I1009" t="str">
            <v>Broadway &amp; Eagle Av</v>
          </cell>
        </row>
        <row r="1010">
          <cell r="A1010">
            <v>1009660</v>
          </cell>
          <cell r="B1010">
            <v>1009</v>
          </cell>
          <cell r="C1010">
            <v>1</v>
          </cell>
          <cell r="D1010">
            <v>0</v>
          </cell>
          <cell r="E1010">
            <v>1</v>
          </cell>
          <cell r="F1010" t="str">
            <v>2108FA</v>
          </cell>
          <cell r="G1010" t="str">
            <v>Weekday</v>
          </cell>
          <cell r="H1010">
            <v>56062</v>
          </cell>
          <cell r="I1010" t="str">
            <v>7303 Edgewater Dr</v>
          </cell>
        </row>
        <row r="1011">
          <cell r="A1011">
            <v>1100590</v>
          </cell>
          <cell r="B1011">
            <v>1010</v>
          </cell>
          <cell r="C1011">
            <v>0</v>
          </cell>
          <cell r="D1011">
            <v>0</v>
          </cell>
          <cell r="E1011">
            <v>0</v>
          </cell>
          <cell r="F1011" t="str">
            <v>2108FA</v>
          </cell>
          <cell r="G1011" t="str">
            <v>Weekday</v>
          </cell>
          <cell r="H1011">
            <v>56496</v>
          </cell>
          <cell r="I1011" t="str">
            <v>Oakland Av &amp; Highland Av</v>
          </cell>
        </row>
        <row r="1012">
          <cell r="A1012">
            <v>1017480</v>
          </cell>
          <cell r="B1012">
            <v>1011</v>
          </cell>
          <cell r="C1012">
            <v>0</v>
          </cell>
          <cell r="D1012">
            <v>0</v>
          </cell>
          <cell r="E1012">
            <v>0</v>
          </cell>
          <cell r="F1012" t="str">
            <v>2108FA</v>
          </cell>
          <cell r="G1012" t="str">
            <v>Weekday</v>
          </cell>
          <cell r="H1012">
            <v>51136</v>
          </cell>
          <cell r="I1012" t="str">
            <v>Park Blvd &amp; Everett Av</v>
          </cell>
        </row>
        <row r="1013">
          <cell r="A1013">
            <v>706240</v>
          </cell>
          <cell r="B1013">
            <v>1012</v>
          </cell>
          <cell r="C1013">
            <v>2</v>
          </cell>
          <cell r="D1013">
            <v>2</v>
          </cell>
          <cell r="E1013">
            <v>2</v>
          </cell>
          <cell r="F1013" t="str">
            <v>2108FA</v>
          </cell>
          <cell r="G1013" t="str">
            <v>Weekday</v>
          </cell>
          <cell r="H1013">
            <v>52644</v>
          </cell>
          <cell r="I1013" t="str">
            <v>Walnut Av &amp; Liberty St</v>
          </cell>
        </row>
        <row r="1014">
          <cell r="A1014">
            <v>9801000</v>
          </cell>
          <cell r="B1014">
            <v>1013</v>
          </cell>
          <cell r="C1014">
            <v>0</v>
          </cell>
          <cell r="D1014">
            <v>0</v>
          </cell>
          <cell r="E1014">
            <v>0</v>
          </cell>
          <cell r="F1014" t="str">
            <v>2108FA</v>
          </cell>
          <cell r="G1014" t="str">
            <v>Weekday</v>
          </cell>
          <cell r="H1014">
            <v>58114</v>
          </cell>
          <cell r="I1014" t="str">
            <v>E Lewelling Blvd &amp; Meekland Av</v>
          </cell>
        </row>
        <row r="1015">
          <cell r="A1015">
            <v>305670</v>
          </cell>
          <cell r="B1015">
            <v>1014</v>
          </cell>
          <cell r="C1015">
            <v>0</v>
          </cell>
          <cell r="D1015">
            <v>0</v>
          </cell>
          <cell r="E1015">
            <v>0</v>
          </cell>
          <cell r="F1015" t="str">
            <v>2108FA</v>
          </cell>
          <cell r="G1015" t="str">
            <v>Weekday</v>
          </cell>
          <cell r="H1015">
            <v>55964</v>
          </cell>
          <cell r="I1015" t="str">
            <v>The Alameda &amp; Monterey Av</v>
          </cell>
        </row>
        <row r="1016">
          <cell r="A1016">
            <v>500580</v>
          </cell>
          <cell r="B1016">
            <v>1015</v>
          </cell>
          <cell r="C1016">
            <v>0</v>
          </cell>
          <cell r="D1016">
            <v>0</v>
          </cell>
          <cell r="E1016">
            <v>0</v>
          </cell>
          <cell r="F1016" t="str">
            <v>2108FA</v>
          </cell>
          <cell r="G1016" t="str">
            <v>Weekday</v>
          </cell>
          <cell r="H1016">
            <v>52625</v>
          </cell>
          <cell r="I1016" t="str">
            <v>Colusa Av &amp; Fairmount Av</v>
          </cell>
        </row>
        <row r="1017">
          <cell r="A1017">
            <v>801420</v>
          </cell>
          <cell r="B1017">
            <v>1016</v>
          </cell>
          <cell r="C1017">
            <v>0</v>
          </cell>
          <cell r="D1017">
            <v>2</v>
          </cell>
          <cell r="E1017">
            <v>0</v>
          </cell>
          <cell r="F1017" t="str">
            <v>2108FA</v>
          </cell>
          <cell r="G1017" t="str">
            <v>Weekday</v>
          </cell>
          <cell r="H1017">
            <v>51722</v>
          </cell>
          <cell r="I1017" t="str">
            <v>D St &amp; Meek Av</v>
          </cell>
        </row>
        <row r="1018">
          <cell r="A1018">
            <v>301630</v>
          </cell>
          <cell r="B1018">
            <v>1017</v>
          </cell>
          <cell r="C1018">
            <v>0</v>
          </cell>
          <cell r="D1018">
            <v>0</v>
          </cell>
          <cell r="E1018">
            <v>0</v>
          </cell>
          <cell r="F1018" t="str">
            <v>2108FA</v>
          </cell>
          <cell r="G1018" t="str">
            <v>Weekday</v>
          </cell>
          <cell r="H1018">
            <v>55763</v>
          </cell>
          <cell r="I1018" t="str">
            <v>Claremont Av &amp; Woolsey St</v>
          </cell>
        </row>
        <row r="1019">
          <cell r="A1019">
            <v>802580</v>
          </cell>
          <cell r="B1019">
            <v>1018</v>
          </cell>
          <cell r="C1019">
            <v>0</v>
          </cell>
          <cell r="D1019">
            <v>0</v>
          </cell>
          <cell r="E1019">
            <v>0</v>
          </cell>
          <cell r="F1019" t="str">
            <v>2108FA</v>
          </cell>
          <cell r="G1019" t="str">
            <v>Weekday</v>
          </cell>
          <cell r="H1019">
            <v>51610</v>
          </cell>
          <cell r="I1019" t="str">
            <v>Huntwood Av &amp; Crocker Av</v>
          </cell>
        </row>
        <row r="1020">
          <cell r="A1020">
            <v>802630</v>
          </cell>
          <cell r="B1020">
            <v>1019</v>
          </cell>
          <cell r="C1020">
            <v>0</v>
          </cell>
          <cell r="D1020">
            <v>0</v>
          </cell>
          <cell r="E1020">
            <v>0</v>
          </cell>
          <cell r="F1020" t="str">
            <v>2108FA</v>
          </cell>
          <cell r="G1020" t="str">
            <v>Weekday</v>
          </cell>
          <cell r="H1020">
            <v>51440</v>
          </cell>
          <cell r="I1020" t="str">
            <v>Huntwood Av &amp; Industrial Pkwy</v>
          </cell>
        </row>
        <row r="1021">
          <cell r="A1021">
            <v>301620</v>
          </cell>
          <cell r="B1021">
            <v>1020</v>
          </cell>
          <cell r="C1021">
            <v>0</v>
          </cell>
          <cell r="D1021">
            <v>0</v>
          </cell>
          <cell r="E1021">
            <v>0</v>
          </cell>
          <cell r="F1021" t="str">
            <v>2108FA</v>
          </cell>
          <cell r="G1021" t="str">
            <v>Weekday</v>
          </cell>
          <cell r="H1021">
            <v>55762</v>
          </cell>
          <cell r="I1021" t="str">
            <v>Claremont Av &amp; Webster St</v>
          </cell>
        </row>
        <row r="1022">
          <cell r="A1022">
            <v>9901220</v>
          </cell>
          <cell r="B1022">
            <v>1021</v>
          </cell>
          <cell r="C1022">
            <v>1</v>
          </cell>
          <cell r="D1022">
            <v>0</v>
          </cell>
          <cell r="E1022">
            <v>1</v>
          </cell>
          <cell r="F1022" t="str">
            <v>2108FA</v>
          </cell>
          <cell r="G1022" t="str">
            <v>Weekday</v>
          </cell>
          <cell r="H1022">
            <v>58867</v>
          </cell>
          <cell r="I1022" t="str">
            <v>San Pablo Dam Rd &amp; Hillcrest Rd</v>
          </cell>
        </row>
        <row r="1023">
          <cell r="A1023">
            <v>9901630</v>
          </cell>
          <cell r="B1023">
            <v>1022</v>
          </cell>
          <cell r="C1023">
            <v>2</v>
          </cell>
          <cell r="D1023">
            <v>1</v>
          </cell>
          <cell r="E1023">
            <v>2</v>
          </cell>
          <cell r="F1023" t="str">
            <v>2108FA</v>
          </cell>
          <cell r="G1023" t="str">
            <v>Weekday</v>
          </cell>
          <cell r="H1023">
            <v>50838</v>
          </cell>
          <cell r="I1023" t="str">
            <v>San Pablo Av &amp; Carlos Av</v>
          </cell>
        </row>
        <row r="1024">
          <cell r="A1024">
            <v>803450</v>
          </cell>
          <cell r="B1024">
            <v>1023</v>
          </cell>
          <cell r="C1024">
            <v>0</v>
          </cell>
          <cell r="D1024">
            <v>1</v>
          </cell>
          <cell r="E1024">
            <v>0</v>
          </cell>
          <cell r="F1024" t="str">
            <v>2108FA</v>
          </cell>
          <cell r="G1024" t="str">
            <v>Weekday</v>
          </cell>
          <cell r="H1024">
            <v>53200</v>
          </cell>
          <cell r="I1024" t="str">
            <v>Mission Blvd &amp; Grace St</v>
          </cell>
        </row>
        <row r="1025">
          <cell r="A1025">
            <v>1007450</v>
          </cell>
          <cell r="B1025">
            <v>1024</v>
          </cell>
          <cell r="C1025">
            <v>1</v>
          </cell>
          <cell r="D1025">
            <v>0</v>
          </cell>
          <cell r="E1025">
            <v>1</v>
          </cell>
          <cell r="F1025" t="str">
            <v>2108FA</v>
          </cell>
          <cell r="G1025" t="str">
            <v>Weekday</v>
          </cell>
          <cell r="H1025">
            <v>56288</v>
          </cell>
          <cell r="I1025" t="str">
            <v>College Av &amp; Chabot Rd</v>
          </cell>
        </row>
        <row r="1026">
          <cell r="A1026">
            <v>706510</v>
          </cell>
          <cell r="B1026">
            <v>1025</v>
          </cell>
          <cell r="C1026">
            <v>0</v>
          </cell>
          <cell r="D1026">
            <v>0</v>
          </cell>
          <cell r="E1026">
            <v>0</v>
          </cell>
          <cell r="F1026" t="str">
            <v>2108FA</v>
          </cell>
          <cell r="G1026" t="str">
            <v>Weekday</v>
          </cell>
          <cell r="H1026">
            <v>57322</v>
          </cell>
          <cell r="I1026" t="str">
            <v>Warm Springs Blvd &amp; Tonopah Dr</v>
          </cell>
        </row>
        <row r="1027">
          <cell r="A1027">
            <v>200700</v>
          </cell>
          <cell r="B1027">
            <v>1026</v>
          </cell>
          <cell r="C1027">
            <v>0</v>
          </cell>
          <cell r="D1027">
            <v>0</v>
          </cell>
          <cell r="E1027">
            <v>0</v>
          </cell>
          <cell r="F1027" t="str">
            <v>2108FA</v>
          </cell>
          <cell r="G1027" t="str">
            <v>Weekday</v>
          </cell>
          <cell r="H1027">
            <v>52245</v>
          </cell>
          <cell r="I1027" t="str">
            <v>Solano Av &amp; Santa Fe Av</v>
          </cell>
        </row>
        <row r="1028">
          <cell r="A1028">
            <v>1018030</v>
          </cell>
          <cell r="B1028">
            <v>1027</v>
          </cell>
          <cell r="C1028">
            <v>0</v>
          </cell>
          <cell r="D1028">
            <v>0</v>
          </cell>
          <cell r="E1028">
            <v>0</v>
          </cell>
          <cell r="F1028" t="str">
            <v>2108FA</v>
          </cell>
          <cell r="G1028" t="str">
            <v>Weekday</v>
          </cell>
          <cell r="H1028">
            <v>52208</v>
          </cell>
          <cell r="I1028" t="str">
            <v>Redwood Rd &amp; Aliso Av</v>
          </cell>
        </row>
        <row r="1029">
          <cell r="A1029">
            <v>804790</v>
          </cell>
          <cell r="B1029">
            <v>1028</v>
          </cell>
          <cell r="C1029">
            <v>0</v>
          </cell>
          <cell r="D1029">
            <v>0</v>
          </cell>
          <cell r="E1029">
            <v>0</v>
          </cell>
          <cell r="F1029" t="str">
            <v>2108FA</v>
          </cell>
          <cell r="G1029" t="str">
            <v>Weekday</v>
          </cell>
          <cell r="H1029">
            <v>59986</v>
          </cell>
          <cell r="I1029" t="str">
            <v>Tennyson Rd &amp; Leidig Ct</v>
          </cell>
        </row>
        <row r="1030">
          <cell r="A1030">
            <v>301610</v>
          </cell>
          <cell r="B1030">
            <v>1029</v>
          </cell>
          <cell r="C1030">
            <v>0</v>
          </cell>
          <cell r="D1030">
            <v>0</v>
          </cell>
          <cell r="E1030">
            <v>0</v>
          </cell>
          <cell r="F1030" t="str">
            <v>2108FA</v>
          </cell>
          <cell r="G1030" t="str">
            <v>Weekday</v>
          </cell>
          <cell r="H1030">
            <v>50911</v>
          </cell>
          <cell r="I1030" t="str">
            <v>Claremont Av &amp; The Uplands</v>
          </cell>
        </row>
        <row r="1031">
          <cell r="A1031">
            <v>301600</v>
          </cell>
          <cell r="B1031">
            <v>1030</v>
          </cell>
          <cell r="C1031">
            <v>0</v>
          </cell>
          <cell r="D1031">
            <v>0</v>
          </cell>
          <cell r="E1031">
            <v>0</v>
          </cell>
          <cell r="F1031" t="str">
            <v>2108FA</v>
          </cell>
          <cell r="G1031" t="str">
            <v>Weekday</v>
          </cell>
          <cell r="H1031">
            <v>50432</v>
          </cell>
          <cell r="I1031" t="str">
            <v>Claremont Av &amp; Hazel Rd</v>
          </cell>
        </row>
        <row r="1032">
          <cell r="A1032">
            <v>800790</v>
          </cell>
          <cell r="B1032">
            <v>1031</v>
          </cell>
          <cell r="C1032">
            <v>0</v>
          </cell>
          <cell r="D1032">
            <v>0</v>
          </cell>
          <cell r="E1032">
            <v>0</v>
          </cell>
          <cell r="F1032" t="str">
            <v>2108FA</v>
          </cell>
          <cell r="G1032" t="str">
            <v>Weekday</v>
          </cell>
          <cell r="H1032">
            <v>57450</v>
          </cell>
          <cell r="I1032" t="str">
            <v>Cabot Blvd &amp; Radley Ct</v>
          </cell>
        </row>
        <row r="1033">
          <cell r="A1033">
            <v>902000</v>
          </cell>
          <cell r="B1033">
            <v>1032</v>
          </cell>
          <cell r="C1033">
            <v>0</v>
          </cell>
          <cell r="D1033">
            <v>0</v>
          </cell>
          <cell r="E1033">
            <v>0</v>
          </cell>
          <cell r="F1033" t="str">
            <v>2108FA</v>
          </cell>
          <cell r="G1033" t="str">
            <v>Weekday</v>
          </cell>
          <cell r="H1033">
            <v>58290</v>
          </cell>
          <cell r="I1033" t="str">
            <v>Central Av &amp; Cherry St</v>
          </cell>
        </row>
        <row r="1034">
          <cell r="A1034">
            <v>900510</v>
          </cell>
          <cell r="B1034">
            <v>1033</v>
          </cell>
          <cell r="C1034">
            <v>0</v>
          </cell>
          <cell r="D1034">
            <v>0</v>
          </cell>
          <cell r="E1034">
            <v>0</v>
          </cell>
          <cell r="F1034" t="str">
            <v>2108FA</v>
          </cell>
          <cell r="G1034" t="str">
            <v>Weekday</v>
          </cell>
          <cell r="H1034">
            <v>51109</v>
          </cell>
          <cell r="I1034" t="str">
            <v>Central Av &amp; Cherry St</v>
          </cell>
        </row>
        <row r="1035">
          <cell r="A1035">
            <v>901260</v>
          </cell>
          <cell r="B1035">
            <v>1034</v>
          </cell>
          <cell r="C1035">
            <v>1</v>
          </cell>
          <cell r="D1035">
            <v>0</v>
          </cell>
          <cell r="E1035">
            <v>1</v>
          </cell>
          <cell r="F1035" t="str">
            <v>2108FA</v>
          </cell>
          <cell r="G1035" t="str">
            <v>Weekday</v>
          </cell>
          <cell r="H1035">
            <v>53456</v>
          </cell>
          <cell r="I1035" t="str">
            <v>Newark Blvd &amp; Rosemont Square</v>
          </cell>
        </row>
        <row r="1036">
          <cell r="A1036">
            <v>1018100</v>
          </cell>
          <cell r="B1036">
            <v>1035</v>
          </cell>
          <cell r="C1036">
            <v>0</v>
          </cell>
          <cell r="D1036">
            <v>0</v>
          </cell>
          <cell r="E1036">
            <v>0</v>
          </cell>
          <cell r="F1036" t="str">
            <v>2108FA</v>
          </cell>
          <cell r="G1036" t="str">
            <v>Weekday</v>
          </cell>
          <cell r="H1036">
            <v>57520</v>
          </cell>
          <cell r="I1036" t="str">
            <v>Redwood Rd &amp; Monterey Blvd</v>
          </cell>
        </row>
        <row r="1037">
          <cell r="A1037">
            <v>1018020</v>
          </cell>
          <cell r="B1037">
            <v>1036</v>
          </cell>
          <cell r="C1037">
            <v>0</v>
          </cell>
          <cell r="D1037">
            <v>0</v>
          </cell>
          <cell r="E1037">
            <v>0</v>
          </cell>
          <cell r="F1037" t="str">
            <v>2108FA</v>
          </cell>
          <cell r="G1037" t="str">
            <v>Weekday</v>
          </cell>
          <cell r="H1037">
            <v>56833</v>
          </cell>
          <cell r="I1037" t="str">
            <v>Redwood Rd &amp; Aliso Av</v>
          </cell>
        </row>
        <row r="1038">
          <cell r="A1038">
            <v>703920</v>
          </cell>
          <cell r="B1038">
            <v>1037</v>
          </cell>
          <cell r="C1038">
            <v>2</v>
          </cell>
          <cell r="D1038">
            <v>1</v>
          </cell>
          <cell r="E1038">
            <v>2</v>
          </cell>
          <cell r="F1038" t="str">
            <v>2108FA</v>
          </cell>
          <cell r="G1038" t="str">
            <v>Weekday</v>
          </cell>
          <cell r="H1038">
            <v>54771</v>
          </cell>
          <cell r="I1038" t="str">
            <v>Mowry Av &amp; Hastings St</v>
          </cell>
        </row>
        <row r="1039">
          <cell r="A1039">
            <v>1500460</v>
          </cell>
          <cell r="B1039">
            <v>1038</v>
          </cell>
          <cell r="C1039">
            <v>0</v>
          </cell>
          <cell r="D1039">
            <v>0</v>
          </cell>
          <cell r="E1039">
            <v>0</v>
          </cell>
          <cell r="F1039" t="str">
            <v>2108FA</v>
          </cell>
          <cell r="G1039" t="str">
            <v>Weekday</v>
          </cell>
          <cell r="H1039">
            <v>50290</v>
          </cell>
          <cell r="I1039" t="str">
            <v>Bancroft Av &amp; Mc Kinley Ct</v>
          </cell>
        </row>
        <row r="1040">
          <cell r="A1040">
            <v>706410</v>
          </cell>
          <cell r="B1040">
            <v>1039</v>
          </cell>
          <cell r="C1040">
            <v>0</v>
          </cell>
          <cell r="D1040">
            <v>0</v>
          </cell>
          <cell r="E1040">
            <v>0</v>
          </cell>
          <cell r="F1040" t="str">
            <v>2108FA</v>
          </cell>
          <cell r="G1040" t="str">
            <v>Weekday</v>
          </cell>
          <cell r="H1040">
            <v>59700</v>
          </cell>
          <cell r="I1040" t="str">
            <v>Warm Springs Blvd &amp; Lippert Av</v>
          </cell>
        </row>
        <row r="1041">
          <cell r="A1041">
            <v>301860</v>
          </cell>
          <cell r="B1041">
            <v>1040</v>
          </cell>
          <cell r="C1041">
            <v>0</v>
          </cell>
          <cell r="D1041">
            <v>0</v>
          </cell>
          <cell r="E1041">
            <v>0</v>
          </cell>
          <cell r="F1041" t="str">
            <v>2108FA</v>
          </cell>
          <cell r="G1041" t="str">
            <v>Weekday</v>
          </cell>
          <cell r="H1041">
            <v>57338</v>
          </cell>
          <cell r="I1041" t="str">
            <v>Colusa Av &amp; Thousand Oaks Blvd</v>
          </cell>
        </row>
        <row r="1042">
          <cell r="A1042">
            <v>500960</v>
          </cell>
          <cell r="B1042">
            <v>1041</v>
          </cell>
          <cell r="C1042">
            <v>0</v>
          </cell>
          <cell r="D1042">
            <v>0</v>
          </cell>
          <cell r="E1042">
            <v>0</v>
          </cell>
          <cell r="F1042" t="str">
            <v>2108FA</v>
          </cell>
          <cell r="G1042" t="str">
            <v>Weekday</v>
          </cell>
          <cell r="H1042">
            <v>59942</v>
          </cell>
          <cell r="I1042" t="str">
            <v>Fairmount Av &amp; Colusa Av</v>
          </cell>
        </row>
        <row r="1043">
          <cell r="A1043">
            <v>300710</v>
          </cell>
          <cell r="B1043">
            <v>1042</v>
          </cell>
          <cell r="C1043">
            <v>0</v>
          </cell>
          <cell r="D1043">
            <v>0</v>
          </cell>
          <cell r="E1043">
            <v>0</v>
          </cell>
          <cell r="F1043" t="str">
            <v>2108FA</v>
          </cell>
          <cell r="G1043" t="str">
            <v>Weekday</v>
          </cell>
          <cell r="H1043">
            <v>55817</v>
          </cell>
          <cell r="I1043" t="str">
            <v>Ashby Av &amp; 7th St</v>
          </cell>
        </row>
        <row r="1044">
          <cell r="A1044">
            <v>600030</v>
          </cell>
          <cell r="B1044">
            <v>1043</v>
          </cell>
          <cell r="C1044">
            <v>1</v>
          </cell>
          <cell r="D1044">
            <v>1</v>
          </cell>
          <cell r="E1044">
            <v>1</v>
          </cell>
          <cell r="F1044" t="str">
            <v>2108FA</v>
          </cell>
          <cell r="G1044" t="str">
            <v>Weekday</v>
          </cell>
          <cell r="H1044">
            <v>56771</v>
          </cell>
          <cell r="I1044" t="str">
            <v>40th St &amp; Harlan St</v>
          </cell>
        </row>
        <row r="1045">
          <cell r="A1045">
            <v>1021080</v>
          </cell>
          <cell r="B1045">
            <v>1044</v>
          </cell>
          <cell r="C1045">
            <v>0</v>
          </cell>
          <cell r="D1045">
            <v>0</v>
          </cell>
          <cell r="E1045">
            <v>0</v>
          </cell>
          <cell r="F1045" t="str">
            <v>2108FA</v>
          </cell>
          <cell r="G1045" t="str">
            <v>Weekday</v>
          </cell>
          <cell r="H1045">
            <v>55495</v>
          </cell>
          <cell r="I1045" t="str">
            <v>W MacArthur Blvd &amp; Fairmount Av</v>
          </cell>
        </row>
        <row r="1046">
          <cell r="A1046">
            <v>1003500</v>
          </cell>
          <cell r="B1046">
            <v>1045</v>
          </cell>
          <cell r="C1046">
            <v>3</v>
          </cell>
          <cell r="D1046">
            <v>0</v>
          </cell>
          <cell r="E1046">
            <v>3</v>
          </cell>
          <cell r="F1046" t="str">
            <v>2108FA</v>
          </cell>
          <cell r="G1046" t="str">
            <v>Weekday</v>
          </cell>
          <cell r="H1046">
            <v>58894</v>
          </cell>
          <cell r="I1046" t="str">
            <v>7th St &amp; Jackson St</v>
          </cell>
        </row>
        <row r="1047">
          <cell r="A1047">
            <v>9903480</v>
          </cell>
          <cell r="B1047">
            <v>1046</v>
          </cell>
          <cell r="C1047">
            <v>5</v>
          </cell>
          <cell r="D1047">
            <v>0</v>
          </cell>
          <cell r="E1047">
            <v>5</v>
          </cell>
          <cell r="F1047" t="str">
            <v>2108FA</v>
          </cell>
          <cell r="G1047" t="str">
            <v>Weekday</v>
          </cell>
          <cell r="H1047">
            <v>51528</v>
          </cell>
          <cell r="I1047" t="str">
            <v>12th &amp; Clay St</v>
          </cell>
        </row>
        <row r="1048">
          <cell r="A1048">
            <v>304560</v>
          </cell>
          <cell r="B1048">
            <v>1047</v>
          </cell>
          <cell r="C1048">
            <v>0</v>
          </cell>
          <cell r="D1048">
            <v>0</v>
          </cell>
          <cell r="E1048">
            <v>0</v>
          </cell>
          <cell r="F1048" t="str">
            <v>2108FA</v>
          </cell>
          <cell r="G1048" t="str">
            <v>Weekday</v>
          </cell>
          <cell r="H1048">
            <v>51699</v>
          </cell>
          <cell r="I1048" t="str">
            <v>San Pablo Av &amp; Grayson St</v>
          </cell>
        </row>
        <row r="1049">
          <cell r="A1049">
            <v>304650</v>
          </cell>
          <cell r="B1049">
            <v>1048</v>
          </cell>
          <cell r="C1049">
            <v>0</v>
          </cell>
          <cell r="D1049">
            <v>0</v>
          </cell>
          <cell r="E1049">
            <v>0</v>
          </cell>
          <cell r="F1049" t="str">
            <v>2108FA</v>
          </cell>
          <cell r="G1049" t="str">
            <v>Weekday</v>
          </cell>
          <cell r="H1049">
            <v>55701</v>
          </cell>
          <cell r="I1049" t="str">
            <v>San Pablo Av &amp; Parker St</v>
          </cell>
        </row>
        <row r="1050">
          <cell r="A1050">
            <v>304440</v>
          </cell>
          <cell r="B1050">
            <v>1049</v>
          </cell>
          <cell r="C1050">
            <v>0</v>
          </cell>
          <cell r="D1050">
            <v>0</v>
          </cell>
          <cell r="E1050">
            <v>0</v>
          </cell>
          <cell r="F1050" t="str">
            <v>2108FA</v>
          </cell>
          <cell r="G1050" t="str">
            <v>Weekday</v>
          </cell>
          <cell r="H1050">
            <v>55267</v>
          </cell>
          <cell r="I1050" t="str">
            <v>San Pablo Av &amp; Bancroft Way</v>
          </cell>
        </row>
        <row r="1051">
          <cell r="A1051">
            <v>1014780</v>
          </cell>
          <cell r="B1051">
            <v>1050</v>
          </cell>
          <cell r="C1051">
            <v>2</v>
          </cell>
          <cell r="D1051">
            <v>0</v>
          </cell>
          <cell r="E1051">
            <v>2</v>
          </cell>
          <cell r="F1051" t="str">
            <v>2108FA</v>
          </cell>
          <cell r="G1051" t="str">
            <v>Weekday</v>
          </cell>
          <cell r="H1051">
            <v>57885</v>
          </cell>
          <cell r="I1051" t="str">
            <v>MacArthur Blvd &amp; Beaumont Av</v>
          </cell>
        </row>
        <row r="1052">
          <cell r="A1052">
            <v>1018410</v>
          </cell>
          <cell r="B1052">
            <v>1051</v>
          </cell>
          <cell r="C1052">
            <v>0</v>
          </cell>
          <cell r="D1052">
            <v>0</v>
          </cell>
          <cell r="E1052">
            <v>0</v>
          </cell>
          <cell r="F1052" t="str">
            <v>2108FA</v>
          </cell>
          <cell r="G1052" t="str">
            <v>Weekday</v>
          </cell>
          <cell r="H1052">
            <v>52283</v>
          </cell>
          <cell r="I1052" t="str">
            <v>San Pablo Av &amp; 66th St</v>
          </cell>
        </row>
        <row r="1053">
          <cell r="A1053">
            <v>1018730</v>
          </cell>
          <cell r="B1053">
            <v>1052</v>
          </cell>
          <cell r="C1053">
            <v>0</v>
          </cell>
          <cell r="D1053">
            <v>0</v>
          </cell>
          <cell r="E1053">
            <v>0</v>
          </cell>
          <cell r="F1053" t="str">
            <v>2108FA</v>
          </cell>
          <cell r="G1053" t="str">
            <v>Weekday</v>
          </cell>
          <cell r="H1053">
            <v>59950</v>
          </cell>
          <cell r="I1053" t="str">
            <v>MacArthur Blvd &amp; Camden St (Seminary Av Jctn)</v>
          </cell>
        </row>
        <row r="1054">
          <cell r="A1054">
            <v>200420</v>
          </cell>
          <cell r="B1054">
            <v>1053</v>
          </cell>
          <cell r="C1054">
            <v>1</v>
          </cell>
          <cell r="D1054">
            <v>1</v>
          </cell>
          <cell r="E1054">
            <v>1</v>
          </cell>
          <cell r="F1054" t="str">
            <v>2108FA</v>
          </cell>
          <cell r="G1054" t="str">
            <v>Weekday</v>
          </cell>
          <cell r="H1054">
            <v>55978</v>
          </cell>
          <cell r="I1054" t="str">
            <v>San Pablo Av &amp; Monroe St</v>
          </cell>
        </row>
        <row r="1055">
          <cell r="A1055">
            <v>1302300</v>
          </cell>
          <cell r="B1055">
            <v>1054</v>
          </cell>
          <cell r="C1055">
            <v>0</v>
          </cell>
          <cell r="D1055">
            <v>0</v>
          </cell>
          <cell r="E1055">
            <v>0</v>
          </cell>
          <cell r="F1055" t="str">
            <v>2108FA</v>
          </cell>
          <cell r="G1055" t="str">
            <v>Weekday</v>
          </cell>
          <cell r="H1055">
            <v>58665</v>
          </cell>
          <cell r="I1055" t="str">
            <v>MacDonald Av &amp; 33rd St (DeJean Middle School)</v>
          </cell>
        </row>
        <row r="1056">
          <cell r="A1056">
            <v>1302670</v>
          </cell>
          <cell r="B1056">
            <v>1055</v>
          </cell>
          <cell r="C1056">
            <v>0</v>
          </cell>
          <cell r="D1056">
            <v>0</v>
          </cell>
          <cell r="E1056">
            <v>0</v>
          </cell>
          <cell r="F1056" t="str">
            <v>2108FA</v>
          </cell>
          <cell r="G1056" t="str">
            <v>Weekday</v>
          </cell>
          <cell r="H1056">
            <v>55974</v>
          </cell>
          <cell r="I1056" t="str">
            <v>Moyers Rd &amp; Duke Dr</v>
          </cell>
        </row>
        <row r="1057">
          <cell r="A1057">
            <v>600040</v>
          </cell>
          <cell r="B1057">
            <v>1056</v>
          </cell>
          <cell r="C1057">
            <v>1</v>
          </cell>
          <cell r="D1057">
            <v>1</v>
          </cell>
          <cell r="E1057">
            <v>1</v>
          </cell>
          <cell r="F1057" t="str">
            <v>2108FA</v>
          </cell>
          <cell r="G1057" t="str">
            <v>Weekday</v>
          </cell>
          <cell r="H1057">
            <v>56610</v>
          </cell>
          <cell r="I1057" t="str">
            <v>40th St &amp; Harlan St</v>
          </cell>
        </row>
        <row r="1058">
          <cell r="A1058">
            <v>1303930</v>
          </cell>
          <cell r="B1058">
            <v>1057</v>
          </cell>
          <cell r="C1058">
            <v>0</v>
          </cell>
          <cell r="D1058">
            <v>0</v>
          </cell>
          <cell r="E1058">
            <v>0</v>
          </cell>
          <cell r="F1058" t="str">
            <v>2108FA</v>
          </cell>
          <cell r="G1058" t="str">
            <v>Weekday</v>
          </cell>
          <cell r="H1058">
            <v>55253</v>
          </cell>
          <cell r="I1058" t="str">
            <v>Hilltop Dr &amp; Vista Del Mar</v>
          </cell>
        </row>
        <row r="1059">
          <cell r="A1059">
            <v>200350</v>
          </cell>
          <cell r="B1059">
            <v>1058</v>
          </cell>
          <cell r="C1059">
            <v>1</v>
          </cell>
          <cell r="D1059">
            <v>0</v>
          </cell>
          <cell r="E1059">
            <v>1</v>
          </cell>
          <cell r="F1059" t="str">
            <v>2108FA</v>
          </cell>
          <cell r="G1059" t="str">
            <v>Weekday</v>
          </cell>
          <cell r="H1059">
            <v>52117</v>
          </cell>
          <cell r="I1059" t="str">
            <v>San Pablo Av &amp; Brighton Av</v>
          </cell>
        </row>
        <row r="1060">
          <cell r="A1060">
            <v>1302340</v>
          </cell>
          <cell r="B1060">
            <v>1059</v>
          </cell>
          <cell r="C1060">
            <v>2</v>
          </cell>
          <cell r="D1060">
            <v>0</v>
          </cell>
          <cell r="E1060">
            <v>2</v>
          </cell>
          <cell r="F1060" t="str">
            <v>2108FA</v>
          </cell>
          <cell r="G1060" t="str">
            <v>Weekday</v>
          </cell>
          <cell r="H1060">
            <v>54514</v>
          </cell>
          <cell r="I1060" t="str">
            <v>MacDonald Av &amp; 39th St</v>
          </cell>
        </row>
        <row r="1061">
          <cell r="A1061">
            <v>1003050</v>
          </cell>
          <cell r="B1061">
            <v>1060</v>
          </cell>
          <cell r="C1061">
            <v>2</v>
          </cell>
          <cell r="D1061">
            <v>1</v>
          </cell>
          <cell r="E1061">
            <v>2</v>
          </cell>
          <cell r="F1061" t="str">
            <v>2108FA</v>
          </cell>
          <cell r="G1061" t="str">
            <v>Weekday</v>
          </cell>
          <cell r="H1061">
            <v>57266</v>
          </cell>
          <cell r="I1061" t="str">
            <v>5th Av &amp; E 12th St</v>
          </cell>
        </row>
        <row r="1062">
          <cell r="A1062">
            <v>200250</v>
          </cell>
          <cell r="B1062">
            <v>1061</v>
          </cell>
          <cell r="C1062">
            <v>0</v>
          </cell>
          <cell r="D1062">
            <v>0</v>
          </cell>
          <cell r="E1062">
            <v>0</v>
          </cell>
          <cell r="F1062" t="str">
            <v>2108FA</v>
          </cell>
          <cell r="G1062" t="str">
            <v>Weekday</v>
          </cell>
          <cell r="H1062">
            <v>55616</v>
          </cell>
          <cell r="I1062" t="str">
            <v>Pierce St &amp; Gateview Apts</v>
          </cell>
        </row>
        <row r="1063">
          <cell r="A1063">
            <v>1014650</v>
          </cell>
          <cell r="B1063">
            <v>1062</v>
          </cell>
          <cell r="C1063">
            <v>0</v>
          </cell>
          <cell r="D1063">
            <v>0</v>
          </cell>
          <cell r="E1063">
            <v>0</v>
          </cell>
          <cell r="F1063" t="str">
            <v>2108FA</v>
          </cell>
          <cell r="G1063" t="str">
            <v>Weekday</v>
          </cell>
          <cell r="H1063">
            <v>54005</v>
          </cell>
          <cell r="I1063" t="str">
            <v>MacArthur Blvd &amp; 94th Av</v>
          </cell>
        </row>
        <row r="1064">
          <cell r="A1064">
            <v>1600210</v>
          </cell>
          <cell r="B1064">
            <v>1063</v>
          </cell>
          <cell r="C1064">
            <v>1</v>
          </cell>
          <cell r="D1064">
            <v>0</v>
          </cell>
          <cell r="E1064">
            <v>1</v>
          </cell>
          <cell r="F1064" t="str">
            <v>2108FA</v>
          </cell>
          <cell r="G1064" t="str">
            <v>Weekday</v>
          </cell>
          <cell r="H1064">
            <v>54540</v>
          </cell>
          <cell r="I1064" t="str">
            <v>Church Ln &amp; El Portal Dr</v>
          </cell>
        </row>
        <row r="1065">
          <cell r="A1065">
            <v>706570</v>
          </cell>
          <cell r="B1065">
            <v>1064</v>
          </cell>
          <cell r="C1065">
            <v>0</v>
          </cell>
          <cell r="D1065">
            <v>0</v>
          </cell>
          <cell r="E1065">
            <v>0</v>
          </cell>
          <cell r="F1065" t="str">
            <v>2108FA</v>
          </cell>
          <cell r="G1065" t="str">
            <v>Weekday</v>
          </cell>
          <cell r="H1065">
            <v>56151</v>
          </cell>
          <cell r="I1065" t="str">
            <v>Washington Blvd &amp; Ellsworth St</v>
          </cell>
        </row>
        <row r="1066">
          <cell r="A1066">
            <v>102070</v>
          </cell>
          <cell r="B1066">
            <v>1065</v>
          </cell>
          <cell r="C1066">
            <v>0</v>
          </cell>
          <cell r="D1066">
            <v>0</v>
          </cell>
          <cell r="E1066">
            <v>0</v>
          </cell>
          <cell r="F1066" t="str">
            <v>2108FA</v>
          </cell>
          <cell r="G1066" t="str">
            <v>Weekday</v>
          </cell>
          <cell r="H1066">
            <v>58277</v>
          </cell>
          <cell r="I1066" t="str">
            <v>Pacific Av &amp; 4th St</v>
          </cell>
        </row>
        <row r="1067">
          <cell r="A1067">
            <v>1300300</v>
          </cell>
          <cell r="B1067">
            <v>1066</v>
          </cell>
          <cell r="C1067">
            <v>1</v>
          </cell>
          <cell r="D1067">
            <v>0</v>
          </cell>
          <cell r="E1067">
            <v>1</v>
          </cell>
          <cell r="F1067" t="str">
            <v>2108FA</v>
          </cell>
          <cell r="G1067" t="str">
            <v>Weekday</v>
          </cell>
          <cell r="H1067">
            <v>55131</v>
          </cell>
          <cell r="I1067" t="str">
            <v>23rd St &amp; Preble Av</v>
          </cell>
        </row>
        <row r="1068">
          <cell r="A1068">
            <v>305400</v>
          </cell>
          <cell r="B1068">
            <v>1067</v>
          </cell>
          <cell r="C1068">
            <v>0</v>
          </cell>
          <cell r="D1068">
            <v>0</v>
          </cell>
          <cell r="E1068">
            <v>0</v>
          </cell>
          <cell r="F1068" t="str">
            <v>2108FA</v>
          </cell>
          <cell r="G1068" t="str">
            <v>Weekday</v>
          </cell>
          <cell r="H1068">
            <v>55860</v>
          </cell>
          <cell r="I1068" t="str">
            <v>Spruce St &amp; Santa Barbara Rd</v>
          </cell>
        </row>
        <row r="1069">
          <cell r="A1069">
            <v>800100</v>
          </cell>
          <cell r="B1069">
            <v>1068</v>
          </cell>
          <cell r="C1069">
            <v>2</v>
          </cell>
          <cell r="D1069">
            <v>0</v>
          </cell>
          <cell r="E1069">
            <v>2</v>
          </cell>
          <cell r="F1069" t="str">
            <v>2108FA</v>
          </cell>
          <cell r="G1069" t="str">
            <v>Weekday</v>
          </cell>
          <cell r="H1069">
            <v>54450</v>
          </cell>
          <cell r="I1069" t="str">
            <v>2nd St &amp; E St</v>
          </cell>
        </row>
        <row r="1070">
          <cell r="A1070">
            <v>800080</v>
          </cell>
          <cell r="B1070">
            <v>1069</v>
          </cell>
          <cell r="C1070">
            <v>1</v>
          </cell>
          <cell r="D1070">
            <v>0</v>
          </cell>
          <cell r="E1070">
            <v>1</v>
          </cell>
          <cell r="F1070" t="str">
            <v>2108FA</v>
          </cell>
          <cell r="G1070" t="str">
            <v>Weekday</v>
          </cell>
          <cell r="H1070">
            <v>52524</v>
          </cell>
          <cell r="I1070" t="str">
            <v>2nd St &amp; D St</v>
          </cell>
        </row>
        <row r="1071">
          <cell r="A1071">
            <v>704840</v>
          </cell>
          <cell r="B1071">
            <v>1070</v>
          </cell>
          <cell r="C1071">
            <v>2</v>
          </cell>
          <cell r="D1071">
            <v>4</v>
          </cell>
          <cell r="E1071">
            <v>2</v>
          </cell>
          <cell r="F1071" t="str">
            <v>2108FA</v>
          </cell>
          <cell r="G1071" t="str">
            <v>Weekday</v>
          </cell>
          <cell r="H1071">
            <v>56631</v>
          </cell>
          <cell r="I1071" t="str">
            <v>Paseo Padre Pkwy &amp; Mowry Av</v>
          </cell>
        </row>
        <row r="1072">
          <cell r="A1072">
            <v>703620</v>
          </cell>
          <cell r="B1072">
            <v>1071</v>
          </cell>
          <cell r="C1072">
            <v>0</v>
          </cell>
          <cell r="D1072">
            <v>0</v>
          </cell>
          <cell r="E1072">
            <v>0</v>
          </cell>
          <cell r="F1072" t="str">
            <v>2108FA</v>
          </cell>
          <cell r="G1072" t="str">
            <v>Weekday</v>
          </cell>
          <cell r="H1072">
            <v>52009</v>
          </cell>
          <cell r="I1072" t="str">
            <v>Mission Blvd &amp; Paseo Padre Pkwy</v>
          </cell>
        </row>
        <row r="1073">
          <cell r="A1073">
            <v>1503060</v>
          </cell>
          <cell r="B1073">
            <v>1072</v>
          </cell>
          <cell r="C1073">
            <v>0</v>
          </cell>
          <cell r="D1073">
            <v>0</v>
          </cell>
          <cell r="E1073">
            <v>0</v>
          </cell>
          <cell r="F1073" t="str">
            <v>2108FA</v>
          </cell>
          <cell r="G1073" t="str">
            <v>Weekday</v>
          </cell>
          <cell r="H1073">
            <v>55493</v>
          </cell>
          <cell r="I1073" t="str">
            <v>Spruce St &amp; Juniper St</v>
          </cell>
        </row>
        <row r="1074">
          <cell r="A1074">
            <v>302300</v>
          </cell>
          <cell r="B1074">
            <v>1073</v>
          </cell>
          <cell r="C1074">
            <v>0</v>
          </cell>
          <cell r="D1074">
            <v>0</v>
          </cell>
          <cell r="E1074">
            <v>0</v>
          </cell>
          <cell r="F1074" t="str">
            <v>2108FA</v>
          </cell>
          <cell r="G1074" t="str">
            <v>Weekday</v>
          </cell>
          <cell r="H1074">
            <v>58117</v>
          </cell>
          <cell r="I1074" t="str">
            <v>Euclid Av &amp; Acacia Av</v>
          </cell>
        </row>
        <row r="1075">
          <cell r="A1075">
            <v>705240</v>
          </cell>
          <cell r="B1075">
            <v>1074</v>
          </cell>
          <cell r="C1075">
            <v>0</v>
          </cell>
          <cell r="D1075">
            <v>0</v>
          </cell>
          <cell r="E1075">
            <v>0</v>
          </cell>
          <cell r="F1075" t="str">
            <v>2108FA</v>
          </cell>
          <cell r="G1075" t="str">
            <v>Weekday</v>
          </cell>
          <cell r="H1075">
            <v>55271</v>
          </cell>
          <cell r="I1075" t="str">
            <v>Paseo Padre Pkwy &amp; Warwick Rd</v>
          </cell>
        </row>
        <row r="1076">
          <cell r="A1076">
            <v>704200</v>
          </cell>
          <cell r="B1076">
            <v>1075</v>
          </cell>
          <cell r="C1076">
            <v>0</v>
          </cell>
          <cell r="D1076">
            <v>0</v>
          </cell>
          <cell r="E1076">
            <v>0</v>
          </cell>
          <cell r="F1076" t="str">
            <v>2108FA</v>
          </cell>
          <cell r="G1076" t="str">
            <v>Weekday</v>
          </cell>
          <cell r="H1076">
            <v>56619</v>
          </cell>
          <cell r="I1076" t="str">
            <v>Niles Blvd &amp; Vallejo St</v>
          </cell>
        </row>
        <row r="1077">
          <cell r="A1077">
            <v>704450</v>
          </cell>
          <cell r="B1077">
            <v>1076</v>
          </cell>
          <cell r="C1077">
            <v>0</v>
          </cell>
          <cell r="D1077">
            <v>0</v>
          </cell>
          <cell r="E1077">
            <v>0</v>
          </cell>
          <cell r="F1077" t="str">
            <v>2108FA</v>
          </cell>
          <cell r="G1077" t="str">
            <v>Weekday</v>
          </cell>
          <cell r="H1077">
            <v>58853</v>
          </cell>
          <cell r="I1077" t="str">
            <v>Paseo Padre Pkwy &amp; Bowlingreen Com</v>
          </cell>
        </row>
        <row r="1078">
          <cell r="A1078">
            <v>801720</v>
          </cell>
          <cell r="B1078">
            <v>1077</v>
          </cell>
          <cell r="C1078">
            <v>0</v>
          </cell>
          <cell r="D1078">
            <v>1</v>
          </cell>
          <cell r="E1078">
            <v>0</v>
          </cell>
          <cell r="F1078" t="str">
            <v>2108FA</v>
          </cell>
          <cell r="G1078" t="str">
            <v>Weekday</v>
          </cell>
          <cell r="H1078">
            <v>55726</v>
          </cell>
          <cell r="I1078" t="str">
            <v>Evergreen St &amp; Underwood Av</v>
          </cell>
        </row>
        <row r="1079">
          <cell r="A1079">
            <v>302890</v>
          </cell>
          <cell r="B1079">
            <v>1078</v>
          </cell>
          <cell r="C1079">
            <v>0</v>
          </cell>
          <cell r="D1079">
            <v>0</v>
          </cell>
          <cell r="E1079">
            <v>0</v>
          </cell>
          <cell r="F1079" t="str">
            <v>2108FA</v>
          </cell>
          <cell r="G1079" t="str">
            <v>Weekday</v>
          </cell>
          <cell r="H1079">
            <v>50337</v>
          </cell>
          <cell r="I1079" t="str">
            <v>Grizzly Peak Blvd &amp; Creston Rd (North-West Jctn)</v>
          </cell>
        </row>
        <row r="1080">
          <cell r="A1080">
            <v>9801090</v>
          </cell>
          <cell r="B1080">
            <v>1079</v>
          </cell>
          <cell r="C1080">
            <v>0</v>
          </cell>
          <cell r="D1080">
            <v>0</v>
          </cell>
          <cell r="E1080">
            <v>0</v>
          </cell>
          <cell r="F1080" t="str">
            <v>2108FA</v>
          </cell>
          <cell r="G1080" t="str">
            <v>Weekday</v>
          </cell>
          <cell r="H1080">
            <v>58430</v>
          </cell>
          <cell r="I1080" t="str">
            <v>Elgin St &amp; Videll St</v>
          </cell>
        </row>
        <row r="1081">
          <cell r="A1081">
            <v>706070</v>
          </cell>
          <cell r="B1081">
            <v>1080</v>
          </cell>
          <cell r="C1081">
            <v>0</v>
          </cell>
          <cell r="D1081">
            <v>0</v>
          </cell>
          <cell r="E1081">
            <v>0</v>
          </cell>
          <cell r="F1081" t="str">
            <v>2108FA</v>
          </cell>
          <cell r="G1081" t="str">
            <v>Weekday</v>
          </cell>
          <cell r="H1081">
            <v>56693</v>
          </cell>
          <cell r="I1081" t="str">
            <v>Thornton Av &amp; Cabrillo Dr</v>
          </cell>
        </row>
        <row r="1082">
          <cell r="A1082">
            <v>707250</v>
          </cell>
          <cell r="B1082">
            <v>1081</v>
          </cell>
          <cell r="C1082">
            <v>0</v>
          </cell>
          <cell r="D1082">
            <v>0</v>
          </cell>
          <cell r="E1082">
            <v>0</v>
          </cell>
          <cell r="F1082" t="str">
            <v>2108FA</v>
          </cell>
          <cell r="G1082" t="str">
            <v>Weekday</v>
          </cell>
          <cell r="H1082">
            <v>51372</v>
          </cell>
          <cell r="I1082" t="str">
            <v>Niles Blvd &amp; Rancho Arroyo Pkwy</v>
          </cell>
        </row>
        <row r="1083">
          <cell r="A1083">
            <v>302410</v>
          </cell>
          <cell r="B1083">
            <v>1082</v>
          </cell>
          <cell r="C1083">
            <v>0</v>
          </cell>
          <cell r="D1083">
            <v>0</v>
          </cell>
          <cell r="E1083">
            <v>0</v>
          </cell>
          <cell r="F1083" t="str">
            <v>2108FA</v>
          </cell>
          <cell r="G1083" t="str">
            <v>Weekday</v>
          </cell>
          <cell r="H1083">
            <v>58227</v>
          </cell>
          <cell r="I1083" t="str">
            <v>Euclid Av &amp; Easter Way</v>
          </cell>
        </row>
        <row r="1084">
          <cell r="A1084">
            <v>1600520</v>
          </cell>
          <cell r="B1084">
            <v>1083</v>
          </cell>
          <cell r="C1084">
            <v>0</v>
          </cell>
          <cell r="D1084">
            <v>0</v>
          </cell>
          <cell r="E1084">
            <v>0</v>
          </cell>
          <cell r="F1084" t="str">
            <v>2108FA</v>
          </cell>
          <cell r="G1084" t="str">
            <v>Weekday</v>
          </cell>
          <cell r="H1084">
            <v>54579</v>
          </cell>
          <cell r="I1084" t="str">
            <v>John Av &amp; Giant Hwy</v>
          </cell>
        </row>
        <row r="1085">
          <cell r="A1085">
            <v>303040</v>
          </cell>
          <cell r="B1085">
            <v>1084</v>
          </cell>
          <cell r="C1085">
            <v>0</v>
          </cell>
          <cell r="D1085">
            <v>0</v>
          </cell>
          <cell r="E1085">
            <v>0</v>
          </cell>
          <cell r="F1085" t="str">
            <v>2108FA</v>
          </cell>
          <cell r="G1085" t="str">
            <v>Weekday</v>
          </cell>
          <cell r="H1085">
            <v>51220</v>
          </cell>
          <cell r="I1085" t="str">
            <v>Grizzly Peak Blvd &amp; Sunset Ln</v>
          </cell>
        </row>
        <row r="1086">
          <cell r="A1086">
            <v>901460</v>
          </cell>
          <cell r="B1086">
            <v>1085</v>
          </cell>
          <cell r="C1086">
            <v>0</v>
          </cell>
          <cell r="D1086">
            <v>0</v>
          </cell>
          <cell r="E1086">
            <v>0</v>
          </cell>
          <cell r="F1086" t="str">
            <v>2108FA</v>
          </cell>
          <cell r="G1086" t="str">
            <v>Weekday</v>
          </cell>
          <cell r="H1086">
            <v>56840</v>
          </cell>
          <cell r="I1086" t="str">
            <v>Thornton Av &amp; Mayhews Landing Rd</v>
          </cell>
        </row>
        <row r="1087">
          <cell r="A1087">
            <v>704080</v>
          </cell>
          <cell r="B1087">
            <v>1086</v>
          </cell>
          <cell r="C1087">
            <v>0</v>
          </cell>
          <cell r="D1087">
            <v>0</v>
          </cell>
          <cell r="E1087">
            <v>0</v>
          </cell>
          <cell r="F1087" t="str">
            <v>2108FA</v>
          </cell>
          <cell r="G1087" t="str">
            <v>Weekday</v>
          </cell>
          <cell r="H1087">
            <v>56701</v>
          </cell>
          <cell r="I1087" t="str">
            <v>Niles Blvd &amp; F St</v>
          </cell>
        </row>
        <row r="1088">
          <cell r="A1088">
            <v>1301780</v>
          </cell>
          <cell r="B1088">
            <v>1087</v>
          </cell>
          <cell r="C1088">
            <v>4</v>
          </cell>
          <cell r="D1088">
            <v>0</v>
          </cell>
          <cell r="E1088">
            <v>4</v>
          </cell>
          <cell r="F1088" t="str">
            <v>2108FA</v>
          </cell>
          <cell r="G1088" t="str">
            <v>Weekday</v>
          </cell>
          <cell r="H1088">
            <v>55742</v>
          </cell>
          <cell r="I1088" t="str">
            <v>Harbour Way &amp; Roosevelt Av</v>
          </cell>
        </row>
        <row r="1089">
          <cell r="A1089">
            <v>701310</v>
          </cell>
          <cell r="B1089">
            <v>1088</v>
          </cell>
          <cell r="C1089">
            <v>0</v>
          </cell>
          <cell r="D1089">
            <v>0</v>
          </cell>
          <cell r="E1089">
            <v>0</v>
          </cell>
          <cell r="F1089" t="str">
            <v>2108FA</v>
          </cell>
          <cell r="G1089" t="str">
            <v>Weekday</v>
          </cell>
          <cell r="H1089">
            <v>55693</v>
          </cell>
          <cell r="I1089" t="str">
            <v>Civic Center Dr &amp; Stevenson Blvd</v>
          </cell>
        </row>
        <row r="1090">
          <cell r="A1090">
            <v>302960</v>
          </cell>
          <cell r="B1090">
            <v>1089</v>
          </cell>
          <cell r="C1090">
            <v>0</v>
          </cell>
          <cell r="D1090">
            <v>0</v>
          </cell>
          <cell r="E1090">
            <v>0</v>
          </cell>
          <cell r="F1090" t="str">
            <v>2108FA</v>
          </cell>
          <cell r="G1090" t="str">
            <v>Weekday</v>
          </cell>
          <cell r="H1090">
            <v>58847</v>
          </cell>
          <cell r="I1090" t="str">
            <v>Grizzly Peak Blvd &amp; Latham Ln</v>
          </cell>
        </row>
        <row r="1091">
          <cell r="A1091">
            <v>702450</v>
          </cell>
          <cell r="B1091">
            <v>1090</v>
          </cell>
          <cell r="C1091">
            <v>0</v>
          </cell>
          <cell r="D1091">
            <v>0</v>
          </cell>
          <cell r="E1091">
            <v>0</v>
          </cell>
          <cell r="F1091" t="str">
            <v>2108FA</v>
          </cell>
          <cell r="G1091" t="str">
            <v>Weekday</v>
          </cell>
          <cell r="H1091">
            <v>53445</v>
          </cell>
          <cell r="I1091" t="str">
            <v>Fremont Blvd &amp; Industrial Dr</v>
          </cell>
        </row>
        <row r="1092">
          <cell r="A1092">
            <v>703550</v>
          </cell>
          <cell r="B1092">
            <v>1091</v>
          </cell>
          <cell r="C1092">
            <v>0</v>
          </cell>
          <cell r="D1092">
            <v>0</v>
          </cell>
          <cell r="E1092">
            <v>0</v>
          </cell>
          <cell r="F1092" t="str">
            <v>2108FA</v>
          </cell>
          <cell r="G1092" t="str">
            <v>Weekday</v>
          </cell>
          <cell r="H1092">
            <v>55277</v>
          </cell>
          <cell r="I1092" t="str">
            <v>Mission Blvd &amp; Mohave Dr</v>
          </cell>
        </row>
        <row r="1093">
          <cell r="A1093">
            <v>302540</v>
          </cell>
          <cell r="B1093">
            <v>1092</v>
          </cell>
          <cell r="C1093">
            <v>0</v>
          </cell>
          <cell r="D1093">
            <v>0</v>
          </cell>
          <cell r="E1093">
            <v>0</v>
          </cell>
          <cell r="F1093" t="str">
            <v>2108FA</v>
          </cell>
          <cell r="G1093" t="str">
            <v>Weekday</v>
          </cell>
          <cell r="H1093">
            <v>51977</v>
          </cell>
          <cell r="I1093" t="str">
            <v>Euclid Av &amp; Poplar St</v>
          </cell>
        </row>
        <row r="1094">
          <cell r="A1094">
            <v>1301410</v>
          </cell>
          <cell r="B1094">
            <v>1093</v>
          </cell>
          <cell r="C1094">
            <v>0</v>
          </cell>
          <cell r="D1094">
            <v>0</v>
          </cell>
          <cell r="E1094">
            <v>0</v>
          </cell>
          <cell r="F1094" t="str">
            <v>2108FA</v>
          </cell>
          <cell r="G1094" t="str">
            <v>Weekday</v>
          </cell>
          <cell r="H1094">
            <v>55621</v>
          </cell>
          <cell r="I1094" t="str">
            <v>El Portal Dr &amp; Via Verdi</v>
          </cell>
        </row>
        <row r="1095">
          <cell r="A1095">
            <v>703180</v>
          </cell>
          <cell r="B1095">
            <v>1094</v>
          </cell>
          <cell r="C1095">
            <v>0</v>
          </cell>
          <cell r="D1095">
            <v>0</v>
          </cell>
          <cell r="E1095">
            <v>0</v>
          </cell>
          <cell r="F1095" t="str">
            <v>2108FA</v>
          </cell>
          <cell r="G1095" t="str">
            <v>Weekday</v>
          </cell>
          <cell r="H1095">
            <v>54870</v>
          </cell>
          <cell r="I1095" t="str">
            <v>Landing Pkwy &amp; Fremont Blvd</v>
          </cell>
        </row>
        <row r="1096">
          <cell r="A1096">
            <v>704070</v>
          </cell>
          <cell r="B1096">
            <v>1095</v>
          </cell>
          <cell r="C1096">
            <v>0</v>
          </cell>
          <cell r="D1096">
            <v>0</v>
          </cell>
          <cell r="E1096">
            <v>0</v>
          </cell>
          <cell r="F1096" t="str">
            <v>2108FA</v>
          </cell>
          <cell r="G1096" t="str">
            <v>Weekday</v>
          </cell>
          <cell r="H1096">
            <v>57561</v>
          </cell>
          <cell r="I1096" t="str">
            <v>Niles Blvd &amp; El Portal Av</v>
          </cell>
        </row>
        <row r="1097">
          <cell r="A1097">
            <v>1500360</v>
          </cell>
          <cell r="B1097">
            <v>1096</v>
          </cell>
          <cell r="C1097">
            <v>0</v>
          </cell>
          <cell r="D1097">
            <v>1</v>
          </cell>
          <cell r="E1097">
            <v>0</v>
          </cell>
          <cell r="F1097" t="str">
            <v>2108FA</v>
          </cell>
          <cell r="G1097" t="str">
            <v>Weekday</v>
          </cell>
          <cell r="H1097">
            <v>52884</v>
          </cell>
          <cell r="I1097" t="str">
            <v>Bancroft Av &amp; Dolores Av</v>
          </cell>
        </row>
        <row r="1098">
          <cell r="A1098">
            <v>1100660</v>
          </cell>
          <cell r="B1098">
            <v>1097</v>
          </cell>
          <cell r="C1098">
            <v>0</v>
          </cell>
          <cell r="D1098">
            <v>0</v>
          </cell>
          <cell r="E1098">
            <v>0</v>
          </cell>
          <cell r="F1098" t="str">
            <v>2108FA</v>
          </cell>
          <cell r="G1098" t="str">
            <v>Weekday</v>
          </cell>
          <cell r="H1098">
            <v>57544</v>
          </cell>
          <cell r="I1098" t="str">
            <v>Park Blvd &amp; Saint James Dr (Leimert Blvd)</v>
          </cell>
        </row>
        <row r="1099">
          <cell r="A1099">
            <v>500120</v>
          </cell>
          <cell r="B1099">
            <v>1098</v>
          </cell>
          <cell r="C1099">
            <v>0</v>
          </cell>
          <cell r="D1099">
            <v>0</v>
          </cell>
          <cell r="E1099">
            <v>0</v>
          </cell>
          <cell r="F1099" t="str">
            <v>2108FA</v>
          </cell>
          <cell r="G1099" t="str">
            <v>Weekday</v>
          </cell>
          <cell r="H1099">
            <v>56944</v>
          </cell>
          <cell r="I1099" t="str">
            <v>Arlington Blvd &amp; Cutting Blvd</v>
          </cell>
        </row>
        <row r="1100">
          <cell r="A1100">
            <v>700260</v>
          </cell>
          <cell r="B1100">
            <v>1099</v>
          </cell>
          <cell r="C1100">
            <v>0</v>
          </cell>
          <cell r="D1100">
            <v>0</v>
          </cell>
          <cell r="E1100">
            <v>0</v>
          </cell>
          <cell r="F1100" t="str">
            <v>2108FA</v>
          </cell>
          <cell r="G1100" t="str">
            <v>Weekday</v>
          </cell>
          <cell r="H1100">
            <v>56857</v>
          </cell>
          <cell r="I1100" t="str">
            <v>Auto Mall Pkwy &amp; Technology Dr</v>
          </cell>
        </row>
        <row r="1101">
          <cell r="A1101">
            <v>1501600</v>
          </cell>
          <cell r="B1101">
            <v>1100</v>
          </cell>
          <cell r="C1101">
            <v>0</v>
          </cell>
          <cell r="D1101">
            <v>3</v>
          </cell>
          <cell r="E1101">
            <v>0</v>
          </cell>
          <cell r="F1101" t="str">
            <v>2108FA</v>
          </cell>
          <cell r="G1101" t="str">
            <v>Weekday</v>
          </cell>
          <cell r="H1101">
            <v>50630</v>
          </cell>
          <cell r="I1101" t="str">
            <v>300 Estudillo Av (San Leandro Community Library)</v>
          </cell>
        </row>
        <row r="1102">
          <cell r="A1102">
            <v>9900800</v>
          </cell>
          <cell r="B1102">
            <v>1101</v>
          </cell>
          <cell r="C1102">
            <v>0</v>
          </cell>
          <cell r="D1102">
            <v>0</v>
          </cell>
          <cell r="E1102">
            <v>0</v>
          </cell>
          <cell r="F1102" t="str">
            <v>2108FA</v>
          </cell>
          <cell r="G1102" t="str">
            <v>Weekday</v>
          </cell>
          <cell r="H1102">
            <v>50299</v>
          </cell>
          <cell r="I1102" t="str">
            <v>Market Av &amp; 6th St</v>
          </cell>
        </row>
        <row r="1103">
          <cell r="A1103">
            <v>1502380</v>
          </cell>
          <cell r="B1103">
            <v>1102</v>
          </cell>
          <cell r="C1103">
            <v>0</v>
          </cell>
          <cell r="D1103">
            <v>0</v>
          </cell>
          <cell r="E1103">
            <v>0</v>
          </cell>
          <cell r="F1103" t="str">
            <v>2108FA</v>
          </cell>
          <cell r="G1103" t="str">
            <v>Weekday</v>
          </cell>
          <cell r="H1103">
            <v>55034</v>
          </cell>
          <cell r="I1103" t="str">
            <v>MacArthur Blvd &amp; Dutton Av</v>
          </cell>
        </row>
        <row r="1104">
          <cell r="A1104">
            <v>300650</v>
          </cell>
          <cell r="B1104">
            <v>1103</v>
          </cell>
          <cell r="C1104">
            <v>0</v>
          </cell>
          <cell r="D1104">
            <v>0</v>
          </cell>
          <cell r="E1104">
            <v>0</v>
          </cell>
          <cell r="F1104" t="str">
            <v>2108FA</v>
          </cell>
          <cell r="G1104" t="str">
            <v>Weekday</v>
          </cell>
          <cell r="H1104">
            <v>59970</v>
          </cell>
          <cell r="I1104" t="str">
            <v>Arlington Av &amp; San Luis Rd</v>
          </cell>
        </row>
        <row r="1105">
          <cell r="A1105">
            <v>1003180</v>
          </cell>
          <cell r="B1105">
            <v>1104</v>
          </cell>
          <cell r="C1105">
            <v>0</v>
          </cell>
          <cell r="D1105">
            <v>0</v>
          </cell>
          <cell r="E1105">
            <v>0</v>
          </cell>
          <cell r="F1105" t="str">
            <v>2108FA</v>
          </cell>
          <cell r="G1105" t="str">
            <v>Weekday</v>
          </cell>
          <cell r="H1105">
            <v>57155</v>
          </cell>
          <cell r="I1105" t="str">
            <v>71st Av &amp; Snell St</v>
          </cell>
        </row>
        <row r="1106">
          <cell r="A1106">
            <v>1501650</v>
          </cell>
          <cell r="B1106">
            <v>1105</v>
          </cell>
          <cell r="C1106">
            <v>0</v>
          </cell>
          <cell r="D1106">
            <v>0</v>
          </cell>
          <cell r="E1106">
            <v>0</v>
          </cell>
          <cell r="F1106" t="str">
            <v>2108FA</v>
          </cell>
          <cell r="G1106" t="str">
            <v>Weekday</v>
          </cell>
          <cell r="H1106">
            <v>55467</v>
          </cell>
          <cell r="I1106" t="str">
            <v>Estudillo Av &amp; MacArthur Blvd</v>
          </cell>
        </row>
        <row r="1107">
          <cell r="A1107">
            <v>9901740</v>
          </cell>
          <cell r="B1107">
            <v>1106</v>
          </cell>
          <cell r="C1107">
            <v>0</v>
          </cell>
          <cell r="D1107">
            <v>0</v>
          </cell>
          <cell r="E1107">
            <v>0</v>
          </cell>
          <cell r="F1107" t="str">
            <v>2108FA</v>
          </cell>
          <cell r="G1107" t="str">
            <v>Weekday</v>
          </cell>
          <cell r="H1107">
            <v>50872</v>
          </cell>
          <cell r="I1107" t="str">
            <v>Decoto Rd &amp; Eleventh St</v>
          </cell>
        </row>
        <row r="1108">
          <cell r="A1108">
            <v>1003160</v>
          </cell>
          <cell r="B1108">
            <v>1107</v>
          </cell>
          <cell r="C1108">
            <v>0</v>
          </cell>
          <cell r="D1108">
            <v>0</v>
          </cell>
          <cell r="E1108">
            <v>0</v>
          </cell>
          <cell r="F1108" t="str">
            <v>2108FA</v>
          </cell>
          <cell r="G1108" t="str">
            <v>Weekday</v>
          </cell>
          <cell r="H1108">
            <v>55856</v>
          </cell>
          <cell r="I1108" t="str">
            <v>71st Av &amp; Hawley St</v>
          </cell>
        </row>
        <row r="1109">
          <cell r="A1109">
            <v>9902880</v>
          </cell>
          <cell r="B1109">
            <v>1108</v>
          </cell>
          <cell r="C1109">
            <v>4</v>
          </cell>
          <cell r="D1109">
            <v>1</v>
          </cell>
          <cell r="E1109">
            <v>4</v>
          </cell>
          <cell r="F1109" t="str">
            <v>2108FA</v>
          </cell>
          <cell r="G1109" t="str">
            <v>Weekday</v>
          </cell>
          <cell r="H1109">
            <v>51319</v>
          </cell>
          <cell r="I1109" t="str">
            <v>Road 20 &amp; Abella Circle (Community Ctr)</v>
          </cell>
        </row>
        <row r="1110">
          <cell r="A1110">
            <v>1013800</v>
          </cell>
          <cell r="B1110">
            <v>1109</v>
          </cell>
          <cell r="C1110">
            <v>0</v>
          </cell>
          <cell r="D1110">
            <v>0</v>
          </cell>
          <cell r="E1110">
            <v>0</v>
          </cell>
          <cell r="F1110" t="str">
            <v>2108FA</v>
          </cell>
          <cell r="G1110" t="str">
            <v>Weekday</v>
          </cell>
          <cell r="H1110">
            <v>55483</v>
          </cell>
          <cell r="I1110" t="str">
            <v>Lakeshore Av &amp; Rosal Av</v>
          </cell>
        </row>
        <row r="1111">
          <cell r="A1111">
            <v>9906850</v>
          </cell>
          <cell r="B1111">
            <v>1110</v>
          </cell>
          <cell r="C1111">
            <v>2</v>
          </cell>
          <cell r="D1111">
            <v>1</v>
          </cell>
          <cell r="E1111">
            <v>2</v>
          </cell>
          <cell r="F1111" t="str">
            <v>2108FA</v>
          </cell>
          <cell r="G1111" t="str">
            <v>Weekday</v>
          </cell>
          <cell r="H1111">
            <v>52636</v>
          </cell>
          <cell r="I1111" t="str">
            <v>5th Av &amp; E 12th St</v>
          </cell>
        </row>
        <row r="1112">
          <cell r="A1112">
            <v>1002200</v>
          </cell>
          <cell r="B1112">
            <v>1111</v>
          </cell>
          <cell r="C1112">
            <v>0</v>
          </cell>
          <cell r="D1112">
            <v>0</v>
          </cell>
          <cell r="E1112">
            <v>0</v>
          </cell>
          <cell r="F1112" t="str">
            <v>2108FA</v>
          </cell>
          <cell r="G1112" t="str">
            <v>Weekday</v>
          </cell>
          <cell r="H1112">
            <v>52532</v>
          </cell>
          <cell r="I1112" t="str">
            <v>35th Av &amp; School St</v>
          </cell>
        </row>
        <row r="1113">
          <cell r="A1113">
            <v>1002970</v>
          </cell>
          <cell r="B1113">
            <v>1112</v>
          </cell>
          <cell r="C1113">
            <v>1</v>
          </cell>
          <cell r="D1113">
            <v>0</v>
          </cell>
          <cell r="E1113">
            <v>1</v>
          </cell>
          <cell r="F1113" t="str">
            <v>2108FA</v>
          </cell>
          <cell r="G1113" t="str">
            <v>Weekday</v>
          </cell>
          <cell r="H1113">
            <v>56451</v>
          </cell>
          <cell r="I1113" t="str">
            <v>55th St &amp; Dover St</v>
          </cell>
        </row>
        <row r="1114">
          <cell r="A1114">
            <v>702760</v>
          </cell>
          <cell r="B1114">
            <v>1113</v>
          </cell>
          <cell r="C1114">
            <v>0</v>
          </cell>
          <cell r="D1114">
            <v>0</v>
          </cell>
          <cell r="E1114">
            <v>0</v>
          </cell>
          <cell r="F1114" t="str">
            <v>2108FA</v>
          </cell>
          <cell r="G1114" t="str">
            <v>Weekday</v>
          </cell>
          <cell r="H1114">
            <v>53563</v>
          </cell>
          <cell r="I1114" t="str">
            <v>Fremont Blvd &amp; Tamayo St</v>
          </cell>
        </row>
        <row r="1115">
          <cell r="A1115">
            <v>702750</v>
          </cell>
          <cell r="B1115">
            <v>1114</v>
          </cell>
          <cell r="C1115">
            <v>0</v>
          </cell>
          <cell r="D1115">
            <v>0</v>
          </cell>
          <cell r="E1115">
            <v>0</v>
          </cell>
          <cell r="F1115" t="str">
            <v>2108FA</v>
          </cell>
          <cell r="G1115" t="str">
            <v>Weekday</v>
          </cell>
          <cell r="H1115">
            <v>58722</v>
          </cell>
          <cell r="I1115" t="str">
            <v>Fremont Blvd &amp; Tamayo St</v>
          </cell>
        </row>
        <row r="1116">
          <cell r="A1116">
            <v>1700170</v>
          </cell>
          <cell r="B1116">
            <v>1115</v>
          </cell>
          <cell r="C1116">
            <v>0</v>
          </cell>
          <cell r="D1116">
            <v>0</v>
          </cell>
          <cell r="E1116">
            <v>0</v>
          </cell>
          <cell r="F1116" t="str">
            <v>2108FA</v>
          </cell>
          <cell r="G1116" t="str">
            <v>Weekday</v>
          </cell>
          <cell r="H1116">
            <v>53757</v>
          </cell>
          <cell r="I1116" t="str">
            <v>Alvarado-Niles Rd &amp; Dowe Av</v>
          </cell>
        </row>
        <row r="1117">
          <cell r="A1117">
            <v>1009690</v>
          </cell>
          <cell r="B1117">
            <v>1116</v>
          </cell>
          <cell r="C1117">
            <v>1</v>
          </cell>
          <cell r="D1117">
            <v>0</v>
          </cell>
          <cell r="E1117">
            <v>1</v>
          </cell>
          <cell r="F1117" t="str">
            <v>2108FA</v>
          </cell>
          <cell r="G1117" t="str">
            <v>Weekday</v>
          </cell>
          <cell r="H1117">
            <v>57892</v>
          </cell>
          <cell r="I1117" t="str">
            <v>Edgewater Dr &amp; Hassler Way</v>
          </cell>
        </row>
        <row r="1118">
          <cell r="A1118">
            <v>803490</v>
          </cell>
          <cell r="B1118">
            <v>1117</v>
          </cell>
          <cell r="C1118">
            <v>0</v>
          </cell>
          <cell r="D1118">
            <v>0</v>
          </cell>
          <cell r="E1118">
            <v>0</v>
          </cell>
          <cell r="F1118" t="str">
            <v>2108FA</v>
          </cell>
          <cell r="G1118" t="str">
            <v>Weekday</v>
          </cell>
          <cell r="H1118">
            <v>58760</v>
          </cell>
          <cell r="I1118" t="str">
            <v>Mission Blvd &amp; Hancock St</v>
          </cell>
        </row>
        <row r="1119">
          <cell r="A1119">
            <v>300300</v>
          </cell>
          <cell r="B1119">
            <v>1118</v>
          </cell>
          <cell r="C1119">
            <v>0</v>
          </cell>
          <cell r="D1119">
            <v>0</v>
          </cell>
          <cell r="E1119">
            <v>0</v>
          </cell>
          <cell r="F1119" t="str">
            <v>2108FA</v>
          </cell>
          <cell r="G1119" t="str">
            <v>Weekday</v>
          </cell>
          <cell r="H1119">
            <v>55738</v>
          </cell>
          <cell r="I1119" t="str">
            <v>7th St &amp; Parker St</v>
          </cell>
        </row>
        <row r="1120">
          <cell r="A1120">
            <v>703680</v>
          </cell>
          <cell r="B1120">
            <v>1119</v>
          </cell>
          <cell r="C1120">
            <v>0</v>
          </cell>
          <cell r="D1120">
            <v>0</v>
          </cell>
          <cell r="E1120">
            <v>0</v>
          </cell>
          <cell r="F1120" t="str">
            <v>2108FA</v>
          </cell>
          <cell r="G1120" t="str">
            <v>Weekday</v>
          </cell>
          <cell r="H1120">
            <v>55079</v>
          </cell>
          <cell r="I1120" t="str">
            <v>Mission Blvd &amp; Stevenson Blvd</v>
          </cell>
        </row>
        <row r="1121">
          <cell r="A1121">
            <v>1018820</v>
          </cell>
          <cell r="B1121">
            <v>1120</v>
          </cell>
          <cell r="C1121">
            <v>1</v>
          </cell>
          <cell r="D1121">
            <v>1</v>
          </cell>
          <cell r="E1121">
            <v>1</v>
          </cell>
          <cell r="F1121" t="str">
            <v>2108FA</v>
          </cell>
          <cell r="G1121" t="str">
            <v>Weekday</v>
          </cell>
          <cell r="H1121">
            <v>57789</v>
          </cell>
          <cell r="I1121" t="str">
            <v>Seminary Av &amp; Harmon Av</v>
          </cell>
        </row>
        <row r="1122">
          <cell r="A1122">
            <v>9906910</v>
          </cell>
          <cell r="B1122">
            <v>1121</v>
          </cell>
          <cell r="C1122">
            <v>1</v>
          </cell>
          <cell r="D1122">
            <v>0</v>
          </cell>
          <cell r="E1122">
            <v>1</v>
          </cell>
          <cell r="F1122" t="str">
            <v>2108FA</v>
          </cell>
          <cell r="G1122" t="str">
            <v>Weekday</v>
          </cell>
          <cell r="H1122">
            <v>52674</v>
          </cell>
          <cell r="I1122" t="str">
            <v>International Blvd &amp; 11th Av</v>
          </cell>
        </row>
        <row r="1123">
          <cell r="A1123">
            <v>9900780</v>
          </cell>
          <cell r="B1123">
            <v>1122</v>
          </cell>
          <cell r="C1123">
            <v>1</v>
          </cell>
          <cell r="D1123">
            <v>0</v>
          </cell>
          <cell r="E1123">
            <v>1</v>
          </cell>
          <cell r="F1123" t="str">
            <v>2108FA</v>
          </cell>
          <cell r="G1123" t="str">
            <v>Weekday</v>
          </cell>
          <cell r="H1123">
            <v>54854</v>
          </cell>
          <cell r="I1123" t="str">
            <v>Market Av &amp; 4th St</v>
          </cell>
        </row>
        <row r="1124">
          <cell r="A1124">
            <v>1500820</v>
          </cell>
          <cell r="B1124">
            <v>1123</v>
          </cell>
          <cell r="C1124">
            <v>0</v>
          </cell>
          <cell r="D1124">
            <v>0</v>
          </cell>
          <cell r="E1124">
            <v>0</v>
          </cell>
          <cell r="F1124" t="str">
            <v>2108FA</v>
          </cell>
          <cell r="G1124" t="str">
            <v>Weekday</v>
          </cell>
          <cell r="H1124">
            <v>55419</v>
          </cell>
          <cell r="I1124" t="str">
            <v>Davis St &amp; Douglas Dr</v>
          </cell>
        </row>
        <row r="1125">
          <cell r="A1125">
            <v>1301250</v>
          </cell>
          <cell r="B1125">
            <v>1124</v>
          </cell>
          <cell r="C1125">
            <v>1</v>
          </cell>
          <cell r="D1125">
            <v>0</v>
          </cell>
          <cell r="E1125">
            <v>1</v>
          </cell>
          <cell r="F1125" t="str">
            <v>2108FA</v>
          </cell>
          <cell r="G1125" t="str">
            <v>Weekday</v>
          </cell>
          <cell r="H1125">
            <v>54494</v>
          </cell>
          <cell r="I1125" t="str">
            <v>Cutting Blvd &amp; S 35th St</v>
          </cell>
        </row>
        <row r="1126">
          <cell r="A1126">
            <v>101260</v>
          </cell>
          <cell r="B1126">
            <v>1125</v>
          </cell>
          <cell r="C1126">
            <v>0</v>
          </cell>
          <cell r="D1126">
            <v>1</v>
          </cell>
          <cell r="E1126">
            <v>0</v>
          </cell>
          <cell r="F1126" t="str">
            <v>2108FA</v>
          </cell>
          <cell r="G1126" t="str">
            <v>Weekday</v>
          </cell>
          <cell r="H1126">
            <v>55879</v>
          </cell>
          <cell r="I1126" t="str">
            <v>Fernside Blvd &amp; High St</v>
          </cell>
        </row>
        <row r="1127">
          <cell r="A1127">
            <v>1301240</v>
          </cell>
          <cell r="B1127">
            <v>1126</v>
          </cell>
          <cell r="C1127">
            <v>0</v>
          </cell>
          <cell r="D1127">
            <v>0</v>
          </cell>
          <cell r="E1127">
            <v>0</v>
          </cell>
          <cell r="F1127" t="str">
            <v>2108FA</v>
          </cell>
          <cell r="G1127" t="str">
            <v>Weekday</v>
          </cell>
          <cell r="H1127">
            <v>51518</v>
          </cell>
          <cell r="I1127" t="str">
            <v>Cutting Blvd &amp; S 31st St</v>
          </cell>
        </row>
        <row r="1128">
          <cell r="A1128">
            <v>1302120</v>
          </cell>
          <cell r="B1128">
            <v>1127</v>
          </cell>
          <cell r="C1128">
            <v>0</v>
          </cell>
          <cell r="D1128">
            <v>0</v>
          </cell>
          <cell r="E1128">
            <v>0</v>
          </cell>
          <cell r="F1128" t="str">
            <v>2108FA</v>
          </cell>
          <cell r="G1128" t="str">
            <v>Weekday</v>
          </cell>
          <cell r="H1128">
            <v>51266</v>
          </cell>
          <cell r="I1128" t="str">
            <v>Lancaster Dr &amp; Southampton Ct</v>
          </cell>
        </row>
        <row r="1129">
          <cell r="A1129">
            <v>9901850</v>
          </cell>
          <cell r="B1129">
            <v>1128</v>
          </cell>
          <cell r="C1129">
            <v>0</v>
          </cell>
          <cell r="D1129">
            <v>0</v>
          </cell>
          <cell r="E1129">
            <v>0</v>
          </cell>
          <cell r="F1129" t="str">
            <v>2108FA</v>
          </cell>
          <cell r="G1129" t="str">
            <v>Weekday</v>
          </cell>
          <cell r="H1129">
            <v>50903</v>
          </cell>
          <cell r="I1129" t="str">
            <v>Mission Blvd &amp; Pine Rd</v>
          </cell>
        </row>
        <row r="1130">
          <cell r="A1130">
            <v>103470</v>
          </cell>
          <cell r="B1130">
            <v>1129</v>
          </cell>
          <cell r="C1130">
            <v>0</v>
          </cell>
          <cell r="D1130">
            <v>0</v>
          </cell>
          <cell r="E1130">
            <v>0</v>
          </cell>
          <cell r="F1130" t="str">
            <v>2108FA</v>
          </cell>
          <cell r="G1130" t="str">
            <v>Weekday</v>
          </cell>
          <cell r="H1130">
            <v>52132</v>
          </cell>
          <cell r="I1130" t="str">
            <v>Shoreline Dr &amp; Grand St</v>
          </cell>
        </row>
        <row r="1131">
          <cell r="A1131">
            <v>1500900</v>
          </cell>
          <cell r="B1131">
            <v>1130</v>
          </cell>
          <cell r="C1131">
            <v>0</v>
          </cell>
          <cell r="D1131">
            <v>0</v>
          </cell>
          <cell r="E1131">
            <v>0</v>
          </cell>
          <cell r="F1131" t="str">
            <v>2108FA</v>
          </cell>
          <cell r="G1131" t="str">
            <v>Weekday</v>
          </cell>
          <cell r="H1131">
            <v>50620</v>
          </cell>
          <cell r="I1131" t="str">
            <v>Davis St &amp; Preda St</v>
          </cell>
        </row>
        <row r="1132">
          <cell r="A1132">
            <v>9802450</v>
          </cell>
          <cell r="B1132">
            <v>1131</v>
          </cell>
          <cell r="C1132">
            <v>0</v>
          </cell>
          <cell r="D1132">
            <v>0</v>
          </cell>
          <cell r="E1132">
            <v>0</v>
          </cell>
          <cell r="F1132" t="str">
            <v>2108FA</v>
          </cell>
          <cell r="G1132" t="str">
            <v>Weekday</v>
          </cell>
          <cell r="H1132">
            <v>50678</v>
          </cell>
          <cell r="I1132" t="str">
            <v>N Milpitas Blvd &amp; Washington Dr</v>
          </cell>
        </row>
        <row r="1133">
          <cell r="A1133">
            <v>500100</v>
          </cell>
          <cell r="B1133">
            <v>1132</v>
          </cell>
          <cell r="C1133">
            <v>0</v>
          </cell>
          <cell r="D1133">
            <v>0</v>
          </cell>
          <cell r="E1133">
            <v>0</v>
          </cell>
          <cell r="F1133" t="str">
            <v>2108FA</v>
          </cell>
          <cell r="G1133" t="str">
            <v>Weekday</v>
          </cell>
          <cell r="H1133">
            <v>55629</v>
          </cell>
          <cell r="I1133" t="str">
            <v>Arlington Blvd &amp; Brewster Dr</v>
          </cell>
        </row>
        <row r="1134">
          <cell r="A1134">
            <v>1301150</v>
          </cell>
          <cell r="B1134">
            <v>1133</v>
          </cell>
          <cell r="C1134">
            <v>1</v>
          </cell>
          <cell r="D1134">
            <v>0</v>
          </cell>
          <cell r="E1134">
            <v>1</v>
          </cell>
          <cell r="F1134" t="str">
            <v>2108FA</v>
          </cell>
          <cell r="G1134" t="str">
            <v>Weekday</v>
          </cell>
          <cell r="H1134">
            <v>54574</v>
          </cell>
          <cell r="I1134" t="str">
            <v>Cutting Blvd &amp; Carlson Blvd</v>
          </cell>
        </row>
        <row r="1135">
          <cell r="A1135">
            <v>1003190</v>
          </cell>
          <cell r="B1135">
            <v>1134</v>
          </cell>
          <cell r="C1135">
            <v>0</v>
          </cell>
          <cell r="D1135">
            <v>0</v>
          </cell>
          <cell r="E1135">
            <v>0</v>
          </cell>
          <cell r="F1135" t="str">
            <v>2108FA</v>
          </cell>
          <cell r="G1135" t="str">
            <v>Weekday</v>
          </cell>
          <cell r="H1135">
            <v>53559</v>
          </cell>
          <cell r="I1135" t="str">
            <v>71st Av &amp; Spencer St</v>
          </cell>
        </row>
        <row r="1136">
          <cell r="A1136">
            <v>302360</v>
          </cell>
          <cell r="B1136">
            <v>1135</v>
          </cell>
          <cell r="C1136">
            <v>0</v>
          </cell>
          <cell r="D1136">
            <v>0</v>
          </cell>
          <cell r="E1136">
            <v>0</v>
          </cell>
          <cell r="F1136" t="str">
            <v>2108FA</v>
          </cell>
          <cell r="G1136" t="str">
            <v>Weekday</v>
          </cell>
          <cell r="H1136">
            <v>56320</v>
          </cell>
          <cell r="I1136" t="str">
            <v>Euclid Av &amp; Cedar St</v>
          </cell>
        </row>
        <row r="1137">
          <cell r="A1137">
            <v>704380</v>
          </cell>
          <cell r="B1137">
            <v>1136</v>
          </cell>
          <cell r="C1137">
            <v>0</v>
          </cell>
          <cell r="D1137">
            <v>1</v>
          </cell>
          <cell r="E1137">
            <v>0</v>
          </cell>
          <cell r="F1137" t="str">
            <v>2108FA</v>
          </cell>
          <cell r="G1137" t="str">
            <v>Weekday</v>
          </cell>
          <cell r="H1137">
            <v>57263</v>
          </cell>
          <cell r="I1137" t="str">
            <v>Osgood Rd &amp; Washington Blvd</v>
          </cell>
        </row>
        <row r="1138">
          <cell r="A1138">
            <v>1600150</v>
          </cell>
          <cell r="B1138">
            <v>1137</v>
          </cell>
          <cell r="C1138">
            <v>0</v>
          </cell>
          <cell r="D1138">
            <v>0</v>
          </cell>
          <cell r="E1138">
            <v>0</v>
          </cell>
          <cell r="F1138" t="str">
            <v>2108FA</v>
          </cell>
          <cell r="G1138" t="str">
            <v>Weekday</v>
          </cell>
          <cell r="H1138">
            <v>52248</v>
          </cell>
          <cell r="I1138" t="str">
            <v>Broadway Av &amp; 17th St</v>
          </cell>
        </row>
        <row r="1139">
          <cell r="A1139">
            <v>9800270</v>
          </cell>
          <cell r="B1139">
            <v>1138</v>
          </cell>
          <cell r="C1139">
            <v>0</v>
          </cell>
          <cell r="D1139">
            <v>0</v>
          </cell>
          <cell r="E1139">
            <v>0</v>
          </cell>
          <cell r="F1139" t="str">
            <v>2108FA</v>
          </cell>
          <cell r="G1139" t="str">
            <v>Weekday</v>
          </cell>
          <cell r="H1139">
            <v>59441</v>
          </cell>
          <cell r="I1139" t="str">
            <v>Bockman Rd &amp; Via Amigos</v>
          </cell>
        </row>
        <row r="1140">
          <cell r="A1140">
            <v>1502780</v>
          </cell>
          <cell r="B1140">
            <v>1139</v>
          </cell>
          <cell r="C1140">
            <v>0</v>
          </cell>
          <cell r="D1140">
            <v>0</v>
          </cell>
          <cell r="E1140">
            <v>0</v>
          </cell>
          <cell r="F1140" t="str">
            <v>2108FA</v>
          </cell>
          <cell r="G1140" t="str">
            <v>Weekday</v>
          </cell>
          <cell r="H1140">
            <v>58515</v>
          </cell>
          <cell r="I1140" t="str">
            <v>Purdue St &amp; Farnsworth St</v>
          </cell>
        </row>
        <row r="1141">
          <cell r="A1141">
            <v>1303220</v>
          </cell>
          <cell r="B1141">
            <v>1140</v>
          </cell>
          <cell r="C1141">
            <v>0</v>
          </cell>
          <cell r="D1141">
            <v>0</v>
          </cell>
          <cell r="E1141">
            <v>0</v>
          </cell>
          <cell r="F1141" t="str">
            <v>2108FA</v>
          </cell>
          <cell r="G1141" t="str">
            <v>Weekday</v>
          </cell>
          <cell r="H1141">
            <v>58055</v>
          </cell>
          <cell r="I1141" t="str">
            <v>3400 Richmond Pkwy</v>
          </cell>
        </row>
        <row r="1142">
          <cell r="A1142">
            <v>101970</v>
          </cell>
          <cell r="B1142">
            <v>1141</v>
          </cell>
          <cell r="C1142">
            <v>1</v>
          </cell>
          <cell r="D1142">
            <v>0</v>
          </cell>
          <cell r="E1142">
            <v>1</v>
          </cell>
          <cell r="F1142" t="str">
            <v>2108FA</v>
          </cell>
          <cell r="G1142" t="str">
            <v>Weekday</v>
          </cell>
          <cell r="H1142">
            <v>58321</v>
          </cell>
          <cell r="I1142" t="str">
            <v>1201 Marina Village Pkwy</v>
          </cell>
        </row>
        <row r="1143">
          <cell r="A1143">
            <v>1503550</v>
          </cell>
          <cell r="B1143">
            <v>1142</v>
          </cell>
          <cell r="C1143">
            <v>0</v>
          </cell>
          <cell r="D1143">
            <v>0</v>
          </cell>
          <cell r="E1143">
            <v>0</v>
          </cell>
          <cell r="F1143" t="str">
            <v>2108FA</v>
          </cell>
          <cell r="G1143" t="str">
            <v>Weekday</v>
          </cell>
          <cell r="H1143">
            <v>52171</v>
          </cell>
          <cell r="I1143" t="str">
            <v>Wicks Blvd &amp; Sea Cloud Av</v>
          </cell>
        </row>
        <row r="1144">
          <cell r="A1144">
            <v>9802490</v>
          </cell>
          <cell r="B1144">
            <v>1143</v>
          </cell>
          <cell r="C1144">
            <v>0</v>
          </cell>
          <cell r="D1144">
            <v>0</v>
          </cell>
          <cell r="E1144">
            <v>0</v>
          </cell>
          <cell r="F1144" t="str">
            <v>2108FA</v>
          </cell>
          <cell r="G1144" t="str">
            <v>Weekday</v>
          </cell>
          <cell r="H1144">
            <v>57545</v>
          </cell>
          <cell r="I1144" t="str">
            <v>Paseo Grande &amp; Paseo Largavista</v>
          </cell>
        </row>
        <row r="1145">
          <cell r="A1145">
            <v>9904140</v>
          </cell>
          <cell r="B1145">
            <v>1144</v>
          </cell>
          <cell r="C1145">
            <v>0</v>
          </cell>
          <cell r="D1145">
            <v>0</v>
          </cell>
          <cell r="E1145">
            <v>0</v>
          </cell>
          <cell r="F1145" t="str">
            <v>2108FA</v>
          </cell>
          <cell r="G1145" t="str">
            <v>Weekday</v>
          </cell>
          <cell r="H1145">
            <v>51741</v>
          </cell>
          <cell r="I1145" t="str">
            <v>Buena Vista Av &amp; Grand St</v>
          </cell>
        </row>
        <row r="1146">
          <cell r="A1146">
            <v>1302870</v>
          </cell>
          <cell r="B1146">
            <v>1145</v>
          </cell>
          <cell r="C1146">
            <v>0</v>
          </cell>
          <cell r="D1146">
            <v>0</v>
          </cell>
          <cell r="E1146">
            <v>0</v>
          </cell>
          <cell r="F1146" t="str">
            <v>2108FA</v>
          </cell>
          <cell r="G1146" t="str">
            <v>Weekday</v>
          </cell>
          <cell r="H1146">
            <v>55402</v>
          </cell>
          <cell r="I1146" t="str">
            <v>Potrero Av &amp; S 43rd St</v>
          </cell>
        </row>
        <row r="1147">
          <cell r="A1147">
            <v>706140</v>
          </cell>
          <cell r="B1147">
            <v>1146</v>
          </cell>
          <cell r="C1147">
            <v>0</v>
          </cell>
          <cell r="D1147">
            <v>0</v>
          </cell>
          <cell r="E1147">
            <v>0</v>
          </cell>
          <cell r="F1147" t="str">
            <v>2108FA</v>
          </cell>
          <cell r="G1147" t="str">
            <v>Weekday</v>
          </cell>
          <cell r="H1147">
            <v>56030</v>
          </cell>
          <cell r="I1147" t="str">
            <v>Thornton Av &amp; Moraine St</v>
          </cell>
        </row>
        <row r="1148">
          <cell r="A1148">
            <v>9800260</v>
          </cell>
          <cell r="B1148">
            <v>1147</v>
          </cell>
          <cell r="C1148">
            <v>0</v>
          </cell>
          <cell r="D1148">
            <v>0</v>
          </cell>
          <cell r="E1148">
            <v>0</v>
          </cell>
          <cell r="F1148" t="str">
            <v>2108FA</v>
          </cell>
          <cell r="G1148" t="str">
            <v>Weekday</v>
          </cell>
          <cell r="H1148">
            <v>59520</v>
          </cell>
          <cell r="I1148" t="str">
            <v>Bockman Rd &amp; Via Alamitos</v>
          </cell>
        </row>
        <row r="1149">
          <cell r="A1149">
            <v>1504280</v>
          </cell>
          <cell r="B1149">
            <v>1148</v>
          </cell>
          <cell r="C1149">
            <v>0</v>
          </cell>
          <cell r="D1149">
            <v>0</v>
          </cell>
          <cell r="E1149">
            <v>0</v>
          </cell>
          <cell r="F1149" t="str">
            <v>2108FA</v>
          </cell>
          <cell r="G1149" t="str">
            <v>Weekday</v>
          </cell>
          <cell r="H1149">
            <v>56754</v>
          </cell>
          <cell r="I1149" t="str">
            <v>Lewelling Blvd &amp; Dewey St</v>
          </cell>
        </row>
        <row r="1150">
          <cell r="A1150">
            <v>9901260</v>
          </cell>
          <cell r="B1150">
            <v>1149</v>
          </cell>
          <cell r="C1150">
            <v>0</v>
          </cell>
          <cell r="D1150">
            <v>0</v>
          </cell>
          <cell r="E1150">
            <v>0</v>
          </cell>
          <cell r="F1150" t="str">
            <v>2108FA</v>
          </cell>
          <cell r="G1150" t="str">
            <v>Weekday</v>
          </cell>
          <cell r="H1150">
            <v>57792</v>
          </cell>
          <cell r="I1150" t="str">
            <v>San Pablo Dam Rd &amp; Milton Dr</v>
          </cell>
        </row>
        <row r="1151">
          <cell r="A1151">
            <v>302620</v>
          </cell>
          <cell r="B1151">
            <v>1150</v>
          </cell>
          <cell r="C1151">
            <v>0</v>
          </cell>
          <cell r="D1151">
            <v>0</v>
          </cell>
          <cell r="E1151">
            <v>0</v>
          </cell>
          <cell r="F1151" t="str">
            <v>2108FA</v>
          </cell>
          <cell r="G1151" t="str">
            <v>Weekday</v>
          </cell>
          <cell r="H1151">
            <v>55314</v>
          </cell>
          <cell r="I1151" t="str">
            <v>Euclid Av &amp; Virginia St</v>
          </cell>
        </row>
        <row r="1152">
          <cell r="A1152">
            <v>705580</v>
          </cell>
          <cell r="B1152">
            <v>1151</v>
          </cell>
          <cell r="C1152">
            <v>0</v>
          </cell>
          <cell r="D1152">
            <v>0</v>
          </cell>
          <cell r="E1152">
            <v>0</v>
          </cell>
          <cell r="F1152" t="str">
            <v>2108FA</v>
          </cell>
          <cell r="G1152" t="str">
            <v>Weekday</v>
          </cell>
          <cell r="H1152">
            <v>56639</v>
          </cell>
          <cell r="I1152" t="str">
            <v>Stevenson Blvd &amp; Besco Dr</v>
          </cell>
        </row>
        <row r="1153">
          <cell r="A1153">
            <v>1300350</v>
          </cell>
          <cell r="B1153">
            <v>1152</v>
          </cell>
          <cell r="C1153">
            <v>2</v>
          </cell>
          <cell r="D1153">
            <v>1</v>
          </cell>
          <cell r="E1153">
            <v>2</v>
          </cell>
          <cell r="F1153" t="str">
            <v>2108FA</v>
          </cell>
          <cell r="G1153" t="str">
            <v>Weekday</v>
          </cell>
          <cell r="H1153">
            <v>52850</v>
          </cell>
          <cell r="I1153" t="str">
            <v>29th St &amp; Rheem Av</v>
          </cell>
        </row>
        <row r="1154">
          <cell r="A1154">
            <v>800440</v>
          </cell>
          <cell r="B1154">
            <v>1153</v>
          </cell>
          <cell r="C1154">
            <v>2</v>
          </cell>
          <cell r="D1154">
            <v>1</v>
          </cell>
          <cell r="E1154">
            <v>2</v>
          </cell>
          <cell r="F1154" t="str">
            <v>2108FA</v>
          </cell>
          <cell r="G1154" t="str">
            <v>Weekday</v>
          </cell>
          <cell r="H1154">
            <v>53009</v>
          </cell>
          <cell r="I1154" t="str">
            <v>B St &amp; 3rd St</v>
          </cell>
        </row>
        <row r="1155">
          <cell r="A1155">
            <v>804770</v>
          </cell>
          <cell r="B1155">
            <v>1154</v>
          </cell>
          <cell r="C1155">
            <v>0</v>
          </cell>
          <cell r="D1155">
            <v>0</v>
          </cell>
          <cell r="E1155">
            <v>0</v>
          </cell>
          <cell r="F1155" t="str">
            <v>2108FA</v>
          </cell>
          <cell r="G1155" t="str">
            <v>Weekday</v>
          </cell>
          <cell r="H1155">
            <v>54651</v>
          </cell>
          <cell r="I1155" t="str">
            <v>Tampa Av &amp; Sumatra St</v>
          </cell>
        </row>
        <row r="1156">
          <cell r="A1156">
            <v>9802530</v>
          </cell>
          <cell r="B1156">
            <v>1155</v>
          </cell>
          <cell r="C1156">
            <v>0</v>
          </cell>
          <cell r="D1156">
            <v>0</v>
          </cell>
          <cell r="E1156">
            <v>0</v>
          </cell>
          <cell r="F1156" t="str">
            <v>2108FA</v>
          </cell>
          <cell r="G1156" t="str">
            <v>Weekday</v>
          </cell>
          <cell r="H1156">
            <v>58871</v>
          </cell>
          <cell r="I1156" t="str">
            <v>Paseo Grande &amp; Via Media</v>
          </cell>
        </row>
        <row r="1157">
          <cell r="A1157">
            <v>900260</v>
          </cell>
          <cell r="B1157">
            <v>1156</v>
          </cell>
          <cell r="C1157">
            <v>0</v>
          </cell>
          <cell r="D1157">
            <v>0</v>
          </cell>
          <cell r="E1157">
            <v>0</v>
          </cell>
          <cell r="F1157" t="str">
            <v>2108FA</v>
          </cell>
          <cell r="G1157" t="str">
            <v>Weekday</v>
          </cell>
          <cell r="H1157">
            <v>55784</v>
          </cell>
          <cell r="I1157" t="str">
            <v>Cedar Blvd &amp; Musick Av</v>
          </cell>
        </row>
        <row r="1158">
          <cell r="A1158">
            <v>9800220</v>
          </cell>
          <cell r="B1158">
            <v>1157</v>
          </cell>
          <cell r="C1158">
            <v>0</v>
          </cell>
          <cell r="D1158">
            <v>0</v>
          </cell>
          <cell r="E1158">
            <v>0</v>
          </cell>
          <cell r="F1158" t="str">
            <v>2108FA</v>
          </cell>
          <cell r="G1158" t="str">
            <v>Weekday</v>
          </cell>
          <cell r="H1158">
            <v>55863</v>
          </cell>
          <cell r="I1158" t="str">
            <v>Ashland Av &amp; San Lorenzo High School</v>
          </cell>
        </row>
        <row r="1159">
          <cell r="A1159">
            <v>1500750</v>
          </cell>
          <cell r="B1159">
            <v>1158</v>
          </cell>
          <cell r="C1159">
            <v>0</v>
          </cell>
          <cell r="D1159">
            <v>0</v>
          </cell>
          <cell r="E1159">
            <v>0</v>
          </cell>
          <cell r="F1159" t="str">
            <v>2108FA</v>
          </cell>
          <cell r="G1159" t="str">
            <v>Weekday</v>
          </cell>
          <cell r="H1159">
            <v>58210</v>
          </cell>
          <cell r="I1159" t="str">
            <v>Bermuda Av &amp; Aurora Dr</v>
          </cell>
        </row>
        <row r="1160">
          <cell r="A1160">
            <v>1502760</v>
          </cell>
          <cell r="B1160">
            <v>1159</v>
          </cell>
          <cell r="C1160">
            <v>0</v>
          </cell>
          <cell r="D1160">
            <v>0</v>
          </cell>
          <cell r="E1160">
            <v>0</v>
          </cell>
          <cell r="F1160" t="str">
            <v>2108FA</v>
          </cell>
          <cell r="G1160" t="str">
            <v>Weekday</v>
          </cell>
          <cell r="H1160">
            <v>56529</v>
          </cell>
          <cell r="I1160" t="str">
            <v>Purdue St &amp; Esser Av</v>
          </cell>
        </row>
        <row r="1161">
          <cell r="A1161">
            <v>804220</v>
          </cell>
          <cell r="B1161">
            <v>1160</v>
          </cell>
          <cell r="C1161">
            <v>0</v>
          </cell>
          <cell r="D1161">
            <v>0</v>
          </cell>
          <cell r="E1161">
            <v>0</v>
          </cell>
          <cell r="F1161" t="str">
            <v>2108FA</v>
          </cell>
          <cell r="G1161" t="str">
            <v>Weekday</v>
          </cell>
          <cell r="H1161">
            <v>58112</v>
          </cell>
          <cell r="I1161" t="str">
            <v>Santa Clara St &amp; Redbud Ln</v>
          </cell>
        </row>
        <row r="1162">
          <cell r="A1162">
            <v>303100</v>
          </cell>
          <cell r="B1162">
            <v>1161</v>
          </cell>
          <cell r="C1162">
            <v>0</v>
          </cell>
          <cell r="D1162">
            <v>0</v>
          </cell>
          <cell r="E1162">
            <v>0</v>
          </cell>
          <cell r="F1162" t="str">
            <v>2108FA</v>
          </cell>
          <cell r="G1162" t="str">
            <v>Weekday</v>
          </cell>
          <cell r="H1162">
            <v>55456</v>
          </cell>
          <cell r="I1162" t="str">
            <v>Hearst Av &amp; Arch St</v>
          </cell>
        </row>
        <row r="1163">
          <cell r="A1163">
            <v>302370</v>
          </cell>
          <cell r="B1163">
            <v>1162</v>
          </cell>
          <cell r="C1163">
            <v>0</v>
          </cell>
          <cell r="D1163">
            <v>0</v>
          </cell>
          <cell r="E1163">
            <v>0</v>
          </cell>
          <cell r="F1163" t="str">
            <v>2108FA</v>
          </cell>
          <cell r="G1163" t="str">
            <v>Weekday</v>
          </cell>
          <cell r="H1163">
            <v>54780</v>
          </cell>
          <cell r="I1163" t="str">
            <v>Euclid Av &amp; Cedar St</v>
          </cell>
        </row>
        <row r="1164">
          <cell r="A1164">
            <v>706840</v>
          </cell>
          <cell r="B1164">
            <v>1163</v>
          </cell>
          <cell r="C1164">
            <v>0</v>
          </cell>
          <cell r="D1164">
            <v>0</v>
          </cell>
          <cell r="E1164">
            <v>0</v>
          </cell>
          <cell r="F1164" t="str">
            <v>2108FA</v>
          </cell>
          <cell r="G1164" t="str">
            <v>Weekday</v>
          </cell>
          <cell r="H1164">
            <v>57576</v>
          </cell>
          <cell r="I1164" t="str">
            <v>Mission Blvd &amp; King Av</v>
          </cell>
        </row>
        <row r="1165">
          <cell r="A1165">
            <v>706980</v>
          </cell>
          <cell r="B1165">
            <v>1164</v>
          </cell>
          <cell r="C1165">
            <v>0</v>
          </cell>
          <cell r="D1165">
            <v>0</v>
          </cell>
          <cell r="E1165">
            <v>0</v>
          </cell>
          <cell r="F1165" t="str">
            <v>2108FA</v>
          </cell>
          <cell r="G1165" t="str">
            <v>Weekday</v>
          </cell>
          <cell r="H1165">
            <v>55190</v>
          </cell>
          <cell r="I1165" t="str">
            <v>Mission Blvd &amp; Niles Canyon Rd</v>
          </cell>
        </row>
        <row r="1166">
          <cell r="A1166">
            <v>100220</v>
          </cell>
          <cell r="B1166">
            <v>1165</v>
          </cell>
          <cell r="C1166">
            <v>0</v>
          </cell>
          <cell r="D1166">
            <v>0</v>
          </cell>
          <cell r="E1166">
            <v>0</v>
          </cell>
          <cell r="F1166" t="str">
            <v>2108FA</v>
          </cell>
          <cell r="G1166" t="str">
            <v>Weekday</v>
          </cell>
          <cell r="H1166">
            <v>54332</v>
          </cell>
          <cell r="I1166" t="str">
            <v>Atlantic Av &amp; Triumph Dr</v>
          </cell>
        </row>
        <row r="1167">
          <cell r="A1167">
            <v>9802090</v>
          </cell>
          <cell r="B1167">
            <v>1166</v>
          </cell>
          <cell r="C1167">
            <v>0</v>
          </cell>
          <cell r="D1167">
            <v>0</v>
          </cell>
          <cell r="E1167">
            <v>0</v>
          </cell>
          <cell r="F1167" t="str">
            <v>2108FA</v>
          </cell>
          <cell r="G1167" t="str">
            <v>Weekday</v>
          </cell>
          <cell r="H1167">
            <v>57437</v>
          </cell>
          <cell r="I1167" t="str">
            <v>Meekland Av &amp; Grove Way</v>
          </cell>
        </row>
        <row r="1168">
          <cell r="A1168">
            <v>802880</v>
          </cell>
          <cell r="B1168">
            <v>1167</v>
          </cell>
          <cell r="C1168">
            <v>0</v>
          </cell>
          <cell r="D1168">
            <v>0</v>
          </cell>
          <cell r="E1168">
            <v>0</v>
          </cell>
          <cell r="F1168" t="str">
            <v>2108FA</v>
          </cell>
          <cell r="G1168" t="str">
            <v>Weekday</v>
          </cell>
          <cell r="H1168">
            <v>52895</v>
          </cell>
          <cell r="I1168" t="str">
            <v>Industrial Pkwy &amp; Huntwood Av</v>
          </cell>
        </row>
        <row r="1169">
          <cell r="A1169">
            <v>1502790</v>
          </cell>
          <cell r="B1169">
            <v>1168</v>
          </cell>
          <cell r="C1169">
            <v>0</v>
          </cell>
          <cell r="D1169">
            <v>0</v>
          </cell>
          <cell r="E1169">
            <v>0</v>
          </cell>
          <cell r="F1169" t="str">
            <v>2108FA</v>
          </cell>
          <cell r="G1169" t="str">
            <v>Weekday</v>
          </cell>
          <cell r="H1169">
            <v>55286</v>
          </cell>
          <cell r="I1169" t="str">
            <v>Purdue St &amp; Farnsworth St</v>
          </cell>
        </row>
        <row r="1170">
          <cell r="A1170">
            <v>1502550</v>
          </cell>
          <cell r="B1170">
            <v>1169</v>
          </cell>
          <cell r="C1170">
            <v>0</v>
          </cell>
          <cell r="D1170">
            <v>0</v>
          </cell>
          <cell r="E1170">
            <v>0</v>
          </cell>
          <cell r="F1170" t="str">
            <v>2108FA</v>
          </cell>
          <cell r="G1170" t="str">
            <v>Weekday</v>
          </cell>
          <cell r="H1170">
            <v>51590</v>
          </cell>
          <cell r="I1170" t="str">
            <v>Merced St &amp; Cedar Av</v>
          </cell>
        </row>
        <row r="1171">
          <cell r="A1171">
            <v>100170</v>
          </cell>
          <cell r="B1171">
            <v>1170</v>
          </cell>
          <cell r="C1171">
            <v>1</v>
          </cell>
          <cell r="D1171">
            <v>0</v>
          </cell>
          <cell r="E1171">
            <v>1</v>
          </cell>
          <cell r="F1171" t="str">
            <v>2108FA</v>
          </cell>
          <cell r="G1171" t="str">
            <v>Weekday</v>
          </cell>
          <cell r="H1171">
            <v>57796</v>
          </cell>
          <cell r="I1171" t="str">
            <v>Atlantic Av &amp; Challenger Dr</v>
          </cell>
        </row>
        <row r="1172">
          <cell r="A1172">
            <v>1700270</v>
          </cell>
          <cell r="B1172">
            <v>1171</v>
          </cell>
          <cell r="C1172">
            <v>0</v>
          </cell>
          <cell r="D1172">
            <v>0</v>
          </cell>
          <cell r="E1172">
            <v>0</v>
          </cell>
          <cell r="F1172" t="str">
            <v>2108FA</v>
          </cell>
          <cell r="G1172" t="str">
            <v>Weekday</v>
          </cell>
          <cell r="H1172">
            <v>57215</v>
          </cell>
          <cell r="I1172" t="str">
            <v>Alvarado-Niles Rd &amp; Monterra Ter</v>
          </cell>
        </row>
        <row r="1173">
          <cell r="A1173">
            <v>703570</v>
          </cell>
          <cell r="B1173">
            <v>1172</v>
          </cell>
          <cell r="C1173">
            <v>0</v>
          </cell>
          <cell r="D1173">
            <v>0</v>
          </cell>
          <cell r="E1173">
            <v>0</v>
          </cell>
          <cell r="F1173" t="str">
            <v>2108FA</v>
          </cell>
          <cell r="G1173" t="str">
            <v>Weekday</v>
          </cell>
          <cell r="H1173">
            <v>54570</v>
          </cell>
          <cell r="I1173" t="str">
            <v>Mission Blvd &amp; Nursery Av</v>
          </cell>
        </row>
        <row r="1174">
          <cell r="A1174">
            <v>804760</v>
          </cell>
          <cell r="B1174">
            <v>1173</v>
          </cell>
          <cell r="C1174">
            <v>0</v>
          </cell>
          <cell r="D1174">
            <v>0</v>
          </cell>
          <cell r="E1174">
            <v>0</v>
          </cell>
          <cell r="F1174" t="str">
            <v>2108FA</v>
          </cell>
          <cell r="G1174" t="str">
            <v>Weekday</v>
          </cell>
          <cell r="H1174">
            <v>51030</v>
          </cell>
          <cell r="I1174" t="str">
            <v>Tampa Av &amp; Sumatra St</v>
          </cell>
        </row>
        <row r="1175">
          <cell r="A1175">
            <v>706060</v>
          </cell>
          <cell r="B1175">
            <v>1174</v>
          </cell>
          <cell r="C1175">
            <v>0</v>
          </cell>
          <cell r="D1175">
            <v>0</v>
          </cell>
          <cell r="E1175">
            <v>0</v>
          </cell>
          <cell r="F1175" t="str">
            <v>2108FA</v>
          </cell>
          <cell r="G1175" t="str">
            <v>Weekday</v>
          </cell>
          <cell r="H1175">
            <v>53560</v>
          </cell>
          <cell r="I1175" t="str">
            <v>Thornton Av &amp; Balboa Way</v>
          </cell>
        </row>
        <row r="1176">
          <cell r="A1176">
            <v>801700</v>
          </cell>
          <cell r="B1176">
            <v>1175</v>
          </cell>
          <cell r="C1176">
            <v>0</v>
          </cell>
          <cell r="D1176">
            <v>0</v>
          </cell>
          <cell r="E1176">
            <v>0</v>
          </cell>
          <cell r="F1176" t="str">
            <v>2108FA</v>
          </cell>
          <cell r="G1176" t="str">
            <v>Weekday</v>
          </cell>
          <cell r="H1176">
            <v>53319</v>
          </cell>
          <cell r="I1176" t="str">
            <v>Evergreen St &amp; Regal Av</v>
          </cell>
        </row>
        <row r="1177">
          <cell r="A1177">
            <v>1503080</v>
          </cell>
          <cell r="B1177">
            <v>1176</v>
          </cell>
          <cell r="C1177">
            <v>0</v>
          </cell>
          <cell r="D1177">
            <v>0</v>
          </cell>
          <cell r="E1177">
            <v>0</v>
          </cell>
          <cell r="F1177" t="str">
            <v>2108FA</v>
          </cell>
          <cell r="G1177" t="str">
            <v>Weekday</v>
          </cell>
          <cell r="H1177">
            <v>52060</v>
          </cell>
          <cell r="I1177" t="str">
            <v>Spruce St &amp; Merced St</v>
          </cell>
        </row>
        <row r="1178">
          <cell r="A1178">
            <v>1503500</v>
          </cell>
          <cell r="B1178">
            <v>1177</v>
          </cell>
          <cell r="C1178">
            <v>0</v>
          </cell>
          <cell r="D1178">
            <v>0</v>
          </cell>
          <cell r="E1178">
            <v>0</v>
          </cell>
          <cell r="F1178" t="str">
            <v>2108FA</v>
          </cell>
          <cell r="G1178" t="str">
            <v>Weekday</v>
          </cell>
          <cell r="H1178">
            <v>52107</v>
          </cell>
          <cell r="I1178" t="str">
            <v>Wicks Blvd &amp; Manor Blvd</v>
          </cell>
        </row>
        <row r="1179">
          <cell r="A1179">
            <v>1502580</v>
          </cell>
          <cell r="B1179">
            <v>1178</v>
          </cell>
          <cell r="C1179">
            <v>1</v>
          </cell>
          <cell r="D1179">
            <v>0</v>
          </cell>
          <cell r="E1179">
            <v>1</v>
          </cell>
          <cell r="F1179" t="str">
            <v>2108FA</v>
          </cell>
          <cell r="G1179" t="str">
            <v>Weekday</v>
          </cell>
          <cell r="H1179">
            <v>55608</v>
          </cell>
          <cell r="I1179" t="str">
            <v>Merced St &amp; Fairway Dr</v>
          </cell>
        </row>
        <row r="1180">
          <cell r="A1180">
            <v>703300</v>
          </cell>
          <cell r="B1180">
            <v>1179</v>
          </cell>
          <cell r="C1180">
            <v>0</v>
          </cell>
          <cell r="D1180">
            <v>1</v>
          </cell>
          <cell r="E1180">
            <v>0</v>
          </cell>
          <cell r="F1180" t="str">
            <v>2108FA</v>
          </cell>
          <cell r="G1180" t="str">
            <v>Weekday</v>
          </cell>
          <cell r="H1180">
            <v>56331</v>
          </cell>
          <cell r="I1180" t="str">
            <v>38576 Mission Blvd (Near Mowry Av)</v>
          </cell>
        </row>
        <row r="1181">
          <cell r="A1181">
            <v>9900160</v>
          </cell>
          <cell r="B1181">
            <v>1180</v>
          </cell>
          <cell r="C1181">
            <v>0</v>
          </cell>
          <cell r="D1181">
            <v>0</v>
          </cell>
          <cell r="E1181">
            <v>0</v>
          </cell>
          <cell r="F1181" t="str">
            <v>2108FA</v>
          </cell>
          <cell r="G1181" t="str">
            <v>Weekday</v>
          </cell>
          <cell r="H1181">
            <v>54122</v>
          </cell>
          <cell r="I1181" t="str">
            <v>Appian Way &amp; Post Office</v>
          </cell>
        </row>
        <row r="1182">
          <cell r="A1182">
            <v>801910</v>
          </cell>
          <cell r="B1182">
            <v>1181</v>
          </cell>
          <cell r="C1182">
            <v>0</v>
          </cell>
          <cell r="D1182">
            <v>1</v>
          </cell>
          <cell r="E1182">
            <v>0</v>
          </cell>
          <cell r="F1182" t="str">
            <v>2108FA</v>
          </cell>
          <cell r="G1182" t="str">
            <v>Weekday</v>
          </cell>
          <cell r="H1182">
            <v>57440</v>
          </cell>
          <cell r="I1182" t="str">
            <v>Gomer St &amp; Patrick Av</v>
          </cell>
        </row>
        <row r="1183">
          <cell r="A1183">
            <v>705730</v>
          </cell>
          <cell r="B1183">
            <v>1182</v>
          </cell>
          <cell r="C1183">
            <v>1</v>
          </cell>
          <cell r="D1183">
            <v>0</v>
          </cell>
          <cell r="E1183">
            <v>1</v>
          </cell>
          <cell r="F1183" t="str">
            <v>2108FA</v>
          </cell>
          <cell r="G1183" t="str">
            <v>Weekday</v>
          </cell>
          <cell r="H1183">
            <v>57916</v>
          </cell>
          <cell r="I1183" t="str">
            <v>Stevenson Blvd &amp; Gallaudet Dr</v>
          </cell>
        </row>
        <row r="1184">
          <cell r="A1184">
            <v>9905980</v>
          </cell>
          <cell r="B1184">
            <v>1183</v>
          </cell>
          <cell r="C1184">
            <v>0</v>
          </cell>
          <cell r="D1184">
            <v>0</v>
          </cell>
          <cell r="E1184">
            <v>0</v>
          </cell>
          <cell r="F1184" t="str">
            <v>2108FA</v>
          </cell>
          <cell r="G1184" t="str">
            <v>Weekday</v>
          </cell>
          <cell r="H1184">
            <v>52378</v>
          </cell>
          <cell r="I1184" t="str">
            <v>Stevenson Blvd &amp; Liberty St</v>
          </cell>
        </row>
        <row r="1185">
          <cell r="A1185">
            <v>901780</v>
          </cell>
          <cell r="B1185">
            <v>1184</v>
          </cell>
          <cell r="C1185">
            <v>0</v>
          </cell>
          <cell r="D1185">
            <v>0</v>
          </cell>
          <cell r="E1185">
            <v>0</v>
          </cell>
          <cell r="F1185" t="str">
            <v>2108FA</v>
          </cell>
          <cell r="G1185" t="str">
            <v>Weekday</v>
          </cell>
          <cell r="H1185">
            <v>50567</v>
          </cell>
          <cell r="I1185" t="str">
            <v>Cedar Av &amp; Newark High School Library</v>
          </cell>
        </row>
        <row r="1186">
          <cell r="A1186">
            <v>1502300</v>
          </cell>
          <cell r="B1186">
            <v>1185</v>
          </cell>
          <cell r="C1186">
            <v>0</v>
          </cell>
          <cell r="D1186">
            <v>0</v>
          </cell>
          <cell r="E1186">
            <v>0</v>
          </cell>
          <cell r="F1186" t="str">
            <v>2108FA</v>
          </cell>
          <cell r="G1186" t="str">
            <v>Weekday</v>
          </cell>
          <cell r="H1186">
            <v>56105</v>
          </cell>
          <cell r="I1186" t="str">
            <v>Lewelling Blvd &amp; Sullivan Av</v>
          </cell>
        </row>
        <row r="1187">
          <cell r="A1187">
            <v>704630</v>
          </cell>
          <cell r="B1187">
            <v>1186</v>
          </cell>
          <cell r="C1187">
            <v>0</v>
          </cell>
          <cell r="D1187">
            <v>1</v>
          </cell>
          <cell r="E1187">
            <v>0</v>
          </cell>
          <cell r="F1187" t="str">
            <v>2108FA</v>
          </cell>
          <cell r="G1187" t="str">
            <v>Weekday</v>
          </cell>
          <cell r="H1187">
            <v>52269</v>
          </cell>
          <cell r="I1187" t="str">
            <v>Paseo Padre Pkwy &amp; Ethel St (Near Eggers Dr)</v>
          </cell>
        </row>
        <row r="1188">
          <cell r="A1188">
            <v>704910</v>
          </cell>
          <cell r="B1188">
            <v>1187</v>
          </cell>
          <cell r="C1188">
            <v>0</v>
          </cell>
          <cell r="D1188">
            <v>1</v>
          </cell>
          <cell r="E1188">
            <v>0</v>
          </cell>
          <cell r="F1188" t="str">
            <v>2108FA</v>
          </cell>
          <cell r="G1188" t="str">
            <v>Weekday</v>
          </cell>
          <cell r="H1188">
            <v>54243</v>
          </cell>
          <cell r="I1188" t="str">
            <v>Paseo Padre Pkwy &amp; Peralta Blvd</v>
          </cell>
        </row>
        <row r="1189">
          <cell r="A1189">
            <v>801800</v>
          </cell>
          <cell r="B1189">
            <v>1188</v>
          </cell>
          <cell r="C1189">
            <v>0</v>
          </cell>
          <cell r="D1189">
            <v>0</v>
          </cell>
          <cell r="E1189">
            <v>0</v>
          </cell>
          <cell r="F1189" t="str">
            <v>2108FA</v>
          </cell>
          <cell r="G1189" t="str">
            <v>Weekday</v>
          </cell>
          <cell r="H1189">
            <v>52412</v>
          </cell>
          <cell r="I1189" t="str">
            <v>Folsom Av &amp; Thackeray Av</v>
          </cell>
        </row>
        <row r="1190">
          <cell r="A1190">
            <v>1503090</v>
          </cell>
          <cell r="B1190">
            <v>1189</v>
          </cell>
          <cell r="C1190">
            <v>0</v>
          </cell>
          <cell r="D1190">
            <v>0</v>
          </cell>
          <cell r="E1190">
            <v>0</v>
          </cell>
          <cell r="F1190" t="str">
            <v>2108FA</v>
          </cell>
          <cell r="G1190" t="str">
            <v>Weekday</v>
          </cell>
          <cell r="H1190">
            <v>57441</v>
          </cell>
          <cell r="I1190" t="str">
            <v>Spruce St &amp; Wiley St</v>
          </cell>
        </row>
        <row r="1191">
          <cell r="A1191">
            <v>1503490</v>
          </cell>
          <cell r="B1191">
            <v>1190</v>
          </cell>
          <cell r="C1191">
            <v>0</v>
          </cell>
          <cell r="D1191">
            <v>0</v>
          </cell>
          <cell r="E1191">
            <v>0</v>
          </cell>
          <cell r="F1191" t="str">
            <v>2108FA</v>
          </cell>
          <cell r="G1191" t="str">
            <v>Weekday</v>
          </cell>
          <cell r="H1191">
            <v>54734</v>
          </cell>
          <cell r="I1191" t="str">
            <v>Wicks Blvd &amp; Manor Blvd</v>
          </cell>
        </row>
        <row r="1192">
          <cell r="A1192">
            <v>1502660</v>
          </cell>
          <cell r="B1192">
            <v>1191</v>
          </cell>
          <cell r="C1192">
            <v>0</v>
          </cell>
          <cell r="D1192">
            <v>0</v>
          </cell>
          <cell r="E1192">
            <v>0</v>
          </cell>
          <cell r="F1192" t="str">
            <v>2108FA</v>
          </cell>
          <cell r="G1192" t="str">
            <v>Weekday</v>
          </cell>
          <cell r="H1192">
            <v>58841</v>
          </cell>
          <cell r="I1192" t="str">
            <v>Monterey Blvd &amp; Arguello Dr</v>
          </cell>
        </row>
        <row r="1193">
          <cell r="A1193">
            <v>900380</v>
          </cell>
          <cell r="B1193">
            <v>1192</v>
          </cell>
          <cell r="C1193">
            <v>0</v>
          </cell>
          <cell r="D1193">
            <v>0</v>
          </cell>
          <cell r="E1193">
            <v>0</v>
          </cell>
          <cell r="F1193" t="str">
            <v>2108FA</v>
          </cell>
          <cell r="G1193" t="str">
            <v>Weekday</v>
          </cell>
          <cell r="H1193">
            <v>58875</v>
          </cell>
          <cell r="I1193" t="str">
            <v>Cedar Blvd &amp; Stevenson Blvd</v>
          </cell>
        </row>
        <row r="1194">
          <cell r="A1194">
            <v>100970</v>
          </cell>
          <cell r="B1194">
            <v>1193</v>
          </cell>
          <cell r="C1194">
            <v>1</v>
          </cell>
          <cell r="D1194">
            <v>0</v>
          </cell>
          <cell r="E1194">
            <v>1</v>
          </cell>
          <cell r="F1194" t="str">
            <v>2108FA</v>
          </cell>
          <cell r="G1194" t="str">
            <v>Weekday</v>
          </cell>
          <cell r="H1194">
            <v>58996</v>
          </cell>
          <cell r="I1194" t="str">
            <v>Challenger Dr &amp; Atlantic Av</v>
          </cell>
        </row>
        <row r="1195">
          <cell r="A1195">
            <v>9901050</v>
          </cell>
          <cell r="B1195">
            <v>1194</v>
          </cell>
          <cell r="C1195">
            <v>0</v>
          </cell>
          <cell r="D1195">
            <v>0</v>
          </cell>
          <cell r="E1195">
            <v>0</v>
          </cell>
          <cell r="F1195" t="str">
            <v>2108FA</v>
          </cell>
          <cell r="G1195" t="str">
            <v>Weekday</v>
          </cell>
          <cell r="H1195">
            <v>51994</v>
          </cell>
          <cell r="I1195" t="str">
            <v>4231 San Pablo Dam Rd</v>
          </cell>
        </row>
        <row r="1196">
          <cell r="A1196">
            <v>101960</v>
          </cell>
          <cell r="B1196">
            <v>1195</v>
          </cell>
          <cell r="C1196">
            <v>0</v>
          </cell>
          <cell r="D1196">
            <v>0</v>
          </cell>
          <cell r="E1196">
            <v>0</v>
          </cell>
          <cell r="F1196" t="str">
            <v>2108FA</v>
          </cell>
          <cell r="G1196" t="str">
            <v>Weekday</v>
          </cell>
          <cell r="H1196">
            <v>57507</v>
          </cell>
          <cell r="I1196" t="str">
            <v>1080 Marina Village Pkwy</v>
          </cell>
        </row>
        <row r="1197">
          <cell r="A1197">
            <v>1300610</v>
          </cell>
          <cell r="B1197">
            <v>1196</v>
          </cell>
          <cell r="C1197">
            <v>5</v>
          </cell>
          <cell r="D1197">
            <v>0</v>
          </cell>
          <cell r="E1197">
            <v>5</v>
          </cell>
          <cell r="F1197" t="str">
            <v>2108FA</v>
          </cell>
          <cell r="G1197" t="str">
            <v>Weekday</v>
          </cell>
          <cell r="H1197">
            <v>54432</v>
          </cell>
          <cell r="I1197" t="str">
            <v>Barrett Av &amp; 13th St</v>
          </cell>
        </row>
        <row r="1198">
          <cell r="A1198">
            <v>9801530</v>
          </cell>
          <cell r="B1198">
            <v>1197</v>
          </cell>
          <cell r="C1198">
            <v>2</v>
          </cell>
          <cell r="D1198">
            <v>3</v>
          </cell>
          <cell r="E1198">
            <v>2</v>
          </cell>
          <cell r="F1198" t="str">
            <v>2108FA</v>
          </cell>
          <cell r="G1198" t="str">
            <v>Weekday</v>
          </cell>
          <cell r="H1198">
            <v>54561</v>
          </cell>
          <cell r="I1198" t="str">
            <v>Grove Way &amp; N 5th St</v>
          </cell>
        </row>
        <row r="1199">
          <cell r="A1199">
            <v>302490</v>
          </cell>
          <cell r="B1199">
            <v>1198</v>
          </cell>
          <cell r="C1199">
            <v>0</v>
          </cell>
          <cell r="D1199">
            <v>0</v>
          </cell>
          <cell r="E1199">
            <v>0</v>
          </cell>
          <cell r="F1199" t="str">
            <v>2108FA</v>
          </cell>
          <cell r="G1199" t="str">
            <v>Weekday</v>
          </cell>
          <cell r="H1199">
            <v>54670</v>
          </cell>
          <cell r="I1199" t="str">
            <v>Euclid Av &amp; Hilgard Av</v>
          </cell>
        </row>
        <row r="1200">
          <cell r="A1200">
            <v>802920</v>
          </cell>
          <cell r="B1200">
            <v>1199</v>
          </cell>
          <cell r="C1200">
            <v>0</v>
          </cell>
          <cell r="D1200">
            <v>0</v>
          </cell>
          <cell r="E1200">
            <v>0</v>
          </cell>
          <cell r="F1200" t="str">
            <v>2108FA</v>
          </cell>
          <cell r="G1200" t="str">
            <v>Weekday</v>
          </cell>
          <cell r="H1200">
            <v>51988</v>
          </cell>
          <cell r="I1200" t="str">
            <v>Industrial Pkwy &amp; Stratford Rd</v>
          </cell>
        </row>
        <row r="1201">
          <cell r="A1201">
            <v>1004310</v>
          </cell>
          <cell r="B1201">
            <v>1200</v>
          </cell>
          <cell r="C1201">
            <v>0</v>
          </cell>
          <cell r="D1201">
            <v>0</v>
          </cell>
          <cell r="E1201">
            <v>0</v>
          </cell>
          <cell r="F1201" t="str">
            <v>2108FA</v>
          </cell>
          <cell r="G1201" t="str">
            <v>Weekday</v>
          </cell>
          <cell r="H1201">
            <v>57922</v>
          </cell>
          <cell r="I1201" t="str">
            <v>90th Av &amp; Walnut St</v>
          </cell>
        </row>
        <row r="1202">
          <cell r="A1202">
            <v>1003130</v>
          </cell>
          <cell r="B1202">
            <v>1201</v>
          </cell>
          <cell r="C1202">
            <v>0</v>
          </cell>
          <cell r="D1202">
            <v>0</v>
          </cell>
          <cell r="E1202">
            <v>0</v>
          </cell>
          <cell r="F1202" t="str">
            <v>2108FA</v>
          </cell>
          <cell r="G1202" t="str">
            <v>Weekday</v>
          </cell>
          <cell r="H1202">
            <v>55296</v>
          </cell>
          <cell r="I1202" t="str">
            <v>66th Av &amp; Coliseum Way</v>
          </cell>
        </row>
        <row r="1203">
          <cell r="A1203">
            <v>1009950</v>
          </cell>
          <cell r="B1203">
            <v>1202</v>
          </cell>
          <cell r="C1203">
            <v>0</v>
          </cell>
          <cell r="D1203">
            <v>0</v>
          </cell>
          <cell r="E1203">
            <v>0</v>
          </cell>
          <cell r="F1203" t="str">
            <v>2108FA</v>
          </cell>
          <cell r="G1203" t="str">
            <v>Weekday</v>
          </cell>
          <cell r="H1203">
            <v>58802</v>
          </cell>
          <cell r="I1203" t="str">
            <v>Empire Rd &amp; Wistar Rd</v>
          </cell>
        </row>
        <row r="1204">
          <cell r="A1204">
            <v>1500420</v>
          </cell>
          <cell r="B1204">
            <v>1203</v>
          </cell>
          <cell r="C1204">
            <v>0</v>
          </cell>
          <cell r="D1204">
            <v>1</v>
          </cell>
          <cell r="E1204">
            <v>0</v>
          </cell>
          <cell r="F1204" t="str">
            <v>2108FA</v>
          </cell>
          <cell r="G1204" t="str">
            <v>Weekday</v>
          </cell>
          <cell r="H1204">
            <v>52340</v>
          </cell>
          <cell r="I1204" t="str">
            <v>Bancroft Av &amp; Haas Av</v>
          </cell>
        </row>
        <row r="1205">
          <cell r="A1205">
            <v>1004030</v>
          </cell>
          <cell r="B1205">
            <v>1204</v>
          </cell>
          <cell r="C1205">
            <v>0</v>
          </cell>
          <cell r="D1205">
            <v>0</v>
          </cell>
          <cell r="E1205">
            <v>0</v>
          </cell>
          <cell r="F1205" t="str">
            <v>2108FA</v>
          </cell>
          <cell r="G1205" t="str">
            <v>Weekday</v>
          </cell>
          <cell r="H1205">
            <v>57871</v>
          </cell>
          <cell r="I1205" t="str">
            <v>85th Av &amp; San Leandro St</v>
          </cell>
        </row>
        <row r="1206">
          <cell r="A1206">
            <v>9802940</v>
          </cell>
          <cell r="B1206">
            <v>1205</v>
          </cell>
          <cell r="C1206">
            <v>0</v>
          </cell>
          <cell r="D1206">
            <v>0</v>
          </cell>
          <cell r="E1206">
            <v>0</v>
          </cell>
          <cell r="F1206" t="str">
            <v>2108FA</v>
          </cell>
          <cell r="G1206" t="str">
            <v>Weekday</v>
          </cell>
          <cell r="H1206">
            <v>57702</v>
          </cell>
          <cell r="I1206" t="str">
            <v>Shawn Way &amp; Glenn Ellen Dr</v>
          </cell>
        </row>
        <row r="1207">
          <cell r="A1207">
            <v>801300</v>
          </cell>
          <cell r="B1207">
            <v>1206</v>
          </cell>
          <cell r="C1207">
            <v>0</v>
          </cell>
          <cell r="D1207">
            <v>0</v>
          </cell>
          <cell r="E1207">
            <v>0</v>
          </cell>
          <cell r="F1207" t="str">
            <v>2108FA</v>
          </cell>
          <cell r="G1207" t="str">
            <v>Weekday</v>
          </cell>
          <cell r="H1207">
            <v>58450</v>
          </cell>
          <cell r="I1207" t="str">
            <v>1797 D St (Next To Sulpher Creek Nature Center)</v>
          </cell>
        </row>
        <row r="1208">
          <cell r="A1208">
            <v>801370</v>
          </cell>
          <cell r="B1208">
            <v>1207</v>
          </cell>
          <cell r="C1208">
            <v>0</v>
          </cell>
          <cell r="D1208">
            <v>0</v>
          </cell>
          <cell r="E1208">
            <v>0</v>
          </cell>
          <cell r="F1208" t="str">
            <v>2108FA</v>
          </cell>
          <cell r="G1208" t="str">
            <v>Weekday</v>
          </cell>
          <cell r="H1208">
            <v>52358</v>
          </cell>
          <cell r="I1208" t="str">
            <v>D St &amp; 7th St</v>
          </cell>
        </row>
        <row r="1209">
          <cell r="A1209">
            <v>1000650</v>
          </cell>
          <cell r="B1209">
            <v>1208</v>
          </cell>
          <cell r="C1209">
            <v>2</v>
          </cell>
          <cell r="D1209">
            <v>0</v>
          </cell>
          <cell r="E1209">
            <v>2</v>
          </cell>
          <cell r="F1209" t="str">
            <v>2108FA</v>
          </cell>
          <cell r="G1209" t="str">
            <v>Weekday</v>
          </cell>
          <cell r="H1209">
            <v>55102</v>
          </cell>
          <cell r="I1209" t="str">
            <v>14th Av &amp; 19th Av</v>
          </cell>
        </row>
        <row r="1210">
          <cell r="A1210">
            <v>9900260</v>
          </cell>
          <cell r="B1210">
            <v>1209</v>
          </cell>
          <cell r="C1210">
            <v>0</v>
          </cell>
          <cell r="D1210">
            <v>0</v>
          </cell>
          <cell r="E1210">
            <v>0</v>
          </cell>
          <cell r="F1210" t="str">
            <v>2108FA</v>
          </cell>
          <cell r="G1210" t="str">
            <v>Weekday</v>
          </cell>
          <cell r="H1210">
            <v>55768</v>
          </cell>
          <cell r="I1210" t="str">
            <v>Arlington Av &amp; Kensington Pk. Rd (Kensington Lib.)</v>
          </cell>
        </row>
        <row r="1211">
          <cell r="A1211">
            <v>706700</v>
          </cell>
          <cell r="B1211">
            <v>1210</v>
          </cell>
          <cell r="C1211">
            <v>0</v>
          </cell>
          <cell r="D1211">
            <v>0</v>
          </cell>
          <cell r="E1211">
            <v>0</v>
          </cell>
          <cell r="F1211" t="str">
            <v>2108FA</v>
          </cell>
          <cell r="G1211" t="str">
            <v>Weekday</v>
          </cell>
          <cell r="H1211">
            <v>56280</v>
          </cell>
          <cell r="I1211" t="str">
            <v>Washington Blvd &amp; Palm Av</v>
          </cell>
        </row>
        <row r="1212">
          <cell r="A1212">
            <v>706640</v>
          </cell>
          <cell r="B1212">
            <v>1211</v>
          </cell>
          <cell r="C1212">
            <v>0</v>
          </cell>
          <cell r="D1212">
            <v>0</v>
          </cell>
          <cell r="E1212">
            <v>0</v>
          </cell>
          <cell r="F1212" t="str">
            <v>2108FA</v>
          </cell>
          <cell r="G1212" t="str">
            <v>Weekday</v>
          </cell>
          <cell r="H1212">
            <v>56180</v>
          </cell>
          <cell r="I1212" t="str">
            <v>Washington Blvd &amp; Luzon Dr</v>
          </cell>
        </row>
        <row r="1213">
          <cell r="A1213">
            <v>9902800</v>
          </cell>
          <cell r="B1213">
            <v>1212</v>
          </cell>
          <cell r="C1213">
            <v>0</v>
          </cell>
          <cell r="D1213">
            <v>0</v>
          </cell>
          <cell r="E1213">
            <v>0</v>
          </cell>
          <cell r="F1213" t="str">
            <v>2108FA</v>
          </cell>
          <cell r="G1213" t="str">
            <v>Weekday</v>
          </cell>
          <cell r="H1213">
            <v>51297</v>
          </cell>
          <cell r="I1213" t="str">
            <v>Mission Blvd &amp; Hancock St</v>
          </cell>
        </row>
        <row r="1214">
          <cell r="A1214">
            <v>703660</v>
          </cell>
          <cell r="B1214">
            <v>1213</v>
          </cell>
          <cell r="C1214">
            <v>0</v>
          </cell>
          <cell r="D1214">
            <v>0</v>
          </cell>
          <cell r="E1214">
            <v>0</v>
          </cell>
          <cell r="F1214" t="str">
            <v>2108FA</v>
          </cell>
          <cell r="G1214" t="str">
            <v>Weekday</v>
          </cell>
          <cell r="H1214">
            <v>54580</v>
          </cell>
          <cell r="I1214" t="str">
            <v>Mission Blvd &amp; Starr St</v>
          </cell>
        </row>
        <row r="1215">
          <cell r="A1215">
            <v>1301390</v>
          </cell>
          <cell r="B1215">
            <v>1214</v>
          </cell>
          <cell r="C1215">
            <v>0</v>
          </cell>
          <cell r="D1215">
            <v>0</v>
          </cell>
          <cell r="E1215">
            <v>0</v>
          </cell>
          <cell r="F1215" t="str">
            <v>2108FA</v>
          </cell>
          <cell r="G1215" t="str">
            <v>Weekday</v>
          </cell>
          <cell r="H1215">
            <v>56998</v>
          </cell>
          <cell r="I1215" t="str">
            <v>Cutting Blvd &amp; Spring St</v>
          </cell>
        </row>
        <row r="1216">
          <cell r="A1216">
            <v>1013820</v>
          </cell>
          <cell r="B1216">
            <v>1215</v>
          </cell>
          <cell r="C1216">
            <v>0</v>
          </cell>
          <cell r="D1216">
            <v>0</v>
          </cell>
          <cell r="E1216">
            <v>0</v>
          </cell>
          <cell r="F1216" t="str">
            <v>2108FA</v>
          </cell>
          <cell r="G1216" t="str">
            <v>Weekday</v>
          </cell>
          <cell r="H1216">
            <v>59260</v>
          </cell>
          <cell r="I1216" t="str">
            <v>Lakeshore Av &amp; Wala Vista Av</v>
          </cell>
        </row>
        <row r="1217">
          <cell r="A1217">
            <v>702160</v>
          </cell>
          <cell r="B1217">
            <v>1216</v>
          </cell>
          <cell r="C1217">
            <v>0</v>
          </cell>
          <cell r="D1217">
            <v>0</v>
          </cell>
          <cell r="E1217">
            <v>0</v>
          </cell>
          <cell r="F1217" t="str">
            <v>2108FA</v>
          </cell>
          <cell r="G1217" t="str">
            <v>Weekday</v>
          </cell>
          <cell r="H1217">
            <v>56003</v>
          </cell>
          <cell r="I1217" t="str">
            <v>Fremont Blvd &amp; Carol Av</v>
          </cell>
        </row>
        <row r="1218">
          <cell r="A1218">
            <v>803630</v>
          </cell>
          <cell r="B1218">
            <v>1217</v>
          </cell>
          <cell r="C1218">
            <v>0</v>
          </cell>
          <cell r="D1218">
            <v>0</v>
          </cell>
          <cell r="E1218">
            <v>0</v>
          </cell>
          <cell r="F1218" t="str">
            <v>2108FA</v>
          </cell>
          <cell r="G1218" t="str">
            <v>Weekday</v>
          </cell>
          <cell r="H1218">
            <v>53045</v>
          </cell>
          <cell r="I1218" t="str">
            <v>Mission Blvd &amp; Tennyson Rd</v>
          </cell>
        </row>
        <row r="1219">
          <cell r="A1219">
            <v>1000050</v>
          </cell>
          <cell r="B1219">
            <v>1218</v>
          </cell>
          <cell r="C1219">
            <v>0</v>
          </cell>
          <cell r="D1219">
            <v>0</v>
          </cell>
          <cell r="E1219">
            <v>0</v>
          </cell>
          <cell r="F1219" t="str">
            <v>2108FA</v>
          </cell>
          <cell r="G1219" t="str">
            <v>Weekday</v>
          </cell>
          <cell r="H1219">
            <v>51989</v>
          </cell>
          <cell r="I1219" t="str">
            <v>104th Av &amp; Sunnyside St</v>
          </cell>
        </row>
        <row r="1220">
          <cell r="A1220">
            <v>303890</v>
          </cell>
          <cell r="B1220">
            <v>1219</v>
          </cell>
          <cell r="C1220">
            <v>1</v>
          </cell>
          <cell r="D1220">
            <v>0</v>
          </cell>
          <cell r="E1220">
            <v>1</v>
          </cell>
          <cell r="F1220" t="str">
            <v>2108FA</v>
          </cell>
          <cell r="G1220" t="str">
            <v>Weekday</v>
          </cell>
          <cell r="H1220">
            <v>51765</v>
          </cell>
          <cell r="I1220" t="str">
            <v>Oxford St &amp; Cedar St</v>
          </cell>
        </row>
        <row r="1221">
          <cell r="A1221">
            <v>1301170</v>
          </cell>
          <cell r="B1221">
            <v>1220</v>
          </cell>
          <cell r="C1221">
            <v>0</v>
          </cell>
          <cell r="D1221">
            <v>1</v>
          </cell>
          <cell r="E1221">
            <v>0</v>
          </cell>
          <cell r="F1221" t="str">
            <v>2108FA</v>
          </cell>
          <cell r="G1221" t="str">
            <v>Weekday</v>
          </cell>
          <cell r="H1221">
            <v>55714</v>
          </cell>
          <cell r="I1221" t="str">
            <v>Cutting Blvd &amp; S 17th St</v>
          </cell>
        </row>
        <row r="1222">
          <cell r="A1222">
            <v>1000740</v>
          </cell>
          <cell r="B1222">
            <v>1221</v>
          </cell>
          <cell r="C1222">
            <v>0</v>
          </cell>
          <cell r="D1222">
            <v>0</v>
          </cell>
          <cell r="E1222">
            <v>0</v>
          </cell>
          <cell r="F1222" t="str">
            <v>2108FA</v>
          </cell>
          <cell r="G1222" t="str">
            <v>Weekday</v>
          </cell>
          <cell r="H1222">
            <v>55263</v>
          </cell>
          <cell r="I1222" t="str">
            <v>14th Av &amp; E 24th St</v>
          </cell>
        </row>
        <row r="1223">
          <cell r="A1223">
            <v>9907890</v>
          </cell>
          <cell r="B1223">
            <v>1222</v>
          </cell>
          <cell r="C1223">
            <v>0</v>
          </cell>
          <cell r="D1223">
            <v>1</v>
          </cell>
          <cell r="E1223">
            <v>0</v>
          </cell>
          <cell r="F1223" t="str">
            <v>2108FA</v>
          </cell>
          <cell r="G1223" t="str">
            <v>Weekday</v>
          </cell>
          <cell r="H1223">
            <v>52972</v>
          </cell>
          <cell r="I1223" t="str">
            <v>Otis Dr &amp; Larchmont Isle</v>
          </cell>
        </row>
        <row r="1224">
          <cell r="A1224">
            <v>300680</v>
          </cell>
          <cell r="B1224">
            <v>1223</v>
          </cell>
          <cell r="C1224">
            <v>0</v>
          </cell>
          <cell r="D1224">
            <v>0</v>
          </cell>
          <cell r="E1224">
            <v>0</v>
          </cell>
          <cell r="F1224" t="str">
            <v>2108FA</v>
          </cell>
          <cell r="G1224" t="str">
            <v>Weekday</v>
          </cell>
          <cell r="H1224">
            <v>56759</v>
          </cell>
          <cell r="I1224" t="str">
            <v>Arlington Av &amp; Thousand Oaks Blvd</v>
          </cell>
        </row>
        <row r="1225">
          <cell r="A1225">
            <v>1300650</v>
          </cell>
          <cell r="B1225">
            <v>1224</v>
          </cell>
          <cell r="C1225">
            <v>0</v>
          </cell>
          <cell r="D1225">
            <v>0</v>
          </cell>
          <cell r="E1225">
            <v>0</v>
          </cell>
          <cell r="F1225" t="str">
            <v>2108FA</v>
          </cell>
          <cell r="G1225" t="str">
            <v>Weekday</v>
          </cell>
          <cell r="H1225">
            <v>56528</v>
          </cell>
          <cell r="I1225" t="str">
            <v>Barrett Av &amp; Mc Laughlin St</v>
          </cell>
        </row>
        <row r="1226">
          <cell r="A1226">
            <v>9907130</v>
          </cell>
          <cell r="B1226">
            <v>1225</v>
          </cell>
          <cell r="C1226">
            <v>1</v>
          </cell>
          <cell r="D1226">
            <v>0</v>
          </cell>
          <cell r="E1226">
            <v>1</v>
          </cell>
          <cell r="F1226" t="str">
            <v>2108FA</v>
          </cell>
          <cell r="G1226" t="str">
            <v>Weekday</v>
          </cell>
          <cell r="H1226">
            <v>52735</v>
          </cell>
          <cell r="I1226" t="str">
            <v>E 12th St &amp; 11th Av</v>
          </cell>
        </row>
        <row r="1227">
          <cell r="A1227">
            <v>500070</v>
          </cell>
          <cell r="B1227">
            <v>1226</v>
          </cell>
          <cell r="C1227">
            <v>0</v>
          </cell>
          <cell r="D1227">
            <v>0</v>
          </cell>
          <cell r="E1227">
            <v>0</v>
          </cell>
          <cell r="F1227" t="str">
            <v>2108FA</v>
          </cell>
          <cell r="G1227" t="str">
            <v>Weekday</v>
          </cell>
          <cell r="H1227">
            <v>54587</v>
          </cell>
          <cell r="I1227" t="str">
            <v>Arlington Blvd &amp; Brewster Dr</v>
          </cell>
        </row>
        <row r="1228">
          <cell r="A1228">
            <v>1005220</v>
          </cell>
          <cell r="B1228">
            <v>1227</v>
          </cell>
          <cell r="C1228">
            <v>1</v>
          </cell>
          <cell r="D1228">
            <v>0</v>
          </cell>
          <cell r="E1228">
            <v>1</v>
          </cell>
          <cell r="F1228" t="str">
            <v>2108FA</v>
          </cell>
          <cell r="G1228" t="str">
            <v>Weekday</v>
          </cell>
          <cell r="H1228">
            <v>54349</v>
          </cell>
          <cell r="I1228" t="str">
            <v>Ardley Av &amp; E 32nd St</v>
          </cell>
        </row>
        <row r="1229">
          <cell r="A1229">
            <v>304150</v>
          </cell>
          <cell r="B1229">
            <v>1228</v>
          </cell>
          <cell r="C1229">
            <v>0</v>
          </cell>
          <cell r="D1229">
            <v>0</v>
          </cell>
          <cell r="E1229">
            <v>0</v>
          </cell>
          <cell r="F1229" t="str">
            <v>2108FA</v>
          </cell>
          <cell r="G1229" t="str">
            <v>Weekday</v>
          </cell>
          <cell r="H1229">
            <v>52535</v>
          </cell>
          <cell r="I1229" t="str">
            <v>Sacramento St &amp; Carleton St</v>
          </cell>
        </row>
        <row r="1230">
          <cell r="A1230">
            <v>1004580</v>
          </cell>
          <cell r="B1230">
            <v>1229</v>
          </cell>
          <cell r="C1230">
            <v>0</v>
          </cell>
          <cell r="D1230">
            <v>0</v>
          </cell>
          <cell r="E1230">
            <v>0</v>
          </cell>
          <cell r="F1230" t="str">
            <v>2108FA</v>
          </cell>
          <cell r="G1230" t="str">
            <v>Weekday</v>
          </cell>
          <cell r="H1230">
            <v>57873</v>
          </cell>
          <cell r="I1230" t="str">
            <v>98th Av &amp; San Leandro St</v>
          </cell>
        </row>
        <row r="1231">
          <cell r="A1231">
            <v>702170</v>
          </cell>
          <cell r="B1231">
            <v>1230</v>
          </cell>
          <cell r="C1231">
            <v>0</v>
          </cell>
          <cell r="D1231">
            <v>0</v>
          </cell>
          <cell r="E1231">
            <v>0</v>
          </cell>
          <cell r="F1231" t="str">
            <v>2108FA</v>
          </cell>
          <cell r="G1231" t="str">
            <v>Weekday</v>
          </cell>
          <cell r="H1231">
            <v>52959</v>
          </cell>
          <cell r="I1231" t="str">
            <v>Fremont Blvd &amp; Centerville Jr High School</v>
          </cell>
        </row>
        <row r="1232">
          <cell r="A1232">
            <v>1600720</v>
          </cell>
          <cell r="B1232">
            <v>1231</v>
          </cell>
          <cell r="C1232">
            <v>1</v>
          </cell>
          <cell r="D1232">
            <v>0</v>
          </cell>
          <cell r="E1232">
            <v>1</v>
          </cell>
          <cell r="F1232" t="str">
            <v>2108FA</v>
          </cell>
          <cell r="G1232" t="str">
            <v>Weekday</v>
          </cell>
          <cell r="H1232">
            <v>51501</v>
          </cell>
          <cell r="I1232" t="str">
            <v>Rumrill Blvd &amp; Brookside Dr</v>
          </cell>
        </row>
        <row r="1233">
          <cell r="A1233">
            <v>302970</v>
          </cell>
          <cell r="B1233">
            <v>1232</v>
          </cell>
          <cell r="C1233">
            <v>0</v>
          </cell>
          <cell r="D1233">
            <v>0</v>
          </cell>
          <cell r="E1233">
            <v>0</v>
          </cell>
          <cell r="F1233" t="str">
            <v>2108FA</v>
          </cell>
          <cell r="G1233" t="str">
            <v>Weekday</v>
          </cell>
          <cell r="H1233">
            <v>54124</v>
          </cell>
          <cell r="I1233" t="str">
            <v>Grizzly Peak Blvd &amp; Latham Ln</v>
          </cell>
        </row>
        <row r="1234">
          <cell r="A1234">
            <v>804230</v>
          </cell>
          <cell r="B1234">
            <v>1233</v>
          </cell>
          <cell r="C1234">
            <v>0</v>
          </cell>
          <cell r="D1234">
            <v>0</v>
          </cell>
          <cell r="E1234">
            <v>0</v>
          </cell>
          <cell r="F1234" t="str">
            <v>2108FA</v>
          </cell>
          <cell r="G1234" t="str">
            <v>Weekday</v>
          </cell>
          <cell r="H1234">
            <v>51080</v>
          </cell>
          <cell r="I1234" t="str">
            <v>Santa Clara St &amp; Redbud Ln</v>
          </cell>
        </row>
        <row r="1235">
          <cell r="A1235">
            <v>302530</v>
          </cell>
          <cell r="B1235">
            <v>1234</v>
          </cell>
          <cell r="C1235">
            <v>0</v>
          </cell>
          <cell r="D1235">
            <v>0</v>
          </cell>
          <cell r="E1235">
            <v>0</v>
          </cell>
          <cell r="F1235" t="str">
            <v>2108FA</v>
          </cell>
          <cell r="G1235" t="str">
            <v>Weekday</v>
          </cell>
          <cell r="H1235">
            <v>59756</v>
          </cell>
          <cell r="I1235" t="str">
            <v>Euclid Av &amp; Poplar St</v>
          </cell>
        </row>
        <row r="1236">
          <cell r="A1236">
            <v>9900600</v>
          </cell>
          <cell r="B1236">
            <v>1235</v>
          </cell>
          <cell r="C1236">
            <v>0</v>
          </cell>
          <cell r="D1236">
            <v>0</v>
          </cell>
          <cell r="E1236">
            <v>0</v>
          </cell>
          <cell r="F1236" t="str">
            <v>2108FA</v>
          </cell>
          <cell r="G1236" t="str">
            <v>Weekday</v>
          </cell>
          <cell r="H1236">
            <v>57736</v>
          </cell>
          <cell r="I1236" t="str">
            <v>El Portal Dr &amp; Barranca St</v>
          </cell>
        </row>
        <row r="1237">
          <cell r="A1237">
            <v>704360</v>
          </cell>
          <cell r="B1237">
            <v>1236</v>
          </cell>
          <cell r="C1237">
            <v>0</v>
          </cell>
          <cell r="D1237">
            <v>0</v>
          </cell>
          <cell r="E1237">
            <v>0</v>
          </cell>
          <cell r="F1237" t="str">
            <v>2108FA</v>
          </cell>
          <cell r="G1237" t="str">
            <v>Weekday</v>
          </cell>
          <cell r="H1237">
            <v>57920</v>
          </cell>
          <cell r="I1237" t="str">
            <v>Osgood Rd &amp; Prune Av</v>
          </cell>
        </row>
        <row r="1238">
          <cell r="A1238">
            <v>901530</v>
          </cell>
          <cell r="B1238">
            <v>1237</v>
          </cell>
          <cell r="C1238">
            <v>0</v>
          </cell>
          <cell r="D1238">
            <v>0</v>
          </cell>
          <cell r="E1238">
            <v>0</v>
          </cell>
          <cell r="F1238" t="str">
            <v>2108FA</v>
          </cell>
          <cell r="G1238" t="str">
            <v>Weekday</v>
          </cell>
          <cell r="H1238">
            <v>58940</v>
          </cell>
          <cell r="I1238" t="str">
            <v>Thornton Av &amp; Ruschin Dr</v>
          </cell>
        </row>
        <row r="1239">
          <cell r="A1239">
            <v>1300980</v>
          </cell>
          <cell r="B1239">
            <v>1238</v>
          </cell>
          <cell r="C1239">
            <v>0</v>
          </cell>
          <cell r="D1239">
            <v>0</v>
          </cell>
          <cell r="E1239">
            <v>0</v>
          </cell>
          <cell r="F1239" t="str">
            <v>2108FA</v>
          </cell>
          <cell r="G1239" t="str">
            <v>Weekday</v>
          </cell>
          <cell r="H1239">
            <v>53382</v>
          </cell>
          <cell r="I1239" t="str">
            <v>Carlson Blvd &amp; S 47th St</v>
          </cell>
        </row>
        <row r="1240">
          <cell r="A1240">
            <v>704060</v>
          </cell>
          <cell r="B1240">
            <v>1239</v>
          </cell>
          <cell r="C1240">
            <v>0</v>
          </cell>
          <cell r="D1240">
            <v>0</v>
          </cell>
          <cell r="E1240">
            <v>0</v>
          </cell>
          <cell r="F1240" t="str">
            <v>2108FA</v>
          </cell>
          <cell r="G1240" t="str">
            <v>Weekday</v>
          </cell>
          <cell r="H1240">
            <v>58670</v>
          </cell>
          <cell r="I1240" t="str">
            <v>Niles Blvd &amp; El Portal Av</v>
          </cell>
        </row>
        <row r="1241">
          <cell r="A1241">
            <v>901290</v>
          </cell>
          <cell r="B1241">
            <v>1240</v>
          </cell>
          <cell r="C1241">
            <v>0</v>
          </cell>
          <cell r="D1241">
            <v>0</v>
          </cell>
          <cell r="E1241">
            <v>0</v>
          </cell>
          <cell r="F1241" t="str">
            <v>2108FA</v>
          </cell>
          <cell r="G1241" t="str">
            <v>Weekday</v>
          </cell>
          <cell r="H1241">
            <v>55414</v>
          </cell>
          <cell r="I1241" t="str">
            <v>Newark Blvd &amp; Thornton Av</v>
          </cell>
        </row>
        <row r="1242">
          <cell r="A1242">
            <v>302420</v>
          </cell>
          <cell r="B1242">
            <v>1241</v>
          </cell>
          <cell r="C1242">
            <v>0</v>
          </cell>
          <cell r="D1242">
            <v>0</v>
          </cell>
          <cell r="E1242">
            <v>0</v>
          </cell>
          <cell r="F1242" t="str">
            <v>2108FA</v>
          </cell>
          <cell r="G1242" t="str">
            <v>Weekday</v>
          </cell>
          <cell r="H1242">
            <v>57523</v>
          </cell>
          <cell r="I1242" t="str">
            <v>Euclid Av &amp; Easter Way</v>
          </cell>
        </row>
        <row r="1243">
          <cell r="A1243">
            <v>1502560</v>
          </cell>
          <cell r="B1243">
            <v>1242</v>
          </cell>
          <cell r="C1243">
            <v>0</v>
          </cell>
          <cell r="D1243">
            <v>0</v>
          </cell>
          <cell r="E1243">
            <v>0</v>
          </cell>
          <cell r="F1243" t="str">
            <v>2108FA</v>
          </cell>
          <cell r="G1243" t="str">
            <v>Weekday</v>
          </cell>
          <cell r="H1243">
            <v>52447</v>
          </cell>
          <cell r="I1243" t="str">
            <v>Merced St &amp; Cedar Av</v>
          </cell>
        </row>
        <row r="1244">
          <cell r="A1244">
            <v>1600780</v>
          </cell>
          <cell r="B1244">
            <v>1243</v>
          </cell>
          <cell r="C1244">
            <v>0</v>
          </cell>
          <cell r="D1244">
            <v>0</v>
          </cell>
          <cell r="E1244">
            <v>0</v>
          </cell>
          <cell r="F1244" t="str">
            <v>2108FA</v>
          </cell>
          <cell r="G1244" t="str">
            <v>Weekday</v>
          </cell>
          <cell r="H1244">
            <v>51044</v>
          </cell>
          <cell r="I1244" t="str">
            <v>Rumrill Blvd &amp; Market Av</v>
          </cell>
        </row>
        <row r="1245">
          <cell r="A1245">
            <v>705670</v>
          </cell>
          <cell r="B1245">
            <v>1244</v>
          </cell>
          <cell r="C1245">
            <v>0</v>
          </cell>
          <cell r="D1245">
            <v>0</v>
          </cell>
          <cell r="E1245">
            <v>0</v>
          </cell>
          <cell r="F1245" t="str">
            <v>2108FA</v>
          </cell>
          <cell r="G1245" t="str">
            <v>Weekday</v>
          </cell>
          <cell r="H1245">
            <v>56692</v>
          </cell>
          <cell r="I1245" t="str">
            <v>Stevenson Blvd &amp; Farwell Dr</v>
          </cell>
        </row>
        <row r="1246">
          <cell r="A1246">
            <v>9801510</v>
          </cell>
          <cell r="B1246">
            <v>1245</v>
          </cell>
          <cell r="C1246">
            <v>0</v>
          </cell>
          <cell r="D1246">
            <v>0</v>
          </cell>
          <cell r="E1246">
            <v>0</v>
          </cell>
          <cell r="F1246" t="str">
            <v>2108FA</v>
          </cell>
          <cell r="G1246" t="str">
            <v>Weekday</v>
          </cell>
          <cell r="H1246">
            <v>51430</v>
          </cell>
          <cell r="I1246" t="str">
            <v>Grove Way &amp; Gary Dr</v>
          </cell>
        </row>
        <row r="1247">
          <cell r="A1247">
            <v>302840</v>
          </cell>
          <cell r="B1247">
            <v>1246</v>
          </cell>
          <cell r="C1247">
            <v>0</v>
          </cell>
          <cell r="D1247">
            <v>0</v>
          </cell>
          <cell r="E1247">
            <v>0</v>
          </cell>
          <cell r="F1247" t="str">
            <v>2108FA</v>
          </cell>
          <cell r="G1247" t="str">
            <v>Weekday</v>
          </cell>
          <cell r="H1247">
            <v>58710</v>
          </cell>
          <cell r="I1247" t="str">
            <v>Grizzly Peak Blvd &amp; Arcade Av</v>
          </cell>
        </row>
        <row r="1248">
          <cell r="A1248">
            <v>703840</v>
          </cell>
          <cell r="B1248">
            <v>1247</v>
          </cell>
          <cell r="C1248">
            <v>0</v>
          </cell>
          <cell r="D1248">
            <v>0</v>
          </cell>
          <cell r="E1248">
            <v>0</v>
          </cell>
          <cell r="F1248" t="str">
            <v>2108FA</v>
          </cell>
          <cell r="G1248" t="str">
            <v>Weekday</v>
          </cell>
          <cell r="H1248">
            <v>53328</v>
          </cell>
          <cell r="I1248" t="str">
            <v>Mowry Av &amp; Cherry Ln</v>
          </cell>
        </row>
        <row r="1249">
          <cell r="A1249">
            <v>1600850</v>
          </cell>
          <cell r="B1249">
            <v>1248</v>
          </cell>
          <cell r="C1249">
            <v>2</v>
          </cell>
          <cell r="D1249">
            <v>2</v>
          </cell>
          <cell r="E1249">
            <v>2</v>
          </cell>
          <cell r="F1249" t="str">
            <v>2108FA</v>
          </cell>
          <cell r="G1249" t="str">
            <v>Weekday</v>
          </cell>
          <cell r="H1249">
            <v>54597</v>
          </cell>
          <cell r="I1249" t="str">
            <v>13685 San Pablo Av</v>
          </cell>
        </row>
        <row r="1250">
          <cell r="A1250">
            <v>706630</v>
          </cell>
          <cell r="B1250">
            <v>1249</v>
          </cell>
          <cell r="C1250">
            <v>0</v>
          </cell>
          <cell r="D1250">
            <v>0</v>
          </cell>
          <cell r="E1250">
            <v>0</v>
          </cell>
          <cell r="F1250" t="str">
            <v>2108FA</v>
          </cell>
          <cell r="G1250" t="str">
            <v>Weekday</v>
          </cell>
          <cell r="H1250">
            <v>50158</v>
          </cell>
          <cell r="I1250" t="str">
            <v>Washington Blvd &amp; Jerome Av</v>
          </cell>
        </row>
        <row r="1251">
          <cell r="A1251">
            <v>700200</v>
          </cell>
          <cell r="B1251">
            <v>1250</v>
          </cell>
          <cell r="C1251">
            <v>0</v>
          </cell>
          <cell r="D1251">
            <v>0</v>
          </cell>
          <cell r="E1251">
            <v>0</v>
          </cell>
          <cell r="F1251" t="str">
            <v>2108FA</v>
          </cell>
          <cell r="G1251" t="str">
            <v>Weekday</v>
          </cell>
          <cell r="H1251">
            <v>53783</v>
          </cell>
          <cell r="I1251" t="str">
            <v>Auto Mall Pkwy &amp; Fremont Blvd</v>
          </cell>
        </row>
        <row r="1252">
          <cell r="A1252">
            <v>9907430</v>
          </cell>
          <cell r="B1252">
            <v>1251</v>
          </cell>
          <cell r="C1252">
            <v>0</v>
          </cell>
          <cell r="D1252">
            <v>0</v>
          </cell>
          <cell r="E1252">
            <v>0</v>
          </cell>
          <cell r="F1252" t="str">
            <v>2108FA</v>
          </cell>
          <cell r="G1252" t="str">
            <v>Weekday</v>
          </cell>
          <cell r="H1252">
            <v>52827</v>
          </cell>
          <cell r="I1252" t="str">
            <v>W Atlantic Av &amp; Main St</v>
          </cell>
        </row>
        <row r="1253">
          <cell r="A1253">
            <v>9900330</v>
          </cell>
          <cell r="B1253">
            <v>1252</v>
          </cell>
          <cell r="C1253">
            <v>0</v>
          </cell>
          <cell r="D1253">
            <v>0</v>
          </cell>
          <cell r="E1253">
            <v>0</v>
          </cell>
          <cell r="F1253" t="str">
            <v>2108FA</v>
          </cell>
          <cell r="G1253" t="str">
            <v>Weekday</v>
          </cell>
          <cell r="H1253">
            <v>50240</v>
          </cell>
          <cell r="I1253" t="str">
            <v>Arlington Av &amp; Westminster Av</v>
          </cell>
        </row>
        <row r="1254">
          <cell r="A1254">
            <v>600350</v>
          </cell>
          <cell r="B1254">
            <v>1253</v>
          </cell>
          <cell r="C1254">
            <v>0</v>
          </cell>
          <cell r="D1254">
            <v>0</v>
          </cell>
          <cell r="E1254">
            <v>0</v>
          </cell>
          <cell r="F1254" t="str">
            <v>2108FA</v>
          </cell>
          <cell r="G1254" t="str">
            <v>Weekday</v>
          </cell>
          <cell r="H1254">
            <v>50543</v>
          </cell>
          <cell r="I1254" t="str">
            <v>Hollis St &amp; 53rd St</v>
          </cell>
        </row>
        <row r="1255">
          <cell r="A1255">
            <v>600400</v>
          </cell>
          <cell r="B1255">
            <v>1254</v>
          </cell>
          <cell r="C1255">
            <v>0</v>
          </cell>
          <cell r="D1255">
            <v>0</v>
          </cell>
          <cell r="E1255">
            <v>0</v>
          </cell>
          <cell r="F1255" t="str">
            <v>2108FA</v>
          </cell>
          <cell r="G1255" t="str">
            <v>Weekday</v>
          </cell>
          <cell r="H1255">
            <v>54989</v>
          </cell>
          <cell r="I1255" t="str">
            <v>Hollis St &amp; 67th St</v>
          </cell>
        </row>
        <row r="1256">
          <cell r="A1256">
            <v>1301710</v>
          </cell>
          <cell r="B1256">
            <v>1255</v>
          </cell>
          <cell r="C1256">
            <v>6</v>
          </cell>
          <cell r="D1256">
            <v>0</v>
          </cell>
          <cell r="E1256">
            <v>6</v>
          </cell>
          <cell r="F1256" t="str">
            <v>2108FA</v>
          </cell>
          <cell r="G1256" t="str">
            <v>Weekday</v>
          </cell>
          <cell r="H1256">
            <v>54584</v>
          </cell>
          <cell r="I1256" t="str">
            <v>Harbour Way &amp; Bissell Av</v>
          </cell>
        </row>
        <row r="1257">
          <cell r="A1257">
            <v>1301160</v>
          </cell>
          <cell r="B1257">
            <v>1256</v>
          </cell>
          <cell r="C1257">
            <v>0</v>
          </cell>
          <cell r="D1257">
            <v>1</v>
          </cell>
          <cell r="E1257">
            <v>0</v>
          </cell>
          <cell r="F1257" t="str">
            <v>2108FA</v>
          </cell>
          <cell r="G1257" t="str">
            <v>Weekday</v>
          </cell>
          <cell r="H1257">
            <v>58578</v>
          </cell>
          <cell r="I1257" t="str">
            <v>Cutting Blvd &amp; S 17th St</v>
          </cell>
        </row>
        <row r="1258">
          <cell r="A1258">
            <v>1301190</v>
          </cell>
          <cell r="B1258">
            <v>1257</v>
          </cell>
          <cell r="C1258">
            <v>0</v>
          </cell>
          <cell r="D1258">
            <v>1</v>
          </cell>
          <cell r="E1258">
            <v>0</v>
          </cell>
          <cell r="F1258" t="str">
            <v>2108FA</v>
          </cell>
          <cell r="G1258" t="str">
            <v>Weekday</v>
          </cell>
          <cell r="H1258">
            <v>51995</v>
          </cell>
          <cell r="I1258" t="str">
            <v>Cutting Blvd &amp; S 20th St</v>
          </cell>
        </row>
        <row r="1259">
          <cell r="A1259">
            <v>102180</v>
          </cell>
          <cell r="B1259">
            <v>1258</v>
          </cell>
          <cell r="C1259">
            <v>0</v>
          </cell>
          <cell r="D1259">
            <v>0</v>
          </cell>
          <cell r="E1259">
            <v>0</v>
          </cell>
          <cell r="F1259" t="str">
            <v>2108FA</v>
          </cell>
          <cell r="G1259" t="str">
            <v>Weekday</v>
          </cell>
          <cell r="H1259">
            <v>58807</v>
          </cell>
          <cell r="I1259" t="str">
            <v>Mecartney Rd &amp; Holly St</v>
          </cell>
        </row>
        <row r="1260">
          <cell r="A1260">
            <v>9804421</v>
          </cell>
          <cell r="B1260">
            <v>1259</v>
          </cell>
          <cell r="C1260">
            <v>0</v>
          </cell>
          <cell r="D1260">
            <v>0</v>
          </cell>
          <cell r="E1260">
            <v>0</v>
          </cell>
          <cell r="F1260" t="str">
            <v>2108FA</v>
          </cell>
          <cell r="G1260" t="str">
            <v>Weekday</v>
          </cell>
          <cell r="H1260">
            <v>52341</v>
          </cell>
          <cell r="I1260" t="str">
            <v>Bockman Rd &amp; Via Honda</v>
          </cell>
        </row>
        <row r="1261">
          <cell r="A1261">
            <v>9803090</v>
          </cell>
          <cell r="B1261">
            <v>1260</v>
          </cell>
          <cell r="C1261">
            <v>0</v>
          </cell>
          <cell r="D1261">
            <v>0</v>
          </cell>
          <cell r="E1261">
            <v>0</v>
          </cell>
          <cell r="F1261" t="str">
            <v>2108FA</v>
          </cell>
          <cell r="G1261" t="str">
            <v>Weekday</v>
          </cell>
          <cell r="H1261">
            <v>56794</v>
          </cell>
          <cell r="I1261" t="str">
            <v>Stanton Av &amp; Acorn St</v>
          </cell>
        </row>
        <row r="1262">
          <cell r="A1262">
            <v>801820</v>
          </cell>
          <cell r="B1262">
            <v>1261</v>
          </cell>
          <cell r="C1262">
            <v>2</v>
          </cell>
          <cell r="D1262">
            <v>1</v>
          </cell>
          <cell r="E1262">
            <v>2</v>
          </cell>
          <cell r="F1262" t="str">
            <v>2108FA</v>
          </cell>
          <cell r="G1262" t="str">
            <v>Weekday</v>
          </cell>
          <cell r="H1262">
            <v>54490</v>
          </cell>
          <cell r="I1262" t="str">
            <v>Foothill Blvd &amp; A St</v>
          </cell>
        </row>
        <row r="1263">
          <cell r="A1263">
            <v>9900080</v>
          </cell>
          <cell r="B1263">
            <v>1262</v>
          </cell>
          <cell r="C1263">
            <v>0</v>
          </cell>
          <cell r="D1263">
            <v>0</v>
          </cell>
          <cell r="E1263">
            <v>0</v>
          </cell>
          <cell r="F1263" t="str">
            <v>2108FA</v>
          </cell>
          <cell r="G1263" t="str">
            <v>Weekday</v>
          </cell>
          <cell r="H1263">
            <v>50124</v>
          </cell>
          <cell r="I1263" t="str">
            <v>Appian Way &amp; Allview Av</v>
          </cell>
        </row>
        <row r="1264">
          <cell r="A1264">
            <v>1303290</v>
          </cell>
          <cell r="B1264">
            <v>1263</v>
          </cell>
          <cell r="C1264">
            <v>0</v>
          </cell>
          <cell r="D1264">
            <v>0</v>
          </cell>
          <cell r="E1264">
            <v>0</v>
          </cell>
          <cell r="F1264" t="str">
            <v>2108FA</v>
          </cell>
          <cell r="G1264" t="str">
            <v>Weekday</v>
          </cell>
          <cell r="H1264">
            <v>51822</v>
          </cell>
          <cell r="I1264" t="str">
            <v>S 23rd St &amp; Florida Av</v>
          </cell>
        </row>
        <row r="1265">
          <cell r="A1265">
            <v>703590</v>
          </cell>
          <cell r="B1265">
            <v>1264</v>
          </cell>
          <cell r="C1265">
            <v>0</v>
          </cell>
          <cell r="D1265">
            <v>1</v>
          </cell>
          <cell r="E1265">
            <v>0</v>
          </cell>
          <cell r="F1265" t="str">
            <v>2108FA</v>
          </cell>
          <cell r="G1265" t="str">
            <v>Weekday</v>
          </cell>
          <cell r="H1265">
            <v>58799</v>
          </cell>
          <cell r="I1265" t="str">
            <v>Mission Blvd &amp; Orchard Dr</v>
          </cell>
        </row>
        <row r="1266">
          <cell r="A1266">
            <v>706850</v>
          </cell>
          <cell r="B1266">
            <v>1265</v>
          </cell>
          <cell r="C1266">
            <v>0</v>
          </cell>
          <cell r="D1266">
            <v>0</v>
          </cell>
          <cell r="E1266">
            <v>0</v>
          </cell>
          <cell r="F1266" t="str">
            <v>2108FA</v>
          </cell>
          <cell r="G1266" t="str">
            <v>Weekday</v>
          </cell>
          <cell r="H1266">
            <v>53440</v>
          </cell>
          <cell r="I1266" t="str">
            <v>Mission Blvd &amp; King Av</v>
          </cell>
        </row>
        <row r="1267">
          <cell r="A1267">
            <v>703560</v>
          </cell>
          <cell r="B1267">
            <v>1266</v>
          </cell>
          <cell r="C1267">
            <v>0</v>
          </cell>
          <cell r="D1267">
            <v>0</v>
          </cell>
          <cell r="E1267">
            <v>0</v>
          </cell>
          <cell r="F1267" t="str">
            <v>2108FA</v>
          </cell>
          <cell r="G1267" t="str">
            <v>Weekday</v>
          </cell>
          <cell r="H1267">
            <v>56590</v>
          </cell>
          <cell r="I1267" t="str">
            <v>Mission Blvd &amp; Nursery Av</v>
          </cell>
        </row>
        <row r="1268">
          <cell r="A1268">
            <v>1004800</v>
          </cell>
          <cell r="B1268">
            <v>1267</v>
          </cell>
          <cell r="C1268">
            <v>0</v>
          </cell>
          <cell r="D1268">
            <v>0</v>
          </cell>
          <cell r="E1268">
            <v>0</v>
          </cell>
          <cell r="F1268" t="str">
            <v>2108FA</v>
          </cell>
          <cell r="G1268" t="str">
            <v>Weekday</v>
          </cell>
          <cell r="H1268">
            <v>54437</v>
          </cell>
          <cell r="I1268" t="str">
            <v>Adeline St &amp; 16th St</v>
          </cell>
        </row>
        <row r="1269">
          <cell r="A1269">
            <v>804340</v>
          </cell>
          <cell r="B1269">
            <v>1268</v>
          </cell>
          <cell r="C1269">
            <v>0</v>
          </cell>
          <cell r="D1269">
            <v>0</v>
          </cell>
          <cell r="E1269">
            <v>0</v>
          </cell>
          <cell r="F1269" t="str">
            <v>2108FA</v>
          </cell>
          <cell r="G1269" t="str">
            <v>Weekday</v>
          </cell>
          <cell r="H1269">
            <v>57340</v>
          </cell>
          <cell r="I1269" t="str">
            <v>Silva Av &amp; Leighton St</v>
          </cell>
        </row>
        <row r="1270">
          <cell r="A1270">
            <v>9802610</v>
          </cell>
          <cell r="B1270">
            <v>1269</v>
          </cell>
          <cell r="C1270">
            <v>0</v>
          </cell>
          <cell r="D1270">
            <v>1</v>
          </cell>
          <cell r="E1270">
            <v>0</v>
          </cell>
          <cell r="F1270" t="str">
            <v>2108FA</v>
          </cell>
          <cell r="G1270" t="str">
            <v>Weekday</v>
          </cell>
          <cell r="H1270">
            <v>53987</v>
          </cell>
          <cell r="I1270" t="str">
            <v>Redwood Rd &amp; Jamison Way</v>
          </cell>
        </row>
        <row r="1271">
          <cell r="A1271">
            <v>805410</v>
          </cell>
          <cell r="B1271">
            <v>1270</v>
          </cell>
          <cell r="C1271">
            <v>0</v>
          </cell>
          <cell r="D1271">
            <v>0</v>
          </cell>
          <cell r="E1271">
            <v>0</v>
          </cell>
          <cell r="F1271" t="str">
            <v>2108FA</v>
          </cell>
          <cell r="G1271" t="str">
            <v>Weekday</v>
          </cell>
          <cell r="H1271">
            <v>51887</v>
          </cell>
          <cell r="I1271" t="str">
            <v>Whitman St &amp; Cody Rd</v>
          </cell>
        </row>
        <row r="1272">
          <cell r="A1272">
            <v>9804700</v>
          </cell>
          <cell r="B1272">
            <v>1271</v>
          </cell>
          <cell r="C1272">
            <v>0</v>
          </cell>
          <cell r="D1272">
            <v>0</v>
          </cell>
          <cell r="E1272">
            <v>0</v>
          </cell>
          <cell r="F1272" t="str">
            <v>2108FA</v>
          </cell>
          <cell r="G1272" t="str">
            <v>Weekday</v>
          </cell>
          <cell r="H1272">
            <v>52348</v>
          </cell>
          <cell r="I1272" t="str">
            <v>Grant Av &amp;  Via Nueva</v>
          </cell>
        </row>
        <row r="1273">
          <cell r="A1273">
            <v>9804110</v>
          </cell>
          <cell r="B1273">
            <v>1272</v>
          </cell>
          <cell r="C1273">
            <v>0</v>
          </cell>
          <cell r="D1273">
            <v>0</v>
          </cell>
          <cell r="E1273">
            <v>0</v>
          </cell>
          <cell r="F1273" t="str">
            <v>2108FA</v>
          </cell>
          <cell r="G1273" t="str">
            <v>Weekday</v>
          </cell>
          <cell r="H1273">
            <v>57716</v>
          </cell>
          <cell r="I1273" t="str">
            <v>Center St &amp; P And R Lot</v>
          </cell>
        </row>
        <row r="1274">
          <cell r="A1274">
            <v>400170</v>
          </cell>
          <cell r="B1274">
            <v>1273</v>
          </cell>
          <cell r="C1274">
            <v>1</v>
          </cell>
          <cell r="D1274">
            <v>0</v>
          </cell>
          <cell r="E1274">
            <v>1</v>
          </cell>
          <cell r="F1274" t="str">
            <v>2108FA</v>
          </cell>
          <cell r="G1274" t="str">
            <v>Weekday</v>
          </cell>
          <cell r="H1274">
            <v>59664</v>
          </cell>
          <cell r="I1274" t="str">
            <v>Redwood Rd &amp; Seven Hills Rd</v>
          </cell>
        </row>
        <row r="1275">
          <cell r="A1275">
            <v>9800400</v>
          </cell>
          <cell r="B1275">
            <v>1274</v>
          </cell>
          <cell r="C1275">
            <v>0</v>
          </cell>
          <cell r="D1275">
            <v>1</v>
          </cell>
          <cell r="E1275">
            <v>0</v>
          </cell>
          <cell r="F1275" t="str">
            <v>2108FA</v>
          </cell>
          <cell r="G1275" t="str">
            <v>Weekday</v>
          </cell>
          <cell r="H1275">
            <v>59442</v>
          </cell>
          <cell r="I1275" t="str">
            <v>Castro Valley Blvd &amp; Baker Rd</v>
          </cell>
        </row>
        <row r="1276">
          <cell r="A1276">
            <v>9814120</v>
          </cell>
          <cell r="B1276">
            <v>1275</v>
          </cell>
          <cell r="C1276">
            <v>0</v>
          </cell>
          <cell r="D1276">
            <v>0</v>
          </cell>
          <cell r="E1276">
            <v>0</v>
          </cell>
          <cell r="F1276" t="str">
            <v>2108FA</v>
          </cell>
          <cell r="G1276" t="str">
            <v>Weekday</v>
          </cell>
          <cell r="H1276">
            <v>54539</v>
          </cell>
          <cell r="I1276" t="str">
            <v>Center St &amp; Ravenwood Pl</v>
          </cell>
        </row>
        <row r="1277">
          <cell r="A1277">
            <v>9814170</v>
          </cell>
          <cell r="B1277">
            <v>1276</v>
          </cell>
          <cell r="C1277">
            <v>0</v>
          </cell>
          <cell r="D1277">
            <v>0</v>
          </cell>
          <cell r="E1277">
            <v>0</v>
          </cell>
          <cell r="F1277" t="str">
            <v>2108FA</v>
          </cell>
          <cell r="G1277" t="str">
            <v>Weekday</v>
          </cell>
          <cell r="H1277">
            <v>58040</v>
          </cell>
          <cell r="I1277" t="str">
            <v>Heyer Av &amp; Center St</v>
          </cell>
        </row>
        <row r="1278">
          <cell r="A1278">
            <v>1300340</v>
          </cell>
          <cell r="B1278">
            <v>1277</v>
          </cell>
          <cell r="C1278">
            <v>2</v>
          </cell>
          <cell r="D1278">
            <v>1</v>
          </cell>
          <cell r="E1278">
            <v>2</v>
          </cell>
          <cell r="F1278" t="str">
            <v>2108FA</v>
          </cell>
          <cell r="G1278" t="str">
            <v>Weekday</v>
          </cell>
          <cell r="H1278">
            <v>52820</v>
          </cell>
          <cell r="I1278" t="str">
            <v>29th St &amp; Rheem Av</v>
          </cell>
        </row>
        <row r="1279">
          <cell r="A1279">
            <v>9905230</v>
          </cell>
          <cell r="B1279">
            <v>1278</v>
          </cell>
          <cell r="C1279">
            <v>0</v>
          </cell>
          <cell r="D1279">
            <v>1</v>
          </cell>
          <cell r="E1279">
            <v>0</v>
          </cell>
          <cell r="F1279" t="str">
            <v>2108FA</v>
          </cell>
          <cell r="G1279" t="str">
            <v>Weekday</v>
          </cell>
          <cell r="H1279">
            <v>51953</v>
          </cell>
          <cell r="I1279" t="str">
            <v>Lincoln Av &amp; 20th St</v>
          </cell>
        </row>
        <row r="1280">
          <cell r="A1280">
            <v>1016340</v>
          </cell>
          <cell r="B1280">
            <v>1279</v>
          </cell>
          <cell r="C1280">
            <v>1</v>
          </cell>
          <cell r="D1280">
            <v>0</v>
          </cell>
          <cell r="E1280">
            <v>1</v>
          </cell>
          <cell r="F1280" t="str">
            <v>2108FA</v>
          </cell>
          <cell r="G1280" t="str">
            <v>Weekday</v>
          </cell>
          <cell r="H1280">
            <v>58538</v>
          </cell>
          <cell r="I1280" t="str">
            <v>Martin Luther King Jr Way &amp; Arlington Av</v>
          </cell>
        </row>
        <row r="1281">
          <cell r="A1281">
            <v>1016320</v>
          </cell>
          <cell r="B1281">
            <v>1280</v>
          </cell>
          <cell r="C1281">
            <v>1</v>
          </cell>
          <cell r="D1281">
            <v>0</v>
          </cell>
          <cell r="E1281">
            <v>1</v>
          </cell>
          <cell r="F1281" t="str">
            <v>2108FA</v>
          </cell>
          <cell r="G1281" t="str">
            <v>Weekday</v>
          </cell>
          <cell r="H1281">
            <v>55341</v>
          </cell>
          <cell r="I1281" t="str">
            <v>Martin Luther King Jr Way &amp; Aileen St</v>
          </cell>
        </row>
        <row r="1282">
          <cell r="A1282">
            <v>1002870</v>
          </cell>
          <cell r="B1282">
            <v>1281</v>
          </cell>
          <cell r="C1282">
            <v>0</v>
          </cell>
          <cell r="D1282">
            <v>0</v>
          </cell>
          <cell r="E1282">
            <v>0</v>
          </cell>
          <cell r="F1282" t="str">
            <v>2108FA</v>
          </cell>
          <cell r="G1282" t="str">
            <v>Weekday</v>
          </cell>
          <cell r="H1282">
            <v>54740</v>
          </cell>
          <cell r="I1282" t="str">
            <v>51st St &amp; Webster St</v>
          </cell>
        </row>
        <row r="1283">
          <cell r="A1283">
            <v>9800730</v>
          </cell>
          <cell r="B1283">
            <v>1282</v>
          </cell>
          <cell r="C1283">
            <v>0</v>
          </cell>
          <cell r="D1283">
            <v>0</v>
          </cell>
          <cell r="E1283">
            <v>0</v>
          </cell>
          <cell r="F1283" t="str">
            <v>2108FA</v>
          </cell>
          <cell r="G1283" t="str">
            <v>Weekday</v>
          </cell>
          <cell r="H1283">
            <v>54012</v>
          </cell>
          <cell r="I1283" t="str">
            <v>2492 D St</v>
          </cell>
        </row>
        <row r="1284">
          <cell r="A1284">
            <v>9800200</v>
          </cell>
          <cell r="B1284">
            <v>1283</v>
          </cell>
          <cell r="C1284">
            <v>0</v>
          </cell>
          <cell r="D1284">
            <v>0</v>
          </cell>
          <cell r="E1284">
            <v>0</v>
          </cell>
          <cell r="F1284" t="str">
            <v>2108FA</v>
          </cell>
          <cell r="G1284" t="str">
            <v>Weekday</v>
          </cell>
          <cell r="H1284">
            <v>55846</v>
          </cell>
          <cell r="I1284" t="str">
            <v>Ashland Av &amp; Galway Dr</v>
          </cell>
        </row>
        <row r="1285">
          <cell r="A1285">
            <v>400110</v>
          </cell>
          <cell r="B1285">
            <v>1284</v>
          </cell>
          <cell r="C1285">
            <v>1</v>
          </cell>
          <cell r="D1285">
            <v>1</v>
          </cell>
          <cell r="E1285">
            <v>1</v>
          </cell>
          <cell r="F1285" t="str">
            <v>2108FA</v>
          </cell>
          <cell r="G1285" t="str">
            <v>Weekday</v>
          </cell>
          <cell r="H1285">
            <v>58256</v>
          </cell>
          <cell r="I1285" t="str">
            <v>Redwood Rd &amp; Hyer Av</v>
          </cell>
        </row>
        <row r="1286">
          <cell r="A1286">
            <v>9802850</v>
          </cell>
          <cell r="B1286">
            <v>1285</v>
          </cell>
          <cell r="C1286">
            <v>1</v>
          </cell>
          <cell r="D1286">
            <v>1</v>
          </cell>
          <cell r="E1286">
            <v>1</v>
          </cell>
          <cell r="F1286" t="str">
            <v>2108FA</v>
          </cell>
          <cell r="G1286" t="str">
            <v>Weekday</v>
          </cell>
          <cell r="H1286">
            <v>52678</v>
          </cell>
          <cell r="I1286" t="str">
            <v>Seven Hills Rd &amp; Castro Valley Adult School</v>
          </cell>
        </row>
        <row r="1287">
          <cell r="A1287">
            <v>9802910</v>
          </cell>
          <cell r="B1287">
            <v>1286</v>
          </cell>
          <cell r="C1287">
            <v>0</v>
          </cell>
          <cell r="D1287">
            <v>1</v>
          </cell>
          <cell r="E1287">
            <v>0</v>
          </cell>
          <cell r="F1287" t="str">
            <v>2108FA</v>
          </cell>
          <cell r="G1287" t="str">
            <v>Weekday</v>
          </cell>
          <cell r="H1287">
            <v>56742</v>
          </cell>
          <cell r="I1287" t="str">
            <v>Seven Hills Rd &amp; Sandy Rd</v>
          </cell>
        </row>
        <row r="1288">
          <cell r="A1288">
            <v>501590</v>
          </cell>
          <cell r="B1288">
            <v>1287</v>
          </cell>
          <cell r="C1288">
            <v>1</v>
          </cell>
          <cell r="D1288">
            <v>0</v>
          </cell>
          <cell r="E1288">
            <v>1</v>
          </cell>
          <cell r="F1288" t="str">
            <v>2108FA</v>
          </cell>
          <cell r="G1288" t="str">
            <v>Weekday</v>
          </cell>
          <cell r="H1288">
            <v>51660</v>
          </cell>
          <cell r="I1288" t="str">
            <v>San Pablo Av &amp; Schmidt Ln</v>
          </cell>
        </row>
        <row r="1289">
          <cell r="A1289">
            <v>600360</v>
          </cell>
          <cell r="B1289">
            <v>1288</v>
          </cell>
          <cell r="C1289">
            <v>0</v>
          </cell>
          <cell r="D1289">
            <v>0</v>
          </cell>
          <cell r="E1289">
            <v>0</v>
          </cell>
          <cell r="F1289" t="str">
            <v>2108FA</v>
          </cell>
          <cell r="G1289" t="str">
            <v>Weekday</v>
          </cell>
          <cell r="H1289">
            <v>53397</v>
          </cell>
          <cell r="I1289" t="str">
            <v>Hollis St &amp; 53rd St</v>
          </cell>
        </row>
        <row r="1290">
          <cell r="A1290">
            <v>9900810</v>
          </cell>
          <cell r="B1290">
            <v>1289</v>
          </cell>
          <cell r="C1290">
            <v>0</v>
          </cell>
          <cell r="D1290">
            <v>0</v>
          </cell>
          <cell r="E1290">
            <v>0</v>
          </cell>
          <cell r="F1290" t="str">
            <v>2108FA</v>
          </cell>
          <cell r="G1290" t="str">
            <v>Weekday</v>
          </cell>
          <cell r="H1290">
            <v>56133</v>
          </cell>
          <cell r="I1290" t="str">
            <v>Market Av &amp; 6th St</v>
          </cell>
        </row>
        <row r="1291">
          <cell r="A1291">
            <v>1600220</v>
          </cell>
          <cell r="B1291">
            <v>1290</v>
          </cell>
          <cell r="C1291">
            <v>1</v>
          </cell>
          <cell r="D1291">
            <v>0</v>
          </cell>
          <cell r="E1291">
            <v>1</v>
          </cell>
          <cell r="F1291" t="str">
            <v>2108FA</v>
          </cell>
          <cell r="G1291" t="str">
            <v>Weekday</v>
          </cell>
          <cell r="H1291">
            <v>54571</v>
          </cell>
          <cell r="I1291" t="str">
            <v>Church Ln &amp; El Portal Dr</v>
          </cell>
        </row>
        <row r="1292">
          <cell r="A1292">
            <v>1014050</v>
          </cell>
          <cell r="B1292">
            <v>1291</v>
          </cell>
          <cell r="C1292">
            <v>2</v>
          </cell>
          <cell r="D1292">
            <v>0</v>
          </cell>
          <cell r="E1292">
            <v>2</v>
          </cell>
          <cell r="F1292" t="str">
            <v>2108FA</v>
          </cell>
          <cell r="G1292" t="str">
            <v>Weekday</v>
          </cell>
          <cell r="H1292">
            <v>59906</v>
          </cell>
          <cell r="I1292" t="str">
            <v>4500 Lincoln Av</v>
          </cell>
        </row>
        <row r="1293">
          <cell r="A1293">
            <v>1011640</v>
          </cell>
          <cell r="B1293">
            <v>1292</v>
          </cell>
          <cell r="C1293">
            <v>0</v>
          </cell>
          <cell r="D1293">
            <v>0</v>
          </cell>
          <cell r="E1293">
            <v>0</v>
          </cell>
          <cell r="F1293" t="str">
            <v>2108FA</v>
          </cell>
          <cell r="G1293" t="str">
            <v>Weekday</v>
          </cell>
          <cell r="H1293">
            <v>55601</v>
          </cell>
          <cell r="I1293" t="str">
            <v>Golf Links Rd &amp; Scotia Av</v>
          </cell>
        </row>
        <row r="1294">
          <cell r="A1294">
            <v>101390</v>
          </cell>
          <cell r="B1294">
            <v>1293</v>
          </cell>
          <cell r="C1294">
            <v>0</v>
          </cell>
          <cell r="D1294">
            <v>0</v>
          </cell>
          <cell r="E1294">
            <v>0</v>
          </cell>
          <cell r="F1294" t="str">
            <v>2108FA</v>
          </cell>
          <cell r="G1294" t="str">
            <v>Weekday</v>
          </cell>
          <cell r="H1294">
            <v>59934</v>
          </cell>
          <cell r="I1294" t="str">
            <v>Grand St &amp; Shoreline Dr</v>
          </cell>
        </row>
        <row r="1295">
          <cell r="A1295">
            <v>1020840</v>
          </cell>
          <cell r="B1295">
            <v>1294</v>
          </cell>
          <cell r="C1295">
            <v>1</v>
          </cell>
          <cell r="D1295">
            <v>0</v>
          </cell>
          <cell r="E1295">
            <v>1</v>
          </cell>
          <cell r="F1295" t="str">
            <v>2108FA</v>
          </cell>
          <cell r="G1295" t="str">
            <v>Weekday</v>
          </cell>
          <cell r="H1295">
            <v>52582</v>
          </cell>
          <cell r="I1295" t="str">
            <v>Union St &amp; 7th St</v>
          </cell>
        </row>
        <row r="1296">
          <cell r="A1296">
            <v>1030260</v>
          </cell>
          <cell r="B1296">
            <v>1295</v>
          </cell>
          <cell r="C1296">
            <v>0</v>
          </cell>
          <cell r="D1296">
            <v>0</v>
          </cell>
          <cell r="E1296">
            <v>0</v>
          </cell>
          <cell r="F1296" t="str">
            <v>2108FA</v>
          </cell>
          <cell r="G1296" t="str">
            <v>Weekday</v>
          </cell>
          <cell r="H1296">
            <v>59388</v>
          </cell>
          <cell r="I1296" t="str">
            <v>Peralta St &amp; 16th St</v>
          </cell>
        </row>
        <row r="1297">
          <cell r="A1297">
            <v>9800380</v>
          </cell>
          <cell r="B1297">
            <v>1296</v>
          </cell>
          <cell r="C1297">
            <v>0</v>
          </cell>
          <cell r="D1297">
            <v>0</v>
          </cell>
          <cell r="E1297">
            <v>0</v>
          </cell>
          <cell r="F1297" t="str">
            <v>2108FA</v>
          </cell>
          <cell r="G1297" t="str">
            <v>Weekday</v>
          </cell>
          <cell r="H1297">
            <v>54581</v>
          </cell>
          <cell r="I1297" t="str">
            <v>Castro Valley Blvd &amp; Anita Av</v>
          </cell>
        </row>
        <row r="1298">
          <cell r="A1298">
            <v>9800560</v>
          </cell>
          <cell r="B1298">
            <v>1297</v>
          </cell>
          <cell r="C1298">
            <v>0</v>
          </cell>
          <cell r="D1298">
            <v>1</v>
          </cell>
          <cell r="E1298">
            <v>0</v>
          </cell>
          <cell r="F1298" t="str">
            <v>2108FA</v>
          </cell>
          <cell r="G1298" t="str">
            <v>Weekday</v>
          </cell>
          <cell r="H1298">
            <v>54586</v>
          </cell>
          <cell r="I1298" t="str">
            <v>Castro Valley Blvd &amp; Wisteria St</v>
          </cell>
        </row>
        <row r="1299">
          <cell r="A1299">
            <v>9902910</v>
          </cell>
          <cell r="B1299">
            <v>1298</v>
          </cell>
          <cell r="C1299">
            <v>4</v>
          </cell>
          <cell r="D1299">
            <v>1</v>
          </cell>
          <cell r="E1299">
            <v>4</v>
          </cell>
          <cell r="F1299" t="str">
            <v>2108FA</v>
          </cell>
          <cell r="G1299" t="str">
            <v>Weekday</v>
          </cell>
          <cell r="H1299">
            <v>51327</v>
          </cell>
          <cell r="I1299" t="str">
            <v>Road 20 &amp; Abella Circle(Opposite Community Ctr)</v>
          </cell>
        </row>
        <row r="1300">
          <cell r="A1300">
            <v>101370</v>
          </cell>
          <cell r="B1300">
            <v>1299</v>
          </cell>
          <cell r="C1300">
            <v>0</v>
          </cell>
          <cell r="D1300">
            <v>0</v>
          </cell>
          <cell r="E1300">
            <v>0</v>
          </cell>
          <cell r="F1300" t="str">
            <v>2108FA</v>
          </cell>
          <cell r="G1300" t="str">
            <v>Weekday</v>
          </cell>
          <cell r="H1300">
            <v>54784</v>
          </cell>
          <cell r="I1300" t="str">
            <v>433 Grand St (Opp. Wood Middle School)</v>
          </cell>
        </row>
        <row r="1301">
          <cell r="A1301">
            <v>305230</v>
          </cell>
          <cell r="B1301">
            <v>1300</v>
          </cell>
          <cell r="C1301">
            <v>0</v>
          </cell>
          <cell r="D1301">
            <v>0</v>
          </cell>
          <cell r="E1301">
            <v>0</v>
          </cell>
          <cell r="F1301" t="str">
            <v>2108FA</v>
          </cell>
          <cell r="G1301" t="str">
            <v>Weekday</v>
          </cell>
          <cell r="H1301">
            <v>53856</v>
          </cell>
          <cell r="I1301" t="str">
            <v>Spruce St &amp; Acacia Walk</v>
          </cell>
        </row>
        <row r="1302">
          <cell r="A1302">
            <v>304410</v>
          </cell>
          <cell r="B1302">
            <v>1301</v>
          </cell>
          <cell r="C1302">
            <v>0</v>
          </cell>
          <cell r="D1302">
            <v>0</v>
          </cell>
          <cell r="E1302">
            <v>0</v>
          </cell>
          <cell r="F1302" t="str">
            <v>2108FA</v>
          </cell>
          <cell r="G1302" t="str">
            <v>Weekday</v>
          </cell>
          <cell r="H1302">
            <v>59591</v>
          </cell>
          <cell r="I1302" t="str">
            <v>San Pablo Av &amp; Allston Way</v>
          </cell>
        </row>
        <row r="1303">
          <cell r="A1303">
            <v>304450</v>
          </cell>
          <cell r="B1303">
            <v>1302</v>
          </cell>
          <cell r="C1303">
            <v>0</v>
          </cell>
          <cell r="D1303">
            <v>0</v>
          </cell>
          <cell r="E1303">
            <v>0</v>
          </cell>
          <cell r="F1303" t="str">
            <v>2108FA</v>
          </cell>
          <cell r="G1303" t="str">
            <v>Weekday</v>
          </cell>
          <cell r="H1303">
            <v>59277</v>
          </cell>
          <cell r="I1303" t="str">
            <v>San Pablo Av &amp; Bancroft Way</v>
          </cell>
        </row>
        <row r="1304">
          <cell r="A1304">
            <v>800460</v>
          </cell>
          <cell r="B1304">
            <v>1303</v>
          </cell>
          <cell r="C1304">
            <v>0</v>
          </cell>
          <cell r="D1304">
            <v>0</v>
          </cell>
          <cell r="E1304">
            <v>0</v>
          </cell>
          <cell r="F1304" t="str">
            <v>2108FA</v>
          </cell>
          <cell r="G1304" t="str">
            <v>Weekday</v>
          </cell>
          <cell r="H1304">
            <v>51534</v>
          </cell>
          <cell r="I1304" t="str">
            <v>B St &amp; 4th St</v>
          </cell>
        </row>
        <row r="1305">
          <cell r="A1305">
            <v>9803110</v>
          </cell>
          <cell r="B1305">
            <v>1304</v>
          </cell>
          <cell r="C1305">
            <v>0</v>
          </cell>
          <cell r="D1305">
            <v>0</v>
          </cell>
          <cell r="E1305">
            <v>0</v>
          </cell>
          <cell r="F1305" t="str">
            <v>2108FA</v>
          </cell>
          <cell r="G1305" t="str">
            <v>Weekday</v>
          </cell>
          <cell r="H1305">
            <v>57810</v>
          </cell>
          <cell r="I1305" t="str">
            <v>Stanton Av &amp; Carlton Av</v>
          </cell>
        </row>
        <row r="1306">
          <cell r="A1306">
            <v>304490</v>
          </cell>
          <cell r="B1306">
            <v>1305</v>
          </cell>
          <cell r="C1306">
            <v>0</v>
          </cell>
          <cell r="D1306">
            <v>0</v>
          </cell>
          <cell r="E1306">
            <v>0</v>
          </cell>
          <cell r="F1306" t="str">
            <v>2108FA</v>
          </cell>
          <cell r="G1306" t="str">
            <v>Weekday</v>
          </cell>
          <cell r="H1306">
            <v>50344</v>
          </cell>
          <cell r="I1306" t="str">
            <v>San Pablo Av &amp; Channing Way</v>
          </cell>
        </row>
        <row r="1307">
          <cell r="A1307">
            <v>1018380</v>
          </cell>
          <cell r="B1307">
            <v>1306</v>
          </cell>
          <cell r="C1307">
            <v>0</v>
          </cell>
          <cell r="D1307">
            <v>0</v>
          </cell>
          <cell r="E1307">
            <v>0</v>
          </cell>
          <cell r="F1307" t="str">
            <v>2108FA</v>
          </cell>
          <cell r="G1307" t="str">
            <v>Weekday</v>
          </cell>
          <cell r="H1307">
            <v>56956</v>
          </cell>
          <cell r="I1307" t="str">
            <v>San Pablo Av &amp; 62nd St</v>
          </cell>
        </row>
        <row r="1308">
          <cell r="A1308">
            <v>701300</v>
          </cell>
          <cell r="B1308">
            <v>1307</v>
          </cell>
          <cell r="C1308">
            <v>1</v>
          </cell>
          <cell r="D1308">
            <v>4</v>
          </cell>
          <cell r="E1308">
            <v>1</v>
          </cell>
          <cell r="F1308" t="str">
            <v>2108FA</v>
          </cell>
          <cell r="G1308" t="str">
            <v>Weekday</v>
          </cell>
          <cell r="H1308">
            <v>55965</v>
          </cell>
          <cell r="I1308" t="str">
            <v>Civic Center Dr &amp; Mowry Av (Washington Hospital)</v>
          </cell>
        </row>
        <row r="1309">
          <cell r="A1309">
            <v>1007070</v>
          </cell>
          <cell r="B1309">
            <v>1308</v>
          </cell>
          <cell r="C1309">
            <v>0</v>
          </cell>
          <cell r="D1309">
            <v>0</v>
          </cell>
          <cell r="E1309">
            <v>0</v>
          </cell>
          <cell r="F1309" t="str">
            <v>2108FA</v>
          </cell>
          <cell r="G1309" t="str">
            <v>Weekday</v>
          </cell>
          <cell r="H1309">
            <v>56576</v>
          </cell>
          <cell r="I1309" t="str">
            <v>Capistrano Dr &amp; Acalanes Dr</v>
          </cell>
        </row>
        <row r="1310">
          <cell r="A1310">
            <v>9802210</v>
          </cell>
          <cell r="B1310">
            <v>1309</v>
          </cell>
          <cell r="C1310">
            <v>0</v>
          </cell>
          <cell r="D1310">
            <v>1</v>
          </cell>
          <cell r="E1310">
            <v>0</v>
          </cell>
          <cell r="F1310" t="str">
            <v>2108FA</v>
          </cell>
          <cell r="G1310" t="str">
            <v>Weekday</v>
          </cell>
          <cell r="H1310">
            <v>58699</v>
          </cell>
          <cell r="I1310" t="str">
            <v>Mission Blvd &amp; Blossom Way</v>
          </cell>
        </row>
        <row r="1311">
          <cell r="A1311">
            <v>9802240</v>
          </cell>
          <cell r="B1311">
            <v>1310</v>
          </cell>
          <cell r="C1311">
            <v>0</v>
          </cell>
          <cell r="D1311">
            <v>1</v>
          </cell>
          <cell r="E1311">
            <v>0</v>
          </cell>
          <cell r="F1311" t="str">
            <v>2108FA</v>
          </cell>
          <cell r="G1311" t="str">
            <v>Weekday</v>
          </cell>
          <cell r="H1311">
            <v>51332</v>
          </cell>
          <cell r="I1311" t="str">
            <v>Mission Blvd &amp; Cherry Way</v>
          </cell>
        </row>
        <row r="1312">
          <cell r="A1312">
            <v>9800150</v>
          </cell>
          <cell r="B1312">
            <v>1311</v>
          </cell>
          <cell r="C1312">
            <v>0</v>
          </cell>
          <cell r="D1312">
            <v>1</v>
          </cell>
          <cell r="E1312">
            <v>0</v>
          </cell>
          <cell r="F1312" t="str">
            <v>2108FA</v>
          </cell>
          <cell r="G1312" t="str">
            <v>Weekday</v>
          </cell>
          <cell r="H1312">
            <v>57660</v>
          </cell>
          <cell r="I1312" t="str">
            <v>164th St &amp; Gordon Way</v>
          </cell>
        </row>
        <row r="1313">
          <cell r="A1313">
            <v>703750</v>
          </cell>
          <cell r="B1313">
            <v>1312</v>
          </cell>
          <cell r="C1313">
            <v>0</v>
          </cell>
          <cell r="D1313">
            <v>1</v>
          </cell>
          <cell r="E1313">
            <v>0</v>
          </cell>
          <cell r="F1313" t="str">
            <v>2108FA</v>
          </cell>
          <cell r="G1313" t="str">
            <v>Weekday</v>
          </cell>
          <cell r="H1313">
            <v>54520</v>
          </cell>
          <cell r="I1313" t="str">
            <v>Mowry Av &amp; Logan Dr</v>
          </cell>
        </row>
        <row r="1314">
          <cell r="A1314">
            <v>707270</v>
          </cell>
          <cell r="B1314">
            <v>1313</v>
          </cell>
          <cell r="C1314">
            <v>0</v>
          </cell>
          <cell r="D1314">
            <v>1</v>
          </cell>
          <cell r="E1314">
            <v>0</v>
          </cell>
          <cell r="F1314" t="str">
            <v>2108FA</v>
          </cell>
          <cell r="G1314" t="str">
            <v>Weekday</v>
          </cell>
          <cell r="H1314">
            <v>57611</v>
          </cell>
          <cell r="I1314" t="str">
            <v>Mowry Av &amp; Logan Dr</v>
          </cell>
        </row>
        <row r="1315">
          <cell r="A1315">
            <v>1014740</v>
          </cell>
          <cell r="B1315">
            <v>1314</v>
          </cell>
          <cell r="C1315">
            <v>0</v>
          </cell>
          <cell r="D1315">
            <v>0</v>
          </cell>
          <cell r="E1315">
            <v>0</v>
          </cell>
          <cell r="F1315" t="str">
            <v>2108FA</v>
          </cell>
          <cell r="G1315" t="str">
            <v>Weekday</v>
          </cell>
          <cell r="H1315">
            <v>59211</v>
          </cell>
          <cell r="I1315" t="str">
            <v>MacArthur Blvd &amp; Alma Av</v>
          </cell>
        </row>
        <row r="1316">
          <cell r="A1316">
            <v>9903000</v>
          </cell>
          <cell r="B1316">
            <v>1315</v>
          </cell>
          <cell r="C1316">
            <v>0</v>
          </cell>
          <cell r="D1316">
            <v>0</v>
          </cell>
          <cell r="E1316">
            <v>0</v>
          </cell>
          <cell r="F1316" t="str">
            <v>2108FA</v>
          </cell>
          <cell r="G1316" t="str">
            <v>Weekday</v>
          </cell>
          <cell r="H1316">
            <v>51363</v>
          </cell>
          <cell r="I1316" t="str">
            <v>MacArthur Blvd &amp; 88th Av</v>
          </cell>
        </row>
        <row r="1317">
          <cell r="A1317">
            <v>900470</v>
          </cell>
          <cell r="B1317">
            <v>1316</v>
          </cell>
          <cell r="C1317">
            <v>0</v>
          </cell>
          <cell r="D1317">
            <v>0</v>
          </cell>
          <cell r="E1317">
            <v>0</v>
          </cell>
          <cell r="F1317" t="str">
            <v>2108FA</v>
          </cell>
          <cell r="G1317" t="str">
            <v>Weekday</v>
          </cell>
          <cell r="H1317">
            <v>57119</v>
          </cell>
          <cell r="I1317" t="str">
            <v>Central Av &amp; Cedar Blvd</v>
          </cell>
        </row>
        <row r="1318">
          <cell r="A1318">
            <v>703870</v>
          </cell>
          <cell r="B1318">
            <v>1317</v>
          </cell>
          <cell r="C1318">
            <v>1</v>
          </cell>
          <cell r="D1318">
            <v>0</v>
          </cell>
          <cell r="E1318">
            <v>1</v>
          </cell>
          <cell r="F1318" t="str">
            <v>2108FA</v>
          </cell>
          <cell r="G1318" t="str">
            <v>Weekday</v>
          </cell>
          <cell r="H1318">
            <v>53030</v>
          </cell>
          <cell r="I1318" t="str">
            <v>Mowry Av &amp; Lexington St</v>
          </cell>
        </row>
        <row r="1319">
          <cell r="A1319">
            <v>1015080</v>
          </cell>
          <cell r="B1319">
            <v>1318</v>
          </cell>
          <cell r="C1319">
            <v>0</v>
          </cell>
          <cell r="D1319">
            <v>0</v>
          </cell>
          <cell r="E1319">
            <v>0</v>
          </cell>
          <cell r="F1319" t="str">
            <v>2108FA</v>
          </cell>
          <cell r="G1319" t="str">
            <v>Weekday</v>
          </cell>
          <cell r="H1319">
            <v>58581</v>
          </cell>
          <cell r="I1319" t="str">
            <v>MacArthur Blvd &amp; Maple Av</v>
          </cell>
        </row>
        <row r="1320">
          <cell r="A1320">
            <v>1013590</v>
          </cell>
          <cell r="B1320">
            <v>1319</v>
          </cell>
          <cell r="C1320">
            <v>0</v>
          </cell>
          <cell r="D1320">
            <v>1</v>
          </cell>
          <cell r="E1320">
            <v>0</v>
          </cell>
          <cell r="F1320" t="str">
            <v>2108FA</v>
          </cell>
          <cell r="G1320" t="str">
            <v>Weekday</v>
          </cell>
          <cell r="H1320">
            <v>59902</v>
          </cell>
          <cell r="I1320" t="str">
            <v>Lake Park Av &amp; Wesley Way</v>
          </cell>
        </row>
        <row r="1321">
          <cell r="A1321">
            <v>1006770</v>
          </cell>
          <cell r="B1321">
            <v>1320</v>
          </cell>
          <cell r="C1321">
            <v>0</v>
          </cell>
          <cell r="D1321">
            <v>0</v>
          </cell>
          <cell r="E1321">
            <v>0</v>
          </cell>
          <cell r="F1321" t="str">
            <v>2108FA</v>
          </cell>
          <cell r="G1321" t="str">
            <v>Weekday</v>
          </cell>
          <cell r="H1321">
            <v>55344</v>
          </cell>
          <cell r="I1321" t="str">
            <v>Broadway &amp; Embarcadero W</v>
          </cell>
        </row>
        <row r="1322">
          <cell r="A1322">
            <v>800680</v>
          </cell>
          <cell r="B1322">
            <v>1321</v>
          </cell>
          <cell r="C1322">
            <v>1</v>
          </cell>
          <cell r="D1322">
            <v>0</v>
          </cell>
          <cell r="E1322">
            <v>1</v>
          </cell>
          <cell r="F1322" t="str">
            <v>2108FA</v>
          </cell>
          <cell r="G1322" t="str">
            <v>Weekday</v>
          </cell>
          <cell r="H1322">
            <v>56561</v>
          </cell>
          <cell r="I1322" t="str">
            <v>C St &amp; Foothill Blvd (1st St)</v>
          </cell>
        </row>
        <row r="1323">
          <cell r="A1323">
            <v>1100420</v>
          </cell>
          <cell r="B1323">
            <v>1322</v>
          </cell>
          <cell r="C1323">
            <v>0</v>
          </cell>
          <cell r="D1323">
            <v>0</v>
          </cell>
          <cell r="E1323">
            <v>0</v>
          </cell>
          <cell r="F1323" t="str">
            <v>2108FA</v>
          </cell>
          <cell r="G1323" t="str">
            <v>Weekday</v>
          </cell>
          <cell r="H1323">
            <v>53980</v>
          </cell>
          <cell r="I1323" t="str">
            <v>Linda Av &amp; Lake Av</v>
          </cell>
        </row>
        <row r="1324">
          <cell r="A1324">
            <v>1600030</v>
          </cell>
          <cell r="B1324">
            <v>1323</v>
          </cell>
          <cell r="C1324">
            <v>0</v>
          </cell>
          <cell r="D1324">
            <v>0</v>
          </cell>
          <cell r="E1324">
            <v>0</v>
          </cell>
          <cell r="F1324" t="str">
            <v>2108FA</v>
          </cell>
          <cell r="G1324" t="str">
            <v>Weekday</v>
          </cell>
          <cell r="H1324">
            <v>55680</v>
          </cell>
          <cell r="I1324" t="str">
            <v>23rd St &amp; Bush Av</v>
          </cell>
        </row>
        <row r="1325">
          <cell r="A1325">
            <v>9905290</v>
          </cell>
          <cell r="B1325">
            <v>1324</v>
          </cell>
          <cell r="C1325">
            <v>1</v>
          </cell>
          <cell r="D1325">
            <v>0</v>
          </cell>
          <cell r="E1325">
            <v>1</v>
          </cell>
          <cell r="F1325" t="str">
            <v>2108FA</v>
          </cell>
          <cell r="G1325" t="str">
            <v>Weekday</v>
          </cell>
          <cell r="H1325">
            <v>51971</v>
          </cell>
          <cell r="I1325" t="str">
            <v>22nd St &amp; Nevin Av</v>
          </cell>
        </row>
        <row r="1326">
          <cell r="A1326">
            <v>1302990</v>
          </cell>
          <cell r="B1326">
            <v>1325</v>
          </cell>
          <cell r="C1326">
            <v>0</v>
          </cell>
          <cell r="D1326">
            <v>0</v>
          </cell>
          <cell r="E1326">
            <v>0</v>
          </cell>
          <cell r="F1326" t="str">
            <v>2108FA</v>
          </cell>
          <cell r="G1326" t="str">
            <v>Weekday</v>
          </cell>
          <cell r="H1326">
            <v>53632</v>
          </cell>
          <cell r="I1326" t="str">
            <v>Regatta Blvd &amp; Seadrift Dr</v>
          </cell>
        </row>
        <row r="1327">
          <cell r="A1327">
            <v>1302980</v>
          </cell>
          <cell r="B1327">
            <v>1326</v>
          </cell>
          <cell r="C1327">
            <v>1</v>
          </cell>
          <cell r="D1327">
            <v>0</v>
          </cell>
          <cell r="E1327">
            <v>1</v>
          </cell>
          <cell r="F1327" t="str">
            <v>2108FA</v>
          </cell>
          <cell r="G1327" t="str">
            <v>Weekday</v>
          </cell>
          <cell r="H1327">
            <v>53521</v>
          </cell>
          <cell r="I1327" t="str">
            <v>Regatta Blvd &amp; Northshore Dr</v>
          </cell>
        </row>
        <row r="1328">
          <cell r="A1328">
            <v>1304310</v>
          </cell>
          <cell r="B1328">
            <v>1327</v>
          </cell>
          <cell r="C1328">
            <v>1</v>
          </cell>
          <cell r="D1328">
            <v>0</v>
          </cell>
          <cell r="E1328">
            <v>1</v>
          </cell>
          <cell r="F1328" t="str">
            <v>2108FA</v>
          </cell>
          <cell r="G1328" t="str">
            <v>Weekday</v>
          </cell>
          <cell r="H1328">
            <v>59532</v>
          </cell>
          <cell r="I1328" t="str">
            <v>Marina Way S &amp; Regatta Blvd</v>
          </cell>
        </row>
        <row r="1329">
          <cell r="A1329">
            <v>304620</v>
          </cell>
          <cell r="B1329">
            <v>1328</v>
          </cell>
          <cell r="C1329">
            <v>0</v>
          </cell>
          <cell r="D1329">
            <v>0</v>
          </cell>
          <cell r="E1329">
            <v>0</v>
          </cell>
          <cell r="F1329" t="str">
            <v>2108FA</v>
          </cell>
          <cell r="G1329" t="str">
            <v>Weekday</v>
          </cell>
          <cell r="H1329">
            <v>55367</v>
          </cell>
          <cell r="I1329" t="str">
            <v>San Pablo Av &amp; Oregon St</v>
          </cell>
        </row>
        <row r="1330">
          <cell r="A1330">
            <v>1016140</v>
          </cell>
          <cell r="B1330">
            <v>1329</v>
          </cell>
          <cell r="C1330">
            <v>0</v>
          </cell>
          <cell r="D1330">
            <v>0</v>
          </cell>
          <cell r="E1330">
            <v>0</v>
          </cell>
          <cell r="F1330" t="str">
            <v>2108FA</v>
          </cell>
          <cell r="G1330" t="str">
            <v>Weekday</v>
          </cell>
          <cell r="H1330">
            <v>58411</v>
          </cell>
          <cell r="I1330" t="str">
            <v>Martin Luther King Jr Way &amp; 36th St</v>
          </cell>
        </row>
        <row r="1331">
          <cell r="A1331">
            <v>1017960</v>
          </cell>
          <cell r="B1331">
            <v>1330</v>
          </cell>
          <cell r="C1331">
            <v>1</v>
          </cell>
          <cell r="D1331">
            <v>1</v>
          </cell>
          <cell r="E1331">
            <v>1</v>
          </cell>
          <cell r="F1331" t="str">
            <v>2108FA</v>
          </cell>
          <cell r="G1331" t="str">
            <v>Weekday</v>
          </cell>
          <cell r="H1331">
            <v>56573</v>
          </cell>
          <cell r="I1331" t="str">
            <v>Pleasant Valley Av &amp; Montgomery St</v>
          </cell>
        </row>
        <row r="1332">
          <cell r="A1332">
            <v>1500500</v>
          </cell>
          <cell r="B1332">
            <v>1331</v>
          </cell>
          <cell r="C1332">
            <v>0</v>
          </cell>
          <cell r="D1332">
            <v>0</v>
          </cell>
          <cell r="E1332">
            <v>0</v>
          </cell>
          <cell r="F1332" t="str">
            <v>2108FA</v>
          </cell>
          <cell r="G1332" t="str">
            <v>Weekday</v>
          </cell>
          <cell r="H1332">
            <v>55416</v>
          </cell>
          <cell r="I1332" t="str">
            <v>Bancroft Av &amp; Sybil Av</v>
          </cell>
        </row>
        <row r="1333">
          <cell r="A1333">
            <v>801430</v>
          </cell>
          <cell r="B1333">
            <v>1332</v>
          </cell>
          <cell r="C1333">
            <v>0</v>
          </cell>
          <cell r="D1333">
            <v>2</v>
          </cell>
          <cell r="E1333">
            <v>0</v>
          </cell>
          <cell r="F1333" t="str">
            <v>2108FA</v>
          </cell>
          <cell r="G1333" t="str">
            <v>Weekday</v>
          </cell>
          <cell r="H1333">
            <v>55390</v>
          </cell>
          <cell r="I1333" t="str">
            <v>D St &amp; Meek Av</v>
          </cell>
        </row>
        <row r="1334">
          <cell r="A1334">
            <v>1012810</v>
          </cell>
          <cell r="B1334">
            <v>1333</v>
          </cell>
          <cell r="C1334">
            <v>0</v>
          </cell>
          <cell r="D1334">
            <v>1</v>
          </cell>
          <cell r="E1334">
            <v>0</v>
          </cell>
          <cell r="F1334" t="str">
            <v>2108FA</v>
          </cell>
          <cell r="G1334" t="str">
            <v>Weekday</v>
          </cell>
          <cell r="H1334">
            <v>52199</v>
          </cell>
          <cell r="I1334" t="str">
            <v>High St &amp; MacArthur Blvd</v>
          </cell>
        </row>
        <row r="1335">
          <cell r="A1335">
            <v>1007310</v>
          </cell>
          <cell r="B1335">
            <v>1334</v>
          </cell>
          <cell r="C1335">
            <v>0</v>
          </cell>
          <cell r="D1335">
            <v>0</v>
          </cell>
          <cell r="E1335">
            <v>0</v>
          </cell>
          <cell r="F1335" t="str">
            <v>2108FA</v>
          </cell>
          <cell r="G1335" t="str">
            <v>Weekday</v>
          </cell>
          <cell r="H1335">
            <v>52392</v>
          </cell>
          <cell r="I1335" t="str">
            <v>Claremont Av &amp; Chabot Rd</v>
          </cell>
        </row>
        <row r="1336">
          <cell r="A1336">
            <v>1018110</v>
          </cell>
          <cell r="B1336">
            <v>1335</v>
          </cell>
          <cell r="C1336">
            <v>0</v>
          </cell>
          <cell r="D1336">
            <v>0</v>
          </cell>
          <cell r="E1336">
            <v>0</v>
          </cell>
          <cell r="F1336" t="str">
            <v>2108FA</v>
          </cell>
          <cell r="G1336" t="str">
            <v>Weekday</v>
          </cell>
          <cell r="H1336">
            <v>56550</v>
          </cell>
          <cell r="I1336" t="str">
            <v>Redwood Rd &amp; Mountain Blvd (Lincoln Square)</v>
          </cell>
        </row>
        <row r="1337">
          <cell r="A1337">
            <v>1002020</v>
          </cell>
          <cell r="B1337">
            <v>1336</v>
          </cell>
          <cell r="C1337">
            <v>0</v>
          </cell>
          <cell r="D1337">
            <v>1</v>
          </cell>
          <cell r="E1337">
            <v>0</v>
          </cell>
          <cell r="F1337" t="str">
            <v>2108FA</v>
          </cell>
          <cell r="G1337" t="str">
            <v>Weekday</v>
          </cell>
          <cell r="H1337">
            <v>56541</v>
          </cell>
          <cell r="I1337" t="str">
            <v>35th Av &amp; E 17th St</v>
          </cell>
        </row>
        <row r="1338">
          <cell r="A1338">
            <v>1007060</v>
          </cell>
          <cell r="B1338">
            <v>1337</v>
          </cell>
          <cell r="C1338">
            <v>0</v>
          </cell>
          <cell r="D1338">
            <v>0</v>
          </cell>
          <cell r="E1338">
            <v>0</v>
          </cell>
          <cell r="F1338" t="str">
            <v>2108FA</v>
          </cell>
          <cell r="G1338" t="str">
            <v>Weekday</v>
          </cell>
          <cell r="H1338">
            <v>57580</v>
          </cell>
          <cell r="I1338" t="str">
            <v>Campus Dr &amp; Redwood Rd</v>
          </cell>
        </row>
        <row r="1339">
          <cell r="A1339">
            <v>301850</v>
          </cell>
          <cell r="B1339">
            <v>1338</v>
          </cell>
          <cell r="C1339">
            <v>0</v>
          </cell>
          <cell r="D1339">
            <v>0</v>
          </cell>
          <cell r="E1339">
            <v>0</v>
          </cell>
          <cell r="F1339" t="str">
            <v>2108FA</v>
          </cell>
          <cell r="G1339" t="str">
            <v>Weekday</v>
          </cell>
          <cell r="H1339">
            <v>51277</v>
          </cell>
          <cell r="I1339" t="str">
            <v>Colusa Av &amp; Thousand Oaks Blvd</v>
          </cell>
        </row>
        <row r="1340">
          <cell r="A1340">
            <v>301870</v>
          </cell>
          <cell r="B1340">
            <v>1339</v>
          </cell>
          <cell r="C1340">
            <v>0</v>
          </cell>
          <cell r="D1340">
            <v>0</v>
          </cell>
          <cell r="E1340">
            <v>0</v>
          </cell>
          <cell r="F1340" t="str">
            <v>2108FA</v>
          </cell>
          <cell r="G1340" t="str">
            <v>Weekday</v>
          </cell>
          <cell r="H1340">
            <v>51677</v>
          </cell>
          <cell r="I1340" t="str">
            <v>Colusa Av &amp; Thousand Oaks School</v>
          </cell>
        </row>
        <row r="1341">
          <cell r="A1341">
            <v>1301680</v>
          </cell>
          <cell r="B1341">
            <v>1340</v>
          </cell>
          <cell r="C1341">
            <v>0</v>
          </cell>
          <cell r="D1341">
            <v>0</v>
          </cell>
          <cell r="E1341">
            <v>0</v>
          </cell>
          <cell r="F1341" t="str">
            <v>2108FA</v>
          </cell>
          <cell r="G1341" t="str">
            <v>Weekday</v>
          </cell>
          <cell r="H1341">
            <v>55632</v>
          </cell>
          <cell r="I1341" t="str">
            <v>Groom Dr &amp; Moyers Rd</v>
          </cell>
        </row>
        <row r="1342">
          <cell r="A1342">
            <v>102830</v>
          </cell>
          <cell r="B1342">
            <v>1341</v>
          </cell>
          <cell r="C1342">
            <v>0</v>
          </cell>
          <cell r="D1342">
            <v>0</v>
          </cell>
          <cell r="E1342">
            <v>0</v>
          </cell>
          <cell r="F1342" t="str">
            <v>2108FA</v>
          </cell>
          <cell r="G1342" t="str">
            <v>Weekday</v>
          </cell>
          <cell r="H1342">
            <v>58895</v>
          </cell>
          <cell r="I1342" t="str">
            <v>Park St &amp; San Jose Av</v>
          </cell>
        </row>
        <row r="1343">
          <cell r="A1343">
            <v>102840</v>
          </cell>
          <cell r="B1343">
            <v>1342</v>
          </cell>
          <cell r="C1343">
            <v>0</v>
          </cell>
          <cell r="D1343">
            <v>0</v>
          </cell>
          <cell r="E1343">
            <v>0</v>
          </cell>
          <cell r="F1343" t="str">
            <v>2108FA</v>
          </cell>
          <cell r="G1343" t="str">
            <v>Weekday</v>
          </cell>
          <cell r="H1343">
            <v>57767</v>
          </cell>
          <cell r="I1343" t="str">
            <v>Park St &amp; San Jose Av</v>
          </cell>
        </row>
        <row r="1344">
          <cell r="A1344">
            <v>1302680</v>
          </cell>
          <cell r="B1344">
            <v>1343</v>
          </cell>
          <cell r="C1344">
            <v>0</v>
          </cell>
          <cell r="D1344">
            <v>0</v>
          </cell>
          <cell r="E1344">
            <v>0</v>
          </cell>
          <cell r="F1344" t="str">
            <v>2108FA</v>
          </cell>
          <cell r="G1344" t="str">
            <v>Weekday</v>
          </cell>
          <cell r="H1344">
            <v>50154</v>
          </cell>
          <cell r="I1344" t="str">
            <v>Moyers Rd &amp; Duke Dr</v>
          </cell>
        </row>
        <row r="1345">
          <cell r="A1345">
            <v>200260</v>
          </cell>
          <cell r="B1345">
            <v>1344</v>
          </cell>
          <cell r="C1345">
            <v>0</v>
          </cell>
          <cell r="D1345">
            <v>0</v>
          </cell>
          <cell r="E1345">
            <v>0</v>
          </cell>
          <cell r="F1345" t="str">
            <v>2108FA</v>
          </cell>
          <cell r="G1345" t="str">
            <v>Weekday</v>
          </cell>
          <cell r="H1345">
            <v>56411</v>
          </cell>
          <cell r="I1345" t="str">
            <v>Pierce St &amp; Gateview Apts</v>
          </cell>
        </row>
        <row r="1346">
          <cell r="A1346">
            <v>9902770</v>
          </cell>
          <cell r="B1346">
            <v>1345</v>
          </cell>
          <cell r="C1346">
            <v>0</v>
          </cell>
          <cell r="D1346">
            <v>0</v>
          </cell>
          <cell r="E1346">
            <v>0</v>
          </cell>
          <cell r="F1346" t="str">
            <v>2108FA</v>
          </cell>
          <cell r="G1346" t="str">
            <v>Weekday</v>
          </cell>
          <cell r="H1346">
            <v>51293</v>
          </cell>
          <cell r="I1346" t="str">
            <v>MacArthur Blvd &amp; 90th Av</v>
          </cell>
        </row>
        <row r="1347">
          <cell r="A1347">
            <v>301260</v>
          </cell>
          <cell r="B1347">
            <v>1346</v>
          </cell>
          <cell r="C1347">
            <v>1</v>
          </cell>
          <cell r="D1347">
            <v>0</v>
          </cell>
          <cell r="E1347">
            <v>1</v>
          </cell>
          <cell r="F1347" t="str">
            <v>2108FA</v>
          </cell>
          <cell r="G1347" t="str">
            <v>Weekday</v>
          </cell>
          <cell r="H1347">
            <v>58958</v>
          </cell>
          <cell r="I1347" t="str">
            <v>Cedar St &amp; Acton St</v>
          </cell>
        </row>
        <row r="1348">
          <cell r="A1348">
            <v>1017530</v>
          </cell>
          <cell r="B1348">
            <v>1347</v>
          </cell>
          <cell r="C1348">
            <v>0</v>
          </cell>
          <cell r="D1348">
            <v>0</v>
          </cell>
          <cell r="E1348">
            <v>0</v>
          </cell>
          <cell r="F1348" t="str">
            <v>2108FA</v>
          </cell>
          <cell r="G1348" t="str">
            <v>Weekday</v>
          </cell>
          <cell r="H1348">
            <v>58998</v>
          </cell>
          <cell r="I1348" t="str">
            <v>Park Blvd &amp; Hampel St</v>
          </cell>
        </row>
        <row r="1349">
          <cell r="A1349">
            <v>1100580</v>
          </cell>
          <cell r="B1349">
            <v>1348</v>
          </cell>
          <cell r="C1349">
            <v>0</v>
          </cell>
          <cell r="D1349">
            <v>0</v>
          </cell>
          <cell r="E1349">
            <v>0</v>
          </cell>
          <cell r="F1349" t="str">
            <v>2108FA</v>
          </cell>
          <cell r="G1349" t="str">
            <v>Weekday</v>
          </cell>
          <cell r="H1349">
            <v>51335</v>
          </cell>
          <cell r="I1349" t="str">
            <v>Oakland Av &amp; Grand Av</v>
          </cell>
        </row>
        <row r="1350">
          <cell r="A1350">
            <v>1017350</v>
          </cell>
          <cell r="B1350">
            <v>1349</v>
          </cell>
          <cell r="C1350">
            <v>0</v>
          </cell>
          <cell r="D1350">
            <v>0</v>
          </cell>
          <cell r="E1350">
            <v>0</v>
          </cell>
          <cell r="F1350" t="str">
            <v>2108FA</v>
          </cell>
          <cell r="G1350" t="str">
            <v>Weekday</v>
          </cell>
          <cell r="H1350">
            <v>57277</v>
          </cell>
          <cell r="I1350" t="str">
            <v>Park Blvd &amp; Chatham Rd</v>
          </cell>
        </row>
        <row r="1351">
          <cell r="A1351">
            <v>800770</v>
          </cell>
          <cell r="B1351">
            <v>1350</v>
          </cell>
          <cell r="C1351">
            <v>0</v>
          </cell>
          <cell r="D1351">
            <v>0</v>
          </cell>
          <cell r="E1351">
            <v>0</v>
          </cell>
          <cell r="F1351" t="str">
            <v>2108FA</v>
          </cell>
          <cell r="G1351" t="str">
            <v>Weekday</v>
          </cell>
          <cell r="H1351">
            <v>59787</v>
          </cell>
          <cell r="I1351" t="str">
            <v>Cabot Blvd &amp; Kidder St</v>
          </cell>
        </row>
        <row r="1352">
          <cell r="A1352">
            <v>1004590</v>
          </cell>
          <cell r="B1352">
            <v>1351</v>
          </cell>
          <cell r="C1352">
            <v>0</v>
          </cell>
          <cell r="D1352">
            <v>0</v>
          </cell>
          <cell r="E1352">
            <v>0</v>
          </cell>
          <cell r="F1352" t="str">
            <v>2108FA</v>
          </cell>
          <cell r="G1352" t="str">
            <v>Weekday</v>
          </cell>
          <cell r="H1352">
            <v>57879</v>
          </cell>
          <cell r="I1352" t="str">
            <v>98th Av &amp; San Leandro St</v>
          </cell>
        </row>
        <row r="1353">
          <cell r="A1353">
            <v>1004230</v>
          </cell>
          <cell r="B1353">
            <v>1352</v>
          </cell>
          <cell r="C1353">
            <v>0</v>
          </cell>
          <cell r="D1353">
            <v>0</v>
          </cell>
          <cell r="E1353">
            <v>0</v>
          </cell>
          <cell r="F1353" t="str">
            <v>2108FA</v>
          </cell>
          <cell r="G1353" t="str">
            <v>Weekday</v>
          </cell>
          <cell r="H1353">
            <v>55176</v>
          </cell>
          <cell r="I1353" t="str">
            <v>90th Av &amp; Dowling St</v>
          </cell>
        </row>
        <row r="1354">
          <cell r="A1354">
            <v>1005230</v>
          </cell>
          <cell r="B1354">
            <v>1353</v>
          </cell>
          <cell r="C1354">
            <v>1</v>
          </cell>
          <cell r="D1354">
            <v>0</v>
          </cell>
          <cell r="E1354">
            <v>1</v>
          </cell>
          <cell r="F1354" t="str">
            <v>2108FA</v>
          </cell>
          <cell r="G1354" t="str">
            <v>Weekday</v>
          </cell>
          <cell r="H1354">
            <v>55497</v>
          </cell>
          <cell r="I1354" t="str">
            <v>Ardley Av &amp; E 32nd St</v>
          </cell>
        </row>
        <row r="1355">
          <cell r="A1355">
            <v>702270</v>
          </cell>
          <cell r="B1355">
            <v>1354</v>
          </cell>
          <cell r="C1355">
            <v>0</v>
          </cell>
          <cell r="D1355">
            <v>0</v>
          </cell>
          <cell r="E1355">
            <v>0</v>
          </cell>
          <cell r="F1355" t="str">
            <v>2108FA</v>
          </cell>
          <cell r="G1355" t="str">
            <v>Weekday</v>
          </cell>
          <cell r="H1355">
            <v>55245</v>
          </cell>
          <cell r="I1355" t="str">
            <v>Fremont Blvd &amp; Decoto Rd</v>
          </cell>
        </row>
        <row r="1356">
          <cell r="A1356">
            <v>1700200</v>
          </cell>
          <cell r="B1356">
            <v>1355</v>
          </cell>
          <cell r="C1356">
            <v>1</v>
          </cell>
          <cell r="D1356">
            <v>1</v>
          </cell>
          <cell r="E1356">
            <v>1</v>
          </cell>
          <cell r="F1356" t="str">
            <v>2108FA</v>
          </cell>
          <cell r="G1356" t="str">
            <v>Weekday</v>
          </cell>
          <cell r="H1356">
            <v>58199</v>
          </cell>
          <cell r="I1356" t="str">
            <v>Alvarado-Niles Rd &amp; Hartnell St</v>
          </cell>
        </row>
        <row r="1357">
          <cell r="A1357">
            <v>1008120</v>
          </cell>
          <cell r="B1357">
            <v>1356</v>
          </cell>
          <cell r="C1357">
            <v>0</v>
          </cell>
          <cell r="D1357">
            <v>0</v>
          </cell>
          <cell r="E1357">
            <v>0</v>
          </cell>
          <cell r="F1357" t="str">
            <v>2108FA</v>
          </cell>
          <cell r="G1357" t="str">
            <v>Weekday</v>
          </cell>
          <cell r="H1357">
            <v>56728</v>
          </cell>
          <cell r="I1357" t="str">
            <v>E 12th St &amp; 23rd Av</v>
          </cell>
        </row>
        <row r="1358">
          <cell r="A1358">
            <v>800760</v>
          </cell>
          <cell r="B1358">
            <v>1357</v>
          </cell>
          <cell r="C1358">
            <v>0</v>
          </cell>
          <cell r="D1358">
            <v>0</v>
          </cell>
          <cell r="E1358">
            <v>0</v>
          </cell>
          <cell r="F1358" t="str">
            <v>2108FA</v>
          </cell>
          <cell r="G1358" t="str">
            <v>Weekday</v>
          </cell>
          <cell r="H1358">
            <v>56798</v>
          </cell>
          <cell r="I1358" t="str">
            <v>Cabot Blvd &amp; Davis Av</v>
          </cell>
        </row>
        <row r="1359">
          <cell r="A1359">
            <v>803040</v>
          </cell>
          <cell r="B1359">
            <v>1358</v>
          </cell>
          <cell r="C1359">
            <v>0</v>
          </cell>
          <cell r="D1359">
            <v>0</v>
          </cell>
          <cell r="E1359">
            <v>0</v>
          </cell>
          <cell r="F1359" t="str">
            <v>2108FA</v>
          </cell>
          <cell r="G1359" t="str">
            <v>Weekday</v>
          </cell>
          <cell r="H1359">
            <v>56321</v>
          </cell>
          <cell r="I1359" t="str">
            <v>20234 Mack St (AC Transit Training Center)</v>
          </cell>
        </row>
        <row r="1360">
          <cell r="A1360">
            <v>1003140</v>
          </cell>
          <cell r="B1360">
            <v>1359</v>
          </cell>
          <cell r="C1360">
            <v>0</v>
          </cell>
          <cell r="D1360">
            <v>0</v>
          </cell>
          <cell r="E1360">
            <v>0</v>
          </cell>
          <cell r="F1360" t="str">
            <v>2108FA</v>
          </cell>
          <cell r="G1360" t="str">
            <v>Weekday</v>
          </cell>
          <cell r="H1360">
            <v>56452</v>
          </cell>
          <cell r="I1360" t="str">
            <v>66th Av &amp; Coliseum Way</v>
          </cell>
        </row>
        <row r="1361">
          <cell r="A1361">
            <v>1003940</v>
          </cell>
          <cell r="B1361">
            <v>1360</v>
          </cell>
          <cell r="C1361">
            <v>0</v>
          </cell>
          <cell r="D1361">
            <v>0</v>
          </cell>
          <cell r="E1361">
            <v>0</v>
          </cell>
          <cell r="F1361" t="str">
            <v>2108FA</v>
          </cell>
          <cell r="G1361" t="str">
            <v>Weekday</v>
          </cell>
          <cell r="H1361">
            <v>50883</v>
          </cell>
          <cell r="I1361" t="str">
            <v>85th Av &amp; E St</v>
          </cell>
        </row>
        <row r="1362">
          <cell r="A1362">
            <v>1003930</v>
          </cell>
          <cell r="B1362">
            <v>1361</v>
          </cell>
          <cell r="C1362">
            <v>0</v>
          </cell>
          <cell r="D1362">
            <v>0</v>
          </cell>
          <cell r="E1362">
            <v>0</v>
          </cell>
          <cell r="F1362" t="str">
            <v>2108FA</v>
          </cell>
          <cell r="G1362" t="str">
            <v>Weekday</v>
          </cell>
          <cell r="H1362">
            <v>50456</v>
          </cell>
          <cell r="I1362" t="str">
            <v>85th Av &amp; E St</v>
          </cell>
        </row>
        <row r="1363">
          <cell r="A1363">
            <v>1017450</v>
          </cell>
          <cell r="B1363">
            <v>1362</v>
          </cell>
          <cell r="C1363">
            <v>0</v>
          </cell>
          <cell r="D1363">
            <v>0</v>
          </cell>
          <cell r="E1363">
            <v>0</v>
          </cell>
          <cell r="F1363" t="str">
            <v>2108FA</v>
          </cell>
          <cell r="G1363" t="str">
            <v>Weekday</v>
          </cell>
          <cell r="H1363">
            <v>54002</v>
          </cell>
          <cell r="I1363" t="str">
            <v>Park Blvd &amp; E 38th St</v>
          </cell>
        </row>
        <row r="1364">
          <cell r="A1364">
            <v>702220</v>
          </cell>
          <cell r="B1364">
            <v>1363</v>
          </cell>
          <cell r="C1364">
            <v>0</v>
          </cell>
          <cell r="D1364">
            <v>0</v>
          </cell>
          <cell r="E1364">
            <v>0</v>
          </cell>
          <cell r="F1364" t="str">
            <v>2108FA</v>
          </cell>
          <cell r="G1364" t="str">
            <v>Weekday</v>
          </cell>
          <cell r="H1364">
            <v>55952</v>
          </cell>
          <cell r="I1364" t="str">
            <v>Fremont Blvd &amp; Country Dr</v>
          </cell>
        </row>
        <row r="1365">
          <cell r="A1365">
            <v>800710</v>
          </cell>
          <cell r="B1365">
            <v>1364</v>
          </cell>
          <cell r="C1365">
            <v>0</v>
          </cell>
          <cell r="D1365">
            <v>0</v>
          </cell>
          <cell r="E1365">
            <v>0</v>
          </cell>
          <cell r="F1365" t="str">
            <v>2108FA</v>
          </cell>
          <cell r="G1365" t="str">
            <v>Weekday</v>
          </cell>
          <cell r="H1365">
            <v>58960</v>
          </cell>
          <cell r="I1365" t="str">
            <v>21121 Cabot Blvd (Railroad Crossing)</v>
          </cell>
        </row>
        <row r="1366">
          <cell r="A1366">
            <v>800800</v>
          </cell>
          <cell r="B1366">
            <v>1365</v>
          </cell>
          <cell r="C1366">
            <v>0</v>
          </cell>
          <cell r="D1366">
            <v>0</v>
          </cell>
          <cell r="E1366">
            <v>0</v>
          </cell>
          <cell r="F1366" t="str">
            <v>2108FA</v>
          </cell>
          <cell r="G1366" t="str">
            <v>Weekday</v>
          </cell>
          <cell r="H1366">
            <v>50767</v>
          </cell>
          <cell r="I1366" t="str">
            <v>Cabot Blvd &amp; Radley Ct</v>
          </cell>
        </row>
        <row r="1367">
          <cell r="A1367">
            <v>304630</v>
          </cell>
          <cell r="B1367">
            <v>1366</v>
          </cell>
          <cell r="C1367">
            <v>0</v>
          </cell>
          <cell r="D1367">
            <v>0</v>
          </cell>
          <cell r="E1367">
            <v>0</v>
          </cell>
          <cell r="F1367" t="str">
            <v>2108FA</v>
          </cell>
          <cell r="G1367" t="str">
            <v>Weekday</v>
          </cell>
          <cell r="H1367">
            <v>52273</v>
          </cell>
          <cell r="I1367" t="str">
            <v>San Pablo Av &amp; Page St</v>
          </cell>
        </row>
        <row r="1368">
          <cell r="A1368">
            <v>9908100</v>
          </cell>
          <cell r="B1368">
            <v>1367</v>
          </cell>
          <cell r="C1368">
            <v>2</v>
          </cell>
          <cell r="D1368">
            <v>0</v>
          </cell>
          <cell r="E1368">
            <v>2</v>
          </cell>
          <cell r="F1368" t="str">
            <v>2108FA</v>
          </cell>
          <cell r="G1368" t="str">
            <v>Weekday</v>
          </cell>
          <cell r="H1368">
            <v>53052</v>
          </cell>
          <cell r="I1368" t="str">
            <v>San Pablo Av &amp; West St</v>
          </cell>
        </row>
        <row r="1369">
          <cell r="A1369">
            <v>1020360</v>
          </cell>
          <cell r="B1369">
            <v>1368</v>
          </cell>
          <cell r="C1369">
            <v>0</v>
          </cell>
          <cell r="D1369">
            <v>0</v>
          </cell>
          <cell r="E1369">
            <v>0</v>
          </cell>
          <cell r="F1369" t="str">
            <v>2108FA</v>
          </cell>
          <cell r="G1369" t="str">
            <v>Weekday</v>
          </cell>
          <cell r="H1369">
            <v>55139</v>
          </cell>
          <cell r="I1369" t="str">
            <v>Telegraph Av &amp; Aileen St</v>
          </cell>
        </row>
        <row r="1370">
          <cell r="A1370">
            <v>1015180</v>
          </cell>
          <cell r="B1370">
            <v>1369</v>
          </cell>
          <cell r="C1370">
            <v>0</v>
          </cell>
          <cell r="D1370">
            <v>0</v>
          </cell>
          <cell r="E1370">
            <v>0</v>
          </cell>
          <cell r="F1370" t="str">
            <v>2108FA</v>
          </cell>
          <cell r="G1370" t="str">
            <v>Weekday</v>
          </cell>
          <cell r="H1370">
            <v>52277</v>
          </cell>
          <cell r="I1370" t="str">
            <v>MacArthur Blvd &amp; Richard's Gate (Mills College)</v>
          </cell>
        </row>
        <row r="1371">
          <cell r="A1371">
            <v>1700350</v>
          </cell>
          <cell r="B1371">
            <v>1370</v>
          </cell>
          <cell r="C1371">
            <v>0</v>
          </cell>
          <cell r="D1371">
            <v>0</v>
          </cell>
          <cell r="E1371">
            <v>0</v>
          </cell>
          <cell r="F1371" t="str">
            <v>2108FA</v>
          </cell>
          <cell r="G1371" t="str">
            <v>Weekday</v>
          </cell>
          <cell r="H1371">
            <v>55877</v>
          </cell>
          <cell r="I1371" t="str">
            <v>Decoto Rd &amp; Alvarado-Niles Rd</v>
          </cell>
        </row>
        <row r="1372">
          <cell r="A1372">
            <v>9901910</v>
          </cell>
          <cell r="B1372">
            <v>1371</v>
          </cell>
          <cell r="C1372">
            <v>1</v>
          </cell>
          <cell r="D1372">
            <v>0</v>
          </cell>
          <cell r="E1372">
            <v>1</v>
          </cell>
          <cell r="F1372" t="str">
            <v>2108FA</v>
          </cell>
          <cell r="G1372" t="str">
            <v>Weekday</v>
          </cell>
          <cell r="H1372">
            <v>50915</v>
          </cell>
          <cell r="I1372" t="str">
            <v>Paseo Padre Pkwy &amp; Kearney St</v>
          </cell>
        </row>
        <row r="1373">
          <cell r="A1373">
            <v>1015280</v>
          </cell>
          <cell r="B1373">
            <v>1372</v>
          </cell>
          <cell r="C1373">
            <v>0</v>
          </cell>
          <cell r="D1373">
            <v>1</v>
          </cell>
          <cell r="E1373">
            <v>0</v>
          </cell>
          <cell r="F1373" t="str">
            <v>2108FA</v>
          </cell>
          <cell r="G1373" t="str">
            <v>Weekday</v>
          </cell>
          <cell r="H1373">
            <v>51552</v>
          </cell>
          <cell r="I1373" t="str">
            <v>MacArthur Blvd &amp; Vernon St</v>
          </cell>
        </row>
        <row r="1374">
          <cell r="A1374">
            <v>1007220</v>
          </cell>
          <cell r="B1374">
            <v>1373</v>
          </cell>
          <cell r="C1374">
            <v>0</v>
          </cell>
          <cell r="D1374">
            <v>0</v>
          </cell>
          <cell r="E1374">
            <v>0</v>
          </cell>
          <cell r="F1374" t="str">
            <v>2108FA</v>
          </cell>
          <cell r="G1374" t="str">
            <v>Weekday</v>
          </cell>
          <cell r="H1374">
            <v>55088</v>
          </cell>
          <cell r="I1374" t="str">
            <v>Chatham Rd &amp; 13th Av (Edna Brewer Middle School)</v>
          </cell>
        </row>
        <row r="1375">
          <cell r="A1375">
            <v>1030420</v>
          </cell>
          <cell r="B1375">
            <v>1374</v>
          </cell>
          <cell r="C1375">
            <v>0</v>
          </cell>
          <cell r="D1375">
            <v>0</v>
          </cell>
          <cell r="E1375">
            <v>0</v>
          </cell>
          <cell r="F1375" t="str">
            <v>2108FA</v>
          </cell>
          <cell r="G1375" t="str">
            <v>Weekday</v>
          </cell>
          <cell r="H1375">
            <v>51991</v>
          </cell>
          <cell r="I1375" t="str">
            <v>MacArthur Blvd &amp; Pierson St.(Mills College)</v>
          </cell>
        </row>
        <row r="1376">
          <cell r="A1376">
            <v>901240</v>
          </cell>
          <cell r="B1376">
            <v>1375</v>
          </cell>
          <cell r="C1376">
            <v>0</v>
          </cell>
          <cell r="D1376">
            <v>0</v>
          </cell>
          <cell r="E1376">
            <v>0</v>
          </cell>
          <cell r="F1376" t="str">
            <v>2108FA</v>
          </cell>
          <cell r="G1376" t="str">
            <v>Weekday</v>
          </cell>
          <cell r="H1376">
            <v>55196</v>
          </cell>
          <cell r="I1376" t="str">
            <v>Newark Blvd &amp; Musick Av</v>
          </cell>
        </row>
        <row r="1377">
          <cell r="A1377">
            <v>9802120</v>
          </cell>
          <cell r="B1377">
            <v>1376</v>
          </cell>
          <cell r="C1377">
            <v>0</v>
          </cell>
          <cell r="D1377">
            <v>0</v>
          </cell>
          <cell r="E1377">
            <v>0</v>
          </cell>
          <cell r="F1377" t="str">
            <v>2108FA</v>
          </cell>
          <cell r="G1377" t="str">
            <v>Weekday</v>
          </cell>
          <cell r="H1377">
            <v>55320</v>
          </cell>
          <cell r="I1377" t="str">
            <v>Meekland Av &amp; Paseo Grande</v>
          </cell>
        </row>
        <row r="1378">
          <cell r="A1378">
            <v>1002190</v>
          </cell>
          <cell r="B1378">
            <v>1377</v>
          </cell>
          <cell r="C1378">
            <v>0</v>
          </cell>
          <cell r="D1378">
            <v>0</v>
          </cell>
          <cell r="E1378">
            <v>0</v>
          </cell>
          <cell r="F1378" t="str">
            <v>2108FA</v>
          </cell>
          <cell r="G1378" t="str">
            <v>Weekday</v>
          </cell>
          <cell r="H1378">
            <v>59359</v>
          </cell>
          <cell r="I1378" t="str">
            <v>35th Av &amp; Quigley St</v>
          </cell>
        </row>
        <row r="1379">
          <cell r="A1379">
            <v>1007330</v>
          </cell>
          <cell r="B1379">
            <v>1378</v>
          </cell>
          <cell r="C1379">
            <v>1</v>
          </cell>
          <cell r="D1379">
            <v>0</v>
          </cell>
          <cell r="E1379">
            <v>1</v>
          </cell>
          <cell r="F1379" t="str">
            <v>2108FA</v>
          </cell>
          <cell r="G1379" t="str">
            <v>Weekday</v>
          </cell>
          <cell r="H1379">
            <v>56188</v>
          </cell>
          <cell r="I1379" t="str">
            <v>Claremont Av &amp; College Av</v>
          </cell>
        </row>
        <row r="1380">
          <cell r="A1380">
            <v>300850</v>
          </cell>
          <cell r="B1380">
            <v>1379</v>
          </cell>
          <cell r="C1380">
            <v>0</v>
          </cell>
          <cell r="D1380">
            <v>0</v>
          </cell>
          <cell r="E1380">
            <v>0</v>
          </cell>
          <cell r="F1380" t="str">
            <v>2108FA</v>
          </cell>
          <cell r="G1380" t="str">
            <v>Weekday</v>
          </cell>
          <cell r="H1380">
            <v>58820</v>
          </cell>
          <cell r="I1380" t="str">
            <v>Ashby Av &amp; Domingo Av</v>
          </cell>
        </row>
        <row r="1381">
          <cell r="A1381">
            <v>1302610</v>
          </cell>
          <cell r="B1381">
            <v>1380</v>
          </cell>
          <cell r="C1381">
            <v>0</v>
          </cell>
          <cell r="D1381">
            <v>0</v>
          </cell>
          <cell r="E1381">
            <v>0</v>
          </cell>
          <cell r="F1381" t="str">
            <v>2108FA</v>
          </cell>
          <cell r="G1381" t="str">
            <v>Weekday</v>
          </cell>
          <cell r="H1381">
            <v>55038</v>
          </cell>
          <cell r="I1381" t="str">
            <v>Moyers Rd &amp; Alta Mira Dr</v>
          </cell>
        </row>
        <row r="1382">
          <cell r="A1382">
            <v>305250</v>
          </cell>
          <cell r="B1382">
            <v>1381</v>
          </cell>
          <cell r="C1382">
            <v>0</v>
          </cell>
          <cell r="D1382">
            <v>0</v>
          </cell>
          <cell r="E1382">
            <v>0</v>
          </cell>
          <cell r="F1382" t="str">
            <v>2108FA</v>
          </cell>
          <cell r="G1382" t="str">
            <v>Weekday</v>
          </cell>
          <cell r="H1382">
            <v>52297</v>
          </cell>
          <cell r="I1382" t="str">
            <v>Spruce St &amp; Eunice St</v>
          </cell>
        </row>
        <row r="1383">
          <cell r="A1383">
            <v>9903770</v>
          </cell>
          <cell r="B1383">
            <v>1382</v>
          </cell>
          <cell r="C1383">
            <v>0</v>
          </cell>
          <cell r="D1383">
            <v>0</v>
          </cell>
          <cell r="E1383">
            <v>0</v>
          </cell>
          <cell r="F1383" t="str">
            <v>2108FA</v>
          </cell>
          <cell r="G1383" t="str">
            <v>Weekday</v>
          </cell>
          <cell r="H1383">
            <v>51625</v>
          </cell>
          <cell r="I1383" t="str">
            <v>Marina Bay Pkwy &amp; Regatta Blvd</v>
          </cell>
        </row>
        <row r="1384">
          <cell r="A1384">
            <v>1302960</v>
          </cell>
          <cell r="B1384">
            <v>1383</v>
          </cell>
          <cell r="C1384">
            <v>0</v>
          </cell>
          <cell r="D1384">
            <v>0</v>
          </cell>
          <cell r="E1384">
            <v>0</v>
          </cell>
          <cell r="F1384" t="str">
            <v>2108FA</v>
          </cell>
          <cell r="G1384" t="str">
            <v>Weekday</v>
          </cell>
          <cell r="H1384">
            <v>51433</v>
          </cell>
          <cell r="I1384" t="str">
            <v>Regatta Blvd &amp; Melville Square Dr</v>
          </cell>
        </row>
        <row r="1385">
          <cell r="A1385">
            <v>802750</v>
          </cell>
          <cell r="B1385">
            <v>1384</v>
          </cell>
          <cell r="C1385">
            <v>0</v>
          </cell>
          <cell r="D1385">
            <v>0</v>
          </cell>
          <cell r="E1385">
            <v>0</v>
          </cell>
          <cell r="F1385" t="str">
            <v>2108FA</v>
          </cell>
          <cell r="G1385" t="str">
            <v>Weekday</v>
          </cell>
          <cell r="H1385">
            <v>55796</v>
          </cell>
          <cell r="I1385" t="str">
            <v>Huntwood Av &amp; Zephyr Av</v>
          </cell>
        </row>
        <row r="1386">
          <cell r="A1386">
            <v>304640</v>
          </cell>
          <cell r="B1386">
            <v>1385</v>
          </cell>
          <cell r="C1386">
            <v>0</v>
          </cell>
          <cell r="D1386">
            <v>0</v>
          </cell>
          <cell r="E1386">
            <v>0</v>
          </cell>
          <cell r="F1386" t="str">
            <v>2108FA</v>
          </cell>
          <cell r="G1386" t="str">
            <v>Weekday</v>
          </cell>
          <cell r="H1386">
            <v>53005</v>
          </cell>
          <cell r="I1386" t="str">
            <v>San Pablo Av &amp; Page St</v>
          </cell>
        </row>
        <row r="1387">
          <cell r="A1387">
            <v>1010960</v>
          </cell>
          <cell r="B1387">
            <v>1386</v>
          </cell>
          <cell r="C1387">
            <v>0</v>
          </cell>
          <cell r="D1387">
            <v>3</v>
          </cell>
          <cell r="E1387">
            <v>0</v>
          </cell>
          <cell r="F1387" t="str">
            <v>2108FA</v>
          </cell>
          <cell r="G1387" t="str">
            <v>Weekday</v>
          </cell>
          <cell r="H1387">
            <v>54844</v>
          </cell>
          <cell r="I1387" t="str">
            <v>Fruitvale Av &amp; Castello St</v>
          </cell>
        </row>
        <row r="1388">
          <cell r="A1388">
            <v>302680</v>
          </cell>
          <cell r="B1388">
            <v>1387</v>
          </cell>
          <cell r="C1388">
            <v>0</v>
          </cell>
          <cell r="D1388">
            <v>1</v>
          </cell>
          <cell r="E1388">
            <v>0</v>
          </cell>
          <cell r="F1388" t="str">
            <v>2108FA</v>
          </cell>
          <cell r="G1388" t="str">
            <v>Weekday</v>
          </cell>
          <cell r="H1388">
            <v>58089</v>
          </cell>
          <cell r="I1388" t="str">
            <v>Gilman St &amp; 10th St</v>
          </cell>
        </row>
        <row r="1389">
          <cell r="A1389">
            <v>802710</v>
          </cell>
          <cell r="B1389">
            <v>1388</v>
          </cell>
          <cell r="C1389">
            <v>0</v>
          </cell>
          <cell r="D1389">
            <v>0</v>
          </cell>
          <cell r="E1389">
            <v>0</v>
          </cell>
          <cell r="F1389" t="str">
            <v>2108FA</v>
          </cell>
          <cell r="G1389" t="str">
            <v>Weekday</v>
          </cell>
          <cell r="H1389">
            <v>55793</v>
          </cell>
          <cell r="I1389" t="str">
            <v>Huntwood Av &amp; San Luis Obispo Av</v>
          </cell>
        </row>
        <row r="1390">
          <cell r="A1390">
            <v>1000750</v>
          </cell>
          <cell r="B1390">
            <v>1389</v>
          </cell>
          <cell r="C1390">
            <v>0</v>
          </cell>
          <cell r="D1390">
            <v>0</v>
          </cell>
          <cell r="E1390">
            <v>0</v>
          </cell>
          <cell r="F1390" t="str">
            <v>2108FA</v>
          </cell>
          <cell r="G1390" t="str">
            <v>Weekday</v>
          </cell>
          <cell r="H1390">
            <v>55945</v>
          </cell>
          <cell r="I1390" t="str">
            <v>14th Av &amp; E 24th St</v>
          </cell>
        </row>
        <row r="1391">
          <cell r="A1391">
            <v>303250</v>
          </cell>
          <cell r="B1391">
            <v>1390</v>
          </cell>
          <cell r="C1391">
            <v>0</v>
          </cell>
          <cell r="D1391">
            <v>0</v>
          </cell>
          <cell r="E1391">
            <v>0</v>
          </cell>
          <cell r="F1391" t="str">
            <v>2108FA</v>
          </cell>
          <cell r="G1391" t="str">
            <v>Weekday</v>
          </cell>
          <cell r="H1391">
            <v>57887</v>
          </cell>
          <cell r="I1391" t="str">
            <v>Hopkins St &amp; California St</v>
          </cell>
        </row>
        <row r="1392">
          <cell r="A1392">
            <v>1300680</v>
          </cell>
          <cell r="B1392">
            <v>1391</v>
          </cell>
          <cell r="C1392">
            <v>0</v>
          </cell>
          <cell r="D1392">
            <v>0</v>
          </cell>
          <cell r="E1392">
            <v>0</v>
          </cell>
          <cell r="F1392" t="str">
            <v>2108FA</v>
          </cell>
          <cell r="G1392" t="str">
            <v>Weekday</v>
          </cell>
          <cell r="H1392">
            <v>50166</v>
          </cell>
          <cell r="I1392" t="str">
            <v>Barrett Av &amp; San Pablo Av</v>
          </cell>
        </row>
        <row r="1393">
          <cell r="A1393">
            <v>303950</v>
          </cell>
          <cell r="B1393">
            <v>1392</v>
          </cell>
          <cell r="C1393">
            <v>1</v>
          </cell>
          <cell r="D1393">
            <v>0</v>
          </cell>
          <cell r="E1393">
            <v>1</v>
          </cell>
          <cell r="F1393" t="str">
            <v>2108FA</v>
          </cell>
          <cell r="G1393" t="str">
            <v>Weekday</v>
          </cell>
          <cell r="H1393">
            <v>54120</v>
          </cell>
          <cell r="I1393" t="str">
            <v>Oxford St &amp; Vine St</v>
          </cell>
        </row>
        <row r="1394">
          <cell r="A1394">
            <v>1000820</v>
          </cell>
          <cell r="B1394">
            <v>1393</v>
          </cell>
          <cell r="C1394">
            <v>2</v>
          </cell>
          <cell r="D1394">
            <v>1</v>
          </cell>
          <cell r="E1394">
            <v>2</v>
          </cell>
          <cell r="F1394" t="str">
            <v>2108FA</v>
          </cell>
          <cell r="G1394" t="str">
            <v>Weekday</v>
          </cell>
          <cell r="H1394">
            <v>58454</v>
          </cell>
          <cell r="I1394" t="str">
            <v>14th Av &amp; Vallecito Pl</v>
          </cell>
        </row>
        <row r="1395">
          <cell r="A1395">
            <v>306270</v>
          </cell>
          <cell r="B1395">
            <v>1394</v>
          </cell>
          <cell r="C1395">
            <v>0</v>
          </cell>
          <cell r="D1395">
            <v>0</v>
          </cell>
          <cell r="E1395">
            <v>0</v>
          </cell>
          <cell r="F1395" t="str">
            <v>2108FA</v>
          </cell>
          <cell r="G1395" t="str">
            <v>Weekday</v>
          </cell>
          <cell r="H1395">
            <v>57001</v>
          </cell>
          <cell r="I1395" t="str">
            <v>551 Spruce St</v>
          </cell>
        </row>
        <row r="1396">
          <cell r="A1396">
            <v>306260</v>
          </cell>
          <cell r="B1396">
            <v>1395</v>
          </cell>
          <cell r="C1396">
            <v>0</v>
          </cell>
          <cell r="D1396">
            <v>0</v>
          </cell>
          <cell r="E1396">
            <v>0</v>
          </cell>
          <cell r="F1396" t="str">
            <v>2108FA</v>
          </cell>
          <cell r="G1396" t="str">
            <v>Weekday</v>
          </cell>
          <cell r="H1396">
            <v>57188</v>
          </cell>
          <cell r="I1396" t="str">
            <v>Spruce St &amp; Vassar Av</v>
          </cell>
        </row>
        <row r="1397">
          <cell r="A1397">
            <v>706760</v>
          </cell>
          <cell r="B1397">
            <v>1396</v>
          </cell>
          <cell r="C1397">
            <v>0</v>
          </cell>
          <cell r="D1397">
            <v>0</v>
          </cell>
          <cell r="E1397">
            <v>0</v>
          </cell>
          <cell r="F1397" t="str">
            <v>2108FA</v>
          </cell>
          <cell r="G1397" t="str">
            <v>Weekday</v>
          </cell>
          <cell r="H1397">
            <v>55686</v>
          </cell>
          <cell r="I1397" t="str">
            <v>Fremont Blvd &amp; Bidwell Dr</v>
          </cell>
        </row>
        <row r="1398">
          <cell r="A1398">
            <v>1000060</v>
          </cell>
          <cell r="B1398">
            <v>1397</v>
          </cell>
          <cell r="C1398">
            <v>0</v>
          </cell>
          <cell r="D1398">
            <v>0</v>
          </cell>
          <cell r="E1398">
            <v>0</v>
          </cell>
          <cell r="F1398" t="str">
            <v>2108FA</v>
          </cell>
          <cell r="G1398" t="str">
            <v>Weekday</v>
          </cell>
          <cell r="H1398">
            <v>59151</v>
          </cell>
          <cell r="I1398" t="str">
            <v>104th Av &amp; Sunnyside St</v>
          </cell>
        </row>
        <row r="1399">
          <cell r="A1399">
            <v>600440</v>
          </cell>
          <cell r="B1399">
            <v>1398</v>
          </cell>
          <cell r="C1399">
            <v>0</v>
          </cell>
          <cell r="D1399">
            <v>0</v>
          </cell>
          <cell r="E1399">
            <v>0</v>
          </cell>
          <cell r="F1399" t="str">
            <v>2108FA</v>
          </cell>
          <cell r="G1399" t="str">
            <v>Weekday</v>
          </cell>
          <cell r="H1399">
            <v>54314</v>
          </cell>
          <cell r="I1399" t="str">
            <v>Hollis St &amp; Stanford Av</v>
          </cell>
        </row>
        <row r="1400">
          <cell r="A1400">
            <v>9900500</v>
          </cell>
          <cell r="B1400">
            <v>1399</v>
          </cell>
          <cell r="C1400">
            <v>0</v>
          </cell>
          <cell r="D1400">
            <v>0</v>
          </cell>
          <cell r="E1400">
            <v>0</v>
          </cell>
          <cell r="F1400" t="str">
            <v>2108FA</v>
          </cell>
          <cell r="G1400" t="str">
            <v>Weekday</v>
          </cell>
          <cell r="H1400">
            <v>58545</v>
          </cell>
          <cell r="I1400" t="str">
            <v>Beloit Av &amp; Grizzly Peak Blvd</v>
          </cell>
        </row>
        <row r="1401">
          <cell r="A1401">
            <v>303930</v>
          </cell>
          <cell r="B1401">
            <v>1400</v>
          </cell>
          <cell r="C1401">
            <v>1</v>
          </cell>
          <cell r="D1401">
            <v>0</v>
          </cell>
          <cell r="E1401">
            <v>1</v>
          </cell>
          <cell r="F1401" t="str">
            <v>2108FA</v>
          </cell>
          <cell r="G1401" t="str">
            <v>Weekday</v>
          </cell>
          <cell r="H1401">
            <v>55941</v>
          </cell>
          <cell r="I1401" t="str">
            <v>Oxford St &amp; Rose St</v>
          </cell>
        </row>
        <row r="1402">
          <cell r="A1402">
            <v>1301230</v>
          </cell>
          <cell r="B1402">
            <v>1401</v>
          </cell>
          <cell r="C1402">
            <v>0</v>
          </cell>
          <cell r="D1402">
            <v>0</v>
          </cell>
          <cell r="E1402">
            <v>0</v>
          </cell>
          <cell r="F1402" t="str">
            <v>2108FA</v>
          </cell>
          <cell r="G1402" t="str">
            <v>Weekday</v>
          </cell>
          <cell r="H1402">
            <v>56676</v>
          </cell>
          <cell r="I1402" t="str">
            <v>Cutting Blvd &amp; S 26th St</v>
          </cell>
        </row>
        <row r="1403">
          <cell r="A1403">
            <v>100960</v>
          </cell>
          <cell r="B1403">
            <v>1402</v>
          </cell>
          <cell r="C1403">
            <v>0</v>
          </cell>
          <cell r="D1403">
            <v>0</v>
          </cell>
          <cell r="E1403">
            <v>0</v>
          </cell>
          <cell r="F1403" t="str">
            <v>2108FA</v>
          </cell>
          <cell r="G1403" t="str">
            <v>Weekday</v>
          </cell>
          <cell r="H1403">
            <v>53365</v>
          </cell>
          <cell r="I1403" t="str">
            <v>Central Av &amp; Webster St</v>
          </cell>
        </row>
        <row r="1404">
          <cell r="A1404">
            <v>500110</v>
          </cell>
          <cell r="B1404">
            <v>1403</v>
          </cell>
          <cell r="C1404">
            <v>0</v>
          </cell>
          <cell r="D1404">
            <v>0</v>
          </cell>
          <cell r="E1404">
            <v>0</v>
          </cell>
          <cell r="F1404" t="str">
            <v>2108FA</v>
          </cell>
          <cell r="G1404" t="str">
            <v>Weekday</v>
          </cell>
          <cell r="H1404">
            <v>52125</v>
          </cell>
          <cell r="I1404" t="str">
            <v>Arlington Blvd &amp; Buckingham Dr</v>
          </cell>
        </row>
        <row r="1405">
          <cell r="A1405">
            <v>501520</v>
          </cell>
          <cell r="B1405">
            <v>1404</v>
          </cell>
          <cell r="C1405">
            <v>3</v>
          </cell>
          <cell r="D1405">
            <v>1</v>
          </cell>
          <cell r="E1405">
            <v>3</v>
          </cell>
          <cell r="F1405" t="str">
            <v>2108FA</v>
          </cell>
          <cell r="G1405" t="str">
            <v>Weekday</v>
          </cell>
          <cell r="H1405">
            <v>54345</v>
          </cell>
          <cell r="I1405" t="str">
            <v>San Pablo Av &amp; Jefferson Av</v>
          </cell>
        </row>
        <row r="1406">
          <cell r="A1406">
            <v>501500</v>
          </cell>
          <cell r="B1406">
            <v>1405</v>
          </cell>
          <cell r="C1406">
            <v>0</v>
          </cell>
          <cell r="D1406">
            <v>0</v>
          </cell>
          <cell r="E1406">
            <v>0</v>
          </cell>
          <cell r="F1406" t="str">
            <v>2108FA</v>
          </cell>
          <cell r="G1406" t="str">
            <v>Weekday</v>
          </cell>
          <cell r="H1406">
            <v>50889</v>
          </cell>
          <cell r="I1406" t="str">
            <v>San Pablo Av &amp; Hill St</v>
          </cell>
        </row>
        <row r="1407">
          <cell r="A1407">
            <v>1018780</v>
          </cell>
          <cell r="B1407">
            <v>1406</v>
          </cell>
          <cell r="C1407">
            <v>0</v>
          </cell>
          <cell r="D1407">
            <v>1</v>
          </cell>
          <cell r="E1407">
            <v>0</v>
          </cell>
          <cell r="F1407" t="str">
            <v>2108FA</v>
          </cell>
          <cell r="G1407" t="str">
            <v>Weekday</v>
          </cell>
          <cell r="H1407">
            <v>59953</v>
          </cell>
          <cell r="I1407" t="str">
            <v>Seminary Av &amp; E 17th St</v>
          </cell>
        </row>
        <row r="1408">
          <cell r="A1408">
            <v>1300260</v>
          </cell>
          <cell r="B1408">
            <v>1407</v>
          </cell>
          <cell r="C1408">
            <v>0</v>
          </cell>
          <cell r="D1408">
            <v>1</v>
          </cell>
          <cell r="E1408">
            <v>0</v>
          </cell>
          <cell r="F1408" t="str">
            <v>2108FA</v>
          </cell>
          <cell r="G1408" t="str">
            <v>Weekday</v>
          </cell>
          <cell r="H1408">
            <v>51466</v>
          </cell>
          <cell r="I1408" t="str">
            <v>23rd St &amp; Gaynor Av</v>
          </cell>
        </row>
        <row r="1409">
          <cell r="A1409">
            <v>1030890</v>
          </cell>
          <cell r="B1409">
            <v>1408</v>
          </cell>
          <cell r="C1409">
            <v>0</v>
          </cell>
          <cell r="D1409">
            <v>0</v>
          </cell>
          <cell r="E1409">
            <v>0</v>
          </cell>
          <cell r="F1409" t="str">
            <v>2108FA</v>
          </cell>
          <cell r="G1409" t="str">
            <v>Weekday</v>
          </cell>
          <cell r="H1409">
            <v>54833</v>
          </cell>
          <cell r="I1409" t="str">
            <v>7th St &amp; Jefferson St</v>
          </cell>
        </row>
        <row r="1410">
          <cell r="A1410">
            <v>706260</v>
          </cell>
          <cell r="B1410">
            <v>1409</v>
          </cell>
          <cell r="C1410">
            <v>1</v>
          </cell>
          <cell r="D1410">
            <v>0</v>
          </cell>
          <cell r="E1410">
            <v>1</v>
          </cell>
          <cell r="F1410" t="str">
            <v>2108FA</v>
          </cell>
          <cell r="G1410" t="str">
            <v>Weekday</v>
          </cell>
          <cell r="H1410">
            <v>53389</v>
          </cell>
          <cell r="I1410" t="str">
            <v>Walnut Av &amp; Mission Blvd</v>
          </cell>
        </row>
        <row r="1411">
          <cell r="A1411">
            <v>9904440</v>
          </cell>
          <cell r="B1411">
            <v>1410</v>
          </cell>
          <cell r="C1411">
            <v>0</v>
          </cell>
          <cell r="D1411">
            <v>0</v>
          </cell>
          <cell r="E1411">
            <v>0</v>
          </cell>
          <cell r="F1411" t="str">
            <v>2108FA</v>
          </cell>
          <cell r="G1411" t="str">
            <v>Weekday</v>
          </cell>
          <cell r="H1411">
            <v>51831</v>
          </cell>
          <cell r="I1411" t="str">
            <v>14th Av &amp; E 18th St</v>
          </cell>
        </row>
        <row r="1412">
          <cell r="A1412">
            <v>9902820</v>
          </cell>
          <cell r="B1412">
            <v>1411</v>
          </cell>
          <cell r="C1412">
            <v>0</v>
          </cell>
          <cell r="D1412">
            <v>0</v>
          </cell>
          <cell r="E1412">
            <v>0</v>
          </cell>
          <cell r="F1412" t="str">
            <v>2108FA</v>
          </cell>
          <cell r="G1412" t="str">
            <v>Weekday</v>
          </cell>
          <cell r="H1412">
            <v>51303</v>
          </cell>
          <cell r="I1412" t="str">
            <v>Mission Blvd &amp; Central Blvd</v>
          </cell>
        </row>
        <row r="1413">
          <cell r="A1413">
            <v>1600660</v>
          </cell>
          <cell r="B1413">
            <v>1412</v>
          </cell>
          <cell r="C1413">
            <v>0</v>
          </cell>
          <cell r="D1413">
            <v>0</v>
          </cell>
          <cell r="E1413">
            <v>0</v>
          </cell>
          <cell r="F1413" t="str">
            <v>2108FA</v>
          </cell>
          <cell r="G1413" t="str">
            <v>Weekday</v>
          </cell>
          <cell r="H1413">
            <v>56065</v>
          </cell>
          <cell r="I1413" t="str">
            <v>Mission Bell Dr &amp; El Portal Dr</v>
          </cell>
        </row>
        <row r="1414">
          <cell r="A1414">
            <v>200390</v>
          </cell>
          <cell r="B1414">
            <v>1413</v>
          </cell>
          <cell r="C1414">
            <v>0</v>
          </cell>
          <cell r="D1414">
            <v>0</v>
          </cell>
          <cell r="E1414">
            <v>0</v>
          </cell>
          <cell r="F1414" t="str">
            <v>2108FA</v>
          </cell>
          <cell r="G1414" t="str">
            <v>Weekday</v>
          </cell>
          <cell r="H1414">
            <v>55728</v>
          </cell>
          <cell r="I1414" t="str">
            <v>San Pablo Av &amp; Castro St</v>
          </cell>
        </row>
        <row r="1415">
          <cell r="A1415">
            <v>600750</v>
          </cell>
          <cell r="B1415">
            <v>1414</v>
          </cell>
          <cell r="C1415">
            <v>1</v>
          </cell>
          <cell r="D1415">
            <v>0</v>
          </cell>
          <cell r="E1415">
            <v>1</v>
          </cell>
          <cell r="F1415" t="str">
            <v>2108FA</v>
          </cell>
          <cell r="G1415" t="str">
            <v>Weekday</v>
          </cell>
          <cell r="H1415">
            <v>51990</v>
          </cell>
          <cell r="I1415" t="str">
            <v>San Pablo Av &amp; 47th St (Emeryville High School)</v>
          </cell>
        </row>
        <row r="1416">
          <cell r="A1416">
            <v>9906840</v>
          </cell>
          <cell r="B1416">
            <v>1415</v>
          </cell>
          <cell r="C1416">
            <v>1</v>
          </cell>
          <cell r="D1416">
            <v>0</v>
          </cell>
          <cell r="E1416">
            <v>1</v>
          </cell>
          <cell r="F1416" t="str">
            <v>2108FA</v>
          </cell>
          <cell r="G1416" t="str">
            <v>Weekday</v>
          </cell>
          <cell r="H1416">
            <v>52635</v>
          </cell>
          <cell r="I1416" t="str">
            <v>14th Av &amp; International Blvd</v>
          </cell>
        </row>
        <row r="1417">
          <cell r="A1417">
            <v>703490</v>
          </cell>
          <cell r="B1417">
            <v>1416</v>
          </cell>
          <cell r="C1417">
            <v>0</v>
          </cell>
          <cell r="D1417">
            <v>0</v>
          </cell>
          <cell r="E1417">
            <v>0</v>
          </cell>
          <cell r="F1417" t="str">
            <v>2108FA</v>
          </cell>
          <cell r="G1417" t="str">
            <v>Weekday</v>
          </cell>
          <cell r="H1417">
            <v>52725</v>
          </cell>
          <cell r="I1417" t="str">
            <v>Mission Blvd &amp; Las Palmas Av</v>
          </cell>
        </row>
        <row r="1418">
          <cell r="A1418">
            <v>103950</v>
          </cell>
          <cell r="B1418">
            <v>1417</v>
          </cell>
          <cell r="C1418">
            <v>0</v>
          </cell>
          <cell r="D1418">
            <v>2</v>
          </cell>
          <cell r="E1418">
            <v>0</v>
          </cell>
          <cell r="F1418" t="str">
            <v>2108FA</v>
          </cell>
          <cell r="G1418" t="str">
            <v>Weekday</v>
          </cell>
          <cell r="H1418">
            <v>58178</v>
          </cell>
          <cell r="I1418" t="str">
            <v>Willow St &amp; Franciscan Way</v>
          </cell>
        </row>
        <row r="1419">
          <cell r="A1419">
            <v>103480</v>
          </cell>
          <cell r="B1419">
            <v>1418</v>
          </cell>
          <cell r="C1419">
            <v>0</v>
          </cell>
          <cell r="D1419">
            <v>0</v>
          </cell>
          <cell r="E1419">
            <v>0</v>
          </cell>
          <cell r="F1419" t="str">
            <v>2108FA</v>
          </cell>
          <cell r="G1419" t="str">
            <v>Weekday</v>
          </cell>
          <cell r="H1419">
            <v>54387</v>
          </cell>
          <cell r="I1419" t="str">
            <v>Shoreline Dr &amp; Kitty Hawk Rd</v>
          </cell>
        </row>
        <row r="1420">
          <cell r="A1420">
            <v>9904170</v>
          </cell>
          <cell r="B1420">
            <v>1419</v>
          </cell>
          <cell r="C1420">
            <v>0</v>
          </cell>
          <cell r="D1420">
            <v>0</v>
          </cell>
          <cell r="E1420">
            <v>0</v>
          </cell>
          <cell r="F1420" t="str">
            <v>2108FA</v>
          </cell>
          <cell r="G1420" t="str">
            <v>Weekday</v>
          </cell>
          <cell r="H1420">
            <v>51752</v>
          </cell>
          <cell r="I1420" t="str">
            <v>5th St &amp; Singleton Av</v>
          </cell>
        </row>
        <row r="1421">
          <cell r="A1421">
            <v>501510</v>
          </cell>
          <cell r="B1421">
            <v>1420</v>
          </cell>
          <cell r="C1421">
            <v>0</v>
          </cell>
          <cell r="D1421">
            <v>0</v>
          </cell>
          <cell r="E1421">
            <v>0</v>
          </cell>
          <cell r="F1421" t="str">
            <v>2108FA</v>
          </cell>
          <cell r="G1421" t="str">
            <v>Weekday</v>
          </cell>
          <cell r="H1421">
            <v>52230</v>
          </cell>
          <cell r="I1421" t="str">
            <v>San Pablo Av &amp; Home Depot</v>
          </cell>
        </row>
        <row r="1422">
          <cell r="A1422">
            <v>9900950</v>
          </cell>
          <cell r="B1422">
            <v>1421</v>
          </cell>
          <cell r="C1422">
            <v>0</v>
          </cell>
          <cell r="D1422">
            <v>0</v>
          </cell>
          <cell r="E1422">
            <v>0</v>
          </cell>
          <cell r="F1422" t="str">
            <v>2108FA</v>
          </cell>
          <cell r="G1422" t="str">
            <v>Weekday</v>
          </cell>
          <cell r="H1422">
            <v>51194</v>
          </cell>
          <cell r="I1422" t="str">
            <v>Purdue Av &amp; Beloit Av</v>
          </cell>
        </row>
        <row r="1423">
          <cell r="A1423">
            <v>1000030</v>
          </cell>
          <cell r="B1423">
            <v>1422</v>
          </cell>
          <cell r="C1423">
            <v>0</v>
          </cell>
          <cell r="D1423">
            <v>0</v>
          </cell>
          <cell r="E1423">
            <v>0</v>
          </cell>
          <cell r="F1423" t="str">
            <v>2108FA</v>
          </cell>
          <cell r="G1423" t="str">
            <v>Weekday</v>
          </cell>
          <cell r="H1423">
            <v>55206</v>
          </cell>
          <cell r="I1423" t="str">
            <v>104th Av &amp; Plymouth St</v>
          </cell>
        </row>
        <row r="1424">
          <cell r="A1424">
            <v>1302240</v>
          </cell>
          <cell r="B1424">
            <v>1423</v>
          </cell>
          <cell r="C1424">
            <v>1</v>
          </cell>
          <cell r="D1424">
            <v>0</v>
          </cell>
          <cell r="E1424">
            <v>1</v>
          </cell>
          <cell r="F1424" t="str">
            <v>2108FA</v>
          </cell>
          <cell r="G1424" t="str">
            <v>Weekday</v>
          </cell>
          <cell r="H1424">
            <v>54644</v>
          </cell>
          <cell r="I1424" t="str">
            <v>MacDonald Av &amp; 23rd St</v>
          </cell>
        </row>
        <row r="1425">
          <cell r="A1425">
            <v>1300390</v>
          </cell>
          <cell r="B1425">
            <v>1424</v>
          </cell>
          <cell r="C1425">
            <v>4</v>
          </cell>
          <cell r="D1425">
            <v>0</v>
          </cell>
          <cell r="E1425">
            <v>4</v>
          </cell>
          <cell r="F1425" t="str">
            <v>2108FA</v>
          </cell>
          <cell r="G1425" t="str">
            <v>Weekday</v>
          </cell>
          <cell r="H1425">
            <v>54414</v>
          </cell>
          <cell r="I1425" t="str">
            <v>6th St &amp; Nevin Av</v>
          </cell>
        </row>
        <row r="1426">
          <cell r="A1426">
            <v>803680</v>
          </cell>
          <cell r="B1426">
            <v>1425</v>
          </cell>
          <cell r="C1426">
            <v>0</v>
          </cell>
          <cell r="D1426">
            <v>0</v>
          </cell>
          <cell r="E1426">
            <v>0</v>
          </cell>
          <cell r="F1426" t="str">
            <v>2108FA</v>
          </cell>
          <cell r="G1426" t="str">
            <v>Weekday</v>
          </cell>
          <cell r="H1426">
            <v>59943</v>
          </cell>
          <cell r="I1426" t="str">
            <v>Mission Blvd &amp; Valle Vista Av</v>
          </cell>
        </row>
        <row r="1427">
          <cell r="A1427">
            <v>300570</v>
          </cell>
          <cell r="B1427">
            <v>1426</v>
          </cell>
          <cell r="C1427">
            <v>0</v>
          </cell>
          <cell r="D1427">
            <v>0</v>
          </cell>
          <cell r="E1427">
            <v>0</v>
          </cell>
          <cell r="F1427" t="str">
            <v>2108FA</v>
          </cell>
          <cell r="G1427" t="str">
            <v>Weekday</v>
          </cell>
          <cell r="H1427">
            <v>54578</v>
          </cell>
          <cell r="I1427" t="str">
            <v>Arlington Av &amp; Boynton Path</v>
          </cell>
        </row>
        <row r="1428">
          <cell r="A1428">
            <v>1501610</v>
          </cell>
          <cell r="B1428">
            <v>1427</v>
          </cell>
          <cell r="C1428">
            <v>0</v>
          </cell>
          <cell r="D1428">
            <v>2</v>
          </cell>
          <cell r="E1428">
            <v>0</v>
          </cell>
          <cell r="F1428" t="str">
            <v>2108FA</v>
          </cell>
          <cell r="G1428" t="str">
            <v>Weekday</v>
          </cell>
          <cell r="H1428">
            <v>55182</v>
          </cell>
          <cell r="I1428" t="str">
            <v>Estudillo Av &amp; Bancroft Av</v>
          </cell>
        </row>
        <row r="1429">
          <cell r="A1429">
            <v>1700400</v>
          </cell>
          <cell r="B1429">
            <v>1428</v>
          </cell>
          <cell r="C1429">
            <v>1</v>
          </cell>
          <cell r="D1429">
            <v>0</v>
          </cell>
          <cell r="E1429">
            <v>1</v>
          </cell>
          <cell r="F1429" t="str">
            <v>2108FA</v>
          </cell>
          <cell r="G1429" t="str">
            <v>Weekday</v>
          </cell>
          <cell r="H1429">
            <v>55413</v>
          </cell>
          <cell r="I1429" t="str">
            <v>Decoto Rd &amp; 3rd St</v>
          </cell>
        </row>
        <row r="1430">
          <cell r="A1430">
            <v>1502390</v>
          </cell>
          <cell r="B1430">
            <v>1429</v>
          </cell>
          <cell r="C1430">
            <v>0</v>
          </cell>
          <cell r="D1430">
            <v>0</v>
          </cell>
          <cell r="E1430">
            <v>0</v>
          </cell>
          <cell r="F1430" t="str">
            <v>2108FA</v>
          </cell>
          <cell r="G1430" t="str">
            <v>Weekday</v>
          </cell>
          <cell r="H1430">
            <v>56775</v>
          </cell>
          <cell r="I1430" t="str">
            <v>MacArthur Blvd &amp; Estudillo Av</v>
          </cell>
        </row>
        <row r="1431">
          <cell r="A1431">
            <v>300740</v>
          </cell>
          <cell r="B1431">
            <v>1430</v>
          </cell>
          <cell r="C1431">
            <v>5</v>
          </cell>
          <cell r="D1431">
            <v>2</v>
          </cell>
          <cell r="E1431">
            <v>5</v>
          </cell>
          <cell r="F1431" t="str">
            <v>2108FA</v>
          </cell>
          <cell r="G1431" t="str">
            <v>Weekday</v>
          </cell>
          <cell r="H1431">
            <v>56858</v>
          </cell>
          <cell r="I1431" t="str">
            <v>Ashby Av &amp; Adeline St (Ashby BART)</v>
          </cell>
        </row>
        <row r="1432">
          <cell r="A1432">
            <v>1000130</v>
          </cell>
          <cell r="B1432">
            <v>1431</v>
          </cell>
          <cell r="C1432">
            <v>0</v>
          </cell>
          <cell r="D1432">
            <v>0</v>
          </cell>
          <cell r="E1432">
            <v>0</v>
          </cell>
          <cell r="F1432" t="str">
            <v>2108FA</v>
          </cell>
          <cell r="G1432" t="str">
            <v>Weekday</v>
          </cell>
          <cell r="H1432">
            <v>58360</v>
          </cell>
          <cell r="I1432" t="str">
            <v>105th Av &amp; Pontiac St</v>
          </cell>
        </row>
        <row r="1433">
          <cell r="A1433">
            <v>104010</v>
          </cell>
          <cell r="B1433">
            <v>1432</v>
          </cell>
          <cell r="C1433">
            <v>0</v>
          </cell>
          <cell r="D1433">
            <v>2</v>
          </cell>
          <cell r="E1433">
            <v>0</v>
          </cell>
          <cell r="F1433" t="str">
            <v>2108FA</v>
          </cell>
          <cell r="G1433" t="str">
            <v>Weekday</v>
          </cell>
          <cell r="H1433">
            <v>58278</v>
          </cell>
          <cell r="I1433" t="str">
            <v>Willow St &amp; Shoreline Dr</v>
          </cell>
        </row>
        <row r="1434">
          <cell r="A1434">
            <v>9902520</v>
          </cell>
          <cell r="B1434">
            <v>1433</v>
          </cell>
          <cell r="C1434">
            <v>1</v>
          </cell>
          <cell r="D1434">
            <v>1</v>
          </cell>
          <cell r="E1434">
            <v>1</v>
          </cell>
          <cell r="F1434" t="str">
            <v>2108FA</v>
          </cell>
          <cell r="G1434" t="str">
            <v>Weekday</v>
          </cell>
          <cell r="H1434">
            <v>51204</v>
          </cell>
          <cell r="I1434" t="str">
            <v>Watkins St &amp; Jackson St</v>
          </cell>
        </row>
        <row r="1435">
          <cell r="A1435">
            <v>102630</v>
          </cell>
          <cell r="B1435">
            <v>1434</v>
          </cell>
          <cell r="C1435">
            <v>0</v>
          </cell>
          <cell r="D1435">
            <v>0</v>
          </cell>
          <cell r="E1435">
            <v>0</v>
          </cell>
          <cell r="F1435" t="str">
            <v>2108FA</v>
          </cell>
          <cell r="G1435" t="str">
            <v>Weekday</v>
          </cell>
          <cell r="H1435">
            <v>59770</v>
          </cell>
          <cell r="I1435" t="str">
            <v>Pacific Av &amp; 4th St</v>
          </cell>
        </row>
        <row r="1436">
          <cell r="A1436">
            <v>9905140</v>
          </cell>
          <cell r="B1436">
            <v>1435</v>
          </cell>
          <cell r="C1436">
            <v>0</v>
          </cell>
          <cell r="D1436">
            <v>0</v>
          </cell>
          <cell r="E1436">
            <v>0</v>
          </cell>
          <cell r="F1436" t="str">
            <v>2108FA</v>
          </cell>
          <cell r="G1436" t="str">
            <v>Weekday</v>
          </cell>
          <cell r="H1436">
            <v>50031</v>
          </cell>
          <cell r="I1436" t="str">
            <v>Salesforce Transit Center Bay 31</v>
          </cell>
        </row>
        <row r="1437">
          <cell r="A1437">
            <v>104700</v>
          </cell>
          <cell r="B1437">
            <v>1436</v>
          </cell>
          <cell r="C1437">
            <v>0</v>
          </cell>
          <cell r="D1437">
            <v>1</v>
          </cell>
          <cell r="E1437">
            <v>0</v>
          </cell>
          <cell r="F1437" t="str">
            <v>2108FA</v>
          </cell>
          <cell r="G1437" t="str">
            <v>Weekday</v>
          </cell>
          <cell r="H1437">
            <v>55858</v>
          </cell>
          <cell r="I1437" t="str">
            <v>Mecartney Rd &amp; Belmont Place</v>
          </cell>
        </row>
        <row r="1438">
          <cell r="A1438">
            <v>9907030</v>
          </cell>
          <cell r="B1438">
            <v>1437</v>
          </cell>
          <cell r="C1438">
            <v>0</v>
          </cell>
          <cell r="D1438">
            <v>0</v>
          </cell>
          <cell r="E1438">
            <v>0</v>
          </cell>
          <cell r="F1438" t="str">
            <v>2108FA</v>
          </cell>
          <cell r="G1438" t="str">
            <v>Weekday</v>
          </cell>
          <cell r="H1438">
            <v>52702</v>
          </cell>
          <cell r="I1438" t="str">
            <v>S Milpitas Blvd &amp; Los Coches St</v>
          </cell>
        </row>
        <row r="1439">
          <cell r="A1439">
            <v>1301790</v>
          </cell>
          <cell r="B1439">
            <v>1438</v>
          </cell>
          <cell r="C1439">
            <v>2</v>
          </cell>
          <cell r="D1439">
            <v>0</v>
          </cell>
          <cell r="E1439">
            <v>2</v>
          </cell>
          <cell r="F1439" t="str">
            <v>2108FA</v>
          </cell>
          <cell r="G1439" t="str">
            <v>Weekday</v>
          </cell>
          <cell r="H1439">
            <v>55340</v>
          </cell>
          <cell r="I1439" t="str">
            <v>Harbour Way &amp; Ohio Av</v>
          </cell>
        </row>
        <row r="1440">
          <cell r="A1440">
            <v>703500</v>
          </cell>
          <cell r="B1440">
            <v>1439</v>
          </cell>
          <cell r="C1440">
            <v>0</v>
          </cell>
          <cell r="D1440">
            <v>0</v>
          </cell>
          <cell r="E1440">
            <v>0</v>
          </cell>
          <cell r="F1440" t="str">
            <v>2108FA</v>
          </cell>
          <cell r="G1440" t="str">
            <v>Weekday</v>
          </cell>
          <cell r="H1440">
            <v>52006</v>
          </cell>
          <cell r="I1440" t="str">
            <v>Mission Blvd &amp; Las Palmas Av</v>
          </cell>
        </row>
        <row r="1441">
          <cell r="A1441">
            <v>1301350</v>
          </cell>
          <cell r="B1441">
            <v>1440</v>
          </cell>
          <cell r="C1441">
            <v>1</v>
          </cell>
          <cell r="D1441">
            <v>0</v>
          </cell>
          <cell r="E1441">
            <v>1</v>
          </cell>
          <cell r="F1441" t="str">
            <v>2108FA</v>
          </cell>
          <cell r="G1441" t="str">
            <v>Weekday</v>
          </cell>
          <cell r="H1441">
            <v>55123</v>
          </cell>
          <cell r="I1441" t="str">
            <v>Cutting Blvd &amp; Harbour Way S</v>
          </cell>
        </row>
        <row r="1442">
          <cell r="A1442">
            <v>102230</v>
          </cell>
          <cell r="B1442">
            <v>1441</v>
          </cell>
          <cell r="C1442">
            <v>0</v>
          </cell>
          <cell r="D1442">
            <v>0</v>
          </cell>
          <cell r="E1442">
            <v>0</v>
          </cell>
          <cell r="F1442" t="str">
            <v>2108FA</v>
          </cell>
          <cell r="G1442" t="str">
            <v>Weekday</v>
          </cell>
          <cell r="H1442">
            <v>59949</v>
          </cell>
          <cell r="I1442" t="str">
            <v>Mecartney Rd &amp; Melrose Av</v>
          </cell>
        </row>
        <row r="1443">
          <cell r="A1443">
            <v>600760</v>
          </cell>
          <cell r="B1443">
            <v>1442</v>
          </cell>
          <cell r="C1443">
            <v>1</v>
          </cell>
          <cell r="D1443">
            <v>0</v>
          </cell>
          <cell r="E1443">
            <v>1</v>
          </cell>
          <cell r="F1443" t="str">
            <v>2108FA</v>
          </cell>
          <cell r="G1443" t="str">
            <v>Weekday</v>
          </cell>
          <cell r="H1443">
            <v>52330</v>
          </cell>
          <cell r="I1443" t="str">
            <v>San Pablo Av &amp; 47th St (Emeryville High School)</v>
          </cell>
        </row>
        <row r="1444">
          <cell r="A1444">
            <v>1018340</v>
          </cell>
          <cell r="B1444">
            <v>1443</v>
          </cell>
          <cell r="C1444">
            <v>0</v>
          </cell>
          <cell r="D1444">
            <v>0</v>
          </cell>
          <cell r="E1444">
            <v>0</v>
          </cell>
          <cell r="F1444" t="str">
            <v>2108FA</v>
          </cell>
          <cell r="G1444" t="str">
            <v>Weekday</v>
          </cell>
          <cell r="H1444">
            <v>57133</v>
          </cell>
          <cell r="I1444" t="str">
            <v>San Pablo Av &amp; 54th St</v>
          </cell>
        </row>
        <row r="1445">
          <cell r="A1445">
            <v>1018350</v>
          </cell>
          <cell r="B1445">
            <v>1444</v>
          </cell>
          <cell r="C1445">
            <v>0</v>
          </cell>
          <cell r="D1445">
            <v>0</v>
          </cell>
          <cell r="E1445">
            <v>0</v>
          </cell>
          <cell r="F1445" t="str">
            <v>2108FA</v>
          </cell>
          <cell r="G1445" t="str">
            <v>Weekday</v>
          </cell>
          <cell r="H1445">
            <v>58499</v>
          </cell>
          <cell r="I1445" t="str">
            <v>San Pablo Av &amp; 56th St</v>
          </cell>
        </row>
        <row r="1446">
          <cell r="A1446">
            <v>1012880</v>
          </cell>
          <cell r="B1446">
            <v>1445</v>
          </cell>
          <cell r="C1446">
            <v>0</v>
          </cell>
          <cell r="D1446">
            <v>0</v>
          </cell>
          <cell r="E1446">
            <v>0</v>
          </cell>
          <cell r="F1446" t="str">
            <v>2108FA</v>
          </cell>
          <cell r="G1446" t="str">
            <v>Weekday</v>
          </cell>
          <cell r="H1446">
            <v>55481</v>
          </cell>
          <cell r="I1446" t="str">
            <v>High St &amp; San Carlos Av (San Carlos Walk)</v>
          </cell>
        </row>
        <row r="1447">
          <cell r="A1447">
            <v>1000720</v>
          </cell>
          <cell r="B1447">
            <v>1446</v>
          </cell>
          <cell r="C1447">
            <v>0</v>
          </cell>
          <cell r="D1447">
            <v>0</v>
          </cell>
          <cell r="E1447">
            <v>0</v>
          </cell>
          <cell r="F1447" t="str">
            <v>2108FA</v>
          </cell>
          <cell r="G1447" t="str">
            <v>Weekday</v>
          </cell>
          <cell r="H1447">
            <v>57233</v>
          </cell>
          <cell r="I1447" t="str">
            <v>14th Av &amp; E 21st St</v>
          </cell>
        </row>
        <row r="1448">
          <cell r="A1448">
            <v>303710</v>
          </cell>
          <cell r="B1448">
            <v>1447</v>
          </cell>
          <cell r="C1448">
            <v>1</v>
          </cell>
          <cell r="D1448">
            <v>0</v>
          </cell>
          <cell r="E1448">
            <v>1</v>
          </cell>
          <cell r="F1448" t="str">
            <v>2108FA</v>
          </cell>
          <cell r="G1448" t="str">
            <v>Weekday</v>
          </cell>
          <cell r="H1448">
            <v>55602</v>
          </cell>
          <cell r="I1448" t="str">
            <v>Martin Luther King Jr Way &amp; Stuart St</v>
          </cell>
        </row>
        <row r="1449">
          <cell r="A1449">
            <v>9903640</v>
          </cell>
          <cell r="B1449">
            <v>1448</v>
          </cell>
          <cell r="C1449">
            <v>0</v>
          </cell>
          <cell r="D1449">
            <v>0</v>
          </cell>
          <cell r="E1449">
            <v>0</v>
          </cell>
          <cell r="F1449" t="str">
            <v>2108FA</v>
          </cell>
          <cell r="G1449" t="str">
            <v>Weekday</v>
          </cell>
          <cell r="H1449">
            <v>51586</v>
          </cell>
          <cell r="I1449" t="str">
            <v>Dixon Landing Rd &amp; N Milpitas Blvd</v>
          </cell>
        </row>
        <row r="1450">
          <cell r="A1450">
            <v>304460</v>
          </cell>
          <cell r="B1450">
            <v>1449</v>
          </cell>
          <cell r="C1450">
            <v>1</v>
          </cell>
          <cell r="D1450">
            <v>0</v>
          </cell>
          <cell r="E1450">
            <v>1</v>
          </cell>
          <cell r="F1450" t="str">
            <v>2108FA</v>
          </cell>
          <cell r="G1450" t="str">
            <v>Weekday</v>
          </cell>
          <cell r="H1450">
            <v>55165</v>
          </cell>
          <cell r="I1450" t="str">
            <v>San Pablo Av &amp; Cedar St</v>
          </cell>
        </row>
        <row r="1451">
          <cell r="A1451">
            <v>304510</v>
          </cell>
          <cell r="B1451">
            <v>1450</v>
          </cell>
          <cell r="C1451">
            <v>1</v>
          </cell>
          <cell r="D1451">
            <v>0</v>
          </cell>
          <cell r="E1451">
            <v>1</v>
          </cell>
          <cell r="F1451" t="str">
            <v>2108FA</v>
          </cell>
          <cell r="G1451" t="str">
            <v>Weekday</v>
          </cell>
          <cell r="H1451">
            <v>51001</v>
          </cell>
          <cell r="I1451" t="str">
            <v>San Pablo Av &amp; Delaware St</v>
          </cell>
        </row>
        <row r="1452">
          <cell r="A1452">
            <v>1010700</v>
          </cell>
          <cell r="B1452">
            <v>1451</v>
          </cell>
          <cell r="C1452">
            <v>1</v>
          </cell>
          <cell r="D1452">
            <v>0</v>
          </cell>
          <cell r="E1452">
            <v>1</v>
          </cell>
          <cell r="F1452" t="str">
            <v>2108FA</v>
          </cell>
          <cell r="G1452" t="str">
            <v>Weekday</v>
          </cell>
          <cell r="H1452">
            <v>50110</v>
          </cell>
          <cell r="I1452" t="str">
            <v>Foothill Blvd &amp; Havenscourt Blvd</v>
          </cell>
        </row>
        <row r="1453">
          <cell r="A1453">
            <v>1302270</v>
          </cell>
          <cell r="B1453">
            <v>1452</v>
          </cell>
          <cell r="C1453">
            <v>1</v>
          </cell>
          <cell r="D1453">
            <v>0</v>
          </cell>
          <cell r="E1453">
            <v>1</v>
          </cell>
          <cell r="F1453" t="str">
            <v>2108FA</v>
          </cell>
          <cell r="G1453" t="str">
            <v>Weekday</v>
          </cell>
          <cell r="H1453">
            <v>55154</v>
          </cell>
          <cell r="I1453" t="str">
            <v>MacDonald Av &amp; 27th St</v>
          </cell>
        </row>
        <row r="1454">
          <cell r="A1454">
            <v>1020850</v>
          </cell>
          <cell r="B1454">
            <v>1453</v>
          </cell>
          <cell r="C1454">
            <v>1</v>
          </cell>
          <cell r="D1454">
            <v>0</v>
          </cell>
          <cell r="E1454">
            <v>1</v>
          </cell>
          <cell r="F1454" t="str">
            <v>2108FA</v>
          </cell>
          <cell r="G1454" t="str">
            <v>Weekday</v>
          </cell>
          <cell r="H1454">
            <v>58011</v>
          </cell>
          <cell r="I1454" t="str">
            <v>Union St &amp; 8th St</v>
          </cell>
        </row>
        <row r="1455">
          <cell r="A1455">
            <v>1302090</v>
          </cell>
          <cell r="B1455">
            <v>1454</v>
          </cell>
          <cell r="C1455">
            <v>1</v>
          </cell>
          <cell r="D1455">
            <v>0</v>
          </cell>
          <cell r="E1455">
            <v>1</v>
          </cell>
          <cell r="F1455" t="str">
            <v>2108FA</v>
          </cell>
          <cell r="G1455" t="str">
            <v>Weekday</v>
          </cell>
          <cell r="H1455">
            <v>56883</v>
          </cell>
          <cell r="I1455" t="str">
            <v>Lancaster Dr &amp; Aberdeen Way</v>
          </cell>
        </row>
        <row r="1456">
          <cell r="A1456">
            <v>1017810</v>
          </cell>
          <cell r="B1456">
            <v>1455</v>
          </cell>
          <cell r="C1456">
            <v>1</v>
          </cell>
          <cell r="D1456">
            <v>1</v>
          </cell>
          <cell r="E1456">
            <v>1</v>
          </cell>
          <cell r="F1456" t="str">
            <v>2108FA</v>
          </cell>
          <cell r="G1456" t="str">
            <v>Weekday</v>
          </cell>
          <cell r="H1456">
            <v>54188</v>
          </cell>
          <cell r="I1456" t="str">
            <v>Piedmont Av &amp; Glenwood Av</v>
          </cell>
        </row>
        <row r="1457">
          <cell r="A1457">
            <v>1600530</v>
          </cell>
          <cell r="B1457">
            <v>1456</v>
          </cell>
          <cell r="C1457">
            <v>0</v>
          </cell>
          <cell r="D1457">
            <v>0</v>
          </cell>
          <cell r="E1457">
            <v>0</v>
          </cell>
          <cell r="F1457" t="str">
            <v>2108FA</v>
          </cell>
          <cell r="G1457" t="str">
            <v>Weekday</v>
          </cell>
          <cell r="H1457">
            <v>58446</v>
          </cell>
          <cell r="I1457" t="str">
            <v>Market Av &amp; 15th St</v>
          </cell>
        </row>
        <row r="1458">
          <cell r="A1458">
            <v>9900790</v>
          </cell>
          <cell r="B1458">
            <v>1457</v>
          </cell>
          <cell r="C1458">
            <v>1</v>
          </cell>
          <cell r="D1458">
            <v>0</v>
          </cell>
          <cell r="E1458">
            <v>1</v>
          </cell>
          <cell r="F1458" t="str">
            <v>2108FA</v>
          </cell>
          <cell r="G1458" t="str">
            <v>Weekday</v>
          </cell>
          <cell r="H1458">
            <v>57712</v>
          </cell>
          <cell r="I1458" t="str">
            <v>Market Av &amp; 4th St</v>
          </cell>
        </row>
        <row r="1459">
          <cell r="A1459">
            <v>9906950</v>
          </cell>
          <cell r="B1459">
            <v>1458</v>
          </cell>
          <cell r="C1459">
            <v>0</v>
          </cell>
          <cell r="D1459">
            <v>0</v>
          </cell>
          <cell r="E1459">
            <v>0</v>
          </cell>
          <cell r="F1459" t="str">
            <v>2108FA</v>
          </cell>
          <cell r="G1459" t="str">
            <v>Weekday</v>
          </cell>
          <cell r="H1459">
            <v>52686</v>
          </cell>
          <cell r="I1459" t="str">
            <v>S Milpitas Blvd &amp; Garden St</v>
          </cell>
        </row>
        <row r="1460">
          <cell r="A1460">
            <v>1013610</v>
          </cell>
          <cell r="B1460">
            <v>1459</v>
          </cell>
          <cell r="C1460">
            <v>0</v>
          </cell>
          <cell r="D1460">
            <v>0</v>
          </cell>
          <cell r="E1460">
            <v>0</v>
          </cell>
          <cell r="F1460" t="str">
            <v>2108FA</v>
          </cell>
          <cell r="G1460" t="str">
            <v>Weekday</v>
          </cell>
          <cell r="H1460">
            <v>59125</v>
          </cell>
          <cell r="I1460" t="str">
            <v>Lakeshore Av &amp; Boden Way</v>
          </cell>
        </row>
        <row r="1461">
          <cell r="A1461">
            <v>103960</v>
          </cell>
          <cell r="B1461">
            <v>1460</v>
          </cell>
          <cell r="C1461">
            <v>0</v>
          </cell>
          <cell r="D1461">
            <v>2</v>
          </cell>
          <cell r="E1461">
            <v>0</v>
          </cell>
          <cell r="F1461" t="str">
            <v>2108FA</v>
          </cell>
          <cell r="G1461" t="str">
            <v>Weekday</v>
          </cell>
          <cell r="H1461">
            <v>57597</v>
          </cell>
          <cell r="I1461" t="str">
            <v>Willow St &amp; Franciscan Way</v>
          </cell>
        </row>
        <row r="1462">
          <cell r="A1462">
            <v>1100410</v>
          </cell>
          <cell r="B1462">
            <v>1461</v>
          </cell>
          <cell r="C1462">
            <v>0</v>
          </cell>
          <cell r="D1462">
            <v>0</v>
          </cell>
          <cell r="E1462">
            <v>0</v>
          </cell>
          <cell r="F1462" t="str">
            <v>2108FA</v>
          </cell>
          <cell r="G1462" t="str">
            <v>Weekday</v>
          </cell>
          <cell r="H1462">
            <v>53280</v>
          </cell>
          <cell r="I1462" t="str">
            <v>Linda Av &amp; Grand Av</v>
          </cell>
        </row>
        <row r="1463">
          <cell r="A1463">
            <v>102480</v>
          </cell>
          <cell r="B1463">
            <v>1462</v>
          </cell>
          <cell r="C1463">
            <v>0</v>
          </cell>
          <cell r="D1463">
            <v>0</v>
          </cell>
          <cell r="E1463">
            <v>0</v>
          </cell>
          <cell r="F1463" t="str">
            <v>2108FA</v>
          </cell>
          <cell r="G1463" t="str">
            <v>Weekday</v>
          </cell>
          <cell r="H1463">
            <v>56725</v>
          </cell>
          <cell r="I1463" t="str">
            <v>Otis Dr &amp; Mound St</v>
          </cell>
        </row>
        <row r="1464">
          <cell r="A1464">
            <v>9905750</v>
          </cell>
          <cell r="B1464">
            <v>1463</v>
          </cell>
          <cell r="C1464">
            <v>0</v>
          </cell>
          <cell r="D1464">
            <v>0</v>
          </cell>
          <cell r="E1464">
            <v>0</v>
          </cell>
          <cell r="F1464" t="str">
            <v>2108FA</v>
          </cell>
          <cell r="G1464" t="str">
            <v>Weekday</v>
          </cell>
          <cell r="H1464">
            <v>52186</v>
          </cell>
          <cell r="I1464" t="str">
            <v>Pittsburg/Bay Point BART</v>
          </cell>
        </row>
        <row r="1465">
          <cell r="A1465">
            <v>1005840</v>
          </cell>
          <cell r="B1465">
            <v>1464</v>
          </cell>
          <cell r="C1465">
            <v>0</v>
          </cell>
          <cell r="D1465">
            <v>0</v>
          </cell>
          <cell r="E1465">
            <v>0</v>
          </cell>
          <cell r="F1465" t="str">
            <v>2108FA</v>
          </cell>
          <cell r="G1465" t="str">
            <v>Weekday</v>
          </cell>
          <cell r="H1465">
            <v>59556</v>
          </cell>
          <cell r="I1465" t="str">
            <v>Bayo Vista Av &amp; Harrison St</v>
          </cell>
        </row>
        <row r="1466">
          <cell r="A1466">
            <v>301340</v>
          </cell>
          <cell r="B1466">
            <v>1465</v>
          </cell>
          <cell r="C1466">
            <v>2</v>
          </cell>
          <cell r="D1466">
            <v>0</v>
          </cell>
          <cell r="E1466">
            <v>2</v>
          </cell>
          <cell r="F1466" t="str">
            <v>2108FA</v>
          </cell>
          <cell r="G1466" t="str">
            <v>Weekday</v>
          </cell>
          <cell r="H1466">
            <v>50234</v>
          </cell>
          <cell r="I1466" t="str">
            <v>Cedar St &amp; Cornell Av</v>
          </cell>
        </row>
        <row r="1467">
          <cell r="A1467">
            <v>102200</v>
          </cell>
          <cell r="B1467">
            <v>1466</v>
          </cell>
          <cell r="C1467">
            <v>1</v>
          </cell>
          <cell r="D1467">
            <v>1</v>
          </cell>
          <cell r="E1467">
            <v>1</v>
          </cell>
          <cell r="F1467" t="str">
            <v>2108FA</v>
          </cell>
          <cell r="G1467" t="str">
            <v>Weekday</v>
          </cell>
          <cell r="H1467">
            <v>50377</v>
          </cell>
          <cell r="I1467" t="str">
            <v>Mecartney Rd &amp; Island Dr</v>
          </cell>
        </row>
        <row r="1468">
          <cell r="A1468">
            <v>702490</v>
          </cell>
          <cell r="B1468">
            <v>1467</v>
          </cell>
          <cell r="C1468">
            <v>0</v>
          </cell>
          <cell r="D1468">
            <v>0</v>
          </cell>
          <cell r="E1468">
            <v>0</v>
          </cell>
          <cell r="F1468" t="str">
            <v>2108FA</v>
          </cell>
          <cell r="G1468" t="str">
            <v>Weekday</v>
          </cell>
          <cell r="H1468">
            <v>56700</v>
          </cell>
          <cell r="I1468" t="str">
            <v>Fremont Blvd &amp; London Com</v>
          </cell>
        </row>
        <row r="1469">
          <cell r="A1469">
            <v>1500470</v>
          </cell>
          <cell r="B1469">
            <v>1468</v>
          </cell>
          <cell r="C1469">
            <v>1</v>
          </cell>
          <cell r="D1469">
            <v>0</v>
          </cell>
          <cell r="E1469">
            <v>1</v>
          </cell>
          <cell r="F1469" t="str">
            <v>2108FA</v>
          </cell>
          <cell r="G1469" t="str">
            <v>Weekday</v>
          </cell>
          <cell r="H1469">
            <v>53998</v>
          </cell>
          <cell r="I1469" t="str">
            <v>Bancroft Av &amp; Peters St</v>
          </cell>
        </row>
        <row r="1470">
          <cell r="A1470">
            <v>1004280</v>
          </cell>
          <cell r="B1470">
            <v>1469</v>
          </cell>
          <cell r="C1470">
            <v>0</v>
          </cell>
          <cell r="D1470">
            <v>0</v>
          </cell>
          <cell r="E1470">
            <v>0</v>
          </cell>
          <cell r="F1470" t="str">
            <v>2108FA</v>
          </cell>
          <cell r="G1470" t="str">
            <v>Weekday</v>
          </cell>
          <cell r="H1470">
            <v>57657</v>
          </cell>
          <cell r="I1470" t="str">
            <v>90th Av &amp; Olive St</v>
          </cell>
        </row>
        <row r="1471">
          <cell r="A1471">
            <v>1017470</v>
          </cell>
          <cell r="B1471">
            <v>1470</v>
          </cell>
          <cell r="C1471">
            <v>0</v>
          </cell>
          <cell r="D1471">
            <v>0</v>
          </cell>
          <cell r="E1471">
            <v>0</v>
          </cell>
          <cell r="F1471" t="str">
            <v>2108FA</v>
          </cell>
          <cell r="G1471" t="str">
            <v>Weekday</v>
          </cell>
          <cell r="H1471">
            <v>55443</v>
          </cell>
          <cell r="I1471" t="str">
            <v>Park Blvd &amp; Emerson Way</v>
          </cell>
        </row>
        <row r="1472">
          <cell r="A1472">
            <v>1100550</v>
          </cell>
          <cell r="B1472">
            <v>1471</v>
          </cell>
          <cell r="C1472">
            <v>0</v>
          </cell>
          <cell r="D1472">
            <v>0</v>
          </cell>
          <cell r="E1472">
            <v>0</v>
          </cell>
          <cell r="F1472" t="str">
            <v>2108FA</v>
          </cell>
          <cell r="G1472" t="str">
            <v>Weekday</v>
          </cell>
          <cell r="H1472">
            <v>56114</v>
          </cell>
          <cell r="I1472" t="str">
            <v>Oakland Av &amp; El Cerrito Av</v>
          </cell>
        </row>
        <row r="1473">
          <cell r="A1473">
            <v>1303570</v>
          </cell>
          <cell r="B1473">
            <v>1472</v>
          </cell>
          <cell r="C1473">
            <v>0</v>
          </cell>
          <cell r="D1473">
            <v>0</v>
          </cell>
          <cell r="E1473">
            <v>0</v>
          </cell>
          <cell r="F1473" t="str">
            <v>2108FA</v>
          </cell>
          <cell r="G1473" t="str">
            <v>Weekday</v>
          </cell>
          <cell r="H1473">
            <v>59580</v>
          </cell>
          <cell r="I1473" t="str">
            <v>San Pablo Av &amp; I-80 Fwy</v>
          </cell>
        </row>
        <row r="1474">
          <cell r="A1474">
            <v>1100400</v>
          </cell>
          <cell r="B1474">
            <v>1473</v>
          </cell>
          <cell r="C1474">
            <v>0</v>
          </cell>
          <cell r="D1474">
            <v>0</v>
          </cell>
          <cell r="E1474">
            <v>0</v>
          </cell>
          <cell r="F1474" t="str">
            <v>2108FA</v>
          </cell>
          <cell r="G1474" t="str">
            <v>Weekday</v>
          </cell>
          <cell r="H1474">
            <v>54429</v>
          </cell>
          <cell r="I1474" t="str">
            <v>Linda Av &amp; Grand Av</v>
          </cell>
        </row>
        <row r="1475">
          <cell r="A1475">
            <v>702560</v>
          </cell>
          <cell r="B1475">
            <v>1474</v>
          </cell>
          <cell r="C1475">
            <v>0</v>
          </cell>
          <cell r="D1475">
            <v>1</v>
          </cell>
          <cell r="E1475">
            <v>0</v>
          </cell>
          <cell r="F1475" t="str">
            <v>2108FA</v>
          </cell>
          <cell r="G1475" t="str">
            <v>Weekday</v>
          </cell>
          <cell r="H1475">
            <v>52112</v>
          </cell>
          <cell r="I1475" t="str">
            <v>Fremont Blvd &amp; Nicolet Av</v>
          </cell>
        </row>
        <row r="1476">
          <cell r="A1476">
            <v>1700240</v>
          </cell>
          <cell r="B1476">
            <v>1475</v>
          </cell>
          <cell r="C1476">
            <v>0</v>
          </cell>
          <cell r="D1476">
            <v>0</v>
          </cell>
          <cell r="E1476">
            <v>0</v>
          </cell>
          <cell r="F1476" t="str">
            <v>2108FA</v>
          </cell>
          <cell r="G1476" t="str">
            <v>Weekday</v>
          </cell>
          <cell r="H1476">
            <v>56122</v>
          </cell>
          <cell r="I1476" t="str">
            <v>Alvarado-Niles Rd &amp; Medallion Dr</v>
          </cell>
        </row>
        <row r="1477">
          <cell r="A1477">
            <v>1017190</v>
          </cell>
          <cell r="B1477">
            <v>1476</v>
          </cell>
          <cell r="C1477">
            <v>1</v>
          </cell>
          <cell r="D1477">
            <v>0</v>
          </cell>
          <cell r="E1477">
            <v>1</v>
          </cell>
          <cell r="F1477" t="str">
            <v>2108FA</v>
          </cell>
          <cell r="G1477" t="str">
            <v>Weekday</v>
          </cell>
          <cell r="H1477">
            <v>54483</v>
          </cell>
          <cell r="I1477" t="str">
            <v>Oak St &amp; 10th St</v>
          </cell>
        </row>
        <row r="1478">
          <cell r="A1478">
            <v>1004790</v>
          </cell>
          <cell r="B1478">
            <v>1477</v>
          </cell>
          <cell r="C1478">
            <v>0</v>
          </cell>
          <cell r="D1478">
            <v>0</v>
          </cell>
          <cell r="E1478">
            <v>0</v>
          </cell>
          <cell r="F1478" t="str">
            <v>2108FA</v>
          </cell>
          <cell r="G1478" t="str">
            <v>Weekday</v>
          </cell>
          <cell r="H1478">
            <v>59045</v>
          </cell>
          <cell r="I1478" t="str">
            <v>Adeline St &amp; 16th St</v>
          </cell>
        </row>
        <row r="1479">
          <cell r="A1479">
            <v>9801680</v>
          </cell>
          <cell r="B1479">
            <v>1478</v>
          </cell>
          <cell r="C1479">
            <v>0</v>
          </cell>
          <cell r="D1479">
            <v>2</v>
          </cell>
          <cell r="E1479">
            <v>0</v>
          </cell>
          <cell r="F1479" t="str">
            <v>2108FA</v>
          </cell>
          <cell r="G1479" t="str">
            <v>Weekday</v>
          </cell>
          <cell r="H1479">
            <v>55125</v>
          </cell>
          <cell r="I1479" t="str">
            <v>Hesperian Blvd &amp; Bockman Rd</v>
          </cell>
        </row>
        <row r="1480">
          <cell r="A1480">
            <v>1009890</v>
          </cell>
          <cell r="B1480">
            <v>1479</v>
          </cell>
          <cell r="C1480">
            <v>1</v>
          </cell>
          <cell r="D1480">
            <v>0</v>
          </cell>
          <cell r="E1480">
            <v>1</v>
          </cell>
          <cell r="F1480" t="str">
            <v>2108FA</v>
          </cell>
          <cell r="G1480" t="str">
            <v>Weekday</v>
          </cell>
          <cell r="H1480">
            <v>56648</v>
          </cell>
          <cell r="I1480" t="str">
            <v>Empire Rd &amp; Cairo Rd</v>
          </cell>
        </row>
        <row r="1481">
          <cell r="A1481">
            <v>1004520</v>
          </cell>
          <cell r="B1481">
            <v>1480</v>
          </cell>
          <cell r="C1481">
            <v>0</v>
          </cell>
          <cell r="D1481">
            <v>0</v>
          </cell>
          <cell r="E1481">
            <v>0</v>
          </cell>
          <cell r="F1481" t="str">
            <v>2108FA</v>
          </cell>
          <cell r="G1481" t="str">
            <v>Weekday</v>
          </cell>
          <cell r="H1481">
            <v>55369</v>
          </cell>
          <cell r="I1481" t="str">
            <v>98th Av &amp; Maddux Dr</v>
          </cell>
        </row>
        <row r="1482">
          <cell r="A1482">
            <v>1000560</v>
          </cell>
          <cell r="B1482">
            <v>1481</v>
          </cell>
          <cell r="C1482">
            <v>1</v>
          </cell>
          <cell r="D1482">
            <v>0</v>
          </cell>
          <cell r="E1482">
            <v>1</v>
          </cell>
          <cell r="F1482" t="str">
            <v>2108FA</v>
          </cell>
          <cell r="G1482" t="str">
            <v>Weekday</v>
          </cell>
          <cell r="H1482">
            <v>51567</v>
          </cell>
          <cell r="I1482" t="str">
            <v>12th St &amp; West St (In Middle Of Traffic Island)</v>
          </cell>
        </row>
        <row r="1483">
          <cell r="A1483">
            <v>1100570</v>
          </cell>
          <cell r="B1483">
            <v>1482</v>
          </cell>
          <cell r="C1483">
            <v>0</v>
          </cell>
          <cell r="D1483">
            <v>0</v>
          </cell>
          <cell r="E1483">
            <v>0</v>
          </cell>
          <cell r="F1483" t="str">
            <v>2108FA</v>
          </cell>
          <cell r="G1483" t="str">
            <v>Weekday</v>
          </cell>
          <cell r="H1483">
            <v>55047</v>
          </cell>
          <cell r="I1483" t="str">
            <v>Oakland Av &amp; Grand Av</v>
          </cell>
        </row>
        <row r="1484">
          <cell r="A1484">
            <v>1017240</v>
          </cell>
          <cell r="B1484">
            <v>1483</v>
          </cell>
          <cell r="C1484">
            <v>0</v>
          </cell>
          <cell r="D1484">
            <v>0</v>
          </cell>
          <cell r="E1484">
            <v>0</v>
          </cell>
          <cell r="F1484" t="str">
            <v>2108FA</v>
          </cell>
          <cell r="G1484" t="str">
            <v>Weekday</v>
          </cell>
          <cell r="H1484">
            <v>52760</v>
          </cell>
          <cell r="I1484" t="str">
            <v>Oakland Av &amp; 29th St</v>
          </cell>
        </row>
        <row r="1485">
          <cell r="A1485">
            <v>1017500</v>
          </cell>
          <cell r="B1485">
            <v>1484</v>
          </cell>
          <cell r="C1485">
            <v>0</v>
          </cell>
          <cell r="D1485">
            <v>0</v>
          </cell>
          <cell r="E1485">
            <v>0</v>
          </cell>
          <cell r="F1485" t="str">
            <v>2108FA</v>
          </cell>
          <cell r="G1485" t="str">
            <v>Weekday</v>
          </cell>
          <cell r="H1485">
            <v>51774</v>
          </cell>
          <cell r="I1485" t="str">
            <v>Park Blvd &amp; Glen Park Rd</v>
          </cell>
        </row>
        <row r="1486">
          <cell r="A1486">
            <v>9907860</v>
          </cell>
          <cell r="B1486">
            <v>1485</v>
          </cell>
          <cell r="C1486">
            <v>1</v>
          </cell>
          <cell r="D1486">
            <v>0</v>
          </cell>
          <cell r="E1486">
            <v>1</v>
          </cell>
          <cell r="F1486" t="str">
            <v>2108FA</v>
          </cell>
          <cell r="G1486" t="str">
            <v>Weekday</v>
          </cell>
          <cell r="H1486">
            <v>52962</v>
          </cell>
          <cell r="I1486" t="str">
            <v>Walnut Av &amp; Paseo Padre Pkwy</v>
          </cell>
        </row>
        <row r="1487">
          <cell r="A1487">
            <v>9800760</v>
          </cell>
          <cell r="B1487">
            <v>1486</v>
          </cell>
          <cell r="C1487">
            <v>0</v>
          </cell>
          <cell r="D1487">
            <v>0</v>
          </cell>
          <cell r="E1487">
            <v>0</v>
          </cell>
          <cell r="F1487" t="str">
            <v>2108FA</v>
          </cell>
          <cell r="G1487" t="str">
            <v>Weekday</v>
          </cell>
          <cell r="H1487">
            <v>51658</v>
          </cell>
          <cell r="I1487" t="str">
            <v>D St &amp; Madeiros Av</v>
          </cell>
        </row>
        <row r="1488">
          <cell r="A1488">
            <v>9801010</v>
          </cell>
          <cell r="B1488">
            <v>1487</v>
          </cell>
          <cell r="C1488">
            <v>0</v>
          </cell>
          <cell r="D1488">
            <v>0</v>
          </cell>
          <cell r="E1488">
            <v>0</v>
          </cell>
          <cell r="F1488" t="str">
            <v>2108FA</v>
          </cell>
          <cell r="G1488" t="str">
            <v>Weekday</v>
          </cell>
          <cell r="H1488">
            <v>54860</v>
          </cell>
          <cell r="I1488" t="str">
            <v>Eddy St &amp; Kelly St</v>
          </cell>
        </row>
        <row r="1489">
          <cell r="A1489">
            <v>9802060</v>
          </cell>
          <cell r="B1489">
            <v>1488</v>
          </cell>
          <cell r="C1489">
            <v>0</v>
          </cell>
          <cell r="D1489">
            <v>0</v>
          </cell>
          <cell r="E1489">
            <v>0</v>
          </cell>
          <cell r="F1489" t="str">
            <v>2108FA</v>
          </cell>
          <cell r="G1489" t="str">
            <v>Weekday</v>
          </cell>
          <cell r="H1489">
            <v>54563</v>
          </cell>
          <cell r="I1489" t="str">
            <v>Maud Av &amp; Romagnolo St</v>
          </cell>
        </row>
        <row r="1490">
          <cell r="A1490">
            <v>9801870</v>
          </cell>
          <cell r="B1490">
            <v>1489</v>
          </cell>
          <cell r="C1490">
            <v>0</v>
          </cell>
          <cell r="D1490">
            <v>0</v>
          </cell>
          <cell r="E1490">
            <v>0</v>
          </cell>
          <cell r="F1490" t="str">
            <v>2108FA</v>
          </cell>
          <cell r="G1490" t="str">
            <v>Weekday</v>
          </cell>
          <cell r="H1490">
            <v>58224</v>
          </cell>
          <cell r="I1490" t="str">
            <v>Kelly St &amp; Prime Av</v>
          </cell>
        </row>
        <row r="1491">
          <cell r="A1491">
            <v>9802050</v>
          </cell>
          <cell r="B1491">
            <v>1490</v>
          </cell>
          <cell r="C1491">
            <v>0</v>
          </cell>
          <cell r="D1491">
            <v>0</v>
          </cell>
          <cell r="E1491">
            <v>0</v>
          </cell>
          <cell r="F1491" t="str">
            <v>2108FA</v>
          </cell>
          <cell r="G1491" t="str">
            <v>Weekday</v>
          </cell>
          <cell r="H1491">
            <v>52778</v>
          </cell>
          <cell r="I1491" t="str">
            <v>Maud Av &amp; Romagnolo St</v>
          </cell>
        </row>
        <row r="1492">
          <cell r="A1492">
            <v>9801820</v>
          </cell>
          <cell r="B1492">
            <v>1491</v>
          </cell>
          <cell r="C1492">
            <v>0</v>
          </cell>
          <cell r="D1492">
            <v>0</v>
          </cell>
          <cell r="E1492">
            <v>0</v>
          </cell>
          <cell r="F1492" t="str">
            <v>2108FA</v>
          </cell>
          <cell r="G1492" t="str">
            <v>Weekday</v>
          </cell>
          <cell r="H1492">
            <v>55968</v>
          </cell>
          <cell r="I1492" t="str">
            <v>Kelly St &amp; Byron St</v>
          </cell>
        </row>
        <row r="1493">
          <cell r="A1493">
            <v>200670</v>
          </cell>
          <cell r="B1493">
            <v>1492</v>
          </cell>
          <cell r="C1493">
            <v>1</v>
          </cell>
          <cell r="D1493">
            <v>0</v>
          </cell>
          <cell r="E1493">
            <v>1</v>
          </cell>
          <cell r="F1493" t="str">
            <v>2108FA</v>
          </cell>
          <cell r="G1493" t="str">
            <v>Weekday</v>
          </cell>
          <cell r="H1493">
            <v>51915</v>
          </cell>
          <cell r="I1493" t="str">
            <v>Solano Av &amp; Ramona Av</v>
          </cell>
        </row>
        <row r="1494">
          <cell r="A1494">
            <v>1031210</v>
          </cell>
          <cell r="B1494">
            <v>1493</v>
          </cell>
          <cell r="C1494">
            <v>0</v>
          </cell>
          <cell r="D1494">
            <v>0</v>
          </cell>
          <cell r="E1494">
            <v>0</v>
          </cell>
          <cell r="F1494" t="str">
            <v>2108FA</v>
          </cell>
          <cell r="G1494" t="str">
            <v>Weekday</v>
          </cell>
          <cell r="H1494">
            <v>57041</v>
          </cell>
          <cell r="I1494" t="str">
            <v>MacArthur Blvd &amp; Foothill Blvd</v>
          </cell>
        </row>
        <row r="1495">
          <cell r="A1495">
            <v>1014910</v>
          </cell>
          <cell r="B1495">
            <v>1494</v>
          </cell>
          <cell r="C1495">
            <v>1</v>
          </cell>
          <cell r="D1495">
            <v>0</v>
          </cell>
          <cell r="E1495">
            <v>1</v>
          </cell>
          <cell r="F1495" t="str">
            <v>2108FA</v>
          </cell>
          <cell r="G1495" t="str">
            <v>Weekday</v>
          </cell>
          <cell r="H1495">
            <v>55774</v>
          </cell>
          <cell r="I1495" t="str">
            <v>MacArthur Blvd &amp; E.C. Reems Ct</v>
          </cell>
        </row>
        <row r="1496">
          <cell r="A1496">
            <v>600050</v>
          </cell>
          <cell r="B1496">
            <v>1495</v>
          </cell>
          <cell r="C1496">
            <v>1</v>
          </cell>
          <cell r="D1496">
            <v>1</v>
          </cell>
          <cell r="E1496">
            <v>1</v>
          </cell>
          <cell r="F1496" t="str">
            <v>2108FA</v>
          </cell>
          <cell r="G1496" t="str">
            <v>Weekday</v>
          </cell>
          <cell r="H1496">
            <v>50577</v>
          </cell>
          <cell r="I1496" t="str">
            <v>40th St &amp; Hollis St</v>
          </cell>
        </row>
        <row r="1497">
          <cell r="A1497">
            <v>703320</v>
          </cell>
          <cell r="B1497">
            <v>1496</v>
          </cell>
          <cell r="C1497">
            <v>0</v>
          </cell>
          <cell r="D1497">
            <v>0</v>
          </cell>
          <cell r="E1497">
            <v>0</v>
          </cell>
          <cell r="F1497" t="str">
            <v>2108FA</v>
          </cell>
          <cell r="G1497" t="str">
            <v>Weekday</v>
          </cell>
          <cell r="H1497">
            <v>51577</v>
          </cell>
          <cell r="I1497" t="str">
            <v>Mission Blvd &amp; Anza St</v>
          </cell>
        </row>
        <row r="1498">
          <cell r="A1498">
            <v>1014380</v>
          </cell>
          <cell r="B1498">
            <v>1497</v>
          </cell>
          <cell r="C1498">
            <v>2</v>
          </cell>
          <cell r="D1498">
            <v>1</v>
          </cell>
          <cell r="E1498">
            <v>2</v>
          </cell>
          <cell r="F1498" t="str">
            <v>2108FA</v>
          </cell>
          <cell r="G1498" t="str">
            <v>Weekday</v>
          </cell>
          <cell r="H1498">
            <v>56511</v>
          </cell>
          <cell r="I1498" t="str">
            <v>MacArthur Blvd &amp; 13th Av (Edna Brewer Middle Sch.)</v>
          </cell>
        </row>
        <row r="1499">
          <cell r="A1499">
            <v>1014810</v>
          </cell>
          <cell r="B1499">
            <v>1498</v>
          </cell>
          <cell r="C1499">
            <v>0</v>
          </cell>
          <cell r="D1499">
            <v>0</v>
          </cell>
          <cell r="E1499">
            <v>0</v>
          </cell>
          <cell r="F1499" t="str">
            <v>2108FA</v>
          </cell>
          <cell r="G1499" t="str">
            <v>Weekday</v>
          </cell>
          <cell r="H1499">
            <v>54410</v>
          </cell>
          <cell r="I1499" t="str">
            <v>MacArthur Blvd &amp; Byron Av</v>
          </cell>
        </row>
        <row r="1500">
          <cell r="A1500">
            <v>303700</v>
          </cell>
          <cell r="B1500">
            <v>1499</v>
          </cell>
          <cell r="C1500">
            <v>1</v>
          </cell>
          <cell r="D1500">
            <v>0</v>
          </cell>
          <cell r="E1500">
            <v>1</v>
          </cell>
          <cell r="F1500" t="str">
            <v>2108FA</v>
          </cell>
          <cell r="G1500" t="str">
            <v>Weekday</v>
          </cell>
          <cell r="H1500">
            <v>55239</v>
          </cell>
          <cell r="I1500" t="str">
            <v>Martin Luther King Jr Way &amp; Stuart St</v>
          </cell>
        </row>
        <row r="1501">
          <cell r="A1501">
            <v>1016350</v>
          </cell>
          <cell r="B1501">
            <v>1500</v>
          </cell>
          <cell r="C1501">
            <v>1</v>
          </cell>
          <cell r="D1501">
            <v>0</v>
          </cell>
          <cell r="E1501">
            <v>1</v>
          </cell>
          <cell r="F1501" t="str">
            <v>2108FA</v>
          </cell>
          <cell r="G1501" t="str">
            <v>Weekday</v>
          </cell>
          <cell r="H1501">
            <v>59495</v>
          </cell>
          <cell r="I1501" t="str">
            <v>Martin Luther King Jr Way &amp; Arlington Av</v>
          </cell>
        </row>
        <row r="1502">
          <cell r="A1502">
            <v>1600320</v>
          </cell>
          <cell r="B1502">
            <v>1501</v>
          </cell>
          <cell r="C1502">
            <v>1</v>
          </cell>
          <cell r="D1502">
            <v>0</v>
          </cell>
          <cell r="E1502">
            <v>1</v>
          </cell>
          <cell r="F1502" t="str">
            <v>2108FA</v>
          </cell>
          <cell r="G1502" t="str">
            <v>Weekday</v>
          </cell>
          <cell r="H1502">
            <v>56899</v>
          </cell>
          <cell r="I1502" t="str">
            <v>College Ln &amp; Mission Bell Dr</v>
          </cell>
        </row>
        <row r="1503">
          <cell r="A1503">
            <v>1700560</v>
          </cell>
          <cell r="B1503">
            <v>1502</v>
          </cell>
          <cell r="C1503">
            <v>0</v>
          </cell>
          <cell r="D1503">
            <v>0</v>
          </cell>
          <cell r="E1503">
            <v>0</v>
          </cell>
          <cell r="F1503" t="str">
            <v>2108FA</v>
          </cell>
          <cell r="G1503" t="str">
            <v>Weekday</v>
          </cell>
          <cell r="H1503">
            <v>56763</v>
          </cell>
          <cell r="I1503" t="str">
            <v>Dyer St &amp; Union Landing Blvd</v>
          </cell>
        </row>
        <row r="1504">
          <cell r="A1504">
            <v>1001990</v>
          </cell>
          <cell r="B1504">
            <v>1503</v>
          </cell>
          <cell r="C1504">
            <v>3</v>
          </cell>
          <cell r="D1504">
            <v>0</v>
          </cell>
          <cell r="E1504">
            <v>3</v>
          </cell>
          <cell r="F1504" t="str">
            <v>2108FA</v>
          </cell>
          <cell r="G1504" t="str">
            <v>Weekday</v>
          </cell>
          <cell r="H1504">
            <v>54390</v>
          </cell>
          <cell r="I1504" t="str">
            <v>35th Av &amp; International Blvd</v>
          </cell>
        </row>
        <row r="1505">
          <cell r="A1505">
            <v>200720</v>
          </cell>
          <cell r="B1505">
            <v>1504</v>
          </cell>
          <cell r="C1505">
            <v>0</v>
          </cell>
          <cell r="D1505">
            <v>0</v>
          </cell>
          <cell r="E1505">
            <v>0</v>
          </cell>
          <cell r="F1505" t="str">
            <v>2108FA</v>
          </cell>
          <cell r="G1505" t="str">
            <v>Weekday</v>
          </cell>
          <cell r="H1505">
            <v>57975</v>
          </cell>
          <cell r="I1505" t="str">
            <v>Solano Av &amp; Ventura Av</v>
          </cell>
        </row>
        <row r="1506">
          <cell r="A1506">
            <v>901210</v>
          </cell>
          <cell r="B1506">
            <v>1505</v>
          </cell>
          <cell r="C1506">
            <v>0</v>
          </cell>
          <cell r="D1506">
            <v>0</v>
          </cell>
          <cell r="E1506">
            <v>0</v>
          </cell>
          <cell r="F1506" t="str">
            <v>2108FA</v>
          </cell>
          <cell r="G1506" t="str">
            <v>Weekday</v>
          </cell>
          <cell r="H1506">
            <v>56990</v>
          </cell>
          <cell r="I1506" t="str">
            <v>Newark Blvd &amp; Lafayette Av</v>
          </cell>
        </row>
        <row r="1507">
          <cell r="A1507">
            <v>305170</v>
          </cell>
          <cell r="B1507">
            <v>1506</v>
          </cell>
          <cell r="C1507">
            <v>0</v>
          </cell>
          <cell r="D1507">
            <v>0</v>
          </cell>
          <cell r="E1507">
            <v>0</v>
          </cell>
          <cell r="F1507" t="str">
            <v>2108FA</v>
          </cell>
          <cell r="G1507" t="str">
            <v>Weekday</v>
          </cell>
          <cell r="H1507">
            <v>50750</v>
          </cell>
          <cell r="I1507" t="str">
            <v>Solano Av &amp; Ensenada Av</v>
          </cell>
        </row>
        <row r="1508">
          <cell r="A1508">
            <v>901980</v>
          </cell>
          <cell r="B1508">
            <v>1507</v>
          </cell>
          <cell r="C1508">
            <v>0</v>
          </cell>
          <cell r="D1508">
            <v>0</v>
          </cell>
          <cell r="E1508">
            <v>0</v>
          </cell>
          <cell r="F1508" t="str">
            <v>2108FA</v>
          </cell>
          <cell r="G1508" t="str">
            <v>Weekday</v>
          </cell>
          <cell r="H1508">
            <v>57991</v>
          </cell>
          <cell r="I1508" t="str">
            <v>Filbert St &amp; Central Av</v>
          </cell>
        </row>
        <row r="1509">
          <cell r="A1509">
            <v>1500370</v>
          </cell>
          <cell r="B1509">
            <v>1508</v>
          </cell>
          <cell r="C1509">
            <v>0</v>
          </cell>
          <cell r="D1509">
            <v>1</v>
          </cell>
          <cell r="E1509">
            <v>0</v>
          </cell>
          <cell r="F1509" t="str">
            <v>2108FA</v>
          </cell>
          <cell r="G1509" t="str">
            <v>Weekday</v>
          </cell>
          <cell r="H1509">
            <v>50118</v>
          </cell>
          <cell r="I1509" t="str">
            <v>Bancroft Av &amp; Dolores Av</v>
          </cell>
        </row>
        <row r="1510">
          <cell r="A1510">
            <v>1014690</v>
          </cell>
          <cell r="B1510">
            <v>1509</v>
          </cell>
          <cell r="C1510">
            <v>0</v>
          </cell>
          <cell r="D1510">
            <v>0</v>
          </cell>
          <cell r="E1510">
            <v>0</v>
          </cell>
          <cell r="F1510" t="str">
            <v>2108FA</v>
          </cell>
          <cell r="G1510" t="str">
            <v>Weekday</v>
          </cell>
          <cell r="H1510">
            <v>55457</v>
          </cell>
          <cell r="I1510" t="str">
            <v>MacArthur Blvd &amp; 98th Av</v>
          </cell>
        </row>
        <row r="1511">
          <cell r="A1511">
            <v>1031110</v>
          </cell>
          <cell r="B1511">
            <v>1510</v>
          </cell>
          <cell r="C1511">
            <v>0</v>
          </cell>
          <cell r="D1511">
            <v>0</v>
          </cell>
          <cell r="E1511">
            <v>0</v>
          </cell>
          <cell r="F1511" t="str">
            <v>2108FA</v>
          </cell>
          <cell r="G1511" t="str">
            <v>Weekday</v>
          </cell>
          <cell r="H1511">
            <v>53118</v>
          </cell>
          <cell r="I1511" t="str">
            <v>29th Av &amp; E 10th St</v>
          </cell>
        </row>
        <row r="1512">
          <cell r="A1512">
            <v>1502270</v>
          </cell>
          <cell r="B1512">
            <v>1511</v>
          </cell>
          <cell r="C1512">
            <v>0</v>
          </cell>
          <cell r="D1512">
            <v>0</v>
          </cell>
          <cell r="E1512">
            <v>0</v>
          </cell>
          <cell r="F1512" t="str">
            <v>2108FA</v>
          </cell>
          <cell r="G1512" t="str">
            <v>Weekday</v>
          </cell>
          <cell r="H1512">
            <v>58762</v>
          </cell>
          <cell r="I1512" t="str">
            <v>Lewelling Blvd &amp; Lewelling Community Church/School</v>
          </cell>
        </row>
        <row r="1513">
          <cell r="A1513">
            <v>1004710</v>
          </cell>
          <cell r="B1513">
            <v>1512</v>
          </cell>
          <cell r="C1513">
            <v>0</v>
          </cell>
          <cell r="D1513">
            <v>0</v>
          </cell>
          <cell r="E1513">
            <v>0</v>
          </cell>
          <cell r="F1513" t="str">
            <v>2108FA</v>
          </cell>
          <cell r="G1513" t="str">
            <v>Weekday</v>
          </cell>
          <cell r="H1513">
            <v>53939</v>
          </cell>
          <cell r="I1513" t="str">
            <v>Acalanes Dr &amp; Bergedo Dr</v>
          </cell>
        </row>
        <row r="1514">
          <cell r="A1514">
            <v>1001510</v>
          </cell>
          <cell r="B1514">
            <v>1513</v>
          </cell>
          <cell r="C1514">
            <v>1</v>
          </cell>
          <cell r="D1514">
            <v>2</v>
          </cell>
          <cell r="E1514">
            <v>1</v>
          </cell>
          <cell r="F1514" t="str">
            <v>2108FA</v>
          </cell>
          <cell r="G1514" t="str">
            <v>Weekday</v>
          </cell>
          <cell r="H1514">
            <v>57022</v>
          </cell>
          <cell r="I1514" t="str">
            <v>23rd Av &amp; E 26th St</v>
          </cell>
        </row>
        <row r="1515">
          <cell r="A1515">
            <v>1303880</v>
          </cell>
          <cell r="B1515">
            <v>1514</v>
          </cell>
          <cell r="C1515">
            <v>0</v>
          </cell>
          <cell r="D1515">
            <v>0</v>
          </cell>
          <cell r="E1515">
            <v>0</v>
          </cell>
          <cell r="F1515" t="str">
            <v>2108FA</v>
          </cell>
          <cell r="G1515" t="str">
            <v>Weekday</v>
          </cell>
          <cell r="H1515">
            <v>54252</v>
          </cell>
          <cell r="I1515" t="str">
            <v>West County Detention Facility</v>
          </cell>
        </row>
        <row r="1516">
          <cell r="A1516">
            <v>9901980</v>
          </cell>
          <cell r="B1516">
            <v>1515</v>
          </cell>
          <cell r="C1516">
            <v>2</v>
          </cell>
          <cell r="D1516">
            <v>1</v>
          </cell>
          <cell r="E1516">
            <v>2</v>
          </cell>
          <cell r="F1516" t="str">
            <v>2108FA</v>
          </cell>
          <cell r="G1516" t="str">
            <v>Weekday</v>
          </cell>
          <cell r="H1516">
            <v>50934</v>
          </cell>
          <cell r="I1516" t="str">
            <v>23rd St &amp; University Av</v>
          </cell>
        </row>
        <row r="1517">
          <cell r="A1517">
            <v>1600050</v>
          </cell>
          <cell r="B1517">
            <v>1516</v>
          </cell>
          <cell r="C1517">
            <v>0</v>
          </cell>
          <cell r="D1517">
            <v>0</v>
          </cell>
          <cell r="E1517">
            <v>0</v>
          </cell>
          <cell r="F1517" t="str">
            <v>2108FA</v>
          </cell>
          <cell r="G1517" t="str">
            <v>Weekday</v>
          </cell>
          <cell r="H1517">
            <v>56033</v>
          </cell>
          <cell r="I1517" t="str">
            <v>23rd St &amp; Dover Av</v>
          </cell>
        </row>
        <row r="1518">
          <cell r="A1518">
            <v>1300190</v>
          </cell>
          <cell r="B1518">
            <v>1517</v>
          </cell>
          <cell r="C1518">
            <v>1</v>
          </cell>
          <cell r="D1518">
            <v>0</v>
          </cell>
          <cell r="E1518">
            <v>1</v>
          </cell>
          <cell r="F1518" t="str">
            <v>2108FA</v>
          </cell>
          <cell r="G1518" t="str">
            <v>Weekday</v>
          </cell>
          <cell r="H1518">
            <v>58911</v>
          </cell>
          <cell r="I1518" t="str">
            <v>22nd St &amp; Bissell Av</v>
          </cell>
        </row>
        <row r="1519">
          <cell r="A1519">
            <v>1018370</v>
          </cell>
          <cell r="B1519">
            <v>1518</v>
          </cell>
          <cell r="C1519">
            <v>0</v>
          </cell>
          <cell r="D1519">
            <v>0</v>
          </cell>
          <cell r="E1519">
            <v>0</v>
          </cell>
          <cell r="F1519" t="str">
            <v>2108FA</v>
          </cell>
          <cell r="G1519" t="str">
            <v>Weekday</v>
          </cell>
          <cell r="H1519">
            <v>54288</v>
          </cell>
          <cell r="I1519" t="str">
            <v>San Pablo Av &amp; 62nd St</v>
          </cell>
        </row>
        <row r="1520">
          <cell r="A1520">
            <v>1014320</v>
          </cell>
          <cell r="B1520">
            <v>1519</v>
          </cell>
          <cell r="C1520">
            <v>1</v>
          </cell>
          <cell r="D1520">
            <v>0</v>
          </cell>
          <cell r="E1520">
            <v>1</v>
          </cell>
          <cell r="F1520" t="str">
            <v>2108FA</v>
          </cell>
          <cell r="G1520" t="str">
            <v>Weekday</v>
          </cell>
          <cell r="H1520">
            <v>53399</v>
          </cell>
          <cell r="I1520" t="str">
            <v>8658 MacArthur Blvd</v>
          </cell>
        </row>
        <row r="1521">
          <cell r="A1521">
            <v>200220</v>
          </cell>
          <cell r="B1521">
            <v>1520</v>
          </cell>
          <cell r="C1521">
            <v>0</v>
          </cell>
          <cell r="D1521">
            <v>0</v>
          </cell>
          <cell r="E1521">
            <v>0</v>
          </cell>
          <cell r="F1521" t="str">
            <v>2108FA</v>
          </cell>
          <cell r="G1521" t="str">
            <v>Weekday</v>
          </cell>
          <cell r="H1521">
            <v>52700</v>
          </cell>
          <cell r="I1521" t="str">
            <v>545 Pierce St</v>
          </cell>
        </row>
        <row r="1522">
          <cell r="A1522">
            <v>706220</v>
          </cell>
          <cell r="B1522">
            <v>1521</v>
          </cell>
          <cell r="C1522">
            <v>0</v>
          </cell>
          <cell r="D1522">
            <v>0</v>
          </cell>
          <cell r="E1522">
            <v>0</v>
          </cell>
          <cell r="F1522" t="str">
            <v>2108FA</v>
          </cell>
          <cell r="G1522" t="str">
            <v>Weekday</v>
          </cell>
          <cell r="H1522">
            <v>53787</v>
          </cell>
          <cell r="I1522" t="str">
            <v>Walnut Av &amp; Guardino Dr</v>
          </cell>
        </row>
        <row r="1523">
          <cell r="A1523">
            <v>1007140</v>
          </cell>
          <cell r="B1523">
            <v>1522</v>
          </cell>
          <cell r="C1523">
            <v>0</v>
          </cell>
          <cell r="D1523">
            <v>0</v>
          </cell>
          <cell r="E1523">
            <v>0</v>
          </cell>
          <cell r="F1523" t="str">
            <v>2108FA</v>
          </cell>
          <cell r="G1523" t="str">
            <v>Weekday</v>
          </cell>
          <cell r="H1523">
            <v>59859</v>
          </cell>
          <cell r="I1523" t="str">
            <v>Centennial Dr &amp; Lawrence Hall Of Science</v>
          </cell>
        </row>
        <row r="1524">
          <cell r="A1524">
            <v>1303730</v>
          </cell>
          <cell r="B1524">
            <v>1523</v>
          </cell>
          <cell r="C1524">
            <v>0</v>
          </cell>
          <cell r="D1524">
            <v>0</v>
          </cell>
          <cell r="E1524">
            <v>0</v>
          </cell>
          <cell r="F1524" t="str">
            <v>2108FA</v>
          </cell>
          <cell r="G1524" t="str">
            <v>Weekday</v>
          </cell>
          <cell r="H1524">
            <v>56790</v>
          </cell>
          <cell r="I1524" t="str">
            <v>Shane Dr &amp; Gilma Dr</v>
          </cell>
        </row>
        <row r="1525">
          <cell r="A1525">
            <v>802840</v>
          </cell>
          <cell r="B1525">
            <v>1524</v>
          </cell>
          <cell r="C1525">
            <v>0</v>
          </cell>
          <cell r="D1525">
            <v>0</v>
          </cell>
          <cell r="E1525">
            <v>0</v>
          </cell>
          <cell r="F1525" t="str">
            <v>2108FA</v>
          </cell>
          <cell r="G1525" t="str">
            <v>Weekday</v>
          </cell>
          <cell r="H1525">
            <v>52860</v>
          </cell>
          <cell r="I1525" t="str">
            <v>Industrial Blvd &amp; Fwy Entrance</v>
          </cell>
        </row>
        <row r="1526">
          <cell r="A1526">
            <v>803080</v>
          </cell>
          <cell r="B1526">
            <v>1525</v>
          </cell>
          <cell r="C1526">
            <v>0</v>
          </cell>
          <cell r="D1526">
            <v>0</v>
          </cell>
          <cell r="E1526">
            <v>0</v>
          </cell>
          <cell r="F1526" t="str">
            <v>2108FA</v>
          </cell>
          <cell r="G1526" t="str">
            <v>Weekday</v>
          </cell>
          <cell r="H1526">
            <v>51310</v>
          </cell>
          <cell r="I1526" t="str">
            <v>Mack St &amp; Sabre St</v>
          </cell>
        </row>
        <row r="1527">
          <cell r="A1527">
            <v>803030</v>
          </cell>
          <cell r="B1527">
            <v>1526</v>
          </cell>
          <cell r="C1527">
            <v>0</v>
          </cell>
          <cell r="D1527">
            <v>0</v>
          </cell>
          <cell r="E1527">
            <v>0</v>
          </cell>
          <cell r="F1527" t="str">
            <v>2108FA</v>
          </cell>
          <cell r="G1527" t="str">
            <v>Weekday</v>
          </cell>
          <cell r="H1527">
            <v>56457</v>
          </cell>
          <cell r="I1527" t="str">
            <v>20201 Mack St (Opp. Ac Transit Training Center)</v>
          </cell>
        </row>
        <row r="1528">
          <cell r="A1528">
            <v>804030</v>
          </cell>
          <cell r="B1528">
            <v>1527</v>
          </cell>
          <cell r="C1528">
            <v>0</v>
          </cell>
          <cell r="D1528">
            <v>0</v>
          </cell>
          <cell r="E1528">
            <v>0</v>
          </cell>
          <cell r="F1528" t="str">
            <v>2108FA</v>
          </cell>
          <cell r="G1528" t="str">
            <v>Weekday</v>
          </cell>
          <cell r="H1528">
            <v>52869</v>
          </cell>
          <cell r="I1528" t="str">
            <v>Sabre St &amp; Corsair Blvd</v>
          </cell>
        </row>
        <row r="1529">
          <cell r="A1529">
            <v>100200</v>
          </cell>
          <cell r="B1529">
            <v>1528</v>
          </cell>
          <cell r="C1529">
            <v>0</v>
          </cell>
          <cell r="D1529">
            <v>0</v>
          </cell>
          <cell r="E1529">
            <v>0</v>
          </cell>
          <cell r="F1529" t="str">
            <v>2108FA</v>
          </cell>
          <cell r="G1529" t="str">
            <v>Weekday</v>
          </cell>
          <cell r="H1529">
            <v>52665</v>
          </cell>
          <cell r="I1529" t="str">
            <v>Ralph Appezzato Memorial Pkwy &amp; Main St</v>
          </cell>
        </row>
        <row r="1530">
          <cell r="A1530">
            <v>100210</v>
          </cell>
          <cell r="B1530">
            <v>1529</v>
          </cell>
          <cell r="C1530">
            <v>0</v>
          </cell>
          <cell r="D1530">
            <v>0</v>
          </cell>
          <cell r="E1530">
            <v>0</v>
          </cell>
          <cell r="F1530" t="str">
            <v>2108FA</v>
          </cell>
          <cell r="G1530" t="str">
            <v>Weekday</v>
          </cell>
          <cell r="H1530">
            <v>57717</v>
          </cell>
          <cell r="I1530" t="str">
            <v>Ralph Appezzato Memorial Pkwy &amp; Poggi St</v>
          </cell>
        </row>
        <row r="1531">
          <cell r="A1531">
            <v>1007350</v>
          </cell>
          <cell r="B1531">
            <v>1530</v>
          </cell>
          <cell r="C1531">
            <v>0</v>
          </cell>
          <cell r="D1531">
            <v>0</v>
          </cell>
          <cell r="E1531">
            <v>0</v>
          </cell>
          <cell r="F1531" t="str">
            <v>2108FA</v>
          </cell>
          <cell r="G1531" t="str">
            <v>Weekday</v>
          </cell>
          <cell r="H1531">
            <v>58070</v>
          </cell>
          <cell r="I1531" t="str">
            <v>Claremont Av &amp; Hudson St</v>
          </cell>
        </row>
        <row r="1532">
          <cell r="A1532">
            <v>304400</v>
          </cell>
          <cell r="B1532">
            <v>1531</v>
          </cell>
          <cell r="C1532">
            <v>0</v>
          </cell>
          <cell r="D1532">
            <v>0</v>
          </cell>
          <cell r="E1532">
            <v>0</v>
          </cell>
          <cell r="F1532" t="str">
            <v>2108FA</v>
          </cell>
          <cell r="G1532" t="str">
            <v>Weekday</v>
          </cell>
          <cell r="H1532">
            <v>52007</v>
          </cell>
          <cell r="I1532" t="str">
            <v>San Pablo Av &amp; Allston Way</v>
          </cell>
        </row>
        <row r="1533">
          <cell r="A1533">
            <v>1500300</v>
          </cell>
          <cell r="B1533">
            <v>1532</v>
          </cell>
          <cell r="C1533">
            <v>0</v>
          </cell>
          <cell r="D1533">
            <v>0</v>
          </cell>
          <cell r="E1533">
            <v>0</v>
          </cell>
          <cell r="F1533" t="str">
            <v>2108FA</v>
          </cell>
          <cell r="G1533" t="str">
            <v>Weekday</v>
          </cell>
          <cell r="H1533">
            <v>51016</v>
          </cell>
          <cell r="I1533" t="str">
            <v>Bancroft Av &amp; 146th Av</v>
          </cell>
        </row>
        <row r="1534">
          <cell r="A1534">
            <v>301900</v>
          </cell>
          <cell r="B1534">
            <v>1533</v>
          </cell>
          <cell r="C1534">
            <v>0</v>
          </cell>
          <cell r="D1534">
            <v>0</v>
          </cell>
          <cell r="E1534">
            <v>0</v>
          </cell>
          <cell r="F1534" t="str">
            <v>2108FA</v>
          </cell>
          <cell r="G1534" t="str">
            <v>Weekday</v>
          </cell>
          <cell r="H1534">
            <v>57356</v>
          </cell>
          <cell r="I1534" t="str">
            <v>Colusa Av &amp; Visalia Av</v>
          </cell>
        </row>
        <row r="1535">
          <cell r="A1535">
            <v>1300250</v>
          </cell>
          <cell r="B1535">
            <v>1534</v>
          </cell>
          <cell r="C1535">
            <v>0</v>
          </cell>
          <cell r="D1535">
            <v>1</v>
          </cell>
          <cell r="E1535">
            <v>0</v>
          </cell>
          <cell r="F1535" t="str">
            <v>2108FA</v>
          </cell>
          <cell r="G1535" t="str">
            <v>Weekday</v>
          </cell>
          <cell r="H1535">
            <v>50477</v>
          </cell>
          <cell r="I1535" t="str">
            <v>23rd St &amp; Garvin Av</v>
          </cell>
        </row>
        <row r="1536">
          <cell r="A1536">
            <v>1013620</v>
          </cell>
          <cell r="B1536">
            <v>1535</v>
          </cell>
          <cell r="C1536">
            <v>0</v>
          </cell>
          <cell r="D1536">
            <v>0</v>
          </cell>
          <cell r="E1536">
            <v>0</v>
          </cell>
          <cell r="F1536" t="str">
            <v>2108FA</v>
          </cell>
          <cell r="G1536" t="str">
            <v>Weekday</v>
          </cell>
          <cell r="H1536">
            <v>59488</v>
          </cell>
          <cell r="I1536" t="str">
            <v>Lakeshore Av &amp; Boden Way</v>
          </cell>
        </row>
        <row r="1537">
          <cell r="A1537">
            <v>302980</v>
          </cell>
          <cell r="B1537">
            <v>1536</v>
          </cell>
          <cell r="C1537">
            <v>0</v>
          </cell>
          <cell r="D1537">
            <v>0</v>
          </cell>
          <cell r="E1537">
            <v>0</v>
          </cell>
          <cell r="F1537" t="str">
            <v>2108FA</v>
          </cell>
          <cell r="G1537" t="str">
            <v>Weekday</v>
          </cell>
          <cell r="H1537">
            <v>55394</v>
          </cell>
          <cell r="I1537" t="str">
            <v>Grizzly Peak Blvd &amp; Marin Av</v>
          </cell>
        </row>
        <row r="1538">
          <cell r="A1538">
            <v>302560</v>
          </cell>
          <cell r="B1538">
            <v>1537</v>
          </cell>
          <cell r="C1538">
            <v>0</v>
          </cell>
          <cell r="D1538">
            <v>0</v>
          </cell>
          <cell r="E1538">
            <v>0</v>
          </cell>
          <cell r="F1538" t="str">
            <v>2108FA</v>
          </cell>
          <cell r="G1538" t="str">
            <v>Weekday</v>
          </cell>
          <cell r="H1538">
            <v>58337</v>
          </cell>
          <cell r="I1538" t="str">
            <v>Euclid Av &amp; Regal Rd</v>
          </cell>
        </row>
        <row r="1539">
          <cell r="A1539">
            <v>705180</v>
          </cell>
          <cell r="B1539">
            <v>1538</v>
          </cell>
          <cell r="C1539">
            <v>0</v>
          </cell>
          <cell r="D1539">
            <v>0</v>
          </cell>
          <cell r="E1539">
            <v>0</v>
          </cell>
          <cell r="F1539" t="str">
            <v>2108FA</v>
          </cell>
          <cell r="G1539" t="str">
            <v>Weekday</v>
          </cell>
          <cell r="H1539">
            <v>53611</v>
          </cell>
          <cell r="I1539" t="str">
            <v>Paseo Padre Pkwy &amp; Tupelo St</v>
          </cell>
        </row>
        <row r="1540">
          <cell r="A1540">
            <v>704120</v>
          </cell>
          <cell r="B1540">
            <v>1539</v>
          </cell>
          <cell r="C1540">
            <v>0</v>
          </cell>
          <cell r="D1540">
            <v>0</v>
          </cell>
          <cell r="E1540">
            <v>0</v>
          </cell>
          <cell r="F1540" t="str">
            <v>2108FA</v>
          </cell>
          <cell r="G1540" t="str">
            <v>Weekday</v>
          </cell>
          <cell r="H1540">
            <v>53360</v>
          </cell>
          <cell r="I1540" t="str">
            <v>Niles Blvd &amp; J St</v>
          </cell>
        </row>
        <row r="1541">
          <cell r="A1541">
            <v>9800820</v>
          </cell>
          <cell r="B1541">
            <v>1540</v>
          </cell>
          <cell r="C1541">
            <v>0</v>
          </cell>
          <cell r="D1541">
            <v>0</v>
          </cell>
          <cell r="E1541">
            <v>0</v>
          </cell>
          <cell r="F1541" t="str">
            <v>2108FA</v>
          </cell>
          <cell r="G1541" t="str">
            <v>Weekday</v>
          </cell>
          <cell r="H1541">
            <v>50778</v>
          </cell>
          <cell r="I1541" t="str">
            <v>Delano St &amp; Ashland Av</v>
          </cell>
        </row>
        <row r="1542">
          <cell r="A1542">
            <v>705790</v>
          </cell>
          <cell r="B1542">
            <v>1541</v>
          </cell>
          <cell r="C1542">
            <v>0</v>
          </cell>
          <cell r="D1542">
            <v>0</v>
          </cell>
          <cell r="E1542">
            <v>0</v>
          </cell>
          <cell r="F1542" t="str">
            <v>2108FA</v>
          </cell>
          <cell r="G1542" t="str">
            <v>Weekday</v>
          </cell>
          <cell r="H1542">
            <v>56515</v>
          </cell>
          <cell r="I1542" t="str">
            <v>Stevenson Blvd &amp; Omar St</v>
          </cell>
        </row>
        <row r="1543">
          <cell r="A1543">
            <v>1303320</v>
          </cell>
          <cell r="B1543">
            <v>1542</v>
          </cell>
          <cell r="C1543">
            <v>0</v>
          </cell>
          <cell r="D1543">
            <v>0</v>
          </cell>
          <cell r="E1543">
            <v>0</v>
          </cell>
          <cell r="F1543" t="str">
            <v>2108FA</v>
          </cell>
          <cell r="G1543" t="str">
            <v>Weekday</v>
          </cell>
          <cell r="H1543">
            <v>54524</v>
          </cell>
          <cell r="I1543" t="str">
            <v>S 47th St &amp; Cypress Av</v>
          </cell>
        </row>
        <row r="1544">
          <cell r="A1544">
            <v>1017670</v>
          </cell>
          <cell r="B1544">
            <v>1543</v>
          </cell>
          <cell r="C1544">
            <v>0</v>
          </cell>
          <cell r="D1544">
            <v>0</v>
          </cell>
          <cell r="E1544">
            <v>0</v>
          </cell>
          <cell r="F1544" t="str">
            <v>2108FA</v>
          </cell>
          <cell r="G1544" t="str">
            <v>Weekday</v>
          </cell>
          <cell r="H1544">
            <v>53600</v>
          </cell>
          <cell r="I1544" t="str">
            <v>Park Blvd &amp; Wellington St</v>
          </cell>
        </row>
        <row r="1545">
          <cell r="A1545">
            <v>9905710</v>
          </cell>
          <cell r="B1545">
            <v>1544</v>
          </cell>
          <cell r="C1545">
            <v>1</v>
          </cell>
          <cell r="D1545">
            <v>0</v>
          </cell>
          <cell r="E1545">
            <v>1</v>
          </cell>
          <cell r="F1545" t="str">
            <v>2108FA</v>
          </cell>
          <cell r="G1545" t="str">
            <v>Weekday</v>
          </cell>
          <cell r="H1545">
            <v>52138</v>
          </cell>
          <cell r="I1545" t="str">
            <v>W Tower Av &amp; Lexington St</v>
          </cell>
        </row>
        <row r="1546">
          <cell r="A1546">
            <v>1000780</v>
          </cell>
          <cell r="B1546">
            <v>1545</v>
          </cell>
          <cell r="C1546">
            <v>2</v>
          </cell>
          <cell r="D1546">
            <v>1</v>
          </cell>
          <cell r="E1546">
            <v>2</v>
          </cell>
          <cell r="F1546" t="str">
            <v>2108FA</v>
          </cell>
          <cell r="G1546" t="str">
            <v>Weekday</v>
          </cell>
          <cell r="H1546">
            <v>51185</v>
          </cell>
          <cell r="I1546" t="str">
            <v>14th Av &amp; E 29th St</v>
          </cell>
        </row>
        <row r="1547">
          <cell r="A1547">
            <v>9907570</v>
          </cell>
          <cell r="B1547">
            <v>1546</v>
          </cell>
          <cell r="C1547">
            <v>0</v>
          </cell>
          <cell r="D1547">
            <v>0</v>
          </cell>
          <cell r="E1547">
            <v>0</v>
          </cell>
          <cell r="F1547" t="str">
            <v>2108FA</v>
          </cell>
          <cell r="G1547" t="str">
            <v>Weekday</v>
          </cell>
          <cell r="H1547">
            <v>52871</v>
          </cell>
          <cell r="I1547" t="str">
            <v>Fremont Blvd &amp; Carol Av</v>
          </cell>
        </row>
        <row r="1548">
          <cell r="A1548">
            <v>1000730</v>
          </cell>
          <cell r="B1548">
            <v>1547</v>
          </cell>
          <cell r="C1548">
            <v>0</v>
          </cell>
          <cell r="D1548">
            <v>0</v>
          </cell>
          <cell r="E1548">
            <v>0</v>
          </cell>
          <cell r="F1548" t="str">
            <v>2108FA</v>
          </cell>
          <cell r="G1548" t="str">
            <v>Weekday</v>
          </cell>
          <cell r="H1548">
            <v>55464</v>
          </cell>
          <cell r="I1548" t="str">
            <v>14th Av &amp; E 21st St</v>
          </cell>
        </row>
        <row r="1549">
          <cell r="A1549">
            <v>302760</v>
          </cell>
          <cell r="B1549">
            <v>1548</v>
          </cell>
          <cell r="C1549">
            <v>0</v>
          </cell>
          <cell r="D1549">
            <v>0</v>
          </cell>
          <cell r="E1549">
            <v>0</v>
          </cell>
          <cell r="F1549" t="str">
            <v>2108FA</v>
          </cell>
          <cell r="G1549" t="str">
            <v>Weekday</v>
          </cell>
          <cell r="H1549">
            <v>53380</v>
          </cell>
          <cell r="I1549" t="str">
            <v>Gilman St &amp; Ordway St</v>
          </cell>
        </row>
        <row r="1550">
          <cell r="A1550">
            <v>702710</v>
          </cell>
          <cell r="B1550">
            <v>1549</v>
          </cell>
          <cell r="C1550">
            <v>0</v>
          </cell>
          <cell r="D1550">
            <v>0</v>
          </cell>
          <cell r="E1550">
            <v>0</v>
          </cell>
          <cell r="F1550" t="str">
            <v>2108FA</v>
          </cell>
          <cell r="G1550" t="str">
            <v>Weekday</v>
          </cell>
          <cell r="H1550">
            <v>52550</v>
          </cell>
          <cell r="I1550" t="str">
            <v>Fremont Blvd &amp; Stevenson Blvd</v>
          </cell>
        </row>
        <row r="1551">
          <cell r="A1551">
            <v>1100600</v>
          </cell>
          <cell r="B1551">
            <v>1550</v>
          </cell>
          <cell r="C1551">
            <v>0</v>
          </cell>
          <cell r="D1551">
            <v>0</v>
          </cell>
          <cell r="E1551">
            <v>0</v>
          </cell>
          <cell r="F1551" t="str">
            <v>2108FA</v>
          </cell>
          <cell r="G1551" t="str">
            <v>Weekday</v>
          </cell>
          <cell r="H1551">
            <v>51541</v>
          </cell>
          <cell r="I1551" t="str">
            <v>Oakland Av &amp; Hillside Av</v>
          </cell>
        </row>
        <row r="1552">
          <cell r="A1552">
            <v>1031620</v>
          </cell>
          <cell r="B1552">
            <v>1551</v>
          </cell>
          <cell r="C1552">
            <v>0</v>
          </cell>
          <cell r="D1552">
            <v>0</v>
          </cell>
          <cell r="E1552">
            <v>0</v>
          </cell>
          <cell r="F1552" t="str">
            <v>2108FA</v>
          </cell>
          <cell r="G1552" t="str">
            <v>Weekday</v>
          </cell>
          <cell r="H1552">
            <v>50149</v>
          </cell>
          <cell r="I1552" t="str">
            <v>W MacArthur Blvd &amp; Piedmont Av</v>
          </cell>
        </row>
        <row r="1553">
          <cell r="A1553">
            <v>1011140</v>
          </cell>
          <cell r="B1553">
            <v>1552</v>
          </cell>
          <cell r="C1553">
            <v>0</v>
          </cell>
          <cell r="D1553">
            <v>1</v>
          </cell>
          <cell r="E1553">
            <v>0</v>
          </cell>
          <cell r="F1553" t="str">
            <v>2108FA</v>
          </cell>
          <cell r="G1553" t="str">
            <v>Weekday</v>
          </cell>
          <cell r="H1553">
            <v>55657</v>
          </cell>
          <cell r="I1553" t="str">
            <v>Fruitvale Av &amp; Logan St</v>
          </cell>
        </row>
        <row r="1554">
          <cell r="A1554">
            <v>1004620</v>
          </cell>
          <cell r="B1554">
            <v>1553</v>
          </cell>
          <cell r="C1554">
            <v>0</v>
          </cell>
          <cell r="D1554">
            <v>0</v>
          </cell>
          <cell r="E1554">
            <v>0</v>
          </cell>
          <cell r="F1554" t="str">
            <v>2108FA</v>
          </cell>
          <cell r="G1554" t="str">
            <v>Weekday</v>
          </cell>
          <cell r="H1554">
            <v>51137</v>
          </cell>
          <cell r="I1554" t="str">
            <v>98th Av &amp; Walnut St</v>
          </cell>
        </row>
        <row r="1555">
          <cell r="A1555">
            <v>305200</v>
          </cell>
          <cell r="B1555">
            <v>1554</v>
          </cell>
          <cell r="C1555">
            <v>0</v>
          </cell>
          <cell r="D1555">
            <v>0</v>
          </cell>
          <cell r="E1555">
            <v>0</v>
          </cell>
          <cell r="F1555" t="str">
            <v>2108FA</v>
          </cell>
          <cell r="G1555" t="str">
            <v>Weekday</v>
          </cell>
          <cell r="H1555">
            <v>54300</v>
          </cell>
          <cell r="I1555" t="str">
            <v>Solano Av &amp; The Alameda</v>
          </cell>
        </row>
        <row r="1556">
          <cell r="A1556">
            <v>1504370</v>
          </cell>
          <cell r="B1556">
            <v>1555</v>
          </cell>
          <cell r="C1556">
            <v>0</v>
          </cell>
          <cell r="D1556">
            <v>0</v>
          </cell>
          <cell r="E1556">
            <v>0</v>
          </cell>
          <cell r="F1556" t="str">
            <v>2108FA</v>
          </cell>
          <cell r="G1556" t="str">
            <v>Weekday</v>
          </cell>
          <cell r="H1556">
            <v>50524</v>
          </cell>
          <cell r="I1556" t="str">
            <v>Hesperian Blvd &amp; Springlake Dr</v>
          </cell>
        </row>
        <row r="1557">
          <cell r="A1557">
            <v>9907040</v>
          </cell>
          <cell r="B1557">
            <v>1556</v>
          </cell>
          <cell r="C1557">
            <v>0</v>
          </cell>
          <cell r="D1557">
            <v>0</v>
          </cell>
          <cell r="E1557">
            <v>0</v>
          </cell>
          <cell r="F1557" t="str">
            <v>2108FA</v>
          </cell>
          <cell r="G1557" t="str">
            <v>Weekday</v>
          </cell>
          <cell r="H1557">
            <v>52705</v>
          </cell>
          <cell r="I1557" t="str">
            <v>N Milpitas Blvd &amp; Town Center Dr</v>
          </cell>
        </row>
        <row r="1558">
          <cell r="A1558">
            <v>500220</v>
          </cell>
          <cell r="B1558">
            <v>1557</v>
          </cell>
          <cell r="C1558">
            <v>0</v>
          </cell>
          <cell r="D1558">
            <v>0</v>
          </cell>
          <cell r="E1558">
            <v>0</v>
          </cell>
          <cell r="F1558" t="str">
            <v>2108FA</v>
          </cell>
          <cell r="G1558" t="str">
            <v>Weekday</v>
          </cell>
          <cell r="H1558">
            <v>55610</v>
          </cell>
          <cell r="I1558" t="str">
            <v>Arlington Blvd &amp; Moeser Ln</v>
          </cell>
        </row>
        <row r="1559">
          <cell r="A1559">
            <v>500470</v>
          </cell>
          <cell r="B1559">
            <v>1558</v>
          </cell>
          <cell r="C1559">
            <v>0</v>
          </cell>
          <cell r="D1559">
            <v>0</v>
          </cell>
          <cell r="E1559">
            <v>0</v>
          </cell>
          <cell r="F1559" t="str">
            <v>2108FA</v>
          </cell>
          <cell r="G1559" t="str">
            <v>Weekday</v>
          </cell>
          <cell r="H1559">
            <v>50996</v>
          </cell>
          <cell r="I1559" t="str">
            <v>Barrett Av &amp; Tulare Av</v>
          </cell>
        </row>
        <row r="1560">
          <cell r="A1560">
            <v>1000670</v>
          </cell>
          <cell r="B1560">
            <v>1559</v>
          </cell>
          <cell r="C1560">
            <v>1</v>
          </cell>
          <cell r="D1560">
            <v>0</v>
          </cell>
          <cell r="E1560">
            <v>1</v>
          </cell>
          <cell r="F1560" t="str">
            <v>2108FA</v>
          </cell>
          <cell r="G1560" t="str">
            <v>Weekday</v>
          </cell>
          <cell r="H1560">
            <v>54845</v>
          </cell>
          <cell r="I1560" t="str">
            <v>14th Av &amp; International Blvd</v>
          </cell>
        </row>
        <row r="1561">
          <cell r="A1561">
            <v>702290</v>
          </cell>
          <cell r="B1561">
            <v>1560</v>
          </cell>
          <cell r="C1561">
            <v>0</v>
          </cell>
          <cell r="D1561">
            <v>0</v>
          </cell>
          <cell r="E1561">
            <v>0</v>
          </cell>
          <cell r="F1561" t="str">
            <v>2108FA</v>
          </cell>
          <cell r="G1561" t="str">
            <v>Weekday</v>
          </cell>
          <cell r="H1561">
            <v>54141</v>
          </cell>
          <cell r="I1561" t="str">
            <v>Fremont Blvd &amp; Delaware Dr</v>
          </cell>
        </row>
        <row r="1562">
          <cell r="A1562">
            <v>1300820</v>
          </cell>
          <cell r="B1562">
            <v>1561</v>
          </cell>
          <cell r="C1562">
            <v>0</v>
          </cell>
          <cell r="D1562">
            <v>0</v>
          </cell>
          <cell r="E1562">
            <v>0</v>
          </cell>
          <cell r="F1562" t="str">
            <v>2108FA</v>
          </cell>
          <cell r="G1562" t="str">
            <v>Weekday</v>
          </cell>
          <cell r="H1562">
            <v>52499</v>
          </cell>
          <cell r="I1562" t="str">
            <v>Carlson Blvd &amp; Center Av</v>
          </cell>
        </row>
        <row r="1563">
          <cell r="A1563">
            <v>1503590</v>
          </cell>
          <cell r="B1563">
            <v>1562</v>
          </cell>
          <cell r="C1563">
            <v>0</v>
          </cell>
          <cell r="D1563">
            <v>0</v>
          </cell>
          <cell r="E1563">
            <v>0</v>
          </cell>
          <cell r="F1563" t="str">
            <v>2108FA</v>
          </cell>
          <cell r="G1563" t="str">
            <v>Weekday</v>
          </cell>
          <cell r="H1563">
            <v>58332</v>
          </cell>
          <cell r="I1563" t="str">
            <v>Wiley St &amp; Purdue St</v>
          </cell>
        </row>
        <row r="1564">
          <cell r="A1564">
            <v>705650</v>
          </cell>
          <cell r="B1564">
            <v>1563</v>
          </cell>
          <cell r="C1564">
            <v>0</v>
          </cell>
          <cell r="D1564">
            <v>1</v>
          </cell>
          <cell r="E1564">
            <v>0</v>
          </cell>
          <cell r="F1564" t="str">
            <v>2108FA</v>
          </cell>
          <cell r="G1564" t="str">
            <v>Weekday</v>
          </cell>
          <cell r="H1564">
            <v>56691</v>
          </cell>
          <cell r="I1564" t="str">
            <v>Stevenson Blvd &amp; Davis St</v>
          </cell>
        </row>
        <row r="1565">
          <cell r="A1565">
            <v>1300960</v>
          </cell>
          <cell r="B1565">
            <v>1564</v>
          </cell>
          <cell r="C1565">
            <v>1</v>
          </cell>
          <cell r="D1565">
            <v>0</v>
          </cell>
          <cell r="E1565">
            <v>1</v>
          </cell>
          <cell r="F1565" t="str">
            <v>2108FA</v>
          </cell>
          <cell r="G1565" t="str">
            <v>Weekday</v>
          </cell>
          <cell r="H1565">
            <v>54493</v>
          </cell>
          <cell r="I1565" t="str">
            <v>Carlson Blvd &amp; S 37th St</v>
          </cell>
        </row>
        <row r="1566">
          <cell r="A1566">
            <v>9905970</v>
          </cell>
          <cell r="B1566">
            <v>1565</v>
          </cell>
          <cell r="C1566">
            <v>0</v>
          </cell>
          <cell r="D1566">
            <v>0</v>
          </cell>
          <cell r="E1566">
            <v>0</v>
          </cell>
          <cell r="F1566" t="str">
            <v>2108FA</v>
          </cell>
          <cell r="G1566" t="str">
            <v>Weekday</v>
          </cell>
          <cell r="H1566">
            <v>52376</v>
          </cell>
          <cell r="I1566" t="str">
            <v>Osgood Rd &amp; Stratford (Stratford School)</v>
          </cell>
        </row>
        <row r="1567">
          <cell r="A1567">
            <v>302570</v>
          </cell>
          <cell r="B1567">
            <v>1566</v>
          </cell>
          <cell r="C1567">
            <v>0</v>
          </cell>
          <cell r="D1567">
            <v>0</v>
          </cell>
          <cell r="E1567">
            <v>0</v>
          </cell>
          <cell r="F1567" t="str">
            <v>2108FA</v>
          </cell>
          <cell r="G1567" t="str">
            <v>Weekday</v>
          </cell>
          <cell r="H1567">
            <v>55304</v>
          </cell>
          <cell r="I1567" t="str">
            <v>Euclid Av &amp; Ridge Rd</v>
          </cell>
        </row>
        <row r="1568">
          <cell r="A1568">
            <v>1300870</v>
          </cell>
          <cell r="B1568">
            <v>1567</v>
          </cell>
          <cell r="C1568">
            <v>0</v>
          </cell>
          <cell r="D1568">
            <v>0</v>
          </cell>
          <cell r="E1568">
            <v>0</v>
          </cell>
          <cell r="F1568" t="str">
            <v>2108FA</v>
          </cell>
          <cell r="G1568" t="str">
            <v>Weekday</v>
          </cell>
          <cell r="H1568">
            <v>54464</v>
          </cell>
          <cell r="I1568" t="str">
            <v>Carlson Blvd &amp; Imperial Av</v>
          </cell>
        </row>
        <row r="1569">
          <cell r="A1569">
            <v>800060</v>
          </cell>
          <cell r="B1569">
            <v>1568</v>
          </cell>
          <cell r="C1569">
            <v>2</v>
          </cell>
          <cell r="D1569">
            <v>1</v>
          </cell>
          <cell r="E1569">
            <v>2</v>
          </cell>
          <cell r="F1569" t="str">
            <v>2108FA</v>
          </cell>
          <cell r="G1569" t="str">
            <v>Weekday</v>
          </cell>
          <cell r="H1569">
            <v>55089</v>
          </cell>
          <cell r="I1569" t="str">
            <v>2nd St &amp; B St</v>
          </cell>
        </row>
        <row r="1570">
          <cell r="A1570">
            <v>1501830</v>
          </cell>
          <cell r="B1570">
            <v>1569</v>
          </cell>
          <cell r="C1570">
            <v>0</v>
          </cell>
          <cell r="D1570">
            <v>0</v>
          </cell>
          <cell r="E1570">
            <v>0</v>
          </cell>
          <cell r="F1570" t="str">
            <v>2108FA</v>
          </cell>
          <cell r="G1570" t="str">
            <v>Weekday</v>
          </cell>
          <cell r="H1570">
            <v>52338</v>
          </cell>
          <cell r="I1570" t="str">
            <v>Farnsworth St &amp; Avon Av</v>
          </cell>
        </row>
        <row r="1571">
          <cell r="A1571">
            <v>704920</v>
          </cell>
          <cell r="B1571">
            <v>1570</v>
          </cell>
          <cell r="C1571">
            <v>0</v>
          </cell>
          <cell r="D1571">
            <v>1</v>
          </cell>
          <cell r="E1571">
            <v>0</v>
          </cell>
          <cell r="F1571" t="str">
            <v>2108FA</v>
          </cell>
          <cell r="G1571" t="str">
            <v>Weekday</v>
          </cell>
          <cell r="H1571">
            <v>56850</v>
          </cell>
          <cell r="I1571" t="str">
            <v>Paseo Padre Pkwy &amp; Peralta Blvd</v>
          </cell>
        </row>
        <row r="1572">
          <cell r="A1572">
            <v>800290</v>
          </cell>
          <cell r="B1572">
            <v>1571</v>
          </cell>
          <cell r="C1572">
            <v>1</v>
          </cell>
          <cell r="D1572">
            <v>0</v>
          </cell>
          <cell r="E1572">
            <v>1</v>
          </cell>
          <cell r="F1572" t="str">
            <v>2108FA</v>
          </cell>
          <cell r="G1572" t="str">
            <v>Weekday</v>
          </cell>
          <cell r="H1572">
            <v>57633</v>
          </cell>
          <cell r="I1572" t="str">
            <v>Amador St &amp; Elmhurst St</v>
          </cell>
        </row>
        <row r="1573">
          <cell r="A1573">
            <v>100760</v>
          </cell>
          <cell r="B1573">
            <v>1572</v>
          </cell>
          <cell r="C1573">
            <v>0</v>
          </cell>
          <cell r="D1573">
            <v>0</v>
          </cell>
          <cell r="E1573">
            <v>0</v>
          </cell>
          <cell r="F1573" t="str">
            <v>2108FA</v>
          </cell>
          <cell r="G1573" t="str">
            <v>Weekday</v>
          </cell>
          <cell r="H1573">
            <v>59771</v>
          </cell>
          <cell r="I1573" t="str">
            <v>Buena Vista Av &amp; Walnut St</v>
          </cell>
        </row>
        <row r="1574">
          <cell r="A1574">
            <v>100560</v>
          </cell>
          <cell r="B1574">
            <v>1573</v>
          </cell>
          <cell r="C1574">
            <v>0</v>
          </cell>
          <cell r="D1574">
            <v>0</v>
          </cell>
          <cell r="E1574">
            <v>0</v>
          </cell>
          <cell r="F1574" t="str">
            <v>2108FA</v>
          </cell>
          <cell r="G1574" t="str">
            <v>Weekday</v>
          </cell>
          <cell r="H1574">
            <v>52545</v>
          </cell>
          <cell r="I1574" t="str">
            <v>Buena Vista Av &amp; Chestnut St</v>
          </cell>
        </row>
        <row r="1575">
          <cell r="A1575">
            <v>1500210</v>
          </cell>
          <cell r="B1575">
            <v>1574</v>
          </cell>
          <cell r="C1575">
            <v>0</v>
          </cell>
          <cell r="D1575">
            <v>0</v>
          </cell>
          <cell r="E1575">
            <v>0</v>
          </cell>
          <cell r="F1575" t="str">
            <v>2108FA</v>
          </cell>
          <cell r="G1575" t="str">
            <v>Weekday</v>
          </cell>
          <cell r="H1575">
            <v>57210</v>
          </cell>
          <cell r="I1575" t="str">
            <v>Aurora Dr &amp; Sitka St</v>
          </cell>
        </row>
        <row r="1576">
          <cell r="A1576">
            <v>9907050</v>
          </cell>
          <cell r="B1576">
            <v>1575</v>
          </cell>
          <cell r="C1576">
            <v>0</v>
          </cell>
          <cell r="D1576">
            <v>1</v>
          </cell>
          <cell r="E1576">
            <v>0</v>
          </cell>
          <cell r="F1576" t="str">
            <v>2108FA</v>
          </cell>
          <cell r="G1576" t="str">
            <v>Weekday</v>
          </cell>
          <cell r="H1576">
            <v>52707</v>
          </cell>
          <cell r="I1576" t="str">
            <v>Santa Clara St &amp; Jackson St</v>
          </cell>
        </row>
        <row r="1577">
          <cell r="A1577">
            <v>803160</v>
          </cell>
          <cell r="B1577">
            <v>1576</v>
          </cell>
          <cell r="C1577">
            <v>0</v>
          </cell>
          <cell r="D1577">
            <v>1</v>
          </cell>
          <cell r="E1577">
            <v>0</v>
          </cell>
          <cell r="F1577" t="str">
            <v>2108FA</v>
          </cell>
          <cell r="G1577" t="str">
            <v>Weekday</v>
          </cell>
          <cell r="H1577">
            <v>56750</v>
          </cell>
          <cell r="I1577" t="str">
            <v>Meek Av &amp; Jackson St</v>
          </cell>
        </row>
        <row r="1578">
          <cell r="A1578">
            <v>805820</v>
          </cell>
          <cell r="B1578">
            <v>1577</v>
          </cell>
          <cell r="C1578">
            <v>0</v>
          </cell>
          <cell r="D1578">
            <v>0</v>
          </cell>
          <cell r="E1578">
            <v>0</v>
          </cell>
          <cell r="F1578" t="str">
            <v>2108FA</v>
          </cell>
          <cell r="G1578" t="str">
            <v>Weekday</v>
          </cell>
          <cell r="H1578">
            <v>53819</v>
          </cell>
          <cell r="I1578" t="str">
            <v>Meekland Av &amp; A St</v>
          </cell>
        </row>
        <row r="1579">
          <cell r="A1579">
            <v>802660</v>
          </cell>
          <cell r="B1579">
            <v>1578</v>
          </cell>
          <cell r="C1579">
            <v>0</v>
          </cell>
          <cell r="D1579">
            <v>0</v>
          </cell>
          <cell r="E1579">
            <v>0</v>
          </cell>
          <cell r="F1579" t="str">
            <v>2108FA</v>
          </cell>
          <cell r="G1579" t="str">
            <v>Weekday</v>
          </cell>
          <cell r="H1579">
            <v>57781</v>
          </cell>
          <cell r="I1579" t="str">
            <v>Huntwood Av &amp; Olympic Av</v>
          </cell>
        </row>
        <row r="1580">
          <cell r="A1580">
            <v>704310</v>
          </cell>
          <cell r="B1580">
            <v>1579</v>
          </cell>
          <cell r="C1580">
            <v>0</v>
          </cell>
          <cell r="D1580">
            <v>0</v>
          </cell>
          <cell r="E1580">
            <v>0</v>
          </cell>
          <cell r="F1580" t="str">
            <v>2108FA</v>
          </cell>
          <cell r="G1580" t="str">
            <v>Weekday</v>
          </cell>
          <cell r="H1580">
            <v>55172</v>
          </cell>
          <cell r="I1580" t="str">
            <v>Osgood Rd &amp; Auto Mall Pkwy</v>
          </cell>
        </row>
        <row r="1581">
          <cell r="A1581">
            <v>800260</v>
          </cell>
          <cell r="B1581">
            <v>1580</v>
          </cell>
          <cell r="C1581">
            <v>0</v>
          </cell>
          <cell r="D1581">
            <v>0</v>
          </cell>
          <cell r="E1581">
            <v>0</v>
          </cell>
          <cell r="F1581" t="str">
            <v>2108FA</v>
          </cell>
          <cell r="G1581" t="str">
            <v>Weekday</v>
          </cell>
          <cell r="H1581">
            <v>55189</v>
          </cell>
          <cell r="I1581" t="str">
            <v>24607 Amador St</v>
          </cell>
        </row>
        <row r="1582">
          <cell r="A1582">
            <v>9902220</v>
          </cell>
          <cell r="B1582">
            <v>1581</v>
          </cell>
          <cell r="C1582">
            <v>0</v>
          </cell>
          <cell r="D1582">
            <v>0</v>
          </cell>
          <cell r="E1582">
            <v>0</v>
          </cell>
          <cell r="F1582" t="str">
            <v>2108FA</v>
          </cell>
          <cell r="G1582" t="str">
            <v>Weekday</v>
          </cell>
          <cell r="H1582">
            <v>51036</v>
          </cell>
          <cell r="I1582" t="str">
            <v>Folsom Av &amp; Ruus Rd</v>
          </cell>
        </row>
        <row r="1583">
          <cell r="A1583">
            <v>9905240</v>
          </cell>
          <cell r="B1583">
            <v>1582</v>
          </cell>
          <cell r="C1583">
            <v>0</v>
          </cell>
          <cell r="D1583">
            <v>1</v>
          </cell>
          <cell r="E1583">
            <v>0</v>
          </cell>
          <cell r="F1583" t="str">
            <v>2108FA</v>
          </cell>
          <cell r="G1583" t="str">
            <v>Weekday</v>
          </cell>
          <cell r="H1583">
            <v>51957</v>
          </cell>
          <cell r="I1583" t="str">
            <v>Lincoln Av &amp; 20th St</v>
          </cell>
        </row>
        <row r="1584">
          <cell r="A1584">
            <v>900400</v>
          </cell>
          <cell r="B1584">
            <v>1583</v>
          </cell>
          <cell r="C1584">
            <v>0</v>
          </cell>
          <cell r="D1584">
            <v>0</v>
          </cell>
          <cell r="E1584">
            <v>0</v>
          </cell>
          <cell r="F1584" t="str">
            <v>2108FA</v>
          </cell>
          <cell r="G1584" t="str">
            <v>Weekday</v>
          </cell>
          <cell r="H1584">
            <v>53395</v>
          </cell>
          <cell r="I1584" t="str">
            <v>Cedar Blvd &amp; Thornton Av</v>
          </cell>
        </row>
        <row r="1585">
          <cell r="A1585">
            <v>707230</v>
          </cell>
          <cell r="B1585">
            <v>1584</v>
          </cell>
          <cell r="C1585">
            <v>0</v>
          </cell>
          <cell r="D1585">
            <v>0</v>
          </cell>
          <cell r="E1585">
            <v>0</v>
          </cell>
          <cell r="F1585" t="str">
            <v>2108FA</v>
          </cell>
          <cell r="G1585" t="str">
            <v>Weekday</v>
          </cell>
          <cell r="H1585">
            <v>55260</v>
          </cell>
          <cell r="I1585" t="str">
            <v>Ardenwood Blvd &amp; Commerce Dr</v>
          </cell>
        </row>
        <row r="1586">
          <cell r="A1586">
            <v>9904130</v>
          </cell>
          <cell r="B1586">
            <v>1585</v>
          </cell>
          <cell r="C1586">
            <v>0</v>
          </cell>
          <cell r="D1586">
            <v>0</v>
          </cell>
          <cell r="E1586">
            <v>0</v>
          </cell>
          <cell r="F1586" t="str">
            <v>2108FA</v>
          </cell>
          <cell r="G1586" t="str">
            <v>Weekday</v>
          </cell>
          <cell r="H1586">
            <v>51737</v>
          </cell>
          <cell r="I1586" t="str">
            <v>Buena Vista Av &amp; Grand St</v>
          </cell>
        </row>
        <row r="1587">
          <cell r="A1587">
            <v>9800210</v>
          </cell>
          <cell r="B1587">
            <v>1586</v>
          </cell>
          <cell r="C1587">
            <v>0</v>
          </cell>
          <cell r="D1587">
            <v>0</v>
          </cell>
          <cell r="E1587">
            <v>0</v>
          </cell>
          <cell r="F1587" t="str">
            <v>2108FA</v>
          </cell>
          <cell r="G1587" t="str">
            <v>Weekday</v>
          </cell>
          <cell r="H1587">
            <v>59390</v>
          </cell>
          <cell r="I1587" t="str">
            <v>Ashland Av &amp; Crespi Pl</v>
          </cell>
        </row>
        <row r="1588">
          <cell r="A1588">
            <v>9904780</v>
          </cell>
          <cell r="B1588">
            <v>1587</v>
          </cell>
          <cell r="C1588">
            <v>0</v>
          </cell>
          <cell r="D1588">
            <v>0</v>
          </cell>
          <cell r="E1588">
            <v>0</v>
          </cell>
          <cell r="F1588" t="str">
            <v>2108FA</v>
          </cell>
          <cell r="G1588" t="str">
            <v>Weekday</v>
          </cell>
          <cell r="H1588">
            <v>51931</v>
          </cell>
          <cell r="I1588" t="str">
            <v>Lewelling Blvd &amp; Via Granada</v>
          </cell>
        </row>
        <row r="1589">
          <cell r="A1589">
            <v>705690</v>
          </cell>
          <cell r="B1589">
            <v>1588</v>
          </cell>
          <cell r="C1589">
            <v>0</v>
          </cell>
          <cell r="D1589">
            <v>1</v>
          </cell>
          <cell r="E1589">
            <v>0</v>
          </cell>
          <cell r="F1589" t="str">
            <v>2108FA</v>
          </cell>
          <cell r="G1589" t="str">
            <v>Weekday</v>
          </cell>
          <cell r="H1589">
            <v>56552</v>
          </cell>
          <cell r="I1589" t="str">
            <v>Stevenson Blvd &amp; Fremont Blvd</v>
          </cell>
        </row>
        <row r="1590">
          <cell r="A1590">
            <v>1018570</v>
          </cell>
          <cell r="B1590">
            <v>1589</v>
          </cell>
          <cell r="C1590">
            <v>0</v>
          </cell>
          <cell r="D1590">
            <v>1</v>
          </cell>
          <cell r="E1590">
            <v>0</v>
          </cell>
          <cell r="F1590" t="str">
            <v>2108FA</v>
          </cell>
          <cell r="G1590" t="str">
            <v>Weekday</v>
          </cell>
          <cell r="H1590">
            <v>57377</v>
          </cell>
          <cell r="I1590" t="str">
            <v>Santa Clara Av &amp; Vernon St</v>
          </cell>
        </row>
        <row r="1591">
          <cell r="A1591">
            <v>1002170</v>
          </cell>
          <cell r="B1591">
            <v>1590</v>
          </cell>
          <cell r="C1591">
            <v>0</v>
          </cell>
          <cell r="D1591">
            <v>0</v>
          </cell>
          <cell r="E1591">
            <v>0</v>
          </cell>
          <cell r="F1591" t="str">
            <v>2108FA</v>
          </cell>
          <cell r="G1591" t="str">
            <v>Weekday</v>
          </cell>
          <cell r="H1591">
            <v>56255</v>
          </cell>
          <cell r="I1591" t="str">
            <v>35th Av &amp; Penniman Av</v>
          </cell>
        </row>
        <row r="1592">
          <cell r="A1592">
            <v>9903260</v>
          </cell>
          <cell r="B1592">
            <v>1591</v>
          </cell>
          <cell r="C1592">
            <v>2</v>
          </cell>
          <cell r="D1592">
            <v>0</v>
          </cell>
          <cell r="E1592">
            <v>2</v>
          </cell>
          <cell r="F1592" t="str">
            <v>2108FA</v>
          </cell>
          <cell r="G1592" t="str">
            <v>Weekday</v>
          </cell>
          <cell r="H1592">
            <v>51474</v>
          </cell>
          <cell r="I1592" t="str">
            <v>Santa Clara Av &amp; Morton St</v>
          </cell>
        </row>
        <row r="1593">
          <cell r="A1593">
            <v>304230</v>
          </cell>
          <cell r="B1593">
            <v>1592</v>
          </cell>
          <cell r="C1593">
            <v>0</v>
          </cell>
          <cell r="D1593">
            <v>0</v>
          </cell>
          <cell r="E1593">
            <v>0</v>
          </cell>
          <cell r="F1593" t="str">
            <v>2108FA</v>
          </cell>
          <cell r="G1593" t="str">
            <v>Weekday</v>
          </cell>
          <cell r="H1593">
            <v>53321</v>
          </cell>
          <cell r="I1593" t="str">
            <v>Sacramento St &amp; Dwight Way</v>
          </cell>
        </row>
        <row r="1594">
          <cell r="A1594">
            <v>1004530</v>
          </cell>
          <cell r="B1594">
            <v>1593</v>
          </cell>
          <cell r="C1594">
            <v>0</v>
          </cell>
          <cell r="D1594">
            <v>0</v>
          </cell>
          <cell r="E1594">
            <v>0</v>
          </cell>
          <cell r="F1594" t="str">
            <v>2108FA</v>
          </cell>
          <cell r="G1594" t="str">
            <v>Weekday</v>
          </cell>
          <cell r="H1594">
            <v>53663</v>
          </cell>
          <cell r="I1594" t="str">
            <v>98th Av &amp; Olive St</v>
          </cell>
        </row>
        <row r="1595">
          <cell r="A1595">
            <v>1014600</v>
          </cell>
          <cell r="B1595">
            <v>1594</v>
          </cell>
          <cell r="C1595">
            <v>1</v>
          </cell>
          <cell r="D1595">
            <v>0</v>
          </cell>
          <cell r="E1595">
            <v>1</v>
          </cell>
          <cell r="F1595" t="str">
            <v>2108FA</v>
          </cell>
          <cell r="G1595" t="str">
            <v>Weekday</v>
          </cell>
          <cell r="H1595">
            <v>58488</v>
          </cell>
          <cell r="I1595" t="str">
            <v>MacArthur Blvd &amp; 84th Av</v>
          </cell>
        </row>
        <row r="1596">
          <cell r="A1596">
            <v>1014560</v>
          </cell>
          <cell r="B1596">
            <v>1595</v>
          </cell>
          <cell r="C1596">
            <v>0</v>
          </cell>
          <cell r="D1596">
            <v>0</v>
          </cell>
          <cell r="E1596">
            <v>0</v>
          </cell>
          <cell r="F1596" t="str">
            <v>2108FA</v>
          </cell>
          <cell r="G1596" t="str">
            <v>Weekday</v>
          </cell>
          <cell r="H1596">
            <v>52772</v>
          </cell>
          <cell r="I1596" t="str">
            <v>MacArthur Blvd &amp; 76th Av</v>
          </cell>
        </row>
        <row r="1597">
          <cell r="A1597">
            <v>501490</v>
          </cell>
          <cell r="B1597">
            <v>1596</v>
          </cell>
          <cell r="C1597">
            <v>1</v>
          </cell>
          <cell r="D1597">
            <v>1</v>
          </cell>
          <cell r="E1597">
            <v>1</v>
          </cell>
          <cell r="F1597" t="str">
            <v>2108FA</v>
          </cell>
          <cell r="G1597" t="str">
            <v>Weekday</v>
          </cell>
          <cell r="H1597">
            <v>52925</v>
          </cell>
          <cell r="I1597" t="str">
            <v>San Pablo Av &amp; Fairmount Av</v>
          </cell>
        </row>
        <row r="1598">
          <cell r="A1598">
            <v>1304370</v>
          </cell>
          <cell r="B1598">
            <v>1597</v>
          </cell>
          <cell r="C1598">
            <v>6</v>
          </cell>
          <cell r="D1598">
            <v>0</v>
          </cell>
          <cell r="E1598">
            <v>6</v>
          </cell>
          <cell r="F1598" t="str">
            <v>2108FA</v>
          </cell>
          <cell r="G1598" t="str">
            <v>Weekday</v>
          </cell>
          <cell r="H1598">
            <v>50136</v>
          </cell>
          <cell r="I1598" t="str">
            <v>MacDonald Av &amp; 11th St</v>
          </cell>
        </row>
        <row r="1599">
          <cell r="A1599">
            <v>1030180</v>
          </cell>
          <cell r="B1599">
            <v>1598</v>
          </cell>
          <cell r="C1599">
            <v>0</v>
          </cell>
          <cell r="D1599">
            <v>0</v>
          </cell>
          <cell r="E1599">
            <v>0</v>
          </cell>
          <cell r="F1599" t="str">
            <v>2108FA</v>
          </cell>
          <cell r="G1599" t="str">
            <v>Weekday</v>
          </cell>
          <cell r="H1599">
            <v>58122</v>
          </cell>
          <cell r="I1599" t="str">
            <v>Peralta St &amp; 17th St</v>
          </cell>
        </row>
        <row r="1600">
          <cell r="A1600">
            <v>1600590</v>
          </cell>
          <cell r="B1600">
            <v>1599</v>
          </cell>
          <cell r="C1600">
            <v>1</v>
          </cell>
          <cell r="D1600">
            <v>1</v>
          </cell>
          <cell r="E1600">
            <v>1</v>
          </cell>
          <cell r="F1600" t="str">
            <v>2108FA</v>
          </cell>
          <cell r="G1600" t="str">
            <v>Weekday</v>
          </cell>
          <cell r="H1600">
            <v>53930</v>
          </cell>
          <cell r="I1600" t="str">
            <v>Market Av &amp; Pullman St</v>
          </cell>
        </row>
        <row r="1601">
          <cell r="A1601">
            <v>1017730</v>
          </cell>
          <cell r="B1601">
            <v>1600</v>
          </cell>
          <cell r="C1601">
            <v>0</v>
          </cell>
          <cell r="D1601">
            <v>0</v>
          </cell>
          <cell r="E1601">
            <v>0</v>
          </cell>
          <cell r="F1601" t="str">
            <v>2108FA</v>
          </cell>
          <cell r="G1601" t="str">
            <v>Weekday</v>
          </cell>
          <cell r="H1601">
            <v>54088</v>
          </cell>
          <cell r="I1601" t="str">
            <v>Peralta St &amp; 8th St</v>
          </cell>
        </row>
        <row r="1602">
          <cell r="A1602">
            <v>9900960</v>
          </cell>
          <cell r="B1602">
            <v>1601</v>
          </cell>
          <cell r="C1602">
            <v>0</v>
          </cell>
          <cell r="D1602">
            <v>0</v>
          </cell>
          <cell r="E1602">
            <v>0</v>
          </cell>
          <cell r="F1602" t="str">
            <v>2108FA</v>
          </cell>
          <cell r="G1602" t="str">
            <v>Weekday</v>
          </cell>
          <cell r="H1602">
            <v>55420</v>
          </cell>
          <cell r="I1602" t="str">
            <v>Purdue Av &amp; Kenyon Av</v>
          </cell>
        </row>
        <row r="1603">
          <cell r="A1603">
            <v>1021170</v>
          </cell>
          <cell r="B1603">
            <v>1602</v>
          </cell>
          <cell r="C1603">
            <v>1</v>
          </cell>
          <cell r="D1603">
            <v>0</v>
          </cell>
          <cell r="E1603">
            <v>1</v>
          </cell>
          <cell r="F1603" t="str">
            <v>2108FA</v>
          </cell>
          <cell r="G1603" t="str">
            <v>Weekday</v>
          </cell>
          <cell r="H1603">
            <v>50466</v>
          </cell>
          <cell r="I1603" t="str">
            <v>5th St &amp; Washington St</v>
          </cell>
        </row>
        <row r="1604">
          <cell r="A1604">
            <v>1304390</v>
          </cell>
          <cell r="B1604">
            <v>1603</v>
          </cell>
          <cell r="C1604">
            <v>3</v>
          </cell>
          <cell r="D1604">
            <v>0</v>
          </cell>
          <cell r="E1604">
            <v>3</v>
          </cell>
          <cell r="F1604" t="str">
            <v>2108FA</v>
          </cell>
          <cell r="G1604" t="str">
            <v>Weekday</v>
          </cell>
          <cell r="H1604">
            <v>50138</v>
          </cell>
          <cell r="I1604" t="str">
            <v>MacDonald Av &amp; Marina Way</v>
          </cell>
        </row>
        <row r="1605">
          <cell r="A1605">
            <v>1300240</v>
          </cell>
          <cell r="B1605">
            <v>1604</v>
          </cell>
          <cell r="C1605">
            <v>0</v>
          </cell>
          <cell r="D1605">
            <v>1</v>
          </cell>
          <cell r="E1605">
            <v>0</v>
          </cell>
          <cell r="F1605" t="str">
            <v>2108FA</v>
          </cell>
          <cell r="G1605" t="str">
            <v>Weekday</v>
          </cell>
          <cell r="H1605">
            <v>54547</v>
          </cell>
          <cell r="I1605" t="str">
            <v>23rd St &amp; Downer Av</v>
          </cell>
        </row>
        <row r="1606">
          <cell r="A1606">
            <v>1000150</v>
          </cell>
          <cell r="B1606">
            <v>1605</v>
          </cell>
          <cell r="C1606">
            <v>0</v>
          </cell>
          <cell r="D1606">
            <v>0</v>
          </cell>
          <cell r="E1606">
            <v>0</v>
          </cell>
          <cell r="F1606" t="str">
            <v>2108FA</v>
          </cell>
          <cell r="G1606" t="str">
            <v>Weekday</v>
          </cell>
          <cell r="H1606">
            <v>59195</v>
          </cell>
          <cell r="I1606" t="str">
            <v>105th Av &amp; San Leandro St</v>
          </cell>
        </row>
        <row r="1607">
          <cell r="A1607">
            <v>1005390</v>
          </cell>
          <cell r="B1607">
            <v>1606</v>
          </cell>
          <cell r="C1607">
            <v>0</v>
          </cell>
          <cell r="D1607">
            <v>0</v>
          </cell>
          <cell r="E1607">
            <v>0</v>
          </cell>
          <cell r="F1607" t="str">
            <v>2108FA</v>
          </cell>
          <cell r="G1607" t="str">
            <v>Weekday</v>
          </cell>
          <cell r="H1607">
            <v>50507</v>
          </cell>
          <cell r="I1607" t="str">
            <v>Bancroft Av &amp; 103rd Av</v>
          </cell>
        </row>
        <row r="1608">
          <cell r="A1608">
            <v>1001560</v>
          </cell>
          <cell r="B1608">
            <v>1607</v>
          </cell>
          <cell r="C1608">
            <v>1</v>
          </cell>
          <cell r="D1608">
            <v>2</v>
          </cell>
          <cell r="E1608">
            <v>1</v>
          </cell>
          <cell r="F1608" t="str">
            <v>2108FA</v>
          </cell>
          <cell r="G1608" t="str">
            <v>Weekday</v>
          </cell>
          <cell r="H1608">
            <v>59166</v>
          </cell>
          <cell r="I1608" t="str">
            <v>23rd Av &amp; E 30th St</v>
          </cell>
        </row>
        <row r="1609">
          <cell r="A1609">
            <v>1011010</v>
          </cell>
          <cell r="B1609">
            <v>1608</v>
          </cell>
          <cell r="C1609">
            <v>5</v>
          </cell>
          <cell r="D1609">
            <v>1</v>
          </cell>
          <cell r="E1609">
            <v>5</v>
          </cell>
          <cell r="F1609" t="str">
            <v>2108FA</v>
          </cell>
          <cell r="G1609" t="str">
            <v>Weekday</v>
          </cell>
          <cell r="H1609">
            <v>51223</v>
          </cell>
          <cell r="I1609" t="str">
            <v>Fruitvale Av &amp; E 16th St</v>
          </cell>
        </row>
        <row r="1610">
          <cell r="A1610">
            <v>9801690</v>
          </cell>
          <cell r="B1610">
            <v>1609</v>
          </cell>
          <cell r="C1610">
            <v>0</v>
          </cell>
          <cell r="D1610">
            <v>0</v>
          </cell>
          <cell r="E1610">
            <v>0</v>
          </cell>
          <cell r="F1610" t="str">
            <v>2108FA</v>
          </cell>
          <cell r="G1610" t="str">
            <v>Weekday</v>
          </cell>
          <cell r="H1610">
            <v>52242</v>
          </cell>
          <cell r="I1610" t="str">
            <v>Hesperian Blvd &amp; Grant Av</v>
          </cell>
        </row>
        <row r="1611">
          <cell r="A1611">
            <v>9905690</v>
          </cell>
          <cell r="B1611">
            <v>1610</v>
          </cell>
          <cell r="C1611">
            <v>0</v>
          </cell>
          <cell r="D1611">
            <v>0</v>
          </cell>
          <cell r="E1611">
            <v>0</v>
          </cell>
          <cell r="F1611" t="str">
            <v>2108FA</v>
          </cell>
          <cell r="G1611" t="str">
            <v>Weekday</v>
          </cell>
          <cell r="H1611">
            <v>52098</v>
          </cell>
          <cell r="I1611" t="str">
            <v>Hesperian Blvd &amp; Springlake Dr</v>
          </cell>
        </row>
        <row r="1612">
          <cell r="A1612">
            <v>9903270</v>
          </cell>
          <cell r="B1612">
            <v>1611</v>
          </cell>
          <cell r="C1612">
            <v>2</v>
          </cell>
          <cell r="D1612">
            <v>0</v>
          </cell>
          <cell r="E1612">
            <v>2</v>
          </cell>
          <cell r="F1612" t="str">
            <v>2108FA</v>
          </cell>
          <cell r="G1612" t="str">
            <v>Weekday</v>
          </cell>
          <cell r="H1612">
            <v>51475</v>
          </cell>
          <cell r="I1612" t="str">
            <v>Santa Clara Av &amp; Morton St</v>
          </cell>
        </row>
        <row r="1613">
          <cell r="A1613">
            <v>9905630</v>
          </cell>
          <cell r="B1613">
            <v>1612</v>
          </cell>
          <cell r="C1613">
            <v>0</v>
          </cell>
          <cell r="D1613">
            <v>0</v>
          </cell>
          <cell r="E1613">
            <v>0</v>
          </cell>
          <cell r="F1613" t="str">
            <v>2108FA</v>
          </cell>
          <cell r="G1613" t="str">
            <v>Weekday</v>
          </cell>
          <cell r="H1613">
            <v>52082</v>
          </cell>
          <cell r="I1613" t="str">
            <v>Hesperian Blvd &amp; Eden Park Pl</v>
          </cell>
        </row>
        <row r="1614">
          <cell r="A1614">
            <v>1018860</v>
          </cell>
          <cell r="B1614">
            <v>1613</v>
          </cell>
          <cell r="C1614">
            <v>0</v>
          </cell>
          <cell r="D1614">
            <v>0</v>
          </cell>
          <cell r="E1614">
            <v>0</v>
          </cell>
          <cell r="F1614" t="str">
            <v>2108FA</v>
          </cell>
          <cell r="G1614" t="str">
            <v>Weekday</v>
          </cell>
          <cell r="H1614">
            <v>57765</v>
          </cell>
          <cell r="I1614" t="str">
            <v>Seminary Av &amp; MacArthur Blvd</v>
          </cell>
        </row>
        <row r="1615">
          <cell r="A1615">
            <v>500410</v>
          </cell>
          <cell r="B1615">
            <v>1614</v>
          </cell>
          <cell r="C1615">
            <v>0</v>
          </cell>
          <cell r="D1615">
            <v>0</v>
          </cell>
          <cell r="E1615">
            <v>0</v>
          </cell>
          <cell r="F1615" t="str">
            <v>2108FA</v>
          </cell>
          <cell r="G1615" t="str">
            <v>Weekday</v>
          </cell>
          <cell r="H1615">
            <v>51190</v>
          </cell>
          <cell r="I1615" t="str">
            <v>Barrett Av &amp; Carquinez Av (Tehiyah Day School)</v>
          </cell>
        </row>
        <row r="1616">
          <cell r="A1616">
            <v>1302100</v>
          </cell>
          <cell r="B1616">
            <v>1615</v>
          </cell>
          <cell r="C1616">
            <v>1</v>
          </cell>
          <cell r="D1616">
            <v>0</v>
          </cell>
          <cell r="E1616">
            <v>1</v>
          </cell>
          <cell r="F1616" t="str">
            <v>2108FA</v>
          </cell>
          <cell r="G1616" t="str">
            <v>Weekday</v>
          </cell>
          <cell r="H1616">
            <v>54996</v>
          </cell>
          <cell r="I1616" t="str">
            <v>Lancaster Dr &amp; Aberdeen Way</v>
          </cell>
        </row>
        <row r="1617">
          <cell r="A1617">
            <v>1301270</v>
          </cell>
          <cell r="B1617">
            <v>1616</v>
          </cell>
          <cell r="C1617">
            <v>1</v>
          </cell>
          <cell r="D1617">
            <v>0</v>
          </cell>
          <cell r="E1617">
            <v>1</v>
          </cell>
          <cell r="F1617" t="str">
            <v>2108FA</v>
          </cell>
          <cell r="G1617" t="str">
            <v>Weekday</v>
          </cell>
          <cell r="H1617">
            <v>55383</v>
          </cell>
          <cell r="I1617" t="str">
            <v>Cutting Blvd &amp; S 37th St</v>
          </cell>
        </row>
        <row r="1618">
          <cell r="A1618">
            <v>803330</v>
          </cell>
          <cell r="B1618">
            <v>1617</v>
          </cell>
          <cell r="C1618">
            <v>0</v>
          </cell>
          <cell r="D1618">
            <v>0</v>
          </cell>
          <cell r="E1618">
            <v>0</v>
          </cell>
          <cell r="F1618" t="str">
            <v>2108FA</v>
          </cell>
          <cell r="G1618" t="str">
            <v>Weekday</v>
          </cell>
          <cell r="H1618">
            <v>59220</v>
          </cell>
          <cell r="I1618" t="str">
            <v>Mission Blvd &amp; Berry Av</v>
          </cell>
        </row>
        <row r="1619">
          <cell r="A1619">
            <v>500460</v>
          </cell>
          <cell r="B1619">
            <v>1618</v>
          </cell>
          <cell r="C1619">
            <v>0</v>
          </cell>
          <cell r="D1619">
            <v>0</v>
          </cell>
          <cell r="E1619">
            <v>0</v>
          </cell>
          <cell r="F1619" t="str">
            <v>2108FA</v>
          </cell>
          <cell r="G1619" t="str">
            <v>Weekday</v>
          </cell>
          <cell r="H1619">
            <v>53307</v>
          </cell>
          <cell r="I1619" t="str">
            <v>Barrett Av &amp; Tulare Av</v>
          </cell>
        </row>
        <row r="1620">
          <cell r="A1620">
            <v>1301370</v>
          </cell>
          <cell r="B1620">
            <v>1619</v>
          </cell>
          <cell r="C1620">
            <v>1</v>
          </cell>
          <cell r="D1620">
            <v>0</v>
          </cell>
          <cell r="E1620">
            <v>1</v>
          </cell>
          <cell r="F1620" t="str">
            <v>2108FA</v>
          </cell>
          <cell r="G1620" t="str">
            <v>Weekday</v>
          </cell>
          <cell r="H1620">
            <v>52528</v>
          </cell>
          <cell r="I1620" t="str">
            <v>Cutting Blvd &amp; Marina Way S</v>
          </cell>
        </row>
        <row r="1621">
          <cell r="A1621">
            <v>800490</v>
          </cell>
          <cell r="B1621">
            <v>1620</v>
          </cell>
          <cell r="C1621">
            <v>0</v>
          </cell>
          <cell r="D1621">
            <v>2</v>
          </cell>
          <cell r="E1621">
            <v>0</v>
          </cell>
          <cell r="F1621" t="str">
            <v>2108FA</v>
          </cell>
          <cell r="G1621" t="str">
            <v>Weekday</v>
          </cell>
          <cell r="H1621">
            <v>56440</v>
          </cell>
          <cell r="I1621" t="str">
            <v>B St &amp; 6th St</v>
          </cell>
        </row>
        <row r="1622">
          <cell r="A1622">
            <v>801730</v>
          </cell>
          <cell r="B1622">
            <v>1621</v>
          </cell>
          <cell r="C1622">
            <v>0</v>
          </cell>
          <cell r="D1622">
            <v>1</v>
          </cell>
          <cell r="E1622">
            <v>0</v>
          </cell>
          <cell r="F1622" t="str">
            <v>2108FA</v>
          </cell>
          <cell r="G1622" t="str">
            <v>Weekday</v>
          </cell>
          <cell r="H1622">
            <v>54460</v>
          </cell>
          <cell r="I1622" t="str">
            <v>Evergreen St &amp; Underwood Av</v>
          </cell>
        </row>
        <row r="1623">
          <cell r="A1623">
            <v>702820</v>
          </cell>
          <cell r="B1623">
            <v>1622</v>
          </cell>
          <cell r="C1623">
            <v>1</v>
          </cell>
          <cell r="D1623">
            <v>0</v>
          </cell>
          <cell r="E1623">
            <v>1</v>
          </cell>
          <cell r="F1623" t="str">
            <v>2108FA</v>
          </cell>
          <cell r="G1623" t="str">
            <v>Weekday</v>
          </cell>
          <cell r="H1623">
            <v>53970</v>
          </cell>
          <cell r="I1623" t="str">
            <v>Gallaudet Dr &amp; In School For Deaf</v>
          </cell>
        </row>
        <row r="1624">
          <cell r="A1624">
            <v>9901100</v>
          </cell>
          <cell r="B1624">
            <v>1623</v>
          </cell>
          <cell r="C1624">
            <v>1</v>
          </cell>
          <cell r="D1624">
            <v>0</v>
          </cell>
          <cell r="E1624">
            <v>1</v>
          </cell>
          <cell r="F1624" t="str">
            <v>2108FA</v>
          </cell>
          <cell r="G1624" t="str">
            <v>Weekday</v>
          </cell>
          <cell r="H1624">
            <v>58876</v>
          </cell>
          <cell r="I1624" t="str">
            <v>San Pablo Dam Rd &amp; Appian Way</v>
          </cell>
        </row>
        <row r="1625">
          <cell r="A1625">
            <v>704300</v>
          </cell>
          <cell r="B1625">
            <v>1624</v>
          </cell>
          <cell r="C1625">
            <v>0</v>
          </cell>
          <cell r="D1625">
            <v>0</v>
          </cell>
          <cell r="E1625">
            <v>0</v>
          </cell>
          <cell r="F1625" t="str">
            <v>2108FA</v>
          </cell>
          <cell r="G1625" t="str">
            <v>Weekday</v>
          </cell>
          <cell r="H1625">
            <v>57261</v>
          </cell>
          <cell r="I1625" t="str">
            <v>Osgood Rd &amp; Auto Mall Pkwy</v>
          </cell>
        </row>
        <row r="1626">
          <cell r="A1626">
            <v>704645</v>
          </cell>
          <cell r="B1626">
            <v>1625</v>
          </cell>
          <cell r="C1626">
            <v>0</v>
          </cell>
          <cell r="D1626">
            <v>0</v>
          </cell>
          <cell r="E1626">
            <v>0</v>
          </cell>
          <cell r="F1626" t="str">
            <v>2108FA</v>
          </cell>
          <cell r="G1626" t="str">
            <v>Weekday</v>
          </cell>
          <cell r="H1626">
            <v>57551</v>
          </cell>
          <cell r="I1626" t="str">
            <v>Paseo Padre Pkwy &amp; Fremont Blvd</v>
          </cell>
        </row>
        <row r="1627">
          <cell r="A1627">
            <v>9802080</v>
          </cell>
          <cell r="B1627">
            <v>1626</v>
          </cell>
          <cell r="C1627">
            <v>0</v>
          </cell>
          <cell r="D1627">
            <v>0</v>
          </cell>
          <cell r="E1627">
            <v>0</v>
          </cell>
          <cell r="F1627" t="str">
            <v>2108FA</v>
          </cell>
          <cell r="G1627" t="str">
            <v>Weekday</v>
          </cell>
          <cell r="H1627">
            <v>58664</v>
          </cell>
          <cell r="I1627" t="str">
            <v>Meekland Av &amp; Grove Way</v>
          </cell>
        </row>
        <row r="1628">
          <cell r="A1628">
            <v>9900180</v>
          </cell>
          <cell r="B1628">
            <v>1627</v>
          </cell>
          <cell r="C1628">
            <v>1</v>
          </cell>
          <cell r="D1628">
            <v>0</v>
          </cell>
          <cell r="E1628">
            <v>1</v>
          </cell>
          <cell r="F1628" t="str">
            <v>2108FA</v>
          </cell>
          <cell r="G1628" t="str">
            <v>Weekday</v>
          </cell>
          <cell r="H1628">
            <v>54010</v>
          </cell>
          <cell r="I1628" t="str">
            <v>Appian Way &amp; Santa Rita Rd</v>
          </cell>
        </row>
        <row r="1629">
          <cell r="A1629">
            <v>9900630</v>
          </cell>
          <cell r="B1629">
            <v>1628</v>
          </cell>
          <cell r="C1629">
            <v>0</v>
          </cell>
          <cell r="D1629">
            <v>0</v>
          </cell>
          <cell r="E1629">
            <v>0</v>
          </cell>
          <cell r="F1629" t="str">
            <v>2108FA</v>
          </cell>
          <cell r="G1629" t="str">
            <v>Weekday</v>
          </cell>
          <cell r="H1629">
            <v>58119</v>
          </cell>
          <cell r="I1629" t="str">
            <v>Glenlock St &amp; El Portal Dr</v>
          </cell>
        </row>
        <row r="1630">
          <cell r="A1630">
            <v>1502730</v>
          </cell>
          <cell r="B1630">
            <v>1629</v>
          </cell>
          <cell r="C1630">
            <v>0</v>
          </cell>
          <cell r="D1630">
            <v>0</v>
          </cell>
          <cell r="E1630">
            <v>0</v>
          </cell>
          <cell r="F1630" t="str">
            <v>2108FA</v>
          </cell>
          <cell r="G1630" t="str">
            <v>Weekday</v>
          </cell>
          <cell r="H1630">
            <v>56509</v>
          </cell>
          <cell r="I1630" t="str">
            <v>Monarch Bay Dr &amp; Mulford Point Dr</v>
          </cell>
        </row>
        <row r="1631">
          <cell r="A1631">
            <v>800300</v>
          </cell>
          <cell r="B1631">
            <v>1630</v>
          </cell>
          <cell r="C1631">
            <v>1</v>
          </cell>
          <cell r="D1631">
            <v>0</v>
          </cell>
          <cell r="E1631">
            <v>1</v>
          </cell>
          <cell r="F1631" t="str">
            <v>2108FA</v>
          </cell>
          <cell r="G1631" t="str">
            <v>Weekday</v>
          </cell>
          <cell r="H1631">
            <v>53515</v>
          </cell>
          <cell r="I1631" t="str">
            <v>Amador St &amp; Elmhurst St</v>
          </cell>
        </row>
        <row r="1632">
          <cell r="A1632">
            <v>801030</v>
          </cell>
          <cell r="B1632">
            <v>1631</v>
          </cell>
          <cell r="C1632">
            <v>2</v>
          </cell>
          <cell r="D1632">
            <v>1</v>
          </cell>
          <cell r="E1632">
            <v>2</v>
          </cell>
          <cell r="F1632" t="str">
            <v>2108FA</v>
          </cell>
          <cell r="G1632" t="str">
            <v>Weekday</v>
          </cell>
          <cell r="H1632">
            <v>51710</v>
          </cell>
          <cell r="I1632" t="str">
            <v>City Center Dr &amp; Centennial Hall</v>
          </cell>
        </row>
        <row r="1633">
          <cell r="A1633">
            <v>801920</v>
          </cell>
          <cell r="B1633">
            <v>1632</v>
          </cell>
          <cell r="C1633">
            <v>0</v>
          </cell>
          <cell r="D1633">
            <v>1</v>
          </cell>
          <cell r="E1633">
            <v>0</v>
          </cell>
          <cell r="F1633" t="str">
            <v>2108FA</v>
          </cell>
          <cell r="G1633" t="str">
            <v>Weekday</v>
          </cell>
          <cell r="H1633">
            <v>50310</v>
          </cell>
          <cell r="I1633" t="str">
            <v>Gomer St &amp; Patrick Av</v>
          </cell>
        </row>
        <row r="1634">
          <cell r="A1634">
            <v>1503420</v>
          </cell>
          <cell r="B1634">
            <v>1633</v>
          </cell>
          <cell r="C1634">
            <v>0</v>
          </cell>
          <cell r="D1634">
            <v>0</v>
          </cell>
          <cell r="E1634">
            <v>0</v>
          </cell>
          <cell r="F1634" t="str">
            <v>2108FA</v>
          </cell>
          <cell r="G1634" t="str">
            <v>Weekday</v>
          </cell>
          <cell r="H1634">
            <v>51071</v>
          </cell>
          <cell r="I1634" t="str">
            <v>Wicks Blvd &amp; Burkhart Av</v>
          </cell>
        </row>
        <row r="1635">
          <cell r="A1635">
            <v>9801450</v>
          </cell>
          <cell r="B1635">
            <v>1634</v>
          </cell>
          <cell r="C1635">
            <v>0</v>
          </cell>
          <cell r="D1635">
            <v>0</v>
          </cell>
          <cell r="E1635">
            <v>0</v>
          </cell>
          <cell r="F1635" t="str">
            <v>2108FA</v>
          </cell>
          <cell r="G1635" t="str">
            <v>Weekday</v>
          </cell>
          <cell r="H1635">
            <v>50470</v>
          </cell>
          <cell r="I1635" t="str">
            <v>Grant Av &amp; Channel St</v>
          </cell>
        </row>
        <row r="1636">
          <cell r="A1636">
            <v>1300810</v>
          </cell>
          <cell r="B1636">
            <v>1635</v>
          </cell>
          <cell r="C1636">
            <v>0</v>
          </cell>
          <cell r="D1636">
            <v>0</v>
          </cell>
          <cell r="E1636">
            <v>0</v>
          </cell>
          <cell r="F1636" t="str">
            <v>2108FA</v>
          </cell>
          <cell r="G1636" t="str">
            <v>Weekday</v>
          </cell>
          <cell r="H1636">
            <v>54492</v>
          </cell>
          <cell r="I1636" t="str">
            <v>Carlson Blvd &amp; Center Av</v>
          </cell>
        </row>
        <row r="1637">
          <cell r="A1637">
            <v>800330</v>
          </cell>
          <cell r="B1637">
            <v>1636</v>
          </cell>
          <cell r="C1637">
            <v>1</v>
          </cell>
          <cell r="D1637">
            <v>0</v>
          </cell>
          <cell r="E1637">
            <v>1</v>
          </cell>
          <cell r="F1637" t="str">
            <v>2108FA</v>
          </cell>
          <cell r="G1637" t="str">
            <v>Weekday</v>
          </cell>
          <cell r="H1637">
            <v>50799</v>
          </cell>
          <cell r="I1637" t="str">
            <v>Amador St &amp; W Winton Av</v>
          </cell>
        </row>
        <row r="1638">
          <cell r="A1638">
            <v>1600830</v>
          </cell>
          <cell r="B1638">
            <v>1637</v>
          </cell>
          <cell r="C1638">
            <v>1</v>
          </cell>
          <cell r="D1638">
            <v>0</v>
          </cell>
          <cell r="E1638">
            <v>1</v>
          </cell>
          <cell r="F1638" t="str">
            <v>2108FA</v>
          </cell>
          <cell r="G1638" t="str">
            <v>Weekday</v>
          </cell>
          <cell r="H1638">
            <v>55613</v>
          </cell>
          <cell r="I1638" t="str">
            <v>Rumrill Blvd &amp; Road 20</v>
          </cell>
        </row>
        <row r="1639">
          <cell r="A1639">
            <v>701320</v>
          </cell>
          <cell r="B1639">
            <v>1638</v>
          </cell>
          <cell r="C1639">
            <v>0</v>
          </cell>
          <cell r="D1639">
            <v>0</v>
          </cell>
          <cell r="E1639">
            <v>0</v>
          </cell>
          <cell r="F1639" t="str">
            <v>2108FA</v>
          </cell>
          <cell r="G1639" t="str">
            <v>Weekday</v>
          </cell>
          <cell r="H1639">
            <v>51275</v>
          </cell>
          <cell r="I1639" t="str">
            <v>Civic Center Dr &amp; Stevenson Blvd</v>
          </cell>
        </row>
        <row r="1640">
          <cell r="A1640">
            <v>101990</v>
          </cell>
          <cell r="B1640">
            <v>1639</v>
          </cell>
          <cell r="C1640">
            <v>1</v>
          </cell>
          <cell r="D1640">
            <v>0</v>
          </cell>
          <cell r="E1640">
            <v>1</v>
          </cell>
          <cell r="F1640" t="str">
            <v>2108FA</v>
          </cell>
          <cell r="G1640" t="str">
            <v>Weekday</v>
          </cell>
          <cell r="H1640">
            <v>50116</v>
          </cell>
          <cell r="I1640" t="str">
            <v>947 Marina Village Pkwy</v>
          </cell>
        </row>
        <row r="1641">
          <cell r="A1641">
            <v>803960</v>
          </cell>
          <cell r="B1641">
            <v>1640</v>
          </cell>
          <cell r="C1641">
            <v>0</v>
          </cell>
          <cell r="D1641">
            <v>0</v>
          </cell>
          <cell r="E1641">
            <v>0</v>
          </cell>
          <cell r="F1641" t="str">
            <v>2108FA</v>
          </cell>
          <cell r="G1641" t="str">
            <v>Weekday</v>
          </cell>
          <cell r="H1641">
            <v>55927</v>
          </cell>
          <cell r="I1641" t="str">
            <v>Ruus Ln &amp; Stratford Rd (Georgian Manor West Gate)</v>
          </cell>
        </row>
        <row r="1642">
          <cell r="A1642">
            <v>1501840</v>
          </cell>
          <cell r="B1642">
            <v>1641</v>
          </cell>
          <cell r="C1642">
            <v>0</v>
          </cell>
          <cell r="D1642">
            <v>0</v>
          </cell>
          <cell r="E1642">
            <v>0</v>
          </cell>
          <cell r="F1642" t="str">
            <v>2108FA</v>
          </cell>
          <cell r="G1642" t="str">
            <v>Weekday</v>
          </cell>
          <cell r="H1642">
            <v>52321</v>
          </cell>
          <cell r="I1642" t="str">
            <v>Farnsworth St &amp; Avon Av</v>
          </cell>
        </row>
        <row r="1643">
          <cell r="A1643">
            <v>1503900</v>
          </cell>
          <cell r="B1643">
            <v>1642</v>
          </cell>
          <cell r="C1643">
            <v>0</v>
          </cell>
          <cell r="D1643">
            <v>0</v>
          </cell>
          <cell r="E1643">
            <v>0</v>
          </cell>
          <cell r="F1643" t="str">
            <v>2108FA</v>
          </cell>
          <cell r="G1643" t="str">
            <v>Weekday</v>
          </cell>
          <cell r="H1643">
            <v>53020</v>
          </cell>
          <cell r="I1643" t="str">
            <v>Aurora Dr &amp; W Av 130</v>
          </cell>
        </row>
        <row r="1644">
          <cell r="A1644">
            <v>1600110</v>
          </cell>
          <cell r="B1644">
            <v>1643</v>
          </cell>
          <cell r="C1644">
            <v>0</v>
          </cell>
          <cell r="D1644">
            <v>0</v>
          </cell>
          <cell r="E1644">
            <v>0</v>
          </cell>
          <cell r="F1644" t="str">
            <v>2108FA</v>
          </cell>
          <cell r="G1644" t="str">
            <v>Weekday</v>
          </cell>
          <cell r="H1644">
            <v>56099</v>
          </cell>
          <cell r="I1644" t="str">
            <v>Broadway Av &amp; 11th St</v>
          </cell>
        </row>
        <row r="1645">
          <cell r="A1645">
            <v>100570</v>
          </cell>
          <cell r="B1645">
            <v>1644</v>
          </cell>
          <cell r="C1645">
            <v>0</v>
          </cell>
          <cell r="D1645">
            <v>0</v>
          </cell>
          <cell r="E1645">
            <v>0</v>
          </cell>
          <cell r="F1645" t="str">
            <v>2108FA</v>
          </cell>
          <cell r="G1645" t="str">
            <v>Weekday</v>
          </cell>
          <cell r="H1645">
            <v>51770</v>
          </cell>
          <cell r="I1645" t="str">
            <v>Buena Vista Av &amp; Chestnut St</v>
          </cell>
        </row>
        <row r="1646">
          <cell r="A1646">
            <v>804700</v>
          </cell>
          <cell r="B1646">
            <v>1645</v>
          </cell>
          <cell r="C1646">
            <v>0</v>
          </cell>
          <cell r="D1646">
            <v>0</v>
          </cell>
          <cell r="E1646">
            <v>0</v>
          </cell>
          <cell r="F1646" t="str">
            <v>2108FA</v>
          </cell>
          <cell r="G1646" t="str">
            <v>Weekday</v>
          </cell>
          <cell r="H1646">
            <v>54215</v>
          </cell>
          <cell r="I1646" t="str">
            <v>Stratford Rd &amp; Cantebury Ln</v>
          </cell>
        </row>
        <row r="1647">
          <cell r="A1647">
            <v>801750</v>
          </cell>
          <cell r="B1647">
            <v>1646</v>
          </cell>
          <cell r="C1647">
            <v>0</v>
          </cell>
          <cell r="D1647">
            <v>0</v>
          </cell>
          <cell r="E1647">
            <v>0</v>
          </cell>
          <cell r="F1647" t="str">
            <v>2108FA</v>
          </cell>
          <cell r="G1647" t="str">
            <v>Weekday</v>
          </cell>
          <cell r="H1647">
            <v>52385</v>
          </cell>
          <cell r="I1647" t="str">
            <v>Folsom Av &amp; Harvey Av</v>
          </cell>
        </row>
        <row r="1648">
          <cell r="A1648">
            <v>1503040</v>
          </cell>
          <cell r="B1648">
            <v>1647</v>
          </cell>
          <cell r="C1648">
            <v>0</v>
          </cell>
          <cell r="D1648">
            <v>0</v>
          </cell>
          <cell r="E1648">
            <v>0</v>
          </cell>
          <cell r="F1648" t="str">
            <v>2108FA</v>
          </cell>
          <cell r="G1648" t="str">
            <v>Weekday</v>
          </cell>
          <cell r="H1648">
            <v>58846</v>
          </cell>
          <cell r="I1648" t="str">
            <v>Spruce St &amp; Acacia St</v>
          </cell>
        </row>
        <row r="1649">
          <cell r="A1649">
            <v>1500060</v>
          </cell>
          <cell r="B1649">
            <v>1648</v>
          </cell>
          <cell r="C1649">
            <v>0</v>
          </cell>
          <cell r="D1649">
            <v>0</v>
          </cell>
          <cell r="E1649">
            <v>0</v>
          </cell>
          <cell r="F1649" t="str">
            <v>2108FA</v>
          </cell>
          <cell r="G1649" t="str">
            <v>Weekday</v>
          </cell>
          <cell r="H1649">
            <v>51343</v>
          </cell>
          <cell r="I1649" t="str">
            <v>Alvarado St &amp; Aladdin Av</v>
          </cell>
        </row>
        <row r="1650">
          <cell r="A1650">
            <v>1504580</v>
          </cell>
          <cell r="B1650">
            <v>1649</v>
          </cell>
          <cell r="C1650">
            <v>0</v>
          </cell>
          <cell r="D1650">
            <v>0</v>
          </cell>
          <cell r="E1650">
            <v>0</v>
          </cell>
          <cell r="F1650" t="str">
            <v>2108FA</v>
          </cell>
          <cell r="G1650" t="str">
            <v>Weekday</v>
          </cell>
          <cell r="H1650">
            <v>50732</v>
          </cell>
          <cell r="I1650" t="str">
            <v>2020 Williams St</v>
          </cell>
        </row>
        <row r="1651">
          <cell r="A1651">
            <v>703820</v>
          </cell>
          <cell r="B1651">
            <v>1650</v>
          </cell>
          <cell r="C1651">
            <v>0</v>
          </cell>
          <cell r="D1651">
            <v>0</v>
          </cell>
          <cell r="E1651">
            <v>0</v>
          </cell>
          <cell r="F1651" t="str">
            <v>2108FA</v>
          </cell>
          <cell r="G1651" t="str">
            <v>Weekday</v>
          </cell>
          <cell r="H1651">
            <v>57820</v>
          </cell>
          <cell r="I1651" t="str">
            <v>Mowry Av &amp; Bonner Av</v>
          </cell>
        </row>
        <row r="1652">
          <cell r="A1652">
            <v>802620</v>
          </cell>
          <cell r="B1652">
            <v>1651</v>
          </cell>
          <cell r="C1652">
            <v>0</v>
          </cell>
          <cell r="D1652">
            <v>1</v>
          </cell>
          <cell r="E1652">
            <v>0</v>
          </cell>
          <cell r="F1652" t="str">
            <v>2108FA</v>
          </cell>
          <cell r="G1652" t="str">
            <v>Weekday</v>
          </cell>
          <cell r="H1652">
            <v>52510</v>
          </cell>
          <cell r="I1652" t="str">
            <v>Huntwood Av &amp; Harris Rd</v>
          </cell>
        </row>
        <row r="1653">
          <cell r="A1653">
            <v>801940</v>
          </cell>
          <cell r="B1653">
            <v>1652</v>
          </cell>
          <cell r="C1653">
            <v>0</v>
          </cell>
          <cell r="D1653">
            <v>0</v>
          </cell>
          <cell r="E1653">
            <v>0</v>
          </cell>
          <cell r="F1653" t="str">
            <v>2108FA</v>
          </cell>
          <cell r="G1653" t="str">
            <v>Weekday</v>
          </cell>
          <cell r="H1653">
            <v>58440</v>
          </cell>
          <cell r="I1653" t="str">
            <v>Gomer St &amp; Underwood Av</v>
          </cell>
        </row>
        <row r="1654">
          <cell r="A1654">
            <v>1502570</v>
          </cell>
          <cell r="B1654">
            <v>1653</v>
          </cell>
          <cell r="C1654">
            <v>1</v>
          </cell>
          <cell r="D1654">
            <v>0</v>
          </cell>
          <cell r="E1654">
            <v>1</v>
          </cell>
          <cell r="F1654" t="str">
            <v>2108FA</v>
          </cell>
          <cell r="G1654" t="str">
            <v>Weekday</v>
          </cell>
          <cell r="H1654">
            <v>54678</v>
          </cell>
          <cell r="I1654" t="str">
            <v>Merced St &amp; Fairway Dr</v>
          </cell>
        </row>
        <row r="1655">
          <cell r="A1655">
            <v>1002690</v>
          </cell>
          <cell r="B1655">
            <v>1654</v>
          </cell>
          <cell r="C1655">
            <v>0</v>
          </cell>
          <cell r="D1655">
            <v>0</v>
          </cell>
          <cell r="E1655">
            <v>0</v>
          </cell>
          <cell r="F1655" t="str">
            <v>2108FA</v>
          </cell>
          <cell r="G1655" t="str">
            <v>Weekday</v>
          </cell>
          <cell r="H1655">
            <v>59885</v>
          </cell>
          <cell r="I1655" t="str">
            <v>40th St &amp; West St</v>
          </cell>
        </row>
        <row r="1656">
          <cell r="A1656">
            <v>1007240</v>
          </cell>
          <cell r="B1656">
            <v>1655</v>
          </cell>
          <cell r="C1656">
            <v>0</v>
          </cell>
          <cell r="D1656">
            <v>0</v>
          </cell>
          <cell r="E1656">
            <v>0</v>
          </cell>
          <cell r="F1656" t="str">
            <v>2108FA</v>
          </cell>
          <cell r="G1656" t="str">
            <v>Weekday</v>
          </cell>
          <cell r="H1656">
            <v>58500</v>
          </cell>
          <cell r="I1656" t="str">
            <v>Chatham Rd &amp; Park Blvd</v>
          </cell>
        </row>
        <row r="1657">
          <cell r="A1657">
            <v>1030520</v>
          </cell>
          <cell r="B1657">
            <v>1656</v>
          </cell>
          <cell r="C1657">
            <v>0</v>
          </cell>
          <cell r="D1657">
            <v>0</v>
          </cell>
          <cell r="E1657">
            <v>0</v>
          </cell>
          <cell r="F1657" t="str">
            <v>2108FA</v>
          </cell>
          <cell r="G1657" t="str">
            <v>Weekday</v>
          </cell>
          <cell r="H1657">
            <v>52022</v>
          </cell>
          <cell r="I1657" t="str">
            <v>MacArthur Blvd &amp; 90th Av</v>
          </cell>
        </row>
        <row r="1658">
          <cell r="A1658">
            <v>1700120</v>
          </cell>
          <cell r="B1658">
            <v>1657</v>
          </cell>
          <cell r="C1658">
            <v>0</v>
          </cell>
          <cell r="D1658">
            <v>0</v>
          </cell>
          <cell r="E1658">
            <v>0</v>
          </cell>
          <cell r="F1658" t="str">
            <v>2108FA</v>
          </cell>
          <cell r="G1658" t="str">
            <v>Weekday</v>
          </cell>
          <cell r="H1658">
            <v>56011</v>
          </cell>
          <cell r="I1658" t="str">
            <v>Alvarado Blvd &amp; Union City Blvd</v>
          </cell>
        </row>
        <row r="1659">
          <cell r="A1659">
            <v>1012430</v>
          </cell>
          <cell r="B1659">
            <v>1658</v>
          </cell>
          <cell r="C1659">
            <v>1</v>
          </cell>
          <cell r="D1659">
            <v>0</v>
          </cell>
          <cell r="E1659">
            <v>1</v>
          </cell>
          <cell r="F1659" t="str">
            <v>2108FA</v>
          </cell>
          <cell r="G1659" t="str">
            <v>Weekday</v>
          </cell>
          <cell r="H1659">
            <v>58786</v>
          </cell>
          <cell r="I1659" t="str">
            <v>Hegenberger Lp &amp; Hegenberger Rd</v>
          </cell>
        </row>
        <row r="1660">
          <cell r="A1660">
            <v>1014710</v>
          </cell>
          <cell r="B1660">
            <v>1659</v>
          </cell>
          <cell r="C1660">
            <v>0</v>
          </cell>
          <cell r="D1660">
            <v>0</v>
          </cell>
          <cell r="E1660">
            <v>0</v>
          </cell>
          <cell r="F1660" t="str">
            <v>2108FA</v>
          </cell>
          <cell r="G1660" t="str">
            <v>Weekday</v>
          </cell>
          <cell r="H1660">
            <v>58485</v>
          </cell>
          <cell r="I1660" t="str">
            <v>MacArthur Blvd &amp; 99th Av</v>
          </cell>
        </row>
        <row r="1661">
          <cell r="A1661">
            <v>9907820</v>
          </cell>
          <cell r="B1661">
            <v>1660</v>
          </cell>
          <cell r="C1661">
            <v>0</v>
          </cell>
          <cell r="D1661">
            <v>0</v>
          </cell>
          <cell r="E1661">
            <v>0</v>
          </cell>
          <cell r="F1661" t="str">
            <v>2108FA</v>
          </cell>
          <cell r="G1661" t="str">
            <v>Weekday</v>
          </cell>
          <cell r="H1661">
            <v>52951</v>
          </cell>
          <cell r="I1661" t="str">
            <v>35th Av &amp; Deering St</v>
          </cell>
        </row>
        <row r="1662">
          <cell r="A1662">
            <v>500210</v>
          </cell>
          <cell r="B1662">
            <v>1661</v>
          </cell>
          <cell r="C1662">
            <v>0</v>
          </cell>
          <cell r="D1662">
            <v>0</v>
          </cell>
          <cell r="E1662">
            <v>0</v>
          </cell>
          <cell r="F1662" t="str">
            <v>2108FA</v>
          </cell>
          <cell r="G1662" t="str">
            <v>Weekday</v>
          </cell>
          <cell r="H1662">
            <v>54710</v>
          </cell>
          <cell r="I1662" t="str">
            <v>Arlington Blvd &amp; Moeser Ln</v>
          </cell>
        </row>
        <row r="1663">
          <cell r="A1663">
            <v>1301220</v>
          </cell>
          <cell r="B1663">
            <v>1662</v>
          </cell>
          <cell r="C1663">
            <v>0</v>
          </cell>
          <cell r="D1663">
            <v>0</v>
          </cell>
          <cell r="E1663">
            <v>0</v>
          </cell>
          <cell r="F1663" t="str">
            <v>2108FA</v>
          </cell>
          <cell r="G1663" t="str">
            <v>Weekday</v>
          </cell>
          <cell r="H1663">
            <v>50565</v>
          </cell>
          <cell r="I1663" t="str">
            <v>Cutting Blvd &amp; S 26th St</v>
          </cell>
        </row>
        <row r="1664">
          <cell r="A1664">
            <v>700850</v>
          </cell>
          <cell r="B1664">
            <v>1663</v>
          </cell>
          <cell r="C1664">
            <v>0</v>
          </cell>
          <cell r="D1664">
            <v>0</v>
          </cell>
          <cell r="E1664">
            <v>0</v>
          </cell>
          <cell r="F1664" t="str">
            <v>2108FA</v>
          </cell>
          <cell r="G1664" t="str">
            <v>Weekday</v>
          </cell>
          <cell r="H1664">
            <v>57805</v>
          </cell>
          <cell r="I1664" t="str">
            <v>Bryant St &amp; Pine St</v>
          </cell>
        </row>
        <row r="1665">
          <cell r="A1665">
            <v>1000790</v>
          </cell>
          <cell r="B1665">
            <v>1664</v>
          </cell>
          <cell r="C1665">
            <v>2</v>
          </cell>
          <cell r="D1665">
            <v>0</v>
          </cell>
          <cell r="E1665">
            <v>2</v>
          </cell>
          <cell r="F1665" t="str">
            <v>2108FA</v>
          </cell>
          <cell r="G1665" t="str">
            <v>Weekday</v>
          </cell>
          <cell r="H1665">
            <v>52567</v>
          </cell>
          <cell r="I1665" t="str">
            <v>14th Av &amp; E 31st St</v>
          </cell>
        </row>
        <row r="1666">
          <cell r="A1666">
            <v>9900240</v>
          </cell>
          <cell r="B1666">
            <v>1665</v>
          </cell>
          <cell r="C1666">
            <v>0</v>
          </cell>
          <cell r="D1666">
            <v>0</v>
          </cell>
          <cell r="E1666">
            <v>0</v>
          </cell>
          <cell r="F1666" t="str">
            <v>2108FA</v>
          </cell>
          <cell r="G1666" t="str">
            <v>Weekday</v>
          </cell>
          <cell r="H1666">
            <v>51354</v>
          </cell>
          <cell r="I1666" t="str">
            <v>Arlington Av &amp; Cowper Av</v>
          </cell>
        </row>
        <row r="1667">
          <cell r="A1667">
            <v>300640</v>
          </cell>
          <cell r="B1667">
            <v>1666</v>
          </cell>
          <cell r="C1667">
            <v>0</v>
          </cell>
          <cell r="D1667">
            <v>0</v>
          </cell>
          <cell r="E1667">
            <v>0</v>
          </cell>
          <cell r="F1667" t="str">
            <v>2108FA</v>
          </cell>
          <cell r="G1667" t="str">
            <v>Weekday</v>
          </cell>
          <cell r="H1667">
            <v>57432</v>
          </cell>
          <cell r="I1667" t="str">
            <v>Arlington Av &amp; San Luis Rd</v>
          </cell>
        </row>
        <row r="1668">
          <cell r="A1668">
            <v>1030190</v>
          </cell>
          <cell r="B1668">
            <v>1667</v>
          </cell>
          <cell r="C1668">
            <v>0</v>
          </cell>
          <cell r="D1668">
            <v>0</v>
          </cell>
          <cell r="E1668">
            <v>0</v>
          </cell>
          <cell r="F1668" t="str">
            <v>2108FA</v>
          </cell>
          <cell r="G1668" t="str">
            <v>Weekday</v>
          </cell>
          <cell r="H1668">
            <v>50280</v>
          </cell>
          <cell r="I1668" t="str">
            <v>Peralta St &amp; 24th St</v>
          </cell>
        </row>
        <row r="1669">
          <cell r="A1669">
            <v>703380</v>
          </cell>
          <cell r="B1669">
            <v>1668</v>
          </cell>
          <cell r="C1669">
            <v>0</v>
          </cell>
          <cell r="D1669">
            <v>0</v>
          </cell>
          <cell r="E1669">
            <v>0</v>
          </cell>
          <cell r="F1669" t="str">
            <v>2108FA</v>
          </cell>
          <cell r="G1669" t="str">
            <v>Weekday</v>
          </cell>
          <cell r="H1669">
            <v>55733</v>
          </cell>
          <cell r="I1669" t="str">
            <v>Mission Blvd &amp; Cedar St</v>
          </cell>
        </row>
        <row r="1670">
          <cell r="A1670">
            <v>1004570</v>
          </cell>
          <cell r="B1670">
            <v>1669</v>
          </cell>
          <cell r="C1670">
            <v>0</v>
          </cell>
          <cell r="D1670">
            <v>0</v>
          </cell>
          <cell r="E1670">
            <v>0</v>
          </cell>
          <cell r="F1670" t="str">
            <v>2108FA</v>
          </cell>
          <cell r="G1670" t="str">
            <v>Weekday</v>
          </cell>
          <cell r="H1670">
            <v>54341</v>
          </cell>
          <cell r="I1670" t="str">
            <v>98th Av &amp; Railroad Av</v>
          </cell>
        </row>
        <row r="1671">
          <cell r="A1671">
            <v>1004220</v>
          </cell>
          <cell r="B1671">
            <v>1670</v>
          </cell>
          <cell r="C1671">
            <v>0</v>
          </cell>
          <cell r="D1671">
            <v>0</v>
          </cell>
          <cell r="E1671">
            <v>0</v>
          </cell>
          <cell r="F1671" t="str">
            <v>2108FA</v>
          </cell>
          <cell r="G1671" t="str">
            <v>Weekday</v>
          </cell>
          <cell r="H1671">
            <v>57872</v>
          </cell>
          <cell r="I1671" t="str">
            <v>90th Av &amp; Dowling St</v>
          </cell>
        </row>
        <row r="1672">
          <cell r="A1672">
            <v>302600</v>
          </cell>
          <cell r="B1672">
            <v>1671</v>
          </cell>
          <cell r="C1672">
            <v>0</v>
          </cell>
          <cell r="D1672">
            <v>0</v>
          </cell>
          <cell r="E1672">
            <v>0</v>
          </cell>
          <cell r="F1672" t="str">
            <v>2108FA</v>
          </cell>
          <cell r="G1672" t="str">
            <v>Weekday</v>
          </cell>
          <cell r="H1672">
            <v>54865</v>
          </cell>
          <cell r="I1672" t="str">
            <v>Euclid Av &amp; Rose Walk</v>
          </cell>
        </row>
        <row r="1673">
          <cell r="A1673">
            <v>1301040</v>
          </cell>
          <cell r="B1673">
            <v>1672</v>
          </cell>
          <cell r="C1673">
            <v>0</v>
          </cell>
          <cell r="D1673">
            <v>0</v>
          </cell>
          <cell r="E1673">
            <v>0</v>
          </cell>
          <cell r="F1673" t="str">
            <v>2108FA</v>
          </cell>
          <cell r="G1673" t="str">
            <v>Weekday</v>
          </cell>
          <cell r="H1673">
            <v>54496</v>
          </cell>
          <cell r="I1673" t="str">
            <v>Carlson Blvd &amp; Santa Clara St</v>
          </cell>
        </row>
        <row r="1674">
          <cell r="A1674">
            <v>302550</v>
          </cell>
          <cell r="B1674">
            <v>1673</v>
          </cell>
          <cell r="C1674">
            <v>0</v>
          </cell>
          <cell r="D1674">
            <v>0</v>
          </cell>
          <cell r="E1674">
            <v>0</v>
          </cell>
          <cell r="F1674" t="str">
            <v>2108FA</v>
          </cell>
          <cell r="G1674" t="str">
            <v>Weekday</v>
          </cell>
          <cell r="H1674">
            <v>56587</v>
          </cell>
          <cell r="I1674" t="str">
            <v>Euclid Av &amp; Regal Rd</v>
          </cell>
        </row>
        <row r="1675">
          <cell r="A1675">
            <v>1301770</v>
          </cell>
          <cell r="B1675">
            <v>1674</v>
          </cell>
          <cell r="C1675">
            <v>4</v>
          </cell>
          <cell r="D1675">
            <v>0</v>
          </cell>
          <cell r="E1675">
            <v>4</v>
          </cell>
          <cell r="F1675" t="str">
            <v>2108FA</v>
          </cell>
          <cell r="G1675" t="str">
            <v>Weekday</v>
          </cell>
          <cell r="H1675">
            <v>55741</v>
          </cell>
          <cell r="I1675" t="str">
            <v>Harbour Way &amp; Ripley Av</v>
          </cell>
        </row>
        <row r="1676">
          <cell r="A1676">
            <v>302900</v>
          </cell>
          <cell r="B1676">
            <v>1675</v>
          </cell>
          <cell r="C1676">
            <v>0</v>
          </cell>
          <cell r="D1676">
            <v>0</v>
          </cell>
          <cell r="E1676">
            <v>0</v>
          </cell>
          <cell r="F1676" t="str">
            <v>2108FA</v>
          </cell>
          <cell r="G1676" t="str">
            <v>Weekday</v>
          </cell>
          <cell r="H1676">
            <v>58689</v>
          </cell>
          <cell r="I1676" t="str">
            <v>Grizzly Peak Blvd &amp; Forest Ln</v>
          </cell>
        </row>
        <row r="1677">
          <cell r="A1677">
            <v>302940</v>
          </cell>
          <cell r="B1677">
            <v>1676</v>
          </cell>
          <cell r="C1677">
            <v>0</v>
          </cell>
          <cell r="D1677">
            <v>0</v>
          </cell>
          <cell r="E1677">
            <v>0</v>
          </cell>
          <cell r="F1677" t="str">
            <v>2108FA</v>
          </cell>
          <cell r="G1677" t="str">
            <v>Weekday</v>
          </cell>
          <cell r="H1677">
            <v>54014</v>
          </cell>
          <cell r="I1677" t="str">
            <v>Grizzly Peak Blvd &amp; Keeler Av</v>
          </cell>
        </row>
        <row r="1678">
          <cell r="A1678">
            <v>704210</v>
          </cell>
          <cell r="B1678">
            <v>1677</v>
          </cell>
          <cell r="C1678">
            <v>0</v>
          </cell>
          <cell r="D1678">
            <v>0</v>
          </cell>
          <cell r="E1678">
            <v>0</v>
          </cell>
          <cell r="F1678" t="str">
            <v>2108FA</v>
          </cell>
          <cell r="G1678" t="str">
            <v>Weekday</v>
          </cell>
          <cell r="H1678">
            <v>57850</v>
          </cell>
          <cell r="I1678" t="str">
            <v>Niles Blvd &amp; F St</v>
          </cell>
        </row>
        <row r="1679">
          <cell r="A1679">
            <v>700840</v>
          </cell>
          <cell r="B1679">
            <v>1678</v>
          </cell>
          <cell r="C1679">
            <v>0</v>
          </cell>
          <cell r="D1679">
            <v>0</v>
          </cell>
          <cell r="E1679">
            <v>0</v>
          </cell>
          <cell r="F1679" t="str">
            <v>2108FA</v>
          </cell>
          <cell r="G1679" t="str">
            <v>Weekday</v>
          </cell>
          <cell r="H1679">
            <v>57568</v>
          </cell>
          <cell r="I1679" t="str">
            <v>Bryant St &amp; Cedar St</v>
          </cell>
        </row>
        <row r="1680">
          <cell r="A1680">
            <v>600840</v>
          </cell>
          <cell r="B1680">
            <v>1679</v>
          </cell>
          <cell r="C1680">
            <v>0</v>
          </cell>
          <cell r="D1680">
            <v>0</v>
          </cell>
          <cell r="E1680">
            <v>0</v>
          </cell>
          <cell r="F1680" t="str">
            <v>2108FA</v>
          </cell>
          <cell r="G1680" t="str">
            <v>Weekday</v>
          </cell>
          <cell r="H1680">
            <v>50654</v>
          </cell>
          <cell r="I1680" t="str">
            <v>Hollis St &amp; 64th St</v>
          </cell>
        </row>
        <row r="1681">
          <cell r="A1681">
            <v>2300020</v>
          </cell>
          <cell r="B1681">
            <v>1680</v>
          </cell>
          <cell r="C1681">
            <v>0</v>
          </cell>
          <cell r="D1681">
            <v>0</v>
          </cell>
          <cell r="E1681">
            <v>0</v>
          </cell>
          <cell r="F1681" t="str">
            <v>2108FA</v>
          </cell>
          <cell r="G1681" t="str">
            <v>Weekday</v>
          </cell>
          <cell r="H1681">
            <v>54034</v>
          </cell>
          <cell r="I1681" t="str">
            <v>N Milpitas Blvd &amp; Jacklin St</v>
          </cell>
        </row>
        <row r="1682">
          <cell r="A1682">
            <v>1301380</v>
          </cell>
          <cell r="B1682">
            <v>1681</v>
          </cell>
          <cell r="C1682">
            <v>1</v>
          </cell>
          <cell r="D1682">
            <v>0</v>
          </cell>
          <cell r="E1682">
            <v>1</v>
          </cell>
          <cell r="F1682" t="str">
            <v>2108FA</v>
          </cell>
          <cell r="G1682" t="str">
            <v>Weekday</v>
          </cell>
          <cell r="H1682">
            <v>54848</v>
          </cell>
          <cell r="I1682" t="str">
            <v>Cutting Blvd &amp; Marina Way S</v>
          </cell>
        </row>
        <row r="1683">
          <cell r="A1683">
            <v>9906810</v>
          </cell>
          <cell r="B1683">
            <v>1682</v>
          </cell>
          <cell r="C1683">
            <v>0</v>
          </cell>
          <cell r="D1683">
            <v>0</v>
          </cell>
          <cell r="E1683">
            <v>0</v>
          </cell>
          <cell r="F1683" t="str">
            <v>2108FA</v>
          </cell>
          <cell r="G1683" t="str">
            <v>Weekday</v>
          </cell>
          <cell r="H1683">
            <v>52628</v>
          </cell>
          <cell r="I1683" t="str">
            <v>S Milpitas Blvd &amp; Calaveras Blvd</v>
          </cell>
        </row>
        <row r="1684">
          <cell r="A1684">
            <v>9801500</v>
          </cell>
          <cell r="B1684">
            <v>1683</v>
          </cell>
          <cell r="C1684">
            <v>0</v>
          </cell>
          <cell r="D1684">
            <v>0</v>
          </cell>
          <cell r="E1684">
            <v>0</v>
          </cell>
          <cell r="F1684" t="str">
            <v>2108FA</v>
          </cell>
          <cell r="G1684" t="str">
            <v>Weekday</v>
          </cell>
          <cell r="H1684">
            <v>52771</v>
          </cell>
          <cell r="I1684" t="str">
            <v>Grove Way &amp; Gary Dr</v>
          </cell>
        </row>
        <row r="1685">
          <cell r="A1685">
            <v>802720</v>
          </cell>
          <cell r="B1685">
            <v>1684</v>
          </cell>
          <cell r="C1685">
            <v>0</v>
          </cell>
          <cell r="D1685">
            <v>0</v>
          </cell>
          <cell r="E1685">
            <v>0</v>
          </cell>
          <cell r="F1685" t="str">
            <v>2108FA</v>
          </cell>
          <cell r="G1685" t="str">
            <v>Weekday</v>
          </cell>
          <cell r="H1685">
            <v>53392</v>
          </cell>
          <cell r="I1685" t="str">
            <v>Huntwood Av &amp; Sandoval Way</v>
          </cell>
        </row>
        <row r="1686">
          <cell r="A1686">
            <v>9814250</v>
          </cell>
          <cell r="B1686">
            <v>1685</v>
          </cell>
          <cell r="C1686">
            <v>0</v>
          </cell>
          <cell r="D1686">
            <v>0</v>
          </cell>
          <cell r="E1686">
            <v>0</v>
          </cell>
          <cell r="F1686" t="str">
            <v>2108FA</v>
          </cell>
          <cell r="G1686" t="str">
            <v>Weekday</v>
          </cell>
          <cell r="H1686">
            <v>55351</v>
          </cell>
          <cell r="I1686" t="str">
            <v>Bockman Rd &amp; Via Walter</v>
          </cell>
        </row>
        <row r="1687">
          <cell r="A1687">
            <v>9814160</v>
          </cell>
          <cell r="B1687">
            <v>1686</v>
          </cell>
          <cell r="C1687">
            <v>0</v>
          </cell>
          <cell r="D1687">
            <v>0</v>
          </cell>
          <cell r="E1687">
            <v>0</v>
          </cell>
          <cell r="F1687" t="str">
            <v>2108FA</v>
          </cell>
          <cell r="G1687" t="str">
            <v>Weekday</v>
          </cell>
          <cell r="H1687">
            <v>53954</v>
          </cell>
          <cell r="I1687" t="str">
            <v>Center St &amp; Circle Av</v>
          </cell>
        </row>
        <row r="1688">
          <cell r="A1688">
            <v>9803120</v>
          </cell>
          <cell r="B1688">
            <v>1687</v>
          </cell>
          <cell r="C1688">
            <v>0</v>
          </cell>
          <cell r="D1688">
            <v>0</v>
          </cell>
          <cell r="E1688">
            <v>0</v>
          </cell>
          <cell r="F1688" t="str">
            <v>2108FA</v>
          </cell>
          <cell r="G1688" t="str">
            <v>Weekday</v>
          </cell>
          <cell r="H1688">
            <v>54509</v>
          </cell>
          <cell r="I1688" t="str">
            <v>Stanton Av &amp; Carlton Av</v>
          </cell>
        </row>
        <row r="1689">
          <cell r="A1689">
            <v>800230</v>
          </cell>
          <cell r="B1689">
            <v>1688</v>
          </cell>
          <cell r="C1689">
            <v>1</v>
          </cell>
          <cell r="D1689">
            <v>0</v>
          </cell>
          <cell r="E1689">
            <v>1</v>
          </cell>
          <cell r="F1689" t="str">
            <v>2108FA</v>
          </cell>
          <cell r="G1689" t="str">
            <v>Weekday</v>
          </cell>
          <cell r="H1689">
            <v>53644</v>
          </cell>
          <cell r="I1689" t="str">
            <v>A St &amp; Hathaway Av</v>
          </cell>
        </row>
        <row r="1690">
          <cell r="A1690">
            <v>800550</v>
          </cell>
          <cell r="B1690">
            <v>1689</v>
          </cell>
          <cell r="C1690">
            <v>0</v>
          </cell>
          <cell r="D1690">
            <v>3</v>
          </cell>
          <cell r="E1690">
            <v>0</v>
          </cell>
          <cell r="F1690" t="str">
            <v>2108FA</v>
          </cell>
          <cell r="G1690" t="str">
            <v>Weekday</v>
          </cell>
          <cell r="H1690">
            <v>53116</v>
          </cell>
          <cell r="I1690" t="str">
            <v>B St &amp; Linden St</v>
          </cell>
        </row>
        <row r="1691">
          <cell r="A1691">
            <v>9804640</v>
          </cell>
          <cell r="B1691">
            <v>1690</v>
          </cell>
          <cell r="C1691">
            <v>0</v>
          </cell>
          <cell r="D1691">
            <v>0</v>
          </cell>
          <cell r="E1691">
            <v>0</v>
          </cell>
          <cell r="F1691" t="str">
            <v>2108FA</v>
          </cell>
          <cell r="G1691" t="str">
            <v>Weekday</v>
          </cell>
          <cell r="H1691">
            <v>58991</v>
          </cell>
          <cell r="I1691" t="str">
            <v>Bockman Rd &amp; Via Media</v>
          </cell>
        </row>
        <row r="1692">
          <cell r="A1692">
            <v>1601140</v>
          </cell>
          <cell r="B1692">
            <v>1691</v>
          </cell>
          <cell r="C1692">
            <v>0</v>
          </cell>
          <cell r="D1692">
            <v>0</v>
          </cell>
          <cell r="E1692">
            <v>0</v>
          </cell>
          <cell r="F1692" t="str">
            <v>2108FA</v>
          </cell>
          <cell r="G1692" t="str">
            <v>Weekday</v>
          </cell>
          <cell r="H1692">
            <v>56311</v>
          </cell>
          <cell r="I1692" t="str">
            <v>San Pablo Dam Rd &amp; Princeton Plaza</v>
          </cell>
        </row>
        <row r="1693">
          <cell r="A1693">
            <v>800510</v>
          </cell>
          <cell r="B1693">
            <v>1692</v>
          </cell>
          <cell r="C1693">
            <v>0</v>
          </cell>
          <cell r="D1693">
            <v>4</v>
          </cell>
          <cell r="E1693">
            <v>0</v>
          </cell>
          <cell r="F1693" t="str">
            <v>2108FA</v>
          </cell>
          <cell r="G1693" t="str">
            <v>Weekday</v>
          </cell>
          <cell r="H1693">
            <v>50776</v>
          </cell>
          <cell r="I1693" t="str">
            <v>B St &amp; 7th St</v>
          </cell>
        </row>
        <row r="1694">
          <cell r="A1694">
            <v>9902360</v>
          </cell>
          <cell r="B1694">
            <v>1693</v>
          </cell>
          <cell r="C1694">
            <v>0</v>
          </cell>
          <cell r="D1694">
            <v>0</v>
          </cell>
          <cell r="E1694">
            <v>0</v>
          </cell>
          <cell r="F1694" t="str">
            <v>2108FA</v>
          </cell>
          <cell r="G1694" t="str">
            <v>Weekday</v>
          </cell>
          <cell r="H1694">
            <v>51073</v>
          </cell>
          <cell r="I1694" t="str">
            <v>Oxford St &amp; Hearst Av</v>
          </cell>
        </row>
        <row r="1695">
          <cell r="A1695">
            <v>1006700</v>
          </cell>
          <cell r="B1695">
            <v>1694</v>
          </cell>
          <cell r="C1695">
            <v>4</v>
          </cell>
          <cell r="D1695">
            <v>0</v>
          </cell>
          <cell r="E1695">
            <v>4</v>
          </cell>
          <cell r="F1695" t="str">
            <v>2108FA</v>
          </cell>
          <cell r="G1695" t="str">
            <v>Weekday</v>
          </cell>
          <cell r="H1695">
            <v>57883</v>
          </cell>
          <cell r="I1695" t="str">
            <v>Broadway &amp; 7th St</v>
          </cell>
        </row>
        <row r="1696">
          <cell r="A1696">
            <v>706930</v>
          </cell>
          <cell r="B1696">
            <v>1695</v>
          </cell>
          <cell r="C1696">
            <v>0</v>
          </cell>
          <cell r="D1696">
            <v>0</v>
          </cell>
          <cell r="E1696">
            <v>0</v>
          </cell>
          <cell r="F1696" t="str">
            <v>2108FA</v>
          </cell>
          <cell r="G1696" t="str">
            <v>Weekday</v>
          </cell>
          <cell r="H1696">
            <v>56252</v>
          </cell>
          <cell r="I1696" t="str">
            <v>Mission Blvd &amp; Niles Blvd</v>
          </cell>
        </row>
        <row r="1697">
          <cell r="A1697">
            <v>303010</v>
          </cell>
          <cell r="B1697">
            <v>1696</v>
          </cell>
          <cell r="C1697">
            <v>0</v>
          </cell>
          <cell r="D1697">
            <v>0</v>
          </cell>
          <cell r="E1697">
            <v>0</v>
          </cell>
          <cell r="F1697" t="str">
            <v>2108FA</v>
          </cell>
          <cell r="G1697" t="str">
            <v>Weekday</v>
          </cell>
          <cell r="H1697">
            <v>50226</v>
          </cell>
          <cell r="I1697" t="str">
            <v>Grizzly Peak Blvd &amp; Shasta Rd</v>
          </cell>
        </row>
        <row r="1698">
          <cell r="A1698">
            <v>302820</v>
          </cell>
          <cell r="B1698">
            <v>1697</v>
          </cell>
          <cell r="C1698">
            <v>0</v>
          </cell>
          <cell r="D1698">
            <v>0</v>
          </cell>
          <cell r="E1698">
            <v>0</v>
          </cell>
          <cell r="F1698" t="str">
            <v>2108FA</v>
          </cell>
          <cell r="G1698" t="str">
            <v>Weekday</v>
          </cell>
          <cell r="H1698">
            <v>52502</v>
          </cell>
          <cell r="I1698" t="str">
            <v>1411 Grizzly Peak Blvd</v>
          </cell>
        </row>
        <row r="1699">
          <cell r="A1699">
            <v>9804710</v>
          </cell>
          <cell r="B1699">
            <v>1698</v>
          </cell>
          <cell r="C1699">
            <v>0</v>
          </cell>
          <cell r="D1699">
            <v>0</v>
          </cell>
          <cell r="E1699">
            <v>0</v>
          </cell>
          <cell r="F1699" t="str">
            <v>2108FA</v>
          </cell>
          <cell r="G1699" t="str">
            <v>Weekday</v>
          </cell>
          <cell r="H1699">
            <v>54933</v>
          </cell>
          <cell r="I1699" t="str">
            <v>Grant Av &amp; Channel St</v>
          </cell>
        </row>
        <row r="1700">
          <cell r="A1700">
            <v>1601120</v>
          </cell>
          <cell r="B1700">
            <v>1699</v>
          </cell>
          <cell r="C1700">
            <v>2</v>
          </cell>
          <cell r="D1700">
            <v>2</v>
          </cell>
          <cell r="E1700">
            <v>2</v>
          </cell>
          <cell r="F1700" t="str">
            <v>2108FA</v>
          </cell>
          <cell r="G1700" t="str">
            <v>Weekday</v>
          </cell>
          <cell r="H1700">
            <v>58595</v>
          </cell>
          <cell r="I1700" t="str">
            <v>Vale Rd &amp; Medical Offices</v>
          </cell>
        </row>
        <row r="1701">
          <cell r="A1701">
            <v>9814210</v>
          </cell>
          <cell r="B1701">
            <v>1700</v>
          </cell>
          <cell r="C1701">
            <v>0</v>
          </cell>
          <cell r="D1701">
            <v>0</v>
          </cell>
          <cell r="E1701">
            <v>0</v>
          </cell>
          <cell r="F1701" t="str">
            <v>2108FA</v>
          </cell>
          <cell r="G1701" t="str">
            <v>Weekday</v>
          </cell>
          <cell r="H1701">
            <v>59254</v>
          </cell>
          <cell r="I1701" t="str">
            <v>Seven Hills Rd &amp; Madison Av</v>
          </cell>
        </row>
        <row r="1702">
          <cell r="A1702">
            <v>802570</v>
          </cell>
          <cell r="B1702">
            <v>1701</v>
          </cell>
          <cell r="C1702">
            <v>0</v>
          </cell>
          <cell r="D1702">
            <v>0</v>
          </cell>
          <cell r="E1702">
            <v>0</v>
          </cell>
          <cell r="F1702" t="str">
            <v>2108FA</v>
          </cell>
          <cell r="G1702" t="str">
            <v>Weekday</v>
          </cell>
          <cell r="H1702">
            <v>55791</v>
          </cell>
          <cell r="I1702" t="str">
            <v>Huntwood Av &amp; Celia St</v>
          </cell>
        </row>
        <row r="1703">
          <cell r="A1703">
            <v>1004860</v>
          </cell>
          <cell r="B1703">
            <v>1702</v>
          </cell>
          <cell r="C1703">
            <v>0</v>
          </cell>
          <cell r="D1703">
            <v>0</v>
          </cell>
          <cell r="E1703">
            <v>0</v>
          </cell>
          <cell r="F1703" t="str">
            <v>2108FA</v>
          </cell>
          <cell r="G1703" t="str">
            <v>Weekday</v>
          </cell>
          <cell r="H1703">
            <v>55721</v>
          </cell>
          <cell r="I1703" t="str">
            <v>Adeline St &amp; 24th St</v>
          </cell>
        </row>
        <row r="1704">
          <cell r="A1704">
            <v>9803150</v>
          </cell>
          <cell r="B1704">
            <v>1703</v>
          </cell>
          <cell r="C1704">
            <v>0</v>
          </cell>
          <cell r="D1704">
            <v>0</v>
          </cell>
          <cell r="E1704">
            <v>0</v>
          </cell>
          <cell r="F1704" t="str">
            <v>2108FA</v>
          </cell>
          <cell r="G1704" t="str">
            <v>Weekday</v>
          </cell>
          <cell r="H1704">
            <v>57706</v>
          </cell>
          <cell r="I1704" t="str">
            <v>Via Alamitos &amp; Grant Av</v>
          </cell>
        </row>
        <row r="1705">
          <cell r="A1705">
            <v>804330</v>
          </cell>
          <cell r="B1705">
            <v>1704</v>
          </cell>
          <cell r="C1705">
            <v>0</v>
          </cell>
          <cell r="D1705">
            <v>0</v>
          </cell>
          <cell r="E1705">
            <v>0</v>
          </cell>
          <cell r="F1705" t="str">
            <v>2108FA</v>
          </cell>
          <cell r="G1705" t="str">
            <v>Weekday</v>
          </cell>
          <cell r="H1705">
            <v>54356</v>
          </cell>
          <cell r="I1705" t="str">
            <v>Silva Av &amp; Jackson St</v>
          </cell>
        </row>
        <row r="1706">
          <cell r="A1706">
            <v>805480</v>
          </cell>
          <cell r="B1706">
            <v>1705</v>
          </cell>
          <cell r="C1706">
            <v>0</v>
          </cell>
          <cell r="D1706">
            <v>0</v>
          </cell>
          <cell r="E1706">
            <v>0</v>
          </cell>
          <cell r="F1706" t="str">
            <v>2108FA</v>
          </cell>
          <cell r="G1706" t="str">
            <v>Weekday</v>
          </cell>
          <cell r="H1706">
            <v>54489</v>
          </cell>
          <cell r="I1706" t="str">
            <v>Whitman St &amp; Jane Av</v>
          </cell>
        </row>
        <row r="1707">
          <cell r="A1707">
            <v>1016200</v>
          </cell>
          <cell r="B1707">
            <v>1706</v>
          </cell>
          <cell r="C1707">
            <v>0</v>
          </cell>
          <cell r="D1707">
            <v>0</v>
          </cell>
          <cell r="E1707">
            <v>0</v>
          </cell>
          <cell r="F1707" t="str">
            <v>2108FA</v>
          </cell>
          <cell r="G1707" t="str">
            <v>Weekday</v>
          </cell>
          <cell r="H1707">
            <v>56601</v>
          </cell>
          <cell r="I1707" t="str">
            <v>Martin Luther King Jr Way &amp; 44th St</v>
          </cell>
        </row>
        <row r="1708">
          <cell r="A1708">
            <v>9802350</v>
          </cell>
          <cell r="B1708">
            <v>1707</v>
          </cell>
          <cell r="C1708">
            <v>0</v>
          </cell>
          <cell r="D1708">
            <v>0</v>
          </cell>
          <cell r="E1708">
            <v>0</v>
          </cell>
          <cell r="F1708" t="str">
            <v>2108FA</v>
          </cell>
          <cell r="G1708" t="str">
            <v>Weekday</v>
          </cell>
          <cell r="H1708">
            <v>53755</v>
          </cell>
          <cell r="I1708" t="str">
            <v>N Milpitas Blvd &amp; Dixon Rd</v>
          </cell>
        </row>
        <row r="1709">
          <cell r="A1709">
            <v>1002990</v>
          </cell>
          <cell r="B1709">
            <v>1708</v>
          </cell>
          <cell r="C1709">
            <v>0</v>
          </cell>
          <cell r="D1709">
            <v>0</v>
          </cell>
          <cell r="E1709">
            <v>0</v>
          </cell>
          <cell r="F1709" t="str">
            <v>2108FA</v>
          </cell>
          <cell r="G1709" t="str">
            <v>Weekday</v>
          </cell>
          <cell r="H1709">
            <v>54117</v>
          </cell>
          <cell r="I1709" t="str">
            <v>55th St &amp; Shattuck Av</v>
          </cell>
        </row>
        <row r="1710">
          <cell r="A1710">
            <v>702380</v>
          </cell>
          <cell r="B1710">
            <v>1709</v>
          </cell>
          <cell r="C1710">
            <v>0</v>
          </cell>
          <cell r="D1710">
            <v>0</v>
          </cell>
          <cell r="E1710">
            <v>0</v>
          </cell>
          <cell r="F1710" t="str">
            <v>2108FA</v>
          </cell>
          <cell r="G1710" t="str">
            <v>Weekday</v>
          </cell>
          <cell r="H1710">
            <v>57244</v>
          </cell>
          <cell r="I1710" t="str">
            <v>Fremont Blvd &amp; Ferry Ln</v>
          </cell>
        </row>
        <row r="1711">
          <cell r="A1711">
            <v>9800620</v>
          </cell>
          <cell r="B1711">
            <v>1710</v>
          </cell>
          <cell r="C1711">
            <v>0</v>
          </cell>
          <cell r="D1711">
            <v>0</v>
          </cell>
          <cell r="E1711">
            <v>0</v>
          </cell>
          <cell r="F1711" t="str">
            <v>2108FA</v>
          </cell>
          <cell r="G1711" t="str">
            <v>Weekday</v>
          </cell>
          <cell r="H1711">
            <v>51081</v>
          </cell>
          <cell r="I1711" t="str">
            <v>Center St &amp; David St</v>
          </cell>
        </row>
        <row r="1712">
          <cell r="A1712">
            <v>9800190</v>
          </cell>
          <cell r="B1712">
            <v>1711</v>
          </cell>
          <cell r="C1712">
            <v>0</v>
          </cell>
          <cell r="D1712">
            <v>0</v>
          </cell>
          <cell r="E1712">
            <v>0</v>
          </cell>
          <cell r="F1712" t="str">
            <v>2108FA</v>
          </cell>
          <cell r="G1712" t="str">
            <v>Weekday</v>
          </cell>
          <cell r="H1712">
            <v>56618</v>
          </cell>
          <cell r="I1712" t="str">
            <v>Ashland Av &amp; E Lewelling Blvd</v>
          </cell>
        </row>
        <row r="1713">
          <cell r="A1713">
            <v>9802870</v>
          </cell>
          <cell r="B1713">
            <v>1712</v>
          </cell>
          <cell r="C1713">
            <v>0</v>
          </cell>
          <cell r="D1713">
            <v>0</v>
          </cell>
          <cell r="E1713">
            <v>0</v>
          </cell>
          <cell r="F1713" t="str">
            <v>2108FA</v>
          </cell>
          <cell r="G1713" t="str">
            <v>Weekday</v>
          </cell>
          <cell r="H1713">
            <v>54502</v>
          </cell>
          <cell r="I1713" t="str">
            <v>Seven Hills Rd &amp; Madison Av</v>
          </cell>
        </row>
        <row r="1714">
          <cell r="A1714">
            <v>9800680</v>
          </cell>
          <cell r="B1714">
            <v>1713</v>
          </cell>
          <cell r="C1714">
            <v>0</v>
          </cell>
          <cell r="D1714">
            <v>0</v>
          </cell>
          <cell r="E1714">
            <v>0</v>
          </cell>
          <cell r="F1714" t="str">
            <v>2108FA</v>
          </cell>
          <cell r="G1714" t="str">
            <v>Weekday</v>
          </cell>
          <cell r="H1714">
            <v>54788</v>
          </cell>
          <cell r="I1714" t="str">
            <v>Center St &amp; Heyer Av</v>
          </cell>
        </row>
        <row r="1715">
          <cell r="A1715">
            <v>1600250</v>
          </cell>
          <cell r="B1715">
            <v>1714</v>
          </cell>
          <cell r="C1715">
            <v>3</v>
          </cell>
          <cell r="D1715">
            <v>2</v>
          </cell>
          <cell r="E1715">
            <v>3</v>
          </cell>
          <cell r="F1715" t="str">
            <v>2108FA</v>
          </cell>
          <cell r="G1715" t="str">
            <v>Weekday</v>
          </cell>
          <cell r="H1715">
            <v>51448</v>
          </cell>
          <cell r="I1715" t="str">
            <v>Church Ln &amp; San Pablo Av</v>
          </cell>
        </row>
        <row r="1716">
          <cell r="A1716">
            <v>1030230</v>
          </cell>
          <cell r="B1716">
            <v>1715</v>
          </cell>
          <cell r="C1716">
            <v>0</v>
          </cell>
          <cell r="D1716">
            <v>0</v>
          </cell>
          <cell r="E1716">
            <v>0</v>
          </cell>
          <cell r="F1716" t="str">
            <v>2108FA</v>
          </cell>
          <cell r="G1716" t="str">
            <v>Weekday</v>
          </cell>
          <cell r="H1716">
            <v>54229</v>
          </cell>
          <cell r="I1716" t="str">
            <v>Peralta St &amp; 28th St</v>
          </cell>
        </row>
        <row r="1717">
          <cell r="A1717">
            <v>1030250</v>
          </cell>
          <cell r="B1717">
            <v>1716</v>
          </cell>
          <cell r="C1717">
            <v>0</v>
          </cell>
          <cell r="D1717">
            <v>0</v>
          </cell>
          <cell r="E1717">
            <v>0</v>
          </cell>
          <cell r="F1717" t="str">
            <v>2108FA</v>
          </cell>
          <cell r="G1717" t="str">
            <v>Weekday</v>
          </cell>
          <cell r="H1717">
            <v>54419</v>
          </cell>
          <cell r="I1717" t="str">
            <v>Mandela Pkwy &amp; W Grand Av</v>
          </cell>
        </row>
        <row r="1718">
          <cell r="A1718">
            <v>9907880</v>
          </cell>
          <cell r="B1718">
            <v>1717</v>
          </cell>
          <cell r="C1718">
            <v>0</v>
          </cell>
          <cell r="D1718">
            <v>1</v>
          </cell>
          <cell r="E1718">
            <v>0</v>
          </cell>
          <cell r="F1718" t="str">
            <v>2108FA</v>
          </cell>
          <cell r="G1718" t="str">
            <v>Weekday</v>
          </cell>
          <cell r="H1718">
            <v>52969</v>
          </cell>
          <cell r="I1718" t="str">
            <v>Otis Dr &amp; Larchmont Isle</v>
          </cell>
        </row>
        <row r="1719">
          <cell r="A1719">
            <v>800540</v>
          </cell>
          <cell r="B1719">
            <v>1718</v>
          </cell>
          <cell r="C1719">
            <v>0</v>
          </cell>
          <cell r="D1719">
            <v>3</v>
          </cell>
          <cell r="E1719">
            <v>0</v>
          </cell>
          <cell r="F1719" t="str">
            <v>2108FA</v>
          </cell>
          <cell r="G1719" t="str">
            <v>Weekday</v>
          </cell>
          <cell r="H1719">
            <v>52557</v>
          </cell>
          <cell r="I1719" t="str">
            <v>B St &amp; Linden St</v>
          </cell>
        </row>
        <row r="1720">
          <cell r="A1720">
            <v>9802560</v>
          </cell>
          <cell r="B1720">
            <v>1719</v>
          </cell>
          <cell r="C1720">
            <v>0</v>
          </cell>
          <cell r="D1720">
            <v>0</v>
          </cell>
          <cell r="E1720">
            <v>0</v>
          </cell>
          <cell r="F1720" t="str">
            <v>2108FA</v>
          </cell>
          <cell r="G1720" t="str">
            <v>Weekday</v>
          </cell>
          <cell r="H1720">
            <v>58651</v>
          </cell>
          <cell r="I1720" t="str">
            <v>Paseo Grande &amp; Via Toledo</v>
          </cell>
        </row>
        <row r="1721">
          <cell r="A1721">
            <v>1003650</v>
          </cell>
          <cell r="B1721">
            <v>1720</v>
          </cell>
          <cell r="C1721">
            <v>0</v>
          </cell>
          <cell r="D1721">
            <v>0</v>
          </cell>
          <cell r="E1721">
            <v>0</v>
          </cell>
          <cell r="F1721" t="str">
            <v>2108FA</v>
          </cell>
          <cell r="G1721" t="str">
            <v>Weekday</v>
          </cell>
          <cell r="H1721">
            <v>51176</v>
          </cell>
          <cell r="I1721" t="str">
            <v>81st Av &amp; Rudsdale St (Woodland Elementary School)</v>
          </cell>
        </row>
        <row r="1722">
          <cell r="A1722">
            <v>1304190</v>
          </cell>
          <cell r="B1722">
            <v>1721</v>
          </cell>
          <cell r="C1722">
            <v>2</v>
          </cell>
          <cell r="D1722">
            <v>1</v>
          </cell>
          <cell r="E1722">
            <v>2</v>
          </cell>
          <cell r="F1722" t="str">
            <v>2108FA</v>
          </cell>
          <cell r="G1722" t="str">
            <v>Weekday</v>
          </cell>
          <cell r="H1722">
            <v>54311</v>
          </cell>
          <cell r="I1722" t="str">
            <v>MacDonald Av &amp; 42nd St</v>
          </cell>
        </row>
        <row r="1723">
          <cell r="A1723">
            <v>9800670</v>
          </cell>
          <cell r="B1723">
            <v>1722</v>
          </cell>
          <cell r="C1723">
            <v>0</v>
          </cell>
          <cell r="D1723">
            <v>0</v>
          </cell>
          <cell r="E1723">
            <v>0</v>
          </cell>
          <cell r="F1723" t="str">
            <v>2108FA</v>
          </cell>
          <cell r="G1723" t="str">
            <v>Weekday</v>
          </cell>
          <cell r="H1723">
            <v>53432</v>
          </cell>
          <cell r="I1723" t="str">
            <v>Center St &amp; Grove Way</v>
          </cell>
        </row>
        <row r="1724">
          <cell r="A1724">
            <v>9800640</v>
          </cell>
          <cell r="B1724">
            <v>1723</v>
          </cell>
          <cell r="C1724">
            <v>0</v>
          </cell>
          <cell r="D1724">
            <v>0</v>
          </cell>
          <cell r="E1724">
            <v>0</v>
          </cell>
          <cell r="F1724" t="str">
            <v>2108FA</v>
          </cell>
          <cell r="G1724" t="str">
            <v>Weekday</v>
          </cell>
          <cell r="H1724">
            <v>58611</v>
          </cell>
          <cell r="I1724" t="str">
            <v>Center St &amp; Fernwood Ct</v>
          </cell>
        </row>
        <row r="1725">
          <cell r="A1725">
            <v>1302430</v>
          </cell>
          <cell r="B1725">
            <v>1724</v>
          </cell>
          <cell r="C1725">
            <v>1</v>
          </cell>
          <cell r="D1725">
            <v>0</v>
          </cell>
          <cell r="E1725">
            <v>1</v>
          </cell>
          <cell r="F1725" t="str">
            <v>2108FA</v>
          </cell>
          <cell r="G1725" t="str">
            <v>Weekday</v>
          </cell>
          <cell r="H1725">
            <v>50866</v>
          </cell>
          <cell r="I1725" t="str">
            <v>MacDonald Av &amp; Civic Center Plaza</v>
          </cell>
        </row>
        <row r="1726">
          <cell r="A1726">
            <v>1302250</v>
          </cell>
          <cell r="B1726">
            <v>1725</v>
          </cell>
          <cell r="C1726">
            <v>1</v>
          </cell>
          <cell r="D1726">
            <v>0</v>
          </cell>
          <cell r="E1726">
            <v>1</v>
          </cell>
          <cell r="F1726" t="str">
            <v>2108FA</v>
          </cell>
          <cell r="G1726" t="str">
            <v>Weekday</v>
          </cell>
          <cell r="H1726">
            <v>59411</v>
          </cell>
          <cell r="I1726" t="str">
            <v>MacDonald Av &amp; 25th St</v>
          </cell>
        </row>
        <row r="1727">
          <cell r="A1727">
            <v>1016930</v>
          </cell>
          <cell r="B1727">
            <v>1726</v>
          </cell>
          <cell r="C1727">
            <v>0</v>
          </cell>
          <cell r="D1727">
            <v>0</v>
          </cell>
          <cell r="E1727">
            <v>0</v>
          </cell>
          <cell r="F1727" t="str">
            <v>2108FA</v>
          </cell>
          <cell r="G1727" t="str">
            <v>Weekday</v>
          </cell>
          <cell r="H1727">
            <v>52170</v>
          </cell>
          <cell r="I1727" t="str">
            <v>Mountain Blvd &amp; Golf Links Rd</v>
          </cell>
        </row>
        <row r="1728">
          <cell r="A1728">
            <v>600390</v>
          </cell>
          <cell r="B1728">
            <v>1727</v>
          </cell>
          <cell r="C1728">
            <v>0</v>
          </cell>
          <cell r="D1728">
            <v>0</v>
          </cell>
          <cell r="E1728">
            <v>0</v>
          </cell>
          <cell r="F1728" t="str">
            <v>2108FA</v>
          </cell>
          <cell r="G1728" t="str">
            <v>Weekday</v>
          </cell>
          <cell r="H1728">
            <v>55843</v>
          </cell>
          <cell r="I1728" t="str">
            <v>Hollis St &amp; 67th St</v>
          </cell>
        </row>
        <row r="1729">
          <cell r="A1729">
            <v>102680</v>
          </cell>
          <cell r="B1729">
            <v>1728</v>
          </cell>
          <cell r="C1729">
            <v>0</v>
          </cell>
          <cell r="D1729">
            <v>1</v>
          </cell>
          <cell r="E1729">
            <v>0</v>
          </cell>
          <cell r="F1729" t="str">
            <v>2108FA</v>
          </cell>
          <cell r="G1729" t="str">
            <v>Weekday</v>
          </cell>
          <cell r="H1729">
            <v>56488</v>
          </cell>
          <cell r="I1729" t="str">
            <v>Park St &amp; Blanding Av</v>
          </cell>
        </row>
        <row r="1730">
          <cell r="A1730">
            <v>1012890</v>
          </cell>
          <cell r="B1730">
            <v>1729</v>
          </cell>
          <cell r="C1730">
            <v>0</v>
          </cell>
          <cell r="D1730">
            <v>0</v>
          </cell>
          <cell r="E1730">
            <v>0</v>
          </cell>
          <cell r="F1730" t="str">
            <v>2108FA</v>
          </cell>
          <cell r="G1730" t="str">
            <v>Weekday</v>
          </cell>
          <cell r="H1730">
            <v>52443</v>
          </cell>
          <cell r="I1730" t="str">
            <v>High St &amp; San Carlos Av</v>
          </cell>
        </row>
        <row r="1731">
          <cell r="A1731">
            <v>1009210</v>
          </cell>
          <cell r="B1731">
            <v>1730</v>
          </cell>
          <cell r="C1731">
            <v>0</v>
          </cell>
          <cell r="D1731">
            <v>0</v>
          </cell>
          <cell r="E1731">
            <v>0</v>
          </cell>
          <cell r="F1731" t="str">
            <v>2108FA</v>
          </cell>
          <cell r="G1731" t="str">
            <v>Weekday</v>
          </cell>
          <cell r="H1731">
            <v>57891</v>
          </cell>
          <cell r="I1731" t="str">
            <v>E 21st St &amp; 17th Av</v>
          </cell>
        </row>
        <row r="1732">
          <cell r="A1732">
            <v>800520</v>
          </cell>
          <cell r="B1732">
            <v>1731</v>
          </cell>
          <cell r="C1732">
            <v>0</v>
          </cell>
          <cell r="D1732">
            <v>4</v>
          </cell>
          <cell r="E1732">
            <v>0</v>
          </cell>
          <cell r="F1732" t="str">
            <v>2108FA</v>
          </cell>
          <cell r="G1732" t="str">
            <v>Weekday</v>
          </cell>
          <cell r="H1732">
            <v>50303</v>
          </cell>
          <cell r="I1732" t="str">
            <v>B St &amp; 7th St</v>
          </cell>
        </row>
        <row r="1733">
          <cell r="A1733">
            <v>9802980</v>
          </cell>
          <cell r="B1733">
            <v>1732</v>
          </cell>
          <cell r="C1733">
            <v>1</v>
          </cell>
          <cell r="D1733">
            <v>0</v>
          </cell>
          <cell r="E1733">
            <v>1</v>
          </cell>
          <cell r="F1733" t="str">
            <v>2108FA</v>
          </cell>
          <cell r="G1733" t="str">
            <v>Weekday</v>
          </cell>
          <cell r="H1733">
            <v>52789</v>
          </cell>
          <cell r="I1733" t="str">
            <v>Somerset Av &amp; Bernal St</v>
          </cell>
        </row>
        <row r="1734">
          <cell r="A1734">
            <v>800560</v>
          </cell>
          <cell r="B1734">
            <v>1733</v>
          </cell>
          <cell r="C1734">
            <v>0</v>
          </cell>
          <cell r="D1734">
            <v>3</v>
          </cell>
          <cell r="E1734">
            <v>0</v>
          </cell>
          <cell r="F1734" t="str">
            <v>2108FA</v>
          </cell>
          <cell r="G1734" t="str">
            <v>Weekday</v>
          </cell>
          <cell r="H1734">
            <v>53119</v>
          </cell>
          <cell r="I1734" t="str">
            <v>B St &amp; Madrone St</v>
          </cell>
        </row>
        <row r="1735">
          <cell r="A1735">
            <v>800500</v>
          </cell>
          <cell r="B1735">
            <v>1734</v>
          </cell>
          <cell r="C1735">
            <v>0</v>
          </cell>
          <cell r="D1735">
            <v>1</v>
          </cell>
          <cell r="E1735">
            <v>0</v>
          </cell>
          <cell r="F1735" t="str">
            <v>2108FA</v>
          </cell>
          <cell r="G1735" t="str">
            <v>Weekday</v>
          </cell>
          <cell r="H1735">
            <v>59044</v>
          </cell>
          <cell r="I1735" t="str">
            <v>B St &amp; 6th St</v>
          </cell>
        </row>
        <row r="1736">
          <cell r="A1736">
            <v>200650</v>
          </cell>
          <cell r="B1736">
            <v>1735</v>
          </cell>
          <cell r="C1736">
            <v>0</v>
          </cell>
          <cell r="D1736">
            <v>0</v>
          </cell>
          <cell r="E1736">
            <v>0</v>
          </cell>
          <cell r="F1736" t="str">
            <v>2108FA</v>
          </cell>
          <cell r="G1736" t="str">
            <v>Weekday</v>
          </cell>
          <cell r="H1736">
            <v>56615</v>
          </cell>
          <cell r="I1736" t="str">
            <v>Solano Av &amp; Peralta Av</v>
          </cell>
        </row>
        <row r="1737">
          <cell r="A1737">
            <v>9800160</v>
          </cell>
          <cell r="B1737">
            <v>1736</v>
          </cell>
          <cell r="C1737">
            <v>0</v>
          </cell>
          <cell r="D1737">
            <v>1</v>
          </cell>
          <cell r="E1737">
            <v>0</v>
          </cell>
          <cell r="F1737" t="str">
            <v>2108FA</v>
          </cell>
          <cell r="G1737" t="str">
            <v>Weekday</v>
          </cell>
          <cell r="H1737">
            <v>59565</v>
          </cell>
          <cell r="I1737" t="str">
            <v>164th St &amp; Helo Dr</v>
          </cell>
        </row>
        <row r="1738">
          <cell r="A1738">
            <v>9906870</v>
          </cell>
          <cell r="B1738">
            <v>1737</v>
          </cell>
          <cell r="C1738">
            <v>2</v>
          </cell>
          <cell r="D1738">
            <v>0</v>
          </cell>
          <cell r="E1738">
            <v>2</v>
          </cell>
          <cell r="F1738" t="str">
            <v>2108FA</v>
          </cell>
          <cell r="G1738" t="str">
            <v>Weekday</v>
          </cell>
          <cell r="H1738">
            <v>52643</v>
          </cell>
          <cell r="I1738" t="str">
            <v>11th St &amp; Jackson St</v>
          </cell>
        </row>
        <row r="1739">
          <cell r="A1739">
            <v>1005400</v>
          </cell>
          <cell r="B1739">
            <v>1738</v>
          </cell>
          <cell r="C1739">
            <v>0</v>
          </cell>
          <cell r="D1739">
            <v>0</v>
          </cell>
          <cell r="E1739">
            <v>0</v>
          </cell>
          <cell r="F1739" t="str">
            <v>2108FA</v>
          </cell>
          <cell r="G1739" t="str">
            <v>Weekday</v>
          </cell>
          <cell r="H1739">
            <v>57959</v>
          </cell>
          <cell r="I1739" t="str">
            <v>Bancroft Av &amp; 103rd Av</v>
          </cell>
        </row>
        <row r="1740">
          <cell r="A1740">
            <v>1500050</v>
          </cell>
          <cell r="B1740">
            <v>1739</v>
          </cell>
          <cell r="C1740">
            <v>0</v>
          </cell>
          <cell r="D1740">
            <v>0</v>
          </cell>
          <cell r="E1740">
            <v>0</v>
          </cell>
          <cell r="F1740" t="str">
            <v>2108FA</v>
          </cell>
          <cell r="G1740" t="str">
            <v>Weekday</v>
          </cell>
          <cell r="H1740">
            <v>59473</v>
          </cell>
          <cell r="I1740" t="str">
            <v>Alvarado St &amp; Aladdin Av</v>
          </cell>
        </row>
        <row r="1741">
          <cell r="A1741">
            <v>1501940</v>
          </cell>
          <cell r="B1741">
            <v>1740</v>
          </cell>
          <cell r="C1741">
            <v>0</v>
          </cell>
          <cell r="D1741">
            <v>0</v>
          </cell>
          <cell r="E1741">
            <v>0</v>
          </cell>
          <cell r="F1741" t="str">
            <v>2108FA</v>
          </cell>
          <cell r="G1741" t="str">
            <v>Weekday</v>
          </cell>
          <cell r="H1741">
            <v>50930</v>
          </cell>
          <cell r="I1741" t="str">
            <v>Floresta Blvd &amp; Monterey Blvd</v>
          </cell>
        </row>
        <row r="1742">
          <cell r="A1742">
            <v>800430</v>
          </cell>
          <cell r="B1742">
            <v>1741</v>
          </cell>
          <cell r="C1742">
            <v>2</v>
          </cell>
          <cell r="D1742">
            <v>1</v>
          </cell>
          <cell r="E1742">
            <v>2</v>
          </cell>
          <cell r="F1742" t="str">
            <v>2108FA</v>
          </cell>
          <cell r="G1742" t="str">
            <v>Weekday</v>
          </cell>
          <cell r="H1742">
            <v>55289</v>
          </cell>
          <cell r="I1742" t="str">
            <v>B St &amp; 3rd St</v>
          </cell>
        </row>
        <row r="1743">
          <cell r="A1743">
            <v>1500110</v>
          </cell>
          <cell r="B1743">
            <v>1742</v>
          </cell>
          <cell r="C1743">
            <v>0</v>
          </cell>
          <cell r="D1743">
            <v>0</v>
          </cell>
          <cell r="E1743">
            <v>0</v>
          </cell>
          <cell r="F1743" t="str">
            <v>2108FA</v>
          </cell>
          <cell r="G1743" t="str">
            <v>Weekday</v>
          </cell>
          <cell r="H1743">
            <v>59714</v>
          </cell>
          <cell r="I1743" t="str">
            <v>Alvarado St &amp; Marina Blvd</v>
          </cell>
        </row>
        <row r="1744">
          <cell r="A1744">
            <v>703980</v>
          </cell>
          <cell r="B1744">
            <v>1743</v>
          </cell>
          <cell r="C1744">
            <v>3</v>
          </cell>
          <cell r="D1744">
            <v>6</v>
          </cell>
          <cell r="E1744">
            <v>3</v>
          </cell>
          <cell r="F1744" t="str">
            <v>2108FA</v>
          </cell>
          <cell r="G1744" t="str">
            <v>Weekday</v>
          </cell>
          <cell r="H1744">
            <v>52206</v>
          </cell>
          <cell r="I1744" t="str">
            <v>Mowry Av &amp; Paseo Padre Pkwy</v>
          </cell>
        </row>
        <row r="1745">
          <cell r="A1745">
            <v>9901620</v>
          </cell>
          <cell r="B1745">
            <v>1744</v>
          </cell>
          <cell r="C1745">
            <v>1</v>
          </cell>
          <cell r="D1745">
            <v>0</v>
          </cell>
          <cell r="E1745">
            <v>1</v>
          </cell>
          <cell r="F1745" t="str">
            <v>2108FA</v>
          </cell>
          <cell r="G1745" t="str">
            <v>Weekday</v>
          </cell>
          <cell r="H1745">
            <v>50835</v>
          </cell>
          <cell r="I1745" t="str">
            <v>San Pablo Av &amp; Stockton Av</v>
          </cell>
        </row>
        <row r="1746">
          <cell r="A1746">
            <v>1020290</v>
          </cell>
          <cell r="B1746">
            <v>1745</v>
          </cell>
          <cell r="C1746">
            <v>0</v>
          </cell>
          <cell r="D1746">
            <v>0</v>
          </cell>
          <cell r="E1746">
            <v>0</v>
          </cell>
          <cell r="F1746" t="str">
            <v>2108FA</v>
          </cell>
          <cell r="G1746" t="str">
            <v>Weekday</v>
          </cell>
          <cell r="H1746">
            <v>56007</v>
          </cell>
          <cell r="I1746" t="str">
            <v>Telegraph Av &amp; 58th St</v>
          </cell>
        </row>
        <row r="1747">
          <cell r="A1747">
            <v>1020310</v>
          </cell>
          <cell r="B1747">
            <v>1746</v>
          </cell>
          <cell r="C1747">
            <v>1</v>
          </cell>
          <cell r="D1747">
            <v>0</v>
          </cell>
          <cell r="E1747">
            <v>1</v>
          </cell>
          <cell r="F1747" t="str">
            <v>2108FA</v>
          </cell>
          <cell r="G1747" t="str">
            <v>Weekday</v>
          </cell>
          <cell r="H1747">
            <v>50422</v>
          </cell>
          <cell r="I1747" t="str">
            <v>Telegraph Av &amp; 60th St</v>
          </cell>
        </row>
        <row r="1748">
          <cell r="A1748">
            <v>1302360</v>
          </cell>
          <cell r="B1748">
            <v>1747</v>
          </cell>
          <cell r="C1748">
            <v>3</v>
          </cell>
          <cell r="D1748">
            <v>1</v>
          </cell>
          <cell r="E1748">
            <v>3</v>
          </cell>
          <cell r="F1748" t="str">
            <v>2108FA</v>
          </cell>
          <cell r="G1748" t="str">
            <v>Weekday</v>
          </cell>
          <cell r="H1748">
            <v>55214</v>
          </cell>
          <cell r="I1748" t="str">
            <v>MacDonald Av &amp; 42nd St</v>
          </cell>
        </row>
        <row r="1749">
          <cell r="A1749">
            <v>305960</v>
          </cell>
          <cell r="B1749">
            <v>1748</v>
          </cell>
          <cell r="C1749">
            <v>0</v>
          </cell>
          <cell r="D1749">
            <v>0</v>
          </cell>
          <cell r="E1749">
            <v>0</v>
          </cell>
          <cell r="F1749" t="str">
            <v>2108FA</v>
          </cell>
          <cell r="G1749" t="str">
            <v>Weekday</v>
          </cell>
          <cell r="H1749">
            <v>52997</v>
          </cell>
          <cell r="I1749" t="str">
            <v>University Av &amp; Marina Blvd</v>
          </cell>
        </row>
        <row r="1750">
          <cell r="A1750">
            <v>9902190</v>
          </cell>
          <cell r="B1750">
            <v>1749</v>
          </cell>
          <cell r="C1750">
            <v>0</v>
          </cell>
          <cell r="D1750">
            <v>1</v>
          </cell>
          <cell r="E1750">
            <v>0</v>
          </cell>
          <cell r="F1750" t="str">
            <v>2108FA</v>
          </cell>
          <cell r="G1750" t="str">
            <v>Weekday</v>
          </cell>
          <cell r="H1750">
            <v>51027</v>
          </cell>
          <cell r="I1750" t="str">
            <v>Park St &amp; Clement Av</v>
          </cell>
        </row>
        <row r="1751">
          <cell r="A1751">
            <v>706370</v>
          </cell>
          <cell r="B1751">
            <v>1750</v>
          </cell>
          <cell r="C1751">
            <v>0</v>
          </cell>
          <cell r="D1751">
            <v>0</v>
          </cell>
          <cell r="E1751">
            <v>0</v>
          </cell>
          <cell r="F1751" t="str">
            <v>2108FA</v>
          </cell>
          <cell r="G1751" t="str">
            <v>Weekday</v>
          </cell>
          <cell r="H1751">
            <v>56991</v>
          </cell>
          <cell r="I1751" t="str">
            <v>Warm Springs Blvd &amp; Gable Dr (Near Hammond Av)</v>
          </cell>
        </row>
        <row r="1752">
          <cell r="A1752">
            <v>9903650</v>
          </cell>
          <cell r="B1752">
            <v>1751</v>
          </cell>
          <cell r="C1752">
            <v>0</v>
          </cell>
          <cell r="D1752">
            <v>0</v>
          </cell>
          <cell r="E1752">
            <v>0</v>
          </cell>
          <cell r="F1752" t="str">
            <v>2108FA</v>
          </cell>
          <cell r="G1752" t="str">
            <v>Weekday</v>
          </cell>
          <cell r="H1752">
            <v>51592</v>
          </cell>
          <cell r="I1752" t="str">
            <v>Milmont Dr &amp; Dixon Landing Rd</v>
          </cell>
        </row>
        <row r="1753">
          <cell r="A1753">
            <v>1010570</v>
          </cell>
          <cell r="B1753">
            <v>1752</v>
          </cell>
          <cell r="C1753">
            <v>0</v>
          </cell>
          <cell r="D1753">
            <v>1</v>
          </cell>
          <cell r="E1753">
            <v>0</v>
          </cell>
          <cell r="F1753" t="str">
            <v>2108FA</v>
          </cell>
          <cell r="G1753" t="str">
            <v>Weekday</v>
          </cell>
          <cell r="H1753">
            <v>59455</v>
          </cell>
          <cell r="I1753" t="str">
            <v>Foothill Blvd &amp; 6th Av</v>
          </cell>
        </row>
        <row r="1754">
          <cell r="A1754">
            <v>200680</v>
          </cell>
          <cell r="B1754">
            <v>1753</v>
          </cell>
          <cell r="C1754">
            <v>1</v>
          </cell>
          <cell r="D1754">
            <v>0</v>
          </cell>
          <cell r="E1754">
            <v>1</v>
          </cell>
          <cell r="F1754" t="str">
            <v>2108FA</v>
          </cell>
          <cell r="G1754" t="str">
            <v>Weekday</v>
          </cell>
          <cell r="H1754">
            <v>56568</v>
          </cell>
          <cell r="I1754" t="str">
            <v>Solano Av &amp; Ramona Av</v>
          </cell>
        </row>
        <row r="1755">
          <cell r="A1755">
            <v>304600</v>
          </cell>
          <cell r="B1755">
            <v>1754</v>
          </cell>
          <cell r="C1755">
            <v>0</v>
          </cell>
          <cell r="D1755">
            <v>0</v>
          </cell>
          <cell r="E1755">
            <v>0</v>
          </cell>
          <cell r="F1755" t="str">
            <v>2108FA</v>
          </cell>
          <cell r="G1755" t="str">
            <v>Weekday</v>
          </cell>
          <cell r="H1755">
            <v>55603</v>
          </cell>
          <cell r="I1755" t="str">
            <v>San Pablo Av &amp; Haskell St</v>
          </cell>
        </row>
        <row r="1756">
          <cell r="A1756">
            <v>1001870</v>
          </cell>
          <cell r="B1756">
            <v>1755</v>
          </cell>
          <cell r="C1756">
            <v>0</v>
          </cell>
          <cell r="D1756">
            <v>0</v>
          </cell>
          <cell r="E1756">
            <v>0</v>
          </cell>
          <cell r="F1756" t="str">
            <v>2108FA</v>
          </cell>
          <cell r="G1756" t="str">
            <v>Weekday</v>
          </cell>
          <cell r="H1756">
            <v>58188</v>
          </cell>
          <cell r="I1756" t="str">
            <v>35th Av &amp; Allendale Av</v>
          </cell>
        </row>
        <row r="1757">
          <cell r="A1757">
            <v>9908010</v>
          </cell>
          <cell r="B1757">
            <v>1756</v>
          </cell>
          <cell r="C1757">
            <v>0</v>
          </cell>
          <cell r="D1757">
            <v>0</v>
          </cell>
          <cell r="E1757">
            <v>0</v>
          </cell>
          <cell r="F1757" t="str">
            <v>2108FA</v>
          </cell>
          <cell r="G1757" t="str">
            <v>Weekday</v>
          </cell>
          <cell r="H1757">
            <v>53019</v>
          </cell>
          <cell r="I1757" t="str">
            <v>San Pablo Av &amp; Wall Av</v>
          </cell>
        </row>
        <row r="1758">
          <cell r="A1758">
            <v>1002840</v>
          </cell>
          <cell r="B1758">
            <v>1757</v>
          </cell>
          <cell r="C1758">
            <v>0</v>
          </cell>
          <cell r="D1758">
            <v>0</v>
          </cell>
          <cell r="E1758">
            <v>0</v>
          </cell>
          <cell r="F1758" t="str">
            <v>2108FA</v>
          </cell>
          <cell r="G1758" t="str">
            <v>Weekday</v>
          </cell>
          <cell r="H1758">
            <v>59540</v>
          </cell>
          <cell r="I1758" t="str">
            <v>51st St &amp; Shafter Av</v>
          </cell>
        </row>
        <row r="1759">
          <cell r="A1759">
            <v>1016210</v>
          </cell>
          <cell r="B1759">
            <v>1758</v>
          </cell>
          <cell r="C1759">
            <v>0</v>
          </cell>
          <cell r="D1759">
            <v>0</v>
          </cell>
          <cell r="E1759">
            <v>0</v>
          </cell>
          <cell r="F1759" t="str">
            <v>2108FA</v>
          </cell>
          <cell r="G1759" t="str">
            <v>Weekday</v>
          </cell>
          <cell r="H1759">
            <v>55017</v>
          </cell>
          <cell r="I1759" t="str">
            <v>Martin Luther King Jr Way &amp; 44th St</v>
          </cell>
        </row>
        <row r="1760">
          <cell r="A1760">
            <v>1016330</v>
          </cell>
          <cell r="B1760">
            <v>1759</v>
          </cell>
          <cell r="C1760">
            <v>1</v>
          </cell>
          <cell r="D1760">
            <v>0</v>
          </cell>
          <cell r="E1760">
            <v>1</v>
          </cell>
          <cell r="F1760" t="str">
            <v>2108FA</v>
          </cell>
          <cell r="G1760" t="str">
            <v>Weekday</v>
          </cell>
          <cell r="H1760">
            <v>55342</v>
          </cell>
          <cell r="I1760" t="str">
            <v>Martin Luther King Jr Way &amp; Aileen St</v>
          </cell>
        </row>
        <row r="1761">
          <cell r="A1761">
            <v>302800</v>
          </cell>
          <cell r="B1761">
            <v>1760</v>
          </cell>
          <cell r="C1761">
            <v>0</v>
          </cell>
          <cell r="D1761">
            <v>0</v>
          </cell>
          <cell r="E1761">
            <v>0</v>
          </cell>
          <cell r="F1761" t="str">
            <v>2108FA</v>
          </cell>
          <cell r="G1761" t="str">
            <v>Weekday</v>
          </cell>
          <cell r="H1761">
            <v>59545</v>
          </cell>
          <cell r="I1761" t="str">
            <v>Gilman St &amp; Santa Fe Av</v>
          </cell>
        </row>
        <row r="1762">
          <cell r="A1762">
            <v>303220</v>
          </cell>
          <cell r="B1762">
            <v>1761</v>
          </cell>
          <cell r="C1762">
            <v>0</v>
          </cell>
          <cell r="D1762">
            <v>0</v>
          </cell>
          <cell r="E1762">
            <v>0</v>
          </cell>
          <cell r="F1762" t="str">
            <v>2108FA</v>
          </cell>
          <cell r="G1762" t="str">
            <v>Weekday</v>
          </cell>
          <cell r="H1762">
            <v>55129</v>
          </cell>
          <cell r="I1762" t="str">
            <v>Hopkins St &amp; Albina Av</v>
          </cell>
        </row>
        <row r="1763">
          <cell r="A1763">
            <v>101650</v>
          </cell>
          <cell r="B1763">
            <v>1762</v>
          </cell>
          <cell r="C1763">
            <v>0</v>
          </cell>
          <cell r="D1763">
            <v>0</v>
          </cell>
          <cell r="E1763">
            <v>0</v>
          </cell>
          <cell r="F1763" t="str">
            <v>2108FA</v>
          </cell>
          <cell r="G1763" t="str">
            <v>Weekday</v>
          </cell>
          <cell r="H1763">
            <v>51065</v>
          </cell>
          <cell r="I1763" t="str">
            <v>High St &amp; San Jose Av</v>
          </cell>
        </row>
        <row r="1764">
          <cell r="A1764">
            <v>1301470</v>
          </cell>
          <cell r="B1764">
            <v>1763</v>
          </cell>
          <cell r="C1764">
            <v>0</v>
          </cell>
          <cell r="D1764">
            <v>0</v>
          </cell>
          <cell r="E1764">
            <v>0</v>
          </cell>
          <cell r="F1764" t="str">
            <v>2108FA</v>
          </cell>
          <cell r="G1764" t="str">
            <v>Weekday</v>
          </cell>
          <cell r="H1764">
            <v>56986</v>
          </cell>
          <cell r="I1764" t="str">
            <v>Garrard Blvd &amp; Canal Blvd</v>
          </cell>
        </row>
        <row r="1765">
          <cell r="A1765">
            <v>1600490</v>
          </cell>
          <cell r="B1765">
            <v>1764</v>
          </cell>
          <cell r="C1765">
            <v>1</v>
          </cell>
          <cell r="D1765">
            <v>0</v>
          </cell>
          <cell r="E1765">
            <v>1</v>
          </cell>
          <cell r="F1765" t="str">
            <v>2108FA</v>
          </cell>
          <cell r="G1765" t="str">
            <v>Weekday</v>
          </cell>
          <cell r="H1765">
            <v>58383</v>
          </cell>
          <cell r="I1765" t="str">
            <v>El Portal Dr &amp; Mission Bell Dr</v>
          </cell>
        </row>
        <row r="1766">
          <cell r="A1766">
            <v>1007340</v>
          </cell>
          <cell r="B1766">
            <v>1765</v>
          </cell>
          <cell r="C1766">
            <v>0</v>
          </cell>
          <cell r="D1766">
            <v>0</v>
          </cell>
          <cell r="E1766">
            <v>0</v>
          </cell>
          <cell r="F1766" t="str">
            <v>2108FA</v>
          </cell>
          <cell r="G1766" t="str">
            <v>Weekday</v>
          </cell>
          <cell r="H1766">
            <v>52881</v>
          </cell>
          <cell r="I1766" t="str">
            <v>Claremont Av &amp; Hudson St</v>
          </cell>
        </row>
        <row r="1767">
          <cell r="A1767">
            <v>1000370</v>
          </cell>
          <cell r="B1767">
            <v>1766</v>
          </cell>
          <cell r="C1767">
            <v>6</v>
          </cell>
          <cell r="D1767">
            <v>1</v>
          </cell>
          <cell r="E1767">
            <v>6</v>
          </cell>
          <cell r="F1767" t="str">
            <v>2108FA</v>
          </cell>
          <cell r="G1767" t="str">
            <v>Weekday</v>
          </cell>
          <cell r="H1767">
            <v>59444</v>
          </cell>
          <cell r="I1767" t="str">
            <v>11th St &amp; Clay St</v>
          </cell>
        </row>
        <row r="1768">
          <cell r="A1768">
            <v>9907750</v>
          </cell>
          <cell r="B1768">
            <v>1767</v>
          </cell>
          <cell r="C1768">
            <v>0</v>
          </cell>
          <cell r="D1768">
            <v>0</v>
          </cell>
          <cell r="E1768">
            <v>0</v>
          </cell>
          <cell r="F1768" t="str">
            <v>2108FA</v>
          </cell>
          <cell r="G1768" t="str">
            <v>Weekday</v>
          </cell>
          <cell r="H1768">
            <v>52928</v>
          </cell>
          <cell r="I1768" t="str">
            <v>Meekland Av &amp; Paseo Grande</v>
          </cell>
        </row>
        <row r="1769">
          <cell r="A1769">
            <v>303200</v>
          </cell>
          <cell r="B1769">
            <v>1768</v>
          </cell>
          <cell r="C1769">
            <v>1</v>
          </cell>
          <cell r="D1769">
            <v>0</v>
          </cell>
          <cell r="E1769">
            <v>1</v>
          </cell>
          <cell r="F1769" t="str">
            <v>2108FA</v>
          </cell>
          <cell r="G1769" t="str">
            <v>Weekday</v>
          </cell>
          <cell r="H1769">
            <v>58533</v>
          </cell>
          <cell r="I1769" t="str">
            <v>Henry St &amp; Berryman St</v>
          </cell>
        </row>
        <row r="1770">
          <cell r="A1770">
            <v>9907980</v>
          </cell>
          <cell r="B1770">
            <v>1769</v>
          </cell>
          <cell r="C1770">
            <v>0</v>
          </cell>
          <cell r="D1770">
            <v>1</v>
          </cell>
          <cell r="E1770">
            <v>0</v>
          </cell>
          <cell r="F1770" t="str">
            <v>2108FA</v>
          </cell>
          <cell r="G1770" t="str">
            <v>Weekday</v>
          </cell>
          <cell r="H1770">
            <v>53016</v>
          </cell>
          <cell r="I1770" t="str">
            <v>E 14th St &amp; 163rd Av</v>
          </cell>
        </row>
        <row r="1771">
          <cell r="A1771">
            <v>802280</v>
          </cell>
          <cell r="B1771">
            <v>1770</v>
          </cell>
          <cell r="C1771">
            <v>0</v>
          </cell>
          <cell r="D1771">
            <v>0</v>
          </cell>
          <cell r="E1771">
            <v>0</v>
          </cell>
          <cell r="F1771" t="str">
            <v>2108FA</v>
          </cell>
          <cell r="G1771" t="str">
            <v>Weekday</v>
          </cell>
          <cell r="H1771">
            <v>55920</v>
          </cell>
          <cell r="I1771" t="str">
            <v>Hesperian Blvd &amp; Bolero Av</v>
          </cell>
        </row>
        <row r="1772">
          <cell r="A1772">
            <v>1009740</v>
          </cell>
          <cell r="B1772">
            <v>1771</v>
          </cell>
          <cell r="C1772">
            <v>1</v>
          </cell>
          <cell r="D1772">
            <v>0</v>
          </cell>
          <cell r="E1772">
            <v>1</v>
          </cell>
          <cell r="F1772" t="str">
            <v>2108FA</v>
          </cell>
          <cell r="G1772" t="str">
            <v>Weekday</v>
          </cell>
          <cell r="H1772">
            <v>52858</v>
          </cell>
          <cell r="I1772" t="str">
            <v>Edgewater Dr &amp; Pendleton Way</v>
          </cell>
        </row>
        <row r="1773">
          <cell r="A1773">
            <v>103220</v>
          </cell>
          <cell r="B1773">
            <v>1772</v>
          </cell>
          <cell r="C1773">
            <v>1</v>
          </cell>
          <cell r="D1773">
            <v>0</v>
          </cell>
          <cell r="E1773">
            <v>1</v>
          </cell>
          <cell r="F1773" t="str">
            <v>2108FA</v>
          </cell>
          <cell r="G1773" t="str">
            <v>Weekday</v>
          </cell>
          <cell r="H1773">
            <v>51591</v>
          </cell>
          <cell r="I1773" t="str">
            <v>Santa Clara Av &amp; Caroline St</v>
          </cell>
        </row>
        <row r="1774">
          <cell r="A1774">
            <v>702570</v>
          </cell>
          <cell r="B1774">
            <v>1773</v>
          </cell>
          <cell r="C1774">
            <v>0</v>
          </cell>
          <cell r="D1774">
            <v>0</v>
          </cell>
          <cell r="E1774">
            <v>0</v>
          </cell>
          <cell r="F1774" t="str">
            <v>2108FA</v>
          </cell>
          <cell r="G1774" t="str">
            <v>Weekday</v>
          </cell>
          <cell r="H1774">
            <v>56625</v>
          </cell>
          <cell r="I1774" t="str">
            <v>Fremont Blvd &amp; Nicolet Av</v>
          </cell>
        </row>
        <row r="1775">
          <cell r="A1775">
            <v>1004010</v>
          </cell>
          <cell r="B1775">
            <v>1774</v>
          </cell>
          <cell r="C1775">
            <v>0</v>
          </cell>
          <cell r="D1775">
            <v>0</v>
          </cell>
          <cell r="E1775">
            <v>0</v>
          </cell>
          <cell r="F1775" t="str">
            <v>2108FA</v>
          </cell>
          <cell r="G1775" t="str">
            <v>Weekday</v>
          </cell>
          <cell r="H1775">
            <v>54640</v>
          </cell>
          <cell r="I1775" t="str">
            <v>85th Av &amp; San Leandro St (Past Railroad Crossing)</v>
          </cell>
        </row>
        <row r="1776">
          <cell r="A1776">
            <v>304220</v>
          </cell>
          <cell r="B1776">
            <v>1775</v>
          </cell>
          <cell r="C1776">
            <v>0</v>
          </cell>
          <cell r="D1776">
            <v>0</v>
          </cell>
          <cell r="E1776">
            <v>0</v>
          </cell>
          <cell r="F1776" t="str">
            <v>2108FA</v>
          </cell>
          <cell r="G1776" t="str">
            <v>Weekday</v>
          </cell>
          <cell r="H1776">
            <v>55451</v>
          </cell>
          <cell r="I1776" t="str">
            <v>Sacramento St &amp; Dwight Way</v>
          </cell>
        </row>
        <row r="1777">
          <cell r="A1777">
            <v>304570</v>
          </cell>
          <cell r="B1777">
            <v>1776</v>
          </cell>
          <cell r="C1777">
            <v>0</v>
          </cell>
          <cell r="D1777">
            <v>0</v>
          </cell>
          <cell r="E1777">
            <v>0</v>
          </cell>
          <cell r="F1777" t="str">
            <v>2108FA</v>
          </cell>
          <cell r="G1777" t="str">
            <v>Weekday</v>
          </cell>
          <cell r="H1777">
            <v>53003</v>
          </cell>
          <cell r="I1777" t="str">
            <v>San Pablo Av &amp; Grayson St</v>
          </cell>
        </row>
        <row r="1778">
          <cell r="A1778">
            <v>701390</v>
          </cell>
          <cell r="B1778">
            <v>1777</v>
          </cell>
          <cell r="C1778">
            <v>0</v>
          </cell>
          <cell r="D1778">
            <v>0</v>
          </cell>
          <cell r="E1778">
            <v>0</v>
          </cell>
          <cell r="F1778" t="str">
            <v>2108FA</v>
          </cell>
          <cell r="G1778" t="str">
            <v>Weekday</v>
          </cell>
          <cell r="H1778">
            <v>50501</v>
          </cell>
          <cell r="I1778" t="str">
            <v>Decoto Rd &amp; Fremont Blvd</v>
          </cell>
        </row>
        <row r="1779">
          <cell r="A1779">
            <v>1000630</v>
          </cell>
          <cell r="B1779">
            <v>1778</v>
          </cell>
          <cell r="C1779">
            <v>2</v>
          </cell>
          <cell r="D1779">
            <v>1</v>
          </cell>
          <cell r="E1779">
            <v>2</v>
          </cell>
          <cell r="F1779" t="str">
            <v>2108FA</v>
          </cell>
          <cell r="G1779" t="str">
            <v>Weekday</v>
          </cell>
          <cell r="H1779">
            <v>55901</v>
          </cell>
          <cell r="I1779" t="str">
            <v>13th Av &amp; E 27th St</v>
          </cell>
        </row>
        <row r="1780">
          <cell r="A1780">
            <v>801340</v>
          </cell>
          <cell r="B1780">
            <v>1779</v>
          </cell>
          <cell r="C1780">
            <v>0</v>
          </cell>
          <cell r="D1780">
            <v>0</v>
          </cell>
          <cell r="E1780">
            <v>0</v>
          </cell>
          <cell r="F1780" t="str">
            <v>2108FA</v>
          </cell>
          <cell r="G1780" t="str">
            <v>Weekday</v>
          </cell>
          <cell r="H1780">
            <v>50140</v>
          </cell>
          <cell r="I1780" t="str">
            <v>D St &amp; 5th St</v>
          </cell>
        </row>
        <row r="1781">
          <cell r="A1781">
            <v>9903230</v>
          </cell>
          <cell r="B1781">
            <v>1780</v>
          </cell>
          <cell r="C1781">
            <v>0</v>
          </cell>
          <cell r="D1781">
            <v>0</v>
          </cell>
          <cell r="E1781">
            <v>0</v>
          </cell>
          <cell r="F1781" t="str">
            <v>2108FA</v>
          </cell>
          <cell r="G1781" t="str">
            <v>Weekday</v>
          </cell>
          <cell r="H1781">
            <v>51464</v>
          </cell>
          <cell r="I1781" t="str">
            <v>Santa Clara Av &amp; Everett St</v>
          </cell>
        </row>
        <row r="1782">
          <cell r="A1782">
            <v>1000620</v>
          </cell>
          <cell r="B1782">
            <v>1781</v>
          </cell>
          <cell r="C1782">
            <v>1</v>
          </cell>
          <cell r="D1782">
            <v>1</v>
          </cell>
          <cell r="E1782">
            <v>1</v>
          </cell>
          <cell r="F1782" t="str">
            <v>2108FA</v>
          </cell>
          <cell r="G1782" t="str">
            <v>Weekday</v>
          </cell>
          <cell r="H1782">
            <v>55312</v>
          </cell>
          <cell r="I1782" t="str">
            <v>13th Av &amp; E 26th St</v>
          </cell>
        </row>
        <row r="1783">
          <cell r="A1783">
            <v>702150</v>
          </cell>
          <cell r="B1783">
            <v>1782</v>
          </cell>
          <cell r="C1783">
            <v>0</v>
          </cell>
          <cell r="D1783">
            <v>0</v>
          </cell>
          <cell r="E1783">
            <v>0</v>
          </cell>
          <cell r="F1783" t="str">
            <v>2108FA</v>
          </cell>
          <cell r="G1783" t="str">
            <v>Weekday</v>
          </cell>
          <cell r="H1783">
            <v>55145</v>
          </cell>
          <cell r="I1783" t="str">
            <v>Fremont Blvd &amp; Bonde Way</v>
          </cell>
        </row>
        <row r="1784">
          <cell r="A1784">
            <v>1017260</v>
          </cell>
          <cell r="B1784">
            <v>1783</v>
          </cell>
          <cell r="C1784">
            <v>0</v>
          </cell>
          <cell r="D1784">
            <v>0</v>
          </cell>
          <cell r="E1784">
            <v>0</v>
          </cell>
          <cell r="F1784" t="str">
            <v>2108FA</v>
          </cell>
          <cell r="G1784" t="str">
            <v>Weekday</v>
          </cell>
          <cell r="H1784">
            <v>56671</v>
          </cell>
          <cell r="I1784" t="str">
            <v>Oakland Av &amp; MacArthur Blvd</v>
          </cell>
        </row>
        <row r="1785">
          <cell r="A1785">
            <v>706420</v>
          </cell>
          <cell r="B1785">
            <v>1784</v>
          </cell>
          <cell r="C1785">
            <v>0</v>
          </cell>
          <cell r="D1785">
            <v>0</v>
          </cell>
          <cell r="E1785">
            <v>0</v>
          </cell>
          <cell r="F1785" t="str">
            <v>2108FA</v>
          </cell>
          <cell r="G1785" t="str">
            <v>Weekday</v>
          </cell>
          <cell r="H1785">
            <v>53966</v>
          </cell>
          <cell r="I1785" t="str">
            <v>Warm Springs Blvd &amp; Lippert Av</v>
          </cell>
        </row>
        <row r="1786">
          <cell r="A1786">
            <v>1004290</v>
          </cell>
          <cell r="B1786">
            <v>1785</v>
          </cell>
          <cell r="C1786">
            <v>0</v>
          </cell>
          <cell r="D1786">
            <v>0</v>
          </cell>
          <cell r="E1786">
            <v>0</v>
          </cell>
          <cell r="F1786" t="str">
            <v>2108FA</v>
          </cell>
          <cell r="G1786" t="str">
            <v>Weekday</v>
          </cell>
          <cell r="H1786">
            <v>59345</v>
          </cell>
          <cell r="I1786" t="str">
            <v>90th Av &amp; Olive St</v>
          </cell>
        </row>
        <row r="1787">
          <cell r="A1787">
            <v>802370</v>
          </cell>
          <cell r="B1787">
            <v>1786</v>
          </cell>
          <cell r="C1787">
            <v>0</v>
          </cell>
          <cell r="D1787">
            <v>0</v>
          </cell>
          <cell r="E1787">
            <v>0</v>
          </cell>
          <cell r="F1787" t="str">
            <v>2108FA</v>
          </cell>
          <cell r="G1787" t="str">
            <v>Weekday</v>
          </cell>
          <cell r="H1787">
            <v>55823</v>
          </cell>
          <cell r="I1787" t="str">
            <v>Hesperian Blvd &amp; Oliver Dr</v>
          </cell>
        </row>
        <row r="1788">
          <cell r="A1788">
            <v>1303560</v>
          </cell>
          <cell r="B1788">
            <v>1787</v>
          </cell>
          <cell r="C1788">
            <v>0</v>
          </cell>
          <cell r="D1788">
            <v>0</v>
          </cell>
          <cell r="E1788">
            <v>0</v>
          </cell>
          <cell r="F1788" t="str">
            <v>2108FA</v>
          </cell>
          <cell r="G1788" t="str">
            <v>Weekday</v>
          </cell>
          <cell r="H1788">
            <v>56054</v>
          </cell>
          <cell r="I1788" t="str">
            <v>San Pablo Av &amp; I-80 Fwy</v>
          </cell>
        </row>
        <row r="1789">
          <cell r="A1789">
            <v>1502150</v>
          </cell>
          <cell r="B1789">
            <v>1788</v>
          </cell>
          <cell r="C1789">
            <v>0</v>
          </cell>
          <cell r="D1789">
            <v>0</v>
          </cell>
          <cell r="E1789">
            <v>0</v>
          </cell>
          <cell r="F1789" t="str">
            <v>2108FA</v>
          </cell>
          <cell r="G1789" t="str">
            <v>Weekday</v>
          </cell>
          <cell r="H1789">
            <v>58761</v>
          </cell>
          <cell r="I1789" t="str">
            <v>Hesperian Blvd &amp; Thornally Dr</v>
          </cell>
        </row>
        <row r="1790">
          <cell r="A1790">
            <v>303190</v>
          </cell>
          <cell r="B1790">
            <v>1789</v>
          </cell>
          <cell r="C1790">
            <v>1</v>
          </cell>
          <cell r="D1790">
            <v>0</v>
          </cell>
          <cell r="E1790">
            <v>1</v>
          </cell>
          <cell r="F1790" t="str">
            <v>2108FA</v>
          </cell>
          <cell r="G1790" t="str">
            <v>Weekday</v>
          </cell>
          <cell r="H1790">
            <v>55180</v>
          </cell>
          <cell r="I1790" t="str">
            <v>Henry St &amp; Berryman St</v>
          </cell>
        </row>
        <row r="1791">
          <cell r="A1791">
            <v>9801830</v>
          </cell>
          <cell r="B1791">
            <v>1790</v>
          </cell>
          <cell r="C1791">
            <v>0</v>
          </cell>
          <cell r="D1791">
            <v>0</v>
          </cell>
          <cell r="E1791">
            <v>0</v>
          </cell>
          <cell r="F1791" t="str">
            <v>2108FA</v>
          </cell>
          <cell r="G1791" t="str">
            <v>Weekday</v>
          </cell>
          <cell r="H1791">
            <v>54562</v>
          </cell>
          <cell r="I1791" t="str">
            <v>Kelly St &amp; Byron St</v>
          </cell>
        </row>
        <row r="1792">
          <cell r="A1792">
            <v>9801860</v>
          </cell>
          <cell r="B1792">
            <v>1791</v>
          </cell>
          <cell r="C1792">
            <v>0</v>
          </cell>
          <cell r="D1792">
            <v>0</v>
          </cell>
          <cell r="E1792">
            <v>0</v>
          </cell>
          <cell r="F1792" t="str">
            <v>2108FA</v>
          </cell>
          <cell r="G1792" t="str">
            <v>Weekday</v>
          </cell>
          <cell r="H1792">
            <v>52430</v>
          </cell>
          <cell r="I1792" t="str">
            <v>Kelly St &amp; Prime Av</v>
          </cell>
        </row>
        <row r="1793">
          <cell r="A1793">
            <v>1012300</v>
          </cell>
          <cell r="B1793">
            <v>1792</v>
          </cell>
          <cell r="C1793">
            <v>0</v>
          </cell>
          <cell r="D1793">
            <v>2</v>
          </cell>
          <cell r="E1793">
            <v>0</v>
          </cell>
          <cell r="F1793" t="str">
            <v>2108FA</v>
          </cell>
          <cell r="G1793" t="str">
            <v>Weekday</v>
          </cell>
          <cell r="H1793">
            <v>59226</v>
          </cell>
          <cell r="I1793" t="str">
            <v>Harrison St &amp; Hamilton Pl (West Lake Middle Sch.)</v>
          </cell>
        </row>
        <row r="1794">
          <cell r="A1794">
            <v>706520</v>
          </cell>
          <cell r="B1794">
            <v>1793</v>
          </cell>
          <cell r="C1794">
            <v>0</v>
          </cell>
          <cell r="D1794">
            <v>0</v>
          </cell>
          <cell r="E1794">
            <v>0</v>
          </cell>
          <cell r="F1794" t="str">
            <v>2108FA</v>
          </cell>
          <cell r="G1794" t="str">
            <v>Weekday</v>
          </cell>
          <cell r="H1794">
            <v>52991</v>
          </cell>
          <cell r="I1794" t="str">
            <v>Warm Springs Blvd &amp; Whitney Pl</v>
          </cell>
        </row>
        <row r="1795">
          <cell r="A1795">
            <v>301350</v>
          </cell>
          <cell r="B1795">
            <v>1794</v>
          </cell>
          <cell r="C1795">
            <v>2</v>
          </cell>
          <cell r="D1795">
            <v>0</v>
          </cell>
          <cell r="E1795">
            <v>2</v>
          </cell>
          <cell r="F1795" t="str">
            <v>2108FA</v>
          </cell>
          <cell r="G1795" t="str">
            <v>Weekday</v>
          </cell>
          <cell r="H1795">
            <v>54501</v>
          </cell>
          <cell r="I1795" t="str">
            <v>Cedar St &amp; Cornell Av</v>
          </cell>
        </row>
        <row r="1796">
          <cell r="A1796">
            <v>1017290</v>
          </cell>
          <cell r="B1796">
            <v>1795</v>
          </cell>
          <cell r="C1796">
            <v>0</v>
          </cell>
          <cell r="D1796">
            <v>0</v>
          </cell>
          <cell r="E1796">
            <v>0</v>
          </cell>
          <cell r="F1796" t="str">
            <v>2108FA</v>
          </cell>
          <cell r="G1796" t="str">
            <v>Weekday</v>
          </cell>
          <cell r="H1796">
            <v>53270</v>
          </cell>
          <cell r="I1796" t="str">
            <v>Oakland Av &amp; Moss Av</v>
          </cell>
        </row>
        <row r="1797">
          <cell r="A1797">
            <v>305160</v>
          </cell>
          <cell r="B1797">
            <v>1796</v>
          </cell>
          <cell r="C1797">
            <v>0</v>
          </cell>
          <cell r="D1797">
            <v>0</v>
          </cell>
          <cell r="E1797">
            <v>0</v>
          </cell>
          <cell r="F1797" t="str">
            <v>2108FA</v>
          </cell>
          <cell r="G1797" t="str">
            <v>Weekday</v>
          </cell>
          <cell r="H1797">
            <v>51922</v>
          </cell>
          <cell r="I1797" t="str">
            <v>Solano Av &amp; Ensenada Av</v>
          </cell>
        </row>
        <row r="1798">
          <cell r="A1798">
            <v>304240</v>
          </cell>
          <cell r="B1798">
            <v>1797</v>
          </cell>
          <cell r="C1798">
            <v>0</v>
          </cell>
          <cell r="D1798">
            <v>0</v>
          </cell>
          <cell r="E1798">
            <v>0</v>
          </cell>
          <cell r="F1798" t="str">
            <v>2108FA</v>
          </cell>
          <cell r="G1798" t="str">
            <v>Weekday</v>
          </cell>
          <cell r="H1798">
            <v>55830</v>
          </cell>
          <cell r="I1798" t="str">
            <v>Sacramento St &amp; Fairview St</v>
          </cell>
        </row>
        <row r="1799">
          <cell r="A1799">
            <v>9905990</v>
          </cell>
          <cell r="B1799">
            <v>1798</v>
          </cell>
          <cell r="C1799">
            <v>0</v>
          </cell>
          <cell r="D1799">
            <v>1</v>
          </cell>
          <cell r="E1799">
            <v>0</v>
          </cell>
          <cell r="F1799" t="str">
            <v>2108FA</v>
          </cell>
          <cell r="G1799" t="str">
            <v>Weekday</v>
          </cell>
          <cell r="H1799">
            <v>52379</v>
          </cell>
          <cell r="I1799" t="str">
            <v>Park St &amp; Buena Vista Av</v>
          </cell>
        </row>
        <row r="1800">
          <cell r="A1800">
            <v>1004730</v>
          </cell>
          <cell r="B1800">
            <v>1799</v>
          </cell>
          <cell r="C1800">
            <v>0</v>
          </cell>
          <cell r="D1800">
            <v>0</v>
          </cell>
          <cell r="E1800">
            <v>0</v>
          </cell>
          <cell r="F1800" t="str">
            <v>2108FA</v>
          </cell>
          <cell r="G1800" t="str">
            <v>Weekday</v>
          </cell>
          <cell r="H1800">
            <v>51288</v>
          </cell>
          <cell r="I1800" t="str">
            <v>Acalanes Dr &amp; Catron Dr</v>
          </cell>
        </row>
        <row r="1801">
          <cell r="A1801">
            <v>1009960</v>
          </cell>
          <cell r="B1801">
            <v>1800</v>
          </cell>
          <cell r="C1801">
            <v>0</v>
          </cell>
          <cell r="D1801">
            <v>0</v>
          </cell>
          <cell r="E1801">
            <v>0</v>
          </cell>
          <cell r="F1801" t="str">
            <v>2108FA</v>
          </cell>
          <cell r="G1801" t="str">
            <v>Weekday</v>
          </cell>
          <cell r="H1801">
            <v>50488</v>
          </cell>
          <cell r="I1801" t="str">
            <v>Estepa Dr &amp; Bergedo Dr</v>
          </cell>
        </row>
        <row r="1802">
          <cell r="A1802">
            <v>1012610</v>
          </cell>
          <cell r="B1802">
            <v>1801</v>
          </cell>
          <cell r="C1802">
            <v>0</v>
          </cell>
          <cell r="D1802">
            <v>0</v>
          </cell>
          <cell r="E1802">
            <v>0</v>
          </cell>
          <cell r="F1802" t="str">
            <v>2108FA</v>
          </cell>
          <cell r="G1802" t="str">
            <v>Weekday</v>
          </cell>
          <cell r="H1802">
            <v>55468</v>
          </cell>
          <cell r="I1802" t="str">
            <v>High St &amp; Carrington St</v>
          </cell>
        </row>
        <row r="1803">
          <cell r="A1803">
            <v>801380</v>
          </cell>
          <cell r="B1803">
            <v>1802</v>
          </cell>
          <cell r="C1803">
            <v>0</v>
          </cell>
          <cell r="D1803">
            <v>0</v>
          </cell>
          <cell r="E1803">
            <v>0</v>
          </cell>
          <cell r="F1803" t="str">
            <v>2108FA</v>
          </cell>
          <cell r="G1803" t="str">
            <v>Weekday</v>
          </cell>
          <cell r="H1803">
            <v>53309</v>
          </cell>
          <cell r="I1803" t="str">
            <v>D St &amp; 7th St</v>
          </cell>
        </row>
        <row r="1804">
          <cell r="A1804">
            <v>200280</v>
          </cell>
          <cell r="B1804">
            <v>1803</v>
          </cell>
          <cell r="C1804">
            <v>0</v>
          </cell>
          <cell r="D1804">
            <v>0</v>
          </cell>
          <cell r="E1804">
            <v>0</v>
          </cell>
          <cell r="F1804" t="str">
            <v>2108FA</v>
          </cell>
          <cell r="G1804" t="str">
            <v>Weekday</v>
          </cell>
          <cell r="H1804">
            <v>55718</v>
          </cell>
          <cell r="I1804" t="str">
            <v>Pierce St &amp; Washington Av</v>
          </cell>
        </row>
        <row r="1805">
          <cell r="A1805">
            <v>801320</v>
          </cell>
          <cell r="B1805">
            <v>1804</v>
          </cell>
          <cell r="C1805">
            <v>1</v>
          </cell>
          <cell r="D1805">
            <v>0</v>
          </cell>
          <cell r="E1805">
            <v>1</v>
          </cell>
          <cell r="F1805" t="str">
            <v>2108FA</v>
          </cell>
          <cell r="G1805" t="str">
            <v>Weekday</v>
          </cell>
          <cell r="H1805">
            <v>55703</v>
          </cell>
          <cell r="I1805" t="str">
            <v>D St &amp; 2nd St</v>
          </cell>
        </row>
        <row r="1806">
          <cell r="A1806">
            <v>9904230</v>
          </cell>
          <cell r="B1806">
            <v>1805</v>
          </cell>
          <cell r="C1806">
            <v>0</v>
          </cell>
          <cell r="D1806">
            <v>0</v>
          </cell>
          <cell r="E1806">
            <v>0</v>
          </cell>
          <cell r="F1806" t="str">
            <v>2108FA</v>
          </cell>
          <cell r="G1806" t="str">
            <v>Weekday</v>
          </cell>
          <cell r="H1806">
            <v>51764</v>
          </cell>
          <cell r="I1806" t="str">
            <v>El Cerrito Plaza BART</v>
          </cell>
        </row>
        <row r="1807">
          <cell r="A1807">
            <v>1501290</v>
          </cell>
          <cell r="B1807">
            <v>1806</v>
          </cell>
          <cell r="C1807">
            <v>1</v>
          </cell>
          <cell r="D1807">
            <v>0</v>
          </cell>
          <cell r="E1807">
            <v>1</v>
          </cell>
          <cell r="F1807" t="str">
            <v>2108FA</v>
          </cell>
          <cell r="G1807" t="str">
            <v>Weekday</v>
          </cell>
          <cell r="H1807">
            <v>59449</v>
          </cell>
          <cell r="I1807" t="str">
            <v>E 14th St &amp; 148th Av</v>
          </cell>
        </row>
        <row r="1808">
          <cell r="A1808">
            <v>601150</v>
          </cell>
          <cell r="B1808">
            <v>1807</v>
          </cell>
          <cell r="C1808">
            <v>1</v>
          </cell>
          <cell r="D1808">
            <v>0</v>
          </cell>
          <cell r="E1808">
            <v>1</v>
          </cell>
          <cell r="F1808" t="str">
            <v>2108FA</v>
          </cell>
          <cell r="G1808" t="str">
            <v>Weekday</v>
          </cell>
          <cell r="H1808">
            <v>50163</v>
          </cell>
          <cell r="I1808" t="str">
            <v>40th St &amp; Emery St</v>
          </cell>
        </row>
        <row r="1809">
          <cell r="A1809">
            <v>1500770</v>
          </cell>
          <cell r="B1809">
            <v>1808</v>
          </cell>
          <cell r="C1809">
            <v>0</v>
          </cell>
          <cell r="D1809">
            <v>0</v>
          </cell>
          <cell r="E1809">
            <v>0</v>
          </cell>
          <cell r="F1809" t="str">
            <v>2108FA</v>
          </cell>
          <cell r="G1809" t="str">
            <v>Weekday</v>
          </cell>
          <cell r="H1809">
            <v>55810</v>
          </cell>
          <cell r="I1809" t="str">
            <v>Coelho Dr &amp; Mooney Av</v>
          </cell>
        </row>
        <row r="1810">
          <cell r="A1810">
            <v>804040</v>
          </cell>
          <cell r="B1810">
            <v>1809</v>
          </cell>
          <cell r="C1810">
            <v>0</v>
          </cell>
          <cell r="D1810">
            <v>0</v>
          </cell>
          <cell r="E1810">
            <v>0</v>
          </cell>
          <cell r="F1810" t="str">
            <v>2108FA</v>
          </cell>
          <cell r="G1810" t="str">
            <v>Weekday</v>
          </cell>
          <cell r="H1810">
            <v>55971</v>
          </cell>
          <cell r="I1810" t="str">
            <v>Sabre St &amp; Corsair Blvd</v>
          </cell>
        </row>
        <row r="1811">
          <cell r="A1811">
            <v>703970</v>
          </cell>
          <cell r="B1811">
            <v>1810</v>
          </cell>
          <cell r="C1811">
            <v>3</v>
          </cell>
          <cell r="D1811">
            <v>3</v>
          </cell>
          <cell r="E1811">
            <v>3</v>
          </cell>
          <cell r="F1811" t="str">
            <v>2108FA</v>
          </cell>
          <cell r="G1811" t="str">
            <v>Weekday</v>
          </cell>
          <cell r="H1811">
            <v>55215</v>
          </cell>
          <cell r="I1811" t="str">
            <v>Mowry Av &amp; Paseo Padre Pkwy</v>
          </cell>
        </row>
        <row r="1812">
          <cell r="A1812">
            <v>303910</v>
          </cell>
          <cell r="B1812">
            <v>1811</v>
          </cell>
          <cell r="C1812">
            <v>0</v>
          </cell>
          <cell r="D1812">
            <v>0</v>
          </cell>
          <cell r="E1812">
            <v>0</v>
          </cell>
          <cell r="F1812" t="str">
            <v>2108FA</v>
          </cell>
          <cell r="G1812" t="str">
            <v>Weekday</v>
          </cell>
          <cell r="H1812">
            <v>51173</v>
          </cell>
          <cell r="I1812" t="str">
            <v>Oxford St &amp; Hearst Av</v>
          </cell>
        </row>
        <row r="1813">
          <cell r="A1813">
            <v>805330</v>
          </cell>
          <cell r="B1813">
            <v>1812</v>
          </cell>
          <cell r="C1813">
            <v>0</v>
          </cell>
          <cell r="D1813">
            <v>0</v>
          </cell>
          <cell r="E1813">
            <v>0</v>
          </cell>
          <cell r="F1813" t="str">
            <v>2108FA</v>
          </cell>
          <cell r="G1813" t="str">
            <v>Weekday</v>
          </cell>
          <cell r="H1813">
            <v>56620</v>
          </cell>
          <cell r="I1813" t="str">
            <v>Whipple Rd &amp; Industrial Pkwy Sw</v>
          </cell>
        </row>
        <row r="1814">
          <cell r="A1814">
            <v>1501620</v>
          </cell>
          <cell r="B1814">
            <v>1813</v>
          </cell>
          <cell r="C1814">
            <v>0</v>
          </cell>
          <cell r="D1814">
            <v>3</v>
          </cell>
          <cell r="E1814">
            <v>0</v>
          </cell>
          <cell r="F1814" t="str">
            <v>2108FA</v>
          </cell>
          <cell r="G1814" t="str">
            <v>Weekday</v>
          </cell>
          <cell r="H1814">
            <v>55183</v>
          </cell>
          <cell r="I1814" t="str">
            <v>Estudillo Av &amp; Bancroft Av</v>
          </cell>
        </row>
        <row r="1815">
          <cell r="A1815">
            <v>1003330</v>
          </cell>
          <cell r="B1815">
            <v>1814</v>
          </cell>
          <cell r="C1815">
            <v>1</v>
          </cell>
          <cell r="D1815">
            <v>0</v>
          </cell>
          <cell r="E1815">
            <v>1</v>
          </cell>
          <cell r="F1815" t="str">
            <v>2108FA</v>
          </cell>
          <cell r="G1815" t="str">
            <v>Weekday</v>
          </cell>
          <cell r="H1815">
            <v>55356</v>
          </cell>
          <cell r="I1815" t="str">
            <v>73rd Av &amp; Krause Av</v>
          </cell>
        </row>
        <row r="1816">
          <cell r="A1816">
            <v>1007040</v>
          </cell>
          <cell r="B1816">
            <v>1815</v>
          </cell>
          <cell r="C1816">
            <v>0</v>
          </cell>
          <cell r="D1816">
            <v>0</v>
          </cell>
          <cell r="E1816">
            <v>0</v>
          </cell>
          <cell r="F1816" t="str">
            <v>2108FA</v>
          </cell>
          <cell r="G1816" t="str">
            <v>Weekday</v>
          </cell>
          <cell r="H1816">
            <v>59529</v>
          </cell>
          <cell r="I1816" t="str">
            <v>Campus Dr &amp; Carl Munck School</v>
          </cell>
        </row>
        <row r="1817">
          <cell r="A1817">
            <v>1502080</v>
          </cell>
          <cell r="B1817">
            <v>1816</v>
          </cell>
          <cell r="C1817">
            <v>2</v>
          </cell>
          <cell r="D1817">
            <v>3</v>
          </cell>
          <cell r="E1817">
            <v>2</v>
          </cell>
          <cell r="F1817" t="str">
            <v>2108FA</v>
          </cell>
          <cell r="G1817" t="str">
            <v>Weekday</v>
          </cell>
          <cell r="H1817">
            <v>53239</v>
          </cell>
          <cell r="I1817" t="str">
            <v>Hays St &amp; W Juana Av</v>
          </cell>
        </row>
        <row r="1818">
          <cell r="A1818">
            <v>1301210</v>
          </cell>
          <cell r="B1818">
            <v>1817</v>
          </cell>
          <cell r="C1818">
            <v>0</v>
          </cell>
          <cell r="D1818">
            <v>1</v>
          </cell>
          <cell r="E1818">
            <v>0</v>
          </cell>
          <cell r="F1818" t="str">
            <v>2108FA</v>
          </cell>
          <cell r="G1818" t="str">
            <v>Weekday</v>
          </cell>
          <cell r="H1818">
            <v>54456</v>
          </cell>
          <cell r="I1818" t="str">
            <v>Cutting Blvd &amp; S 23rd St</v>
          </cell>
        </row>
        <row r="1819">
          <cell r="A1819">
            <v>304470</v>
          </cell>
          <cell r="B1819">
            <v>1818</v>
          </cell>
          <cell r="C1819">
            <v>1</v>
          </cell>
          <cell r="D1819">
            <v>0</v>
          </cell>
          <cell r="E1819">
            <v>1</v>
          </cell>
          <cell r="F1819" t="str">
            <v>2108FA</v>
          </cell>
          <cell r="G1819" t="str">
            <v>Weekday</v>
          </cell>
          <cell r="H1819">
            <v>59600</v>
          </cell>
          <cell r="I1819" t="str">
            <v>San Pablo Av &amp; Cedar St</v>
          </cell>
        </row>
        <row r="1820">
          <cell r="A1820">
            <v>702370</v>
          </cell>
          <cell r="B1820">
            <v>1819</v>
          </cell>
          <cell r="C1820">
            <v>0</v>
          </cell>
          <cell r="D1820">
            <v>0</v>
          </cell>
          <cell r="E1820">
            <v>0</v>
          </cell>
          <cell r="F1820" t="str">
            <v>2108FA</v>
          </cell>
          <cell r="G1820" t="str">
            <v>Weekday</v>
          </cell>
          <cell r="H1820">
            <v>58801</v>
          </cell>
          <cell r="I1820" t="str">
            <v>Fremont Blvd &amp; Ferry Ln</v>
          </cell>
        </row>
        <row r="1821">
          <cell r="A1821">
            <v>1000040</v>
          </cell>
          <cell r="B1821">
            <v>1820</v>
          </cell>
          <cell r="C1821">
            <v>0</v>
          </cell>
          <cell r="D1821">
            <v>0</v>
          </cell>
          <cell r="E1821">
            <v>0</v>
          </cell>
          <cell r="F1821" t="str">
            <v>2108FA</v>
          </cell>
          <cell r="G1821" t="str">
            <v>Weekday</v>
          </cell>
          <cell r="H1821">
            <v>51187</v>
          </cell>
          <cell r="I1821" t="str">
            <v>104th Av &amp; Plymouth St</v>
          </cell>
        </row>
        <row r="1822">
          <cell r="A1822">
            <v>700050</v>
          </cell>
          <cell r="B1822">
            <v>1821</v>
          </cell>
          <cell r="C1822">
            <v>0</v>
          </cell>
          <cell r="D1822">
            <v>0</v>
          </cell>
          <cell r="E1822">
            <v>0</v>
          </cell>
          <cell r="F1822" t="str">
            <v>2108FA</v>
          </cell>
          <cell r="G1822" t="str">
            <v>Weekday</v>
          </cell>
          <cell r="H1822">
            <v>52633</v>
          </cell>
          <cell r="I1822" t="str">
            <v>Alvarado Blvd &amp; Deep Creek Rd</v>
          </cell>
        </row>
        <row r="1823">
          <cell r="A1823">
            <v>800720</v>
          </cell>
          <cell r="B1823">
            <v>1822</v>
          </cell>
          <cell r="C1823">
            <v>0</v>
          </cell>
          <cell r="D1823">
            <v>0</v>
          </cell>
          <cell r="E1823">
            <v>0</v>
          </cell>
          <cell r="F1823" t="str">
            <v>2108FA</v>
          </cell>
          <cell r="G1823" t="str">
            <v>Weekday</v>
          </cell>
          <cell r="H1823">
            <v>51568</v>
          </cell>
          <cell r="I1823" t="str">
            <v>21270 Cabot Blvd</v>
          </cell>
        </row>
        <row r="1824">
          <cell r="A1824">
            <v>1001900</v>
          </cell>
          <cell r="B1824">
            <v>1823</v>
          </cell>
          <cell r="C1824">
            <v>0</v>
          </cell>
          <cell r="D1824">
            <v>0</v>
          </cell>
          <cell r="E1824">
            <v>0</v>
          </cell>
          <cell r="F1824" t="str">
            <v>2108FA</v>
          </cell>
          <cell r="G1824" t="str">
            <v>Weekday</v>
          </cell>
          <cell r="H1824">
            <v>54155</v>
          </cell>
          <cell r="I1824" t="str">
            <v>35th Av &amp; Brookdale Av</v>
          </cell>
        </row>
        <row r="1825">
          <cell r="A1825">
            <v>1501380</v>
          </cell>
          <cell r="B1825">
            <v>1824</v>
          </cell>
          <cell r="C1825">
            <v>0</v>
          </cell>
          <cell r="D1825">
            <v>1</v>
          </cell>
          <cell r="E1825">
            <v>0</v>
          </cell>
          <cell r="F1825" t="str">
            <v>2108FA</v>
          </cell>
          <cell r="G1825" t="str">
            <v>Weekday</v>
          </cell>
          <cell r="H1825">
            <v>52833</v>
          </cell>
          <cell r="I1825" t="str">
            <v>E 14th St &amp; Castro St</v>
          </cell>
        </row>
        <row r="1826">
          <cell r="A1826">
            <v>9900730</v>
          </cell>
          <cell r="B1826">
            <v>1825</v>
          </cell>
          <cell r="C1826">
            <v>0</v>
          </cell>
          <cell r="D1826">
            <v>0</v>
          </cell>
          <cell r="E1826">
            <v>0</v>
          </cell>
          <cell r="F1826" t="str">
            <v>2108FA</v>
          </cell>
          <cell r="G1826" t="str">
            <v>Weekday</v>
          </cell>
          <cell r="H1826">
            <v>50266</v>
          </cell>
          <cell r="I1826" t="str">
            <v>Kenyon Av &amp; Trinity Av</v>
          </cell>
        </row>
        <row r="1827">
          <cell r="A1827">
            <v>500400</v>
          </cell>
          <cell r="B1827">
            <v>1826</v>
          </cell>
          <cell r="C1827">
            <v>0</v>
          </cell>
          <cell r="D1827">
            <v>0</v>
          </cell>
          <cell r="E1827">
            <v>0</v>
          </cell>
          <cell r="F1827" t="str">
            <v>2108FA</v>
          </cell>
          <cell r="G1827" t="str">
            <v>Weekday</v>
          </cell>
          <cell r="H1827">
            <v>55459</v>
          </cell>
          <cell r="I1827" t="str">
            <v>Barrett Av &amp; Carquinez Av (Tehiyah Day School)</v>
          </cell>
        </row>
        <row r="1828">
          <cell r="A1828">
            <v>1003210</v>
          </cell>
          <cell r="B1828">
            <v>1827</v>
          </cell>
          <cell r="C1828">
            <v>0</v>
          </cell>
          <cell r="D1828">
            <v>0</v>
          </cell>
          <cell r="E1828">
            <v>0</v>
          </cell>
          <cell r="F1828" t="str">
            <v>2108FA</v>
          </cell>
          <cell r="G1828" t="str">
            <v>Weekday</v>
          </cell>
          <cell r="H1828">
            <v>50554</v>
          </cell>
          <cell r="I1828" t="str">
            <v>73rd Av &amp; Arthur St</v>
          </cell>
        </row>
        <row r="1829">
          <cell r="A1829">
            <v>1302410</v>
          </cell>
          <cell r="B1829">
            <v>1828</v>
          </cell>
          <cell r="C1829">
            <v>5</v>
          </cell>
          <cell r="D1829">
            <v>0</v>
          </cell>
          <cell r="E1829">
            <v>5</v>
          </cell>
          <cell r="F1829" t="str">
            <v>2108FA</v>
          </cell>
          <cell r="G1829" t="str">
            <v>Weekday</v>
          </cell>
          <cell r="H1829">
            <v>55488</v>
          </cell>
          <cell r="I1829" t="str">
            <v>MacDonald Av &amp; 7th St</v>
          </cell>
        </row>
        <row r="1830">
          <cell r="A1830">
            <v>9907020</v>
          </cell>
          <cell r="B1830">
            <v>1829</v>
          </cell>
          <cell r="C1830">
            <v>0</v>
          </cell>
          <cell r="D1830">
            <v>0</v>
          </cell>
          <cell r="E1830">
            <v>0</v>
          </cell>
          <cell r="F1830" t="str">
            <v>2108FA</v>
          </cell>
          <cell r="G1830" t="str">
            <v>Weekday</v>
          </cell>
          <cell r="H1830">
            <v>52701</v>
          </cell>
          <cell r="I1830" t="str">
            <v>S Milpitas Blvd &amp; Los Coches St</v>
          </cell>
        </row>
        <row r="1831">
          <cell r="A1831">
            <v>1300510</v>
          </cell>
          <cell r="B1831">
            <v>1830</v>
          </cell>
          <cell r="C1831">
            <v>0</v>
          </cell>
          <cell r="D1831">
            <v>0</v>
          </cell>
          <cell r="E1831">
            <v>0</v>
          </cell>
          <cell r="F1831" t="str">
            <v>2108FA</v>
          </cell>
          <cell r="G1831" t="str">
            <v>Weekday</v>
          </cell>
          <cell r="H1831">
            <v>55725</v>
          </cell>
          <cell r="I1831" t="str">
            <v>7th St &amp; Pennsylvania Av</v>
          </cell>
        </row>
        <row r="1832">
          <cell r="A1832">
            <v>1501640</v>
          </cell>
          <cell r="B1832">
            <v>1831</v>
          </cell>
          <cell r="C1832">
            <v>1</v>
          </cell>
          <cell r="D1832">
            <v>5</v>
          </cell>
          <cell r="E1832">
            <v>1</v>
          </cell>
          <cell r="F1832" t="str">
            <v>2108FA</v>
          </cell>
          <cell r="G1832" t="str">
            <v>Weekday</v>
          </cell>
          <cell r="H1832">
            <v>51165</v>
          </cell>
          <cell r="I1832" t="str">
            <v>Estudillo Av &amp; E 14th St</v>
          </cell>
        </row>
        <row r="1833">
          <cell r="A1833">
            <v>803310</v>
          </cell>
          <cell r="B1833">
            <v>1832</v>
          </cell>
          <cell r="C1833">
            <v>0</v>
          </cell>
          <cell r="D1833">
            <v>0</v>
          </cell>
          <cell r="E1833">
            <v>0</v>
          </cell>
          <cell r="F1833" t="str">
            <v>2108FA</v>
          </cell>
          <cell r="G1833" t="str">
            <v>Weekday</v>
          </cell>
          <cell r="H1833">
            <v>56353</v>
          </cell>
          <cell r="I1833" t="str">
            <v>Mission Blvd &amp; Arrowhead Way</v>
          </cell>
        </row>
        <row r="1834">
          <cell r="A1834">
            <v>801520</v>
          </cell>
          <cell r="B1834">
            <v>1833</v>
          </cell>
          <cell r="C1834">
            <v>0</v>
          </cell>
          <cell r="D1834">
            <v>0</v>
          </cell>
          <cell r="E1834">
            <v>0</v>
          </cell>
          <cell r="F1834" t="str">
            <v>2108FA</v>
          </cell>
          <cell r="G1834" t="str">
            <v>Weekday</v>
          </cell>
          <cell r="H1834">
            <v>51810</v>
          </cell>
          <cell r="I1834" t="str">
            <v>Depot Rd &amp; Viking St</v>
          </cell>
        </row>
        <row r="1835">
          <cell r="A1835">
            <v>800750</v>
          </cell>
          <cell r="B1835">
            <v>1834</v>
          </cell>
          <cell r="C1835">
            <v>0</v>
          </cell>
          <cell r="D1835">
            <v>0</v>
          </cell>
          <cell r="E1835">
            <v>0</v>
          </cell>
          <cell r="F1835" t="str">
            <v>2108FA</v>
          </cell>
          <cell r="G1835" t="str">
            <v>Weekday</v>
          </cell>
          <cell r="H1835">
            <v>59144</v>
          </cell>
          <cell r="I1835" t="str">
            <v>Cabot Blvd &amp; Bernhardt St</v>
          </cell>
        </row>
        <row r="1836">
          <cell r="A1836">
            <v>703740</v>
          </cell>
          <cell r="B1836">
            <v>1835</v>
          </cell>
          <cell r="C1836">
            <v>0</v>
          </cell>
          <cell r="D1836">
            <v>0</v>
          </cell>
          <cell r="E1836">
            <v>0</v>
          </cell>
          <cell r="F1836" t="str">
            <v>2108FA</v>
          </cell>
          <cell r="G1836" t="str">
            <v>Weekday</v>
          </cell>
          <cell r="H1836">
            <v>56609</v>
          </cell>
          <cell r="I1836" t="str">
            <v>Mowry Av &amp; Glenview Dr</v>
          </cell>
        </row>
        <row r="1837">
          <cell r="A1837">
            <v>900020</v>
          </cell>
          <cell r="B1837">
            <v>1836</v>
          </cell>
          <cell r="C1837">
            <v>0</v>
          </cell>
          <cell r="D1837">
            <v>0</v>
          </cell>
          <cell r="E1837">
            <v>0</v>
          </cell>
          <cell r="F1837" t="str">
            <v>2108FA</v>
          </cell>
          <cell r="G1837" t="str">
            <v>Weekday</v>
          </cell>
          <cell r="H1837">
            <v>56376</v>
          </cell>
          <cell r="I1837" t="str">
            <v>Carter Av &amp; Sycamore St</v>
          </cell>
        </row>
        <row r="1838">
          <cell r="A1838">
            <v>305350</v>
          </cell>
          <cell r="B1838">
            <v>1837</v>
          </cell>
          <cell r="C1838">
            <v>1</v>
          </cell>
          <cell r="D1838">
            <v>0</v>
          </cell>
          <cell r="E1838">
            <v>1</v>
          </cell>
          <cell r="F1838" t="str">
            <v>2108FA</v>
          </cell>
          <cell r="G1838" t="str">
            <v>Weekday</v>
          </cell>
          <cell r="H1838">
            <v>53458</v>
          </cell>
          <cell r="I1838" t="str">
            <v>Spruce St &amp; Rose St</v>
          </cell>
        </row>
        <row r="1839">
          <cell r="A1839">
            <v>1300280</v>
          </cell>
          <cell r="B1839">
            <v>1838</v>
          </cell>
          <cell r="C1839">
            <v>0</v>
          </cell>
          <cell r="D1839">
            <v>1</v>
          </cell>
          <cell r="E1839">
            <v>0</v>
          </cell>
          <cell r="F1839" t="str">
            <v>2108FA</v>
          </cell>
          <cell r="G1839" t="str">
            <v>Weekday</v>
          </cell>
          <cell r="H1839">
            <v>56224</v>
          </cell>
          <cell r="I1839" t="str">
            <v>23rd St &amp; Lincoln Av</v>
          </cell>
        </row>
        <row r="1840">
          <cell r="A1840">
            <v>102560</v>
          </cell>
          <cell r="B1840">
            <v>1839</v>
          </cell>
          <cell r="C1840">
            <v>0</v>
          </cell>
          <cell r="D1840">
            <v>1</v>
          </cell>
          <cell r="E1840">
            <v>0</v>
          </cell>
          <cell r="F1840" t="str">
            <v>2108FA</v>
          </cell>
          <cell r="G1840" t="str">
            <v>Weekday</v>
          </cell>
          <cell r="H1840">
            <v>51531</v>
          </cell>
          <cell r="I1840" t="str">
            <v>Otis Dr &amp; Westline Dr</v>
          </cell>
        </row>
        <row r="1841">
          <cell r="A1841">
            <v>1018810</v>
          </cell>
          <cell r="B1841">
            <v>1840</v>
          </cell>
          <cell r="C1841">
            <v>1</v>
          </cell>
          <cell r="D1841">
            <v>1</v>
          </cell>
          <cell r="E1841">
            <v>1</v>
          </cell>
          <cell r="F1841" t="str">
            <v>2108FA</v>
          </cell>
          <cell r="G1841" t="str">
            <v>Weekday</v>
          </cell>
          <cell r="H1841">
            <v>54858</v>
          </cell>
          <cell r="I1841" t="str">
            <v>Seminary Av &amp; Harmon Av</v>
          </cell>
        </row>
        <row r="1842">
          <cell r="A1842">
            <v>1303640</v>
          </cell>
          <cell r="B1842">
            <v>1841</v>
          </cell>
          <cell r="C1842">
            <v>2</v>
          </cell>
          <cell r="D1842">
            <v>0</v>
          </cell>
          <cell r="E1842">
            <v>2</v>
          </cell>
          <cell r="F1842" t="str">
            <v>2108FA</v>
          </cell>
          <cell r="G1842" t="str">
            <v>Weekday</v>
          </cell>
          <cell r="H1842">
            <v>54151</v>
          </cell>
          <cell r="I1842" t="str">
            <v>San Pablo Av &amp; Orchard Av</v>
          </cell>
        </row>
        <row r="1843">
          <cell r="A1843">
            <v>1018870</v>
          </cell>
          <cell r="B1843">
            <v>1842</v>
          </cell>
          <cell r="C1843">
            <v>0</v>
          </cell>
          <cell r="D1843">
            <v>0</v>
          </cell>
          <cell r="E1843">
            <v>0</v>
          </cell>
          <cell r="F1843" t="str">
            <v>2108FA</v>
          </cell>
          <cell r="G1843" t="str">
            <v>Weekday</v>
          </cell>
          <cell r="H1843">
            <v>55181</v>
          </cell>
          <cell r="I1843" t="str">
            <v>Seminary Av &amp; MacArthur Blvd</v>
          </cell>
        </row>
        <row r="1844">
          <cell r="A1844">
            <v>1003270</v>
          </cell>
          <cell r="B1844">
            <v>1843</v>
          </cell>
          <cell r="C1844">
            <v>0</v>
          </cell>
          <cell r="D1844">
            <v>0</v>
          </cell>
          <cell r="E1844">
            <v>0</v>
          </cell>
          <cell r="F1844" t="str">
            <v>2108FA</v>
          </cell>
          <cell r="G1844" t="str">
            <v>Weekday</v>
          </cell>
          <cell r="H1844">
            <v>50909</v>
          </cell>
          <cell r="I1844" t="str">
            <v>73rd Av &amp; Favor St</v>
          </cell>
        </row>
        <row r="1845">
          <cell r="A1845">
            <v>9802440</v>
          </cell>
          <cell r="B1845">
            <v>1844</v>
          </cell>
          <cell r="C1845">
            <v>0</v>
          </cell>
          <cell r="D1845">
            <v>0</v>
          </cell>
          <cell r="E1845">
            <v>0</v>
          </cell>
          <cell r="F1845" t="str">
            <v>2108FA</v>
          </cell>
          <cell r="G1845" t="str">
            <v>Weekday</v>
          </cell>
          <cell r="H1845">
            <v>54776</v>
          </cell>
          <cell r="I1845" t="str">
            <v>N Milpitas Blvd &amp; Washington Dr</v>
          </cell>
        </row>
        <row r="1846">
          <cell r="A1846">
            <v>1000140</v>
          </cell>
          <cell r="B1846">
            <v>1845</v>
          </cell>
          <cell r="C1846">
            <v>0</v>
          </cell>
          <cell r="D1846">
            <v>0</v>
          </cell>
          <cell r="E1846">
            <v>0</v>
          </cell>
          <cell r="F1846" t="str">
            <v>2108FA</v>
          </cell>
          <cell r="G1846" t="str">
            <v>Weekday</v>
          </cell>
          <cell r="H1846">
            <v>59022</v>
          </cell>
          <cell r="I1846" t="str">
            <v>105th Av &amp; San Leandro St</v>
          </cell>
        </row>
        <row r="1847">
          <cell r="A1847">
            <v>1600540</v>
          </cell>
          <cell r="B1847">
            <v>1846</v>
          </cell>
          <cell r="C1847">
            <v>0</v>
          </cell>
          <cell r="D1847">
            <v>0</v>
          </cell>
          <cell r="E1847">
            <v>0</v>
          </cell>
          <cell r="F1847" t="str">
            <v>2108FA</v>
          </cell>
          <cell r="G1847" t="str">
            <v>Weekday</v>
          </cell>
          <cell r="H1847">
            <v>55643</v>
          </cell>
          <cell r="I1847" t="str">
            <v>Market Av &amp; 16th St</v>
          </cell>
        </row>
        <row r="1848">
          <cell r="A1848">
            <v>1301180</v>
          </cell>
          <cell r="B1848">
            <v>1847</v>
          </cell>
          <cell r="C1848">
            <v>0</v>
          </cell>
          <cell r="D1848">
            <v>1</v>
          </cell>
          <cell r="E1848">
            <v>0</v>
          </cell>
          <cell r="F1848" t="str">
            <v>2108FA</v>
          </cell>
          <cell r="G1848" t="str">
            <v>Weekday</v>
          </cell>
          <cell r="H1848">
            <v>50833</v>
          </cell>
          <cell r="I1848" t="str">
            <v>Cutting Blvd &amp; S 20th St</v>
          </cell>
        </row>
        <row r="1849">
          <cell r="A1849">
            <v>801510</v>
          </cell>
          <cell r="B1849">
            <v>1848</v>
          </cell>
          <cell r="C1849">
            <v>0</v>
          </cell>
          <cell r="D1849">
            <v>0</v>
          </cell>
          <cell r="E1849">
            <v>0</v>
          </cell>
          <cell r="F1849" t="str">
            <v>2108FA</v>
          </cell>
          <cell r="G1849" t="str">
            <v>Weekday</v>
          </cell>
          <cell r="H1849">
            <v>51450</v>
          </cell>
          <cell r="I1849" t="str">
            <v>Depot Rd &amp; Viking St</v>
          </cell>
        </row>
        <row r="1850">
          <cell r="A1850">
            <v>1303440</v>
          </cell>
          <cell r="B1850">
            <v>1849</v>
          </cell>
          <cell r="C1850">
            <v>2</v>
          </cell>
          <cell r="D1850">
            <v>0</v>
          </cell>
          <cell r="E1850">
            <v>2</v>
          </cell>
          <cell r="F1850" t="str">
            <v>2108FA</v>
          </cell>
          <cell r="G1850" t="str">
            <v>Weekday</v>
          </cell>
          <cell r="H1850">
            <v>55406</v>
          </cell>
          <cell r="I1850" t="str">
            <v>Harbour Way &amp; Ohio Av</v>
          </cell>
        </row>
        <row r="1851">
          <cell r="A1851">
            <v>9900250</v>
          </cell>
          <cell r="B1851">
            <v>1850</v>
          </cell>
          <cell r="C1851">
            <v>0</v>
          </cell>
          <cell r="D1851">
            <v>0</v>
          </cell>
          <cell r="E1851">
            <v>0</v>
          </cell>
          <cell r="F1851" t="str">
            <v>2108FA</v>
          </cell>
          <cell r="G1851" t="str">
            <v>Weekday</v>
          </cell>
          <cell r="H1851">
            <v>54592</v>
          </cell>
          <cell r="I1851" t="str">
            <v>Arlington Av &amp; Highland Blvd</v>
          </cell>
        </row>
        <row r="1852">
          <cell r="A1852">
            <v>803380</v>
          </cell>
          <cell r="B1852">
            <v>1851</v>
          </cell>
          <cell r="C1852">
            <v>0</v>
          </cell>
          <cell r="D1852">
            <v>0</v>
          </cell>
          <cell r="E1852">
            <v>0</v>
          </cell>
          <cell r="F1852" t="str">
            <v>2108FA</v>
          </cell>
          <cell r="G1852" t="str">
            <v>Weekday</v>
          </cell>
          <cell r="H1852">
            <v>59330</v>
          </cell>
          <cell r="I1852" t="str">
            <v>Mission Blvd &amp; Calhoun St</v>
          </cell>
        </row>
        <row r="1853">
          <cell r="A1853">
            <v>1302420</v>
          </cell>
          <cell r="B1853">
            <v>1852</v>
          </cell>
          <cell r="C1853">
            <v>5</v>
          </cell>
          <cell r="D1853">
            <v>0</v>
          </cell>
          <cell r="E1853">
            <v>5</v>
          </cell>
          <cell r="F1853" t="str">
            <v>2108FA</v>
          </cell>
          <cell r="G1853" t="str">
            <v>Weekday</v>
          </cell>
          <cell r="H1853">
            <v>54552</v>
          </cell>
          <cell r="I1853" t="str">
            <v>MacDonald Av &amp; 7th St</v>
          </cell>
        </row>
        <row r="1854">
          <cell r="A1854">
            <v>1012480</v>
          </cell>
          <cell r="B1854">
            <v>1853</v>
          </cell>
          <cell r="C1854">
            <v>1</v>
          </cell>
          <cell r="D1854">
            <v>0</v>
          </cell>
          <cell r="E1854">
            <v>1</v>
          </cell>
          <cell r="F1854" t="str">
            <v>2108FA</v>
          </cell>
          <cell r="G1854" t="str">
            <v>Weekday</v>
          </cell>
          <cell r="H1854">
            <v>51443</v>
          </cell>
          <cell r="I1854" t="str">
            <v>Hegenberger Rd &amp; Baldwin St</v>
          </cell>
        </row>
        <row r="1855">
          <cell r="A1855">
            <v>702300</v>
          </cell>
          <cell r="B1855">
            <v>1854</v>
          </cell>
          <cell r="C1855">
            <v>0</v>
          </cell>
          <cell r="D1855">
            <v>0</v>
          </cell>
          <cell r="E1855">
            <v>0</v>
          </cell>
          <cell r="F1855" t="str">
            <v>2108FA</v>
          </cell>
          <cell r="G1855" t="str">
            <v>Weekday</v>
          </cell>
          <cell r="H1855">
            <v>54610</v>
          </cell>
          <cell r="I1855" t="str">
            <v>Fremont Blvd &amp; Delaware Dr</v>
          </cell>
        </row>
        <row r="1856">
          <cell r="A1856">
            <v>706550</v>
          </cell>
          <cell r="B1856">
            <v>1855</v>
          </cell>
          <cell r="C1856">
            <v>0</v>
          </cell>
          <cell r="D1856">
            <v>0</v>
          </cell>
          <cell r="E1856">
            <v>0</v>
          </cell>
          <cell r="F1856" t="str">
            <v>2108FA</v>
          </cell>
          <cell r="G1856" t="str">
            <v>Weekday</v>
          </cell>
          <cell r="H1856">
            <v>56145</v>
          </cell>
          <cell r="I1856" t="str">
            <v>Washington Blvd &amp; Bryant St</v>
          </cell>
        </row>
        <row r="1857">
          <cell r="A1857">
            <v>304870</v>
          </cell>
          <cell r="B1857">
            <v>1856</v>
          </cell>
          <cell r="C1857">
            <v>1</v>
          </cell>
          <cell r="D1857">
            <v>2</v>
          </cell>
          <cell r="E1857">
            <v>1</v>
          </cell>
          <cell r="F1857" t="str">
            <v>2108FA</v>
          </cell>
          <cell r="G1857" t="str">
            <v>Weekday</v>
          </cell>
          <cell r="H1857">
            <v>51377</v>
          </cell>
          <cell r="I1857" t="str">
            <v>Shattuck Av &amp; Derby St</v>
          </cell>
        </row>
        <row r="1858">
          <cell r="A1858">
            <v>305240</v>
          </cell>
          <cell r="B1858">
            <v>1857</v>
          </cell>
          <cell r="C1858">
            <v>0</v>
          </cell>
          <cell r="D1858">
            <v>0</v>
          </cell>
          <cell r="E1858">
            <v>0</v>
          </cell>
          <cell r="F1858" t="str">
            <v>2108FA</v>
          </cell>
          <cell r="G1858" t="str">
            <v>Weekday</v>
          </cell>
          <cell r="H1858">
            <v>54315</v>
          </cell>
          <cell r="I1858" t="str">
            <v>Spruce St &amp; Eunice St</v>
          </cell>
        </row>
        <row r="1859">
          <cell r="A1859">
            <v>1303370</v>
          </cell>
          <cell r="B1859">
            <v>1858</v>
          </cell>
          <cell r="C1859">
            <v>6</v>
          </cell>
          <cell r="D1859">
            <v>0</v>
          </cell>
          <cell r="E1859">
            <v>6</v>
          </cell>
          <cell r="F1859" t="str">
            <v>2108FA</v>
          </cell>
          <cell r="G1859" t="str">
            <v>Weekday</v>
          </cell>
          <cell r="H1859">
            <v>55403</v>
          </cell>
          <cell r="I1859" t="str">
            <v>Harbour Way &amp; Bissell Av</v>
          </cell>
        </row>
        <row r="1860">
          <cell r="A1860">
            <v>706540</v>
          </cell>
          <cell r="B1860">
            <v>1859</v>
          </cell>
          <cell r="C1860">
            <v>0</v>
          </cell>
          <cell r="D1860">
            <v>0</v>
          </cell>
          <cell r="E1860">
            <v>0</v>
          </cell>
          <cell r="F1860" t="str">
            <v>2108FA</v>
          </cell>
          <cell r="G1860" t="str">
            <v>Weekday</v>
          </cell>
          <cell r="H1860">
            <v>59617</v>
          </cell>
          <cell r="I1860" t="str">
            <v>Washington Blvd &amp; Bruce Dr</v>
          </cell>
        </row>
        <row r="1861">
          <cell r="A1861">
            <v>1600440</v>
          </cell>
          <cell r="B1861">
            <v>1860</v>
          </cell>
          <cell r="C1861">
            <v>1</v>
          </cell>
          <cell r="D1861">
            <v>0</v>
          </cell>
          <cell r="E1861">
            <v>1</v>
          </cell>
          <cell r="F1861" t="str">
            <v>2108FA</v>
          </cell>
          <cell r="G1861" t="str">
            <v>Weekday</v>
          </cell>
          <cell r="H1861">
            <v>54573</v>
          </cell>
          <cell r="I1861" t="str">
            <v>Del Camino Dr &amp; Mission Bell Dr</v>
          </cell>
        </row>
        <row r="1862">
          <cell r="A1862">
            <v>9907070</v>
          </cell>
          <cell r="B1862">
            <v>1861</v>
          </cell>
          <cell r="C1862">
            <v>0</v>
          </cell>
          <cell r="D1862">
            <v>0</v>
          </cell>
          <cell r="E1862">
            <v>0</v>
          </cell>
          <cell r="F1862" t="str">
            <v>2108FA</v>
          </cell>
          <cell r="G1862" t="str">
            <v>Weekday</v>
          </cell>
          <cell r="H1862">
            <v>52717</v>
          </cell>
          <cell r="I1862" t="str">
            <v>Pacific Av &amp; Third St</v>
          </cell>
        </row>
        <row r="1863">
          <cell r="A1863">
            <v>703720</v>
          </cell>
          <cell r="B1863">
            <v>1862</v>
          </cell>
          <cell r="C1863">
            <v>1</v>
          </cell>
          <cell r="D1863">
            <v>0</v>
          </cell>
          <cell r="E1863">
            <v>1</v>
          </cell>
          <cell r="F1863" t="str">
            <v>2108FA</v>
          </cell>
          <cell r="G1863" t="str">
            <v>Weekday</v>
          </cell>
          <cell r="H1863">
            <v>53053</v>
          </cell>
          <cell r="I1863" t="str">
            <v>Mission Blvd &amp; Washington Blvd</v>
          </cell>
        </row>
        <row r="1864">
          <cell r="A1864">
            <v>100300</v>
          </cell>
          <cell r="B1864">
            <v>1863</v>
          </cell>
          <cell r="C1864">
            <v>0</v>
          </cell>
          <cell r="D1864">
            <v>0</v>
          </cell>
          <cell r="E1864">
            <v>0</v>
          </cell>
          <cell r="F1864" t="str">
            <v>2108FA</v>
          </cell>
          <cell r="G1864" t="str">
            <v>Weekday</v>
          </cell>
          <cell r="H1864">
            <v>52110</v>
          </cell>
          <cell r="I1864" t="str">
            <v>Aughinbaugh Way &amp; Robert Davey Jr Dr</v>
          </cell>
        </row>
        <row r="1865">
          <cell r="A1865">
            <v>9900580</v>
          </cell>
          <cell r="B1865">
            <v>1864</v>
          </cell>
          <cell r="C1865">
            <v>0</v>
          </cell>
          <cell r="D1865">
            <v>0</v>
          </cell>
          <cell r="E1865">
            <v>0</v>
          </cell>
          <cell r="F1865" t="str">
            <v>2108FA</v>
          </cell>
          <cell r="G1865" t="str">
            <v>Weekday</v>
          </cell>
          <cell r="H1865">
            <v>58116</v>
          </cell>
          <cell r="I1865" t="str">
            <v>Colusa Av &amp; Oak View Av</v>
          </cell>
        </row>
        <row r="1866">
          <cell r="A1866">
            <v>1300030</v>
          </cell>
          <cell r="B1866">
            <v>1865</v>
          </cell>
          <cell r="C1866">
            <v>1</v>
          </cell>
          <cell r="D1866">
            <v>0</v>
          </cell>
          <cell r="E1866">
            <v>1</v>
          </cell>
          <cell r="F1866" t="str">
            <v>2108FA</v>
          </cell>
          <cell r="G1866" t="str">
            <v>Weekday</v>
          </cell>
          <cell r="H1866">
            <v>53368</v>
          </cell>
          <cell r="I1866" t="str">
            <v>13th St &amp; Dunn Av</v>
          </cell>
        </row>
        <row r="1867">
          <cell r="A1867">
            <v>101560</v>
          </cell>
          <cell r="B1867">
            <v>1866</v>
          </cell>
          <cell r="C1867">
            <v>0</v>
          </cell>
          <cell r="D1867">
            <v>0</v>
          </cell>
          <cell r="E1867">
            <v>0</v>
          </cell>
          <cell r="F1867" t="str">
            <v>2108FA</v>
          </cell>
          <cell r="G1867" t="str">
            <v>Weekday</v>
          </cell>
          <cell r="H1867">
            <v>57780</v>
          </cell>
          <cell r="I1867" t="str">
            <v>High St &amp; Encinal Av</v>
          </cell>
        </row>
        <row r="1868">
          <cell r="A1868">
            <v>303620</v>
          </cell>
          <cell r="B1868">
            <v>1867</v>
          </cell>
          <cell r="C1868">
            <v>1</v>
          </cell>
          <cell r="D1868">
            <v>0</v>
          </cell>
          <cell r="E1868">
            <v>1</v>
          </cell>
          <cell r="F1868" t="str">
            <v>2108FA</v>
          </cell>
          <cell r="G1868" t="str">
            <v>Weekday</v>
          </cell>
          <cell r="H1868">
            <v>54787</v>
          </cell>
          <cell r="I1868" t="str">
            <v>Martin Luther King Jr Way &amp; Parker St</v>
          </cell>
        </row>
        <row r="1869">
          <cell r="A1869">
            <v>1300270</v>
          </cell>
          <cell r="B1869">
            <v>1868</v>
          </cell>
          <cell r="C1869">
            <v>0</v>
          </cell>
          <cell r="D1869">
            <v>1</v>
          </cell>
          <cell r="E1869">
            <v>0</v>
          </cell>
          <cell r="F1869" t="str">
            <v>2108FA</v>
          </cell>
          <cell r="G1869" t="str">
            <v>Weekday</v>
          </cell>
          <cell r="H1869">
            <v>54663</v>
          </cell>
          <cell r="I1869" t="str">
            <v>23rd St &amp; Hellings Av</v>
          </cell>
        </row>
        <row r="1870">
          <cell r="A1870">
            <v>1303300</v>
          </cell>
          <cell r="B1870">
            <v>1869</v>
          </cell>
          <cell r="C1870">
            <v>0</v>
          </cell>
          <cell r="D1870">
            <v>0</v>
          </cell>
          <cell r="E1870">
            <v>0</v>
          </cell>
          <cell r="F1870" t="str">
            <v>2108FA</v>
          </cell>
          <cell r="G1870" t="str">
            <v>Weekday</v>
          </cell>
          <cell r="H1870">
            <v>52354</v>
          </cell>
          <cell r="I1870" t="str">
            <v>S 23rd St &amp; Florida Av</v>
          </cell>
        </row>
        <row r="1871">
          <cell r="A1871">
            <v>600190</v>
          </cell>
          <cell r="B1871">
            <v>1870</v>
          </cell>
          <cell r="C1871">
            <v>0</v>
          </cell>
          <cell r="D1871">
            <v>0</v>
          </cell>
          <cell r="E1871">
            <v>0</v>
          </cell>
          <cell r="F1871" t="str">
            <v>2108FA</v>
          </cell>
          <cell r="G1871" t="str">
            <v>Weekday</v>
          </cell>
          <cell r="H1871">
            <v>56772</v>
          </cell>
          <cell r="I1871" t="str">
            <v>65th St &amp; Shellmound St (Bay St)</v>
          </cell>
        </row>
        <row r="1872">
          <cell r="A1872">
            <v>301020</v>
          </cell>
          <cell r="B1872">
            <v>1871</v>
          </cell>
          <cell r="C1872">
            <v>0</v>
          </cell>
          <cell r="D1872">
            <v>0</v>
          </cell>
          <cell r="E1872">
            <v>0</v>
          </cell>
          <cell r="F1872" t="str">
            <v>2108FA</v>
          </cell>
          <cell r="G1872" t="str">
            <v>Weekday</v>
          </cell>
          <cell r="H1872">
            <v>52599</v>
          </cell>
          <cell r="I1872" t="str">
            <v>Ashby Av &amp; San Pablo Av</v>
          </cell>
        </row>
        <row r="1873">
          <cell r="A1873">
            <v>104270</v>
          </cell>
          <cell r="B1873">
            <v>1872</v>
          </cell>
          <cell r="C1873">
            <v>0</v>
          </cell>
          <cell r="D1873">
            <v>1</v>
          </cell>
          <cell r="E1873">
            <v>0</v>
          </cell>
          <cell r="F1873" t="str">
            <v>2108FA</v>
          </cell>
          <cell r="G1873" t="str">
            <v>Weekday</v>
          </cell>
          <cell r="H1873">
            <v>58899</v>
          </cell>
          <cell r="I1873" t="str">
            <v>Webster St &amp; Lincoln Av</v>
          </cell>
        </row>
        <row r="1874">
          <cell r="A1874">
            <v>1018310</v>
          </cell>
          <cell r="B1874">
            <v>1873</v>
          </cell>
          <cell r="C1874">
            <v>2</v>
          </cell>
          <cell r="D1874">
            <v>0</v>
          </cell>
          <cell r="E1874">
            <v>2</v>
          </cell>
          <cell r="F1874" t="str">
            <v>2108FA</v>
          </cell>
          <cell r="G1874" t="str">
            <v>Weekday</v>
          </cell>
          <cell r="H1874">
            <v>59951</v>
          </cell>
          <cell r="I1874" t="str">
            <v>San Pablo Av &amp; 34th St</v>
          </cell>
        </row>
        <row r="1875">
          <cell r="A1875">
            <v>600730</v>
          </cell>
          <cell r="B1875">
            <v>1874</v>
          </cell>
          <cell r="C1875">
            <v>1</v>
          </cell>
          <cell r="D1875">
            <v>0</v>
          </cell>
          <cell r="E1875">
            <v>1</v>
          </cell>
          <cell r="F1875" t="str">
            <v>2108FA</v>
          </cell>
          <cell r="G1875" t="str">
            <v>Weekday</v>
          </cell>
          <cell r="H1875">
            <v>50355</v>
          </cell>
          <cell r="I1875" t="str">
            <v>San Pablo Av &amp; 45th St</v>
          </cell>
        </row>
        <row r="1876">
          <cell r="A1876">
            <v>1014720</v>
          </cell>
          <cell r="B1876">
            <v>1875</v>
          </cell>
          <cell r="C1876">
            <v>0</v>
          </cell>
          <cell r="D1876">
            <v>1</v>
          </cell>
          <cell r="E1876">
            <v>0</v>
          </cell>
          <cell r="F1876" t="str">
            <v>2108FA</v>
          </cell>
          <cell r="G1876" t="str">
            <v>Weekday</v>
          </cell>
          <cell r="H1876">
            <v>55868</v>
          </cell>
          <cell r="I1876" t="str">
            <v>MacArthur Blvd &amp; Adams St</v>
          </cell>
        </row>
        <row r="1877">
          <cell r="A1877">
            <v>1010610</v>
          </cell>
          <cell r="B1877">
            <v>1876</v>
          </cell>
          <cell r="C1877">
            <v>3</v>
          </cell>
          <cell r="D1877">
            <v>0</v>
          </cell>
          <cell r="E1877">
            <v>3</v>
          </cell>
          <cell r="F1877" t="str">
            <v>2108FA</v>
          </cell>
          <cell r="G1877" t="str">
            <v>Weekday</v>
          </cell>
          <cell r="H1877">
            <v>55582</v>
          </cell>
          <cell r="I1877" t="str">
            <v>Foothill Blvd &amp; Church St</v>
          </cell>
        </row>
        <row r="1878">
          <cell r="A1878">
            <v>100270</v>
          </cell>
          <cell r="B1878">
            <v>1877</v>
          </cell>
          <cell r="C1878">
            <v>0</v>
          </cell>
          <cell r="D1878">
            <v>0</v>
          </cell>
          <cell r="E1878">
            <v>0</v>
          </cell>
          <cell r="F1878" t="str">
            <v>2108FA</v>
          </cell>
          <cell r="G1878" t="str">
            <v>Weekday</v>
          </cell>
          <cell r="H1878">
            <v>56711</v>
          </cell>
          <cell r="I1878" t="str">
            <v>Aughinbaugh Way &amp; Kofman Pkwy</v>
          </cell>
        </row>
        <row r="1879">
          <cell r="A1879">
            <v>102930</v>
          </cell>
          <cell r="B1879">
            <v>1878</v>
          </cell>
          <cell r="C1879">
            <v>0</v>
          </cell>
          <cell r="D1879">
            <v>0</v>
          </cell>
          <cell r="E1879">
            <v>0</v>
          </cell>
          <cell r="F1879" t="str">
            <v>2108FA</v>
          </cell>
          <cell r="G1879" t="str">
            <v>Weekday</v>
          </cell>
          <cell r="H1879">
            <v>58837</v>
          </cell>
          <cell r="I1879" t="str">
            <v>Robert Davey Jr Dr &amp; Packet Landing Rd</v>
          </cell>
        </row>
        <row r="1880">
          <cell r="A1880">
            <v>1011420</v>
          </cell>
          <cell r="B1880">
            <v>1879</v>
          </cell>
          <cell r="C1880">
            <v>1</v>
          </cell>
          <cell r="D1880">
            <v>2</v>
          </cell>
          <cell r="E1880">
            <v>1</v>
          </cell>
          <cell r="F1880" t="str">
            <v>2108FA</v>
          </cell>
          <cell r="G1880" t="str">
            <v>Weekday</v>
          </cell>
          <cell r="H1880">
            <v>58997</v>
          </cell>
          <cell r="I1880" t="str">
            <v>Glen Av &amp; Panama Ct</v>
          </cell>
        </row>
        <row r="1881">
          <cell r="A1881">
            <v>1000220</v>
          </cell>
          <cell r="B1881">
            <v>1880</v>
          </cell>
          <cell r="C1881">
            <v>1</v>
          </cell>
          <cell r="D1881">
            <v>0</v>
          </cell>
          <cell r="E1881">
            <v>1</v>
          </cell>
          <cell r="F1881" t="str">
            <v>2108FA</v>
          </cell>
          <cell r="G1881" t="str">
            <v>Weekday</v>
          </cell>
          <cell r="H1881">
            <v>53552</v>
          </cell>
          <cell r="I1881" t="str">
            <v>10th St &amp; Adeline St</v>
          </cell>
        </row>
        <row r="1882">
          <cell r="A1882">
            <v>1000250</v>
          </cell>
          <cell r="B1882">
            <v>1881</v>
          </cell>
          <cell r="C1882">
            <v>2</v>
          </cell>
          <cell r="D1882">
            <v>0</v>
          </cell>
          <cell r="E1882">
            <v>2</v>
          </cell>
          <cell r="F1882" t="str">
            <v>2108FA</v>
          </cell>
          <cell r="G1882" t="str">
            <v>Weekday</v>
          </cell>
          <cell r="H1882">
            <v>59066</v>
          </cell>
          <cell r="I1882" t="str">
            <v>10th St &amp; Filbert St</v>
          </cell>
        </row>
        <row r="1883">
          <cell r="A1883">
            <v>9907870</v>
          </cell>
          <cell r="B1883">
            <v>1882</v>
          </cell>
          <cell r="C1883">
            <v>0</v>
          </cell>
          <cell r="D1883">
            <v>1</v>
          </cell>
          <cell r="E1883">
            <v>0</v>
          </cell>
          <cell r="F1883" t="str">
            <v>2108FA</v>
          </cell>
          <cell r="G1883" t="str">
            <v>Weekday</v>
          </cell>
          <cell r="H1883">
            <v>52967</v>
          </cell>
          <cell r="I1883" t="str">
            <v>Westline Dr &amp; Otis Dr</v>
          </cell>
        </row>
        <row r="1884">
          <cell r="A1884">
            <v>103490</v>
          </cell>
          <cell r="B1884">
            <v>1883</v>
          </cell>
          <cell r="C1884">
            <v>0</v>
          </cell>
          <cell r="D1884">
            <v>0</v>
          </cell>
          <cell r="E1884">
            <v>0</v>
          </cell>
          <cell r="F1884" t="str">
            <v>2108FA</v>
          </cell>
          <cell r="G1884" t="str">
            <v>Weekday</v>
          </cell>
          <cell r="H1884">
            <v>53313</v>
          </cell>
          <cell r="I1884" t="str">
            <v>Shoreline Dr &amp; Kitty Hawk Rd</v>
          </cell>
        </row>
        <row r="1885">
          <cell r="A1885">
            <v>1017870</v>
          </cell>
          <cell r="B1885">
            <v>1884</v>
          </cell>
          <cell r="C1885">
            <v>0</v>
          </cell>
          <cell r="D1885">
            <v>1</v>
          </cell>
          <cell r="E1885">
            <v>0</v>
          </cell>
          <cell r="F1885" t="str">
            <v>2108FA</v>
          </cell>
          <cell r="G1885" t="str">
            <v>Weekday</v>
          </cell>
          <cell r="H1885">
            <v>55607</v>
          </cell>
          <cell r="I1885" t="str">
            <v>Piedmont Av &amp; Pleasant Valley Av</v>
          </cell>
        </row>
        <row r="1886">
          <cell r="A1886">
            <v>104280</v>
          </cell>
          <cell r="B1886">
            <v>1885</v>
          </cell>
          <cell r="C1886">
            <v>0</v>
          </cell>
          <cell r="D1886">
            <v>0</v>
          </cell>
          <cell r="E1886">
            <v>0</v>
          </cell>
          <cell r="F1886" t="str">
            <v>2108FA</v>
          </cell>
          <cell r="G1886" t="str">
            <v>Weekday</v>
          </cell>
          <cell r="H1886">
            <v>55975</v>
          </cell>
          <cell r="I1886" t="str">
            <v>Webster St &amp; Central Av</v>
          </cell>
        </row>
        <row r="1887">
          <cell r="A1887">
            <v>305290</v>
          </cell>
          <cell r="B1887">
            <v>1886</v>
          </cell>
          <cell r="C1887">
            <v>0</v>
          </cell>
          <cell r="D1887">
            <v>0</v>
          </cell>
          <cell r="E1887">
            <v>0</v>
          </cell>
          <cell r="F1887" t="str">
            <v>2108FA</v>
          </cell>
          <cell r="G1887" t="str">
            <v>Weekday</v>
          </cell>
          <cell r="H1887">
            <v>54165</v>
          </cell>
          <cell r="I1887" t="str">
            <v>Spruce St &amp; Halkin Ln</v>
          </cell>
        </row>
        <row r="1888">
          <cell r="A1888">
            <v>1006160</v>
          </cell>
          <cell r="B1888">
            <v>1887</v>
          </cell>
          <cell r="C1888">
            <v>0</v>
          </cell>
          <cell r="D1888">
            <v>0</v>
          </cell>
          <cell r="E1888">
            <v>0</v>
          </cell>
          <cell r="F1888" t="str">
            <v>2108FA</v>
          </cell>
          <cell r="G1888" t="str">
            <v>Weekday</v>
          </cell>
          <cell r="H1888">
            <v>59310</v>
          </cell>
          <cell r="I1888" t="str">
            <v>Broadway Ter &amp; Proctor Av</v>
          </cell>
        </row>
        <row r="1889">
          <cell r="A1889">
            <v>103360</v>
          </cell>
          <cell r="B1889">
            <v>1888</v>
          </cell>
          <cell r="C1889">
            <v>1</v>
          </cell>
          <cell r="D1889">
            <v>0</v>
          </cell>
          <cell r="E1889">
            <v>1</v>
          </cell>
          <cell r="F1889" t="str">
            <v>2108FA</v>
          </cell>
          <cell r="G1889" t="str">
            <v>Weekday</v>
          </cell>
          <cell r="H1889">
            <v>57373</v>
          </cell>
          <cell r="I1889" t="str">
            <v>Santa Clara Av &amp; Stanton St</v>
          </cell>
        </row>
        <row r="1890">
          <cell r="A1890">
            <v>1011060</v>
          </cell>
          <cell r="B1890">
            <v>1889</v>
          </cell>
          <cell r="C1890">
            <v>1</v>
          </cell>
          <cell r="D1890">
            <v>2</v>
          </cell>
          <cell r="E1890">
            <v>1</v>
          </cell>
          <cell r="F1890" t="str">
            <v>2108FA</v>
          </cell>
          <cell r="G1890" t="str">
            <v>Weekday</v>
          </cell>
          <cell r="H1890">
            <v>55878</v>
          </cell>
          <cell r="I1890" t="str">
            <v>Fruitvale Av &amp; E 23rd St</v>
          </cell>
        </row>
        <row r="1891">
          <cell r="A1891">
            <v>101720</v>
          </cell>
          <cell r="B1891">
            <v>1890</v>
          </cell>
          <cell r="C1891">
            <v>0</v>
          </cell>
          <cell r="D1891">
            <v>0</v>
          </cell>
          <cell r="E1891">
            <v>0</v>
          </cell>
          <cell r="F1891" t="str">
            <v>2108FA</v>
          </cell>
          <cell r="G1891" t="str">
            <v>Weekday</v>
          </cell>
          <cell r="H1891">
            <v>58663</v>
          </cell>
          <cell r="I1891" t="str">
            <v>Island Dr &amp;  Park &amp; Ride</v>
          </cell>
        </row>
        <row r="1892">
          <cell r="A1892">
            <v>9902580</v>
          </cell>
          <cell r="B1892">
            <v>1891</v>
          </cell>
          <cell r="C1892">
            <v>5</v>
          </cell>
          <cell r="D1892">
            <v>1</v>
          </cell>
          <cell r="E1892">
            <v>5</v>
          </cell>
          <cell r="F1892" t="str">
            <v>2108FA</v>
          </cell>
          <cell r="G1892" t="str">
            <v>Weekday</v>
          </cell>
          <cell r="H1892">
            <v>51246</v>
          </cell>
          <cell r="I1892" t="str">
            <v>Fruitvale Av &amp; E 16th St</v>
          </cell>
        </row>
        <row r="1893">
          <cell r="A1893">
            <v>500530</v>
          </cell>
          <cell r="B1893">
            <v>1892</v>
          </cell>
          <cell r="C1893">
            <v>0</v>
          </cell>
          <cell r="D1893">
            <v>1</v>
          </cell>
          <cell r="E1893">
            <v>0</v>
          </cell>
          <cell r="F1893" t="str">
            <v>2108FA</v>
          </cell>
          <cell r="G1893" t="str">
            <v>Weekday</v>
          </cell>
          <cell r="H1893">
            <v>52033</v>
          </cell>
          <cell r="I1893" t="str">
            <v>Central Av &amp; Carlson Blvd</v>
          </cell>
        </row>
        <row r="1894">
          <cell r="A1894">
            <v>1012310</v>
          </cell>
          <cell r="B1894">
            <v>1893</v>
          </cell>
          <cell r="C1894">
            <v>0</v>
          </cell>
          <cell r="D1894">
            <v>0</v>
          </cell>
          <cell r="E1894">
            <v>0</v>
          </cell>
          <cell r="F1894" t="str">
            <v>2108FA</v>
          </cell>
          <cell r="G1894" t="str">
            <v>Weekday</v>
          </cell>
          <cell r="H1894">
            <v>55250</v>
          </cell>
          <cell r="I1894" t="str">
            <v>Harrison St &amp; Moss Av</v>
          </cell>
        </row>
        <row r="1895">
          <cell r="A1895">
            <v>304280</v>
          </cell>
          <cell r="B1895">
            <v>1894</v>
          </cell>
          <cell r="C1895">
            <v>0</v>
          </cell>
          <cell r="D1895">
            <v>0</v>
          </cell>
          <cell r="E1895">
            <v>0</v>
          </cell>
          <cell r="F1895" t="str">
            <v>2108FA</v>
          </cell>
          <cell r="G1895" t="str">
            <v>Weekday</v>
          </cell>
          <cell r="H1895">
            <v>51571</v>
          </cell>
          <cell r="I1895" t="str">
            <v>Sacramento St &amp; Oregon St</v>
          </cell>
        </row>
        <row r="1896">
          <cell r="A1896">
            <v>9905610</v>
          </cell>
          <cell r="B1896">
            <v>1895</v>
          </cell>
          <cell r="C1896">
            <v>0</v>
          </cell>
          <cell r="D1896">
            <v>0</v>
          </cell>
          <cell r="E1896">
            <v>0</v>
          </cell>
          <cell r="F1896" t="str">
            <v>2108FA</v>
          </cell>
          <cell r="G1896" t="str">
            <v>Weekday</v>
          </cell>
          <cell r="H1896">
            <v>52076</v>
          </cell>
          <cell r="I1896" t="str">
            <v>Union City Blvd &amp; Bettencourt Way</v>
          </cell>
        </row>
        <row r="1897">
          <cell r="A1897">
            <v>1700230</v>
          </cell>
          <cell r="B1897">
            <v>1896</v>
          </cell>
          <cell r="C1897">
            <v>0</v>
          </cell>
          <cell r="D1897">
            <v>0</v>
          </cell>
          <cell r="E1897">
            <v>0</v>
          </cell>
          <cell r="F1897" t="str">
            <v>2108FA</v>
          </cell>
          <cell r="G1897" t="str">
            <v>Weekday</v>
          </cell>
          <cell r="H1897">
            <v>54549</v>
          </cell>
          <cell r="I1897" t="str">
            <v>Alvarado-Niles Rd &amp; Hop Ranch Rd</v>
          </cell>
        </row>
        <row r="1898">
          <cell r="A1898">
            <v>1502070</v>
          </cell>
          <cell r="B1898">
            <v>1897</v>
          </cell>
          <cell r="C1898">
            <v>2</v>
          </cell>
          <cell r="D1898">
            <v>4</v>
          </cell>
          <cell r="E1898">
            <v>2</v>
          </cell>
          <cell r="F1898" t="str">
            <v>2108FA</v>
          </cell>
          <cell r="G1898" t="str">
            <v>Weekday</v>
          </cell>
          <cell r="H1898">
            <v>51236</v>
          </cell>
          <cell r="I1898" t="str">
            <v>Hays St &amp; W Estudillo Av</v>
          </cell>
        </row>
        <row r="1899">
          <cell r="A1899">
            <v>1700110</v>
          </cell>
          <cell r="B1899">
            <v>1898</v>
          </cell>
          <cell r="C1899">
            <v>0</v>
          </cell>
          <cell r="D1899">
            <v>0</v>
          </cell>
          <cell r="E1899">
            <v>0</v>
          </cell>
          <cell r="F1899" t="str">
            <v>2108FA</v>
          </cell>
          <cell r="G1899" t="str">
            <v>Weekday</v>
          </cell>
          <cell r="H1899">
            <v>55815</v>
          </cell>
          <cell r="I1899" t="str">
            <v>Alvarado Blvd &amp; Union City Blvd</v>
          </cell>
        </row>
        <row r="1900">
          <cell r="A1900">
            <v>1700150</v>
          </cell>
          <cell r="B1900">
            <v>1899</v>
          </cell>
          <cell r="C1900">
            <v>1</v>
          </cell>
          <cell r="D1900">
            <v>0</v>
          </cell>
          <cell r="E1900">
            <v>1</v>
          </cell>
          <cell r="F1900" t="str">
            <v>2108FA</v>
          </cell>
          <cell r="G1900" t="str">
            <v>Weekday</v>
          </cell>
          <cell r="H1900">
            <v>50205</v>
          </cell>
          <cell r="I1900" t="str">
            <v>Alvarado-Niles Rd &amp; Central Av</v>
          </cell>
        </row>
        <row r="1901">
          <cell r="A1901">
            <v>1004540</v>
          </cell>
          <cell r="B1901">
            <v>1900</v>
          </cell>
          <cell r="C1901">
            <v>0</v>
          </cell>
          <cell r="D1901">
            <v>0</v>
          </cell>
          <cell r="E1901">
            <v>0</v>
          </cell>
          <cell r="F1901" t="str">
            <v>2108FA</v>
          </cell>
          <cell r="G1901" t="str">
            <v>Weekday</v>
          </cell>
          <cell r="H1901">
            <v>59456</v>
          </cell>
          <cell r="I1901" t="str">
            <v>98th Av &amp; Olive St</v>
          </cell>
        </row>
        <row r="1902">
          <cell r="A1902">
            <v>9908150</v>
          </cell>
          <cell r="B1902">
            <v>1901</v>
          </cell>
          <cell r="C1902">
            <v>0</v>
          </cell>
          <cell r="D1902">
            <v>0</v>
          </cell>
          <cell r="E1902">
            <v>0</v>
          </cell>
          <cell r="F1902" t="str">
            <v>2108FA</v>
          </cell>
          <cell r="G1902" t="str">
            <v>Weekday</v>
          </cell>
          <cell r="H1902">
            <v>53067</v>
          </cell>
          <cell r="I1902" t="str">
            <v>Fremont Blvd &amp; Peralta Blvd</v>
          </cell>
        </row>
        <row r="1903">
          <cell r="A1903">
            <v>9903280</v>
          </cell>
          <cell r="B1903">
            <v>1902</v>
          </cell>
          <cell r="C1903">
            <v>1</v>
          </cell>
          <cell r="D1903">
            <v>0</v>
          </cell>
          <cell r="E1903">
            <v>1</v>
          </cell>
          <cell r="F1903" t="str">
            <v>2108FA</v>
          </cell>
          <cell r="G1903" t="str">
            <v>Weekday</v>
          </cell>
          <cell r="H1903">
            <v>51476</v>
          </cell>
          <cell r="I1903" t="str">
            <v>Santa Clara Av &amp; Mozart St</v>
          </cell>
        </row>
        <row r="1904">
          <cell r="A1904">
            <v>1016230</v>
          </cell>
          <cell r="B1904">
            <v>1903</v>
          </cell>
          <cell r="C1904">
            <v>1</v>
          </cell>
          <cell r="D1904">
            <v>0</v>
          </cell>
          <cell r="E1904">
            <v>1</v>
          </cell>
          <cell r="F1904" t="str">
            <v>2108FA</v>
          </cell>
          <cell r="G1904" t="str">
            <v>Weekday</v>
          </cell>
          <cell r="H1904">
            <v>51168</v>
          </cell>
          <cell r="I1904" t="str">
            <v>Martin Luther King Jr Way &amp; 47th St</v>
          </cell>
        </row>
        <row r="1905">
          <cell r="A1905">
            <v>1700180</v>
          </cell>
          <cell r="B1905">
            <v>1904</v>
          </cell>
          <cell r="C1905">
            <v>0</v>
          </cell>
          <cell r="D1905">
            <v>0</v>
          </cell>
          <cell r="E1905">
            <v>0</v>
          </cell>
          <cell r="F1905" t="str">
            <v>2108FA</v>
          </cell>
          <cell r="G1905" t="str">
            <v>Weekday</v>
          </cell>
          <cell r="H1905">
            <v>56399</v>
          </cell>
          <cell r="I1905" t="str">
            <v>Alvarado-Niles Rd &amp; Dowe Av</v>
          </cell>
        </row>
        <row r="1906">
          <cell r="A1906">
            <v>703280</v>
          </cell>
          <cell r="B1906">
            <v>1905</v>
          </cell>
          <cell r="C1906">
            <v>0</v>
          </cell>
          <cell r="D1906">
            <v>0</v>
          </cell>
          <cell r="E1906">
            <v>0</v>
          </cell>
          <cell r="F1906" t="str">
            <v>2108FA</v>
          </cell>
          <cell r="G1906" t="str">
            <v>Weekday</v>
          </cell>
          <cell r="H1906">
            <v>57845</v>
          </cell>
          <cell r="I1906" t="str">
            <v>Milmont Dr &amp; Kato Rd</v>
          </cell>
        </row>
        <row r="1907">
          <cell r="A1907">
            <v>1000380</v>
          </cell>
          <cell r="B1907">
            <v>1906</v>
          </cell>
          <cell r="C1907">
            <v>6</v>
          </cell>
          <cell r="D1907">
            <v>1</v>
          </cell>
          <cell r="E1907">
            <v>6</v>
          </cell>
          <cell r="F1907" t="str">
            <v>2108FA</v>
          </cell>
          <cell r="G1907" t="str">
            <v>Weekday</v>
          </cell>
          <cell r="H1907">
            <v>53334</v>
          </cell>
          <cell r="I1907" t="str">
            <v>11th St &amp; Franklin St</v>
          </cell>
        </row>
        <row r="1908">
          <cell r="A1908">
            <v>1006780</v>
          </cell>
          <cell r="B1908">
            <v>1907</v>
          </cell>
          <cell r="C1908">
            <v>3</v>
          </cell>
          <cell r="D1908">
            <v>0</v>
          </cell>
          <cell r="E1908">
            <v>3</v>
          </cell>
          <cell r="F1908" t="str">
            <v>2108FA</v>
          </cell>
          <cell r="G1908" t="str">
            <v>Weekday</v>
          </cell>
          <cell r="H1908">
            <v>55771</v>
          </cell>
          <cell r="I1908" t="str">
            <v>Broadway &amp; Grand Av</v>
          </cell>
        </row>
        <row r="1909">
          <cell r="A1909">
            <v>1009750</v>
          </cell>
          <cell r="B1909">
            <v>1908</v>
          </cell>
          <cell r="C1909">
            <v>0</v>
          </cell>
          <cell r="D1909">
            <v>0</v>
          </cell>
          <cell r="E1909">
            <v>0</v>
          </cell>
          <cell r="F1909" t="str">
            <v>2108FA</v>
          </cell>
          <cell r="G1909" t="str">
            <v>Weekday</v>
          </cell>
          <cell r="H1909">
            <v>53882</v>
          </cell>
          <cell r="I1909" t="str">
            <v>Edgewater Dr &amp; Roland Way</v>
          </cell>
        </row>
        <row r="1910">
          <cell r="A1910">
            <v>702070</v>
          </cell>
          <cell r="B1910">
            <v>1909</v>
          </cell>
          <cell r="C1910">
            <v>0</v>
          </cell>
          <cell r="D1910">
            <v>1</v>
          </cell>
          <cell r="E1910">
            <v>0</v>
          </cell>
          <cell r="F1910" t="str">
            <v>2108FA</v>
          </cell>
          <cell r="G1910" t="str">
            <v>Weekday</v>
          </cell>
          <cell r="H1910">
            <v>53115</v>
          </cell>
          <cell r="I1910" t="str">
            <v>Fremont Blvd &amp; Alder Av (American Sr High School)</v>
          </cell>
        </row>
        <row r="1911">
          <cell r="A1911">
            <v>304250</v>
          </cell>
          <cell r="B1911">
            <v>1910</v>
          </cell>
          <cell r="C1911">
            <v>0</v>
          </cell>
          <cell r="D1911">
            <v>0</v>
          </cell>
          <cell r="E1911">
            <v>0</v>
          </cell>
          <cell r="F1911" t="str">
            <v>2108FA</v>
          </cell>
          <cell r="G1911" t="str">
            <v>Weekday</v>
          </cell>
          <cell r="H1911">
            <v>59077</v>
          </cell>
          <cell r="I1911" t="str">
            <v>Sacramento St &amp; Fairview St</v>
          </cell>
        </row>
        <row r="1912">
          <cell r="A1912">
            <v>1007320</v>
          </cell>
          <cell r="B1912">
            <v>1911</v>
          </cell>
          <cell r="C1912">
            <v>1</v>
          </cell>
          <cell r="D1912">
            <v>0</v>
          </cell>
          <cell r="E1912">
            <v>1</v>
          </cell>
          <cell r="F1912" t="str">
            <v>2108FA</v>
          </cell>
          <cell r="G1912" t="str">
            <v>Weekday</v>
          </cell>
          <cell r="H1912">
            <v>55903</v>
          </cell>
          <cell r="I1912" t="str">
            <v>Claremont Av &amp; College Av</v>
          </cell>
        </row>
        <row r="1913">
          <cell r="A1913">
            <v>1004160</v>
          </cell>
          <cell r="B1913">
            <v>1912</v>
          </cell>
          <cell r="C1913">
            <v>1</v>
          </cell>
          <cell r="D1913">
            <v>0</v>
          </cell>
          <cell r="E1913">
            <v>1</v>
          </cell>
          <cell r="F1913" t="str">
            <v>2108FA</v>
          </cell>
          <cell r="G1913" t="str">
            <v>Weekday</v>
          </cell>
          <cell r="H1913">
            <v>55076</v>
          </cell>
          <cell r="I1913" t="str">
            <v>8th St &amp; Jefferson St</v>
          </cell>
        </row>
        <row r="1914">
          <cell r="A1914">
            <v>1001010</v>
          </cell>
          <cell r="B1914">
            <v>1913</v>
          </cell>
          <cell r="C1914">
            <v>0</v>
          </cell>
          <cell r="D1914">
            <v>0</v>
          </cell>
          <cell r="E1914">
            <v>0</v>
          </cell>
          <cell r="F1914" t="str">
            <v>2108FA</v>
          </cell>
          <cell r="G1914" t="str">
            <v>Weekday</v>
          </cell>
          <cell r="H1914">
            <v>53387</v>
          </cell>
          <cell r="I1914" t="str">
            <v>14th St &amp; Mandela Pkwy</v>
          </cell>
        </row>
        <row r="1915">
          <cell r="A1915">
            <v>1015160</v>
          </cell>
          <cell r="B1915">
            <v>1914</v>
          </cell>
          <cell r="C1915">
            <v>0</v>
          </cell>
          <cell r="D1915">
            <v>0</v>
          </cell>
          <cell r="E1915">
            <v>0</v>
          </cell>
          <cell r="F1915" t="str">
            <v>2108FA</v>
          </cell>
          <cell r="G1915" t="str">
            <v>Weekday</v>
          </cell>
          <cell r="H1915">
            <v>58877</v>
          </cell>
          <cell r="I1915" t="str">
            <v>MacArthur Blvd &amp; Patterson Av</v>
          </cell>
        </row>
        <row r="1916">
          <cell r="A1916">
            <v>1302280</v>
          </cell>
          <cell r="B1916">
            <v>1915</v>
          </cell>
          <cell r="C1916">
            <v>0</v>
          </cell>
          <cell r="D1916">
            <v>0</v>
          </cell>
          <cell r="E1916">
            <v>0</v>
          </cell>
          <cell r="F1916" t="str">
            <v>2108FA</v>
          </cell>
          <cell r="G1916" t="str">
            <v>Weekday</v>
          </cell>
          <cell r="H1916">
            <v>52021</v>
          </cell>
          <cell r="I1916" t="str">
            <v>MacDonald Av &amp; 30th St</v>
          </cell>
        </row>
        <row r="1917">
          <cell r="A1917">
            <v>104480</v>
          </cell>
          <cell r="B1917">
            <v>1916</v>
          </cell>
          <cell r="C1917">
            <v>0</v>
          </cell>
          <cell r="D1917">
            <v>0</v>
          </cell>
          <cell r="E1917">
            <v>0</v>
          </cell>
          <cell r="F1917" t="str">
            <v>2108FA</v>
          </cell>
          <cell r="G1917" t="str">
            <v>Weekday</v>
          </cell>
          <cell r="H1917">
            <v>50578</v>
          </cell>
          <cell r="I1917" t="str">
            <v>Maitland Dr &amp; Fitchburg Av</v>
          </cell>
        </row>
        <row r="1918">
          <cell r="A1918">
            <v>1301670</v>
          </cell>
          <cell r="B1918">
            <v>1917</v>
          </cell>
          <cell r="C1918">
            <v>0</v>
          </cell>
          <cell r="D1918">
            <v>0</v>
          </cell>
          <cell r="E1918">
            <v>0</v>
          </cell>
          <cell r="F1918" t="str">
            <v>2108FA</v>
          </cell>
          <cell r="G1918" t="str">
            <v>Weekday</v>
          </cell>
          <cell r="H1918">
            <v>53668</v>
          </cell>
          <cell r="I1918" t="str">
            <v>Groom Dr &amp; Moyers Rd</v>
          </cell>
        </row>
        <row r="1919">
          <cell r="A1919">
            <v>104470</v>
          </cell>
          <cell r="B1919">
            <v>1918</v>
          </cell>
          <cell r="C1919">
            <v>0</v>
          </cell>
          <cell r="D1919">
            <v>0</v>
          </cell>
          <cell r="E1919">
            <v>0</v>
          </cell>
          <cell r="F1919" t="str">
            <v>2108FA</v>
          </cell>
          <cell r="G1919" t="str">
            <v>Weekday</v>
          </cell>
          <cell r="H1919">
            <v>58754</v>
          </cell>
          <cell r="I1919" t="str">
            <v>Maitland Dr &amp; Fitchburg Av</v>
          </cell>
        </row>
        <row r="1920">
          <cell r="A1920">
            <v>706440</v>
          </cell>
          <cell r="B1920">
            <v>1919</v>
          </cell>
          <cell r="C1920">
            <v>0</v>
          </cell>
          <cell r="D1920">
            <v>0</v>
          </cell>
          <cell r="E1920">
            <v>0</v>
          </cell>
          <cell r="F1920" t="str">
            <v>2108FA</v>
          </cell>
          <cell r="G1920" t="str">
            <v>Weekday</v>
          </cell>
          <cell r="H1920">
            <v>56626</v>
          </cell>
          <cell r="I1920" t="str">
            <v>Warm Springs Blvd &amp; Mission Blvd</v>
          </cell>
        </row>
        <row r="1921">
          <cell r="A1921">
            <v>1100440</v>
          </cell>
          <cell r="B1921">
            <v>1920</v>
          </cell>
          <cell r="C1921">
            <v>1</v>
          </cell>
          <cell r="D1921">
            <v>1</v>
          </cell>
          <cell r="E1921">
            <v>1</v>
          </cell>
          <cell r="F1921" t="str">
            <v>2108FA</v>
          </cell>
          <cell r="G1921" t="str">
            <v>Weekday</v>
          </cell>
          <cell r="H1921">
            <v>53374</v>
          </cell>
          <cell r="I1921" t="str">
            <v>Linda Av &amp; Rose Av</v>
          </cell>
        </row>
        <row r="1922">
          <cell r="A1922">
            <v>1004850</v>
          </cell>
          <cell r="B1922">
            <v>1921</v>
          </cell>
          <cell r="C1922">
            <v>0</v>
          </cell>
          <cell r="D1922">
            <v>0</v>
          </cell>
          <cell r="E1922">
            <v>0</v>
          </cell>
          <cell r="F1922" t="str">
            <v>2108FA</v>
          </cell>
          <cell r="G1922" t="str">
            <v>Weekday</v>
          </cell>
          <cell r="H1922">
            <v>50211</v>
          </cell>
          <cell r="I1922" t="str">
            <v>Adeline St &amp; 24th St</v>
          </cell>
        </row>
        <row r="1923">
          <cell r="A1923">
            <v>706790</v>
          </cell>
          <cell r="B1923">
            <v>1922</v>
          </cell>
          <cell r="C1923">
            <v>2</v>
          </cell>
          <cell r="D1923">
            <v>0</v>
          </cell>
          <cell r="E1923">
            <v>2</v>
          </cell>
          <cell r="F1923" t="str">
            <v>2108FA</v>
          </cell>
          <cell r="G1923" t="str">
            <v>Weekday</v>
          </cell>
          <cell r="H1923">
            <v>50722</v>
          </cell>
          <cell r="I1923" t="str">
            <v>Walnut Av &amp; Walnut Circle</v>
          </cell>
        </row>
        <row r="1924">
          <cell r="A1924">
            <v>104170</v>
          </cell>
          <cell r="B1924">
            <v>1923</v>
          </cell>
          <cell r="C1924">
            <v>0</v>
          </cell>
          <cell r="D1924">
            <v>1</v>
          </cell>
          <cell r="E1924">
            <v>0</v>
          </cell>
          <cell r="F1924" t="str">
            <v>2108FA</v>
          </cell>
          <cell r="G1924" t="str">
            <v>Weekday</v>
          </cell>
          <cell r="H1924">
            <v>56658</v>
          </cell>
          <cell r="I1924" t="str">
            <v>Park St &amp; Buena Vista Av</v>
          </cell>
        </row>
        <row r="1925">
          <cell r="A1925">
            <v>1011050</v>
          </cell>
          <cell r="B1925">
            <v>1924</v>
          </cell>
          <cell r="C1925">
            <v>1</v>
          </cell>
          <cell r="D1925">
            <v>1</v>
          </cell>
          <cell r="E1925">
            <v>1</v>
          </cell>
          <cell r="F1925" t="str">
            <v>2108FA</v>
          </cell>
          <cell r="G1925" t="str">
            <v>Weekday</v>
          </cell>
          <cell r="H1925">
            <v>58550</v>
          </cell>
          <cell r="I1925" t="str">
            <v>Fruitvale Av &amp; E 23rd St</v>
          </cell>
        </row>
        <row r="1926">
          <cell r="A1926">
            <v>1001950</v>
          </cell>
          <cell r="B1926">
            <v>1925</v>
          </cell>
          <cell r="C1926">
            <v>0</v>
          </cell>
          <cell r="D1926">
            <v>0</v>
          </cell>
          <cell r="E1926">
            <v>0</v>
          </cell>
          <cell r="F1926" t="str">
            <v>2108FA</v>
          </cell>
          <cell r="G1926" t="str">
            <v>Weekday</v>
          </cell>
          <cell r="H1926">
            <v>55020</v>
          </cell>
          <cell r="I1926" t="str">
            <v>35th Av &amp; Davis St</v>
          </cell>
        </row>
        <row r="1927">
          <cell r="A1927">
            <v>1011260</v>
          </cell>
          <cell r="B1927">
            <v>1926</v>
          </cell>
          <cell r="C1927">
            <v>0</v>
          </cell>
          <cell r="D1927">
            <v>2</v>
          </cell>
          <cell r="E1927">
            <v>0</v>
          </cell>
          <cell r="F1927" t="str">
            <v>2108FA</v>
          </cell>
          <cell r="G1927" t="str">
            <v>Weekday</v>
          </cell>
          <cell r="H1927">
            <v>58806</v>
          </cell>
          <cell r="I1927" t="str">
            <v>Fruitvale Av &amp; Pleasant St</v>
          </cell>
        </row>
        <row r="1928">
          <cell r="A1928">
            <v>1001880</v>
          </cell>
          <cell r="B1928">
            <v>1927</v>
          </cell>
          <cell r="C1928">
            <v>0</v>
          </cell>
          <cell r="D1928">
            <v>0</v>
          </cell>
          <cell r="E1928">
            <v>0</v>
          </cell>
          <cell r="F1928" t="str">
            <v>2108FA</v>
          </cell>
          <cell r="G1928" t="str">
            <v>Weekday</v>
          </cell>
          <cell r="H1928">
            <v>59459</v>
          </cell>
          <cell r="I1928" t="str">
            <v>35th Av &amp; Allendale Av</v>
          </cell>
        </row>
        <row r="1929">
          <cell r="A1929">
            <v>1002220</v>
          </cell>
          <cell r="B1929">
            <v>1928</v>
          </cell>
          <cell r="C1929">
            <v>0</v>
          </cell>
          <cell r="D1929">
            <v>0</v>
          </cell>
          <cell r="E1929">
            <v>0</v>
          </cell>
          <cell r="F1929" t="str">
            <v>2108FA</v>
          </cell>
          <cell r="G1929" t="str">
            <v>Weekday</v>
          </cell>
          <cell r="H1929">
            <v>55465</v>
          </cell>
          <cell r="I1929" t="str">
            <v>35th Av &amp; Suter St</v>
          </cell>
        </row>
        <row r="1930">
          <cell r="A1930">
            <v>1002180</v>
          </cell>
          <cell r="B1930">
            <v>1929</v>
          </cell>
          <cell r="C1930">
            <v>0</v>
          </cell>
          <cell r="D1930">
            <v>0</v>
          </cell>
          <cell r="E1930">
            <v>0</v>
          </cell>
          <cell r="F1930" t="str">
            <v>2108FA</v>
          </cell>
          <cell r="G1930" t="str">
            <v>Weekday</v>
          </cell>
          <cell r="H1930">
            <v>50606</v>
          </cell>
          <cell r="I1930" t="str">
            <v>35th Av &amp; Penniman Av</v>
          </cell>
        </row>
        <row r="1931">
          <cell r="A1931">
            <v>803600</v>
          </cell>
          <cell r="B1931">
            <v>1930</v>
          </cell>
          <cell r="C1931">
            <v>0</v>
          </cell>
          <cell r="D1931">
            <v>2</v>
          </cell>
          <cell r="E1931">
            <v>0</v>
          </cell>
          <cell r="F1931" t="str">
            <v>2108FA</v>
          </cell>
          <cell r="G1931" t="str">
            <v>Weekday</v>
          </cell>
          <cell r="H1931">
            <v>52711</v>
          </cell>
          <cell r="I1931" t="str">
            <v>Mission Blvd &amp; Sunset Blvd</v>
          </cell>
        </row>
        <row r="1932">
          <cell r="A1932">
            <v>9802270</v>
          </cell>
          <cell r="B1932">
            <v>1931</v>
          </cell>
          <cell r="C1932">
            <v>0</v>
          </cell>
          <cell r="D1932">
            <v>0</v>
          </cell>
          <cell r="E1932">
            <v>0</v>
          </cell>
          <cell r="F1932" t="str">
            <v>2108FA</v>
          </cell>
          <cell r="G1932" t="str">
            <v>Weekday</v>
          </cell>
          <cell r="H1932">
            <v>50595</v>
          </cell>
          <cell r="I1932" t="str">
            <v>Mission Blvd &amp; Grove Way</v>
          </cell>
        </row>
        <row r="1933">
          <cell r="A1933">
            <v>1018470</v>
          </cell>
          <cell r="B1933">
            <v>1932</v>
          </cell>
          <cell r="C1933">
            <v>0</v>
          </cell>
          <cell r="D1933">
            <v>0</v>
          </cell>
          <cell r="E1933">
            <v>0</v>
          </cell>
          <cell r="F1933" t="str">
            <v>2108FA</v>
          </cell>
          <cell r="G1933" t="str">
            <v>Weekday</v>
          </cell>
          <cell r="H1933">
            <v>55707</v>
          </cell>
          <cell r="I1933" t="str">
            <v>San Pablo Av &amp; Milton St</v>
          </cell>
        </row>
        <row r="1934">
          <cell r="A1934">
            <v>1002830</v>
          </cell>
          <cell r="B1934">
            <v>1933</v>
          </cell>
          <cell r="C1934">
            <v>0</v>
          </cell>
          <cell r="D1934">
            <v>0</v>
          </cell>
          <cell r="E1934">
            <v>0</v>
          </cell>
          <cell r="F1934" t="str">
            <v>2108FA</v>
          </cell>
          <cell r="G1934" t="str">
            <v>Weekday</v>
          </cell>
          <cell r="H1934">
            <v>58690</v>
          </cell>
          <cell r="I1934" t="str">
            <v>51st St &amp; Miles Av</v>
          </cell>
        </row>
        <row r="1935">
          <cell r="A1935">
            <v>1600480</v>
          </cell>
          <cell r="B1935">
            <v>1934</v>
          </cell>
          <cell r="C1935">
            <v>1</v>
          </cell>
          <cell r="D1935">
            <v>0</v>
          </cell>
          <cell r="E1935">
            <v>1</v>
          </cell>
          <cell r="F1935" t="str">
            <v>2108FA</v>
          </cell>
          <cell r="G1935" t="str">
            <v>Weekday</v>
          </cell>
          <cell r="H1935">
            <v>53384</v>
          </cell>
          <cell r="I1935" t="str">
            <v>El Portal Dr &amp; Mission Bell Dr</v>
          </cell>
        </row>
        <row r="1936">
          <cell r="A1936">
            <v>302770</v>
          </cell>
          <cell r="B1936">
            <v>1935</v>
          </cell>
          <cell r="C1936">
            <v>0</v>
          </cell>
          <cell r="D1936">
            <v>0</v>
          </cell>
          <cell r="E1936">
            <v>0</v>
          </cell>
          <cell r="F1936" t="str">
            <v>2108FA</v>
          </cell>
          <cell r="G1936" t="str">
            <v>Weekday</v>
          </cell>
          <cell r="H1936">
            <v>52977</v>
          </cell>
          <cell r="I1936" t="str">
            <v>Gilman St &amp; Ordway St</v>
          </cell>
        </row>
        <row r="1937">
          <cell r="A1937">
            <v>200640</v>
          </cell>
          <cell r="B1937">
            <v>1936</v>
          </cell>
          <cell r="C1937">
            <v>1</v>
          </cell>
          <cell r="D1937">
            <v>1</v>
          </cell>
          <cell r="E1937">
            <v>1</v>
          </cell>
          <cell r="F1937" t="str">
            <v>2108FA</v>
          </cell>
          <cell r="G1937" t="str">
            <v>Weekday</v>
          </cell>
          <cell r="H1937">
            <v>58977</v>
          </cell>
          <cell r="I1937" t="str">
            <v>Solano Av &amp; Masonic Av</v>
          </cell>
        </row>
        <row r="1938">
          <cell r="A1938">
            <v>305190</v>
          </cell>
          <cell r="B1938">
            <v>1937</v>
          </cell>
          <cell r="C1938">
            <v>0</v>
          </cell>
          <cell r="D1938">
            <v>0</v>
          </cell>
          <cell r="E1938">
            <v>0</v>
          </cell>
          <cell r="F1938" t="str">
            <v>2108FA</v>
          </cell>
          <cell r="G1938" t="str">
            <v>Weekday</v>
          </cell>
          <cell r="H1938">
            <v>52279</v>
          </cell>
          <cell r="I1938" t="str">
            <v>Solano Av &amp; Tacoma Av</v>
          </cell>
        </row>
        <row r="1939">
          <cell r="A1939">
            <v>706750</v>
          </cell>
          <cell r="B1939">
            <v>1938</v>
          </cell>
          <cell r="C1939">
            <v>0</v>
          </cell>
          <cell r="D1939">
            <v>0</v>
          </cell>
          <cell r="E1939">
            <v>0</v>
          </cell>
          <cell r="F1939" t="str">
            <v>2108FA</v>
          </cell>
          <cell r="G1939" t="str">
            <v>Weekday</v>
          </cell>
          <cell r="H1939">
            <v>55799</v>
          </cell>
          <cell r="I1939" t="str">
            <v>Fremont Blvd &amp; Baine Av</v>
          </cell>
        </row>
        <row r="1940">
          <cell r="A1940">
            <v>707260</v>
          </cell>
          <cell r="B1940">
            <v>1939</v>
          </cell>
          <cell r="C1940">
            <v>0</v>
          </cell>
          <cell r="D1940">
            <v>0</v>
          </cell>
          <cell r="E1940">
            <v>0</v>
          </cell>
          <cell r="F1940" t="str">
            <v>2108FA</v>
          </cell>
          <cell r="G1940" t="str">
            <v>Weekday</v>
          </cell>
          <cell r="H1940">
            <v>56525</v>
          </cell>
          <cell r="I1940" t="str">
            <v>Mowry Av &amp; Sutter Dr</v>
          </cell>
        </row>
        <row r="1941">
          <cell r="A1941">
            <v>9901030</v>
          </cell>
          <cell r="B1941">
            <v>1940</v>
          </cell>
          <cell r="C1941">
            <v>1</v>
          </cell>
          <cell r="D1941">
            <v>0</v>
          </cell>
          <cell r="E1941">
            <v>1</v>
          </cell>
          <cell r="F1941" t="str">
            <v>2108FA</v>
          </cell>
          <cell r="G1941" t="str">
            <v>Weekday</v>
          </cell>
          <cell r="H1941">
            <v>57337</v>
          </cell>
          <cell r="I1941" t="str">
            <v>Rollingwood Dr &amp; Greenwood Dr (West Jctn)</v>
          </cell>
        </row>
        <row r="1942">
          <cell r="A1942">
            <v>901970</v>
          </cell>
          <cell r="B1942">
            <v>1941</v>
          </cell>
          <cell r="C1942">
            <v>0</v>
          </cell>
          <cell r="D1942">
            <v>0</v>
          </cell>
          <cell r="E1942">
            <v>0</v>
          </cell>
          <cell r="F1942" t="str">
            <v>2108FA</v>
          </cell>
          <cell r="G1942" t="str">
            <v>Weekday</v>
          </cell>
          <cell r="H1942">
            <v>51240</v>
          </cell>
          <cell r="I1942" t="str">
            <v>Filbert St &amp; Central Av</v>
          </cell>
        </row>
        <row r="1943">
          <cell r="A1943">
            <v>900810</v>
          </cell>
          <cell r="B1943">
            <v>1942</v>
          </cell>
          <cell r="C1943">
            <v>0</v>
          </cell>
          <cell r="D1943">
            <v>0</v>
          </cell>
          <cell r="E1943">
            <v>0</v>
          </cell>
          <cell r="F1943" t="str">
            <v>2108FA</v>
          </cell>
          <cell r="G1943" t="str">
            <v>Weekday</v>
          </cell>
          <cell r="H1943">
            <v>59059</v>
          </cell>
          <cell r="I1943" t="str">
            <v>Filbert St &amp; Enterprise Dr</v>
          </cell>
        </row>
        <row r="1944">
          <cell r="A1944">
            <v>802740</v>
          </cell>
          <cell r="B1944">
            <v>1943</v>
          </cell>
          <cell r="C1944">
            <v>0</v>
          </cell>
          <cell r="D1944">
            <v>0</v>
          </cell>
          <cell r="E1944">
            <v>0</v>
          </cell>
          <cell r="F1944" t="str">
            <v>2108FA</v>
          </cell>
          <cell r="G1944" t="str">
            <v>Weekday</v>
          </cell>
          <cell r="H1944">
            <v>59510</v>
          </cell>
          <cell r="I1944" t="str">
            <v>Huntwood Av &amp; Zephyr Av</v>
          </cell>
        </row>
        <row r="1945">
          <cell r="A1945">
            <v>1302260</v>
          </cell>
          <cell r="B1945">
            <v>1944</v>
          </cell>
          <cell r="C1945">
            <v>1</v>
          </cell>
          <cell r="D1945">
            <v>0</v>
          </cell>
          <cell r="E1945">
            <v>1</v>
          </cell>
          <cell r="F1945" t="str">
            <v>2108FA</v>
          </cell>
          <cell r="G1945" t="str">
            <v>Weekday</v>
          </cell>
          <cell r="H1945">
            <v>52055</v>
          </cell>
          <cell r="I1945" t="str">
            <v>MacDonald Av &amp; 25th St</v>
          </cell>
        </row>
        <row r="1946">
          <cell r="A1946">
            <v>9905780</v>
          </cell>
          <cell r="B1946">
            <v>1945</v>
          </cell>
          <cell r="C1946">
            <v>2</v>
          </cell>
          <cell r="D1946">
            <v>0</v>
          </cell>
          <cell r="E1946">
            <v>2</v>
          </cell>
          <cell r="F1946" t="str">
            <v>2108FA</v>
          </cell>
          <cell r="G1946" t="str">
            <v>Weekday</v>
          </cell>
          <cell r="H1946">
            <v>52193</v>
          </cell>
          <cell r="I1946" t="str">
            <v>MacDonald Av &amp; 37th St</v>
          </cell>
        </row>
        <row r="1947">
          <cell r="A1947">
            <v>702120</v>
          </cell>
          <cell r="B1947">
            <v>1946</v>
          </cell>
          <cell r="C1947">
            <v>0</v>
          </cell>
          <cell r="D1947">
            <v>0</v>
          </cell>
          <cell r="E1947">
            <v>0</v>
          </cell>
          <cell r="F1947" t="str">
            <v>2108FA</v>
          </cell>
          <cell r="G1947" t="str">
            <v>Weekday</v>
          </cell>
          <cell r="H1947">
            <v>56616</v>
          </cell>
          <cell r="I1947" t="str">
            <v>Fremont Blvd &amp; Bidwell Dr</v>
          </cell>
        </row>
        <row r="1948">
          <cell r="A1948">
            <v>1003490</v>
          </cell>
          <cell r="B1948">
            <v>1947</v>
          </cell>
          <cell r="C1948">
            <v>3</v>
          </cell>
          <cell r="D1948">
            <v>0</v>
          </cell>
          <cell r="E1948">
            <v>3</v>
          </cell>
          <cell r="F1948" t="str">
            <v>2108FA</v>
          </cell>
          <cell r="G1948" t="str">
            <v>Weekday</v>
          </cell>
          <cell r="H1948">
            <v>55571</v>
          </cell>
          <cell r="I1948" t="str">
            <v>7th St &amp; Harrison St</v>
          </cell>
        </row>
        <row r="1949">
          <cell r="A1949">
            <v>9902600</v>
          </cell>
          <cell r="B1949">
            <v>1948</v>
          </cell>
          <cell r="C1949">
            <v>0</v>
          </cell>
          <cell r="D1949">
            <v>1</v>
          </cell>
          <cell r="E1949">
            <v>0</v>
          </cell>
          <cell r="F1949" t="str">
            <v>2108FA</v>
          </cell>
          <cell r="G1949" t="str">
            <v>Weekday</v>
          </cell>
          <cell r="H1949">
            <v>51248</v>
          </cell>
          <cell r="I1949" t="str">
            <v>Fruitvale Av &amp; Logan St</v>
          </cell>
        </row>
        <row r="1950">
          <cell r="A1950">
            <v>1014970</v>
          </cell>
          <cell r="B1950">
            <v>1949</v>
          </cell>
          <cell r="C1950">
            <v>1</v>
          </cell>
          <cell r="D1950">
            <v>2</v>
          </cell>
          <cell r="E1950">
            <v>1</v>
          </cell>
          <cell r="F1950" t="str">
            <v>2108FA</v>
          </cell>
          <cell r="G1950" t="str">
            <v>Weekday</v>
          </cell>
          <cell r="H1950">
            <v>51195</v>
          </cell>
          <cell r="I1950" t="str">
            <v>MacArthur Blvd &amp; Grand Av</v>
          </cell>
        </row>
        <row r="1951">
          <cell r="A1951">
            <v>501550</v>
          </cell>
          <cell r="B1951">
            <v>1950</v>
          </cell>
          <cell r="C1951">
            <v>2</v>
          </cell>
          <cell r="D1951">
            <v>1</v>
          </cell>
          <cell r="E1951">
            <v>2</v>
          </cell>
          <cell r="F1951" t="str">
            <v>2108FA</v>
          </cell>
          <cell r="G1951" t="str">
            <v>Weekday</v>
          </cell>
          <cell r="H1951">
            <v>51557</v>
          </cell>
          <cell r="I1951" t="str">
            <v>San Pablo Av &amp; Manila Av (El Cerrito City Hall)</v>
          </cell>
        </row>
        <row r="1952">
          <cell r="A1952">
            <v>1303850</v>
          </cell>
          <cell r="B1952">
            <v>1951</v>
          </cell>
          <cell r="C1952">
            <v>0</v>
          </cell>
          <cell r="D1952">
            <v>0</v>
          </cell>
          <cell r="E1952">
            <v>0</v>
          </cell>
          <cell r="F1952" t="str">
            <v>2108FA</v>
          </cell>
          <cell r="G1952" t="str">
            <v>Weekday</v>
          </cell>
          <cell r="H1952">
            <v>51230</v>
          </cell>
          <cell r="I1952" t="str">
            <v>W MacDonald Av &amp; Curry St</v>
          </cell>
        </row>
        <row r="1953">
          <cell r="A1953">
            <v>501010</v>
          </cell>
          <cell r="B1953">
            <v>1952</v>
          </cell>
          <cell r="C1953">
            <v>0</v>
          </cell>
          <cell r="D1953">
            <v>0</v>
          </cell>
          <cell r="E1953">
            <v>0</v>
          </cell>
          <cell r="F1953" t="str">
            <v>2108FA</v>
          </cell>
          <cell r="G1953" t="str">
            <v>Weekday</v>
          </cell>
          <cell r="H1953">
            <v>56570</v>
          </cell>
          <cell r="I1953" t="str">
            <v>Fairmount Av &amp; Victoria St</v>
          </cell>
        </row>
        <row r="1954">
          <cell r="A1954">
            <v>1015100</v>
          </cell>
          <cell r="B1954">
            <v>1953</v>
          </cell>
          <cell r="C1954">
            <v>0</v>
          </cell>
          <cell r="D1954">
            <v>1</v>
          </cell>
          <cell r="E1954">
            <v>0</v>
          </cell>
          <cell r="F1954" t="str">
            <v>2108FA</v>
          </cell>
          <cell r="G1954" t="str">
            <v>Weekday</v>
          </cell>
          <cell r="H1954">
            <v>57677</v>
          </cell>
          <cell r="I1954" t="str">
            <v>MacArthur Blvd &amp; Maybelle Av</v>
          </cell>
        </row>
        <row r="1955">
          <cell r="A1955">
            <v>1011270</v>
          </cell>
          <cell r="B1955">
            <v>1954</v>
          </cell>
          <cell r="C1955">
            <v>0</v>
          </cell>
          <cell r="D1955">
            <v>4</v>
          </cell>
          <cell r="E1955">
            <v>0</v>
          </cell>
          <cell r="F1955" t="str">
            <v>2108FA</v>
          </cell>
          <cell r="G1955" t="str">
            <v>Weekday</v>
          </cell>
          <cell r="H1955">
            <v>51066</v>
          </cell>
          <cell r="I1955" t="str">
            <v>Fruitvale Av &amp; School St</v>
          </cell>
        </row>
        <row r="1956">
          <cell r="A1956">
            <v>1302620</v>
          </cell>
          <cell r="B1956">
            <v>1955</v>
          </cell>
          <cell r="C1956">
            <v>0</v>
          </cell>
          <cell r="D1956">
            <v>0</v>
          </cell>
          <cell r="E1956">
            <v>0</v>
          </cell>
          <cell r="F1956" t="str">
            <v>2108FA</v>
          </cell>
          <cell r="G1956" t="str">
            <v>Weekday</v>
          </cell>
          <cell r="H1956">
            <v>59877</v>
          </cell>
          <cell r="I1956" t="str">
            <v>Moyers Rd &amp; Alta Mira Dr</v>
          </cell>
        </row>
        <row r="1957">
          <cell r="A1957">
            <v>304180</v>
          </cell>
          <cell r="B1957">
            <v>1956</v>
          </cell>
          <cell r="C1957">
            <v>0</v>
          </cell>
          <cell r="D1957">
            <v>0</v>
          </cell>
          <cell r="E1957">
            <v>0</v>
          </cell>
          <cell r="F1957" t="str">
            <v>2108FA</v>
          </cell>
          <cell r="G1957" t="str">
            <v>Weekday</v>
          </cell>
          <cell r="H1957">
            <v>52154</v>
          </cell>
          <cell r="I1957" t="str">
            <v>Sacramento St &amp; Cedar St</v>
          </cell>
        </row>
        <row r="1958">
          <cell r="A1958">
            <v>305330</v>
          </cell>
          <cell r="B1958">
            <v>1957</v>
          </cell>
          <cell r="C1958">
            <v>0</v>
          </cell>
          <cell r="D1958">
            <v>0</v>
          </cell>
          <cell r="E1958">
            <v>0</v>
          </cell>
          <cell r="F1958" t="str">
            <v>2108FA</v>
          </cell>
          <cell r="G1958" t="str">
            <v>Weekday</v>
          </cell>
          <cell r="H1958">
            <v>50105</v>
          </cell>
          <cell r="I1958" t="str">
            <v>Spruce St &amp; Marin Av</v>
          </cell>
        </row>
        <row r="1959">
          <cell r="A1959">
            <v>1012530</v>
          </cell>
          <cell r="B1959">
            <v>1958</v>
          </cell>
          <cell r="C1959">
            <v>1</v>
          </cell>
          <cell r="D1959">
            <v>0</v>
          </cell>
          <cell r="E1959">
            <v>1</v>
          </cell>
          <cell r="F1959" t="str">
            <v>2108FA</v>
          </cell>
          <cell r="G1959" t="str">
            <v>Weekday</v>
          </cell>
          <cell r="H1959">
            <v>59945</v>
          </cell>
          <cell r="I1959" t="str">
            <v>Hegenberger Rd &amp; Hegenberger Lp (South Jctn)</v>
          </cell>
        </row>
        <row r="1960">
          <cell r="A1960">
            <v>1303860</v>
          </cell>
          <cell r="B1960">
            <v>1959</v>
          </cell>
          <cell r="C1960">
            <v>0</v>
          </cell>
          <cell r="D1960">
            <v>0</v>
          </cell>
          <cell r="E1960">
            <v>0</v>
          </cell>
          <cell r="F1960" t="str">
            <v>2108FA</v>
          </cell>
          <cell r="G1960" t="str">
            <v>Weekday</v>
          </cell>
          <cell r="H1960">
            <v>57533</v>
          </cell>
          <cell r="I1960" t="str">
            <v>W MacDonald Av &amp; Curry St</v>
          </cell>
        </row>
        <row r="1961">
          <cell r="A1961">
            <v>1701000</v>
          </cell>
          <cell r="B1961">
            <v>1960</v>
          </cell>
          <cell r="C1961">
            <v>0</v>
          </cell>
          <cell r="D1961">
            <v>0</v>
          </cell>
          <cell r="E1961">
            <v>0</v>
          </cell>
          <cell r="F1961" t="str">
            <v>2108FA</v>
          </cell>
          <cell r="G1961" t="str">
            <v>Weekday</v>
          </cell>
          <cell r="H1961">
            <v>58094</v>
          </cell>
          <cell r="I1961" t="str">
            <v>Alvarado Niles Rd &amp; Union Square</v>
          </cell>
        </row>
        <row r="1962">
          <cell r="A1962">
            <v>705100</v>
          </cell>
          <cell r="B1962">
            <v>1961</v>
          </cell>
          <cell r="C1962">
            <v>0</v>
          </cell>
          <cell r="D1962">
            <v>0</v>
          </cell>
          <cell r="E1962">
            <v>0</v>
          </cell>
          <cell r="F1962" t="str">
            <v>2108FA</v>
          </cell>
          <cell r="G1962" t="str">
            <v>Weekday</v>
          </cell>
          <cell r="H1962">
            <v>52275</v>
          </cell>
          <cell r="I1962" t="str">
            <v>Paseo Padre Pkwy &amp; Siward Dr</v>
          </cell>
        </row>
        <row r="1963">
          <cell r="A1963">
            <v>703940</v>
          </cell>
          <cell r="B1963">
            <v>1962</v>
          </cell>
          <cell r="C1963">
            <v>0</v>
          </cell>
          <cell r="D1963">
            <v>1</v>
          </cell>
          <cell r="E1963">
            <v>0</v>
          </cell>
          <cell r="F1963" t="str">
            <v>2108FA</v>
          </cell>
          <cell r="G1963" t="str">
            <v>Weekday</v>
          </cell>
          <cell r="H1963">
            <v>53844</v>
          </cell>
          <cell r="I1963" t="str">
            <v>Mowry Av &amp; Mission Blvd</v>
          </cell>
        </row>
        <row r="1964">
          <cell r="A1964">
            <v>702580</v>
          </cell>
          <cell r="B1964">
            <v>1963</v>
          </cell>
          <cell r="C1964">
            <v>0</v>
          </cell>
          <cell r="D1964">
            <v>0</v>
          </cell>
          <cell r="E1964">
            <v>0</v>
          </cell>
          <cell r="F1964" t="str">
            <v>2108FA</v>
          </cell>
          <cell r="G1964" t="str">
            <v>Weekday</v>
          </cell>
          <cell r="H1964">
            <v>58559</v>
          </cell>
          <cell r="I1964" t="str">
            <v>Fremont Blvd &amp; Norris Rd</v>
          </cell>
        </row>
        <row r="1965">
          <cell r="A1965">
            <v>303290</v>
          </cell>
          <cell r="B1965">
            <v>1964</v>
          </cell>
          <cell r="C1965">
            <v>0</v>
          </cell>
          <cell r="D1965">
            <v>0</v>
          </cell>
          <cell r="E1965">
            <v>0</v>
          </cell>
          <cell r="F1965" t="str">
            <v>2108FA</v>
          </cell>
          <cell r="G1965" t="str">
            <v>Weekday</v>
          </cell>
          <cell r="H1965">
            <v>53539</v>
          </cell>
          <cell r="I1965" t="str">
            <v>Hopkins St &amp; Sacramento St</v>
          </cell>
        </row>
        <row r="1966">
          <cell r="A1966">
            <v>702530</v>
          </cell>
          <cell r="B1966">
            <v>1965</v>
          </cell>
          <cell r="C1966">
            <v>0</v>
          </cell>
          <cell r="D1966">
            <v>0</v>
          </cell>
          <cell r="E1966">
            <v>0</v>
          </cell>
          <cell r="F1966" t="str">
            <v>2108FA</v>
          </cell>
          <cell r="G1966" t="str">
            <v>Weekday</v>
          </cell>
          <cell r="H1966">
            <v>52562</v>
          </cell>
          <cell r="I1966" t="str">
            <v>Fremont Blvd &amp; Montrose Av</v>
          </cell>
        </row>
        <row r="1967">
          <cell r="A1967">
            <v>102900</v>
          </cell>
          <cell r="B1967">
            <v>1966</v>
          </cell>
          <cell r="C1967">
            <v>0</v>
          </cell>
          <cell r="D1967">
            <v>0</v>
          </cell>
          <cell r="E1967">
            <v>0</v>
          </cell>
          <cell r="F1967" t="str">
            <v>2108FA</v>
          </cell>
          <cell r="G1967" t="str">
            <v>Weekday</v>
          </cell>
          <cell r="H1967">
            <v>58843</v>
          </cell>
          <cell r="I1967" t="str">
            <v>Robert Davey Jr Dr &amp; Channing Way</v>
          </cell>
        </row>
        <row r="1968">
          <cell r="A1968">
            <v>9800970</v>
          </cell>
          <cell r="B1968">
            <v>1967</v>
          </cell>
          <cell r="C1968">
            <v>0</v>
          </cell>
          <cell r="D1968">
            <v>0</v>
          </cell>
          <cell r="E1968">
            <v>0</v>
          </cell>
          <cell r="F1968" t="str">
            <v>2108FA</v>
          </cell>
          <cell r="G1968" t="str">
            <v>Weekday</v>
          </cell>
          <cell r="H1968">
            <v>56767</v>
          </cell>
          <cell r="I1968" t="str">
            <v>E 14th St &amp; Bayfair Dr</v>
          </cell>
        </row>
        <row r="1969">
          <cell r="A1969">
            <v>1000170</v>
          </cell>
          <cell r="B1969">
            <v>1968</v>
          </cell>
          <cell r="C1969">
            <v>0</v>
          </cell>
          <cell r="D1969">
            <v>0</v>
          </cell>
          <cell r="E1969">
            <v>0</v>
          </cell>
          <cell r="F1969" t="str">
            <v>2108FA</v>
          </cell>
          <cell r="G1969" t="str">
            <v>Weekday</v>
          </cell>
          <cell r="H1969">
            <v>57567</v>
          </cell>
          <cell r="I1969" t="str">
            <v>106th Av &amp; Bancroft Av</v>
          </cell>
        </row>
        <row r="1970">
          <cell r="A1970">
            <v>9901420</v>
          </cell>
          <cell r="B1970">
            <v>1969</v>
          </cell>
          <cell r="C1970">
            <v>0</v>
          </cell>
          <cell r="D1970">
            <v>0</v>
          </cell>
          <cell r="E1970">
            <v>0</v>
          </cell>
          <cell r="F1970" t="str">
            <v>2108FA</v>
          </cell>
          <cell r="G1970" t="str">
            <v>Weekday</v>
          </cell>
          <cell r="H1970">
            <v>52204</v>
          </cell>
          <cell r="I1970" t="str">
            <v>Valley View Rd &amp; Christopher Ct</v>
          </cell>
        </row>
        <row r="1971">
          <cell r="A1971">
            <v>100230</v>
          </cell>
          <cell r="B1971">
            <v>1970</v>
          </cell>
          <cell r="C1971">
            <v>0</v>
          </cell>
          <cell r="D1971">
            <v>0</v>
          </cell>
          <cell r="E1971">
            <v>0</v>
          </cell>
          <cell r="F1971" t="str">
            <v>2108FA</v>
          </cell>
          <cell r="G1971" t="str">
            <v>Weekday</v>
          </cell>
          <cell r="H1971">
            <v>56717</v>
          </cell>
          <cell r="I1971" t="str">
            <v>Atlantic Av &amp; Triumph Dr</v>
          </cell>
        </row>
        <row r="1972">
          <cell r="A1972">
            <v>1600120</v>
          </cell>
          <cell r="B1972">
            <v>1971</v>
          </cell>
          <cell r="C1972">
            <v>0</v>
          </cell>
          <cell r="D1972">
            <v>0</v>
          </cell>
          <cell r="E1972">
            <v>0</v>
          </cell>
          <cell r="F1972" t="str">
            <v>2108FA</v>
          </cell>
          <cell r="G1972" t="str">
            <v>Weekday</v>
          </cell>
          <cell r="H1972">
            <v>55910</v>
          </cell>
          <cell r="I1972" t="str">
            <v>Broadway Av &amp; 12th St</v>
          </cell>
        </row>
        <row r="1973">
          <cell r="A1973">
            <v>802730</v>
          </cell>
          <cell r="B1973">
            <v>1972</v>
          </cell>
          <cell r="C1973">
            <v>0</v>
          </cell>
          <cell r="D1973">
            <v>0</v>
          </cell>
          <cell r="E1973">
            <v>0</v>
          </cell>
          <cell r="F1973" t="str">
            <v>2108FA</v>
          </cell>
          <cell r="G1973" t="str">
            <v>Weekday</v>
          </cell>
          <cell r="H1973">
            <v>54556</v>
          </cell>
          <cell r="I1973" t="str">
            <v>Huntwood Av &amp; W Tennyson Rd</v>
          </cell>
        </row>
        <row r="1974">
          <cell r="A1974">
            <v>1300850</v>
          </cell>
          <cell r="B1974">
            <v>1973</v>
          </cell>
          <cell r="C1974">
            <v>1</v>
          </cell>
          <cell r="D1974">
            <v>0</v>
          </cell>
          <cell r="E1974">
            <v>1</v>
          </cell>
          <cell r="F1974" t="str">
            <v>2108FA</v>
          </cell>
          <cell r="G1974" t="str">
            <v>Weekday</v>
          </cell>
          <cell r="H1974">
            <v>58656</v>
          </cell>
          <cell r="I1974" t="str">
            <v>Carlson Blvd &amp; Cutting Blvd</v>
          </cell>
        </row>
        <row r="1975">
          <cell r="A1975">
            <v>1600510</v>
          </cell>
          <cell r="B1975">
            <v>1974</v>
          </cell>
          <cell r="C1975">
            <v>0</v>
          </cell>
          <cell r="D1975">
            <v>0</v>
          </cell>
          <cell r="E1975">
            <v>0</v>
          </cell>
          <cell r="F1975" t="str">
            <v>2108FA</v>
          </cell>
          <cell r="G1975" t="str">
            <v>Weekday</v>
          </cell>
          <cell r="H1975">
            <v>58779</v>
          </cell>
          <cell r="I1975" t="str">
            <v>John Av &amp; 11th St</v>
          </cell>
        </row>
        <row r="1976">
          <cell r="A1976">
            <v>801930</v>
          </cell>
          <cell r="B1976">
            <v>1975</v>
          </cell>
          <cell r="C1976">
            <v>0</v>
          </cell>
          <cell r="D1976">
            <v>0</v>
          </cell>
          <cell r="E1976">
            <v>0</v>
          </cell>
          <cell r="F1976" t="str">
            <v>2108FA</v>
          </cell>
          <cell r="G1976" t="str">
            <v>Weekday</v>
          </cell>
          <cell r="H1976">
            <v>55731</v>
          </cell>
          <cell r="I1976" t="str">
            <v>Gomer St &amp; Underwood Av</v>
          </cell>
        </row>
        <row r="1977">
          <cell r="A1977">
            <v>9902040</v>
          </cell>
          <cell r="B1977">
            <v>1976</v>
          </cell>
          <cell r="C1977">
            <v>0</v>
          </cell>
          <cell r="D1977">
            <v>0</v>
          </cell>
          <cell r="E1977">
            <v>0</v>
          </cell>
          <cell r="F1977" t="str">
            <v>2108FA</v>
          </cell>
          <cell r="G1977" t="str">
            <v>Weekday</v>
          </cell>
          <cell r="H1977">
            <v>50952</v>
          </cell>
          <cell r="I1977" t="str">
            <v>Mission Blvd &amp; Gurdwara Rd</v>
          </cell>
        </row>
        <row r="1978">
          <cell r="A1978">
            <v>9900820</v>
          </cell>
          <cell r="B1978">
            <v>1977</v>
          </cell>
          <cell r="C1978">
            <v>0</v>
          </cell>
          <cell r="D1978">
            <v>0</v>
          </cell>
          <cell r="E1978">
            <v>0</v>
          </cell>
          <cell r="F1978" t="str">
            <v>2108FA</v>
          </cell>
          <cell r="G1978" t="str">
            <v>Weekday</v>
          </cell>
          <cell r="H1978">
            <v>50460</v>
          </cell>
          <cell r="I1978" t="str">
            <v>May Rd &amp; Avenida Martinez</v>
          </cell>
        </row>
        <row r="1979">
          <cell r="A1979">
            <v>804350</v>
          </cell>
          <cell r="B1979">
            <v>1978</v>
          </cell>
          <cell r="C1979">
            <v>0</v>
          </cell>
          <cell r="D1979">
            <v>0</v>
          </cell>
          <cell r="E1979">
            <v>0</v>
          </cell>
          <cell r="F1979" t="str">
            <v>2108FA</v>
          </cell>
          <cell r="G1979" t="str">
            <v>Weekday</v>
          </cell>
          <cell r="H1979">
            <v>50210</v>
          </cell>
          <cell r="I1979" t="str">
            <v>Silva Av &amp; Thomas Av</v>
          </cell>
        </row>
        <row r="1980">
          <cell r="A1980">
            <v>101980</v>
          </cell>
          <cell r="B1980">
            <v>1979</v>
          </cell>
          <cell r="C1980">
            <v>1</v>
          </cell>
          <cell r="D1980">
            <v>1</v>
          </cell>
          <cell r="E1980">
            <v>1</v>
          </cell>
          <cell r="F1980" t="str">
            <v>2108FA</v>
          </cell>
          <cell r="G1980" t="str">
            <v>Weekday</v>
          </cell>
          <cell r="H1980">
            <v>59987</v>
          </cell>
          <cell r="I1980" t="str">
            <v>1250 Marina Village Pkwy</v>
          </cell>
        </row>
        <row r="1981">
          <cell r="A1981">
            <v>302450</v>
          </cell>
          <cell r="B1981">
            <v>1980</v>
          </cell>
          <cell r="C1981">
            <v>0</v>
          </cell>
          <cell r="D1981">
            <v>0</v>
          </cell>
          <cell r="E1981">
            <v>0</v>
          </cell>
          <cell r="F1981" t="str">
            <v>2108FA</v>
          </cell>
          <cell r="G1981" t="str">
            <v>Weekday</v>
          </cell>
          <cell r="H1981">
            <v>50933</v>
          </cell>
          <cell r="I1981" t="str">
            <v>Euclid Av &amp; Grizzly Peak Blvd</v>
          </cell>
        </row>
        <row r="1982">
          <cell r="A1982">
            <v>900370</v>
          </cell>
          <cell r="B1982">
            <v>1981</v>
          </cell>
          <cell r="C1982">
            <v>0</v>
          </cell>
          <cell r="D1982">
            <v>0</v>
          </cell>
          <cell r="E1982">
            <v>0</v>
          </cell>
          <cell r="F1982" t="str">
            <v>2108FA</v>
          </cell>
          <cell r="G1982" t="str">
            <v>Weekday</v>
          </cell>
          <cell r="H1982">
            <v>52988</v>
          </cell>
          <cell r="I1982" t="str">
            <v>Cedar Blvd &amp; Stevenson Blvd</v>
          </cell>
        </row>
        <row r="1983">
          <cell r="A1983">
            <v>1700600</v>
          </cell>
          <cell r="B1983">
            <v>1982</v>
          </cell>
          <cell r="C1983">
            <v>0</v>
          </cell>
          <cell r="D1983">
            <v>0</v>
          </cell>
          <cell r="E1983">
            <v>0</v>
          </cell>
          <cell r="F1983" t="str">
            <v>2108FA</v>
          </cell>
          <cell r="G1983" t="str">
            <v>Weekday</v>
          </cell>
          <cell r="H1983">
            <v>55773</v>
          </cell>
          <cell r="I1983" t="str">
            <v>Mission Blvd &amp; Appian Way</v>
          </cell>
        </row>
        <row r="1984">
          <cell r="A1984">
            <v>1503560</v>
          </cell>
          <cell r="B1984">
            <v>1983</v>
          </cell>
          <cell r="C1984">
            <v>0</v>
          </cell>
          <cell r="D1984">
            <v>0</v>
          </cell>
          <cell r="E1984">
            <v>0</v>
          </cell>
          <cell r="F1984" t="str">
            <v>2108FA</v>
          </cell>
          <cell r="G1984" t="str">
            <v>Weekday</v>
          </cell>
          <cell r="H1984">
            <v>57768</v>
          </cell>
          <cell r="I1984" t="str">
            <v>Wiley St &amp; Bethany St</v>
          </cell>
        </row>
        <row r="1985">
          <cell r="A1985">
            <v>100770</v>
          </cell>
          <cell r="B1985">
            <v>1984</v>
          </cell>
          <cell r="C1985">
            <v>0</v>
          </cell>
          <cell r="D1985">
            <v>0</v>
          </cell>
          <cell r="E1985">
            <v>0</v>
          </cell>
          <cell r="F1985" t="str">
            <v>2108FA</v>
          </cell>
          <cell r="G1985" t="str">
            <v>Weekday</v>
          </cell>
          <cell r="H1985">
            <v>56722</v>
          </cell>
          <cell r="I1985" t="str">
            <v>Buena Vista Av &amp; Walnut St</v>
          </cell>
        </row>
        <row r="1986">
          <cell r="A1986">
            <v>702930</v>
          </cell>
          <cell r="B1986">
            <v>1985</v>
          </cell>
          <cell r="C1986">
            <v>0</v>
          </cell>
          <cell r="D1986">
            <v>0</v>
          </cell>
          <cell r="E1986">
            <v>0</v>
          </cell>
          <cell r="F1986" t="str">
            <v>2108FA</v>
          </cell>
          <cell r="G1986" t="str">
            <v>Weekday</v>
          </cell>
          <cell r="H1986">
            <v>53022</v>
          </cell>
          <cell r="I1986" t="str">
            <v>Grimmer Blvd &amp; Doane St</v>
          </cell>
        </row>
        <row r="1987">
          <cell r="A1987">
            <v>1003290</v>
          </cell>
          <cell r="B1987">
            <v>1986</v>
          </cell>
          <cell r="C1987">
            <v>3</v>
          </cell>
          <cell r="D1987">
            <v>0</v>
          </cell>
          <cell r="E1987">
            <v>3</v>
          </cell>
          <cell r="F1987" t="str">
            <v>2108FA</v>
          </cell>
          <cell r="G1987" t="str">
            <v>Weekday</v>
          </cell>
          <cell r="H1987">
            <v>56266</v>
          </cell>
          <cell r="I1987" t="str">
            <v>73rd Av &amp; Garfield Av</v>
          </cell>
        </row>
        <row r="1988">
          <cell r="A1988">
            <v>802380</v>
          </cell>
          <cell r="B1988">
            <v>1987</v>
          </cell>
          <cell r="C1988">
            <v>0</v>
          </cell>
          <cell r="D1988">
            <v>0</v>
          </cell>
          <cell r="E1988">
            <v>0</v>
          </cell>
          <cell r="F1988" t="str">
            <v>2108FA</v>
          </cell>
          <cell r="G1988" t="str">
            <v>Weekday</v>
          </cell>
          <cell r="H1988">
            <v>57550</v>
          </cell>
          <cell r="I1988" t="str">
            <v>Hesperian Blvd &amp; Oliver Dr</v>
          </cell>
        </row>
        <row r="1989">
          <cell r="A1989">
            <v>1600940</v>
          </cell>
          <cell r="B1989">
            <v>1988</v>
          </cell>
          <cell r="C1989">
            <v>0</v>
          </cell>
          <cell r="D1989">
            <v>0</v>
          </cell>
          <cell r="E1989">
            <v>0</v>
          </cell>
          <cell r="F1989" t="str">
            <v>2108FA</v>
          </cell>
          <cell r="G1989" t="str">
            <v>Weekday</v>
          </cell>
          <cell r="H1989">
            <v>57650</v>
          </cell>
          <cell r="I1989" t="str">
            <v>San Pablo Av &amp; Rheem Av</v>
          </cell>
        </row>
        <row r="1990">
          <cell r="A1990">
            <v>9907840</v>
          </cell>
          <cell r="B1990">
            <v>1989</v>
          </cell>
          <cell r="C1990">
            <v>3</v>
          </cell>
          <cell r="D1990">
            <v>3</v>
          </cell>
          <cell r="E1990">
            <v>3</v>
          </cell>
          <cell r="F1990" t="str">
            <v>2108FA</v>
          </cell>
          <cell r="G1990" t="str">
            <v>Weekday</v>
          </cell>
          <cell r="H1990">
            <v>52957</v>
          </cell>
          <cell r="I1990" t="str">
            <v>West Contra Costa Health Center</v>
          </cell>
        </row>
        <row r="1991">
          <cell r="A1991">
            <v>1011230</v>
          </cell>
          <cell r="B1991">
            <v>1990</v>
          </cell>
          <cell r="C1991">
            <v>0</v>
          </cell>
          <cell r="D1991">
            <v>1</v>
          </cell>
          <cell r="E1991">
            <v>0</v>
          </cell>
          <cell r="F1991" t="str">
            <v>2108FA</v>
          </cell>
          <cell r="G1991" t="str">
            <v>Weekday</v>
          </cell>
          <cell r="H1991">
            <v>55622</v>
          </cell>
          <cell r="I1991" t="str">
            <v>Fruitvale Av &amp; Montana St</v>
          </cell>
        </row>
        <row r="1992">
          <cell r="A1992">
            <v>1502060</v>
          </cell>
          <cell r="B1992">
            <v>1991</v>
          </cell>
          <cell r="C1992">
            <v>2</v>
          </cell>
          <cell r="D1992">
            <v>4</v>
          </cell>
          <cell r="E1992">
            <v>2</v>
          </cell>
          <cell r="F1992" t="str">
            <v>2108FA</v>
          </cell>
          <cell r="G1992" t="str">
            <v>Weekday</v>
          </cell>
          <cell r="H1992">
            <v>50447</v>
          </cell>
          <cell r="I1992" t="str">
            <v>Hays St &amp; Davis St</v>
          </cell>
        </row>
        <row r="1993">
          <cell r="A1993">
            <v>103860</v>
          </cell>
          <cell r="B1993">
            <v>1992</v>
          </cell>
          <cell r="C1993">
            <v>0</v>
          </cell>
          <cell r="D1993">
            <v>0</v>
          </cell>
          <cell r="E1993">
            <v>0</v>
          </cell>
          <cell r="F1993" t="str">
            <v>2108FA</v>
          </cell>
          <cell r="G1993" t="str">
            <v>Weekday</v>
          </cell>
          <cell r="H1993">
            <v>57750</v>
          </cell>
          <cell r="I1993" t="str">
            <v>Webster St &amp; Santa Clara Av</v>
          </cell>
        </row>
        <row r="1994">
          <cell r="A1994">
            <v>303920</v>
          </cell>
          <cell r="B1994">
            <v>1993</v>
          </cell>
          <cell r="C1994">
            <v>1</v>
          </cell>
          <cell r="D1994">
            <v>0</v>
          </cell>
          <cell r="E1994">
            <v>1</v>
          </cell>
          <cell r="F1994" t="str">
            <v>2108FA</v>
          </cell>
          <cell r="G1994" t="str">
            <v>Weekday</v>
          </cell>
          <cell r="H1994">
            <v>51179</v>
          </cell>
          <cell r="I1994" t="str">
            <v>Oxford St &amp; Rose St</v>
          </cell>
        </row>
        <row r="1995">
          <cell r="A1995">
            <v>803560</v>
          </cell>
          <cell r="B1995">
            <v>1994</v>
          </cell>
          <cell r="C1995">
            <v>1</v>
          </cell>
          <cell r="D1995">
            <v>1</v>
          </cell>
          <cell r="E1995">
            <v>1</v>
          </cell>
          <cell r="F1995" t="str">
            <v>2108FA</v>
          </cell>
          <cell r="G1995" t="str">
            <v>Weekday</v>
          </cell>
          <cell r="H1995">
            <v>56536</v>
          </cell>
          <cell r="I1995" t="str">
            <v>Mission Blvd &amp; Pinedale Ct</v>
          </cell>
        </row>
        <row r="1996">
          <cell r="A1996">
            <v>1006960</v>
          </cell>
          <cell r="B1996">
            <v>1995</v>
          </cell>
          <cell r="C1996">
            <v>1</v>
          </cell>
          <cell r="D1996">
            <v>0</v>
          </cell>
          <cell r="E1996">
            <v>1</v>
          </cell>
          <cell r="F1996" t="str">
            <v>2108FA</v>
          </cell>
          <cell r="G1996" t="str">
            <v>Weekday</v>
          </cell>
          <cell r="H1996">
            <v>51885</v>
          </cell>
          <cell r="I1996" t="str">
            <v>Cairo Rd &amp; Empire Rd</v>
          </cell>
        </row>
        <row r="1997">
          <cell r="A1997">
            <v>9905440</v>
          </cell>
          <cell r="B1997">
            <v>1996</v>
          </cell>
          <cell r="C1997">
            <v>0</v>
          </cell>
          <cell r="D1997">
            <v>0</v>
          </cell>
          <cell r="E1997">
            <v>0</v>
          </cell>
          <cell r="F1997" t="str">
            <v>2108FA</v>
          </cell>
          <cell r="G1997" t="str">
            <v>Weekday</v>
          </cell>
          <cell r="H1997">
            <v>52026</v>
          </cell>
          <cell r="I1997" t="str">
            <v>Market St &amp; 52nd St</v>
          </cell>
        </row>
        <row r="1998">
          <cell r="A1998">
            <v>1009670</v>
          </cell>
          <cell r="B1998">
            <v>1997</v>
          </cell>
          <cell r="C1998">
            <v>0</v>
          </cell>
          <cell r="D1998">
            <v>0</v>
          </cell>
          <cell r="E1998">
            <v>0</v>
          </cell>
          <cell r="F1998" t="str">
            <v>2108FA</v>
          </cell>
          <cell r="G1998" t="str">
            <v>Weekday</v>
          </cell>
          <cell r="H1998">
            <v>52886</v>
          </cell>
          <cell r="I1998" t="str">
            <v>8000 Edgewater Dr</v>
          </cell>
        </row>
        <row r="1999">
          <cell r="A1999">
            <v>1002070</v>
          </cell>
          <cell r="B1999">
            <v>1998</v>
          </cell>
          <cell r="C1999">
            <v>0</v>
          </cell>
          <cell r="D1999">
            <v>1</v>
          </cell>
          <cell r="E1999">
            <v>0</v>
          </cell>
          <cell r="F1999" t="str">
            <v>2108FA</v>
          </cell>
          <cell r="G1999" t="str">
            <v>Weekday</v>
          </cell>
          <cell r="H1999">
            <v>52258</v>
          </cell>
          <cell r="I1999" t="str">
            <v>35th Av &amp; Galindo St (Calvin Simmons Middle Sch.)</v>
          </cell>
        </row>
        <row r="2000">
          <cell r="A2000">
            <v>1003090</v>
          </cell>
          <cell r="B2000">
            <v>1999</v>
          </cell>
          <cell r="C2000">
            <v>1</v>
          </cell>
          <cell r="D2000">
            <v>1</v>
          </cell>
          <cell r="E2000">
            <v>1</v>
          </cell>
          <cell r="F2000" t="str">
            <v>2108FA</v>
          </cell>
          <cell r="G2000" t="str">
            <v>Weekday</v>
          </cell>
          <cell r="H2000">
            <v>59266</v>
          </cell>
          <cell r="I2000" t="str">
            <v>5th Av &amp; E 15th St</v>
          </cell>
        </row>
        <row r="2001">
          <cell r="A2001">
            <v>1700660</v>
          </cell>
          <cell r="B2001">
            <v>2000</v>
          </cell>
          <cell r="C2001">
            <v>0</v>
          </cell>
          <cell r="D2001">
            <v>0</v>
          </cell>
          <cell r="E2001">
            <v>0</v>
          </cell>
          <cell r="F2001" t="str">
            <v>2108FA</v>
          </cell>
          <cell r="G2001" t="str">
            <v>Weekday</v>
          </cell>
          <cell r="H2001">
            <v>57728</v>
          </cell>
          <cell r="I2001" t="str">
            <v>Mission Blvd &amp; Whipple Rd</v>
          </cell>
        </row>
        <row r="2002">
          <cell r="A2002">
            <v>1303650</v>
          </cell>
          <cell r="B2002">
            <v>2001</v>
          </cell>
          <cell r="C2002">
            <v>1</v>
          </cell>
          <cell r="D2002">
            <v>0</v>
          </cell>
          <cell r="E2002">
            <v>1</v>
          </cell>
          <cell r="F2002" t="str">
            <v>2108FA</v>
          </cell>
          <cell r="G2002" t="str">
            <v>Weekday</v>
          </cell>
          <cell r="H2002">
            <v>52005</v>
          </cell>
          <cell r="I2002" t="str">
            <v>San Pablo Av &amp; Panama Av</v>
          </cell>
        </row>
        <row r="2003">
          <cell r="A2003">
            <v>803670</v>
          </cell>
          <cell r="B2003">
            <v>2002</v>
          </cell>
          <cell r="C2003">
            <v>0</v>
          </cell>
          <cell r="D2003">
            <v>0</v>
          </cell>
          <cell r="E2003">
            <v>0</v>
          </cell>
          <cell r="F2003" t="str">
            <v>2108FA</v>
          </cell>
          <cell r="G2003" t="str">
            <v>Weekday</v>
          </cell>
          <cell r="H2003">
            <v>56743</v>
          </cell>
          <cell r="I2003" t="str">
            <v>Mission Blvd &amp; Valle Vista Av</v>
          </cell>
        </row>
        <row r="2004">
          <cell r="A2004">
            <v>9800950</v>
          </cell>
          <cell r="B2004">
            <v>2003</v>
          </cell>
          <cell r="C2004">
            <v>0</v>
          </cell>
          <cell r="D2004">
            <v>0</v>
          </cell>
          <cell r="E2004">
            <v>0</v>
          </cell>
          <cell r="F2004" t="str">
            <v>2108FA</v>
          </cell>
          <cell r="G2004" t="str">
            <v>Weekday</v>
          </cell>
          <cell r="H2004">
            <v>58544</v>
          </cell>
          <cell r="I2004" t="str">
            <v>E 14th St &amp; Ashland Av</v>
          </cell>
        </row>
        <row r="2005">
          <cell r="A2005">
            <v>9902030</v>
          </cell>
          <cell r="B2005">
            <v>2004</v>
          </cell>
          <cell r="C2005">
            <v>0</v>
          </cell>
          <cell r="D2005">
            <v>1</v>
          </cell>
          <cell r="E2005">
            <v>0</v>
          </cell>
          <cell r="F2005" t="str">
            <v>2108FA</v>
          </cell>
          <cell r="G2005" t="str">
            <v>Weekday</v>
          </cell>
          <cell r="H2005">
            <v>50951</v>
          </cell>
          <cell r="I2005" t="str">
            <v>Stevenson Blvd &amp; Davis St</v>
          </cell>
        </row>
        <row r="2006">
          <cell r="A2006">
            <v>1600840</v>
          </cell>
          <cell r="B2006">
            <v>2005</v>
          </cell>
          <cell r="C2006">
            <v>1</v>
          </cell>
          <cell r="D2006">
            <v>0</v>
          </cell>
          <cell r="E2006">
            <v>1</v>
          </cell>
          <cell r="F2006" t="str">
            <v>2108FA</v>
          </cell>
          <cell r="G2006" t="str">
            <v>Weekday</v>
          </cell>
          <cell r="H2006">
            <v>50757</v>
          </cell>
          <cell r="I2006" t="str">
            <v>Rumrill Blvd &amp; Road 20</v>
          </cell>
        </row>
        <row r="2007">
          <cell r="A2007">
            <v>1502700</v>
          </cell>
          <cell r="B2007">
            <v>2006</v>
          </cell>
          <cell r="C2007">
            <v>0</v>
          </cell>
          <cell r="D2007">
            <v>0</v>
          </cell>
          <cell r="E2007">
            <v>0</v>
          </cell>
          <cell r="F2007" t="str">
            <v>2108FA</v>
          </cell>
          <cell r="G2007" t="str">
            <v>Weekday</v>
          </cell>
          <cell r="H2007">
            <v>55491</v>
          </cell>
          <cell r="I2007" t="str">
            <v>Monarch Bay Dr &amp; Neptune Dr</v>
          </cell>
        </row>
        <row r="2008">
          <cell r="A2008">
            <v>1504410</v>
          </cell>
          <cell r="B2008">
            <v>2007</v>
          </cell>
          <cell r="C2008">
            <v>0</v>
          </cell>
          <cell r="D2008">
            <v>0</v>
          </cell>
          <cell r="E2008">
            <v>0</v>
          </cell>
          <cell r="F2008" t="str">
            <v>2108FA</v>
          </cell>
          <cell r="G2008" t="str">
            <v>Weekday</v>
          </cell>
          <cell r="H2008">
            <v>50673</v>
          </cell>
          <cell r="I2008" t="str">
            <v>Merced St &amp; Marina Blvd</v>
          </cell>
        </row>
        <row r="2009">
          <cell r="A2009">
            <v>1503510</v>
          </cell>
          <cell r="B2009">
            <v>2008</v>
          </cell>
          <cell r="C2009">
            <v>0</v>
          </cell>
          <cell r="D2009">
            <v>0</v>
          </cell>
          <cell r="E2009">
            <v>0</v>
          </cell>
          <cell r="F2009" t="str">
            <v>2108FA</v>
          </cell>
          <cell r="G2009" t="str">
            <v>Weekday</v>
          </cell>
          <cell r="H2009">
            <v>54785</v>
          </cell>
          <cell r="I2009" t="str">
            <v>Wicks Blvd &amp; Mission Bay Complex</v>
          </cell>
        </row>
        <row r="2010">
          <cell r="A2010">
            <v>9904070</v>
          </cell>
          <cell r="B2010">
            <v>2009</v>
          </cell>
          <cell r="C2010">
            <v>1</v>
          </cell>
          <cell r="D2010">
            <v>0</v>
          </cell>
          <cell r="E2010">
            <v>1</v>
          </cell>
          <cell r="F2010" t="str">
            <v>2108FA</v>
          </cell>
          <cell r="G2010" t="str">
            <v>Weekday</v>
          </cell>
          <cell r="H2010">
            <v>51725</v>
          </cell>
          <cell r="I2010" t="str">
            <v>Buena Vista Av &amp; Stanton St</v>
          </cell>
        </row>
        <row r="2011">
          <cell r="A2011">
            <v>1502200</v>
          </cell>
          <cell r="B2011">
            <v>2010</v>
          </cell>
          <cell r="C2011">
            <v>0</v>
          </cell>
          <cell r="D2011">
            <v>0</v>
          </cell>
          <cell r="E2011">
            <v>0</v>
          </cell>
          <cell r="F2011" t="str">
            <v>2108FA</v>
          </cell>
          <cell r="G2011" t="str">
            <v>Weekday</v>
          </cell>
          <cell r="H2011">
            <v>58824</v>
          </cell>
          <cell r="I2011" t="str">
            <v>Lewelling Blvd &amp; Andover St</v>
          </cell>
        </row>
        <row r="2012">
          <cell r="A2012">
            <v>1502190</v>
          </cell>
          <cell r="B2012">
            <v>2011</v>
          </cell>
          <cell r="C2012">
            <v>0</v>
          </cell>
          <cell r="D2012">
            <v>0</v>
          </cell>
          <cell r="E2012">
            <v>0</v>
          </cell>
          <cell r="F2012" t="str">
            <v>2108FA</v>
          </cell>
          <cell r="G2012" t="str">
            <v>Weekday</v>
          </cell>
          <cell r="H2012">
            <v>58814</v>
          </cell>
          <cell r="I2012" t="str">
            <v>Lewelling Blvd &amp; Andover St</v>
          </cell>
        </row>
        <row r="2013">
          <cell r="A2013">
            <v>1301820</v>
          </cell>
          <cell r="B2013">
            <v>2012</v>
          </cell>
          <cell r="C2013">
            <v>0</v>
          </cell>
          <cell r="D2013">
            <v>0</v>
          </cell>
          <cell r="E2013">
            <v>0</v>
          </cell>
          <cell r="F2013" t="str">
            <v>2108FA</v>
          </cell>
          <cell r="G2013" t="str">
            <v>Weekday</v>
          </cell>
          <cell r="H2013">
            <v>56882</v>
          </cell>
          <cell r="I2013" t="str">
            <v>Hartnett Av &amp; Bayview Av</v>
          </cell>
        </row>
        <row r="2014">
          <cell r="A2014">
            <v>9900980</v>
          </cell>
          <cell r="B2014">
            <v>2013</v>
          </cell>
          <cell r="C2014">
            <v>0</v>
          </cell>
          <cell r="D2014">
            <v>0</v>
          </cell>
          <cell r="E2014">
            <v>0</v>
          </cell>
          <cell r="F2014" t="str">
            <v>2108FA</v>
          </cell>
          <cell r="G2014" t="str">
            <v>Weekday</v>
          </cell>
          <cell r="H2014">
            <v>55871</v>
          </cell>
          <cell r="I2014" t="str">
            <v>Rollingwood Dr &amp; Devon Way</v>
          </cell>
        </row>
        <row r="2015">
          <cell r="A2015">
            <v>9904060</v>
          </cell>
          <cell r="B2015">
            <v>2014</v>
          </cell>
          <cell r="C2015">
            <v>1</v>
          </cell>
          <cell r="D2015">
            <v>0</v>
          </cell>
          <cell r="E2015">
            <v>1</v>
          </cell>
          <cell r="F2015" t="str">
            <v>2108FA</v>
          </cell>
          <cell r="G2015" t="str">
            <v>Weekday</v>
          </cell>
          <cell r="H2015">
            <v>51723</v>
          </cell>
          <cell r="I2015" t="str">
            <v>Buena Vista Av &amp; Stanton St</v>
          </cell>
        </row>
        <row r="2016">
          <cell r="A2016">
            <v>802600</v>
          </cell>
          <cell r="B2016">
            <v>2015</v>
          </cell>
          <cell r="C2016">
            <v>0</v>
          </cell>
          <cell r="D2016">
            <v>0</v>
          </cell>
          <cell r="E2016">
            <v>0</v>
          </cell>
          <cell r="F2016" t="str">
            <v>2108FA</v>
          </cell>
          <cell r="G2016" t="str">
            <v>Weekday</v>
          </cell>
          <cell r="H2016">
            <v>55982</v>
          </cell>
          <cell r="I2016" t="str">
            <v>Huntwood Av &amp; Folsom Av</v>
          </cell>
        </row>
        <row r="2017">
          <cell r="A2017">
            <v>805470</v>
          </cell>
          <cell r="B2017">
            <v>2016</v>
          </cell>
          <cell r="C2017">
            <v>0</v>
          </cell>
          <cell r="D2017">
            <v>0</v>
          </cell>
          <cell r="E2017">
            <v>0</v>
          </cell>
          <cell r="F2017" t="str">
            <v>2108FA</v>
          </cell>
          <cell r="G2017" t="str">
            <v>Weekday</v>
          </cell>
          <cell r="H2017">
            <v>55029</v>
          </cell>
          <cell r="I2017" t="str">
            <v>Whitman St &amp; Jane Av</v>
          </cell>
        </row>
        <row r="2018">
          <cell r="A2018">
            <v>1600730</v>
          </cell>
          <cell r="B2018">
            <v>2017</v>
          </cell>
          <cell r="C2018">
            <v>1</v>
          </cell>
          <cell r="D2018">
            <v>0</v>
          </cell>
          <cell r="E2018">
            <v>1</v>
          </cell>
          <cell r="F2018" t="str">
            <v>2108FA</v>
          </cell>
          <cell r="G2018" t="str">
            <v>Weekday</v>
          </cell>
          <cell r="H2018">
            <v>56335</v>
          </cell>
          <cell r="I2018" t="str">
            <v>Rumrill Blvd &amp; Brookside Dr</v>
          </cell>
        </row>
        <row r="2019">
          <cell r="A2019">
            <v>102010</v>
          </cell>
          <cell r="B2019">
            <v>2018</v>
          </cell>
          <cell r="C2019">
            <v>1</v>
          </cell>
          <cell r="D2019">
            <v>0</v>
          </cell>
          <cell r="E2019">
            <v>1</v>
          </cell>
          <cell r="F2019" t="str">
            <v>2108FA</v>
          </cell>
          <cell r="G2019" t="str">
            <v>Weekday</v>
          </cell>
          <cell r="H2019">
            <v>57656</v>
          </cell>
          <cell r="I2019" t="str">
            <v>Marina Village Pkwy &amp; Challenger Dr</v>
          </cell>
        </row>
        <row r="2020">
          <cell r="A2020">
            <v>800320</v>
          </cell>
          <cell r="B2020">
            <v>2019</v>
          </cell>
          <cell r="C2020">
            <v>1</v>
          </cell>
          <cell r="D2020">
            <v>0</v>
          </cell>
          <cell r="E2020">
            <v>1</v>
          </cell>
          <cell r="F2020" t="str">
            <v>2108FA</v>
          </cell>
          <cell r="G2020" t="str">
            <v>Weekday</v>
          </cell>
          <cell r="H2020">
            <v>53433</v>
          </cell>
          <cell r="I2020" t="str">
            <v>Amador St &amp; W Winton Av</v>
          </cell>
        </row>
        <row r="2021">
          <cell r="A2021">
            <v>1500120</v>
          </cell>
          <cell r="B2021">
            <v>2020</v>
          </cell>
          <cell r="C2021">
            <v>0</v>
          </cell>
          <cell r="D2021">
            <v>0</v>
          </cell>
          <cell r="E2021">
            <v>0</v>
          </cell>
          <cell r="F2021" t="str">
            <v>2108FA</v>
          </cell>
          <cell r="G2021" t="str">
            <v>Weekday</v>
          </cell>
          <cell r="H2021">
            <v>59724</v>
          </cell>
          <cell r="I2021" t="str">
            <v>Alvarado St &amp; Marina Blvd</v>
          </cell>
        </row>
        <row r="2022">
          <cell r="A2022">
            <v>1300970</v>
          </cell>
          <cell r="B2022">
            <v>2021</v>
          </cell>
          <cell r="C2022">
            <v>1</v>
          </cell>
          <cell r="D2022">
            <v>0</v>
          </cell>
          <cell r="E2022">
            <v>1</v>
          </cell>
          <cell r="F2022" t="str">
            <v>2108FA</v>
          </cell>
          <cell r="G2022" t="str">
            <v>Weekday</v>
          </cell>
          <cell r="H2022">
            <v>53340</v>
          </cell>
          <cell r="I2022" t="str">
            <v>Carlson Blvd &amp; S 37th St</v>
          </cell>
        </row>
        <row r="2023">
          <cell r="A2023">
            <v>1020370</v>
          </cell>
          <cell r="B2023">
            <v>2022</v>
          </cell>
          <cell r="C2023">
            <v>0</v>
          </cell>
          <cell r="D2023">
            <v>0</v>
          </cell>
          <cell r="E2023">
            <v>0</v>
          </cell>
          <cell r="F2023" t="str">
            <v>2108FA</v>
          </cell>
          <cell r="G2023" t="str">
            <v>Weekday</v>
          </cell>
          <cell r="H2023">
            <v>55649</v>
          </cell>
          <cell r="I2023" t="str">
            <v>Telegraph Av &amp; Aileen St</v>
          </cell>
        </row>
        <row r="2024">
          <cell r="A2024">
            <v>9905460</v>
          </cell>
          <cell r="B2024">
            <v>2023</v>
          </cell>
          <cell r="C2024">
            <v>0</v>
          </cell>
          <cell r="D2024">
            <v>0</v>
          </cell>
          <cell r="E2024">
            <v>0</v>
          </cell>
          <cell r="F2024" t="str">
            <v>2108FA</v>
          </cell>
          <cell r="G2024" t="str">
            <v>Weekday</v>
          </cell>
          <cell r="H2024">
            <v>52028</v>
          </cell>
          <cell r="I2024" t="str">
            <v>Market St &amp; 45th St</v>
          </cell>
        </row>
        <row r="2025">
          <cell r="A2025">
            <v>1700330</v>
          </cell>
          <cell r="B2025">
            <v>2024</v>
          </cell>
          <cell r="C2025">
            <v>0</v>
          </cell>
          <cell r="D2025">
            <v>0</v>
          </cell>
          <cell r="E2025">
            <v>0</v>
          </cell>
          <cell r="F2025" t="str">
            <v>2108FA</v>
          </cell>
          <cell r="G2025" t="str">
            <v>Weekday</v>
          </cell>
          <cell r="H2025">
            <v>55816</v>
          </cell>
          <cell r="I2025" t="str">
            <v>Alvarado-Niles Rd &amp; Western Av</v>
          </cell>
        </row>
        <row r="2026">
          <cell r="A2026">
            <v>1700880</v>
          </cell>
          <cell r="B2026">
            <v>2025</v>
          </cell>
          <cell r="C2026">
            <v>0</v>
          </cell>
          <cell r="D2026">
            <v>0</v>
          </cell>
          <cell r="E2026">
            <v>0</v>
          </cell>
          <cell r="F2026" t="str">
            <v>2108FA</v>
          </cell>
          <cell r="G2026" t="str">
            <v>Weekday</v>
          </cell>
          <cell r="H2026">
            <v>50221</v>
          </cell>
          <cell r="I2026" t="str">
            <v>Union City Blvd &amp; Smith St</v>
          </cell>
        </row>
        <row r="2027">
          <cell r="A2027">
            <v>1301440</v>
          </cell>
          <cell r="B2027">
            <v>2026</v>
          </cell>
          <cell r="C2027">
            <v>1</v>
          </cell>
          <cell r="D2027">
            <v>0</v>
          </cell>
          <cell r="E2027">
            <v>1</v>
          </cell>
          <cell r="F2027" t="str">
            <v>2108FA</v>
          </cell>
          <cell r="G2027" t="str">
            <v>Weekday</v>
          </cell>
          <cell r="H2027">
            <v>55848</v>
          </cell>
          <cell r="I2027" t="str">
            <v>Fred Jackson Way &amp; Chesley Av</v>
          </cell>
        </row>
        <row r="2028">
          <cell r="A2028">
            <v>9802220</v>
          </cell>
          <cell r="B2028">
            <v>2027</v>
          </cell>
          <cell r="C2028">
            <v>0</v>
          </cell>
          <cell r="D2028">
            <v>1</v>
          </cell>
          <cell r="E2028">
            <v>0</v>
          </cell>
          <cell r="F2028" t="str">
            <v>2108FA</v>
          </cell>
          <cell r="G2028" t="str">
            <v>Weekday</v>
          </cell>
          <cell r="H2028">
            <v>53778</v>
          </cell>
          <cell r="I2028" t="str">
            <v>Mission Blvd &amp; Blossom Way</v>
          </cell>
        </row>
        <row r="2029">
          <cell r="A2029">
            <v>1300520</v>
          </cell>
          <cell r="B2029">
            <v>2028</v>
          </cell>
          <cell r="C2029">
            <v>0</v>
          </cell>
          <cell r="D2029">
            <v>0</v>
          </cell>
          <cell r="E2029">
            <v>0</v>
          </cell>
          <cell r="F2029" t="str">
            <v>2108FA</v>
          </cell>
          <cell r="G2029" t="str">
            <v>Weekday</v>
          </cell>
          <cell r="H2029">
            <v>58966</v>
          </cell>
          <cell r="I2029" t="str">
            <v>7th St &amp; Pennsylvania Av</v>
          </cell>
        </row>
        <row r="2030">
          <cell r="A2030">
            <v>1018840</v>
          </cell>
          <cell r="B2030">
            <v>2029</v>
          </cell>
          <cell r="C2030">
            <v>1</v>
          </cell>
          <cell r="D2030">
            <v>1</v>
          </cell>
          <cell r="E2030">
            <v>1</v>
          </cell>
          <cell r="F2030" t="str">
            <v>2108FA</v>
          </cell>
          <cell r="G2030" t="str">
            <v>Weekday</v>
          </cell>
          <cell r="H2030">
            <v>55152</v>
          </cell>
          <cell r="I2030" t="str">
            <v>Seminary Av &amp; Hilton St</v>
          </cell>
        </row>
        <row r="2031">
          <cell r="A2031">
            <v>304500</v>
          </cell>
          <cell r="B2031">
            <v>2030</v>
          </cell>
          <cell r="C2031">
            <v>1</v>
          </cell>
          <cell r="D2031">
            <v>0</v>
          </cell>
          <cell r="E2031">
            <v>1</v>
          </cell>
          <cell r="F2031" t="str">
            <v>2108FA</v>
          </cell>
          <cell r="G2031" t="str">
            <v>Weekday</v>
          </cell>
          <cell r="H2031">
            <v>59755</v>
          </cell>
          <cell r="I2031" t="str">
            <v>San Pablo Av &amp; Delaware St</v>
          </cell>
        </row>
        <row r="2032">
          <cell r="A2032">
            <v>1301200</v>
          </cell>
          <cell r="B2032">
            <v>2031</v>
          </cell>
          <cell r="C2032">
            <v>0</v>
          </cell>
          <cell r="D2032">
            <v>1</v>
          </cell>
          <cell r="E2032">
            <v>0</v>
          </cell>
          <cell r="F2032" t="str">
            <v>2108FA</v>
          </cell>
          <cell r="G2032" t="str">
            <v>Weekday</v>
          </cell>
          <cell r="H2032">
            <v>55135</v>
          </cell>
          <cell r="I2032" t="str">
            <v>Cutting Blvd &amp; S 23rd St</v>
          </cell>
        </row>
        <row r="2033">
          <cell r="A2033">
            <v>1010490</v>
          </cell>
          <cell r="B2033">
            <v>2032</v>
          </cell>
          <cell r="C2033">
            <v>1</v>
          </cell>
          <cell r="D2033">
            <v>2</v>
          </cell>
          <cell r="E2033">
            <v>1</v>
          </cell>
          <cell r="F2033" t="str">
            <v>2108FA</v>
          </cell>
          <cell r="G2033" t="str">
            <v>Weekday</v>
          </cell>
          <cell r="H2033">
            <v>59905</v>
          </cell>
          <cell r="I2033" t="str">
            <v>Foothill Blvd &amp; 5th Av</v>
          </cell>
        </row>
        <row r="2034">
          <cell r="A2034">
            <v>9902050</v>
          </cell>
          <cell r="B2034">
            <v>2033</v>
          </cell>
          <cell r="C2034">
            <v>0</v>
          </cell>
          <cell r="D2034">
            <v>0</v>
          </cell>
          <cell r="E2034">
            <v>0</v>
          </cell>
          <cell r="F2034" t="str">
            <v>2108FA</v>
          </cell>
          <cell r="G2034" t="str">
            <v>Weekday</v>
          </cell>
          <cell r="H2034">
            <v>50953</v>
          </cell>
          <cell r="I2034" t="str">
            <v>Union City Blvd &amp; Kaiser Medical Offices</v>
          </cell>
        </row>
        <row r="2035">
          <cell r="A2035">
            <v>1001940</v>
          </cell>
          <cell r="B2035">
            <v>2034</v>
          </cell>
          <cell r="C2035">
            <v>0</v>
          </cell>
          <cell r="D2035">
            <v>0</v>
          </cell>
          <cell r="E2035">
            <v>0</v>
          </cell>
          <cell r="F2035" t="str">
            <v>2108FA</v>
          </cell>
          <cell r="G2035" t="str">
            <v>Weekday</v>
          </cell>
          <cell r="H2035">
            <v>50559</v>
          </cell>
          <cell r="I2035" t="str">
            <v>35th Av &amp; Custer St</v>
          </cell>
        </row>
        <row r="2036">
          <cell r="A2036">
            <v>1012280</v>
          </cell>
          <cell r="B2036">
            <v>2035</v>
          </cell>
          <cell r="C2036">
            <v>2</v>
          </cell>
          <cell r="D2036">
            <v>2</v>
          </cell>
          <cell r="E2036">
            <v>2</v>
          </cell>
          <cell r="F2036" t="str">
            <v>2108FA</v>
          </cell>
          <cell r="G2036" t="str">
            <v>Weekday</v>
          </cell>
          <cell r="H2036">
            <v>55418</v>
          </cell>
          <cell r="I2036" t="str">
            <v>Harrison St &amp; Grand Av</v>
          </cell>
        </row>
        <row r="2037">
          <cell r="A2037">
            <v>1700210</v>
          </cell>
          <cell r="B2037">
            <v>2036</v>
          </cell>
          <cell r="C2037">
            <v>1</v>
          </cell>
          <cell r="D2037">
            <v>1</v>
          </cell>
          <cell r="E2037">
            <v>1</v>
          </cell>
          <cell r="F2037" t="str">
            <v>2108FA</v>
          </cell>
          <cell r="G2037" t="str">
            <v>Weekday</v>
          </cell>
          <cell r="H2037">
            <v>55809</v>
          </cell>
          <cell r="I2037" t="str">
            <v>Alvarado-Niles Rd &amp; Hartnell St</v>
          </cell>
        </row>
        <row r="2038">
          <cell r="A2038">
            <v>304290</v>
          </cell>
          <cell r="B2038">
            <v>2037</v>
          </cell>
          <cell r="C2038">
            <v>0</v>
          </cell>
          <cell r="D2038">
            <v>0</v>
          </cell>
          <cell r="E2038">
            <v>0</v>
          </cell>
          <cell r="F2038" t="str">
            <v>2108FA</v>
          </cell>
          <cell r="G2038" t="str">
            <v>Weekday</v>
          </cell>
          <cell r="H2038">
            <v>58225</v>
          </cell>
          <cell r="I2038" t="str">
            <v>Sacramento St &amp; Oregon St</v>
          </cell>
        </row>
        <row r="2039">
          <cell r="A2039">
            <v>9907580</v>
          </cell>
          <cell r="B2039">
            <v>2038</v>
          </cell>
          <cell r="C2039">
            <v>0</v>
          </cell>
          <cell r="D2039">
            <v>0</v>
          </cell>
          <cell r="E2039">
            <v>0</v>
          </cell>
          <cell r="F2039" t="str">
            <v>2108FA</v>
          </cell>
          <cell r="G2039" t="str">
            <v>Weekday</v>
          </cell>
          <cell r="H2039">
            <v>52873</v>
          </cell>
          <cell r="I2039" t="str">
            <v>Fremont Blvd &amp; Blacow Rd</v>
          </cell>
        </row>
        <row r="2040">
          <cell r="A2040">
            <v>1700650</v>
          </cell>
          <cell r="B2040">
            <v>2039</v>
          </cell>
          <cell r="C2040">
            <v>0</v>
          </cell>
          <cell r="D2040">
            <v>0</v>
          </cell>
          <cell r="E2040">
            <v>0</v>
          </cell>
          <cell r="F2040" t="str">
            <v>2108FA</v>
          </cell>
          <cell r="G2040" t="str">
            <v>Weekday</v>
          </cell>
          <cell r="H2040">
            <v>53523</v>
          </cell>
          <cell r="I2040" t="str">
            <v>Mission Blvd &amp; Tamarack Dr</v>
          </cell>
        </row>
        <row r="2041">
          <cell r="A2041">
            <v>1020860</v>
          </cell>
          <cell r="B2041">
            <v>2040</v>
          </cell>
          <cell r="C2041">
            <v>1</v>
          </cell>
          <cell r="D2041">
            <v>0</v>
          </cell>
          <cell r="E2041">
            <v>1</v>
          </cell>
          <cell r="F2041" t="str">
            <v>2108FA</v>
          </cell>
          <cell r="G2041" t="str">
            <v>Weekday</v>
          </cell>
          <cell r="H2041">
            <v>56634</v>
          </cell>
          <cell r="I2041" t="str">
            <v>Union St &amp; 8th St</v>
          </cell>
        </row>
        <row r="2042">
          <cell r="A2042">
            <v>9902510</v>
          </cell>
          <cell r="B2042">
            <v>2041</v>
          </cell>
          <cell r="C2042">
            <v>1</v>
          </cell>
          <cell r="D2042">
            <v>1</v>
          </cell>
          <cell r="E2042">
            <v>1</v>
          </cell>
          <cell r="F2042" t="str">
            <v>2108FA</v>
          </cell>
          <cell r="G2042" t="str">
            <v>Weekday</v>
          </cell>
          <cell r="H2042">
            <v>51203</v>
          </cell>
          <cell r="I2042" t="str">
            <v>Fletcher Lane &amp; Watkins St</v>
          </cell>
        </row>
        <row r="2043">
          <cell r="A2043">
            <v>1600350</v>
          </cell>
          <cell r="B2043">
            <v>2042</v>
          </cell>
          <cell r="C2043">
            <v>1</v>
          </cell>
          <cell r="D2043">
            <v>0</v>
          </cell>
          <cell r="E2043">
            <v>1</v>
          </cell>
          <cell r="F2043" t="str">
            <v>2108FA</v>
          </cell>
          <cell r="G2043" t="str">
            <v>Weekday</v>
          </cell>
          <cell r="H2043">
            <v>50503</v>
          </cell>
          <cell r="I2043" t="str">
            <v>Contra Costa College</v>
          </cell>
        </row>
        <row r="2044">
          <cell r="A2044">
            <v>705245</v>
          </cell>
          <cell r="B2044">
            <v>2043</v>
          </cell>
          <cell r="C2044">
            <v>0</v>
          </cell>
          <cell r="D2044">
            <v>0</v>
          </cell>
          <cell r="E2044">
            <v>0</v>
          </cell>
          <cell r="F2044" t="str">
            <v>2108FA</v>
          </cell>
          <cell r="G2044" t="str">
            <v>Weekday</v>
          </cell>
          <cell r="H2044">
            <v>51644</v>
          </cell>
          <cell r="I2044" t="str">
            <v>Paseo Padre Pkwy &amp; Warwick Rd</v>
          </cell>
        </row>
        <row r="2045">
          <cell r="A2045">
            <v>803980</v>
          </cell>
          <cell r="B2045">
            <v>2044</v>
          </cell>
          <cell r="C2045">
            <v>0</v>
          </cell>
          <cell r="D2045">
            <v>0</v>
          </cell>
          <cell r="E2045">
            <v>0</v>
          </cell>
          <cell r="F2045" t="str">
            <v>2108FA</v>
          </cell>
          <cell r="G2045" t="str">
            <v>Weekday</v>
          </cell>
          <cell r="H2045">
            <v>55937</v>
          </cell>
          <cell r="I2045" t="str">
            <v>Ruus Rd &amp; Folsom Av</v>
          </cell>
        </row>
        <row r="2046">
          <cell r="A2046">
            <v>9907350</v>
          </cell>
          <cell r="B2046">
            <v>2045</v>
          </cell>
          <cell r="C2046">
            <v>2</v>
          </cell>
          <cell r="D2046">
            <v>3</v>
          </cell>
          <cell r="E2046">
            <v>2</v>
          </cell>
          <cell r="F2046" t="str">
            <v>2108FA</v>
          </cell>
          <cell r="G2046" t="str">
            <v>Weekday</v>
          </cell>
          <cell r="H2046">
            <v>52801</v>
          </cell>
          <cell r="I2046" t="str">
            <v>Paseo Padre Pkwy &amp; Mowry Av</v>
          </cell>
        </row>
        <row r="2047">
          <cell r="A2047">
            <v>9900830</v>
          </cell>
          <cell r="B2047">
            <v>2046</v>
          </cell>
          <cell r="C2047">
            <v>0</v>
          </cell>
          <cell r="D2047">
            <v>0</v>
          </cell>
          <cell r="E2047">
            <v>0</v>
          </cell>
          <cell r="F2047" t="str">
            <v>2108FA</v>
          </cell>
          <cell r="G2047" t="str">
            <v>Weekday</v>
          </cell>
          <cell r="H2047">
            <v>57739</v>
          </cell>
          <cell r="I2047" t="str">
            <v>May Rd &amp; Bruno Rd</v>
          </cell>
        </row>
        <row r="2048">
          <cell r="A2048">
            <v>9901900</v>
          </cell>
          <cell r="B2048">
            <v>2047</v>
          </cell>
          <cell r="C2048">
            <v>3</v>
          </cell>
          <cell r="D2048">
            <v>0</v>
          </cell>
          <cell r="E2048">
            <v>3</v>
          </cell>
          <cell r="F2048" t="str">
            <v>2108FA</v>
          </cell>
          <cell r="G2048" t="str">
            <v>Weekday</v>
          </cell>
          <cell r="H2048">
            <v>50912</v>
          </cell>
          <cell r="I2048" t="str">
            <v>39199 Paseo Padre Pkwy</v>
          </cell>
        </row>
        <row r="2049">
          <cell r="A2049">
            <v>800270</v>
          </cell>
          <cell r="B2049">
            <v>2048</v>
          </cell>
          <cell r="C2049">
            <v>0</v>
          </cell>
          <cell r="D2049">
            <v>0</v>
          </cell>
          <cell r="E2049">
            <v>0</v>
          </cell>
          <cell r="F2049" t="str">
            <v>2108FA</v>
          </cell>
          <cell r="G2049" t="str">
            <v>Weekday</v>
          </cell>
          <cell r="H2049">
            <v>53002</v>
          </cell>
          <cell r="I2049" t="str">
            <v>24607 Amador St</v>
          </cell>
        </row>
        <row r="2050">
          <cell r="A2050">
            <v>1503570</v>
          </cell>
          <cell r="B2050">
            <v>2049</v>
          </cell>
          <cell r="C2050">
            <v>0</v>
          </cell>
          <cell r="D2050">
            <v>0</v>
          </cell>
          <cell r="E2050">
            <v>0</v>
          </cell>
          <cell r="F2050" t="str">
            <v>2108FA</v>
          </cell>
          <cell r="G2050" t="str">
            <v>Weekday</v>
          </cell>
          <cell r="H2050">
            <v>58221</v>
          </cell>
          <cell r="I2050" t="str">
            <v>Wiley St &amp; Ottawa Av</v>
          </cell>
        </row>
        <row r="2051">
          <cell r="A2051">
            <v>803820</v>
          </cell>
          <cell r="B2051">
            <v>2050</v>
          </cell>
          <cell r="C2051">
            <v>0</v>
          </cell>
          <cell r="D2051">
            <v>1</v>
          </cell>
          <cell r="E2051">
            <v>0</v>
          </cell>
          <cell r="F2051" t="str">
            <v>2108FA</v>
          </cell>
          <cell r="G2051" t="str">
            <v>Weekday</v>
          </cell>
          <cell r="H2051">
            <v>50120</v>
          </cell>
          <cell r="I2051" t="str">
            <v>Patrick Av &amp; Roosevelt Av</v>
          </cell>
        </row>
        <row r="2052">
          <cell r="A2052">
            <v>703900</v>
          </cell>
          <cell r="B2052">
            <v>2051</v>
          </cell>
          <cell r="C2052">
            <v>0</v>
          </cell>
          <cell r="D2052">
            <v>0</v>
          </cell>
          <cell r="E2052">
            <v>0</v>
          </cell>
          <cell r="F2052" t="str">
            <v>2108FA</v>
          </cell>
          <cell r="G2052" t="str">
            <v>Weekday</v>
          </cell>
          <cell r="H2052">
            <v>54530</v>
          </cell>
          <cell r="I2052" t="str">
            <v>Mowry Av &amp; Guardino Dr</v>
          </cell>
        </row>
        <row r="2053">
          <cell r="A2053">
            <v>1502250</v>
          </cell>
          <cell r="B2053">
            <v>2052</v>
          </cell>
          <cell r="C2053">
            <v>0</v>
          </cell>
          <cell r="D2053">
            <v>0</v>
          </cell>
          <cell r="E2053">
            <v>0</v>
          </cell>
          <cell r="F2053" t="str">
            <v>2108FA</v>
          </cell>
          <cell r="G2053" t="str">
            <v>Weekday</v>
          </cell>
          <cell r="H2053">
            <v>54564</v>
          </cell>
          <cell r="I2053" t="str">
            <v>Lewelling Blvd &amp; Farnsworth St</v>
          </cell>
        </row>
        <row r="2054">
          <cell r="A2054">
            <v>705680</v>
          </cell>
          <cell r="B2054">
            <v>2053</v>
          </cell>
          <cell r="C2054">
            <v>0</v>
          </cell>
          <cell r="D2054">
            <v>1</v>
          </cell>
          <cell r="E2054">
            <v>0</v>
          </cell>
          <cell r="F2054" t="str">
            <v>2108FA</v>
          </cell>
          <cell r="G2054" t="str">
            <v>Weekday</v>
          </cell>
          <cell r="H2054">
            <v>57759</v>
          </cell>
          <cell r="I2054" t="str">
            <v>Stevenson Blvd &amp; Fremont Blvd</v>
          </cell>
        </row>
        <row r="2055">
          <cell r="A2055">
            <v>9801460</v>
          </cell>
          <cell r="B2055">
            <v>2054</v>
          </cell>
          <cell r="C2055">
            <v>0</v>
          </cell>
          <cell r="D2055">
            <v>0</v>
          </cell>
          <cell r="E2055">
            <v>0</v>
          </cell>
          <cell r="F2055" t="str">
            <v>2108FA</v>
          </cell>
          <cell r="G2055" t="str">
            <v>Weekday</v>
          </cell>
          <cell r="H2055">
            <v>52985</v>
          </cell>
          <cell r="I2055" t="str">
            <v>Grant Av &amp; Via Nueva</v>
          </cell>
        </row>
        <row r="2056">
          <cell r="A2056">
            <v>9907590</v>
          </cell>
          <cell r="B2056">
            <v>2055</v>
          </cell>
          <cell r="C2056">
            <v>0</v>
          </cell>
          <cell r="D2056">
            <v>0</v>
          </cell>
          <cell r="E2056">
            <v>0</v>
          </cell>
          <cell r="F2056" t="str">
            <v>2108FA</v>
          </cell>
          <cell r="G2056" t="str">
            <v>Weekday</v>
          </cell>
          <cell r="H2056">
            <v>52874</v>
          </cell>
          <cell r="I2056" t="str">
            <v>Grimmer Blvd &amp; Carol Av</v>
          </cell>
        </row>
        <row r="2057">
          <cell r="A2057">
            <v>801760</v>
          </cell>
          <cell r="B2057">
            <v>2056</v>
          </cell>
          <cell r="C2057">
            <v>0</v>
          </cell>
          <cell r="D2057">
            <v>0</v>
          </cell>
          <cell r="E2057">
            <v>0</v>
          </cell>
          <cell r="F2057" t="str">
            <v>2108FA</v>
          </cell>
          <cell r="G2057" t="str">
            <v>Weekday</v>
          </cell>
          <cell r="H2057">
            <v>58510</v>
          </cell>
          <cell r="I2057" t="str">
            <v>Folsom Av &amp; Harvey Av</v>
          </cell>
        </row>
        <row r="2058">
          <cell r="A2058">
            <v>1504010</v>
          </cell>
          <cell r="B2058">
            <v>2057</v>
          </cell>
          <cell r="C2058">
            <v>0</v>
          </cell>
          <cell r="D2058">
            <v>0</v>
          </cell>
          <cell r="E2058">
            <v>0</v>
          </cell>
          <cell r="F2058" t="str">
            <v>2108FA</v>
          </cell>
          <cell r="G2058" t="str">
            <v>Weekday</v>
          </cell>
          <cell r="H2058">
            <v>54270</v>
          </cell>
          <cell r="I2058" t="str">
            <v>Fairway Dr &amp; Monarch Bay Dr</v>
          </cell>
        </row>
        <row r="2059">
          <cell r="A2059">
            <v>805830</v>
          </cell>
          <cell r="B2059">
            <v>2058</v>
          </cell>
          <cell r="C2059">
            <v>0</v>
          </cell>
          <cell r="D2059">
            <v>0</v>
          </cell>
          <cell r="E2059">
            <v>0</v>
          </cell>
          <cell r="F2059" t="str">
            <v>2108FA</v>
          </cell>
          <cell r="G2059" t="str">
            <v>Weekday</v>
          </cell>
          <cell r="H2059">
            <v>56185</v>
          </cell>
          <cell r="I2059" t="str">
            <v>Meekland Av &amp; A St</v>
          </cell>
        </row>
        <row r="2060">
          <cell r="A2060">
            <v>9900550</v>
          </cell>
          <cell r="B2060">
            <v>2059</v>
          </cell>
          <cell r="C2060">
            <v>0</v>
          </cell>
          <cell r="D2060">
            <v>0</v>
          </cell>
          <cell r="E2060">
            <v>0</v>
          </cell>
          <cell r="F2060" t="str">
            <v>2108FA</v>
          </cell>
          <cell r="G2060" t="str">
            <v>Weekday</v>
          </cell>
          <cell r="H2060">
            <v>55795</v>
          </cell>
          <cell r="I2060" t="str">
            <v>Castro Ranch Rd &amp; Sherwood Forest Dr</v>
          </cell>
        </row>
        <row r="2061">
          <cell r="A2061">
            <v>1504030</v>
          </cell>
          <cell r="B2061">
            <v>2060</v>
          </cell>
          <cell r="C2061">
            <v>0</v>
          </cell>
          <cell r="D2061">
            <v>0</v>
          </cell>
          <cell r="E2061">
            <v>0</v>
          </cell>
          <cell r="F2061" t="str">
            <v>2108FA</v>
          </cell>
          <cell r="G2061" t="str">
            <v>Weekday</v>
          </cell>
          <cell r="H2061">
            <v>53060</v>
          </cell>
          <cell r="I2061" t="str">
            <v>Bermuda Way &amp; Acapulco Rd</v>
          </cell>
        </row>
        <row r="2062">
          <cell r="A2062">
            <v>1601110</v>
          </cell>
          <cell r="B2062">
            <v>2061</v>
          </cell>
          <cell r="C2062">
            <v>2</v>
          </cell>
          <cell r="D2062">
            <v>3</v>
          </cell>
          <cell r="E2062">
            <v>2</v>
          </cell>
          <cell r="F2062" t="str">
            <v>2108FA</v>
          </cell>
          <cell r="G2062" t="str">
            <v>Weekday</v>
          </cell>
          <cell r="H2062">
            <v>53244</v>
          </cell>
          <cell r="I2062" t="str">
            <v>Vale Rd &amp; Medical Offices</v>
          </cell>
        </row>
        <row r="2063">
          <cell r="A2063">
            <v>9800110</v>
          </cell>
          <cell r="B2063">
            <v>2062</v>
          </cell>
          <cell r="C2063">
            <v>0</v>
          </cell>
          <cell r="D2063">
            <v>1</v>
          </cell>
          <cell r="E2063">
            <v>0</v>
          </cell>
          <cell r="F2063" t="str">
            <v>2108FA</v>
          </cell>
          <cell r="G2063" t="str">
            <v>Weekday</v>
          </cell>
          <cell r="H2063">
            <v>55862</v>
          </cell>
          <cell r="I2063" t="str">
            <v>164th Av &amp; Gordon Way</v>
          </cell>
        </row>
        <row r="2064">
          <cell r="A2064">
            <v>9904790</v>
          </cell>
          <cell r="B2064">
            <v>2063</v>
          </cell>
          <cell r="C2064">
            <v>0</v>
          </cell>
          <cell r="D2064">
            <v>0</v>
          </cell>
          <cell r="E2064">
            <v>0</v>
          </cell>
          <cell r="F2064" t="str">
            <v>2108FA</v>
          </cell>
          <cell r="G2064" t="str">
            <v>Weekday</v>
          </cell>
          <cell r="H2064">
            <v>51932</v>
          </cell>
          <cell r="I2064" t="str">
            <v>Lewelling Blvd &amp; Via Granada</v>
          </cell>
        </row>
        <row r="2065">
          <cell r="A2065">
            <v>9900620</v>
          </cell>
          <cell r="B2065">
            <v>2064</v>
          </cell>
          <cell r="C2065">
            <v>0</v>
          </cell>
          <cell r="D2065">
            <v>0</v>
          </cell>
          <cell r="E2065">
            <v>0</v>
          </cell>
          <cell r="F2065" t="str">
            <v>2108FA</v>
          </cell>
          <cell r="G2065" t="str">
            <v>Weekday</v>
          </cell>
          <cell r="H2065">
            <v>51149</v>
          </cell>
          <cell r="I2065" t="str">
            <v>Glenlock St &amp; Avon Ln</v>
          </cell>
        </row>
        <row r="2066">
          <cell r="A2066">
            <v>9814260</v>
          </cell>
          <cell r="B2066">
            <v>2065</v>
          </cell>
          <cell r="C2066">
            <v>0</v>
          </cell>
          <cell r="D2066">
            <v>0</v>
          </cell>
          <cell r="E2066">
            <v>0</v>
          </cell>
          <cell r="F2066" t="str">
            <v>2108FA</v>
          </cell>
          <cell r="G2066" t="str">
            <v>Weekday</v>
          </cell>
          <cell r="H2066">
            <v>50994</v>
          </cell>
          <cell r="I2066" t="str">
            <v>Bockman Rd &amp; Via Catherine</v>
          </cell>
        </row>
        <row r="2067">
          <cell r="A2067">
            <v>1015720</v>
          </cell>
          <cell r="B2067">
            <v>2066</v>
          </cell>
          <cell r="C2067">
            <v>2</v>
          </cell>
          <cell r="D2067">
            <v>0</v>
          </cell>
          <cell r="E2067">
            <v>2</v>
          </cell>
          <cell r="F2067" t="str">
            <v>2108FA</v>
          </cell>
          <cell r="G2067" t="str">
            <v>Weekday</v>
          </cell>
          <cell r="H2067">
            <v>59984</v>
          </cell>
          <cell r="I2067" t="str">
            <v>Market St &amp; 36th St</v>
          </cell>
        </row>
        <row r="2068">
          <cell r="A2068">
            <v>1030200</v>
          </cell>
          <cell r="B2068">
            <v>2067</v>
          </cell>
          <cell r="C2068">
            <v>0</v>
          </cell>
          <cell r="D2068">
            <v>0</v>
          </cell>
          <cell r="E2068">
            <v>0</v>
          </cell>
          <cell r="F2068" t="str">
            <v>2108FA</v>
          </cell>
          <cell r="G2068" t="str">
            <v>Weekday</v>
          </cell>
          <cell r="H2068">
            <v>52459</v>
          </cell>
          <cell r="I2068" t="str">
            <v>Peralta St &amp; 28th St</v>
          </cell>
        </row>
        <row r="2069">
          <cell r="A2069">
            <v>302110</v>
          </cell>
          <cell r="B2069">
            <v>2068</v>
          </cell>
          <cell r="C2069">
            <v>0</v>
          </cell>
          <cell r="D2069">
            <v>0</v>
          </cell>
          <cell r="E2069">
            <v>0</v>
          </cell>
          <cell r="F2069" t="str">
            <v>2108FA</v>
          </cell>
          <cell r="G2069" t="str">
            <v>Weekday</v>
          </cell>
          <cell r="H2069">
            <v>59234</v>
          </cell>
          <cell r="I2069" t="str">
            <v>Dwight Way &amp; Curtis St</v>
          </cell>
        </row>
        <row r="2070">
          <cell r="A2070">
            <v>104810</v>
          </cell>
          <cell r="B2070">
            <v>2069</v>
          </cell>
          <cell r="C2070">
            <v>1</v>
          </cell>
          <cell r="D2070">
            <v>0</v>
          </cell>
          <cell r="E2070">
            <v>1</v>
          </cell>
          <cell r="F2070" t="str">
            <v>2108FA</v>
          </cell>
          <cell r="G2070" t="str">
            <v>Weekday</v>
          </cell>
          <cell r="H2070">
            <v>50612</v>
          </cell>
          <cell r="I2070" t="str">
            <v>Mariner Sq Loop &amp; Willie Stargell Av</v>
          </cell>
        </row>
        <row r="2071">
          <cell r="A2071">
            <v>1303740</v>
          </cell>
          <cell r="B2071">
            <v>2070</v>
          </cell>
          <cell r="C2071">
            <v>0</v>
          </cell>
          <cell r="D2071">
            <v>0</v>
          </cell>
          <cell r="E2071">
            <v>0</v>
          </cell>
          <cell r="F2071" t="str">
            <v>2108FA</v>
          </cell>
          <cell r="G2071" t="str">
            <v>Weekday</v>
          </cell>
          <cell r="H2071">
            <v>51866</v>
          </cell>
          <cell r="I2071" t="str">
            <v>Shane Dr &amp; Gilma Dr</v>
          </cell>
        </row>
        <row r="2072">
          <cell r="A2072">
            <v>1001860</v>
          </cell>
          <cell r="B2072">
            <v>2071</v>
          </cell>
          <cell r="C2072">
            <v>0</v>
          </cell>
          <cell r="D2072">
            <v>0</v>
          </cell>
          <cell r="E2072">
            <v>0</v>
          </cell>
          <cell r="F2072" t="str">
            <v>2108FA</v>
          </cell>
          <cell r="G2072" t="str">
            <v>Weekday</v>
          </cell>
          <cell r="H2072">
            <v>55219</v>
          </cell>
          <cell r="I2072" t="str">
            <v>Hollis St &amp; 34th St</v>
          </cell>
        </row>
        <row r="2073">
          <cell r="A2073">
            <v>305320</v>
          </cell>
          <cell r="B2073">
            <v>2072</v>
          </cell>
          <cell r="C2073">
            <v>0</v>
          </cell>
          <cell r="D2073">
            <v>0</v>
          </cell>
          <cell r="E2073">
            <v>0</v>
          </cell>
          <cell r="F2073" t="str">
            <v>2108FA</v>
          </cell>
          <cell r="G2073" t="str">
            <v>Weekday</v>
          </cell>
          <cell r="H2073">
            <v>54351</v>
          </cell>
          <cell r="I2073" t="str">
            <v>Spruce St &amp; Marin Av</v>
          </cell>
        </row>
        <row r="2074">
          <cell r="A2074">
            <v>303510</v>
          </cell>
          <cell r="B2074">
            <v>2073</v>
          </cell>
          <cell r="C2074">
            <v>0</v>
          </cell>
          <cell r="D2074">
            <v>0</v>
          </cell>
          <cell r="E2074">
            <v>0</v>
          </cell>
          <cell r="F2074" t="str">
            <v>2108FA</v>
          </cell>
          <cell r="G2074" t="str">
            <v>Weekday</v>
          </cell>
          <cell r="H2074">
            <v>56746</v>
          </cell>
          <cell r="I2074" t="str">
            <v>Martin Luther King Jr Way &amp; Berryman St</v>
          </cell>
        </row>
        <row r="2075">
          <cell r="A2075">
            <v>901390</v>
          </cell>
          <cell r="B2075">
            <v>2074</v>
          </cell>
          <cell r="C2075">
            <v>0</v>
          </cell>
          <cell r="D2075">
            <v>0</v>
          </cell>
          <cell r="E2075">
            <v>0</v>
          </cell>
          <cell r="F2075" t="str">
            <v>2108FA</v>
          </cell>
          <cell r="G2075" t="str">
            <v>Weekday</v>
          </cell>
          <cell r="H2075">
            <v>56480</v>
          </cell>
          <cell r="I2075" t="str">
            <v>Thornton Av &amp; Cedar Blvd</v>
          </cell>
        </row>
        <row r="2076">
          <cell r="A2076">
            <v>1303310</v>
          </cell>
          <cell r="B2076">
            <v>2075</v>
          </cell>
          <cell r="C2076">
            <v>0</v>
          </cell>
          <cell r="D2076">
            <v>0</v>
          </cell>
          <cell r="E2076">
            <v>0</v>
          </cell>
          <cell r="F2076" t="str">
            <v>2108FA</v>
          </cell>
          <cell r="G2076" t="str">
            <v>Weekday</v>
          </cell>
          <cell r="H2076">
            <v>56994</v>
          </cell>
          <cell r="I2076" t="str">
            <v>S 47th St &amp; Cypress Av</v>
          </cell>
        </row>
        <row r="2077">
          <cell r="A2077">
            <v>700110</v>
          </cell>
          <cell r="B2077">
            <v>2076</v>
          </cell>
          <cell r="C2077">
            <v>0</v>
          </cell>
          <cell r="D2077">
            <v>0</v>
          </cell>
          <cell r="E2077">
            <v>0</v>
          </cell>
          <cell r="F2077" t="str">
            <v>2108FA</v>
          </cell>
          <cell r="G2077" t="str">
            <v>Weekday</v>
          </cell>
          <cell r="H2077">
            <v>54394</v>
          </cell>
          <cell r="I2077" t="str">
            <v>Ardenwood Blvd &amp; Commerce Dr</v>
          </cell>
        </row>
        <row r="2078">
          <cell r="A2078">
            <v>703610</v>
          </cell>
          <cell r="B2078">
            <v>2077</v>
          </cell>
          <cell r="C2078">
            <v>0</v>
          </cell>
          <cell r="D2078">
            <v>0</v>
          </cell>
          <cell r="E2078">
            <v>0</v>
          </cell>
          <cell r="F2078" t="str">
            <v>2108FA</v>
          </cell>
          <cell r="G2078" t="str">
            <v>Weekday</v>
          </cell>
          <cell r="H2078">
            <v>59558</v>
          </cell>
          <cell r="I2078" t="str">
            <v>Mission Blvd &amp; Palm Av (Mission San Jose High)</v>
          </cell>
        </row>
        <row r="2079">
          <cell r="A2079">
            <v>100340</v>
          </cell>
          <cell r="B2079">
            <v>2078</v>
          </cell>
          <cell r="C2079">
            <v>0</v>
          </cell>
          <cell r="D2079">
            <v>1</v>
          </cell>
          <cell r="E2079">
            <v>0</v>
          </cell>
          <cell r="F2079" t="str">
            <v>2108FA</v>
          </cell>
          <cell r="G2079" t="str">
            <v>Weekday</v>
          </cell>
          <cell r="H2079">
            <v>55987</v>
          </cell>
          <cell r="I2079" t="str">
            <v>Blanding Av &amp; Broadway</v>
          </cell>
        </row>
        <row r="2080">
          <cell r="A2080">
            <v>9804630</v>
          </cell>
          <cell r="B2080">
            <v>2079</v>
          </cell>
          <cell r="C2080">
            <v>0</v>
          </cell>
          <cell r="D2080">
            <v>0</v>
          </cell>
          <cell r="E2080">
            <v>0</v>
          </cell>
          <cell r="F2080" t="str">
            <v>2108FA</v>
          </cell>
          <cell r="G2080" t="str">
            <v>Weekday</v>
          </cell>
          <cell r="H2080">
            <v>53143</v>
          </cell>
          <cell r="I2080" t="str">
            <v>Bockman Rd &amp; Via Arriba</v>
          </cell>
        </row>
        <row r="2081">
          <cell r="A2081">
            <v>1019250</v>
          </cell>
          <cell r="B2081">
            <v>2080</v>
          </cell>
          <cell r="C2081">
            <v>0</v>
          </cell>
          <cell r="D2081">
            <v>0</v>
          </cell>
          <cell r="E2081">
            <v>0</v>
          </cell>
          <cell r="F2081" t="str">
            <v>2108FA</v>
          </cell>
          <cell r="G2081" t="str">
            <v>Weekday</v>
          </cell>
          <cell r="H2081">
            <v>55415</v>
          </cell>
          <cell r="I2081" t="str">
            <v>Shattuck Av &amp; Aileen St</v>
          </cell>
        </row>
        <row r="2082">
          <cell r="A2082">
            <v>1016220</v>
          </cell>
          <cell r="B2082">
            <v>2081</v>
          </cell>
          <cell r="C2082">
            <v>1</v>
          </cell>
          <cell r="D2082">
            <v>0</v>
          </cell>
          <cell r="E2082">
            <v>1</v>
          </cell>
          <cell r="F2082" t="str">
            <v>2108FA</v>
          </cell>
          <cell r="G2082" t="str">
            <v>Weekday</v>
          </cell>
          <cell r="H2082">
            <v>55124</v>
          </cell>
          <cell r="I2082" t="str">
            <v>Martin Luther King Jr Way &amp; 47th St</v>
          </cell>
        </row>
        <row r="2083">
          <cell r="A2083">
            <v>1601150</v>
          </cell>
          <cell r="B2083">
            <v>2082</v>
          </cell>
          <cell r="C2083">
            <v>0</v>
          </cell>
          <cell r="D2083">
            <v>0</v>
          </cell>
          <cell r="E2083">
            <v>0</v>
          </cell>
          <cell r="F2083" t="str">
            <v>2108FA</v>
          </cell>
          <cell r="G2083" t="str">
            <v>Weekday</v>
          </cell>
          <cell r="H2083">
            <v>56613</v>
          </cell>
          <cell r="I2083" t="str">
            <v>San Pablo Dam Rd &amp; Princeton Plaza</v>
          </cell>
        </row>
        <row r="2084">
          <cell r="A2084">
            <v>9900190</v>
          </cell>
          <cell r="B2084">
            <v>2083</v>
          </cell>
          <cell r="C2084">
            <v>1</v>
          </cell>
          <cell r="D2084">
            <v>0</v>
          </cell>
          <cell r="E2084">
            <v>1</v>
          </cell>
          <cell r="F2084" t="str">
            <v>2108FA</v>
          </cell>
          <cell r="G2084" t="str">
            <v>Weekday</v>
          </cell>
          <cell r="H2084">
            <v>57731</v>
          </cell>
          <cell r="I2084" t="str">
            <v>Appian Way &amp; Santa Rita Rd</v>
          </cell>
        </row>
        <row r="2085">
          <cell r="A2085">
            <v>9900100</v>
          </cell>
          <cell r="B2085">
            <v>2084</v>
          </cell>
          <cell r="C2085">
            <v>0</v>
          </cell>
          <cell r="D2085">
            <v>0</v>
          </cell>
          <cell r="E2085">
            <v>0</v>
          </cell>
          <cell r="F2085" t="str">
            <v>2108FA</v>
          </cell>
          <cell r="G2085" t="str">
            <v>Weekday</v>
          </cell>
          <cell r="H2085">
            <v>50133</v>
          </cell>
          <cell r="I2085" t="str">
            <v>Appian Way &amp; Corte Arrango</v>
          </cell>
        </row>
        <row r="2086">
          <cell r="A2086">
            <v>1410200</v>
          </cell>
          <cell r="B2086">
            <v>2085</v>
          </cell>
          <cell r="C2086">
            <v>0</v>
          </cell>
          <cell r="D2086">
            <v>0</v>
          </cell>
          <cell r="E2086">
            <v>0</v>
          </cell>
          <cell r="F2086" t="str">
            <v>2108FA</v>
          </cell>
          <cell r="G2086" t="str">
            <v>Weekday</v>
          </cell>
          <cell r="H2086">
            <v>50489</v>
          </cell>
          <cell r="I2086" t="str">
            <v>Market St &amp; Gough St</v>
          </cell>
        </row>
        <row r="2087">
          <cell r="A2087">
            <v>1700590</v>
          </cell>
          <cell r="B2087">
            <v>2086</v>
          </cell>
          <cell r="C2087">
            <v>0</v>
          </cell>
          <cell r="D2087">
            <v>0</v>
          </cell>
          <cell r="E2087">
            <v>0</v>
          </cell>
          <cell r="F2087" t="str">
            <v>2108FA</v>
          </cell>
          <cell r="G2087" t="str">
            <v>Weekday</v>
          </cell>
          <cell r="H2087">
            <v>53453</v>
          </cell>
          <cell r="I2087" t="str">
            <v>Mission Blvd &amp; 7th St</v>
          </cell>
        </row>
        <row r="2088">
          <cell r="A2088">
            <v>9804130</v>
          </cell>
          <cell r="B2088">
            <v>2087</v>
          </cell>
          <cell r="C2088">
            <v>1</v>
          </cell>
          <cell r="D2088">
            <v>1</v>
          </cell>
          <cell r="E2088">
            <v>1</v>
          </cell>
          <cell r="F2088" t="str">
            <v>2108FA</v>
          </cell>
          <cell r="G2088" t="str">
            <v>Weekday</v>
          </cell>
          <cell r="H2088">
            <v>59839</v>
          </cell>
          <cell r="I2088" t="str">
            <v>Seven Hills Rd &amp; Brickell Way</v>
          </cell>
        </row>
        <row r="2089">
          <cell r="A2089">
            <v>306520</v>
          </cell>
          <cell r="B2089">
            <v>2088</v>
          </cell>
          <cell r="C2089">
            <v>0</v>
          </cell>
          <cell r="D2089">
            <v>0</v>
          </cell>
          <cell r="E2089">
            <v>0</v>
          </cell>
          <cell r="F2089" t="str">
            <v>2108FA</v>
          </cell>
          <cell r="G2089" t="str">
            <v>Weekday</v>
          </cell>
          <cell r="H2089">
            <v>50991</v>
          </cell>
          <cell r="I2089" t="str">
            <v>Centennial Dr &amp; Parking Lot</v>
          </cell>
        </row>
        <row r="2090">
          <cell r="A2090">
            <v>400100</v>
          </cell>
          <cell r="B2090">
            <v>2089</v>
          </cell>
          <cell r="C2090">
            <v>0</v>
          </cell>
          <cell r="D2090">
            <v>0</v>
          </cell>
          <cell r="E2090">
            <v>0</v>
          </cell>
          <cell r="F2090" t="str">
            <v>2108FA</v>
          </cell>
          <cell r="G2090" t="str">
            <v>Weekday</v>
          </cell>
          <cell r="H2090">
            <v>58156</v>
          </cell>
          <cell r="I2090" t="str">
            <v>Redwood Rd &amp; Mabel Av</v>
          </cell>
        </row>
        <row r="2091">
          <cell r="A2091">
            <v>805520</v>
          </cell>
          <cell r="B2091">
            <v>2090</v>
          </cell>
          <cell r="C2091">
            <v>0</v>
          </cell>
          <cell r="D2091">
            <v>0</v>
          </cell>
          <cell r="E2091">
            <v>0</v>
          </cell>
          <cell r="F2091" t="str">
            <v>2108FA</v>
          </cell>
          <cell r="G2091" t="str">
            <v>Weekday</v>
          </cell>
          <cell r="H2091">
            <v>54234</v>
          </cell>
          <cell r="I2091" t="str">
            <v>Whitman St &amp; Sycamore Av</v>
          </cell>
        </row>
        <row r="2092">
          <cell r="A2092">
            <v>805220</v>
          </cell>
          <cell r="B2092">
            <v>2091</v>
          </cell>
          <cell r="C2092">
            <v>0</v>
          </cell>
          <cell r="D2092">
            <v>0</v>
          </cell>
          <cell r="E2092">
            <v>0</v>
          </cell>
          <cell r="F2092" t="str">
            <v>2108FA</v>
          </cell>
          <cell r="G2092" t="str">
            <v>Weekday</v>
          </cell>
          <cell r="H2092">
            <v>50558</v>
          </cell>
          <cell r="I2092" t="str">
            <v>W Winton Av &amp; Saklan Rd</v>
          </cell>
        </row>
        <row r="2093">
          <cell r="A2093">
            <v>301200</v>
          </cell>
          <cell r="B2093">
            <v>2092</v>
          </cell>
          <cell r="C2093">
            <v>0</v>
          </cell>
          <cell r="D2093">
            <v>0</v>
          </cell>
          <cell r="E2093">
            <v>0</v>
          </cell>
          <cell r="F2093" t="str">
            <v>2108FA</v>
          </cell>
          <cell r="G2093" t="str">
            <v>Weekday</v>
          </cell>
          <cell r="H2093">
            <v>55837</v>
          </cell>
          <cell r="I2093" t="str">
            <v>Belrose Av &amp; Garber St</v>
          </cell>
        </row>
        <row r="2094">
          <cell r="A2094">
            <v>803070</v>
          </cell>
          <cell r="B2094">
            <v>2093</v>
          </cell>
          <cell r="C2094">
            <v>0</v>
          </cell>
          <cell r="D2094">
            <v>0</v>
          </cell>
          <cell r="E2094">
            <v>0</v>
          </cell>
          <cell r="F2094" t="str">
            <v>2108FA</v>
          </cell>
          <cell r="G2094" t="str">
            <v>Weekday</v>
          </cell>
          <cell r="H2094">
            <v>53034</v>
          </cell>
          <cell r="I2094" t="str">
            <v>Mack St &amp; Sabre St</v>
          </cell>
        </row>
        <row r="2095">
          <cell r="A2095">
            <v>800730</v>
          </cell>
          <cell r="B2095">
            <v>2094</v>
          </cell>
          <cell r="C2095">
            <v>0</v>
          </cell>
          <cell r="D2095">
            <v>0</v>
          </cell>
          <cell r="E2095">
            <v>0</v>
          </cell>
          <cell r="F2095" t="str">
            <v>2108FA</v>
          </cell>
          <cell r="G2095" t="str">
            <v>Weekday</v>
          </cell>
          <cell r="H2095">
            <v>56987</v>
          </cell>
          <cell r="I2095" t="str">
            <v>21270 Cabot Blvd</v>
          </cell>
        </row>
        <row r="2096">
          <cell r="A2096">
            <v>805930</v>
          </cell>
          <cell r="B2096">
            <v>2095</v>
          </cell>
          <cell r="C2096">
            <v>0</v>
          </cell>
          <cell r="D2096">
            <v>0</v>
          </cell>
          <cell r="E2096">
            <v>0</v>
          </cell>
          <cell r="F2096" t="str">
            <v>2108FA</v>
          </cell>
          <cell r="G2096" t="str">
            <v>Weekday</v>
          </cell>
          <cell r="H2096">
            <v>56276</v>
          </cell>
          <cell r="I2096" t="str">
            <v>Depot Rd &amp; Clawiter Rd</v>
          </cell>
        </row>
        <row r="2097">
          <cell r="A2097">
            <v>804980</v>
          </cell>
          <cell r="B2097">
            <v>2096</v>
          </cell>
          <cell r="C2097">
            <v>0</v>
          </cell>
          <cell r="D2097">
            <v>0</v>
          </cell>
          <cell r="E2097">
            <v>0</v>
          </cell>
          <cell r="F2097" t="str">
            <v>2108FA</v>
          </cell>
          <cell r="G2097" t="str">
            <v>Weekday</v>
          </cell>
          <cell r="H2097">
            <v>54653</v>
          </cell>
          <cell r="I2097" t="str">
            <v>W Tennyson Rd &amp; Bahama Av</v>
          </cell>
        </row>
        <row r="2098">
          <cell r="A2098">
            <v>9904010</v>
          </cell>
          <cell r="B2098">
            <v>2097</v>
          </cell>
          <cell r="C2098">
            <v>0</v>
          </cell>
          <cell r="D2098">
            <v>0</v>
          </cell>
          <cell r="E2098">
            <v>0</v>
          </cell>
          <cell r="F2098" t="str">
            <v>2108FA</v>
          </cell>
          <cell r="G2098" t="str">
            <v>Weekday</v>
          </cell>
          <cell r="H2098">
            <v>51713</v>
          </cell>
          <cell r="I2098" t="str">
            <v>W Tennyson Rd &amp; Beatron Way</v>
          </cell>
        </row>
        <row r="2099">
          <cell r="A2099">
            <v>9802550</v>
          </cell>
          <cell r="B2099">
            <v>2098</v>
          </cell>
          <cell r="C2099">
            <v>0</v>
          </cell>
          <cell r="D2099">
            <v>0</v>
          </cell>
          <cell r="E2099">
            <v>0</v>
          </cell>
          <cell r="F2099" t="str">
            <v>2108FA</v>
          </cell>
          <cell r="G2099" t="str">
            <v>Weekday</v>
          </cell>
          <cell r="H2099">
            <v>54190</v>
          </cell>
          <cell r="I2099" t="str">
            <v>Paseo Grande &amp; Via Olinda</v>
          </cell>
        </row>
        <row r="2100">
          <cell r="A2100">
            <v>9800810</v>
          </cell>
          <cell r="B2100">
            <v>2099</v>
          </cell>
          <cell r="C2100">
            <v>0</v>
          </cell>
          <cell r="D2100">
            <v>0</v>
          </cell>
          <cell r="E2100">
            <v>0</v>
          </cell>
          <cell r="F2100" t="str">
            <v>2108FA</v>
          </cell>
          <cell r="G2100" t="str">
            <v>Weekday</v>
          </cell>
          <cell r="H2100">
            <v>53130</v>
          </cell>
          <cell r="I2100" t="str">
            <v>Delano St &amp; Ashland Av</v>
          </cell>
        </row>
        <row r="2101">
          <cell r="A2101">
            <v>1011220</v>
          </cell>
          <cell r="B2101">
            <v>2100</v>
          </cell>
          <cell r="C2101">
            <v>0</v>
          </cell>
          <cell r="D2101">
            <v>1</v>
          </cell>
          <cell r="E2101">
            <v>0</v>
          </cell>
          <cell r="F2101" t="str">
            <v>2108FA</v>
          </cell>
          <cell r="G2101" t="str">
            <v>Weekday</v>
          </cell>
          <cell r="H2101">
            <v>55961</v>
          </cell>
          <cell r="I2101" t="str">
            <v>Fruitvale Av &amp; Montana St</v>
          </cell>
        </row>
        <row r="2102">
          <cell r="A2102">
            <v>103370</v>
          </cell>
          <cell r="B2102">
            <v>2101</v>
          </cell>
          <cell r="C2102">
            <v>1</v>
          </cell>
          <cell r="D2102">
            <v>0</v>
          </cell>
          <cell r="E2102">
            <v>1</v>
          </cell>
          <cell r="F2102" t="str">
            <v>2108FA</v>
          </cell>
          <cell r="G2102" t="str">
            <v>Weekday</v>
          </cell>
          <cell r="H2102">
            <v>55994</v>
          </cell>
          <cell r="I2102" t="str">
            <v>Santa Clara Av &amp; Stanton St</v>
          </cell>
        </row>
        <row r="2103">
          <cell r="A2103">
            <v>600950</v>
          </cell>
          <cell r="B2103">
            <v>2102</v>
          </cell>
          <cell r="C2103">
            <v>0</v>
          </cell>
          <cell r="D2103">
            <v>0</v>
          </cell>
          <cell r="E2103">
            <v>0</v>
          </cell>
          <cell r="F2103" t="str">
            <v>2108FA</v>
          </cell>
          <cell r="G2103" t="str">
            <v>Weekday</v>
          </cell>
          <cell r="H2103">
            <v>55691</v>
          </cell>
          <cell r="I2103" t="str">
            <v>Hollis St &amp; 63rd St</v>
          </cell>
        </row>
        <row r="2104">
          <cell r="A2104">
            <v>9906990</v>
          </cell>
          <cell r="B2104">
            <v>2103</v>
          </cell>
          <cell r="C2104">
            <v>0</v>
          </cell>
          <cell r="D2104">
            <v>0</v>
          </cell>
          <cell r="E2104">
            <v>0</v>
          </cell>
          <cell r="F2104" t="str">
            <v>2108FA</v>
          </cell>
          <cell r="G2104" t="str">
            <v>Weekday</v>
          </cell>
          <cell r="H2104">
            <v>52695</v>
          </cell>
          <cell r="I2104" t="str">
            <v>S Milpitas Blvd &amp; Yosemite Dr</v>
          </cell>
        </row>
        <row r="2105">
          <cell r="A2105">
            <v>1300560</v>
          </cell>
          <cell r="B2105">
            <v>2104</v>
          </cell>
          <cell r="C2105">
            <v>1</v>
          </cell>
          <cell r="D2105">
            <v>0</v>
          </cell>
          <cell r="E2105">
            <v>1</v>
          </cell>
          <cell r="F2105" t="str">
            <v>2108FA</v>
          </cell>
          <cell r="G2105" t="str">
            <v>Weekday</v>
          </cell>
          <cell r="H2105">
            <v>56997</v>
          </cell>
          <cell r="I2105" t="str">
            <v>Aberdeen Way &amp; Lancaster Dr</v>
          </cell>
        </row>
        <row r="2106">
          <cell r="A2106">
            <v>305410</v>
          </cell>
          <cell r="B2106">
            <v>2105</v>
          </cell>
          <cell r="C2106">
            <v>0</v>
          </cell>
          <cell r="D2106">
            <v>0</v>
          </cell>
          <cell r="E2106">
            <v>0</v>
          </cell>
          <cell r="F2106" t="str">
            <v>2108FA</v>
          </cell>
          <cell r="G2106" t="str">
            <v>Weekday</v>
          </cell>
          <cell r="H2106">
            <v>54363</v>
          </cell>
          <cell r="I2106" t="str">
            <v>Spruce St &amp; Vassar Av</v>
          </cell>
        </row>
        <row r="2107">
          <cell r="A2107">
            <v>200430</v>
          </cell>
          <cell r="B2107">
            <v>2106</v>
          </cell>
          <cell r="C2107">
            <v>1</v>
          </cell>
          <cell r="D2107">
            <v>1</v>
          </cell>
          <cell r="E2107">
            <v>1</v>
          </cell>
          <cell r="F2107" t="str">
            <v>2108FA</v>
          </cell>
          <cell r="G2107" t="str">
            <v>Weekday</v>
          </cell>
          <cell r="H2107">
            <v>54344</v>
          </cell>
          <cell r="I2107" t="str">
            <v>San Pablo Av &amp; Monroe St</v>
          </cell>
        </row>
        <row r="2108">
          <cell r="A2108">
            <v>1006980</v>
          </cell>
          <cell r="B2108">
            <v>2107</v>
          </cell>
          <cell r="C2108">
            <v>0</v>
          </cell>
          <cell r="D2108">
            <v>0</v>
          </cell>
          <cell r="E2108">
            <v>0</v>
          </cell>
          <cell r="F2108" t="str">
            <v>2108FA</v>
          </cell>
          <cell r="G2108" t="str">
            <v>Weekday</v>
          </cell>
          <cell r="H2108">
            <v>56696</v>
          </cell>
          <cell r="I2108" t="str">
            <v>Caldecott Ln &amp; Parkwood Community</v>
          </cell>
        </row>
        <row r="2109">
          <cell r="A2109">
            <v>304610</v>
          </cell>
          <cell r="B2109">
            <v>2108</v>
          </cell>
          <cell r="C2109">
            <v>0</v>
          </cell>
          <cell r="D2109">
            <v>0</v>
          </cell>
          <cell r="E2109">
            <v>0</v>
          </cell>
          <cell r="F2109" t="str">
            <v>2108FA</v>
          </cell>
          <cell r="G2109" t="str">
            <v>Weekday</v>
          </cell>
          <cell r="H2109">
            <v>59377</v>
          </cell>
          <cell r="I2109" t="str">
            <v>San Pablo Av &amp; Heinz Av</v>
          </cell>
        </row>
        <row r="2110">
          <cell r="A2110">
            <v>1016070</v>
          </cell>
          <cell r="B2110">
            <v>2109</v>
          </cell>
          <cell r="C2110">
            <v>1</v>
          </cell>
          <cell r="D2110">
            <v>0</v>
          </cell>
          <cell r="E2110">
            <v>1</v>
          </cell>
          <cell r="F2110" t="str">
            <v>2108FA</v>
          </cell>
          <cell r="G2110" t="str">
            <v>Weekday</v>
          </cell>
          <cell r="H2110">
            <v>55059</v>
          </cell>
          <cell r="I2110" t="str">
            <v>Martin Luther King Jr Way &amp; 29th St</v>
          </cell>
        </row>
        <row r="2111">
          <cell r="A2111">
            <v>1016190</v>
          </cell>
          <cell r="B2111">
            <v>2110</v>
          </cell>
          <cell r="C2111">
            <v>0</v>
          </cell>
          <cell r="D2111">
            <v>0</v>
          </cell>
          <cell r="E2111">
            <v>0</v>
          </cell>
          <cell r="F2111" t="str">
            <v>2108FA</v>
          </cell>
          <cell r="G2111" t="str">
            <v>Weekday</v>
          </cell>
          <cell r="H2111">
            <v>52214</v>
          </cell>
          <cell r="I2111" t="str">
            <v>Martin Luther King Jr Way &amp; 42nd St</v>
          </cell>
        </row>
        <row r="2112">
          <cell r="A2112">
            <v>1014700</v>
          </cell>
          <cell r="B2112">
            <v>2111</v>
          </cell>
          <cell r="C2112">
            <v>0</v>
          </cell>
          <cell r="D2112">
            <v>0</v>
          </cell>
          <cell r="E2112">
            <v>0</v>
          </cell>
          <cell r="F2112" t="str">
            <v>2108FA</v>
          </cell>
          <cell r="G2112" t="str">
            <v>Weekday</v>
          </cell>
          <cell r="H2112">
            <v>55676</v>
          </cell>
          <cell r="I2112" t="str">
            <v>MacArthur Blvd &amp; 99th Av</v>
          </cell>
        </row>
        <row r="2113">
          <cell r="A2113">
            <v>200610</v>
          </cell>
          <cell r="B2113">
            <v>2112</v>
          </cell>
          <cell r="C2113">
            <v>0</v>
          </cell>
          <cell r="D2113">
            <v>0</v>
          </cell>
          <cell r="E2113">
            <v>0</v>
          </cell>
          <cell r="F2113" t="str">
            <v>2108FA</v>
          </cell>
          <cell r="G2113" t="str">
            <v>Weekday</v>
          </cell>
          <cell r="H2113">
            <v>51212</v>
          </cell>
          <cell r="I2113" t="str">
            <v>Solano Av &amp; Curtis St</v>
          </cell>
        </row>
        <row r="2114">
          <cell r="A2114">
            <v>1015000</v>
          </cell>
          <cell r="B2114">
            <v>2113</v>
          </cell>
          <cell r="C2114">
            <v>0</v>
          </cell>
          <cell r="D2114">
            <v>1</v>
          </cell>
          <cell r="E2114">
            <v>0</v>
          </cell>
          <cell r="F2114" t="str">
            <v>2108FA</v>
          </cell>
          <cell r="G2114" t="str">
            <v>Weekday</v>
          </cell>
          <cell r="H2114">
            <v>55510</v>
          </cell>
          <cell r="I2114" t="str">
            <v>MacArthur Blvd &amp; High St</v>
          </cell>
        </row>
        <row r="2115">
          <cell r="A2115">
            <v>901160</v>
          </cell>
          <cell r="B2115">
            <v>2114</v>
          </cell>
          <cell r="C2115">
            <v>0</v>
          </cell>
          <cell r="D2115">
            <v>0</v>
          </cell>
          <cell r="E2115">
            <v>0</v>
          </cell>
          <cell r="F2115" t="str">
            <v>2108FA</v>
          </cell>
          <cell r="G2115" t="str">
            <v>Weekday</v>
          </cell>
          <cell r="H2115">
            <v>55754</v>
          </cell>
          <cell r="I2115" t="str">
            <v>Newark Blvd &amp; Brittany Av</v>
          </cell>
        </row>
        <row r="2116">
          <cell r="A2116">
            <v>9901090</v>
          </cell>
          <cell r="B2116">
            <v>2115</v>
          </cell>
          <cell r="C2116">
            <v>1</v>
          </cell>
          <cell r="D2116">
            <v>0</v>
          </cell>
          <cell r="E2116">
            <v>1</v>
          </cell>
          <cell r="F2116" t="str">
            <v>2108FA</v>
          </cell>
          <cell r="G2116" t="str">
            <v>Weekday</v>
          </cell>
          <cell r="H2116">
            <v>55949</v>
          </cell>
          <cell r="I2116" t="str">
            <v>San Pablo Dam Rd &amp; Appian Way</v>
          </cell>
        </row>
        <row r="2117">
          <cell r="A2117">
            <v>1015190</v>
          </cell>
          <cell r="B2117">
            <v>2116</v>
          </cell>
          <cell r="C2117">
            <v>1</v>
          </cell>
          <cell r="D2117">
            <v>0</v>
          </cell>
          <cell r="E2117">
            <v>1</v>
          </cell>
          <cell r="F2117" t="str">
            <v>2108FA</v>
          </cell>
          <cell r="G2117" t="str">
            <v>Weekday</v>
          </cell>
          <cell r="H2117">
            <v>56669</v>
          </cell>
          <cell r="I2117" t="str">
            <v>MacArthur Blvd &amp; Randolph Av</v>
          </cell>
        </row>
        <row r="2118">
          <cell r="A2118">
            <v>1500150</v>
          </cell>
          <cell r="B2118">
            <v>2117</v>
          </cell>
          <cell r="C2118">
            <v>0</v>
          </cell>
          <cell r="D2118">
            <v>0</v>
          </cell>
          <cell r="E2118">
            <v>0</v>
          </cell>
          <cell r="F2118" t="str">
            <v>2108FA</v>
          </cell>
          <cell r="G2118" t="str">
            <v>Weekday</v>
          </cell>
          <cell r="H2118">
            <v>50103</v>
          </cell>
          <cell r="I2118" t="str">
            <v>Alvarado St &amp; Teagarden St</v>
          </cell>
        </row>
        <row r="2119">
          <cell r="A2119">
            <v>1504090</v>
          </cell>
          <cell r="B2119">
            <v>2118</v>
          </cell>
          <cell r="C2119">
            <v>0</v>
          </cell>
          <cell r="D2119">
            <v>0</v>
          </cell>
          <cell r="E2119">
            <v>0</v>
          </cell>
          <cell r="F2119" t="str">
            <v>2108FA</v>
          </cell>
          <cell r="G2119" t="str">
            <v>Weekday</v>
          </cell>
          <cell r="H2119">
            <v>54223</v>
          </cell>
          <cell r="I2119" t="str">
            <v>Halcyon Dr &amp; Hesperian Blvd</v>
          </cell>
        </row>
        <row r="2120">
          <cell r="A2120">
            <v>305080</v>
          </cell>
          <cell r="B2120">
            <v>2119</v>
          </cell>
          <cell r="C2120">
            <v>0</v>
          </cell>
          <cell r="D2120">
            <v>0</v>
          </cell>
          <cell r="E2120">
            <v>0</v>
          </cell>
          <cell r="F2120" t="str">
            <v>2108FA</v>
          </cell>
          <cell r="G2120" t="str">
            <v>Weekday</v>
          </cell>
          <cell r="H2120">
            <v>57225</v>
          </cell>
          <cell r="I2120" t="str">
            <v>Shattuck Av &amp; Virginia St</v>
          </cell>
        </row>
        <row r="2121">
          <cell r="A2121">
            <v>900800</v>
          </cell>
          <cell r="B2121">
            <v>2120</v>
          </cell>
          <cell r="C2121">
            <v>0</v>
          </cell>
          <cell r="D2121">
            <v>0</v>
          </cell>
          <cell r="E2121">
            <v>0</v>
          </cell>
          <cell r="F2121" t="str">
            <v>2108FA</v>
          </cell>
          <cell r="G2121" t="str">
            <v>Weekday</v>
          </cell>
          <cell r="H2121">
            <v>51330</v>
          </cell>
          <cell r="I2121" t="str">
            <v>Filbert St &amp; Enterprise Dr</v>
          </cell>
        </row>
        <row r="2122">
          <cell r="A2122">
            <v>703800</v>
          </cell>
          <cell r="B2122">
            <v>2121</v>
          </cell>
          <cell r="C2122">
            <v>0</v>
          </cell>
          <cell r="D2122">
            <v>0</v>
          </cell>
          <cell r="E2122">
            <v>0</v>
          </cell>
          <cell r="F2122" t="str">
            <v>2108FA</v>
          </cell>
          <cell r="G2122" t="str">
            <v>Weekday</v>
          </cell>
          <cell r="H2122">
            <v>52844</v>
          </cell>
          <cell r="I2122" t="str">
            <v>Mowry Av &amp; Blacow Rd</v>
          </cell>
        </row>
        <row r="2123">
          <cell r="A2123">
            <v>1002680</v>
          </cell>
          <cell r="B2123">
            <v>2122</v>
          </cell>
          <cell r="C2123">
            <v>1</v>
          </cell>
          <cell r="D2123">
            <v>0</v>
          </cell>
          <cell r="E2123">
            <v>1</v>
          </cell>
          <cell r="F2123" t="str">
            <v>2108FA</v>
          </cell>
          <cell r="G2123" t="str">
            <v>Weekday</v>
          </cell>
          <cell r="H2123">
            <v>59112</v>
          </cell>
          <cell r="I2123" t="str">
            <v>40th St &amp; Webster St</v>
          </cell>
        </row>
        <row r="2124">
          <cell r="A2124">
            <v>200710</v>
          </cell>
          <cell r="B2124">
            <v>2123</v>
          </cell>
          <cell r="C2124">
            <v>0</v>
          </cell>
          <cell r="D2124">
            <v>0</v>
          </cell>
          <cell r="E2124">
            <v>0</v>
          </cell>
          <cell r="F2124" t="str">
            <v>2108FA</v>
          </cell>
          <cell r="G2124" t="str">
            <v>Weekday</v>
          </cell>
          <cell r="H2124">
            <v>55905</v>
          </cell>
          <cell r="I2124" t="str">
            <v>Solano Av &amp; Santa Fe Av</v>
          </cell>
        </row>
        <row r="2125">
          <cell r="A2125">
            <v>1012820</v>
          </cell>
          <cell r="B2125">
            <v>2124</v>
          </cell>
          <cell r="C2125">
            <v>0</v>
          </cell>
          <cell r="D2125">
            <v>2</v>
          </cell>
          <cell r="E2125">
            <v>0</v>
          </cell>
          <cell r="F2125" t="str">
            <v>2108FA</v>
          </cell>
          <cell r="G2125" t="str">
            <v>Weekday</v>
          </cell>
          <cell r="H2125">
            <v>54557</v>
          </cell>
          <cell r="I2125" t="str">
            <v>High St &amp; MacArthur Blvd</v>
          </cell>
        </row>
        <row r="2126">
          <cell r="A2126">
            <v>1001470</v>
          </cell>
          <cell r="B2126">
            <v>2125</v>
          </cell>
          <cell r="C2126">
            <v>0</v>
          </cell>
          <cell r="D2126">
            <v>0</v>
          </cell>
          <cell r="E2126">
            <v>0</v>
          </cell>
          <cell r="F2126" t="str">
            <v>2108FA</v>
          </cell>
          <cell r="G2126" t="str">
            <v>Weekday</v>
          </cell>
          <cell r="H2126">
            <v>58322</v>
          </cell>
          <cell r="I2126" t="str">
            <v>23rd Av &amp; E 22nd St</v>
          </cell>
        </row>
        <row r="2127">
          <cell r="A2127">
            <v>1002060</v>
          </cell>
          <cell r="B2127">
            <v>2126</v>
          </cell>
          <cell r="C2127">
            <v>0</v>
          </cell>
          <cell r="D2127">
            <v>1</v>
          </cell>
          <cell r="E2127">
            <v>0</v>
          </cell>
          <cell r="F2127" t="str">
            <v>2108FA</v>
          </cell>
          <cell r="G2127" t="str">
            <v>Weekday</v>
          </cell>
          <cell r="H2127">
            <v>58878</v>
          </cell>
          <cell r="I2127" t="str">
            <v>35th Av &amp; Galindo St (Calvin Simmons Middle Sch.)</v>
          </cell>
        </row>
        <row r="2128">
          <cell r="A2128">
            <v>1000890</v>
          </cell>
          <cell r="B2128">
            <v>2127</v>
          </cell>
          <cell r="C2128">
            <v>1</v>
          </cell>
          <cell r="D2128">
            <v>0</v>
          </cell>
          <cell r="E2128">
            <v>1</v>
          </cell>
          <cell r="F2128" t="str">
            <v>2108FA</v>
          </cell>
          <cell r="G2128" t="str">
            <v>Weekday</v>
          </cell>
          <cell r="H2128">
            <v>53567</v>
          </cell>
          <cell r="I2128" t="str">
            <v>14th St &amp; Brush St</v>
          </cell>
        </row>
        <row r="2129">
          <cell r="A2129">
            <v>102160</v>
          </cell>
          <cell r="B2129">
            <v>2128</v>
          </cell>
          <cell r="C2129">
            <v>1</v>
          </cell>
          <cell r="D2129">
            <v>0</v>
          </cell>
          <cell r="E2129">
            <v>1</v>
          </cell>
          <cell r="F2129" t="str">
            <v>2108FA</v>
          </cell>
          <cell r="G2129" t="str">
            <v>Weekday</v>
          </cell>
          <cell r="H2129">
            <v>59008</v>
          </cell>
          <cell r="I2129" t="str">
            <v>Mecartney Rd &amp; Camellia Dr</v>
          </cell>
        </row>
        <row r="2130">
          <cell r="A2130">
            <v>1012470</v>
          </cell>
          <cell r="B2130">
            <v>2129</v>
          </cell>
          <cell r="C2130">
            <v>1</v>
          </cell>
          <cell r="D2130">
            <v>0</v>
          </cell>
          <cell r="E2130">
            <v>1</v>
          </cell>
          <cell r="F2130" t="str">
            <v>2108FA</v>
          </cell>
          <cell r="G2130" t="str">
            <v>Weekday</v>
          </cell>
          <cell r="H2130">
            <v>52855</v>
          </cell>
          <cell r="I2130" t="str">
            <v>Hegenberger Rd &amp; Baldwin St</v>
          </cell>
        </row>
        <row r="2131">
          <cell r="A2131">
            <v>1009860</v>
          </cell>
          <cell r="B2131">
            <v>2130</v>
          </cell>
          <cell r="C2131">
            <v>0</v>
          </cell>
          <cell r="D2131">
            <v>0</v>
          </cell>
          <cell r="E2131">
            <v>0</v>
          </cell>
          <cell r="F2131" t="str">
            <v>2108FA</v>
          </cell>
          <cell r="G2131" t="str">
            <v>Weekday</v>
          </cell>
          <cell r="H2131">
            <v>56063</v>
          </cell>
          <cell r="I2131" t="str">
            <v>Embarcadero W &amp; Franklin St</v>
          </cell>
        </row>
        <row r="2132">
          <cell r="A2132">
            <v>500560</v>
          </cell>
          <cell r="B2132">
            <v>2131</v>
          </cell>
          <cell r="C2132">
            <v>0</v>
          </cell>
          <cell r="D2132">
            <v>1</v>
          </cell>
          <cell r="E2132">
            <v>0</v>
          </cell>
          <cell r="F2132" t="str">
            <v>2108FA</v>
          </cell>
          <cell r="G2132" t="str">
            <v>Weekday</v>
          </cell>
          <cell r="H2132">
            <v>50601</v>
          </cell>
          <cell r="I2132" t="str">
            <v>Central Av &amp; Yosemite Av</v>
          </cell>
        </row>
        <row r="2133">
          <cell r="A2133">
            <v>702960</v>
          </cell>
          <cell r="B2133">
            <v>2132</v>
          </cell>
          <cell r="C2133">
            <v>0</v>
          </cell>
          <cell r="D2133">
            <v>0</v>
          </cell>
          <cell r="E2133">
            <v>0</v>
          </cell>
          <cell r="F2133" t="str">
            <v>2108FA</v>
          </cell>
          <cell r="G2133" t="str">
            <v>Weekday</v>
          </cell>
          <cell r="H2133">
            <v>56157</v>
          </cell>
          <cell r="I2133" t="str">
            <v>Grimmer Blvd &amp; Irvington Av</v>
          </cell>
        </row>
        <row r="2134">
          <cell r="A2134">
            <v>1302500</v>
          </cell>
          <cell r="B2134">
            <v>2133</v>
          </cell>
          <cell r="C2134">
            <v>0</v>
          </cell>
          <cell r="D2134">
            <v>0</v>
          </cell>
          <cell r="E2134">
            <v>0</v>
          </cell>
          <cell r="F2134" t="str">
            <v>2108FA</v>
          </cell>
          <cell r="G2134" t="str">
            <v>Weekday</v>
          </cell>
          <cell r="H2134">
            <v>59860</v>
          </cell>
          <cell r="I2134" t="str">
            <v>Marina Bay Pkwy &amp; Jetty Av</v>
          </cell>
        </row>
        <row r="2135">
          <cell r="A2135">
            <v>1006420</v>
          </cell>
          <cell r="B2135">
            <v>2134</v>
          </cell>
          <cell r="C2135">
            <v>6</v>
          </cell>
          <cell r="D2135">
            <v>0</v>
          </cell>
          <cell r="E2135">
            <v>6</v>
          </cell>
          <cell r="F2135" t="str">
            <v>2108FA</v>
          </cell>
          <cell r="G2135" t="str">
            <v>Weekday</v>
          </cell>
          <cell r="H2135">
            <v>53335</v>
          </cell>
          <cell r="I2135" t="str">
            <v>Broadway &amp; 17th St</v>
          </cell>
        </row>
        <row r="2136">
          <cell r="A2136">
            <v>1018250</v>
          </cell>
          <cell r="B2136">
            <v>2135</v>
          </cell>
          <cell r="C2136">
            <v>2</v>
          </cell>
          <cell r="D2136">
            <v>0</v>
          </cell>
          <cell r="E2136">
            <v>2</v>
          </cell>
          <cell r="F2136" t="str">
            <v>2108FA</v>
          </cell>
          <cell r="G2136" t="str">
            <v>Weekday</v>
          </cell>
          <cell r="H2136">
            <v>59499</v>
          </cell>
          <cell r="I2136" t="str">
            <v>San Pablo Av &amp; 25th St</v>
          </cell>
        </row>
        <row r="2137">
          <cell r="A2137">
            <v>1018270</v>
          </cell>
          <cell r="B2137">
            <v>2136</v>
          </cell>
          <cell r="C2137">
            <v>0</v>
          </cell>
          <cell r="D2137">
            <v>0</v>
          </cell>
          <cell r="E2137">
            <v>0</v>
          </cell>
          <cell r="F2137" t="str">
            <v>2108FA</v>
          </cell>
          <cell r="G2137" t="str">
            <v>Weekday</v>
          </cell>
          <cell r="H2137">
            <v>51156</v>
          </cell>
          <cell r="I2137" t="str">
            <v>San Pablo Av &amp; 28th St</v>
          </cell>
        </row>
        <row r="2138">
          <cell r="A2138">
            <v>1012330</v>
          </cell>
          <cell r="B2138">
            <v>2137</v>
          </cell>
          <cell r="C2138">
            <v>0</v>
          </cell>
          <cell r="D2138">
            <v>0</v>
          </cell>
          <cell r="E2138">
            <v>0</v>
          </cell>
          <cell r="F2138" t="str">
            <v>2108FA</v>
          </cell>
          <cell r="G2138" t="str">
            <v>Weekday</v>
          </cell>
          <cell r="H2138">
            <v>55350</v>
          </cell>
          <cell r="I2138" t="str">
            <v>Harrison St &amp; W MacArthur Blvd</v>
          </cell>
        </row>
        <row r="2139">
          <cell r="A2139">
            <v>1006270</v>
          </cell>
          <cell r="B2139">
            <v>2138</v>
          </cell>
          <cell r="C2139">
            <v>0</v>
          </cell>
          <cell r="D2139">
            <v>0</v>
          </cell>
          <cell r="E2139">
            <v>0</v>
          </cell>
          <cell r="F2139" t="str">
            <v>2108FA</v>
          </cell>
          <cell r="G2139" t="str">
            <v>Weekday</v>
          </cell>
          <cell r="H2139">
            <v>57547</v>
          </cell>
          <cell r="I2139" t="str">
            <v>Broadway &amp; Mosswood Park</v>
          </cell>
        </row>
        <row r="2140">
          <cell r="A2140">
            <v>9903450</v>
          </cell>
          <cell r="B2140">
            <v>2139</v>
          </cell>
          <cell r="C2140">
            <v>0</v>
          </cell>
          <cell r="D2140">
            <v>0</v>
          </cell>
          <cell r="E2140">
            <v>0</v>
          </cell>
          <cell r="F2140" t="str">
            <v>2108FA</v>
          </cell>
          <cell r="G2140" t="str">
            <v>Weekday</v>
          </cell>
          <cell r="H2140">
            <v>51524</v>
          </cell>
          <cell r="I2140" t="str">
            <v>College Av &amp; Lawton Av</v>
          </cell>
        </row>
        <row r="2141">
          <cell r="A2141">
            <v>1500510</v>
          </cell>
          <cell r="B2141">
            <v>2140</v>
          </cell>
          <cell r="C2141">
            <v>0</v>
          </cell>
          <cell r="D2141">
            <v>0</v>
          </cell>
          <cell r="E2141">
            <v>0</v>
          </cell>
          <cell r="F2141" t="str">
            <v>2108FA</v>
          </cell>
          <cell r="G2141" t="str">
            <v>Weekday</v>
          </cell>
          <cell r="H2141">
            <v>57475</v>
          </cell>
          <cell r="I2141" t="str">
            <v>Bancroft Av &amp; Sybil Av</v>
          </cell>
        </row>
        <row r="2142">
          <cell r="A2142">
            <v>701980</v>
          </cell>
          <cell r="B2142">
            <v>2141</v>
          </cell>
          <cell r="C2142">
            <v>0</v>
          </cell>
          <cell r="D2142">
            <v>0</v>
          </cell>
          <cell r="E2142">
            <v>0</v>
          </cell>
          <cell r="F2142" t="str">
            <v>2108FA</v>
          </cell>
          <cell r="G2142" t="str">
            <v>Weekday</v>
          </cell>
          <cell r="H2142">
            <v>55899</v>
          </cell>
          <cell r="I2142" t="str">
            <v>38932 Fremont Blvd (Near Mowry Av)</v>
          </cell>
        </row>
        <row r="2143">
          <cell r="A2143">
            <v>1009720</v>
          </cell>
          <cell r="B2143">
            <v>2142</v>
          </cell>
          <cell r="C2143">
            <v>1</v>
          </cell>
          <cell r="D2143">
            <v>0</v>
          </cell>
          <cell r="E2143">
            <v>1</v>
          </cell>
          <cell r="F2143" t="str">
            <v>2108FA</v>
          </cell>
          <cell r="G2143" t="str">
            <v>Weekday</v>
          </cell>
          <cell r="H2143">
            <v>57422</v>
          </cell>
          <cell r="I2143" t="str">
            <v>Edgewater Dr &amp; Pardee Ln</v>
          </cell>
        </row>
        <row r="2144">
          <cell r="A2144">
            <v>305090</v>
          </cell>
          <cell r="B2144">
            <v>2143</v>
          </cell>
          <cell r="C2144">
            <v>0</v>
          </cell>
          <cell r="D2144">
            <v>0</v>
          </cell>
          <cell r="E2144">
            <v>0</v>
          </cell>
          <cell r="F2144" t="str">
            <v>2108FA</v>
          </cell>
          <cell r="G2144" t="str">
            <v>Weekday</v>
          </cell>
          <cell r="H2144">
            <v>56654</v>
          </cell>
          <cell r="I2144" t="str">
            <v>Shattuck Av &amp; Virginia St</v>
          </cell>
        </row>
        <row r="2145">
          <cell r="A2145">
            <v>1005850</v>
          </cell>
          <cell r="B2145">
            <v>2144</v>
          </cell>
          <cell r="C2145">
            <v>2</v>
          </cell>
          <cell r="D2145">
            <v>0</v>
          </cell>
          <cell r="E2145">
            <v>2</v>
          </cell>
          <cell r="F2145" t="str">
            <v>2108FA</v>
          </cell>
          <cell r="G2145" t="str">
            <v>Weekday</v>
          </cell>
          <cell r="H2145">
            <v>56556</v>
          </cell>
          <cell r="I2145" t="str">
            <v>Beaumont Av &amp; E 31st St</v>
          </cell>
        </row>
        <row r="2146">
          <cell r="A2146">
            <v>1004400</v>
          </cell>
          <cell r="B2146">
            <v>2145</v>
          </cell>
          <cell r="C2146">
            <v>0</v>
          </cell>
          <cell r="D2146">
            <v>0</v>
          </cell>
          <cell r="E2146">
            <v>0</v>
          </cell>
          <cell r="F2146" t="str">
            <v>2108FA</v>
          </cell>
          <cell r="G2146" t="str">
            <v>Weekday</v>
          </cell>
          <cell r="H2146">
            <v>59822</v>
          </cell>
          <cell r="I2146" t="str">
            <v>98th Av &amp; Denslowe St</v>
          </cell>
        </row>
        <row r="2147">
          <cell r="A2147">
            <v>1700810</v>
          </cell>
          <cell r="B2147">
            <v>2146</v>
          </cell>
          <cell r="C2147">
            <v>0</v>
          </cell>
          <cell r="D2147">
            <v>0</v>
          </cell>
          <cell r="E2147">
            <v>0</v>
          </cell>
          <cell r="F2147" t="str">
            <v>2108FA</v>
          </cell>
          <cell r="G2147" t="str">
            <v>Weekday</v>
          </cell>
          <cell r="H2147">
            <v>51665</v>
          </cell>
          <cell r="I2147" t="str">
            <v>Union City Blvd &amp; Kohoutek Way</v>
          </cell>
        </row>
        <row r="2148">
          <cell r="A2148">
            <v>1009760</v>
          </cell>
          <cell r="B2148">
            <v>2147</v>
          </cell>
          <cell r="C2148">
            <v>0</v>
          </cell>
          <cell r="D2148">
            <v>0</v>
          </cell>
          <cell r="E2148">
            <v>0</v>
          </cell>
          <cell r="F2148" t="str">
            <v>2108FA</v>
          </cell>
          <cell r="G2148" t="str">
            <v>Weekday</v>
          </cell>
          <cell r="H2148">
            <v>55894</v>
          </cell>
          <cell r="I2148" t="str">
            <v>Edgewater Dr &amp; Roland Way</v>
          </cell>
        </row>
        <row r="2149">
          <cell r="A2149">
            <v>1009390</v>
          </cell>
          <cell r="B2149">
            <v>2148</v>
          </cell>
          <cell r="C2149">
            <v>2</v>
          </cell>
          <cell r="D2149">
            <v>0</v>
          </cell>
          <cell r="E2149">
            <v>2</v>
          </cell>
          <cell r="F2149" t="str">
            <v>2108FA</v>
          </cell>
          <cell r="G2149" t="str">
            <v>Weekday</v>
          </cell>
          <cell r="H2149">
            <v>53558</v>
          </cell>
          <cell r="I2149" t="str">
            <v>E 31st St &amp; Beaumont Av (14th Av Jctn)</v>
          </cell>
        </row>
        <row r="2150">
          <cell r="A2150">
            <v>1004610</v>
          </cell>
          <cell r="B2150">
            <v>2149</v>
          </cell>
          <cell r="C2150">
            <v>0</v>
          </cell>
          <cell r="D2150">
            <v>0</v>
          </cell>
          <cell r="E2150">
            <v>0</v>
          </cell>
          <cell r="F2150" t="str">
            <v>2108FA</v>
          </cell>
          <cell r="G2150" t="str">
            <v>Weekday</v>
          </cell>
          <cell r="H2150">
            <v>55391</v>
          </cell>
          <cell r="I2150" t="str">
            <v>98th Av &amp; Walnut St</v>
          </cell>
        </row>
        <row r="2151">
          <cell r="A2151">
            <v>1009730</v>
          </cell>
          <cell r="B2151">
            <v>2150</v>
          </cell>
          <cell r="C2151">
            <v>1</v>
          </cell>
          <cell r="D2151">
            <v>0</v>
          </cell>
          <cell r="E2151">
            <v>1</v>
          </cell>
          <cell r="F2151" t="str">
            <v>2108FA</v>
          </cell>
          <cell r="G2151" t="str">
            <v>Weekday</v>
          </cell>
          <cell r="H2151">
            <v>51554</v>
          </cell>
          <cell r="I2151" t="str">
            <v>Edgewater Dr &amp; Pardee Ln</v>
          </cell>
        </row>
        <row r="2152">
          <cell r="A2152">
            <v>1001430</v>
          </cell>
          <cell r="B2152">
            <v>2151</v>
          </cell>
          <cell r="C2152">
            <v>0</v>
          </cell>
          <cell r="D2152">
            <v>0</v>
          </cell>
          <cell r="E2152">
            <v>0</v>
          </cell>
          <cell r="F2152" t="str">
            <v>2108FA</v>
          </cell>
          <cell r="G2152" t="str">
            <v>Weekday</v>
          </cell>
          <cell r="H2152">
            <v>51558</v>
          </cell>
          <cell r="I2152" t="str">
            <v>23rd Av &amp; E 19th St</v>
          </cell>
        </row>
        <row r="2153">
          <cell r="A2153">
            <v>1009680</v>
          </cell>
          <cell r="B2153">
            <v>2152</v>
          </cell>
          <cell r="C2153">
            <v>0</v>
          </cell>
          <cell r="D2153">
            <v>0</v>
          </cell>
          <cell r="E2153">
            <v>0</v>
          </cell>
          <cell r="F2153" t="str">
            <v>2108FA</v>
          </cell>
          <cell r="G2153" t="str">
            <v>Weekday</v>
          </cell>
          <cell r="H2153">
            <v>53881</v>
          </cell>
          <cell r="I2153" t="str">
            <v>8001 Edgewater Dr</v>
          </cell>
        </row>
        <row r="2154">
          <cell r="A2154">
            <v>9907490</v>
          </cell>
          <cell r="B2154">
            <v>2153</v>
          </cell>
          <cell r="C2154">
            <v>0</v>
          </cell>
          <cell r="D2154">
            <v>0</v>
          </cell>
          <cell r="E2154">
            <v>0</v>
          </cell>
          <cell r="F2154" t="str">
            <v>2108FA</v>
          </cell>
          <cell r="G2154" t="str">
            <v>Weekday</v>
          </cell>
          <cell r="H2154">
            <v>52843</v>
          </cell>
          <cell r="I2154" t="str">
            <v>Fremont Blvd &amp; Thornton Av</v>
          </cell>
        </row>
        <row r="2155">
          <cell r="A2155">
            <v>304380</v>
          </cell>
          <cell r="B2155">
            <v>2154</v>
          </cell>
          <cell r="C2155">
            <v>0</v>
          </cell>
          <cell r="D2155">
            <v>0</v>
          </cell>
          <cell r="E2155">
            <v>0</v>
          </cell>
          <cell r="F2155" t="str">
            <v>2108FA</v>
          </cell>
          <cell r="G2155" t="str">
            <v>Weekday</v>
          </cell>
          <cell r="H2155">
            <v>58335</v>
          </cell>
          <cell r="I2155" t="str">
            <v>Sacramento St &amp; Ward St</v>
          </cell>
        </row>
        <row r="2156">
          <cell r="A2156">
            <v>1004180</v>
          </cell>
          <cell r="B2156">
            <v>2155</v>
          </cell>
          <cell r="C2156">
            <v>0</v>
          </cell>
          <cell r="D2156">
            <v>0</v>
          </cell>
          <cell r="E2156">
            <v>0</v>
          </cell>
          <cell r="F2156" t="str">
            <v>2108FA</v>
          </cell>
          <cell r="G2156" t="str">
            <v>Weekday</v>
          </cell>
          <cell r="H2156">
            <v>57399</v>
          </cell>
          <cell r="I2156" t="str">
            <v>90th Av &amp; Bancroft Av</v>
          </cell>
        </row>
        <row r="2157">
          <cell r="A2157">
            <v>1002980</v>
          </cell>
          <cell r="B2157">
            <v>2156</v>
          </cell>
          <cell r="C2157">
            <v>0</v>
          </cell>
          <cell r="D2157">
            <v>0</v>
          </cell>
          <cell r="E2157">
            <v>0</v>
          </cell>
          <cell r="F2157" t="str">
            <v>2108FA</v>
          </cell>
          <cell r="G2157" t="str">
            <v>Weekday</v>
          </cell>
          <cell r="H2157">
            <v>59937</v>
          </cell>
          <cell r="I2157" t="str">
            <v>55th St &amp; Shattuck Av</v>
          </cell>
        </row>
        <row r="2158">
          <cell r="A2158">
            <v>1700500</v>
          </cell>
          <cell r="B2158">
            <v>2157</v>
          </cell>
          <cell r="C2158">
            <v>0</v>
          </cell>
          <cell r="D2158">
            <v>0</v>
          </cell>
          <cell r="E2158">
            <v>0</v>
          </cell>
          <cell r="F2158" t="str">
            <v>2108FA</v>
          </cell>
          <cell r="G2158" t="str">
            <v>Weekday</v>
          </cell>
          <cell r="H2158">
            <v>50509</v>
          </cell>
          <cell r="I2158" t="str">
            <v>Dyer St &amp; Alvarado-Niles Rd</v>
          </cell>
        </row>
        <row r="2159">
          <cell r="A2159">
            <v>1004390</v>
          </cell>
          <cell r="B2159">
            <v>2158</v>
          </cell>
          <cell r="C2159">
            <v>0</v>
          </cell>
          <cell r="D2159">
            <v>0</v>
          </cell>
          <cell r="E2159">
            <v>0</v>
          </cell>
          <cell r="F2159" t="str">
            <v>2108FA</v>
          </cell>
          <cell r="G2159" t="str">
            <v>Weekday</v>
          </cell>
          <cell r="H2159">
            <v>50886</v>
          </cell>
          <cell r="I2159" t="str">
            <v>98th Av &amp; Denslowe St</v>
          </cell>
        </row>
        <row r="2160">
          <cell r="A2160">
            <v>305420</v>
          </cell>
          <cell r="B2160">
            <v>2159</v>
          </cell>
          <cell r="C2160">
            <v>0</v>
          </cell>
          <cell r="D2160">
            <v>0</v>
          </cell>
          <cell r="E2160">
            <v>0</v>
          </cell>
          <cell r="F2160" t="str">
            <v>2108FA</v>
          </cell>
          <cell r="G2160" t="str">
            <v>Weekday</v>
          </cell>
          <cell r="H2160">
            <v>57740</v>
          </cell>
          <cell r="I2160" t="str">
            <v>Sutter St &amp; Hopkins St</v>
          </cell>
        </row>
        <row r="2161">
          <cell r="A2161">
            <v>1017310</v>
          </cell>
          <cell r="B2161">
            <v>2160</v>
          </cell>
          <cell r="C2161">
            <v>0</v>
          </cell>
          <cell r="D2161">
            <v>0</v>
          </cell>
          <cell r="E2161">
            <v>0</v>
          </cell>
          <cell r="F2161" t="str">
            <v>2108FA</v>
          </cell>
          <cell r="G2161" t="str">
            <v>Weekday</v>
          </cell>
          <cell r="H2161">
            <v>57065</v>
          </cell>
          <cell r="I2161" t="str">
            <v>Oakland Av &amp; Perkinsway Path</v>
          </cell>
        </row>
        <row r="2162">
          <cell r="A2162">
            <v>1016180</v>
          </cell>
          <cell r="B2162">
            <v>2161</v>
          </cell>
          <cell r="C2162">
            <v>0</v>
          </cell>
          <cell r="D2162">
            <v>0</v>
          </cell>
          <cell r="E2162">
            <v>0</v>
          </cell>
          <cell r="F2162" t="str">
            <v>2108FA</v>
          </cell>
          <cell r="G2162" t="str">
            <v>Weekday</v>
          </cell>
          <cell r="H2162">
            <v>50774</v>
          </cell>
          <cell r="I2162" t="str">
            <v>Martin Luther King Jr Way &amp; 42nd St</v>
          </cell>
        </row>
        <row r="2163">
          <cell r="A2163">
            <v>303630</v>
          </cell>
          <cell r="B2163">
            <v>2162</v>
          </cell>
          <cell r="C2163">
            <v>1</v>
          </cell>
          <cell r="D2163">
            <v>0</v>
          </cell>
          <cell r="E2163">
            <v>1</v>
          </cell>
          <cell r="F2163" t="str">
            <v>2108FA</v>
          </cell>
          <cell r="G2163" t="str">
            <v>Weekday</v>
          </cell>
          <cell r="H2163">
            <v>50765</v>
          </cell>
          <cell r="I2163" t="str">
            <v>Martin Luther King Jr Way &amp; Parker St</v>
          </cell>
        </row>
        <row r="2164">
          <cell r="A2164">
            <v>9901020</v>
          </cell>
          <cell r="B2164">
            <v>2163</v>
          </cell>
          <cell r="C2164">
            <v>1</v>
          </cell>
          <cell r="D2164">
            <v>0</v>
          </cell>
          <cell r="E2164">
            <v>1</v>
          </cell>
          <cell r="F2164" t="str">
            <v>2108FA</v>
          </cell>
          <cell r="G2164" t="str">
            <v>Weekday</v>
          </cell>
          <cell r="H2164">
            <v>55242</v>
          </cell>
          <cell r="I2164" t="str">
            <v>Rollingwood Dr &amp; Greenwood Dr (West Jctn)</v>
          </cell>
        </row>
        <row r="2165">
          <cell r="A2165">
            <v>1017770</v>
          </cell>
          <cell r="B2165">
            <v>2164</v>
          </cell>
          <cell r="C2165">
            <v>0</v>
          </cell>
          <cell r="D2165">
            <v>0</v>
          </cell>
          <cell r="E2165">
            <v>0</v>
          </cell>
          <cell r="F2165" t="str">
            <v>2108FA</v>
          </cell>
          <cell r="G2165" t="str">
            <v>Weekday</v>
          </cell>
          <cell r="H2165">
            <v>54006</v>
          </cell>
          <cell r="I2165" t="str">
            <v>Piedmont Av &amp; Brandon St</v>
          </cell>
        </row>
        <row r="2166">
          <cell r="A2166">
            <v>303270</v>
          </cell>
          <cell r="B2166">
            <v>2165</v>
          </cell>
          <cell r="C2166">
            <v>0</v>
          </cell>
          <cell r="D2166">
            <v>0</v>
          </cell>
          <cell r="E2166">
            <v>0</v>
          </cell>
          <cell r="F2166" t="str">
            <v>2108FA</v>
          </cell>
          <cell r="G2166" t="str">
            <v>Weekday</v>
          </cell>
          <cell r="H2166">
            <v>50997</v>
          </cell>
          <cell r="I2166" t="str">
            <v>Hopkins St &amp; Colusa Av</v>
          </cell>
        </row>
        <row r="2167">
          <cell r="A2167">
            <v>303230</v>
          </cell>
          <cell r="B2167">
            <v>2166</v>
          </cell>
          <cell r="C2167">
            <v>0</v>
          </cell>
          <cell r="D2167">
            <v>0</v>
          </cell>
          <cell r="E2167">
            <v>0</v>
          </cell>
          <cell r="F2167" t="str">
            <v>2108FA</v>
          </cell>
          <cell r="G2167" t="str">
            <v>Weekday</v>
          </cell>
          <cell r="H2167">
            <v>55231</v>
          </cell>
          <cell r="I2167" t="str">
            <v>Hopkins St &amp; Beverly Pl</v>
          </cell>
        </row>
        <row r="2168">
          <cell r="A2168">
            <v>302710</v>
          </cell>
          <cell r="B2168">
            <v>2167</v>
          </cell>
          <cell r="C2168">
            <v>0</v>
          </cell>
          <cell r="D2168">
            <v>0</v>
          </cell>
          <cell r="E2168">
            <v>0</v>
          </cell>
          <cell r="F2168" t="str">
            <v>2108FA</v>
          </cell>
          <cell r="G2168" t="str">
            <v>Weekday</v>
          </cell>
          <cell r="H2168">
            <v>52052</v>
          </cell>
          <cell r="I2168" t="str">
            <v>Gilman St &amp; 8th St</v>
          </cell>
        </row>
        <row r="2169">
          <cell r="A2169">
            <v>702900</v>
          </cell>
          <cell r="B2169">
            <v>2168</v>
          </cell>
          <cell r="C2169">
            <v>0</v>
          </cell>
          <cell r="D2169">
            <v>0</v>
          </cell>
          <cell r="E2169">
            <v>0</v>
          </cell>
          <cell r="F2169" t="str">
            <v>2108FA</v>
          </cell>
          <cell r="G2169" t="str">
            <v>Weekday</v>
          </cell>
          <cell r="H2169">
            <v>56075</v>
          </cell>
          <cell r="I2169" t="str">
            <v>Grimmer Blvd &amp; Carol Av</v>
          </cell>
        </row>
        <row r="2170">
          <cell r="A2170">
            <v>702920</v>
          </cell>
          <cell r="B2170">
            <v>2169</v>
          </cell>
          <cell r="C2170">
            <v>0</v>
          </cell>
          <cell r="D2170">
            <v>0</v>
          </cell>
          <cell r="E2170">
            <v>0</v>
          </cell>
          <cell r="F2170" t="str">
            <v>2108FA</v>
          </cell>
          <cell r="G2170" t="str">
            <v>Weekday</v>
          </cell>
          <cell r="H2170">
            <v>57944</v>
          </cell>
          <cell r="I2170" t="str">
            <v>Grimmer Blvd &amp; Davis St</v>
          </cell>
        </row>
        <row r="2171">
          <cell r="A2171">
            <v>705460</v>
          </cell>
          <cell r="B2171">
            <v>2170</v>
          </cell>
          <cell r="C2171">
            <v>0</v>
          </cell>
          <cell r="D2171">
            <v>0</v>
          </cell>
          <cell r="E2171">
            <v>0</v>
          </cell>
          <cell r="F2171" t="str">
            <v>2108FA</v>
          </cell>
          <cell r="G2171" t="str">
            <v>Weekday</v>
          </cell>
          <cell r="H2171">
            <v>58245</v>
          </cell>
          <cell r="I2171" t="str">
            <v>S Grimmer Blvd &amp; Enterprise St</v>
          </cell>
        </row>
        <row r="2172">
          <cell r="A2172">
            <v>703030</v>
          </cell>
          <cell r="B2172">
            <v>2171</v>
          </cell>
          <cell r="C2172">
            <v>0</v>
          </cell>
          <cell r="D2172">
            <v>0</v>
          </cell>
          <cell r="E2172">
            <v>0</v>
          </cell>
          <cell r="F2172" t="str">
            <v>2108FA</v>
          </cell>
          <cell r="G2172" t="str">
            <v>Weekday</v>
          </cell>
          <cell r="H2172">
            <v>52120</v>
          </cell>
          <cell r="I2172" t="str">
            <v>Grimmer Blvd &amp; Yellowstone Park Dr</v>
          </cell>
        </row>
        <row r="2173">
          <cell r="A2173">
            <v>303500</v>
          </cell>
          <cell r="B2173">
            <v>2172</v>
          </cell>
          <cell r="C2173">
            <v>0</v>
          </cell>
          <cell r="D2173">
            <v>0</v>
          </cell>
          <cell r="E2173">
            <v>0</v>
          </cell>
          <cell r="F2173" t="str">
            <v>2108FA</v>
          </cell>
          <cell r="G2173" t="str">
            <v>Weekday</v>
          </cell>
          <cell r="H2173">
            <v>50339</v>
          </cell>
          <cell r="I2173" t="str">
            <v>Martin Luther King Jr Way &amp; Berryman St</v>
          </cell>
        </row>
        <row r="2174">
          <cell r="A2174">
            <v>1019240</v>
          </cell>
          <cell r="B2174">
            <v>2173</v>
          </cell>
          <cell r="C2174">
            <v>0</v>
          </cell>
          <cell r="D2174">
            <v>0</v>
          </cell>
          <cell r="E2174">
            <v>0</v>
          </cell>
          <cell r="F2174" t="str">
            <v>2108FA</v>
          </cell>
          <cell r="G2174" t="str">
            <v>Weekday</v>
          </cell>
          <cell r="H2174">
            <v>55159</v>
          </cell>
          <cell r="I2174" t="str">
            <v>Shattuck Av &amp; Aileen St</v>
          </cell>
        </row>
        <row r="2175">
          <cell r="A2175">
            <v>104800</v>
          </cell>
          <cell r="B2175">
            <v>2174</v>
          </cell>
          <cell r="C2175">
            <v>0</v>
          </cell>
          <cell r="D2175">
            <v>0</v>
          </cell>
          <cell r="E2175">
            <v>0</v>
          </cell>
          <cell r="F2175" t="str">
            <v>2108FA</v>
          </cell>
          <cell r="G2175" t="str">
            <v>Weekday</v>
          </cell>
          <cell r="H2175">
            <v>50542</v>
          </cell>
          <cell r="I2175" t="str">
            <v>Webster St &amp; Willie Stargell Av</v>
          </cell>
        </row>
        <row r="2176">
          <cell r="A2176">
            <v>805340</v>
          </cell>
          <cell r="B2176">
            <v>2175</v>
          </cell>
          <cell r="C2176">
            <v>0</v>
          </cell>
          <cell r="D2176">
            <v>0</v>
          </cell>
          <cell r="E2176">
            <v>0</v>
          </cell>
          <cell r="F2176" t="str">
            <v>2108FA</v>
          </cell>
          <cell r="G2176" t="str">
            <v>Weekday</v>
          </cell>
          <cell r="H2176">
            <v>52201</v>
          </cell>
          <cell r="I2176" t="str">
            <v>Whipple Rd &amp; Wiegman Rd</v>
          </cell>
        </row>
        <row r="2177">
          <cell r="A2177">
            <v>1004150</v>
          </cell>
          <cell r="B2177">
            <v>2176</v>
          </cell>
          <cell r="C2177">
            <v>2</v>
          </cell>
          <cell r="D2177">
            <v>0</v>
          </cell>
          <cell r="E2177">
            <v>2</v>
          </cell>
          <cell r="F2177" t="str">
            <v>2108FA</v>
          </cell>
          <cell r="G2177" t="str">
            <v>Weekday</v>
          </cell>
          <cell r="H2177">
            <v>58658</v>
          </cell>
          <cell r="I2177" t="str">
            <v>8th St &amp; Jackson St</v>
          </cell>
        </row>
        <row r="2178">
          <cell r="A2178">
            <v>1003400</v>
          </cell>
          <cell r="B2178">
            <v>2177</v>
          </cell>
          <cell r="C2178">
            <v>1</v>
          </cell>
          <cell r="D2178">
            <v>0</v>
          </cell>
          <cell r="E2178">
            <v>1</v>
          </cell>
          <cell r="F2178" t="str">
            <v>2108FA</v>
          </cell>
          <cell r="G2178" t="str">
            <v>Weekday</v>
          </cell>
          <cell r="H2178">
            <v>56884</v>
          </cell>
          <cell r="I2178" t="str">
            <v>7th St &amp; Adeline St</v>
          </cell>
        </row>
        <row r="2179">
          <cell r="A2179">
            <v>1500310</v>
          </cell>
          <cell r="B2179">
            <v>2178</v>
          </cell>
          <cell r="C2179">
            <v>0</v>
          </cell>
          <cell r="D2179">
            <v>0</v>
          </cell>
          <cell r="E2179">
            <v>0</v>
          </cell>
          <cell r="F2179" t="str">
            <v>2108FA</v>
          </cell>
          <cell r="G2179" t="str">
            <v>Weekday</v>
          </cell>
          <cell r="H2179">
            <v>52811</v>
          </cell>
          <cell r="I2179" t="str">
            <v>Bancroft Av &amp; 146th Av</v>
          </cell>
        </row>
        <row r="2180">
          <cell r="A2180">
            <v>1302380</v>
          </cell>
          <cell r="B2180">
            <v>2179</v>
          </cell>
          <cell r="C2180">
            <v>2</v>
          </cell>
          <cell r="D2180">
            <v>1</v>
          </cell>
          <cell r="E2180">
            <v>2</v>
          </cell>
          <cell r="F2180" t="str">
            <v>2108FA</v>
          </cell>
          <cell r="G2180" t="str">
            <v>Weekday</v>
          </cell>
          <cell r="H2180">
            <v>55747</v>
          </cell>
          <cell r="I2180" t="str">
            <v>MacDonald Av &amp; 44th St</v>
          </cell>
        </row>
        <row r="2181">
          <cell r="A2181">
            <v>2200050</v>
          </cell>
          <cell r="B2181">
            <v>2180</v>
          </cell>
          <cell r="C2181">
            <v>0</v>
          </cell>
          <cell r="D2181">
            <v>0</v>
          </cell>
          <cell r="E2181">
            <v>0</v>
          </cell>
          <cell r="F2181" t="str">
            <v>2108FA</v>
          </cell>
          <cell r="G2181" t="str">
            <v>Weekday</v>
          </cell>
          <cell r="H2181">
            <v>57738</v>
          </cell>
          <cell r="I2181" t="str">
            <v>Quarry Rd &amp; Vineyard Ln</v>
          </cell>
        </row>
        <row r="2182">
          <cell r="A2182">
            <v>104190</v>
          </cell>
          <cell r="B2182">
            <v>2181</v>
          </cell>
          <cell r="C2182">
            <v>0</v>
          </cell>
          <cell r="D2182">
            <v>0</v>
          </cell>
          <cell r="E2182">
            <v>0</v>
          </cell>
          <cell r="F2182" t="str">
            <v>2108FA</v>
          </cell>
          <cell r="G2182" t="str">
            <v>Weekday</v>
          </cell>
          <cell r="H2182">
            <v>51595</v>
          </cell>
          <cell r="I2182" t="str">
            <v>Ralph Appezzato Memorial Pkwy &amp; Coral Sea St</v>
          </cell>
        </row>
        <row r="2183">
          <cell r="A2183">
            <v>1410170</v>
          </cell>
          <cell r="B2183">
            <v>2182</v>
          </cell>
          <cell r="C2183">
            <v>0</v>
          </cell>
          <cell r="D2183">
            <v>0</v>
          </cell>
          <cell r="E2183">
            <v>0</v>
          </cell>
          <cell r="F2183" t="str">
            <v>2108FA</v>
          </cell>
          <cell r="G2183" t="str">
            <v>Weekday</v>
          </cell>
          <cell r="H2183">
            <v>55409</v>
          </cell>
          <cell r="I2183" t="str">
            <v>Market St &amp; 3rd St</v>
          </cell>
        </row>
        <row r="2184">
          <cell r="A2184">
            <v>104570</v>
          </cell>
          <cell r="B2184">
            <v>2183</v>
          </cell>
          <cell r="C2184">
            <v>0</v>
          </cell>
          <cell r="D2184">
            <v>0</v>
          </cell>
          <cell r="E2184">
            <v>0</v>
          </cell>
          <cell r="F2184" t="str">
            <v>2108FA</v>
          </cell>
          <cell r="G2184" t="str">
            <v>Weekday</v>
          </cell>
          <cell r="H2184">
            <v>56512</v>
          </cell>
          <cell r="I2184" t="str">
            <v>Pacific Av &amp; 3rd St</v>
          </cell>
        </row>
        <row r="2185">
          <cell r="A2185">
            <v>302730</v>
          </cell>
          <cell r="B2185">
            <v>2184</v>
          </cell>
          <cell r="C2185">
            <v>0</v>
          </cell>
          <cell r="D2185">
            <v>0</v>
          </cell>
          <cell r="E2185">
            <v>0</v>
          </cell>
          <cell r="F2185" t="str">
            <v>2108FA</v>
          </cell>
          <cell r="G2185" t="str">
            <v>Weekday</v>
          </cell>
          <cell r="H2185">
            <v>52077</v>
          </cell>
          <cell r="I2185" t="str">
            <v>Gilman St &amp; Cornell Av</v>
          </cell>
        </row>
        <row r="2186">
          <cell r="A2186">
            <v>102960</v>
          </cell>
          <cell r="B2186">
            <v>2185</v>
          </cell>
          <cell r="C2186">
            <v>0</v>
          </cell>
          <cell r="D2186">
            <v>0</v>
          </cell>
          <cell r="E2186">
            <v>0</v>
          </cell>
          <cell r="F2186" t="str">
            <v>2108FA</v>
          </cell>
          <cell r="G2186" t="str">
            <v>Weekday</v>
          </cell>
          <cell r="H2186">
            <v>55708</v>
          </cell>
          <cell r="I2186" t="str">
            <v>Robert Davey Jr Dr &amp; Puddingstone Rd</v>
          </cell>
        </row>
        <row r="2187">
          <cell r="A2187">
            <v>803530</v>
          </cell>
          <cell r="B2187">
            <v>2186</v>
          </cell>
          <cell r="C2187">
            <v>1</v>
          </cell>
          <cell r="D2187">
            <v>1</v>
          </cell>
          <cell r="E2187">
            <v>1</v>
          </cell>
          <cell r="F2187" t="str">
            <v>2108FA</v>
          </cell>
          <cell r="G2187" t="str">
            <v>Weekday</v>
          </cell>
          <cell r="H2187">
            <v>52188</v>
          </cell>
          <cell r="I2187" t="str">
            <v>Mission Blvd &amp; Jackson St</v>
          </cell>
        </row>
        <row r="2188">
          <cell r="A2188">
            <v>702140</v>
          </cell>
          <cell r="B2188">
            <v>2187</v>
          </cell>
          <cell r="C2188">
            <v>0</v>
          </cell>
          <cell r="D2188">
            <v>0</v>
          </cell>
          <cell r="E2188">
            <v>0</v>
          </cell>
          <cell r="F2188" t="str">
            <v>2108FA</v>
          </cell>
          <cell r="G2188" t="str">
            <v>Weekday</v>
          </cell>
          <cell r="H2188">
            <v>52352</v>
          </cell>
          <cell r="I2188" t="str">
            <v>Fremont Blvd &amp; Blacow Rd</v>
          </cell>
        </row>
        <row r="2189">
          <cell r="A2189">
            <v>101570</v>
          </cell>
          <cell r="B2189">
            <v>2188</v>
          </cell>
          <cell r="C2189">
            <v>0</v>
          </cell>
          <cell r="D2189">
            <v>0</v>
          </cell>
          <cell r="E2189">
            <v>0</v>
          </cell>
          <cell r="F2189" t="str">
            <v>2108FA</v>
          </cell>
          <cell r="G2189" t="str">
            <v>Weekday</v>
          </cell>
          <cell r="H2189">
            <v>57727</v>
          </cell>
          <cell r="I2189" t="str">
            <v>High St &amp; Encinal Av</v>
          </cell>
        </row>
        <row r="2190">
          <cell r="A2190">
            <v>300290</v>
          </cell>
          <cell r="B2190">
            <v>2189</v>
          </cell>
          <cell r="C2190">
            <v>0</v>
          </cell>
          <cell r="D2190">
            <v>0</v>
          </cell>
          <cell r="E2190">
            <v>0</v>
          </cell>
          <cell r="F2190" t="str">
            <v>2108FA</v>
          </cell>
          <cell r="G2190" t="str">
            <v>Weekday</v>
          </cell>
          <cell r="H2190">
            <v>58667</v>
          </cell>
          <cell r="I2190" t="str">
            <v>7th St &amp; Heinz Av</v>
          </cell>
        </row>
        <row r="2191">
          <cell r="A2191">
            <v>1003410</v>
          </cell>
          <cell r="B2191">
            <v>2190</v>
          </cell>
          <cell r="C2191">
            <v>1</v>
          </cell>
          <cell r="D2191">
            <v>0</v>
          </cell>
          <cell r="E2191">
            <v>1</v>
          </cell>
          <cell r="F2191" t="str">
            <v>2108FA</v>
          </cell>
          <cell r="G2191" t="str">
            <v>Weekday</v>
          </cell>
          <cell r="H2191">
            <v>51800</v>
          </cell>
          <cell r="I2191" t="str">
            <v>7th St &amp; Adeline St</v>
          </cell>
        </row>
        <row r="2192">
          <cell r="A2192">
            <v>1009640</v>
          </cell>
          <cell r="B2192">
            <v>2191</v>
          </cell>
          <cell r="C2192">
            <v>0</v>
          </cell>
          <cell r="D2192">
            <v>0</v>
          </cell>
          <cell r="E2192">
            <v>0</v>
          </cell>
          <cell r="F2192" t="str">
            <v>2108FA</v>
          </cell>
          <cell r="G2192" t="str">
            <v>Weekday</v>
          </cell>
          <cell r="H2192">
            <v>55931</v>
          </cell>
          <cell r="I2192" t="str">
            <v>Edes Av &amp; Phelps St</v>
          </cell>
        </row>
        <row r="2193">
          <cell r="A2193">
            <v>1018940</v>
          </cell>
          <cell r="B2193">
            <v>2192</v>
          </cell>
          <cell r="C2193">
            <v>0</v>
          </cell>
          <cell r="D2193">
            <v>0</v>
          </cell>
          <cell r="E2193">
            <v>0</v>
          </cell>
          <cell r="F2193" t="str">
            <v>2108FA</v>
          </cell>
          <cell r="G2193" t="str">
            <v>Weekday</v>
          </cell>
          <cell r="H2193">
            <v>55697</v>
          </cell>
          <cell r="I2193" t="str">
            <v>Seminary Av &amp; Tevis St</v>
          </cell>
        </row>
        <row r="2194">
          <cell r="A2194">
            <v>1013690</v>
          </cell>
          <cell r="B2194">
            <v>2193</v>
          </cell>
          <cell r="C2194">
            <v>0</v>
          </cell>
          <cell r="D2194">
            <v>0</v>
          </cell>
          <cell r="E2194">
            <v>0</v>
          </cell>
          <cell r="F2194" t="str">
            <v>2108FA</v>
          </cell>
          <cell r="G2194" t="str">
            <v>Weekday</v>
          </cell>
          <cell r="H2194">
            <v>51353</v>
          </cell>
          <cell r="I2194" t="str">
            <v>Lakeshore Av &amp; Hanover Av</v>
          </cell>
        </row>
        <row r="2195">
          <cell r="A2195">
            <v>1009650</v>
          </cell>
          <cell r="B2195">
            <v>2194</v>
          </cell>
          <cell r="C2195">
            <v>0</v>
          </cell>
          <cell r="D2195">
            <v>0</v>
          </cell>
          <cell r="E2195">
            <v>0</v>
          </cell>
          <cell r="F2195" t="str">
            <v>2108FA</v>
          </cell>
          <cell r="G2195" t="str">
            <v>Weekday</v>
          </cell>
          <cell r="H2195">
            <v>51899</v>
          </cell>
          <cell r="I2195" t="str">
            <v>Edes Av &amp; Tyler St</v>
          </cell>
        </row>
        <row r="2196">
          <cell r="A2196">
            <v>1014680</v>
          </cell>
          <cell r="B2196">
            <v>2195</v>
          </cell>
          <cell r="C2196">
            <v>0</v>
          </cell>
          <cell r="D2196">
            <v>0</v>
          </cell>
          <cell r="E2196">
            <v>0</v>
          </cell>
          <cell r="F2196" t="str">
            <v>2108FA</v>
          </cell>
          <cell r="G2196" t="str">
            <v>Weekday</v>
          </cell>
          <cell r="H2196">
            <v>54100</v>
          </cell>
          <cell r="I2196" t="str">
            <v>MacArthur Blvd &amp; 98th Av</v>
          </cell>
        </row>
        <row r="2197">
          <cell r="A2197">
            <v>1014590</v>
          </cell>
          <cell r="B2197">
            <v>2196</v>
          </cell>
          <cell r="C2197">
            <v>1</v>
          </cell>
          <cell r="D2197">
            <v>0</v>
          </cell>
          <cell r="E2197">
            <v>1</v>
          </cell>
          <cell r="F2197" t="str">
            <v>2108FA</v>
          </cell>
          <cell r="G2197" t="str">
            <v>Weekday</v>
          </cell>
          <cell r="H2197">
            <v>55633</v>
          </cell>
          <cell r="I2197" t="str">
            <v>MacArthur Blvd &amp; 82nd Av</v>
          </cell>
        </row>
        <row r="2198">
          <cell r="A2198">
            <v>1303500</v>
          </cell>
          <cell r="B2198">
            <v>2197</v>
          </cell>
          <cell r="C2198">
            <v>2</v>
          </cell>
          <cell r="D2198">
            <v>1</v>
          </cell>
          <cell r="E2198">
            <v>2</v>
          </cell>
          <cell r="F2198" t="str">
            <v>2108FA</v>
          </cell>
          <cell r="G2198" t="str">
            <v>Weekday</v>
          </cell>
          <cell r="H2198">
            <v>58988</v>
          </cell>
          <cell r="I2198" t="str">
            <v>San Pablo Av &amp; Bayview Av (El Cerrito City Hall)</v>
          </cell>
        </row>
        <row r="2199">
          <cell r="A2199">
            <v>1015210</v>
          </cell>
          <cell r="B2199">
            <v>2198</v>
          </cell>
          <cell r="C2199">
            <v>0</v>
          </cell>
          <cell r="D2199">
            <v>0</v>
          </cell>
          <cell r="E2199">
            <v>0</v>
          </cell>
          <cell r="F2199" t="str">
            <v>2108FA</v>
          </cell>
          <cell r="G2199" t="str">
            <v>Weekday</v>
          </cell>
          <cell r="H2199">
            <v>50566</v>
          </cell>
          <cell r="I2199" t="str">
            <v>MacArthur Blvd &amp; Ritchie St</v>
          </cell>
        </row>
        <row r="2200">
          <cell r="A2200">
            <v>1301280</v>
          </cell>
          <cell r="B2200">
            <v>2199</v>
          </cell>
          <cell r="C2200">
            <v>1</v>
          </cell>
          <cell r="D2200">
            <v>0</v>
          </cell>
          <cell r="E2200">
            <v>1</v>
          </cell>
          <cell r="F2200" t="str">
            <v>2108FA</v>
          </cell>
          <cell r="G2200" t="str">
            <v>Weekday</v>
          </cell>
          <cell r="H2200">
            <v>54244</v>
          </cell>
          <cell r="I2200" t="str">
            <v>Cutting Blvd &amp; S 38th St</v>
          </cell>
        </row>
        <row r="2201">
          <cell r="A2201">
            <v>1301360</v>
          </cell>
          <cell r="B2201">
            <v>2200</v>
          </cell>
          <cell r="C2201">
            <v>1</v>
          </cell>
          <cell r="D2201">
            <v>0</v>
          </cell>
          <cell r="E2201">
            <v>1</v>
          </cell>
          <cell r="F2201" t="str">
            <v>2108FA</v>
          </cell>
          <cell r="G2201" t="str">
            <v>Weekday</v>
          </cell>
          <cell r="H2201">
            <v>56614</v>
          </cell>
          <cell r="I2201" t="str">
            <v>Cutting Blvd &amp; Harbour Way S</v>
          </cell>
        </row>
        <row r="2202">
          <cell r="A2202">
            <v>803640</v>
          </cell>
          <cell r="B2202">
            <v>2201</v>
          </cell>
          <cell r="C2202">
            <v>0</v>
          </cell>
          <cell r="D2202">
            <v>0</v>
          </cell>
          <cell r="E2202">
            <v>0</v>
          </cell>
          <cell r="F2202" t="str">
            <v>2108FA</v>
          </cell>
          <cell r="G2202" t="str">
            <v>Weekday</v>
          </cell>
          <cell r="H2202">
            <v>58001</v>
          </cell>
          <cell r="I2202" t="str">
            <v>Mission Blvd &amp; Tennyson Rd</v>
          </cell>
        </row>
        <row r="2203">
          <cell r="A2203">
            <v>9902830</v>
          </cell>
          <cell r="B2203">
            <v>2202</v>
          </cell>
          <cell r="C2203">
            <v>0</v>
          </cell>
          <cell r="D2203">
            <v>0</v>
          </cell>
          <cell r="E2203">
            <v>0</v>
          </cell>
          <cell r="F2203" t="str">
            <v>2108FA</v>
          </cell>
          <cell r="G2203" t="str">
            <v>Weekday</v>
          </cell>
          <cell r="H2203">
            <v>51305</v>
          </cell>
          <cell r="I2203" t="str">
            <v>Mission Blvd &amp; Carlos Bee Blvd</v>
          </cell>
        </row>
        <row r="2204">
          <cell r="A2204">
            <v>1003300</v>
          </cell>
          <cell r="B2204">
            <v>2203</v>
          </cell>
          <cell r="C2204">
            <v>0</v>
          </cell>
          <cell r="D2204">
            <v>0</v>
          </cell>
          <cell r="E2204">
            <v>0</v>
          </cell>
          <cell r="F2204" t="str">
            <v>2108FA</v>
          </cell>
          <cell r="G2204" t="str">
            <v>Weekday</v>
          </cell>
          <cell r="H2204">
            <v>53636</v>
          </cell>
          <cell r="I2204" t="str">
            <v>73rd Av &amp; Hamilton St</v>
          </cell>
        </row>
        <row r="2205">
          <cell r="A2205">
            <v>9906980</v>
          </cell>
          <cell r="B2205">
            <v>2204</v>
          </cell>
          <cell r="C2205">
            <v>0</v>
          </cell>
          <cell r="D2205">
            <v>0</v>
          </cell>
          <cell r="E2205">
            <v>0</v>
          </cell>
          <cell r="F2205" t="str">
            <v>2108FA</v>
          </cell>
          <cell r="G2205" t="str">
            <v>Weekday</v>
          </cell>
          <cell r="H2205">
            <v>52692</v>
          </cell>
          <cell r="I2205" t="str">
            <v>S Milpitas Blvd &amp; Yosemite Dr</v>
          </cell>
        </row>
        <row r="2206">
          <cell r="A2206">
            <v>1003310</v>
          </cell>
          <cell r="B2206">
            <v>2205</v>
          </cell>
          <cell r="C2206">
            <v>0</v>
          </cell>
          <cell r="D2206">
            <v>0</v>
          </cell>
          <cell r="E2206">
            <v>0</v>
          </cell>
          <cell r="F2206" t="str">
            <v>2108FA</v>
          </cell>
          <cell r="G2206" t="str">
            <v>Weekday</v>
          </cell>
          <cell r="H2206">
            <v>59311</v>
          </cell>
          <cell r="I2206" t="str">
            <v>73rd Av &amp; Hamilton St</v>
          </cell>
        </row>
        <row r="2207">
          <cell r="A2207">
            <v>1014580</v>
          </cell>
          <cell r="B2207">
            <v>2206</v>
          </cell>
          <cell r="C2207">
            <v>1</v>
          </cell>
          <cell r="D2207">
            <v>0</v>
          </cell>
          <cell r="E2207">
            <v>1</v>
          </cell>
          <cell r="F2207" t="str">
            <v>2108FA</v>
          </cell>
          <cell r="G2207" t="str">
            <v>Weekday</v>
          </cell>
          <cell r="H2207">
            <v>53554</v>
          </cell>
          <cell r="I2207" t="str">
            <v>MacArthur Blvd &amp; 82nd Av</v>
          </cell>
        </row>
        <row r="2208">
          <cell r="A2208">
            <v>9802280</v>
          </cell>
          <cell r="B2208">
            <v>2207</v>
          </cell>
          <cell r="C2208">
            <v>0</v>
          </cell>
          <cell r="D2208">
            <v>2</v>
          </cell>
          <cell r="E2208">
            <v>0</v>
          </cell>
          <cell r="F2208" t="str">
            <v>2108FA</v>
          </cell>
          <cell r="G2208" t="str">
            <v>Weekday</v>
          </cell>
          <cell r="H2208">
            <v>55132</v>
          </cell>
          <cell r="I2208" t="str">
            <v>Mission Blvd &amp; Grove Way</v>
          </cell>
        </row>
        <row r="2209">
          <cell r="A2209">
            <v>1018790</v>
          </cell>
          <cell r="B2209">
            <v>2208</v>
          </cell>
          <cell r="C2209">
            <v>0</v>
          </cell>
          <cell r="D2209">
            <v>1</v>
          </cell>
          <cell r="E2209">
            <v>0</v>
          </cell>
          <cell r="F2209" t="str">
            <v>2108FA</v>
          </cell>
          <cell r="G2209" t="str">
            <v>Weekday</v>
          </cell>
          <cell r="H2209">
            <v>55624</v>
          </cell>
          <cell r="I2209" t="str">
            <v>Seminary Av &amp; E 17th St</v>
          </cell>
        </row>
        <row r="2210">
          <cell r="A2210">
            <v>1013830</v>
          </cell>
          <cell r="B2210">
            <v>2209</v>
          </cell>
          <cell r="C2210">
            <v>0</v>
          </cell>
          <cell r="D2210">
            <v>0</v>
          </cell>
          <cell r="E2210">
            <v>0</v>
          </cell>
          <cell r="F2210" t="str">
            <v>2108FA</v>
          </cell>
          <cell r="G2210" t="str">
            <v>Weekday</v>
          </cell>
          <cell r="H2210">
            <v>57343</v>
          </cell>
          <cell r="I2210" t="str">
            <v>Lakeshore Av &amp; Wala Vista Av</v>
          </cell>
        </row>
        <row r="2211">
          <cell r="A2211">
            <v>103750</v>
          </cell>
          <cell r="B2211">
            <v>2210</v>
          </cell>
          <cell r="C2211">
            <v>1</v>
          </cell>
          <cell r="D2211">
            <v>0</v>
          </cell>
          <cell r="E2211">
            <v>1</v>
          </cell>
          <cell r="F2211" t="str">
            <v>2108FA</v>
          </cell>
          <cell r="G2211" t="str">
            <v>Weekday</v>
          </cell>
          <cell r="H2211">
            <v>56212</v>
          </cell>
          <cell r="I2211" t="str">
            <v>W Midway Av &amp; Saratoga St</v>
          </cell>
        </row>
        <row r="2212">
          <cell r="A2212">
            <v>1018680</v>
          </cell>
          <cell r="B2212">
            <v>2211</v>
          </cell>
          <cell r="C2212">
            <v>1</v>
          </cell>
          <cell r="D2212">
            <v>1</v>
          </cell>
          <cell r="E2212">
            <v>1</v>
          </cell>
          <cell r="F2212" t="str">
            <v>2108FA</v>
          </cell>
          <cell r="G2212" t="str">
            <v>Weekday</v>
          </cell>
          <cell r="H2212">
            <v>55604</v>
          </cell>
          <cell r="I2212" t="str">
            <v>Seminary Av &amp; Bancroft Av</v>
          </cell>
        </row>
        <row r="2213">
          <cell r="A2213">
            <v>703330</v>
          </cell>
          <cell r="B2213">
            <v>2212</v>
          </cell>
          <cell r="C2213">
            <v>0</v>
          </cell>
          <cell r="D2213">
            <v>0</v>
          </cell>
          <cell r="E2213">
            <v>0</v>
          </cell>
          <cell r="F2213" t="str">
            <v>2108FA</v>
          </cell>
          <cell r="G2213" t="str">
            <v>Weekday</v>
          </cell>
          <cell r="H2213">
            <v>52218</v>
          </cell>
          <cell r="I2213" t="str">
            <v>Mission Blvd &amp; Anza St</v>
          </cell>
        </row>
        <row r="2214">
          <cell r="A2214">
            <v>1600080</v>
          </cell>
          <cell r="B2214">
            <v>2213</v>
          </cell>
          <cell r="C2214">
            <v>0</v>
          </cell>
          <cell r="D2214">
            <v>0</v>
          </cell>
          <cell r="E2214">
            <v>0</v>
          </cell>
          <cell r="F2214" t="str">
            <v>2108FA</v>
          </cell>
          <cell r="G2214" t="str">
            <v>Weekday</v>
          </cell>
          <cell r="H2214">
            <v>55368</v>
          </cell>
          <cell r="I2214" t="str">
            <v>23rd St &amp; Pine Av</v>
          </cell>
        </row>
        <row r="2215">
          <cell r="A2215">
            <v>305380</v>
          </cell>
          <cell r="B2215">
            <v>2214</v>
          </cell>
          <cell r="C2215">
            <v>0</v>
          </cell>
          <cell r="D2215">
            <v>0</v>
          </cell>
          <cell r="E2215">
            <v>0</v>
          </cell>
          <cell r="F2215" t="str">
            <v>2108FA</v>
          </cell>
          <cell r="G2215" t="str">
            <v>Weekday</v>
          </cell>
          <cell r="H2215">
            <v>57467</v>
          </cell>
          <cell r="I2215" t="str">
            <v>Spruce St &amp; San Benito Rd</v>
          </cell>
        </row>
        <row r="2216">
          <cell r="A2216">
            <v>1302310</v>
          </cell>
          <cell r="B2216">
            <v>2215</v>
          </cell>
          <cell r="C2216">
            <v>1</v>
          </cell>
          <cell r="D2216">
            <v>0</v>
          </cell>
          <cell r="E2216">
            <v>1</v>
          </cell>
          <cell r="F2216" t="str">
            <v>2108FA</v>
          </cell>
          <cell r="G2216" t="str">
            <v>Weekday</v>
          </cell>
          <cell r="H2216">
            <v>53583</v>
          </cell>
          <cell r="I2216" t="str">
            <v>MacDonald Av &amp; Harry Ells Pl</v>
          </cell>
        </row>
        <row r="2217">
          <cell r="A2217">
            <v>100280</v>
          </cell>
          <cell r="B2217">
            <v>2216</v>
          </cell>
          <cell r="C2217">
            <v>0</v>
          </cell>
          <cell r="D2217">
            <v>0</v>
          </cell>
          <cell r="E2217">
            <v>0</v>
          </cell>
          <cell r="F2217" t="str">
            <v>2108FA</v>
          </cell>
          <cell r="G2217" t="str">
            <v>Weekday</v>
          </cell>
          <cell r="H2217">
            <v>55876</v>
          </cell>
          <cell r="I2217" t="str">
            <v>Aughinbaugh Way &amp; Mecartney Rd</v>
          </cell>
        </row>
        <row r="2218">
          <cell r="A2218">
            <v>706350</v>
          </cell>
          <cell r="B2218">
            <v>2217</v>
          </cell>
          <cell r="C2218">
            <v>0</v>
          </cell>
          <cell r="D2218">
            <v>0</v>
          </cell>
          <cell r="E2218">
            <v>0</v>
          </cell>
          <cell r="F2218" t="str">
            <v>2108FA</v>
          </cell>
          <cell r="G2218" t="str">
            <v>Weekday</v>
          </cell>
          <cell r="H2218">
            <v>53153</v>
          </cell>
          <cell r="I2218" t="str">
            <v>Warm Springs Blvd &amp; E Warren Av</v>
          </cell>
        </row>
        <row r="2219">
          <cell r="A2219">
            <v>9900590</v>
          </cell>
          <cell r="B2219">
            <v>2218</v>
          </cell>
          <cell r="C2219">
            <v>0</v>
          </cell>
          <cell r="D2219">
            <v>0</v>
          </cell>
          <cell r="E2219">
            <v>0</v>
          </cell>
          <cell r="F2219" t="str">
            <v>2108FA</v>
          </cell>
          <cell r="G2219" t="str">
            <v>Weekday</v>
          </cell>
          <cell r="H2219">
            <v>50560</v>
          </cell>
          <cell r="I2219" t="str">
            <v>Colusa Av &amp; Oak View Av</v>
          </cell>
        </row>
        <row r="2220">
          <cell r="A2220">
            <v>500950</v>
          </cell>
          <cell r="B2220">
            <v>2219</v>
          </cell>
          <cell r="C2220">
            <v>0</v>
          </cell>
          <cell r="D2220">
            <v>0</v>
          </cell>
          <cell r="E2220">
            <v>0</v>
          </cell>
          <cell r="F2220" t="str">
            <v>2108FA</v>
          </cell>
          <cell r="G2220" t="str">
            <v>Weekday</v>
          </cell>
          <cell r="H2220">
            <v>57543</v>
          </cell>
          <cell r="I2220" t="str">
            <v>Fairmount Av &amp; Behrens St</v>
          </cell>
        </row>
        <row r="2221">
          <cell r="A2221">
            <v>1009220</v>
          </cell>
          <cell r="B2221">
            <v>2220</v>
          </cell>
          <cell r="C2221">
            <v>0</v>
          </cell>
          <cell r="D2221">
            <v>0</v>
          </cell>
          <cell r="E2221">
            <v>0</v>
          </cell>
          <cell r="F2221" t="str">
            <v>2108FA</v>
          </cell>
          <cell r="G2221" t="str">
            <v>Weekday</v>
          </cell>
          <cell r="H2221">
            <v>51022</v>
          </cell>
          <cell r="I2221" t="str">
            <v>E 21st St &amp; 17th Av</v>
          </cell>
        </row>
        <row r="2222">
          <cell r="A2222">
            <v>1100360</v>
          </cell>
          <cell r="B2222">
            <v>2221</v>
          </cell>
          <cell r="C2222">
            <v>0</v>
          </cell>
          <cell r="D2222">
            <v>0</v>
          </cell>
          <cell r="E2222">
            <v>0</v>
          </cell>
          <cell r="F2222" t="str">
            <v>2108FA</v>
          </cell>
          <cell r="G2222" t="str">
            <v>Weekday</v>
          </cell>
          <cell r="H2222">
            <v>59988</v>
          </cell>
          <cell r="I2222" t="str">
            <v>Highland Way &amp; Highland Av</v>
          </cell>
        </row>
        <row r="2223">
          <cell r="A2223">
            <v>1001380</v>
          </cell>
          <cell r="B2223">
            <v>2222</v>
          </cell>
          <cell r="C2223">
            <v>1</v>
          </cell>
          <cell r="D2223">
            <v>2</v>
          </cell>
          <cell r="E2223">
            <v>1</v>
          </cell>
          <cell r="F2223" t="str">
            <v>2108FA</v>
          </cell>
          <cell r="G2223" t="str">
            <v>Weekday</v>
          </cell>
          <cell r="H2223">
            <v>55087</v>
          </cell>
          <cell r="I2223" t="str">
            <v>23rd Av &amp; 22nd Av</v>
          </cell>
        </row>
        <row r="2224">
          <cell r="A2224">
            <v>1502260</v>
          </cell>
          <cell r="B2224">
            <v>2223</v>
          </cell>
          <cell r="C2224">
            <v>0</v>
          </cell>
          <cell r="D2224">
            <v>0</v>
          </cell>
          <cell r="E2224">
            <v>0</v>
          </cell>
          <cell r="F2224" t="str">
            <v>2108FA</v>
          </cell>
          <cell r="G2224" t="str">
            <v>Weekday</v>
          </cell>
          <cell r="H2224">
            <v>53290</v>
          </cell>
          <cell r="I2224" t="str">
            <v>Lewelling Blvd &amp; Hesperian Blvd</v>
          </cell>
        </row>
        <row r="2225">
          <cell r="A2225">
            <v>1001490</v>
          </cell>
          <cell r="B2225">
            <v>2224</v>
          </cell>
          <cell r="C2225">
            <v>0</v>
          </cell>
          <cell r="D2225">
            <v>0</v>
          </cell>
          <cell r="E2225">
            <v>0</v>
          </cell>
          <cell r="F2225" t="str">
            <v>2108FA</v>
          </cell>
          <cell r="G2225" t="str">
            <v>Weekday</v>
          </cell>
          <cell r="H2225">
            <v>53155</v>
          </cell>
          <cell r="I2225" t="str">
            <v>23rd Av &amp; E 24th St</v>
          </cell>
        </row>
        <row r="2226">
          <cell r="A2226">
            <v>1005780</v>
          </cell>
          <cell r="B2226">
            <v>2225</v>
          </cell>
          <cell r="C2226">
            <v>0</v>
          </cell>
          <cell r="D2226">
            <v>0</v>
          </cell>
          <cell r="E2226">
            <v>0</v>
          </cell>
          <cell r="F2226" t="str">
            <v>2108FA</v>
          </cell>
          <cell r="G2226" t="str">
            <v>Weekday</v>
          </cell>
          <cell r="H2226">
            <v>59633</v>
          </cell>
          <cell r="I2226" t="str">
            <v>Bancroft Av &amp; Link St (Near 106th Av)</v>
          </cell>
        </row>
        <row r="2227">
          <cell r="A2227">
            <v>1005540</v>
          </cell>
          <cell r="B2227">
            <v>2226</v>
          </cell>
          <cell r="C2227">
            <v>0</v>
          </cell>
          <cell r="D2227">
            <v>0</v>
          </cell>
          <cell r="E2227">
            <v>0</v>
          </cell>
          <cell r="F2227" t="str">
            <v>2108FA</v>
          </cell>
          <cell r="G2227" t="str">
            <v>Weekday</v>
          </cell>
          <cell r="H2227">
            <v>57966</v>
          </cell>
          <cell r="I2227" t="str">
            <v>Bancroft Av &amp; 77th Av</v>
          </cell>
        </row>
        <row r="2228">
          <cell r="A2228">
            <v>1004880</v>
          </cell>
          <cell r="B2228">
            <v>2227</v>
          </cell>
          <cell r="C2228">
            <v>0</v>
          </cell>
          <cell r="D2228">
            <v>0</v>
          </cell>
          <cell r="E2228">
            <v>0</v>
          </cell>
          <cell r="F2228" t="str">
            <v>2108FA</v>
          </cell>
          <cell r="G2228" t="str">
            <v>Weekday</v>
          </cell>
          <cell r="H2228">
            <v>55473</v>
          </cell>
          <cell r="I2228" t="str">
            <v>Adeline St &amp; 26th St</v>
          </cell>
        </row>
        <row r="2229">
          <cell r="A2229">
            <v>9904450</v>
          </cell>
          <cell r="B2229">
            <v>2228</v>
          </cell>
          <cell r="C2229">
            <v>0</v>
          </cell>
          <cell r="D2229">
            <v>0</v>
          </cell>
          <cell r="E2229">
            <v>0</v>
          </cell>
          <cell r="F2229" t="str">
            <v>2108FA</v>
          </cell>
          <cell r="G2229" t="str">
            <v>Weekday</v>
          </cell>
          <cell r="H2229">
            <v>51832</v>
          </cell>
          <cell r="I2229" t="str">
            <v>San Pablo Av &amp; 67th St</v>
          </cell>
        </row>
        <row r="2230">
          <cell r="A2230">
            <v>1016300</v>
          </cell>
          <cell r="B2230">
            <v>2229</v>
          </cell>
          <cell r="C2230">
            <v>1</v>
          </cell>
          <cell r="D2230">
            <v>0</v>
          </cell>
          <cell r="E2230">
            <v>1</v>
          </cell>
          <cell r="F2230" t="str">
            <v>2108FA</v>
          </cell>
          <cell r="G2230" t="str">
            <v>Weekday</v>
          </cell>
          <cell r="H2230">
            <v>54565</v>
          </cell>
          <cell r="I2230" t="str">
            <v>Martin Luther King Jr Way &amp; 61st St</v>
          </cell>
        </row>
        <row r="2231">
          <cell r="A2231">
            <v>1013160</v>
          </cell>
          <cell r="B2231">
            <v>2230</v>
          </cell>
          <cell r="C2231">
            <v>0</v>
          </cell>
          <cell r="D2231">
            <v>0</v>
          </cell>
          <cell r="E2231">
            <v>0</v>
          </cell>
          <cell r="F2231" t="str">
            <v>2108FA</v>
          </cell>
          <cell r="G2231" t="str">
            <v>Weekday</v>
          </cell>
          <cell r="H2231">
            <v>59919</v>
          </cell>
          <cell r="I2231" t="str">
            <v>Hollis St &amp; 34th St</v>
          </cell>
        </row>
        <row r="2232">
          <cell r="A2232">
            <v>1011410</v>
          </cell>
          <cell r="B2232">
            <v>2231</v>
          </cell>
          <cell r="C2232">
            <v>1</v>
          </cell>
          <cell r="D2232">
            <v>1</v>
          </cell>
          <cell r="E2232">
            <v>1</v>
          </cell>
          <cell r="F2232" t="str">
            <v>2108FA</v>
          </cell>
          <cell r="G2232" t="str">
            <v>Weekday</v>
          </cell>
          <cell r="H2232">
            <v>51315</v>
          </cell>
          <cell r="I2232" t="str">
            <v>Glen Av &amp; Linda Av</v>
          </cell>
        </row>
        <row r="2233">
          <cell r="A2233">
            <v>100310</v>
          </cell>
          <cell r="B2233">
            <v>2232</v>
          </cell>
          <cell r="C2233">
            <v>0</v>
          </cell>
          <cell r="D2233">
            <v>0</v>
          </cell>
          <cell r="E2233">
            <v>0</v>
          </cell>
          <cell r="F2233" t="str">
            <v>2108FA</v>
          </cell>
          <cell r="G2233" t="str">
            <v>Weekday</v>
          </cell>
          <cell r="H2233">
            <v>55487</v>
          </cell>
          <cell r="I2233" t="str">
            <v>Aughinbaugh Way &amp; Robert Davey Jr Dr</v>
          </cell>
        </row>
        <row r="2234">
          <cell r="A2234">
            <v>9905820</v>
          </cell>
          <cell r="B2234">
            <v>2233</v>
          </cell>
          <cell r="C2234">
            <v>0</v>
          </cell>
          <cell r="D2234">
            <v>0</v>
          </cell>
          <cell r="E2234">
            <v>0</v>
          </cell>
          <cell r="F2234" t="str">
            <v>2108FA</v>
          </cell>
          <cell r="G2234" t="str">
            <v>Weekday</v>
          </cell>
          <cell r="H2234">
            <v>52301</v>
          </cell>
          <cell r="I2234" t="str">
            <v>Peralta St &amp; 8th St</v>
          </cell>
        </row>
        <row r="2235">
          <cell r="A2235">
            <v>306450</v>
          </cell>
          <cell r="B2235">
            <v>2234</v>
          </cell>
          <cell r="C2235">
            <v>0</v>
          </cell>
          <cell r="D2235">
            <v>0</v>
          </cell>
          <cell r="E2235">
            <v>0</v>
          </cell>
          <cell r="F2235" t="str">
            <v>2108FA</v>
          </cell>
          <cell r="G2235" t="str">
            <v>Weekday</v>
          </cell>
          <cell r="H2235">
            <v>57288</v>
          </cell>
          <cell r="I2235" t="str">
            <v>7th St &amp; Cutter Way</v>
          </cell>
        </row>
        <row r="2236">
          <cell r="A2236">
            <v>305390</v>
          </cell>
          <cell r="B2236">
            <v>2235</v>
          </cell>
          <cell r="C2236">
            <v>0</v>
          </cell>
          <cell r="D2236">
            <v>0</v>
          </cell>
          <cell r="E2236">
            <v>0</v>
          </cell>
          <cell r="F2236" t="str">
            <v>2108FA</v>
          </cell>
          <cell r="G2236" t="str">
            <v>Weekday</v>
          </cell>
          <cell r="H2236">
            <v>54359</v>
          </cell>
          <cell r="I2236" t="str">
            <v>Spruce St &amp; Santa Barbara Rd</v>
          </cell>
        </row>
        <row r="2237">
          <cell r="A2237">
            <v>800980</v>
          </cell>
          <cell r="B2237">
            <v>2236</v>
          </cell>
          <cell r="C2237">
            <v>0</v>
          </cell>
          <cell r="D2237">
            <v>0</v>
          </cell>
          <cell r="E2237">
            <v>0</v>
          </cell>
          <cell r="F2237" t="str">
            <v>2108FA</v>
          </cell>
          <cell r="G2237" t="str">
            <v>Weekday</v>
          </cell>
          <cell r="H2237">
            <v>55822</v>
          </cell>
          <cell r="I2237" t="str">
            <v>Campus Dr &amp; Highland Blvd</v>
          </cell>
        </row>
        <row r="2238">
          <cell r="A2238">
            <v>804660</v>
          </cell>
          <cell r="B2238">
            <v>2237</v>
          </cell>
          <cell r="C2238">
            <v>0</v>
          </cell>
          <cell r="D2238">
            <v>0</v>
          </cell>
          <cell r="E2238">
            <v>0</v>
          </cell>
          <cell r="F2238" t="str">
            <v>2108FA</v>
          </cell>
          <cell r="G2238" t="str">
            <v>Weekday</v>
          </cell>
          <cell r="H2238">
            <v>53635</v>
          </cell>
          <cell r="I2238" t="str">
            <v>Southland Dr &amp; La Playa Dr</v>
          </cell>
        </row>
        <row r="2239">
          <cell r="A2239">
            <v>304310</v>
          </cell>
          <cell r="B2239">
            <v>2238</v>
          </cell>
          <cell r="C2239">
            <v>0</v>
          </cell>
          <cell r="D2239">
            <v>0</v>
          </cell>
          <cell r="E2239">
            <v>0</v>
          </cell>
          <cell r="F2239" t="str">
            <v>2108FA</v>
          </cell>
          <cell r="G2239" t="str">
            <v>Weekday</v>
          </cell>
          <cell r="H2239">
            <v>59177</v>
          </cell>
          <cell r="I2239" t="str">
            <v>Sacramento St &amp; Prince St</v>
          </cell>
        </row>
        <row r="2240">
          <cell r="A2240">
            <v>304390</v>
          </cell>
          <cell r="B2240">
            <v>2239</v>
          </cell>
          <cell r="C2240">
            <v>0</v>
          </cell>
          <cell r="D2240">
            <v>0</v>
          </cell>
          <cell r="E2240">
            <v>0</v>
          </cell>
          <cell r="F2240" t="str">
            <v>2108FA</v>
          </cell>
          <cell r="G2240" t="str">
            <v>Weekday</v>
          </cell>
          <cell r="H2240">
            <v>50122</v>
          </cell>
          <cell r="I2240" t="str">
            <v>Sacramento St &amp; Ward St</v>
          </cell>
        </row>
        <row r="2241">
          <cell r="A2241">
            <v>702180</v>
          </cell>
          <cell r="B2241">
            <v>2240</v>
          </cell>
          <cell r="C2241">
            <v>0</v>
          </cell>
          <cell r="D2241">
            <v>0</v>
          </cell>
          <cell r="E2241">
            <v>0</v>
          </cell>
          <cell r="F2241" t="str">
            <v>2108FA</v>
          </cell>
          <cell r="G2241" t="str">
            <v>Weekday</v>
          </cell>
          <cell r="H2241">
            <v>55011</v>
          </cell>
          <cell r="I2241" t="str">
            <v>Fremont Blvd &amp; Central Av</v>
          </cell>
        </row>
        <row r="2242">
          <cell r="A2242">
            <v>1700160</v>
          </cell>
          <cell r="B2242">
            <v>2241</v>
          </cell>
          <cell r="C2242">
            <v>1</v>
          </cell>
          <cell r="D2242">
            <v>0</v>
          </cell>
          <cell r="E2242">
            <v>1</v>
          </cell>
          <cell r="F2242" t="str">
            <v>2108FA</v>
          </cell>
          <cell r="G2242" t="str">
            <v>Weekday</v>
          </cell>
          <cell r="H2242">
            <v>57844</v>
          </cell>
          <cell r="I2242" t="str">
            <v>Alvarado-Niles Rd &amp; Central Av</v>
          </cell>
        </row>
        <row r="2243">
          <cell r="A2243">
            <v>1003890</v>
          </cell>
          <cell r="B2243">
            <v>2242</v>
          </cell>
          <cell r="C2243">
            <v>0</v>
          </cell>
          <cell r="D2243">
            <v>0</v>
          </cell>
          <cell r="E2243">
            <v>0</v>
          </cell>
          <cell r="F2243" t="str">
            <v>2108FA</v>
          </cell>
          <cell r="G2243" t="str">
            <v>Weekday</v>
          </cell>
          <cell r="H2243">
            <v>50882</v>
          </cell>
          <cell r="I2243" t="str">
            <v>85th Av &amp; D St</v>
          </cell>
        </row>
        <row r="2244">
          <cell r="A2244">
            <v>304360</v>
          </cell>
          <cell r="B2244">
            <v>2243</v>
          </cell>
          <cell r="C2244">
            <v>0</v>
          </cell>
          <cell r="D2244">
            <v>0</v>
          </cell>
          <cell r="E2244">
            <v>0</v>
          </cell>
          <cell r="F2244" t="str">
            <v>2108FA</v>
          </cell>
          <cell r="G2244" t="str">
            <v>Weekday</v>
          </cell>
          <cell r="H2244">
            <v>53243</v>
          </cell>
          <cell r="I2244" t="str">
            <v>Sacramento St &amp; Francisco St (North Berkeley BART)</v>
          </cell>
        </row>
        <row r="2245">
          <cell r="A2245">
            <v>103150</v>
          </cell>
          <cell r="B2245">
            <v>2244</v>
          </cell>
          <cell r="C2245">
            <v>0</v>
          </cell>
          <cell r="D2245">
            <v>0</v>
          </cell>
          <cell r="E2245">
            <v>0</v>
          </cell>
          <cell r="F2245" t="str">
            <v>2108FA</v>
          </cell>
          <cell r="G2245" t="str">
            <v>Weekday</v>
          </cell>
          <cell r="H2245">
            <v>55995</v>
          </cell>
          <cell r="I2245" t="str">
            <v>Santa Clara Av &amp; 8th St</v>
          </cell>
        </row>
        <row r="2246">
          <cell r="A2246">
            <v>1015920</v>
          </cell>
          <cell r="B2246">
            <v>2245</v>
          </cell>
          <cell r="C2246">
            <v>0</v>
          </cell>
          <cell r="D2246">
            <v>0</v>
          </cell>
          <cell r="E2246">
            <v>0</v>
          </cell>
          <cell r="F2246" t="str">
            <v>2108FA</v>
          </cell>
          <cell r="G2246" t="str">
            <v>Weekday</v>
          </cell>
          <cell r="H2246">
            <v>51599</v>
          </cell>
          <cell r="I2246" t="str">
            <v>Market St &amp; Arlington Av</v>
          </cell>
        </row>
        <row r="2247">
          <cell r="A2247">
            <v>1016520</v>
          </cell>
          <cell r="B2247">
            <v>2246</v>
          </cell>
          <cell r="C2247">
            <v>0</v>
          </cell>
          <cell r="D2247">
            <v>1</v>
          </cell>
          <cell r="E2247">
            <v>0</v>
          </cell>
          <cell r="F2247" t="str">
            <v>2108FA</v>
          </cell>
          <cell r="G2247" t="str">
            <v>Weekday</v>
          </cell>
          <cell r="H2247">
            <v>55997</v>
          </cell>
          <cell r="I2247" t="str">
            <v>Montana St &amp; Fruitvale Av</v>
          </cell>
        </row>
        <row r="2248">
          <cell r="A2248">
            <v>804920</v>
          </cell>
          <cell r="B2248">
            <v>2247</v>
          </cell>
          <cell r="C2248">
            <v>0</v>
          </cell>
          <cell r="D2248">
            <v>0</v>
          </cell>
          <cell r="E2248">
            <v>0</v>
          </cell>
          <cell r="F2248" t="str">
            <v>2108FA</v>
          </cell>
          <cell r="G2248" t="str">
            <v>Weekday</v>
          </cell>
          <cell r="H2248">
            <v>50887</v>
          </cell>
          <cell r="I2248" t="str">
            <v>Hesperian Blvd &amp; Eden Park Pl</v>
          </cell>
        </row>
        <row r="2249">
          <cell r="A2249">
            <v>1009020</v>
          </cell>
          <cell r="B2249">
            <v>2248</v>
          </cell>
          <cell r="C2249">
            <v>1</v>
          </cell>
          <cell r="D2249">
            <v>0</v>
          </cell>
          <cell r="E2249">
            <v>1</v>
          </cell>
          <cell r="F2249" t="str">
            <v>2108FA</v>
          </cell>
          <cell r="G2249" t="str">
            <v>Weekday</v>
          </cell>
          <cell r="H2249">
            <v>55157</v>
          </cell>
          <cell r="I2249" t="str">
            <v>E 15th St &amp; 13th Av</v>
          </cell>
        </row>
        <row r="2250">
          <cell r="A2250">
            <v>9907670</v>
          </cell>
          <cell r="B2250">
            <v>2249</v>
          </cell>
          <cell r="C2250">
            <v>0</v>
          </cell>
          <cell r="D2250">
            <v>0</v>
          </cell>
          <cell r="E2250">
            <v>0</v>
          </cell>
          <cell r="F2250" t="str">
            <v>2108FA</v>
          </cell>
          <cell r="G2250" t="str">
            <v>Weekday</v>
          </cell>
          <cell r="H2250">
            <v>52902</v>
          </cell>
          <cell r="I2250" t="str">
            <v>Fremont Blvd:Central Av</v>
          </cell>
        </row>
        <row r="2251">
          <cell r="A2251">
            <v>800090</v>
          </cell>
          <cell r="B2251">
            <v>2250</v>
          </cell>
          <cell r="C2251">
            <v>1</v>
          </cell>
          <cell r="D2251">
            <v>0</v>
          </cell>
          <cell r="E2251">
            <v>1</v>
          </cell>
          <cell r="F2251" t="str">
            <v>2108FA</v>
          </cell>
          <cell r="G2251" t="str">
            <v>Weekday</v>
          </cell>
          <cell r="H2251">
            <v>59788</v>
          </cell>
          <cell r="I2251" t="str">
            <v>2nd St &amp; D St</v>
          </cell>
        </row>
        <row r="2252">
          <cell r="A2252">
            <v>1700820</v>
          </cell>
          <cell r="B2252">
            <v>2251</v>
          </cell>
          <cell r="C2252">
            <v>0</v>
          </cell>
          <cell r="D2252">
            <v>0</v>
          </cell>
          <cell r="E2252">
            <v>0</v>
          </cell>
          <cell r="F2252" t="str">
            <v>2108FA</v>
          </cell>
          <cell r="G2252" t="str">
            <v>Weekday</v>
          </cell>
          <cell r="H2252">
            <v>55826</v>
          </cell>
          <cell r="I2252" t="str">
            <v>Union City Blvd &amp; Kohoutek Way</v>
          </cell>
        </row>
        <row r="2253">
          <cell r="A2253">
            <v>9801700</v>
          </cell>
          <cell r="B2253">
            <v>2252</v>
          </cell>
          <cell r="C2253">
            <v>0</v>
          </cell>
          <cell r="D2253">
            <v>0</v>
          </cell>
          <cell r="E2253">
            <v>0</v>
          </cell>
          <cell r="F2253" t="str">
            <v>2108FA</v>
          </cell>
          <cell r="G2253" t="str">
            <v>Weekday</v>
          </cell>
          <cell r="H2253">
            <v>59199</v>
          </cell>
          <cell r="I2253" t="str">
            <v>Hesperian Blvd &amp; Grant Av</v>
          </cell>
        </row>
        <row r="2254">
          <cell r="A2254">
            <v>9902620</v>
          </cell>
          <cell r="B2254">
            <v>2253</v>
          </cell>
          <cell r="C2254">
            <v>1</v>
          </cell>
          <cell r="D2254">
            <v>4</v>
          </cell>
          <cell r="E2254">
            <v>1</v>
          </cell>
          <cell r="F2254" t="str">
            <v>2108FA</v>
          </cell>
          <cell r="G2254" t="str">
            <v>Weekday</v>
          </cell>
          <cell r="H2254">
            <v>51263</v>
          </cell>
          <cell r="I2254" t="str">
            <v>Fruitvale Av &amp; Brookdale Av</v>
          </cell>
        </row>
        <row r="2255">
          <cell r="A2255">
            <v>1004260</v>
          </cell>
          <cell r="B2255">
            <v>2254</v>
          </cell>
          <cell r="C2255">
            <v>0</v>
          </cell>
          <cell r="D2255">
            <v>0</v>
          </cell>
          <cell r="E2255">
            <v>0</v>
          </cell>
          <cell r="F2255" t="str">
            <v>2108FA</v>
          </cell>
          <cell r="G2255" t="str">
            <v>Weekday</v>
          </cell>
          <cell r="H2255">
            <v>53557</v>
          </cell>
          <cell r="I2255" t="str">
            <v>90th Av &amp; MacArthur Blvd</v>
          </cell>
        </row>
        <row r="2256">
          <cell r="A2256">
            <v>1007520</v>
          </cell>
          <cell r="B2256">
            <v>2255</v>
          </cell>
          <cell r="C2256">
            <v>0</v>
          </cell>
          <cell r="D2256">
            <v>0</v>
          </cell>
          <cell r="E2256">
            <v>0</v>
          </cell>
          <cell r="F2256" t="str">
            <v>2108FA</v>
          </cell>
          <cell r="G2256" t="str">
            <v>Weekday</v>
          </cell>
          <cell r="H2256">
            <v>55644</v>
          </cell>
          <cell r="I2256" t="str">
            <v>College Av &amp; Manila Av</v>
          </cell>
        </row>
        <row r="2257">
          <cell r="A2257">
            <v>103280</v>
          </cell>
          <cell r="B2257">
            <v>2256</v>
          </cell>
          <cell r="C2257">
            <v>0</v>
          </cell>
          <cell r="D2257">
            <v>0</v>
          </cell>
          <cell r="E2257">
            <v>0</v>
          </cell>
          <cell r="F2257" t="str">
            <v>2108FA</v>
          </cell>
          <cell r="G2257" t="str">
            <v>Weekday</v>
          </cell>
          <cell r="H2257">
            <v>52533</v>
          </cell>
          <cell r="I2257" t="str">
            <v>Santa Clara Av &amp; Grand St</v>
          </cell>
        </row>
        <row r="2258">
          <cell r="A2258">
            <v>805230</v>
          </cell>
          <cell r="B2258">
            <v>2257</v>
          </cell>
          <cell r="C2258">
            <v>1</v>
          </cell>
          <cell r="D2258">
            <v>0</v>
          </cell>
          <cell r="E2258">
            <v>1</v>
          </cell>
          <cell r="F2258" t="str">
            <v>2108FA</v>
          </cell>
          <cell r="G2258" t="str">
            <v>Weekday</v>
          </cell>
          <cell r="H2258">
            <v>50880</v>
          </cell>
          <cell r="I2258" t="str">
            <v>W Winton Av &amp; Santa Clara St</v>
          </cell>
        </row>
        <row r="2259">
          <cell r="A2259">
            <v>9902680</v>
          </cell>
          <cell r="B2259">
            <v>2258</v>
          </cell>
          <cell r="C2259">
            <v>1</v>
          </cell>
          <cell r="D2259">
            <v>3</v>
          </cell>
          <cell r="E2259">
            <v>1</v>
          </cell>
          <cell r="F2259" t="str">
            <v>2108FA</v>
          </cell>
          <cell r="G2259" t="str">
            <v>Weekday</v>
          </cell>
          <cell r="H2259">
            <v>51274</v>
          </cell>
          <cell r="I2259" t="str">
            <v>Fruitvale Av &amp; Lynde St</v>
          </cell>
        </row>
        <row r="2260">
          <cell r="A2260">
            <v>800250</v>
          </cell>
          <cell r="B2260">
            <v>2259</v>
          </cell>
          <cell r="C2260">
            <v>1</v>
          </cell>
          <cell r="D2260">
            <v>0</v>
          </cell>
          <cell r="E2260">
            <v>1</v>
          </cell>
          <cell r="F2260" t="str">
            <v>2108FA</v>
          </cell>
          <cell r="G2260" t="str">
            <v>Weekday</v>
          </cell>
          <cell r="H2260">
            <v>50850</v>
          </cell>
          <cell r="I2260" t="str">
            <v>A St &amp; Santa Clara St</v>
          </cell>
        </row>
        <row r="2261">
          <cell r="A2261">
            <v>800180</v>
          </cell>
          <cell r="B2261">
            <v>2260</v>
          </cell>
          <cell r="C2261">
            <v>1</v>
          </cell>
          <cell r="D2261">
            <v>0</v>
          </cell>
          <cell r="E2261">
            <v>1</v>
          </cell>
          <cell r="F2261" t="str">
            <v>2108FA</v>
          </cell>
          <cell r="G2261" t="str">
            <v>Weekday</v>
          </cell>
          <cell r="H2261">
            <v>56526</v>
          </cell>
          <cell r="I2261" t="str">
            <v>A St &amp; Filbert St</v>
          </cell>
        </row>
        <row r="2262">
          <cell r="A2262">
            <v>9902660</v>
          </cell>
          <cell r="B2262">
            <v>2261</v>
          </cell>
          <cell r="C2262">
            <v>0</v>
          </cell>
          <cell r="D2262">
            <v>4</v>
          </cell>
          <cell r="E2262">
            <v>0</v>
          </cell>
          <cell r="F2262" t="str">
            <v>2108FA</v>
          </cell>
          <cell r="G2262" t="str">
            <v>Weekday</v>
          </cell>
          <cell r="H2262">
            <v>51269</v>
          </cell>
          <cell r="I2262" t="str">
            <v>Fruitvale Av &amp; School St</v>
          </cell>
        </row>
        <row r="2263">
          <cell r="A2263">
            <v>1002140</v>
          </cell>
          <cell r="B2263">
            <v>2262</v>
          </cell>
          <cell r="C2263">
            <v>0</v>
          </cell>
          <cell r="D2263">
            <v>0</v>
          </cell>
          <cell r="E2263">
            <v>0</v>
          </cell>
          <cell r="F2263" t="str">
            <v>2108FA</v>
          </cell>
          <cell r="G2263" t="str">
            <v>Weekday</v>
          </cell>
          <cell r="H2263">
            <v>54665</v>
          </cell>
          <cell r="I2263" t="str">
            <v>35th Av &amp; Lynde St</v>
          </cell>
        </row>
        <row r="2264">
          <cell r="A2264">
            <v>9905310</v>
          </cell>
          <cell r="B2264">
            <v>2263</v>
          </cell>
          <cell r="C2264">
            <v>0</v>
          </cell>
          <cell r="D2264">
            <v>2</v>
          </cell>
          <cell r="E2264">
            <v>0</v>
          </cell>
          <cell r="F2264" t="str">
            <v>2108FA</v>
          </cell>
          <cell r="G2264" t="str">
            <v>Weekday</v>
          </cell>
          <cell r="H2264">
            <v>51976</v>
          </cell>
          <cell r="I2264" t="str">
            <v>Fruitvale Av &amp; Blossom St</v>
          </cell>
        </row>
        <row r="2265">
          <cell r="A2265">
            <v>1008170</v>
          </cell>
          <cell r="B2265">
            <v>2264</v>
          </cell>
          <cell r="C2265">
            <v>2</v>
          </cell>
          <cell r="D2265">
            <v>2</v>
          </cell>
          <cell r="E2265">
            <v>2</v>
          </cell>
          <cell r="F2265" t="str">
            <v>2108FA</v>
          </cell>
          <cell r="G2265" t="str">
            <v>Weekday</v>
          </cell>
          <cell r="H2265">
            <v>56738</v>
          </cell>
          <cell r="I2265" t="str">
            <v>E 12th St &amp; 29th Av</v>
          </cell>
        </row>
        <row r="2266">
          <cell r="A2266">
            <v>101380</v>
          </cell>
          <cell r="B2266">
            <v>2265</v>
          </cell>
          <cell r="C2266">
            <v>0</v>
          </cell>
          <cell r="D2266">
            <v>0</v>
          </cell>
          <cell r="E2266">
            <v>0</v>
          </cell>
          <cell r="F2266" t="str">
            <v>2108FA</v>
          </cell>
          <cell r="G2266" t="str">
            <v>Weekday</v>
          </cell>
          <cell r="H2266">
            <v>55410</v>
          </cell>
          <cell r="I2266" t="str">
            <v>433 Grand St (Wood Middle School)</v>
          </cell>
        </row>
        <row r="2267">
          <cell r="A2267">
            <v>1014200</v>
          </cell>
          <cell r="B2267">
            <v>2266</v>
          </cell>
          <cell r="C2267">
            <v>1</v>
          </cell>
          <cell r="D2267">
            <v>1</v>
          </cell>
          <cell r="E2267">
            <v>1</v>
          </cell>
          <cell r="F2267" t="str">
            <v>2108FA</v>
          </cell>
          <cell r="G2267" t="str">
            <v>Weekday</v>
          </cell>
          <cell r="H2267">
            <v>56112</v>
          </cell>
          <cell r="I2267" t="str">
            <v>Linda Av &amp; Rose Av</v>
          </cell>
        </row>
        <row r="2268">
          <cell r="A2268">
            <v>1006620</v>
          </cell>
          <cell r="B2268">
            <v>2267</v>
          </cell>
          <cell r="C2268">
            <v>1</v>
          </cell>
          <cell r="D2268">
            <v>0</v>
          </cell>
          <cell r="E2268">
            <v>1</v>
          </cell>
          <cell r="F2268" t="str">
            <v>2108FA</v>
          </cell>
          <cell r="G2268" t="str">
            <v>Weekday</v>
          </cell>
          <cell r="H2268">
            <v>59393</v>
          </cell>
          <cell r="I2268" t="str">
            <v>Broadway &amp; 3rd St</v>
          </cell>
        </row>
        <row r="2269">
          <cell r="A2269">
            <v>103270</v>
          </cell>
          <cell r="B2269">
            <v>2268</v>
          </cell>
          <cell r="C2269">
            <v>0</v>
          </cell>
          <cell r="D2269">
            <v>0</v>
          </cell>
          <cell r="E2269">
            <v>0</v>
          </cell>
          <cell r="F2269" t="str">
            <v>2108FA</v>
          </cell>
          <cell r="G2269" t="str">
            <v>Weekday</v>
          </cell>
          <cell r="H2269">
            <v>56661</v>
          </cell>
          <cell r="I2269" t="str">
            <v>Santa Clara Av &amp; Grand St</v>
          </cell>
        </row>
        <row r="2270">
          <cell r="A2270">
            <v>1300010</v>
          </cell>
          <cell r="B2270">
            <v>2269</v>
          </cell>
          <cell r="C2270">
            <v>1</v>
          </cell>
          <cell r="D2270">
            <v>0</v>
          </cell>
          <cell r="E2270">
            <v>1</v>
          </cell>
          <cell r="F2270" t="str">
            <v>2108FA</v>
          </cell>
          <cell r="G2270" t="str">
            <v>Weekday</v>
          </cell>
          <cell r="H2270">
            <v>50499</v>
          </cell>
          <cell r="I2270" t="str">
            <v>13th St &amp; Lincoln Av</v>
          </cell>
        </row>
        <row r="2271">
          <cell r="A2271">
            <v>801350</v>
          </cell>
          <cell r="B2271">
            <v>2270</v>
          </cell>
          <cell r="C2271">
            <v>0</v>
          </cell>
          <cell r="D2271">
            <v>0</v>
          </cell>
          <cell r="E2271">
            <v>0</v>
          </cell>
          <cell r="F2271" t="str">
            <v>2108FA</v>
          </cell>
          <cell r="G2271" t="str">
            <v>Weekday</v>
          </cell>
          <cell r="H2271">
            <v>53306</v>
          </cell>
          <cell r="I2271" t="str">
            <v>D St &amp; 5th St</v>
          </cell>
        </row>
        <row r="2272">
          <cell r="A2272">
            <v>1014880</v>
          </cell>
          <cell r="B2272">
            <v>2271</v>
          </cell>
          <cell r="C2272">
            <v>0</v>
          </cell>
          <cell r="D2272">
            <v>0</v>
          </cell>
          <cell r="E2272">
            <v>0</v>
          </cell>
          <cell r="F2272" t="str">
            <v>2108FA</v>
          </cell>
          <cell r="G2272" t="str">
            <v>Weekday</v>
          </cell>
          <cell r="H2272">
            <v>56611</v>
          </cell>
          <cell r="I2272" t="str">
            <v>MacArthur Blvd &amp; Coolidge Av</v>
          </cell>
        </row>
        <row r="2273">
          <cell r="A2273">
            <v>1013570</v>
          </cell>
          <cell r="B2273">
            <v>2272</v>
          </cell>
          <cell r="C2273">
            <v>1</v>
          </cell>
          <cell r="D2273">
            <v>2</v>
          </cell>
          <cell r="E2273">
            <v>1</v>
          </cell>
          <cell r="F2273" t="str">
            <v>2108FA</v>
          </cell>
          <cell r="G2273" t="str">
            <v>Weekday</v>
          </cell>
          <cell r="H2273">
            <v>54443</v>
          </cell>
          <cell r="I2273" t="str">
            <v>Lake Park Av &amp; Grand Av</v>
          </cell>
        </row>
        <row r="2274">
          <cell r="A2274">
            <v>1004900</v>
          </cell>
          <cell r="B2274">
            <v>2273</v>
          </cell>
          <cell r="C2274">
            <v>0</v>
          </cell>
          <cell r="D2274">
            <v>0</v>
          </cell>
          <cell r="E2274">
            <v>0</v>
          </cell>
          <cell r="F2274" t="str">
            <v>2108FA</v>
          </cell>
          <cell r="G2274" t="str">
            <v>Weekday</v>
          </cell>
          <cell r="H2274">
            <v>51818</v>
          </cell>
          <cell r="I2274" t="str">
            <v>Adeline St &amp; 28th St</v>
          </cell>
        </row>
        <row r="2275">
          <cell r="A2275">
            <v>1004870</v>
          </cell>
          <cell r="B2275">
            <v>2274</v>
          </cell>
          <cell r="C2275">
            <v>0</v>
          </cell>
          <cell r="D2275">
            <v>0</v>
          </cell>
          <cell r="E2275">
            <v>0</v>
          </cell>
          <cell r="F2275" t="str">
            <v>2108FA</v>
          </cell>
          <cell r="G2275" t="str">
            <v>Weekday</v>
          </cell>
          <cell r="H2275">
            <v>52388</v>
          </cell>
          <cell r="I2275" t="str">
            <v>Adeline St &amp; 26th St</v>
          </cell>
        </row>
        <row r="2276">
          <cell r="A2276">
            <v>600060</v>
          </cell>
          <cell r="B2276">
            <v>2275</v>
          </cell>
          <cell r="C2276">
            <v>1</v>
          </cell>
          <cell r="D2276">
            <v>1</v>
          </cell>
          <cell r="E2276">
            <v>1</v>
          </cell>
          <cell r="F2276" t="str">
            <v>2108FA</v>
          </cell>
          <cell r="G2276" t="str">
            <v>Weekday</v>
          </cell>
          <cell r="H2276">
            <v>57578</v>
          </cell>
          <cell r="I2276" t="str">
            <v>40th St &amp; Hollis St</v>
          </cell>
        </row>
        <row r="2277">
          <cell r="A2277">
            <v>1001090</v>
          </cell>
          <cell r="B2277">
            <v>2276</v>
          </cell>
          <cell r="C2277">
            <v>0</v>
          </cell>
          <cell r="D2277">
            <v>0</v>
          </cell>
          <cell r="E2277">
            <v>0</v>
          </cell>
          <cell r="F2277" t="str">
            <v>2108FA</v>
          </cell>
          <cell r="G2277" t="str">
            <v>Weekday</v>
          </cell>
          <cell r="H2277">
            <v>53460</v>
          </cell>
          <cell r="I2277" t="str">
            <v>14th St &amp; Poplar St</v>
          </cell>
        </row>
        <row r="2278">
          <cell r="A2278">
            <v>702720</v>
          </cell>
          <cell r="B2278">
            <v>2277</v>
          </cell>
          <cell r="C2278">
            <v>0</v>
          </cell>
          <cell r="D2278">
            <v>0</v>
          </cell>
          <cell r="E2278">
            <v>0</v>
          </cell>
          <cell r="F2278" t="str">
            <v>2108FA</v>
          </cell>
          <cell r="G2278" t="str">
            <v>Weekday</v>
          </cell>
          <cell r="H2278">
            <v>53566</v>
          </cell>
          <cell r="I2278" t="str">
            <v>Fremont Blvd &amp; Stevenson Blvd</v>
          </cell>
        </row>
        <row r="2279">
          <cell r="A2279">
            <v>500550</v>
          </cell>
          <cell r="B2279">
            <v>2278</v>
          </cell>
          <cell r="C2279">
            <v>0</v>
          </cell>
          <cell r="D2279">
            <v>1</v>
          </cell>
          <cell r="E2279">
            <v>0</v>
          </cell>
          <cell r="F2279" t="str">
            <v>2108FA</v>
          </cell>
          <cell r="G2279" t="str">
            <v>Weekday</v>
          </cell>
          <cell r="H2279">
            <v>52066</v>
          </cell>
          <cell r="I2279" t="str">
            <v>Central Av &amp; San Pablo Av</v>
          </cell>
        </row>
        <row r="2280">
          <cell r="A2280">
            <v>703730</v>
          </cell>
          <cell r="B2280">
            <v>2279</v>
          </cell>
          <cell r="C2280">
            <v>0</v>
          </cell>
          <cell r="D2280">
            <v>1</v>
          </cell>
          <cell r="E2280">
            <v>0</v>
          </cell>
          <cell r="F2280" t="str">
            <v>2108FA</v>
          </cell>
          <cell r="G2280" t="str">
            <v>Weekday</v>
          </cell>
          <cell r="H2280">
            <v>50766</v>
          </cell>
          <cell r="I2280" t="str">
            <v>Mowry Av &amp; Argonaut Way</v>
          </cell>
        </row>
        <row r="2281">
          <cell r="A2281">
            <v>901225</v>
          </cell>
          <cell r="B2281">
            <v>2280</v>
          </cell>
          <cell r="C2281">
            <v>1</v>
          </cell>
          <cell r="D2281">
            <v>0</v>
          </cell>
          <cell r="E2281">
            <v>1</v>
          </cell>
          <cell r="F2281" t="str">
            <v>2108FA</v>
          </cell>
          <cell r="G2281" t="str">
            <v>Weekday</v>
          </cell>
          <cell r="H2281">
            <v>58800</v>
          </cell>
          <cell r="I2281" t="str">
            <v>Newark Blvd &amp; Lido Faire</v>
          </cell>
        </row>
        <row r="2282">
          <cell r="A2282">
            <v>1500520</v>
          </cell>
          <cell r="B2282">
            <v>2281</v>
          </cell>
          <cell r="C2282">
            <v>0</v>
          </cell>
          <cell r="D2282">
            <v>0</v>
          </cell>
          <cell r="E2282">
            <v>0</v>
          </cell>
          <cell r="F2282" t="str">
            <v>2108FA</v>
          </cell>
          <cell r="G2282" t="str">
            <v>Weekday</v>
          </cell>
          <cell r="H2282">
            <v>52565</v>
          </cell>
          <cell r="I2282" t="str">
            <v>Bancroft Av &amp; Victoria Cir</v>
          </cell>
        </row>
        <row r="2283">
          <cell r="A2283">
            <v>9904040</v>
          </cell>
          <cell r="B2283">
            <v>2282</v>
          </cell>
          <cell r="C2283">
            <v>0</v>
          </cell>
          <cell r="D2283">
            <v>0</v>
          </cell>
          <cell r="E2283">
            <v>0</v>
          </cell>
          <cell r="F2283" t="str">
            <v>2108FA</v>
          </cell>
          <cell r="G2283" t="str">
            <v>Weekday</v>
          </cell>
          <cell r="H2283">
            <v>51718</v>
          </cell>
          <cell r="I2283" t="str">
            <v>Thornton Av &amp; Arden St</v>
          </cell>
        </row>
        <row r="2284">
          <cell r="A2284">
            <v>901360</v>
          </cell>
          <cell r="B2284">
            <v>2283</v>
          </cell>
          <cell r="C2284">
            <v>0</v>
          </cell>
          <cell r="D2284">
            <v>0</v>
          </cell>
          <cell r="E2284">
            <v>0</v>
          </cell>
          <cell r="F2284" t="str">
            <v>2108FA</v>
          </cell>
          <cell r="G2284" t="str">
            <v>Weekday</v>
          </cell>
          <cell r="H2284">
            <v>57559</v>
          </cell>
          <cell r="I2284" t="str">
            <v>Sycamore St &amp; Thornton Av</v>
          </cell>
        </row>
        <row r="2285">
          <cell r="A2285">
            <v>1016310</v>
          </cell>
          <cell r="B2285">
            <v>2284</v>
          </cell>
          <cell r="C2285">
            <v>1</v>
          </cell>
          <cell r="D2285">
            <v>0</v>
          </cell>
          <cell r="E2285">
            <v>1</v>
          </cell>
          <cell r="F2285" t="str">
            <v>2108FA</v>
          </cell>
          <cell r="G2285" t="str">
            <v>Weekday</v>
          </cell>
          <cell r="H2285">
            <v>55127</v>
          </cell>
          <cell r="I2285" t="str">
            <v>Martin Luther King Jr Way &amp; 61st St</v>
          </cell>
        </row>
        <row r="2286">
          <cell r="A2286">
            <v>1011620</v>
          </cell>
          <cell r="B2286">
            <v>2285</v>
          </cell>
          <cell r="C2286">
            <v>0</v>
          </cell>
          <cell r="D2286">
            <v>0</v>
          </cell>
          <cell r="E2286">
            <v>0</v>
          </cell>
          <cell r="F2286" t="str">
            <v>2108FA</v>
          </cell>
          <cell r="G2286" t="str">
            <v>Weekday</v>
          </cell>
          <cell r="H2286">
            <v>58955</v>
          </cell>
          <cell r="I2286" t="str">
            <v>Golf Links Rd &amp; Grass Valley Sch.(Near Dunkirk Av)</v>
          </cell>
        </row>
        <row r="2287">
          <cell r="A2287">
            <v>9901000</v>
          </cell>
          <cell r="B2287">
            <v>2286</v>
          </cell>
          <cell r="C2287">
            <v>0</v>
          </cell>
          <cell r="D2287">
            <v>0</v>
          </cell>
          <cell r="E2287">
            <v>0</v>
          </cell>
          <cell r="F2287" t="str">
            <v>2108FA</v>
          </cell>
          <cell r="G2287" t="str">
            <v>Weekday</v>
          </cell>
          <cell r="H2287">
            <v>55352</v>
          </cell>
          <cell r="I2287" t="str">
            <v>Rollingwood Dr &amp; Fordham St</v>
          </cell>
        </row>
        <row r="2288">
          <cell r="A2288">
            <v>9902650</v>
          </cell>
          <cell r="B2288">
            <v>2287</v>
          </cell>
          <cell r="C2288">
            <v>1</v>
          </cell>
          <cell r="D2288">
            <v>0</v>
          </cell>
          <cell r="E2288">
            <v>1</v>
          </cell>
          <cell r="F2288" t="str">
            <v>2108FA</v>
          </cell>
          <cell r="G2288" t="str">
            <v>Weekday</v>
          </cell>
          <cell r="H2288">
            <v>51268</v>
          </cell>
          <cell r="I2288" t="str">
            <v>MacArthur Blvd &amp; Randolph Av</v>
          </cell>
        </row>
        <row r="2289">
          <cell r="A2289">
            <v>800580</v>
          </cell>
          <cell r="B2289">
            <v>2288</v>
          </cell>
          <cell r="C2289">
            <v>1</v>
          </cell>
          <cell r="D2289">
            <v>1</v>
          </cell>
          <cell r="E2289">
            <v>1</v>
          </cell>
          <cell r="F2289" t="str">
            <v>2108FA</v>
          </cell>
          <cell r="G2289" t="str">
            <v>Weekday</v>
          </cell>
          <cell r="H2289">
            <v>55325</v>
          </cell>
          <cell r="I2289" t="str">
            <v>B St &amp; Mission Blvd</v>
          </cell>
        </row>
        <row r="2290">
          <cell r="A2290">
            <v>1302690</v>
          </cell>
          <cell r="B2290">
            <v>2289</v>
          </cell>
          <cell r="C2290">
            <v>0</v>
          </cell>
          <cell r="D2290">
            <v>0</v>
          </cell>
          <cell r="E2290">
            <v>0</v>
          </cell>
          <cell r="F2290" t="str">
            <v>2108FA</v>
          </cell>
          <cell r="G2290" t="str">
            <v>Weekday</v>
          </cell>
          <cell r="H2290">
            <v>53585</v>
          </cell>
          <cell r="I2290" t="str">
            <v>Moyers Rd &amp; Parker Rd</v>
          </cell>
        </row>
        <row r="2291">
          <cell r="A2291">
            <v>9903420</v>
          </cell>
          <cell r="B2291">
            <v>2290</v>
          </cell>
          <cell r="C2291">
            <v>1</v>
          </cell>
          <cell r="D2291">
            <v>0</v>
          </cell>
          <cell r="E2291">
            <v>1</v>
          </cell>
          <cell r="F2291" t="str">
            <v>2108FA</v>
          </cell>
          <cell r="G2291" t="str">
            <v>Weekday</v>
          </cell>
          <cell r="H2291">
            <v>51507</v>
          </cell>
          <cell r="I2291" t="str">
            <v>College Av &amp; Alcatraz Av</v>
          </cell>
        </row>
        <row r="2292">
          <cell r="A2292">
            <v>302400</v>
          </cell>
          <cell r="B2292">
            <v>2291</v>
          </cell>
          <cell r="C2292">
            <v>0</v>
          </cell>
          <cell r="D2292">
            <v>0</v>
          </cell>
          <cell r="E2292">
            <v>0</v>
          </cell>
          <cell r="F2292" t="str">
            <v>2108FA</v>
          </cell>
          <cell r="G2292" t="str">
            <v>Weekday</v>
          </cell>
          <cell r="H2292">
            <v>51877</v>
          </cell>
          <cell r="I2292" t="str">
            <v>Euclid Av &amp; Cragmont Av</v>
          </cell>
        </row>
        <row r="2293">
          <cell r="A2293">
            <v>302440</v>
          </cell>
          <cell r="B2293">
            <v>2292</v>
          </cell>
          <cell r="C2293">
            <v>0</v>
          </cell>
          <cell r="D2293">
            <v>0</v>
          </cell>
          <cell r="E2293">
            <v>0</v>
          </cell>
          <cell r="F2293" t="str">
            <v>2108FA</v>
          </cell>
          <cell r="G2293" t="str">
            <v>Weekday</v>
          </cell>
          <cell r="H2293">
            <v>50705</v>
          </cell>
          <cell r="I2293" t="str">
            <v>Euclid Av &amp; Eunice St</v>
          </cell>
        </row>
        <row r="2294">
          <cell r="A2294">
            <v>1012500</v>
          </cell>
          <cell r="B2294">
            <v>2293</v>
          </cell>
          <cell r="C2294">
            <v>0</v>
          </cell>
          <cell r="D2294">
            <v>0</v>
          </cell>
          <cell r="E2294">
            <v>0</v>
          </cell>
          <cell r="F2294" t="str">
            <v>2108FA</v>
          </cell>
          <cell r="G2294" t="str">
            <v>Weekday</v>
          </cell>
          <cell r="H2294">
            <v>55035</v>
          </cell>
          <cell r="I2294" t="str">
            <v>Hegenberger Rd &amp; Doolittle Dr</v>
          </cell>
        </row>
        <row r="2295">
          <cell r="A2295">
            <v>302170</v>
          </cell>
          <cell r="B2295">
            <v>2294</v>
          </cell>
          <cell r="C2295">
            <v>0</v>
          </cell>
          <cell r="D2295">
            <v>0</v>
          </cell>
          <cell r="E2295">
            <v>0</v>
          </cell>
          <cell r="F2295" t="str">
            <v>2108FA</v>
          </cell>
          <cell r="G2295" t="str">
            <v>Weekday</v>
          </cell>
          <cell r="H2295">
            <v>55313</v>
          </cell>
          <cell r="I2295" t="str">
            <v>Dwight Way &amp; Mathews St</v>
          </cell>
        </row>
        <row r="2296">
          <cell r="A2296">
            <v>1410180</v>
          </cell>
          <cell r="B2296">
            <v>2295</v>
          </cell>
          <cell r="C2296">
            <v>0</v>
          </cell>
          <cell r="D2296">
            <v>0</v>
          </cell>
          <cell r="E2296">
            <v>0</v>
          </cell>
          <cell r="F2296" t="str">
            <v>2108FA</v>
          </cell>
          <cell r="G2296" t="str">
            <v>Weekday</v>
          </cell>
          <cell r="H2296">
            <v>56876</v>
          </cell>
          <cell r="I2296" t="str">
            <v>Market St &amp; Sutter St</v>
          </cell>
        </row>
        <row r="2297">
          <cell r="A2297">
            <v>1007460</v>
          </cell>
          <cell r="B2297">
            <v>2296</v>
          </cell>
          <cell r="C2297">
            <v>1</v>
          </cell>
          <cell r="D2297">
            <v>0</v>
          </cell>
          <cell r="E2297">
            <v>1</v>
          </cell>
          <cell r="F2297" t="str">
            <v>2108FA</v>
          </cell>
          <cell r="G2297" t="str">
            <v>Weekday</v>
          </cell>
          <cell r="H2297">
            <v>50955</v>
          </cell>
          <cell r="I2297" t="str">
            <v>College Av &amp; Chabot Rd</v>
          </cell>
        </row>
        <row r="2298">
          <cell r="A2298">
            <v>306720</v>
          </cell>
          <cell r="B2298">
            <v>2297</v>
          </cell>
          <cell r="C2298">
            <v>0</v>
          </cell>
          <cell r="D2298">
            <v>0</v>
          </cell>
          <cell r="E2298">
            <v>0</v>
          </cell>
          <cell r="F2298" t="str">
            <v>2108FA</v>
          </cell>
          <cell r="G2298" t="str">
            <v>Weekday</v>
          </cell>
          <cell r="H2298">
            <v>55998</v>
          </cell>
          <cell r="I2298" t="str">
            <v>Sacramento St &amp; University Av</v>
          </cell>
        </row>
        <row r="2299">
          <cell r="A2299">
            <v>305430</v>
          </cell>
          <cell r="B2299">
            <v>2298</v>
          </cell>
          <cell r="C2299">
            <v>0</v>
          </cell>
          <cell r="D2299">
            <v>0</v>
          </cell>
          <cell r="E2299">
            <v>0</v>
          </cell>
          <cell r="F2299" t="str">
            <v>2108FA</v>
          </cell>
          <cell r="G2299" t="str">
            <v>Weekday</v>
          </cell>
          <cell r="H2299">
            <v>56300</v>
          </cell>
          <cell r="I2299" t="str">
            <v>Sutter St &amp; Hopkins St</v>
          </cell>
        </row>
        <row r="2300">
          <cell r="A2300">
            <v>9904120</v>
          </cell>
          <cell r="B2300">
            <v>2299</v>
          </cell>
          <cell r="C2300">
            <v>1</v>
          </cell>
          <cell r="D2300">
            <v>0</v>
          </cell>
          <cell r="E2300">
            <v>1</v>
          </cell>
          <cell r="F2300" t="str">
            <v>2108FA</v>
          </cell>
          <cell r="G2300" t="str">
            <v>Weekday</v>
          </cell>
          <cell r="H2300">
            <v>51735</v>
          </cell>
          <cell r="I2300" t="str">
            <v>Cedar St &amp; Chestnut St</v>
          </cell>
        </row>
        <row r="2301">
          <cell r="A2301">
            <v>702060</v>
          </cell>
          <cell r="B2301">
            <v>2300</v>
          </cell>
          <cell r="C2301">
            <v>0</v>
          </cell>
          <cell r="D2301">
            <v>1</v>
          </cell>
          <cell r="E2301">
            <v>0</v>
          </cell>
          <cell r="F2301" t="str">
            <v>2108FA</v>
          </cell>
          <cell r="G2301" t="str">
            <v>Weekday</v>
          </cell>
          <cell r="H2301">
            <v>55229</v>
          </cell>
          <cell r="I2301" t="str">
            <v>Fremont Blvd &amp; Alder Av (American Sr High School)</v>
          </cell>
        </row>
        <row r="2302">
          <cell r="A2302">
            <v>306250</v>
          </cell>
          <cell r="B2302">
            <v>2301</v>
          </cell>
          <cell r="C2302">
            <v>0</v>
          </cell>
          <cell r="D2302">
            <v>0</v>
          </cell>
          <cell r="E2302">
            <v>0</v>
          </cell>
          <cell r="F2302" t="str">
            <v>2108FA</v>
          </cell>
          <cell r="G2302" t="str">
            <v>Weekday</v>
          </cell>
          <cell r="H2302">
            <v>56377</v>
          </cell>
          <cell r="I2302" t="str">
            <v>Spruce St &amp; Grizzly Peak Blvd</v>
          </cell>
        </row>
        <row r="2303">
          <cell r="A2303">
            <v>1700070</v>
          </cell>
          <cell r="B2303">
            <v>2302</v>
          </cell>
          <cell r="C2303">
            <v>0</v>
          </cell>
          <cell r="D2303">
            <v>0</v>
          </cell>
          <cell r="E2303">
            <v>0</v>
          </cell>
          <cell r="F2303" t="str">
            <v>2108FA</v>
          </cell>
          <cell r="G2303" t="str">
            <v>Weekday</v>
          </cell>
          <cell r="H2303">
            <v>58166</v>
          </cell>
          <cell r="I2303" t="str">
            <v>Alvarado Blvd &amp; Galaxy Dr</v>
          </cell>
        </row>
        <row r="2304">
          <cell r="A2304">
            <v>805890</v>
          </cell>
          <cell r="B2304">
            <v>2303</v>
          </cell>
          <cell r="C2304">
            <v>0</v>
          </cell>
          <cell r="D2304">
            <v>0</v>
          </cell>
          <cell r="E2304">
            <v>0</v>
          </cell>
          <cell r="F2304" t="str">
            <v>2108FA</v>
          </cell>
          <cell r="G2304" t="str">
            <v>Weekday</v>
          </cell>
          <cell r="H2304">
            <v>55061</v>
          </cell>
          <cell r="I2304" t="str">
            <v>Whitman St &amp; Sycamore Av</v>
          </cell>
        </row>
        <row r="2305">
          <cell r="A2305">
            <v>1301840</v>
          </cell>
          <cell r="B2305">
            <v>2304</v>
          </cell>
          <cell r="C2305">
            <v>0</v>
          </cell>
          <cell r="D2305">
            <v>0</v>
          </cell>
          <cell r="E2305">
            <v>0</v>
          </cell>
          <cell r="F2305" t="str">
            <v>2108FA</v>
          </cell>
          <cell r="G2305" t="str">
            <v>Weekday</v>
          </cell>
          <cell r="H2305">
            <v>55640</v>
          </cell>
          <cell r="I2305" t="str">
            <v>Hartnett Av &amp; Carlson Blvd</v>
          </cell>
        </row>
        <row r="2306">
          <cell r="A2306">
            <v>1600010</v>
          </cell>
          <cell r="B2306">
            <v>2305</v>
          </cell>
          <cell r="C2306">
            <v>0</v>
          </cell>
          <cell r="D2306">
            <v>0</v>
          </cell>
          <cell r="E2306">
            <v>0</v>
          </cell>
          <cell r="F2306" t="str">
            <v>2108FA</v>
          </cell>
          <cell r="G2306" t="str">
            <v>Weekday</v>
          </cell>
          <cell r="H2306">
            <v>58772</v>
          </cell>
          <cell r="I2306" t="str">
            <v>3069 11th St</v>
          </cell>
        </row>
        <row r="2307">
          <cell r="A2307">
            <v>702830</v>
          </cell>
          <cell r="B2307">
            <v>2306</v>
          </cell>
          <cell r="C2307">
            <v>1</v>
          </cell>
          <cell r="D2307">
            <v>0</v>
          </cell>
          <cell r="E2307">
            <v>1</v>
          </cell>
          <cell r="F2307" t="str">
            <v>2108FA</v>
          </cell>
          <cell r="G2307" t="str">
            <v>Weekday</v>
          </cell>
          <cell r="H2307">
            <v>58956</v>
          </cell>
          <cell r="I2307" t="str">
            <v>Gallaudet Dr &amp; In School For Deaf</v>
          </cell>
        </row>
        <row r="2308">
          <cell r="A2308">
            <v>705760</v>
          </cell>
          <cell r="B2308">
            <v>2307</v>
          </cell>
          <cell r="C2308">
            <v>0</v>
          </cell>
          <cell r="D2308">
            <v>0</v>
          </cell>
          <cell r="E2308">
            <v>0</v>
          </cell>
          <cell r="F2308" t="str">
            <v>2108FA</v>
          </cell>
          <cell r="G2308" t="str">
            <v>Weekday</v>
          </cell>
          <cell r="H2308">
            <v>50202</v>
          </cell>
          <cell r="I2308" t="str">
            <v>Stevenson Blvd &amp; Leslie St</v>
          </cell>
        </row>
        <row r="2309">
          <cell r="A2309">
            <v>102000</v>
          </cell>
          <cell r="B2309">
            <v>2308</v>
          </cell>
          <cell r="C2309">
            <v>1</v>
          </cell>
          <cell r="D2309">
            <v>0</v>
          </cell>
          <cell r="E2309">
            <v>1</v>
          </cell>
          <cell r="F2309" t="str">
            <v>2108FA</v>
          </cell>
          <cell r="G2309" t="str">
            <v>Weekday</v>
          </cell>
          <cell r="H2309">
            <v>55430</v>
          </cell>
          <cell r="I2309" t="str">
            <v>Challenger Dr &amp; Marina Village Pkwy</v>
          </cell>
        </row>
        <row r="2310">
          <cell r="A2310">
            <v>9907740</v>
          </cell>
          <cell r="B2310">
            <v>2309</v>
          </cell>
          <cell r="C2310">
            <v>0</v>
          </cell>
          <cell r="D2310">
            <v>0</v>
          </cell>
          <cell r="E2310">
            <v>0</v>
          </cell>
          <cell r="F2310" t="str">
            <v>2108FA</v>
          </cell>
          <cell r="G2310" t="str">
            <v>Weekday</v>
          </cell>
          <cell r="H2310">
            <v>52927</v>
          </cell>
          <cell r="I2310" t="str">
            <v>Meekland Av &amp; Medford Av</v>
          </cell>
        </row>
        <row r="2311">
          <cell r="A2311">
            <v>1004190</v>
          </cell>
          <cell r="B2311">
            <v>2310</v>
          </cell>
          <cell r="C2311">
            <v>0</v>
          </cell>
          <cell r="D2311">
            <v>0</v>
          </cell>
          <cell r="E2311">
            <v>0</v>
          </cell>
          <cell r="F2311" t="str">
            <v>2108FA</v>
          </cell>
          <cell r="G2311" t="str">
            <v>Weekday</v>
          </cell>
          <cell r="H2311">
            <v>59292</v>
          </cell>
          <cell r="I2311" t="str">
            <v>90th Av &amp; Bancroft Av</v>
          </cell>
        </row>
        <row r="2312">
          <cell r="A2312">
            <v>102050</v>
          </cell>
          <cell r="B2312">
            <v>2311</v>
          </cell>
          <cell r="C2312">
            <v>1</v>
          </cell>
          <cell r="D2312">
            <v>2</v>
          </cell>
          <cell r="E2312">
            <v>1</v>
          </cell>
          <cell r="F2312" t="str">
            <v>2108FA</v>
          </cell>
          <cell r="G2312" t="str">
            <v>Weekday</v>
          </cell>
          <cell r="H2312">
            <v>56716</v>
          </cell>
          <cell r="I2312" t="str">
            <v>Marina Village Pkwy &amp; Mariner Sq Loop</v>
          </cell>
        </row>
        <row r="2313">
          <cell r="A2313">
            <v>304880</v>
          </cell>
          <cell r="B2313">
            <v>2312</v>
          </cell>
          <cell r="C2313">
            <v>0</v>
          </cell>
          <cell r="D2313">
            <v>2</v>
          </cell>
          <cell r="E2313">
            <v>0</v>
          </cell>
          <cell r="F2313" t="str">
            <v>2108FA</v>
          </cell>
          <cell r="G2313" t="str">
            <v>Weekday</v>
          </cell>
          <cell r="H2313">
            <v>59985</v>
          </cell>
          <cell r="I2313" t="str">
            <v>Shattuck Av &amp; Derby St</v>
          </cell>
        </row>
        <row r="2314">
          <cell r="A2314">
            <v>803540</v>
          </cell>
          <cell r="B2314">
            <v>2313</v>
          </cell>
          <cell r="C2314">
            <v>0</v>
          </cell>
          <cell r="D2314">
            <v>0</v>
          </cell>
          <cell r="E2314">
            <v>0</v>
          </cell>
          <cell r="F2314" t="str">
            <v>2108FA</v>
          </cell>
          <cell r="G2314" t="str">
            <v>Weekday</v>
          </cell>
          <cell r="H2314">
            <v>51799</v>
          </cell>
          <cell r="I2314" t="str">
            <v>Mission Blvd &amp; Jefferson St</v>
          </cell>
        </row>
        <row r="2315">
          <cell r="A2315">
            <v>9905580</v>
          </cell>
          <cell r="B2315">
            <v>2314</v>
          </cell>
          <cell r="C2315">
            <v>0</v>
          </cell>
          <cell r="D2315">
            <v>0</v>
          </cell>
          <cell r="E2315">
            <v>0</v>
          </cell>
          <cell r="F2315" t="str">
            <v>2108FA</v>
          </cell>
          <cell r="G2315" t="str">
            <v>Weekday</v>
          </cell>
          <cell r="H2315">
            <v>52067</v>
          </cell>
          <cell r="I2315" t="str">
            <v>Alvarado Blvd &amp; New Haven St</v>
          </cell>
        </row>
        <row r="2316">
          <cell r="A2316">
            <v>1600340</v>
          </cell>
          <cell r="B2316">
            <v>2315</v>
          </cell>
          <cell r="C2316">
            <v>1</v>
          </cell>
          <cell r="D2316">
            <v>0</v>
          </cell>
          <cell r="E2316">
            <v>1</v>
          </cell>
          <cell r="F2316" t="str">
            <v>2108FA</v>
          </cell>
          <cell r="G2316" t="str">
            <v>Weekday</v>
          </cell>
          <cell r="H2316">
            <v>58441</v>
          </cell>
          <cell r="I2316" t="str">
            <v>Contra Costa College</v>
          </cell>
        </row>
        <row r="2317">
          <cell r="A2317">
            <v>9902780</v>
          </cell>
          <cell r="B2317">
            <v>2316</v>
          </cell>
          <cell r="C2317">
            <v>0</v>
          </cell>
          <cell r="D2317">
            <v>0</v>
          </cell>
          <cell r="E2317">
            <v>0</v>
          </cell>
          <cell r="F2317" t="str">
            <v>2108FA</v>
          </cell>
          <cell r="G2317" t="str">
            <v>Weekday</v>
          </cell>
          <cell r="H2317">
            <v>51294</v>
          </cell>
          <cell r="I2317" t="str">
            <v>Mission Blvd &amp; Orchard Av</v>
          </cell>
        </row>
        <row r="2318">
          <cell r="A2318">
            <v>9902810</v>
          </cell>
          <cell r="B2318">
            <v>2317</v>
          </cell>
          <cell r="C2318">
            <v>0</v>
          </cell>
          <cell r="D2318">
            <v>1</v>
          </cell>
          <cell r="E2318">
            <v>0</v>
          </cell>
          <cell r="F2318" t="str">
            <v>2108FA</v>
          </cell>
          <cell r="G2318" t="str">
            <v>Weekday</v>
          </cell>
          <cell r="H2318">
            <v>51298</v>
          </cell>
          <cell r="I2318" t="str">
            <v>Mission Blvd &amp; Torrano Av</v>
          </cell>
        </row>
        <row r="2319">
          <cell r="A2319">
            <v>1700640</v>
          </cell>
          <cell r="B2319">
            <v>2318</v>
          </cell>
          <cell r="C2319">
            <v>0</v>
          </cell>
          <cell r="D2319">
            <v>0</v>
          </cell>
          <cell r="E2319">
            <v>0</v>
          </cell>
          <cell r="F2319" t="str">
            <v>2108FA</v>
          </cell>
          <cell r="G2319" t="str">
            <v>Weekday</v>
          </cell>
          <cell r="H2319">
            <v>56365</v>
          </cell>
          <cell r="I2319" t="str">
            <v>Mission Blvd &amp; Tamarack Dr</v>
          </cell>
        </row>
        <row r="2320">
          <cell r="A2320">
            <v>1300020</v>
          </cell>
          <cell r="B2320">
            <v>2319</v>
          </cell>
          <cell r="C2320">
            <v>1</v>
          </cell>
          <cell r="D2320">
            <v>0</v>
          </cell>
          <cell r="E2320">
            <v>1</v>
          </cell>
          <cell r="F2320" t="str">
            <v>2108FA</v>
          </cell>
          <cell r="G2320" t="str">
            <v>Weekday</v>
          </cell>
          <cell r="H2320">
            <v>59688</v>
          </cell>
          <cell r="I2320" t="str">
            <v>13th St &amp; Lincoln Av</v>
          </cell>
        </row>
        <row r="2321">
          <cell r="A2321">
            <v>9907700</v>
          </cell>
          <cell r="B2321">
            <v>2320</v>
          </cell>
          <cell r="C2321">
            <v>0</v>
          </cell>
          <cell r="D2321">
            <v>0</v>
          </cell>
          <cell r="E2321">
            <v>0</v>
          </cell>
          <cell r="F2321" t="str">
            <v>2108FA</v>
          </cell>
          <cell r="G2321" t="str">
            <v>Weekday</v>
          </cell>
          <cell r="H2321">
            <v>52915</v>
          </cell>
          <cell r="I2321" t="str">
            <v>Meekland Av &amp; Sunset Blvd</v>
          </cell>
        </row>
        <row r="2322">
          <cell r="A2322">
            <v>803810</v>
          </cell>
          <cell r="B2322">
            <v>2321</v>
          </cell>
          <cell r="C2322">
            <v>0</v>
          </cell>
          <cell r="D2322">
            <v>1</v>
          </cell>
          <cell r="E2322">
            <v>0</v>
          </cell>
          <cell r="F2322" t="str">
            <v>2108FA</v>
          </cell>
          <cell r="G2322" t="str">
            <v>Weekday</v>
          </cell>
          <cell r="H2322">
            <v>59569</v>
          </cell>
          <cell r="I2322" t="str">
            <v>Patrick Av &amp; Roosevelt Av</v>
          </cell>
        </row>
        <row r="2323">
          <cell r="A2323">
            <v>100780</v>
          </cell>
          <cell r="B2323">
            <v>2322</v>
          </cell>
          <cell r="C2323">
            <v>0</v>
          </cell>
          <cell r="D2323">
            <v>0</v>
          </cell>
          <cell r="E2323">
            <v>0</v>
          </cell>
          <cell r="F2323" t="str">
            <v>2108FA</v>
          </cell>
          <cell r="G2323" t="str">
            <v>Weekday</v>
          </cell>
          <cell r="H2323">
            <v>58993</v>
          </cell>
          <cell r="I2323" t="str">
            <v>Buena Vista Av &amp; Willow St</v>
          </cell>
        </row>
        <row r="2324">
          <cell r="A2324">
            <v>1502240</v>
          </cell>
          <cell r="B2324">
            <v>2323</v>
          </cell>
          <cell r="C2324">
            <v>0</v>
          </cell>
          <cell r="D2324">
            <v>0</v>
          </cell>
          <cell r="E2324">
            <v>0</v>
          </cell>
          <cell r="F2324" t="str">
            <v>2108FA</v>
          </cell>
          <cell r="G2324" t="str">
            <v>Weekday</v>
          </cell>
          <cell r="H2324">
            <v>56778</v>
          </cell>
          <cell r="I2324" t="str">
            <v>Lewelling Blvd &amp; Farnsworth St</v>
          </cell>
        </row>
        <row r="2325">
          <cell r="A2325">
            <v>1501790</v>
          </cell>
          <cell r="B2325">
            <v>2324</v>
          </cell>
          <cell r="C2325">
            <v>0</v>
          </cell>
          <cell r="D2325">
            <v>0</v>
          </cell>
          <cell r="E2325">
            <v>0</v>
          </cell>
          <cell r="F2325" t="str">
            <v>2108FA</v>
          </cell>
          <cell r="G2325" t="str">
            <v>Weekday</v>
          </cell>
          <cell r="H2325">
            <v>50920</v>
          </cell>
          <cell r="I2325" t="str">
            <v>Fargo Av &amp; Crosby St</v>
          </cell>
        </row>
        <row r="2326">
          <cell r="A2326">
            <v>1300950</v>
          </cell>
          <cell r="B2326">
            <v>2325</v>
          </cell>
          <cell r="C2326">
            <v>0</v>
          </cell>
          <cell r="D2326">
            <v>0</v>
          </cell>
          <cell r="E2326">
            <v>0</v>
          </cell>
          <cell r="F2326" t="str">
            <v>2108FA</v>
          </cell>
          <cell r="G2326" t="str">
            <v>Weekday</v>
          </cell>
          <cell r="H2326">
            <v>54595</v>
          </cell>
          <cell r="I2326" t="str">
            <v>Carlson Blvd &amp; Pullman Av</v>
          </cell>
        </row>
        <row r="2327">
          <cell r="A2327">
            <v>1501930</v>
          </cell>
          <cell r="B2327">
            <v>2326</v>
          </cell>
          <cell r="C2327">
            <v>0</v>
          </cell>
          <cell r="D2327">
            <v>0</v>
          </cell>
          <cell r="E2327">
            <v>0</v>
          </cell>
          <cell r="F2327" t="str">
            <v>2108FA</v>
          </cell>
          <cell r="G2327" t="str">
            <v>Weekday</v>
          </cell>
          <cell r="H2327">
            <v>55186</v>
          </cell>
          <cell r="I2327" t="str">
            <v>Floresta Blvd &amp; Monterey Blvd</v>
          </cell>
        </row>
        <row r="2328">
          <cell r="A2328">
            <v>702970</v>
          </cell>
          <cell r="B2328">
            <v>2327</v>
          </cell>
          <cell r="C2328">
            <v>0</v>
          </cell>
          <cell r="D2328">
            <v>0</v>
          </cell>
          <cell r="E2328">
            <v>0</v>
          </cell>
          <cell r="F2328" t="str">
            <v>2108FA</v>
          </cell>
          <cell r="G2328" t="str">
            <v>Weekday</v>
          </cell>
          <cell r="H2328">
            <v>56171</v>
          </cell>
          <cell r="I2328" t="str">
            <v>Grimmer Blvd &amp; Irvington Av</v>
          </cell>
        </row>
        <row r="2329">
          <cell r="A2329">
            <v>104330</v>
          </cell>
          <cell r="B2329">
            <v>2328</v>
          </cell>
          <cell r="C2329">
            <v>0</v>
          </cell>
          <cell r="D2329">
            <v>0</v>
          </cell>
          <cell r="E2329">
            <v>0</v>
          </cell>
          <cell r="F2329" t="str">
            <v>2108FA</v>
          </cell>
          <cell r="G2329" t="str">
            <v>Weekday</v>
          </cell>
          <cell r="H2329">
            <v>53422</v>
          </cell>
          <cell r="I2329" t="str">
            <v>Buena Vista Av &amp; Willow St</v>
          </cell>
        </row>
        <row r="2330">
          <cell r="A2330">
            <v>1304360</v>
          </cell>
          <cell r="B2330">
            <v>2329</v>
          </cell>
          <cell r="C2330">
            <v>4</v>
          </cell>
          <cell r="D2330">
            <v>0</v>
          </cell>
          <cell r="E2330">
            <v>4</v>
          </cell>
          <cell r="F2330" t="str">
            <v>2108FA</v>
          </cell>
          <cell r="G2330" t="str">
            <v>Weekday</v>
          </cell>
          <cell r="H2330">
            <v>50134</v>
          </cell>
          <cell r="I2330" t="str">
            <v>MacDonald Av &amp; Marina Way</v>
          </cell>
        </row>
        <row r="2331">
          <cell r="A2331">
            <v>9904650</v>
          </cell>
          <cell r="B2331">
            <v>2330</v>
          </cell>
          <cell r="C2331">
            <v>0</v>
          </cell>
          <cell r="D2331">
            <v>0</v>
          </cell>
          <cell r="E2331">
            <v>0</v>
          </cell>
          <cell r="F2331" t="str">
            <v>2108FA</v>
          </cell>
          <cell r="G2331" t="str">
            <v>Weekday</v>
          </cell>
          <cell r="H2331">
            <v>51894</v>
          </cell>
          <cell r="I2331" t="str">
            <v>International Blvd &amp; Auseon Av</v>
          </cell>
        </row>
        <row r="2332">
          <cell r="A2332">
            <v>1015880</v>
          </cell>
          <cell r="B2332">
            <v>2331</v>
          </cell>
          <cell r="C2332">
            <v>0</v>
          </cell>
          <cell r="D2332">
            <v>0</v>
          </cell>
          <cell r="E2332">
            <v>0</v>
          </cell>
          <cell r="F2332" t="str">
            <v>2108FA</v>
          </cell>
          <cell r="G2332" t="str">
            <v>Weekday</v>
          </cell>
          <cell r="H2332">
            <v>59090</v>
          </cell>
          <cell r="I2332" t="str">
            <v>Market St &amp; 59th St</v>
          </cell>
        </row>
        <row r="2333">
          <cell r="A2333">
            <v>1001550</v>
          </cell>
          <cell r="B2333">
            <v>2332</v>
          </cell>
          <cell r="C2333">
            <v>2</v>
          </cell>
          <cell r="D2333">
            <v>2</v>
          </cell>
          <cell r="E2333">
            <v>2</v>
          </cell>
          <cell r="F2333" t="str">
            <v>2108FA</v>
          </cell>
          <cell r="G2333" t="str">
            <v>Weekday</v>
          </cell>
          <cell r="H2333">
            <v>57033</v>
          </cell>
          <cell r="I2333" t="str">
            <v>23rd Av &amp; E 29th St</v>
          </cell>
        </row>
        <row r="2334">
          <cell r="A2334">
            <v>803300</v>
          </cell>
          <cell r="B2334">
            <v>2333</v>
          </cell>
          <cell r="C2334">
            <v>0</v>
          </cell>
          <cell r="D2334">
            <v>0</v>
          </cell>
          <cell r="E2334">
            <v>0</v>
          </cell>
          <cell r="F2334" t="str">
            <v>2108FA</v>
          </cell>
          <cell r="G2334" t="str">
            <v>Weekday</v>
          </cell>
          <cell r="H2334">
            <v>55690</v>
          </cell>
          <cell r="I2334" t="str">
            <v>Mission Blvd &amp; Arrowhead Way</v>
          </cell>
        </row>
        <row r="2335">
          <cell r="A2335">
            <v>9906090</v>
          </cell>
          <cell r="B2335">
            <v>2334</v>
          </cell>
          <cell r="C2335">
            <v>0</v>
          </cell>
          <cell r="D2335">
            <v>0</v>
          </cell>
          <cell r="E2335">
            <v>0</v>
          </cell>
          <cell r="F2335" t="str">
            <v>2108FA</v>
          </cell>
          <cell r="G2335" t="str">
            <v>Weekday</v>
          </cell>
          <cell r="H2335">
            <v>52398</v>
          </cell>
          <cell r="I2335" t="str">
            <v>23rd St &amp; Market Av</v>
          </cell>
        </row>
        <row r="2336">
          <cell r="A2336">
            <v>9901880</v>
          </cell>
          <cell r="B2336">
            <v>2335</v>
          </cell>
          <cell r="C2336">
            <v>1</v>
          </cell>
          <cell r="D2336">
            <v>0</v>
          </cell>
          <cell r="E2336">
            <v>1</v>
          </cell>
          <cell r="F2336" t="str">
            <v>2108FA</v>
          </cell>
          <cell r="G2336" t="str">
            <v>Weekday</v>
          </cell>
          <cell r="H2336">
            <v>50907</v>
          </cell>
          <cell r="I2336" t="str">
            <v>Paseo Padre Pkwy &amp; Stevenson Blvd</v>
          </cell>
        </row>
        <row r="2337">
          <cell r="A2337">
            <v>1501800</v>
          </cell>
          <cell r="B2337">
            <v>2336</v>
          </cell>
          <cell r="C2337">
            <v>0</v>
          </cell>
          <cell r="D2337">
            <v>0</v>
          </cell>
          <cell r="E2337">
            <v>0</v>
          </cell>
          <cell r="F2337" t="str">
            <v>2108FA</v>
          </cell>
          <cell r="G2337" t="str">
            <v>Weekday</v>
          </cell>
          <cell r="H2337">
            <v>53811</v>
          </cell>
          <cell r="I2337" t="str">
            <v>Fargo Av &amp; Crosby St</v>
          </cell>
        </row>
        <row r="2338">
          <cell r="A2338">
            <v>9907730</v>
          </cell>
          <cell r="B2338">
            <v>2337</v>
          </cell>
          <cell r="C2338">
            <v>0</v>
          </cell>
          <cell r="D2338">
            <v>0</v>
          </cell>
          <cell r="E2338">
            <v>0</v>
          </cell>
          <cell r="F2338" t="str">
            <v>2108FA</v>
          </cell>
          <cell r="G2338" t="str">
            <v>Weekday</v>
          </cell>
          <cell r="H2338">
            <v>52926</v>
          </cell>
          <cell r="I2338" t="str">
            <v>Meekland Av &amp; Hood St</v>
          </cell>
        </row>
        <row r="2339">
          <cell r="A2339">
            <v>705060</v>
          </cell>
          <cell r="B2339">
            <v>2338</v>
          </cell>
          <cell r="C2339">
            <v>0</v>
          </cell>
          <cell r="D2339">
            <v>0</v>
          </cell>
          <cell r="E2339">
            <v>0</v>
          </cell>
          <cell r="F2339" t="str">
            <v>2108FA</v>
          </cell>
          <cell r="G2339" t="str">
            <v>Weekday</v>
          </cell>
          <cell r="H2339">
            <v>57230</v>
          </cell>
          <cell r="I2339" t="str">
            <v>Paseo Padre Pkwy &amp; Sequoia Rd</v>
          </cell>
        </row>
        <row r="2340">
          <cell r="A2340">
            <v>1502590</v>
          </cell>
          <cell r="B2340">
            <v>2339</v>
          </cell>
          <cell r="C2340">
            <v>0</v>
          </cell>
          <cell r="D2340">
            <v>0</v>
          </cell>
          <cell r="E2340">
            <v>0</v>
          </cell>
          <cell r="F2340" t="str">
            <v>2108FA</v>
          </cell>
          <cell r="G2340" t="str">
            <v>Weekday</v>
          </cell>
          <cell r="H2340">
            <v>55469</v>
          </cell>
          <cell r="I2340" t="str">
            <v>Merced St &amp; Marina Blvd</v>
          </cell>
        </row>
        <row r="2341">
          <cell r="A2341">
            <v>1504480</v>
          </cell>
          <cell r="B2341">
            <v>2340</v>
          </cell>
          <cell r="C2341">
            <v>1</v>
          </cell>
          <cell r="D2341">
            <v>0</v>
          </cell>
          <cell r="E2341">
            <v>1</v>
          </cell>
          <cell r="F2341" t="str">
            <v>2108FA</v>
          </cell>
          <cell r="G2341" t="str">
            <v>Weekday</v>
          </cell>
          <cell r="H2341">
            <v>50695</v>
          </cell>
          <cell r="I2341" t="str">
            <v>Farallon Dr &amp; Catalina St</v>
          </cell>
        </row>
        <row r="2342">
          <cell r="A2342">
            <v>9802140</v>
          </cell>
          <cell r="B2342">
            <v>2341</v>
          </cell>
          <cell r="C2342">
            <v>0</v>
          </cell>
          <cell r="D2342">
            <v>0</v>
          </cell>
          <cell r="E2342">
            <v>0</v>
          </cell>
          <cell r="F2342" t="str">
            <v>2108FA</v>
          </cell>
          <cell r="G2342" t="str">
            <v>Weekday</v>
          </cell>
          <cell r="H2342">
            <v>54125</v>
          </cell>
          <cell r="I2342" t="str">
            <v>Meekland Av &amp; Sunset Blvd</v>
          </cell>
        </row>
        <row r="2343">
          <cell r="A2343">
            <v>1502640</v>
          </cell>
          <cell r="B2343">
            <v>2342</v>
          </cell>
          <cell r="C2343">
            <v>0</v>
          </cell>
          <cell r="D2343">
            <v>0</v>
          </cell>
          <cell r="E2343">
            <v>0</v>
          </cell>
          <cell r="F2343" t="str">
            <v>2108FA</v>
          </cell>
          <cell r="G2343" t="str">
            <v>Weekday</v>
          </cell>
          <cell r="H2343">
            <v>51950</v>
          </cell>
          <cell r="I2343" t="str">
            <v>Merced St &amp; Williams St</v>
          </cell>
        </row>
        <row r="2344">
          <cell r="A2344">
            <v>1500760</v>
          </cell>
          <cell r="B2344">
            <v>2343</v>
          </cell>
          <cell r="C2344">
            <v>0</v>
          </cell>
          <cell r="D2344">
            <v>0</v>
          </cell>
          <cell r="E2344">
            <v>0</v>
          </cell>
          <cell r="F2344" t="str">
            <v>2108FA</v>
          </cell>
          <cell r="G2344" t="str">
            <v>Weekday</v>
          </cell>
          <cell r="H2344">
            <v>57448</v>
          </cell>
          <cell r="I2344" t="str">
            <v>Bermuda Av &amp; Santiago Rd</v>
          </cell>
        </row>
        <row r="2345">
          <cell r="A2345">
            <v>102040</v>
          </cell>
          <cell r="B2345">
            <v>2344</v>
          </cell>
          <cell r="C2345">
            <v>1</v>
          </cell>
          <cell r="D2345">
            <v>2</v>
          </cell>
          <cell r="E2345">
            <v>1</v>
          </cell>
          <cell r="F2345" t="str">
            <v>2108FA</v>
          </cell>
          <cell r="G2345" t="str">
            <v>Weekday</v>
          </cell>
          <cell r="H2345">
            <v>58177</v>
          </cell>
          <cell r="I2345" t="str">
            <v>Marina Village Pkwy &amp; Mariner Square Dr (N Jctn)</v>
          </cell>
        </row>
        <row r="2346">
          <cell r="A2346">
            <v>9900120</v>
          </cell>
          <cell r="B2346">
            <v>2345</v>
          </cell>
          <cell r="C2346">
            <v>1</v>
          </cell>
          <cell r="D2346">
            <v>0</v>
          </cell>
          <cell r="E2346">
            <v>1</v>
          </cell>
          <cell r="F2346" t="str">
            <v>2108FA</v>
          </cell>
          <cell r="G2346" t="str">
            <v>Weekday</v>
          </cell>
          <cell r="H2346">
            <v>57719</v>
          </cell>
          <cell r="I2346" t="str">
            <v>Appian Way &amp; Garden Rd</v>
          </cell>
        </row>
        <row r="2347">
          <cell r="A2347">
            <v>805420</v>
          </cell>
          <cell r="B2347">
            <v>2346</v>
          </cell>
          <cell r="C2347">
            <v>0</v>
          </cell>
          <cell r="D2347">
            <v>0</v>
          </cell>
          <cell r="E2347">
            <v>0</v>
          </cell>
          <cell r="F2347" t="str">
            <v>2108FA</v>
          </cell>
          <cell r="G2347" t="str">
            <v>Weekday</v>
          </cell>
          <cell r="H2347">
            <v>53250</v>
          </cell>
          <cell r="I2347" t="str">
            <v>Whitman St &amp; Cody Rd</v>
          </cell>
        </row>
        <row r="2348">
          <cell r="A2348">
            <v>1500160</v>
          </cell>
          <cell r="B2348">
            <v>2347</v>
          </cell>
          <cell r="C2348">
            <v>0</v>
          </cell>
          <cell r="D2348">
            <v>0</v>
          </cell>
          <cell r="E2348">
            <v>0</v>
          </cell>
          <cell r="F2348" t="str">
            <v>2108FA</v>
          </cell>
          <cell r="G2348" t="str">
            <v>Weekday</v>
          </cell>
          <cell r="H2348">
            <v>56740</v>
          </cell>
          <cell r="I2348" t="str">
            <v>Alvarado St &amp; Teagarden St</v>
          </cell>
        </row>
        <row r="2349">
          <cell r="A2349">
            <v>1502490</v>
          </cell>
          <cell r="B2349">
            <v>2348</v>
          </cell>
          <cell r="C2349">
            <v>0</v>
          </cell>
          <cell r="D2349">
            <v>0</v>
          </cell>
          <cell r="E2349">
            <v>0</v>
          </cell>
          <cell r="F2349" t="str">
            <v>2108FA</v>
          </cell>
          <cell r="G2349" t="str">
            <v>Weekday</v>
          </cell>
          <cell r="H2349">
            <v>55281</v>
          </cell>
          <cell r="I2349" t="str">
            <v>Marina Blvd &amp; Neptune Dr</v>
          </cell>
        </row>
        <row r="2350">
          <cell r="A2350">
            <v>1504470</v>
          </cell>
          <cell r="B2350">
            <v>2349</v>
          </cell>
          <cell r="C2350">
            <v>1</v>
          </cell>
          <cell r="D2350">
            <v>0</v>
          </cell>
          <cell r="E2350">
            <v>1</v>
          </cell>
          <cell r="F2350" t="str">
            <v>2108FA</v>
          </cell>
          <cell r="G2350" t="str">
            <v>Weekday</v>
          </cell>
          <cell r="H2350">
            <v>50689</v>
          </cell>
          <cell r="I2350" t="str">
            <v>Farallon Dr &amp; Catalina St</v>
          </cell>
        </row>
        <row r="2351">
          <cell r="A2351">
            <v>1600740</v>
          </cell>
          <cell r="B2351">
            <v>2350</v>
          </cell>
          <cell r="C2351">
            <v>0</v>
          </cell>
          <cell r="D2351">
            <v>0</v>
          </cell>
          <cell r="E2351">
            <v>0</v>
          </cell>
          <cell r="F2351" t="str">
            <v>2108FA</v>
          </cell>
          <cell r="G2351" t="str">
            <v>Weekday</v>
          </cell>
          <cell r="H2351">
            <v>55386</v>
          </cell>
          <cell r="I2351" t="str">
            <v>Rumrill Blvd &amp; Bush Av</v>
          </cell>
        </row>
        <row r="2352">
          <cell r="A2352">
            <v>1300940</v>
          </cell>
          <cell r="B2352">
            <v>2351</v>
          </cell>
          <cell r="C2352">
            <v>0</v>
          </cell>
          <cell r="D2352">
            <v>0</v>
          </cell>
          <cell r="E2352">
            <v>0</v>
          </cell>
          <cell r="F2352" t="str">
            <v>2108FA</v>
          </cell>
          <cell r="G2352" t="str">
            <v>Weekday</v>
          </cell>
          <cell r="H2352">
            <v>58433</v>
          </cell>
          <cell r="I2352" t="str">
            <v>Carlson Blvd &amp; Pullman Av</v>
          </cell>
        </row>
        <row r="2353">
          <cell r="A2353">
            <v>103180</v>
          </cell>
          <cell r="B2353">
            <v>2352</v>
          </cell>
          <cell r="C2353">
            <v>1</v>
          </cell>
          <cell r="D2353">
            <v>0</v>
          </cell>
          <cell r="E2353">
            <v>1</v>
          </cell>
          <cell r="F2353" t="str">
            <v>2108FA</v>
          </cell>
          <cell r="G2353" t="str">
            <v>Weekday</v>
          </cell>
          <cell r="H2353">
            <v>55944</v>
          </cell>
          <cell r="I2353" t="str">
            <v>Santa Clara Av &amp; Bay St</v>
          </cell>
        </row>
        <row r="2354">
          <cell r="A2354">
            <v>1700250</v>
          </cell>
          <cell r="B2354">
            <v>2353</v>
          </cell>
          <cell r="C2354">
            <v>0</v>
          </cell>
          <cell r="D2354">
            <v>0</v>
          </cell>
          <cell r="E2354">
            <v>0</v>
          </cell>
          <cell r="F2354" t="str">
            <v>2108FA</v>
          </cell>
          <cell r="G2354" t="str">
            <v>Weekday</v>
          </cell>
          <cell r="H2354">
            <v>58266</v>
          </cell>
          <cell r="I2354" t="str">
            <v>Alvarado-Niles Rd &amp; Medallion Dr</v>
          </cell>
        </row>
        <row r="2355">
          <cell r="A2355">
            <v>9904560</v>
          </cell>
          <cell r="B2355">
            <v>2354</v>
          </cell>
          <cell r="C2355">
            <v>0</v>
          </cell>
          <cell r="D2355">
            <v>0</v>
          </cell>
          <cell r="E2355">
            <v>0</v>
          </cell>
          <cell r="F2355" t="str">
            <v>2108FA</v>
          </cell>
          <cell r="G2355" t="str">
            <v>Weekday</v>
          </cell>
          <cell r="H2355">
            <v>51861</v>
          </cell>
          <cell r="I2355" t="str">
            <v>International Blvd &amp; 87th Av</v>
          </cell>
        </row>
        <row r="2356">
          <cell r="A2356">
            <v>1013130</v>
          </cell>
          <cell r="B2356">
            <v>2355</v>
          </cell>
          <cell r="C2356">
            <v>0</v>
          </cell>
          <cell r="D2356">
            <v>0</v>
          </cell>
          <cell r="E2356">
            <v>0</v>
          </cell>
          <cell r="F2356" t="str">
            <v>2108FA</v>
          </cell>
          <cell r="G2356" t="str">
            <v>Weekday</v>
          </cell>
          <cell r="H2356">
            <v>58839</v>
          </cell>
          <cell r="I2356" t="str">
            <v>Hillmont Dr &amp; Sunkist Dr</v>
          </cell>
        </row>
        <row r="2357">
          <cell r="A2357">
            <v>702630</v>
          </cell>
          <cell r="B2357">
            <v>2356</v>
          </cell>
          <cell r="C2357">
            <v>0</v>
          </cell>
          <cell r="D2357">
            <v>0</v>
          </cell>
          <cell r="E2357">
            <v>0</v>
          </cell>
          <cell r="F2357" t="str">
            <v>2108FA</v>
          </cell>
          <cell r="G2357" t="str">
            <v>Weekday</v>
          </cell>
          <cell r="H2357">
            <v>56119</v>
          </cell>
          <cell r="I2357" t="str">
            <v>Fremont Blvd &amp; Paseo Padre Pkwy</v>
          </cell>
        </row>
        <row r="2358">
          <cell r="A2358">
            <v>1000240</v>
          </cell>
          <cell r="B2358">
            <v>2357</v>
          </cell>
          <cell r="C2358">
            <v>2</v>
          </cell>
          <cell r="D2358">
            <v>0</v>
          </cell>
          <cell r="E2358">
            <v>2</v>
          </cell>
          <cell r="F2358" t="str">
            <v>2108FA</v>
          </cell>
          <cell r="G2358" t="str">
            <v>Weekday</v>
          </cell>
          <cell r="H2358">
            <v>59033</v>
          </cell>
          <cell r="I2358" t="str">
            <v>10th St &amp; Filbert St</v>
          </cell>
        </row>
        <row r="2359">
          <cell r="A2359">
            <v>1600040</v>
          </cell>
          <cell r="B2359">
            <v>2358</v>
          </cell>
          <cell r="C2359">
            <v>0</v>
          </cell>
          <cell r="D2359">
            <v>0</v>
          </cell>
          <cell r="E2359">
            <v>0</v>
          </cell>
          <cell r="F2359" t="str">
            <v>2108FA</v>
          </cell>
          <cell r="G2359" t="str">
            <v>Weekday</v>
          </cell>
          <cell r="H2359">
            <v>55890</v>
          </cell>
          <cell r="I2359" t="str">
            <v>23rd St &amp; Dover Av</v>
          </cell>
        </row>
        <row r="2360">
          <cell r="A2360">
            <v>704780</v>
          </cell>
          <cell r="B2360">
            <v>2359</v>
          </cell>
          <cell r="C2360">
            <v>0</v>
          </cell>
          <cell r="D2360">
            <v>0</v>
          </cell>
          <cell r="E2360">
            <v>0</v>
          </cell>
          <cell r="F2360" t="str">
            <v>2108FA</v>
          </cell>
          <cell r="G2360" t="str">
            <v>Weekday</v>
          </cell>
          <cell r="H2360">
            <v>59958</v>
          </cell>
          <cell r="I2360" t="str">
            <v>Paseo Padre Pkwy &amp; Milton St</v>
          </cell>
        </row>
        <row r="2361">
          <cell r="A2361">
            <v>1600170</v>
          </cell>
          <cell r="B2361">
            <v>2360</v>
          </cell>
          <cell r="C2361">
            <v>0</v>
          </cell>
          <cell r="D2361">
            <v>0</v>
          </cell>
          <cell r="E2361">
            <v>0</v>
          </cell>
          <cell r="F2361" t="str">
            <v>2108FA</v>
          </cell>
          <cell r="G2361" t="str">
            <v>Weekday</v>
          </cell>
          <cell r="H2361">
            <v>53590</v>
          </cell>
          <cell r="I2361" t="str">
            <v>Broadway Av &amp; 20th St</v>
          </cell>
        </row>
        <row r="2362">
          <cell r="A2362">
            <v>1303250</v>
          </cell>
          <cell r="B2362">
            <v>2361</v>
          </cell>
          <cell r="C2362">
            <v>2</v>
          </cell>
          <cell r="D2362">
            <v>0</v>
          </cell>
          <cell r="E2362">
            <v>2</v>
          </cell>
          <cell r="F2362" t="str">
            <v>2108FA</v>
          </cell>
          <cell r="G2362" t="str">
            <v>Weekday</v>
          </cell>
          <cell r="H2362">
            <v>58775</v>
          </cell>
          <cell r="I2362" t="str">
            <v>Richmond Pkwy &amp; Lakeside Dr</v>
          </cell>
        </row>
        <row r="2363">
          <cell r="A2363">
            <v>1301850</v>
          </cell>
          <cell r="B2363">
            <v>2362</v>
          </cell>
          <cell r="C2363">
            <v>0</v>
          </cell>
          <cell r="D2363">
            <v>0</v>
          </cell>
          <cell r="E2363">
            <v>0</v>
          </cell>
          <cell r="F2363" t="str">
            <v>2108FA</v>
          </cell>
          <cell r="G2363" t="str">
            <v>Weekday</v>
          </cell>
          <cell r="H2363">
            <v>52234</v>
          </cell>
          <cell r="I2363" t="str">
            <v>Hartnett Av &amp; Carlson Blvd</v>
          </cell>
        </row>
        <row r="2364">
          <cell r="A2364">
            <v>302460</v>
          </cell>
          <cell r="B2364">
            <v>2363</v>
          </cell>
          <cell r="C2364">
            <v>0</v>
          </cell>
          <cell r="D2364">
            <v>0</v>
          </cell>
          <cell r="E2364">
            <v>0</v>
          </cell>
          <cell r="F2364" t="str">
            <v>2108FA</v>
          </cell>
          <cell r="G2364" t="str">
            <v>Weekday</v>
          </cell>
          <cell r="H2364">
            <v>54373</v>
          </cell>
          <cell r="I2364" t="str">
            <v>Euclid Av &amp; Grizzly Peak Blvd</v>
          </cell>
        </row>
        <row r="2365">
          <cell r="A2365">
            <v>104370</v>
          </cell>
          <cell r="B2365">
            <v>2364</v>
          </cell>
          <cell r="C2365">
            <v>0</v>
          </cell>
          <cell r="D2365">
            <v>1</v>
          </cell>
          <cell r="E2365">
            <v>0</v>
          </cell>
          <cell r="F2365" t="str">
            <v>2108FA</v>
          </cell>
          <cell r="G2365" t="str">
            <v>Weekday</v>
          </cell>
          <cell r="H2365">
            <v>50611</v>
          </cell>
          <cell r="I2365" t="str">
            <v>Buena Vista Av &amp; Park St</v>
          </cell>
        </row>
        <row r="2366">
          <cell r="A2366">
            <v>704190</v>
          </cell>
          <cell r="B2366">
            <v>2365</v>
          </cell>
          <cell r="C2366">
            <v>0</v>
          </cell>
          <cell r="D2366">
            <v>0</v>
          </cell>
          <cell r="E2366">
            <v>0</v>
          </cell>
          <cell r="F2366" t="str">
            <v>2108FA</v>
          </cell>
          <cell r="G2366" t="str">
            <v>Weekday</v>
          </cell>
          <cell r="H2366">
            <v>58244</v>
          </cell>
          <cell r="I2366" t="str">
            <v>Niles Blvd &amp; Vallejo St</v>
          </cell>
        </row>
        <row r="2367">
          <cell r="A2367">
            <v>1501870</v>
          </cell>
          <cell r="B2367">
            <v>2366</v>
          </cell>
          <cell r="C2367">
            <v>0</v>
          </cell>
          <cell r="D2367">
            <v>0</v>
          </cell>
          <cell r="E2367">
            <v>0</v>
          </cell>
          <cell r="F2367" t="str">
            <v>2108FA</v>
          </cell>
          <cell r="G2367" t="str">
            <v>Weekday</v>
          </cell>
          <cell r="H2367">
            <v>56344</v>
          </cell>
          <cell r="I2367" t="str">
            <v>Farnsworth St &amp; Fargo Av</v>
          </cell>
        </row>
        <row r="2368">
          <cell r="A2368">
            <v>302250</v>
          </cell>
          <cell r="B2368">
            <v>2367</v>
          </cell>
          <cell r="C2368">
            <v>0</v>
          </cell>
          <cell r="D2368">
            <v>0</v>
          </cell>
          <cell r="E2368">
            <v>0</v>
          </cell>
          <cell r="F2368" t="str">
            <v>2108FA</v>
          </cell>
          <cell r="G2368" t="str">
            <v>Weekday</v>
          </cell>
          <cell r="H2368">
            <v>55249</v>
          </cell>
          <cell r="I2368" t="str">
            <v>Dwight Way &amp; Valley St</v>
          </cell>
        </row>
        <row r="2369">
          <cell r="A2369">
            <v>706500</v>
          </cell>
          <cell r="B2369">
            <v>2368</v>
          </cell>
          <cell r="C2369">
            <v>0</v>
          </cell>
          <cell r="D2369">
            <v>0</v>
          </cell>
          <cell r="E2369">
            <v>0</v>
          </cell>
          <cell r="F2369" t="str">
            <v>2108FA</v>
          </cell>
          <cell r="G2369" t="str">
            <v>Weekday</v>
          </cell>
          <cell r="H2369">
            <v>53044</v>
          </cell>
          <cell r="I2369" t="str">
            <v>Warm Springs Blvd &amp; Tonopah Dr</v>
          </cell>
        </row>
        <row r="2370">
          <cell r="A2370">
            <v>704150</v>
          </cell>
          <cell r="B2370">
            <v>2369</v>
          </cell>
          <cell r="C2370">
            <v>0</v>
          </cell>
          <cell r="D2370">
            <v>0</v>
          </cell>
          <cell r="E2370">
            <v>0</v>
          </cell>
          <cell r="F2370" t="str">
            <v>2108FA</v>
          </cell>
          <cell r="G2370" t="str">
            <v>Weekday</v>
          </cell>
          <cell r="H2370">
            <v>54310</v>
          </cell>
          <cell r="I2370" t="str">
            <v>Niles Blvd &amp; Nursery Av</v>
          </cell>
        </row>
        <row r="2371">
          <cell r="A2371">
            <v>704130</v>
          </cell>
          <cell r="B2371">
            <v>2370</v>
          </cell>
          <cell r="C2371">
            <v>0</v>
          </cell>
          <cell r="D2371">
            <v>0</v>
          </cell>
          <cell r="E2371">
            <v>0</v>
          </cell>
          <cell r="F2371" t="str">
            <v>2108FA</v>
          </cell>
          <cell r="G2371" t="str">
            <v>Weekday</v>
          </cell>
          <cell r="H2371">
            <v>52261</v>
          </cell>
          <cell r="I2371" t="str">
            <v>Niles Blvd &amp; J St</v>
          </cell>
        </row>
        <row r="2372">
          <cell r="A2372">
            <v>9902010</v>
          </cell>
          <cell r="B2372">
            <v>2371</v>
          </cell>
          <cell r="C2372">
            <v>0</v>
          </cell>
          <cell r="D2372">
            <v>0</v>
          </cell>
          <cell r="E2372">
            <v>0</v>
          </cell>
          <cell r="F2372" t="str">
            <v>2108FA</v>
          </cell>
          <cell r="G2372" t="str">
            <v>Weekday</v>
          </cell>
          <cell r="H2372">
            <v>50943</v>
          </cell>
          <cell r="I2372" t="str">
            <v>Landing Pkwy &amp; Warren Av</v>
          </cell>
        </row>
        <row r="2373">
          <cell r="A2373">
            <v>1006760</v>
          </cell>
          <cell r="B2373">
            <v>2372</v>
          </cell>
          <cell r="C2373">
            <v>1</v>
          </cell>
          <cell r="D2373">
            <v>0</v>
          </cell>
          <cell r="E2373">
            <v>1</v>
          </cell>
          <cell r="F2373" t="str">
            <v>2108FA</v>
          </cell>
          <cell r="G2373" t="str">
            <v>Weekday</v>
          </cell>
          <cell r="H2373">
            <v>55396</v>
          </cell>
          <cell r="I2373" t="str">
            <v>Broadway &amp; College Av</v>
          </cell>
        </row>
        <row r="2374">
          <cell r="A2374">
            <v>9901990</v>
          </cell>
          <cell r="B2374">
            <v>2373</v>
          </cell>
          <cell r="C2374">
            <v>0</v>
          </cell>
          <cell r="D2374">
            <v>0</v>
          </cell>
          <cell r="E2374">
            <v>0</v>
          </cell>
          <cell r="F2374" t="str">
            <v>2108FA</v>
          </cell>
          <cell r="G2374" t="str">
            <v>Weekday</v>
          </cell>
          <cell r="H2374">
            <v>50935</v>
          </cell>
          <cell r="I2374" t="str">
            <v>23rd St &amp; Pine Av</v>
          </cell>
        </row>
        <row r="2375">
          <cell r="A2375">
            <v>1302475</v>
          </cell>
          <cell r="B2375">
            <v>2374</v>
          </cell>
          <cell r="C2375">
            <v>0</v>
          </cell>
          <cell r="D2375">
            <v>0</v>
          </cell>
          <cell r="E2375">
            <v>0</v>
          </cell>
          <cell r="F2375" t="str">
            <v>2108FA</v>
          </cell>
          <cell r="G2375" t="str">
            <v>Weekday</v>
          </cell>
          <cell r="H2375">
            <v>52065</v>
          </cell>
          <cell r="I2375" t="str">
            <v>Marina Bay Pkwy &amp; Meeker Av</v>
          </cell>
        </row>
        <row r="2376">
          <cell r="A2376">
            <v>200630</v>
          </cell>
          <cell r="B2376">
            <v>2375</v>
          </cell>
          <cell r="C2376">
            <v>1</v>
          </cell>
          <cell r="D2376">
            <v>1</v>
          </cell>
          <cell r="E2376">
            <v>1</v>
          </cell>
          <cell r="F2376" t="str">
            <v>2108FA</v>
          </cell>
          <cell r="G2376" t="str">
            <v>Weekday</v>
          </cell>
          <cell r="H2376">
            <v>55133</v>
          </cell>
          <cell r="I2376" t="str">
            <v>Solano Av &amp; Masonic Av</v>
          </cell>
        </row>
        <row r="2377">
          <cell r="A2377">
            <v>804940</v>
          </cell>
          <cell r="B2377">
            <v>2376</v>
          </cell>
          <cell r="C2377">
            <v>0</v>
          </cell>
          <cell r="D2377">
            <v>0</v>
          </cell>
          <cell r="E2377">
            <v>0</v>
          </cell>
          <cell r="F2377" t="str">
            <v>2108FA</v>
          </cell>
          <cell r="G2377" t="str">
            <v>Weekday</v>
          </cell>
          <cell r="H2377">
            <v>53363</v>
          </cell>
          <cell r="I2377" t="str">
            <v>W A St &amp; Royal Av</v>
          </cell>
        </row>
        <row r="2378">
          <cell r="A2378">
            <v>802610</v>
          </cell>
          <cell r="B2378">
            <v>2377</v>
          </cell>
          <cell r="C2378">
            <v>0</v>
          </cell>
          <cell r="D2378">
            <v>0</v>
          </cell>
          <cell r="E2378">
            <v>0</v>
          </cell>
          <cell r="F2378" t="str">
            <v>2108FA</v>
          </cell>
          <cell r="G2378" t="str">
            <v>Weekday</v>
          </cell>
          <cell r="H2378">
            <v>51733</v>
          </cell>
          <cell r="I2378" t="str">
            <v>Huntwood Av &amp; Folsom Av</v>
          </cell>
        </row>
        <row r="2379">
          <cell r="A2379">
            <v>9800240</v>
          </cell>
          <cell r="B2379">
            <v>2378</v>
          </cell>
          <cell r="C2379">
            <v>0</v>
          </cell>
          <cell r="D2379">
            <v>0</v>
          </cell>
          <cell r="E2379">
            <v>0</v>
          </cell>
          <cell r="F2379" t="str">
            <v>2108FA</v>
          </cell>
          <cell r="G2379" t="str">
            <v>Weekday</v>
          </cell>
          <cell r="H2379">
            <v>55849</v>
          </cell>
          <cell r="I2379" t="str">
            <v>Bockman Rd &amp; Channel St</v>
          </cell>
        </row>
        <row r="2380">
          <cell r="A2380">
            <v>9803240</v>
          </cell>
          <cell r="B2380">
            <v>2379</v>
          </cell>
          <cell r="C2380">
            <v>0</v>
          </cell>
          <cell r="D2380">
            <v>0</v>
          </cell>
          <cell r="E2380">
            <v>0</v>
          </cell>
          <cell r="F2380" t="str">
            <v>2108FA</v>
          </cell>
          <cell r="G2380" t="str">
            <v>Weekday</v>
          </cell>
          <cell r="H2380">
            <v>55480</v>
          </cell>
          <cell r="I2380" t="str">
            <v>W A St &amp; Royal Av</v>
          </cell>
        </row>
        <row r="2381">
          <cell r="A2381">
            <v>9800280</v>
          </cell>
          <cell r="B2381">
            <v>2380</v>
          </cell>
          <cell r="C2381">
            <v>0</v>
          </cell>
          <cell r="D2381">
            <v>0</v>
          </cell>
          <cell r="E2381">
            <v>0</v>
          </cell>
          <cell r="F2381" t="str">
            <v>2108FA</v>
          </cell>
          <cell r="G2381" t="str">
            <v>Weekday</v>
          </cell>
          <cell r="H2381">
            <v>59221</v>
          </cell>
          <cell r="I2381" t="str">
            <v>Bockman Rd &amp; Via Chiquita</v>
          </cell>
        </row>
        <row r="2382">
          <cell r="A2382">
            <v>9800450</v>
          </cell>
          <cell r="B2382">
            <v>2381</v>
          </cell>
          <cell r="C2382">
            <v>0</v>
          </cell>
          <cell r="D2382">
            <v>1</v>
          </cell>
          <cell r="E2382">
            <v>0</v>
          </cell>
          <cell r="F2382" t="str">
            <v>2108FA</v>
          </cell>
          <cell r="G2382" t="str">
            <v>Weekday</v>
          </cell>
          <cell r="H2382">
            <v>59446</v>
          </cell>
          <cell r="I2382" t="str">
            <v>Castro Valley Blvd &amp; Lake Chabot Rd</v>
          </cell>
        </row>
        <row r="2383">
          <cell r="A2383">
            <v>9803050</v>
          </cell>
          <cell r="B2383">
            <v>2382</v>
          </cell>
          <cell r="C2383">
            <v>0</v>
          </cell>
          <cell r="D2383">
            <v>1</v>
          </cell>
          <cell r="E2383">
            <v>0</v>
          </cell>
          <cell r="F2383" t="str">
            <v>2108FA</v>
          </cell>
          <cell r="G2383" t="str">
            <v>Weekday</v>
          </cell>
          <cell r="H2383">
            <v>57749</v>
          </cell>
          <cell r="I2383" t="str">
            <v>Somerset Av &amp; Sprague Ct</v>
          </cell>
        </row>
        <row r="2384">
          <cell r="A2384">
            <v>801860</v>
          </cell>
          <cell r="B2384">
            <v>2383</v>
          </cell>
          <cell r="C2384">
            <v>0</v>
          </cell>
          <cell r="D2384">
            <v>0</v>
          </cell>
          <cell r="E2384">
            <v>0</v>
          </cell>
          <cell r="F2384" t="str">
            <v>2108FA</v>
          </cell>
          <cell r="G2384" t="str">
            <v>Weekday</v>
          </cell>
          <cell r="H2384">
            <v>53362</v>
          </cell>
          <cell r="I2384" t="str">
            <v>Foothill Blvd &amp; Grove Way</v>
          </cell>
        </row>
        <row r="2385">
          <cell r="A2385">
            <v>9900990</v>
          </cell>
          <cell r="B2385">
            <v>2384</v>
          </cell>
          <cell r="C2385">
            <v>0</v>
          </cell>
          <cell r="D2385">
            <v>0</v>
          </cell>
          <cell r="E2385">
            <v>0</v>
          </cell>
          <cell r="F2385" t="str">
            <v>2108FA</v>
          </cell>
          <cell r="G2385" t="str">
            <v>Weekday</v>
          </cell>
          <cell r="H2385">
            <v>50640</v>
          </cell>
          <cell r="I2385" t="str">
            <v>Rollingwood Dr &amp; Fordham St</v>
          </cell>
        </row>
        <row r="2386">
          <cell r="A2386">
            <v>902020</v>
          </cell>
          <cell r="B2386">
            <v>2385</v>
          </cell>
          <cell r="C2386">
            <v>0</v>
          </cell>
          <cell r="D2386">
            <v>0</v>
          </cell>
          <cell r="E2386">
            <v>0</v>
          </cell>
          <cell r="F2386" t="str">
            <v>2108FA</v>
          </cell>
          <cell r="G2386" t="str">
            <v>Weekday</v>
          </cell>
          <cell r="H2386">
            <v>57992</v>
          </cell>
          <cell r="I2386" t="str">
            <v>Mission Blvd &amp; Gurdwara Rd</v>
          </cell>
        </row>
        <row r="2387">
          <cell r="A2387">
            <v>302990</v>
          </cell>
          <cell r="B2387">
            <v>2386</v>
          </cell>
          <cell r="C2387">
            <v>0</v>
          </cell>
          <cell r="D2387">
            <v>0</v>
          </cell>
          <cell r="E2387">
            <v>0</v>
          </cell>
          <cell r="F2387" t="str">
            <v>2108FA</v>
          </cell>
          <cell r="G2387" t="str">
            <v>Weekday</v>
          </cell>
          <cell r="H2387">
            <v>57662</v>
          </cell>
          <cell r="I2387" t="str">
            <v>Grizzly Peak Blvd &amp; Muir Way</v>
          </cell>
        </row>
        <row r="2388">
          <cell r="A2388">
            <v>1303040</v>
          </cell>
          <cell r="B2388">
            <v>2387</v>
          </cell>
          <cell r="C2388">
            <v>0</v>
          </cell>
          <cell r="D2388">
            <v>0</v>
          </cell>
          <cell r="E2388">
            <v>0</v>
          </cell>
          <cell r="F2388" t="str">
            <v>2108FA</v>
          </cell>
          <cell r="G2388" t="str">
            <v>Weekday</v>
          </cell>
          <cell r="H2388">
            <v>58530</v>
          </cell>
          <cell r="I2388" t="str">
            <v>Rheem Av &amp; 24th St</v>
          </cell>
        </row>
        <row r="2389">
          <cell r="A2389">
            <v>1004950</v>
          </cell>
          <cell r="B2389">
            <v>2388</v>
          </cell>
          <cell r="C2389">
            <v>0</v>
          </cell>
          <cell r="D2389">
            <v>0</v>
          </cell>
          <cell r="E2389">
            <v>0</v>
          </cell>
          <cell r="F2389" t="str">
            <v>2108FA</v>
          </cell>
          <cell r="G2389" t="str">
            <v>Weekday</v>
          </cell>
          <cell r="H2389">
            <v>59180</v>
          </cell>
          <cell r="I2389" t="str">
            <v>Adeline St &amp; W Grand Av</v>
          </cell>
        </row>
        <row r="2390">
          <cell r="A2390">
            <v>801880</v>
          </cell>
          <cell r="B2390">
            <v>2389</v>
          </cell>
          <cell r="C2390">
            <v>0</v>
          </cell>
          <cell r="D2390">
            <v>1</v>
          </cell>
          <cell r="E2390">
            <v>0</v>
          </cell>
          <cell r="F2390" t="str">
            <v>2108FA</v>
          </cell>
          <cell r="G2390" t="str">
            <v>Weekday</v>
          </cell>
          <cell r="H2390">
            <v>58050</v>
          </cell>
          <cell r="I2390" t="str">
            <v>Gading Rd &amp; Dumont Av</v>
          </cell>
        </row>
        <row r="2391">
          <cell r="A2391">
            <v>1303020</v>
          </cell>
          <cell r="B2391">
            <v>2390</v>
          </cell>
          <cell r="C2391">
            <v>0</v>
          </cell>
          <cell r="D2391">
            <v>0</v>
          </cell>
          <cell r="E2391">
            <v>0</v>
          </cell>
          <cell r="F2391" t="str">
            <v>2108FA</v>
          </cell>
          <cell r="G2391" t="str">
            <v>Weekday</v>
          </cell>
          <cell r="H2391">
            <v>52433</v>
          </cell>
          <cell r="I2391" t="str">
            <v>Rheem Av &amp; 23rd St</v>
          </cell>
        </row>
        <row r="2392">
          <cell r="A2392">
            <v>1016080</v>
          </cell>
          <cell r="B2392">
            <v>2391</v>
          </cell>
          <cell r="C2392">
            <v>1</v>
          </cell>
          <cell r="D2392">
            <v>0</v>
          </cell>
          <cell r="E2392">
            <v>1</v>
          </cell>
          <cell r="F2392" t="str">
            <v>2108FA</v>
          </cell>
          <cell r="G2392" t="str">
            <v>Weekday</v>
          </cell>
          <cell r="H2392">
            <v>54225</v>
          </cell>
          <cell r="I2392" t="str">
            <v>Martin Luther King Jr Way &amp; 29th St</v>
          </cell>
        </row>
        <row r="2393">
          <cell r="A2393">
            <v>103200</v>
          </cell>
          <cell r="B2393">
            <v>2392</v>
          </cell>
          <cell r="C2393">
            <v>0</v>
          </cell>
          <cell r="D2393">
            <v>0</v>
          </cell>
          <cell r="E2393">
            <v>0</v>
          </cell>
          <cell r="F2393" t="str">
            <v>2108FA</v>
          </cell>
          <cell r="G2393" t="str">
            <v>Weekday</v>
          </cell>
          <cell r="H2393">
            <v>57733</v>
          </cell>
          <cell r="I2393" t="str">
            <v>Santa Clara Av &amp; Broadway</v>
          </cell>
        </row>
        <row r="2394">
          <cell r="A2394">
            <v>1000880</v>
          </cell>
          <cell r="B2394">
            <v>2393</v>
          </cell>
          <cell r="C2394">
            <v>1</v>
          </cell>
          <cell r="D2394">
            <v>0</v>
          </cell>
          <cell r="E2394">
            <v>1</v>
          </cell>
          <cell r="F2394" t="str">
            <v>2108FA</v>
          </cell>
          <cell r="G2394" t="str">
            <v>Weekday</v>
          </cell>
          <cell r="H2394">
            <v>54177</v>
          </cell>
          <cell r="I2394" t="str">
            <v>14th St &amp; Brush St</v>
          </cell>
        </row>
        <row r="2395">
          <cell r="A2395">
            <v>1302700</v>
          </cell>
          <cell r="B2395">
            <v>2394</v>
          </cell>
          <cell r="C2395">
            <v>0</v>
          </cell>
          <cell r="D2395">
            <v>0</v>
          </cell>
          <cell r="E2395">
            <v>0</v>
          </cell>
          <cell r="F2395" t="str">
            <v>2108FA</v>
          </cell>
          <cell r="G2395" t="str">
            <v>Weekday</v>
          </cell>
          <cell r="H2395">
            <v>58766</v>
          </cell>
          <cell r="I2395" t="str">
            <v>Moyers Rd &amp; Phillips Ct</v>
          </cell>
        </row>
        <row r="2396">
          <cell r="A2396">
            <v>1002610</v>
          </cell>
          <cell r="B2396">
            <v>2395</v>
          </cell>
          <cell r="C2396">
            <v>0</v>
          </cell>
          <cell r="D2396">
            <v>0</v>
          </cell>
          <cell r="E2396">
            <v>0</v>
          </cell>
          <cell r="F2396" t="str">
            <v>2108FA</v>
          </cell>
          <cell r="G2396" t="str">
            <v>Weekday</v>
          </cell>
          <cell r="H2396">
            <v>53373</v>
          </cell>
          <cell r="I2396" t="str">
            <v>40th St &amp; Martin Luther King Jr Way</v>
          </cell>
        </row>
        <row r="2397">
          <cell r="A2397">
            <v>1018650</v>
          </cell>
          <cell r="B2397">
            <v>2396</v>
          </cell>
          <cell r="C2397">
            <v>0</v>
          </cell>
          <cell r="D2397">
            <v>0</v>
          </cell>
          <cell r="E2397">
            <v>0</v>
          </cell>
          <cell r="F2397" t="str">
            <v>2108FA</v>
          </cell>
          <cell r="G2397" t="str">
            <v>Weekday</v>
          </cell>
          <cell r="H2397">
            <v>55627</v>
          </cell>
          <cell r="I2397" t="str">
            <v>School St &amp; Laurel Av</v>
          </cell>
        </row>
        <row r="2398">
          <cell r="A2398">
            <v>1015220</v>
          </cell>
          <cell r="B2398">
            <v>2397</v>
          </cell>
          <cell r="C2398">
            <v>0</v>
          </cell>
          <cell r="D2398">
            <v>0</v>
          </cell>
          <cell r="E2398">
            <v>0</v>
          </cell>
          <cell r="F2398" t="str">
            <v>2108FA</v>
          </cell>
          <cell r="G2398" t="str">
            <v>Weekday</v>
          </cell>
          <cell r="H2398">
            <v>58582</v>
          </cell>
          <cell r="I2398" t="str">
            <v>MacArthur Blvd &amp; Ritchie St</v>
          </cell>
        </row>
        <row r="2399">
          <cell r="A2399">
            <v>9903300</v>
          </cell>
          <cell r="B2399">
            <v>2398</v>
          </cell>
          <cell r="C2399">
            <v>1</v>
          </cell>
          <cell r="D2399">
            <v>0</v>
          </cell>
          <cell r="E2399">
            <v>1</v>
          </cell>
          <cell r="F2399" t="str">
            <v>2108FA</v>
          </cell>
          <cell r="G2399" t="str">
            <v>Weekday</v>
          </cell>
          <cell r="H2399">
            <v>51481</v>
          </cell>
          <cell r="I2399" t="str">
            <v>Santa Clara Av &amp; Willow St</v>
          </cell>
        </row>
        <row r="2400">
          <cell r="A2400">
            <v>9901760</v>
          </cell>
          <cell r="B2400">
            <v>2399</v>
          </cell>
          <cell r="C2400">
            <v>1</v>
          </cell>
          <cell r="D2400">
            <v>0</v>
          </cell>
          <cell r="E2400">
            <v>1</v>
          </cell>
          <cell r="F2400" t="str">
            <v>2108FA</v>
          </cell>
          <cell r="G2400" t="str">
            <v>Weekday</v>
          </cell>
          <cell r="H2400">
            <v>50874</v>
          </cell>
          <cell r="I2400" t="str">
            <v>Fremont Blvd &amp; Grimmer Blvd</v>
          </cell>
        </row>
        <row r="2401">
          <cell r="A2401">
            <v>1500250</v>
          </cell>
          <cell r="B2401">
            <v>2400</v>
          </cell>
          <cell r="C2401">
            <v>0</v>
          </cell>
          <cell r="D2401">
            <v>0</v>
          </cell>
          <cell r="E2401">
            <v>0</v>
          </cell>
          <cell r="F2401" t="str">
            <v>2108FA</v>
          </cell>
          <cell r="G2401" t="str">
            <v>Weekday</v>
          </cell>
          <cell r="H2401">
            <v>53853</v>
          </cell>
          <cell r="I2401" t="str">
            <v>14341 Bancroft Av (Opp. Jefferson Center School)</v>
          </cell>
        </row>
        <row r="2402">
          <cell r="A2402">
            <v>1501350</v>
          </cell>
          <cell r="B2402">
            <v>2401</v>
          </cell>
          <cell r="C2402">
            <v>0</v>
          </cell>
          <cell r="D2402">
            <v>0</v>
          </cell>
          <cell r="E2402">
            <v>0</v>
          </cell>
          <cell r="F2402" t="str">
            <v>2108FA</v>
          </cell>
          <cell r="G2402" t="str">
            <v>Weekday</v>
          </cell>
          <cell r="H2402">
            <v>58255</v>
          </cell>
          <cell r="I2402" t="str">
            <v>E 14th St &amp; Blossom Way</v>
          </cell>
        </row>
        <row r="2403">
          <cell r="A2403">
            <v>1301450</v>
          </cell>
          <cell r="B2403">
            <v>2402</v>
          </cell>
          <cell r="C2403">
            <v>1</v>
          </cell>
          <cell r="D2403">
            <v>0</v>
          </cell>
          <cell r="E2403">
            <v>1</v>
          </cell>
          <cell r="F2403" t="str">
            <v>2108FA</v>
          </cell>
          <cell r="G2403" t="str">
            <v>Weekday</v>
          </cell>
          <cell r="H2403">
            <v>56765</v>
          </cell>
          <cell r="I2403" t="str">
            <v>Fred Jackson Way &amp; Duboce St</v>
          </cell>
        </row>
        <row r="2404">
          <cell r="A2404">
            <v>102110</v>
          </cell>
          <cell r="B2404">
            <v>2403</v>
          </cell>
          <cell r="C2404">
            <v>0</v>
          </cell>
          <cell r="D2404">
            <v>0</v>
          </cell>
          <cell r="E2404">
            <v>0</v>
          </cell>
          <cell r="F2404" t="str">
            <v>2108FA</v>
          </cell>
          <cell r="G2404" t="str">
            <v>Weekday</v>
          </cell>
          <cell r="H2404">
            <v>53488</v>
          </cell>
          <cell r="I2404" t="str">
            <v>Mecartney Rd &amp; Baywalk Rd</v>
          </cell>
        </row>
        <row r="2405">
          <cell r="A2405">
            <v>1017830</v>
          </cell>
          <cell r="B2405">
            <v>2404</v>
          </cell>
          <cell r="C2405">
            <v>1</v>
          </cell>
          <cell r="D2405">
            <v>1</v>
          </cell>
          <cell r="E2405">
            <v>1</v>
          </cell>
          <cell r="F2405" t="str">
            <v>2108FA</v>
          </cell>
          <cell r="G2405" t="str">
            <v>Weekday</v>
          </cell>
          <cell r="H2405">
            <v>56356</v>
          </cell>
          <cell r="I2405" t="str">
            <v>Piedmont Av &amp; John St</v>
          </cell>
        </row>
        <row r="2406">
          <cell r="A2406">
            <v>9802540</v>
          </cell>
          <cell r="B2406">
            <v>2405</v>
          </cell>
          <cell r="C2406">
            <v>0</v>
          </cell>
          <cell r="D2406">
            <v>0</v>
          </cell>
          <cell r="E2406">
            <v>0</v>
          </cell>
          <cell r="F2406" t="str">
            <v>2108FA</v>
          </cell>
          <cell r="G2406" t="str">
            <v>Weekday</v>
          </cell>
          <cell r="H2406">
            <v>51789</v>
          </cell>
          <cell r="I2406" t="str">
            <v>Paseo Grande &amp; Via Media</v>
          </cell>
        </row>
        <row r="2407">
          <cell r="A2407">
            <v>1014130</v>
          </cell>
          <cell r="B2407">
            <v>2406</v>
          </cell>
          <cell r="C2407">
            <v>0</v>
          </cell>
          <cell r="D2407">
            <v>0</v>
          </cell>
          <cell r="E2407">
            <v>0</v>
          </cell>
          <cell r="F2407" t="str">
            <v>2108FA</v>
          </cell>
          <cell r="G2407" t="str">
            <v>Weekday</v>
          </cell>
          <cell r="H2407">
            <v>52688</v>
          </cell>
          <cell r="I2407" t="str">
            <v>Lincoln Av &amp; Hearst Av</v>
          </cell>
        </row>
        <row r="2408">
          <cell r="A2408">
            <v>305340</v>
          </cell>
          <cell r="B2408">
            <v>2407</v>
          </cell>
          <cell r="C2408">
            <v>0</v>
          </cell>
          <cell r="D2408">
            <v>0</v>
          </cell>
          <cell r="E2408">
            <v>0</v>
          </cell>
          <cell r="F2408" t="str">
            <v>2108FA</v>
          </cell>
          <cell r="G2408" t="str">
            <v>Weekday</v>
          </cell>
          <cell r="H2408">
            <v>54965</v>
          </cell>
          <cell r="I2408" t="str">
            <v>Spruce St &amp; Montrose Rd</v>
          </cell>
        </row>
        <row r="2409">
          <cell r="A2409">
            <v>301640</v>
          </cell>
          <cell r="B2409">
            <v>2408</v>
          </cell>
          <cell r="C2409">
            <v>0</v>
          </cell>
          <cell r="D2409">
            <v>0</v>
          </cell>
          <cell r="E2409">
            <v>0</v>
          </cell>
          <cell r="F2409" t="str">
            <v>2108FA</v>
          </cell>
          <cell r="G2409" t="str">
            <v>Weekday</v>
          </cell>
          <cell r="H2409">
            <v>51432</v>
          </cell>
          <cell r="I2409" t="str">
            <v>Claremont Blvd &amp; Garber St</v>
          </cell>
        </row>
        <row r="2410">
          <cell r="A2410">
            <v>306100</v>
          </cell>
          <cell r="B2410">
            <v>2409</v>
          </cell>
          <cell r="C2410">
            <v>0</v>
          </cell>
          <cell r="D2410">
            <v>0</v>
          </cell>
          <cell r="E2410">
            <v>0</v>
          </cell>
          <cell r="F2410" t="str">
            <v>2108FA</v>
          </cell>
          <cell r="G2410" t="str">
            <v>Weekday</v>
          </cell>
          <cell r="H2410">
            <v>54395</v>
          </cell>
          <cell r="I2410" t="str">
            <v>University Av &amp; W Frontage Rd</v>
          </cell>
        </row>
        <row r="2411">
          <cell r="A2411">
            <v>103830</v>
          </cell>
          <cell r="B2411">
            <v>2410</v>
          </cell>
          <cell r="C2411">
            <v>0</v>
          </cell>
          <cell r="D2411">
            <v>1</v>
          </cell>
          <cell r="E2411">
            <v>0</v>
          </cell>
          <cell r="F2411" t="str">
            <v>2108FA</v>
          </cell>
          <cell r="G2411" t="str">
            <v>Weekday</v>
          </cell>
          <cell r="H2411">
            <v>55549</v>
          </cell>
          <cell r="I2411" t="str">
            <v>Webster St &amp; Lincoln Av</v>
          </cell>
        </row>
        <row r="2412">
          <cell r="A2412">
            <v>305780</v>
          </cell>
          <cell r="B2412">
            <v>2411</v>
          </cell>
          <cell r="C2412">
            <v>1</v>
          </cell>
          <cell r="D2412">
            <v>0</v>
          </cell>
          <cell r="E2412">
            <v>1</v>
          </cell>
          <cell r="F2412" t="str">
            <v>2108FA</v>
          </cell>
          <cell r="G2412" t="str">
            <v>Weekday</v>
          </cell>
          <cell r="H2412">
            <v>54477</v>
          </cell>
          <cell r="I2412" t="str">
            <v>University Av &amp; 4th St</v>
          </cell>
        </row>
        <row r="2413">
          <cell r="A2413">
            <v>1031910</v>
          </cell>
          <cell r="B2413">
            <v>2412</v>
          </cell>
          <cell r="C2413">
            <v>0</v>
          </cell>
          <cell r="D2413">
            <v>0</v>
          </cell>
          <cell r="E2413">
            <v>0</v>
          </cell>
          <cell r="F2413" t="str">
            <v>2108FA</v>
          </cell>
          <cell r="G2413" t="str">
            <v>Weekday</v>
          </cell>
          <cell r="H2413">
            <v>50487</v>
          </cell>
          <cell r="I2413" t="str">
            <v>106th Av &amp; MacArthur Blvd</v>
          </cell>
        </row>
        <row r="2414">
          <cell r="A2414">
            <v>9803060</v>
          </cell>
          <cell r="B2414">
            <v>2413</v>
          </cell>
          <cell r="C2414">
            <v>0</v>
          </cell>
          <cell r="D2414">
            <v>1</v>
          </cell>
          <cell r="E2414">
            <v>0</v>
          </cell>
          <cell r="F2414" t="str">
            <v>2108FA</v>
          </cell>
          <cell r="G2414" t="str">
            <v>Weekday</v>
          </cell>
          <cell r="H2414">
            <v>57794</v>
          </cell>
          <cell r="I2414" t="str">
            <v>Somerset Av &amp; Stanton Av</v>
          </cell>
        </row>
        <row r="2415">
          <cell r="A2415">
            <v>805250</v>
          </cell>
          <cell r="B2415">
            <v>2414</v>
          </cell>
          <cell r="C2415">
            <v>1</v>
          </cell>
          <cell r="D2415">
            <v>0</v>
          </cell>
          <cell r="E2415">
            <v>1</v>
          </cell>
          <cell r="F2415" t="str">
            <v>2108FA</v>
          </cell>
          <cell r="G2415" t="str">
            <v>Weekday</v>
          </cell>
          <cell r="H2415">
            <v>56866</v>
          </cell>
          <cell r="I2415" t="str">
            <v>W Winton Av &amp; Santa Clara St</v>
          </cell>
        </row>
        <row r="2416">
          <cell r="A2416">
            <v>700080</v>
          </cell>
          <cell r="B2416">
            <v>2415</v>
          </cell>
          <cell r="C2416">
            <v>0</v>
          </cell>
          <cell r="D2416">
            <v>0</v>
          </cell>
          <cell r="E2416">
            <v>0</v>
          </cell>
          <cell r="F2416" t="str">
            <v>2108FA</v>
          </cell>
          <cell r="G2416" t="str">
            <v>Weekday</v>
          </cell>
          <cell r="H2416">
            <v>51192</v>
          </cell>
          <cell r="I2416" t="str">
            <v>Alvarado Blvd &amp; Lake Arrowhead Av</v>
          </cell>
        </row>
        <row r="2417">
          <cell r="A2417">
            <v>1010920</v>
          </cell>
          <cell r="B2417">
            <v>2416</v>
          </cell>
          <cell r="C2417">
            <v>0</v>
          </cell>
          <cell r="D2417">
            <v>1</v>
          </cell>
          <cell r="E2417">
            <v>0</v>
          </cell>
          <cell r="F2417" t="str">
            <v>2108FA</v>
          </cell>
          <cell r="G2417" t="str">
            <v>Weekday</v>
          </cell>
          <cell r="H2417">
            <v>55400</v>
          </cell>
          <cell r="I2417" t="str">
            <v>Fruitvale Av &amp; Blossom St</v>
          </cell>
        </row>
        <row r="2418">
          <cell r="A2418">
            <v>9902670</v>
          </cell>
          <cell r="B2418">
            <v>2417</v>
          </cell>
          <cell r="C2418">
            <v>1</v>
          </cell>
          <cell r="D2418">
            <v>4</v>
          </cell>
          <cell r="E2418">
            <v>1</v>
          </cell>
          <cell r="F2418" t="str">
            <v>2108FA</v>
          </cell>
          <cell r="G2418" t="str">
            <v>Weekday</v>
          </cell>
          <cell r="H2418">
            <v>51273</v>
          </cell>
          <cell r="I2418" t="str">
            <v>Fruitvale Av &amp; Brookdale Av</v>
          </cell>
        </row>
        <row r="2419">
          <cell r="A2419">
            <v>805180</v>
          </cell>
          <cell r="B2419">
            <v>2418</v>
          </cell>
          <cell r="C2419">
            <v>0</v>
          </cell>
          <cell r="D2419">
            <v>0</v>
          </cell>
          <cell r="E2419">
            <v>0</v>
          </cell>
          <cell r="F2419" t="str">
            <v>2108FA</v>
          </cell>
          <cell r="G2419" t="str">
            <v>Weekday</v>
          </cell>
          <cell r="H2419">
            <v>57003</v>
          </cell>
          <cell r="I2419" t="str">
            <v>W Winton Av &amp; Corsair Blvd</v>
          </cell>
        </row>
        <row r="2420">
          <cell r="A2420">
            <v>802830</v>
          </cell>
          <cell r="B2420">
            <v>2419</v>
          </cell>
          <cell r="C2420">
            <v>0</v>
          </cell>
          <cell r="D2420">
            <v>0</v>
          </cell>
          <cell r="E2420">
            <v>0</v>
          </cell>
          <cell r="F2420" t="str">
            <v>2108FA</v>
          </cell>
          <cell r="G2420" t="str">
            <v>Weekday</v>
          </cell>
          <cell r="H2420">
            <v>51878</v>
          </cell>
          <cell r="I2420" t="str">
            <v>Industrial Blvd &amp; Depot Rd</v>
          </cell>
        </row>
        <row r="2421">
          <cell r="A2421">
            <v>804990</v>
          </cell>
          <cell r="B2421">
            <v>2420</v>
          </cell>
          <cell r="C2421">
            <v>0</v>
          </cell>
          <cell r="D2421">
            <v>0</v>
          </cell>
          <cell r="E2421">
            <v>0</v>
          </cell>
          <cell r="F2421" t="str">
            <v>2108FA</v>
          </cell>
          <cell r="G2421" t="str">
            <v>Weekday</v>
          </cell>
          <cell r="H2421">
            <v>51002</v>
          </cell>
          <cell r="I2421" t="str">
            <v>W Tennyson Rd &amp; Baldwin St</v>
          </cell>
        </row>
        <row r="2422">
          <cell r="A2422">
            <v>9800130</v>
          </cell>
          <cell r="B2422">
            <v>2421</v>
          </cell>
          <cell r="C2422">
            <v>0</v>
          </cell>
          <cell r="D2422">
            <v>1</v>
          </cell>
          <cell r="E2422">
            <v>0</v>
          </cell>
          <cell r="F2422" t="str">
            <v>2108FA</v>
          </cell>
          <cell r="G2422" t="str">
            <v>Weekday</v>
          </cell>
          <cell r="H2422">
            <v>55760</v>
          </cell>
          <cell r="I2422" t="str">
            <v>164th St &amp; E 14th St</v>
          </cell>
        </row>
        <row r="2423">
          <cell r="A2423">
            <v>1002210</v>
          </cell>
          <cell r="B2423">
            <v>2422</v>
          </cell>
          <cell r="C2423">
            <v>0</v>
          </cell>
          <cell r="D2423">
            <v>0</v>
          </cell>
          <cell r="E2423">
            <v>0</v>
          </cell>
          <cell r="F2423" t="str">
            <v>2108FA</v>
          </cell>
          <cell r="G2423" t="str">
            <v>Weekday</v>
          </cell>
          <cell r="H2423">
            <v>55227</v>
          </cell>
          <cell r="I2423" t="str">
            <v>35th Av &amp; Suter St</v>
          </cell>
        </row>
        <row r="2424">
          <cell r="A2424">
            <v>801480</v>
          </cell>
          <cell r="B2424">
            <v>2423</v>
          </cell>
          <cell r="C2424">
            <v>0</v>
          </cell>
          <cell r="D2424">
            <v>0</v>
          </cell>
          <cell r="E2424">
            <v>0</v>
          </cell>
          <cell r="F2424" t="str">
            <v>2108FA</v>
          </cell>
          <cell r="G2424" t="str">
            <v>Weekday</v>
          </cell>
          <cell r="H2424">
            <v>50340</v>
          </cell>
          <cell r="I2424" t="str">
            <v>Depot Rd &amp; Connecticut St</v>
          </cell>
        </row>
        <row r="2425">
          <cell r="A2425">
            <v>9904720</v>
          </cell>
          <cell r="B2425">
            <v>2424</v>
          </cell>
          <cell r="C2425">
            <v>0</v>
          </cell>
          <cell r="D2425">
            <v>1</v>
          </cell>
          <cell r="E2425">
            <v>0</v>
          </cell>
          <cell r="F2425" t="str">
            <v>2108FA</v>
          </cell>
          <cell r="G2425" t="str">
            <v>Weekday</v>
          </cell>
          <cell r="H2425">
            <v>51916</v>
          </cell>
          <cell r="I2425" t="str">
            <v>Tennyson Rd &amp; Tampa Av</v>
          </cell>
        </row>
        <row r="2426">
          <cell r="A2426">
            <v>301810</v>
          </cell>
          <cell r="B2426">
            <v>2425</v>
          </cell>
          <cell r="C2426">
            <v>0</v>
          </cell>
          <cell r="D2426">
            <v>0</v>
          </cell>
          <cell r="E2426">
            <v>0</v>
          </cell>
          <cell r="F2426" t="str">
            <v>2108FA</v>
          </cell>
          <cell r="G2426" t="str">
            <v>Weekday</v>
          </cell>
          <cell r="H2426">
            <v>56585</v>
          </cell>
          <cell r="I2426" t="str">
            <v>College Av &amp; Woolsey St</v>
          </cell>
        </row>
        <row r="2427">
          <cell r="A2427">
            <v>1018150</v>
          </cell>
          <cell r="B2427">
            <v>2426</v>
          </cell>
          <cell r="C2427">
            <v>0</v>
          </cell>
          <cell r="D2427">
            <v>0</v>
          </cell>
          <cell r="E2427">
            <v>0</v>
          </cell>
          <cell r="F2427" t="str">
            <v>2108FA</v>
          </cell>
          <cell r="G2427" t="str">
            <v>Weekday</v>
          </cell>
          <cell r="H2427">
            <v>52268</v>
          </cell>
          <cell r="I2427" t="str">
            <v>San Leandro St &amp; 66th Av</v>
          </cell>
        </row>
        <row r="2428">
          <cell r="A2428">
            <v>103910</v>
          </cell>
          <cell r="B2428">
            <v>2427</v>
          </cell>
          <cell r="C2428">
            <v>0</v>
          </cell>
          <cell r="D2428">
            <v>4</v>
          </cell>
          <cell r="E2428">
            <v>0</v>
          </cell>
          <cell r="F2428" t="str">
            <v>2108FA</v>
          </cell>
          <cell r="G2428" t="str">
            <v>Weekday</v>
          </cell>
          <cell r="H2428">
            <v>51145</v>
          </cell>
          <cell r="I2428" t="str">
            <v>Whitehall Pl &amp; Willow St</v>
          </cell>
        </row>
        <row r="2429">
          <cell r="A2429">
            <v>101630</v>
          </cell>
          <cell r="B2429">
            <v>2428</v>
          </cell>
          <cell r="C2429">
            <v>0</v>
          </cell>
          <cell r="D2429">
            <v>0</v>
          </cell>
          <cell r="E2429">
            <v>0</v>
          </cell>
          <cell r="F2429" t="str">
            <v>2108FA</v>
          </cell>
          <cell r="G2429" t="str">
            <v>Weekday</v>
          </cell>
          <cell r="H2429">
            <v>53770</v>
          </cell>
          <cell r="I2429" t="str">
            <v>Otis Dr &amp; High St</v>
          </cell>
        </row>
        <row r="2430">
          <cell r="A2430">
            <v>9800720</v>
          </cell>
          <cell r="B2430">
            <v>2429</v>
          </cell>
          <cell r="C2430">
            <v>0</v>
          </cell>
          <cell r="D2430">
            <v>0</v>
          </cell>
          <cell r="E2430">
            <v>0</v>
          </cell>
          <cell r="F2430" t="str">
            <v>2108FA</v>
          </cell>
          <cell r="G2430" t="str">
            <v>Weekday</v>
          </cell>
          <cell r="H2430">
            <v>55311</v>
          </cell>
          <cell r="I2430" t="str">
            <v>Coelho Dr &amp; Mooney Av</v>
          </cell>
        </row>
        <row r="2431">
          <cell r="A2431">
            <v>1031990</v>
          </cell>
          <cell r="B2431">
            <v>2430</v>
          </cell>
          <cell r="C2431">
            <v>1</v>
          </cell>
          <cell r="D2431">
            <v>0</v>
          </cell>
          <cell r="E2431">
            <v>1</v>
          </cell>
          <cell r="F2431" t="str">
            <v>2108FA</v>
          </cell>
          <cell r="G2431" t="str">
            <v>Weekday</v>
          </cell>
          <cell r="H2431">
            <v>50549</v>
          </cell>
          <cell r="I2431" t="str">
            <v>Adeline St &amp; 32nd St</v>
          </cell>
        </row>
        <row r="2432">
          <cell r="A2432">
            <v>1010500</v>
          </cell>
          <cell r="B2432">
            <v>2431</v>
          </cell>
          <cell r="C2432">
            <v>0</v>
          </cell>
          <cell r="D2432">
            <v>0</v>
          </cell>
          <cell r="E2432">
            <v>0</v>
          </cell>
          <cell r="F2432" t="str">
            <v>2108FA</v>
          </cell>
          <cell r="G2432" t="str">
            <v>Weekday</v>
          </cell>
          <cell r="H2432">
            <v>59797</v>
          </cell>
          <cell r="I2432" t="str">
            <v>Foothill Blvd &amp; 61st Av</v>
          </cell>
        </row>
        <row r="2433">
          <cell r="A2433">
            <v>1003850</v>
          </cell>
          <cell r="B2433">
            <v>2432</v>
          </cell>
          <cell r="C2433">
            <v>1</v>
          </cell>
          <cell r="D2433">
            <v>0</v>
          </cell>
          <cell r="E2433">
            <v>1</v>
          </cell>
          <cell r="F2433" t="str">
            <v>2108FA</v>
          </cell>
          <cell r="G2433" t="str">
            <v>Weekday</v>
          </cell>
          <cell r="H2433">
            <v>50881</v>
          </cell>
          <cell r="I2433" t="str">
            <v>85th Av &amp; A St</v>
          </cell>
        </row>
        <row r="2434">
          <cell r="A2434">
            <v>1005530</v>
          </cell>
          <cell r="B2434">
            <v>2433</v>
          </cell>
          <cell r="C2434">
            <v>0</v>
          </cell>
          <cell r="D2434">
            <v>0</v>
          </cell>
          <cell r="E2434">
            <v>0</v>
          </cell>
          <cell r="F2434" t="str">
            <v>2108FA</v>
          </cell>
          <cell r="G2434" t="str">
            <v>Weekday</v>
          </cell>
          <cell r="H2434">
            <v>54453</v>
          </cell>
          <cell r="I2434" t="str">
            <v>Bancroft Av &amp; 77th Av</v>
          </cell>
        </row>
        <row r="2435">
          <cell r="A2435">
            <v>1001540</v>
          </cell>
          <cell r="B2435">
            <v>2434</v>
          </cell>
          <cell r="C2435">
            <v>2</v>
          </cell>
          <cell r="D2435">
            <v>2</v>
          </cell>
          <cell r="E2435">
            <v>2</v>
          </cell>
          <cell r="F2435" t="str">
            <v>2108FA</v>
          </cell>
          <cell r="G2435" t="str">
            <v>Weekday</v>
          </cell>
          <cell r="H2435">
            <v>58757</v>
          </cell>
          <cell r="I2435" t="str">
            <v>23rd Av &amp; E 29th St</v>
          </cell>
        </row>
        <row r="2436">
          <cell r="A2436">
            <v>1003860</v>
          </cell>
          <cell r="B2436">
            <v>2435</v>
          </cell>
          <cell r="C2436">
            <v>1</v>
          </cell>
          <cell r="D2436">
            <v>0</v>
          </cell>
          <cell r="E2436">
            <v>1</v>
          </cell>
          <cell r="F2436" t="str">
            <v>2108FA</v>
          </cell>
          <cell r="G2436" t="str">
            <v>Weekday</v>
          </cell>
          <cell r="H2436">
            <v>50188</v>
          </cell>
          <cell r="I2436" t="str">
            <v>85th Av &amp; A St</v>
          </cell>
        </row>
        <row r="2437">
          <cell r="A2437">
            <v>1004940</v>
          </cell>
          <cell r="B2437">
            <v>2436</v>
          </cell>
          <cell r="C2437">
            <v>0</v>
          </cell>
          <cell r="D2437">
            <v>0</v>
          </cell>
          <cell r="E2437">
            <v>0</v>
          </cell>
          <cell r="F2437" t="str">
            <v>2108FA</v>
          </cell>
          <cell r="G2437" t="str">
            <v>Weekday</v>
          </cell>
          <cell r="H2437">
            <v>56088</v>
          </cell>
          <cell r="I2437" t="str">
            <v>Adeline St &amp; W Grand Av</v>
          </cell>
        </row>
        <row r="2438">
          <cell r="A2438">
            <v>1303480</v>
          </cell>
          <cell r="B2438">
            <v>2437</v>
          </cell>
          <cell r="C2438">
            <v>0</v>
          </cell>
          <cell r="D2438">
            <v>0</v>
          </cell>
          <cell r="E2438">
            <v>0</v>
          </cell>
          <cell r="F2438" t="str">
            <v>2108FA</v>
          </cell>
          <cell r="G2438" t="str">
            <v>Weekday</v>
          </cell>
          <cell r="H2438">
            <v>59080</v>
          </cell>
          <cell r="I2438" t="str">
            <v>San Pablo Av &amp; Barrett Av</v>
          </cell>
        </row>
        <row r="2439">
          <cell r="A2439">
            <v>1010260</v>
          </cell>
          <cell r="B2439">
            <v>2438</v>
          </cell>
          <cell r="C2439">
            <v>0</v>
          </cell>
          <cell r="D2439">
            <v>0</v>
          </cell>
          <cell r="E2439">
            <v>0</v>
          </cell>
          <cell r="F2439" t="str">
            <v>2108FA</v>
          </cell>
          <cell r="G2439" t="str">
            <v>Weekday</v>
          </cell>
          <cell r="H2439">
            <v>59779</v>
          </cell>
          <cell r="I2439" t="str">
            <v>Foothill Blvd &amp; 24th Av</v>
          </cell>
        </row>
        <row r="2440">
          <cell r="A2440">
            <v>304110</v>
          </cell>
          <cell r="B2440">
            <v>2439</v>
          </cell>
          <cell r="C2440">
            <v>0</v>
          </cell>
          <cell r="D2440">
            <v>0</v>
          </cell>
          <cell r="E2440">
            <v>0</v>
          </cell>
          <cell r="F2440" t="str">
            <v>2108FA</v>
          </cell>
          <cell r="G2440" t="str">
            <v>Weekday</v>
          </cell>
          <cell r="H2440">
            <v>52100</v>
          </cell>
          <cell r="I2440" t="str">
            <v>Sacramento St &amp; Ashby Av</v>
          </cell>
        </row>
        <row r="2441">
          <cell r="A2441">
            <v>501570</v>
          </cell>
          <cell r="B2441">
            <v>2440</v>
          </cell>
          <cell r="C2441">
            <v>1</v>
          </cell>
          <cell r="D2441">
            <v>1</v>
          </cell>
          <cell r="E2441">
            <v>1</v>
          </cell>
          <cell r="F2441" t="str">
            <v>2108FA</v>
          </cell>
          <cell r="G2441" t="str">
            <v>Weekday</v>
          </cell>
          <cell r="H2441">
            <v>55117</v>
          </cell>
          <cell r="I2441" t="str">
            <v>San Pablo Av &amp; Potrero Av</v>
          </cell>
        </row>
        <row r="2442">
          <cell r="A2442">
            <v>1303490</v>
          </cell>
          <cell r="B2442">
            <v>2441</v>
          </cell>
          <cell r="C2442">
            <v>0</v>
          </cell>
          <cell r="D2442">
            <v>0</v>
          </cell>
          <cell r="E2442">
            <v>0</v>
          </cell>
          <cell r="F2442" t="str">
            <v>2108FA</v>
          </cell>
          <cell r="G2442" t="str">
            <v>Weekday</v>
          </cell>
          <cell r="H2442">
            <v>51198</v>
          </cell>
          <cell r="I2442" t="str">
            <v>San Pablo Av &amp; Barrett Av</v>
          </cell>
        </row>
        <row r="2443">
          <cell r="A2443">
            <v>9802950</v>
          </cell>
          <cell r="B2443">
            <v>2442</v>
          </cell>
          <cell r="C2443">
            <v>0</v>
          </cell>
          <cell r="D2443">
            <v>0</v>
          </cell>
          <cell r="E2443">
            <v>0</v>
          </cell>
          <cell r="F2443" t="str">
            <v>2108FA</v>
          </cell>
          <cell r="G2443" t="str">
            <v>Weekday</v>
          </cell>
          <cell r="H2443">
            <v>57275</v>
          </cell>
          <cell r="I2443" t="str">
            <v>Sheila St &amp; Shawn Way</v>
          </cell>
        </row>
        <row r="2444">
          <cell r="A2444">
            <v>1017790</v>
          </cell>
          <cell r="B2444">
            <v>2443</v>
          </cell>
          <cell r="C2444">
            <v>1</v>
          </cell>
          <cell r="D2444">
            <v>1</v>
          </cell>
          <cell r="E2444">
            <v>1</v>
          </cell>
          <cell r="F2444" t="str">
            <v>2108FA</v>
          </cell>
          <cell r="G2444" t="str">
            <v>Weekday</v>
          </cell>
          <cell r="H2444">
            <v>54009</v>
          </cell>
          <cell r="I2444" t="str">
            <v>Piedmont Av &amp; Echo Av</v>
          </cell>
        </row>
        <row r="2445">
          <cell r="A2445">
            <v>1700220</v>
          </cell>
          <cell r="B2445">
            <v>2444</v>
          </cell>
          <cell r="C2445">
            <v>0</v>
          </cell>
          <cell r="D2445">
            <v>0</v>
          </cell>
          <cell r="E2445">
            <v>0</v>
          </cell>
          <cell r="F2445" t="str">
            <v>2108FA</v>
          </cell>
          <cell r="G2445" t="str">
            <v>Weekday</v>
          </cell>
          <cell r="H2445">
            <v>56643</v>
          </cell>
          <cell r="I2445" t="str">
            <v>Alvarado-Niles Rd &amp; Hop Ranch Rd</v>
          </cell>
        </row>
        <row r="2446">
          <cell r="A2446">
            <v>1004330</v>
          </cell>
          <cell r="B2446">
            <v>2445</v>
          </cell>
          <cell r="C2446">
            <v>1</v>
          </cell>
          <cell r="D2446">
            <v>0</v>
          </cell>
          <cell r="E2446">
            <v>1</v>
          </cell>
          <cell r="F2446" t="str">
            <v>2108FA</v>
          </cell>
          <cell r="G2446" t="str">
            <v>Weekday</v>
          </cell>
          <cell r="H2446">
            <v>59622</v>
          </cell>
          <cell r="I2446" t="str">
            <v>98th Av &amp; B St</v>
          </cell>
        </row>
        <row r="2447">
          <cell r="A2447">
            <v>9905620</v>
          </cell>
          <cell r="B2447">
            <v>2446</v>
          </cell>
          <cell r="C2447">
            <v>0</v>
          </cell>
          <cell r="D2447">
            <v>0</v>
          </cell>
          <cell r="E2447">
            <v>0</v>
          </cell>
          <cell r="F2447" t="str">
            <v>2108FA</v>
          </cell>
          <cell r="G2447" t="str">
            <v>Weekday</v>
          </cell>
          <cell r="H2447">
            <v>52078</v>
          </cell>
          <cell r="I2447" t="str">
            <v>Union City Blvd &amp; Bettencourt Way</v>
          </cell>
        </row>
        <row r="2448">
          <cell r="A2448">
            <v>1008150</v>
          </cell>
          <cell r="B2448">
            <v>2447</v>
          </cell>
          <cell r="C2448">
            <v>0</v>
          </cell>
          <cell r="D2448">
            <v>0</v>
          </cell>
          <cell r="E2448">
            <v>0</v>
          </cell>
          <cell r="F2448" t="str">
            <v>2108FA</v>
          </cell>
          <cell r="G2448" t="str">
            <v>Weekday</v>
          </cell>
          <cell r="H2448">
            <v>56447</v>
          </cell>
          <cell r="I2448" t="str">
            <v>E 12th St &amp; 25th Av</v>
          </cell>
        </row>
        <row r="2449">
          <cell r="A2449">
            <v>1017270</v>
          </cell>
          <cell r="B2449">
            <v>2448</v>
          </cell>
          <cell r="C2449">
            <v>0</v>
          </cell>
          <cell r="D2449">
            <v>0</v>
          </cell>
          <cell r="E2449">
            <v>0</v>
          </cell>
          <cell r="F2449" t="str">
            <v>2108FA</v>
          </cell>
          <cell r="G2449" t="str">
            <v>Weekday</v>
          </cell>
          <cell r="H2449">
            <v>53237</v>
          </cell>
          <cell r="I2449" t="str">
            <v>Oakland Av &amp; Monte Vista Av</v>
          </cell>
        </row>
        <row r="2450">
          <cell r="A2450">
            <v>500980</v>
          </cell>
          <cell r="B2450">
            <v>2449</v>
          </cell>
          <cell r="C2450">
            <v>0</v>
          </cell>
          <cell r="D2450">
            <v>0</v>
          </cell>
          <cell r="E2450">
            <v>0</v>
          </cell>
          <cell r="F2450" t="str">
            <v>2108FA</v>
          </cell>
          <cell r="G2450" t="str">
            <v>Weekday</v>
          </cell>
          <cell r="H2450">
            <v>52912</v>
          </cell>
          <cell r="I2450" t="str">
            <v>Fairmount Av &amp; Richmond St</v>
          </cell>
        </row>
        <row r="2451">
          <cell r="A2451">
            <v>501580</v>
          </cell>
          <cell r="B2451">
            <v>2450</v>
          </cell>
          <cell r="C2451">
            <v>2</v>
          </cell>
          <cell r="D2451">
            <v>1</v>
          </cell>
          <cell r="E2451">
            <v>2</v>
          </cell>
          <cell r="F2451" t="str">
            <v>2108FA</v>
          </cell>
          <cell r="G2451" t="str">
            <v>Weekday</v>
          </cell>
          <cell r="H2451">
            <v>55506</v>
          </cell>
          <cell r="I2451" t="str">
            <v>San Pablo Av &amp; Potrero Av</v>
          </cell>
        </row>
        <row r="2452">
          <cell r="A2452">
            <v>200600</v>
          </cell>
          <cell r="B2452">
            <v>2451</v>
          </cell>
          <cell r="C2452">
            <v>1</v>
          </cell>
          <cell r="D2452">
            <v>1</v>
          </cell>
          <cell r="E2452">
            <v>1</v>
          </cell>
          <cell r="F2452" t="str">
            <v>2108FA</v>
          </cell>
          <cell r="G2452" t="str">
            <v>Weekday</v>
          </cell>
          <cell r="H2452">
            <v>55730</v>
          </cell>
          <cell r="I2452" t="str">
            <v>Solano Av &amp; Cornell Av</v>
          </cell>
        </row>
        <row r="2453">
          <cell r="A2453">
            <v>303530</v>
          </cell>
          <cell r="B2453">
            <v>2452</v>
          </cell>
          <cell r="C2453">
            <v>0</v>
          </cell>
          <cell r="D2453">
            <v>0</v>
          </cell>
          <cell r="E2453">
            <v>0</v>
          </cell>
          <cell r="F2453" t="str">
            <v>2108FA</v>
          </cell>
          <cell r="G2453" t="str">
            <v>Weekday</v>
          </cell>
          <cell r="H2453">
            <v>50661</v>
          </cell>
          <cell r="I2453" t="str">
            <v>Martin Luther King Jr Way &amp; Cedar St</v>
          </cell>
        </row>
        <row r="2454">
          <cell r="A2454">
            <v>303600</v>
          </cell>
          <cell r="B2454">
            <v>2453</v>
          </cell>
          <cell r="C2454">
            <v>1</v>
          </cell>
          <cell r="D2454">
            <v>0</v>
          </cell>
          <cell r="E2454">
            <v>1</v>
          </cell>
          <cell r="F2454" t="str">
            <v>2108FA</v>
          </cell>
          <cell r="G2454" t="str">
            <v>Weekday</v>
          </cell>
          <cell r="H2454">
            <v>57663</v>
          </cell>
          <cell r="I2454" t="str">
            <v>Martin Luther King Jr Way &amp; Hearst Av</v>
          </cell>
        </row>
        <row r="2455">
          <cell r="A2455">
            <v>1001100</v>
          </cell>
          <cell r="B2455">
            <v>2454</v>
          </cell>
          <cell r="C2455">
            <v>0</v>
          </cell>
          <cell r="D2455">
            <v>0</v>
          </cell>
          <cell r="E2455">
            <v>0</v>
          </cell>
          <cell r="F2455" t="str">
            <v>2108FA</v>
          </cell>
          <cell r="G2455" t="str">
            <v>Weekday</v>
          </cell>
          <cell r="H2455">
            <v>53490</v>
          </cell>
          <cell r="I2455" t="str">
            <v>14th St &amp; Poplar St</v>
          </cell>
        </row>
        <row r="2456">
          <cell r="A2456">
            <v>1009100</v>
          </cell>
          <cell r="B2456">
            <v>2455</v>
          </cell>
          <cell r="C2456">
            <v>0</v>
          </cell>
          <cell r="D2456">
            <v>1</v>
          </cell>
          <cell r="E2456">
            <v>0</v>
          </cell>
          <cell r="F2456" t="str">
            <v>2108FA</v>
          </cell>
          <cell r="G2456" t="str">
            <v>Weekday</v>
          </cell>
          <cell r="H2456">
            <v>51651</v>
          </cell>
          <cell r="I2456" t="str">
            <v>E 18th St &amp; 12th Av</v>
          </cell>
        </row>
        <row r="2457">
          <cell r="A2457">
            <v>1009150</v>
          </cell>
          <cell r="B2457">
            <v>2456</v>
          </cell>
          <cell r="C2457">
            <v>0</v>
          </cell>
          <cell r="D2457">
            <v>3</v>
          </cell>
          <cell r="E2457">
            <v>0</v>
          </cell>
          <cell r="F2457" t="str">
            <v>2108FA</v>
          </cell>
          <cell r="G2457" t="str">
            <v>Weekday</v>
          </cell>
          <cell r="H2457">
            <v>57411</v>
          </cell>
          <cell r="I2457" t="str">
            <v>E 18th St &amp; 6th Av</v>
          </cell>
        </row>
        <row r="2458">
          <cell r="A2458">
            <v>1030490</v>
          </cell>
          <cell r="B2458">
            <v>2457</v>
          </cell>
          <cell r="C2458">
            <v>1</v>
          </cell>
          <cell r="D2458">
            <v>3</v>
          </cell>
          <cell r="E2458">
            <v>1</v>
          </cell>
          <cell r="F2458" t="str">
            <v>2108FA</v>
          </cell>
          <cell r="G2458" t="str">
            <v>Weekday</v>
          </cell>
          <cell r="H2458">
            <v>55715</v>
          </cell>
          <cell r="I2458" t="str">
            <v>E 27th St &amp; Fruitvale Av</v>
          </cell>
        </row>
        <row r="2459">
          <cell r="A2459">
            <v>1001500</v>
          </cell>
          <cell r="B2459">
            <v>2458</v>
          </cell>
          <cell r="C2459">
            <v>0</v>
          </cell>
          <cell r="D2459">
            <v>0</v>
          </cell>
          <cell r="E2459">
            <v>0</v>
          </cell>
          <cell r="F2459" t="str">
            <v>2108FA</v>
          </cell>
          <cell r="G2459" t="str">
            <v>Weekday</v>
          </cell>
          <cell r="H2459">
            <v>57795</v>
          </cell>
          <cell r="I2459" t="str">
            <v>23rd Av &amp; E 24th St</v>
          </cell>
        </row>
        <row r="2460">
          <cell r="A2460">
            <v>600260</v>
          </cell>
          <cell r="B2460">
            <v>2459</v>
          </cell>
          <cell r="C2460">
            <v>0</v>
          </cell>
          <cell r="D2460">
            <v>0</v>
          </cell>
          <cell r="E2460">
            <v>0</v>
          </cell>
          <cell r="F2460" t="str">
            <v>2108FA</v>
          </cell>
          <cell r="G2460" t="str">
            <v>Weekday</v>
          </cell>
          <cell r="H2460">
            <v>54434</v>
          </cell>
          <cell r="I2460" t="str">
            <v>Christie Av &amp; 64th St</v>
          </cell>
        </row>
        <row r="2461">
          <cell r="A2461">
            <v>103190</v>
          </cell>
          <cell r="B2461">
            <v>2460</v>
          </cell>
          <cell r="C2461">
            <v>2</v>
          </cell>
          <cell r="D2461">
            <v>0</v>
          </cell>
          <cell r="E2461">
            <v>2</v>
          </cell>
          <cell r="F2461" t="str">
            <v>2108FA</v>
          </cell>
          <cell r="G2461" t="str">
            <v>Weekday</v>
          </cell>
          <cell r="H2461">
            <v>55537</v>
          </cell>
          <cell r="I2461" t="str">
            <v>Santa Clara Av &amp; Bay St</v>
          </cell>
        </row>
        <row r="2462">
          <cell r="A2462">
            <v>1017820</v>
          </cell>
          <cell r="B2462">
            <v>2461</v>
          </cell>
          <cell r="C2462">
            <v>1</v>
          </cell>
          <cell r="D2462">
            <v>1</v>
          </cell>
          <cell r="E2462">
            <v>1</v>
          </cell>
          <cell r="F2462" t="str">
            <v>2108FA</v>
          </cell>
          <cell r="G2462" t="str">
            <v>Weekday</v>
          </cell>
          <cell r="H2462">
            <v>51336</v>
          </cell>
          <cell r="I2462" t="str">
            <v>Piedmont Av &amp; Glenwood Av</v>
          </cell>
        </row>
        <row r="2463">
          <cell r="A2463">
            <v>1003010</v>
          </cell>
          <cell r="B2463">
            <v>2462</v>
          </cell>
          <cell r="C2463">
            <v>0</v>
          </cell>
          <cell r="D2463">
            <v>0</v>
          </cell>
          <cell r="E2463">
            <v>0</v>
          </cell>
          <cell r="F2463" t="str">
            <v>2108FA</v>
          </cell>
          <cell r="G2463" t="str">
            <v>Weekday</v>
          </cell>
          <cell r="H2463">
            <v>54348</v>
          </cell>
          <cell r="I2463" t="str">
            <v>55th St &amp; Telegraph Av</v>
          </cell>
        </row>
        <row r="2464">
          <cell r="A2464">
            <v>1016280</v>
          </cell>
          <cell r="B2464">
            <v>2463</v>
          </cell>
          <cell r="C2464">
            <v>1</v>
          </cell>
          <cell r="D2464">
            <v>0</v>
          </cell>
          <cell r="E2464">
            <v>1</v>
          </cell>
          <cell r="F2464" t="str">
            <v>2108FA</v>
          </cell>
          <cell r="G2464" t="str">
            <v>Weekday</v>
          </cell>
          <cell r="H2464">
            <v>52425</v>
          </cell>
          <cell r="I2464" t="str">
            <v>Martin Luther King Jr Way &amp; 59th St</v>
          </cell>
        </row>
        <row r="2465">
          <cell r="A2465">
            <v>1032070</v>
          </cell>
          <cell r="B2465">
            <v>2464</v>
          </cell>
          <cell r="C2465">
            <v>2</v>
          </cell>
          <cell r="D2465">
            <v>0</v>
          </cell>
          <cell r="E2465">
            <v>2</v>
          </cell>
          <cell r="F2465" t="str">
            <v>2108FA</v>
          </cell>
          <cell r="G2465" t="str">
            <v>Weekday</v>
          </cell>
          <cell r="H2465">
            <v>50602</v>
          </cell>
          <cell r="I2465" t="str">
            <v>Martin Luther King Jr Way &amp; 55th St</v>
          </cell>
        </row>
        <row r="2466">
          <cell r="A2466">
            <v>9902070</v>
          </cell>
          <cell r="B2466">
            <v>2465</v>
          </cell>
          <cell r="C2466">
            <v>7</v>
          </cell>
          <cell r="D2466">
            <v>0</v>
          </cell>
          <cell r="E2466">
            <v>7</v>
          </cell>
          <cell r="F2466" t="str">
            <v>2108FA</v>
          </cell>
          <cell r="G2466" t="str">
            <v>Weekday</v>
          </cell>
          <cell r="H2466">
            <v>50958</v>
          </cell>
          <cell r="I2466" t="str">
            <v>Broadway &amp; 17th St (19th St BART)</v>
          </cell>
        </row>
        <row r="2467">
          <cell r="A2467">
            <v>101830</v>
          </cell>
          <cell r="B2467">
            <v>2466</v>
          </cell>
          <cell r="C2467">
            <v>0</v>
          </cell>
          <cell r="D2467">
            <v>0</v>
          </cell>
          <cell r="E2467">
            <v>0</v>
          </cell>
          <cell r="F2467" t="str">
            <v>2108FA</v>
          </cell>
          <cell r="G2467" t="str">
            <v>Weekday</v>
          </cell>
          <cell r="H2467">
            <v>55363</v>
          </cell>
          <cell r="I2467" t="str">
            <v>Main St &amp; Atlantic Av</v>
          </cell>
        </row>
        <row r="2468">
          <cell r="A2468">
            <v>700060</v>
          </cell>
          <cell r="B2468">
            <v>2467</v>
          </cell>
          <cell r="C2468">
            <v>0</v>
          </cell>
          <cell r="D2468">
            <v>0</v>
          </cell>
          <cell r="E2468">
            <v>0</v>
          </cell>
          <cell r="F2468" t="str">
            <v>2108FA</v>
          </cell>
          <cell r="G2468" t="str">
            <v>Weekday</v>
          </cell>
          <cell r="H2468">
            <v>58551</v>
          </cell>
          <cell r="I2468" t="str">
            <v>Alvarado Blvd &amp; Falcon Dr</v>
          </cell>
        </row>
        <row r="2469">
          <cell r="A2469">
            <v>1003460</v>
          </cell>
          <cell r="B2469">
            <v>2468</v>
          </cell>
          <cell r="C2469">
            <v>1</v>
          </cell>
          <cell r="D2469">
            <v>0</v>
          </cell>
          <cell r="E2469">
            <v>1</v>
          </cell>
          <cell r="F2469" t="str">
            <v>2108FA</v>
          </cell>
          <cell r="G2469" t="str">
            <v>Weekday</v>
          </cell>
          <cell r="H2469">
            <v>53434</v>
          </cell>
          <cell r="I2469" t="str">
            <v>7th St &amp; Filbert St</v>
          </cell>
        </row>
        <row r="2470">
          <cell r="A2470">
            <v>303260</v>
          </cell>
          <cell r="B2470">
            <v>2469</v>
          </cell>
          <cell r="C2470">
            <v>0</v>
          </cell>
          <cell r="D2470">
            <v>0</v>
          </cell>
          <cell r="E2470">
            <v>0</v>
          </cell>
          <cell r="F2470" t="str">
            <v>2108FA</v>
          </cell>
          <cell r="G2470" t="str">
            <v>Weekday</v>
          </cell>
          <cell r="H2470">
            <v>53177</v>
          </cell>
          <cell r="I2470" t="str">
            <v>Hopkins St &amp; Carlotta Av</v>
          </cell>
        </row>
        <row r="2471">
          <cell r="A2471">
            <v>1008220</v>
          </cell>
          <cell r="B2471">
            <v>2470</v>
          </cell>
          <cell r="C2471">
            <v>4</v>
          </cell>
          <cell r="D2471">
            <v>1</v>
          </cell>
          <cell r="E2471">
            <v>4</v>
          </cell>
          <cell r="F2471" t="str">
            <v>2108FA</v>
          </cell>
          <cell r="G2471" t="str">
            <v>Weekday</v>
          </cell>
          <cell r="H2471">
            <v>57785</v>
          </cell>
          <cell r="I2471" t="str">
            <v>E 12th St &amp; Fruitvale Av</v>
          </cell>
        </row>
        <row r="2472">
          <cell r="A2472">
            <v>101820</v>
          </cell>
          <cell r="B2472">
            <v>2471</v>
          </cell>
          <cell r="C2472">
            <v>0</v>
          </cell>
          <cell r="D2472">
            <v>1</v>
          </cell>
          <cell r="E2472">
            <v>0</v>
          </cell>
          <cell r="F2472" t="str">
            <v>2108FA</v>
          </cell>
          <cell r="G2472" t="str">
            <v>Weekday</v>
          </cell>
          <cell r="H2472">
            <v>57737</v>
          </cell>
          <cell r="I2472" t="str">
            <v>Lincoln Av &amp; Webster St</v>
          </cell>
        </row>
        <row r="2473">
          <cell r="A2473">
            <v>803360</v>
          </cell>
          <cell r="B2473">
            <v>2472</v>
          </cell>
          <cell r="C2473">
            <v>0</v>
          </cell>
          <cell r="D2473">
            <v>0</v>
          </cell>
          <cell r="E2473">
            <v>0</v>
          </cell>
          <cell r="F2473" t="str">
            <v>2108FA</v>
          </cell>
          <cell r="G2473" t="str">
            <v>Weekday</v>
          </cell>
          <cell r="H2473">
            <v>57553</v>
          </cell>
          <cell r="I2473" t="str">
            <v>Mission Blvd &amp; Blanche St</v>
          </cell>
        </row>
        <row r="2474">
          <cell r="A2474">
            <v>1600600</v>
          </cell>
          <cell r="B2474">
            <v>2473</v>
          </cell>
          <cell r="C2474">
            <v>0</v>
          </cell>
          <cell r="D2474">
            <v>0</v>
          </cell>
          <cell r="E2474">
            <v>0</v>
          </cell>
          <cell r="F2474" t="str">
            <v>2108FA</v>
          </cell>
          <cell r="G2474" t="str">
            <v>Weekday</v>
          </cell>
          <cell r="H2474">
            <v>59549</v>
          </cell>
          <cell r="I2474" t="str">
            <v>Market Av &amp; Rumrill Blvd</v>
          </cell>
        </row>
        <row r="2475">
          <cell r="A2475">
            <v>1019190</v>
          </cell>
          <cell r="B2475">
            <v>2474</v>
          </cell>
          <cell r="C2475">
            <v>0</v>
          </cell>
          <cell r="D2475">
            <v>0</v>
          </cell>
          <cell r="E2475">
            <v>0</v>
          </cell>
          <cell r="F2475" t="str">
            <v>2108FA</v>
          </cell>
          <cell r="G2475" t="str">
            <v>Weekday</v>
          </cell>
          <cell r="H2475">
            <v>56116</v>
          </cell>
          <cell r="I2475" t="str">
            <v>Shattuck Av &amp; 59th St</v>
          </cell>
        </row>
        <row r="2476">
          <cell r="A2476">
            <v>1018930</v>
          </cell>
          <cell r="B2476">
            <v>2475</v>
          </cell>
          <cell r="C2476">
            <v>1</v>
          </cell>
          <cell r="D2476">
            <v>1</v>
          </cell>
          <cell r="E2476">
            <v>1</v>
          </cell>
          <cell r="F2476" t="str">
            <v>2108FA</v>
          </cell>
          <cell r="G2476" t="str">
            <v>Weekday</v>
          </cell>
          <cell r="H2476">
            <v>59969</v>
          </cell>
          <cell r="I2476" t="str">
            <v>Seminary Av &amp; Seminary Ct</v>
          </cell>
        </row>
        <row r="2477">
          <cell r="A2477">
            <v>1018770</v>
          </cell>
          <cell r="B2477">
            <v>2476</v>
          </cell>
          <cell r="C2477">
            <v>0</v>
          </cell>
          <cell r="D2477">
            <v>0</v>
          </cell>
          <cell r="E2477">
            <v>0</v>
          </cell>
          <cell r="F2477" t="str">
            <v>2108FA</v>
          </cell>
          <cell r="G2477" t="str">
            <v>Weekday</v>
          </cell>
          <cell r="H2477">
            <v>56115</v>
          </cell>
          <cell r="I2477" t="str">
            <v>Seminary Av &amp; International Blvd</v>
          </cell>
        </row>
        <row r="2478">
          <cell r="A2478">
            <v>306320</v>
          </cell>
          <cell r="B2478">
            <v>2477</v>
          </cell>
          <cell r="C2478">
            <v>0</v>
          </cell>
          <cell r="D2478">
            <v>0</v>
          </cell>
          <cell r="E2478">
            <v>0</v>
          </cell>
          <cell r="F2478" t="str">
            <v>2108FA</v>
          </cell>
          <cell r="G2478" t="str">
            <v>Weekday</v>
          </cell>
          <cell r="H2478">
            <v>57755</v>
          </cell>
          <cell r="I2478" t="str">
            <v>San Pablo Av &amp; Dwight Way</v>
          </cell>
        </row>
        <row r="2479">
          <cell r="A2479">
            <v>1302220</v>
          </cell>
          <cell r="B2479">
            <v>2478</v>
          </cell>
          <cell r="C2479">
            <v>1</v>
          </cell>
          <cell r="D2479">
            <v>0</v>
          </cell>
          <cell r="E2479">
            <v>1</v>
          </cell>
          <cell r="F2479" t="str">
            <v>2108FA</v>
          </cell>
          <cell r="G2479" t="str">
            <v>Weekday</v>
          </cell>
          <cell r="H2479">
            <v>55118</v>
          </cell>
          <cell r="I2479" t="str">
            <v>MacDonald Av &amp; 21st St</v>
          </cell>
        </row>
        <row r="2480">
          <cell r="A2480">
            <v>1300570</v>
          </cell>
          <cell r="B2480">
            <v>2479</v>
          </cell>
          <cell r="C2480">
            <v>1</v>
          </cell>
          <cell r="D2480">
            <v>0</v>
          </cell>
          <cell r="E2480">
            <v>1</v>
          </cell>
          <cell r="F2480" t="str">
            <v>2108FA</v>
          </cell>
          <cell r="G2480" t="str">
            <v>Weekday</v>
          </cell>
          <cell r="H2480">
            <v>50822</v>
          </cell>
          <cell r="I2480" t="str">
            <v>Aberdeen Way &amp; Lancaster Dr</v>
          </cell>
        </row>
        <row r="2481">
          <cell r="A2481">
            <v>1501300</v>
          </cell>
          <cell r="B2481">
            <v>2480</v>
          </cell>
          <cell r="C2481">
            <v>1</v>
          </cell>
          <cell r="D2481">
            <v>0</v>
          </cell>
          <cell r="E2481">
            <v>1</v>
          </cell>
          <cell r="F2481" t="str">
            <v>2108FA</v>
          </cell>
          <cell r="G2481" t="str">
            <v>Weekday</v>
          </cell>
          <cell r="H2481">
            <v>56632</v>
          </cell>
          <cell r="I2481" t="str">
            <v>E 14th St &amp; 148th Av</v>
          </cell>
        </row>
        <row r="2482">
          <cell r="A2482">
            <v>803420</v>
          </cell>
          <cell r="B2482">
            <v>2481</v>
          </cell>
          <cell r="C2482">
            <v>0</v>
          </cell>
          <cell r="D2482">
            <v>0</v>
          </cell>
          <cell r="E2482">
            <v>0</v>
          </cell>
          <cell r="F2482" t="str">
            <v>2108FA</v>
          </cell>
          <cell r="G2482" t="str">
            <v>Weekday</v>
          </cell>
          <cell r="H2482">
            <v>52776</v>
          </cell>
          <cell r="I2482" t="str">
            <v>Mission Blvd &amp; Fairway St</v>
          </cell>
        </row>
        <row r="2483">
          <cell r="A2483">
            <v>500660</v>
          </cell>
          <cell r="B2483">
            <v>2482</v>
          </cell>
          <cell r="C2483">
            <v>0</v>
          </cell>
          <cell r="D2483">
            <v>0</v>
          </cell>
          <cell r="E2483">
            <v>0</v>
          </cell>
          <cell r="F2483" t="str">
            <v>2108FA</v>
          </cell>
          <cell r="G2483" t="str">
            <v>Weekday</v>
          </cell>
          <cell r="H2483">
            <v>59883</v>
          </cell>
          <cell r="I2483" t="str">
            <v>Cutting Blvd &amp; Peerless Av</v>
          </cell>
        </row>
        <row r="2484">
          <cell r="A2484">
            <v>1009630</v>
          </cell>
          <cell r="B2484">
            <v>2483</v>
          </cell>
          <cell r="C2484">
            <v>0</v>
          </cell>
          <cell r="D2484">
            <v>0</v>
          </cell>
          <cell r="E2484">
            <v>0</v>
          </cell>
          <cell r="F2484" t="str">
            <v>2108FA</v>
          </cell>
          <cell r="G2484" t="str">
            <v>Weekday</v>
          </cell>
          <cell r="H2484">
            <v>55786</v>
          </cell>
          <cell r="I2484" t="str">
            <v>Edes Av &amp; Phelps St</v>
          </cell>
        </row>
        <row r="2485">
          <cell r="A2485">
            <v>1003170</v>
          </cell>
          <cell r="B2485">
            <v>2484</v>
          </cell>
          <cell r="C2485">
            <v>0</v>
          </cell>
          <cell r="D2485">
            <v>0</v>
          </cell>
          <cell r="E2485">
            <v>0</v>
          </cell>
          <cell r="F2485" t="str">
            <v>2108FA</v>
          </cell>
          <cell r="G2485" t="str">
            <v>Weekday</v>
          </cell>
          <cell r="H2485">
            <v>59971</v>
          </cell>
          <cell r="I2485" t="str">
            <v>71st Av &amp; Hawley St</v>
          </cell>
        </row>
        <row r="2486">
          <cell r="A2486">
            <v>1012570</v>
          </cell>
          <cell r="B2486">
            <v>2485</v>
          </cell>
          <cell r="C2486">
            <v>0</v>
          </cell>
          <cell r="D2486">
            <v>0</v>
          </cell>
          <cell r="E2486">
            <v>0</v>
          </cell>
          <cell r="F2486" t="str">
            <v>2108FA</v>
          </cell>
          <cell r="G2486" t="str">
            <v>Weekday</v>
          </cell>
          <cell r="H2486">
            <v>58832</v>
          </cell>
          <cell r="I2486" t="str">
            <v>Hegenberger Rd &amp; Leet Dr</v>
          </cell>
        </row>
        <row r="2487">
          <cell r="A2487">
            <v>305300</v>
          </cell>
          <cell r="B2487">
            <v>2486</v>
          </cell>
          <cell r="C2487">
            <v>0</v>
          </cell>
          <cell r="D2487">
            <v>0</v>
          </cell>
          <cell r="E2487">
            <v>0</v>
          </cell>
          <cell r="F2487" t="str">
            <v>2108FA</v>
          </cell>
          <cell r="G2487" t="str">
            <v>Weekday</v>
          </cell>
          <cell r="H2487">
            <v>54265</v>
          </cell>
          <cell r="I2487" t="str">
            <v>Spruce St &amp; Los Angeles Av</v>
          </cell>
        </row>
        <row r="2488">
          <cell r="A2488">
            <v>1303400</v>
          </cell>
          <cell r="B2488">
            <v>2487</v>
          </cell>
          <cell r="C2488">
            <v>1</v>
          </cell>
          <cell r="D2488">
            <v>0</v>
          </cell>
          <cell r="E2488">
            <v>1</v>
          </cell>
          <cell r="F2488" t="str">
            <v>2108FA</v>
          </cell>
          <cell r="G2488" t="str">
            <v>Weekday</v>
          </cell>
          <cell r="H2488">
            <v>56868</v>
          </cell>
          <cell r="I2488" t="str">
            <v>Harbour Way S &amp; Maine Av</v>
          </cell>
        </row>
        <row r="2489">
          <cell r="A2489">
            <v>9905890</v>
          </cell>
          <cell r="B2489">
            <v>2488</v>
          </cell>
          <cell r="C2489">
            <v>0</v>
          </cell>
          <cell r="D2489">
            <v>0</v>
          </cell>
          <cell r="E2489">
            <v>0</v>
          </cell>
          <cell r="F2489" t="str">
            <v>2108FA</v>
          </cell>
          <cell r="G2489" t="str">
            <v>Weekday</v>
          </cell>
          <cell r="H2489">
            <v>52319</v>
          </cell>
          <cell r="I2489" t="str">
            <v>Warm Springs Blvd &amp; Mission Ct</v>
          </cell>
        </row>
        <row r="2490">
          <cell r="A2490">
            <v>102260</v>
          </cell>
          <cell r="B2490">
            <v>2489</v>
          </cell>
          <cell r="C2490">
            <v>0</v>
          </cell>
          <cell r="D2490">
            <v>0</v>
          </cell>
          <cell r="E2490">
            <v>0</v>
          </cell>
          <cell r="F2490" t="str">
            <v>2108FA</v>
          </cell>
          <cell r="G2490" t="str">
            <v>Weekday</v>
          </cell>
          <cell r="H2490">
            <v>51550</v>
          </cell>
          <cell r="I2490" t="str">
            <v>Mecartney Rd &amp; Verdemar Dr</v>
          </cell>
        </row>
        <row r="2491">
          <cell r="A2491">
            <v>306530</v>
          </cell>
          <cell r="B2491">
            <v>2490</v>
          </cell>
          <cell r="C2491">
            <v>2</v>
          </cell>
          <cell r="D2491">
            <v>0</v>
          </cell>
          <cell r="E2491">
            <v>2</v>
          </cell>
          <cell r="F2491" t="str">
            <v>2108FA</v>
          </cell>
          <cell r="G2491" t="str">
            <v>Weekday</v>
          </cell>
          <cell r="H2491">
            <v>54655</v>
          </cell>
          <cell r="I2491" t="str">
            <v>Bancroft Way &amp; Ellsworth St</v>
          </cell>
        </row>
        <row r="2492">
          <cell r="A2492">
            <v>901470</v>
          </cell>
          <cell r="B2492">
            <v>2491</v>
          </cell>
          <cell r="C2492">
            <v>0</v>
          </cell>
          <cell r="D2492">
            <v>0</v>
          </cell>
          <cell r="E2492">
            <v>0</v>
          </cell>
          <cell r="F2492" t="str">
            <v>2108FA</v>
          </cell>
          <cell r="G2492" t="str">
            <v>Weekday</v>
          </cell>
          <cell r="H2492">
            <v>58340</v>
          </cell>
          <cell r="I2492" t="str">
            <v>Thornton Av &amp; Newark Blvd</v>
          </cell>
        </row>
        <row r="2493">
          <cell r="A2493">
            <v>601170</v>
          </cell>
          <cell r="B2493">
            <v>2492</v>
          </cell>
          <cell r="C2493">
            <v>0</v>
          </cell>
          <cell r="D2493">
            <v>0</v>
          </cell>
          <cell r="E2493">
            <v>0</v>
          </cell>
          <cell r="F2493" t="str">
            <v>2108FA</v>
          </cell>
          <cell r="G2493" t="str">
            <v>Weekday</v>
          </cell>
          <cell r="H2493">
            <v>50528</v>
          </cell>
          <cell r="I2493" t="str">
            <v>65th St &amp; Hollis St</v>
          </cell>
        </row>
        <row r="2494">
          <cell r="A2494">
            <v>305180</v>
          </cell>
          <cell r="B2494">
            <v>2493</v>
          </cell>
          <cell r="C2494">
            <v>0</v>
          </cell>
          <cell r="D2494">
            <v>0</v>
          </cell>
          <cell r="E2494">
            <v>0</v>
          </cell>
          <cell r="F2494" t="str">
            <v>2108FA</v>
          </cell>
          <cell r="G2494" t="str">
            <v>Weekday</v>
          </cell>
          <cell r="H2494">
            <v>51233</v>
          </cell>
          <cell r="I2494" t="str">
            <v>Solano Av &amp; Peralta Av</v>
          </cell>
        </row>
        <row r="2495">
          <cell r="A2495">
            <v>1500320</v>
          </cell>
          <cell r="B2495">
            <v>2494</v>
          </cell>
          <cell r="C2495">
            <v>1</v>
          </cell>
          <cell r="D2495">
            <v>0</v>
          </cell>
          <cell r="E2495">
            <v>1</v>
          </cell>
          <cell r="F2495" t="str">
            <v>2108FA</v>
          </cell>
          <cell r="G2495" t="str">
            <v>Weekday</v>
          </cell>
          <cell r="H2495">
            <v>51019</v>
          </cell>
          <cell r="I2495" t="str">
            <v>Bancroft Av &amp; 148th Av</v>
          </cell>
        </row>
        <row r="2496">
          <cell r="A2496">
            <v>303550</v>
          </cell>
          <cell r="B2496">
            <v>2495</v>
          </cell>
          <cell r="C2496">
            <v>1</v>
          </cell>
          <cell r="D2496">
            <v>0</v>
          </cell>
          <cell r="E2496">
            <v>1</v>
          </cell>
          <cell r="F2496" t="str">
            <v>2108FA</v>
          </cell>
          <cell r="G2496" t="str">
            <v>Weekday</v>
          </cell>
          <cell r="H2496">
            <v>55236</v>
          </cell>
          <cell r="I2496" t="str">
            <v>Martin Luther King Jr Way &amp; Channing Way</v>
          </cell>
        </row>
        <row r="2497">
          <cell r="A2497">
            <v>303490</v>
          </cell>
          <cell r="B2497">
            <v>2496</v>
          </cell>
          <cell r="C2497">
            <v>1</v>
          </cell>
          <cell r="D2497">
            <v>0</v>
          </cell>
          <cell r="E2497">
            <v>1</v>
          </cell>
          <cell r="F2497" t="str">
            <v>2108FA</v>
          </cell>
          <cell r="G2497" t="str">
            <v>Weekday</v>
          </cell>
          <cell r="H2497">
            <v>55067</v>
          </cell>
          <cell r="I2497" t="str">
            <v>Martin Luther King Jr Way &amp; Bancroft Way</v>
          </cell>
        </row>
        <row r="2498">
          <cell r="A2498">
            <v>1001730</v>
          </cell>
          <cell r="B2498">
            <v>2497</v>
          </cell>
          <cell r="C2498">
            <v>2</v>
          </cell>
          <cell r="D2498">
            <v>1</v>
          </cell>
          <cell r="E2498">
            <v>2</v>
          </cell>
          <cell r="F2498" t="str">
            <v>2108FA</v>
          </cell>
          <cell r="G2498" t="str">
            <v>Weekday</v>
          </cell>
          <cell r="H2498">
            <v>58856</v>
          </cell>
          <cell r="I2498" t="str">
            <v>29th Av &amp; Railroad Crossing</v>
          </cell>
        </row>
        <row r="2499">
          <cell r="A2499">
            <v>805210</v>
          </cell>
          <cell r="B2499">
            <v>2498</v>
          </cell>
          <cell r="C2499">
            <v>0</v>
          </cell>
          <cell r="D2499">
            <v>0</v>
          </cell>
          <cell r="E2499">
            <v>0</v>
          </cell>
          <cell r="F2499" t="str">
            <v>2108FA</v>
          </cell>
          <cell r="G2499" t="str">
            <v>Weekday</v>
          </cell>
          <cell r="H2499">
            <v>56635</v>
          </cell>
          <cell r="I2499" t="str">
            <v>W Winton Av &amp; Park St</v>
          </cell>
        </row>
        <row r="2500">
          <cell r="A2500">
            <v>600870</v>
          </cell>
          <cell r="B2500">
            <v>2499</v>
          </cell>
          <cell r="C2500">
            <v>0</v>
          </cell>
          <cell r="D2500">
            <v>0</v>
          </cell>
          <cell r="E2500">
            <v>0</v>
          </cell>
          <cell r="F2500" t="str">
            <v>2108FA</v>
          </cell>
          <cell r="G2500" t="str">
            <v>Weekday</v>
          </cell>
          <cell r="H2500">
            <v>56977</v>
          </cell>
          <cell r="I2500" t="str">
            <v>Hollis St &amp; 59th St</v>
          </cell>
        </row>
        <row r="2501">
          <cell r="A2501">
            <v>1017280</v>
          </cell>
          <cell r="B2501">
            <v>2500</v>
          </cell>
          <cell r="C2501">
            <v>0</v>
          </cell>
          <cell r="D2501">
            <v>0</v>
          </cell>
          <cell r="E2501">
            <v>0</v>
          </cell>
          <cell r="F2501" t="str">
            <v>2108FA</v>
          </cell>
          <cell r="G2501" t="str">
            <v>Weekday</v>
          </cell>
          <cell r="H2501">
            <v>59550</v>
          </cell>
          <cell r="I2501" t="str">
            <v>Oakland Av &amp; Monte Vista Av</v>
          </cell>
        </row>
        <row r="2502">
          <cell r="A2502">
            <v>301910</v>
          </cell>
          <cell r="B2502">
            <v>2501</v>
          </cell>
          <cell r="C2502">
            <v>0</v>
          </cell>
          <cell r="D2502">
            <v>0</v>
          </cell>
          <cell r="E2502">
            <v>0</v>
          </cell>
          <cell r="F2502" t="str">
            <v>2108FA</v>
          </cell>
          <cell r="G2502" t="str">
            <v>Weekday</v>
          </cell>
          <cell r="H2502">
            <v>51167</v>
          </cell>
          <cell r="I2502" t="str">
            <v>Colusa Av &amp; Visalia Av</v>
          </cell>
        </row>
        <row r="2503">
          <cell r="A2503">
            <v>1700310</v>
          </cell>
          <cell r="B2503">
            <v>2502</v>
          </cell>
          <cell r="C2503">
            <v>0</v>
          </cell>
          <cell r="D2503">
            <v>0</v>
          </cell>
          <cell r="E2503">
            <v>0</v>
          </cell>
          <cell r="F2503" t="str">
            <v>2108FA</v>
          </cell>
          <cell r="G2503" t="str">
            <v>Weekday</v>
          </cell>
          <cell r="H2503">
            <v>55887</v>
          </cell>
          <cell r="I2503" t="str">
            <v>Alvarado-Niles Rd &amp; Santa Maria Dr</v>
          </cell>
        </row>
        <row r="2504">
          <cell r="A2504">
            <v>1000610</v>
          </cell>
          <cell r="B2504">
            <v>2503</v>
          </cell>
          <cell r="C2504">
            <v>0</v>
          </cell>
          <cell r="D2504">
            <v>1</v>
          </cell>
          <cell r="E2504">
            <v>0</v>
          </cell>
          <cell r="F2504" t="str">
            <v>2108FA</v>
          </cell>
          <cell r="G2504" t="str">
            <v>Weekday</v>
          </cell>
          <cell r="H2504">
            <v>55424</v>
          </cell>
          <cell r="I2504" t="str">
            <v>13th Av &amp; E 25th St</v>
          </cell>
        </row>
        <row r="2505">
          <cell r="A2505">
            <v>702110</v>
          </cell>
          <cell r="B2505">
            <v>2504</v>
          </cell>
          <cell r="C2505">
            <v>1</v>
          </cell>
          <cell r="D2505">
            <v>2</v>
          </cell>
          <cell r="E2505">
            <v>1</v>
          </cell>
          <cell r="F2505" t="str">
            <v>2108FA</v>
          </cell>
          <cell r="G2505" t="str">
            <v>Weekday</v>
          </cell>
          <cell r="H2505">
            <v>56551</v>
          </cell>
          <cell r="I2505" t="str">
            <v>Fremont Blvd &amp; Beacon Av</v>
          </cell>
        </row>
        <row r="2506">
          <cell r="A2506">
            <v>1003070</v>
          </cell>
          <cell r="B2506">
            <v>2505</v>
          </cell>
          <cell r="C2506">
            <v>1</v>
          </cell>
          <cell r="D2506">
            <v>1</v>
          </cell>
          <cell r="E2506">
            <v>1</v>
          </cell>
          <cell r="F2506" t="str">
            <v>2108FA</v>
          </cell>
          <cell r="G2506" t="str">
            <v>Weekday</v>
          </cell>
          <cell r="H2506">
            <v>53323</v>
          </cell>
          <cell r="I2506" t="str">
            <v>5th Av &amp; International Blvd</v>
          </cell>
        </row>
        <row r="2507">
          <cell r="A2507">
            <v>1004320</v>
          </cell>
          <cell r="B2507">
            <v>2506</v>
          </cell>
          <cell r="C2507">
            <v>1</v>
          </cell>
          <cell r="D2507">
            <v>0</v>
          </cell>
          <cell r="E2507">
            <v>1</v>
          </cell>
          <cell r="F2507" t="str">
            <v>2108FA</v>
          </cell>
          <cell r="G2507" t="str">
            <v>Weekday</v>
          </cell>
          <cell r="H2507">
            <v>55276</v>
          </cell>
          <cell r="I2507" t="str">
            <v>98th Av &amp; B St</v>
          </cell>
        </row>
        <row r="2508">
          <cell r="A2508">
            <v>104460</v>
          </cell>
          <cell r="B2508">
            <v>2507</v>
          </cell>
          <cell r="C2508">
            <v>0</v>
          </cell>
          <cell r="D2508">
            <v>1</v>
          </cell>
          <cell r="E2508">
            <v>0</v>
          </cell>
          <cell r="F2508" t="str">
            <v>2108FA</v>
          </cell>
          <cell r="G2508" t="str">
            <v>Weekday</v>
          </cell>
          <cell r="H2508">
            <v>58677</v>
          </cell>
          <cell r="I2508" t="str">
            <v>Broadway &amp; Blanding Av</v>
          </cell>
        </row>
        <row r="2509">
          <cell r="A2509">
            <v>1004510</v>
          </cell>
          <cell r="B2509">
            <v>2508</v>
          </cell>
          <cell r="C2509">
            <v>0</v>
          </cell>
          <cell r="D2509">
            <v>0</v>
          </cell>
          <cell r="E2509">
            <v>0</v>
          </cell>
          <cell r="F2509" t="str">
            <v>2108FA</v>
          </cell>
          <cell r="G2509" t="str">
            <v>Weekday</v>
          </cell>
          <cell r="H2509">
            <v>56685</v>
          </cell>
          <cell r="I2509" t="str">
            <v>98th Av &amp; Maddux Dr</v>
          </cell>
        </row>
        <row r="2510">
          <cell r="A2510">
            <v>1015870</v>
          </cell>
          <cell r="B2510">
            <v>2509</v>
          </cell>
          <cell r="C2510">
            <v>1</v>
          </cell>
          <cell r="D2510">
            <v>0</v>
          </cell>
          <cell r="E2510">
            <v>1</v>
          </cell>
          <cell r="F2510" t="str">
            <v>2108FA</v>
          </cell>
          <cell r="G2510" t="str">
            <v>Weekday</v>
          </cell>
          <cell r="H2510">
            <v>53737</v>
          </cell>
          <cell r="I2510" t="str">
            <v>Market St &amp; 59th St</v>
          </cell>
        </row>
        <row r="2511">
          <cell r="A2511">
            <v>702780</v>
          </cell>
          <cell r="B2511">
            <v>2510</v>
          </cell>
          <cell r="C2511">
            <v>0</v>
          </cell>
          <cell r="D2511">
            <v>0</v>
          </cell>
          <cell r="E2511">
            <v>0</v>
          </cell>
          <cell r="F2511" t="str">
            <v>2108FA</v>
          </cell>
          <cell r="G2511" t="str">
            <v>Weekday</v>
          </cell>
          <cell r="H2511">
            <v>56055</v>
          </cell>
          <cell r="I2511" t="str">
            <v>Fremont Blvd &amp; Thornton Av</v>
          </cell>
        </row>
        <row r="2512">
          <cell r="A2512">
            <v>9801660</v>
          </cell>
          <cell r="B2512">
            <v>2511</v>
          </cell>
          <cell r="C2512">
            <v>0</v>
          </cell>
          <cell r="D2512">
            <v>2</v>
          </cell>
          <cell r="E2512">
            <v>0</v>
          </cell>
          <cell r="F2512" t="str">
            <v>2108FA</v>
          </cell>
          <cell r="G2512" t="str">
            <v>Weekday</v>
          </cell>
          <cell r="H2512">
            <v>55224</v>
          </cell>
          <cell r="I2512" t="str">
            <v>Hesperian Blvd &amp; Bartlett Av</v>
          </cell>
        </row>
        <row r="2513">
          <cell r="A2513">
            <v>1018660</v>
          </cell>
          <cell r="B2513">
            <v>2512</v>
          </cell>
          <cell r="C2513">
            <v>0</v>
          </cell>
          <cell r="D2513">
            <v>0</v>
          </cell>
          <cell r="E2513">
            <v>0</v>
          </cell>
          <cell r="F2513" t="str">
            <v>2108FA</v>
          </cell>
          <cell r="G2513" t="str">
            <v>Weekday</v>
          </cell>
          <cell r="H2513">
            <v>59088</v>
          </cell>
          <cell r="I2513" t="str">
            <v>School St &amp; Laurel Av</v>
          </cell>
        </row>
        <row r="2514">
          <cell r="A2514">
            <v>1007110</v>
          </cell>
          <cell r="B2514">
            <v>2513</v>
          </cell>
          <cell r="C2514">
            <v>0</v>
          </cell>
          <cell r="D2514">
            <v>0</v>
          </cell>
          <cell r="E2514">
            <v>0</v>
          </cell>
          <cell r="F2514" t="str">
            <v>2108FA</v>
          </cell>
          <cell r="G2514" t="str">
            <v>Weekday</v>
          </cell>
          <cell r="H2514">
            <v>52558</v>
          </cell>
          <cell r="I2514" t="str">
            <v>Catron Dr &amp; Bergedo Dr</v>
          </cell>
        </row>
        <row r="2515">
          <cell r="A2515">
            <v>1010270</v>
          </cell>
          <cell r="B2515">
            <v>2514</v>
          </cell>
          <cell r="C2515">
            <v>0</v>
          </cell>
          <cell r="D2515">
            <v>0</v>
          </cell>
          <cell r="E2515">
            <v>0</v>
          </cell>
          <cell r="F2515" t="str">
            <v>2108FA</v>
          </cell>
          <cell r="G2515" t="str">
            <v>Weekday</v>
          </cell>
          <cell r="H2515">
            <v>55150</v>
          </cell>
          <cell r="I2515" t="str">
            <v>Foothill Blvd &amp; 24th Av</v>
          </cell>
        </row>
        <row r="2516">
          <cell r="A2516">
            <v>1500530</v>
          </cell>
          <cell r="B2516">
            <v>2515</v>
          </cell>
          <cell r="C2516">
            <v>0</v>
          </cell>
          <cell r="D2516">
            <v>0</v>
          </cell>
          <cell r="E2516">
            <v>0</v>
          </cell>
          <cell r="F2516" t="str">
            <v>2108FA</v>
          </cell>
          <cell r="G2516" t="str">
            <v>Weekday</v>
          </cell>
          <cell r="H2516">
            <v>57857</v>
          </cell>
          <cell r="I2516" t="str">
            <v>Bancroft Av &amp; Victoria Cir</v>
          </cell>
        </row>
        <row r="2517">
          <cell r="A2517">
            <v>1015950</v>
          </cell>
          <cell r="B2517">
            <v>2516</v>
          </cell>
          <cell r="C2517">
            <v>1</v>
          </cell>
          <cell r="D2517">
            <v>0</v>
          </cell>
          <cell r="E2517">
            <v>1</v>
          </cell>
          <cell r="F2517" t="str">
            <v>2108FA</v>
          </cell>
          <cell r="G2517" t="str">
            <v>Weekday</v>
          </cell>
          <cell r="H2517">
            <v>55014</v>
          </cell>
          <cell r="I2517" t="str">
            <v>Market St &amp; San Pablo Av</v>
          </cell>
        </row>
        <row r="2518">
          <cell r="A2518">
            <v>1001440</v>
          </cell>
          <cell r="B2518">
            <v>2517</v>
          </cell>
          <cell r="C2518">
            <v>0</v>
          </cell>
          <cell r="D2518">
            <v>0</v>
          </cell>
          <cell r="E2518">
            <v>0</v>
          </cell>
          <cell r="F2518" t="str">
            <v>2108FA</v>
          </cell>
          <cell r="G2518" t="str">
            <v>Weekday</v>
          </cell>
          <cell r="H2518">
            <v>58211</v>
          </cell>
          <cell r="I2518" t="str">
            <v>23rd Av &amp; E 19th St</v>
          </cell>
        </row>
        <row r="2519">
          <cell r="A2519">
            <v>1700140</v>
          </cell>
          <cell r="B2519">
            <v>2518</v>
          </cell>
          <cell r="C2519">
            <v>0</v>
          </cell>
          <cell r="D2519">
            <v>0</v>
          </cell>
          <cell r="E2519">
            <v>0</v>
          </cell>
          <cell r="F2519" t="str">
            <v>2108FA</v>
          </cell>
          <cell r="G2519" t="str">
            <v>Weekday</v>
          </cell>
          <cell r="H2519">
            <v>52512</v>
          </cell>
          <cell r="I2519" t="str">
            <v>Alvarado-Niles Rd &amp; Almaden Blvd</v>
          </cell>
        </row>
        <row r="2520">
          <cell r="A2520">
            <v>1031860</v>
          </cell>
          <cell r="B2520">
            <v>2519</v>
          </cell>
          <cell r="C2520">
            <v>1</v>
          </cell>
          <cell r="D2520">
            <v>0</v>
          </cell>
          <cell r="E2520">
            <v>1</v>
          </cell>
          <cell r="F2520" t="str">
            <v>2108FA</v>
          </cell>
          <cell r="G2520" t="str">
            <v>Weekday</v>
          </cell>
          <cell r="H2520">
            <v>50475</v>
          </cell>
          <cell r="I2520" t="str">
            <v>55th St &amp; Martin Luther King Jr Way</v>
          </cell>
        </row>
        <row r="2521">
          <cell r="A2521">
            <v>1009380</v>
          </cell>
          <cell r="B2521">
            <v>2520</v>
          </cell>
          <cell r="C2521">
            <v>1</v>
          </cell>
          <cell r="D2521">
            <v>3</v>
          </cell>
          <cell r="E2521">
            <v>1</v>
          </cell>
          <cell r="F2521" t="str">
            <v>2108FA</v>
          </cell>
          <cell r="G2521" t="str">
            <v>Weekday</v>
          </cell>
          <cell r="H2521">
            <v>54668</v>
          </cell>
          <cell r="I2521" t="str">
            <v>E 27th St &amp; Fruitvale Av</v>
          </cell>
        </row>
        <row r="2522">
          <cell r="A2522">
            <v>1700090</v>
          </cell>
          <cell r="B2522">
            <v>2521</v>
          </cell>
          <cell r="C2522">
            <v>0</v>
          </cell>
          <cell r="D2522">
            <v>0</v>
          </cell>
          <cell r="E2522">
            <v>0</v>
          </cell>
          <cell r="F2522" t="str">
            <v>2108FA</v>
          </cell>
          <cell r="G2522" t="str">
            <v>Weekday</v>
          </cell>
          <cell r="H2522">
            <v>55893</v>
          </cell>
          <cell r="I2522" t="str">
            <v>Alvarado Blvd &amp; New Haven St</v>
          </cell>
        </row>
        <row r="2523">
          <cell r="A2523">
            <v>1007500</v>
          </cell>
          <cell r="B2523">
            <v>2522</v>
          </cell>
          <cell r="C2523">
            <v>0</v>
          </cell>
          <cell r="D2523">
            <v>0</v>
          </cell>
          <cell r="E2523">
            <v>0</v>
          </cell>
          <cell r="F2523" t="str">
            <v>2108FA</v>
          </cell>
          <cell r="G2523" t="str">
            <v>Weekday</v>
          </cell>
          <cell r="H2523">
            <v>56969</v>
          </cell>
          <cell r="I2523" t="str">
            <v>College Av &amp; Lawton Av</v>
          </cell>
        </row>
        <row r="2524">
          <cell r="A2524">
            <v>706450</v>
          </cell>
          <cell r="B2524">
            <v>2523</v>
          </cell>
          <cell r="C2524">
            <v>0</v>
          </cell>
          <cell r="D2524">
            <v>0</v>
          </cell>
          <cell r="E2524">
            <v>0</v>
          </cell>
          <cell r="F2524" t="str">
            <v>2108FA</v>
          </cell>
          <cell r="G2524" t="str">
            <v>Weekday</v>
          </cell>
          <cell r="H2524">
            <v>55953</v>
          </cell>
          <cell r="I2524" t="str">
            <v>Warm Springs Blvd &amp; Mission Blvd</v>
          </cell>
        </row>
        <row r="2525">
          <cell r="A2525">
            <v>1032040</v>
          </cell>
          <cell r="B2525">
            <v>2524</v>
          </cell>
          <cell r="C2525">
            <v>0</v>
          </cell>
          <cell r="D2525">
            <v>0</v>
          </cell>
          <cell r="E2525">
            <v>0</v>
          </cell>
          <cell r="F2525" t="str">
            <v>2108FA</v>
          </cell>
          <cell r="G2525" t="str">
            <v>Weekday</v>
          </cell>
          <cell r="H2525">
            <v>50594</v>
          </cell>
          <cell r="I2525" t="str">
            <v>Foothill Blvd &amp; 61st Av</v>
          </cell>
        </row>
        <row r="2526">
          <cell r="A2526">
            <v>1012250</v>
          </cell>
          <cell r="B2526">
            <v>2525</v>
          </cell>
          <cell r="C2526">
            <v>2</v>
          </cell>
          <cell r="D2526">
            <v>2</v>
          </cell>
          <cell r="E2526">
            <v>2</v>
          </cell>
          <cell r="F2526" t="str">
            <v>2108FA</v>
          </cell>
          <cell r="G2526" t="str">
            <v>Weekday</v>
          </cell>
          <cell r="H2526">
            <v>58829</v>
          </cell>
          <cell r="I2526" t="str">
            <v>Harrison St &amp; Bay Pl</v>
          </cell>
        </row>
        <row r="2527">
          <cell r="A2527">
            <v>1017250</v>
          </cell>
          <cell r="B2527">
            <v>2526</v>
          </cell>
          <cell r="C2527">
            <v>0</v>
          </cell>
          <cell r="D2527">
            <v>0</v>
          </cell>
          <cell r="E2527">
            <v>0</v>
          </cell>
          <cell r="F2527" t="str">
            <v>2108FA</v>
          </cell>
          <cell r="G2527" t="str">
            <v>Weekday</v>
          </cell>
          <cell r="H2527">
            <v>53576</v>
          </cell>
          <cell r="I2527" t="str">
            <v>Oakland Av &amp; Bayo Vista Av</v>
          </cell>
        </row>
        <row r="2528">
          <cell r="A2528">
            <v>1030220</v>
          </cell>
          <cell r="B2528">
            <v>2527</v>
          </cell>
          <cell r="C2528">
            <v>0</v>
          </cell>
          <cell r="D2528">
            <v>0</v>
          </cell>
          <cell r="E2528">
            <v>0</v>
          </cell>
          <cell r="F2528" t="str">
            <v>2108FA</v>
          </cell>
          <cell r="G2528" t="str">
            <v>Weekday</v>
          </cell>
          <cell r="H2528">
            <v>59288</v>
          </cell>
          <cell r="I2528" t="str">
            <v>Peralta St &amp; Louise St</v>
          </cell>
        </row>
        <row r="2529">
          <cell r="A2529">
            <v>1013680</v>
          </cell>
          <cell r="B2529">
            <v>2528</v>
          </cell>
          <cell r="C2529">
            <v>0</v>
          </cell>
          <cell r="D2529">
            <v>1</v>
          </cell>
          <cell r="E2529">
            <v>0</v>
          </cell>
          <cell r="F2529" t="str">
            <v>2108FA</v>
          </cell>
          <cell r="G2529" t="str">
            <v>Weekday</v>
          </cell>
          <cell r="H2529">
            <v>51124</v>
          </cell>
          <cell r="I2529" t="str">
            <v>Lakeshore Av &amp; Hanover Av</v>
          </cell>
        </row>
        <row r="2530">
          <cell r="A2530">
            <v>1013630</v>
          </cell>
          <cell r="B2530">
            <v>2529</v>
          </cell>
          <cell r="C2530">
            <v>0</v>
          </cell>
          <cell r="D2530">
            <v>0</v>
          </cell>
          <cell r="E2530">
            <v>0</v>
          </cell>
          <cell r="F2530" t="str">
            <v>2108FA</v>
          </cell>
          <cell r="G2530" t="str">
            <v>Weekday</v>
          </cell>
          <cell r="H2530">
            <v>53750</v>
          </cell>
          <cell r="I2530" t="str">
            <v>Lakeshore Av &amp; Brooklyn Av</v>
          </cell>
        </row>
        <row r="2531">
          <cell r="A2531">
            <v>1014890</v>
          </cell>
          <cell r="B2531">
            <v>2530</v>
          </cell>
          <cell r="C2531">
            <v>0</v>
          </cell>
          <cell r="D2531">
            <v>0</v>
          </cell>
          <cell r="E2531">
            <v>0</v>
          </cell>
          <cell r="F2531" t="str">
            <v>2108FA</v>
          </cell>
          <cell r="G2531" t="str">
            <v>Weekday</v>
          </cell>
          <cell r="H2531">
            <v>55772</v>
          </cell>
          <cell r="I2531" t="str">
            <v>MacArthur Blvd &amp; Coolidge Av (Bret Harte Junior H)</v>
          </cell>
        </row>
        <row r="2532">
          <cell r="A2532">
            <v>9802590</v>
          </cell>
          <cell r="B2532">
            <v>2531</v>
          </cell>
          <cell r="C2532">
            <v>0</v>
          </cell>
          <cell r="D2532">
            <v>0</v>
          </cell>
          <cell r="E2532">
            <v>0</v>
          </cell>
          <cell r="F2532" t="str">
            <v>2108FA</v>
          </cell>
          <cell r="G2532" t="str">
            <v>Weekday</v>
          </cell>
          <cell r="H2532">
            <v>51150</v>
          </cell>
          <cell r="I2532" t="str">
            <v>Redwood Rd &amp; Castro Valley Blvd</v>
          </cell>
        </row>
        <row r="2533">
          <cell r="A2533">
            <v>9907990</v>
          </cell>
          <cell r="B2533">
            <v>2532</v>
          </cell>
          <cell r="C2533">
            <v>0</v>
          </cell>
          <cell r="D2533">
            <v>0</v>
          </cell>
          <cell r="E2533">
            <v>0</v>
          </cell>
          <cell r="F2533" t="str">
            <v>2108FA</v>
          </cell>
          <cell r="G2533" t="str">
            <v>Weekday</v>
          </cell>
          <cell r="H2533">
            <v>53017</v>
          </cell>
          <cell r="I2533" t="str">
            <v>W Hornet Av &amp; Ferry Point</v>
          </cell>
        </row>
        <row r="2534">
          <cell r="A2534">
            <v>1002130</v>
          </cell>
          <cell r="B2534">
            <v>2533</v>
          </cell>
          <cell r="C2534">
            <v>0</v>
          </cell>
          <cell r="D2534">
            <v>0</v>
          </cell>
          <cell r="E2534">
            <v>0</v>
          </cell>
          <cell r="F2534" t="str">
            <v>2108FA</v>
          </cell>
          <cell r="G2534" t="str">
            <v>Weekday</v>
          </cell>
          <cell r="H2534">
            <v>55688</v>
          </cell>
          <cell r="I2534" t="str">
            <v>35th Av &amp; Lynde St</v>
          </cell>
        </row>
        <row r="2535">
          <cell r="A2535">
            <v>1700080</v>
          </cell>
          <cell r="B2535">
            <v>2534</v>
          </cell>
          <cell r="C2535">
            <v>0</v>
          </cell>
          <cell r="D2535">
            <v>0</v>
          </cell>
          <cell r="E2535">
            <v>0</v>
          </cell>
          <cell r="F2535" t="str">
            <v>2108FA</v>
          </cell>
          <cell r="G2535" t="str">
            <v>Weekday</v>
          </cell>
          <cell r="H2535">
            <v>55806</v>
          </cell>
          <cell r="I2535" t="str">
            <v>Alvarado Blvd &amp; Galaxy Dr</v>
          </cell>
        </row>
        <row r="2536">
          <cell r="A2536">
            <v>1018440</v>
          </cell>
          <cell r="B2536">
            <v>2535</v>
          </cell>
          <cell r="C2536">
            <v>2</v>
          </cell>
          <cell r="D2536">
            <v>0</v>
          </cell>
          <cell r="E2536">
            <v>2</v>
          </cell>
          <cell r="F2536" t="str">
            <v>2108FA</v>
          </cell>
          <cell r="G2536" t="str">
            <v>Weekday</v>
          </cell>
          <cell r="H2536">
            <v>56966</v>
          </cell>
          <cell r="I2536" t="str">
            <v>San Pablo Av &amp; Brockhurst St</v>
          </cell>
        </row>
        <row r="2537">
          <cell r="A2537">
            <v>9903620</v>
          </cell>
          <cell r="B2537">
            <v>2536</v>
          </cell>
          <cell r="C2537">
            <v>0</v>
          </cell>
          <cell r="D2537">
            <v>0</v>
          </cell>
          <cell r="E2537">
            <v>0</v>
          </cell>
          <cell r="F2537" t="str">
            <v>2108FA</v>
          </cell>
          <cell r="G2537" t="str">
            <v>Weekday</v>
          </cell>
          <cell r="H2537">
            <v>51583</v>
          </cell>
          <cell r="I2537" t="str">
            <v>University Av &amp; California St</v>
          </cell>
        </row>
        <row r="2538">
          <cell r="A2538">
            <v>600200</v>
          </cell>
          <cell r="B2538">
            <v>2537</v>
          </cell>
          <cell r="C2538">
            <v>0</v>
          </cell>
          <cell r="D2538">
            <v>0</v>
          </cell>
          <cell r="E2538">
            <v>0</v>
          </cell>
          <cell r="F2538" t="str">
            <v>2108FA</v>
          </cell>
          <cell r="G2538" t="str">
            <v>Weekday</v>
          </cell>
          <cell r="H2538">
            <v>52782</v>
          </cell>
          <cell r="I2538" t="str">
            <v>65th St &amp; Shellmound St (Bay St)</v>
          </cell>
        </row>
        <row r="2539">
          <cell r="A2539">
            <v>9902260</v>
          </cell>
          <cell r="B2539">
            <v>2538</v>
          </cell>
          <cell r="C2539">
            <v>1</v>
          </cell>
          <cell r="D2539">
            <v>0</v>
          </cell>
          <cell r="E2539">
            <v>1</v>
          </cell>
          <cell r="F2539" t="str">
            <v>2108FA</v>
          </cell>
          <cell r="G2539" t="str">
            <v>Weekday</v>
          </cell>
          <cell r="H2539">
            <v>51041</v>
          </cell>
          <cell r="I2539" t="str">
            <v>San Pablo Av &amp; 45th St</v>
          </cell>
        </row>
        <row r="2540">
          <cell r="A2540">
            <v>1019180</v>
          </cell>
          <cell r="B2540">
            <v>2539</v>
          </cell>
          <cell r="C2540">
            <v>0</v>
          </cell>
          <cell r="D2540">
            <v>0</v>
          </cell>
          <cell r="E2540">
            <v>0</v>
          </cell>
          <cell r="F2540" t="str">
            <v>2108FA</v>
          </cell>
          <cell r="G2540" t="str">
            <v>Weekday</v>
          </cell>
          <cell r="H2540">
            <v>55185</v>
          </cell>
          <cell r="I2540" t="str">
            <v>Shattuck Av &amp; 59th St</v>
          </cell>
        </row>
        <row r="2541">
          <cell r="A2541">
            <v>1014180</v>
          </cell>
          <cell r="B2541">
            <v>2540</v>
          </cell>
          <cell r="C2541">
            <v>1</v>
          </cell>
          <cell r="D2541">
            <v>1</v>
          </cell>
          <cell r="E2541">
            <v>1</v>
          </cell>
          <cell r="F2541" t="str">
            <v>2108FA</v>
          </cell>
          <cell r="G2541" t="str">
            <v>Weekday</v>
          </cell>
          <cell r="H2541">
            <v>56702</v>
          </cell>
          <cell r="I2541" t="str">
            <v>Linda Av &amp; Glen Av</v>
          </cell>
        </row>
        <row r="2542">
          <cell r="A2542">
            <v>9902120</v>
          </cell>
          <cell r="B2542">
            <v>2541</v>
          </cell>
          <cell r="C2542">
            <v>0</v>
          </cell>
          <cell r="D2542">
            <v>0</v>
          </cell>
          <cell r="E2542">
            <v>0</v>
          </cell>
          <cell r="F2542" t="str">
            <v>2108FA</v>
          </cell>
          <cell r="G2542" t="str">
            <v>Weekday</v>
          </cell>
          <cell r="H2542">
            <v>50978</v>
          </cell>
          <cell r="I2542" t="str">
            <v>E 14th St &amp; Estabrook St</v>
          </cell>
        </row>
        <row r="2543">
          <cell r="A2543">
            <v>1012730</v>
          </cell>
          <cell r="B2543">
            <v>2542</v>
          </cell>
          <cell r="C2543">
            <v>0</v>
          </cell>
          <cell r="D2543">
            <v>2</v>
          </cell>
          <cell r="E2543">
            <v>0</v>
          </cell>
          <cell r="F2543" t="str">
            <v>2108FA</v>
          </cell>
          <cell r="G2543" t="str">
            <v>Weekday</v>
          </cell>
          <cell r="H2543">
            <v>58898</v>
          </cell>
          <cell r="I2543" t="str">
            <v>High St &amp; Fleming Av</v>
          </cell>
        </row>
        <row r="2544">
          <cell r="A2544">
            <v>9901180</v>
          </cell>
          <cell r="B2544">
            <v>2543</v>
          </cell>
          <cell r="C2544">
            <v>0</v>
          </cell>
          <cell r="D2544">
            <v>0</v>
          </cell>
          <cell r="E2544">
            <v>0</v>
          </cell>
          <cell r="F2544" t="str">
            <v>2108FA</v>
          </cell>
          <cell r="G2544" t="str">
            <v>Weekday</v>
          </cell>
          <cell r="H2544">
            <v>58828</v>
          </cell>
          <cell r="I2544" t="str">
            <v>San Pablo Dam Rd &amp; El Portal Dr</v>
          </cell>
        </row>
        <row r="2545">
          <cell r="A2545">
            <v>1012600</v>
          </cell>
          <cell r="B2545">
            <v>2544</v>
          </cell>
          <cell r="C2545">
            <v>0</v>
          </cell>
          <cell r="D2545">
            <v>0</v>
          </cell>
          <cell r="E2545">
            <v>0</v>
          </cell>
          <cell r="F2545" t="str">
            <v>2108FA</v>
          </cell>
          <cell r="G2545" t="str">
            <v>Weekday</v>
          </cell>
          <cell r="H2545">
            <v>54475</v>
          </cell>
          <cell r="I2545" t="str">
            <v>High St &amp; Brookdale Av</v>
          </cell>
        </row>
        <row r="2546">
          <cell r="A2546">
            <v>1004720</v>
          </cell>
          <cell r="B2546">
            <v>2545</v>
          </cell>
          <cell r="C2546">
            <v>0</v>
          </cell>
          <cell r="D2546">
            <v>0</v>
          </cell>
          <cell r="E2546">
            <v>0</v>
          </cell>
          <cell r="F2546" t="str">
            <v>2108FA</v>
          </cell>
          <cell r="G2546" t="str">
            <v>Weekday</v>
          </cell>
          <cell r="H2546">
            <v>57579</v>
          </cell>
          <cell r="I2546" t="str">
            <v>Acalanes Dr &amp; Capistrano Dr</v>
          </cell>
        </row>
        <row r="2547">
          <cell r="A2547">
            <v>302720</v>
          </cell>
          <cell r="B2547">
            <v>2546</v>
          </cell>
          <cell r="C2547">
            <v>0</v>
          </cell>
          <cell r="D2547">
            <v>0</v>
          </cell>
          <cell r="E2547">
            <v>0</v>
          </cell>
          <cell r="F2547" t="str">
            <v>2108FA</v>
          </cell>
          <cell r="G2547" t="str">
            <v>Weekday</v>
          </cell>
          <cell r="H2547">
            <v>51120</v>
          </cell>
          <cell r="I2547" t="str">
            <v>Gilman St &amp; Cornell Av</v>
          </cell>
        </row>
        <row r="2548">
          <cell r="A2548">
            <v>9907460</v>
          </cell>
          <cell r="B2548">
            <v>2547</v>
          </cell>
          <cell r="C2548">
            <v>0</v>
          </cell>
          <cell r="D2548">
            <v>0</v>
          </cell>
          <cell r="E2548">
            <v>0</v>
          </cell>
          <cell r="F2548" t="str">
            <v>2108FA</v>
          </cell>
          <cell r="G2548" t="str">
            <v>Weekday</v>
          </cell>
          <cell r="H2548">
            <v>52835</v>
          </cell>
          <cell r="I2548" t="str">
            <v>W Atlantic Av &amp; Orion St</v>
          </cell>
        </row>
        <row r="2549">
          <cell r="A2549">
            <v>1012440</v>
          </cell>
          <cell r="B2549">
            <v>2548</v>
          </cell>
          <cell r="C2549">
            <v>1</v>
          </cell>
          <cell r="D2549">
            <v>0</v>
          </cell>
          <cell r="E2549">
            <v>1</v>
          </cell>
          <cell r="F2549" t="str">
            <v>2108FA</v>
          </cell>
          <cell r="G2549" t="str">
            <v>Weekday</v>
          </cell>
          <cell r="H2549">
            <v>55025</v>
          </cell>
          <cell r="I2549" t="str">
            <v>Hegenberger Lp &amp; Hegenberger Rd</v>
          </cell>
        </row>
        <row r="2550">
          <cell r="A2550">
            <v>9800170</v>
          </cell>
          <cell r="B2550">
            <v>2549</v>
          </cell>
          <cell r="C2550">
            <v>0</v>
          </cell>
          <cell r="D2550">
            <v>0</v>
          </cell>
          <cell r="E2550">
            <v>0</v>
          </cell>
          <cell r="F2550" t="str">
            <v>2108FA</v>
          </cell>
          <cell r="G2550" t="str">
            <v>Weekday</v>
          </cell>
          <cell r="H2550">
            <v>54754</v>
          </cell>
          <cell r="I2550" t="str">
            <v>2nd St &amp; Campus Dr</v>
          </cell>
        </row>
        <row r="2551">
          <cell r="A2551">
            <v>9905720</v>
          </cell>
          <cell r="B2551">
            <v>2550</v>
          </cell>
          <cell r="C2551">
            <v>1</v>
          </cell>
          <cell r="D2551">
            <v>0</v>
          </cell>
          <cell r="E2551">
            <v>1</v>
          </cell>
          <cell r="F2551" t="str">
            <v>2108FA</v>
          </cell>
          <cell r="G2551" t="str">
            <v>Weekday</v>
          </cell>
          <cell r="H2551">
            <v>52139</v>
          </cell>
          <cell r="I2551" t="str">
            <v>Pan Am Way &amp; W Tower Av</v>
          </cell>
        </row>
        <row r="2552">
          <cell r="A2552">
            <v>302260</v>
          </cell>
          <cell r="B2552">
            <v>2551</v>
          </cell>
          <cell r="C2552">
            <v>0</v>
          </cell>
          <cell r="D2552">
            <v>0</v>
          </cell>
          <cell r="E2552">
            <v>0</v>
          </cell>
          <cell r="F2552" t="str">
            <v>2108FA</v>
          </cell>
          <cell r="G2552" t="str">
            <v>Weekday</v>
          </cell>
          <cell r="H2552">
            <v>50877</v>
          </cell>
          <cell r="I2552" t="str">
            <v>Dwight Way &amp; Valley St</v>
          </cell>
        </row>
        <row r="2553">
          <cell r="A2553">
            <v>104590</v>
          </cell>
          <cell r="B2553">
            <v>2552</v>
          </cell>
          <cell r="C2553">
            <v>0</v>
          </cell>
          <cell r="D2553">
            <v>0</v>
          </cell>
          <cell r="E2553">
            <v>0</v>
          </cell>
          <cell r="F2553" t="str">
            <v>2108FA</v>
          </cell>
          <cell r="G2553" t="str">
            <v>Weekday</v>
          </cell>
          <cell r="H2553">
            <v>52578</v>
          </cell>
          <cell r="I2553" t="str">
            <v>Pacific Av &amp; Central Av</v>
          </cell>
        </row>
        <row r="2554">
          <cell r="A2554">
            <v>901520</v>
          </cell>
          <cell r="B2554">
            <v>2553</v>
          </cell>
          <cell r="C2554">
            <v>0</v>
          </cell>
          <cell r="D2554">
            <v>0</v>
          </cell>
          <cell r="E2554">
            <v>0</v>
          </cell>
          <cell r="F2554" t="str">
            <v>2108FA</v>
          </cell>
          <cell r="G2554" t="str">
            <v>Weekday</v>
          </cell>
          <cell r="H2554">
            <v>55647</v>
          </cell>
          <cell r="I2554" t="str">
            <v>Thornton Av &amp; Ruschin Dr</v>
          </cell>
        </row>
        <row r="2555">
          <cell r="A2555">
            <v>1303000</v>
          </cell>
          <cell r="B2555">
            <v>2554</v>
          </cell>
          <cell r="C2555">
            <v>0</v>
          </cell>
          <cell r="D2555">
            <v>0</v>
          </cell>
          <cell r="E2555">
            <v>0</v>
          </cell>
          <cell r="F2555" t="str">
            <v>2108FA</v>
          </cell>
          <cell r="G2555" t="str">
            <v>Weekday</v>
          </cell>
          <cell r="H2555">
            <v>57224</v>
          </cell>
          <cell r="I2555" t="str">
            <v>Rheem Av &amp; 20th St</v>
          </cell>
        </row>
        <row r="2556">
          <cell r="A2556">
            <v>1500430</v>
          </cell>
          <cell r="B2556">
            <v>2555</v>
          </cell>
          <cell r="C2556">
            <v>0</v>
          </cell>
          <cell r="D2556">
            <v>0</v>
          </cell>
          <cell r="E2556">
            <v>0</v>
          </cell>
          <cell r="F2556" t="str">
            <v>2108FA</v>
          </cell>
          <cell r="G2556" t="str">
            <v>Weekday</v>
          </cell>
          <cell r="H2556">
            <v>57007</v>
          </cell>
          <cell r="I2556" t="str">
            <v>Bancroft Av &amp; Jefferson Center School</v>
          </cell>
        </row>
        <row r="2557">
          <cell r="A2557">
            <v>9900230</v>
          </cell>
          <cell r="B2557">
            <v>2556</v>
          </cell>
          <cell r="C2557">
            <v>0</v>
          </cell>
          <cell r="D2557">
            <v>0</v>
          </cell>
          <cell r="E2557">
            <v>0</v>
          </cell>
          <cell r="F2557" t="str">
            <v>2108FA</v>
          </cell>
          <cell r="G2557" t="str">
            <v>Weekday</v>
          </cell>
          <cell r="H2557">
            <v>55654</v>
          </cell>
          <cell r="I2557" t="str">
            <v>Arlington Av &amp; Coventry Rd</v>
          </cell>
        </row>
        <row r="2558">
          <cell r="A2558">
            <v>103160</v>
          </cell>
          <cell r="B2558">
            <v>2557</v>
          </cell>
          <cell r="C2558">
            <v>0</v>
          </cell>
          <cell r="D2558">
            <v>0</v>
          </cell>
          <cell r="E2558">
            <v>0</v>
          </cell>
          <cell r="F2558" t="str">
            <v>2108FA</v>
          </cell>
          <cell r="G2558" t="str">
            <v>Weekday</v>
          </cell>
          <cell r="H2558">
            <v>56558</v>
          </cell>
          <cell r="I2558" t="str">
            <v>Santa Clara Av &amp; 9th St</v>
          </cell>
        </row>
        <row r="2559">
          <cell r="A2559">
            <v>1504160</v>
          </cell>
          <cell r="B2559">
            <v>2558</v>
          </cell>
          <cell r="C2559">
            <v>0</v>
          </cell>
          <cell r="D2559">
            <v>0</v>
          </cell>
          <cell r="E2559">
            <v>0</v>
          </cell>
          <cell r="F2559" t="str">
            <v>2108FA</v>
          </cell>
          <cell r="G2559" t="str">
            <v>Weekday</v>
          </cell>
          <cell r="H2559">
            <v>55586</v>
          </cell>
          <cell r="I2559" t="str">
            <v>E 14th St &amp; 159th Av</v>
          </cell>
        </row>
        <row r="2560">
          <cell r="A2560">
            <v>1003520</v>
          </cell>
          <cell r="B2560">
            <v>2559</v>
          </cell>
          <cell r="C2560">
            <v>1</v>
          </cell>
          <cell r="D2560">
            <v>0</v>
          </cell>
          <cell r="E2560">
            <v>1</v>
          </cell>
          <cell r="F2560" t="str">
            <v>2108FA</v>
          </cell>
          <cell r="G2560" t="str">
            <v>Weekday</v>
          </cell>
          <cell r="H2560">
            <v>58850</v>
          </cell>
          <cell r="I2560" t="str">
            <v>7th St &amp; Market St</v>
          </cell>
        </row>
        <row r="2561">
          <cell r="A2561">
            <v>803410</v>
          </cell>
          <cell r="B2561">
            <v>2560</v>
          </cell>
          <cell r="C2561">
            <v>0</v>
          </cell>
          <cell r="D2561">
            <v>0</v>
          </cell>
          <cell r="E2561">
            <v>0</v>
          </cell>
          <cell r="F2561" t="str">
            <v>2108FA</v>
          </cell>
          <cell r="G2561" t="str">
            <v>Weekday</v>
          </cell>
          <cell r="H2561">
            <v>53359</v>
          </cell>
          <cell r="I2561" t="str">
            <v>Mission Blvd &amp; Fairway St</v>
          </cell>
        </row>
        <row r="2562">
          <cell r="A2562">
            <v>302500</v>
          </cell>
          <cell r="B2562">
            <v>2561</v>
          </cell>
          <cell r="C2562">
            <v>0</v>
          </cell>
          <cell r="D2562">
            <v>0</v>
          </cell>
          <cell r="E2562">
            <v>0</v>
          </cell>
          <cell r="F2562" t="str">
            <v>2108FA</v>
          </cell>
          <cell r="G2562" t="str">
            <v>Weekday</v>
          </cell>
          <cell r="H2562">
            <v>50966</v>
          </cell>
          <cell r="I2562" t="str">
            <v>Euclid Av &amp; Le Conte Av</v>
          </cell>
        </row>
        <row r="2563">
          <cell r="A2563">
            <v>802010</v>
          </cell>
          <cell r="B2563">
            <v>2562</v>
          </cell>
          <cell r="C2563">
            <v>0</v>
          </cell>
          <cell r="D2563">
            <v>1</v>
          </cell>
          <cell r="E2563">
            <v>0</v>
          </cell>
          <cell r="F2563" t="str">
            <v>2108FA</v>
          </cell>
          <cell r="G2563" t="str">
            <v>Weekday</v>
          </cell>
          <cell r="H2563">
            <v>53369</v>
          </cell>
          <cell r="I2563" t="str">
            <v>Harris Rd &amp; Manon Av</v>
          </cell>
        </row>
        <row r="2564">
          <cell r="A2564">
            <v>702860</v>
          </cell>
          <cell r="B2564">
            <v>2563</v>
          </cell>
          <cell r="C2564">
            <v>0</v>
          </cell>
          <cell r="D2564">
            <v>0</v>
          </cell>
          <cell r="E2564">
            <v>0</v>
          </cell>
          <cell r="F2564" t="str">
            <v>2108FA</v>
          </cell>
          <cell r="G2564" t="str">
            <v>Weekday</v>
          </cell>
          <cell r="H2564">
            <v>52575</v>
          </cell>
          <cell r="I2564" t="str">
            <v>Grimmer Blvd &amp; Auto Mall Pkwy</v>
          </cell>
        </row>
        <row r="2565">
          <cell r="A2565">
            <v>705480</v>
          </cell>
          <cell r="B2565">
            <v>2564</v>
          </cell>
          <cell r="C2565">
            <v>0</v>
          </cell>
          <cell r="D2565">
            <v>0</v>
          </cell>
          <cell r="E2565">
            <v>0</v>
          </cell>
          <cell r="F2565" t="str">
            <v>2108FA</v>
          </cell>
          <cell r="G2565" t="str">
            <v>Weekday</v>
          </cell>
          <cell r="H2565">
            <v>50230</v>
          </cell>
          <cell r="I2565" t="str">
            <v>S Grimmer Blvd &amp; Fremont Blvd</v>
          </cell>
        </row>
        <row r="2566">
          <cell r="A2566">
            <v>9804410</v>
          </cell>
          <cell r="B2566">
            <v>2565</v>
          </cell>
          <cell r="C2566">
            <v>0</v>
          </cell>
          <cell r="D2566">
            <v>0</v>
          </cell>
          <cell r="E2566">
            <v>0</v>
          </cell>
          <cell r="F2566" t="str">
            <v>2108FA</v>
          </cell>
          <cell r="G2566" t="str">
            <v>Weekday</v>
          </cell>
          <cell r="H2566">
            <v>56898</v>
          </cell>
          <cell r="I2566" t="str">
            <v>Grant Av &amp; Nielson Av</v>
          </cell>
        </row>
        <row r="2567">
          <cell r="A2567">
            <v>9905830</v>
          </cell>
          <cell r="B2567">
            <v>2566</v>
          </cell>
          <cell r="C2567">
            <v>1</v>
          </cell>
          <cell r="D2567">
            <v>0</v>
          </cell>
          <cell r="E2567">
            <v>1</v>
          </cell>
          <cell r="F2567" t="str">
            <v>2108FA</v>
          </cell>
          <cell r="G2567" t="str">
            <v>Weekday</v>
          </cell>
          <cell r="H2567">
            <v>52304</v>
          </cell>
          <cell r="I2567" t="str">
            <v>Sherman St &amp; Buena Vista Av</v>
          </cell>
        </row>
        <row r="2568">
          <cell r="A2568">
            <v>1303230</v>
          </cell>
          <cell r="B2568">
            <v>2567</v>
          </cell>
          <cell r="C2568">
            <v>0</v>
          </cell>
          <cell r="D2568">
            <v>0</v>
          </cell>
          <cell r="E2568">
            <v>0</v>
          </cell>
          <cell r="F2568" t="str">
            <v>2108FA</v>
          </cell>
          <cell r="G2568" t="str">
            <v>Weekday</v>
          </cell>
          <cell r="H2568">
            <v>54413</v>
          </cell>
          <cell r="I2568" t="str">
            <v>3400 Richmond Pkwy</v>
          </cell>
        </row>
        <row r="2569">
          <cell r="A2569">
            <v>1600810</v>
          </cell>
          <cell r="B2569">
            <v>2568</v>
          </cell>
          <cell r="C2569">
            <v>0</v>
          </cell>
          <cell r="D2569">
            <v>0</v>
          </cell>
          <cell r="E2569">
            <v>0</v>
          </cell>
          <cell r="F2569" t="str">
            <v>2108FA</v>
          </cell>
          <cell r="G2569" t="str">
            <v>Weekday</v>
          </cell>
          <cell r="H2569">
            <v>54542</v>
          </cell>
          <cell r="I2569" t="str">
            <v>Rumrill Blvd &amp; Regina Av</v>
          </cell>
        </row>
        <row r="2570">
          <cell r="A2570">
            <v>1600130</v>
          </cell>
          <cell r="B2570">
            <v>2569</v>
          </cell>
          <cell r="C2570">
            <v>0</v>
          </cell>
          <cell r="D2570">
            <v>0</v>
          </cell>
          <cell r="E2570">
            <v>0</v>
          </cell>
          <cell r="F2570" t="str">
            <v>2108FA</v>
          </cell>
          <cell r="G2570" t="str">
            <v>Weekday</v>
          </cell>
          <cell r="H2570">
            <v>55412</v>
          </cell>
          <cell r="I2570" t="str">
            <v>Broadway Av &amp; 14th St</v>
          </cell>
        </row>
        <row r="2571">
          <cell r="A2571">
            <v>1002670</v>
          </cell>
          <cell r="B2571">
            <v>2570</v>
          </cell>
          <cell r="C2571">
            <v>1</v>
          </cell>
          <cell r="D2571">
            <v>0</v>
          </cell>
          <cell r="E2571">
            <v>1</v>
          </cell>
          <cell r="F2571" t="str">
            <v>2108FA</v>
          </cell>
          <cell r="G2571" t="str">
            <v>Weekday</v>
          </cell>
          <cell r="H2571">
            <v>59395</v>
          </cell>
          <cell r="I2571" t="str">
            <v>40th St &amp; Webster St</v>
          </cell>
        </row>
        <row r="2572">
          <cell r="A2572">
            <v>304080</v>
          </cell>
          <cell r="B2572">
            <v>2571</v>
          </cell>
          <cell r="C2572">
            <v>0</v>
          </cell>
          <cell r="D2572">
            <v>0</v>
          </cell>
          <cell r="E2572">
            <v>0</v>
          </cell>
          <cell r="F2572" t="str">
            <v>2108FA</v>
          </cell>
          <cell r="G2572" t="str">
            <v>Weekday</v>
          </cell>
          <cell r="H2572">
            <v>53556</v>
          </cell>
          <cell r="I2572" t="str">
            <v>Sacramento St &amp; Alcatraz Av</v>
          </cell>
        </row>
        <row r="2573">
          <cell r="A2573">
            <v>1015840</v>
          </cell>
          <cell r="B2573">
            <v>2572</v>
          </cell>
          <cell r="C2573">
            <v>0</v>
          </cell>
          <cell r="D2573">
            <v>0</v>
          </cell>
          <cell r="E2573">
            <v>0</v>
          </cell>
          <cell r="F2573" t="str">
            <v>2108FA</v>
          </cell>
          <cell r="G2573" t="str">
            <v>Weekday</v>
          </cell>
          <cell r="H2573">
            <v>58118</v>
          </cell>
          <cell r="I2573" t="str">
            <v>Market St &amp; 55th St</v>
          </cell>
        </row>
        <row r="2574">
          <cell r="A2574">
            <v>1700670</v>
          </cell>
          <cell r="B2574">
            <v>2573</v>
          </cell>
          <cell r="C2574">
            <v>0</v>
          </cell>
          <cell r="D2574">
            <v>0</v>
          </cell>
          <cell r="E2574">
            <v>0</v>
          </cell>
          <cell r="F2574" t="str">
            <v>2108FA</v>
          </cell>
          <cell r="G2574" t="str">
            <v>Weekday</v>
          </cell>
          <cell r="H2574">
            <v>54166</v>
          </cell>
          <cell r="I2574" t="str">
            <v>Mission Blvd &amp; Whipple Rd</v>
          </cell>
        </row>
        <row r="2575">
          <cell r="A2575">
            <v>1000080</v>
          </cell>
          <cell r="B2575">
            <v>2574</v>
          </cell>
          <cell r="C2575">
            <v>0</v>
          </cell>
          <cell r="D2575">
            <v>0</v>
          </cell>
          <cell r="E2575">
            <v>0</v>
          </cell>
          <cell r="F2575" t="str">
            <v>2108FA</v>
          </cell>
          <cell r="G2575" t="str">
            <v>Weekday</v>
          </cell>
          <cell r="H2575">
            <v>51451</v>
          </cell>
          <cell r="I2575" t="str">
            <v>105th Av &amp; E St</v>
          </cell>
        </row>
        <row r="2576">
          <cell r="A2576">
            <v>1301760</v>
          </cell>
          <cell r="B2576">
            <v>2575</v>
          </cell>
          <cell r="C2576">
            <v>1</v>
          </cell>
          <cell r="D2576">
            <v>0</v>
          </cell>
          <cell r="E2576">
            <v>1</v>
          </cell>
          <cell r="F2576" t="str">
            <v>2108FA</v>
          </cell>
          <cell r="G2576" t="str">
            <v>Weekday</v>
          </cell>
          <cell r="H2576">
            <v>53774</v>
          </cell>
          <cell r="I2576" t="str">
            <v>Harbour Way &amp; Pennsylvania Av</v>
          </cell>
        </row>
        <row r="2577">
          <cell r="A2577">
            <v>1600820</v>
          </cell>
          <cell r="B2577">
            <v>2576</v>
          </cell>
          <cell r="C2577">
            <v>0</v>
          </cell>
          <cell r="D2577">
            <v>0</v>
          </cell>
          <cell r="E2577">
            <v>0</v>
          </cell>
          <cell r="F2577" t="str">
            <v>2108FA</v>
          </cell>
          <cell r="G2577" t="str">
            <v>Weekday</v>
          </cell>
          <cell r="H2577">
            <v>56265</v>
          </cell>
          <cell r="I2577" t="str">
            <v>Rumrill Blvd &amp; Regina Av</v>
          </cell>
        </row>
        <row r="2578">
          <cell r="A2578">
            <v>9904080</v>
          </cell>
          <cell r="B2578">
            <v>2577</v>
          </cell>
          <cell r="C2578">
            <v>0</v>
          </cell>
          <cell r="D2578">
            <v>1</v>
          </cell>
          <cell r="E2578">
            <v>0</v>
          </cell>
          <cell r="F2578" t="str">
            <v>2108FA</v>
          </cell>
          <cell r="G2578" t="str">
            <v>Weekday</v>
          </cell>
          <cell r="H2578">
            <v>51727</v>
          </cell>
          <cell r="I2578" t="str">
            <v>Buena Vista Av &amp; Park St</v>
          </cell>
        </row>
        <row r="2579">
          <cell r="A2579">
            <v>705550</v>
          </cell>
          <cell r="B2579">
            <v>2578</v>
          </cell>
          <cell r="C2579">
            <v>0</v>
          </cell>
          <cell r="D2579">
            <v>0</v>
          </cell>
          <cell r="E2579">
            <v>0</v>
          </cell>
          <cell r="F2579" t="str">
            <v>2108FA</v>
          </cell>
          <cell r="G2579" t="str">
            <v>Weekday</v>
          </cell>
          <cell r="H2579">
            <v>52350</v>
          </cell>
          <cell r="I2579" t="str">
            <v>S Grimmer Blvd &amp; Technology Dr</v>
          </cell>
        </row>
        <row r="2580">
          <cell r="A2580">
            <v>1011860</v>
          </cell>
          <cell r="B2580">
            <v>2579</v>
          </cell>
          <cell r="C2580">
            <v>0</v>
          </cell>
          <cell r="D2580">
            <v>0</v>
          </cell>
          <cell r="E2580">
            <v>0</v>
          </cell>
          <cell r="F2580" t="str">
            <v>2108FA</v>
          </cell>
          <cell r="G2580" t="str">
            <v>Weekday</v>
          </cell>
          <cell r="H2580">
            <v>51351</v>
          </cell>
          <cell r="I2580" t="str">
            <v>Grand Av &amp; Staten Av</v>
          </cell>
        </row>
        <row r="2581">
          <cell r="A2581">
            <v>804720</v>
          </cell>
          <cell r="B2581">
            <v>2580</v>
          </cell>
          <cell r="C2581">
            <v>0</v>
          </cell>
          <cell r="D2581">
            <v>0</v>
          </cell>
          <cell r="E2581">
            <v>0</v>
          </cell>
          <cell r="F2581" t="str">
            <v>2108FA</v>
          </cell>
          <cell r="G2581" t="str">
            <v>Weekday</v>
          </cell>
          <cell r="H2581">
            <v>50223</v>
          </cell>
          <cell r="I2581" t="str">
            <v>Stratford Rd &amp; Welford Ln</v>
          </cell>
        </row>
        <row r="2582">
          <cell r="A2582">
            <v>9901070</v>
          </cell>
          <cell r="B2582">
            <v>2581</v>
          </cell>
          <cell r="C2582">
            <v>0</v>
          </cell>
          <cell r="D2582">
            <v>0</v>
          </cell>
          <cell r="E2582">
            <v>0</v>
          </cell>
          <cell r="F2582" t="str">
            <v>2108FA</v>
          </cell>
          <cell r="G2582" t="str">
            <v>Weekday</v>
          </cell>
          <cell r="H2582">
            <v>57897</v>
          </cell>
          <cell r="I2582" t="str">
            <v>5023 San Pablo Dam Rd</v>
          </cell>
        </row>
        <row r="2583">
          <cell r="A2583">
            <v>9907620</v>
          </cell>
          <cell r="B2583">
            <v>2582</v>
          </cell>
          <cell r="C2583">
            <v>0</v>
          </cell>
          <cell r="D2583">
            <v>0</v>
          </cell>
          <cell r="E2583">
            <v>0</v>
          </cell>
          <cell r="F2583" t="str">
            <v>2108FA</v>
          </cell>
          <cell r="G2583" t="str">
            <v>Weekday</v>
          </cell>
          <cell r="H2583">
            <v>52893</v>
          </cell>
          <cell r="I2583" t="str">
            <v>Osgood Rd &amp; Prune Av</v>
          </cell>
        </row>
        <row r="2584">
          <cell r="A2584">
            <v>1015790</v>
          </cell>
          <cell r="B2584">
            <v>2583</v>
          </cell>
          <cell r="C2584">
            <v>0</v>
          </cell>
          <cell r="D2584">
            <v>0</v>
          </cell>
          <cell r="E2584">
            <v>0</v>
          </cell>
          <cell r="F2584" t="str">
            <v>2108FA</v>
          </cell>
          <cell r="G2584" t="str">
            <v>Weekday</v>
          </cell>
          <cell r="H2584">
            <v>51104</v>
          </cell>
          <cell r="I2584" t="str">
            <v>Market St &amp; 45th St</v>
          </cell>
        </row>
        <row r="2585">
          <cell r="A2585">
            <v>1015930</v>
          </cell>
          <cell r="B2585">
            <v>2584</v>
          </cell>
          <cell r="C2585">
            <v>1</v>
          </cell>
          <cell r="D2585">
            <v>0</v>
          </cell>
          <cell r="E2585">
            <v>1</v>
          </cell>
          <cell r="F2585" t="str">
            <v>2108FA</v>
          </cell>
          <cell r="G2585" t="str">
            <v>Weekday</v>
          </cell>
          <cell r="H2585">
            <v>58528</v>
          </cell>
          <cell r="I2585" t="str">
            <v>Market St &amp; Arlington Av</v>
          </cell>
        </row>
        <row r="2586">
          <cell r="A2586">
            <v>1003900</v>
          </cell>
          <cell r="B2586">
            <v>2585</v>
          </cell>
          <cell r="C2586">
            <v>0</v>
          </cell>
          <cell r="D2586">
            <v>0</v>
          </cell>
          <cell r="E2586">
            <v>0</v>
          </cell>
          <cell r="F2586" t="str">
            <v>2108FA</v>
          </cell>
          <cell r="G2586" t="str">
            <v>Weekday</v>
          </cell>
          <cell r="H2586">
            <v>53376</v>
          </cell>
          <cell r="I2586" t="str">
            <v>85th Av &amp; D St</v>
          </cell>
        </row>
        <row r="2587">
          <cell r="A2587">
            <v>1018950</v>
          </cell>
          <cell r="B2587">
            <v>2586</v>
          </cell>
          <cell r="C2587">
            <v>0</v>
          </cell>
          <cell r="D2587">
            <v>0</v>
          </cell>
          <cell r="E2587">
            <v>0</v>
          </cell>
          <cell r="F2587" t="str">
            <v>2108FA</v>
          </cell>
          <cell r="G2587" t="str">
            <v>Weekday</v>
          </cell>
          <cell r="H2587">
            <v>55641</v>
          </cell>
          <cell r="I2587" t="str">
            <v>Seminary Av &amp; Tevis St</v>
          </cell>
        </row>
        <row r="2588">
          <cell r="A2588">
            <v>1030170</v>
          </cell>
          <cell r="B2588">
            <v>2587</v>
          </cell>
          <cell r="C2588">
            <v>0</v>
          </cell>
          <cell r="D2588">
            <v>0</v>
          </cell>
          <cell r="E2588">
            <v>0</v>
          </cell>
          <cell r="F2588" t="str">
            <v>2108FA</v>
          </cell>
          <cell r="G2588" t="str">
            <v>Weekday</v>
          </cell>
          <cell r="H2588">
            <v>54535</v>
          </cell>
          <cell r="I2588" t="str">
            <v>Peralta St &amp; 12th St</v>
          </cell>
        </row>
        <row r="2589">
          <cell r="A2589">
            <v>1504430</v>
          </cell>
          <cell r="B2589">
            <v>2588</v>
          </cell>
          <cell r="C2589">
            <v>0</v>
          </cell>
          <cell r="D2589">
            <v>0</v>
          </cell>
          <cell r="E2589">
            <v>0</v>
          </cell>
          <cell r="F2589" t="str">
            <v>2108FA</v>
          </cell>
          <cell r="G2589" t="str">
            <v>Weekday</v>
          </cell>
          <cell r="H2589">
            <v>50679</v>
          </cell>
          <cell r="I2589" t="str">
            <v>Williams St &amp; Westgate Pkwy</v>
          </cell>
        </row>
        <row r="2590">
          <cell r="A2590">
            <v>1301830</v>
          </cell>
          <cell r="B2590">
            <v>2589</v>
          </cell>
          <cell r="C2590">
            <v>0</v>
          </cell>
          <cell r="D2590">
            <v>0</v>
          </cell>
          <cell r="E2590">
            <v>0</v>
          </cell>
          <cell r="F2590" t="str">
            <v>2108FA</v>
          </cell>
          <cell r="G2590" t="str">
            <v>Weekday</v>
          </cell>
          <cell r="H2590">
            <v>55028</v>
          </cell>
          <cell r="I2590" t="str">
            <v>Hartnett Av &amp; Bayview Av</v>
          </cell>
        </row>
        <row r="2591">
          <cell r="A2591">
            <v>1504000</v>
          </cell>
          <cell r="B2591">
            <v>2590</v>
          </cell>
          <cell r="C2591">
            <v>0</v>
          </cell>
          <cell r="D2591">
            <v>0</v>
          </cell>
          <cell r="E2591">
            <v>0</v>
          </cell>
          <cell r="F2591" t="str">
            <v>2108FA</v>
          </cell>
          <cell r="G2591" t="str">
            <v>Weekday</v>
          </cell>
          <cell r="H2591">
            <v>55318</v>
          </cell>
          <cell r="I2591" t="str">
            <v>Marina Blvd &amp; Aurora Dr</v>
          </cell>
        </row>
        <row r="2592">
          <cell r="A2592">
            <v>1030410</v>
          </cell>
          <cell r="B2592">
            <v>2591</v>
          </cell>
          <cell r="C2592">
            <v>0</v>
          </cell>
          <cell r="D2592">
            <v>1</v>
          </cell>
          <cell r="E2592">
            <v>0</v>
          </cell>
          <cell r="F2592" t="str">
            <v>2108FA</v>
          </cell>
          <cell r="G2592" t="str">
            <v>Weekday</v>
          </cell>
          <cell r="H2592">
            <v>55008</v>
          </cell>
          <cell r="I2592" t="str">
            <v>MacArthur Blvd &amp; High St</v>
          </cell>
        </row>
        <row r="2593">
          <cell r="A2593">
            <v>803350</v>
          </cell>
          <cell r="B2593">
            <v>2592</v>
          </cell>
          <cell r="C2593">
            <v>0</v>
          </cell>
          <cell r="D2593">
            <v>0</v>
          </cell>
          <cell r="E2593">
            <v>0</v>
          </cell>
          <cell r="F2593" t="str">
            <v>2108FA</v>
          </cell>
          <cell r="G2593" t="str">
            <v>Weekday</v>
          </cell>
          <cell r="H2593">
            <v>57786</v>
          </cell>
          <cell r="I2593" t="str">
            <v>Mission Blvd &amp; Blanche St</v>
          </cell>
        </row>
        <row r="2594">
          <cell r="A2594">
            <v>706360</v>
          </cell>
          <cell r="B2594">
            <v>2593</v>
          </cell>
          <cell r="C2594">
            <v>0</v>
          </cell>
          <cell r="D2594">
            <v>0</v>
          </cell>
          <cell r="E2594">
            <v>0</v>
          </cell>
          <cell r="F2594" t="str">
            <v>2108FA</v>
          </cell>
          <cell r="G2594" t="str">
            <v>Weekday</v>
          </cell>
          <cell r="H2594">
            <v>53503</v>
          </cell>
          <cell r="I2594" t="str">
            <v>Warm Springs Blvd &amp; E Warren Av</v>
          </cell>
        </row>
        <row r="2595">
          <cell r="A2595">
            <v>1504180</v>
          </cell>
          <cell r="B2595">
            <v>2594</v>
          </cell>
          <cell r="C2595">
            <v>0</v>
          </cell>
          <cell r="D2595">
            <v>0</v>
          </cell>
          <cell r="E2595">
            <v>0</v>
          </cell>
          <cell r="F2595" t="str">
            <v>2108FA</v>
          </cell>
          <cell r="G2595" t="str">
            <v>Weekday</v>
          </cell>
          <cell r="H2595">
            <v>55401</v>
          </cell>
          <cell r="I2595" t="str">
            <v>E 14th St &amp; Bayfair Dr</v>
          </cell>
        </row>
        <row r="2596">
          <cell r="A2596">
            <v>1000160</v>
          </cell>
          <cell r="B2596">
            <v>2595</v>
          </cell>
          <cell r="C2596">
            <v>0</v>
          </cell>
          <cell r="D2596">
            <v>0</v>
          </cell>
          <cell r="E2596">
            <v>0</v>
          </cell>
          <cell r="F2596" t="str">
            <v>2108FA</v>
          </cell>
          <cell r="G2596" t="str">
            <v>Weekday</v>
          </cell>
          <cell r="H2596">
            <v>54030</v>
          </cell>
          <cell r="I2596" t="str">
            <v>106th Av &amp; Bancroft Av</v>
          </cell>
        </row>
        <row r="2597">
          <cell r="A2597">
            <v>705630</v>
          </cell>
          <cell r="B2597">
            <v>2596</v>
          </cell>
          <cell r="C2597">
            <v>0</v>
          </cell>
          <cell r="D2597">
            <v>0</v>
          </cell>
          <cell r="E2597">
            <v>0</v>
          </cell>
          <cell r="F2597" t="str">
            <v>2108FA</v>
          </cell>
          <cell r="G2597" t="str">
            <v>Weekday</v>
          </cell>
          <cell r="H2597">
            <v>52766</v>
          </cell>
          <cell r="I2597" t="str">
            <v>Stevenson Blvd &amp; Cedar Blvd</v>
          </cell>
        </row>
        <row r="2598">
          <cell r="A2598">
            <v>1701010</v>
          </cell>
          <cell r="B2598">
            <v>2597</v>
          </cell>
          <cell r="C2598">
            <v>0</v>
          </cell>
          <cell r="D2598">
            <v>0</v>
          </cell>
          <cell r="E2598">
            <v>0</v>
          </cell>
          <cell r="F2598" t="str">
            <v>2108FA</v>
          </cell>
          <cell r="G2598" t="str">
            <v>Weekday</v>
          </cell>
          <cell r="H2598">
            <v>58142</v>
          </cell>
          <cell r="I2598" t="str">
            <v>Alvarado Niles Rd &amp; Decoto Rd</v>
          </cell>
        </row>
        <row r="2599">
          <cell r="A2599">
            <v>302320</v>
          </cell>
          <cell r="B2599">
            <v>2598</v>
          </cell>
          <cell r="C2599">
            <v>0</v>
          </cell>
          <cell r="D2599">
            <v>0</v>
          </cell>
          <cell r="E2599">
            <v>0</v>
          </cell>
          <cell r="F2599" t="str">
            <v>2108FA</v>
          </cell>
          <cell r="G2599" t="str">
            <v>Weekday</v>
          </cell>
          <cell r="H2599">
            <v>52105</v>
          </cell>
          <cell r="I2599" t="str">
            <v>Euclid Av &amp; Bayview Pl</v>
          </cell>
        </row>
        <row r="2600">
          <cell r="A2600">
            <v>800970</v>
          </cell>
          <cell r="B2600">
            <v>2599</v>
          </cell>
          <cell r="C2600">
            <v>0</v>
          </cell>
          <cell r="D2600">
            <v>0</v>
          </cell>
          <cell r="E2600">
            <v>0</v>
          </cell>
          <cell r="F2600" t="str">
            <v>2108FA</v>
          </cell>
          <cell r="G2600" t="str">
            <v>Weekday</v>
          </cell>
          <cell r="H2600">
            <v>59244</v>
          </cell>
          <cell r="I2600" t="str">
            <v>Campus Dr &amp; Highland Blvd</v>
          </cell>
        </row>
        <row r="2601">
          <cell r="A2601">
            <v>1030210</v>
          </cell>
          <cell r="B2601">
            <v>2600</v>
          </cell>
          <cell r="C2601">
            <v>0</v>
          </cell>
          <cell r="D2601">
            <v>0</v>
          </cell>
          <cell r="E2601">
            <v>0</v>
          </cell>
          <cell r="F2601" t="str">
            <v>2108FA</v>
          </cell>
          <cell r="G2601" t="str">
            <v>Weekday</v>
          </cell>
          <cell r="H2601">
            <v>52128</v>
          </cell>
          <cell r="I2601" t="str">
            <v>Peralta St &amp; Louise St</v>
          </cell>
        </row>
        <row r="2602">
          <cell r="A2602">
            <v>9907440</v>
          </cell>
          <cell r="B2602">
            <v>2601</v>
          </cell>
          <cell r="C2602">
            <v>0</v>
          </cell>
          <cell r="D2602">
            <v>0</v>
          </cell>
          <cell r="E2602">
            <v>0</v>
          </cell>
          <cell r="F2602" t="str">
            <v>2108FA</v>
          </cell>
          <cell r="G2602" t="str">
            <v>Weekday</v>
          </cell>
          <cell r="H2602">
            <v>52829</v>
          </cell>
          <cell r="I2602" t="str">
            <v>W Atlantic Av &amp; Orion St</v>
          </cell>
        </row>
        <row r="2603">
          <cell r="A2603">
            <v>303730</v>
          </cell>
          <cell r="B2603">
            <v>2602</v>
          </cell>
          <cell r="C2603">
            <v>0</v>
          </cell>
          <cell r="D2603">
            <v>0</v>
          </cell>
          <cell r="E2603">
            <v>0</v>
          </cell>
          <cell r="F2603" t="str">
            <v>2108FA</v>
          </cell>
          <cell r="G2603" t="str">
            <v>Weekday</v>
          </cell>
          <cell r="H2603">
            <v>54890</v>
          </cell>
          <cell r="I2603" t="str">
            <v>Martin Luther King Jr Way &amp; Vine St</v>
          </cell>
        </row>
        <row r="2604">
          <cell r="A2604">
            <v>1003420</v>
          </cell>
          <cell r="B2604">
            <v>2603</v>
          </cell>
          <cell r="C2604">
            <v>4</v>
          </cell>
          <cell r="D2604">
            <v>0</v>
          </cell>
          <cell r="E2604">
            <v>4</v>
          </cell>
          <cell r="F2604" t="str">
            <v>2108FA</v>
          </cell>
          <cell r="G2604" t="str">
            <v>Weekday</v>
          </cell>
          <cell r="H2604">
            <v>54227</v>
          </cell>
          <cell r="I2604" t="str">
            <v>7th St &amp; Alice St</v>
          </cell>
        </row>
        <row r="2605">
          <cell r="A2605">
            <v>301460</v>
          </cell>
          <cell r="B2605">
            <v>2604</v>
          </cell>
          <cell r="C2605">
            <v>0</v>
          </cell>
          <cell r="D2605">
            <v>0</v>
          </cell>
          <cell r="E2605">
            <v>0</v>
          </cell>
          <cell r="F2605" t="str">
            <v>2108FA</v>
          </cell>
          <cell r="G2605" t="str">
            <v>Weekday</v>
          </cell>
          <cell r="H2605">
            <v>55241</v>
          </cell>
          <cell r="I2605" t="str">
            <v>Cedar St &amp; Sacramento St</v>
          </cell>
        </row>
        <row r="2606">
          <cell r="A2606">
            <v>303020</v>
          </cell>
          <cell r="B2606">
            <v>2605</v>
          </cell>
          <cell r="C2606">
            <v>0</v>
          </cell>
          <cell r="D2606">
            <v>0</v>
          </cell>
          <cell r="E2606">
            <v>0</v>
          </cell>
          <cell r="F2606" t="str">
            <v>2108FA</v>
          </cell>
          <cell r="G2606" t="str">
            <v>Weekday</v>
          </cell>
          <cell r="H2606">
            <v>54358</v>
          </cell>
          <cell r="I2606" t="str">
            <v>Grizzly Peak Blvd &amp; Shasta Rd</v>
          </cell>
        </row>
        <row r="2607">
          <cell r="A2607">
            <v>1012560</v>
          </cell>
          <cell r="B2607">
            <v>2606</v>
          </cell>
          <cell r="C2607">
            <v>0</v>
          </cell>
          <cell r="D2607">
            <v>0</v>
          </cell>
          <cell r="E2607">
            <v>0</v>
          </cell>
          <cell r="F2607" t="str">
            <v>2108FA</v>
          </cell>
          <cell r="G2607" t="str">
            <v>Weekday</v>
          </cell>
          <cell r="H2607">
            <v>50117</v>
          </cell>
          <cell r="I2607" t="str">
            <v>Hegenberger Rd &amp; Doolittle Dr</v>
          </cell>
        </row>
        <row r="2608">
          <cell r="A2608">
            <v>9802020</v>
          </cell>
          <cell r="B2608">
            <v>2607</v>
          </cell>
          <cell r="C2608">
            <v>0</v>
          </cell>
          <cell r="D2608">
            <v>1</v>
          </cell>
          <cell r="E2608">
            <v>0</v>
          </cell>
          <cell r="F2608" t="str">
            <v>2108FA</v>
          </cell>
          <cell r="G2608" t="str">
            <v>Weekday</v>
          </cell>
          <cell r="H2608">
            <v>58633</v>
          </cell>
          <cell r="I2608" t="str">
            <v>Maud Av &amp; D St</v>
          </cell>
        </row>
        <row r="2609">
          <cell r="A2609">
            <v>1006610</v>
          </cell>
          <cell r="B2609">
            <v>2608</v>
          </cell>
          <cell r="C2609">
            <v>1</v>
          </cell>
          <cell r="D2609">
            <v>0</v>
          </cell>
          <cell r="E2609">
            <v>1</v>
          </cell>
          <cell r="F2609" t="str">
            <v>2108FA</v>
          </cell>
          <cell r="G2609" t="str">
            <v>Weekday</v>
          </cell>
          <cell r="H2609">
            <v>57080</v>
          </cell>
          <cell r="I2609" t="str">
            <v>Broadway &amp; 3rd St</v>
          </cell>
        </row>
        <row r="2610">
          <cell r="A2610">
            <v>300410</v>
          </cell>
          <cell r="B2610">
            <v>2609</v>
          </cell>
          <cell r="C2610">
            <v>5</v>
          </cell>
          <cell r="D2610">
            <v>2</v>
          </cell>
          <cell r="E2610">
            <v>5</v>
          </cell>
          <cell r="F2610" t="str">
            <v>2108FA</v>
          </cell>
          <cell r="G2610" t="str">
            <v>Weekday</v>
          </cell>
          <cell r="H2610">
            <v>56736</v>
          </cell>
          <cell r="I2610" t="str">
            <v>Adeline St &amp; Russell St</v>
          </cell>
        </row>
        <row r="2611">
          <cell r="A2611">
            <v>801870</v>
          </cell>
          <cell r="B2611">
            <v>2610</v>
          </cell>
          <cell r="C2611">
            <v>0</v>
          </cell>
          <cell r="D2611">
            <v>0</v>
          </cell>
          <cell r="E2611">
            <v>0</v>
          </cell>
          <cell r="F2611" t="str">
            <v>2108FA</v>
          </cell>
          <cell r="G2611" t="str">
            <v>Weekday</v>
          </cell>
          <cell r="H2611">
            <v>56535</v>
          </cell>
          <cell r="I2611" t="str">
            <v>Foothill Blvd &amp; Grove Way</v>
          </cell>
        </row>
        <row r="2612">
          <cell r="A2612">
            <v>9804720</v>
          </cell>
          <cell r="B2612">
            <v>2611</v>
          </cell>
          <cell r="C2612">
            <v>0</v>
          </cell>
          <cell r="D2612">
            <v>0</v>
          </cell>
          <cell r="E2612">
            <v>0</v>
          </cell>
          <cell r="F2612" t="str">
            <v>2108FA</v>
          </cell>
          <cell r="G2612" t="str">
            <v>Weekday</v>
          </cell>
          <cell r="H2612">
            <v>57488</v>
          </cell>
          <cell r="I2612" t="str">
            <v>Grant Av &amp; Nielson Av</v>
          </cell>
        </row>
        <row r="2613">
          <cell r="A2613">
            <v>801060</v>
          </cell>
          <cell r="B2613">
            <v>2612</v>
          </cell>
          <cell r="C2613">
            <v>0</v>
          </cell>
          <cell r="D2613">
            <v>0</v>
          </cell>
          <cell r="E2613">
            <v>0</v>
          </cell>
          <cell r="F2613" t="str">
            <v>2108FA</v>
          </cell>
          <cell r="G2613" t="str">
            <v>Weekday</v>
          </cell>
          <cell r="H2613">
            <v>55943</v>
          </cell>
          <cell r="I2613" t="str">
            <v>City Center Dr &amp; Foothill Blvd (N Jctn)</v>
          </cell>
        </row>
        <row r="2614">
          <cell r="A2614">
            <v>9800230</v>
          </cell>
          <cell r="B2614">
            <v>2613</v>
          </cell>
          <cell r="C2614">
            <v>0</v>
          </cell>
          <cell r="D2614">
            <v>0</v>
          </cell>
          <cell r="E2614">
            <v>0</v>
          </cell>
          <cell r="F2614" t="str">
            <v>2108FA</v>
          </cell>
          <cell r="G2614" t="str">
            <v>Weekday</v>
          </cell>
          <cell r="H2614">
            <v>55869</v>
          </cell>
          <cell r="I2614" t="str">
            <v>Bockman Rd &amp; Bandoni Av</v>
          </cell>
        </row>
        <row r="2615">
          <cell r="A2615">
            <v>9903630</v>
          </cell>
          <cell r="B2615">
            <v>2614</v>
          </cell>
          <cell r="C2615">
            <v>2</v>
          </cell>
          <cell r="D2615">
            <v>0</v>
          </cell>
          <cell r="E2615">
            <v>2</v>
          </cell>
          <cell r="F2615" t="str">
            <v>2108FA</v>
          </cell>
          <cell r="G2615" t="str">
            <v>Weekday</v>
          </cell>
          <cell r="H2615">
            <v>51584</v>
          </cell>
          <cell r="I2615" t="str">
            <v>Durant Av &amp; Ellsworth St</v>
          </cell>
        </row>
        <row r="2616">
          <cell r="A2616">
            <v>103230</v>
          </cell>
          <cell r="B2616">
            <v>2615</v>
          </cell>
          <cell r="C2616">
            <v>0</v>
          </cell>
          <cell r="D2616">
            <v>0</v>
          </cell>
          <cell r="E2616">
            <v>0</v>
          </cell>
          <cell r="F2616" t="str">
            <v>2108FA</v>
          </cell>
          <cell r="G2616" t="str">
            <v>Weekday</v>
          </cell>
          <cell r="H2616">
            <v>55579</v>
          </cell>
          <cell r="I2616" t="str">
            <v>Santa Clara Av &amp; Chestnut St</v>
          </cell>
        </row>
        <row r="2617">
          <cell r="A2617">
            <v>9902610</v>
          </cell>
          <cell r="B2617">
            <v>2616</v>
          </cell>
          <cell r="C2617">
            <v>1</v>
          </cell>
          <cell r="D2617">
            <v>3</v>
          </cell>
          <cell r="E2617">
            <v>1</v>
          </cell>
          <cell r="F2617" t="str">
            <v>2108FA</v>
          </cell>
          <cell r="G2617" t="str">
            <v>Weekday</v>
          </cell>
          <cell r="H2617">
            <v>51249</v>
          </cell>
          <cell r="I2617" t="str">
            <v>Fruitvale Av &amp; Lynde St</v>
          </cell>
        </row>
        <row r="2618">
          <cell r="A2618">
            <v>9901540</v>
          </cell>
          <cell r="B2618">
            <v>2617</v>
          </cell>
          <cell r="C2618">
            <v>1</v>
          </cell>
          <cell r="D2618">
            <v>0</v>
          </cell>
          <cell r="E2618">
            <v>1</v>
          </cell>
          <cell r="F2618" t="str">
            <v>2108FA</v>
          </cell>
          <cell r="G2618" t="str">
            <v>Weekday</v>
          </cell>
          <cell r="H2618">
            <v>58012</v>
          </cell>
          <cell r="I2618" t="str">
            <v>Appian Way &amp; La Paloma Rd</v>
          </cell>
        </row>
        <row r="2619">
          <cell r="A2619">
            <v>9901010</v>
          </cell>
          <cell r="B2619">
            <v>2618</v>
          </cell>
          <cell r="C2619">
            <v>0</v>
          </cell>
          <cell r="D2619">
            <v>0</v>
          </cell>
          <cell r="E2619">
            <v>0</v>
          </cell>
          <cell r="F2619" t="str">
            <v>2108FA</v>
          </cell>
          <cell r="G2619" t="str">
            <v>Weekday</v>
          </cell>
          <cell r="H2619">
            <v>55460</v>
          </cell>
          <cell r="I2619" t="str">
            <v>Rollingwood Dr &amp; Greenwood Dr (East Jctn)</v>
          </cell>
        </row>
        <row r="2620">
          <cell r="A2620">
            <v>1031530</v>
          </cell>
          <cell r="B2620">
            <v>2619</v>
          </cell>
          <cell r="C2620">
            <v>1</v>
          </cell>
          <cell r="D2620">
            <v>0</v>
          </cell>
          <cell r="E2620">
            <v>1</v>
          </cell>
          <cell r="F2620" t="str">
            <v>2108FA</v>
          </cell>
          <cell r="G2620" t="str">
            <v>Weekday</v>
          </cell>
          <cell r="H2620">
            <v>50285</v>
          </cell>
          <cell r="I2620" t="str">
            <v>Adeline St &amp; 7th St</v>
          </cell>
        </row>
        <row r="2621">
          <cell r="A2621">
            <v>803120</v>
          </cell>
          <cell r="B2621">
            <v>2620</v>
          </cell>
          <cell r="C2621">
            <v>0</v>
          </cell>
          <cell r="D2621">
            <v>1</v>
          </cell>
          <cell r="E2621">
            <v>0</v>
          </cell>
          <cell r="F2621" t="str">
            <v>2108FA</v>
          </cell>
          <cell r="G2621" t="str">
            <v>Weekday</v>
          </cell>
          <cell r="H2621">
            <v>55960</v>
          </cell>
          <cell r="I2621" t="str">
            <v>Manon Av &amp; Schafer Rd</v>
          </cell>
        </row>
        <row r="2622">
          <cell r="A2622">
            <v>1303010</v>
          </cell>
          <cell r="B2622">
            <v>2621</v>
          </cell>
          <cell r="C2622">
            <v>0</v>
          </cell>
          <cell r="D2622">
            <v>0</v>
          </cell>
          <cell r="E2622">
            <v>0</v>
          </cell>
          <cell r="F2622" t="str">
            <v>2108FA</v>
          </cell>
          <cell r="G2622" t="str">
            <v>Weekday</v>
          </cell>
          <cell r="H2622">
            <v>56694</v>
          </cell>
          <cell r="I2622" t="str">
            <v>Rheem Av &amp; 20th St</v>
          </cell>
        </row>
        <row r="2623">
          <cell r="A2623">
            <v>9905260</v>
          </cell>
          <cell r="B2623">
            <v>2622</v>
          </cell>
          <cell r="C2623">
            <v>1</v>
          </cell>
          <cell r="D2623">
            <v>0</v>
          </cell>
          <cell r="E2623">
            <v>1</v>
          </cell>
          <cell r="F2623" t="str">
            <v>2108FA</v>
          </cell>
          <cell r="G2623" t="str">
            <v>Weekday</v>
          </cell>
          <cell r="H2623">
            <v>51961</v>
          </cell>
          <cell r="I2623" t="str">
            <v>Lincoln Av &amp; 17th St</v>
          </cell>
        </row>
        <row r="2624">
          <cell r="A2624">
            <v>9800490</v>
          </cell>
          <cell r="B2624">
            <v>2623</v>
          </cell>
          <cell r="C2624">
            <v>0</v>
          </cell>
          <cell r="D2624">
            <v>1</v>
          </cell>
          <cell r="E2624">
            <v>0</v>
          </cell>
          <cell r="F2624" t="str">
            <v>2108FA</v>
          </cell>
          <cell r="G2624" t="str">
            <v>Weekday</v>
          </cell>
          <cell r="H2624">
            <v>59887</v>
          </cell>
          <cell r="I2624" t="str">
            <v>Castro Valley Blvd &amp; Redwood Rd</v>
          </cell>
        </row>
        <row r="2625">
          <cell r="A2625">
            <v>9903500</v>
          </cell>
          <cell r="B2625">
            <v>2624</v>
          </cell>
          <cell r="C2625">
            <v>6</v>
          </cell>
          <cell r="D2625">
            <v>1</v>
          </cell>
          <cell r="E2625">
            <v>6</v>
          </cell>
          <cell r="F2625" t="str">
            <v>2108FA</v>
          </cell>
          <cell r="G2625" t="str">
            <v>Weekday</v>
          </cell>
          <cell r="H2625">
            <v>51536</v>
          </cell>
          <cell r="I2625" t="str">
            <v>Broadway &amp; 9th St</v>
          </cell>
        </row>
        <row r="2626">
          <cell r="A2626">
            <v>1016290</v>
          </cell>
          <cell r="B2626">
            <v>2625</v>
          </cell>
          <cell r="C2626">
            <v>1</v>
          </cell>
          <cell r="D2626">
            <v>0</v>
          </cell>
          <cell r="E2626">
            <v>1</v>
          </cell>
          <cell r="F2626" t="str">
            <v>2108FA</v>
          </cell>
          <cell r="G2626" t="str">
            <v>Weekday</v>
          </cell>
          <cell r="H2626">
            <v>56156</v>
          </cell>
          <cell r="I2626" t="str">
            <v>Martin Luther King Jr Way &amp; 59th St</v>
          </cell>
        </row>
        <row r="2627">
          <cell r="A2627">
            <v>9802580</v>
          </cell>
          <cell r="B2627">
            <v>2626</v>
          </cell>
          <cell r="C2627">
            <v>0</v>
          </cell>
          <cell r="D2627">
            <v>2</v>
          </cell>
          <cell r="E2627">
            <v>0</v>
          </cell>
          <cell r="F2627" t="str">
            <v>2108FA</v>
          </cell>
          <cell r="G2627" t="str">
            <v>Weekday</v>
          </cell>
          <cell r="H2627">
            <v>58990</v>
          </cell>
          <cell r="I2627" t="str">
            <v>Redwood Rd &amp; Castro Valley Blvd</v>
          </cell>
        </row>
        <row r="2628">
          <cell r="A2628">
            <v>400180</v>
          </cell>
          <cell r="B2628">
            <v>2627</v>
          </cell>
          <cell r="C2628">
            <v>0</v>
          </cell>
          <cell r="D2628">
            <v>0</v>
          </cell>
          <cell r="E2628">
            <v>0</v>
          </cell>
          <cell r="F2628" t="str">
            <v>2108FA</v>
          </cell>
          <cell r="G2628" t="str">
            <v>Weekday</v>
          </cell>
          <cell r="H2628">
            <v>58978</v>
          </cell>
          <cell r="I2628" t="str">
            <v>Redwood Rd &amp; Mabel Av</v>
          </cell>
        </row>
        <row r="2629">
          <cell r="A2629">
            <v>1014070</v>
          </cell>
          <cell r="B2629">
            <v>2628</v>
          </cell>
          <cell r="C2629">
            <v>1</v>
          </cell>
          <cell r="D2629">
            <v>0</v>
          </cell>
          <cell r="E2629">
            <v>1</v>
          </cell>
          <cell r="F2629" t="str">
            <v>2108FA</v>
          </cell>
          <cell r="G2629" t="str">
            <v>Weekday</v>
          </cell>
          <cell r="H2629">
            <v>54471</v>
          </cell>
          <cell r="I2629" t="str">
            <v>Lincoln Av &amp; Burlington St</v>
          </cell>
        </row>
        <row r="2630">
          <cell r="A2630">
            <v>1016030</v>
          </cell>
          <cell r="B2630">
            <v>2629</v>
          </cell>
          <cell r="C2630">
            <v>1</v>
          </cell>
          <cell r="D2630">
            <v>0</v>
          </cell>
          <cell r="E2630">
            <v>1</v>
          </cell>
          <cell r="F2630" t="str">
            <v>2108FA</v>
          </cell>
          <cell r="G2630" t="str">
            <v>Weekday</v>
          </cell>
          <cell r="H2630">
            <v>51559</v>
          </cell>
          <cell r="I2630" t="str">
            <v>Martin Luther King Jr Way &amp; 25th St</v>
          </cell>
        </row>
        <row r="2631">
          <cell r="A2631">
            <v>600340</v>
          </cell>
          <cell r="B2631">
            <v>2630</v>
          </cell>
          <cell r="C2631">
            <v>1</v>
          </cell>
          <cell r="D2631">
            <v>1</v>
          </cell>
          <cell r="E2631">
            <v>1</v>
          </cell>
          <cell r="F2631" t="str">
            <v>2108FA</v>
          </cell>
          <cell r="G2631" t="str">
            <v>Weekday</v>
          </cell>
          <cell r="H2631">
            <v>53235</v>
          </cell>
          <cell r="I2631" t="str">
            <v>Hollis St &amp; 45th St</v>
          </cell>
        </row>
        <row r="2632">
          <cell r="A2632">
            <v>103170</v>
          </cell>
          <cell r="B2632">
            <v>2631</v>
          </cell>
          <cell r="C2632">
            <v>0</v>
          </cell>
          <cell r="D2632">
            <v>0</v>
          </cell>
          <cell r="E2632">
            <v>0</v>
          </cell>
          <cell r="F2632" t="str">
            <v>2108FA</v>
          </cell>
          <cell r="G2632" t="str">
            <v>Weekday</v>
          </cell>
          <cell r="H2632">
            <v>55378</v>
          </cell>
          <cell r="I2632" t="str">
            <v>Santa Clara Av &amp; 9th St</v>
          </cell>
        </row>
        <row r="2633">
          <cell r="A2633">
            <v>1009050</v>
          </cell>
          <cell r="B2633">
            <v>2632</v>
          </cell>
          <cell r="C2633">
            <v>0</v>
          </cell>
          <cell r="D2633">
            <v>1</v>
          </cell>
          <cell r="E2633">
            <v>0</v>
          </cell>
          <cell r="F2633" t="str">
            <v>2108FA</v>
          </cell>
          <cell r="G2633" t="str">
            <v>Weekday</v>
          </cell>
          <cell r="H2633">
            <v>52500</v>
          </cell>
          <cell r="I2633" t="str">
            <v>E 15th St &amp; 7th Av</v>
          </cell>
        </row>
        <row r="2634">
          <cell r="A2634">
            <v>1003610</v>
          </cell>
          <cell r="B2634">
            <v>2633</v>
          </cell>
          <cell r="C2634">
            <v>1</v>
          </cell>
          <cell r="D2634">
            <v>0</v>
          </cell>
          <cell r="E2634">
            <v>1</v>
          </cell>
          <cell r="F2634" t="str">
            <v>2108FA</v>
          </cell>
          <cell r="G2634" t="str">
            <v>Weekday</v>
          </cell>
          <cell r="H2634">
            <v>55302</v>
          </cell>
          <cell r="I2634" t="str">
            <v>81st Av &amp; International Blvd</v>
          </cell>
        </row>
        <row r="2635">
          <cell r="A2635">
            <v>9903590</v>
          </cell>
          <cell r="B2635">
            <v>2634</v>
          </cell>
          <cell r="C2635">
            <v>0</v>
          </cell>
          <cell r="D2635">
            <v>0</v>
          </cell>
          <cell r="E2635">
            <v>0</v>
          </cell>
          <cell r="F2635" t="str">
            <v>2108FA</v>
          </cell>
          <cell r="G2635" t="str">
            <v>Weekday</v>
          </cell>
          <cell r="H2635">
            <v>51574</v>
          </cell>
          <cell r="I2635" t="str">
            <v>University Av &amp; California St</v>
          </cell>
        </row>
        <row r="2636">
          <cell r="A2636">
            <v>1600950</v>
          </cell>
          <cell r="B2636">
            <v>2635</v>
          </cell>
          <cell r="C2636">
            <v>1</v>
          </cell>
          <cell r="D2636">
            <v>0</v>
          </cell>
          <cell r="E2636">
            <v>1</v>
          </cell>
          <cell r="F2636" t="str">
            <v>2108FA</v>
          </cell>
          <cell r="G2636" t="str">
            <v>Weekday</v>
          </cell>
          <cell r="H2636">
            <v>54099</v>
          </cell>
          <cell r="I2636" t="str">
            <v>San Pablo Av &amp; Rivers St</v>
          </cell>
        </row>
        <row r="2637">
          <cell r="A2637">
            <v>9800510</v>
          </cell>
          <cell r="B2637">
            <v>2636</v>
          </cell>
          <cell r="C2637">
            <v>0</v>
          </cell>
          <cell r="D2637">
            <v>0</v>
          </cell>
          <cell r="E2637">
            <v>0</v>
          </cell>
          <cell r="F2637" t="str">
            <v>2108FA</v>
          </cell>
          <cell r="G2637" t="str">
            <v>Weekday</v>
          </cell>
          <cell r="H2637">
            <v>59690</v>
          </cell>
          <cell r="I2637" t="str">
            <v>Castro Valley Blvd &amp; San Miguel Av</v>
          </cell>
        </row>
        <row r="2638">
          <cell r="A2638">
            <v>1003690</v>
          </cell>
          <cell r="B2638">
            <v>2637</v>
          </cell>
          <cell r="C2638">
            <v>0</v>
          </cell>
          <cell r="D2638">
            <v>0</v>
          </cell>
          <cell r="E2638">
            <v>0</v>
          </cell>
          <cell r="F2638" t="str">
            <v>2108FA</v>
          </cell>
          <cell r="G2638" t="str">
            <v>Weekday</v>
          </cell>
          <cell r="H2638">
            <v>53050</v>
          </cell>
          <cell r="I2638" t="str">
            <v>82nd Av &amp; Bancroft Av</v>
          </cell>
        </row>
        <row r="2639">
          <cell r="A2639">
            <v>1304210</v>
          </cell>
          <cell r="B2639">
            <v>2638</v>
          </cell>
          <cell r="C2639">
            <v>2</v>
          </cell>
          <cell r="D2639">
            <v>1</v>
          </cell>
          <cell r="E2639">
            <v>2</v>
          </cell>
          <cell r="F2639" t="str">
            <v>2108FA</v>
          </cell>
          <cell r="G2639" t="str">
            <v>Weekday</v>
          </cell>
          <cell r="H2639">
            <v>50502</v>
          </cell>
          <cell r="I2639" t="str">
            <v>MacDonald Av &amp; 44th St</v>
          </cell>
        </row>
        <row r="2640">
          <cell r="A2640">
            <v>9800440</v>
          </cell>
          <cell r="B2640">
            <v>2639</v>
          </cell>
          <cell r="C2640">
            <v>1</v>
          </cell>
          <cell r="D2640">
            <v>1</v>
          </cell>
          <cell r="E2640">
            <v>1</v>
          </cell>
          <cell r="F2640" t="str">
            <v>2108FA</v>
          </cell>
          <cell r="G2640" t="str">
            <v>Weekday</v>
          </cell>
          <cell r="H2640">
            <v>56628</v>
          </cell>
          <cell r="I2640" t="str">
            <v>Castro Valley Blvd &amp; Lake Chabot Rd</v>
          </cell>
        </row>
        <row r="2641">
          <cell r="A2641">
            <v>103900</v>
          </cell>
          <cell r="B2641">
            <v>2640</v>
          </cell>
          <cell r="C2641">
            <v>0</v>
          </cell>
          <cell r="D2641">
            <v>4</v>
          </cell>
          <cell r="E2641">
            <v>0</v>
          </cell>
          <cell r="F2641" t="str">
            <v>2108FA</v>
          </cell>
          <cell r="G2641" t="str">
            <v>Weekday</v>
          </cell>
          <cell r="H2641">
            <v>52256</v>
          </cell>
          <cell r="I2641" t="str">
            <v>Whitehall Pl &amp; Willow St</v>
          </cell>
        </row>
        <row r="2642">
          <cell r="A2642">
            <v>1600550</v>
          </cell>
          <cell r="B2642">
            <v>2641</v>
          </cell>
          <cell r="C2642">
            <v>0</v>
          </cell>
          <cell r="D2642">
            <v>0</v>
          </cell>
          <cell r="E2642">
            <v>0</v>
          </cell>
          <cell r="F2642" t="str">
            <v>2108FA</v>
          </cell>
          <cell r="G2642" t="str">
            <v>Weekday</v>
          </cell>
          <cell r="H2642">
            <v>55891</v>
          </cell>
          <cell r="I2642" t="str">
            <v>Market Av &amp; 17th St</v>
          </cell>
        </row>
        <row r="2643">
          <cell r="A2643">
            <v>1031960</v>
          </cell>
          <cell r="B2643">
            <v>2642</v>
          </cell>
          <cell r="C2643">
            <v>1</v>
          </cell>
          <cell r="D2643">
            <v>0</v>
          </cell>
          <cell r="E2643">
            <v>1</v>
          </cell>
          <cell r="F2643" t="str">
            <v>2108FA</v>
          </cell>
          <cell r="G2643" t="str">
            <v>Weekday</v>
          </cell>
          <cell r="H2643">
            <v>50547</v>
          </cell>
          <cell r="I2643" t="str">
            <v>Adeline St &amp; 35th St</v>
          </cell>
        </row>
        <row r="2644">
          <cell r="A2644">
            <v>9905860</v>
          </cell>
          <cell r="B2644">
            <v>2643</v>
          </cell>
          <cell r="C2644">
            <v>2</v>
          </cell>
          <cell r="D2644">
            <v>0</v>
          </cell>
          <cell r="E2644">
            <v>2</v>
          </cell>
          <cell r="F2644" t="str">
            <v>2108FA</v>
          </cell>
          <cell r="G2644" t="str">
            <v>Weekday</v>
          </cell>
          <cell r="H2644">
            <v>52316</v>
          </cell>
          <cell r="I2644" t="str">
            <v>MacDonald Av &amp; 37th St</v>
          </cell>
        </row>
        <row r="2645">
          <cell r="A2645">
            <v>305220</v>
          </cell>
          <cell r="B2645">
            <v>2644</v>
          </cell>
          <cell r="C2645">
            <v>0</v>
          </cell>
          <cell r="D2645">
            <v>0</v>
          </cell>
          <cell r="E2645">
            <v>0</v>
          </cell>
          <cell r="F2645" t="str">
            <v>2108FA</v>
          </cell>
          <cell r="G2645" t="str">
            <v>Weekday</v>
          </cell>
          <cell r="H2645">
            <v>53823</v>
          </cell>
          <cell r="I2645" t="str">
            <v>533 Spruce St</v>
          </cell>
        </row>
        <row r="2646">
          <cell r="A2646">
            <v>103430</v>
          </cell>
          <cell r="B2646">
            <v>2645</v>
          </cell>
          <cell r="C2646">
            <v>1</v>
          </cell>
          <cell r="D2646">
            <v>0</v>
          </cell>
          <cell r="E2646">
            <v>1</v>
          </cell>
          <cell r="F2646" t="str">
            <v>2108FA</v>
          </cell>
          <cell r="G2646" t="str">
            <v>Weekday</v>
          </cell>
          <cell r="H2646">
            <v>51119</v>
          </cell>
          <cell r="I2646" t="str">
            <v>Santa Clara Av &amp; Willow St</v>
          </cell>
        </row>
        <row r="2647">
          <cell r="A2647">
            <v>1003570</v>
          </cell>
          <cell r="B2647">
            <v>2646</v>
          </cell>
          <cell r="C2647">
            <v>0</v>
          </cell>
          <cell r="D2647">
            <v>0</v>
          </cell>
          <cell r="E2647">
            <v>0</v>
          </cell>
          <cell r="F2647" t="str">
            <v>2108FA</v>
          </cell>
          <cell r="G2647" t="str">
            <v>Weekday</v>
          </cell>
          <cell r="H2647">
            <v>58915</v>
          </cell>
          <cell r="I2647" t="str">
            <v>7th St &amp; Willow St (Opp. U.S. Post Office)</v>
          </cell>
        </row>
        <row r="2648">
          <cell r="A2648">
            <v>1018630</v>
          </cell>
          <cell r="B2648">
            <v>2647</v>
          </cell>
          <cell r="C2648">
            <v>0</v>
          </cell>
          <cell r="D2648">
            <v>0</v>
          </cell>
          <cell r="E2648">
            <v>0</v>
          </cell>
          <cell r="F2648" t="str">
            <v>2108FA</v>
          </cell>
          <cell r="G2648" t="str">
            <v>Weekday</v>
          </cell>
          <cell r="H2648">
            <v>58890</v>
          </cell>
          <cell r="I2648" t="str">
            <v>School St &amp; Curran Av</v>
          </cell>
        </row>
        <row r="2649">
          <cell r="A2649">
            <v>9903210</v>
          </cell>
          <cell r="B2649">
            <v>2648</v>
          </cell>
          <cell r="C2649">
            <v>0</v>
          </cell>
          <cell r="D2649">
            <v>0</v>
          </cell>
          <cell r="E2649">
            <v>0</v>
          </cell>
          <cell r="F2649" t="str">
            <v>2108FA</v>
          </cell>
          <cell r="G2649" t="str">
            <v>Weekday</v>
          </cell>
          <cell r="H2649">
            <v>51437</v>
          </cell>
          <cell r="I2649" t="str">
            <v>Santa Clara Av &amp; Chestnut St</v>
          </cell>
        </row>
        <row r="2650">
          <cell r="A2650">
            <v>9907610</v>
          </cell>
          <cell r="B2650">
            <v>2649</v>
          </cell>
          <cell r="C2650">
            <v>0</v>
          </cell>
          <cell r="D2650">
            <v>0</v>
          </cell>
          <cell r="E2650">
            <v>0</v>
          </cell>
          <cell r="F2650" t="str">
            <v>2108FA</v>
          </cell>
          <cell r="G2650" t="str">
            <v>Weekday</v>
          </cell>
          <cell r="H2650">
            <v>52891</v>
          </cell>
          <cell r="I2650" t="str">
            <v>S Grimmer Blvd &amp; Auto Mall Pkwy</v>
          </cell>
        </row>
        <row r="2651">
          <cell r="A2651">
            <v>200590</v>
          </cell>
          <cell r="B2651">
            <v>2650</v>
          </cell>
          <cell r="C2651">
            <v>1</v>
          </cell>
          <cell r="D2651">
            <v>1</v>
          </cell>
          <cell r="E2651">
            <v>1</v>
          </cell>
          <cell r="F2651" t="str">
            <v>2108FA</v>
          </cell>
          <cell r="G2651" t="str">
            <v>Weekday</v>
          </cell>
          <cell r="H2651">
            <v>55766</v>
          </cell>
          <cell r="I2651" t="str">
            <v>Solano Av &amp; Cornell Av</v>
          </cell>
        </row>
        <row r="2652">
          <cell r="A2652">
            <v>1010710</v>
          </cell>
          <cell r="B2652">
            <v>2651</v>
          </cell>
          <cell r="C2652">
            <v>1</v>
          </cell>
          <cell r="D2652">
            <v>0</v>
          </cell>
          <cell r="E2652">
            <v>1</v>
          </cell>
          <cell r="F2652" t="str">
            <v>2108FA</v>
          </cell>
          <cell r="G2652" t="str">
            <v>Weekday</v>
          </cell>
          <cell r="H2652">
            <v>58765</v>
          </cell>
          <cell r="I2652" t="str">
            <v>Foothill Blvd &amp; Havenscourt Blvd</v>
          </cell>
        </row>
        <row r="2653">
          <cell r="A2653">
            <v>805200</v>
          </cell>
          <cell r="B2653">
            <v>2652</v>
          </cell>
          <cell r="C2653">
            <v>1</v>
          </cell>
          <cell r="D2653">
            <v>0</v>
          </cell>
          <cell r="E2653">
            <v>1</v>
          </cell>
          <cell r="F2653" t="str">
            <v>2108FA</v>
          </cell>
          <cell r="G2653" t="str">
            <v>Weekday</v>
          </cell>
          <cell r="H2653">
            <v>55225</v>
          </cell>
          <cell r="I2653" t="str">
            <v>W Winton Av &amp; Edloe Dr (County Building)</v>
          </cell>
        </row>
        <row r="2654">
          <cell r="A2654">
            <v>9901170</v>
          </cell>
          <cell r="B2654">
            <v>2653</v>
          </cell>
          <cell r="C2654">
            <v>0</v>
          </cell>
          <cell r="D2654">
            <v>0</v>
          </cell>
          <cell r="E2654">
            <v>0</v>
          </cell>
          <cell r="F2654" t="str">
            <v>2108FA</v>
          </cell>
          <cell r="G2654" t="str">
            <v>Weekday</v>
          </cell>
          <cell r="H2654">
            <v>52265</v>
          </cell>
          <cell r="I2654" t="str">
            <v>San Pablo Dam Rd &amp; El Portal Dr</v>
          </cell>
        </row>
        <row r="2655">
          <cell r="A2655">
            <v>600920</v>
          </cell>
          <cell r="B2655">
            <v>2654</v>
          </cell>
          <cell r="C2655">
            <v>1</v>
          </cell>
          <cell r="D2655">
            <v>1</v>
          </cell>
          <cell r="E2655">
            <v>1</v>
          </cell>
          <cell r="F2655" t="str">
            <v>2108FA</v>
          </cell>
          <cell r="G2655" t="str">
            <v>Weekday</v>
          </cell>
          <cell r="H2655">
            <v>52257</v>
          </cell>
          <cell r="I2655" t="str">
            <v>40th St &amp; Horton St</v>
          </cell>
        </row>
        <row r="2656">
          <cell r="A2656">
            <v>9802250</v>
          </cell>
          <cell r="B2656">
            <v>2655</v>
          </cell>
          <cell r="C2656">
            <v>0</v>
          </cell>
          <cell r="D2656">
            <v>0</v>
          </cell>
          <cell r="E2656">
            <v>0</v>
          </cell>
          <cell r="F2656" t="str">
            <v>2108FA</v>
          </cell>
          <cell r="G2656" t="str">
            <v>Weekday</v>
          </cell>
          <cell r="H2656">
            <v>58785</v>
          </cell>
          <cell r="I2656" t="str">
            <v>Mission Blvd &amp; E Lewelling Blvd</v>
          </cell>
        </row>
        <row r="2657">
          <cell r="A2657">
            <v>9800140</v>
          </cell>
          <cell r="B2657">
            <v>2656</v>
          </cell>
          <cell r="C2657">
            <v>0</v>
          </cell>
          <cell r="D2657">
            <v>0</v>
          </cell>
          <cell r="E2657">
            <v>0</v>
          </cell>
          <cell r="F2657" t="str">
            <v>2108FA</v>
          </cell>
          <cell r="G2657" t="str">
            <v>Weekday</v>
          </cell>
          <cell r="H2657">
            <v>54611</v>
          </cell>
          <cell r="I2657" t="str">
            <v>164th Av &amp; Foothill Blvd</v>
          </cell>
        </row>
        <row r="2658">
          <cell r="A2658">
            <v>901230</v>
          </cell>
          <cell r="B2658">
            <v>2657</v>
          </cell>
          <cell r="C2658">
            <v>0</v>
          </cell>
          <cell r="D2658">
            <v>0</v>
          </cell>
          <cell r="E2658">
            <v>0</v>
          </cell>
          <cell r="F2658" t="str">
            <v>2108FA</v>
          </cell>
          <cell r="G2658" t="str">
            <v>Weekday</v>
          </cell>
          <cell r="H2658">
            <v>57122</v>
          </cell>
          <cell r="I2658" t="str">
            <v>Newark Blvd &amp; Mayhews Landing Rd</v>
          </cell>
        </row>
        <row r="2659">
          <cell r="A2659">
            <v>1014750</v>
          </cell>
          <cell r="B2659">
            <v>2658</v>
          </cell>
          <cell r="C2659">
            <v>0</v>
          </cell>
          <cell r="D2659">
            <v>0</v>
          </cell>
          <cell r="E2659">
            <v>0</v>
          </cell>
          <cell r="F2659" t="str">
            <v>2108FA</v>
          </cell>
          <cell r="G2659" t="str">
            <v>Weekday</v>
          </cell>
          <cell r="H2659">
            <v>53500</v>
          </cell>
          <cell r="I2659" t="str">
            <v>MacArthur Blvd &amp; Alma Av (Oakland High School)</v>
          </cell>
        </row>
        <row r="2660">
          <cell r="A2660">
            <v>1015270</v>
          </cell>
          <cell r="B2660">
            <v>2659</v>
          </cell>
          <cell r="C2660">
            <v>1</v>
          </cell>
          <cell r="D2660">
            <v>3</v>
          </cell>
          <cell r="E2660">
            <v>1</v>
          </cell>
          <cell r="F2660" t="str">
            <v>2108FA</v>
          </cell>
          <cell r="G2660" t="str">
            <v>Weekday</v>
          </cell>
          <cell r="H2660">
            <v>54479</v>
          </cell>
          <cell r="I2660" t="str">
            <v>MacArthur Blvd &amp; Van Buren Av</v>
          </cell>
        </row>
        <row r="2661">
          <cell r="A2661">
            <v>1005660</v>
          </cell>
          <cell r="B2661">
            <v>2660</v>
          </cell>
          <cell r="C2661">
            <v>0</v>
          </cell>
          <cell r="D2661">
            <v>0</v>
          </cell>
          <cell r="E2661">
            <v>0</v>
          </cell>
          <cell r="F2661" t="str">
            <v>2108FA</v>
          </cell>
          <cell r="G2661" t="str">
            <v>Weekday</v>
          </cell>
          <cell r="H2661">
            <v>50599</v>
          </cell>
          <cell r="I2661" t="str">
            <v>Bancroft Av &amp; 96th Av</v>
          </cell>
        </row>
        <row r="2662">
          <cell r="A2662">
            <v>1015900</v>
          </cell>
          <cell r="B2662">
            <v>2661</v>
          </cell>
          <cell r="C2662">
            <v>0</v>
          </cell>
          <cell r="D2662">
            <v>0</v>
          </cell>
          <cell r="E2662">
            <v>0</v>
          </cell>
          <cell r="F2662" t="str">
            <v>2108FA</v>
          </cell>
          <cell r="G2662" t="str">
            <v>Weekday</v>
          </cell>
          <cell r="H2662">
            <v>51553</v>
          </cell>
          <cell r="I2662" t="str">
            <v>Market St &amp; 62nd St</v>
          </cell>
        </row>
        <row r="2663">
          <cell r="A2663">
            <v>1010150</v>
          </cell>
          <cell r="B2663">
            <v>2662</v>
          </cell>
          <cell r="C2663">
            <v>1</v>
          </cell>
          <cell r="D2663">
            <v>0</v>
          </cell>
          <cell r="E2663">
            <v>1</v>
          </cell>
          <cell r="F2663" t="str">
            <v>2108FA</v>
          </cell>
          <cell r="G2663" t="str">
            <v>Weekday</v>
          </cell>
          <cell r="H2663">
            <v>51855</v>
          </cell>
          <cell r="I2663" t="str">
            <v>Foothill Blvd &amp; 13th Av</v>
          </cell>
        </row>
        <row r="2664">
          <cell r="A2664">
            <v>1700130</v>
          </cell>
          <cell r="B2664">
            <v>2663</v>
          </cell>
          <cell r="C2664">
            <v>0</v>
          </cell>
          <cell r="D2664">
            <v>0</v>
          </cell>
          <cell r="E2664">
            <v>0</v>
          </cell>
          <cell r="F2664" t="str">
            <v>2108FA</v>
          </cell>
          <cell r="G2664" t="str">
            <v>Weekday</v>
          </cell>
          <cell r="H2664">
            <v>50990</v>
          </cell>
          <cell r="I2664" t="str">
            <v>Alvarado-Niles Rd &amp; Almaden Blvd</v>
          </cell>
        </row>
        <row r="2665">
          <cell r="A2665">
            <v>9905490</v>
          </cell>
          <cell r="B2665">
            <v>2664</v>
          </cell>
          <cell r="C2665">
            <v>1</v>
          </cell>
          <cell r="D2665">
            <v>0</v>
          </cell>
          <cell r="E2665">
            <v>1</v>
          </cell>
          <cell r="F2665" t="str">
            <v>2108FA</v>
          </cell>
          <cell r="G2665" t="str">
            <v>Weekday</v>
          </cell>
          <cell r="H2665">
            <v>52035</v>
          </cell>
          <cell r="I2665" t="str">
            <v>Market St &amp; San Pablo Av</v>
          </cell>
        </row>
        <row r="2666">
          <cell r="A2666">
            <v>702100</v>
          </cell>
          <cell r="B2666">
            <v>2665</v>
          </cell>
          <cell r="C2666">
            <v>1</v>
          </cell>
          <cell r="D2666">
            <v>2</v>
          </cell>
          <cell r="E2666">
            <v>1</v>
          </cell>
          <cell r="F2666" t="str">
            <v>2108FA</v>
          </cell>
          <cell r="G2666" t="str">
            <v>Weekday</v>
          </cell>
          <cell r="H2666">
            <v>54114</v>
          </cell>
          <cell r="I2666" t="str">
            <v>Fremont Blvd &amp; Beacon Av</v>
          </cell>
        </row>
        <row r="2667">
          <cell r="A2667">
            <v>9903400</v>
          </cell>
          <cell r="B2667">
            <v>2666</v>
          </cell>
          <cell r="C2667">
            <v>2</v>
          </cell>
          <cell r="D2667">
            <v>1</v>
          </cell>
          <cell r="E2667">
            <v>2</v>
          </cell>
          <cell r="F2667" t="str">
            <v>2108FA</v>
          </cell>
          <cell r="G2667" t="str">
            <v>Weekday</v>
          </cell>
          <cell r="H2667">
            <v>51504</v>
          </cell>
          <cell r="I2667" t="str">
            <v>Broadway &amp; Pleasant Valley Av</v>
          </cell>
        </row>
        <row r="2668">
          <cell r="A2668">
            <v>100460</v>
          </cell>
          <cell r="B2668">
            <v>2667</v>
          </cell>
          <cell r="C2668">
            <v>0</v>
          </cell>
          <cell r="D2668">
            <v>0</v>
          </cell>
          <cell r="E2668">
            <v>0</v>
          </cell>
          <cell r="F2668" t="str">
            <v>2108FA</v>
          </cell>
          <cell r="G2668" t="str">
            <v>Weekday</v>
          </cell>
          <cell r="H2668">
            <v>52249</v>
          </cell>
          <cell r="I2668" t="str">
            <v>Broadway &amp; Santa Clara Av</v>
          </cell>
        </row>
        <row r="2669">
          <cell r="A2669">
            <v>304300</v>
          </cell>
          <cell r="B2669">
            <v>2668</v>
          </cell>
          <cell r="C2669">
            <v>0</v>
          </cell>
          <cell r="D2669">
            <v>0</v>
          </cell>
          <cell r="E2669">
            <v>0</v>
          </cell>
          <cell r="F2669" t="str">
            <v>2108FA</v>
          </cell>
          <cell r="G2669" t="str">
            <v>Weekday</v>
          </cell>
          <cell r="H2669">
            <v>50570</v>
          </cell>
          <cell r="I2669" t="str">
            <v>Sacramento St &amp; Prince St</v>
          </cell>
        </row>
        <row r="2670">
          <cell r="A2670">
            <v>103380</v>
          </cell>
          <cell r="B2670">
            <v>2669</v>
          </cell>
          <cell r="C2670">
            <v>1</v>
          </cell>
          <cell r="D2670">
            <v>0</v>
          </cell>
          <cell r="E2670">
            <v>1</v>
          </cell>
          <cell r="F2670" t="str">
            <v>2108FA</v>
          </cell>
          <cell r="G2670" t="str">
            <v>Weekday</v>
          </cell>
          <cell r="H2670">
            <v>58944</v>
          </cell>
          <cell r="I2670" t="str">
            <v>Santa Clara Av &amp; Walnut St</v>
          </cell>
        </row>
        <row r="2671">
          <cell r="A2671">
            <v>301320</v>
          </cell>
          <cell r="B2671">
            <v>2670</v>
          </cell>
          <cell r="C2671">
            <v>1</v>
          </cell>
          <cell r="D2671">
            <v>0</v>
          </cell>
          <cell r="E2671">
            <v>1</v>
          </cell>
          <cell r="F2671" t="str">
            <v>2108FA</v>
          </cell>
          <cell r="G2671" t="str">
            <v>Weekday</v>
          </cell>
          <cell r="H2671">
            <v>58432</v>
          </cell>
          <cell r="I2671" t="str">
            <v>Cedar St &amp; Cedar Rose Park</v>
          </cell>
        </row>
        <row r="2672">
          <cell r="A2672">
            <v>1100350</v>
          </cell>
          <cell r="B2672">
            <v>2671</v>
          </cell>
          <cell r="C2672">
            <v>0</v>
          </cell>
          <cell r="D2672">
            <v>0</v>
          </cell>
          <cell r="E2672">
            <v>0</v>
          </cell>
          <cell r="F2672" t="str">
            <v>2108FA</v>
          </cell>
          <cell r="G2672" t="str">
            <v>Weekday</v>
          </cell>
          <cell r="H2672">
            <v>56364</v>
          </cell>
          <cell r="I2672" t="str">
            <v>Highland Av &amp; Vista Av</v>
          </cell>
        </row>
        <row r="2673">
          <cell r="A2673">
            <v>1015890</v>
          </cell>
          <cell r="B2673">
            <v>2672</v>
          </cell>
          <cell r="C2673">
            <v>0</v>
          </cell>
          <cell r="D2673">
            <v>0</v>
          </cell>
          <cell r="E2673">
            <v>0</v>
          </cell>
          <cell r="F2673" t="str">
            <v>2108FA</v>
          </cell>
          <cell r="G2673" t="str">
            <v>Weekday</v>
          </cell>
          <cell r="H2673">
            <v>50668</v>
          </cell>
          <cell r="I2673" t="str">
            <v>Market St &amp; 62nd St</v>
          </cell>
        </row>
        <row r="2674">
          <cell r="A2674">
            <v>304350</v>
          </cell>
          <cell r="B2674">
            <v>2673</v>
          </cell>
          <cell r="C2674">
            <v>0</v>
          </cell>
          <cell r="D2674">
            <v>0</v>
          </cell>
          <cell r="E2674">
            <v>0</v>
          </cell>
          <cell r="F2674" t="str">
            <v>2108FA</v>
          </cell>
          <cell r="G2674" t="str">
            <v>Weekday</v>
          </cell>
          <cell r="H2674">
            <v>55946</v>
          </cell>
          <cell r="I2674" t="str">
            <v>Sacramento St &amp; University Av</v>
          </cell>
        </row>
        <row r="2675">
          <cell r="A2675">
            <v>1700480</v>
          </cell>
          <cell r="B2675">
            <v>2674</v>
          </cell>
          <cell r="C2675">
            <v>0</v>
          </cell>
          <cell r="D2675">
            <v>0</v>
          </cell>
          <cell r="E2675">
            <v>0</v>
          </cell>
          <cell r="F2675" t="str">
            <v>2108FA</v>
          </cell>
          <cell r="G2675" t="str">
            <v>Weekday</v>
          </cell>
          <cell r="H2675">
            <v>57718</v>
          </cell>
          <cell r="I2675" t="str">
            <v>Decoto Rd &amp; Union Square</v>
          </cell>
        </row>
        <row r="2676">
          <cell r="A2676">
            <v>600970</v>
          </cell>
          <cell r="B2676">
            <v>2675</v>
          </cell>
          <cell r="C2676">
            <v>1</v>
          </cell>
          <cell r="D2676">
            <v>1</v>
          </cell>
          <cell r="E2676">
            <v>1</v>
          </cell>
          <cell r="F2676" t="str">
            <v>2108FA</v>
          </cell>
          <cell r="G2676" t="str">
            <v>Weekday</v>
          </cell>
          <cell r="H2676">
            <v>52260</v>
          </cell>
          <cell r="I2676" t="str">
            <v>40th St &amp; Horton St</v>
          </cell>
        </row>
        <row r="2677">
          <cell r="A2677">
            <v>1031180</v>
          </cell>
          <cell r="B2677">
            <v>2676</v>
          </cell>
          <cell r="C2677">
            <v>3</v>
          </cell>
          <cell r="D2677">
            <v>2</v>
          </cell>
          <cell r="E2677">
            <v>3</v>
          </cell>
          <cell r="F2677" t="str">
            <v>2108FA</v>
          </cell>
          <cell r="G2677" t="str">
            <v>Weekday</v>
          </cell>
          <cell r="H2677">
            <v>53947</v>
          </cell>
          <cell r="I2677" t="str">
            <v>Grand Av &amp; Valdez St</v>
          </cell>
        </row>
        <row r="2678">
          <cell r="A2678">
            <v>804970</v>
          </cell>
          <cell r="B2678">
            <v>2677</v>
          </cell>
          <cell r="C2678">
            <v>0</v>
          </cell>
          <cell r="D2678">
            <v>0</v>
          </cell>
          <cell r="E2678">
            <v>0</v>
          </cell>
          <cell r="F2678" t="str">
            <v>2108FA</v>
          </cell>
          <cell r="G2678" t="str">
            <v>Weekday</v>
          </cell>
          <cell r="H2678">
            <v>51060</v>
          </cell>
          <cell r="I2678" t="str">
            <v>W Tennyson Rd &amp; Bahama Av</v>
          </cell>
        </row>
        <row r="2679">
          <cell r="A2679">
            <v>801490</v>
          </cell>
          <cell r="B2679">
            <v>2678</v>
          </cell>
          <cell r="C2679">
            <v>0</v>
          </cell>
          <cell r="D2679">
            <v>0</v>
          </cell>
          <cell r="E2679">
            <v>0</v>
          </cell>
          <cell r="F2679" t="str">
            <v>2108FA</v>
          </cell>
          <cell r="G2679" t="str">
            <v>Weekday</v>
          </cell>
          <cell r="H2679">
            <v>50810</v>
          </cell>
          <cell r="I2679" t="str">
            <v>Depot Rd &amp; Foley St</v>
          </cell>
        </row>
        <row r="2680">
          <cell r="A2680">
            <v>805900</v>
          </cell>
          <cell r="B2680">
            <v>2679</v>
          </cell>
          <cell r="C2680">
            <v>0</v>
          </cell>
          <cell r="D2680">
            <v>0</v>
          </cell>
          <cell r="E2680">
            <v>0</v>
          </cell>
          <cell r="F2680" t="str">
            <v>2108FA</v>
          </cell>
          <cell r="G2680" t="str">
            <v>Weekday</v>
          </cell>
          <cell r="H2680">
            <v>54412</v>
          </cell>
          <cell r="I2680" t="str">
            <v>Tennyson Rd &amp; Oliver Dr</v>
          </cell>
        </row>
        <row r="2681">
          <cell r="A2681">
            <v>9902540</v>
          </cell>
          <cell r="B2681">
            <v>2680</v>
          </cell>
          <cell r="C2681">
            <v>1</v>
          </cell>
          <cell r="D2681">
            <v>0</v>
          </cell>
          <cell r="E2681">
            <v>1</v>
          </cell>
          <cell r="F2681" t="str">
            <v>2108FA</v>
          </cell>
          <cell r="G2681" t="str">
            <v>Weekday</v>
          </cell>
          <cell r="H2681">
            <v>51207</v>
          </cell>
          <cell r="I2681" t="str">
            <v>Main St &amp; B St</v>
          </cell>
        </row>
        <row r="2682">
          <cell r="A2682">
            <v>1300290</v>
          </cell>
          <cell r="B2682">
            <v>2681</v>
          </cell>
          <cell r="C2682">
            <v>0</v>
          </cell>
          <cell r="D2682">
            <v>1</v>
          </cell>
          <cell r="E2682">
            <v>0</v>
          </cell>
          <cell r="F2682" t="str">
            <v>2108FA</v>
          </cell>
          <cell r="G2682" t="str">
            <v>Weekday</v>
          </cell>
          <cell r="H2682">
            <v>54463</v>
          </cell>
          <cell r="I2682" t="str">
            <v>23rd St &amp; Lincoln Av</v>
          </cell>
        </row>
        <row r="2683">
          <cell r="A2683">
            <v>600690</v>
          </cell>
          <cell r="B2683">
            <v>2682</v>
          </cell>
          <cell r="C2683">
            <v>1</v>
          </cell>
          <cell r="D2683">
            <v>0</v>
          </cell>
          <cell r="E2683">
            <v>1</v>
          </cell>
          <cell r="F2683" t="str">
            <v>2108FA</v>
          </cell>
          <cell r="G2683" t="str">
            <v>Weekday</v>
          </cell>
          <cell r="H2683">
            <v>57751</v>
          </cell>
          <cell r="I2683" t="str">
            <v>San Pablo Av &amp; 37th St</v>
          </cell>
        </row>
        <row r="2684">
          <cell r="A2684">
            <v>1013640</v>
          </cell>
          <cell r="B2684">
            <v>2683</v>
          </cell>
          <cell r="C2684">
            <v>0</v>
          </cell>
          <cell r="D2684">
            <v>0</v>
          </cell>
          <cell r="E2684">
            <v>0</v>
          </cell>
          <cell r="F2684" t="str">
            <v>2108FA</v>
          </cell>
          <cell r="G2684" t="str">
            <v>Weekday</v>
          </cell>
          <cell r="H2684">
            <v>55758</v>
          </cell>
          <cell r="I2684" t="str">
            <v>Lakeshore Av &amp; Brooklyn Av</v>
          </cell>
        </row>
        <row r="2685">
          <cell r="A2685">
            <v>302140</v>
          </cell>
          <cell r="B2685">
            <v>2684</v>
          </cell>
          <cell r="C2685">
            <v>0</v>
          </cell>
          <cell r="D2685">
            <v>0</v>
          </cell>
          <cell r="E2685">
            <v>0</v>
          </cell>
          <cell r="F2685" t="str">
            <v>2108FA</v>
          </cell>
          <cell r="G2685" t="str">
            <v>Weekday</v>
          </cell>
          <cell r="H2685">
            <v>51959</v>
          </cell>
          <cell r="I2685" t="str">
            <v>Dwight Way &amp; Mabel St</v>
          </cell>
        </row>
        <row r="2686">
          <cell r="A2686">
            <v>1410150</v>
          </cell>
          <cell r="B2686">
            <v>2685</v>
          </cell>
          <cell r="C2686">
            <v>0</v>
          </cell>
          <cell r="D2686">
            <v>0</v>
          </cell>
          <cell r="E2686">
            <v>0</v>
          </cell>
          <cell r="F2686" t="str">
            <v>2108FA</v>
          </cell>
          <cell r="G2686" t="str">
            <v>Weekday</v>
          </cell>
          <cell r="H2686">
            <v>52311</v>
          </cell>
          <cell r="I2686" t="str">
            <v>Market St &amp; 7th St</v>
          </cell>
        </row>
        <row r="2687">
          <cell r="A2687">
            <v>1018720</v>
          </cell>
          <cell r="B2687">
            <v>2686</v>
          </cell>
          <cell r="C2687">
            <v>0</v>
          </cell>
          <cell r="D2687">
            <v>0</v>
          </cell>
          <cell r="E2687">
            <v>0</v>
          </cell>
          <cell r="F2687" t="str">
            <v>2108FA</v>
          </cell>
          <cell r="G2687" t="str">
            <v>Weekday</v>
          </cell>
          <cell r="H2687">
            <v>58655</v>
          </cell>
          <cell r="I2687" t="str">
            <v>Seminary Av &amp; Camden St (MacArthur Blvd)</v>
          </cell>
        </row>
        <row r="2688">
          <cell r="A2688">
            <v>1301430</v>
          </cell>
          <cell r="B2688">
            <v>2687</v>
          </cell>
          <cell r="C2688">
            <v>1</v>
          </cell>
          <cell r="D2688">
            <v>0</v>
          </cell>
          <cell r="E2688">
            <v>1</v>
          </cell>
          <cell r="F2688" t="str">
            <v>2108FA</v>
          </cell>
          <cell r="G2688" t="str">
            <v>Weekday</v>
          </cell>
          <cell r="H2688">
            <v>50655</v>
          </cell>
          <cell r="I2688" t="str">
            <v>Fred Jackson Way &amp; Chesley Av</v>
          </cell>
        </row>
        <row r="2689">
          <cell r="A2689">
            <v>1301460</v>
          </cell>
          <cell r="B2689">
            <v>2688</v>
          </cell>
          <cell r="C2689">
            <v>1</v>
          </cell>
          <cell r="D2689">
            <v>0</v>
          </cell>
          <cell r="E2689">
            <v>1</v>
          </cell>
          <cell r="F2689" t="str">
            <v>2108FA</v>
          </cell>
          <cell r="G2689" t="str">
            <v>Weekday</v>
          </cell>
          <cell r="H2689">
            <v>55385</v>
          </cell>
          <cell r="I2689" t="str">
            <v>Fred Jackson Way &amp; Duboce St</v>
          </cell>
        </row>
        <row r="2690">
          <cell r="A2690">
            <v>803290</v>
          </cell>
          <cell r="B2690">
            <v>2689</v>
          </cell>
          <cell r="C2690">
            <v>0</v>
          </cell>
          <cell r="D2690">
            <v>0</v>
          </cell>
          <cell r="E2690">
            <v>0</v>
          </cell>
          <cell r="F2690" t="str">
            <v>2108FA</v>
          </cell>
          <cell r="G2690" t="str">
            <v>Weekday</v>
          </cell>
          <cell r="H2690">
            <v>53352</v>
          </cell>
          <cell r="I2690" t="str">
            <v>Mission Blvd &amp; Alquire Pkwy</v>
          </cell>
        </row>
        <row r="2691">
          <cell r="A2691">
            <v>1302210</v>
          </cell>
          <cell r="B2691">
            <v>2690</v>
          </cell>
          <cell r="C2691">
            <v>1</v>
          </cell>
          <cell r="D2691">
            <v>0</v>
          </cell>
          <cell r="E2691">
            <v>1</v>
          </cell>
          <cell r="F2691" t="str">
            <v>2108FA</v>
          </cell>
          <cell r="G2691" t="str">
            <v>Weekday</v>
          </cell>
          <cell r="H2691">
            <v>55778</v>
          </cell>
          <cell r="I2691" t="str">
            <v>MacDonald Av &amp; 21st St (Div 3 Gate)</v>
          </cell>
        </row>
        <row r="2692">
          <cell r="A2692">
            <v>1000070</v>
          </cell>
          <cell r="B2692">
            <v>2691</v>
          </cell>
          <cell r="C2692">
            <v>0</v>
          </cell>
          <cell r="D2692">
            <v>0</v>
          </cell>
          <cell r="E2692">
            <v>0</v>
          </cell>
          <cell r="F2692" t="str">
            <v>2108FA</v>
          </cell>
          <cell r="G2692" t="str">
            <v>Weekday</v>
          </cell>
          <cell r="H2692">
            <v>59159</v>
          </cell>
          <cell r="I2692" t="str">
            <v>105th Av &amp; E St</v>
          </cell>
        </row>
        <row r="2693">
          <cell r="A2693">
            <v>9800860</v>
          </cell>
          <cell r="B2693">
            <v>2692</v>
          </cell>
          <cell r="C2693">
            <v>0</v>
          </cell>
          <cell r="D2693">
            <v>1</v>
          </cell>
          <cell r="E2693">
            <v>0</v>
          </cell>
          <cell r="F2693" t="str">
            <v>2108FA</v>
          </cell>
          <cell r="G2693" t="str">
            <v>Weekday</v>
          </cell>
          <cell r="H2693">
            <v>51778</v>
          </cell>
          <cell r="I2693" t="str">
            <v>E 14th St &amp; 163rd Av</v>
          </cell>
        </row>
        <row r="2694">
          <cell r="A2694">
            <v>803610</v>
          </cell>
          <cell r="B2694">
            <v>2693</v>
          </cell>
          <cell r="C2694">
            <v>0</v>
          </cell>
          <cell r="D2694">
            <v>2</v>
          </cell>
          <cell r="E2694">
            <v>0</v>
          </cell>
          <cell r="F2694" t="str">
            <v>2108FA</v>
          </cell>
          <cell r="G2694" t="str">
            <v>Weekday</v>
          </cell>
          <cell r="H2694">
            <v>56562</v>
          </cell>
          <cell r="I2694" t="str">
            <v>Mission Blvd &amp; Sunset Blvd</v>
          </cell>
        </row>
        <row r="2695">
          <cell r="A2695">
            <v>9902790</v>
          </cell>
          <cell r="B2695">
            <v>2694</v>
          </cell>
          <cell r="C2695">
            <v>0</v>
          </cell>
          <cell r="D2695">
            <v>1</v>
          </cell>
          <cell r="E2695">
            <v>0</v>
          </cell>
          <cell r="F2695" t="str">
            <v>2108FA</v>
          </cell>
          <cell r="G2695" t="str">
            <v>Weekday</v>
          </cell>
          <cell r="H2695">
            <v>51296</v>
          </cell>
          <cell r="I2695" t="str">
            <v>Mission Blvd &amp; Torrano Av</v>
          </cell>
        </row>
        <row r="2696">
          <cell r="A2696">
            <v>9903560</v>
          </cell>
          <cell r="B2696">
            <v>2695</v>
          </cell>
          <cell r="C2696">
            <v>0</v>
          </cell>
          <cell r="D2696">
            <v>0</v>
          </cell>
          <cell r="E2696">
            <v>0</v>
          </cell>
          <cell r="F2696" t="str">
            <v>2108FA</v>
          </cell>
          <cell r="G2696" t="str">
            <v>Weekday</v>
          </cell>
          <cell r="H2696">
            <v>51549</v>
          </cell>
          <cell r="I2696" t="str">
            <v>Seminary Av &amp; Foothill Blvd</v>
          </cell>
        </row>
        <row r="2697">
          <cell r="A2697">
            <v>1003220</v>
          </cell>
          <cell r="B2697">
            <v>2696</v>
          </cell>
          <cell r="C2697">
            <v>0</v>
          </cell>
          <cell r="D2697">
            <v>0</v>
          </cell>
          <cell r="E2697">
            <v>0</v>
          </cell>
          <cell r="F2697" t="str">
            <v>2108FA</v>
          </cell>
          <cell r="G2697" t="str">
            <v>Weekday</v>
          </cell>
          <cell r="H2697">
            <v>57573</v>
          </cell>
          <cell r="I2697" t="str">
            <v>73rd Av &amp; Arthur St</v>
          </cell>
        </row>
        <row r="2698">
          <cell r="A2698">
            <v>703710</v>
          </cell>
          <cell r="B2698">
            <v>2697</v>
          </cell>
          <cell r="C2698">
            <v>1</v>
          </cell>
          <cell r="D2698">
            <v>0</v>
          </cell>
          <cell r="E2698">
            <v>1</v>
          </cell>
          <cell r="F2698" t="str">
            <v>2108FA</v>
          </cell>
          <cell r="G2698" t="str">
            <v>Weekday</v>
          </cell>
          <cell r="H2698">
            <v>56603</v>
          </cell>
          <cell r="I2698" t="str">
            <v>Mission Blvd &amp; Washington Blvd</v>
          </cell>
        </row>
        <row r="2699">
          <cell r="A2699">
            <v>600820</v>
          </cell>
          <cell r="B2699">
            <v>2698</v>
          </cell>
          <cell r="C2699">
            <v>0</v>
          </cell>
          <cell r="D2699">
            <v>0</v>
          </cell>
          <cell r="E2699">
            <v>0</v>
          </cell>
          <cell r="F2699" t="str">
            <v>2108FA</v>
          </cell>
          <cell r="G2699" t="str">
            <v>Weekday</v>
          </cell>
          <cell r="H2699">
            <v>57688</v>
          </cell>
          <cell r="I2699" t="str">
            <v>Hollis St &amp; 59th St</v>
          </cell>
        </row>
        <row r="2700">
          <cell r="A2700">
            <v>302060</v>
          </cell>
          <cell r="B2700">
            <v>2699</v>
          </cell>
          <cell r="C2700">
            <v>0</v>
          </cell>
          <cell r="D2700">
            <v>0</v>
          </cell>
          <cell r="E2700">
            <v>0</v>
          </cell>
          <cell r="F2700" t="str">
            <v>2108FA</v>
          </cell>
          <cell r="G2700" t="str">
            <v>Weekday</v>
          </cell>
          <cell r="H2700">
            <v>51667</v>
          </cell>
          <cell r="I2700" t="str">
            <v>Dwight Way &amp; 9th St</v>
          </cell>
        </row>
        <row r="2701">
          <cell r="A2701">
            <v>104230</v>
          </cell>
          <cell r="B2701">
            <v>2700</v>
          </cell>
          <cell r="C2701">
            <v>0</v>
          </cell>
          <cell r="D2701">
            <v>0</v>
          </cell>
          <cell r="E2701">
            <v>0</v>
          </cell>
          <cell r="F2701" t="str">
            <v>2108FA</v>
          </cell>
          <cell r="G2701" t="str">
            <v>Weekday</v>
          </cell>
          <cell r="H2701">
            <v>51444</v>
          </cell>
          <cell r="I2701" t="str">
            <v>Park St &amp; Encinal Av</v>
          </cell>
        </row>
        <row r="2702">
          <cell r="A2702">
            <v>1012650</v>
          </cell>
          <cell r="B2702">
            <v>2701</v>
          </cell>
          <cell r="C2702">
            <v>0</v>
          </cell>
          <cell r="D2702">
            <v>3</v>
          </cell>
          <cell r="E2702">
            <v>0</v>
          </cell>
          <cell r="F2702" t="str">
            <v>2108FA</v>
          </cell>
          <cell r="G2702" t="str">
            <v>Weekday</v>
          </cell>
          <cell r="H2702">
            <v>54485</v>
          </cell>
          <cell r="I2702" t="str">
            <v>High St &amp; Culver St</v>
          </cell>
        </row>
        <row r="2703">
          <cell r="A2703">
            <v>1009120</v>
          </cell>
          <cell r="B2703">
            <v>2702</v>
          </cell>
          <cell r="C2703">
            <v>0</v>
          </cell>
          <cell r="D2703">
            <v>0</v>
          </cell>
          <cell r="E2703">
            <v>0</v>
          </cell>
          <cell r="F2703" t="str">
            <v>2108FA</v>
          </cell>
          <cell r="G2703" t="str">
            <v>Weekday</v>
          </cell>
          <cell r="H2703">
            <v>59976</v>
          </cell>
          <cell r="I2703" t="str">
            <v>E 18th St &amp; 14th Av</v>
          </cell>
        </row>
        <row r="2704">
          <cell r="A2704">
            <v>1000930</v>
          </cell>
          <cell r="B2704">
            <v>2703</v>
          </cell>
          <cell r="C2704">
            <v>0</v>
          </cell>
          <cell r="D2704">
            <v>0</v>
          </cell>
          <cell r="E2704">
            <v>0</v>
          </cell>
          <cell r="F2704" t="str">
            <v>2108FA</v>
          </cell>
          <cell r="G2704" t="str">
            <v>Weekday</v>
          </cell>
          <cell r="H2704">
            <v>53799</v>
          </cell>
          <cell r="I2704" t="str">
            <v>14th St &amp; Filbert St</v>
          </cell>
        </row>
        <row r="2705">
          <cell r="A2705">
            <v>1014410</v>
          </cell>
          <cell r="B2705">
            <v>2704</v>
          </cell>
          <cell r="C2705">
            <v>0</v>
          </cell>
          <cell r="D2705">
            <v>0</v>
          </cell>
          <cell r="E2705">
            <v>0</v>
          </cell>
          <cell r="F2705" t="str">
            <v>2108FA</v>
          </cell>
          <cell r="G2705" t="str">
            <v>Weekday</v>
          </cell>
          <cell r="H2705">
            <v>56785</v>
          </cell>
          <cell r="I2705" t="str">
            <v>MacArthur Blvd &amp; 38th Av</v>
          </cell>
        </row>
        <row r="2706">
          <cell r="A2706">
            <v>1012660</v>
          </cell>
          <cell r="B2706">
            <v>2705</v>
          </cell>
          <cell r="C2706">
            <v>0</v>
          </cell>
          <cell r="D2706">
            <v>2</v>
          </cell>
          <cell r="E2706">
            <v>0</v>
          </cell>
          <cell r="F2706" t="str">
            <v>2108FA</v>
          </cell>
          <cell r="G2706" t="str">
            <v>Weekday</v>
          </cell>
          <cell r="H2706">
            <v>52088</v>
          </cell>
          <cell r="I2706" t="str">
            <v>High St &amp; Culver St</v>
          </cell>
        </row>
        <row r="2707">
          <cell r="A2707">
            <v>702420</v>
          </cell>
          <cell r="B2707">
            <v>2706</v>
          </cell>
          <cell r="C2707">
            <v>1</v>
          </cell>
          <cell r="D2707">
            <v>0</v>
          </cell>
          <cell r="E2707">
            <v>1</v>
          </cell>
          <cell r="F2707" t="str">
            <v>2108FA</v>
          </cell>
          <cell r="G2707" t="str">
            <v>Weekday</v>
          </cell>
          <cell r="H2707">
            <v>52353</v>
          </cell>
          <cell r="I2707" t="str">
            <v>Fremont Blvd &amp; Grimmer Blvd</v>
          </cell>
        </row>
        <row r="2708">
          <cell r="A2708">
            <v>702610</v>
          </cell>
          <cell r="B2708">
            <v>2707</v>
          </cell>
          <cell r="C2708">
            <v>1</v>
          </cell>
          <cell r="D2708">
            <v>0</v>
          </cell>
          <cell r="E2708">
            <v>1</v>
          </cell>
          <cell r="F2708" t="str">
            <v>2108FA</v>
          </cell>
          <cell r="G2708" t="str">
            <v>Weekday</v>
          </cell>
          <cell r="H2708">
            <v>56445</v>
          </cell>
          <cell r="I2708" t="str">
            <v>Fremont Blvd &amp; Papazian Way</v>
          </cell>
        </row>
        <row r="2709">
          <cell r="A2709">
            <v>303320</v>
          </cell>
          <cell r="B2709">
            <v>2708</v>
          </cell>
          <cell r="C2709">
            <v>0</v>
          </cell>
          <cell r="D2709">
            <v>0</v>
          </cell>
          <cell r="E2709">
            <v>0</v>
          </cell>
          <cell r="F2709" t="str">
            <v>2108FA</v>
          </cell>
          <cell r="G2709" t="str">
            <v>Weekday</v>
          </cell>
          <cell r="H2709">
            <v>50336</v>
          </cell>
          <cell r="I2709" t="str">
            <v>Hopkins St &amp; The Alameda</v>
          </cell>
        </row>
        <row r="2710">
          <cell r="A2710">
            <v>1303550</v>
          </cell>
          <cell r="B2710">
            <v>2709</v>
          </cell>
          <cell r="C2710">
            <v>0</v>
          </cell>
          <cell r="D2710">
            <v>0</v>
          </cell>
          <cell r="E2710">
            <v>0</v>
          </cell>
          <cell r="F2710" t="str">
            <v>2108FA</v>
          </cell>
          <cell r="G2710" t="str">
            <v>Weekday</v>
          </cell>
          <cell r="H2710">
            <v>58300</v>
          </cell>
          <cell r="I2710" t="str">
            <v>San Pablo Av &amp; Garvin Av</v>
          </cell>
        </row>
        <row r="2711">
          <cell r="A2711">
            <v>104600</v>
          </cell>
          <cell r="B2711">
            <v>2710</v>
          </cell>
          <cell r="C2711">
            <v>0</v>
          </cell>
          <cell r="D2711">
            <v>1</v>
          </cell>
          <cell r="E2711">
            <v>0</v>
          </cell>
          <cell r="F2711" t="str">
            <v>2108FA</v>
          </cell>
          <cell r="G2711" t="str">
            <v>Weekday</v>
          </cell>
          <cell r="H2711">
            <v>59400</v>
          </cell>
          <cell r="I2711" t="str">
            <v>Webster St &amp; Atlantic Av</v>
          </cell>
        </row>
        <row r="2712">
          <cell r="A2712">
            <v>1021060</v>
          </cell>
          <cell r="B2712">
            <v>2711</v>
          </cell>
          <cell r="C2712">
            <v>0</v>
          </cell>
          <cell r="D2712">
            <v>0</v>
          </cell>
          <cell r="E2712">
            <v>0</v>
          </cell>
          <cell r="F2712" t="str">
            <v>2108FA</v>
          </cell>
          <cell r="G2712" t="str">
            <v>Weekday</v>
          </cell>
          <cell r="H2712">
            <v>51955</v>
          </cell>
          <cell r="I2712" t="str">
            <v>W MacArthur Blvd &amp; Broadway (Kaiser Hospital)</v>
          </cell>
        </row>
        <row r="2713">
          <cell r="A2713">
            <v>1700510</v>
          </cell>
          <cell r="B2713">
            <v>2712</v>
          </cell>
          <cell r="C2713">
            <v>0</v>
          </cell>
          <cell r="D2713">
            <v>0</v>
          </cell>
          <cell r="E2713">
            <v>0</v>
          </cell>
          <cell r="F2713" t="str">
            <v>2108FA</v>
          </cell>
          <cell r="G2713" t="str">
            <v>Weekday</v>
          </cell>
          <cell r="H2713">
            <v>54654</v>
          </cell>
          <cell r="I2713" t="str">
            <v>Dyer St &amp; Flint St</v>
          </cell>
        </row>
        <row r="2714">
          <cell r="A2714">
            <v>1031540</v>
          </cell>
          <cell r="B2714">
            <v>2713</v>
          </cell>
          <cell r="C2714">
            <v>1</v>
          </cell>
          <cell r="D2714">
            <v>0</v>
          </cell>
          <cell r="E2714">
            <v>1</v>
          </cell>
          <cell r="F2714" t="str">
            <v>2108FA</v>
          </cell>
          <cell r="G2714" t="str">
            <v>Weekday</v>
          </cell>
          <cell r="H2714">
            <v>50287</v>
          </cell>
          <cell r="I2714" t="str">
            <v>Adeline St &amp; 10th St</v>
          </cell>
        </row>
        <row r="2715">
          <cell r="A2715">
            <v>1004890</v>
          </cell>
          <cell r="B2715">
            <v>2714</v>
          </cell>
          <cell r="C2715">
            <v>0</v>
          </cell>
          <cell r="D2715">
            <v>0</v>
          </cell>
          <cell r="E2715">
            <v>0</v>
          </cell>
          <cell r="F2715" t="str">
            <v>2108FA</v>
          </cell>
          <cell r="G2715" t="str">
            <v>Weekday</v>
          </cell>
          <cell r="H2715">
            <v>57881</v>
          </cell>
          <cell r="I2715" t="str">
            <v>Adeline St &amp; 28th St</v>
          </cell>
        </row>
        <row r="2716">
          <cell r="A2716">
            <v>1004920</v>
          </cell>
          <cell r="B2716">
            <v>2715</v>
          </cell>
          <cell r="C2716">
            <v>0</v>
          </cell>
          <cell r="D2716">
            <v>0</v>
          </cell>
          <cell r="E2716">
            <v>0</v>
          </cell>
          <cell r="F2716" t="str">
            <v>2108FA</v>
          </cell>
          <cell r="G2716" t="str">
            <v>Weekday</v>
          </cell>
          <cell r="H2716">
            <v>51882</v>
          </cell>
          <cell r="I2716" t="str">
            <v>Adeline St &amp; 30th St</v>
          </cell>
        </row>
        <row r="2717">
          <cell r="A2717">
            <v>1031950</v>
          </cell>
          <cell r="B2717">
            <v>2716</v>
          </cell>
          <cell r="C2717">
            <v>1</v>
          </cell>
          <cell r="D2717">
            <v>0</v>
          </cell>
          <cell r="E2717">
            <v>1</v>
          </cell>
          <cell r="F2717" t="str">
            <v>2108FA</v>
          </cell>
          <cell r="G2717" t="str">
            <v>Weekday</v>
          </cell>
          <cell r="H2717">
            <v>50546</v>
          </cell>
          <cell r="I2717" t="str">
            <v>Adeline St &amp; 32nd St</v>
          </cell>
        </row>
        <row r="2718">
          <cell r="A2718">
            <v>901400</v>
          </cell>
          <cell r="B2718">
            <v>2717</v>
          </cell>
          <cell r="C2718">
            <v>0</v>
          </cell>
          <cell r="D2718">
            <v>0</v>
          </cell>
          <cell r="E2718">
            <v>0</v>
          </cell>
          <cell r="F2718" t="str">
            <v>2108FA</v>
          </cell>
          <cell r="G2718" t="str">
            <v>Weekday</v>
          </cell>
          <cell r="H2718">
            <v>50430</v>
          </cell>
          <cell r="I2718" t="str">
            <v>Thornton Av &amp; Cherry St</v>
          </cell>
        </row>
        <row r="2719">
          <cell r="A2719">
            <v>700040</v>
          </cell>
          <cell r="B2719">
            <v>2718</v>
          </cell>
          <cell r="C2719">
            <v>0</v>
          </cell>
          <cell r="D2719">
            <v>0</v>
          </cell>
          <cell r="E2719">
            <v>0</v>
          </cell>
          <cell r="F2719" t="str">
            <v>2108FA</v>
          </cell>
          <cell r="G2719" t="str">
            <v>Weekday</v>
          </cell>
          <cell r="H2719">
            <v>58774</v>
          </cell>
          <cell r="I2719" t="str">
            <v>Alvarado Blvd &amp; Deep Creek Rd</v>
          </cell>
        </row>
        <row r="2720">
          <cell r="A2720">
            <v>702350</v>
          </cell>
          <cell r="B2720">
            <v>2719</v>
          </cell>
          <cell r="C2720">
            <v>0</v>
          </cell>
          <cell r="D2720">
            <v>0</v>
          </cell>
          <cell r="E2720">
            <v>0</v>
          </cell>
          <cell r="F2720" t="str">
            <v>2108FA</v>
          </cell>
          <cell r="G2720" t="str">
            <v>Weekday</v>
          </cell>
          <cell r="H2720">
            <v>53889</v>
          </cell>
          <cell r="I2720" t="str">
            <v>Fremont Blvd &amp; Enea Ct</v>
          </cell>
        </row>
        <row r="2721">
          <cell r="A2721">
            <v>1012240</v>
          </cell>
          <cell r="B2721">
            <v>2720</v>
          </cell>
          <cell r="C2721">
            <v>0</v>
          </cell>
          <cell r="D2721">
            <v>0</v>
          </cell>
          <cell r="E2721">
            <v>0</v>
          </cell>
          <cell r="F2721" t="str">
            <v>2108FA</v>
          </cell>
          <cell r="G2721" t="str">
            <v>Weekday</v>
          </cell>
          <cell r="H2721">
            <v>53477</v>
          </cell>
          <cell r="I2721" t="str">
            <v>Harrison St &amp; 29th St</v>
          </cell>
        </row>
        <row r="2722">
          <cell r="A2722">
            <v>800140</v>
          </cell>
          <cell r="B2722">
            <v>2721</v>
          </cell>
          <cell r="C2722">
            <v>1</v>
          </cell>
          <cell r="D2722">
            <v>0</v>
          </cell>
          <cell r="E2722">
            <v>1</v>
          </cell>
          <cell r="F2722" t="str">
            <v>2108FA</v>
          </cell>
          <cell r="G2722" t="str">
            <v>Weekday</v>
          </cell>
          <cell r="H2722">
            <v>54355</v>
          </cell>
          <cell r="I2722" t="str">
            <v>2nd St &amp; Walpert St</v>
          </cell>
        </row>
        <row r="2723">
          <cell r="A2723">
            <v>1004060</v>
          </cell>
          <cell r="B2723">
            <v>2722</v>
          </cell>
          <cell r="C2723">
            <v>0</v>
          </cell>
          <cell r="D2723">
            <v>1</v>
          </cell>
          <cell r="E2723">
            <v>0</v>
          </cell>
          <cell r="F2723" t="str">
            <v>2108FA</v>
          </cell>
          <cell r="G2723" t="str">
            <v>Weekday</v>
          </cell>
          <cell r="H2723">
            <v>55101</v>
          </cell>
          <cell r="I2723" t="str">
            <v>8th Av &amp; E 20th St</v>
          </cell>
        </row>
        <row r="2724">
          <cell r="A2724">
            <v>1303510</v>
          </cell>
          <cell r="B2724">
            <v>2723</v>
          </cell>
          <cell r="C2724">
            <v>0</v>
          </cell>
          <cell r="D2724">
            <v>0</v>
          </cell>
          <cell r="E2724">
            <v>0</v>
          </cell>
          <cell r="F2724" t="str">
            <v>2108FA</v>
          </cell>
          <cell r="G2724" t="str">
            <v>Weekday</v>
          </cell>
          <cell r="H2724">
            <v>51833</v>
          </cell>
          <cell r="I2724" t="str">
            <v>San Pablo Av &amp; Clinton Av</v>
          </cell>
        </row>
        <row r="2725">
          <cell r="A2725">
            <v>9901790</v>
          </cell>
          <cell r="B2725">
            <v>2724</v>
          </cell>
          <cell r="C2725">
            <v>1</v>
          </cell>
          <cell r="D2725">
            <v>0</v>
          </cell>
          <cell r="E2725">
            <v>1</v>
          </cell>
          <cell r="F2725" t="str">
            <v>2108FA</v>
          </cell>
          <cell r="G2725" t="str">
            <v>Weekday</v>
          </cell>
          <cell r="H2725">
            <v>50892</v>
          </cell>
          <cell r="I2725" t="str">
            <v>MacDonald Av &amp; 4th St</v>
          </cell>
        </row>
        <row r="2726">
          <cell r="A2726">
            <v>9903220</v>
          </cell>
          <cell r="B2726">
            <v>2725</v>
          </cell>
          <cell r="C2726">
            <v>1</v>
          </cell>
          <cell r="D2726">
            <v>0</v>
          </cell>
          <cell r="E2726">
            <v>1</v>
          </cell>
          <cell r="F2726" t="str">
            <v>2108FA</v>
          </cell>
          <cell r="G2726" t="str">
            <v>Weekday</v>
          </cell>
          <cell r="H2726">
            <v>51461</v>
          </cell>
          <cell r="I2726" t="str">
            <v>Santa Clara Av &amp; Walnut St</v>
          </cell>
        </row>
        <row r="2727">
          <cell r="A2727">
            <v>1008140</v>
          </cell>
          <cell r="B2727">
            <v>2726</v>
          </cell>
          <cell r="C2727">
            <v>0</v>
          </cell>
          <cell r="D2727">
            <v>0</v>
          </cell>
          <cell r="E2727">
            <v>0</v>
          </cell>
          <cell r="F2727" t="str">
            <v>2108FA</v>
          </cell>
          <cell r="G2727" t="str">
            <v>Weekday</v>
          </cell>
          <cell r="H2727">
            <v>51159</v>
          </cell>
          <cell r="I2727" t="str">
            <v>E 12th St &amp; 25th Av</v>
          </cell>
        </row>
        <row r="2728">
          <cell r="A2728">
            <v>9905360</v>
          </cell>
          <cell r="B2728">
            <v>2727</v>
          </cell>
          <cell r="C2728">
            <v>2</v>
          </cell>
          <cell r="D2728">
            <v>1</v>
          </cell>
          <cell r="E2728">
            <v>2</v>
          </cell>
          <cell r="F2728" t="str">
            <v>2108FA</v>
          </cell>
          <cell r="G2728" t="str">
            <v>Weekday</v>
          </cell>
          <cell r="H2728">
            <v>51986</v>
          </cell>
          <cell r="I2728" t="str">
            <v>Broadway &amp; 51st St</v>
          </cell>
        </row>
        <row r="2729">
          <cell r="A2729">
            <v>1015710</v>
          </cell>
          <cell r="B2729">
            <v>2728</v>
          </cell>
          <cell r="C2729">
            <v>2</v>
          </cell>
          <cell r="D2729">
            <v>0</v>
          </cell>
          <cell r="E2729">
            <v>2</v>
          </cell>
          <cell r="F2729" t="str">
            <v>2108FA</v>
          </cell>
          <cell r="G2729" t="str">
            <v>Weekday</v>
          </cell>
          <cell r="H2729">
            <v>58508</v>
          </cell>
          <cell r="I2729" t="str">
            <v>Market St &amp; 35th St</v>
          </cell>
        </row>
        <row r="2730">
          <cell r="A2730">
            <v>1020320</v>
          </cell>
          <cell r="B2730">
            <v>2729</v>
          </cell>
          <cell r="C2730">
            <v>1</v>
          </cell>
          <cell r="D2730">
            <v>0</v>
          </cell>
          <cell r="E2730">
            <v>1</v>
          </cell>
          <cell r="F2730" t="str">
            <v>2108FA</v>
          </cell>
          <cell r="G2730" t="str">
            <v>Weekday</v>
          </cell>
          <cell r="H2730">
            <v>55136</v>
          </cell>
          <cell r="I2730" t="str">
            <v>Telegraph Av &amp; 62nd St</v>
          </cell>
        </row>
        <row r="2731">
          <cell r="A2731">
            <v>9907360</v>
          </cell>
          <cell r="B2731">
            <v>2730</v>
          </cell>
          <cell r="C2731">
            <v>1</v>
          </cell>
          <cell r="D2731">
            <v>1</v>
          </cell>
          <cell r="E2731">
            <v>1</v>
          </cell>
          <cell r="F2731" t="str">
            <v>2108FA</v>
          </cell>
          <cell r="G2731" t="str">
            <v>Weekday</v>
          </cell>
          <cell r="H2731">
            <v>52802</v>
          </cell>
          <cell r="I2731" t="str">
            <v>5th Av &amp; International Blvd</v>
          </cell>
        </row>
        <row r="2732">
          <cell r="A2732">
            <v>1004000</v>
          </cell>
          <cell r="B2732">
            <v>2731</v>
          </cell>
          <cell r="C2732">
            <v>0</v>
          </cell>
          <cell r="D2732">
            <v>0</v>
          </cell>
          <cell r="E2732">
            <v>0</v>
          </cell>
          <cell r="F2732" t="str">
            <v>2108FA</v>
          </cell>
          <cell r="G2732" t="str">
            <v>Weekday</v>
          </cell>
          <cell r="H2732">
            <v>56940</v>
          </cell>
          <cell r="I2732" t="str">
            <v>85th Av &amp; G St</v>
          </cell>
        </row>
        <row r="2733">
          <cell r="A2733">
            <v>1030060</v>
          </cell>
          <cell r="B2733">
            <v>2732</v>
          </cell>
          <cell r="C2733">
            <v>0</v>
          </cell>
          <cell r="D2733">
            <v>0</v>
          </cell>
          <cell r="E2733">
            <v>0</v>
          </cell>
          <cell r="F2733" t="str">
            <v>2108FA</v>
          </cell>
          <cell r="G2733" t="str">
            <v>Weekday</v>
          </cell>
          <cell r="H2733">
            <v>59996</v>
          </cell>
          <cell r="I2733" t="str">
            <v>San Pablo Av &amp; Market St</v>
          </cell>
        </row>
        <row r="2734">
          <cell r="A2734">
            <v>103140</v>
          </cell>
          <cell r="B2734">
            <v>2733</v>
          </cell>
          <cell r="C2734">
            <v>0</v>
          </cell>
          <cell r="D2734">
            <v>0</v>
          </cell>
          <cell r="E2734">
            <v>0</v>
          </cell>
          <cell r="F2734" t="str">
            <v>2108FA</v>
          </cell>
          <cell r="G2734" t="str">
            <v>Weekday</v>
          </cell>
          <cell r="H2734">
            <v>55675</v>
          </cell>
          <cell r="I2734" t="str">
            <v>Santa Clara Av &amp; 8th St</v>
          </cell>
        </row>
        <row r="2735">
          <cell r="A2735">
            <v>702660</v>
          </cell>
          <cell r="B2735">
            <v>2734</v>
          </cell>
          <cell r="C2735">
            <v>0</v>
          </cell>
          <cell r="D2735">
            <v>0</v>
          </cell>
          <cell r="E2735">
            <v>0</v>
          </cell>
          <cell r="F2735" t="str">
            <v>2108FA</v>
          </cell>
          <cell r="G2735" t="str">
            <v>Weekday</v>
          </cell>
          <cell r="H2735">
            <v>55787</v>
          </cell>
          <cell r="I2735" t="str">
            <v>Fremont Blvd &amp; Peralta Ct</v>
          </cell>
        </row>
        <row r="2736">
          <cell r="A2736">
            <v>9905480</v>
          </cell>
          <cell r="B2736">
            <v>2735</v>
          </cell>
          <cell r="C2736">
            <v>0</v>
          </cell>
          <cell r="D2736">
            <v>0</v>
          </cell>
          <cell r="E2736">
            <v>0</v>
          </cell>
          <cell r="F2736" t="str">
            <v>2108FA</v>
          </cell>
          <cell r="G2736" t="str">
            <v>Weekday</v>
          </cell>
          <cell r="H2736">
            <v>52034</v>
          </cell>
          <cell r="I2736" t="str">
            <v>Market St &amp; W MacArthur Blvd</v>
          </cell>
        </row>
        <row r="2737">
          <cell r="A2737">
            <v>1006820</v>
          </cell>
          <cell r="B2737">
            <v>2736</v>
          </cell>
          <cell r="C2737">
            <v>0</v>
          </cell>
          <cell r="D2737">
            <v>1</v>
          </cell>
          <cell r="E2737">
            <v>0</v>
          </cell>
          <cell r="F2737" t="str">
            <v>2108FA</v>
          </cell>
          <cell r="G2737" t="str">
            <v>Weekday</v>
          </cell>
          <cell r="H2737">
            <v>59552</v>
          </cell>
          <cell r="I2737" t="str">
            <v>Broadway &amp; Piedmont Av</v>
          </cell>
        </row>
        <row r="2738">
          <cell r="A2738">
            <v>1700900</v>
          </cell>
          <cell r="B2738">
            <v>2737</v>
          </cell>
          <cell r="C2738">
            <v>0</v>
          </cell>
          <cell r="D2738">
            <v>0</v>
          </cell>
          <cell r="E2738">
            <v>0</v>
          </cell>
          <cell r="F2738" t="str">
            <v>2108FA</v>
          </cell>
          <cell r="G2738" t="str">
            <v>Weekday</v>
          </cell>
          <cell r="H2738">
            <v>56228</v>
          </cell>
          <cell r="I2738" t="str">
            <v>Union City Blvd &amp; Whipple Rd</v>
          </cell>
        </row>
        <row r="2739">
          <cell r="A2739">
            <v>1303610</v>
          </cell>
          <cell r="B2739">
            <v>2738</v>
          </cell>
          <cell r="C2739">
            <v>0</v>
          </cell>
          <cell r="D2739">
            <v>0</v>
          </cell>
          <cell r="E2739">
            <v>0</v>
          </cell>
          <cell r="F2739" t="str">
            <v>2108FA</v>
          </cell>
          <cell r="G2739" t="str">
            <v>Weekday</v>
          </cell>
          <cell r="H2739">
            <v>51299</v>
          </cell>
          <cell r="I2739" t="str">
            <v>San Pablo Av &amp; Mc Bryde Av</v>
          </cell>
        </row>
        <row r="2740">
          <cell r="A2740">
            <v>9908130</v>
          </cell>
          <cell r="B2740">
            <v>2739</v>
          </cell>
          <cell r="C2740">
            <v>0</v>
          </cell>
          <cell r="D2740">
            <v>0</v>
          </cell>
          <cell r="E2740">
            <v>0</v>
          </cell>
          <cell r="F2740" t="str">
            <v>2108FA</v>
          </cell>
          <cell r="G2740" t="str">
            <v>Weekday</v>
          </cell>
          <cell r="H2740">
            <v>53059</v>
          </cell>
          <cell r="I2740" t="str">
            <v>Park Blvd &amp; E 28th St</v>
          </cell>
        </row>
        <row r="2741">
          <cell r="A2741">
            <v>1700280</v>
          </cell>
          <cell r="B2741">
            <v>2740</v>
          </cell>
          <cell r="C2741">
            <v>1</v>
          </cell>
          <cell r="D2741">
            <v>0</v>
          </cell>
          <cell r="E2741">
            <v>1</v>
          </cell>
          <cell r="F2741" t="str">
            <v>2108FA</v>
          </cell>
          <cell r="G2741" t="str">
            <v>Weekday</v>
          </cell>
          <cell r="H2741">
            <v>54675</v>
          </cell>
          <cell r="I2741" t="str">
            <v>Alvarado-Niles Rd &amp; Nidus Ct</v>
          </cell>
        </row>
        <row r="2742">
          <cell r="A2742">
            <v>301820</v>
          </cell>
          <cell r="B2742">
            <v>2741</v>
          </cell>
          <cell r="C2742">
            <v>0</v>
          </cell>
          <cell r="D2742">
            <v>0</v>
          </cell>
          <cell r="E2742">
            <v>0</v>
          </cell>
          <cell r="F2742" t="str">
            <v>2108FA</v>
          </cell>
          <cell r="G2742" t="str">
            <v>Weekday</v>
          </cell>
          <cell r="H2742">
            <v>52323</v>
          </cell>
          <cell r="I2742" t="str">
            <v>College Av &amp; Woolsey St</v>
          </cell>
        </row>
        <row r="2743">
          <cell r="A2743">
            <v>1000310</v>
          </cell>
          <cell r="B2743">
            <v>2742</v>
          </cell>
          <cell r="C2743">
            <v>1</v>
          </cell>
          <cell r="D2743">
            <v>0</v>
          </cell>
          <cell r="E2743">
            <v>1</v>
          </cell>
          <cell r="F2743" t="str">
            <v>2108FA</v>
          </cell>
          <cell r="G2743" t="str">
            <v>Weekday</v>
          </cell>
          <cell r="H2743">
            <v>59225</v>
          </cell>
          <cell r="I2743" t="str">
            <v>10th St &amp; Union St</v>
          </cell>
        </row>
        <row r="2744">
          <cell r="A2744">
            <v>301770</v>
          </cell>
          <cell r="B2744">
            <v>2743</v>
          </cell>
          <cell r="C2744">
            <v>0</v>
          </cell>
          <cell r="D2744">
            <v>1</v>
          </cell>
          <cell r="E2744">
            <v>0</v>
          </cell>
          <cell r="F2744" t="str">
            <v>2108FA</v>
          </cell>
          <cell r="G2744" t="str">
            <v>Weekday</v>
          </cell>
          <cell r="H2744">
            <v>51199</v>
          </cell>
          <cell r="I2744" t="str">
            <v>College Av &amp; Russell St</v>
          </cell>
        </row>
        <row r="2745">
          <cell r="A2745">
            <v>1030270</v>
          </cell>
          <cell r="B2745">
            <v>2744</v>
          </cell>
          <cell r="C2745">
            <v>0</v>
          </cell>
          <cell r="D2745">
            <v>0</v>
          </cell>
          <cell r="E2745">
            <v>0</v>
          </cell>
          <cell r="F2745" t="str">
            <v>2108FA</v>
          </cell>
          <cell r="G2745" t="str">
            <v>Weekday</v>
          </cell>
          <cell r="H2745">
            <v>55458</v>
          </cell>
          <cell r="I2745" t="str">
            <v>Peralta St &amp; 12th St</v>
          </cell>
        </row>
        <row r="2746">
          <cell r="A2746">
            <v>304970</v>
          </cell>
          <cell r="B2746">
            <v>2745</v>
          </cell>
          <cell r="C2746">
            <v>0</v>
          </cell>
          <cell r="D2746">
            <v>0</v>
          </cell>
          <cell r="E2746">
            <v>0</v>
          </cell>
          <cell r="F2746" t="str">
            <v>2108FA</v>
          </cell>
          <cell r="G2746" t="str">
            <v>Weekday</v>
          </cell>
          <cell r="H2746">
            <v>55585</v>
          </cell>
          <cell r="I2746" t="str">
            <v>Shattuck Av &amp; Kittredge St</v>
          </cell>
        </row>
        <row r="2747">
          <cell r="A2747">
            <v>702190</v>
          </cell>
          <cell r="B2747">
            <v>2746</v>
          </cell>
          <cell r="C2747">
            <v>1</v>
          </cell>
          <cell r="D2747">
            <v>0</v>
          </cell>
          <cell r="E2747">
            <v>1</v>
          </cell>
          <cell r="F2747" t="str">
            <v>2108FA</v>
          </cell>
          <cell r="G2747" t="str">
            <v>Weekday</v>
          </cell>
          <cell r="H2747">
            <v>55881</v>
          </cell>
          <cell r="I2747" t="str">
            <v>Fremont Blvd &amp; Chapel Way</v>
          </cell>
        </row>
        <row r="2748">
          <cell r="A2748">
            <v>1018490</v>
          </cell>
          <cell r="B2748">
            <v>2747</v>
          </cell>
          <cell r="C2748">
            <v>0</v>
          </cell>
          <cell r="D2748">
            <v>0</v>
          </cell>
          <cell r="E2748">
            <v>0</v>
          </cell>
          <cell r="F2748" t="str">
            <v>2108FA</v>
          </cell>
          <cell r="G2748" t="str">
            <v>Weekday</v>
          </cell>
          <cell r="H2748">
            <v>55547</v>
          </cell>
          <cell r="I2748" t="str">
            <v>San Pablo Av &amp; Stanford Av</v>
          </cell>
        </row>
        <row r="2749">
          <cell r="A2749">
            <v>1303590</v>
          </cell>
          <cell r="B2749">
            <v>2748</v>
          </cell>
          <cell r="C2749">
            <v>0</v>
          </cell>
          <cell r="D2749">
            <v>0</v>
          </cell>
          <cell r="E2749">
            <v>0</v>
          </cell>
          <cell r="F2749" t="str">
            <v>2108FA</v>
          </cell>
          <cell r="G2749" t="str">
            <v>Weekday</v>
          </cell>
          <cell r="H2749">
            <v>53388</v>
          </cell>
          <cell r="I2749" t="str">
            <v>San Pablo Av &amp; MacDonald Av</v>
          </cell>
        </row>
        <row r="2750">
          <cell r="A2750">
            <v>805150</v>
          </cell>
          <cell r="B2750">
            <v>2749</v>
          </cell>
          <cell r="C2750">
            <v>1</v>
          </cell>
          <cell r="D2750">
            <v>0</v>
          </cell>
          <cell r="E2750">
            <v>1</v>
          </cell>
          <cell r="F2750" t="str">
            <v>2108FA</v>
          </cell>
          <cell r="G2750" t="str">
            <v>Weekday</v>
          </cell>
          <cell r="H2750">
            <v>55199</v>
          </cell>
          <cell r="I2750" t="str">
            <v>W Winton Av &amp; Amador St</v>
          </cell>
        </row>
        <row r="2751">
          <cell r="A2751">
            <v>103790</v>
          </cell>
          <cell r="B2751">
            <v>2750</v>
          </cell>
          <cell r="C2751">
            <v>0</v>
          </cell>
          <cell r="D2751">
            <v>1</v>
          </cell>
          <cell r="E2751">
            <v>0</v>
          </cell>
          <cell r="F2751" t="str">
            <v>2108FA</v>
          </cell>
          <cell r="G2751" t="str">
            <v>Weekday</v>
          </cell>
          <cell r="H2751">
            <v>57700</v>
          </cell>
          <cell r="I2751" t="str">
            <v>Webster St &amp; Ralph Appezzato Memorial Pkwy</v>
          </cell>
        </row>
        <row r="2752">
          <cell r="A2752">
            <v>1001290</v>
          </cell>
          <cell r="B2752">
            <v>2751</v>
          </cell>
          <cell r="C2752">
            <v>3</v>
          </cell>
          <cell r="D2752">
            <v>0</v>
          </cell>
          <cell r="E2752">
            <v>3</v>
          </cell>
          <cell r="F2752" t="str">
            <v>2108FA</v>
          </cell>
          <cell r="G2752" t="str">
            <v>Weekday</v>
          </cell>
          <cell r="H2752">
            <v>59567</v>
          </cell>
          <cell r="I2752" t="str">
            <v>Thomas L Berkley Way (20th St) &amp; San Pablo Av</v>
          </cell>
        </row>
        <row r="2753">
          <cell r="A2753">
            <v>306040</v>
          </cell>
          <cell r="B2753">
            <v>2752</v>
          </cell>
          <cell r="C2753">
            <v>0</v>
          </cell>
          <cell r="D2753">
            <v>0</v>
          </cell>
          <cell r="E2753">
            <v>0</v>
          </cell>
          <cell r="F2753" t="str">
            <v>2108FA</v>
          </cell>
          <cell r="G2753" t="str">
            <v>Weekday</v>
          </cell>
          <cell r="H2753">
            <v>55722</v>
          </cell>
          <cell r="I2753" t="str">
            <v>University Av &amp; Sacramento St</v>
          </cell>
        </row>
        <row r="2754">
          <cell r="A2754">
            <v>1020330</v>
          </cell>
          <cell r="B2754">
            <v>2753</v>
          </cell>
          <cell r="C2754">
            <v>1</v>
          </cell>
          <cell r="D2754">
            <v>0</v>
          </cell>
          <cell r="E2754">
            <v>1</v>
          </cell>
          <cell r="F2754" t="str">
            <v>2108FA</v>
          </cell>
          <cell r="G2754" t="str">
            <v>Weekday</v>
          </cell>
          <cell r="H2754">
            <v>51123</v>
          </cell>
          <cell r="I2754" t="str">
            <v>Telegraph Av &amp; 62nd St</v>
          </cell>
        </row>
        <row r="2755">
          <cell r="A2755">
            <v>306050</v>
          </cell>
          <cell r="B2755">
            <v>2754</v>
          </cell>
          <cell r="C2755">
            <v>0</v>
          </cell>
          <cell r="D2755">
            <v>0</v>
          </cell>
          <cell r="E2755">
            <v>0</v>
          </cell>
          <cell r="F2755" t="str">
            <v>2108FA</v>
          </cell>
          <cell r="G2755" t="str">
            <v>Weekday</v>
          </cell>
          <cell r="H2755">
            <v>56667</v>
          </cell>
          <cell r="I2755" t="str">
            <v>University Av &amp; Sacramento St</v>
          </cell>
        </row>
        <row r="2756">
          <cell r="A2756">
            <v>1001050</v>
          </cell>
          <cell r="B2756">
            <v>2755</v>
          </cell>
          <cell r="C2756">
            <v>2</v>
          </cell>
          <cell r="D2756">
            <v>0</v>
          </cell>
          <cell r="E2756">
            <v>2</v>
          </cell>
          <cell r="F2756" t="str">
            <v>2108FA</v>
          </cell>
          <cell r="G2756" t="str">
            <v>Weekday</v>
          </cell>
          <cell r="H2756">
            <v>52452</v>
          </cell>
          <cell r="I2756" t="str">
            <v>14th St &amp; Martin Luther King Jr Way</v>
          </cell>
        </row>
        <row r="2757">
          <cell r="A2757">
            <v>1012590</v>
          </cell>
          <cell r="B2757">
            <v>2756</v>
          </cell>
          <cell r="C2757">
            <v>0</v>
          </cell>
          <cell r="D2757">
            <v>0</v>
          </cell>
          <cell r="E2757">
            <v>0</v>
          </cell>
          <cell r="F2757" t="str">
            <v>2108FA</v>
          </cell>
          <cell r="G2757" t="str">
            <v>Weekday</v>
          </cell>
          <cell r="H2757">
            <v>53833</v>
          </cell>
          <cell r="I2757" t="str">
            <v>High St &amp; Brookdale Av</v>
          </cell>
        </row>
        <row r="2758">
          <cell r="A2758">
            <v>104310</v>
          </cell>
          <cell r="B2758">
            <v>2757</v>
          </cell>
          <cell r="C2758">
            <v>0</v>
          </cell>
          <cell r="D2758">
            <v>1</v>
          </cell>
          <cell r="E2758">
            <v>0</v>
          </cell>
          <cell r="F2758" t="str">
            <v>2108FA</v>
          </cell>
          <cell r="G2758" t="str">
            <v>Weekday</v>
          </cell>
          <cell r="H2758">
            <v>55444</v>
          </cell>
          <cell r="I2758" t="str">
            <v>Webster St &amp; Santa Clara Av</v>
          </cell>
        </row>
        <row r="2759">
          <cell r="A2759">
            <v>600270</v>
          </cell>
          <cell r="B2759">
            <v>2758</v>
          </cell>
          <cell r="C2759">
            <v>0</v>
          </cell>
          <cell r="D2759">
            <v>0</v>
          </cell>
          <cell r="E2759">
            <v>0</v>
          </cell>
          <cell r="F2759" t="str">
            <v>2108FA</v>
          </cell>
          <cell r="G2759" t="str">
            <v>Weekday</v>
          </cell>
          <cell r="H2759">
            <v>52785</v>
          </cell>
          <cell r="I2759" t="str">
            <v>Christie Av &amp; 64th St</v>
          </cell>
        </row>
        <row r="2760">
          <cell r="A2760">
            <v>9902310</v>
          </cell>
          <cell r="B2760">
            <v>2759</v>
          </cell>
          <cell r="C2760">
            <v>1</v>
          </cell>
          <cell r="D2760">
            <v>2</v>
          </cell>
          <cell r="E2760">
            <v>1</v>
          </cell>
          <cell r="F2760" t="str">
            <v>2108FA</v>
          </cell>
          <cell r="G2760" t="str">
            <v>Weekday</v>
          </cell>
          <cell r="H2760">
            <v>51067</v>
          </cell>
          <cell r="I2760" t="str">
            <v>Lake Park Av &amp; Lakeshore Av</v>
          </cell>
        </row>
        <row r="2761">
          <cell r="A2761">
            <v>1501280</v>
          </cell>
          <cell r="B2761">
            <v>2760</v>
          </cell>
          <cell r="C2761">
            <v>0</v>
          </cell>
          <cell r="D2761">
            <v>0</v>
          </cell>
          <cell r="E2761">
            <v>0</v>
          </cell>
          <cell r="F2761" t="str">
            <v>2108FA</v>
          </cell>
          <cell r="G2761" t="str">
            <v>Weekday</v>
          </cell>
          <cell r="H2761">
            <v>57171</v>
          </cell>
          <cell r="I2761" t="str">
            <v>E 14th St &amp; 145th Av</v>
          </cell>
        </row>
        <row r="2762">
          <cell r="A2762">
            <v>1000520</v>
          </cell>
          <cell r="B2762">
            <v>2761</v>
          </cell>
          <cell r="C2762">
            <v>1</v>
          </cell>
          <cell r="D2762">
            <v>0</v>
          </cell>
          <cell r="E2762">
            <v>1</v>
          </cell>
          <cell r="F2762" t="str">
            <v>2108FA</v>
          </cell>
          <cell r="G2762" t="str">
            <v>Weekday</v>
          </cell>
          <cell r="H2762">
            <v>55570</v>
          </cell>
          <cell r="I2762" t="str">
            <v>12th St &amp; Oak St</v>
          </cell>
        </row>
        <row r="2763">
          <cell r="A2763">
            <v>104300</v>
          </cell>
          <cell r="B2763">
            <v>2762</v>
          </cell>
          <cell r="C2763">
            <v>0</v>
          </cell>
          <cell r="D2763">
            <v>0</v>
          </cell>
          <cell r="E2763">
            <v>0</v>
          </cell>
          <cell r="F2763" t="str">
            <v>2108FA</v>
          </cell>
          <cell r="G2763" t="str">
            <v>Weekday</v>
          </cell>
          <cell r="H2763">
            <v>55476</v>
          </cell>
          <cell r="I2763" t="str">
            <v>Mecartney Rd &amp; Melrose Av</v>
          </cell>
        </row>
        <row r="2764">
          <cell r="A2764">
            <v>1004910</v>
          </cell>
          <cell r="B2764">
            <v>2763</v>
          </cell>
          <cell r="C2764">
            <v>0</v>
          </cell>
          <cell r="D2764">
            <v>0</v>
          </cell>
          <cell r="E2764">
            <v>0</v>
          </cell>
          <cell r="F2764" t="str">
            <v>2108FA</v>
          </cell>
          <cell r="G2764" t="str">
            <v>Weekday</v>
          </cell>
          <cell r="H2764">
            <v>55479</v>
          </cell>
          <cell r="I2764" t="str">
            <v>Adeline St &amp; 30th St</v>
          </cell>
        </row>
        <row r="2765">
          <cell r="A2765">
            <v>1031970</v>
          </cell>
          <cell r="B2765">
            <v>2764</v>
          </cell>
          <cell r="C2765">
            <v>1</v>
          </cell>
          <cell r="D2765">
            <v>0</v>
          </cell>
          <cell r="E2765">
            <v>1</v>
          </cell>
          <cell r="F2765" t="str">
            <v>2108FA</v>
          </cell>
          <cell r="G2765" t="str">
            <v>Weekday</v>
          </cell>
          <cell r="H2765">
            <v>50548</v>
          </cell>
          <cell r="I2765" t="str">
            <v>Adeline St &amp; 35th St</v>
          </cell>
        </row>
        <row r="2766">
          <cell r="A2766">
            <v>1031520</v>
          </cell>
          <cell r="B2766">
            <v>2765</v>
          </cell>
          <cell r="C2766">
            <v>1</v>
          </cell>
          <cell r="D2766">
            <v>0</v>
          </cell>
          <cell r="E2766">
            <v>1</v>
          </cell>
          <cell r="F2766" t="str">
            <v>2108FA</v>
          </cell>
          <cell r="G2766" t="str">
            <v>Weekday</v>
          </cell>
          <cell r="H2766">
            <v>50282</v>
          </cell>
          <cell r="I2766" t="str">
            <v>Adeline St &amp; 10th St</v>
          </cell>
        </row>
        <row r="2767">
          <cell r="A2767">
            <v>9901820</v>
          </cell>
          <cell r="B2767">
            <v>2766</v>
          </cell>
          <cell r="C2767">
            <v>0</v>
          </cell>
          <cell r="D2767">
            <v>0</v>
          </cell>
          <cell r="E2767">
            <v>0</v>
          </cell>
          <cell r="F2767" t="str">
            <v>2108FA</v>
          </cell>
          <cell r="G2767" t="str">
            <v>Weekday</v>
          </cell>
          <cell r="H2767">
            <v>50896</v>
          </cell>
          <cell r="I2767" t="str">
            <v>7th St &amp; Mandela Pkwy (West Oakland BART)</v>
          </cell>
        </row>
        <row r="2768">
          <cell r="A2768">
            <v>1031680</v>
          </cell>
          <cell r="B2768">
            <v>2767</v>
          </cell>
          <cell r="C2768">
            <v>0</v>
          </cell>
          <cell r="D2768">
            <v>0</v>
          </cell>
          <cell r="E2768">
            <v>0</v>
          </cell>
          <cell r="F2768" t="str">
            <v>2108FA</v>
          </cell>
          <cell r="G2768" t="str">
            <v>Weekday</v>
          </cell>
          <cell r="H2768">
            <v>50267</v>
          </cell>
          <cell r="I2768" t="str">
            <v>Shattuck Av &amp; 55th St</v>
          </cell>
        </row>
        <row r="2769">
          <cell r="A2769">
            <v>900630</v>
          </cell>
          <cell r="B2769">
            <v>2768</v>
          </cell>
          <cell r="C2769">
            <v>0</v>
          </cell>
          <cell r="D2769">
            <v>0</v>
          </cell>
          <cell r="E2769">
            <v>0</v>
          </cell>
          <cell r="F2769" t="str">
            <v>2108FA</v>
          </cell>
          <cell r="G2769" t="str">
            <v>Weekday</v>
          </cell>
          <cell r="H2769">
            <v>52116</v>
          </cell>
          <cell r="I2769" t="str">
            <v>Cherry St &amp; Jasmine Av</v>
          </cell>
        </row>
        <row r="2770">
          <cell r="A2770">
            <v>700090</v>
          </cell>
          <cell r="B2770">
            <v>2769</v>
          </cell>
          <cell r="C2770">
            <v>0</v>
          </cell>
          <cell r="D2770">
            <v>0</v>
          </cell>
          <cell r="E2770">
            <v>0</v>
          </cell>
          <cell r="F2770" t="str">
            <v>2108FA</v>
          </cell>
          <cell r="G2770" t="str">
            <v>Weekday</v>
          </cell>
          <cell r="H2770">
            <v>57752</v>
          </cell>
          <cell r="I2770" t="str">
            <v>Alvarado Blvd &amp; Merganser Dr</v>
          </cell>
        </row>
        <row r="2771">
          <cell r="A2771">
            <v>302070</v>
          </cell>
          <cell r="B2771">
            <v>2770</v>
          </cell>
          <cell r="C2771">
            <v>0</v>
          </cell>
          <cell r="D2771">
            <v>0</v>
          </cell>
          <cell r="E2771">
            <v>0</v>
          </cell>
          <cell r="F2771" t="str">
            <v>2108FA</v>
          </cell>
          <cell r="G2771" t="str">
            <v>Weekday</v>
          </cell>
          <cell r="H2771">
            <v>55925</v>
          </cell>
          <cell r="I2771" t="str">
            <v>Dwight Way &amp; 9th St</v>
          </cell>
        </row>
        <row r="2772">
          <cell r="A2772">
            <v>1301320</v>
          </cell>
          <cell r="B2772">
            <v>2771</v>
          </cell>
          <cell r="C2772">
            <v>0</v>
          </cell>
          <cell r="D2772">
            <v>0</v>
          </cell>
          <cell r="E2772">
            <v>0</v>
          </cell>
          <cell r="F2772" t="str">
            <v>2108FA</v>
          </cell>
          <cell r="G2772" t="str">
            <v>Weekday</v>
          </cell>
          <cell r="H2772">
            <v>54548</v>
          </cell>
          <cell r="I2772" t="str">
            <v>Cutting Blvd &amp; S 45th St (Kennedy Sr High School)</v>
          </cell>
        </row>
        <row r="2773">
          <cell r="A2773">
            <v>801640</v>
          </cell>
          <cell r="B2773">
            <v>2772</v>
          </cell>
          <cell r="C2773">
            <v>0</v>
          </cell>
          <cell r="D2773">
            <v>0</v>
          </cell>
          <cell r="E2773">
            <v>0</v>
          </cell>
          <cell r="F2773" t="str">
            <v>2108FA</v>
          </cell>
          <cell r="G2773" t="str">
            <v>Weekday</v>
          </cell>
          <cell r="H2773">
            <v>58859</v>
          </cell>
          <cell r="I2773" t="str">
            <v>Dyer St &amp; Whipple Rd</v>
          </cell>
        </row>
        <row r="2774">
          <cell r="A2774">
            <v>1303340</v>
          </cell>
          <cell r="B2774">
            <v>2773</v>
          </cell>
          <cell r="C2774">
            <v>0</v>
          </cell>
          <cell r="D2774">
            <v>0</v>
          </cell>
          <cell r="E2774">
            <v>0</v>
          </cell>
          <cell r="F2774" t="str">
            <v>2108FA</v>
          </cell>
          <cell r="G2774" t="str">
            <v>Weekday</v>
          </cell>
          <cell r="H2774">
            <v>59974</v>
          </cell>
          <cell r="I2774" t="str">
            <v>S 47th St &amp; Potrero Av</v>
          </cell>
        </row>
        <row r="2775">
          <cell r="A2775">
            <v>801780</v>
          </cell>
          <cell r="B2775">
            <v>2774</v>
          </cell>
          <cell r="C2775">
            <v>0</v>
          </cell>
          <cell r="D2775">
            <v>0</v>
          </cell>
          <cell r="E2775">
            <v>0</v>
          </cell>
          <cell r="F2775" t="str">
            <v>2108FA</v>
          </cell>
          <cell r="G2775" t="str">
            <v>Weekday</v>
          </cell>
          <cell r="H2775">
            <v>56235</v>
          </cell>
          <cell r="I2775" t="str">
            <v>Folsom Av &amp; Tampa Av</v>
          </cell>
        </row>
        <row r="2776">
          <cell r="A2776">
            <v>9901320</v>
          </cell>
          <cell r="B2776">
            <v>2775</v>
          </cell>
          <cell r="C2776">
            <v>0</v>
          </cell>
          <cell r="D2776">
            <v>0</v>
          </cell>
          <cell r="E2776">
            <v>0</v>
          </cell>
          <cell r="F2776" t="str">
            <v>2108FA</v>
          </cell>
          <cell r="G2776" t="str">
            <v>Weekday</v>
          </cell>
          <cell r="H2776">
            <v>53216</v>
          </cell>
          <cell r="I2776" t="str">
            <v>San Pablo Dam Rd &amp; Valley View Rd</v>
          </cell>
        </row>
        <row r="2777">
          <cell r="A2777">
            <v>305930</v>
          </cell>
          <cell r="B2777">
            <v>2776</v>
          </cell>
          <cell r="C2777">
            <v>2</v>
          </cell>
          <cell r="D2777">
            <v>0</v>
          </cell>
          <cell r="E2777">
            <v>2</v>
          </cell>
          <cell r="F2777" t="str">
            <v>2108FA</v>
          </cell>
          <cell r="G2777" t="str">
            <v>Weekday</v>
          </cell>
          <cell r="H2777">
            <v>51900</v>
          </cell>
          <cell r="I2777" t="str">
            <v>University Av &amp; Grant St</v>
          </cell>
        </row>
        <row r="2778">
          <cell r="A2778">
            <v>1301340</v>
          </cell>
          <cell r="B2778">
            <v>2777</v>
          </cell>
          <cell r="C2778">
            <v>0</v>
          </cell>
          <cell r="D2778">
            <v>0</v>
          </cell>
          <cell r="E2778">
            <v>0</v>
          </cell>
          <cell r="F2778" t="str">
            <v>2108FA</v>
          </cell>
          <cell r="G2778" t="str">
            <v>Weekday</v>
          </cell>
          <cell r="H2778">
            <v>56698</v>
          </cell>
          <cell r="I2778" t="str">
            <v>Cutting Blvd &amp; S 49th St</v>
          </cell>
        </row>
        <row r="2779">
          <cell r="A2779">
            <v>1500280</v>
          </cell>
          <cell r="B2779">
            <v>2778</v>
          </cell>
          <cell r="C2779">
            <v>2</v>
          </cell>
          <cell r="D2779">
            <v>0</v>
          </cell>
          <cell r="E2779">
            <v>2</v>
          </cell>
          <cell r="F2779" t="str">
            <v>2108FA</v>
          </cell>
          <cell r="G2779" t="str">
            <v>Weekday</v>
          </cell>
          <cell r="H2779">
            <v>59466</v>
          </cell>
          <cell r="I2779" t="str">
            <v>Bancroft Av &amp; 141st Av</v>
          </cell>
        </row>
        <row r="2780">
          <cell r="A2780">
            <v>1004270</v>
          </cell>
          <cell r="B2780">
            <v>2779</v>
          </cell>
          <cell r="C2780">
            <v>0</v>
          </cell>
          <cell r="D2780">
            <v>0</v>
          </cell>
          <cell r="E2780">
            <v>0</v>
          </cell>
          <cell r="F2780" t="str">
            <v>2108FA</v>
          </cell>
          <cell r="G2780" t="str">
            <v>Weekday</v>
          </cell>
          <cell r="H2780">
            <v>55956</v>
          </cell>
          <cell r="I2780" t="str">
            <v>90th Av &amp; MacArthur Blvd</v>
          </cell>
        </row>
        <row r="2781">
          <cell r="A2781">
            <v>1009340</v>
          </cell>
          <cell r="B2781">
            <v>2780</v>
          </cell>
          <cell r="C2781">
            <v>0</v>
          </cell>
          <cell r="D2781">
            <v>0</v>
          </cell>
          <cell r="E2781">
            <v>0</v>
          </cell>
          <cell r="F2781" t="str">
            <v>2108FA</v>
          </cell>
          <cell r="G2781" t="str">
            <v>Weekday</v>
          </cell>
          <cell r="H2781">
            <v>51717</v>
          </cell>
          <cell r="I2781" t="str">
            <v>E 24th St &amp; 12th Av</v>
          </cell>
        </row>
        <row r="2782">
          <cell r="A2782">
            <v>804710</v>
          </cell>
          <cell r="B2782">
            <v>2781</v>
          </cell>
          <cell r="C2782">
            <v>0</v>
          </cell>
          <cell r="D2782">
            <v>0</v>
          </cell>
          <cell r="E2782">
            <v>0</v>
          </cell>
          <cell r="F2782" t="str">
            <v>2108FA</v>
          </cell>
          <cell r="G2782" t="str">
            <v>Weekday</v>
          </cell>
          <cell r="H2782">
            <v>50320</v>
          </cell>
          <cell r="I2782" t="str">
            <v>Stratford Rd &amp; Pacheco Way</v>
          </cell>
        </row>
        <row r="2783">
          <cell r="A2783">
            <v>1502050</v>
          </cell>
          <cell r="B2783">
            <v>2782</v>
          </cell>
          <cell r="C2783">
            <v>0</v>
          </cell>
          <cell r="D2783">
            <v>0</v>
          </cell>
          <cell r="E2783">
            <v>0</v>
          </cell>
          <cell r="F2783" t="str">
            <v>2108FA</v>
          </cell>
          <cell r="G2783" t="str">
            <v>Weekday</v>
          </cell>
          <cell r="H2783">
            <v>53011</v>
          </cell>
          <cell r="I2783" t="str">
            <v>Halcyon Dr &amp; Washington Av (Floresta Blvd)</v>
          </cell>
        </row>
        <row r="2784">
          <cell r="A2784">
            <v>1600790</v>
          </cell>
          <cell r="B2784">
            <v>2783</v>
          </cell>
          <cell r="C2784">
            <v>0</v>
          </cell>
          <cell r="D2784">
            <v>0</v>
          </cell>
          <cell r="E2784">
            <v>0</v>
          </cell>
          <cell r="F2784" t="str">
            <v>2108FA</v>
          </cell>
          <cell r="G2784" t="str">
            <v>Weekday</v>
          </cell>
          <cell r="H2784">
            <v>56299</v>
          </cell>
          <cell r="I2784" t="str">
            <v>Rumrill Blvd &amp; Market Av</v>
          </cell>
        </row>
        <row r="2785">
          <cell r="A2785">
            <v>1504460</v>
          </cell>
          <cell r="B2785">
            <v>2784</v>
          </cell>
          <cell r="C2785">
            <v>0</v>
          </cell>
          <cell r="D2785">
            <v>0</v>
          </cell>
          <cell r="E2785">
            <v>0</v>
          </cell>
          <cell r="F2785" t="str">
            <v>2108FA</v>
          </cell>
          <cell r="G2785" t="str">
            <v>Weekday</v>
          </cell>
          <cell r="H2785">
            <v>50687</v>
          </cell>
          <cell r="I2785" t="str">
            <v>Williams St &amp; Doolittle Dr</v>
          </cell>
        </row>
        <row r="2786">
          <cell r="A2786">
            <v>805780</v>
          </cell>
          <cell r="B2786">
            <v>2785</v>
          </cell>
          <cell r="C2786">
            <v>0</v>
          </cell>
          <cell r="D2786">
            <v>0</v>
          </cell>
          <cell r="E2786">
            <v>0</v>
          </cell>
          <cell r="F2786" t="str">
            <v>2108FA</v>
          </cell>
          <cell r="G2786" t="str">
            <v>Weekday</v>
          </cell>
          <cell r="H2786">
            <v>57009</v>
          </cell>
          <cell r="I2786" t="str">
            <v>Tennyson Rd &amp; Oliver Dr</v>
          </cell>
        </row>
        <row r="2787">
          <cell r="A2787">
            <v>1005630</v>
          </cell>
          <cell r="B2787">
            <v>2786</v>
          </cell>
          <cell r="C2787">
            <v>0</v>
          </cell>
          <cell r="D2787">
            <v>0</v>
          </cell>
          <cell r="E2787">
            <v>0</v>
          </cell>
          <cell r="F2787" t="str">
            <v>2108FA</v>
          </cell>
          <cell r="G2787" t="str">
            <v>Weekday</v>
          </cell>
          <cell r="H2787">
            <v>52122</v>
          </cell>
          <cell r="I2787" t="str">
            <v>Bancroft Av &amp; 94th Av</v>
          </cell>
        </row>
        <row r="2788">
          <cell r="A2788">
            <v>1018390</v>
          </cell>
          <cell r="B2788">
            <v>2787</v>
          </cell>
          <cell r="C2788">
            <v>0</v>
          </cell>
          <cell r="D2788">
            <v>0</v>
          </cell>
          <cell r="E2788">
            <v>0</v>
          </cell>
          <cell r="F2788" t="str">
            <v>2108FA</v>
          </cell>
          <cell r="G2788" t="str">
            <v>Weekday</v>
          </cell>
          <cell r="H2788">
            <v>52226</v>
          </cell>
          <cell r="I2788" t="str">
            <v>San Pablo Av &amp; 64th St</v>
          </cell>
        </row>
        <row r="2789">
          <cell r="A2789">
            <v>302050</v>
          </cell>
          <cell r="B2789">
            <v>2788</v>
          </cell>
          <cell r="C2789">
            <v>0</v>
          </cell>
          <cell r="D2789">
            <v>0</v>
          </cell>
          <cell r="E2789">
            <v>0</v>
          </cell>
          <cell r="F2789" t="str">
            <v>2108FA</v>
          </cell>
          <cell r="G2789" t="str">
            <v>Weekday</v>
          </cell>
          <cell r="H2789">
            <v>52556</v>
          </cell>
          <cell r="I2789" t="str">
            <v>Dwight Way &amp; 7th St</v>
          </cell>
        </row>
        <row r="2790">
          <cell r="A2790">
            <v>1700620</v>
          </cell>
          <cell r="B2790">
            <v>2789</v>
          </cell>
          <cell r="C2790">
            <v>0</v>
          </cell>
          <cell r="D2790">
            <v>0</v>
          </cell>
          <cell r="E2790">
            <v>0</v>
          </cell>
          <cell r="F2790" t="str">
            <v>2108FA</v>
          </cell>
          <cell r="G2790" t="str">
            <v>Weekday</v>
          </cell>
          <cell r="H2790">
            <v>59110</v>
          </cell>
          <cell r="I2790" t="str">
            <v>Mission Blvd &amp; Lafayette Av</v>
          </cell>
        </row>
        <row r="2791">
          <cell r="A2791">
            <v>1303600</v>
          </cell>
          <cell r="B2791">
            <v>2790</v>
          </cell>
          <cell r="C2791">
            <v>0</v>
          </cell>
          <cell r="D2791">
            <v>0</v>
          </cell>
          <cell r="E2791">
            <v>0</v>
          </cell>
          <cell r="F2791" t="str">
            <v>2108FA</v>
          </cell>
          <cell r="G2791" t="str">
            <v>Weekday</v>
          </cell>
          <cell r="H2791">
            <v>55530</v>
          </cell>
          <cell r="I2791" t="str">
            <v>San Pablo Av &amp; MacDonald Av</v>
          </cell>
        </row>
        <row r="2792">
          <cell r="A2792">
            <v>1005800</v>
          </cell>
          <cell r="B2792">
            <v>2791</v>
          </cell>
          <cell r="C2792">
            <v>0</v>
          </cell>
          <cell r="D2792">
            <v>0</v>
          </cell>
          <cell r="E2792">
            <v>0</v>
          </cell>
          <cell r="F2792" t="str">
            <v>2108FA</v>
          </cell>
          <cell r="G2792" t="str">
            <v>Weekday</v>
          </cell>
          <cell r="H2792">
            <v>54885</v>
          </cell>
          <cell r="I2792" t="str">
            <v>Bancroft Av &amp; Ritchie St</v>
          </cell>
        </row>
        <row r="2793">
          <cell r="A2793">
            <v>801890</v>
          </cell>
          <cell r="B2793">
            <v>2792</v>
          </cell>
          <cell r="C2793">
            <v>0</v>
          </cell>
          <cell r="D2793">
            <v>1</v>
          </cell>
          <cell r="E2793">
            <v>0</v>
          </cell>
          <cell r="F2793" t="str">
            <v>2108FA</v>
          </cell>
          <cell r="G2793" t="str">
            <v>Weekday</v>
          </cell>
          <cell r="H2793">
            <v>55630</v>
          </cell>
          <cell r="I2793" t="str">
            <v>Gading Rd &amp; Dumont Av</v>
          </cell>
        </row>
        <row r="2794">
          <cell r="A2794">
            <v>1011850</v>
          </cell>
          <cell r="B2794">
            <v>2793</v>
          </cell>
          <cell r="C2794">
            <v>0</v>
          </cell>
          <cell r="D2794">
            <v>0</v>
          </cell>
          <cell r="E2794">
            <v>0</v>
          </cell>
          <cell r="F2794" t="str">
            <v>2108FA</v>
          </cell>
          <cell r="G2794" t="str">
            <v>Weekday</v>
          </cell>
          <cell r="H2794">
            <v>56442</v>
          </cell>
          <cell r="I2794" t="str">
            <v>Grand Av &amp; Staten Av</v>
          </cell>
        </row>
        <row r="2795">
          <cell r="A2795">
            <v>1300040</v>
          </cell>
          <cell r="B2795">
            <v>2794</v>
          </cell>
          <cell r="C2795">
            <v>1</v>
          </cell>
          <cell r="D2795">
            <v>0</v>
          </cell>
          <cell r="E2795">
            <v>1</v>
          </cell>
          <cell r="F2795" t="str">
            <v>2108FA</v>
          </cell>
          <cell r="G2795" t="str">
            <v>Weekday</v>
          </cell>
          <cell r="H2795">
            <v>55074</v>
          </cell>
          <cell r="I2795" t="str">
            <v>13th St &amp; Rheem Av</v>
          </cell>
        </row>
        <row r="2796">
          <cell r="A2796">
            <v>9901580</v>
          </cell>
          <cell r="B2796">
            <v>2795</v>
          </cell>
          <cell r="C2796">
            <v>1</v>
          </cell>
          <cell r="D2796">
            <v>0</v>
          </cell>
          <cell r="E2796">
            <v>1</v>
          </cell>
          <cell r="F2796" t="str">
            <v>2108FA</v>
          </cell>
          <cell r="G2796" t="str">
            <v>Weekday</v>
          </cell>
          <cell r="H2796">
            <v>50825</v>
          </cell>
          <cell r="I2796" t="str">
            <v>Broadway &amp; 25th St</v>
          </cell>
        </row>
        <row r="2797">
          <cell r="A2797">
            <v>306290</v>
          </cell>
          <cell r="B2797">
            <v>2796</v>
          </cell>
          <cell r="C2797">
            <v>0</v>
          </cell>
          <cell r="D2797">
            <v>0</v>
          </cell>
          <cell r="E2797">
            <v>0</v>
          </cell>
          <cell r="F2797" t="str">
            <v>2108FA</v>
          </cell>
          <cell r="G2797" t="str">
            <v>Weekday</v>
          </cell>
          <cell r="H2797">
            <v>55880</v>
          </cell>
          <cell r="I2797" t="str">
            <v>San Pablo Av &amp; Dwight Way</v>
          </cell>
        </row>
        <row r="2798">
          <cell r="A2798">
            <v>802780</v>
          </cell>
          <cell r="B2798">
            <v>2797</v>
          </cell>
          <cell r="C2798">
            <v>0</v>
          </cell>
          <cell r="D2798">
            <v>0</v>
          </cell>
          <cell r="E2798">
            <v>0</v>
          </cell>
          <cell r="F2798" t="str">
            <v>2108FA</v>
          </cell>
          <cell r="G2798" t="str">
            <v>Weekday</v>
          </cell>
          <cell r="H2798">
            <v>53396</v>
          </cell>
          <cell r="I2798" t="str">
            <v>25861 Industrial Blvd</v>
          </cell>
        </row>
        <row r="2799">
          <cell r="A2799">
            <v>9905900</v>
          </cell>
          <cell r="B2799">
            <v>2798</v>
          </cell>
          <cell r="C2799">
            <v>0</v>
          </cell>
          <cell r="D2799">
            <v>0</v>
          </cell>
          <cell r="E2799">
            <v>0</v>
          </cell>
          <cell r="F2799" t="str">
            <v>2108FA</v>
          </cell>
          <cell r="G2799" t="str">
            <v>Weekday</v>
          </cell>
          <cell r="H2799">
            <v>52361</v>
          </cell>
          <cell r="I2799" t="str">
            <v>Warm Springs Blvd &amp; Mission Ct</v>
          </cell>
        </row>
        <row r="2800">
          <cell r="A2800">
            <v>803440</v>
          </cell>
          <cell r="B2800">
            <v>2799</v>
          </cell>
          <cell r="C2800">
            <v>0</v>
          </cell>
          <cell r="D2800">
            <v>0</v>
          </cell>
          <cell r="E2800">
            <v>0</v>
          </cell>
          <cell r="F2800" t="str">
            <v>2108FA</v>
          </cell>
          <cell r="G2800" t="str">
            <v>Weekday</v>
          </cell>
          <cell r="H2800">
            <v>56959</v>
          </cell>
          <cell r="I2800" t="str">
            <v>Mission Blvd &amp; Garin Av</v>
          </cell>
        </row>
        <row r="2801">
          <cell r="A2801">
            <v>901205</v>
          </cell>
          <cell r="B2801">
            <v>2800</v>
          </cell>
          <cell r="C2801">
            <v>0</v>
          </cell>
          <cell r="D2801">
            <v>0</v>
          </cell>
          <cell r="E2801">
            <v>0</v>
          </cell>
          <cell r="F2801" t="str">
            <v>2108FA</v>
          </cell>
          <cell r="G2801" t="str">
            <v>Weekday</v>
          </cell>
          <cell r="H2801">
            <v>55740</v>
          </cell>
          <cell r="I2801" t="str">
            <v>Newark Blvd &amp; Jarvis Av</v>
          </cell>
        </row>
        <row r="2802">
          <cell r="A2802">
            <v>1005700</v>
          </cell>
          <cell r="B2802">
            <v>2801</v>
          </cell>
          <cell r="C2802">
            <v>0</v>
          </cell>
          <cell r="D2802">
            <v>0</v>
          </cell>
          <cell r="E2802">
            <v>0</v>
          </cell>
          <cell r="F2802" t="str">
            <v>2108FA</v>
          </cell>
          <cell r="G2802" t="str">
            <v>Weekday</v>
          </cell>
          <cell r="H2802">
            <v>57745</v>
          </cell>
          <cell r="I2802" t="str">
            <v>Bancroft Av &amp; 99th Av</v>
          </cell>
        </row>
        <row r="2803">
          <cell r="A2803">
            <v>1003990</v>
          </cell>
          <cell r="B2803">
            <v>2802</v>
          </cell>
          <cell r="C2803">
            <v>0</v>
          </cell>
          <cell r="D2803">
            <v>0</v>
          </cell>
          <cell r="E2803">
            <v>0</v>
          </cell>
          <cell r="F2803" t="str">
            <v>2108FA</v>
          </cell>
          <cell r="G2803" t="str">
            <v>Weekday</v>
          </cell>
          <cell r="H2803">
            <v>55362</v>
          </cell>
          <cell r="I2803" t="str">
            <v>85th Av &amp; G St</v>
          </cell>
        </row>
        <row r="2804">
          <cell r="A2804">
            <v>9905600</v>
          </cell>
          <cell r="B2804">
            <v>2803</v>
          </cell>
          <cell r="C2804">
            <v>0</v>
          </cell>
          <cell r="D2804">
            <v>0</v>
          </cell>
          <cell r="E2804">
            <v>0</v>
          </cell>
          <cell r="F2804" t="str">
            <v>2108FA</v>
          </cell>
          <cell r="G2804" t="str">
            <v>Weekday</v>
          </cell>
          <cell r="H2804">
            <v>52075</v>
          </cell>
          <cell r="I2804" t="str">
            <v>Union City Blvd &amp; Horner St</v>
          </cell>
        </row>
        <row r="2805">
          <cell r="A2805">
            <v>501560</v>
          </cell>
          <cell r="B2805">
            <v>2804</v>
          </cell>
          <cell r="C2805">
            <v>1</v>
          </cell>
          <cell r="D2805">
            <v>0</v>
          </cell>
          <cell r="E2805">
            <v>1</v>
          </cell>
          <cell r="F2805" t="str">
            <v>2108FA</v>
          </cell>
          <cell r="G2805" t="str">
            <v>Weekday</v>
          </cell>
          <cell r="H2805">
            <v>58855</v>
          </cell>
          <cell r="I2805" t="str">
            <v>San Pablo Av &amp; Moeser Ln</v>
          </cell>
        </row>
        <row r="2806">
          <cell r="A2806">
            <v>1020270</v>
          </cell>
          <cell r="B2806">
            <v>2805</v>
          </cell>
          <cell r="C2806">
            <v>0</v>
          </cell>
          <cell r="D2806">
            <v>0</v>
          </cell>
          <cell r="E2806">
            <v>0</v>
          </cell>
          <cell r="F2806" t="str">
            <v>2108FA</v>
          </cell>
          <cell r="G2806" t="str">
            <v>Weekday</v>
          </cell>
          <cell r="H2806">
            <v>51815</v>
          </cell>
          <cell r="I2806" t="str">
            <v>Telegraph Av &amp; 55th St</v>
          </cell>
        </row>
        <row r="2807">
          <cell r="A2807">
            <v>702280</v>
          </cell>
          <cell r="B2807">
            <v>2806</v>
          </cell>
          <cell r="C2807">
            <v>0</v>
          </cell>
          <cell r="D2807">
            <v>0</v>
          </cell>
          <cell r="E2807">
            <v>0</v>
          </cell>
          <cell r="F2807" t="str">
            <v>2108FA</v>
          </cell>
          <cell r="G2807" t="str">
            <v>Weekday</v>
          </cell>
          <cell r="H2807">
            <v>52660</v>
          </cell>
          <cell r="I2807" t="str">
            <v>Fremont Blvd &amp; Decoto Rd</v>
          </cell>
        </row>
        <row r="2808">
          <cell r="A2808">
            <v>600330</v>
          </cell>
          <cell r="B2808">
            <v>2807</v>
          </cell>
          <cell r="C2808">
            <v>1</v>
          </cell>
          <cell r="D2808">
            <v>1</v>
          </cell>
          <cell r="E2808">
            <v>1</v>
          </cell>
          <cell r="F2808" t="str">
            <v>2108FA</v>
          </cell>
          <cell r="G2808" t="str">
            <v>Weekday</v>
          </cell>
          <cell r="H2808">
            <v>59886</v>
          </cell>
          <cell r="I2808" t="str">
            <v>Hollis St &amp; 45th St</v>
          </cell>
        </row>
        <row r="2809">
          <cell r="A2809">
            <v>9800100</v>
          </cell>
          <cell r="B2809">
            <v>2808</v>
          </cell>
          <cell r="C2809">
            <v>0</v>
          </cell>
          <cell r="D2809">
            <v>0</v>
          </cell>
          <cell r="E2809">
            <v>0</v>
          </cell>
          <cell r="F2809" t="str">
            <v>2108FA</v>
          </cell>
          <cell r="G2809" t="str">
            <v>Weekday</v>
          </cell>
          <cell r="H2809">
            <v>59350</v>
          </cell>
          <cell r="I2809" t="str">
            <v>164th Av &amp; Foothill Blvd</v>
          </cell>
        </row>
        <row r="2810">
          <cell r="A2810">
            <v>9905250</v>
          </cell>
          <cell r="B2810">
            <v>2809</v>
          </cell>
          <cell r="C2810">
            <v>0</v>
          </cell>
          <cell r="D2810">
            <v>1</v>
          </cell>
          <cell r="E2810">
            <v>0</v>
          </cell>
          <cell r="F2810" t="str">
            <v>2108FA</v>
          </cell>
          <cell r="G2810" t="str">
            <v>Weekday</v>
          </cell>
          <cell r="H2810">
            <v>51958</v>
          </cell>
          <cell r="I2810" t="str">
            <v>Lincoln Av &amp; 18th St</v>
          </cell>
        </row>
        <row r="2811">
          <cell r="A2811">
            <v>1011800</v>
          </cell>
          <cell r="B2811">
            <v>2810</v>
          </cell>
          <cell r="C2811">
            <v>1</v>
          </cell>
          <cell r="D2811">
            <v>2</v>
          </cell>
          <cell r="E2811">
            <v>1</v>
          </cell>
          <cell r="F2811" t="str">
            <v>2108FA</v>
          </cell>
          <cell r="G2811" t="str">
            <v>Weekday</v>
          </cell>
          <cell r="H2811">
            <v>58819</v>
          </cell>
          <cell r="I2811" t="str">
            <v>Grand Av &amp; Park View Ter</v>
          </cell>
        </row>
        <row r="2812">
          <cell r="A2812">
            <v>1200020</v>
          </cell>
          <cell r="B2812">
            <v>2811</v>
          </cell>
          <cell r="C2812">
            <v>0</v>
          </cell>
          <cell r="D2812">
            <v>0</v>
          </cell>
          <cell r="E2812">
            <v>0</v>
          </cell>
          <cell r="F2812" t="str">
            <v>2108FA</v>
          </cell>
          <cell r="G2812" t="str">
            <v>Weekday</v>
          </cell>
          <cell r="H2812">
            <v>53318</v>
          </cell>
          <cell r="I2812" t="str">
            <v>Fitzgerald Dr &amp; Best Buy</v>
          </cell>
        </row>
        <row r="2813">
          <cell r="A2813">
            <v>706120</v>
          </cell>
          <cell r="B2813">
            <v>2812</v>
          </cell>
          <cell r="C2813">
            <v>0</v>
          </cell>
          <cell r="D2813">
            <v>0</v>
          </cell>
          <cell r="E2813">
            <v>0</v>
          </cell>
          <cell r="F2813" t="str">
            <v>2108FA</v>
          </cell>
          <cell r="G2813" t="str">
            <v>Weekday</v>
          </cell>
          <cell r="H2813">
            <v>52044</v>
          </cell>
          <cell r="I2813" t="str">
            <v>Thornton Av &amp; Fremont Blvd</v>
          </cell>
        </row>
        <row r="2814">
          <cell r="A2814">
            <v>1004340</v>
          </cell>
          <cell r="B2814">
            <v>2813</v>
          </cell>
          <cell r="C2814">
            <v>0</v>
          </cell>
          <cell r="D2814">
            <v>0</v>
          </cell>
          <cell r="E2814">
            <v>0</v>
          </cell>
          <cell r="F2814" t="str">
            <v>2108FA</v>
          </cell>
          <cell r="G2814" t="str">
            <v>Weekday</v>
          </cell>
          <cell r="H2814">
            <v>59858</v>
          </cell>
          <cell r="I2814" t="str">
            <v>98th Av &amp; Bancroft Av</v>
          </cell>
        </row>
        <row r="2815">
          <cell r="A2815">
            <v>1501390</v>
          </cell>
          <cell r="B2815">
            <v>2814</v>
          </cell>
          <cell r="C2815">
            <v>0</v>
          </cell>
          <cell r="D2815">
            <v>0</v>
          </cell>
          <cell r="E2815">
            <v>0</v>
          </cell>
          <cell r="F2815" t="str">
            <v>2108FA</v>
          </cell>
          <cell r="G2815" t="str">
            <v>Weekday</v>
          </cell>
          <cell r="H2815">
            <v>54959</v>
          </cell>
          <cell r="I2815" t="str">
            <v>E 14th St &amp; Cornwall Way</v>
          </cell>
        </row>
        <row r="2816">
          <cell r="A2816">
            <v>1003340</v>
          </cell>
          <cell r="B2816">
            <v>2815</v>
          </cell>
          <cell r="C2816">
            <v>0</v>
          </cell>
          <cell r="D2816">
            <v>0</v>
          </cell>
          <cell r="E2816">
            <v>0</v>
          </cell>
          <cell r="F2816" t="str">
            <v>2108FA</v>
          </cell>
          <cell r="G2816" t="str">
            <v>Weekday</v>
          </cell>
          <cell r="H2816">
            <v>50995</v>
          </cell>
          <cell r="I2816" t="str">
            <v>73rd Av &amp; Lockwood St</v>
          </cell>
        </row>
        <row r="2817">
          <cell r="A2817">
            <v>1501250</v>
          </cell>
          <cell r="B2817">
            <v>2816</v>
          </cell>
          <cell r="C2817">
            <v>2</v>
          </cell>
          <cell r="D2817">
            <v>0</v>
          </cell>
          <cell r="E2817">
            <v>2</v>
          </cell>
          <cell r="F2817" t="str">
            <v>2108FA</v>
          </cell>
          <cell r="G2817" t="str">
            <v>Weekday</v>
          </cell>
          <cell r="H2817">
            <v>51228</v>
          </cell>
          <cell r="I2817" t="str">
            <v>E 14th St &amp; 141st Av</v>
          </cell>
        </row>
        <row r="2818">
          <cell r="A2818">
            <v>1700630</v>
          </cell>
          <cell r="B2818">
            <v>2817</v>
          </cell>
          <cell r="C2818">
            <v>0</v>
          </cell>
          <cell r="D2818">
            <v>0</v>
          </cell>
          <cell r="E2818">
            <v>0</v>
          </cell>
          <cell r="F2818" t="str">
            <v>2108FA</v>
          </cell>
          <cell r="G2818" t="str">
            <v>Weekday</v>
          </cell>
          <cell r="H2818">
            <v>57474</v>
          </cell>
          <cell r="I2818" t="str">
            <v>Mission Blvd &amp; Lafayette Av</v>
          </cell>
        </row>
        <row r="2819">
          <cell r="A2819">
            <v>1003440</v>
          </cell>
          <cell r="B2819">
            <v>2818</v>
          </cell>
          <cell r="C2819">
            <v>0</v>
          </cell>
          <cell r="D2819">
            <v>0</v>
          </cell>
          <cell r="E2819">
            <v>0</v>
          </cell>
          <cell r="F2819" t="str">
            <v>2108FA</v>
          </cell>
          <cell r="G2819" t="str">
            <v>Weekday</v>
          </cell>
          <cell r="H2819">
            <v>59979</v>
          </cell>
          <cell r="I2819" t="str">
            <v>7th St &amp; Campbell St (United States Post Office)</v>
          </cell>
        </row>
        <row r="2820">
          <cell r="A2820">
            <v>1000210</v>
          </cell>
          <cell r="B2820">
            <v>2819</v>
          </cell>
          <cell r="C2820">
            <v>1</v>
          </cell>
          <cell r="D2820">
            <v>0</v>
          </cell>
          <cell r="E2820">
            <v>1</v>
          </cell>
          <cell r="F2820" t="str">
            <v>2108FA</v>
          </cell>
          <cell r="G2820" t="str">
            <v>Weekday</v>
          </cell>
          <cell r="H2820">
            <v>55201</v>
          </cell>
          <cell r="I2820" t="str">
            <v>10th St &amp; Adeline St</v>
          </cell>
        </row>
        <row r="2821">
          <cell r="A2821">
            <v>1018710</v>
          </cell>
          <cell r="B2821">
            <v>2820</v>
          </cell>
          <cell r="C2821">
            <v>0</v>
          </cell>
          <cell r="D2821">
            <v>0</v>
          </cell>
          <cell r="E2821">
            <v>0</v>
          </cell>
          <cell r="F2821" t="str">
            <v>2108FA</v>
          </cell>
          <cell r="G2821" t="str">
            <v>Weekday</v>
          </cell>
          <cell r="H2821">
            <v>55717</v>
          </cell>
          <cell r="I2821" t="str">
            <v>Seminary Av &amp; Camden St (MacArthur Blvd)</v>
          </cell>
        </row>
        <row r="2822">
          <cell r="A2822">
            <v>1504020</v>
          </cell>
          <cell r="B2822">
            <v>2821</v>
          </cell>
          <cell r="C2822">
            <v>0</v>
          </cell>
          <cell r="D2822">
            <v>0</v>
          </cell>
          <cell r="E2822">
            <v>0</v>
          </cell>
          <cell r="F2822" t="str">
            <v>2108FA</v>
          </cell>
          <cell r="G2822" t="str">
            <v>Weekday</v>
          </cell>
          <cell r="H2822">
            <v>51148</v>
          </cell>
          <cell r="I2822" t="str">
            <v>Aurora Dr &amp; Fairway Dr</v>
          </cell>
        </row>
        <row r="2823">
          <cell r="A2823">
            <v>1600760</v>
          </cell>
          <cell r="B2823">
            <v>2822</v>
          </cell>
          <cell r="C2823">
            <v>0</v>
          </cell>
          <cell r="D2823">
            <v>0</v>
          </cell>
          <cell r="E2823">
            <v>0</v>
          </cell>
          <cell r="F2823" t="str">
            <v>2108FA</v>
          </cell>
          <cell r="G2823" t="str">
            <v>Weekday</v>
          </cell>
          <cell r="H2823">
            <v>58066</v>
          </cell>
          <cell r="I2823" t="str">
            <v>Rumrill Blvd &amp; Emeric Av</v>
          </cell>
        </row>
        <row r="2824">
          <cell r="A2824">
            <v>801050</v>
          </cell>
          <cell r="B2824">
            <v>2823</v>
          </cell>
          <cell r="C2824">
            <v>0</v>
          </cell>
          <cell r="D2824">
            <v>0</v>
          </cell>
          <cell r="E2824">
            <v>0</v>
          </cell>
          <cell r="F2824" t="str">
            <v>2108FA</v>
          </cell>
          <cell r="G2824" t="str">
            <v>Weekday</v>
          </cell>
          <cell r="H2824">
            <v>59644</v>
          </cell>
          <cell r="I2824" t="str">
            <v>City Center Dr &amp; Foothill Blvd</v>
          </cell>
        </row>
        <row r="2825">
          <cell r="A2825">
            <v>705220</v>
          </cell>
          <cell r="B2825">
            <v>2824</v>
          </cell>
          <cell r="C2825">
            <v>1</v>
          </cell>
          <cell r="D2825">
            <v>0</v>
          </cell>
          <cell r="E2825">
            <v>1</v>
          </cell>
          <cell r="F2825" t="str">
            <v>2108FA</v>
          </cell>
          <cell r="G2825" t="str">
            <v>Weekday</v>
          </cell>
          <cell r="H2825">
            <v>54980</v>
          </cell>
          <cell r="I2825" t="str">
            <v>Paseo Padre Pkwy &amp; Walnut Av</v>
          </cell>
        </row>
        <row r="2826">
          <cell r="A2826">
            <v>1504260</v>
          </cell>
          <cell r="B2826">
            <v>2825</v>
          </cell>
          <cell r="C2826">
            <v>0</v>
          </cell>
          <cell r="D2826">
            <v>0</v>
          </cell>
          <cell r="E2826">
            <v>0</v>
          </cell>
          <cell r="F2826" t="str">
            <v>2108FA</v>
          </cell>
          <cell r="G2826" t="str">
            <v>Weekday</v>
          </cell>
          <cell r="H2826">
            <v>53804</v>
          </cell>
          <cell r="I2826" t="str">
            <v>Williams St &amp; Doolittle Dr</v>
          </cell>
        </row>
        <row r="2827">
          <cell r="A2827">
            <v>1300590</v>
          </cell>
          <cell r="B2827">
            <v>2826</v>
          </cell>
          <cell r="C2827">
            <v>0</v>
          </cell>
          <cell r="D2827">
            <v>0</v>
          </cell>
          <cell r="E2827">
            <v>0</v>
          </cell>
          <cell r="F2827" t="str">
            <v>2108FA</v>
          </cell>
          <cell r="G2827" t="str">
            <v>Weekday</v>
          </cell>
          <cell r="H2827">
            <v>58565</v>
          </cell>
          <cell r="I2827" t="str">
            <v>Atlas Rd &amp; UPS Facility</v>
          </cell>
        </row>
        <row r="2828">
          <cell r="A2828">
            <v>9905590</v>
          </cell>
          <cell r="B2828">
            <v>2827</v>
          </cell>
          <cell r="C2828">
            <v>0</v>
          </cell>
          <cell r="D2828">
            <v>0</v>
          </cell>
          <cell r="E2828">
            <v>0</v>
          </cell>
          <cell r="F2828" t="str">
            <v>2108FA</v>
          </cell>
          <cell r="G2828" t="str">
            <v>Weekday</v>
          </cell>
          <cell r="H2828">
            <v>52072</v>
          </cell>
          <cell r="I2828" t="str">
            <v>Alvarado Blvd &amp; Fredi St</v>
          </cell>
        </row>
        <row r="2829">
          <cell r="A2829">
            <v>1600450</v>
          </cell>
          <cell r="B2829">
            <v>2828</v>
          </cell>
          <cell r="C2829">
            <v>1</v>
          </cell>
          <cell r="D2829">
            <v>0</v>
          </cell>
          <cell r="E2829">
            <v>1</v>
          </cell>
          <cell r="F2829" t="str">
            <v>2108FA</v>
          </cell>
          <cell r="G2829" t="str">
            <v>Weekday</v>
          </cell>
          <cell r="H2829">
            <v>58442</v>
          </cell>
          <cell r="I2829" t="str">
            <v>Del Camino Dr &amp; Rivers St</v>
          </cell>
        </row>
        <row r="2830">
          <cell r="A2830">
            <v>1020830</v>
          </cell>
          <cell r="B2830">
            <v>2829</v>
          </cell>
          <cell r="C2830">
            <v>1</v>
          </cell>
          <cell r="D2830">
            <v>0</v>
          </cell>
          <cell r="E2830">
            <v>1</v>
          </cell>
          <cell r="F2830" t="str">
            <v>2108FA</v>
          </cell>
          <cell r="G2830" t="str">
            <v>Weekday</v>
          </cell>
          <cell r="H2830">
            <v>51174</v>
          </cell>
          <cell r="I2830" t="str">
            <v>Union St &amp; 10th St</v>
          </cell>
        </row>
        <row r="2831">
          <cell r="A2831">
            <v>1300880</v>
          </cell>
          <cell r="B2831">
            <v>2830</v>
          </cell>
          <cell r="C2831">
            <v>0</v>
          </cell>
          <cell r="D2831">
            <v>0</v>
          </cell>
          <cell r="E2831">
            <v>0</v>
          </cell>
          <cell r="F2831" t="str">
            <v>2108FA</v>
          </cell>
          <cell r="G2831" t="str">
            <v>Weekday</v>
          </cell>
          <cell r="H2831">
            <v>55698</v>
          </cell>
          <cell r="I2831" t="str">
            <v>Carlson Blvd &amp; S 55th St</v>
          </cell>
        </row>
        <row r="2832">
          <cell r="A2832">
            <v>1300620</v>
          </cell>
          <cell r="B2832">
            <v>2831</v>
          </cell>
          <cell r="C2832">
            <v>5</v>
          </cell>
          <cell r="D2832">
            <v>0</v>
          </cell>
          <cell r="E2832">
            <v>5</v>
          </cell>
          <cell r="F2832" t="str">
            <v>2108FA</v>
          </cell>
          <cell r="G2832" t="str">
            <v>Weekday</v>
          </cell>
          <cell r="H2832">
            <v>53580</v>
          </cell>
          <cell r="I2832" t="str">
            <v>Barrett Av &amp; Harbour Way</v>
          </cell>
        </row>
        <row r="2833">
          <cell r="A2833">
            <v>302390</v>
          </cell>
          <cell r="B2833">
            <v>2832</v>
          </cell>
          <cell r="C2833">
            <v>0</v>
          </cell>
          <cell r="D2833">
            <v>0</v>
          </cell>
          <cell r="E2833">
            <v>0</v>
          </cell>
          <cell r="F2833" t="str">
            <v>2108FA</v>
          </cell>
          <cell r="G2833" t="str">
            <v>Weekday</v>
          </cell>
          <cell r="H2833">
            <v>54357</v>
          </cell>
          <cell r="I2833" t="str">
            <v>Euclid Av &amp; Cragmont Av</v>
          </cell>
        </row>
        <row r="2834">
          <cell r="A2834">
            <v>600410</v>
          </cell>
          <cell r="B2834">
            <v>2833</v>
          </cell>
          <cell r="C2834">
            <v>1</v>
          </cell>
          <cell r="D2834">
            <v>1</v>
          </cell>
          <cell r="E2834">
            <v>1</v>
          </cell>
          <cell r="F2834" t="str">
            <v>2108FA</v>
          </cell>
          <cell r="G2834" t="str">
            <v>Weekday</v>
          </cell>
          <cell r="H2834">
            <v>56779</v>
          </cell>
          <cell r="I2834" t="str">
            <v>Hollis St &amp; 40th St</v>
          </cell>
        </row>
        <row r="2835">
          <cell r="A2835">
            <v>302080</v>
          </cell>
          <cell r="B2835">
            <v>2834</v>
          </cell>
          <cell r="C2835">
            <v>0</v>
          </cell>
          <cell r="D2835">
            <v>0</v>
          </cell>
          <cell r="E2835">
            <v>0</v>
          </cell>
          <cell r="F2835" t="str">
            <v>2108FA</v>
          </cell>
          <cell r="G2835" t="str">
            <v>Weekday</v>
          </cell>
          <cell r="H2835">
            <v>56980</v>
          </cell>
          <cell r="I2835" t="str">
            <v>Dwight Way &amp; Bonar St</v>
          </cell>
        </row>
        <row r="2836">
          <cell r="A2836">
            <v>1017510</v>
          </cell>
          <cell r="B2836">
            <v>2835</v>
          </cell>
          <cell r="C2836">
            <v>0</v>
          </cell>
          <cell r="D2836">
            <v>0</v>
          </cell>
          <cell r="E2836">
            <v>0</v>
          </cell>
          <cell r="F2836" t="str">
            <v>2108FA</v>
          </cell>
          <cell r="G2836" t="str">
            <v>Weekday</v>
          </cell>
          <cell r="H2836">
            <v>56679</v>
          </cell>
          <cell r="I2836" t="str">
            <v>Park Blvd &amp; Glenfield Av</v>
          </cell>
        </row>
        <row r="2837">
          <cell r="A2837">
            <v>1303330</v>
          </cell>
          <cell r="B2837">
            <v>2836</v>
          </cell>
          <cell r="C2837">
            <v>0</v>
          </cell>
          <cell r="D2837">
            <v>0</v>
          </cell>
          <cell r="E2837">
            <v>0</v>
          </cell>
          <cell r="F2837" t="str">
            <v>2108FA</v>
          </cell>
          <cell r="G2837" t="str">
            <v>Weekday</v>
          </cell>
          <cell r="H2837">
            <v>58896</v>
          </cell>
          <cell r="I2837" t="str">
            <v>S 47th St &amp; Potrero Av</v>
          </cell>
        </row>
        <row r="2838">
          <cell r="A2838">
            <v>303050</v>
          </cell>
          <cell r="B2838">
            <v>2837</v>
          </cell>
          <cell r="C2838">
            <v>0</v>
          </cell>
          <cell r="D2838">
            <v>0</v>
          </cell>
          <cell r="E2838">
            <v>0</v>
          </cell>
          <cell r="F2838" t="str">
            <v>2108FA</v>
          </cell>
          <cell r="G2838" t="str">
            <v>Weekday</v>
          </cell>
          <cell r="H2838">
            <v>54513</v>
          </cell>
          <cell r="I2838" t="str">
            <v>Grizzly Peak Blvd &amp; Sunset Ln</v>
          </cell>
        </row>
        <row r="2839">
          <cell r="A2839">
            <v>1005650</v>
          </cell>
          <cell r="B2839">
            <v>2838</v>
          </cell>
          <cell r="C2839">
            <v>0</v>
          </cell>
          <cell r="D2839">
            <v>0</v>
          </cell>
          <cell r="E2839">
            <v>0</v>
          </cell>
          <cell r="F2839" t="str">
            <v>2108FA</v>
          </cell>
          <cell r="G2839" t="str">
            <v>Weekday</v>
          </cell>
          <cell r="H2839">
            <v>55439</v>
          </cell>
          <cell r="I2839" t="str">
            <v>Bancroft Av &amp; 96th Av</v>
          </cell>
        </row>
        <row r="2840">
          <cell r="A2840">
            <v>9904830</v>
          </cell>
          <cell r="B2840">
            <v>2839</v>
          </cell>
          <cell r="C2840">
            <v>0</v>
          </cell>
          <cell r="D2840">
            <v>0</v>
          </cell>
          <cell r="E2840">
            <v>0</v>
          </cell>
          <cell r="F2840" t="str">
            <v>2108FA</v>
          </cell>
          <cell r="G2840" t="str">
            <v>Weekday</v>
          </cell>
          <cell r="H2840">
            <v>51941</v>
          </cell>
          <cell r="I2840" t="str">
            <v>Christie Av &amp; 59th St</v>
          </cell>
        </row>
        <row r="2841">
          <cell r="A2841">
            <v>1030760</v>
          </cell>
          <cell r="B2841">
            <v>2840</v>
          </cell>
          <cell r="C2841">
            <v>4</v>
          </cell>
          <cell r="D2841">
            <v>1</v>
          </cell>
          <cell r="E2841">
            <v>4</v>
          </cell>
          <cell r="F2841" t="str">
            <v>2108FA</v>
          </cell>
          <cell r="G2841" t="str">
            <v>Weekday</v>
          </cell>
          <cell r="H2841">
            <v>58888</v>
          </cell>
          <cell r="I2841" t="str">
            <v>11th St &amp; Harrison St</v>
          </cell>
        </row>
        <row r="2842">
          <cell r="A2842">
            <v>9800290</v>
          </cell>
          <cell r="B2842">
            <v>2841</v>
          </cell>
          <cell r="C2842">
            <v>0</v>
          </cell>
          <cell r="D2842">
            <v>0</v>
          </cell>
          <cell r="E2842">
            <v>0</v>
          </cell>
          <cell r="F2842" t="str">
            <v>2108FA</v>
          </cell>
          <cell r="G2842" t="str">
            <v>Weekday</v>
          </cell>
          <cell r="H2842">
            <v>55908</v>
          </cell>
          <cell r="I2842" t="str">
            <v>Bockman Rd &amp; Via Chiquita</v>
          </cell>
        </row>
        <row r="2843">
          <cell r="A2843">
            <v>9800500</v>
          </cell>
          <cell r="B2843">
            <v>2842</v>
          </cell>
          <cell r="C2843">
            <v>0</v>
          </cell>
          <cell r="D2843">
            <v>0</v>
          </cell>
          <cell r="E2843">
            <v>0</v>
          </cell>
          <cell r="F2843" t="str">
            <v>2108FA</v>
          </cell>
          <cell r="G2843" t="str">
            <v>Weekday</v>
          </cell>
          <cell r="H2843">
            <v>50515</v>
          </cell>
          <cell r="I2843" t="str">
            <v>Castro Valley Blvd &amp; San Miguel Av</v>
          </cell>
        </row>
        <row r="2844">
          <cell r="A2844">
            <v>9802190</v>
          </cell>
          <cell r="B2844">
            <v>2843</v>
          </cell>
          <cell r="C2844">
            <v>0</v>
          </cell>
          <cell r="D2844">
            <v>0</v>
          </cell>
          <cell r="E2844">
            <v>0</v>
          </cell>
          <cell r="F2844" t="str">
            <v>2108FA</v>
          </cell>
          <cell r="G2844" t="str">
            <v>Weekday</v>
          </cell>
          <cell r="H2844">
            <v>57714</v>
          </cell>
          <cell r="I2844" t="str">
            <v>Miramar Av &amp; Saratoga St</v>
          </cell>
        </row>
        <row r="2845">
          <cell r="A2845">
            <v>9900040</v>
          </cell>
          <cell r="B2845">
            <v>2844</v>
          </cell>
          <cell r="C2845">
            <v>1</v>
          </cell>
          <cell r="D2845">
            <v>0</v>
          </cell>
          <cell r="E2845">
            <v>1</v>
          </cell>
          <cell r="F2845" t="str">
            <v>2108FA</v>
          </cell>
          <cell r="G2845" t="str">
            <v>Weekday</v>
          </cell>
          <cell r="H2845">
            <v>54966</v>
          </cell>
          <cell r="I2845" t="str">
            <v>4200 Appian Way</v>
          </cell>
        </row>
        <row r="2846">
          <cell r="A2846">
            <v>9900050</v>
          </cell>
          <cell r="B2846">
            <v>2845</v>
          </cell>
          <cell r="C2846">
            <v>1</v>
          </cell>
          <cell r="D2846">
            <v>0</v>
          </cell>
          <cell r="E2846">
            <v>1</v>
          </cell>
          <cell r="F2846" t="str">
            <v>2108FA</v>
          </cell>
          <cell r="G2846" t="str">
            <v>Weekday</v>
          </cell>
          <cell r="H2846">
            <v>51142</v>
          </cell>
          <cell r="I2846" t="str">
            <v>4630 Appian Way</v>
          </cell>
        </row>
        <row r="2847">
          <cell r="A2847">
            <v>1200030</v>
          </cell>
          <cell r="B2847">
            <v>2846</v>
          </cell>
          <cell r="C2847">
            <v>0</v>
          </cell>
          <cell r="D2847">
            <v>0</v>
          </cell>
          <cell r="E2847">
            <v>0</v>
          </cell>
          <cell r="F2847" t="str">
            <v>2108FA</v>
          </cell>
          <cell r="G2847" t="str">
            <v>Weekday</v>
          </cell>
          <cell r="H2847">
            <v>51580</v>
          </cell>
          <cell r="I2847" t="str">
            <v>Fitzgerald Dr &amp; Pinole Ridge Shopping Center</v>
          </cell>
        </row>
        <row r="2848">
          <cell r="A2848">
            <v>1000920</v>
          </cell>
          <cell r="B2848">
            <v>2847</v>
          </cell>
          <cell r="C2848">
            <v>0</v>
          </cell>
          <cell r="D2848">
            <v>0</v>
          </cell>
          <cell r="E2848">
            <v>0</v>
          </cell>
          <cell r="F2848" t="str">
            <v>2108FA</v>
          </cell>
          <cell r="G2848" t="str">
            <v>Weekday</v>
          </cell>
          <cell r="H2848">
            <v>59229</v>
          </cell>
          <cell r="I2848" t="str">
            <v>14th St &amp; Filbert St</v>
          </cell>
        </row>
        <row r="2849">
          <cell r="A2849">
            <v>1012870</v>
          </cell>
          <cell r="B2849">
            <v>2848</v>
          </cell>
          <cell r="C2849">
            <v>0</v>
          </cell>
          <cell r="D2849">
            <v>3</v>
          </cell>
          <cell r="E2849">
            <v>0</v>
          </cell>
          <cell r="F2849" t="str">
            <v>2108FA</v>
          </cell>
          <cell r="G2849" t="str">
            <v>Weekday</v>
          </cell>
          <cell r="H2849">
            <v>53537</v>
          </cell>
          <cell r="I2849" t="str">
            <v>High St &amp; Porter St</v>
          </cell>
        </row>
        <row r="2850">
          <cell r="A2850">
            <v>1014420</v>
          </cell>
          <cell r="B2850">
            <v>2849</v>
          </cell>
          <cell r="C2850">
            <v>0</v>
          </cell>
          <cell r="D2850">
            <v>1</v>
          </cell>
          <cell r="E2850">
            <v>0</v>
          </cell>
          <cell r="F2850" t="str">
            <v>2108FA</v>
          </cell>
          <cell r="G2850" t="str">
            <v>Weekday</v>
          </cell>
          <cell r="H2850">
            <v>55300</v>
          </cell>
          <cell r="I2850" t="str">
            <v>MacArthur Blvd &amp; 39th Av</v>
          </cell>
        </row>
        <row r="2851">
          <cell r="A2851">
            <v>1001460</v>
          </cell>
          <cell r="B2851">
            <v>2850</v>
          </cell>
          <cell r="C2851">
            <v>0</v>
          </cell>
          <cell r="D2851">
            <v>0</v>
          </cell>
          <cell r="E2851">
            <v>0</v>
          </cell>
          <cell r="F2851" t="str">
            <v>2108FA</v>
          </cell>
          <cell r="G2851" t="str">
            <v>Weekday</v>
          </cell>
          <cell r="H2851">
            <v>59957</v>
          </cell>
          <cell r="I2851" t="str">
            <v>23rd Av &amp; E 21st St</v>
          </cell>
        </row>
        <row r="2852">
          <cell r="A2852">
            <v>303280</v>
          </cell>
          <cell r="B2852">
            <v>2851</v>
          </cell>
          <cell r="C2852">
            <v>0</v>
          </cell>
          <cell r="D2852">
            <v>0</v>
          </cell>
          <cell r="E2852">
            <v>0</v>
          </cell>
          <cell r="F2852" t="str">
            <v>2108FA</v>
          </cell>
          <cell r="G2852" t="str">
            <v>Weekday</v>
          </cell>
          <cell r="H2852">
            <v>53536</v>
          </cell>
          <cell r="I2852" t="str">
            <v>Hopkins St &amp; Monterey Av</v>
          </cell>
        </row>
        <row r="2853">
          <cell r="A2853">
            <v>302750</v>
          </cell>
          <cell r="B2853">
            <v>2852</v>
          </cell>
          <cell r="C2853">
            <v>0</v>
          </cell>
          <cell r="D2853">
            <v>0</v>
          </cell>
          <cell r="E2853">
            <v>0</v>
          </cell>
          <cell r="F2853" t="str">
            <v>2108FA</v>
          </cell>
          <cell r="G2853" t="str">
            <v>Weekday</v>
          </cell>
          <cell r="H2853">
            <v>53367</v>
          </cell>
          <cell r="I2853" t="str">
            <v>Gilman St &amp; Neilson St</v>
          </cell>
        </row>
        <row r="2854">
          <cell r="A2854">
            <v>9800590</v>
          </cell>
          <cell r="B2854">
            <v>2853</v>
          </cell>
          <cell r="C2854">
            <v>0</v>
          </cell>
          <cell r="D2854">
            <v>0</v>
          </cell>
          <cell r="E2854">
            <v>0</v>
          </cell>
          <cell r="F2854" t="str">
            <v>2108FA</v>
          </cell>
          <cell r="G2854" t="str">
            <v>Weekday</v>
          </cell>
          <cell r="H2854">
            <v>54633</v>
          </cell>
          <cell r="I2854" t="str">
            <v>22218 Center St</v>
          </cell>
        </row>
        <row r="2855">
          <cell r="A2855">
            <v>9905220</v>
          </cell>
          <cell r="B2855">
            <v>2854</v>
          </cell>
          <cell r="C2855">
            <v>0</v>
          </cell>
          <cell r="D2855">
            <v>0</v>
          </cell>
          <cell r="E2855">
            <v>0</v>
          </cell>
          <cell r="F2855" t="str">
            <v>2108FA</v>
          </cell>
          <cell r="G2855" t="str">
            <v>Weekday</v>
          </cell>
          <cell r="H2855">
            <v>51952</v>
          </cell>
          <cell r="I2855" t="str">
            <v>Barrett Av &amp; 19th St</v>
          </cell>
        </row>
        <row r="2856">
          <cell r="A2856">
            <v>101140</v>
          </cell>
          <cell r="B2856">
            <v>2855</v>
          </cell>
          <cell r="C2856">
            <v>0</v>
          </cell>
          <cell r="D2856">
            <v>0</v>
          </cell>
          <cell r="E2856">
            <v>0</v>
          </cell>
          <cell r="F2856" t="str">
            <v>2108FA</v>
          </cell>
          <cell r="G2856" t="str">
            <v>Weekday</v>
          </cell>
          <cell r="H2856">
            <v>51144</v>
          </cell>
          <cell r="I2856" t="str">
            <v>Encinal Av &amp; Park Av W</v>
          </cell>
        </row>
        <row r="2857">
          <cell r="A2857">
            <v>305680</v>
          </cell>
          <cell r="B2857">
            <v>2856</v>
          </cell>
          <cell r="C2857">
            <v>0</v>
          </cell>
          <cell r="D2857">
            <v>0</v>
          </cell>
          <cell r="E2857">
            <v>0</v>
          </cell>
          <cell r="F2857" t="str">
            <v>2108FA</v>
          </cell>
          <cell r="G2857" t="str">
            <v>Weekday</v>
          </cell>
          <cell r="H2857">
            <v>57735</v>
          </cell>
          <cell r="I2857" t="str">
            <v>The Alameda &amp; Solano Av</v>
          </cell>
        </row>
        <row r="2858">
          <cell r="A2858">
            <v>1300320</v>
          </cell>
          <cell r="B2858">
            <v>2857</v>
          </cell>
          <cell r="C2858">
            <v>0</v>
          </cell>
          <cell r="D2858">
            <v>0</v>
          </cell>
          <cell r="E2858">
            <v>0</v>
          </cell>
          <cell r="F2858" t="str">
            <v>2108FA</v>
          </cell>
          <cell r="G2858" t="str">
            <v>Weekday</v>
          </cell>
          <cell r="H2858">
            <v>58922</v>
          </cell>
          <cell r="I2858" t="str">
            <v>23rd St &amp; Rheem Av</v>
          </cell>
        </row>
        <row r="2859">
          <cell r="A2859">
            <v>601140</v>
          </cell>
          <cell r="B2859">
            <v>2858</v>
          </cell>
          <cell r="C2859">
            <v>0</v>
          </cell>
          <cell r="D2859">
            <v>0</v>
          </cell>
          <cell r="E2859">
            <v>0</v>
          </cell>
          <cell r="F2859" t="str">
            <v>2108FA</v>
          </cell>
          <cell r="G2859" t="str">
            <v>Weekday</v>
          </cell>
          <cell r="H2859">
            <v>50148</v>
          </cell>
          <cell r="I2859" t="str">
            <v>Christie Av &amp; Pacific Park Plaza</v>
          </cell>
        </row>
        <row r="2860">
          <cell r="A2860">
            <v>600010</v>
          </cell>
          <cell r="B2860">
            <v>2859</v>
          </cell>
          <cell r="C2860">
            <v>1</v>
          </cell>
          <cell r="D2860">
            <v>0</v>
          </cell>
          <cell r="E2860">
            <v>1</v>
          </cell>
          <cell r="F2860" t="str">
            <v>2108FA</v>
          </cell>
          <cell r="G2860" t="str">
            <v>Weekday</v>
          </cell>
          <cell r="H2860">
            <v>54855</v>
          </cell>
          <cell r="I2860" t="str">
            <v>40th St &amp; Emery St</v>
          </cell>
        </row>
        <row r="2861">
          <cell r="A2861">
            <v>1002530</v>
          </cell>
          <cell r="B2861">
            <v>2860</v>
          </cell>
          <cell r="C2861">
            <v>1</v>
          </cell>
          <cell r="D2861">
            <v>1</v>
          </cell>
          <cell r="E2861">
            <v>1</v>
          </cell>
          <cell r="F2861" t="str">
            <v>2108FA</v>
          </cell>
          <cell r="G2861" t="str">
            <v>Weekday</v>
          </cell>
          <cell r="H2861">
            <v>54488</v>
          </cell>
          <cell r="I2861" t="str">
            <v>40th St &amp; Broadway</v>
          </cell>
        </row>
        <row r="2862">
          <cell r="A2862">
            <v>305140</v>
          </cell>
          <cell r="B2862">
            <v>2861</v>
          </cell>
          <cell r="C2862">
            <v>0</v>
          </cell>
          <cell r="D2862">
            <v>0</v>
          </cell>
          <cell r="E2862">
            <v>0</v>
          </cell>
          <cell r="F2862" t="str">
            <v>2108FA</v>
          </cell>
          <cell r="G2862" t="str">
            <v>Weekday</v>
          </cell>
          <cell r="H2862">
            <v>55265</v>
          </cell>
          <cell r="I2862" t="str">
            <v>Solano Av &amp; Colusa Av</v>
          </cell>
        </row>
        <row r="2863">
          <cell r="A2863">
            <v>1019850</v>
          </cell>
          <cell r="B2863">
            <v>2862</v>
          </cell>
          <cell r="C2863">
            <v>1</v>
          </cell>
          <cell r="D2863">
            <v>0</v>
          </cell>
          <cell r="E2863">
            <v>1</v>
          </cell>
          <cell r="F2863" t="str">
            <v>2108FA</v>
          </cell>
          <cell r="G2863" t="str">
            <v>Weekday</v>
          </cell>
          <cell r="H2863">
            <v>54688</v>
          </cell>
          <cell r="I2863" t="str">
            <v>Stanford Av &amp; King St</v>
          </cell>
        </row>
        <row r="2864">
          <cell r="A2864">
            <v>9800520</v>
          </cell>
          <cell r="B2864">
            <v>2863</v>
          </cell>
          <cell r="C2864">
            <v>0</v>
          </cell>
          <cell r="D2864">
            <v>0</v>
          </cell>
          <cell r="E2864">
            <v>0</v>
          </cell>
          <cell r="F2864" t="str">
            <v>2108FA</v>
          </cell>
          <cell r="G2864" t="str">
            <v>Weekday</v>
          </cell>
          <cell r="H2864">
            <v>50773</v>
          </cell>
          <cell r="I2864" t="str">
            <v>Castro Valley Blvd &amp; Santa Maria Av</v>
          </cell>
        </row>
        <row r="2865">
          <cell r="A2865">
            <v>1014170</v>
          </cell>
          <cell r="B2865">
            <v>2864</v>
          </cell>
          <cell r="C2865">
            <v>1</v>
          </cell>
          <cell r="D2865">
            <v>0</v>
          </cell>
          <cell r="E2865">
            <v>1</v>
          </cell>
          <cell r="F2865" t="str">
            <v>2108FA</v>
          </cell>
          <cell r="G2865" t="str">
            <v>Weekday</v>
          </cell>
          <cell r="H2865">
            <v>58258</v>
          </cell>
          <cell r="I2865" t="str">
            <v>Lincoln Av &amp; Tiffin Rd</v>
          </cell>
        </row>
        <row r="2866">
          <cell r="A2866">
            <v>1017060</v>
          </cell>
          <cell r="B2866">
            <v>2865</v>
          </cell>
          <cell r="C2866">
            <v>0</v>
          </cell>
          <cell r="D2866">
            <v>0</v>
          </cell>
          <cell r="E2866">
            <v>0</v>
          </cell>
          <cell r="F2866" t="str">
            <v>2108FA</v>
          </cell>
          <cell r="G2866" t="str">
            <v>Weekday</v>
          </cell>
          <cell r="H2866">
            <v>59936</v>
          </cell>
          <cell r="I2866" t="str">
            <v>Mountain Blvd &amp; Sequoyah Rd</v>
          </cell>
        </row>
        <row r="2867">
          <cell r="A2867">
            <v>1010560</v>
          </cell>
          <cell r="B2867">
            <v>2866</v>
          </cell>
          <cell r="C2867">
            <v>3</v>
          </cell>
          <cell r="D2867">
            <v>0</v>
          </cell>
          <cell r="E2867">
            <v>3</v>
          </cell>
          <cell r="F2867" t="str">
            <v>2108FA</v>
          </cell>
          <cell r="G2867" t="str">
            <v>Weekday</v>
          </cell>
          <cell r="H2867">
            <v>51888</v>
          </cell>
          <cell r="I2867" t="str">
            <v>Foothill Blvd &amp; 68th Av</v>
          </cell>
        </row>
        <row r="2868">
          <cell r="A2868">
            <v>304420</v>
          </cell>
          <cell r="B2868">
            <v>2867</v>
          </cell>
          <cell r="C2868">
            <v>0</v>
          </cell>
          <cell r="D2868">
            <v>0</v>
          </cell>
          <cell r="E2868">
            <v>0</v>
          </cell>
          <cell r="F2868" t="str">
            <v>2108FA</v>
          </cell>
          <cell r="G2868" t="str">
            <v>Weekday</v>
          </cell>
          <cell r="H2868">
            <v>52228</v>
          </cell>
          <cell r="I2868" t="str">
            <v>San Pablo Av &amp; Ashby Av</v>
          </cell>
        </row>
        <row r="2869">
          <cell r="A2869">
            <v>1016060</v>
          </cell>
          <cell r="B2869">
            <v>2868</v>
          </cell>
          <cell r="C2869">
            <v>0</v>
          </cell>
          <cell r="D2869">
            <v>0</v>
          </cell>
          <cell r="E2869">
            <v>0</v>
          </cell>
          <cell r="F2869" t="str">
            <v>2108FA</v>
          </cell>
          <cell r="G2869" t="str">
            <v>Weekday</v>
          </cell>
          <cell r="H2869">
            <v>55275</v>
          </cell>
          <cell r="I2869" t="str">
            <v>Martin Luther King Jr Way &amp; 27th St</v>
          </cell>
        </row>
        <row r="2870">
          <cell r="A2870">
            <v>1019840</v>
          </cell>
          <cell r="B2870">
            <v>2869</v>
          </cell>
          <cell r="C2870">
            <v>1</v>
          </cell>
          <cell r="D2870">
            <v>0</v>
          </cell>
          <cell r="E2870">
            <v>1</v>
          </cell>
          <cell r="F2870" t="str">
            <v>2108FA</v>
          </cell>
          <cell r="G2870" t="str">
            <v>Weekday</v>
          </cell>
          <cell r="H2870">
            <v>59570</v>
          </cell>
          <cell r="I2870" t="str">
            <v>Stanford Av &amp; King St</v>
          </cell>
        </row>
        <row r="2871">
          <cell r="A2871">
            <v>1016400</v>
          </cell>
          <cell r="B2871">
            <v>2870</v>
          </cell>
          <cell r="C2871">
            <v>0</v>
          </cell>
          <cell r="D2871">
            <v>0</v>
          </cell>
          <cell r="E2871">
            <v>0</v>
          </cell>
          <cell r="F2871" t="str">
            <v>2108FA</v>
          </cell>
          <cell r="G2871" t="str">
            <v>Weekday</v>
          </cell>
          <cell r="H2871">
            <v>58685</v>
          </cell>
          <cell r="I2871" t="str">
            <v>Martin Luther King Jr Way &amp; W MacArthur Blvd</v>
          </cell>
        </row>
        <row r="2872">
          <cell r="A2872">
            <v>1501260</v>
          </cell>
          <cell r="B2872">
            <v>2871</v>
          </cell>
          <cell r="C2872">
            <v>1</v>
          </cell>
          <cell r="D2872">
            <v>0</v>
          </cell>
          <cell r="E2872">
            <v>1</v>
          </cell>
          <cell r="F2872" t="str">
            <v>2108FA</v>
          </cell>
          <cell r="G2872" t="str">
            <v>Weekday</v>
          </cell>
          <cell r="H2872">
            <v>56554</v>
          </cell>
          <cell r="I2872" t="str">
            <v>E 14th St &amp; 143rd Av</v>
          </cell>
        </row>
        <row r="2873">
          <cell r="A2873">
            <v>9802180</v>
          </cell>
          <cell r="B2873">
            <v>2872</v>
          </cell>
          <cell r="C2873">
            <v>0</v>
          </cell>
          <cell r="D2873">
            <v>0</v>
          </cell>
          <cell r="E2873">
            <v>0</v>
          </cell>
          <cell r="F2873" t="str">
            <v>2108FA</v>
          </cell>
          <cell r="G2873" t="str">
            <v>Weekday</v>
          </cell>
          <cell r="H2873">
            <v>59122</v>
          </cell>
          <cell r="I2873" t="str">
            <v>Miramar Av &amp; Saratoga St</v>
          </cell>
        </row>
        <row r="2874">
          <cell r="A2874">
            <v>1017660</v>
          </cell>
          <cell r="B2874">
            <v>2873</v>
          </cell>
          <cell r="C2874">
            <v>0</v>
          </cell>
          <cell r="D2874">
            <v>0</v>
          </cell>
          <cell r="E2874">
            <v>0</v>
          </cell>
          <cell r="F2874" t="str">
            <v>2108FA</v>
          </cell>
          <cell r="G2874" t="str">
            <v>Weekday</v>
          </cell>
          <cell r="H2874">
            <v>59889</v>
          </cell>
          <cell r="I2874" t="str">
            <v>Park Blvd &amp; Van Dyke Av</v>
          </cell>
        </row>
        <row r="2875">
          <cell r="A2875">
            <v>805950</v>
          </cell>
          <cell r="B2875">
            <v>2874</v>
          </cell>
          <cell r="C2875">
            <v>0</v>
          </cell>
          <cell r="D2875">
            <v>0</v>
          </cell>
          <cell r="E2875">
            <v>0</v>
          </cell>
          <cell r="F2875" t="str">
            <v>2108FA</v>
          </cell>
          <cell r="G2875" t="str">
            <v>Weekday</v>
          </cell>
          <cell r="H2875">
            <v>50350</v>
          </cell>
          <cell r="I2875" t="str">
            <v>Campus Dr &amp; Hayward Blvd</v>
          </cell>
        </row>
        <row r="2876">
          <cell r="A2876">
            <v>1302200</v>
          </cell>
          <cell r="B2876">
            <v>2875</v>
          </cell>
          <cell r="C2876">
            <v>1</v>
          </cell>
          <cell r="D2876">
            <v>0</v>
          </cell>
          <cell r="E2876">
            <v>1</v>
          </cell>
          <cell r="F2876" t="str">
            <v>2108FA</v>
          </cell>
          <cell r="G2876" t="str">
            <v>Weekday</v>
          </cell>
          <cell r="H2876">
            <v>57654</v>
          </cell>
          <cell r="I2876" t="str">
            <v>MacDonald Av &amp; 1st St</v>
          </cell>
        </row>
        <row r="2877">
          <cell r="A2877">
            <v>9902730</v>
          </cell>
          <cell r="B2877">
            <v>2876</v>
          </cell>
          <cell r="C2877">
            <v>0</v>
          </cell>
          <cell r="D2877">
            <v>0</v>
          </cell>
          <cell r="E2877">
            <v>0</v>
          </cell>
          <cell r="F2877" t="str">
            <v>2108FA</v>
          </cell>
          <cell r="G2877" t="str">
            <v>Weekday</v>
          </cell>
          <cell r="H2877">
            <v>51284</v>
          </cell>
          <cell r="I2877" t="str">
            <v>23rd Av &amp; International Blvd</v>
          </cell>
        </row>
        <row r="2878">
          <cell r="A2878">
            <v>702550</v>
          </cell>
          <cell r="B2878">
            <v>2877</v>
          </cell>
          <cell r="C2878">
            <v>0</v>
          </cell>
          <cell r="D2878">
            <v>0</v>
          </cell>
          <cell r="E2878">
            <v>0</v>
          </cell>
          <cell r="F2878" t="str">
            <v>2108FA</v>
          </cell>
          <cell r="G2878" t="str">
            <v>Weekday</v>
          </cell>
          <cell r="H2878">
            <v>57575</v>
          </cell>
          <cell r="I2878" t="str">
            <v>Fremont Blvd &amp; Mowry Av</v>
          </cell>
        </row>
        <row r="2879">
          <cell r="A2879">
            <v>1700060</v>
          </cell>
          <cell r="B2879">
            <v>2878</v>
          </cell>
          <cell r="C2879">
            <v>0</v>
          </cell>
          <cell r="D2879">
            <v>0</v>
          </cell>
          <cell r="E2879">
            <v>0</v>
          </cell>
          <cell r="F2879" t="str">
            <v>2108FA</v>
          </cell>
          <cell r="G2879" t="str">
            <v>Weekday</v>
          </cell>
          <cell r="H2879">
            <v>58668</v>
          </cell>
          <cell r="I2879" t="str">
            <v>Alvarado Blvd &amp; Fredi St</v>
          </cell>
        </row>
        <row r="2880">
          <cell r="A2880">
            <v>9903470</v>
          </cell>
          <cell r="B2880">
            <v>2879</v>
          </cell>
          <cell r="C2880">
            <v>0</v>
          </cell>
          <cell r="D2880">
            <v>1</v>
          </cell>
          <cell r="E2880">
            <v>0</v>
          </cell>
          <cell r="F2880" t="str">
            <v>2108FA</v>
          </cell>
          <cell r="G2880" t="str">
            <v>Weekday</v>
          </cell>
          <cell r="H2880">
            <v>51527</v>
          </cell>
          <cell r="I2880" t="str">
            <v>Broadway &amp; Hawthorne Av</v>
          </cell>
        </row>
        <row r="2881">
          <cell r="A2881">
            <v>802320</v>
          </cell>
          <cell r="B2881">
            <v>2880</v>
          </cell>
          <cell r="C2881">
            <v>0</v>
          </cell>
          <cell r="D2881">
            <v>0</v>
          </cell>
          <cell r="E2881">
            <v>0</v>
          </cell>
          <cell r="F2881" t="str">
            <v>2108FA</v>
          </cell>
          <cell r="G2881" t="str">
            <v>Weekday</v>
          </cell>
          <cell r="H2881">
            <v>57699</v>
          </cell>
          <cell r="I2881" t="str">
            <v>Hesperian Blvd &amp; Industrial Pkwy</v>
          </cell>
        </row>
        <row r="2882">
          <cell r="A2882">
            <v>1004350</v>
          </cell>
          <cell r="B2882">
            <v>2881</v>
          </cell>
          <cell r="C2882">
            <v>0</v>
          </cell>
          <cell r="D2882">
            <v>0</v>
          </cell>
          <cell r="E2882">
            <v>0</v>
          </cell>
          <cell r="F2882" t="str">
            <v>2108FA</v>
          </cell>
          <cell r="G2882" t="str">
            <v>Weekday</v>
          </cell>
          <cell r="H2882">
            <v>52655</v>
          </cell>
          <cell r="I2882" t="str">
            <v>98th Av &amp; Bancroft Av</v>
          </cell>
        </row>
        <row r="2883">
          <cell r="A2883">
            <v>1004430</v>
          </cell>
          <cell r="B2883">
            <v>2882</v>
          </cell>
          <cell r="C2883">
            <v>1</v>
          </cell>
          <cell r="D2883">
            <v>0</v>
          </cell>
          <cell r="E2883">
            <v>1</v>
          </cell>
          <cell r="F2883" t="str">
            <v>2108FA</v>
          </cell>
          <cell r="G2883" t="str">
            <v>Weekday</v>
          </cell>
          <cell r="H2883">
            <v>59923</v>
          </cell>
          <cell r="I2883" t="str">
            <v>98th Av &amp; E St</v>
          </cell>
        </row>
        <row r="2884">
          <cell r="A2884">
            <v>1019200</v>
          </cell>
          <cell r="B2884">
            <v>2883</v>
          </cell>
          <cell r="C2884">
            <v>0</v>
          </cell>
          <cell r="D2884">
            <v>0</v>
          </cell>
          <cell r="E2884">
            <v>0</v>
          </cell>
          <cell r="F2884" t="str">
            <v>2108FA</v>
          </cell>
          <cell r="G2884" t="str">
            <v>Weekday</v>
          </cell>
          <cell r="H2884">
            <v>51225</v>
          </cell>
          <cell r="I2884" t="str">
            <v>Shattuck Av &amp; 61st St</v>
          </cell>
        </row>
        <row r="2885">
          <cell r="A2885">
            <v>1006520</v>
          </cell>
          <cell r="B2885">
            <v>2884</v>
          </cell>
          <cell r="C2885">
            <v>1</v>
          </cell>
          <cell r="D2885">
            <v>2</v>
          </cell>
          <cell r="E2885">
            <v>1</v>
          </cell>
          <cell r="F2885" t="str">
            <v>2108FA</v>
          </cell>
          <cell r="G2885" t="str">
            <v>Weekday</v>
          </cell>
          <cell r="H2885">
            <v>50639</v>
          </cell>
          <cell r="I2885" t="str">
            <v>Broadway &amp; 27th St</v>
          </cell>
        </row>
        <row r="2886">
          <cell r="A2886">
            <v>1010180</v>
          </cell>
          <cell r="B2886">
            <v>2885</v>
          </cell>
          <cell r="C2886">
            <v>0</v>
          </cell>
          <cell r="D2886">
            <v>0</v>
          </cell>
          <cell r="E2886">
            <v>0</v>
          </cell>
          <cell r="F2886" t="str">
            <v>2108FA</v>
          </cell>
          <cell r="G2886" t="str">
            <v>Weekday</v>
          </cell>
          <cell r="H2886">
            <v>51517</v>
          </cell>
          <cell r="I2886" t="str">
            <v>Foothill Blvd &amp; 16th Av</v>
          </cell>
        </row>
        <row r="2887">
          <cell r="A2887">
            <v>1010280</v>
          </cell>
          <cell r="B2887">
            <v>2886</v>
          </cell>
          <cell r="C2887">
            <v>0</v>
          </cell>
          <cell r="D2887">
            <v>0</v>
          </cell>
          <cell r="E2887">
            <v>0</v>
          </cell>
          <cell r="F2887" t="str">
            <v>2108FA</v>
          </cell>
          <cell r="G2887" t="str">
            <v>Weekday</v>
          </cell>
          <cell r="H2887">
            <v>59956</v>
          </cell>
          <cell r="I2887" t="str">
            <v>Foothill Blvd &amp; 25th Av</v>
          </cell>
        </row>
        <row r="2888">
          <cell r="A2888">
            <v>9905640</v>
          </cell>
          <cell r="B2888">
            <v>2887</v>
          </cell>
          <cell r="C2888">
            <v>0</v>
          </cell>
          <cell r="D2888">
            <v>0</v>
          </cell>
          <cell r="E2888">
            <v>0</v>
          </cell>
          <cell r="F2888" t="str">
            <v>2108FA</v>
          </cell>
          <cell r="G2888" t="str">
            <v>Weekday</v>
          </cell>
          <cell r="H2888">
            <v>52085</v>
          </cell>
          <cell r="I2888" t="str">
            <v>Hesperian Blvd &amp; Tahoe Av</v>
          </cell>
        </row>
        <row r="2889">
          <cell r="A2889">
            <v>1010330</v>
          </cell>
          <cell r="B2889">
            <v>2888</v>
          </cell>
          <cell r="C2889">
            <v>1</v>
          </cell>
          <cell r="D2889">
            <v>0</v>
          </cell>
          <cell r="E2889">
            <v>1</v>
          </cell>
          <cell r="F2889" t="str">
            <v>2108FA</v>
          </cell>
          <cell r="G2889" t="str">
            <v>Weekday</v>
          </cell>
          <cell r="H2889">
            <v>51775</v>
          </cell>
          <cell r="I2889" t="str">
            <v>Foothill Blvd &amp; 28th Av</v>
          </cell>
        </row>
        <row r="2890">
          <cell r="A2890">
            <v>1010340</v>
          </cell>
          <cell r="B2890">
            <v>2889</v>
          </cell>
          <cell r="C2890">
            <v>1</v>
          </cell>
          <cell r="D2890">
            <v>1</v>
          </cell>
          <cell r="E2890">
            <v>1</v>
          </cell>
          <cell r="F2890" t="str">
            <v>2108FA</v>
          </cell>
          <cell r="G2890" t="str">
            <v>Weekday</v>
          </cell>
          <cell r="H2890">
            <v>56689</v>
          </cell>
          <cell r="I2890" t="str">
            <v>Foothill Blvd &amp; 2nd Av</v>
          </cell>
        </row>
        <row r="2891">
          <cell r="A2891">
            <v>1017640</v>
          </cell>
          <cell r="B2891">
            <v>2890</v>
          </cell>
          <cell r="C2891">
            <v>0</v>
          </cell>
          <cell r="D2891">
            <v>1</v>
          </cell>
          <cell r="E2891">
            <v>0</v>
          </cell>
          <cell r="F2891" t="str">
            <v>2108FA</v>
          </cell>
          <cell r="G2891" t="str">
            <v>Weekday</v>
          </cell>
          <cell r="H2891">
            <v>51581</v>
          </cell>
          <cell r="I2891" t="str">
            <v>Park Blvd &amp; Newton Av</v>
          </cell>
        </row>
        <row r="2892">
          <cell r="A2892">
            <v>706400</v>
          </cell>
          <cell r="B2892">
            <v>2891</v>
          </cell>
          <cell r="C2892">
            <v>0</v>
          </cell>
          <cell r="D2892">
            <v>0</v>
          </cell>
          <cell r="E2892">
            <v>0</v>
          </cell>
          <cell r="F2892" t="str">
            <v>2108FA</v>
          </cell>
          <cell r="G2892" t="str">
            <v>Weekday</v>
          </cell>
          <cell r="H2892">
            <v>52944</v>
          </cell>
          <cell r="I2892" t="str">
            <v>Warm Springs Blvd &amp; Kato Rd</v>
          </cell>
        </row>
        <row r="2893">
          <cell r="A2893">
            <v>901206</v>
          </cell>
          <cell r="B2893">
            <v>2892</v>
          </cell>
          <cell r="C2893">
            <v>0</v>
          </cell>
          <cell r="D2893">
            <v>0</v>
          </cell>
          <cell r="E2893">
            <v>0</v>
          </cell>
          <cell r="F2893" t="str">
            <v>2108FA</v>
          </cell>
          <cell r="G2893" t="str">
            <v>Weekday</v>
          </cell>
          <cell r="H2893">
            <v>51181</v>
          </cell>
          <cell r="I2893" t="str">
            <v>Newark Blvd &amp; Jarvis Av</v>
          </cell>
        </row>
        <row r="2894">
          <cell r="A2894">
            <v>9802160</v>
          </cell>
          <cell r="B2894">
            <v>2893</v>
          </cell>
          <cell r="C2894">
            <v>0</v>
          </cell>
          <cell r="D2894">
            <v>0</v>
          </cell>
          <cell r="E2894">
            <v>0</v>
          </cell>
          <cell r="F2894" t="str">
            <v>2108FA</v>
          </cell>
          <cell r="G2894" t="str">
            <v>Weekday</v>
          </cell>
          <cell r="H2894">
            <v>59948</v>
          </cell>
          <cell r="I2894" t="str">
            <v>Miramar Av &amp; Dalmatia Pl</v>
          </cell>
        </row>
        <row r="2895">
          <cell r="A2895">
            <v>703790</v>
          </cell>
          <cell r="B2895">
            <v>2894</v>
          </cell>
          <cell r="C2895">
            <v>0</v>
          </cell>
          <cell r="D2895">
            <v>1</v>
          </cell>
          <cell r="E2895">
            <v>0</v>
          </cell>
          <cell r="F2895" t="str">
            <v>2108FA</v>
          </cell>
          <cell r="G2895" t="str">
            <v>Weekday</v>
          </cell>
          <cell r="H2895">
            <v>57880</v>
          </cell>
          <cell r="I2895" t="str">
            <v>Mowry Av &amp; Argonaut Way</v>
          </cell>
        </row>
        <row r="2896">
          <cell r="A2896">
            <v>1005640</v>
          </cell>
          <cell r="B2896">
            <v>2895</v>
          </cell>
          <cell r="C2896">
            <v>0</v>
          </cell>
          <cell r="D2896">
            <v>0</v>
          </cell>
          <cell r="E2896">
            <v>0</v>
          </cell>
          <cell r="F2896" t="str">
            <v>2108FA</v>
          </cell>
          <cell r="G2896" t="str">
            <v>Weekday</v>
          </cell>
          <cell r="H2896">
            <v>59515</v>
          </cell>
          <cell r="I2896" t="str">
            <v>Bancroft Av &amp; 94th Av</v>
          </cell>
        </row>
        <row r="2897">
          <cell r="A2897">
            <v>9900610</v>
          </cell>
          <cell r="B2897">
            <v>2896</v>
          </cell>
          <cell r="C2897">
            <v>0</v>
          </cell>
          <cell r="D2897">
            <v>0</v>
          </cell>
          <cell r="E2897">
            <v>0</v>
          </cell>
          <cell r="F2897" t="str">
            <v>2108FA</v>
          </cell>
          <cell r="G2897" t="str">
            <v>Weekday</v>
          </cell>
          <cell r="H2897">
            <v>52529</v>
          </cell>
          <cell r="I2897" t="str">
            <v>Fordham St &amp; Rollingwood Dr</v>
          </cell>
        </row>
        <row r="2898">
          <cell r="A2898">
            <v>9903130</v>
          </cell>
          <cell r="B2898">
            <v>2897</v>
          </cell>
          <cell r="C2898">
            <v>0</v>
          </cell>
          <cell r="D2898">
            <v>0</v>
          </cell>
          <cell r="E2898">
            <v>0</v>
          </cell>
          <cell r="F2898" t="str">
            <v>2108FA</v>
          </cell>
          <cell r="G2898" t="str">
            <v>Weekday</v>
          </cell>
          <cell r="H2898">
            <v>51417</v>
          </cell>
          <cell r="I2898" t="str">
            <v>23rd Av &amp; E 23rd St</v>
          </cell>
        </row>
        <row r="2899">
          <cell r="A2899">
            <v>1009090</v>
          </cell>
          <cell r="B2899">
            <v>2898</v>
          </cell>
          <cell r="C2899">
            <v>0</v>
          </cell>
          <cell r="D2899">
            <v>1</v>
          </cell>
          <cell r="E2899">
            <v>0</v>
          </cell>
          <cell r="F2899" t="str">
            <v>2108FA</v>
          </cell>
          <cell r="G2899" t="str">
            <v>Weekday</v>
          </cell>
          <cell r="H2899">
            <v>53448</v>
          </cell>
          <cell r="I2899" t="str">
            <v>E 18th St &amp; 12th Av</v>
          </cell>
        </row>
        <row r="2900">
          <cell r="A2900">
            <v>1005420</v>
          </cell>
          <cell r="B2900">
            <v>2899</v>
          </cell>
          <cell r="C2900">
            <v>0</v>
          </cell>
          <cell r="D2900">
            <v>0</v>
          </cell>
          <cell r="E2900">
            <v>0</v>
          </cell>
          <cell r="F2900" t="str">
            <v>2108FA</v>
          </cell>
          <cell r="G2900" t="str">
            <v>Weekday</v>
          </cell>
          <cell r="H2900">
            <v>54452</v>
          </cell>
          <cell r="I2900" t="str">
            <v>Bancroft Av &amp; 109th Av</v>
          </cell>
        </row>
        <row r="2901">
          <cell r="A2901">
            <v>1500290</v>
          </cell>
          <cell r="B2901">
            <v>2900</v>
          </cell>
          <cell r="C2901">
            <v>2</v>
          </cell>
          <cell r="D2901">
            <v>0</v>
          </cell>
          <cell r="E2901">
            <v>2</v>
          </cell>
          <cell r="F2901" t="str">
            <v>2108FA</v>
          </cell>
          <cell r="G2901" t="str">
            <v>Weekday</v>
          </cell>
          <cell r="H2901">
            <v>50129</v>
          </cell>
          <cell r="I2901" t="str">
            <v>Bancroft Av &amp; 141st Av</v>
          </cell>
        </row>
        <row r="2902">
          <cell r="A2902">
            <v>305820</v>
          </cell>
          <cell r="B2902">
            <v>2901</v>
          </cell>
          <cell r="C2902">
            <v>0</v>
          </cell>
          <cell r="D2902">
            <v>0</v>
          </cell>
          <cell r="E2902">
            <v>0</v>
          </cell>
          <cell r="F2902" t="str">
            <v>2108FA</v>
          </cell>
          <cell r="G2902" t="str">
            <v>Weekday</v>
          </cell>
          <cell r="H2902">
            <v>55855</v>
          </cell>
          <cell r="I2902" t="str">
            <v>University Av &amp; 9th St</v>
          </cell>
        </row>
        <row r="2903">
          <cell r="A2903">
            <v>103330</v>
          </cell>
          <cell r="B2903">
            <v>2902</v>
          </cell>
          <cell r="C2903">
            <v>1</v>
          </cell>
          <cell r="D2903">
            <v>0</v>
          </cell>
          <cell r="E2903">
            <v>1</v>
          </cell>
          <cell r="F2903" t="str">
            <v>2108FA</v>
          </cell>
          <cell r="G2903" t="str">
            <v>Weekday</v>
          </cell>
          <cell r="H2903">
            <v>53370</v>
          </cell>
          <cell r="I2903" t="str">
            <v>Santa Clara Av &amp; Oak St</v>
          </cell>
        </row>
        <row r="2904">
          <cell r="A2904">
            <v>1001300</v>
          </cell>
          <cell r="B2904">
            <v>2903</v>
          </cell>
          <cell r="C2904">
            <v>3</v>
          </cell>
          <cell r="D2904">
            <v>0</v>
          </cell>
          <cell r="E2904">
            <v>3</v>
          </cell>
          <cell r="F2904" t="str">
            <v>2108FA</v>
          </cell>
          <cell r="G2904" t="str">
            <v>Weekday</v>
          </cell>
          <cell r="H2904">
            <v>55770</v>
          </cell>
          <cell r="I2904" t="str">
            <v>Thomas L Berkley Way (20th St) &amp; San Pablo Av</v>
          </cell>
        </row>
        <row r="2905">
          <cell r="A2905">
            <v>1018510</v>
          </cell>
          <cell r="B2905">
            <v>2904</v>
          </cell>
          <cell r="C2905">
            <v>3</v>
          </cell>
          <cell r="D2905">
            <v>0</v>
          </cell>
          <cell r="E2905">
            <v>3</v>
          </cell>
          <cell r="F2905" t="str">
            <v>2108FA</v>
          </cell>
          <cell r="G2905" t="str">
            <v>Weekday</v>
          </cell>
          <cell r="H2905">
            <v>55660</v>
          </cell>
          <cell r="I2905" t="str">
            <v>San Pablo Av &amp; W Grand Av</v>
          </cell>
        </row>
        <row r="2906">
          <cell r="A2906">
            <v>1004820</v>
          </cell>
          <cell r="B2906">
            <v>2905</v>
          </cell>
          <cell r="C2906">
            <v>0</v>
          </cell>
          <cell r="D2906">
            <v>0</v>
          </cell>
          <cell r="E2906">
            <v>0</v>
          </cell>
          <cell r="F2906" t="str">
            <v>2108FA</v>
          </cell>
          <cell r="G2906" t="str">
            <v>Weekday</v>
          </cell>
          <cell r="H2906">
            <v>57577</v>
          </cell>
          <cell r="I2906" t="str">
            <v>Adeline St &amp; 18th St</v>
          </cell>
        </row>
        <row r="2907">
          <cell r="A2907">
            <v>1600960</v>
          </cell>
          <cell r="B2907">
            <v>2906</v>
          </cell>
          <cell r="C2907">
            <v>2</v>
          </cell>
          <cell r="D2907">
            <v>1</v>
          </cell>
          <cell r="E2907">
            <v>2</v>
          </cell>
          <cell r="F2907" t="str">
            <v>2108FA</v>
          </cell>
          <cell r="G2907" t="str">
            <v>Weekday</v>
          </cell>
          <cell r="H2907">
            <v>56761</v>
          </cell>
          <cell r="I2907" t="str">
            <v>San Pablo Av &amp; Purisima St</v>
          </cell>
        </row>
        <row r="2908">
          <cell r="A2908">
            <v>306130</v>
          </cell>
          <cell r="B2908">
            <v>2907</v>
          </cell>
          <cell r="C2908">
            <v>0</v>
          </cell>
          <cell r="D2908">
            <v>0</v>
          </cell>
          <cell r="E2908">
            <v>0</v>
          </cell>
          <cell r="F2908" t="str">
            <v>2108FA</v>
          </cell>
          <cell r="G2908" t="str">
            <v>Weekday</v>
          </cell>
          <cell r="H2908">
            <v>54767</v>
          </cell>
          <cell r="I2908" t="str">
            <v>Warring St &amp; Derby St</v>
          </cell>
        </row>
        <row r="2909">
          <cell r="A2909">
            <v>1009590</v>
          </cell>
          <cell r="B2909">
            <v>2908</v>
          </cell>
          <cell r="C2909">
            <v>0</v>
          </cell>
          <cell r="D2909">
            <v>0</v>
          </cell>
          <cell r="E2909">
            <v>0</v>
          </cell>
          <cell r="F2909" t="str">
            <v>2108FA</v>
          </cell>
          <cell r="G2909" t="str">
            <v>Weekday</v>
          </cell>
          <cell r="H2909">
            <v>55348</v>
          </cell>
          <cell r="I2909" t="str">
            <v>Edes Av &amp; Hale Av</v>
          </cell>
        </row>
        <row r="2910">
          <cell r="A2910">
            <v>300270</v>
          </cell>
          <cell r="B2910">
            <v>2909</v>
          </cell>
          <cell r="C2910">
            <v>0</v>
          </cell>
          <cell r="D2910">
            <v>0</v>
          </cell>
          <cell r="E2910">
            <v>0</v>
          </cell>
          <cell r="F2910" t="str">
            <v>2108FA</v>
          </cell>
          <cell r="G2910" t="str">
            <v>Weekday</v>
          </cell>
          <cell r="H2910">
            <v>50633</v>
          </cell>
          <cell r="I2910" t="str">
            <v>7th St &amp; Grayson St</v>
          </cell>
        </row>
        <row r="2911">
          <cell r="A2911">
            <v>9903090</v>
          </cell>
          <cell r="B2911">
            <v>2910</v>
          </cell>
          <cell r="C2911">
            <v>0</v>
          </cell>
          <cell r="D2911">
            <v>0</v>
          </cell>
          <cell r="E2911">
            <v>0</v>
          </cell>
          <cell r="F2911" t="str">
            <v>2108FA</v>
          </cell>
          <cell r="G2911" t="str">
            <v>Weekday</v>
          </cell>
          <cell r="H2911">
            <v>51404</v>
          </cell>
          <cell r="I2911" t="str">
            <v>W MacArthur Blvd &amp; Howe St</v>
          </cell>
        </row>
        <row r="2912">
          <cell r="A2912">
            <v>9904160</v>
          </cell>
          <cell r="B2912">
            <v>2911</v>
          </cell>
          <cell r="C2912">
            <v>1</v>
          </cell>
          <cell r="D2912">
            <v>2</v>
          </cell>
          <cell r="E2912">
            <v>1</v>
          </cell>
          <cell r="F2912" t="str">
            <v>2108FA</v>
          </cell>
          <cell r="G2912" t="str">
            <v>Weekday</v>
          </cell>
          <cell r="H2912">
            <v>51747</v>
          </cell>
          <cell r="I2912" t="str">
            <v>Mitchell Av &amp; 5th St</v>
          </cell>
        </row>
        <row r="2913">
          <cell r="A2913">
            <v>1002700</v>
          </cell>
          <cell r="B2913">
            <v>2912</v>
          </cell>
          <cell r="C2913">
            <v>0</v>
          </cell>
          <cell r="D2913">
            <v>0</v>
          </cell>
          <cell r="E2913">
            <v>0</v>
          </cell>
          <cell r="F2913" t="str">
            <v>2108FA</v>
          </cell>
          <cell r="G2913" t="str">
            <v>Weekday</v>
          </cell>
          <cell r="H2913">
            <v>59588</v>
          </cell>
          <cell r="I2913" t="str">
            <v>40th St &amp; West St</v>
          </cell>
        </row>
        <row r="2914">
          <cell r="A2914">
            <v>901150</v>
          </cell>
          <cell r="B2914">
            <v>2913</v>
          </cell>
          <cell r="C2914">
            <v>0</v>
          </cell>
          <cell r="D2914">
            <v>0</v>
          </cell>
          <cell r="E2914">
            <v>0</v>
          </cell>
          <cell r="F2914" t="str">
            <v>2108FA</v>
          </cell>
          <cell r="G2914" t="str">
            <v>Weekday</v>
          </cell>
          <cell r="H2914">
            <v>51112</v>
          </cell>
          <cell r="I2914" t="str">
            <v>New Park Mall</v>
          </cell>
        </row>
        <row r="2915">
          <cell r="A2915">
            <v>1018160</v>
          </cell>
          <cell r="B2915">
            <v>2914</v>
          </cell>
          <cell r="C2915">
            <v>0</v>
          </cell>
          <cell r="D2915">
            <v>0</v>
          </cell>
          <cell r="E2915">
            <v>0</v>
          </cell>
          <cell r="F2915" t="str">
            <v>2108FA</v>
          </cell>
          <cell r="G2915" t="str">
            <v>Weekday</v>
          </cell>
          <cell r="H2915">
            <v>55349</v>
          </cell>
          <cell r="I2915" t="str">
            <v>San Leandro St &amp; 66th Av</v>
          </cell>
        </row>
        <row r="2916">
          <cell r="A2916">
            <v>303960</v>
          </cell>
          <cell r="B2916">
            <v>2915</v>
          </cell>
          <cell r="C2916">
            <v>1</v>
          </cell>
          <cell r="D2916">
            <v>0</v>
          </cell>
          <cell r="E2916">
            <v>1</v>
          </cell>
          <cell r="F2916" t="str">
            <v>2108FA</v>
          </cell>
          <cell r="G2916" t="str">
            <v>Weekday</v>
          </cell>
          <cell r="H2916">
            <v>51197</v>
          </cell>
          <cell r="I2916" t="str">
            <v>Oxford St &amp; Vine St</v>
          </cell>
        </row>
        <row r="2917">
          <cell r="A2917">
            <v>9905770</v>
          </cell>
          <cell r="B2917">
            <v>2916</v>
          </cell>
          <cell r="C2917">
            <v>1</v>
          </cell>
          <cell r="D2917">
            <v>0</v>
          </cell>
          <cell r="E2917">
            <v>1</v>
          </cell>
          <cell r="F2917" t="str">
            <v>2108FA</v>
          </cell>
          <cell r="G2917" t="str">
            <v>Weekday</v>
          </cell>
          <cell r="H2917">
            <v>52189</v>
          </cell>
          <cell r="I2917" t="str">
            <v>Harbour Way South &amp; Maine Av</v>
          </cell>
        </row>
        <row r="2918">
          <cell r="A2918">
            <v>1600090</v>
          </cell>
          <cell r="B2918">
            <v>2917</v>
          </cell>
          <cell r="C2918">
            <v>3</v>
          </cell>
          <cell r="D2918">
            <v>1</v>
          </cell>
          <cell r="E2918">
            <v>3</v>
          </cell>
          <cell r="F2918" t="str">
            <v>2108FA</v>
          </cell>
          <cell r="G2918" t="str">
            <v>Weekday</v>
          </cell>
          <cell r="H2918">
            <v>55381</v>
          </cell>
          <cell r="I2918" t="str">
            <v>23rd St &amp; Standard Av</v>
          </cell>
        </row>
        <row r="2919">
          <cell r="A2919">
            <v>301780</v>
          </cell>
          <cell r="B2919">
            <v>2918</v>
          </cell>
          <cell r="C2919">
            <v>0</v>
          </cell>
          <cell r="D2919">
            <v>1</v>
          </cell>
          <cell r="E2919">
            <v>0</v>
          </cell>
          <cell r="F2919" t="str">
            <v>2108FA</v>
          </cell>
          <cell r="G2919" t="str">
            <v>Weekday</v>
          </cell>
          <cell r="H2919">
            <v>57655</v>
          </cell>
          <cell r="I2919" t="str">
            <v>College Av &amp; Russell St</v>
          </cell>
        </row>
        <row r="2920">
          <cell r="A2920">
            <v>102640</v>
          </cell>
          <cell r="B2920">
            <v>2919</v>
          </cell>
          <cell r="C2920">
            <v>0</v>
          </cell>
          <cell r="D2920">
            <v>0</v>
          </cell>
          <cell r="E2920">
            <v>0</v>
          </cell>
          <cell r="F2920" t="str">
            <v>2108FA</v>
          </cell>
          <cell r="G2920" t="str">
            <v>Weekday</v>
          </cell>
          <cell r="H2920">
            <v>54682</v>
          </cell>
          <cell r="I2920" t="str">
            <v>Pacific Av &amp; Main St</v>
          </cell>
        </row>
        <row r="2921">
          <cell r="A2921">
            <v>1018320</v>
          </cell>
          <cell r="B2921">
            <v>2920</v>
          </cell>
          <cell r="C2921">
            <v>1</v>
          </cell>
          <cell r="D2921">
            <v>0</v>
          </cell>
          <cell r="E2921">
            <v>1</v>
          </cell>
          <cell r="F2921" t="str">
            <v>2108FA</v>
          </cell>
          <cell r="G2921" t="str">
            <v>Weekday</v>
          </cell>
          <cell r="H2921">
            <v>55785</v>
          </cell>
          <cell r="I2921" t="str">
            <v>San Pablo Av &amp; 36th St</v>
          </cell>
        </row>
        <row r="2922">
          <cell r="A2922">
            <v>306090</v>
          </cell>
          <cell r="B2922">
            <v>2921</v>
          </cell>
          <cell r="C2922">
            <v>0</v>
          </cell>
          <cell r="D2922">
            <v>0</v>
          </cell>
          <cell r="E2922">
            <v>0</v>
          </cell>
          <cell r="F2922" t="str">
            <v>2108FA</v>
          </cell>
          <cell r="G2922" t="str">
            <v>Weekday</v>
          </cell>
          <cell r="H2922">
            <v>57827</v>
          </cell>
          <cell r="I2922" t="str">
            <v>University Av &amp; W Frontage Rd</v>
          </cell>
        </row>
        <row r="2923">
          <cell r="A2923">
            <v>300260</v>
          </cell>
          <cell r="B2923">
            <v>2922</v>
          </cell>
          <cell r="C2923">
            <v>0</v>
          </cell>
          <cell r="D2923">
            <v>0</v>
          </cell>
          <cell r="E2923">
            <v>0</v>
          </cell>
          <cell r="F2923" t="str">
            <v>2108FA</v>
          </cell>
          <cell r="G2923" t="str">
            <v>Weekday</v>
          </cell>
          <cell r="H2923">
            <v>55970</v>
          </cell>
          <cell r="I2923" t="str">
            <v>7th St &amp; Grayson St</v>
          </cell>
        </row>
        <row r="2924">
          <cell r="A2924">
            <v>706170</v>
          </cell>
          <cell r="B2924">
            <v>2923</v>
          </cell>
          <cell r="C2924">
            <v>1</v>
          </cell>
          <cell r="D2924">
            <v>2</v>
          </cell>
          <cell r="E2924">
            <v>1</v>
          </cell>
          <cell r="F2924" t="str">
            <v>2108FA</v>
          </cell>
          <cell r="G2924" t="str">
            <v>Weekday</v>
          </cell>
          <cell r="H2924">
            <v>51788</v>
          </cell>
          <cell r="I2924" t="str">
            <v>Walnut Av &amp; Fremont Blvd</v>
          </cell>
        </row>
        <row r="2925">
          <cell r="A2925">
            <v>1016050</v>
          </cell>
          <cell r="B2925">
            <v>2924</v>
          </cell>
          <cell r="C2925">
            <v>0</v>
          </cell>
          <cell r="D2925">
            <v>0</v>
          </cell>
          <cell r="E2925">
            <v>0</v>
          </cell>
          <cell r="F2925" t="str">
            <v>2108FA</v>
          </cell>
          <cell r="G2925" t="str">
            <v>Weekday</v>
          </cell>
          <cell r="H2925">
            <v>55435</v>
          </cell>
          <cell r="I2925" t="str">
            <v>Martin Luther King Jr Way &amp; 27th St</v>
          </cell>
        </row>
        <row r="2926">
          <cell r="A2926">
            <v>1016040</v>
          </cell>
          <cell r="B2926">
            <v>2925</v>
          </cell>
          <cell r="C2926">
            <v>1</v>
          </cell>
          <cell r="D2926">
            <v>0</v>
          </cell>
          <cell r="E2926">
            <v>1</v>
          </cell>
          <cell r="F2926" t="str">
            <v>2108FA</v>
          </cell>
          <cell r="G2926" t="str">
            <v>Weekday</v>
          </cell>
          <cell r="H2926">
            <v>56060</v>
          </cell>
          <cell r="I2926" t="str">
            <v>Martin Luther King Jr Way &amp; 25th St</v>
          </cell>
        </row>
        <row r="2927">
          <cell r="A2927">
            <v>1009370</v>
          </cell>
          <cell r="B2927">
            <v>2926</v>
          </cell>
          <cell r="C2927">
            <v>1</v>
          </cell>
          <cell r="D2927">
            <v>2</v>
          </cell>
          <cell r="E2927">
            <v>1</v>
          </cell>
          <cell r="F2927" t="str">
            <v>2108FA</v>
          </cell>
          <cell r="G2927" t="str">
            <v>Weekday</v>
          </cell>
          <cell r="H2927">
            <v>59775</v>
          </cell>
          <cell r="I2927" t="str">
            <v>E 27th St &amp; 26th Av</v>
          </cell>
        </row>
        <row r="2928">
          <cell r="A2928">
            <v>9907080</v>
          </cell>
          <cell r="B2928">
            <v>2927</v>
          </cell>
          <cell r="C2928">
            <v>0</v>
          </cell>
          <cell r="D2928">
            <v>0</v>
          </cell>
          <cell r="E2928">
            <v>0</v>
          </cell>
          <cell r="F2928" t="str">
            <v>2108FA</v>
          </cell>
          <cell r="G2928" t="str">
            <v>Weekday</v>
          </cell>
          <cell r="H2928">
            <v>52724</v>
          </cell>
          <cell r="I2928" t="str">
            <v>Phanor Dr &amp; McGlothen Way</v>
          </cell>
        </row>
        <row r="2929">
          <cell r="A2929">
            <v>9903440</v>
          </cell>
          <cell r="B2929">
            <v>2928</v>
          </cell>
          <cell r="C2929">
            <v>0</v>
          </cell>
          <cell r="D2929">
            <v>0</v>
          </cell>
          <cell r="E2929">
            <v>0</v>
          </cell>
          <cell r="F2929" t="str">
            <v>2108FA</v>
          </cell>
          <cell r="G2929" t="str">
            <v>Weekday</v>
          </cell>
          <cell r="H2929">
            <v>51509</v>
          </cell>
          <cell r="I2929" t="str">
            <v>College Av &amp; Manila Av</v>
          </cell>
        </row>
        <row r="2930">
          <cell r="A2930">
            <v>1010170</v>
          </cell>
          <cell r="B2930">
            <v>2929</v>
          </cell>
          <cell r="C2930">
            <v>1</v>
          </cell>
          <cell r="D2930">
            <v>0</v>
          </cell>
          <cell r="E2930">
            <v>1</v>
          </cell>
          <cell r="F2930" t="str">
            <v>2108FA</v>
          </cell>
          <cell r="G2930" t="str">
            <v>Weekday</v>
          </cell>
          <cell r="H2930">
            <v>58400</v>
          </cell>
          <cell r="I2930" t="str">
            <v>Foothill Blvd &amp; 16th Av</v>
          </cell>
        </row>
        <row r="2931">
          <cell r="A2931">
            <v>1009350</v>
          </cell>
          <cell r="B2931">
            <v>2930</v>
          </cell>
          <cell r="C2931">
            <v>0</v>
          </cell>
          <cell r="D2931">
            <v>0</v>
          </cell>
          <cell r="E2931">
            <v>0</v>
          </cell>
          <cell r="F2931" t="str">
            <v>2108FA</v>
          </cell>
          <cell r="G2931" t="str">
            <v>Weekday</v>
          </cell>
          <cell r="H2931">
            <v>53633</v>
          </cell>
          <cell r="I2931" t="str">
            <v>E 24th St &amp; 8th Av</v>
          </cell>
        </row>
        <row r="2932">
          <cell r="A2932">
            <v>1700340</v>
          </cell>
          <cell r="B2932">
            <v>2931</v>
          </cell>
          <cell r="C2932">
            <v>1</v>
          </cell>
          <cell r="D2932">
            <v>0</v>
          </cell>
          <cell r="E2932">
            <v>1</v>
          </cell>
          <cell r="F2932" t="str">
            <v>2108FA</v>
          </cell>
          <cell r="G2932" t="str">
            <v>Weekday</v>
          </cell>
          <cell r="H2932">
            <v>57760</v>
          </cell>
          <cell r="I2932" t="str">
            <v>Alvarado-Niles Rd &amp; Western Av</v>
          </cell>
        </row>
        <row r="2933">
          <cell r="A2933">
            <v>9905470</v>
          </cell>
          <cell r="B2933">
            <v>2932</v>
          </cell>
          <cell r="C2933">
            <v>1</v>
          </cell>
          <cell r="D2933">
            <v>0</v>
          </cell>
          <cell r="E2933">
            <v>1</v>
          </cell>
          <cell r="F2933" t="str">
            <v>2108FA</v>
          </cell>
          <cell r="G2933" t="str">
            <v>Weekday</v>
          </cell>
          <cell r="H2933">
            <v>52029</v>
          </cell>
          <cell r="I2933" t="str">
            <v>Market St &amp; W MacArthur Blvd</v>
          </cell>
        </row>
        <row r="2934">
          <cell r="A2934">
            <v>1009910</v>
          </cell>
          <cell r="B2934">
            <v>2933</v>
          </cell>
          <cell r="C2934">
            <v>0</v>
          </cell>
          <cell r="D2934">
            <v>0</v>
          </cell>
          <cell r="E2934">
            <v>0</v>
          </cell>
          <cell r="F2934" t="str">
            <v>2108FA</v>
          </cell>
          <cell r="G2934" t="str">
            <v>Weekday</v>
          </cell>
          <cell r="H2934">
            <v>59696</v>
          </cell>
          <cell r="I2934" t="str">
            <v>Empire Rd &amp; Coral Rd (Near 98th Av)</v>
          </cell>
        </row>
        <row r="2935">
          <cell r="A2935">
            <v>806100</v>
          </cell>
          <cell r="B2935">
            <v>2934</v>
          </cell>
          <cell r="C2935">
            <v>0</v>
          </cell>
          <cell r="D2935">
            <v>0</v>
          </cell>
          <cell r="E2935">
            <v>0</v>
          </cell>
          <cell r="F2935" t="str">
            <v>2108FA</v>
          </cell>
          <cell r="G2935" t="str">
            <v>Weekday</v>
          </cell>
          <cell r="H2935">
            <v>50464</v>
          </cell>
          <cell r="I2935" t="str">
            <v>Hesperian Blvd &amp; La Playa Dr</v>
          </cell>
        </row>
        <row r="2936">
          <cell r="A2936">
            <v>1006640</v>
          </cell>
          <cell r="B2936">
            <v>2935</v>
          </cell>
          <cell r="C2936">
            <v>1</v>
          </cell>
          <cell r="D2936">
            <v>1</v>
          </cell>
          <cell r="E2936">
            <v>1</v>
          </cell>
          <cell r="F2936" t="str">
            <v>2108FA</v>
          </cell>
          <cell r="G2936" t="str">
            <v>Weekday</v>
          </cell>
          <cell r="H2936">
            <v>56655</v>
          </cell>
          <cell r="I2936" t="str">
            <v>Broadway &amp; 40th St</v>
          </cell>
        </row>
        <row r="2937">
          <cell r="A2937">
            <v>1005730</v>
          </cell>
          <cell r="B2937">
            <v>2936</v>
          </cell>
          <cell r="C2937">
            <v>0</v>
          </cell>
          <cell r="D2937">
            <v>0</v>
          </cell>
          <cell r="E2937">
            <v>0</v>
          </cell>
          <cell r="F2937" t="str">
            <v>2108FA</v>
          </cell>
          <cell r="G2937" t="str">
            <v>Weekday</v>
          </cell>
          <cell r="H2937">
            <v>57758</v>
          </cell>
          <cell r="I2937" t="str">
            <v>Bancroft Av &amp; Durant Av</v>
          </cell>
        </row>
        <row r="2938">
          <cell r="A2938">
            <v>1504510</v>
          </cell>
          <cell r="B2938">
            <v>2937</v>
          </cell>
          <cell r="C2938">
            <v>1</v>
          </cell>
          <cell r="D2938">
            <v>0</v>
          </cell>
          <cell r="E2938">
            <v>1</v>
          </cell>
          <cell r="F2938" t="str">
            <v>2108FA</v>
          </cell>
          <cell r="G2938" t="str">
            <v>Weekday</v>
          </cell>
          <cell r="H2938">
            <v>50702</v>
          </cell>
          <cell r="I2938" t="str">
            <v>E 14th St &amp; 150th Av</v>
          </cell>
        </row>
        <row r="2939">
          <cell r="A2939">
            <v>1004070</v>
          </cell>
          <cell r="B2939">
            <v>2938</v>
          </cell>
          <cell r="C2939">
            <v>0</v>
          </cell>
          <cell r="D2939">
            <v>1</v>
          </cell>
          <cell r="E2939">
            <v>0</v>
          </cell>
          <cell r="F2939" t="str">
            <v>2108FA</v>
          </cell>
          <cell r="G2939" t="str">
            <v>Weekday</v>
          </cell>
          <cell r="H2939">
            <v>57366</v>
          </cell>
          <cell r="I2939" t="str">
            <v>8th Av &amp; E 20th St</v>
          </cell>
        </row>
        <row r="2940">
          <cell r="A2940">
            <v>1019210</v>
          </cell>
          <cell r="B2940">
            <v>2939</v>
          </cell>
          <cell r="C2940">
            <v>0</v>
          </cell>
          <cell r="D2940">
            <v>0</v>
          </cell>
          <cell r="E2940">
            <v>0</v>
          </cell>
          <cell r="F2940" t="str">
            <v>2108FA</v>
          </cell>
          <cell r="G2940" t="str">
            <v>Weekday</v>
          </cell>
          <cell r="H2940">
            <v>51135</v>
          </cell>
          <cell r="I2940" t="str">
            <v>Shattuck Av &amp; 61st St</v>
          </cell>
        </row>
        <row r="2941">
          <cell r="A2941">
            <v>1302230</v>
          </cell>
          <cell r="B2941">
            <v>2940</v>
          </cell>
          <cell r="C2941">
            <v>1</v>
          </cell>
          <cell r="D2941">
            <v>0</v>
          </cell>
          <cell r="E2941">
            <v>1</v>
          </cell>
          <cell r="F2941" t="str">
            <v>2108FA</v>
          </cell>
          <cell r="G2941" t="str">
            <v>Weekday</v>
          </cell>
          <cell r="H2941">
            <v>55845</v>
          </cell>
          <cell r="I2941" t="str">
            <v>MacDonald Av &amp; 23rd St</v>
          </cell>
        </row>
        <row r="2942">
          <cell r="A2942">
            <v>200750</v>
          </cell>
          <cell r="B2942">
            <v>2941</v>
          </cell>
          <cell r="C2942">
            <v>0</v>
          </cell>
          <cell r="D2942">
            <v>0</v>
          </cell>
          <cell r="E2942">
            <v>0</v>
          </cell>
          <cell r="F2942" t="str">
            <v>2108FA</v>
          </cell>
          <cell r="G2942" t="str">
            <v>Weekday</v>
          </cell>
          <cell r="H2942">
            <v>55958</v>
          </cell>
          <cell r="I2942" t="str">
            <v>Pierce St &amp; Solano Av</v>
          </cell>
        </row>
        <row r="2943">
          <cell r="A2943">
            <v>1005690</v>
          </cell>
          <cell r="B2943">
            <v>2942</v>
          </cell>
          <cell r="C2943">
            <v>0</v>
          </cell>
          <cell r="D2943">
            <v>0</v>
          </cell>
          <cell r="E2943">
            <v>0</v>
          </cell>
          <cell r="F2943" t="str">
            <v>2108FA</v>
          </cell>
          <cell r="G2943" t="str">
            <v>Weekday</v>
          </cell>
          <cell r="H2943">
            <v>54465</v>
          </cell>
          <cell r="I2943" t="str">
            <v>Bancroft Av &amp; 99th Av</v>
          </cell>
        </row>
        <row r="2944">
          <cell r="A2944">
            <v>1601030</v>
          </cell>
          <cell r="B2944">
            <v>2943</v>
          </cell>
          <cell r="C2944">
            <v>2</v>
          </cell>
          <cell r="D2944">
            <v>3</v>
          </cell>
          <cell r="E2944">
            <v>2</v>
          </cell>
          <cell r="F2944" t="str">
            <v>2108FA</v>
          </cell>
          <cell r="G2944" t="str">
            <v>Weekday</v>
          </cell>
          <cell r="H2944">
            <v>55811</v>
          </cell>
          <cell r="I2944" t="str">
            <v>San Pablo Av &amp; Vale Rd</v>
          </cell>
        </row>
        <row r="2945">
          <cell r="A2945">
            <v>1002050</v>
          </cell>
          <cell r="B2945">
            <v>2944</v>
          </cell>
          <cell r="C2945">
            <v>1</v>
          </cell>
          <cell r="D2945">
            <v>1</v>
          </cell>
          <cell r="E2945">
            <v>1</v>
          </cell>
          <cell r="F2945" t="str">
            <v>2108FA</v>
          </cell>
          <cell r="G2945" t="str">
            <v>Weekday</v>
          </cell>
          <cell r="H2945">
            <v>56622</v>
          </cell>
          <cell r="I2945" t="str">
            <v>35th Av &amp; Foothill Blvd</v>
          </cell>
        </row>
        <row r="2946">
          <cell r="A2946">
            <v>104790</v>
          </cell>
          <cell r="B2946">
            <v>2945</v>
          </cell>
          <cell r="C2946">
            <v>0</v>
          </cell>
          <cell r="D2946">
            <v>0</v>
          </cell>
          <cell r="E2946">
            <v>0</v>
          </cell>
          <cell r="F2946" t="str">
            <v>2108FA</v>
          </cell>
          <cell r="G2946" t="str">
            <v>Weekday</v>
          </cell>
          <cell r="H2946">
            <v>50541</v>
          </cell>
          <cell r="I2946" t="str">
            <v>Webster St &amp; Willie Stargell Av</v>
          </cell>
        </row>
        <row r="2947">
          <cell r="A2947">
            <v>1002580</v>
          </cell>
          <cell r="B2947">
            <v>2946</v>
          </cell>
          <cell r="C2947">
            <v>0</v>
          </cell>
          <cell r="D2947">
            <v>0</v>
          </cell>
          <cell r="E2947">
            <v>0</v>
          </cell>
          <cell r="F2947" t="str">
            <v>2108FA</v>
          </cell>
          <cell r="G2947" t="str">
            <v>Weekday</v>
          </cell>
          <cell r="H2947">
            <v>54543</v>
          </cell>
          <cell r="I2947" t="str">
            <v>40th St &amp; Market St</v>
          </cell>
        </row>
        <row r="2948">
          <cell r="A2948">
            <v>303750</v>
          </cell>
          <cell r="B2948">
            <v>2947</v>
          </cell>
          <cell r="C2948">
            <v>1</v>
          </cell>
          <cell r="D2948">
            <v>0</v>
          </cell>
          <cell r="E2948">
            <v>1</v>
          </cell>
          <cell r="F2948" t="str">
            <v>2108FA</v>
          </cell>
          <cell r="G2948" t="str">
            <v>Weekday</v>
          </cell>
          <cell r="H2948">
            <v>56598</v>
          </cell>
          <cell r="I2948" t="str">
            <v>Martin Luther King Jr Way &amp; Virginia St</v>
          </cell>
        </row>
        <row r="2949">
          <cell r="A2949">
            <v>303740</v>
          </cell>
          <cell r="B2949">
            <v>2948</v>
          </cell>
          <cell r="C2949">
            <v>0</v>
          </cell>
          <cell r="D2949">
            <v>0</v>
          </cell>
          <cell r="E2949">
            <v>0</v>
          </cell>
          <cell r="F2949" t="str">
            <v>2108FA</v>
          </cell>
          <cell r="G2949" t="str">
            <v>Weekday</v>
          </cell>
          <cell r="H2949">
            <v>50662</v>
          </cell>
          <cell r="I2949" t="str">
            <v>Martin Luther King Jr Way &amp; Vine St</v>
          </cell>
        </row>
        <row r="2950">
          <cell r="A2950">
            <v>1600970</v>
          </cell>
          <cell r="B2950">
            <v>2949</v>
          </cell>
          <cell r="C2950">
            <v>0</v>
          </cell>
          <cell r="D2950">
            <v>0</v>
          </cell>
          <cell r="E2950">
            <v>0</v>
          </cell>
          <cell r="F2950" t="str">
            <v>2108FA</v>
          </cell>
          <cell r="G2950" t="str">
            <v>Weekday</v>
          </cell>
          <cell r="H2950">
            <v>55802</v>
          </cell>
          <cell r="I2950" t="str">
            <v>San Pablo Av &amp; Rumrill Blvd</v>
          </cell>
        </row>
        <row r="2951">
          <cell r="A2951">
            <v>1009970</v>
          </cell>
          <cell r="B2951">
            <v>2950</v>
          </cell>
          <cell r="C2951">
            <v>0</v>
          </cell>
          <cell r="D2951">
            <v>0</v>
          </cell>
          <cell r="E2951">
            <v>0</v>
          </cell>
          <cell r="F2951" t="str">
            <v>2108FA</v>
          </cell>
          <cell r="G2951" t="str">
            <v>Weekday</v>
          </cell>
          <cell r="H2951">
            <v>59445</v>
          </cell>
          <cell r="I2951" t="str">
            <v>Estepa Dr &amp; El Paseo Dr</v>
          </cell>
        </row>
        <row r="2952">
          <cell r="A2952">
            <v>1012720</v>
          </cell>
          <cell r="B2952">
            <v>2951</v>
          </cell>
          <cell r="C2952">
            <v>0</v>
          </cell>
          <cell r="D2952">
            <v>2</v>
          </cell>
          <cell r="E2952">
            <v>0</v>
          </cell>
          <cell r="F2952" t="str">
            <v>2108FA</v>
          </cell>
          <cell r="G2952" t="str">
            <v>Weekday</v>
          </cell>
          <cell r="H2952">
            <v>56756</v>
          </cell>
          <cell r="I2952" t="str">
            <v>High St &amp; Fleming Av</v>
          </cell>
        </row>
        <row r="2953">
          <cell r="A2953">
            <v>901990</v>
          </cell>
          <cell r="B2953">
            <v>2952</v>
          </cell>
          <cell r="C2953">
            <v>0</v>
          </cell>
          <cell r="D2953">
            <v>0</v>
          </cell>
          <cell r="E2953">
            <v>0</v>
          </cell>
          <cell r="F2953" t="str">
            <v>2108FA</v>
          </cell>
          <cell r="G2953" t="str">
            <v>Weekday</v>
          </cell>
          <cell r="H2953">
            <v>55256</v>
          </cell>
          <cell r="I2953" t="str">
            <v>Ohlone College Newark Campus</v>
          </cell>
        </row>
        <row r="2954">
          <cell r="A2954">
            <v>1016390</v>
          </cell>
          <cell r="B2954">
            <v>2953</v>
          </cell>
          <cell r="C2954">
            <v>2</v>
          </cell>
          <cell r="D2954">
            <v>0</v>
          </cell>
          <cell r="E2954">
            <v>2</v>
          </cell>
          <cell r="F2954" t="str">
            <v>2108FA</v>
          </cell>
          <cell r="G2954" t="str">
            <v>Weekday</v>
          </cell>
          <cell r="H2954">
            <v>57177</v>
          </cell>
          <cell r="I2954" t="str">
            <v>Martin Luther King Jr Way &amp; W Grand Av</v>
          </cell>
        </row>
        <row r="2955">
          <cell r="A2955">
            <v>302310</v>
          </cell>
          <cell r="B2955">
            <v>2954</v>
          </cell>
          <cell r="C2955">
            <v>0</v>
          </cell>
          <cell r="D2955">
            <v>0</v>
          </cell>
          <cell r="E2955">
            <v>0</v>
          </cell>
          <cell r="F2955" t="str">
            <v>2108FA</v>
          </cell>
          <cell r="G2955" t="str">
            <v>Weekday</v>
          </cell>
          <cell r="H2955">
            <v>52102</v>
          </cell>
          <cell r="I2955" t="str">
            <v>Euclid Av &amp; Bayview Pl</v>
          </cell>
        </row>
        <row r="2956">
          <cell r="A2956">
            <v>1504200</v>
          </cell>
          <cell r="B2956">
            <v>2955</v>
          </cell>
          <cell r="C2956">
            <v>0</v>
          </cell>
          <cell r="D2956">
            <v>4</v>
          </cell>
          <cell r="E2956">
            <v>0</v>
          </cell>
          <cell r="F2956" t="str">
            <v>2108FA</v>
          </cell>
          <cell r="G2956" t="str">
            <v>Weekday</v>
          </cell>
          <cell r="H2956">
            <v>55292</v>
          </cell>
          <cell r="I2956" t="str">
            <v>E 14th St &amp; W Juana Av</v>
          </cell>
        </row>
        <row r="2957">
          <cell r="A2957">
            <v>1301800</v>
          </cell>
          <cell r="B2957">
            <v>2956</v>
          </cell>
          <cell r="C2957">
            <v>0</v>
          </cell>
          <cell r="D2957">
            <v>0</v>
          </cell>
          <cell r="E2957">
            <v>0</v>
          </cell>
          <cell r="F2957" t="str">
            <v>2108FA</v>
          </cell>
          <cell r="G2957" t="str">
            <v>Weekday</v>
          </cell>
          <cell r="H2957">
            <v>58282</v>
          </cell>
          <cell r="I2957" t="str">
            <v>5000 Hartnett Av</v>
          </cell>
        </row>
        <row r="2958">
          <cell r="A2958">
            <v>704580</v>
          </cell>
          <cell r="B2958">
            <v>2957</v>
          </cell>
          <cell r="C2958">
            <v>0</v>
          </cell>
          <cell r="D2958">
            <v>0</v>
          </cell>
          <cell r="E2958">
            <v>0</v>
          </cell>
          <cell r="F2958" t="str">
            <v>2108FA</v>
          </cell>
          <cell r="G2958" t="str">
            <v>Weekday</v>
          </cell>
          <cell r="H2958">
            <v>53100</v>
          </cell>
          <cell r="I2958" t="str">
            <v>Paseo Padre Pkwy &amp; Deep Creek Rd</v>
          </cell>
        </row>
        <row r="2959">
          <cell r="A2959">
            <v>706090</v>
          </cell>
          <cell r="B2959">
            <v>2958</v>
          </cell>
          <cell r="C2959">
            <v>0</v>
          </cell>
          <cell r="D2959">
            <v>0</v>
          </cell>
          <cell r="E2959">
            <v>0</v>
          </cell>
          <cell r="F2959" t="str">
            <v>2108FA</v>
          </cell>
          <cell r="G2959" t="str">
            <v>Weekday</v>
          </cell>
          <cell r="H2959">
            <v>56516</v>
          </cell>
          <cell r="I2959" t="str">
            <v>Thornton Av &amp; Dondero Way</v>
          </cell>
        </row>
        <row r="2960">
          <cell r="A2960">
            <v>1303240</v>
          </cell>
          <cell r="B2960">
            <v>2959</v>
          </cell>
          <cell r="C2960">
            <v>2</v>
          </cell>
          <cell r="D2960">
            <v>0</v>
          </cell>
          <cell r="E2960">
            <v>2</v>
          </cell>
          <cell r="F2960" t="str">
            <v>2108FA</v>
          </cell>
          <cell r="G2960" t="str">
            <v>Weekday</v>
          </cell>
          <cell r="H2960">
            <v>51477</v>
          </cell>
          <cell r="I2960" t="str">
            <v>Richmond Pkwy &amp; Lakeside Dr</v>
          </cell>
        </row>
        <row r="2961">
          <cell r="A2961">
            <v>700320</v>
          </cell>
          <cell r="B2961">
            <v>2960</v>
          </cell>
          <cell r="C2961">
            <v>0</v>
          </cell>
          <cell r="D2961">
            <v>0</v>
          </cell>
          <cell r="E2961">
            <v>0</v>
          </cell>
          <cell r="F2961" t="str">
            <v>2108FA</v>
          </cell>
          <cell r="G2961" t="str">
            <v>Weekday</v>
          </cell>
          <cell r="H2961">
            <v>57245</v>
          </cell>
          <cell r="I2961" t="str">
            <v>Landing Pkwy &amp; Tennis Court</v>
          </cell>
        </row>
        <row r="2962">
          <cell r="A2962">
            <v>303240</v>
          </cell>
          <cell r="B2962">
            <v>2961</v>
          </cell>
          <cell r="C2962">
            <v>0</v>
          </cell>
          <cell r="D2962">
            <v>0</v>
          </cell>
          <cell r="E2962">
            <v>0</v>
          </cell>
          <cell r="F2962" t="str">
            <v>2108FA</v>
          </cell>
          <cell r="G2962" t="str">
            <v>Weekday</v>
          </cell>
          <cell r="H2962">
            <v>53877</v>
          </cell>
          <cell r="I2962" t="str">
            <v>Hopkins St &amp; Beverly Pl</v>
          </cell>
        </row>
        <row r="2963">
          <cell r="A2963">
            <v>702360</v>
          </cell>
          <cell r="B2963">
            <v>2962</v>
          </cell>
          <cell r="C2963">
            <v>0</v>
          </cell>
          <cell r="D2963">
            <v>0</v>
          </cell>
          <cell r="E2963">
            <v>0</v>
          </cell>
          <cell r="F2963" t="str">
            <v>2108FA</v>
          </cell>
          <cell r="G2963" t="str">
            <v>Weekday</v>
          </cell>
          <cell r="H2963">
            <v>53303</v>
          </cell>
          <cell r="I2963" t="str">
            <v>Fremont Blvd &amp; Enea Ct</v>
          </cell>
        </row>
        <row r="2964">
          <cell r="A2964">
            <v>1301700</v>
          </cell>
          <cell r="B2964">
            <v>2963</v>
          </cell>
          <cell r="C2964">
            <v>4</v>
          </cell>
          <cell r="D2964">
            <v>0</v>
          </cell>
          <cell r="E2964">
            <v>4</v>
          </cell>
          <cell r="F2964" t="str">
            <v>2108FA</v>
          </cell>
          <cell r="G2964" t="str">
            <v>Weekday</v>
          </cell>
          <cell r="H2964">
            <v>53538</v>
          </cell>
          <cell r="I2964" t="str">
            <v>Harbour Way &amp; Barrett Av</v>
          </cell>
        </row>
        <row r="2965">
          <cell r="A2965">
            <v>706050</v>
          </cell>
          <cell r="B2965">
            <v>2964</v>
          </cell>
          <cell r="C2965">
            <v>0</v>
          </cell>
          <cell r="D2965">
            <v>0</v>
          </cell>
          <cell r="E2965">
            <v>0</v>
          </cell>
          <cell r="F2965" t="str">
            <v>2108FA</v>
          </cell>
          <cell r="G2965" t="str">
            <v>Weekday</v>
          </cell>
          <cell r="H2965">
            <v>55307</v>
          </cell>
          <cell r="I2965" t="str">
            <v>Thornton Av &amp; Allen Ct</v>
          </cell>
        </row>
        <row r="2966">
          <cell r="A2966">
            <v>702800</v>
          </cell>
          <cell r="B2966">
            <v>2965</v>
          </cell>
          <cell r="C2966">
            <v>1</v>
          </cell>
          <cell r="D2966">
            <v>1</v>
          </cell>
          <cell r="E2966">
            <v>1</v>
          </cell>
          <cell r="F2966" t="str">
            <v>2108FA</v>
          </cell>
          <cell r="G2966" t="str">
            <v>Weekday</v>
          </cell>
          <cell r="H2966">
            <v>52212</v>
          </cell>
          <cell r="I2966" t="str">
            <v>Fremont Blvd &amp; Washington Blvd</v>
          </cell>
        </row>
        <row r="2967">
          <cell r="A2967">
            <v>1011880</v>
          </cell>
          <cell r="B2967">
            <v>2966</v>
          </cell>
          <cell r="C2967">
            <v>3</v>
          </cell>
          <cell r="D2967">
            <v>0</v>
          </cell>
          <cell r="E2967">
            <v>3</v>
          </cell>
          <cell r="F2967" t="str">
            <v>2108FA</v>
          </cell>
          <cell r="G2967" t="str">
            <v>Weekday</v>
          </cell>
          <cell r="H2967">
            <v>52899</v>
          </cell>
          <cell r="I2967" t="str">
            <v>Grand Av &amp; Webster St</v>
          </cell>
        </row>
        <row r="2968">
          <cell r="A2968">
            <v>1005590</v>
          </cell>
          <cell r="B2968">
            <v>2967</v>
          </cell>
          <cell r="C2968">
            <v>0</v>
          </cell>
          <cell r="D2968">
            <v>0</v>
          </cell>
          <cell r="E2968">
            <v>0</v>
          </cell>
          <cell r="F2968" t="str">
            <v>2108FA</v>
          </cell>
          <cell r="G2968" t="str">
            <v>Weekday</v>
          </cell>
          <cell r="H2968">
            <v>55080</v>
          </cell>
          <cell r="I2968" t="str">
            <v>Bancroft Av &amp; 87th Av</v>
          </cell>
        </row>
        <row r="2969">
          <cell r="A2969">
            <v>801740</v>
          </cell>
          <cell r="B2969">
            <v>2968</v>
          </cell>
          <cell r="C2969">
            <v>0</v>
          </cell>
          <cell r="D2969">
            <v>0</v>
          </cell>
          <cell r="E2969">
            <v>0</v>
          </cell>
          <cell r="F2969" t="str">
            <v>2108FA</v>
          </cell>
          <cell r="G2969" t="str">
            <v>Weekday</v>
          </cell>
          <cell r="H2969">
            <v>55620</v>
          </cell>
          <cell r="I2969" t="str">
            <v>Evergreen St &amp; W Harder Rd</v>
          </cell>
        </row>
        <row r="2970">
          <cell r="A2970">
            <v>705050</v>
          </cell>
          <cell r="B2970">
            <v>2969</v>
          </cell>
          <cell r="C2970">
            <v>0</v>
          </cell>
          <cell r="D2970">
            <v>0</v>
          </cell>
          <cell r="E2970">
            <v>0</v>
          </cell>
          <cell r="F2970" t="str">
            <v>2108FA</v>
          </cell>
          <cell r="G2970" t="str">
            <v>Weekday</v>
          </cell>
          <cell r="H2970">
            <v>55207</v>
          </cell>
          <cell r="I2970" t="str">
            <v>Paseo Padre Pkwy &amp; Sequoia Rd</v>
          </cell>
        </row>
        <row r="2971">
          <cell r="A2971">
            <v>1303810</v>
          </cell>
          <cell r="B2971">
            <v>2970</v>
          </cell>
          <cell r="C2971">
            <v>0</v>
          </cell>
          <cell r="D2971">
            <v>0</v>
          </cell>
          <cell r="E2971">
            <v>0</v>
          </cell>
          <cell r="F2971" t="str">
            <v>2108FA</v>
          </cell>
          <cell r="G2971" t="str">
            <v>Weekday</v>
          </cell>
          <cell r="H2971">
            <v>50884</v>
          </cell>
          <cell r="I2971" t="str">
            <v>Valley View Rd &amp; May Rd</v>
          </cell>
        </row>
        <row r="2972">
          <cell r="A2972">
            <v>803130</v>
          </cell>
          <cell r="B2972">
            <v>2971</v>
          </cell>
          <cell r="C2972">
            <v>0</v>
          </cell>
          <cell r="D2972">
            <v>1</v>
          </cell>
          <cell r="E2972">
            <v>0</v>
          </cell>
          <cell r="F2972" t="str">
            <v>2108FA</v>
          </cell>
          <cell r="G2972" t="str">
            <v>Weekday</v>
          </cell>
          <cell r="H2972">
            <v>55907</v>
          </cell>
          <cell r="I2972" t="str">
            <v>Manon Av &amp; Schafer Rd</v>
          </cell>
        </row>
        <row r="2973">
          <cell r="A2973">
            <v>9905760</v>
          </cell>
          <cell r="B2973">
            <v>2972</v>
          </cell>
          <cell r="C2973">
            <v>1</v>
          </cell>
          <cell r="D2973">
            <v>0</v>
          </cell>
          <cell r="E2973">
            <v>1</v>
          </cell>
          <cell r="F2973" t="str">
            <v>2108FA</v>
          </cell>
          <cell r="G2973" t="str">
            <v>Weekday</v>
          </cell>
          <cell r="H2973">
            <v>52187</v>
          </cell>
          <cell r="I2973" t="str">
            <v>13th St &amp; Dunn Av</v>
          </cell>
        </row>
        <row r="2974">
          <cell r="A2974">
            <v>1600800</v>
          </cell>
          <cell r="B2974">
            <v>2973</v>
          </cell>
          <cell r="C2974">
            <v>0</v>
          </cell>
          <cell r="D2974">
            <v>0</v>
          </cell>
          <cell r="E2974">
            <v>0</v>
          </cell>
          <cell r="F2974" t="str">
            <v>2108FA</v>
          </cell>
          <cell r="G2974" t="str">
            <v>Weekday</v>
          </cell>
          <cell r="H2974">
            <v>56165</v>
          </cell>
          <cell r="I2974" t="str">
            <v>Rumrill Blvd &amp; Pine Av</v>
          </cell>
        </row>
        <row r="2975">
          <cell r="A2975">
            <v>1500200</v>
          </cell>
          <cell r="B2975">
            <v>2974</v>
          </cell>
          <cell r="C2975">
            <v>0</v>
          </cell>
          <cell r="D2975">
            <v>0</v>
          </cell>
          <cell r="E2975">
            <v>0</v>
          </cell>
          <cell r="F2975" t="str">
            <v>2108FA</v>
          </cell>
          <cell r="G2975" t="str">
            <v>Weekday</v>
          </cell>
          <cell r="H2975">
            <v>55484</v>
          </cell>
          <cell r="I2975" t="str">
            <v>Aurora Dr &amp; Marina Blvd</v>
          </cell>
        </row>
        <row r="2976">
          <cell r="A2976">
            <v>9802470</v>
          </cell>
          <cell r="B2976">
            <v>2975</v>
          </cell>
          <cell r="C2976">
            <v>0</v>
          </cell>
          <cell r="D2976">
            <v>0</v>
          </cell>
          <cell r="E2976">
            <v>0</v>
          </cell>
          <cell r="F2976" t="str">
            <v>2108FA</v>
          </cell>
          <cell r="G2976" t="str">
            <v>Weekday</v>
          </cell>
          <cell r="H2976">
            <v>50789</v>
          </cell>
          <cell r="I2976" t="str">
            <v>Paseo Grande &amp; Hesperian Blvd</v>
          </cell>
        </row>
        <row r="2977">
          <cell r="A2977">
            <v>1030320</v>
          </cell>
          <cell r="B2977">
            <v>2976</v>
          </cell>
          <cell r="C2977">
            <v>2</v>
          </cell>
          <cell r="D2977">
            <v>0</v>
          </cell>
          <cell r="E2977">
            <v>2</v>
          </cell>
          <cell r="F2977" t="str">
            <v>2108FA</v>
          </cell>
          <cell r="G2977" t="str">
            <v>Weekday</v>
          </cell>
          <cell r="H2977">
            <v>55474</v>
          </cell>
          <cell r="I2977" t="str">
            <v>Madison St &amp; 9th St</v>
          </cell>
        </row>
        <row r="2978">
          <cell r="A2978">
            <v>802450</v>
          </cell>
          <cell r="B2978">
            <v>2977</v>
          </cell>
          <cell r="C2978">
            <v>0</v>
          </cell>
          <cell r="D2978">
            <v>0</v>
          </cell>
          <cell r="E2978">
            <v>0</v>
          </cell>
          <cell r="F2978" t="str">
            <v>2108FA</v>
          </cell>
          <cell r="G2978" t="str">
            <v>Weekday</v>
          </cell>
          <cell r="H2978">
            <v>59766</v>
          </cell>
          <cell r="I2978" t="str">
            <v>Hesperian Blvd &amp; Sueirro St</v>
          </cell>
        </row>
        <row r="2979">
          <cell r="A2979">
            <v>9801020</v>
          </cell>
          <cell r="B2979">
            <v>2978</v>
          </cell>
          <cell r="C2979">
            <v>0</v>
          </cell>
          <cell r="D2979">
            <v>0</v>
          </cell>
          <cell r="E2979">
            <v>0</v>
          </cell>
          <cell r="F2979" t="str">
            <v>2108FA</v>
          </cell>
          <cell r="G2979" t="str">
            <v>Weekday</v>
          </cell>
          <cell r="H2979">
            <v>56211</v>
          </cell>
          <cell r="I2979" t="str">
            <v>Eddy St &amp; Kelly St</v>
          </cell>
        </row>
        <row r="2980">
          <cell r="A2980">
            <v>9902130</v>
          </cell>
          <cell r="B2980">
            <v>2979</v>
          </cell>
          <cell r="C2980">
            <v>0</v>
          </cell>
          <cell r="D2980">
            <v>0</v>
          </cell>
          <cell r="E2980">
            <v>0</v>
          </cell>
          <cell r="F2980" t="str">
            <v>2108FA</v>
          </cell>
          <cell r="G2980" t="str">
            <v>Weekday</v>
          </cell>
          <cell r="H2980">
            <v>50979</v>
          </cell>
          <cell r="I2980" t="str">
            <v>Mission Blvd &amp; Harder Rd</v>
          </cell>
        </row>
        <row r="2981">
          <cell r="A2981">
            <v>9906800</v>
          </cell>
          <cell r="B2981">
            <v>2980</v>
          </cell>
          <cell r="C2981">
            <v>0</v>
          </cell>
          <cell r="D2981">
            <v>0</v>
          </cell>
          <cell r="E2981">
            <v>0</v>
          </cell>
          <cell r="F2981" t="str">
            <v>2108FA</v>
          </cell>
          <cell r="G2981" t="str">
            <v>Weekday</v>
          </cell>
          <cell r="H2981">
            <v>52627</v>
          </cell>
          <cell r="I2981" t="str">
            <v>N Milpitas Blvd &amp; Calaveras Blvd</v>
          </cell>
        </row>
        <row r="2982">
          <cell r="A2982">
            <v>1010450</v>
          </cell>
          <cell r="B2982">
            <v>2981</v>
          </cell>
          <cell r="C2982">
            <v>0</v>
          </cell>
          <cell r="D2982">
            <v>0</v>
          </cell>
          <cell r="E2982">
            <v>0</v>
          </cell>
          <cell r="F2982" t="str">
            <v>2108FA</v>
          </cell>
          <cell r="G2982" t="str">
            <v>Weekday</v>
          </cell>
          <cell r="H2982">
            <v>53655</v>
          </cell>
          <cell r="I2982" t="str">
            <v>Foothill Blvd &amp; 46th Av (Fremont High School)</v>
          </cell>
        </row>
        <row r="2983">
          <cell r="A2983">
            <v>1009040</v>
          </cell>
          <cell r="B2983">
            <v>2982</v>
          </cell>
          <cell r="C2983">
            <v>1</v>
          </cell>
          <cell r="D2983">
            <v>1</v>
          </cell>
          <cell r="E2983">
            <v>1</v>
          </cell>
          <cell r="F2983" t="str">
            <v>2108FA</v>
          </cell>
          <cell r="G2983" t="str">
            <v>Weekday</v>
          </cell>
          <cell r="H2983">
            <v>55166</v>
          </cell>
          <cell r="I2983" t="str">
            <v>E 15th St &amp; 5th Av</v>
          </cell>
        </row>
        <row r="2984">
          <cell r="A2984">
            <v>1005410</v>
          </cell>
          <cell r="B2984">
            <v>2983</v>
          </cell>
          <cell r="C2984">
            <v>0</v>
          </cell>
          <cell r="D2984">
            <v>0</v>
          </cell>
          <cell r="E2984">
            <v>0</v>
          </cell>
          <cell r="F2984" t="str">
            <v>2108FA</v>
          </cell>
          <cell r="G2984" t="str">
            <v>Weekday</v>
          </cell>
          <cell r="H2984">
            <v>53511</v>
          </cell>
          <cell r="I2984" t="str">
            <v>Bancroft Av &amp; 106th Av</v>
          </cell>
        </row>
        <row r="2985">
          <cell r="A2985">
            <v>100730</v>
          </cell>
          <cell r="B2985">
            <v>2984</v>
          </cell>
          <cell r="C2985">
            <v>1</v>
          </cell>
          <cell r="D2985">
            <v>0</v>
          </cell>
          <cell r="E2985">
            <v>1</v>
          </cell>
          <cell r="F2985" t="str">
            <v>2108FA</v>
          </cell>
          <cell r="G2985" t="str">
            <v>Weekday</v>
          </cell>
          <cell r="H2985">
            <v>51525</v>
          </cell>
          <cell r="I2985" t="str">
            <v>Buena Vista Av &amp; Sherman St</v>
          </cell>
        </row>
        <row r="2986">
          <cell r="A2986">
            <v>1502350</v>
          </cell>
          <cell r="B2986">
            <v>2985</v>
          </cell>
          <cell r="C2986">
            <v>0</v>
          </cell>
          <cell r="D2986">
            <v>0</v>
          </cell>
          <cell r="E2986">
            <v>0</v>
          </cell>
          <cell r="F2986" t="str">
            <v>2108FA</v>
          </cell>
          <cell r="G2986" t="str">
            <v>Weekday</v>
          </cell>
          <cell r="H2986">
            <v>56106</v>
          </cell>
          <cell r="I2986" t="str">
            <v>Lewelling Blvd &amp; Washington Av</v>
          </cell>
        </row>
        <row r="2987">
          <cell r="A2987">
            <v>1030950</v>
          </cell>
          <cell r="B2987">
            <v>2986</v>
          </cell>
          <cell r="C2987">
            <v>0</v>
          </cell>
          <cell r="D2987">
            <v>0</v>
          </cell>
          <cell r="E2987">
            <v>0</v>
          </cell>
          <cell r="F2987" t="str">
            <v>2108FA</v>
          </cell>
          <cell r="G2987" t="str">
            <v>Weekday</v>
          </cell>
          <cell r="H2987">
            <v>52247</v>
          </cell>
          <cell r="I2987" t="str">
            <v>Grand Av &amp; Euclid Av</v>
          </cell>
        </row>
        <row r="2988">
          <cell r="A2988">
            <v>702910</v>
          </cell>
          <cell r="B2988">
            <v>2987</v>
          </cell>
          <cell r="C2988">
            <v>0</v>
          </cell>
          <cell r="D2988">
            <v>0</v>
          </cell>
          <cell r="E2988">
            <v>0</v>
          </cell>
          <cell r="F2988" t="str">
            <v>2108FA</v>
          </cell>
          <cell r="G2988" t="str">
            <v>Weekday</v>
          </cell>
          <cell r="H2988">
            <v>51143</v>
          </cell>
          <cell r="I2988" t="str">
            <v>Grimmer Blvd &amp; Davis St</v>
          </cell>
        </row>
        <row r="2989">
          <cell r="A2989">
            <v>1301750</v>
          </cell>
          <cell r="B2989">
            <v>2988</v>
          </cell>
          <cell r="C2989">
            <v>1</v>
          </cell>
          <cell r="D2989">
            <v>0</v>
          </cell>
          <cell r="E2989">
            <v>1</v>
          </cell>
          <cell r="F2989" t="str">
            <v>2108FA</v>
          </cell>
          <cell r="G2989" t="str">
            <v>Weekday</v>
          </cell>
          <cell r="H2989">
            <v>57447</v>
          </cell>
          <cell r="I2989" t="str">
            <v>Harbour Way &amp; Pennsylvania Av</v>
          </cell>
        </row>
        <row r="2990">
          <cell r="A2990">
            <v>1303030</v>
          </cell>
          <cell r="B2990">
            <v>2989</v>
          </cell>
          <cell r="C2990">
            <v>0</v>
          </cell>
          <cell r="D2990">
            <v>1</v>
          </cell>
          <cell r="E2990">
            <v>0</v>
          </cell>
          <cell r="F2990" t="str">
            <v>2108FA</v>
          </cell>
          <cell r="G2990" t="str">
            <v>Weekday</v>
          </cell>
          <cell r="H2990">
            <v>54388</v>
          </cell>
          <cell r="I2990" t="str">
            <v>Rheem Av &amp; 23rd St</v>
          </cell>
        </row>
        <row r="2991">
          <cell r="A2991">
            <v>1001040</v>
          </cell>
          <cell r="B2991">
            <v>2990</v>
          </cell>
          <cell r="C2991">
            <v>2</v>
          </cell>
          <cell r="D2991">
            <v>0</v>
          </cell>
          <cell r="E2991">
            <v>2</v>
          </cell>
          <cell r="F2991" t="str">
            <v>2108FA</v>
          </cell>
          <cell r="G2991" t="str">
            <v>Weekday</v>
          </cell>
          <cell r="H2991">
            <v>50454</v>
          </cell>
          <cell r="I2991" t="str">
            <v>14th St &amp; Martin Luther King Jr Way</v>
          </cell>
        </row>
        <row r="2992">
          <cell r="A2992">
            <v>1009330</v>
          </cell>
          <cell r="B2992">
            <v>2991</v>
          </cell>
          <cell r="C2992">
            <v>0</v>
          </cell>
          <cell r="D2992">
            <v>0</v>
          </cell>
          <cell r="E2992">
            <v>0</v>
          </cell>
          <cell r="F2992" t="str">
            <v>2108FA</v>
          </cell>
          <cell r="G2992" t="str">
            <v>Weekday</v>
          </cell>
          <cell r="H2992">
            <v>52652</v>
          </cell>
          <cell r="I2992" t="str">
            <v>E 24th St &amp; 12th Av</v>
          </cell>
        </row>
        <row r="2993">
          <cell r="A2993">
            <v>1009620</v>
          </cell>
          <cell r="B2993">
            <v>2992</v>
          </cell>
          <cell r="C2993">
            <v>0</v>
          </cell>
          <cell r="D2993">
            <v>0</v>
          </cell>
          <cell r="E2993">
            <v>0</v>
          </cell>
          <cell r="F2993" t="str">
            <v>2108FA</v>
          </cell>
          <cell r="G2993" t="str">
            <v>Weekday</v>
          </cell>
          <cell r="H2993">
            <v>55684</v>
          </cell>
          <cell r="I2993" t="str">
            <v>Edes Av &amp; Maddux Dr</v>
          </cell>
        </row>
        <row r="2994">
          <cell r="A2994">
            <v>1009900</v>
          </cell>
          <cell r="B2994">
            <v>2993</v>
          </cell>
          <cell r="C2994">
            <v>0</v>
          </cell>
          <cell r="D2994">
            <v>0</v>
          </cell>
          <cell r="E2994">
            <v>0</v>
          </cell>
          <cell r="F2994" t="str">
            <v>2108FA</v>
          </cell>
          <cell r="G2994" t="str">
            <v>Weekday</v>
          </cell>
          <cell r="H2994">
            <v>57499</v>
          </cell>
          <cell r="I2994" t="str">
            <v>Empire Rd &amp; Coral Rd (Near 98th Av)</v>
          </cell>
        </row>
        <row r="2995">
          <cell r="A2995">
            <v>1013760</v>
          </cell>
          <cell r="B2995">
            <v>2994</v>
          </cell>
          <cell r="C2995">
            <v>0</v>
          </cell>
          <cell r="D2995">
            <v>1</v>
          </cell>
          <cell r="E2995">
            <v>0</v>
          </cell>
          <cell r="F2995" t="str">
            <v>2108FA</v>
          </cell>
          <cell r="G2995" t="str">
            <v>Weekday</v>
          </cell>
          <cell r="H2995">
            <v>56557</v>
          </cell>
          <cell r="I2995" t="str">
            <v>Lakeshore Av &amp; Mandana Blvd</v>
          </cell>
        </row>
        <row r="2996">
          <cell r="A2996">
            <v>706150</v>
          </cell>
          <cell r="B2996">
            <v>2995</v>
          </cell>
          <cell r="C2996">
            <v>0</v>
          </cell>
          <cell r="D2996">
            <v>0</v>
          </cell>
          <cell r="E2996">
            <v>0</v>
          </cell>
          <cell r="F2996" t="str">
            <v>2108FA</v>
          </cell>
          <cell r="G2996" t="str">
            <v>Weekday</v>
          </cell>
          <cell r="H2996">
            <v>52661</v>
          </cell>
          <cell r="I2996" t="str">
            <v>Thornton Av &amp; Towers Way</v>
          </cell>
        </row>
        <row r="2997">
          <cell r="A2997">
            <v>801770</v>
          </cell>
          <cell r="B2997">
            <v>2996</v>
          </cell>
          <cell r="C2997">
            <v>0</v>
          </cell>
          <cell r="D2997">
            <v>0</v>
          </cell>
          <cell r="E2997">
            <v>0</v>
          </cell>
          <cell r="F2997" t="str">
            <v>2108FA</v>
          </cell>
          <cell r="G2997" t="str">
            <v>Weekday</v>
          </cell>
          <cell r="H2997">
            <v>55812</v>
          </cell>
          <cell r="I2997" t="str">
            <v>Folsom Av &amp; Tampa Av</v>
          </cell>
        </row>
        <row r="2998">
          <cell r="A2998">
            <v>1004780</v>
          </cell>
          <cell r="B2998">
            <v>2997</v>
          </cell>
          <cell r="C2998">
            <v>0</v>
          </cell>
          <cell r="D2998">
            <v>0</v>
          </cell>
          <cell r="E2998">
            <v>0</v>
          </cell>
          <cell r="F2998" t="str">
            <v>2108FA</v>
          </cell>
          <cell r="G2998" t="str">
            <v>Weekday</v>
          </cell>
          <cell r="H2998">
            <v>51308</v>
          </cell>
          <cell r="I2998" t="str">
            <v>Adeline St &amp; 14th St</v>
          </cell>
        </row>
        <row r="2999">
          <cell r="A2999">
            <v>1007440</v>
          </cell>
          <cell r="B2999">
            <v>2998</v>
          </cell>
          <cell r="C2999">
            <v>1</v>
          </cell>
          <cell r="D2999">
            <v>0</v>
          </cell>
          <cell r="E2999">
            <v>1</v>
          </cell>
          <cell r="F2999" t="str">
            <v>2108FA</v>
          </cell>
          <cell r="G2999" t="str">
            <v>Weekday</v>
          </cell>
          <cell r="H2999">
            <v>53311</v>
          </cell>
          <cell r="I2999" t="str">
            <v>College Av &amp; Broadway</v>
          </cell>
        </row>
        <row r="3000">
          <cell r="A3000">
            <v>704170</v>
          </cell>
          <cell r="B3000">
            <v>2999</v>
          </cell>
          <cell r="C3000">
            <v>0</v>
          </cell>
          <cell r="D3000">
            <v>0</v>
          </cell>
          <cell r="E3000">
            <v>0</v>
          </cell>
          <cell r="F3000" t="str">
            <v>2108FA</v>
          </cell>
          <cell r="G3000" t="str">
            <v>Weekday</v>
          </cell>
          <cell r="H3000">
            <v>50780</v>
          </cell>
          <cell r="I3000" t="str">
            <v>Niles Blvd &amp; Torrano Com (East Jctn)</v>
          </cell>
        </row>
        <row r="3001">
          <cell r="A3001">
            <v>302430</v>
          </cell>
          <cell r="B3001">
            <v>3000</v>
          </cell>
          <cell r="C3001">
            <v>0</v>
          </cell>
          <cell r="D3001">
            <v>0</v>
          </cell>
          <cell r="E3001">
            <v>0</v>
          </cell>
          <cell r="F3001" t="str">
            <v>2108FA</v>
          </cell>
          <cell r="G3001" t="str">
            <v>Weekday</v>
          </cell>
          <cell r="H3001">
            <v>55294</v>
          </cell>
          <cell r="I3001" t="str">
            <v>Euclid Av &amp; Eunice St</v>
          </cell>
        </row>
        <row r="3002">
          <cell r="A3002">
            <v>9802040</v>
          </cell>
          <cell r="B3002">
            <v>3001</v>
          </cell>
          <cell r="C3002">
            <v>0</v>
          </cell>
          <cell r="D3002">
            <v>0</v>
          </cell>
          <cell r="E3002">
            <v>0</v>
          </cell>
          <cell r="F3002" t="str">
            <v>2108FA</v>
          </cell>
          <cell r="G3002" t="str">
            <v>Weekday</v>
          </cell>
          <cell r="H3002">
            <v>52779</v>
          </cell>
          <cell r="I3002" t="str">
            <v>Maud Av &amp; Kelly St</v>
          </cell>
        </row>
        <row r="3003">
          <cell r="A3003">
            <v>9802010</v>
          </cell>
          <cell r="B3003">
            <v>3002</v>
          </cell>
          <cell r="C3003">
            <v>0</v>
          </cell>
          <cell r="D3003">
            <v>1</v>
          </cell>
          <cell r="E3003">
            <v>0</v>
          </cell>
          <cell r="F3003" t="str">
            <v>2108FA</v>
          </cell>
          <cell r="G3003" t="str">
            <v>Weekday</v>
          </cell>
          <cell r="H3003">
            <v>54015</v>
          </cell>
          <cell r="I3003" t="str">
            <v>Maud Av &amp; D St</v>
          </cell>
        </row>
        <row r="3004">
          <cell r="A3004">
            <v>1001970</v>
          </cell>
          <cell r="B3004">
            <v>3003</v>
          </cell>
          <cell r="C3004">
            <v>3</v>
          </cell>
          <cell r="D3004">
            <v>0</v>
          </cell>
          <cell r="E3004">
            <v>3</v>
          </cell>
          <cell r="F3004" t="str">
            <v>2108FA</v>
          </cell>
          <cell r="G3004" t="str">
            <v>Weekday</v>
          </cell>
          <cell r="H3004">
            <v>53123</v>
          </cell>
          <cell r="I3004" t="str">
            <v>35th Av &amp; International Blvd</v>
          </cell>
        </row>
        <row r="3005">
          <cell r="A3005">
            <v>301660</v>
          </cell>
          <cell r="B3005">
            <v>3004</v>
          </cell>
          <cell r="C3005">
            <v>0</v>
          </cell>
          <cell r="D3005">
            <v>0</v>
          </cell>
          <cell r="E3005">
            <v>0</v>
          </cell>
          <cell r="F3005" t="str">
            <v>2108FA</v>
          </cell>
          <cell r="G3005" t="str">
            <v>Weekday</v>
          </cell>
          <cell r="H3005">
            <v>55955</v>
          </cell>
          <cell r="I3005" t="str">
            <v>College Av &amp; Ashby Av</v>
          </cell>
        </row>
        <row r="3006">
          <cell r="A3006">
            <v>1016020</v>
          </cell>
          <cell r="B3006">
            <v>3005</v>
          </cell>
          <cell r="C3006">
            <v>3</v>
          </cell>
          <cell r="D3006">
            <v>0</v>
          </cell>
          <cell r="E3006">
            <v>3</v>
          </cell>
          <cell r="F3006" t="str">
            <v>2108FA</v>
          </cell>
          <cell r="G3006" t="str">
            <v>Weekday</v>
          </cell>
          <cell r="H3006">
            <v>58557</v>
          </cell>
          <cell r="I3006" t="str">
            <v>Martin Luther King Jr Way &amp; 22nd St</v>
          </cell>
        </row>
        <row r="3007">
          <cell r="A3007">
            <v>305210</v>
          </cell>
          <cell r="B3007">
            <v>3006</v>
          </cell>
          <cell r="C3007">
            <v>0</v>
          </cell>
          <cell r="D3007">
            <v>0</v>
          </cell>
          <cell r="E3007">
            <v>0</v>
          </cell>
          <cell r="F3007" t="str">
            <v>2108FA</v>
          </cell>
          <cell r="G3007" t="str">
            <v>Weekday</v>
          </cell>
          <cell r="H3007">
            <v>51251</v>
          </cell>
          <cell r="I3007" t="str">
            <v>Solano Av &amp; The Alameda</v>
          </cell>
        </row>
        <row r="3008">
          <cell r="A3008">
            <v>9800630</v>
          </cell>
          <cell r="B3008">
            <v>3007</v>
          </cell>
          <cell r="C3008">
            <v>0</v>
          </cell>
          <cell r="D3008">
            <v>0</v>
          </cell>
          <cell r="E3008">
            <v>0</v>
          </cell>
          <cell r="F3008" t="str">
            <v>2108FA</v>
          </cell>
          <cell r="G3008" t="str">
            <v>Weekday</v>
          </cell>
          <cell r="H3008">
            <v>58399</v>
          </cell>
          <cell r="I3008" t="str">
            <v>Center St &amp; Fernwood Ct</v>
          </cell>
        </row>
        <row r="3009">
          <cell r="A3009">
            <v>9902240</v>
          </cell>
          <cell r="B3009">
            <v>3008</v>
          </cell>
          <cell r="C3009">
            <v>1</v>
          </cell>
          <cell r="D3009">
            <v>2</v>
          </cell>
          <cell r="E3009">
            <v>1</v>
          </cell>
          <cell r="F3009" t="str">
            <v>2108FA</v>
          </cell>
          <cell r="G3009" t="str">
            <v>Weekday</v>
          </cell>
          <cell r="H3009">
            <v>51038</v>
          </cell>
          <cell r="I3009" t="str">
            <v>Lake Chabot &amp; Eden Medical Center</v>
          </cell>
        </row>
        <row r="3010">
          <cell r="A3010">
            <v>9900070</v>
          </cell>
          <cell r="B3010">
            <v>3009</v>
          </cell>
          <cell r="C3010">
            <v>0</v>
          </cell>
          <cell r="D3010">
            <v>0</v>
          </cell>
          <cell r="E3010">
            <v>0</v>
          </cell>
          <cell r="F3010" t="str">
            <v>2108FA</v>
          </cell>
          <cell r="G3010" t="str">
            <v>Weekday</v>
          </cell>
          <cell r="H3010">
            <v>58006</v>
          </cell>
          <cell r="I3010" t="str">
            <v>4950 Appian Way</v>
          </cell>
        </row>
        <row r="3011">
          <cell r="A3011">
            <v>1015130</v>
          </cell>
          <cell r="B3011">
            <v>3010</v>
          </cell>
          <cell r="C3011">
            <v>0</v>
          </cell>
          <cell r="D3011">
            <v>0</v>
          </cell>
          <cell r="E3011">
            <v>0</v>
          </cell>
          <cell r="F3011" t="str">
            <v>2108FA</v>
          </cell>
          <cell r="G3011" t="str">
            <v>Weekday</v>
          </cell>
          <cell r="H3011">
            <v>55574</v>
          </cell>
          <cell r="I3011" t="str">
            <v>MacArthur Blvd &amp; Park Blvd</v>
          </cell>
        </row>
        <row r="3012">
          <cell r="A3012">
            <v>805390</v>
          </cell>
          <cell r="B3012">
            <v>3011</v>
          </cell>
          <cell r="C3012">
            <v>0</v>
          </cell>
          <cell r="D3012">
            <v>0</v>
          </cell>
          <cell r="E3012">
            <v>0</v>
          </cell>
          <cell r="F3012" t="str">
            <v>2108FA</v>
          </cell>
          <cell r="G3012" t="str">
            <v>Weekday</v>
          </cell>
          <cell r="H3012">
            <v>57454</v>
          </cell>
          <cell r="I3012" t="str">
            <v>Whitman St &amp; Berry Av</v>
          </cell>
        </row>
        <row r="3013">
          <cell r="A3013">
            <v>805960</v>
          </cell>
          <cell r="B3013">
            <v>3012</v>
          </cell>
          <cell r="C3013">
            <v>0</v>
          </cell>
          <cell r="D3013">
            <v>1</v>
          </cell>
          <cell r="E3013">
            <v>0</v>
          </cell>
          <cell r="F3013" t="str">
            <v>2108FA</v>
          </cell>
          <cell r="G3013" t="str">
            <v>Weekday</v>
          </cell>
          <cell r="H3013">
            <v>53711</v>
          </cell>
          <cell r="I3013" t="str">
            <v>Gading Rd &amp; Huntwood Way</v>
          </cell>
        </row>
        <row r="3014">
          <cell r="A3014">
            <v>1004810</v>
          </cell>
          <cell r="B3014">
            <v>3013</v>
          </cell>
          <cell r="C3014">
            <v>0</v>
          </cell>
          <cell r="D3014">
            <v>0</v>
          </cell>
          <cell r="E3014">
            <v>0</v>
          </cell>
          <cell r="F3014" t="str">
            <v>2108FA</v>
          </cell>
          <cell r="G3014" t="str">
            <v>Weekday</v>
          </cell>
          <cell r="H3014">
            <v>55494</v>
          </cell>
          <cell r="I3014" t="str">
            <v>Adeline St &amp; 18th St</v>
          </cell>
        </row>
        <row r="3015">
          <cell r="A3015">
            <v>9803220</v>
          </cell>
          <cell r="B3015">
            <v>3014</v>
          </cell>
          <cell r="C3015">
            <v>1</v>
          </cell>
          <cell r="D3015">
            <v>0</v>
          </cell>
          <cell r="E3015">
            <v>1</v>
          </cell>
          <cell r="F3015" t="str">
            <v>2108FA</v>
          </cell>
          <cell r="G3015" t="str">
            <v>Weekday</v>
          </cell>
          <cell r="H3015">
            <v>54699</v>
          </cell>
          <cell r="I3015" t="str">
            <v>W A St &amp; Garden Av</v>
          </cell>
        </row>
        <row r="3016">
          <cell r="A3016">
            <v>803110</v>
          </cell>
          <cell r="B3016">
            <v>3015</v>
          </cell>
          <cell r="C3016">
            <v>0</v>
          </cell>
          <cell r="D3016">
            <v>1</v>
          </cell>
          <cell r="E3016">
            <v>0</v>
          </cell>
          <cell r="F3016" t="str">
            <v>2108FA</v>
          </cell>
          <cell r="G3016" t="str">
            <v>Weekday</v>
          </cell>
          <cell r="H3016">
            <v>55930</v>
          </cell>
          <cell r="I3016" t="str">
            <v>Manon Av &amp; Harris Rd</v>
          </cell>
        </row>
        <row r="3017">
          <cell r="A3017">
            <v>803090</v>
          </cell>
          <cell r="B3017">
            <v>3016</v>
          </cell>
          <cell r="C3017">
            <v>0</v>
          </cell>
          <cell r="D3017">
            <v>0</v>
          </cell>
          <cell r="E3017">
            <v>0</v>
          </cell>
          <cell r="F3017" t="str">
            <v>2108FA</v>
          </cell>
          <cell r="G3017" t="str">
            <v>Weekday</v>
          </cell>
          <cell r="H3017">
            <v>55445</v>
          </cell>
          <cell r="I3017" t="str">
            <v>Mack St &amp; W Winton Av</v>
          </cell>
        </row>
        <row r="3018">
          <cell r="A3018">
            <v>805160</v>
          </cell>
          <cell r="B3018">
            <v>3017</v>
          </cell>
          <cell r="C3018">
            <v>0</v>
          </cell>
          <cell r="D3018">
            <v>0</v>
          </cell>
          <cell r="E3018">
            <v>0</v>
          </cell>
          <cell r="F3018" t="str">
            <v>2108FA</v>
          </cell>
          <cell r="G3018" t="str">
            <v>Weekday</v>
          </cell>
          <cell r="H3018">
            <v>52733</v>
          </cell>
          <cell r="I3018" t="str">
            <v>W Winton Av &amp; Cabot Blvd</v>
          </cell>
        </row>
        <row r="3019">
          <cell r="A3019">
            <v>1004130</v>
          </cell>
          <cell r="B3019">
            <v>3018</v>
          </cell>
          <cell r="C3019">
            <v>4</v>
          </cell>
          <cell r="D3019">
            <v>1</v>
          </cell>
          <cell r="E3019">
            <v>4</v>
          </cell>
          <cell r="F3019" t="str">
            <v>2108FA</v>
          </cell>
          <cell r="G3019" t="str">
            <v>Weekday</v>
          </cell>
          <cell r="H3019">
            <v>54222</v>
          </cell>
          <cell r="I3019" t="str">
            <v>8th St &amp; Broadway</v>
          </cell>
        </row>
        <row r="3020">
          <cell r="A3020">
            <v>801500</v>
          </cell>
          <cell r="B3020">
            <v>3019</v>
          </cell>
          <cell r="C3020">
            <v>0</v>
          </cell>
          <cell r="D3020">
            <v>0</v>
          </cell>
          <cell r="E3020">
            <v>0</v>
          </cell>
          <cell r="F3020" t="str">
            <v>2108FA</v>
          </cell>
          <cell r="G3020" t="str">
            <v>Weekday</v>
          </cell>
          <cell r="H3020">
            <v>55709</v>
          </cell>
          <cell r="I3020" t="str">
            <v>Depot Rd &amp; Industrial Blvd</v>
          </cell>
        </row>
        <row r="3021">
          <cell r="A3021">
            <v>803100</v>
          </cell>
          <cell r="B3021">
            <v>3020</v>
          </cell>
          <cell r="C3021">
            <v>0</v>
          </cell>
          <cell r="D3021">
            <v>0</v>
          </cell>
          <cell r="E3021">
            <v>0</v>
          </cell>
          <cell r="F3021" t="str">
            <v>2108FA</v>
          </cell>
          <cell r="G3021" t="str">
            <v>Weekday</v>
          </cell>
          <cell r="H3021">
            <v>50870</v>
          </cell>
          <cell r="I3021" t="str">
            <v>Mack St &amp; W Winton Av</v>
          </cell>
        </row>
        <row r="3022">
          <cell r="A3022">
            <v>805080</v>
          </cell>
          <cell r="B3022">
            <v>3021</v>
          </cell>
          <cell r="C3022">
            <v>0</v>
          </cell>
          <cell r="D3022">
            <v>0</v>
          </cell>
          <cell r="E3022">
            <v>0</v>
          </cell>
          <cell r="F3022" t="str">
            <v>2108FA</v>
          </cell>
          <cell r="G3022" t="str">
            <v>Weekday</v>
          </cell>
          <cell r="H3022">
            <v>55672</v>
          </cell>
          <cell r="I3022" t="str">
            <v>W Tennyson Rd &amp; Lustig Ct</v>
          </cell>
        </row>
        <row r="3023">
          <cell r="A3023">
            <v>800780</v>
          </cell>
          <cell r="B3023">
            <v>3022</v>
          </cell>
          <cell r="C3023">
            <v>0</v>
          </cell>
          <cell r="D3023">
            <v>0</v>
          </cell>
          <cell r="E3023">
            <v>0</v>
          </cell>
          <cell r="F3023" t="str">
            <v>2108FA</v>
          </cell>
          <cell r="G3023" t="str">
            <v>Weekday</v>
          </cell>
          <cell r="H3023">
            <v>51680</v>
          </cell>
          <cell r="I3023" t="str">
            <v>Cabot Blvd &amp; Kidder St</v>
          </cell>
        </row>
        <row r="3024">
          <cell r="A3024">
            <v>1003000</v>
          </cell>
          <cell r="B3024">
            <v>3023</v>
          </cell>
          <cell r="C3024">
            <v>0</v>
          </cell>
          <cell r="D3024">
            <v>0</v>
          </cell>
          <cell r="E3024">
            <v>0</v>
          </cell>
          <cell r="F3024" t="str">
            <v>2108FA</v>
          </cell>
          <cell r="G3024" t="str">
            <v>Weekday</v>
          </cell>
          <cell r="H3024">
            <v>54338</v>
          </cell>
          <cell r="I3024" t="str">
            <v>55th St &amp; Telegraph Av</v>
          </cell>
        </row>
        <row r="3025">
          <cell r="A3025">
            <v>700070</v>
          </cell>
          <cell r="B3025">
            <v>3024</v>
          </cell>
          <cell r="C3025">
            <v>0</v>
          </cell>
          <cell r="D3025">
            <v>0</v>
          </cell>
          <cell r="E3025">
            <v>0</v>
          </cell>
          <cell r="F3025" t="str">
            <v>2108FA</v>
          </cell>
          <cell r="G3025" t="str">
            <v>Weekday</v>
          </cell>
          <cell r="H3025">
            <v>55692</v>
          </cell>
          <cell r="I3025" t="str">
            <v>Alvarado Blvd &amp; Great Salt Lake Ct</v>
          </cell>
        </row>
        <row r="3026">
          <cell r="A3026">
            <v>101480</v>
          </cell>
          <cell r="B3026">
            <v>3025</v>
          </cell>
          <cell r="C3026">
            <v>0</v>
          </cell>
          <cell r="D3026">
            <v>0</v>
          </cell>
          <cell r="E3026">
            <v>0</v>
          </cell>
          <cell r="F3026" t="str">
            <v>2108FA</v>
          </cell>
          <cell r="G3026" t="str">
            <v>Weekday</v>
          </cell>
          <cell r="H3026">
            <v>58511</v>
          </cell>
          <cell r="I3026" t="str">
            <v>Harbor Bay Pkwy &amp; Ferry Terminal</v>
          </cell>
        </row>
        <row r="3027">
          <cell r="A3027">
            <v>1031370</v>
          </cell>
          <cell r="B3027">
            <v>3026</v>
          </cell>
          <cell r="C3027">
            <v>0</v>
          </cell>
          <cell r="D3027">
            <v>0</v>
          </cell>
          <cell r="E3027">
            <v>0</v>
          </cell>
          <cell r="F3027" t="str">
            <v>2108FA</v>
          </cell>
          <cell r="G3027" t="str">
            <v>Weekday</v>
          </cell>
          <cell r="H3027">
            <v>50197</v>
          </cell>
          <cell r="I3027" t="str">
            <v>Wood St &amp; 8th St</v>
          </cell>
        </row>
        <row r="3028">
          <cell r="A3028">
            <v>1009110</v>
          </cell>
          <cell r="B3028">
            <v>3027</v>
          </cell>
          <cell r="C3028">
            <v>0</v>
          </cell>
          <cell r="D3028">
            <v>1</v>
          </cell>
          <cell r="E3028">
            <v>0</v>
          </cell>
          <cell r="F3028" t="str">
            <v>2108FA</v>
          </cell>
          <cell r="G3028" t="str">
            <v>Weekday</v>
          </cell>
          <cell r="H3028">
            <v>59133</v>
          </cell>
          <cell r="I3028" t="str">
            <v>E 18th St &amp; 13th Av</v>
          </cell>
        </row>
        <row r="3029">
          <cell r="A3029">
            <v>1030120</v>
          </cell>
          <cell r="B3029">
            <v>3028</v>
          </cell>
          <cell r="C3029">
            <v>0</v>
          </cell>
          <cell r="D3029">
            <v>0</v>
          </cell>
          <cell r="E3029">
            <v>0</v>
          </cell>
          <cell r="F3029" t="str">
            <v>2108FA</v>
          </cell>
          <cell r="G3029" t="str">
            <v>Weekday</v>
          </cell>
          <cell r="H3029">
            <v>50128</v>
          </cell>
          <cell r="I3029" t="str">
            <v>14th St &amp; Willow St</v>
          </cell>
        </row>
        <row r="3030">
          <cell r="A3030">
            <v>1304400</v>
          </cell>
          <cell r="B3030">
            <v>3029</v>
          </cell>
          <cell r="C3030">
            <v>3</v>
          </cell>
          <cell r="D3030">
            <v>0</v>
          </cell>
          <cell r="E3030">
            <v>3</v>
          </cell>
          <cell r="F3030" t="str">
            <v>2108FA</v>
          </cell>
          <cell r="G3030" t="str">
            <v>Weekday</v>
          </cell>
          <cell r="H3030">
            <v>50603</v>
          </cell>
          <cell r="I3030" t="str">
            <v>Marina Way &amp; MacDonald Av</v>
          </cell>
        </row>
        <row r="3031">
          <cell r="A3031">
            <v>1302460</v>
          </cell>
          <cell r="B3031">
            <v>3030</v>
          </cell>
          <cell r="C3031">
            <v>1</v>
          </cell>
          <cell r="D3031">
            <v>1</v>
          </cell>
          <cell r="E3031">
            <v>1</v>
          </cell>
          <cell r="F3031" t="str">
            <v>2108FA</v>
          </cell>
          <cell r="G3031" t="str">
            <v>Weekday</v>
          </cell>
          <cell r="H3031">
            <v>58892</v>
          </cell>
          <cell r="I3031" t="str">
            <v>MacDonald Av &amp; San Pablo Av</v>
          </cell>
        </row>
        <row r="3032">
          <cell r="A3032">
            <v>805190</v>
          </cell>
          <cell r="B3032">
            <v>3031</v>
          </cell>
          <cell r="C3032">
            <v>0</v>
          </cell>
          <cell r="D3032">
            <v>1</v>
          </cell>
          <cell r="E3032">
            <v>0</v>
          </cell>
          <cell r="F3032" t="str">
            <v>2108FA</v>
          </cell>
          <cell r="G3032" t="str">
            <v>Weekday</v>
          </cell>
          <cell r="H3032">
            <v>53223</v>
          </cell>
          <cell r="I3032" t="str">
            <v>W Winton Av &amp; D St</v>
          </cell>
        </row>
        <row r="3033">
          <cell r="A3033">
            <v>1006860</v>
          </cell>
          <cell r="B3033">
            <v>3032</v>
          </cell>
          <cell r="C3033">
            <v>2</v>
          </cell>
          <cell r="D3033">
            <v>0</v>
          </cell>
          <cell r="E3033">
            <v>2</v>
          </cell>
          <cell r="F3033" t="str">
            <v>2108FA</v>
          </cell>
          <cell r="G3033" t="str">
            <v>Weekday</v>
          </cell>
          <cell r="H3033">
            <v>53353</v>
          </cell>
          <cell r="I3033" t="str">
            <v>Broadway &amp; W Grand Av</v>
          </cell>
        </row>
        <row r="3034">
          <cell r="A3034">
            <v>805620</v>
          </cell>
          <cell r="B3034">
            <v>3033</v>
          </cell>
          <cell r="C3034">
            <v>0</v>
          </cell>
          <cell r="D3034">
            <v>0</v>
          </cell>
          <cell r="E3034">
            <v>0</v>
          </cell>
          <cell r="F3034" t="str">
            <v>2108FA</v>
          </cell>
          <cell r="G3034" t="str">
            <v>Weekday</v>
          </cell>
          <cell r="H3034">
            <v>56443</v>
          </cell>
          <cell r="I3034" t="str">
            <v>East Av &amp; Hayward High School</v>
          </cell>
        </row>
        <row r="3035">
          <cell r="A3035">
            <v>1504360</v>
          </cell>
          <cell r="B3035">
            <v>3034</v>
          </cell>
          <cell r="C3035">
            <v>0</v>
          </cell>
          <cell r="D3035">
            <v>0</v>
          </cell>
          <cell r="E3035">
            <v>0</v>
          </cell>
          <cell r="F3035" t="str">
            <v>2108FA</v>
          </cell>
          <cell r="G3035" t="str">
            <v>Weekday</v>
          </cell>
          <cell r="H3035">
            <v>50425</v>
          </cell>
          <cell r="I3035" t="str">
            <v>Westgate Pkwy &amp; Davis St</v>
          </cell>
        </row>
        <row r="3036">
          <cell r="A3036">
            <v>9902230</v>
          </cell>
          <cell r="B3036">
            <v>3035</v>
          </cell>
          <cell r="C3036">
            <v>1</v>
          </cell>
          <cell r="D3036">
            <v>2</v>
          </cell>
          <cell r="E3036">
            <v>1</v>
          </cell>
          <cell r="F3036" t="str">
            <v>2108FA</v>
          </cell>
          <cell r="G3036" t="str">
            <v>Weekday</v>
          </cell>
          <cell r="H3036">
            <v>51037</v>
          </cell>
          <cell r="I3036" t="str">
            <v>Lake Chabot &amp; Eden Medical Center</v>
          </cell>
        </row>
        <row r="3037">
          <cell r="A3037">
            <v>1017890</v>
          </cell>
          <cell r="B3037">
            <v>3036</v>
          </cell>
          <cell r="C3037">
            <v>1</v>
          </cell>
          <cell r="D3037">
            <v>2</v>
          </cell>
          <cell r="E3037">
            <v>1</v>
          </cell>
          <cell r="F3037" t="str">
            <v>2108FA</v>
          </cell>
          <cell r="G3037" t="str">
            <v>Weekday</v>
          </cell>
          <cell r="H3037">
            <v>51616</v>
          </cell>
          <cell r="I3037" t="str">
            <v>Piedmont Av &amp; Ridgeway Av</v>
          </cell>
        </row>
        <row r="3038">
          <cell r="A3038">
            <v>9800020</v>
          </cell>
          <cell r="B3038">
            <v>3037</v>
          </cell>
          <cell r="C3038">
            <v>0</v>
          </cell>
          <cell r="D3038">
            <v>0</v>
          </cell>
          <cell r="E3038">
            <v>0</v>
          </cell>
          <cell r="F3038" t="str">
            <v>2108FA</v>
          </cell>
          <cell r="G3038" t="str">
            <v>Weekday</v>
          </cell>
          <cell r="H3038">
            <v>58808</v>
          </cell>
          <cell r="I3038" t="str">
            <v>159th Av &amp; E 14th St</v>
          </cell>
        </row>
        <row r="3039">
          <cell r="A3039">
            <v>1003660</v>
          </cell>
          <cell r="B3039">
            <v>3038</v>
          </cell>
          <cell r="C3039">
            <v>0</v>
          </cell>
          <cell r="D3039">
            <v>0</v>
          </cell>
          <cell r="E3039">
            <v>0</v>
          </cell>
          <cell r="F3039" t="str">
            <v>2108FA</v>
          </cell>
          <cell r="G3039" t="str">
            <v>Weekday</v>
          </cell>
          <cell r="H3039">
            <v>52276</v>
          </cell>
          <cell r="I3039" t="str">
            <v>81st Av &amp; Rudsdale St (Woodland Elementary School)</v>
          </cell>
        </row>
        <row r="3040">
          <cell r="A3040">
            <v>9908140</v>
          </cell>
          <cell r="B3040">
            <v>3039</v>
          </cell>
          <cell r="C3040">
            <v>0</v>
          </cell>
          <cell r="D3040">
            <v>0</v>
          </cell>
          <cell r="E3040">
            <v>0</v>
          </cell>
          <cell r="F3040" t="str">
            <v>2108FA</v>
          </cell>
          <cell r="G3040" t="str">
            <v>Weekday</v>
          </cell>
          <cell r="H3040">
            <v>53063</v>
          </cell>
          <cell r="I3040" t="str">
            <v>Park Blvd &amp; E 28th St</v>
          </cell>
        </row>
        <row r="3041">
          <cell r="A3041">
            <v>1001330</v>
          </cell>
          <cell r="B3041">
            <v>3040</v>
          </cell>
          <cell r="C3041">
            <v>3</v>
          </cell>
          <cell r="D3041">
            <v>1</v>
          </cell>
          <cell r="E3041">
            <v>3</v>
          </cell>
          <cell r="F3041" t="str">
            <v>2108FA</v>
          </cell>
          <cell r="G3041" t="str">
            <v>Weekday</v>
          </cell>
          <cell r="H3041">
            <v>51100</v>
          </cell>
          <cell r="I3041" t="str">
            <v>Thomas L Berkley Way (20th St) &amp; Webster St</v>
          </cell>
        </row>
        <row r="3042">
          <cell r="A3042">
            <v>1010430</v>
          </cell>
          <cell r="B3042">
            <v>3041</v>
          </cell>
          <cell r="C3042">
            <v>0</v>
          </cell>
          <cell r="D3042">
            <v>0</v>
          </cell>
          <cell r="E3042">
            <v>0</v>
          </cell>
          <cell r="F3042" t="str">
            <v>2108FA</v>
          </cell>
          <cell r="G3042" t="str">
            <v>Weekday</v>
          </cell>
          <cell r="H3042">
            <v>53133</v>
          </cell>
          <cell r="I3042" t="str">
            <v>Foothill Blvd &amp; 42nd Av</v>
          </cell>
        </row>
        <row r="3043">
          <cell r="A3043">
            <v>1030080</v>
          </cell>
          <cell r="B3043">
            <v>3042</v>
          </cell>
          <cell r="C3043">
            <v>1</v>
          </cell>
          <cell r="D3043">
            <v>0</v>
          </cell>
          <cell r="E3043">
            <v>1</v>
          </cell>
          <cell r="F3043" t="str">
            <v>2108FA</v>
          </cell>
          <cell r="G3043" t="str">
            <v>Weekday</v>
          </cell>
          <cell r="H3043">
            <v>56644</v>
          </cell>
          <cell r="I3043" t="str">
            <v>San Pablo Av &amp; 30th St</v>
          </cell>
        </row>
        <row r="3044">
          <cell r="A3044">
            <v>1001230</v>
          </cell>
          <cell r="B3044">
            <v>3043</v>
          </cell>
          <cell r="C3044">
            <v>2</v>
          </cell>
          <cell r="D3044">
            <v>0</v>
          </cell>
          <cell r="E3044">
            <v>2</v>
          </cell>
          <cell r="F3044" t="str">
            <v>2108FA</v>
          </cell>
          <cell r="G3044" t="str">
            <v>Weekday</v>
          </cell>
          <cell r="H3044">
            <v>55564</v>
          </cell>
          <cell r="I3044" t="str">
            <v>1st Av &amp; International Blvd</v>
          </cell>
        </row>
        <row r="3045">
          <cell r="A3045">
            <v>1010140</v>
          </cell>
          <cell r="B3045">
            <v>3044</v>
          </cell>
          <cell r="C3045">
            <v>1</v>
          </cell>
          <cell r="D3045">
            <v>1</v>
          </cell>
          <cell r="E3045">
            <v>1</v>
          </cell>
          <cell r="F3045" t="str">
            <v>2108FA</v>
          </cell>
          <cell r="G3045" t="str">
            <v>Weekday</v>
          </cell>
          <cell r="H3045">
            <v>51771</v>
          </cell>
          <cell r="I3045" t="str">
            <v>Foothill Blvd &amp; 11th Av</v>
          </cell>
        </row>
        <row r="3046">
          <cell r="A3046">
            <v>802420</v>
          </cell>
          <cell r="B3046">
            <v>3045</v>
          </cell>
          <cell r="C3046">
            <v>0</v>
          </cell>
          <cell r="D3046">
            <v>0</v>
          </cell>
          <cell r="E3046">
            <v>0</v>
          </cell>
          <cell r="F3046" t="str">
            <v>2108FA</v>
          </cell>
          <cell r="G3046" t="str">
            <v>Weekday</v>
          </cell>
          <cell r="H3046">
            <v>57822</v>
          </cell>
          <cell r="I3046" t="str">
            <v>Hesperian Blvd &amp; Sleepy Hollow Av</v>
          </cell>
        </row>
        <row r="3047">
          <cell r="A3047">
            <v>1004240</v>
          </cell>
          <cell r="B3047">
            <v>3046</v>
          </cell>
          <cell r="C3047">
            <v>0</v>
          </cell>
          <cell r="D3047">
            <v>0</v>
          </cell>
          <cell r="E3047">
            <v>0</v>
          </cell>
          <cell r="F3047" t="str">
            <v>2108FA</v>
          </cell>
          <cell r="G3047" t="str">
            <v>Weekday</v>
          </cell>
          <cell r="H3047">
            <v>53375</v>
          </cell>
          <cell r="I3047" t="str">
            <v>90th Av &amp; International Blvd</v>
          </cell>
        </row>
        <row r="3048">
          <cell r="A3048">
            <v>1017550</v>
          </cell>
          <cell r="B3048">
            <v>3047</v>
          </cell>
          <cell r="C3048">
            <v>0</v>
          </cell>
          <cell r="D3048">
            <v>1</v>
          </cell>
          <cell r="E3048">
            <v>0</v>
          </cell>
          <cell r="F3048" t="str">
            <v>2108FA</v>
          </cell>
          <cell r="G3048" t="str">
            <v>Weekday</v>
          </cell>
          <cell r="H3048">
            <v>57433</v>
          </cell>
          <cell r="I3048" t="str">
            <v>Park Blvd &amp; Ivy Dr</v>
          </cell>
        </row>
        <row r="3049">
          <cell r="A3049">
            <v>1017300</v>
          </cell>
          <cell r="B3049">
            <v>3048</v>
          </cell>
          <cell r="C3049">
            <v>0</v>
          </cell>
          <cell r="D3049">
            <v>0</v>
          </cell>
          <cell r="E3049">
            <v>0</v>
          </cell>
          <cell r="F3049" t="str">
            <v>2108FA</v>
          </cell>
          <cell r="G3049" t="str">
            <v>Weekday</v>
          </cell>
          <cell r="H3049">
            <v>53732</v>
          </cell>
          <cell r="I3049" t="str">
            <v>Oakland Av &amp; Pearl St</v>
          </cell>
        </row>
        <row r="3050">
          <cell r="A3050">
            <v>1030840</v>
          </cell>
          <cell r="B3050">
            <v>3049</v>
          </cell>
          <cell r="C3050">
            <v>0</v>
          </cell>
          <cell r="D3050">
            <v>0</v>
          </cell>
          <cell r="E3050">
            <v>0</v>
          </cell>
          <cell r="F3050" t="str">
            <v>2108FA</v>
          </cell>
          <cell r="G3050" t="str">
            <v>Weekday</v>
          </cell>
          <cell r="H3050">
            <v>54499</v>
          </cell>
          <cell r="I3050" t="str">
            <v>Telegraph Av &amp; 59th St</v>
          </cell>
        </row>
        <row r="3051">
          <cell r="A3051">
            <v>1030330</v>
          </cell>
          <cell r="B3051">
            <v>3050</v>
          </cell>
          <cell r="C3051">
            <v>6</v>
          </cell>
          <cell r="D3051">
            <v>1</v>
          </cell>
          <cell r="E3051">
            <v>6</v>
          </cell>
          <cell r="F3051" t="str">
            <v>2108FA</v>
          </cell>
          <cell r="G3051" t="str">
            <v>Weekday</v>
          </cell>
          <cell r="H3051">
            <v>55711</v>
          </cell>
          <cell r="I3051" t="str">
            <v>Broadway &amp; 9th St</v>
          </cell>
        </row>
        <row r="3052">
          <cell r="A3052">
            <v>901350</v>
          </cell>
          <cell r="B3052">
            <v>3051</v>
          </cell>
          <cell r="C3052">
            <v>0</v>
          </cell>
          <cell r="D3052">
            <v>0</v>
          </cell>
          <cell r="E3052">
            <v>0</v>
          </cell>
          <cell r="F3052" t="str">
            <v>2108FA</v>
          </cell>
          <cell r="G3052" t="str">
            <v>Weekday</v>
          </cell>
          <cell r="H3052">
            <v>57588</v>
          </cell>
          <cell r="I3052" t="str">
            <v>Sycamore St &amp; Thornton Av</v>
          </cell>
        </row>
        <row r="3053">
          <cell r="A3053">
            <v>703850</v>
          </cell>
          <cell r="B3053">
            <v>3052</v>
          </cell>
          <cell r="C3053">
            <v>0</v>
          </cell>
          <cell r="D3053">
            <v>0</v>
          </cell>
          <cell r="E3053">
            <v>0</v>
          </cell>
          <cell r="F3053" t="str">
            <v>2108FA</v>
          </cell>
          <cell r="G3053" t="str">
            <v>Weekday</v>
          </cell>
          <cell r="H3053">
            <v>55780</v>
          </cell>
          <cell r="I3053" t="str">
            <v>Mowry Av &amp; Farwell Dr</v>
          </cell>
        </row>
        <row r="3054">
          <cell r="A3054">
            <v>1016240</v>
          </cell>
          <cell r="B3054">
            <v>3053</v>
          </cell>
          <cell r="C3054">
            <v>1</v>
          </cell>
          <cell r="D3054">
            <v>0</v>
          </cell>
          <cell r="E3054">
            <v>1</v>
          </cell>
          <cell r="F3054" t="str">
            <v>2108FA</v>
          </cell>
          <cell r="G3054" t="str">
            <v>Weekday</v>
          </cell>
          <cell r="H3054">
            <v>52422</v>
          </cell>
          <cell r="I3054" t="str">
            <v>Martin Luther King Jr Way &amp; 52nd St (Childrens H)</v>
          </cell>
        </row>
        <row r="3055">
          <cell r="A3055">
            <v>501920</v>
          </cell>
          <cell r="B3055">
            <v>3054</v>
          </cell>
          <cell r="C3055">
            <v>0</v>
          </cell>
          <cell r="D3055">
            <v>0</v>
          </cell>
          <cell r="E3055">
            <v>0</v>
          </cell>
          <cell r="F3055" t="str">
            <v>2108FA</v>
          </cell>
          <cell r="G3055" t="str">
            <v>Weekday</v>
          </cell>
          <cell r="H3055">
            <v>55594</v>
          </cell>
          <cell r="I3055" t="str">
            <v>San Pablo Av &amp; Moeser Ln</v>
          </cell>
        </row>
        <row r="3056">
          <cell r="A3056">
            <v>1500330</v>
          </cell>
          <cell r="B3056">
            <v>3055</v>
          </cell>
          <cell r="C3056">
            <v>0</v>
          </cell>
          <cell r="D3056">
            <v>2</v>
          </cell>
          <cell r="E3056">
            <v>0</v>
          </cell>
          <cell r="F3056" t="str">
            <v>2108FA</v>
          </cell>
          <cell r="G3056" t="str">
            <v>Weekday</v>
          </cell>
          <cell r="H3056">
            <v>58338</v>
          </cell>
          <cell r="I3056" t="str">
            <v>Bancroft Av &amp; Callan Av</v>
          </cell>
        </row>
        <row r="3057">
          <cell r="A3057">
            <v>1501480</v>
          </cell>
          <cell r="B3057">
            <v>3056</v>
          </cell>
          <cell r="C3057">
            <v>0</v>
          </cell>
          <cell r="D3057">
            <v>2</v>
          </cell>
          <cell r="E3057">
            <v>0</v>
          </cell>
          <cell r="F3057" t="str">
            <v>2108FA</v>
          </cell>
          <cell r="G3057" t="str">
            <v>Weekday</v>
          </cell>
          <cell r="H3057">
            <v>56533</v>
          </cell>
          <cell r="I3057" t="str">
            <v>E 14th St &amp; Parrott St</v>
          </cell>
        </row>
        <row r="3058">
          <cell r="A3058">
            <v>9905280</v>
          </cell>
          <cell r="B3058">
            <v>3057</v>
          </cell>
          <cell r="C3058">
            <v>0</v>
          </cell>
          <cell r="D3058">
            <v>0</v>
          </cell>
          <cell r="E3058">
            <v>0</v>
          </cell>
          <cell r="F3058" t="str">
            <v>2108FA</v>
          </cell>
          <cell r="G3058" t="str">
            <v>Weekday</v>
          </cell>
          <cell r="H3058">
            <v>51969</v>
          </cell>
          <cell r="I3058" t="str">
            <v>1st St &amp; Mission St</v>
          </cell>
        </row>
        <row r="3059">
          <cell r="A3059">
            <v>706160</v>
          </cell>
          <cell r="B3059">
            <v>3058</v>
          </cell>
          <cell r="C3059">
            <v>1</v>
          </cell>
          <cell r="D3059">
            <v>2</v>
          </cell>
          <cell r="E3059">
            <v>1</v>
          </cell>
          <cell r="F3059" t="str">
            <v>2108FA</v>
          </cell>
          <cell r="G3059" t="str">
            <v>Weekday</v>
          </cell>
          <cell r="H3059">
            <v>52289</v>
          </cell>
          <cell r="I3059" t="str">
            <v>Walnut Av &amp; Fremont Blvd</v>
          </cell>
        </row>
        <row r="3060">
          <cell r="A3060">
            <v>1302070</v>
          </cell>
          <cell r="B3060">
            <v>3059</v>
          </cell>
          <cell r="C3060">
            <v>0</v>
          </cell>
          <cell r="D3060">
            <v>0</v>
          </cell>
          <cell r="E3060">
            <v>0</v>
          </cell>
          <cell r="F3060" t="str">
            <v>2108FA</v>
          </cell>
          <cell r="G3060" t="str">
            <v>Weekday</v>
          </cell>
          <cell r="H3060">
            <v>51565</v>
          </cell>
          <cell r="I3060" t="str">
            <v>Klose Way &amp; Hilltop Plaza</v>
          </cell>
        </row>
        <row r="3061">
          <cell r="A3061">
            <v>9902110</v>
          </cell>
          <cell r="B3061">
            <v>3060</v>
          </cell>
          <cell r="C3061">
            <v>0</v>
          </cell>
          <cell r="D3061">
            <v>0</v>
          </cell>
          <cell r="E3061">
            <v>0</v>
          </cell>
          <cell r="F3061" t="str">
            <v>2108FA</v>
          </cell>
          <cell r="G3061" t="str">
            <v>Weekday</v>
          </cell>
          <cell r="H3061">
            <v>50976</v>
          </cell>
          <cell r="I3061" t="str">
            <v>E 14th St &amp; Estabrook St</v>
          </cell>
        </row>
        <row r="3062">
          <cell r="A3062">
            <v>803590</v>
          </cell>
          <cell r="B3062">
            <v>3061</v>
          </cell>
          <cell r="C3062">
            <v>0</v>
          </cell>
          <cell r="D3062">
            <v>0</v>
          </cell>
          <cell r="E3062">
            <v>0</v>
          </cell>
          <cell r="F3062" t="str">
            <v>2108FA</v>
          </cell>
          <cell r="G3062" t="str">
            <v>Weekday</v>
          </cell>
          <cell r="H3062">
            <v>56559</v>
          </cell>
          <cell r="I3062" t="str">
            <v>Mission Blvd &amp; Sorenson Rd</v>
          </cell>
        </row>
        <row r="3063">
          <cell r="A3063">
            <v>1009140</v>
          </cell>
          <cell r="B3063">
            <v>3062</v>
          </cell>
          <cell r="C3063">
            <v>0</v>
          </cell>
          <cell r="D3063">
            <v>2</v>
          </cell>
          <cell r="E3063">
            <v>0</v>
          </cell>
          <cell r="F3063" t="str">
            <v>2108FA</v>
          </cell>
          <cell r="G3063" t="str">
            <v>Weekday</v>
          </cell>
          <cell r="H3063">
            <v>52151</v>
          </cell>
          <cell r="I3063" t="str">
            <v>E 18th St &amp; 6th Av</v>
          </cell>
        </row>
        <row r="3064">
          <cell r="A3064">
            <v>706810</v>
          </cell>
          <cell r="B3064">
            <v>3063</v>
          </cell>
          <cell r="C3064">
            <v>0</v>
          </cell>
          <cell r="D3064">
            <v>0</v>
          </cell>
          <cell r="E3064">
            <v>0</v>
          </cell>
          <cell r="F3064" t="str">
            <v>2108FA</v>
          </cell>
          <cell r="G3064" t="str">
            <v>Weekday</v>
          </cell>
          <cell r="H3064">
            <v>56160</v>
          </cell>
          <cell r="I3064" t="str">
            <v>Curie St &amp; Boscell Av</v>
          </cell>
        </row>
        <row r="3065">
          <cell r="A3065">
            <v>1003320</v>
          </cell>
          <cell r="B3065">
            <v>3064</v>
          </cell>
          <cell r="C3065">
            <v>0</v>
          </cell>
          <cell r="D3065">
            <v>0</v>
          </cell>
          <cell r="E3065">
            <v>0</v>
          </cell>
          <cell r="F3065" t="str">
            <v>2108FA</v>
          </cell>
          <cell r="G3065" t="str">
            <v>Weekday</v>
          </cell>
          <cell r="H3065">
            <v>50855</v>
          </cell>
          <cell r="I3065" t="str">
            <v>73rd Av &amp; Holly St</v>
          </cell>
        </row>
        <row r="3066">
          <cell r="A3066">
            <v>9900220</v>
          </cell>
          <cell r="B3066">
            <v>3065</v>
          </cell>
          <cell r="C3066">
            <v>0</v>
          </cell>
          <cell r="D3066">
            <v>0</v>
          </cell>
          <cell r="E3066">
            <v>0</v>
          </cell>
          <cell r="F3066" t="str">
            <v>2108FA</v>
          </cell>
          <cell r="G3066" t="str">
            <v>Weekday</v>
          </cell>
          <cell r="H3066">
            <v>58133</v>
          </cell>
          <cell r="I3066" t="str">
            <v>Arlington Av &amp; Amherst Av</v>
          </cell>
        </row>
        <row r="3067">
          <cell r="A3067">
            <v>1011690</v>
          </cell>
          <cell r="B3067">
            <v>3066</v>
          </cell>
          <cell r="C3067">
            <v>3</v>
          </cell>
          <cell r="D3067">
            <v>2</v>
          </cell>
          <cell r="E3067">
            <v>3</v>
          </cell>
          <cell r="F3067" t="str">
            <v>2108FA</v>
          </cell>
          <cell r="G3067" t="str">
            <v>Weekday</v>
          </cell>
          <cell r="H3067">
            <v>51099</v>
          </cell>
          <cell r="I3067" t="str">
            <v>Grand Av &amp; Harrison St</v>
          </cell>
        </row>
        <row r="3068">
          <cell r="A3068">
            <v>1004770</v>
          </cell>
          <cell r="B3068">
            <v>3067</v>
          </cell>
          <cell r="C3068">
            <v>0</v>
          </cell>
          <cell r="D3068">
            <v>0</v>
          </cell>
          <cell r="E3068">
            <v>0</v>
          </cell>
          <cell r="F3068" t="str">
            <v>2108FA</v>
          </cell>
          <cell r="G3068" t="str">
            <v>Weekday</v>
          </cell>
          <cell r="H3068">
            <v>59683</v>
          </cell>
          <cell r="I3068" t="str">
            <v>Adeline St &amp; 14th St</v>
          </cell>
        </row>
        <row r="3069">
          <cell r="A3069">
            <v>1003480</v>
          </cell>
          <cell r="B3069">
            <v>3068</v>
          </cell>
          <cell r="C3069">
            <v>4</v>
          </cell>
          <cell r="D3069">
            <v>0</v>
          </cell>
          <cell r="E3069">
            <v>4</v>
          </cell>
          <cell r="F3069" t="str">
            <v>2108FA</v>
          </cell>
          <cell r="G3069" t="str">
            <v>Weekday</v>
          </cell>
          <cell r="H3069">
            <v>59999</v>
          </cell>
          <cell r="I3069" t="str">
            <v>7th St &amp; Franklin St</v>
          </cell>
        </row>
        <row r="3070">
          <cell r="A3070">
            <v>800050</v>
          </cell>
          <cell r="B3070">
            <v>3069</v>
          </cell>
          <cell r="C3070">
            <v>1</v>
          </cell>
          <cell r="D3070">
            <v>0</v>
          </cell>
          <cell r="E3070">
            <v>1</v>
          </cell>
          <cell r="F3070" t="str">
            <v>2108FA</v>
          </cell>
          <cell r="G3070" t="str">
            <v>Weekday</v>
          </cell>
          <cell r="H3070">
            <v>54242</v>
          </cell>
          <cell r="I3070" t="str">
            <v>2nd St &amp; Acacia Dr</v>
          </cell>
        </row>
        <row r="3071">
          <cell r="A3071">
            <v>1501310</v>
          </cell>
          <cell r="B3071">
            <v>3070</v>
          </cell>
          <cell r="C3071">
            <v>1</v>
          </cell>
          <cell r="D3071">
            <v>0</v>
          </cell>
          <cell r="E3071">
            <v>1</v>
          </cell>
          <cell r="F3071" t="str">
            <v>2108FA</v>
          </cell>
          <cell r="G3071" t="str">
            <v>Weekday</v>
          </cell>
          <cell r="H3071">
            <v>55538</v>
          </cell>
          <cell r="I3071" t="str">
            <v>E 14th St &amp; 150th Av</v>
          </cell>
        </row>
        <row r="3072">
          <cell r="A3072">
            <v>802290</v>
          </cell>
          <cell r="B3072">
            <v>3071</v>
          </cell>
          <cell r="C3072">
            <v>0</v>
          </cell>
          <cell r="D3072">
            <v>0</v>
          </cell>
          <cell r="E3072">
            <v>0</v>
          </cell>
          <cell r="F3072" t="str">
            <v>2108FA</v>
          </cell>
          <cell r="G3072" t="str">
            <v>Weekday</v>
          </cell>
          <cell r="H3072">
            <v>56166</v>
          </cell>
          <cell r="I3072" t="str">
            <v>Hesperian Blvd &amp; Catalpa Way</v>
          </cell>
        </row>
        <row r="3073">
          <cell r="A3073">
            <v>1500340</v>
          </cell>
          <cell r="B3073">
            <v>3072</v>
          </cell>
          <cell r="C3073">
            <v>0</v>
          </cell>
          <cell r="D3073">
            <v>2</v>
          </cell>
          <cell r="E3073">
            <v>0</v>
          </cell>
          <cell r="F3073" t="str">
            <v>2108FA</v>
          </cell>
          <cell r="G3073" t="str">
            <v>Weekday</v>
          </cell>
          <cell r="H3073">
            <v>50665</v>
          </cell>
          <cell r="I3073" t="str">
            <v>Bancroft Av &amp; Callan Av</v>
          </cell>
        </row>
        <row r="3074">
          <cell r="A3074">
            <v>1009060</v>
          </cell>
          <cell r="B3074">
            <v>3073</v>
          </cell>
          <cell r="C3074">
            <v>0</v>
          </cell>
          <cell r="D3074">
            <v>2</v>
          </cell>
          <cell r="E3074">
            <v>0</v>
          </cell>
          <cell r="F3074" t="str">
            <v>2108FA</v>
          </cell>
          <cell r="G3074" t="str">
            <v>Weekday</v>
          </cell>
          <cell r="H3074">
            <v>54200</v>
          </cell>
          <cell r="I3074" t="str">
            <v>E 15th St &amp; 9th Av</v>
          </cell>
        </row>
        <row r="3075">
          <cell r="A3075">
            <v>1010320</v>
          </cell>
          <cell r="B3075">
            <v>3074</v>
          </cell>
          <cell r="C3075">
            <v>1</v>
          </cell>
          <cell r="D3075">
            <v>0</v>
          </cell>
          <cell r="E3075">
            <v>1</v>
          </cell>
          <cell r="F3075" t="str">
            <v>2108FA</v>
          </cell>
          <cell r="G3075" t="str">
            <v>Weekday</v>
          </cell>
          <cell r="H3075">
            <v>55323</v>
          </cell>
          <cell r="I3075" t="str">
            <v>Foothill Blvd &amp; 28th Av</v>
          </cell>
        </row>
        <row r="3076">
          <cell r="A3076">
            <v>1018430</v>
          </cell>
          <cell r="B3076">
            <v>3075</v>
          </cell>
          <cell r="C3076">
            <v>0</v>
          </cell>
          <cell r="D3076">
            <v>0</v>
          </cell>
          <cell r="E3076">
            <v>0</v>
          </cell>
          <cell r="F3076" t="str">
            <v>2108FA</v>
          </cell>
          <cell r="G3076" t="str">
            <v>Weekday</v>
          </cell>
          <cell r="H3076">
            <v>55110</v>
          </cell>
          <cell r="I3076" t="str">
            <v>San Pablo Av &amp; Alcatraz Av</v>
          </cell>
        </row>
        <row r="3077">
          <cell r="A3077">
            <v>1009010</v>
          </cell>
          <cell r="B3077">
            <v>3076</v>
          </cell>
          <cell r="C3077">
            <v>1</v>
          </cell>
          <cell r="D3077">
            <v>0</v>
          </cell>
          <cell r="E3077">
            <v>1</v>
          </cell>
          <cell r="F3077" t="str">
            <v>2108FA</v>
          </cell>
          <cell r="G3077" t="str">
            <v>Weekday</v>
          </cell>
          <cell r="H3077">
            <v>55767</v>
          </cell>
          <cell r="I3077" t="str">
            <v>E 15th St &amp; 11th Av</v>
          </cell>
        </row>
        <row r="3078">
          <cell r="A3078">
            <v>9801730</v>
          </cell>
          <cell r="B3078">
            <v>3077</v>
          </cell>
          <cell r="C3078">
            <v>0</v>
          </cell>
          <cell r="D3078">
            <v>0</v>
          </cell>
          <cell r="E3078">
            <v>0</v>
          </cell>
          <cell r="F3078" t="str">
            <v>2108FA</v>
          </cell>
          <cell r="G3078" t="str">
            <v>Weekday</v>
          </cell>
          <cell r="H3078">
            <v>57600</v>
          </cell>
          <cell r="I3078" t="str">
            <v>Hesperian Blvd &amp; Paseo Grande</v>
          </cell>
        </row>
        <row r="3079">
          <cell r="A3079">
            <v>1009700</v>
          </cell>
          <cell r="B3079">
            <v>3078</v>
          </cell>
          <cell r="C3079">
            <v>1</v>
          </cell>
          <cell r="D3079">
            <v>0</v>
          </cell>
          <cell r="E3079">
            <v>1</v>
          </cell>
          <cell r="F3079" t="str">
            <v>2108FA</v>
          </cell>
          <cell r="G3079" t="str">
            <v>Weekday</v>
          </cell>
          <cell r="H3079">
            <v>51191</v>
          </cell>
          <cell r="I3079" t="str">
            <v>Edgewater Dr &amp; Hegenberger Rd</v>
          </cell>
        </row>
        <row r="3080">
          <cell r="A3080">
            <v>1004440</v>
          </cell>
          <cell r="B3080">
            <v>3079</v>
          </cell>
          <cell r="C3080">
            <v>1</v>
          </cell>
          <cell r="D3080">
            <v>0</v>
          </cell>
          <cell r="E3080">
            <v>1</v>
          </cell>
          <cell r="F3080" t="str">
            <v>2108FA</v>
          </cell>
          <cell r="G3080" t="str">
            <v>Weekday</v>
          </cell>
          <cell r="H3080">
            <v>55431</v>
          </cell>
          <cell r="I3080" t="str">
            <v>98th Av &amp; E St</v>
          </cell>
        </row>
        <row r="3081">
          <cell r="A3081">
            <v>1700960</v>
          </cell>
          <cell r="B3081">
            <v>3080</v>
          </cell>
          <cell r="C3081">
            <v>0</v>
          </cell>
          <cell r="D3081">
            <v>0</v>
          </cell>
          <cell r="E3081">
            <v>0</v>
          </cell>
          <cell r="F3081" t="str">
            <v>2108FA</v>
          </cell>
          <cell r="G3081" t="str">
            <v>Weekday</v>
          </cell>
          <cell r="H3081">
            <v>57855</v>
          </cell>
          <cell r="I3081" t="str">
            <v>Union City Blvd &amp; Horner St</v>
          </cell>
        </row>
        <row r="3082">
          <cell r="A3082">
            <v>1003470</v>
          </cell>
          <cell r="B3082">
            <v>3081</v>
          </cell>
          <cell r="C3082">
            <v>1</v>
          </cell>
          <cell r="D3082">
            <v>0</v>
          </cell>
          <cell r="E3082">
            <v>1</v>
          </cell>
          <cell r="F3082" t="str">
            <v>2108FA</v>
          </cell>
          <cell r="G3082" t="str">
            <v>Weekday</v>
          </cell>
          <cell r="H3082">
            <v>54997</v>
          </cell>
          <cell r="I3082" t="str">
            <v>7th St &amp; Filbert St</v>
          </cell>
        </row>
        <row r="3083">
          <cell r="A3083">
            <v>1303520</v>
          </cell>
          <cell r="B3083">
            <v>3082</v>
          </cell>
          <cell r="C3083">
            <v>0</v>
          </cell>
          <cell r="D3083">
            <v>0</v>
          </cell>
          <cell r="E3083">
            <v>0</v>
          </cell>
          <cell r="F3083" t="str">
            <v>2108FA</v>
          </cell>
          <cell r="G3083" t="str">
            <v>Weekday</v>
          </cell>
          <cell r="H3083">
            <v>51998</v>
          </cell>
          <cell r="I3083" t="str">
            <v>San Pablo Av &amp; Clinton Av</v>
          </cell>
        </row>
        <row r="3084">
          <cell r="A3084">
            <v>303690</v>
          </cell>
          <cell r="B3084">
            <v>3083</v>
          </cell>
          <cell r="C3084">
            <v>1</v>
          </cell>
          <cell r="D3084">
            <v>0</v>
          </cell>
          <cell r="E3084">
            <v>1</v>
          </cell>
          <cell r="F3084" t="str">
            <v>2108FA</v>
          </cell>
          <cell r="G3084" t="str">
            <v>Weekday</v>
          </cell>
          <cell r="H3084">
            <v>50544</v>
          </cell>
          <cell r="I3084" t="str">
            <v>Martin Luther King Jr Way &amp; Russell St</v>
          </cell>
        </row>
        <row r="3085">
          <cell r="A3085">
            <v>304850</v>
          </cell>
          <cell r="B3085">
            <v>3084</v>
          </cell>
          <cell r="C3085">
            <v>0</v>
          </cell>
          <cell r="D3085">
            <v>0</v>
          </cell>
          <cell r="E3085">
            <v>0</v>
          </cell>
          <cell r="F3085" t="str">
            <v>2108FA</v>
          </cell>
          <cell r="G3085" t="str">
            <v>Weekday</v>
          </cell>
          <cell r="H3085">
            <v>54588</v>
          </cell>
          <cell r="I3085" t="str">
            <v>Shattuck Av &amp; Delaware St</v>
          </cell>
        </row>
        <row r="3086">
          <cell r="A3086">
            <v>805130</v>
          </cell>
          <cell r="B3086">
            <v>3085</v>
          </cell>
          <cell r="C3086">
            <v>0</v>
          </cell>
          <cell r="D3086">
            <v>0</v>
          </cell>
          <cell r="E3086">
            <v>0</v>
          </cell>
          <cell r="F3086" t="str">
            <v>2108FA</v>
          </cell>
          <cell r="G3086" t="str">
            <v>Weekday</v>
          </cell>
          <cell r="H3086">
            <v>56595</v>
          </cell>
          <cell r="I3086" t="str">
            <v>W Tennyson Rd &amp; Ruus Rd</v>
          </cell>
        </row>
        <row r="3087">
          <cell r="A3087">
            <v>805170</v>
          </cell>
          <cell r="B3087">
            <v>3086</v>
          </cell>
          <cell r="C3087">
            <v>0</v>
          </cell>
          <cell r="D3087">
            <v>0</v>
          </cell>
          <cell r="E3087">
            <v>0</v>
          </cell>
          <cell r="F3087" t="str">
            <v>2108FA</v>
          </cell>
          <cell r="G3087" t="str">
            <v>Weekday</v>
          </cell>
          <cell r="H3087">
            <v>52710</v>
          </cell>
          <cell r="I3087" t="str">
            <v>W Winton Av &amp; Corsair Blvd</v>
          </cell>
        </row>
        <row r="3088">
          <cell r="A3088">
            <v>802770</v>
          </cell>
          <cell r="B3088">
            <v>3087</v>
          </cell>
          <cell r="C3088">
            <v>0</v>
          </cell>
          <cell r="D3088">
            <v>0</v>
          </cell>
          <cell r="E3088">
            <v>0</v>
          </cell>
          <cell r="F3088" t="str">
            <v>2108FA</v>
          </cell>
          <cell r="G3088" t="str">
            <v>Weekday</v>
          </cell>
          <cell r="H3088">
            <v>59767</v>
          </cell>
          <cell r="I3088" t="str">
            <v>25800 Industrial Blvd</v>
          </cell>
        </row>
        <row r="3089">
          <cell r="A3089">
            <v>306670</v>
          </cell>
          <cell r="B3089">
            <v>3088</v>
          </cell>
          <cell r="C3089">
            <v>0</v>
          </cell>
          <cell r="D3089">
            <v>0</v>
          </cell>
          <cell r="E3089">
            <v>0</v>
          </cell>
          <cell r="F3089" t="str">
            <v>2108FA</v>
          </cell>
          <cell r="G3089" t="str">
            <v>Weekday</v>
          </cell>
          <cell r="H3089">
            <v>56521</v>
          </cell>
          <cell r="I3089" t="str">
            <v>Oxford St &amp; University Av</v>
          </cell>
        </row>
        <row r="3090">
          <cell r="A3090">
            <v>1003280</v>
          </cell>
          <cell r="B3090">
            <v>3089</v>
          </cell>
          <cell r="C3090">
            <v>3</v>
          </cell>
          <cell r="D3090">
            <v>0</v>
          </cell>
          <cell r="E3090">
            <v>3</v>
          </cell>
          <cell r="F3090" t="str">
            <v>2108FA</v>
          </cell>
          <cell r="G3090" t="str">
            <v>Weekday</v>
          </cell>
          <cell r="H3090">
            <v>56453</v>
          </cell>
          <cell r="I3090" t="str">
            <v>73rd Av &amp; Garfield Av</v>
          </cell>
        </row>
        <row r="3091">
          <cell r="A3091">
            <v>301690</v>
          </cell>
          <cell r="B3091">
            <v>3090</v>
          </cell>
          <cell r="C3091">
            <v>0</v>
          </cell>
          <cell r="D3091">
            <v>1</v>
          </cell>
          <cell r="E3091">
            <v>0</v>
          </cell>
          <cell r="F3091" t="str">
            <v>2108FA</v>
          </cell>
          <cell r="G3091" t="str">
            <v>Weekday</v>
          </cell>
          <cell r="H3091">
            <v>50600</v>
          </cell>
          <cell r="I3091" t="str">
            <v>College Av &amp; Derby St</v>
          </cell>
        </row>
        <row r="3092">
          <cell r="A3092">
            <v>304120</v>
          </cell>
          <cell r="B3092">
            <v>3091</v>
          </cell>
          <cell r="C3092">
            <v>0</v>
          </cell>
          <cell r="D3092">
            <v>0</v>
          </cell>
          <cell r="E3092">
            <v>0</v>
          </cell>
          <cell r="F3092" t="str">
            <v>2108FA</v>
          </cell>
          <cell r="G3092" t="str">
            <v>Weekday</v>
          </cell>
          <cell r="H3092">
            <v>58959</v>
          </cell>
          <cell r="I3092" t="str">
            <v>Sacramento St &amp; Ashby Av</v>
          </cell>
        </row>
        <row r="3093">
          <cell r="A3093">
            <v>1020280</v>
          </cell>
          <cell r="B3093">
            <v>3092</v>
          </cell>
          <cell r="C3093">
            <v>0</v>
          </cell>
          <cell r="D3093">
            <v>0</v>
          </cell>
          <cell r="E3093">
            <v>0</v>
          </cell>
          <cell r="F3093" t="str">
            <v>2108FA</v>
          </cell>
          <cell r="G3093" t="str">
            <v>Weekday</v>
          </cell>
          <cell r="H3093">
            <v>51851</v>
          </cell>
          <cell r="I3093" t="str">
            <v>Telegraph Av &amp; 55th St</v>
          </cell>
        </row>
        <row r="3094">
          <cell r="A3094">
            <v>1016410</v>
          </cell>
          <cell r="B3094">
            <v>3093</v>
          </cell>
          <cell r="C3094">
            <v>0</v>
          </cell>
          <cell r="D3094">
            <v>0</v>
          </cell>
          <cell r="E3094">
            <v>0</v>
          </cell>
          <cell r="F3094" t="str">
            <v>2108FA</v>
          </cell>
          <cell r="G3094" t="str">
            <v>Weekday</v>
          </cell>
          <cell r="H3094">
            <v>55745</v>
          </cell>
          <cell r="I3094" t="str">
            <v>Martin Luther King Jr Way &amp; W MacArthur Blvd</v>
          </cell>
        </row>
        <row r="3095">
          <cell r="A3095">
            <v>1013670</v>
          </cell>
          <cell r="B3095">
            <v>3094</v>
          </cell>
          <cell r="C3095">
            <v>1</v>
          </cell>
          <cell r="D3095">
            <v>1</v>
          </cell>
          <cell r="E3095">
            <v>1</v>
          </cell>
          <cell r="F3095" t="str">
            <v>2108FA</v>
          </cell>
          <cell r="G3095" t="str">
            <v>Weekday</v>
          </cell>
          <cell r="H3095">
            <v>52727</v>
          </cell>
          <cell r="I3095" t="str">
            <v>Lakeshore Av &amp; E 18th St</v>
          </cell>
        </row>
        <row r="3096">
          <cell r="A3096">
            <v>1018640</v>
          </cell>
          <cell r="B3096">
            <v>3095</v>
          </cell>
          <cell r="C3096">
            <v>0</v>
          </cell>
          <cell r="D3096">
            <v>0</v>
          </cell>
          <cell r="E3096">
            <v>0</v>
          </cell>
          <cell r="F3096" t="str">
            <v>2108FA</v>
          </cell>
          <cell r="G3096" t="str">
            <v>Weekday</v>
          </cell>
          <cell r="H3096">
            <v>51919</v>
          </cell>
          <cell r="I3096" t="str">
            <v>School St &amp; Curran Av</v>
          </cell>
        </row>
        <row r="3097">
          <cell r="A3097">
            <v>1000980</v>
          </cell>
          <cell r="B3097">
            <v>3096</v>
          </cell>
          <cell r="C3097">
            <v>4</v>
          </cell>
          <cell r="D3097">
            <v>1</v>
          </cell>
          <cell r="E3097">
            <v>4</v>
          </cell>
          <cell r="F3097" t="str">
            <v>2108FA</v>
          </cell>
          <cell r="G3097" t="str">
            <v>Weekday</v>
          </cell>
          <cell r="H3097">
            <v>55140</v>
          </cell>
          <cell r="I3097" t="str">
            <v>14th St &amp; Jackson St</v>
          </cell>
        </row>
        <row r="3098">
          <cell r="A3098">
            <v>1031430</v>
          </cell>
          <cell r="B3098">
            <v>3097</v>
          </cell>
          <cell r="C3098">
            <v>4</v>
          </cell>
          <cell r="D3098">
            <v>1</v>
          </cell>
          <cell r="E3098">
            <v>4</v>
          </cell>
          <cell r="F3098" t="str">
            <v>2108FA</v>
          </cell>
          <cell r="G3098" t="str">
            <v>Weekday</v>
          </cell>
          <cell r="H3098">
            <v>50207</v>
          </cell>
          <cell r="I3098" t="str">
            <v>14th &amp; Jackson St</v>
          </cell>
        </row>
        <row r="3099">
          <cell r="A3099">
            <v>1016250</v>
          </cell>
          <cell r="B3099">
            <v>3098</v>
          </cell>
          <cell r="C3099">
            <v>1</v>
          </cell>
          <cell r="D3099">
            <v>0</v>
          </cell>
          <cell r="E3099">
            <v>1</v>
          </cell>
          <cell r="F3099" t="str">
            <v>2108FA</v>
          </cell>
          <cell r="G3099" t="str">
            <v>Weekday</v>
          </cell>
          <cell r="H3099">
            <v>55898</v>
          </cell>
          <cell r="I3099" t="str">
            <v>Martin Luther King Jr Way &amp; 53rd St</v>
          </cell>
        </row>
        <row r="3100">
          <cell r="A3100">
            <v>9903250</v>
          </cell>
          <cell r="B3100">
            <v>3099</v>
          </cell>
          <cell r="C3100">
            <v>1</v>
          </cell>
          <cell r="D3100">
            <v>0</v>
          </cell>
          <cell r="E3100">
            <v>1</v>
          </cell>
          <cell r="F3100" t="str">
            <v>2108FA</v>
          </cell>
          <cell r="G3100" t="str">
            <v>Weekday</v>
          </cell>
          <cell r="H3100">
            <v>51471</v>
          </cell>
          <cell r="I3100" t="str">
            <v>Santa Clara Av &amp; Oak St</v>
          </cell>
        </row>
        <row r="3101">
          <cell r="A3101">
            <v>303520</v>
          </cell>
          <cell r="B3101">
            <v>3100</v>
          </cell>
          <cell r="C3101">
            <v>0</v>
          </cell>
          <cell r="D3101">
            <v>0</v>
          </cell>
          <cell r="E3101">
            <v>0</v>
          </cell>
          <cell r="F3101" t="str">
            <v>2108FA</v>
          </cell>
          <cell r="G3101" t="str">
            <v>Weekday</v>
          </cell>
          <cell r="H3101">
            <v>55914</v>
          </cell>
          <cell r="I3101" t="str">
            <v>Martin Luther King Jr Way &amp; Cedar St</v>
          </cell>
        </row>
        <row r="3102">
          <cell r="A3102">
            <v>305650</v>
          </cell>
          <cell r="B3102">
            <v>3101</v>
          </cell>
          <cell r="C3102">
            <v>0</v>
          </cell>
          <cell r="D3102">
            <v>0</v>
          </cell>
          <cell r="E3102">
            <v>0</v>
          </cell>
          <cell r="F3102" t="str">
            <v>2108FA</v>
          </cell>
          <cell r="G3102" t="str">
            <v>Weekday</v>
          </cell>
          <cell r="H3102">
            <v>56044</v>
          </cell>
          <cell r="I3102" t="str">
            <v>The Alameda &amp; Hopkins St</v>
          </cell>
        </row>
        <row r="3103">
          <cell r="A3103">
            <v>1410160</v>
          </cell>
          <cell r="B3103">
            <v>3102</v>
          </cell>
          <cell r="C3103">
            <v>0</v>
          </cell>
          <cell r="D3103">
            <v>0</v>
          </cell>
          <cell r="E3103">
            <v>0</v>
          </cell>
          <cell r="F3103" t="str">
            <v>2108FA</v>
          </cell>
          <cell r="G3103" t="str">
            <v>Weekday</v>
          </cell>
          <cell r="H3103">
            <v>51441</v>
          </cell>
          <cell r="I3103" t="str">
            <v>Market St &amp; Powell St</v>
          </cell>
        </row>
        <row r="3104">
          <cell r="A3104">
            <v>1014390</v>
          </cell>
          <cell r="B3104">
            <v>3103</v>
          </cell>
          <cell r="C3104">
            <v>0</v>
          </cell>
          <cell r="D3104">
            <v>0</v>
          </cell>
          <cell r="E3104">
            <v>0</v>
          </cell>
          <cell r="F3104" t="str">
            <v>2108FA</v>
          </cell>
          <cell r="G3104" t="str">
            <v>Weekday</v>
          </cell>
          <cell r="H3104">
            <v>56222</v>
          </cell>
          <cell r="I3104" t="str">
            <v>MacArthur Blvd &amp; 35th Av</v>
          </cell>
        </row>
        <row r="3105">
          <cell r="A3105">
            <v>9800840</v>
          </cell>
          <cell r="B3105">
            <v>3104</v>
          </cell>
          <cell r="C3105">
            <v>0</v>
          </cell>
          <cell r="D3105">
            <v>0</v>
          </cell>
          <cell r="E3105">
            <v>0</v>
          </cell>
          <cell r="F3105" t="str">
            <v>2108FA</v>
          </cell>
          <cell r="G3105" t="str">
            <v>Weekday</v>
          </cell>
          <cell r="H3105">
            <v>50200</v>
          </cell>
          <cell r="I3105" t="str">
            <v>E 14th St &amp; 153rd Av</v>
          </cell>
        </row>
        <row r="3106">
          <cell r="A3106">
            <v>9905210</v>
          </cell>
          <cell r="B3106">
            <v>3105</v>
          </cell>
          <cell r="C3106">
            <v>0</v>
          </cell>
          <cell r="D3106">
            <v>0</v>
          </cell>
          <cell r="E3106">
            <v>0</v>
          </cell>
          <cell r="F3106" t="str">
            <v>2108FA</v>
          </cell>
          <cell r="G3106" t="str">
            <v>Weekday</v>
          </cell>
          <cell r="H3106">
            <v>51949</v>
          </cell>
          <cell r="I3106" t="str">
            <v>Barrett Av &amp; 18th St</v>
          </cell>
        </row>
        <row r="3107">
          <cell r="A3107">
            <v>9900140</v>
          </cell>
          <cell r="B3107">
            <v>3106</v>
          </cell>
          <cell r="C3107">
            <v>1</v>
          </cell>
          <cell r="D3107">
            <v>0</v>
          </cell>
          <cell r="E3107">
            <v>1</v>
          </cell>
          <cell r="F3107" t="str">
            <v>2108FA</v>
          </cell>
          <cell r="G3107" t="str">
            <v>Weekday</v>
          </cell>
          <cell r="H3107">
            <v>57726</v>
          </cell>
          <cell r="I3107" t="str">
            <v>Appian Way &amp; La Paloma Rd</v>
          </cell>
        </row>
        <row r="3108">
          <cell r="A3108">
            <v>9907560</v>
          </cell>
          <cell r="B3108">
            <v>3107</v>
          </cell>
          <cell r="C3108">
            <v>1</v>
          </cell>
          <cell r="D3108">
            <v>1</v>
          </cell>
          <cell r="E3108">
            <v>1</v>
          </cell>
          <cell r="F3108" t="str">
            <v>2108FA</v>
          </cell>
          <cell r="G3108" t="str">
            <v>Weekday</v>
          </cell>
          <cell r="H3108">
            <v>52868</v>
          </cell>
          <cell r="I3108" t="str">
            <v>Washington Blvd &amp; Fremont Blvd</v>
          </cell>
        </row>
        <row r="3109">
          <cell r="A3109">
            <v>1010290</v>
          </cell>
          <cell r="B3109">
            <v>3108</v>
          </cell>
          <cell r="C3109">
            <v>0</v>
          </cell>
          <cell r="D3109">
            <v>0</v>
          </cell>
          <cell r="E3109">
            <v>0</v>
          </cell>
          <cell r="F3109" t="str">
            <v>2108FA</v>
          </cell>
          <cell r="G3109" t="str">
            <v>Weekday</v>
          </cell>
          <cell r="H3109">
            <v>52900</v>
          </cell>
          <cell r="I3109" t="str">
            <v>Foothill Blvd &amp; 26th Av</v>
          </cell>
        </row>
        <row r="3110">
          <cell r="A3110">
            <v>803150</v>
          </cell>
          <cell r="B3110">
            <v>3109</v>
          </cell>
          <cell r="C3110">
            <v>0</v>
          </cell>
          <cell r="D3110">
            <v>1</v>
          </cell>
          <cell r="E3110">
            <v>0</v>
          </cell>
          <cell r="F3110" t="str">
            <v>2108FA</v>
          </cell>
          <cell r="G3110" t="str">
            <v>Weekday</v>
          </cell>
          <cell r="H3110">
            <v>55983</v>
          </cell>
          <cell r="I3110" t="str">
            <v>Manon Av &amp; Shepherd Av</v>
          </cell>
        </row>
        <row r="3111">
          <cell r="A3111">
            <v>804910</v>
          </cell>
          <cell r="B3111">
            <v>3110</v>
          </cell>
          <cell r="C3111">
            <v>0</v>
          </cell>
          <cell r="D3111">
            <v>1</v>
          </cell>
          <cell r="E3111">
            <v>0</v>
          </cell>
          <cell r="F3111" t="str">
            <v>2108FA</v>
          </cell>
          <cell r="G3111" t="str">
            <v>Weekday</v>
          </cell>
          <cell r="H3111">
            <v>53935</v>
          </cell>
          <cell r="I3111" t="str">
            <v>Underwood Av &amp; Inglewood St</v>
          </cell>
        </row>
        <row r="3112">
          <cell r="A3112">
            <v>804320</v>
          </cell>
          <cell r="B3112">
            <v>3111</v>
          </cell>
          <cell r="C3112">
            <v>0</v>
          </cell>
          <cell r="D3112">
            <v>2</v>
          </cell>
          <cell r="E3112">
            <v>0</v>
          </cell>
          <cell r="F3112" t="str">
            <v>2108FA</v>
          </cell>
          <cell r="G3112" t="str">
            <v>Weekday</v>
          </cell>
          <cell r="H3112">
            <v>59982</v>
          </cell>
          <cell r="I3112" t="str">
            <v>Schafer Rd &amp; Tyrrell Av</v>
          </cell>
        </row>
        <row r="3113">
          <cell r="A3113">
            <v>804780</v>
          </cell>
          <cell r="B3113">
            <v>3112</v>
          </cell>
          <cell r="C3113">
            <v>0</v>
          </cell>
          <cell r="D3113">
            <v>0</v>
          </cell>
          <cell r="E3113">
            <v>0</v>
          </cell>
          <cell r="F3113" t="str">
            <v>2108FA</v>
          </cell>
          <cell r="G3113" t="str">
            <v>Weekday</v>
          </cell>
          <cell r="H3113">
            <v>57866</v>
          </cell>
          <cell r="I3113" t="str">
            <v>Tampa Av &amp; W Tennyson Rd</v>
          </cell>
        </row>
        <row r="3114">
          <cell r="A3114">
            <v>805380</v>
          </cell>
          <cell r="B3114">
            <v>3113</v>
          </cell>
          <cell r="C3114">
            <v>0</v>
          </cell>
          <cell r="D3114">
            <v>0</v>
          </cell>
          <cell r="E3114">
            <v>0</v>
          </cell>
          <cell r="F3114" t="str">
            <v>2108FA</v>
          </cell>
          <cell r="G3114" t="str">
            <v>Weekday</v>
          </cell>
          <cell r="H3114">
            <v>54745</v>
          </cell>
          <cell r="I3114" t="str">
            <v>Whitman St &amp; Berry Av</v>
          </cell>
        </row>
        <row r="3115">
          <cell r="A3115">
            <v>9904760</v>
          </cell>
          <cell r="B3115">
            <v>3114</v>
          </cell>
          <cell r="C3115">
            <v>0</v>
          </cell>
          <cell r="D3115">
            <v>0</v>
          </cell>
          <cell r="E3115">
            <v>0</v>
          </cell>
          <cell r="F3115" t="str">
            <v>2108FA</v>
          </cell>
          <cell r="G3115" t="str">
            <v>Weekday</v>
          </cell>
          <cell r="H3115">
            <v>51925</v>
          </cell>
          <cell r="I3115" t="str">
            <v>E Lewelling Blvd &amp; San Lorenzo High School</v>
          </cell>
        </row>
        <row r="3116">
          <cell r="A3116">
            <v>1000290</v>
          </cell>
          <cell r="B3116">
            <v>3115</v>
          </cell>
          <cell r="C3116">
            <v>1</v>
          </cell>
          <cell r="D3116">
            <v>0</v>
          </cell>
          <cell r="E3116">
            <v>1</v>
          </cell>
          <cell r="F3116" t="str">
            <v>2108FA</v>
          </cell>
          <cell r="G3116" t="str">
            <v>Weekday</v>
          </cell>
          <cell r="H3116">
            <v>54500</v>
          </cell>
          <cell r="I3116" t="str">
            <v>10th St &amp; Market St</v>
          </cell>
        </row>
        <row r="3117">
          <cell r="A3117">
            <v>9801760</v>
          </cell>
          <cell r="B3117">
            <v>3116</v>
          </cell>
          <cell r="C3117">
            <v>0</v>
          </cell>
          <cell r="D3117">
            <v>2</v>
          </cell>
          <cell r="E3117">
            <v>0</v>
          </cell>
          <cell r="F3117" t="str">
            <v>2108FA</v>
          </cell>
          <cell r="G3117" t="str">
            <v>Weekday</v>
          </cell>
          <cell r="H3117">
            <v>57070</v>
          </cell>
          <cell r="I3117" t="str">
            <v>Hesperian Blvd &amp; W Sunset Blvd</v>
          </cell>
        </row>
        <row r="3118">
          <cell r="A3118">
            <v>9906070</v>
          </cell>
          <cell r="B3118">
            <v>3117</v>
          </cell>
          <cell r="C3118">
            <v>0</v>
          </cell>
          <cell r="D3118">
            <v>0</v>
          </cell>
          <cell r="E3118">
            <v>0</v>
          </cell>
          <cell r="F3118" t="str">
            <v>2108FA</v>
          </cell>
          <cell r="G3118" t="str">
            <v>Weekday</v>
          </cell>
          <cell r="H3118">
            <v>52396</v>
          </cell>
          <cell r="I3118" t="str">
            <v>Foothill Blvd &amp; 22nd Av</v>
          </cell>
        </row>
        <row r="3119">
          <cell r="A3119">
            <v>1030090</v>
          </cell>
          <cell r="B3119">
            <v>3118</v>
          </cell>
          <cell r="C3119">
            <v>0</v>
          </cell>
          <cell r="D3119">
            <v>0</v>
          </cell>
          <cell r="E3119">
            <v>0</v>
          </cell>
          <cell r="F3119" t="str">
            <v>2108FA</v>
          </cell>
          <cell r="G3119" t="str">
            <v>Weekday</v>
          </cell>
          <cell r="H3119">
            <v>55335</v>
          </cell>
          <cell r="I3119" t="str">
            <v>San Pablo Av &amp; Stanford Av</v>
          </cell>
        </row>
        <row r="3120">
          <cell r="A3120">
            <v>1501910</v>
          </cell>
          <cell r="B3120">
            <v>3119</v>
          </cell>
          <cell r="C3120">
            <v>0</v>
          </cell>
          <cell r="D3120">
            <v>0</v>
          </cell>
          <cell r="E3120">
            <v>0</v>
          </cell>
          <cell r="F3120" t="str">
            <v>2108FA</v>
          </cell>
          <cell r="G3120" t="str">
            <v>Weekday</v>
          </cell>
          <cell r="H3120">
            <v>55198</v>
          </cell>
          <cell r="I3120" t="str">
            <v>Floresta Blvd &amp; Fremont Av</v>
          </cell>
        </row>
        <row r="3121">
          <cell r="A3121">
            <v>1502210</v>
          </cell>
          <cell r="B3121">
            <v>3120</v>
          </cell>
          <cell r="C3121">
            <v>0</v>
          </cell>
          <cell r="D3121">
            <v>0</v>
          </cell>
          <cell r="E3121">
            <v>0</v>
          </cell>
          <cell r="F3121" t="str">
            <v>2108FA</v>
          </cell>
          <cell r="G3121" t="str">
            <v>Weekday</v>
          </cell>
          <cell r="H3121">
            <v>55489</v>
          </cell>
          <cell r="I3121" t="str">
            <v>Lewelling Blvd &amp; Calgary St</v>
          </cell>
        </row>
        <row r="3122">
          <cell r="A3122">
            <v>1502340</v>
          </cell>
          <cell r="B3122">
            <v>3121</v>
          </cell>
          <cell r="C3122">
            <v>0</v>
          </cell>
          <cell r="D3122">
            <v>0</v>
          </cell>
          <cell r="E3122">
            <v>0</v>
          </cell>
          <cell r="F3122" t="str">
            <v>2108FA</v>
          </cell>
          <cell r="G3122" t="str">
            <v>Weekday</v>
          </cell>
          <cell r="H3122">
            <v>55018</v>
          </cell>
          <cell r="I3122" t="str">
            <v>Lewelling Blvd &amp; Washington Av</v>
          </cell>
        </row>
        <row r="3123">
          <cell r="A3123">
            <v>803500</v>
          </cell>
          <cell r="B3123">
            <v>3122</v>
          </cell>
          <cell r="C3123">
            <v>0</v>
          </cell>
          <cell r="D3123">
            <v>0</v>
          </cell>
          <cell r="E3123">
            <v>0</v>
          </cell>
          <cell r="F3123" t="str">
            <v>2108FA</v>
          </cell>
          <cell r="G3123" t="str">
            <v>Weekday</v>
          </cell>
          <cell r="H3123">
            <v>59009</v>
          </cell>
          <cell r="I3123" t="str">
            <v>Mission Blvd &amp; Harder Rd</v>
          </cell>
        </row>
        <row r="3124">
          <cell r="A3124">
            <v>1017740</v>
          </cell>
          <cell r="B3124">
            <v>3123</v>
          </cell>
          <cell r="C3124">
            <v>0</v>
          </cell>
          <cell r="D3124">
            <v>0</v>
          </cell>
          <cell r="E3124">
            <v>0</v>
          </cell>
          <cell r="F3124" t="str">
            <v>2108FA</v>
          </cell>
          <cell r="G3124" t="str">
            <v>Weekday</v>
          </cell>
          <cell r="H3124">
            <v>58466</v>
          </cell>
          <cell r="I3124" t="str">
            <v>Peralta St &amp; 9th St</v>
          </cell>
        </row>
        <row r="3125">
          <cell r="A3125">
            <v>1504040</v>
          </cell>
          <cell r="B3125">
            <v>3124</v>
          </cell>
          <cell r="C3125">
            <v>0</v>
          </cell>
          <cell r="D3125">
            <v>0</v>
          </cell>
          <cell r="E3125">
            <v>0</v>
          </cell>
          <cell r="F3125" t="str">
            <v>2108FA</v>
          </cell>
          <cell r="G3125" t="str">
            <v>Weekday</v>
          </cell>
          <cell r="H3125">
            <v>54033</v>
          </cell>
          <cell r="I3125" t="str">
            <v>Bermuda Way &amp; Doolittle Dr</v>
          </cell>
        </row>
        <row r="3126">
          <cell r="A3126">
            <v>802260</v>
          </cell>
          <cell r="B3126">
            <v>3125</v>
          </cell>
          <cell r="C3126">
            <v>0</v>
          </cell>
          <cell r="D3126">
            <v>2</v>
          </cell>
          <cell r="E3126">
            <v>0</v>
          </cell>
          <cell r="F3126" t="str">
            <v>2108FA</v>
          </cell>
          <cell r="G3126" t="str">
            <v>Weekday</v>
          </cell>
          <cell r="H3126">
            <v>52588</v>
          </cell>
          <cell r="I3126" t="str">
            <v>Hesperian Blvd &amp; Bartlett Av</v>
          </cell>
        </row>
        <row r="3127">
          <cell r="A3127">
            <v>705840</v>
          </cell>
          <cell r="B3127">
            <v>3126</v>
          </cell>
          <cell r="C3127">
            <v>0</v>
          </cell>
          <cell r="D3127">
            <v>0</v>
          </cell>
          <cell r="E3127">
            <v>0</v>
          </cell>
          <cell r="F3127" t="str">
            <v>2108FA</v>
          </cell>
          <cell r="G3127" t="str">
            <v>Weekday</v>
          </cell>
          <cell r="H3127">
            <v>53622</v>
          </cell>
          <cell r="I3127" t="str">
            <v>Stevenson Blvd &amp; Sundale Dr</v>
          </cell>
        </row>
        <row r="3128">
          <cell r="A3128">
            <v>304830</v>
          </cell>
          <cell r="B3128">
            <v>3127</v>
          </cell>
          <cell r="C3128">
            <v>1</v>
          </cell>
          <cell r="D3128">
            <v>0</v>
          </cell>
          <cell r="E3128">
            <v>1</v>
          </cell>
          <cell r="F3128" t="str">
            <v>2108FA</v>
          </cell>
          <cell r="G3128" t="str">
            <v>Weekday</v>
          </cell>
          <cell r="H3128">
            <v>51544</v>
          </cell>
          <cell r="I3128" t="str">
            <v>Shattuck Av &amp; Cedar St</v>
          </cell>
        </row>
        <row r="3129">
          <cell r="A3129">
            <v>9907940</v>
          </cell>
          <cell r="B3129">
            <v>3128</v>
          </cell>
          <cell r="C3129">
            <v>0</v>
          </cell>
          <cell r="D3129">
            <v>1</v>
          </cell>
          <cell r="E3129">
            <v>0</v>
          </cell>
          <cell r="F3129" t="str">
            <v>2108FA</v>
          </cell>
          <cell r="G3129" t="str">
            <v>Weekday</v>
          </cell>
          <cell r="H3129">
            <v>52981</v>
          </cell>
          <cell r="I3129" t="str">
            <v>E 14th St &amp; Elgin St</v>
          </cell>
        </row>
        <row r="3130">
          <cell r="A3130">
            <v>1009600</v>
          </cell>
          <cell r="B3130">
            <v>3129</v>
          </cell>
          <cell r="C3130">
            <v>0</v>
          </cell>
          <cell r="D3130">
            <v>0</v>
          </cell>
          <cell r="E3130">
            <v>0</v>
          </cell>
          <cell r="F3130" t="str">
            <v>2108FA</v>
          </cell>
          <cell r="G3130" t="str">
            <v>Weekday</v>
          </cell>
          <cell r="H3130">
            <v>55648</v>
          </cell>
          <cell r="I3130" t="str">
            <v>Edes Av &amp; Hale Av</v>
          </cell>
        </row>
        <row r="3131">
          <cell r="A3131">
            <v>303670</v>
          </cell>
          <cell r="B3131">
            <v>3130</v>
          </cell>
          <cell r="C3131">
            <v>0</v>
          </cell>
          <cell r="D3131">
            <v>0</v>
          </cell>
          <cell r="E3131">
            <v>0</v>
          </cell>
          <cell r="F3131" t="str">
            <v>2108FA</v>
          </cell>
          <cell r="G3131" t="str">
            <v>Weekday</v>
          </cell>
          <cell r="H3131">
            <v>55167</v>
          </cell>
          <cell r="I3131" t="str">
            <v>Martin Luther King Jr Way &amp; Rose St</v>
          </cell>
        </row>
        <row r="3132">
          <cell r="A3132">
            <v>705090</v>
          </cell>
          <cell r="B3132">
            <v>3131</v>
          </cell>
          <cell r="C3132">
            <v>0</v>
          </cell>
          <cell r="D3132">
            <v>0</v>
          </cell>
          <cell r="E3132">
            <v>0</v>
          </cell>
          <cell r="F3132" t="str">
            <v>2108FA</v>
          </cell>
          <cell r="G3132" t="str">
            <v>Weekday</v>
          </cell>
          <cell r="H3132">
            <v>51189</v>
          </cell>
          <cell r="I3132" t="str">
            <v>Paseo Padre Pkwy &amp; Siward Dr</v>
          </cell>
        </row>
        <row r="3133">
          <cell r="A3133">
            <v>600380</v>
          </cell>
          <cell r="B3133">
            <v>3132</v>
          </cell>
          <cell r="C3133">
            <v>0</v>
          </cell>
          <cell r="D3133">
            <v>0</v>
          </cell>
          <cell r="E3133">
            <v>0</v>
          </cell>
          <cell r="F3133" t="str">
            <v>2108FA</v>
          </cell>
          <cell r="G3133" t="str">
            <v>Weekday</v>
          </cell>
          <cell r="H3133">
            <v>56773</v>
          </cell>
          <cell r="I3133" t="str">
            <v>Hollis St &amp; 65th St</v>
          </cell>
        </row>
        <row r="3134">
          <cell r="A3134">
            <v>1502330</v>
          </cell>
          <cell r="B3134">
            <v>3133</v>
          </cell>
          <cell r="C3134">
            <v>0</v>
          </cell>
          <cell r="D3134">
            <v>0</v>
          </cell>
          <cell r="E3134">
            <v>0</v>
          </cell>
          <cell r="F3134" t="str">
            <v>2108FA</v>
          </cell>
          <cell r="G3134" t="str">
            <v>Weekday</v>
          </cell>
          <cell r="H3134">
            <v>55398</v>
          </cell>
          <cell r="I3134" t="str">
            <v>Lewelling Blvd &amp; Tropic Ct</v>
          </cell>
        </row>
        <row r="3135">
          <cell r="A3135">
            <v>1012860</v>
          </cell>
          <cell r="B3135">
            <v>3134</v>
          </cell>
          <cell r="C3135">
            <v>0</v>
          </cell>
          <cell r="D3135">
            <v>3</v>
          </cell>
          <cell r="E3135">
            <v>0</v>
          </cell>
          <cell r="F3135" t="str">
            <v>2108FA</v>
          </cell>
          <cell r="G3135" t="str">
            <v>Weekday</v>
          </cell>
          <cell r="H3135">
            <v>58994</v>
          </cell>
          <cell r="I3135" t="str">
            <v>High St &amp; Porter St/MacArthur Blvd</v>
          </cell>
        </row>
        <row r="3136">
          <cell r="A3136">
            <v>104240</v>
          </cell>
          <cell r="B3136">
            <v>3135</v>
          </cell>
          <cell r="C3136">
            <v>0</v>
          </cell>
          <cell r="D3136">
            <v>0</v>
          </cell>
          <cell r="E3136">
            <v>0</v>
          </cell>
          <cell r="F3136" t="str">
            <v>2108FA</v>
          </cell>
          <cell r="G3136" t="str">
            <v>Weekday</v>
          </cell>
          <cell r="H3136">
            <v>54877</v>
          </cell>
          <cell r="I3136" t="str">
            <v>Park St &amp; Encinal Av</v>
          </cell>
        </row>
        <row r="3137">
          <cell r="A3137">
            <v>1001000</v>
          </cell>
          <cell r="B3137">
            <v>3136</v>
          </cell>
          <cell r="C3137">
            <v>0</v>
          </cell>
          <cell r="D3137">
            <v>0</v>
          </cell>
          <cell r="E3137">
            <v>0</v>
          </cell>
          <cell r="F3137" t="str">
            <v>2108FA</v>
          </cell>
          <cell r="G3137" t="str">
            <v>Weekday</v>
          </cell>
          <cell r="H3137">
            <v>58563</v>
          </cell>
          <cell r="I3137" t="str">
            <v>14th St &amp; Mandela Pkwy</v>
          </cell>
        </row>
        <row r="3138">
          <cell r="A3138">
            <v>9802170</v>
          </cell>
          <cell r="B3138">
            <v>3137</v>
          </cell>
          <cell r="C3138">
            <v>0</v>
          </cell>
          <cell r="D3138">
            <v>0</v>
          </cell>
          <cell r="E3138">
            <v>0</v>
          </cell>
          <cell r="F3138" t="str">
            <v>2108FA</v>
          </cell>
          <cell r="G3138" t="str">
            <v>Weekday</v>
          </cell>
          <cell r="H3138">
            <v>51132</v>
          </cell>
          <cell r="I3138" t="str">
            <v>Miramar Av &amp; Rolando Av</v>
          </cell>
        </row>
        <row r="3139">
          <cell r="A3139">
            <v>9902400</v>
          </cell>
          <cell r="B3139">
            <v>3138</v>
          </cell>
          <cell r="C3139">
            <v>1</v>
          </cell>
          <cell r="D3139">
            <v>0</v>
          </cell>
          <cell r="E3139">
            <v>1</v>
          </cell>
          <cell r="F3139" t="str">
            <v>2108FA</v>
          </cell>
          <cell r="G3139" t="str">
            <v>Weekday</v>
          </cell>
          <cell r="H3139">
            <v>51079</v>
          </cell>
          <cell r="I3139" t="str">
            <v>MacArthur Blvd &amp; 108th Av</v>
          </cell>
        </row>
        <row r="3140">
          <cell r="A3140">
            <v>1005790</v>
          </cell>
          <cell r="B3140">
            <v>3139</v>
          </cell>
          <cell r="C3140">
            <v>0</v>
          </cell>
          <cell r="D3140">
            <v>0</v>
          </cell>
          <cell r="E3140">
            <v>0</v>
          </cell>
          <cell r="F3140" t="str">
            <v>2108FA</v>
          </cell>
          <cell r="G3140" t="str">
            <v>Weekday</v>
          </cell>
          <cell r="H3140">
            <v>55475</v>
          </cell>
          <cell r="I3140" t="str">
            <v>Bancroft Av &amp; Ritchie St</v>
          </cell>
        </row>
        <row r="3141">
          <cell r="A3141">
            <v>9906000</v>
          </cell>
          <cell r="B3141">
            <v>3140</v>
          </cell>
          <cell r="C3141">
            <v>2</v>
          </cell>
          <cell r="D3141">
            <v>2</v>
          </cell>
          <cell r="E3141">
            <v>2</v>
          </cell>
          <cell r="F3141" t="str">
            <v>2108FA</v>
          </cell>
          <cell r="G3141" t="str">
            <v>Weekday</v>
          </cell>
          <cell r="H3141">
            <v>52381</v>
          </cell>
          <cell r="I3141" t="str">
            <v>Harrison St &amp; Grand Av</v>
          </cell>
        </row>
        <row r="3142">
          <cell r="A3142">
            <v>804310</v>
          </cell>
          <cell r="B3142">
            <v>3141</v>
          </cell>
          <cell r="C3142">
            <v>0</v>
          </cell>
          <cell r="D3142">
            <v>2</v>
          </cell>
          <cell r="E3142">
            <v>0</v>
          </cell>
          <cell r="F3142" t="str">
            <v>2108FA</v>
          </cell>
          <cell r="G3142" t="str">
            <v>Weekday</v>
          </cell>
          <cell r="H3142">
            <v>53595</v>
          </cell>
          <cell r="I3142" t="str">
            <v>Schafer Rd &amp; Sunvale Ct</v>
          </cell>
        </row>
        <row r="3143">
          <cell r="A3143">
            <v>9800530</v>
          </cell>
          <cell r="B3143">
            <v>3142</v>
          </cell>
          <cell r="C3143">
            <v>0</v>
          </cell>
          <cell r="D3143">
            <v>0</v>
          </cell>
          <cell r="E3143">
            <v>0</v>
          </cell>
          <cell r="F3143" t="str">
            <v>2108FA</v>
          </cell>
          <cell r="G3143" t="str">
            <v>Weekday</v>
          </cell>
          <cell r="H3143">
            <v>52343</v>
          </cell>
          <cell r="I3143" t="str">
            <v>Castro Valley Blvd &amp; Santa Maria Av</v>
          </cell>
        </row>
        <row r="3144">
          <cell r="A3144">
            <v>1004140</v>
          </cell>
          <cell r="B3144">
            <v>3143</v>
          </cell>
          <cell r="C3144">
            <v>4</v>
          </cell>
          <cell r="D3144">
            <v>1</v>
          </cell>
          <cell r="E3144">
            <v>4</v>
          </cell>
          <cell r="F3144" t="str">
            <v>2108FA</v>
          </cell>
          <cell r="G3144" t="str">
            <v>Weekday</v>
          </cell>
          <cell r="H3144">
            <v>59222</v>
          </cell>
          <cell r="I3144" t="str">
            <v>8th St &amp; Harrison St</v>
          </cell>
        </row>
        <row r="3145">
          <cell r="A3145">
            <v>9903290</v>
          </cell>
          <cell r="B3145">
            <v>3144</v>
          </cell>
          <cell r="C3145">
            <v>0</v>
          </cell>
          <cell r="D3145">
            <v>1</v>
          </cell>
          <cell r="E3145">
            <v>0</v>
          </cell>
          <cell r="F3145" t="str">
            <v>2108FA</v>
          </cell>
          <cell r="G3145" t="str">
            <v>Weekday</v>
          </cell>
          <cell r="H3145">
            <v>51478</v>
          </cell>
          <cell r="I3145" t="str">
            <v>Webster St &amp; Buena Vista Av</v>
          </cell>
        </row>
        <row r="3146">
          <cell r="A3146">
            <v>303570</v>
          </cell>
          <cell r="B3146">
            <v>3145</v>
          </cell>
          <cell r="C3146">
            <v>0</v>
          </cell>
          <cell r="D3146">
            <v>0</v>
          </cell>
          <cell r="E3146">
            <v>0</v>
          </cell>
          <cell r="F3146" t="str">
            <v>2108FA</v>
          </cell>
          <cell r="G3146" t="str">
            <v>Weekday</v>
          </cell>
          <cell r="H3146">
            <v>55045</v>
          </cell>
          <cell r="I3146" t="str">
            <v>Martin Luther King Jr Way &amp; Derby St</v>
          </cell>
        </row>
        <row r="3147">
          <cell r="A3147">
            <v>303640</v>
          </cell>
          <cell r="B3147">
            <v>3146</v>
          </cell>
          <cell r="C3147">
            <v>4</v>
          </cell>
          <cell r="D3147">
            <v>0</v>
          </cell>
          <cell r="E3147">
            <v>4</v>
          </cell>
          <cell r="F3147" t="str">
            <v>2108FA</v>
          </cell>
          <cell r="G3147" t="str">
            <v>Weekday</v>
          </cell>
          <cell r="H3147">
            <v>55280</v>
          </cell>
          <cell r="I3147" t="str">
            <v>Martin Luther King Jr Way &amp; Prince St</v>
          </cell>
        </row>
        <row r="3148">
          <cell r="A3148">
            <v>1302400</v>
          </cell>
          <cell r="B3148">
            <v>3147</v>
          </cell>
          <cell r="C3148">
            <v>1</v>
          </cell>
          <cell r="D3148">
            <v>0</v>
          </cell>
          <cell r="E3148">
            <v>1</v>
          </cell>
          <cell r="F3148" t="str">
            <v>2108FA</v>
          </cell>
          <cell r="G3148" t="str">
            <v>Weekday</v>
          </cell>
          <cell r="H3148">
            <v>58250</v>
          </cell>
          <cell r="I3148" t="str">
            <v>MacDonald Av &amp; 4th St</v>
          </cell>
        </row>
        <row r="3149">
          <cell r="A3149">
            <v>9800480</v>
          </cell>
          <cell r="B3149">
            <v>3148</v>
          </cell>
          <cell r="C3149">
            <v>0</v>
          </cell>
          <cell r="D3149">
            <v>1</v>
          </cell>
          <cell r="E3149">
            <v>0</v>
          </cell>
          <cell r="F3149" t="str">
            <v>2108FA</v>
          </cell>
          <cell r="G3149" t="str">
            <v>Weekday</v>
          </cell>
          <cell r="H3149">
            <v>58366</v>
          </cell>
          <cell r="I3149" t="str">
            <v>Castro Valley Blvd &amp; Redwood Rd</v>
          </cell>
        </row>
        <row r="3150">
          <cell r="A3150">
            <v>303470</v>
          </cell>
          <cell r="B3150">
            <v>3149</v>
          </cell>
          <cell r="C3150">
            <v>5</v>
          </cell>
          <cell r="D3150">
            <v>0</v>
          </cell>
          <cell r="E3150">
            <v>5</v>
          </cell>
          <cell r="F3150" t="str">
            <v>2108FA</v>
          </cell>
          <cell r="G3150" t="str">
            <v>Weekday</v>
          </cell>
          <cell r="H3150">
            <v>55625</v>
          </cell>
          <cell r="I3150" t="str">
            <v>Martin Luther King Jr Way &amp; Ashby Av (Ashby BART)</v>
          </cell>
        </row>
        <row r="3151">
          <cell r="A3151">
            <v>303560</v>
          </cell>
          <cell r="B3151">
            <v>3150</v>
          </cell>
          <cell r="C3151">
            <v>0</v>
          </cell>
          <cell r="D3151">
            <v>0</v>
          </cell>
          <cell r="E3151">
            <v>0</v>
          </cell>
          <cell r="F3151" t="str">
            <v>2108FA</v>
          </cell>
          <cell r="G3151" t="str">
            <v>Weekday</v>
          </cell>
          <cell r="H3151">
            <v>58825</v>
          </cell>
          <cell r="I3151" t="str">
            <v>Martin Luther King Jr Way &amp; Derby St</v>
          </cell>
        </row>
        <row r="3152">
          <cell r="A3152">
            <v>303580</v>
          </cell>
          <cell r="B3152">
            <v>3151</v>
          </cell>
          <cell r="C3152">
            <v>1</v>
          </cell>
          <cell r="D3152">
            <v>0</v>
          </cell>
          <cell r="E3152">
            <v>1</v>
          </cell>
          <cell r="F3152" t="str">
            <v>2108FA</v>
          </cell>
          <cell r="G3152" t="str">
            <v>Weekday</v>
          </cell>
          <cell r="H3152">
            <v>51622</v>
          </cell>
          <cell r="I3152" t="str">
            <v>Martin Luther King Jr Way &amp; Dwight Way</v>
          </cell>
        </row>
        <row r="3153">
          <cell r="A3153">
            <v>9800600</v>
          </cell>
          <cell r="B3153">
            <v>3152</v>
          </cell>
          <cell r="C3153">
            <v>0</v>
          </cell>
          <cell r="D3153">
            <v>0</v>
          </cell>
          <cell r="E3153">
            <v>0</v>
          </cell>
          <cell r="F3153" t="str">
            <v>2108FA</v>
          </cell>
          <cell r="G3153" t="str">
            <v>Weekday</v>
          </cell>
          <cell r="H3153">
            <v>57157</v>
          </cell>
          <cell r="I3153" t="str">
            <v>22233 Center St</v>
          </cell>
        </row>
        <row r="3154">
          <cell r="A3154">
            <v>9908160</v>
          </cell>
          <cell r="B3154">
            <v>3153</v>
          </cell>
          <cell r="C3154">
            <v>0</v>
          </cell>
          <cell r="D3154">
            <v>0</v>
          </cell>
          <cell r="E3154">
            <v>0</v>
          </cell>
          <cell r="F3154" t="str">
            <v>2108FA</v>
          </cell>
          <cell r="G3154" t="str">
            <v>Weekday</v>
          </cell>
          <cell r="H3154">
            <v>53073</v>
          </cell>
          <cell r="I3154" t="str">
            <v>Blume Dr &amp; Klose Way</v>
          </cell>
        </row>
        <row r="3155">
          <cell r="A3155">
            <v>1012340</v>
          </cell>
          <cell r="B3155">
            <v>3154</v>
          </cell>
          <cell r="C3155">
            <v>2</v>
          </cell>
          <cell r="D3155">
            <v>2</v>
          </cell>
          <cell r="E3155">
            <v>2</v>
          </cell>
          <cell r="F3155" t="str">
            <v>2108FA</v>
          </cell>
          <cell r="G3155" t="str">
            <v>Weekday</v>
          </cell>
          <cell r="H3155">
            <v>56781</v>
          </cell>
          <cell r="I3155" t="str">
            <v>Harrison St &amp; West Lake Middle School</v>
          </cell>
        </row>
        <row r="3156">
          <cell r="A3156">
            <v>1031080</v>
          </cell>
          <cell r="B3156">
            <v>3155</v>
          </cell>
          <cell r="C3156">
            <v>1</v>
          </cell>
          <cell r="D3156">
            <v>0</v>
          </cell>
          <cell r="E3156">
            <v>1</v>
          </cell>
          <cell r="F3156" t="str">
            <v>2108FA</v>
          </cell>
          <cell r="G3156" t="str">
            <v>Weekday</v>
          </cell>
          <cell r="H3156">
            <v>54426</v>
          </cell>
          <cell r="I3156" t="str">
            <v>Claremont Av &amp; Mystic St</v>
          </cell>
        </row>
        <row r="3157">
          <cell r="A3157">
            <v>1010620</v>
          </cell>
          <cell r="B3157">
            <v>3156</v>
          </cell>
          <cell r="C3157">
            <v>1</v>
          </cell>
          <cell r="D3157">
            <v>0</v>
          </cell>
          <cell r="E3157">
            <v>1</v>
          </cell>
          <cell r="F3157" t="str">
            <v>2108FA</v>
          </cell>
          <cell r="G3157" t="str">
            <v>Weekday</v>
          </cell>
          <cell r="H3157">
            <v>56100</v>
          </cell>
          <cell r="I3157" t="str">
            <v>Foothill Blvd &amp; Cole St</v>
          </cell>
        </row>
        <row r="3158">
          <cell r="A3158">
            <v>1010740</v>
          </cell>
          <cell r="B3158">
            <v>3157</v>
          </cell>
          <cell r="C3158">
            <v>1</v>
          </cell>
          <cell r="D3158">
            <v>1</v>
          </cell>
          <cell r="E3158">
            <v>1</v>
          </cell>
          <cell r="F3158" t="str">
            <v>2108FA</v>
          </cell>
          <cell r="G3158" t="str">
            <v>Weekday</v>
          </cell>
          <cell r="H3158">
            <v>55010</v>
          </cell>
          <cell r="I3158" t="str">
            <v>Foothill Blvd &amp; Laverne Av</v>
          </cell>
        </row>
        <row r="3159">
          <cell r="A3159">
            <v>805110</v>
          </cell>
          <cell r="B3159">
            <v>3158</v>
          </cell>
          <cell r="C3159">
            <v>0</v>
          </cell>
          <cell r="D3159">
            <v>0</v>
          </cell>
          <cell r="E3159">
            <v>0</v>
          </cell>
          <cell r="F3159" t="str">
            <v>2108FA</v>
          </cell>
          <cell r="G3159" t="str">
            <v>Weekday</v>
          </cell>
          <cell r="H3159">
            <v>59960</v>
          </cell>
          <cell r="I3159" t="str">
            <v>W Tennyson Rd &amp; Portsmouth Av</v>
          </cell>
        </row>
        <row r="3160">
          <cell r="A3160">
            <v>9906050</v>
          </cell>
          <cell r="B3160">
            <v>3159</v>
          </cell>
          <cell r="C3160">
            <v>0</v>
          </cell>
          <cell r="D3160">
            <v>0</v>
          </cell>
          <cell r="E3160">
            <v>0</v>
          </cell>
          <cell r="F3160" t="str">
            <v>2108FA</v>
          </cell>
          <cell r="G3160" t="str">
            <v>Weekday</v>
          </cell>
          <cell r="H3160">
            <v>52391</v>
          </cell>
          <cell r="I3160" t="str">
            <v>Foothill Blvd &amp; 18th Av</v>
          </cell>
        </row>
        <row r="3161">
          <cell r="A3161">
            <v>1004110</v>
          </cell>
          <cell r="B3161">
            <v>3160</v>
          </cell>
          <cell r="C3161">
            <v>0</v>
          </cell>
          <cell r="D3161">
            <v>2</v>
          </cell>
          <cell r="E3161">
            <v>0</v>
          </cell>
          <cell r="F3161" t="str">
            <v>2108FA</v>
          </cell>
          <cell r="G3161" t="str">
            <v>Weekday</v>
          </cell>
          <cell r="H3161">
            <v>54451</v>
          </cell>
          <cell r="I3161" t="str">
            <v>8th Av &amp; Foothill Blvd</v>
          </cell>
        </row>
        <row r="3162">
          <cell r="A3162">
            <v>9906080</v>
          </cell>
          <cell r="B3162">
            <v>3161</v>
          </cell>
          <cell r="C3162">
            <v>0</v>
          </cell>
          <cell r="D3162">
            <v>0</v>
          </cell>
          <cell r="E3162">
            <v>0</v>
          </cell>
          <cell r="F3162" t="str">
            <v>2108FA</v>
          </cell>
          <cell r="G3162" t="str">
            <v>Weekday</v>
          </cell>
          <cell r="H3162">
            <v>52397</v>
          </cell>
          <cell r="I3162" t="str">
            <v>Foothill Blvd &amp; 19th Av</v>
          </cell>
        </row>
        <row r="3163">
          <cell r="A3163">
            <v>1004380</v>
          </cell>
          <cell r="B3163">
            <v>3162</v>
          </cell>
          <cell r="C3163">
            <v>0</v>
          </cell>
          <cell r="D3163">
            <v>0</v>
          </cell>
          <cell r="E3163">
            <v>0</v>
          </cell>
          <cell r="F3163" t="str">
            <v>2108FA</v>
          </cell>
          <cell r="G3163" t="str">
            <v>Weekday</v>
          </cell>
          <cell r="H3163">
            <v>57595</v>
          </cell>
          <cell r="I3163" t="str">
            <v>98th Av &amp; Cherry St</v>
          </cell>
        </row>
        <row r="3164">
          <cell r="A3164">
            <v>805300</v>
          </cell>
          <cell r="B3164">
            <v>3163</v>
          </cell>
          <cell r="C3164">
            <v>0</v>
          </cell>
          <cell r="D3164">
            <v>0</v>
          </cell>
          <cell r="E3164">
            <v>0</v>
          </cell>
          <cell r="F3164" t="str">
            <v>2108FA</v>
          </cell>
          <cell r="G3164" t="str">
            <v>Weekday</v>
          </cell>
          <cell r="H3164">
            <v>51650</v>
          </cell>
          <cell r="I3164" t="str">
            <v>West Loop Rd &amp; Carlos Bee Blvd</v>
          </cell>
        </row>
        <row r="3165">
          <cell r="A3165">
            <v>800070</v>
          </cell>
          <cell r="B3165">
            <v>3164</v>
          </cell>
          <cell r="C3165">
            <v>0</v>
          </cell>
          <cell r="D3165">
            <v>0</v>
          </cell>
          <cell r="E3165">
            <v>0</v>
          </cell>
          <cell r="F3165" t="str">
            <v>2108FA</v>
          </cell>
          <cell r="G3165" t="str">
            <v>Weekday</v>
          </cell>
          <cell r="H3165">
            <v>56950</v>
          </cell>
          <cell r="I3165" t="str">
            <v>2nd St &amp; Canyon View Ct</v>
          </cell>
        </row>
        <row r="3166">
          <cell r="A3166">
            <v>1030140</v>
          </cell>
          <cell r="B3166">
            <v>3165</v>
          </cell>
          <cell r="C3166">
            <v>0</v>
          </cell>
          <cell r="D3166">
            <v>0</v>
          </cell>
          <cell r="E3166">
            <v>0</v>
          </cell>
          <cell r="F3166" t="str">
            <v>2108FA</v>
          </cell>
          <cell r="G3166" t="str">
            <v>Weekday</v>
          </cell>
          <cell r="H3166">
            <v>59188</v>
          </cell>
          <cell r="I3166" t="str">
            <v>14th St &amp; Willow St</v>
          </cell>
        </row>
        <row r="3167">
          <cell r="A3167">
            <v>102820</v>
          </cell>
          <cell r="B3167">
            <v>3166</v>
          </cell>
          <cell r="C3167">
            <v>0</v>
          </cell>
          <cell r="D3167">
            <v>0</v>
          </cell>
          <cell r="E3167">
            <v>0</v>
          </cell>
          <cell r="F3167" t="str">
            <v>2108FA</v>
          </cell>
          <cell r="G3167" t="str">
            <v>Weekday</v>
          </cell>
          <cell r="H3167">
            <v>57797</v>
          </cell>
          <cell r="I3167" t="str">
            <v>Park St &amp; Otis Dr</v>
          </cell>
        </row>
        <row r="3168">
          <cell r="A3168">
            <v>1012900</v>
          </cell>
          <cell r="B3168">
            <v>3167</v>
          </cell>
          <cell r="C3168">
            <v>0</v>
          </cell>
          <cell r="D3168">
            <v>0</v>
          </cell>
          <cell r="E3168">
            <v>0</v>
          </cell>
          <cell r="F3168" t="str">
            <v>2108FA</v>
          </cell>
          <cell r="G3168" t="str">
            <v>Weekday</v>
          </cell>
          <cell r="H3168">
            <v>53354</v>
          </cell>
          <cell r="I3168" t="str">
            <v>High St &amp; Santa Rita St</v>
          </cell>
        </row>
        <row r="3169">
          <cell r="A3169">
            <v>9802030</v>
          </cell>
          <cell r="B3169">
            <v>3168</v>
          </cell>
          <cell r="C3169">
            <v>0</v>
          </cell>
          <cell r="D3169">
            <v>0</v>
          </cell>
          <cell r="E3169">
            <v>0</v>
          </cell>
          <cell r="F3169" t="str">
            <v>2108FA</v>
          </cell>
          <cell r="G3169" t="str">
            <v>Weekday</v>
          </cell>
          <cell r="H3169">
            <v>57707</v>
          </cell>
          <cell r="I3169" t="str">
            <v>Maud Av &amp; Kelly St</v>
          </cell>
        </row>
        <row r="3170">
          <cell r="A3170">
            <v>705470</v>
          </cell>
          <cell r="B3170">
            <v>3169</v>
          </cell>
          <cell r="C3170">
            <v>0</v>
          </cell>
          <cell r="D3170">
            <v>0</v>
          </cell>
          <cell r="E3170">
            <v>0</v>
          </cell>
          <cell r="F3170" t="str">
            <v>2108FA</v>
          </cell>
          <cell r="G3170" t="str">
            <v>Weekday</v>
          </cell>
          <cell r="H3170">
            <v>50787</v>
          </cell>
          <cell r="I3170" t="str">
            <v>S Grimmer Blvd &amp; Fremont Blvd</v>
          </cell>
        </row>
        <row r="3171">
          <cell r="A3171">
            <v>1005600</v>
          </cell>
          <cell r="B3171">
            <v>3170</v>
          </cell>
          <cell r="C3171">
            <v>0</v>
          </cell>
          <cell r="D3171">
            <v>0</v>
          </cell>
          <cell r="E3171">
            <v>0</v>
          </cell>
          <cell r="F3171" t="str">
            <v>2108FA</v>
          </cell>
          <cell r="G3171" t="str">
            <v>Weekday</v>
          </cell>
          <cell r="H3171">
            <v>54459</v>
          </cell>
          <cell r="I3171" t="str">
            <v>Bancroft Av &amp; 87th Av</v>
          </cell>
        </row>
        <row r="3172">
          <cell r="A3172">
            <v>1601130</v>
          </cell>
          <cell r="B3172">
            <v>3171</v>
          </cell>
          <cell r="C3172">
            <v>1</v>
          </cell>
          <cell r="D3172">
            <v>2</v>
          </cell>
          <cell r="E3172">
            <v>1</v>
          </cell>
          <cell r="F3172" t="str">
            <v>2108FA</v>
          </cell>
          <cell r="G3172" t="str">
            <v>Weekday</v>
          </cell>
          <cell r="H3172">
            <v>55578</v>
          </cell>
          <cell r="I3172" t="str">
            <v>San Pablo Av &amp; Vale Rd</v>
          </cell>
        </row>
        <row r="3173">
          <cell r="A3173">
            <v>803580</v>
          </cell>
          <cell r="B3173">
            <v>3172</v>
          </cell>
          <cell r="C3173">
            <v>0</v>
          </cell>
          <cell r="D3173">
            <v>0</v>
          </cell>
          <cell r="E3173">
            <v>0</v>
          </cell>
          <cell r="F3173" t="str">
            <v>2108FA</v>
          </cell>
          <cell r="G3173" t="str">
            <v>Weekday</v>
          </cell>
          <cell r="H3173">
            <v>54994</v>
          </cell>
          <cell r="I3173" t="str">
            <v>Mission Blvd &amp; Sorenson Rd</v>
          </cell>
        </row>
        <row r="3174">
          <cell r="A3174">
            <v>1013790</v>
          </cell>
          <cell r="B3174">
            <v>3173</v>
          </cell>
          <cell r="C3174">
            <v>0</v>
          </cell>
          <cell r="D3174">
            <v>0</v>
          </cell>
          <cell r="E3174">
            <v>0</v>
          </cell>
          <cell r="F3174" t="str">
            <v>2108FA</v>
          </cell>
          <cell r="G3174" t="str">
            <v>Weekday</v>
          </cell>
          <cell r="H3174">
            <v>59235</v>
          </cell>
          <cell r="I3174" t="str">
            <v>Lakeshore Av &amp; Rosal Av</v>
          </cell>
        </row>
        <row r="3175">
          <cell r="A3175">
            <v>1304380</v>
          </cell>
          <cell r="B3175">
            <v>3174</v>
          </cell>
          <cell r="C3175">
            <v>5</v>
          </cell>
          <cell r="D3175">
            <v>0</v>
          </cell>
          <cell r="E3175">
            <v>5</v>
          </cell>
          <cell r="F3175" t="str">
            <v>2108FA</v>
          </cell>
          <cell r="G3175" t="str">
            <v>Weekday</v>
          </cell>
          <cell r="H3175">
            <v>50137</v>
          </cell>
          <cell r="I3175" t="str">
            <v>MacDonald Av &amp; 12th St</v>
          </cell>
        </row>
        <row r="3176">
          <cell r="A3176">
            <v>9907680</v>
          </cell>
          <cell r="B3176">
            <v>3175</v>
          </cell>
          <cell r="C3176">
            <v>0</v>
          </cell>
          <cell r="D3176">
            <v>0</v>
          </cell>
          <cell r="E3176">
            <v>0</v>
          </cell>
          <cell r="F3176" t="str">
            <v>2108FA</v>
          </cell>
          <cell r="G3176" t="str">
            <v>Weekday</v>
          </cell>
          <cell r="H3176">
            <v>52905</v>
          </cell>
          <cell r="I3176" t="str">
            <v>Mission Blvd:Corrine St(Gresel St)</v>
          </cell>
        </row>
        <row r="3177">
          <cell r="A3177">
            <v>9802260</v>
          </cell>
          <cell r="B3177">
            <v>3176</v>
          </cell>
          <cell r="C3177">
            <v>0</v>
          </cell>
          <cell r="D3177">
            <v>0</v>
          </cell>
          <cell r="E3177">
            <v>0</v>
          </cell>
          <cell r="F3177" t="str">
            <v>2108FA</v>
          </cell>
          <cell r="G3177" t="str">
            <v>Weekday</v>
          </cell>
          <cell r="H3177">
            <v>59233</v>
          </cell>
          <cell r="I3177" t="str">
            <v>Mission Blvd &amp; E Lewelling Blvd</v>
          </cell>
        </row>
        <row r="3178">
          <cell r="A3178">
            <v>1301300</v>
          </cell>
          <cell r="B3178">
            <v>3177</v>
          </cell>
          <cell r="C3178">
            <v>0</v>
          </cell>
          <cell r="D3178">
            <v>0</v>
          </cell>
          <cell r="E3178">
            <v>0</v>
          </cell>
          <cell r="F3178" t="str">
            <v>2108FA</v>
          </cell>
          <cell r="G3178" t="str">
            <v>Weekday</v>
          </cell>
          <cell r="H3178">
            <v>58848</v>
          </cell>
          <cell r="I3178" t="str">
            <v>Cutting Blvd &amp; S 41st St</v>
          </cell>
        </row>
        <row r="3179">
          <cell r="A3179">
            <v>1600910</v>
          </cell>
          <cell r="B3179">
            <v>3178</v>
          </cell>
          <cell r="C3179">
            <v>0</v>
          </cell>
          <cell r="D3179">
            <v>0</v>
          </cell>
          <cell r="E3179">
            <v>0</v>
          </cell>
          <cell r="F3179" t="str">
            <v>2108FA</v>
          </cell>
          <cell r="G3179" t="str">
            <v>Weekday</v>
          </cell>
          <cell r="H3179">
            <v>56757</v>
          </cell>
          <cell r="I3179" t="str">
            <v>San Pablo Av &amp; El Portal Dr</v>
          </cell>
        </row>
        <row r="3180">
          <cell r="A3180">
            <v>1016270</v>
          </cell>
          <cell r="B3180">
            <v>3179</v>
          </cell>
          <cell r="C3180">
            <v>1</v>
          </cell>
          <cell r="D3180">
            <v>0</v>
          </cell>
          <cell r="E3180">
            <v>1</v>
          </cell>
          <cell r="F3180" t="str">
            <v>2108FA</v>
          </cell>
          <cell r="G3180" t="str">
            <v>Weekday</v>
          </cell>
          <cell r="H3180">
            <v>53773</v>
          </cell>
          <cell r="I3180" t="str">
            <v>Martin Luther King Jr Way &amp; 55th St</v>
          </cell>
        </row>
        <row r="3181">
          <cell r="A3181">
            <v>305950</v>
          </cell>
          <cell r="B3181">
            <v>3180</v>
          </cell>
          <cell r="C3181">
            <v>0</v>
          </cell>
          <cell r="D3181">
            <v>0</v>
          </cell>
          <cell r="E3181">
            <v>0</v>
          </cell>
          <cell r="F3181" t="str">
            <v>2108FA</v>
          </cell>
          <cell r="G3181" t="str">
            <v>Weekday</v>
          </cell>
          <cell r="H3181">
            <v>54393</v>
          </cell>
          <cell r="I3181" t="str">
            <v>University Av &amp; Marina Blvd</v>
          </cell>
        </row>
        <row r="3182">
          <cell r="A3182">
            <v>9908060</v>
          </cell>
          <cell r="B3182">
            <v>3181</v>
          </cell>
          <cell r="C3182">
            <v>1</v>
          </cell>
          <cell r="D3182">
            <v>0</v>
          </cell>
          <cell r="E3182">
            <v>1</v>
          </cell>
          <cell r="F3182" t="str">
            <v>2108FA</v>
          </cell>
          <cell r="G3182" t="str">
            <v>Weekday</v>
          </cell>
          <cell r="H3182">
            <v>53037</v>
          </cell>
          <cell r="I3182" t="str">
            <v>Telegraph Av &amp; 34th St</v>
          </cell>
        </row>
        <row r="3183">
          <cell r="A3183">
            <v>1007530</v>
          </cell>
          <cell r="B3183">
            <v>3182</v>
          </cell>
          <cell r="C3183">
            <v>0</v>
          </cell>
          <cell r="D3183">
            <v>0</v>
          </cell>
          <cell r="E3183">
            <v>0</v>
          </cell>
          <cell r="F3183" t="str">
            <v>2108FA</v>
          </cell>
          <cell r="G3183" t="str">
            <v>Weekday</v>
          </cell>
          <cell r="H3183">
            <v>59959</v>
          </cell>
          <cell r="I3183" t="str">
            <v>College Av &amp; Miles Av (Claremont Middle School)</v>
          </cell>
        </row>
        <row r="3184">
          <cell r="A3184">
            <v>1014870</v>
          </cell>
          <cell r="B3184">
            <v>3183</v>
          </cell>
          <cell r="C3184">
            <v>1</v>
          </cell>
          <cell r="D3184">
            <v>0</v>
          </cell>
          <cell r="E3184">
            <v>1</v>
          </cell>
          <cell r="F3184" t="str">
            <v>2108FA</v>
          </cell>
          <cell r="G3184" t="str">
            <v>Weekday</v>
          </cell>
          <cell r="H3184">
            <v>51151</v>
          </cell>
          <cell r="I3184" t="str">
            <v>MacArthur Blvd &amp; Castlemont High School</v>
          </cell>
        </row>
        <row r="3185">
          <cell r="A3185">
            <v>103800</v>
          </cell>
          <cell r="B3185">
            <v>3184</v>
          </cell>
          <cell r="C3185">
            <v>0</v>
          </cell>
          <cell r="D3185">
            <v>1</v>
          </cell>
          <cell r="E3185">
            <v>0</v>
          </cell>
          <cell r="F3185" t="str">
            <v>2108FA</v>
          </cell>
          <cell r="G3185" t="str">
            <v>Weekday</v>
          </cell>
          <cell r="H3185">
            <v>51551</v>
          </cell>
          <cell r="I3185" t="str">
            <v>Webster St &amp; Buena Vista Av</v>
          </cell>
        </row>
        <row r="3186">
          <cell r="A3186">
            <v>1011890</v>
          </cell>
          <cell r="B3186">
            <v>3185</v>
          </cell>
          <cell r="C3186">
            <v>0</v>
          </cell>
          <cell r="D3186">
            <v>1</v>
          </cell>
          <cell r="E3186">
            <v>0</v>
          </cell>
          <cell r="F3186" t="str">
            <v>2108FA</v>
          </cell>
          <cell r="G3186" t="str">
            <v>Weekday</v>
          </cell>
          <cell r="H3186">
            <v>50688</v>
          </cell>
          <cell r="I3186" t="str">
            <v>Grand Av &amp; Weldon Av</v>
          </cell>
        </row>
        <row r="3187">
          <cell r="A3187">
            <v>1012320</v>
          </cell>
          <cell r="B3187">
            <v>3186</v>
          </cell>
          <cell r="C3187">
            <v>0</v>
          </cell>
          <cell r="D3187">
            <v>0</v>
          </cell>
          <cell r="E3187">
            <v>0</v>
          </cell>
          <cell r="F3187" t="str">
            <v>2108FA</v>
          </cell>
          <cell r="G3187" t="str">
            <v>Weekday</v>
          </cell>
          <cell r="H3187">
            <v>54600</v>
          </cell>
          <cell r="I3187" t="str">
            <v>Harrison St &amp; Pearl St</v>
          </cell>
        </row>
        <row r="3188">
          <cell r="A3188">
            <v>305130</v>
          </cell>
          <cell r="B3188">
            <v>3187</v>
          </cell>
          <cell r="C3188">
            <v>1</v>
          </cell>
          <cell r="D3188">
            <v>0</v>
          </cell>
          <cell r="E3188">
            <v>1</v>
          </cell>
          <cell r="F3188" t="str">
            <v>2108FA</v>
          </cell>
          <cell r="G3188" t="str">
            <v>Weekday</v>
          </cell>
          <cell r="H3188">
            <v>55454</v>
          </cell>
          <cell r="I3188" t="str">
            <v>Shattuck Pl &amp; Rose St</v>
          </cell>
        </row>
        <row r="3189">
          <cell r="A3189">
            <v>802410</v>
          </cell>
          <cell r="B3189">
            <v>3188</v>
          </cell>
          <cell r="C3189">
            <v>0</v>
          </cell>
          <cell r="D3189">
            <v>0</v>
          </cell>
          <cell r="E3189">
            <v>0</v>
          </cell>
          <cell r="F3189" t="str">
            <v>2108FA</v>
          </cell>
          <cell r="G3189" t="str">
            <v>Weekday</v>
          </cell>
          <cell r="H3189">
            <v>50522</v>
          </cell>
          <cell r="I3189" t="str">
            <v>Hesperian Blvd &amp; Sleepy Hollow Av</v>
          </cell>
        </row>
        <row r="3190">
          <cell r="A3190">
            <v>9908020</v>
          </cell>
          <cell r="B3190">
            <v>3189</v>
          </cell>
          <cell r="C3190">
            <v>0</v>
          </cell>
          <cell r="D3190">
            <v>1</v>
          </cell>
          <cell r="E3190">
            <v>0</v>
          </cell>
          <cell r="F3190" t="str">
            <v>2108FA</v>
          </cell>
          <cell r="G3190" t="str">
            <v>Weekday</v>
          </cell>
          <cell r="H3190">
            <v>53021</v>
          </cell>
          <cell r="I3190" t="str">
            <v>San Pablo Av &amp; Solano Av</v>
          </cell>
        </row>
        <row r="3191">
          <cell r="A3191">
            <v>802310</v>
          </cell>
          <cell r="B3191">
            <v>3190</v>
          </cell>
          <cell r="C3191">
            <v>1</v>
          </cell>
          <cell r="D3191">
            <v>0</v>
          </cell>
          <cell r="E3191">
            <v>1</v>
          </cell>
          <cell r="F3191" t="str">
            <v>2108FA</v>
          </cell>
          <cell r="G3191" t="str">
            <v>Weekday</v>
          </cell>
          <cell r="H3191">
            <v>54511</v>
          </cell>
          <cell r="I3191" t="str">
            <v>Hesperian Blvd &amp; Depot Rd</v>
          </cell>
        </row>
        <row r="3192">
          <cell r="A3192">
            <v>1030980</v>
          </cell>
          <cell r="B3192">
            <v>3191</v>
          </cell>
          <cell r="C3192">
            <v>0</v>
          </cell>
          <cell r="D3192">
            <v>0</v>
          </cell>
          <cell r="E3192">
            <v>0</v>
          </cell>
          <cell r="F3192" t="str">
            <v>2108FA</v>
          </cell>
          <cell r="G3192" t="str">
            <v>Weekday</v>
          </cell>
          <cell r="H3192">
            <v>55002</v>
          </cell>
          <cell r="I3192" t="str">
            <v>Telegraph Av &amp; 59th St.</v>
          </cell>
        </row>
        <row r="3193">
          <cell r="A3193">
            <v>1004090</v>
          </cell>
          <cell r="B3193">
            <v>3192</v>
          </cell>
          <cell r="C3193">
            <v>0</v>
          </cell>
          <cell r="D3193">
            <v>1</v>
          </cell>
          <cell r="E3193">
            <v>0</v>
          </cell>
          <cell r="F3193" t="str">
            <v>2108FA</v>
          </cell>
          <cell r="G3193" t="str">
            <v>Weekday</v>
          </cell>
          <cell r="H3193">
            <v>59912</v>
          </cell>
          <cell r="I3193" t="str">
            <v>8th Av &amp; E 22nd St</v>
          </cell>
        </row>
        <row r="3194">
          <cell r="A3194">
            <v>1010400</v>
          </cell>
          <cell r="B3194">
            <v>3193</v>
          </cell>
          <cell r="C3194">
            <v>1</v>
          </cell>
          <cell r="D3194">
            <v>2</v>
          </cell>
          <cell r="E3194">
            <v>1</v>
          </cell>
          <cell r="F3194" t="str">
            <v>2108FA</v>
          </cell>
          <cell r="G3194" t="str">
            <v>Weekday</v>
          </cell>
          <cell r="H3194">
            <v>54945</v>
          </cell>
          <cell r="I3194" t="str">
            <v>Foothill Blvd &amp; 3rd Av</v>
          </cell>
        </row>
        <row r="3195">
          <cell r="A3195">
            <v>600890</v>
          </cell>
          <cell r="B3195">
            <v>3194</v>
          </cell>
          <cell r="C3195">
            <v>0</v>
          </cell>
          <cell r="D3195">
            <v>0</v>
          </cell>
          <cell r="E3195">
            <v>0</v>
          </cell>
          <cell r="F3195" t="str">
            <v>2108FA</v>
          </cell>
          <cell r="G3195" t="str">
            <v>Weekday</v>
          </cell>
          <cell r="H3195">
            <v>57988</v>
          </cell>
          <cell r="I3195" t="str">
            <v>Shellmound St &amp; Bay St</v>
          </cell>
        </row>
        <row r="3196">
          <cell r="A3196">
            <v>303590</v>
          </cell>
          <cell r="B3196">
            <v>3195</v>
          </cell>
          <cell r="C3196">
            <v>1</v>
          </cell>
          <cell r="D3196">
            <v>0</v>
          </cell>
          <cell r="E3196">
            <v>1</v>
          </cell>
          <cell r="F3196" t="str">
            <v>2108FA</v>
          </cell>
          <cell r="G3196" t="str">
            <v>Weekday</v>
          </cell>
          <cell r="H3196">
            <v>58115</v>
          </cell>
          <cell r="I3196" t="str">
            <v>Martin Luther King Jr Way &amp; Dwight Way</v>
          </cell>
        </row>
        <row r="3197">
          <cell r="A3197">
            <v>303680</v>
          </cell>
          <cell r="B3197">
            <v>3196</v>
          </cell>
          <cell r="C3197">
            <v>1</v>
          </cell>
          <cell r="D3197">
            <v>0</v>
          </cell>
          <cell r="E3197">
            <v>1</v>
          </cell>
          <cell r="F3197" t="str">
            <v>2108FA</v>
          </cell>
          <cell r="G3197" t="str">
            <v>Weekday</v>
          </cell>
          <cell r="H3197">
            <v>56546</v>
          </cell>
          <cell r="I3197" t="str">
            <v>Martin Luther King Jr Way &amp; Russell St</v>
          </cell>
        </row>
        <row r="3198">
          <cell r="A3198">
            <v>301130</v>
          </cell>
          <cell r="B3198">
            <v>3197</v>
          </cell>
          <cell r="C3198">
            <v>2</v>
          </cell>
          <cell r="D3198">
            <v>0</v>
          </cell>
          <cell r="E3198">
            <v>2</v>
          </cell>
          <cell r="F3198" t="str">
            <v>2108FA</v>
          </cell>
          <cell r="G3198" t="str">
            <v>Weekday</v>
          </cell>
          <cell r="H3198">
            <v>55593</v>
          </cell>
          <cell r="I3198" t="str">
            <v>Bancroft Way &amp; Dana St</v>
          </cell>
        </row>
        <row r="3199">
          <cell r="A3199">
            <v>1011000</v>
          </cell>
          <cell r="B3199">
            <v>3198</v>
          </cell>
          <cell r="C3199">
            <v>4</v>
          </cell>
          <cell r="D3199">
            <v>1</v>
          </cell>
          <cell r="E3199">
            <v>4</v>
          </cell>
          <cell r="F3199" t="str">
            <v>2108FA</v>
          </cell>
          <cell r="G3199" t="str">
            <v>Weekday</v>
          </cell>
          <cell r="H3199">
            <v>50112</v>
          </cell>
          <cell r="I3199" t="str">
            <v>Fruitvale Av &amp; International Blvd</v>
          </cell>
        </row>
        <row r="3200">
          <cell r="A3200">
            <v>9905810</v>
          </cell>
          <cell r="B3200">
            <v>3199</v>
          </cell>
          <cell r="C3200">
            <v>0</v>
          </cell>
          <cell r="D3200">
            <v>0</v>
          </cell>
          <cell r="E3200">
            <v>0</v>
          </cell>
          <cell r="F3200" t="str">
            <v>2108FA</v>
          </cell>
          <cell r="G3200" t="str">
            <v>Weekday</v>
          </cell>
          <cell r="H3200">
            <v>52198</v>
          </cell>
          <cell r="I3200" t="str">
            <v>Peralta St &amp; 10th St</v>
          </cell>
        </row>
        <row r="3201">
          <cell r="A3201">
            <v>304550</v>
          </cell>
          <cell r="B3201">
            <v>3200</v>
          </cell>
          <cell r="C3201">
            <v>0</v>
          </cell>
          <cell r="D3201">
            <v>1</v>
          </cell>
          <cell r="E3201">
            <v>0</v>
          </cell>
          <cell r="F3201" t="str">
            <v>2108FA</v>
          </cell>
          <cell r="G3201" t="str">
            <v>Weekday</v>
          </cell>
          <cell r="H3201">
            <v>55100</v>
          </cell>
          <cell r="I3201" t="str">
            <v>San Pablo Av &amp; Gilman St</v>
          </cell>
        </row>
        <row r="3202">
          <cell r="A3202">
            <v>1019260</v>
          </cell>
          <cell r="B3202">
            <v>3201</v>
          </cell>
          <cell r="C3202">
            <v>0</v>
          </cell>
          <cell r="D3202">
            <v>0</v>
          </cell>
          <cell r="E3202">
            <v>0</v>
          </cell>
          <cell r="F3202" t="str">
            <v>2108FA</v>
          </cell>
          <cell r="G3202" t="str">
            <v>Weekday</v>
          </cell>
          <cell r="H3202">
            <v>59099</v>
          </cell>
          <cell r="I3202" t="str">
            <v>Shattuck Av &amp; Alcatraz Av</v>
          </cell>
        </row>
        <row r="3203">
          <cell r="A3203">
            <v>1032100</v>
          </cell>
          <cell r="B3203">
            <v>3202</v>
          </cell>
          <cell r="C3203">
            <v>2</v>
          </cell>
          <cell r="D3203">
            <v>0</v>
          </cell>
          <cell r="E3203">
            <v>2</v>
          </cell>
          <cell r="F3203" t="str">
            <v>2108FA</v>
          </cell>
          <cell r="G3203" t="str">
            <v>Weekday</v>
          </cell>
          <cell r="H3203">
            <v>50632</v>
          </cell>
          <cell r="I3203" t="str">
            <v>San Pablo Av &amp; 32nd St</v>
          </cell>
        </row>
        <row r="3204">
          <cell r="A3204">
            <v>1009170</v>
          </cell>
          <cell r="B3204">
            <v>3203</v>
          </cell>
          <cell r="C3204">
            <v>0</v>
          </cell>
          <cell r="D3204">
            <v>2</v>
          </cell>
          <cell r="E3204">
            <v>0</v>
          </cell>
          <cell r="F3204" t="str">
            <v>2108FA</v>
          </cell>
          <cell r="G3204" t="str">
            <v>Weekday</v>
          </cell>
          <cell r="H3204">
            <v>56388</v>
          </cell>
          <cell r="I3204" t="str">
            <v>E 18th St &amp; 8th Av</v>
          </cell>
        </row>
        <row r="3205">
          <cell r="A3205">
            <v>805140</v>
          </cell>
          <cell r="B3205">
            <v>3204</v>
          </cell>
          <cell r="C3205">
            <v>0</v>
          </cell>
          <cell r="D3205">
            <v>0</v>
          </cell>
          <cell r="E3205">
            <v>0</v>
          </cell>
          <cell r="F3205" t="str">
            <v>2108FA</v>
          </cell>
          <cell r="G3205" t="str">
            <v>Weekday</v>
          </cell>
          <cell r="H3205">
            <v>57002</v>
          </cell>
          <cell r="I3205" t="str">
            <v>W Tennyson Rd &amp; Ruus Rd</v>
          </cell>
        </row>
        <row r="3206">
          <cell r="A3206">
            <v>9906920</v>
          </cell>
          <cell r="B3206">
            <v>3205</v>
          </cell>
          <cell r="C3206">
            <v>0</v>
          </cell>
          <cell r="D3206">
            <v>0</v>
          </cell>
          <cell r="E3206">
            <v>0</v>
          </cell>
          <cell r="F3206" t="str">
            <v>2108FA</v>
          </cell>
          <cell r="G3206" t="str">
            <v>Weekday</v>
          </cell>
          <cell r="H3206">
            <v>52679</v>
          </cell>
          <cell r="I3206" t="str">
            <v>High St &amp; International Blvd</v>
          </cell>
        </row>
        <row r="3207">
          <cell r="A3207">
            <v>1020090</v>
          </cell>
          <cell r="B3207">
            <v>3206</v>
          </cell>
          <cell r="C3207">
            <v>1</v>
          </cell>
          <cell r="D3207">
            <v>3</v>
          </cell>
          <cell r="E3207">
            <v>1</v>
          </cell>
          <cell r="F3207" t="str">
            <v>2108FA</v>
          </cell>
          <cell r="G3207" t="str">
            <v>Weekday</v>
          </cell>
          <cell r="H3207">
            <v>50411</v>
          </cell>
          <cell r="I3207" t="str">
            <v>Telegraph Av &amp; 32nd St</v>
          </cell>
        </row>
        <row r="3208">
          <cell r="A3208">
            <v>705610</v>
          </cell>
          <cell r="B3208">
            <v>3207</v>
          </cell>
          <cell r="C3208">
            <v>0</v>
          </cell>
          <cell r="D3208">
            <v>0</v>
          </cell>
          <cell r="E3208">
            <v>0</v>
          </cell>
          <cell r="F3208" t="str">
            <v>2108FA</v>
          </cell>
          <cell r="G3208" t="str">
            <v>Weekday</v>
          </cell>
          <cell r="H3208">
            <v>53350</v>
          </cell>
          <cell r="I3208" t="str">
            <v>Stevenson Blvd &amp; Blacow Rd</v>
          </cell>
        </row>
        <row r="3209">
          <cell r="A3209">
            <v>304820</v>
          </cell>
          <cell r="B3209">
            <v>3208</v>
          </cell>
          <cell r="C3209">
            <v>1</v>
          </cell>
          <cell r="D3209">
            <v>0</v>
          </cell>
          <cell r="E3209">
            <v>1</v>
          </cell>
          <cell r="F3209" t="str">
            <v>2108FA</v>
          </cell>
          <cell r="G3209" t="str">
            <v>Weekday</v>
          </cell>
          <cell r="H3209">
            <v>53339</v>
          </cell>
          <cell r="I3209" t="str">
            <v>Shattuck Av &amp; Cedar St</v>
          </cell>
        </row>
        <row r="3210">
          <cell r="A3210">
            <v>1004080</v>
          </cell>
          <cell r="B3210">
            <v>3209</v>
          </cell>
          <cell r="C3210">
            <v>0</v>
          </cell>
          <cell r="D3210">
            <v>0</v>
          </cell>
          <cell r="E3210">
            <v>0</v>
          </cell>
          <cell r="F3210" t="str">
            <v>2108FA</v>
          </cell>
          <cell r="G3210" t="str">
            <v>Weekday</v>
          </cell>
          <cell r="H3210">
            <v>54550</v>
          </cell>
          <cell r="I3210" t="str">
            <v>8th Av &amp; E 22nd St</v>
          </cell>
        </row>
        <row r="3211">
          <cell r="A3211">
            <v>1017630</v>
          </cell>
          <cell r="B3211">
            <v>3210</v>
          </cell>
          <cell r="C3211">
            <v>0</v>
          </cell>
          <cell r="D3211">
            <v>1</v>
          </cell>
          <cell r="E3211">
            <v>0</v>
          </cell>
          <cell r="F3211" t="str">
            <v>2108FA</v>
          </cell>
          <cell r="G3211" t="str">
            <v>Weekday</v>
          </cell>
          <cell r="H3211">
            <v>57100</v>
          </cell>
          <cell r="I3211" t="str">
            <v>Park Blvd &amp; Newton Av</v>
          </cell>
        </row>
        <row r="3212">
          <cell r="A3212">
            <v>705620</v>
          </cell>
          <cell r="B3212">
            <v>3211</v>
          </cell>
          <cell r="C3212">
            <v>0</v>
          </cell>
          <cell r="D3212">
            <v>0</v>
          </cell>
          <cell r="E3212">
            <v>0</v>
          </cell>
          <cell r="F3212" t="str">
            <v>2108FA</v>
          </cell>
          <cell r="G3212" t="str">
            <v>Weekday</v>
          </cell>
          <cell r="H3212">
            <v>53305</v>
          </cell>
          <cell r="I3212" t="str">
            <v>Stevenson Blvd &amp; Cedar Blvd</v>
          </cell>
        </row>
        <row r="3213">
          <cell r="A3213">
            <v>1300580</v>
          </cell>
          <cell r="B3213">
            <v>3212</v>
          </cell>
          <cell r="C3213">
            <v>0</v>
          </cell>
          <cell r="D3213">
            <v>0</v>
          </cell>
          <cell r="E3213">
            <v>0</v>
          </cell>
          <cell r="F3213" t="str">
            <v>2108FA</v>
          </cell>
          <cell r="G3213" t="str">
            <v>Weekday</v>
          </cell>
          <cell r="H3213">
            <v>52466</v>
          </cell>
          <cell r="I3213" t="str">
            <v>Atlas Rd &amp; UPS Facility</v>
          </cell>
        </row>
        <row r="3214">
          <cell r="A3214">
            <v>802400</v>
          </cell>
          <cell r="B3214">
            <v>3213</v>
          </cell>
          <cell r="C3214">
            <v>0</v>
          </cell>
          <cell r="D3214">
            <v>0</v>
          </cell>
          <cell r="E3214">
            <v>0</v>
          </cell>
          <cell r="F3214" t="str">
            <v>2108FA</v>
          </cell>
          <cell r="G3214" t="str">
            <v>Weekday</v>
          </cell>
          <cell r="H3214">
            <v>57552</v>
          </cell>
          <cell r="I3214" t="str">
            <v>Hesperian Blvd &amp; Skywest Dr</v>
          </cell>
        </row>
        <row r="3215">
          <cell r="A3215">
            <v>1004250</v>
          </cell>
          <cell r="B3215">
            <v>3214</v>
          </cell>
          <cell r="C3215">
            <v>0</v>
          </cell>
          <cell r="D3215">
            <v>0</v>
          </cell>
          <cell r="E3215">
            <v>0</v>
          </cell>
          <cell r="F3215" t="str">
            <v>2108FA</v>
          </cell>
          <cell r="G3215" t="str">
            <v>Weekday</v>
          </cell>
          <cell r="H3215">
            <v>57511</v>
          </cell>
          <cell r="I3215" t="str">
            <v>90th Av &amp; International Blvd</v>
          </cell>
        </row>
        <row r="3216">
          <cell r="A3216">
            <v>1600870</v>
          </cell>
          <cell r="B3216">
            <v>3215</v>
          </cell>
          <cell r="C3216">
            <v>3</v>
          </cell>
          <cell r="D3216">
            <v>1</v>
          </cell>
          <cell r="E3216">
            <v>3</v>
          </cell>
          <cell r="F3216" t="str">
            <v>2108FA</v>
          </cell>
          <cell r="G3216" t="str">
            <v>Weekday</v>
          </cell>
          <cell r="H3216">
            <v>52251</v>
          </cell>
          <cell r="I3216" t="str">
            <v>14041 San Pablo Av</v>
          </cell>
        </row>
        <row r="3217">
          <cell r="A3217">
            <v>1005580</v>
          </cell>
          <cell r="B3217">
            <v>3216</v>
          </cell>
          <cell r="C3217">
            <v>0</v>
          </cell>
          <cell r="D3217">
            <v>0</v>
          </cell>
          <cell r="E3217">
            <v>0</v>
          </cell>
          <cell r="F3217" t="str">
            <v>2108FA</v>
          </cell>
          <cell r="G3217" t="str">
            <v>Weekday</v>
          </cell>
          <cell r="H3217">
            <v>51455</v>
          </cell>
          <cell r="I3217" t="str">
            <v>Bancroft Av &amp; 85th Av</v>
          </cell>
        </row>
        <row r="3218">
          <cell r="A3218">
            <v>500540</v>
          </cell>
          <cell r="B3218">
            <v>3217</v>
          </cell>
          <cell r="C3218">
            <v>0</v>
          </cell>
          <cell r="D3218">
            <v>1</v>
          </cell>
          <cell r="E3218">
            <v>0</v>
          </cell>
          <cell r="F3218" t="str">
            <v>2108FA</v>
          </cell>
          <cell r="G3218" t="str">
            <v>Weekday</v>
          </cell>
          <cell r="H3218">
            <v>52544</v>
          </cell>
          <cell r="I3218" t="str">
            <v>Central Av &amp; San Pablo Av</v>
          </cell>
        </row>
        <row r="3219">
          <cell r="A3219">
            <v>1031480</v>
          </cell>
          <cell r="B3219">
            <v>3218</v>
          </cell>
          <cell r="C3219">
            <v>1</v>
          </cell>
          <cell r="D3219">
            <v>0</v>
          </cell>
          <cell r="E3219">
            <v>1</v>
          </cell>
          <cell r="F3219" t="str">
            <v>2108FA</v>
          </cell>
          <cell r="G3219" t="str">
            <v>Weekday</v>
          </cell>
          <cell r="H3219">
            <v>50219</v>
          </cell>
          <cell r="I3219" t="str">
            <v>Edes Av &amp; 85th Av</v>
          </cell>
        </row>
        <row r="3220">
          <cell r="A3220">
            <v>9904810</v>
          </cell>
          <cell r="B3220">
            <v>3219</v>
          </cell>
          <cell r="C3220">
            <v>0</v>
          </cell>
          <cell r="D3220">
            <v>0</v>
          </cell>
          <cell r="E3220">
            <v>0</v>
          </cell>
          <cell r="F3220" t="str">
            <v>2108FA</v>
          </cell>
          <cell r="G3220" t="str">
            <v>Weekday</v>
          </cell>
          <cell r="H3220">
            <v>51935</v>
          </cell>
          <cell r="I3220" t="str">
            <v>Fargo Av &amp; Washington Av</v>
          </cell>
        </row>
        <row r="3221">
          <cell r="A3221">
            <v>1500190</v>
          </cell>
          <cell r="B3221">
            <v>3220</v>
          </cell>
          <cell r="C3221">
            <v>0</v>
          </cell>
          <cell r="D3221">
            <v>0</v>
          </cell>
          <cell r="E3221">
            <v>0</v>
          </cell>
          <cell r="F3221" t="str">
            <v>2108FA</v>
          </cell>
          <cell r="G3221" t="str">
            <v>Weekday</v>
          </cell>
          <cell r="H3221">
            <v>55083</v>
          </cell>
          <cell r="I3221" t="str">
            <v>Aurora Dr &amp; Fairway Dr</v>
          </cell>
        </row>
        <row r="3222">
          <cell r="A3222">
            <v>400190</v>
          </cell>
          <cell r="B3222">
            <v>3221</v>
          </cell>
          <cell r="C3222">
            <v>0</v>
          </cell>
          <cell r="D3222">
            <v>3</v>
          </cell>
          <cell r="E3222">
            <v>0</v>
          </cell>
          <cell r="F3222" t="str">
            <v>2108FA</v>
          </cell>
          <cell r="G3222" t="str">
            <v>Weekday</v>
          </cell>
          <cell r="H3222">
            <v>59494</v>
          </cell>
          <cell r="I3222" t="str">
            <v>Redwood Rd &amp; Grove Way</v>
          </cell>
        </row>
        <row r="3223">
          <cell r="A3223">
            <v>1004050</v>
          </cell>
          <cell r="B3223">
            <v>3222</v>
          </cell>
          <cell r="C3223">
            <v>0</v>
          </cell>
          <cell r="D3223">
            <v>2</v>
          </cell>
          <cell r="E3223">
            <v>0</v>
          </cell>
          <cell r="F3223" t="str">
            <v>2108FA</v>
          </cell>
          <cell r="G3223" t="str">
            <v>Weekday</v>
          </cell>
          <cell r="H3223">
            <v>57255</v>
          </cell>
          <cell r="I3223" t="str">
            <v>8th Av &amp; E 18th St</v>
          </cell>
        </row>
        <row r="3224">
          <cell r="A3224">
            <v>9907710</v>
          </cell>
          <cell r="B3224">
            <v>3223</v>
          </cell>
          <cell r="C3224">
            <v>0</v>
          </cell>
          <cell r="D3224">
            <v>0</v>
          </cell>
          <cell r="E3224">
            <v>0</v>
          </cell>
          <cell r="F3224" t="str">
            <v>2108FA</v>
          </cell>
          <cell r="G3224" t="str">
            <v>Weekday</v>
          </cell>
          <cell r="H3224">
            <v>52919</v>
          </cell>
          <cell r="I3224" t="str">
            <v>Meekland Av &amp; Blossom Way</v>
          </cell>
        </row>
        <row r="3225">
          <cell r="A3225">
            <v>9801670</v>
          </cell>
          <cell r="B3225">
            <v>3224</v>
          </cell>
          <cell r="C3225">
            <v>0</v>
          </cell>
          <cell r="D3225">
            <v>0</v>
          </cell>
          <cell r="E3225">
            <v>0</v>
          </cell>
          <cell r="F3225" t="str">
            <v>2108FA</v>
          </cell>
          <cell r="G3225" t="str">
            <v>Weekday</v>
          </cell>
          <cell r="H3225">
            <v>51655</v>
          </cell>
          <cell r="I3225" t="str">
            <v>Hesperian Blvd &amp; Bockman Rd</v>
          </cell>
        </row>
        <row r="3226">
          <cell r="A3226">
            <v>1000910</v>
          </cell>
          <cell r="B3226">
            <v>3225</v>
          </cell>
          <cell r="C3226">
            <v>5</v>
          </cell>
          <cell r="D3226">
            <v>0</v>
          </cell>
          <cell r="E3226">
            <v>5</v>
          </cell>
          <cell r="F3226" t="str">
            <v>2108FA</v>
          </cell>
          <cell r="G3226" t="str">
            <v>Weekday</v>
          </cell>
          <cell r="H3226">
            <v>57477</v>
          </cell>
          <cell r="I3226" t="str">
            <v>14th St &amp; Clay St</v>
          </cell>
        </row>
        <row r="3227">
          <cell r="A3227">
            <v>9800090</v>
          </cell>
          <cell r="B3227">
            <v>3226</v>
          </cell>
          <cell r="C3227">
            <v>0</v>
          </cell>
          <cell r="D3227">
            <v>1</v>
          </cell>
          <cell r="E3227">
            <v>0</v>
          </cell>
          <cell r="F3227" t="str">
            <v>2108FA</v>
          </cell>
          <cell r="G3227" t="str">
            <v>Weekday</v>
          </cell>
          <cell r="H3227">
            <v>55870</v>
          </cell>
          <cell r="I3227" t="str">
            <v>164th Av &amp; E 14th St</v>
          </cell>
        </row>
        <row r="3228">
          <cell r="A3228">
            <v>801900</v>
          </cell>
          <cell r="B3228">
            <v>3227</v>
          </cell>
          <cell r="C3228">
            <v>0</v>
          </cell>
          <cell r="D3228">
            <v>1</v>
          </cell>
          <cell r="E3228">
            <v>0</v>
          </cell>
          <cell r="F3228" t="str">
            <v>2108FA</v>
          </cell>
          <cell r="G3228" t="str">
            <v>Weekday</v>
          </cell>
          <cell r="H3228">
            <v>55729</v>
          </cell>
          <cell r="I3228" t="str">
            <v>Gading Rd &amp; W Harder Rd</v>
          </cell>
        </row>
        <row r="3229">
          <cell r="A3229">
            <v>1011670</v>
          </cell>
          <cell r="B3229">
            <v>3228</v>
          </cell>
          <cell r="C3229">
            <v>0</v>
          </cell>
          <cell r="D3229">
            <v>0</v>
          </cell>
          <cell r="E3229">
            <v>0</v>
          </cell>
          <cell r="F3229" t="str">
            <v>2108FA</v>
          </cell>
          <cell r="G3229" t="str">
            <v>Weekday</v>
          </cell>
          <cell r="H3229">
            <v>56446</v>
          </cell>
          <cell r="I3229" t="str">
            <v>Grand Av &amp; Euclid Av</v>
          </cell>
        </row>
        <row r="3230">
          <cell r="A3230">
            <v>9905660</v>
          </cell>
          <cell r="B3230">
            <v>3229</v>
          </cell>
          <cell r="C3230">
            <v>0</v>
          </cell>
          <cell r="D3230">
            <v>0</v>
          </cell>
          <cell r="E3230">
            <v>0</v>
          </cell>
          <cell r="F3230" t="str">
            <v>2108FA</v>
          </cell>
          <cell r="G3230" t="str">
            <v>Weekday</v>
          </cell>
          <cell r="H3230">
            <v>52089</v>
          </cell>
          <cell r="I3230" t="str">
            <v>Hesperian Blvd &amp; Bolero Av</v>
          </cell>
        </row>
        <row r="3231">
          <cell r="A3231">
            <v>1502310</v>
          </cell>
          <cell r="B3231">
            <v>3230</v>
          </cell>
          <cell r="C3231">
            <v>0</v>
          </cell>
          <cell r="D3231">
            <v>0</v>
          </cell>
          <cell r="E3231">
            <v>0</v>
          </cell>
          <cell r="F3231" t="str">
            <v>2108FA</v>
          </cell>
          <cell r="G3231" t="str">
            <v>Weekday</v>
          </cell>
          <cell r="H3231">
            <v>58770</v>
          </cell>
          <cell r="I3231" t="str">
            <v>Lewelling Blvd &amp; Sunnyhaven St</v>
          </cell>
        </row>
        <row r="3232">
          <cell r="A3232">
            <v>9904770</v>
          </cell>
          <cell r="B3232">
            <v>3231</v>
          </cell>
          <cell r="C3232">
            <v>0</v>
          </cell>
          <cell r="D3232">
            <v>0</v>
          </cell>
          <cell r="E3232">
            <v>0</v>
          </cell>
          <cell r="F3232" t="str">
            <v>2108FA</v>
          </cell>
          <cell r="G3232" t="str">
            <v>Weekday</v>
          </cell>
          <cell r="H3232">
            <v>51929</v>
          </cell>
          <cell r="I3232" t="str">
            <v>E Lewelling Blvd &amp; San Lorenzo High School</v>
          </cell>
        </row>
        <row r="3233">
          <cell r="A3233">
            <v>1300860</v>
          </cell>
          <cell r="B3233">
            <v>3232</v>
          </cell>
          <cell r="C3233">
            <v>1</v>
          </cell>
          <cell r="D3233">
            <v>0</v>
          </cell>
          <cell r="E3233">
            <v>1</v>
          </cell>
          <cell r="F3233" t="str">
            <v>2108FA</v>
          </cell>
          <cell r="G3233" t="str">
            <v>Weekday</v>
          </cell>
          <cell r="H3233">
            <v>54992</v>
          </cell>
          <cell r="I3233" t="str">
            <v>Carlson Blvd &amp; Cutting Blvd</v>
          </cell>
        </row>
        <row r="3234">
          <cell r="A3234">
            <v>1000090</v>
          </cell>
          <cell r="B3234">
            <v>3233</v>
          </cell>
          <cell r="C3234">
            <v>0</v>
          </cell>
          <cell r="D3234">
            <v>0</v>
          </cell>
          <cell r="E3234">
            <v>0</v>
          </cell>
          <cell r="F3234" t="str">
            <v>2108FA</v>
          </cell>
          <cell r="G3234" t="str">
            <v>Weekday</v>
          </cell>
          <cell r="H3234">
            <v>54020</v>
          </cell>
          <cell r="I3234" t="str">
            <v>105th Av &amp; Edes Av</v>
          </cell>
        </row>
        <row r="3235">
          <cell r="A3235">
            <v>1300310</v>
          </cell>
          <cell r="B3235">
            <v>3234</v>
          </cell>
          <cell r="C3235">
            <v>0</v>
          </cell>
          <cell r="D3235">
            <v>1</v>
          </cell>
          <cell r="E3235">
            <v>0</v>
          </cell>
          <cell r="F3235" t="str">
            <v>2108FA</v>
          </cell>
          <cell r="G3235" t="str">
            <v>Weekday</v>
          </cell>
          <cell r="H3235">
            <v>56697</v>
          </cell>
          <cell r="I3235" t="str">
            <v>23rd St &amp; Rheem Av</v>
          </cell>
        </row>
        <row r="3236">
          <cell r="A3236">
            <v>1504330</v>
          </cell>
          <cell r="B3236">
            <v>3235</v>
          </cell>
          <cell r="C3236">
            <v>0</v>
          </cell>
          <cell r="D3236">
            <v>0</v>
          </cell>
          <cell r="E3236">
            <v>0</v>
          </cell>
          <cell r="F3236" t="str">
            <v>2108FA</v>
          </cell>
          <cell r="G3236" t="str">
            <v>Weekday</v>
          </cell>
          <cell r="H3236">
            <v>50421</v>
          </cell>
          <cell r="I3236" t="str">
            <v>Westgate Pkwy &amp; Davis St</v>
          </cell>
        </row>
        <row r="3237">
          <cell r="A3237">
            <v>1004100</v>
          </cell>
          <cell r="B3237">
            <v>3236</v>
          </cell>
          <cell r="C3237">
            <v>0</v>
          </cell>
          <cell r="D3237">
            <v>0</v>
          </cell>
          <cell r="E3237">
            <v>0</v>
          </cell>
          <cell r="F3237" t="str">
            <v>2108FA</v>
          </cell>
          <cell r="G3237" t="str">
            <v>Weekday</v>
          </cell>
          <cell r="H3237">
            <v>59611</v>
          </cell>
          <cell r="I3237" t="str">
            <v>8th Av &amp; E 24th St</v>
          </cell>
        </row>
        <row r="3238">
          <cell r="A3238">
            <v>9904380</v>
          </cell>
          <cell r="B3238">
            <v>3237</v>
          </cell>
          <cell r="C3238">
            <v>1</v>
          </cell>
          <cell r="D3238">
            <v>0</v>
          </cell>
          <cell r="E3238">
            <v>1</v>
          </cell>
          <cell r="F3238" t="str">
            <v>2108FA</v>
          </cell>
          <cell r="G3238" t="str">
            <v>Weekday</v>
          </cell>
          <cell r="H3238">
            <v>51816</v>
          </cell>
          <cell r="I3238" t="str">
            <v>Martin Luther King Jr Way &amp; Virginia St</v>
          </cell>
        </row>
        <row r="3239">
          <cell r="A3239">
            <v>804900</v>
          </cell>
          <cell r="B3239">
            <v>3238</v>
          </cell>
          <cell r="C3239">
            <v>0</v>
          </cell>
          <cell r="D3239">
            <v>1</v>
          </cell>
          <cell r="E3239">
            <v>0</v>
          </cell>
          <cell r="F3239" t="str">
            <v>2108FA</v>
          </cell>
          <cell r="G3239" t="str">
            <v>Weekday</v>
          </cell>
          <cell r="H3239">
            <v>53996</v>
          </cell>
          <cell r="I3239" t="str">
            <v>Underwood Av &amp; Inglewood St</v>
          </cell>
        </row>
        <row r="3240">
          <cell r="A3240">
            <v>1030920</v>
          </cell>
          <cell r="B3240">
            <v>3239</v>
          </cell>
          <cell r="C3240">
            <v>0</v>
          </cell>
          <cell r="D3240">
            <v>0</v>
          </cell>
          <cell r="E3240">
            <v>0</v>
          </cell>
          <cell r="F3240" t="str">
            <v>2108FA</v>
          </cell>
          <cell r="G3240" t="str">
            <v>Weekday</v>
          </cell>
          <cell r="H3240">
            <v>57875</v>
          </cell>
          <cell r="I3240" t="str">
            <v>MacArthur Blvd &amp; Millsbrae Av</v>
          </cell>
        </row>
        <row r="3241">
          <cell r="A3241">
            <v>1600930</v>
          </cell>
          <cell r="B3241">
            <v>3240</v>
          </cell>
          <cell r="C3241">
            <v>0</v>
          </cell>
          <cell r="D3241">
            <v>0</v>
          </cell>
          <cell r="E3241">
            <v>0</v>
          </cell>
          <cell r="F3241" t="str">
            <v>2108FA</v>
          </cell>
          <cell r="G3241" t="str">
            <v>Weekday</v>
          </cell>
          <cell r="H3241">
            <v>59448</v>
          </cell>
          <cell r="I3241" t="str">
            <v>San Pablo Av &amp; Montoya Av</v>
          </cell>
        </row>
        <row r="3242">
          <cell r="A3242">
            <v>303030</v>
          </cell>
          <cell r="B3242">
            <v>3241</v>
          </cell>
          <cell r="C3242">
            <v>0</v>
          </cell>
          <cell r="D3242">
            <v>0</v>
          </cell>
          <cell r="E3242">
            <v>0</v>
          </cell>
          <cell r="F3242" t="str">
            <v>2108FA</v>
          </cell>
          <cell r="G3242" t="str">
            <v>Weekday</v>
          </cell>
          <cell r="H3242">
            <v>54383</v>
          </cell>
          <cell r="I3242" t="str">
            <v>Grizzly Peak Blvd &amp; Stevenson Av</v>
          </cell>
        </row>
        <row r="3243">
          <cell r="A3243">
            <v>1001340</v>
          </cell>
          <cell r="B3243">
            <v>3242</v>
          </cell>
          <cell r="C3243">
            <v>2</v>
          </cell>
          <cell r="D3243">
            <v>1</v>
          </cell>
          <cell r="E3243">
            <v>2</v>
          </cell>
          <cell r="F3243" t="str">
            <v>2108FA</v>
          </cell>
          <cell r="G3243" t="str">
            <v>Weekday</v>
          </cell>
          <cell r="H3243">
            <v>57556</v>
          </cell>
          <cell r="I3243" t="str">
            <v>TL Berkley Way (20th St)  &amp; Webster St (Kaiser Ct)</v>
          </cell>
        </row>
        <row r="3244">
          <cell r="A3244">
            <v>304020</v>
          </cell>
          <cell r="B3244">
            <v>3243</v>
          </cell>
          <cell r="C3244">
            <v>0</v>
          </cell>
          <cell r="D3244">
            <v>0</v>
          </cell>
          <cell r="E3244">
            <v>0</v>
          </cell>
          <cell r="F3244" t="str">
            <v>2108FA</v>
          </cell>
          <cell r="G3244" t="str">
            <v>Weekday</v>
          </cell>
          <cell r="H3244">
            <v>53677</v>
          </cell>
          <cell r="I3244" t="str">
            <v>Piedmont Av &amp; Channing Way</v>
          </cell>
        </row>
        <row r="3245">
          <cell r="A3245">
            <v>102190</v>
          </cell>
          <cell r="B3245">
            <v>3244</v>
          </cell>
          <cell r="C3245">
            <v>0</v>
          </cell>
          <cell r="D3245">
            <v>0</v>
          </cell>
          <cell r="E3245">
            <v>0</v>
          </cell>
          <cell r="F3245" t="str">
            <v>2108FA</v>
          </cell>
          <cell r="G3245" t="str">
            <v>Weekday</v>
          </cell>
          <cell r="H3245">
            <v>50277</v>
          </cell>
          <cell r="I3245" t="str">
            <v>Mecartney Rd &amp; Ironwood Rd</v>
          </cell>
        </row>
        <row r="3246">
          <cell r="A3246">
            <v>303660</v>
          </cell>
          <cell r="B3246">
            <v>3245</v>
          </cell>
          <cell r="C3246">
            <v>0</v>
          </cell>
          <cell r="D3246">
            <v>0</v>
          </cell>
          <cell r="E3246">
            <v>0</v>
          </cell>
          <cell r="F3246" t="str">
            <v>2108FA</v>
          </cell>
          <cell r="G3246" t="str">
            <v>Weekday</v>
          </cell>
          <cell r="H3246">
            <v>57587</v>
          </cell>
          <cell r="I3246" t="str">
            <v>Martin Luther King Jr Way &amp; Rose St</v>
          </cell>
        </row>
        <row r="3247">
          <cell r="A3247">
            <v>703780</v>
          </cell>
          <cell r="B3247">
            <v>3246</v>
          </cell>
          <cell r="C3247">
            <v>0</v>
          </cell>
          <cell r="D3247">
            <v>0</v>
          </cell>
          <cell r="E3247">
            <v>0</v>
          </cell>
          <cell r="F3247" t="str">
            <v>2108FA</v>
          </cell>
          <cell r="G3247" t="str">
            <v>Weekday</v>
          </cell>
          <cell r="H3247">
            <v>53573</v>
          </cell>
          <cell r="I3247" t="str">
            <v>Mowry Av &amp; Alpenrose Ct</v>
          </cell>
        </row>
        <row r="3248">
          <cell r="A3248">
            <v>9904730</v>
          </cell>
          <cell r="B3248">
            <v>3247</v>
          </cell>
          <cell r="C3248">
            <v>0</v>
          </cell>
          <cell r="D3248">
            <v>0</v>
          </cell>
          <cell r="E3248">
            <v>0</v>
          </cell>
          <cell r="F3248" t="str">
            <v>2108FA</v>
          </cell>
          <cell r="G3248" t="str">
            <v>Weekday</v>
          </cell>
          <cell r="H3248">
            <v>51917</v>
          </cell>
          <cell r="I3248" t="str">
            <v>Harder Rd &amp; Mocine Av</v>
          </cell>
        </row>
        <row r="3249">
          <cell r="A3249">
            <v>1005610</v>
          </cell>
          <cell r="B3249">
            <v>3248</v>
          </cell>
          <cell r="C3249">
            <v>0</v>
          </cell>
          <cell r="D3249">
            <v>0</v>
          </cell>
          <cell r="E3249">
            <v>0</v>
          </cell>
          <cell r="F3249" t="str">
            <v>2108FA</v>
          </cell>
          <cell r="G3249" t="str">
            <v>Weekday</v>
          </cell>
          <cell r="H3249">
            <v>57979</v>
          </cell>
          <cell r="I3249" t="str">
            <v>Bancroft Av &amp; 90th Av</v>
          </cell>
        </row>
        <row r="3250">
          <cell r="A3250">
            <v>1030150</v>
          </cell>
          <cell r="B3250">
            <v>3249</v>
          </cell>
          <cell r="C3250">
            <v>0</v>
          </cell>
          <cell r="D3250">
            <v>0</v>
          </cell>
          <cell r="E3250">
            <v>0</v>
          </cell>
          <cell r="F3250" t="str">
            <v>2108FA</v>
          </cell>
          <cell r="G3250" t="str">
            <v>Weekday</v>
          </cell>
          <cell r="H3250">
            <v>52825</v>
          </cell>
          <cell r="I3250" t="str">
            <v>14th St &amp; Center St</v>
          </cell>
        </row>
        <row r="3251">
          <cell r="A3251">
            <v>301700</v>
          </cell>
          <cell r="B3251">
            <v>3250</v>
          </cell>
          <cell r="C3251">
            <v>0</v>
          </cell>
          <cell r="D3251">
            <v>1</v>
          </cell>
          <cell r="E3251">
            <v>0</v>
          </cell>
          <cell r="F3251" t="str">
            <v>2108FA</v>
          </cell>
          <cell r="G3251" t="str">
            <v>Weekday</v>
          </cell>
          <cell r="H3251">
            <v>59977</v>
          </cell>
          <cell r="I3251" t="str">
            <v>College Av &amp; Derby St</v>
          </cell>
        </row>
        <row r="3252">
          <cell r="A3252">
            <v>1009160</v>
          </cell>
          <cell r="B3252">
            <v>3251</v>
          </cell>
          <cell r="C3252">
            <v>0</v>
          </cell>
          <cell r="D3252">
            <v>2</v>
          </cell>
          <cell r="E3252">
            <v>0</v>
          </cell>
          <cell r="F3252" t="str">
            <v>2108FA</v>
          </cell>
          <cell r="G3252" t="str">
            <v>Weekday</v>
          </cell>
          <cell r="H3252">
            <v>52885</v>
          </cell>
          <cell r="I3252" t="str">
            <v>E 18th St &amp; 8th Av</v>
          </cell>
        </row>
        <row r="3253">
          <cell r="A3253">
            <v>1009070</v>
          </cell>
          <cell r="B3253">
            <v>3252</v>
          </cell>
          <cell r="C3253">
            <v>0</v>
          </cell>
          <cell r="D3253">
            <v>1</v>
          </cell>
          <cell r="E3253">
            <v>0</v>
          </cell>
          <cell r="F3253" t="str">
            <v>2108FA</v>
          </cell>
          <cell r="G3253" t="str">
            <v>Weekday</v>
          </cell>
          <cell r="H3253">
            <v>57997</v>
          </cell>
          <cell r="I3253" t="str">
            <v>E 18th St &amp; 10th Av</v>
          </cell>
        </row>
        <row r="3254">
          <cell r="A3254">
            <v>1015030</v>
          </cell>
          <cell r="B3254">
            <v>3253</v>
          </cell>
          <cell r="C3254">
            <v>0</v>
          </cell>
          <cell r="D3254">
            <v>2</v>
          </cell>
          <cell r="E3254">
            <v>0</v>
          </cell>
          <cell r="F3254" t="str">
            <v>2108FA</v>
          </cell>
          <cell r="G3254" t="str">
            <v>Weekday</v>
          </cell>
          <cell r="H3254">
            <v>55576</v>
          </cell>
          <cell r="I3254" t="str">
            <v>MacArthur Blvd &amp; Lakeshore Av</v>
          </cell>
        </row>
        <row r="3255">
          <cell r="A3255">
            <v>9903140</v>
          </cell>
          <cell r="B3255">
            <v>3254</v>
          </cell>
          <cell r="C3255">
            <v>0</v>
          </cell>
          <cell r="D3255">
            <v>0</v>
          </cell>
          <cell r="E3255">
            <v>0</v>
          </cell>
          <cell r="F3255" t="str">
            <v>2108FA</v>
          </cell>
          <cell r="G3255" t="str">
            <v>Weekday</v>
          </cell>
          <cell r="H3255">
            <v>51418</v>
          </cell>
          <cell r="I3255" t="str">
            <v>24th St &amp; Mission St</v>
          </cell>
        </row>
        <row r="3256">
          <cell r="A3256">
            <v>1009080</v>
          </cell>
          <cell r="B3256">
            <v>3255</v>
          </cell>
          <cell r="C3256">
            <v>0</v>
          </cell>
          <cell r="D3256">
            <v>1</v>
          </cell>
          <cell r="E3256">
            <v>0</v>
          </cell>
          <cell r="F3256" t="str">
            <v>2108FA</v>
          </cell>
          <cell r="G3256" t="str">
            <v>Weekday</v>
          </cell>
          <cell r="H3256">
            <v>54008</v>
          </cell>
          <cell r="I3256" t="str">
            <v>E 18th St &amp; 10th Av</v>
          </cell>
        </row>
        <row r="3257">
          <cell r="A3257">
            <v>1014400</v>
          </cell>
          <cell r="B3257">
            <v>3256</v>
          </cell>
          <cell r="C3257">
            <v>0</v>
          </cell>
          <cell r="D3257">
            <v>0</v>
          </cell>
          <cell r="E3257">
            <v>0</v>
          </cell>
          <cell r="F3257" t="str">
            <v>2108FA</v>
          </cell>
          <cell r="G3257" t="str">
            <v>Weekday</v>
          </cell>
          <cell r="H3257">
            <v>54445</v>
          </cell>
          <cell r="I3257" t="str">
            <v>MacArthur Blvd &amp; 35th Av</v>
          </cell>
        </row>
        <row r="3258">
          <cell r="A3258">
            <v>303460</v>
          </cell>
          <cell r="B3258">
            <v>3257</v>
          </cell>
          <cell r="C3258">
            <v>5</v>
          </cell>
          <cell r="D3258">
            <v>0</v>
          </cell>
          <cell r="E3258">
            <v>5</v>
          </cell>
          <cell r="F3258" t="str">
            <v>2108FA</v>
          </cell>
          <cell r="G3258" t="str">
            <v>Weekday</v>
          </cell>
          <cell r="H3258">
            <v>59554</v>
          </cell>
          <cell r="I3258" t="str">
            <v>Martin Luther King Jr Way &amp; Ashby Av(Ashby BART)</v>
          </cell>
        </row>
        <row r="3259">
          <cell r="A3259">
            <v>304540</v>
          </cell>
          <cell r="B3259">
            <v>3258</v>
          </cell>
          <cell r="C3259">
            <v>0</v>
          </cell>
          <cell r="D3259">
            <v>0</v>
          </cell>
          <cell r="E3259">
            <v>0</v>
          </cell>
          <cell r="F3259" t="str">
            <v>2108FA</v>
          </cell>
          <cell r="G3259" t="str">
            <v>Weekday</v>
          </cell>
          <cell r="H3259">
            <v>55501</v>
          </cell>
          <cell r="I3259" t="str">
            <v>San Pablo Av &amp; Gilman St</v>
          </cell>
        </row>
        <row r="3260">
          <cell r="A3260">
            <v>1501400</v>
          </cell>
          <cell r="B3260">
            <v>3259</v>
          </cell>
          <cell r="C3260">
            <v>0</v>
          </cell>
          <cell r="D3260">
            <v>3</v>
          </cell>
          <cell r="E3260">
            <v>0</v>
          </cell>
          <cell r="F3260" t="str">
            <v>2108FA</v>
          </cell>
          <cell r="G3260" t="str">
            <v>Weekday</v>
          </cell>
          <cell r="H3260">
            <v>55266</v>
          </cell>
          <cell r="I3260" t="str">
            <v>E 14th St &amp; Dolores Av</v>
          </cell>
        </row>
        <row r="3261">
          <cell r="A3261">
            <v>1014120</v>
          </cell>
          <cell r="B3261">
            <v>3260</v>
          </cell>
          <cell r="C3261">
            <v>0</v>
          </cell>
          <cell r="D3261">
            <v>0</v>
          </cell>
          <cell r="E3261">
            <v>0</v>
          </cell>
          <cell r="F3261" t="str">
            <v>2108FA</v>
          </cell>
          <cell r="G3261" t="str">
            <v>Weekday</v>
          </cell>
          <cell r="H3261">
            <v>51224</v>
          </cell>
          <cell r="I3261" t="str">
            <v>Lincoln Av &amp; Hearst Av</v>
          </cell>
        </row>
        <row r="3262">
          <cell r="A3262">
            <v>1015700</v>
          </cell>
          <cell r="B3262">
            <v>3261</v>
          </cell>
          <cell r="C3262">
            <v>2</v>
          </cell>
          <cell r="D3262">
            <v>0</v>
          </cell>
          <cell r="E3262">
            <v>2</v>
          </cell>
          <cell r="F3262" t="str">
            <v>2108FA</v>
          </cell>
          <cell r="G3262" t="str">
            <v>Weekday</v>
          </cell>
          <cell r="H3262">
            <v>55052</v>
          </cell>
          <cell r="I3262" t="str">
            <v>Market St &amp; 33rd St</v>
          </cell>
        </row>
        <row r="3263">
          <cell r="A3263">
            <v>9802460</v>
          </cell>
          <cell r="B3263">
            <v>3262</v>
          </cell>
          <cell r="C3263">
            <v>0</v>
          </cell>
          <cell r="D3263">
            <v>0</v>
          </cell>
          <cell r="E3263">
            <v>0</v>
          </cell>
          <cell r="F3263" t="str">
            <v>2108FA</v>
          </cell>
          <cell r="G3263" t="str">
            <v>Weekday</v>
          </cell>
          <cell r="H3263">
            <v>54880</v>
          </cell>
          <cell r="I3263" t="str">
            <v>Paseo Grande &amp; Hesperian Blvd</v>
          </cell>
        </row>
        <row r="3264">
          <cell r="A3264">
            <v>1015690</v>
          </cell>
          <cell r="B3264">
            <v>3263</v>
          </cell>
          <cell r="C3264">
            <v>2</v>
          </cell>
          <cell r="D3264">
            <v>0</v>
          </cell>
          <cell r="E3264">
            <v>2</v>
          </cell>
          <cell r="F3264" t="str">
            <v>2108FA</v>
          </cell>
          <cell r="G3264" t="str">
            <v>Weekday</v>
          </cell>
          <cell r="H3264">
            <v>55158</v>
          </cell>
          <cell r="I3264" t="str">
            <v>Market St &amp; 33rd St</v>
          </cell>
        </row>
        <row r="3265">
          <cell r="A3265">
            <v>1010580</v>
          </cell>
          <cell r="B3265">
            <v>3264</v>
          </cell>
          <cell r="C3265">
            <v>0</v>
          </cell>
          <cell r="D3265">
            <v>2</v>
          </cell>
          <cell r="E3265">
            <v>0</v>
          </cell>
          <cell r="F3265" t="str">
            <v>2108FA</v>
          </cell>
          <cell r="G3265" t="str">
            <v>Weekday</v>
          </cell>
          <cell r="H3265">
            <v>53233</v>
          </cell>
          <cell r="I3265" t="str">
            <v>Foothill Blvd &amp; 8th Av</v>
          </cell>
        </row>
        <row r="3266">
          <cell r="A3266">
            <v>1501440</v>
          </cell>
          <cell r="B3266">
            <v>3265</v>
          </cell>
          <cell r="C3266">
            <v>0</v>
          </cell>
          <cell r="D3266">
            <v>0</v>
          </cell>
          <cell r="E3266">
            <v>0</v>
          </cell>
          <cell r="F3266" t="str">
            <v>2108FA</v>
          </cell>
          <cell r="G3266" t="str">
            <v>Weekday</v>
          </cell>
          <cell r="H3266">
            <v>59589</v>
          </cell>
          <cell r="I3266" t="str">
            <v>E 14th St &amp; Fairmont Dr</v>
          </cell>
        </row>
        <row r="3267">
          <cell r="A3267">
            <v>1600230</v>
          </cell>
          <cell r="B3267">
            <v>3266</v>
          </cell>
          <cell r="C3267">
            <v>3</v>
          </cell>
          <cell r="D3267">
            <v>1</v>
          </cell>
          <cell r="E3267">
            <v>3</v>
          </cell>
          <cell r="F3267" t="str">
            <v>2108FA</v>
          </cell>
          <cell r="G3267" t="str">
            <v>Weekday</v>
          </cell>
          <cell r="H3267">
            <v>50448</v>
          </cell>
          <cell r="I3267" t="str">
            <v>Church Ln &amp; San Pablo Adult Senior Center</v>
          </cell>
        </row>
        <row r="3268">
          <cell r="A3268">
            <v>303540</v>
          </cell>
          <cell r="B3268">
            <v>3267</v>
          </cell>
          <cell r="C3268">
            <v>1</v>
          </cell>
          <cell r="D3268">
            <v>0</v>
          </cell>
          <cell r="E3268">
            <v>1</v>
          </cell>
          <cell r="F3268" t="str">
            <v>2108FA</v>
          </cell>
          <cell r="G3268" t="str">
            <v>Weekday</v>
          </cell>
          <cell r="H3268">
            <v>55924</v>
          </cell>
          <cell r="I3268" t="str">
            <v>Martin Luther King Jr Way &amp; Channing Way</v>
          </cell>
        </row>
        <row r="3269">
          <cell r="A3269">
            <v>1011100</v>
          </cell>
          <cell r="B3269">
            <v>3268</v>
          </cell>
          <cell r="C3269">
            <v>0</v>
          </cell>
          <cell r="D3269">
            <v>0</v>
          </cell>
          <cell r="E3269">
            <v>0</v>
          </cell>
          <cell r="F3269" t="str">
            <v>2108FA</v>
          </cell>
          <cell r="G3269" t="str">
            <v>Weekday</v>
          </cell>
          <cell r="H3269">
            <v>58058</v>
          </cell>
          <cell r="I3269" t="str">
            <v>Fruitvale Av &amp; E 9th St</v>
          </cell>
        </row>
        <row r="3270">
          <cell r="A3270">
            <v>1009360</v>
          </cell>
          <cell r="B3270">
            <v>3269</v>
          </cell>
          <cell r="C3270">
            <v>1</v>
          </cell>
          <cell r="D3270">
            <v>2</v>
          </cell>
          <cell r="E3270">
            <v>1</v>
          </cell>
          <cell r="F3270" t="str">
            <v>2108FA</v>
          </cell>
          <cell r="G3270" t="str">
            <v>Weekday</v>
          </cell>
          <cell r="H3270">
            <v>54228</v>
          </cell>
          <cell r="I3270" t="str">
            <v>E 27th St &amp; 26th Av</v>
          </cell>
        </row>
        <row r="3271">
          <cell r="A3271">
            <v>302740</v>
          </cell>
          <cell r="B3271">
            <v>3270</v>
          </cell>
          <cell r="C3271">
            <v>0</v>
          </cell>
          <cell r="D3271">
            <v>0</v>
          </cell>
          <cell r="E3271">
            <v>0</v>
          </cell>
          <cell r="F3271" t="str">
            <v>2108FA</v>
          </cell>
          <cell r="G3271" t="str">
            <v>Weekday</v>
          </cell>
          <cell r="H3271">
            <v>51175</v>
          </cell>
          <cell r="I3271" t="str">
            <v>Gilman St &amp; Curtis St</v>
          </cell>
        </row>
        <row r="3272">
          <cell r="A3272">
            <v>1002010</v>
          </cell>
          <cell r="B3272">
            <v>3271</v>
          </cell>
          <cell r="C3272">
            <v>2</v>
          </cell>
          <cell r="D3272">
            <v>0</v>
          </cell>
          <cell r="E3272">
            <v>2</v>
          </cell>
          <cell r="F3272" t="str">
            <v>2108FA</v>
          </cell>
          <cell r="G3272" t="str">
            <v>Weekday</v>
          </cell>
          <cell r="H3272">
            <v>51521</v>
          </cell>
          <cell r="I3272" t="str">
            <v>35th Av &amp; E 16th St</v>
          </cell>
        </row>
        <row r="3273">
          <cell r="A3273">
            <v>9903530</v>
          </cell>
          <cell r="B3273">
            <v>3272</v>
          </cell>
          <cell r="C3273">
            <v>1</v>
          </cell>
          <cell r="D3273">
            <v>0</v>
          </cell>
          <cell r="E3273">
            <v>1</v>
          </cell>
          <cell r="F3273" t="str">
            <v>2108FA</v>
          </cell>
          <cell r="G3273" t="str">
            <v>Weekday</v>
          </cell>
          <cell r="H3273">
            <v>51546</v>
          </cell>
          <cell r="I3273" t="str">
            <v>Seminary Av &amp; Foothill Blvd</v>
          </cell>
        </row>
        <row r="3274">
          <cell r="A3274">
            <v>803520</v>
          </cell>
          <cell r="B3274">
            <v>3273</v>
          </cell>
          <cell r="C3274">
            <v>0</v>
          </cell>
          <cell r="D3274">
            <v>0</v>
          </cell>
          <cell r="E3274">
            <v>0</v>
          </cell>
          <cell r="F3274" t="str">
            <v>2108FA</v>
          </cell>
          <cell r="G3274" t="str">
            <v>Weekday</v>
          </cell>
          <cell r="H3274">
            <v>53443</v>
          </cell>
          <cell r="I3274" t="str">
            <v>Mission Blvd &amp; Highland Blvd</v>
          </cell>
        </row>
        <row r="3275">
          <cell r="A3275">
            <v>803470</v>
          </cell>
          <cell r="B3275">
            <v>3274</v>
          </cell>
          <cell r="C3275">
            <v>0</v>
          </cell>
          <cell r="D3275">
            <v>0</v>
          </cell>
          <cell r="E3275">
            <v>0</v>
          </cell>
          <cell r="F3275" t="str">
            <v>2108FA</v>
          </cell>
          <cell r="G3275" t="str">
            <v>Weekday</v>
          </cell>
          <cell r="H3275">
            <v>59598</v>
          </cell>
          <cell r="I3275" t="str">
            <v>Mission Blvd &amp; Gresel St</v>
          </cell>
        </row>
        <row r="3276">
          <cell r="A3276">
            <v>801460</v>
          </cell>
          <cell r="B3276">
            <v>3275</v>
          </cell>
          <cell r="C3276">
            <v>0</v>
          </cell>
          <cell r="D3276">
            <v>0</v>
          </cell>
          <cell r="E3276">
            <v>0</v>
          </cell>
          <cell r="F3276" t="str">
            <v>2108FA</v>
          </cell>
          <cell r="G3276" t="str">
            <v>Weekday</v>
          </cell>
          <cell r="H3276">
            <v>55801</v>
          </cell>
          <cell r="I3276" t="str">
            <v>Depot Rd &amp; Clawiter Rd</v>
          </cell>
        </row>
        <row r="3277">
          <cell r="A3277">
            <v>702810</v>
          </cell>
          <cell r="B3277">
            <v>3276</v>
          </cell>
          <cell r="C3277">
            <v>1</v>
          </cell>
          <cell r="D3277">
            <v>1</v>
          </cell>
          <cell r="E3277">
            <v>1</v>
          </cell>
          <cell r="F3277" t="str">
            <v>2108FA</v>
          </cell>
          <cell r="G3277" t="str">
            <v>Weekday</v>
          </cell>
          <cell r="H3277">
            <v>58733</v>
          </cell>
          <cell r="I3277" t="str">
            <v>Fremont Blvd &amp; Washington Blvd</v>
          </cell>
        </row>
        <row r="3278">
          <cell r="A3278">
            <v>1300220</v>
          </cell>
          <cell r="B3278">
            <v>3277</v>
          </cell>
          <cell r="C3278">
            <v>0</v>
          </cell>
          <cell r="D3278">
            <v>0</v>
          </cell>
          <cell r="E3278">
            <v>0</v>
          </cell>
          <cell r="F3278" t="str">
            <v>2108FA</v>
          </cell>
          <cell r="G3278" t="str">
            <v>Weekday</v>
          </cell>
          <cell r="H3278">
            <v>55339</v>
          </cell>
          <cell r="I3278" t="str">
            <v>23rd St &amp; Alfreda Blvd (Richmond High School)</v>
          </cell>
        </row>
        <row r="3279">
          <cell r="A3279">
            <v>1005570</v>
          </cell>
          <cell r="B3279">
            <v>3278</v>
          </cell>
          <cell r="C3279">
            <v>0</v>
          </cell>
          <cell r="D3279">
            <v>0</v>
          </cell>
          <cell r="E3279">
            <v>0</v>
          </cell>
          <cell r="F3279" t="str">
            <v>2108FA</v>
          </cell>
          <cell r="G3279" t="str">
            <v>Weekday</v>
          </cell>
          <cell r="H3279">
            <v>59544</v>
          </cell>
          <cell r="I3279" t="str">
            <v>Bancroft Av &amp; 85th Av</v>
          </cell>
        </row>
        <row r="3280">
          <cell r="A3280">
            <v>800810</v>
          </cell>
          <cell r="B3280">
            <v>3279</v>
          </cell>
          <cell r="C3280">
            <v>0</v>
          </cell>
          <cell r="D3280">
            <v>0</v>
          </cell>
          <cell r="E3280">
            <v>0</v>
          </cell>
          <cell r="F3280" t="str">
            <v>2108FA</v>
          </cell>
          <cell r="G3280" t="str">
            <v>Weekday</v>
          </cell>
          <cell r="H3280">
            <v>50710</v>
          </cell>
          <cell r="I3280" t="str">
            <v>Cabot Blvd &amp; W Winton Av</v>
          </cell>
        </row>
        <row r="3281">
          <cell r="A3281">
            <v>1016120</v>
          </cell>
          <cell r="B3281">
            <v>3280</v>
          </cell>
          <cell r="C3281">
            <v>0</v>
          </cell>
          <cell r="D3281">
            <v>0</v>
          </cell>
          <cell r="E3281">
            <v>0</v>
          </cell>
          <cell r="F3281" t="str">
            <v>2108FA</v>
          </cell>
          <cell r="G3281" t="str">
            <v>Weekday</v>
          </cell>
          <cell r="H3281">
            <v>52121</v>
          </cell>
          <cell r="I3281" t="str">
            <v>Martin Luther King Jr Way &amp; 34th St</v>
          </cell>
        </row>
        <row r="3282">
          <cell r="A3282">
            <v>1302470</v>
          </cell>
          <cell r="B3282">
            <v>3281</v>
          </cell>
          <cell r="C3282">
            <v>1</v>
          </cell>
          <cell r="D3282">
            <v>1</v>
          </cell>
          <cell r="E3282">
            <v>1</v>
          </cell>
          <cell r="F3282" t="str">
            <v>2108FA</v>
          </cell>
          <cell r="G3282" t="str">
            <v>Weekday</v>
          </cell>
          <cell r="H3282">
            <v>52032</v>
          </cell>
          <cell r="I3282" t="str">
            <v>MacDonald Av &amp; Wilson Av</v>
          </cell>
        </row>
        <row r="3283">
          <cell r="A3283">
            <v>304890</v>
          </cell>
          <cell r="B3283">
            <v>3282</v>
          </cell>
          <cell r="C3283">
            <v>1</v>
          </cell>
          <cell r="D3283">
            <v>0</v>
          </cell>
          <cell r="E3283">
            <v>1</v>
          </cell>
          <cell r="F3283" t="str">
            <v>2108FA</v>
          </cell>
          <cell r="G3283" t="str">
            <v>Weekday</v>
          </cell>
          <cell r="H3283">
            <v>55226</v>
          </cell>
          <cell r="I3283" t="str">
            <v>Shattuck Av &amp; Durant Av</v>
          </cell>
        </row>
        <row r="3284">
          <cell r="A3284">
            <v>9907390</v>
          </cell>
          <cell r="B3284">
            <v>3283</v>
          </cell>
          <cell r="C3284">
            <v>2</v>
          </cell>
          <cell r="D3284">
            <v>0</v>
          </cell>
          <cell r="E3284">
            <v>2</v>
          </cell>
          <cell r="F3284" t="str">
            <v>2108FA</v>
          </cell>
          <cell r="G3284" t="str">
            <v>Weekday</v>
          </cell>
          <cell r="H3284">
            <v>52815</v>
          </cell>
          <cell r="I3284" t="str">
            <v>Thomas L Berkeley Way (20th St) &amp; Telegraph Av</v>
          </cell>
        </row>
        <row r="3285">
          <cell r="A3285">
            <v>9901950</v>
          </cell>
          <cell r="B3285">
            <v>3284</v>
          </cell>
          <cell r="C3285">
            <v>0</v>
          </cell>
          <cell r="D3285">
            <v>0</v>
          </cell>
          <cell r="E3285">
            <v>0</v>
          </cell>
          <cell r="F3285" t="str">
            <v>2108FA</v>
          </cell>
          <cell r="G3285" t="str">
            <v>Weekday</v>
          </cell>
          <cell r="H3285">
            <v>50925</v>
          </cell>
          <cell r="I3285" t="str">
            <v>Maitland Dr &amp; Harbor Bay Pkwy</v>
          </cell>
        </row>
        <row r="3286">
          <cell r="A3286">
            <v>200120</v>
          </cell>
          <cell r="B3286">
            <v>3285</v>
          </cell>
          <cell r="C3286">
            <v>1</v>
          </cell>
          <cell r="D3286">
            <v>1</v>
          </cell>
          <cell r="E3286">
            <v>1</v>
          </cell>
          <cell r="F3286" t="str">
            <v>2108FA</v>
          </cell>
          <cell r="G3286" t="str">
            <v>Weekday</v>
          </cell>
          <cell r="H3286">
            <v>55448</v>
          </cell>
          <cell r="I3286" t="str">
            <v>Jackson St &amp; 8th St</v>
          </cell>
        </row>
        <row r="3287">
          <cell r="A3287">
            <v>1018500</v>
          </cell>
          <cell r="B3287">
            <v>3286</v>
          </cell>
          <cell r="C3287">
            <v>3</v>
          </cell>
          <cell r="D3287">
            <v>0</v>
          </cell>
          <cell r="E3287">
            <v>3</v>
          </cell>
          <cell r="F3287" t="str">
            <v>2108FA</v>
          </cell>
          <cell r="G3287" t="str">
            <v>Weekday</v>
          </cell>
          <cell r="H3287">
            <v>52227</v>
          </cell>
          <cell r="I3287" t="str">
            <v>San Pablo Av &amp; W Grand Av</v>
          </cell>
        </row>
        <row r="3288">
          <cell r="A3288">
            <v>304430</v>
          </cell>
          <cell r="B3288">
            <v>3287</v>
          </cell>
          <cell r="C3288">
            <v>0</v>
          </cell>
          <cell r="D3288">
            <v>0</v>
          </cell>
          <cell r="E3288">
            <v>0</v>
          </cell>
          <cell r="F3288" t="str">
            <v>2108FA</v>
          </cell>
          <cell r="G3288" t="str">
            <v>Weekday</v>
          </cell>
          <cell r="H3288">
            <v>51117</v>
          </cell>
          <cell r="I3288" t="str">
            <v>San Pablo Av &amp; Ashby Av</v>
          </cell>
        </row>
        <row r="3289">
          <cell r="A3289">
            <v>1003510</v>
          </cell>
          <cell r="B3289">
            <v>3288</v>
          </cell>
          <cell r="C3289">
            <v>1</v>
          </cell>
          <cell r="D3289">
            <v>0</v>
          </cell>
          <cell r="E3289">
            <v>1</v>
          </cell>
          <cell r="F3289" t="str">
            <v>2108FA</v>
          </cell>
          <cell r="G3289" t="str">
            <v>Weekday</v>
          </cell>
          <cell r="H3289">
            <v>54331</v>
          </cell>
          <cell r="I3289" t="str">
            <v>7th St &amp; Market St</v>
          </cell>
        </row>
        <row r="3290">
          <cell r="A3290">
            <v>800040</v>
          </cell>
          <cell r="B3290">
            <v>3289</v>
          </cell>
          <cell r="C3290">
            <v>1</v>
          </cell>
          <cell r="D3290">
            <v>0</v>
          </cell>
          <cell r="E3290">
            <v>1</v>
          </cell>
          <cell r="F3290" t="str">
            <v>2108FA</v>
          </cell>
          <cell r="G3290" t="str">
            <v>Weekday</v>
          </cell>
          <cell r="H3290">
            <v>57622</v>
          </cell>
          <cell r="I3290" t="str">
            <v>2nd St &amp; Acacia Dr</v>
          </cell>
        </row>
        <row r="3291">
          <cell r="A3291">
            <v>1303920</v>
          </cell>
          <cell r="B3291">
            <v>3290</v>
          </cell>
          <cell r="C3291">
            <v>0</v>
          </cell>
          <cell r="D3291">
            <v>0</v>
          </cell>
          <cell r="E3291">
            <v>0</v>
          </cell>
          <cell r="F3291" t="str">
            <v>2108FA</v>
          </cell>
          <cell r="G3291" t="str">
            <v>Weekday</v>
          </cell>
          <cell r="H3291">
            <v>58884</v>
          </cell>
          <cell r="I3291" t="str">
            <v>San Pablo Av &amp; Garvin Av</v>
          </cell>
        </row>
        <row r="3292">
          <cell r="A3292">
            <v>304990</v>
          </cell>
          <cell r="B3292">
            <v>3291</v>
          </cell>
          <cell r="C3292">
            <v>1</v>
          </cell>
          <cell r="D3292">
            <v>1</v>
          </cell>
          <cell r="E3292">
            <v>1</v>
          </cell>
          <cell r="F3292" t="str">
            <v>2108FA</v>
          </cell>
          <cell r="G3292" t="str">
            <v>Weekday</v>
          </cell>
          <cell r="H3292">
            <v>55935</v>
          </cell>
          <cell r="I3292" t="str">
            <v>Shattuck Av &amp; Parker St</v>
          </cell>
        </row>
        <row r="3293">
          <cell r="A3293">
            <v>304980</v>
          </cell>
          <cell r="B3293">
            <v>3292</v>
          </cell>
          <cell r="C3293">
            <v>1</v>
          </cell>
          <cell r="D3293">
            <v>1</v>
          </cell>
          <cell r="E3293">
            <v>1</v>
          </cell>
          <cell r="F3293" t="str">
            <v>2108FA</v>
          </cell>
          <cell r="G3293" t="str">
            <v>Weekday</v>
          </cell>
          <cell r="H3293">
            <v>50151</v>
          </cell>
          <cell r="I3293" t="str">
            <v>Shattuck Av &amp; Parker St</v>
          </cell>
        </row>
        <row r="3294">
          <cell r="A3294">
            <v>305640</v>
          </cell>
          <cell r="B3294">
            <v>3293</v>
          </cell>
          <cell r="C3294">
            <v>0</v>
          </cell>
          <cell r="D3294">
            <v>0</v>
          </cell>
          <cell r="E3294">
            <v>0</v>
          </cell>
          <cell r="F3294" t="str">
            <v>2108FA</v>
          </cell>
          <cell r="G3294" t="str">
            <v>Weekday</v>
          </cell>
          <cell r="H3294">
            <v>55619</v>
          </cell>
          <cell r="I3294" t="str">
            <v>The Alameda &amp; Hopkins St</v>
          </cell>
        </row>
        <row r="3295">
          <cell r="A3295">
            <v>1502320</v>
          </cell>
          <cell r="B3295">
            <v>3294</v>
          </cell>
          <cell r="C3295">
            <v>0</v>
          </cell>
          <cell r="D3295">
            <v>0</v>
          </cell>
          <cell r="E3295">
            <v>0</v>
          </cell>
          <cell r="F3295" t="str">
            <v>2108FA</v>
          </cell>
          <cell r="G3295" t="str">
            <v>Weekday</v>
          </cell>
          <cell r="H3295">
            <v>53110</v>
          </cell>
          <cell r="I3295" t="str">
            <v>Lewelling Blvd &amp; Tropic Ct</v>
          </cell>
        </row>
        <row r="3296">
          <cell r="A3296">
            <v>1009250</v>
          </cell>
          <cell r="B3296">
            <v>3295</v>
          </cell>
          <cell r="C3296">
            <v>0</v>
          </cell>
          <cell r="D3296">
            <v>0</v>
          </cell>
          <cell r="E3296">
            <v>0</v>
          </cell>
          <cell r="F3296" t="str">
            <v>2108FA</v>
          </cell>
          <cell r="G3296" t="str">
            <v>Weekday</v>
          </cell>
          <cell r="H3296">
            <v>59733</v>
          </cell>
          <cell r="I3296" t="str">
            <v>E 21st St &amp; 21st Av</v>
          </cell>
        </row>
        <row r="3297">
          <cell r="A3297">
            <v>9905160</v>
          </cell>
          <cell r="B3297">
            <v>3296</v>
          </cell>
          <cell r="C3297">
            <v>0</v>
          </cell>
          <cell r="D3297">
            <v>0</v>
          </cell>
          <cell r="E3297">
            <v>0</v>
          </cell>
          <cell r="F3297" t="str">
            <v>2108FA</v>
          </cell>
          <cell r="G3297" t="str">
            <v>Weekday</v>
          </cell>
          <cell r="H3297">
            <v>50033</v>
          </cell>
          <cell r="I3297" t="str">
            <v>Salesforce Transit Center Bay 33</v>
          </cell>
        </row>
        <row r="3298">
          <cell r="A3298">
            <v>703860</v>
          </cell>
          <cell r="B3298">
            <v>3297</v>
          </cell>
          <cell r="C3298">
            <v>0</v>
          </cell>
          <cell r="D3298">
            <v>0</v>
          </cell>
          <cell r="E3298">
            <v>0</v>
          </cell>
          <cell r="F3298" t="str">
            <v>2108FA</v>
          </cell>
          <cell r="G3298" t="str">
            <v>Weekday</v>
          </cell>
          <cell r="H3298">
            <v>52577</v>
          </cell>
          <cell r="I3298" t="str">
            <v>Mowry Av &amp; Farwell Dr</v>
          </cell>
        </row>
        <row r="3299">
          <cell r="A3299">
            <v>9902900</v>
          </cell>
          <cell r="B3299">
            <v>3298</v>
          </cell>
          <cell r="C3299">
            <v>2</v>
          </cell>
          <cell r="D3299">
            <v>1</v>
          </cell>
          <cell r="E3299">
            <v>2</v>
          </cell>
          <cell r="F3299" t="str">
            <v>2108FA</v>
          </cell>
          <cell r="G3299" t="str">
            <v>Weekday</v>
          </cell>
          <cell r="H3299">
            <v>51326</v>
          </cell>
          <cell r="I3299" t="str">
            <v>Road 20 &amp; Abella Circle (Opposite Helms Mid Sch)</v>
          </cell>
        </row>
        <row r="3300">
          <cell r="A3300">
            <v>9903730</v>
          </cell>
          <cell r="B3300">
            <v>3299</v>
          </cell>
          <cell r="C3300">
            <v>1</v>
          </cell>
          <cell r="D3300">
            <v>0</v>
          </cell>
          <cell r="E3300">
            <v>1</v>
          </cell>
          <cell r="F3300" t="str">
            <v>2108FA</v>
          </cell>
          <cell r="G3300" t="str">
            <v>Weekday</v>
          </cell>
          <cell r="H3300">
            <v>51614</v>
          </cell>
          <cell r="I3300" t="str">
            <v>Claremont Av &amp; Mystic St</v>
          </cell>
        </row>
        <row r="3301">
          <cell r="A3301">
            <v>703600</v>
          </cell>
          <cell r="B3301">
            <v>3300</v>
          </cell>
          <cell r="C3301">
            <v>0</v>
          </cell>
          <cell r="D3301">
            <v>0</v>
          </cell>
          <cell r="E3301">
            <v>0</v>
          </cell>
          <cell r="F3301" t="str">
            <v>2108FA</v>
          </cell>
          <cell r="G3301" t="str">
            <v>Weekday</v>
          </cell>
          <cell r="H3301">
            <v>55338</v>
          </cell>
          <cell r="I3301" t="str">
            <v>Mission Blvd &amp; Palm Av (Mission San Jose High)</v>
          </cell>
        </row>
        <row r="3302">
          <cell r="A3302">
            <v>9900110</v>
          </cell>
          <cell r="B3302">
            <v>3301</v>
          </cell>
          <cell r="C3302">
            <v>0</v>
          </cell>
          <cell r="D3302">
            <v>0</v>
          </cell>
          <cell r="E3302">
            <v>0</v>
          </cell>
          <cell r="F3302" t="str">
            <v>2108FA</v>
          </cell>
          <cell r="G3302" t="str">
            <v>Weekday</v>
          </cell>
          <cell r="H3302">
            <v>59433</v>
          </cell>
          <cell r="I3302" t="str">
            <v>Appian Way &amp; Fran Way</v>
          </cell>
        </row>
        <row r="3303">
          <cell r="A3303">
            <v>1600560</v>
          </cell>
          <cell r="B3303">
            <v>3302</v>
          </cell>
          <cell r="C3303">
            <v>0</v>
          </cell>
          <cell r="D3303">
            <v>0</v>
          </cell>
          <cell r="E3303">
            <v>0</v>
          </cell>
          <cell r="F3303" t="str">
            <v>2108FA</v>
          </cell>
          <cell r="G3303" t="str">
            <v>Weekday</v>
          </cell>
          <cell r="H3303">
            <v>58535</v>
          </cell>
          <cell r="I3303" t="str">
            <v>Market Av &amp; 19th St</v>
          </cell>
        </row>
        <row r="3304">
          <cell r="A3304">
            <v>1501890</v>
          </cell>
          <cell r="B3304">
            <v>3303</v>
          </cell>
          <cell r="C3304">
            <v>0</v>
          </cell>
          <cell r="D3304">
            <v>0</v>
          </cell>
          <cell r="E3304">
            <v>0</v>
          </cell>
          <cell r="F3304" t="str">
            <v>2108FA</v>
          </cell>
          <cell r="G3304" t="str">
            <v>Weekday</v>
          </cell>
          <cell r="H3304">
            <v>55954</v>
          </cell>
          <cell r="I3304" t="str">
            <v>Farnsworth St &amp; Manor Blvd</v>
          </cell>
        </row>
        <row r="3305">
          <cell r="A3305">
            <v>804250</v>
          </cell>
          <cell r="B3305">
            <v>3304</v>
          </cell>
          <cell r="C3305">
            <v>1</v>
          </cell>
          <cell r="D3305">
            <v>0</v>
          </cell>
          <cell r="E3305">
            <v>1</v>
          </cell>
          <cell r="F3305" t="str">
            <v>2108FA</v>
          </cell>
          <cell r="G3305" t="str">
            <v>Weekday</v>
          </cell>
          <cell r="H3305">
            <v>59660</v>
          </cell>
          <cell r="I3305" t="str">
            <v>Santa Clara St &amp; W A St</v>
          </cell>
        </row>
        <row r="3306">
          <cell r="A3306">
            <v>9900170</v>
          </cell>
          <cell r="B3306">
            <v>3305</v>
          </cell>
          <cell r="C3306">
            <v>0</v>
          </cell>
          <cell r="D3306">
            <v>0</v>
          </cell>
          <cell r="E3306">
            <v>0</v>
          </cell>
          <cell r="F3306" t="str">
            <v>2108FA</v>
          </cell>
          <cell r="G3306" t="str">
            <v>Weekday</v>
          </cell>
          <cell r="H3306">
            <v>57729</v>
          </cell>
          <cell r="I3306" t="str">
            <v>Appian Way &amp; Rincon Rd</v>
          </cell>
        </row>
        <row r="3307">
          <cell r="A3307">
            <v>9900150</v>
          </cell>
          <cell r="B3307">
            <v>3306</v>
          </cell>
          <cell r="C3307">
            <v>0</v>
          </cell>
          <cell r="D3307">
            <v>0</v>
          </cell>
          <cell r="E3307">
            <v>0</v>
          </cell>
          <cell r="F3307" t="str">
            <v>2108FA</v>
          </cell>
          <cell r="G3307" t="str">
            <v>Weekday</v>
          </cell>
          <cell r="H3307">
            <v>50150</v>
          </cell>
          <cell r="I3307" t="str">
            <v>Appian Way &amp; Pebble Dr</v>
          </cell>
        </row>
        <row r="3308">
          <cell r="A3308">
            <v>1302850</v>
          </cell>
          <cell r="B3308">
            <v>3307</v>
          </cell>
          <cell r="C3308">
            <v>1</v>
          </cell>
          <cell r="D3308">
            <v>0</v>
          </cell>
          <cell r="E3308">
            <v>1</v>
          </cell>
          <cell r="F3308" t="str">
            <v>2108FA</v>
          </cell>
          <cell r="G3308" t="str">
            <v>Weekday</v>
          </cell>
          <cell r="H3308">
            <v>53211</v>
          </cell>
          <cell r="I3308" t="str">
            <v>Potrero Av &amp; Carlson Blvd</v>
          </cell>
        </row>
        <row r="3309">
          <cell r="A3309">
            <v>9904740</v>
          </cell>
          <cell r="B3309">
            <v>3308</v>
          </cell>
          <cell r="C3309">
            <v>0</v>
          </cell>
          <cell r="D3309">
            <v>1</v>
          </cell>
          <cell r="E3309">
            <v>0</v>
          </cell>
          <cell r="F3309" t="str">
            <v>2108FA</v>
          </cell>
          <cell r="G3309" t="str">
            <v>Weekday</v>
          </cell>
          <cell r="H3309">
            <v>51918</v>
          </cell>
          <cell r="I3309" t="str">
            <v>Harder Rd &amp; Soto Rd</v>
          </cell>
        </row>
        <row r="3310">
          <cell r="A3310">
            <v>1001220</v>
          </cell>
          <cell r="B3310">
            <v>3309</v>
          </cell>
          <cell r="C3310">
            <v>2</v>
          </cell>
          <cell r="D3310">
            <v>0</v>
          </cell>
          <cell r="E3310">
            <v>2</v>
          </cell>
          <cell r="F3310" t="str">
            <v>2108FA</v>
          </cell>
          <cell r="G3310" t="str">
            <v>Weekday</v>
          </cell>
          <cell r="H3310">
            <v>59911</v>
          </cell>
          <cell r="I3310" t="str">
            <v>1st Av &amp; International Blvd</v>
          </cell>
        </row>
        <row r="3311">
          <cell r="A3311">
            <v>706780</v>
          </cell>
          <cell r="B3311">
            <v>3310</v>
          </cell>
          <cell r="C3311">
            <v>0</v>
          </cell>
          <cell r="D3311">
            <v>0</v>
          </cell>
          <cell r="E3311">
            <v>0</v>
          </cell>
          <cell r="F3311" t="str">
            <v>2108FA</v>
          </cell>
          <cell r="G3311" t="str">
            <v>Weekday</v>
          </cell>
          <cell r="H3311">
            <v>55156</v>
          </cell>
          <cell r="I3311" t="str">
            <v>Mowry Av &amp; Alpenrose Dr (Swiss Park)</v>
          </cell>
        </row>
        <row r="3312">
          <cell r="A3312">
            <v>1004370</v>
          </cell>
          <cell r="B3312">
            <v>3311</v>
          </cell>
          <cell r="C3312">
            <v>0</v>
          </cell>
          <cell r="D3312">
            <v>0</v>
          </cell>
          <cell r="E3312">
            <v>0</v>
          </cell>
          <cell r="F3312" t="str">
            <v>2108FA</v>
          </cell>
          <cell r="G3312" t="str">
            <v>Weekday</v>
          </cell>
          <cell r="H3312">
            <v>55472</v>
          </cell>
          <cell r="I3312" t="str">
            <v>98th Av &amp; Cherry St</v>
          </cell>
        </row>
        <row r="3313">
          <cell r="A3313">
            <v>1009320</v>
          </cell>
          <cell r="B3313">
            <v>3312</v>
          </cell>
          <cell r="C3313">
            <v>0</v>
          </cell>
          <cell r="D3313">
            <v>0</v>
          </cell>
          <cell r="E3313">
            <v>0</v>
          </cell>
          <cell r="F3313" t="str">
            <v>2108FA</v>
          </cell>
          <cell r="G3313" t="str">
            <v>Weekday</v>
          </cell>
          <cell r="H3313">
            <v>52322</v>
          </cell>
          <cell r="I3313" t="str">
            <v>E 24th St &amp; 10th Av</v>
          </cell>
        </row>
        <row r="3314">
          <cell r="A3314">
            <v>1011200</v>
          </cell>
          <cell r="B3314">
            <v>3313</v>
          </cell>
          <cell r="C3314">
            <v>0</v>
          </cell>
          <cell r="D3314">
            <v>0</v>
          </cell>
          <cell r="E3314">
            <v>0</v>
          </cell>
          <cell r="F3314" t="str">
            <v>2108FA</v>
          </cell>
          <cell r="G3314" t="str">
            <v>Weekday</v>
          </cell>
          <cell r="H3314">
            <v>55595</v>
          </cell>
          <cell r="I3314" t="str">
            <v>Fruitvale Av &amp; MacArthur Blvd</v>
          </cell>
        </row>
        <row r="3315">
          <cell r="A3315">
            <v>803620</v>
          </cell>
          <cell r="B3315">
            <v>3314</v>
          </cell>
          <cell r="C3315">
            <v>0</v>
          </cell>
          <cell r="D3315">
            <v>0</v>
          </cell>
          <cell r="E3315">
            <v>0</v>
          </cell>
          <cell r="F3315" t="str">
            <v>2108FA</v>
          </cell>
          <cell r="G3315" t="str">
            <v>Weekday</v>
          </cell>
          <cell r="H3315">
            <v>52521</v>
          </cell>
          <cell r="I3315" t="str">
            <v>Mission Blvd &amp; Sycamore Av</v>
          </cell>
        </row>
        <row r="3316">
          <cell r="A3316">
            <v>1010420</v>
          </cell>
          <cell r="B3316">
            <v>3315</v>
          </cell>
          <cell r="C3316">
            <v>0</v>
          </cell>
          <cell r="D3316">
            <v>0</v>
          </cell>
          <cell r="E3316">
            <v>0</v>
          </cell>
          <cell r="F3316" t="str">
            <v>2108FA</v>
          </cell>
          <cell r="G3316" t="str">
            <v>Weekday</v>
          </cell>
          <cell r="H3316">
            <v>51355</v>
          </cell>
          <cell r="I3316" t="str">
            <v>Foothill Blvd &amp; 41st Av</v>
          </cell>
        </row>
        <row r="3317">
          <cell r="A3317">
            <v>9907720</v>
          </cell>
          <cell r="B3317">
            <v>3316</v>
          </cell>
          <cell r="C3317">
            <v>0</v>
          </cell>
          <cell r="D3317">
            <v>0</v>
          </cell>
          <cell r="E3317">
            <v>0</v>
          </cell>
          <cell r="F3317" t="str">
            <v>2108FA</v>
          </cell>
          <cell r="G3317" t="str">
            <v>Weekday</v>
          </cell>
          <cell r="H3317">
            <v>52924</v>
          </cell>
          <cell r="I3317" t="str">
            <v>Meekland Av &amp; Blossom Way</v>
          </cell>
        </row>
        <row r="3318">
          <cell r="A3318">
            <v>1004040</v>
          </cell>
          <cell r="B3318">
            <v>3317</v>
          </cell>
          <cell r="C3318">
            <v>0</v>
          </cell>
          <cell r="D3318">
            <v>2</v>
          </cell>
          <cell r="E3318">
            <v>0</v>
          </cell>
          <cell r="F3318" t="str">
            <v>2108FA</v>
          </cell>
          <cell r="G3318" t="str">
            <v>Weekday</v>
          </cell>
          <cell r="H3318">
            <v>51153</v>
          </cell>
          <cell r="I3318" t="str">
            <v>8th Av &amp; E 18th St</v>
          </cell>
        </row>
        <row r="3319">
          <cell r="A3319">
            <v>9907060</v>
          </cell>
          <cell r="B3319">
            <v>3318</v>
          </cell>
          <cell r="C3319">
            <v>0</v>
          </cell>
          <cell r="D3319">
            <v>0</v>
          </cell>
          <cell r="E3319">
            <v>0</v>
          </cell>
          <cell r="F3319" t="str">
            <v>2108FA</v>
          </cell>
          <cell r="G3319" t="str">
            <v>Weekday</v>
          </cell>
          <cell r="H3319">
            <v>52715</v>
          </cell>
          <cell r="I3319" t="str">
            <v>Fargo Av &amp; Washington Av</v>
          </cell>
        </row>
        <row r="3320">
          <cell r="A3320">
            <v>801690</v>
          </cell>
          <cell r="B3320">
            <v>3319</v>
          </cell>
          <cell r="C3320">
            <v>0</v>
          </cell>
          <cell r="D3320">
            <v>0</v>
          </cell>
          <cell r="E3320">
            <v>0</v>
          </cell>
          <cell r="F3320" t="str">
            <v>2108FA</v>
          </cell>
          <cell r="G3320" t="str">
            <v>Weekday</v>
          </cell>
          <cell r="H3320">
            <v>55716</v>
          </cell>
          <cell r="I3320" t="str">
            <v>Evergreen St &amp; Eldridge Av</v>
          </cell>
        </row>
        <row r="3321">
          <cell r="A3321">
            <v>9904030</v>
          </cell>
          <cell r="B3321">
            <v>3320</v>
          </cell>
          <cell r="C3321">
            <v>0</v>
          </cell>
          <cell r="D3321">
            <v>0</v>
          </cell>
          <cell r="E3321">
            <v>0</v>
          </cell>
          <cell r="F3321" t="str">
            <v>2108FA</v>
          </cell>
          <cell r="G3321" t="str">
            <v>Weekday</v>
          </cell>
          <cell r="H3321">
            <v>51716</v>
          </cell>
          <cell r="I3321" t="str">
            <v>Warm Springs BART</v>
          </cell>
        </row>
        <row r="3322">
          <cell r="A3322">
            <v>1010630</v>
          </cell>
          <cell r="B3322">
            <v>3321</v>
          </cell>
          <cell r="C3322">
            <v>1</v>
          </cell>
          <cell r="D3322">
            <v>0</v>
          </cell>
          <cell r="E3322">
            <v>1</v>
          </cell>
          <cell r="F3322" t="str">
            <v>2108FA</v>
          </cell>
          <cell r="G3322" t="str">
            <v>Weekday</v>
          </cell>
          <cell r="H3322">
            <v>53933</v>
          </cell>
          <cell r="I3322" t="str">
            <v>Foothill Blvd &amp; Cole St</v>
          </cell>
        </row>
        <row r="3323">
          <cell r="A3323">
            <v>802440</v>
          </cell>
          <cell r="B3323">
            <v>3322</v>
          </cell>
          <cell r="C3323">
            <v>0</v>
          </cell>
          <cell r="D3323">
            <v>0</v>
          </cell>
          <cell r="E3323">
            <v>0</v>
          </cell>
          <cell r="F3323" t="str">
            <v>2108FA</v>
          </cell>
          <cell r="G3323" t="str">
            <v>Weekday</v>
          </cell>
          <cell r="H3323">
            <v>57734</v>
          </cell>
          <cell r="I3323" t="str">
            <v>Hesperian Blvd &amp; Sueirro St</v>
          </cell>
        </row>
        <row r="3324">
          <cell r="A3324">
            <v>1302860</v>
          </cell>
          <cell r="B3324">
            <v>3323</v>
          </cell>
          <cell r="C3324">
            <v>1</v>
          </cell>
          <cell r="D3324">
            <v>0</v>
          </cell>
          <cell r="E3324">
            <v>1</v>
          </cell>
          <cell r="F3324" t="str">
            <v>2108FA</v>
          </cell>
          <cell r="G3324" t="str">
            <v>Weekday</v>
          </cell>
          <cell r="H3324">
            <v>50433</v>
          </cell>
          <cell r="I3324" t="str">
            <v>Potrero Av &amp; Carlson Blvd</v>
          </cell>
        </row>
        <row r="3325">
          <cell r="A3325">
            <v>1031490</v>
          </cell>
          <cell r="B3325">
            <v>3324</v>
          </cell>
          <cell r="C3325">
            <v>2</v>
          </cell>
          <cell r="D3325">
            <v>0</v>
          </cell>
          <cell r="E3325">
            <v>2</v>
          </cell>
          <cell r="F3325" t="str">
            <v>2108FA</v>
          </cell>
          <cell r="G3325" t="str">
            <v>Weekday</v>
          </cell>
          <cell r="H3325">
            <v>50231</v>
          </cell>
          <cell r="I3325" t="str">
            <v>Edes Av &amp; 85th Av</v>
          </cell>
        </row>
        <row r="3326">
          <cell r="A3326">
            <v>1301810</v>
          </cell>
          <cell r="B3326">
            <v>3325</v>
          </cell>
          <cell r="C3326">
            <v>0</v>
          </cell>
          <cell r="D3326">
            <v>0</v>
          </cell>
          <cell r="E3326">
            <v>0</v>
          </cell>
          <cell r="F3326" t="str">
            <v>2108FA</v>
          </cell>
          <cell r="G3326" t="str">
            <v>Weekday</v>
          </cell>
          <cell r="H3326">
            <v>50233</v>
          </cell>
          <cell r="I3326" t="str">
            <v>5000 Hartnett Av</v>
          </cell>
        </row>
        <row r="3327">
          <cell r="A3327">
            <v>9908120</v>
          </cell>
          <cell r="B3327">
            <v>3326</v>
          </cell>
          <cell r="C3327">
            <v>0</v>
          </cell>
          <cell r="D3327">
            <v>0</v>
          </cell>
          <cell r="E3327">
            <v>0</v>
          </cell>
          <cell r="F3327" t="str">
            <v>2108FA</v>
          </cell>
          <cell r="G3327" t="str">
            <v>Weekday</v>
          </cell>
          <cell r="H3327">
            <v>53058</v>
          </cell>
          <cell r="I3327" t="str">
            <v>Park Blvd &amp; 7th Av</v>
          </cell>
        </row>
        <row r="3328">
          <cell r="A3328">
            <v>305100</v>
          </cell>
          <cell r="B3328">
            <v>3327</v>
          </cell>
          <cell r="C3328">
            <v>4</v>
          </cell>
          <cell r="D3328">
            <v>1</v>
          </cell>
          <cell r="E3328">
            <v>4</v>
          </cell>
          <cell r="F3328" t="str">
            <v>2108FA</v>
          </cell>
          <cell r="G3328" t="str">
            <v>Weekday</v>
          </cell>
          <cell r="H3328">
            <v>55453</v>
          </cell>
          <cell r="I3328" t="str">
            <v>Shattuck Av &amp; Woolsey St</v>
          </cell>
        </row>
        <row r="3329">
          <cell r="A3329">
            <v>9907090</v>
          </cell>
          <cell r="B3329">
            <v>3328</v>
          </cell>
          <cell r="C3329">
            <v>0</v>
          </cell>
          <cell r="D3329">
            <v>0</v>
          </cell>
          <cell r="E3329">
            <v>0</v>
          </cell>
          <cell r="F3329" t="str">
            <v>2108FA</v>
          </cell>
          <cell r="G3329" t="str">
            <v>Weekday</v>
          </cell>
          <cell r="H3329">
            <v>52726</v>
          </cell>
          <cell r="I3329" t="str">
            <v>Griffin Dr &amp; McGlothen Way</v>
          </cell>
        </row>
        <row r="3330">
          <cell r="A3330">
            <v>1031840</v>
          </cell>
          <cell r="B3330">
            <v>3329</v>
          </cell>
          <cell r="C3330">
            <v>0</v>
          </cell>
          <cell r="D3330">
            <v>0</v>
          </cell>
          <cell r="E3330">
            <v>0</v>
          </cell>
          <cell r="F3330" t="str">
            <v>2108FA</v>
          </cell>
          <cell r="G3330" t="str">
            <v>Weekday</v>
          </cell>
          <cell r="H3330">
            <v>50467</v>
          </cell>
          <cell r="I3330" t="str">
            <v>Wood St &amp; 8th St</v>
          </cell>
        </row>
        <row r="3331">
          <cell r="A3331">
            <v>9906030</v>
          </cell>
          <cell r="B3331">
            <v>3330</v>
          </cell>
          <cell r="C3331">
            <v>0</v>
          </cell>
          <cell r="D3331">
            <v>0</v>
          </cell>
          <cell r="E3331">
            <v>0</v>
          </cell>
          <cell r="F3331" t="str">
            <v>2108FA</v>
          </cell>
          <cell r="G3331" t="str">
            <v>Weekday</v>
          </cell>
          <cell r="H3331">
            <v>52387</v>
          </cell>
          <cell r="I3331" t="str">
            <v>Shellmound St &amp; 65th St</v>
          </cell>
        </row>
        <row r="3332">
          <cell r="A3332">
            <v>305810</v>
          </cell>
          <cell r="B3332">
            <v>3331</v>
          </cell>
          <cell r="C3332">
            <v>0</v>
          </cell>
          <cell r="D3332">
            <v>0</v>
          </cell>
          <cell r="E3332">
            <v>0</v>
          </cell>
          <cell r="F3332" t="str">
            <v>2108FA</v>
          </cell>
          <cell r="G3332" t="str">
            <v>Weekday</v>
          </cell>
          <cell r="H3332">
            <v>59004</v>
          </cell>
          <cell r="I3332" t="str">
            <v>University Av &amp; 9th St</v>
          </cell>
        </row>
        <row r="3333">
          <cell r="A3333">
            <v>1016090</v>
          </cell>
          <cell r="B3333">
            <v>3332</v>
          </cell>
          <cell r="C3333">
            <v>1</v>
          </cell>
          <cell r="D3333">
            <v>0</v>
          </cell>
          <cell r="E3333">
            <v>1</v>
          </cell>
          <cell r="F3333" t="str">
            <v>2108FA</v>
          </cell>
          <cell r="G3333" t="str">
            <v>Weekday</v>
          </cell>
          <cell r="H3333">
            <v>59935</v>
          </cell>
          <cell r="I3333" t="str">
            <v>Martin Luther King Jr Way &amp; 31st St</v>
          </cell>
        </row>
        <row r="3334">
          <cell r="A3334">
            <v>803060</v>
          </cell>
          <cell r="B3334">
            <v>3333</v>
          </cell>
          <cell r="C3334">
            <v>0</v>
          </cell>
          <cell r="D3334">
            <v>0</v>
          </cell>
          <cell r="E3334">
            <v>0</v>
          </cell>
          <cell r="F3334" t="str">
            <v>2108FA</v>
          </cell>
          <cell r="G3334" t="str">
            <v>Weekday</v>
          </cell>
          <cell r="H3334">
            <v>51776</v>
          </cell>
          <cell r="I3334" t="str">
            <v>Mack St &amp; Div 6 Yard</v>
          </cell>
        </row>
        <row r="3335">
          <cell r="A3335">
            <v>805000</v>
          </cell>
          <cell r="B3335">
            <v>3334</v>
          </cell>
          <cell r="C3335">
            <v>0</v>
          </cell>
          <cell r="D3335">
            <v>0</v>
          </cell>
          <cell r="E3335">
            <v>0</v>
          </cell>
          <cell r="F3335" t="str">
            <v>2108FA</v>
          </cell>
          <cell r="G3335" t="str">
            <v>Weekday</v>
          </cell>
          <cell r="H3335">
            <v>51090</v>
          </cell>
          <cell r="I3335" t="str">
            <v>W Tennyson Rd &amp; Baldwin St</v>
          </cell>
        </row>
        <row r="3336">
          <cell r="A3336">
            <v>9804690</v>
          </cell>
          <cell r="B3336">
            <v>3335</v>
          </cell>
          <cell r="C3336">
            <v>0</v>
          </cell>
          <cell r="D3336">
            <v>0</v>
          </cell>
          <cell r="E3336">
            <v>0</v>
          </cell>
          <cell r="F3336" t="str">
            <v>2108FA</v>
          </cell>
          <cell r="G3336" t="str">
            <v>Weekday</v>
          </cell>
          <cell r="H3336">
            <v>55141</v>
          </cell>
          <cell r="I3336" t="str">
            <v>Grant Av &amp; Bockman Rd</v>
          </cell>
        </row>
        <row r="3337">
          <cell r="A3337">
            <v>800600</v>
          </cell>
          <cell r="B3337">
            <v>3336</v>
          </cell>
          <cell r="C3337">
            <v>0</v>
          </cell>
          <cell r="D3337">
            <v>3</v>
          </cell>
          <cell r="E3337">
            <v>0</v>
          </cell>
          <cell r="F3337" t="str">
            <v>2108FA</v>
          </cell>
          <cell r="G3337" t="str">
            <v>Weekday</v>
          </cell>
          <cell r="H3337">
            <v>55328</v>
          </cell>
          <cell r="I3337" t="str">
            <v>B St &amp; Vermont St</v>
          </cell>
        </row>
        <row r="3338">
          <cell r="A3338">
            <v>1011900</v>
          </cell>
          <cell r="B3338">
            <v>3337</v>
          </cell>
          <cell r="C3338">
            <v>0</v>
          </cell>
          <cell r="D3338">
            <v>1</v>
          </cell>
          <cell r="E3338">
            <v>0</v>
          </cell>
          <cell r="F3338" t="str">
            <v>2108FA</v>
          </cell>
          <cell r="G3338" t="str">
            <v>Weekday</v>
          </cell>
          <cell r="H3338">
            <v>55818</v>
          </cell>
          <cell r="I3338" t="str">
            <v>Grand Av &amp; Weldon Av</v>
          </cell>
        </row>
        <row r="3339">
          <cell r="A3339">
            <v>1014860</v>
          </cell>
          <cell r="B3339">
            <v>3338</v>
          </cell>
          <cell r="C3339">
            <v>1</v>
          </cell>
          <cell r="D3339">
            <v>0</v>
          </cell>
          <cell r="E3339">
            <v>1</v>
          </cell>
          <cell r="F3339" t="str">
            <v>2108FA</v>
          </cell>
          <cell r="G3339" t="str">
            <v>Weekday</v>
          </cell>
          <cell r="H3339">
            <v>56800</v>
          </cell>
          <cell r="I3339" t="str">
            <v>MacArthur Blvd &amp; Castlemont High School</v>
          </cell>
        </row>
        <row r="3340">
          <cell r="A3340">
            <v>9902550</v>
          </cell>
          <cell r="B3340">
            <v>3339</v>
          </cell>
          <cell r="C3340">
            <v>1</v>
          </cell>
          <cell r="D3340">
            <v>0</v>
          </cell>
          <cell r="E3340">
            <v>1</v>
          </cell>
          <cell r="F3340" t="str">
            <v>2108FA</v>
          </cell>
          <cell r="G3340" t="str">
            <v>Weekday</v>
          </cell>
          <cell r="H3340">
            <v>51208</v>
          </cell>
          <cell r="I3340" t="str">
            <v>W A St &amp; Arbor Av</v>
          </cell>
        </row>
        <row r="3341">
          <cell r="A3341">
            <v>803140</v>
          </cell>
          <cell r="B3341">
            <v>3340</v>
          </cell>
          <cell r="C3341">
            <v>0</v>
          </cell>
          <cell r="D3341">
            <v>1</v>
          </cell>
          <cell r="E3341">
            <v>0</v>
          </cell>
          <cell r="F3341" t="str">
            <v>2108FA</v>
          </cell>
          <cell r="G3341" t="str">
            <v>Weekday</v>
          </cell>
          <cell r="H3341">
            <v>57783</v>
          </cell>
          <cell r="I3341" t="str">
            <v>Manon Av &amp; Shepherd Av</v>
          </cell>
        </row>
        <row r="3342">
          <cell r="A3342">
            <v>102080</v>
          </cell>
          <cell r="B3342">
            <v>3341</v>
          </cell>
          <cell r="C3342">
            <v>1</v>
          </cell>
          <cell r="D3342">
            <v>1</v>
          </cell>
          <cell r="E3342">
            <v>1</v>
          </cell>
          <cell r="F3342" t="str">
            <v>2108FA</v>
          </cell>
          <cell r="G3342" t="str">
            <v>Weekday</v>
          </cell>
          <cell r="H3342">
            <v>58377</v>
          </cell>
          <cell r="I3342" t="str">
            <v>Mecartney Rd &amp; Auburn Dr</v>
          </cell>
        </row>
        <row r="3343">
          <cell r="A3343">
            <v>700350</v>
          </cell>
          <cell r="B3343">
            <v>3342</v>
          </cell>
          <cell r="C3343">
            <v>0</v>
          </cell>
          <cell r="D3343">
            <v>0</v>
          </cell>
          <cell r="E3343">
            <v>0</v>
          </cell>
          <cell r="F3343" t="str">
            <v>2108FA</v>
          </cell>
          <cell r="G3343" t="str">
            <v>Weekday</v>
          </cell>
          <cell r="H3343">
            <v>51729</v>
          </cell>
          <cell r="I3343" t="str">
            <v>Benicia St &amp; Auburn St</v>
          </cell>
        </row>
        <row r="3344">
          <cell r="A3344">
            <v>305560</v>
          </cell>
          <cell r="B3344">
            <v>3343</v>
          </cell>
          <cell r="C3344">
            <v>0</v>
          </cell>
          <cell r="D3344">
            <v>2</v>
          </cell>
          <cell r="E3344">
            <v>0</v>
          </cell>
          <cell r="F3344" t="str">
            <v>2108FA</v>
          </cell>
          <cell r="G3344" t="str">
            <v>Weekday</v>
          </cell>
          <cell r="H3344">
            <v>58220</v>
          </cell>
          <cell r="I3344" t="str">
            <v>Telegraph Av &amp; Prince St</v>
          </cell>
        </row>
        <row r="3345">
          <cell r="A3345">
            <v>1303770</v>
          </cell>
          <cell r="B3345">
            <v>3344</v>
          </cell>
          <cell r="C3345">
            <v>0</v>
          </cell>
          <cell r="D3345">
            <v>0</v>
          </cell>
          <cell r="E3345">
            <v>0</v>
          </cell>
          <cell r="F3345" t="str">
            <v>2108FA</v>
          </cell>
          <cell r="G3345" t="str">
            <v>Weekday</v>
          </cell>
          <cell r="H3345">
            <v>55254</v>
          </cell>
          <cell r="I3345" t="str">
            <v>Tewksbury Av &amp; Washington Av</v>
          </cell>
        </row>
        <row r="3346">
          <cell r="A3346">
            <v>1010440</v>
          </cell>
          <cell r="B3346">
            <v>3345</v>
          </cell>
          <cell r="C3346">
            <v>0</v>
          </cell>
          <cell r="D3346">
            <v>0</v>
          </cell>
          <cell r="E3346">
            <v>0</v>
          </cell>
          <cell r="F3346" t="str">
            <v>2108FA</v>
          </cell>
          <cell r="G3346" t="str">
            <v>Weekday</v>
          </cell>
          <cell r="H3346">
            <v>55223</v>
          </cell>
          <cell r="I3346" t="str">
            <v>Foothill Blvd &amp; 46th Av (Fremont High School)</v>
          </cell>
        </row>
        <row r="3347">
          <cell r="A3347">
            <v>1700910</v>
          </cell>
          <cell r="B3347">
            <v>3346</v>
          </cell>
          <cell r="C3347">
            <v>0</v>
          </cell>
          <cell r="D3347">
            <v>0</v>
          </cell>
          <cell r="E3347">
            <v>0</v>
          </cell>
          <cell r="F3347" t="str">
            <v>2108FA</v>
          </cell>
          <cell r="G3347" t="str">
            <v>Weekday</v>
          </cell>
          <cell r="H3347">
            <v>55015</v>
          </cell>
          <cell r="I3347" t="str">
            <v>Union City Blvd &amp; Whipple Rd</v>
          </cell>
        </row>
        <row r="3348">
          <cell r="A3348">
            <v>1303620</v>
          </cell>
          <cell r="B3348">
            <v>3347</v>
          </cell>
          <cell r="C3348">
            <v>0</v>
          </cell>
          <cell r="D3348">
            <v>0</v>
          </cell>
          <cell r="E3348">
            <v>0</v>
          </cell>
          <cell r="F3348" t="str">
            <v>2108FA</v>
          </cell>
          <cell r="G3348" t="str">
            <v>Weekday</v>
          </cell>
          <cell r="H3348">
            <v>56456</v>
          </cell>
          <cell r="I3348" t="str">
            <v>San Pablo Av &amp; Mc Bryde Av</v>
          </cell>
        </row>
        <row r="3349">
          <cell r="A3349">
            <v>1500380</v>
          </cell>
          <cell r="B3349">
            <v>3348</v>
          </cell>
          <cell r="C3349">
            <v>0</v>
          </cell>
          <cell r="D3349">
            <v>0</v>
          </cell>
          <cell r="E3349">
            <v>0</v>
          </cell>
          <cell r="F3349" t="str">
            <v>2108FA</v>
          </cell>
          <cell r="G3349" t="str">
            <v>Weekday</v>
          </cell>
          <cell r="H3349">
            <v>55259</v>
          </cell>
          <cell r="I3349" t="str">
            <v>Bancroft Av &amp; Dutton Av</v>
          </cell>
        </row>
        <row r="3350">
          <cell r="A3350">
            <v>9903020</v>
          </cell>
          <cell r="B3350">
            <v>3349</v>
          </cell>
          <cell r="C3350">
            <v>1</v>
          </cell>
          <cell r="D3350">
            <v>0</v>
          </cell>
          <cell r="E3350">
            <v>1</v>
          </cell>
          <cell r="F3350" t="str">
            <v>2108FA</v>
          </cell>
          <cell r="G3350" t="str">
            <v>Weekday</v>
          </cell>
          <cell r="H3350">
            <v>51371</v>
          </cell>
          <cell r="I3350" t="str">
            <v>Market St &amp; W Grand Av</v>
          </cell>
        </row>
        <row r="3351">
          <cell r="A3351">
            <v>1001520</v>
          </cell>
          <cell r="B3351">
            <v>3350</v>
          </cell>
          <cell r="C3351">
            <v>2</v>
          </cell>
          <cell r="D3351">
            <v>2</v>
          </cell>
          <cell r="E3351">
            <v>2</v>
          </cell>
          <cell r="F3351" t="str">
            <v>2108FA</v>
          </cell>
          <cell r="G3351" t="str">
            <v>Weekday</v>
          </cell>
          <cell r="H3351">
            <v>58080</v>
          </cell>
          <cell r="I3351" t="str">
            <v>23rd Av &amp; E 27th St</v>
          </cell>
        </row>
        <row r="3352">
          <cell r="A3352">
            <v>1000850</v>
          </cell>
          <cell r="B3352">
            <v>3351</v>
          </cell>
          <cell r="C3352">
            <v>0</v>
          </cell>
          <cell r="D3352">
            <v>0</v>
          </cell>
          <cell r="E3352">
            <v>0</v>
          </cell>
          <cell r="F3352" t="str">
            <v>2108FA</v>
          </cell>
          <cell r="G3352" t="str">
            <v>Weekday</v>
          </cell>
          <cell r="H3352">
            <v>57878</v>
          </cell>
          <cell r="I3352" t="str">
            <v>14th St &amp; Adeline St</v>
          </cell>
        </row>
        <row r="3353">
          <cell r="A3353">
            <v>1031850</v>
          </cell>
          <cell r="B3353">
            <v>3352</v>
          </cell>
          <cell r="C3353">
            <v>0</v>
          </cell>
          <cell r="D3353">
            <v>0</v>
          </cell>
          <cell r="E3353">
            <v>0</v>
          </cell>
          <cell r="F3353" t="str">
            <v>2108FA</v>
          </cell>
          <cell r="G3353" t="str">
            <v>Weekday</v>
          </cell>
          <cell r="H3353">
            <v>50474</v>
          </cell>
          <cell r="I3353" t="str">
            <v>14th St &amp; Peralta St</v>
          </cell>
        </row>
        <row r="3354">
          <cell r="A3354">
            <v>1504350</v>
          </cell>
          <cell r="B3354">
            <v>3353</v>
          </cell>
          <cell r="C3354">
            <v>0</v>
          </cell>
          <cell r="D3354">
            <v>0</v>
          </cell>
          <cell r="E3354">
            <v>0</v>
          </cell>
          <cell r="F3354" t="str">
            <v>2108FA</v>
          </cell>
          <cell r="G3354" t="str">
            <v>Weekday</v>
          </cell>
          <cell r="H3354">
            <v>50424</v>
          </cell>
          <cell r="I3354" t="str">
            <v>Westgate Pkwy &amp; #Walmart</v>
          </cell>
        </row>
        <row r="3355">
          <cell r="A3355">
            <v>300390</v>
          </cell>
          <cell r="B3355">
            <v>3354</v>
          </cell>
          <cell r="C3355">
            <v>1</v>
          </cell>
          <cell r="D3355">
            <v>2</v>
          </cell>
          <cell r="E3355">
            <v>1</v>
          </cell>
          <cell r="F3355" t="str">
            <v>2108FA</v>
          </cell>
          <cell r="G3355" t="str">
            <v>Weekday</v>
          </cell>
          <cell r="H3355">
            <v>57220</v>
          </cell>
          <cell r="I3355" t="str">
            <v>Adeline St &amp; Oregon St</v>
          </cell>
        </row>
        <row r="3356">
          <cell r="A3356">
            <v>103420</v>
          </cell>
          <cell r="B3356">
            <v>3355</v>
          </cell>
          <cell r="C3356">
            <v>0</v>
          </cell>
          <cell r="D3356">
            <v>0</v>
          </cell>
          <cell r="E3356">
            <v>0</v>
          </cell>
          <cell r="F3356" t="str">
            <v>2108FA</v>
          </cell>
          <cell r="G3356" t="str">
            <v>Weekday</v>
          </cell>
          <cell r="H3356">
            <v>59992</v>
          </cell>
          <cell r="I3356" t="str">
            <v>Santa Clara Av &amp; Webster St</v>
          </cell>
        </row>
        <row r="3357">
          <cell r="A3357">
            <v>1012510</v>
          </cell>
          <cell r="B3357">
            <v>3356</v>
          </cell>
          <cell r="C3357">
            <v>2</v>
          </cell>
          <cell r="D3357">
            <v>0</v>
          </cell>
          <cell r="E3357">
            <v>2</v>
          </cell>
          <cell r="F3357" t="str">
            <v>2108FA</v>
          </cell>
          <cell r="G3357" t="str">
            <v>Weekday</v>
          </cell>
          <cell r="H3357">
            <v>56782</v>
          </cell>
          <cell r="I3357" t="str">
            <v>Hegenberger Rd &amp; Edes Av</v>
          </cell>
        </row>
        <row r="3358">
          <cell r="A3358">
            <v>1014960</v>
          </cell>
          <cell r="B3358">
            <v>3357</v>
          </cell>
          <cell r="C3358">
            <v>0</v>
          </cell>
          <cell r="D3358">
            <v>0</v>
          </cell>
          <cell r="E3358">
            <v>0</v>
          </cell>
          <cell r="F3358" t="str">
            <v>2108FA</v>
          </cell>
          <cell r="G3358" t="str">
            <v>Weekday</v>
          </cell>
          <cell r="H3358">
            <v>55000</v>
          </cell>
          <cell r="I3358" t="str">
            <v>MacArthur Blvd &amp; Fruitvale Av</v>
          </cell>
        </row>
        <row r="3359">
          <cell r="A3359">
            <v>9906040</v>
          </cell>
          <cell r="B3359">
            <v>3358</v>
          </cell>
          <cell r="C3359">
            <v>0</v>
          </cell>
          <cell r="D3359">
            <v>0</v>
          </cell>
          <cell r="E3359">
            <v>0</v>
          </cell>
          <cell r="F3359" t="str">
            <v>2108FA</v>
          </cell>
          <cell r="G3359" t="str">
            <v>Weekday</v>
          </cell>
          <cell r="H3359">
            <v>52389</v>
          </cell>
          <cell r="I3359" t="str">
            <v>Shellmound St &amp; Christie Av</v>
          </cell>
        </row>
        <row r="3360">
          <cell r="A3360">
            <v>1303280</v>
          </cell>
          <cell r="B3360">
            <v>3359</v>
          </cell>
          <cell r="C3360">
            <v>0</v>
          </cell>
          <cell r="D3360">
            <v>1</v>
          </cell>
          <cell r="E3360">
            <v>0</v>
          </cell>
          <cell r="F3360" t="str">
            <v>2108FA</v>
          </cell>
          <cell r="G3360" t="str">
            <v>Weekday</v>
          </cell>
          <cell r="H3360">
            <v>51254</v>
          </cell>
          <cell r="I3360" t="str">
            <v>S 23rd St &amp; Potrero Av</v>
          </cell>
        </row>
        <row r="3361">
          <cell r="A3361">
            <v>302780</v>
          </cell>
          <cell r="B3361">
            <v>3360</v>
          </cell>
          <cell r="C3361">
            <v>0</v>
          </cell>
          <cell r="D3361">
            <v>1</v>
          </cell>
          <cell r="E3361">
            <v>0</v>
          </cell>
          <cell r="F3361" t="str">
            <v>2108FA</v>
          </cell>
          <cell r="G3361" t="str">
            <v>Weekday</v>
          </cell>
          <cell r="H3361">
            <v>57715</v>
          </cell>
          <cell r="I3361" t="str">
            <v>Gilman St &amp; San Pablo Av</v>
          </cell>
        </row>
        <row r="3362">
          <cell r="A3362">
            <v>1009580</v>
          </cell>
          <cell r="B3362">
            <v>3361</v>
          </cell>
          <cell r="C3362">
            <v>0</v>
          </cell>
          <cell r="D3362">
            <v>0</v>
          </cell>
          <cell r="E3362">
            <v>0</v>
          </cell>
          <cell r="F3362" t="str">
            <v>2108FA</v>
          </cell>
          <cell r="G3362" t="str">
            <v>Weekday</v>
          </cell>
          <cell r="H3362">
            <v>57667</v>
          </cell>
          <cell r="I3362" t="str">
            <v>Edes Av &amp; Clara St</v>
          </cell>
        </row>
        <row r="3363">
          <cell r="A3363">
            <v>9902420</v>
          </cell>
          <cell r="B3363">
            <v>3362</v>
          </cell>
          <cell r="C3363">
            <v>1</v>
          </cell>
          <cell r="D3363">
            <v>0</v>
          </cell>
          <cell r="E3363">
            <v>1</v>
          </cell>
          <cell r="F3363" t="str">
            <v>2108FA</v>
          </cell>
          <cell r="G3363" t="str">
            <v>Weekday</v>
          </cell>
          <cell r="H3363">
            <v>51083</v>
          </cell>
          <cell r="I3363" t="str">
            <v>MacArthur Blvd &amp; 109th Av</v>
          </cell>
        </row>
        <row r="3364">
          <cell r="A3364">
            <v>1009570</v>
          </cell>
          <cell r="B3364">
            <v>3363</v>
          </cell>
          <cell r="C3364">
            <v>0</v>
          </cell>
          <cell r="D3364">
            <v>0</v>
          </cell>
          <cell r="E3364">
            <v>0</v>
          </cell>
          <cell r="F3364" t="str">
            <v>2108FA</v>
          </cell>
          <cell r="G3364" t="str">
            <v>Weekday</v>
          </cell>
          <cell r="H3364">
            <v>53993</v>
          </cell>
          <cell r="I3364" t="str">
            <v>Edes Av &amp; 98th Av</v>
          </cell>
        </row>
        <row r="3365">
          <cell r="A3365">
            <v>702740</v>
          </cell>
          <cell r="B3365">
            <v>3364</v>
          </cell>
          <cell r="C3365">
            <v>1</v>
          </cell>
          <cell r="D3365">
            <v>2</v>
          </cell>
          <cell r="E3365">
            <v>1</v>
          </cell>
          <cell r="F3365" t="str">
            <v>2108FA</v>
          </cell>
          <cell r="G3365" t="str">
            <v>Weekday</v>
          </cell>
          <cell r="H3365">
            <v>51011</v>
          </cell>
          <cell r="I3365" t="str">
            <v>Fremont Blvd &amp; Sundale Dr</v>
          </cell>
        </row>
        <row r="3366">
          <cell r="A3366">
            <v>1018760</v>
          </cell>
          <cell r="B3366">
            <v>3365</v>
          </cell>
          <cell r="C3366">
            <v>0</v>
          </cell>
          <cell r="D3366">
            <v>0</v>
          </cell>
          <cell r="E3366">
            <v>0</v>
          </cell>
          <cell r="F3366" t="str">
            <v>2108FA</v>
          </cell>
          <cell r="G3366" t="str">
            <v>Weekday</v>
          </cell>
          <cell r="H3366">
            <v>55866</v>
          </cell>
          <cell r="I3366" t="str">
            <v>Seminary Av &amp; International Blvd</v>
          </cell>
        </row>
        <row r="3367">
          <cell r="A3367">
            <v>300380</v>
          </cell>
          <cell r="B3367">
            <v>3366</v>
          </cell>
          <cell r="C3367">
            <v>4</v>
          </cell>
          <cell r="D3367">
            <v>0</v>
          </cell>
          <cell r="E3367">
            <v>4</v>
          </cell>
          <cell r="F3367" t="str">
            <v>2108FA</v>
          </cell>
          <cell r="G3367" t="str">
            <v>Weekday</v>
          </cell>
          <cell r="H3367">
            <v>54254</v>
          </cell>
          <cell r="I3367" t="str">
            <v>Adeline St &amp; Fairview St</v>
          </cell>
        </row>
        <row r="3368">
          <cell r="A3368">
            <v>301670</v>
          </cell>
          <cell r="B3368">
            <v>3367</v>
          </cell>
          <cell r="C3368">
            <v>0</v>
          </cell>
          <cell r="D3368">
            <v>0</v>
          </cell>
          <cell r="E3368">
            <v>0</v>
          </cell>
          <cell r="F3368" t="str">
            <v>2108FA</v>
          </cell>
          <cell r="G3368" t="str">
            <v>Weekday</v>
          </cell>
          <cell r="H3368">
            <v>55991</v>
          </cell>
          <cell r="I3368" t="str">
            <v>College Av &amp; Ashby Av</v>
          </cell>
        </row>
        <row r="3369">
          <cell r="A3369">
            <v>2300100</v>
          </cell>
          <cell r="B3369">
            <v>3368</v>
          </cell>
          <cell r="C3369">
            <v>0</v>
          </cell>
          <cell r="D3369">
            <v>0</v>
          </cell>
          <cell r="E3369">
            <v>0</v>
          </cell>
          <cell r="F3369" t="str">
            <v>2108FA</v>
          </cell>
          <cell r="G3369" t="str">
            <v>Weekday</v>
          </cell>
          <cell r="H3369">
            <v>50608</v>
          </cell>
          <cell r="I3369" t="str">
            <v>N Milpitas Blvd &amp; Beresford Ct</v>
          </cell>
        </row>
        <row r="3370">
          <cell r="A3370">
            <v>1000840</v>
          </cell>
          <cell r="B3370">
            <v>3369</v>
          </cell>
          <cell r="C3370">
            <v>0</v>
          </cell>
          <cell r="D3370">
            <v>0</v>
          </cell>
          <cell r="E3370">
            <v>0</v>
          </cell>
          <cell r="F3370" t="str">
            <v>2108FA</v>
          </cell>
          <cell r="G3370" t="str">
            <v>Weekday</v>
          </cell>
          <cell r="H3370">
            <v>58854</v>
          </cell>
          <cell r="I3370" t="str">
            <v>14th St &amp; Adeline St</v>
          </cell>
        </row>
        <row r="3371">
          <cell r="A3371">
            <v>9907830</v>
          </cell>
          <cell r="B3371">
            <v>3370</v>
          </cell>
          <cell r="C3371">
            <v>0</v>
          </cell>
          <cell r="D3371">
            <v>0</v>
          </cell>
          <cell r="E3371">
            <v>0</v>
          </cell>
          <cell r="F3371" t="str">
            <v>2108FA</v>
          </cell>
          <cell r="G3371" t="str">
            <v>Weekday</v>
          </cell>
          <cell r="H3371">
            <v>52953</v>
          </cell>
          <cell r="I3371" t="str">
            <v>35th Av &amp; Redding St</v>
          </cell>
        </row>
        <row r="3372">
          <cell r="A3372">
            <v>1012640</v>
          </cell>
          <cell r="B3372">
            <v>3371</v>
          </cell>
          <cell r="C3372">
            <v>0</v>
          </cell>
          <cell r="D3372">
            <v>0</v>
          </cell>
          <cell r="E3372">
            <v>0</v>
          </cell>
          <cell r="F3372" t="str">
            <v>2108FA</v>
          </cell>
          <cell r="G3372" t="str">
            <v>Weekday</v>
          </cell>
          <cell r="H3372">
            <v>55828</v>
          </cell>
          <cell r="I3372" t="str">
            <v>High St &amp; Congress Av</v>
          </cell>
        </row>
        <row r="3373">
          <cell r="A3373">
            <v>1001070</v>
          </cell>
          <cell r="B3373">
            <v>3372</v>
          </cell>
          <cell r="C3373">
            <v>2</v>
          </cell>
          <cell r="D3373">
            <v>0</v>
          </cell>
          <cell r="E3373">
            <v>2</v>
          </cell>
          <cell r="F3373" t="str">
            <v>2108FA</v>
          </cell>
          <cell r="G3373" t="str">
            <v>Weekday</v>
          </cell>
          <cell r="H3373">
            <v>55103</v>
          </cell>
          <cell r="I3373" t="str">
            <v>14th St &amp; Oak St</v>
          </cell>
        </row>
        <row r="3374">
          <cell r="A3374">
            <v>1011700</v>
          </cell>
          <cell r="B3374">
            <v>3373</v>
          </cell>
          <cell r="C3374">
            <v>2</v>
          </cell>
          <cell r="D3374">
            <v>2</v>
          </cell>
          <cell r="E3374">
            <v>2</v>
          </cell>
          <cell r="F3374" t="str">
            <v>2108FA</v>
          </cell>
          <cell r="G3374" t="str">
            <v>Weekday</v>
          </cell>
          <cell r="H3374">
            <v>58085</v>
          </cell>
          <cell r="I3374" t="str">
            <v>Grand Av &amp; Harrison St</v>
          </cell>
        </row>
        <row r="3375">
          <cell r="A3375">
            <v>1016100</v>
          </cell>
          <cell r="B3375">
            <v>3374</v>
          </cell>
          <cell r="C3375">
            <v>1</v>
          </cell>
          <cell r="D3375">
            <v>0</v>
          </cell>
          <cell r="E3375">
            <v>1</v>
          </cell>
          <cell r="F3375" t="str">
            <v>2108FA</v>
          </cell>
          <cell r="G3375" t="str">
            <v>Weekday</v>
          </cell>
          <cell r="H3375">
            <v>58583</v>
          </cell>
          <cell r="I3375" t="str">
            <v>Martin Luther King Jr Way &amp; 31st St</v>
          </cell>
        </row>
        <row r="3376">
          <cell r="A3376">
            <v>1003150</v>
          </cell>
          <cell r="B3376">
            <v>3375</v>
          </cell>
          <cell r="C3376">
            <v>0</v>
          </cell>
          <cell r="D3376">
            <v>0</v>
          </cell>
          <cell r="E3376">
            <v>0</v>
          </cell>
          <cell r="F3376" t="str">
            <v>2108FA</v>
          </cell>
          <cell r="G3376" t="str">
            <v>Weekday</v>
          </cell>
          <cell r="H3376">
            <v>57572</v>
          </cell>
          <cell r="I3376" t="str">
            <v>66th Av &amp; San Leandro St</v>
          </cell>
        </row>
        <row r="3377">
          <cell r="A3377">
            <v>1017230</v>
          </cell>
          <cell r="B3377">
            <v>3376</v>
          </cell>
          <cell r="C3377">
            <v>1</v>
          </cell>
          <cell r="D3377">
            <v>0</v>
          </cell>
          <cell r="E3377">
            <v>1</v>
          </cell>
          <cell r="F3377" t="str">
            <v>2108FA</v>
          </cell>
          <cell r="G3377" t="str">
            <v>Weekday</v>
          </cell>
          <cell r="H3377">
            <v>54999</v>
          </cell>
          <cell r="I3377" t="str">
            <v>Oak St &amp; 8th St (Lake Merritt BART)</v>
          </cell>
        </row>
        <row r="3378">
          <cell r="A3378">
            <v>1009030</v>
          </cell>
          <cell r="B3378">
            <v>3377</v>
          </cell>
          <cell r="C3378">
            <v>1</v>
          </cell>
          <cell r="D3378">
            <v>0</v>
          </cell>
          <cell r="E3378">
            <v>1</v>
          </cell>
          <cell r="F3378" t="str">
            <v>2108FA</v>
          </cell>
          <cell r="G3378" t="str">
            <v>Weekday</v>
          </cell>
          <cell r="H3378">
            <v>59699</v>
          </cell>
          <cell r="I3378" t="str">
            <v>E 15th St &amp; 3rd Av</v>
          </cell>
        </row>
        <row r="3379">
          <cell r="A3379">
            <v>1005620</v>
          </cell>
          <cell r="B3379">
            <v>3378</v>
          </cell>
          <cell r="C3379">
            <v>0</v>
          </cell>
          <cell r="D3379">
            <v>0</v>
          </cell>
          <cell r="E3379">
            <v>0</v>
          </cell>
          <cell r="F3379" t="str">
            <v>2108FA</v>
          </cell>
          <cell r="G3379" t="str">
            <v>Weekday</v>
          </cell>
          <cell r="H3379">
            <v>55252</v>
          </cell>
          <cell r="I3379" t="str">
            <v>Bancroft Av &amp; 90th Av</v>
          </cell>
        </row>
        <row r="3380">
          <cell r="A3380">
            <v>1011820</v>
          </cell>
          <cell r="B3380">
            <v>3379</v>
          </cell>
          <cell r="C3380">
            <v>0</v>
          </cell>
          <cell r="D3380">
            <v>0</v>
          </cell>
          <cell r="E3380">
            <v>0</v>
          </cell>
          <cell r="F3380" t="str">
            <v>2108FA</v>
          </cell>
          <cell r="G3380" t="str">
            <v>Weekday</v>
          </cell>
          <cell r="H3380">
            <v>55144</v>
          </cell>
          <cell r="I3380" t="str">
            <v>Grand Av &amp; Perkins St</v>
          </cell>
        </row>
        <row r="3381">
          <cell r="A3381">
            <v>1010470</v>
          </cell>
          <cell r="B3381">
            <v>3380</v>
          </cell>
          <cell r="C3381">
            <v>0</v>
          </cell>
          <cell r="D3381">
            <v>1</v>
          </cell>
          <cell r="E3381">
            <v>0</v>
          </cell>
          <cell r="F3381" t="str">
            <v>2108FA</v>
          </cell>
          <cell r="G3381" t="str">
            <v>Weekday</v>
          </cell>
          <cell r="H3381">
            <v>56784</v>
          </cell>
          <cell r="I3381" t="str">
            <v>Foothill Blvd &amp; 50th Av</v>
          </cell>
        </row>
        <row r="3382">
          <cell r="A3382">
            <v>805970</v>
          </cell>
          <cell r="B3382">
            <v>3381</v>
          </cell>
          <cell r="C3382">
            <v>0</v>
          </cell>
          <cell r="D3382">
            <v>0</v>
          </cell>
          <cell r="E3382">
            <v>0</v>
          </cell>
          <cell r="F3382" t="str">
            <v>2108FA</v>
          </cell>
          <cell r="G3382" t="str">
            <v>Weekday</v>
          </cell>
          <cell r="H3382">
            <v>54423</v>
          </cell>
          <cell r="I3382" t="str">
            <v>Hesperian Blvd &amp; Industrial Blvd</v>
          </cell>
        </row>
        <row r="3383">
          <cell r="A3383">
            <v>1005500</v>
          </cell>
          <cell r="B3383">
            <v>3382</v>
          </cell>
          <cell r="C3383">
            <v>3</v>
          </cell>
          <cell r="D3383">
            <v>0</v>
          </cell>
          <cell r="E3383">
            <v>3</v>
          </cell>
          <cell r="F3383" t="str">
            <v>2108FA</v>
          </cell>
          <cell r="G3383" t="str">
            <v>Weekday</v>
          </cell>
          <cell r="H3383">
            <v>59575</v>
          </cell>
          <cell r="I3383" t="str">
            <v>Bancroft Av &amp; 73rd Av</v>
          </cell>
        </row>
        <row r="3384">
          <cell r="A3384">
            <v>1014570</v>
          </cell>
          <cell r="B3384">
            <v>3383</v>
          </cell>
          <cell r="C3384">
            <v>0</v>
          </cell>
          <cell r="D3384">
            <v>0</v>
          </cell>
          <cell r="E3384">
            <v>0</v>
          </cell>
          <cell r="F3384" t="str">
            <v>2108FA</v>
          </cell>
          <cell r="G3384" t="str">
            <v>Weekday</v>
          </cell>
          <cell r="H3384">
            <v>54415</v>
          </cell>
          <cell r="I3384" t="str">
            <v>MacArthur Blvd &amp; 77th Av</v>
          </cell>
        </row>
        <row r="3385">
          <cell r="A3385">
            <v>9901940</v>
          </cell>
          <cell r="B3385">
            <v>3384</v>
          </cell>
          <cell r="C3385">
            <v>0</v>
          </cell>
          <cell r="D3385">
            <v>0</v>
          </cell>
          <cell r="E3385">
            <v>0</v>
          </cell>
          <cell r="F3385" t="str">
            <v>2108FA</v>
          </cell>
          <cell r="G3385" t="str">
            <v>Weekday</v>
          </cell>
          <cell r="H3385">
            <v>50923</v>
          </cell>
          <cell r="I3385" t="str">
            <v>Maitland Dr &amp; Harbor Bay Pkwy</v>
          </cell>
        </row>
        <row r="3386">
          <cell r="A3386">
            <v>1009840</v>
          </cell>
          <cell r="B3386">
            <v>3385</v>
          </cell>
          <cell r="C3386">
            <v>0</v>
          </cell>
          <cell r="D3386">
            <v>0</v>
          </cell>
          <cell r="E3386">
            <v>0</v>
          </cell>
          <cell r="F3386" t="str">
            <v>2108FA</v>
          </cell>
          <cell r="G3386" t="str">
            <v>Weekday</v>
          </cell>
          <cell r="H3386">
            <v>53441</v>
          </cell>
          <cell r="I3386" t="str">
            <v>Embarcadero W &amp; Broadway</v>
          </cell>
        </row>
        <row r="3387">
          <cell r="A3387">
            <v>305280</v>
          </cell>
          <cell r="B3387">
            <v>3386</v>
          </cell>
          <cell r="C3387">
            <v>0</v>
          </cell>
          <cell r="D3387">
            <v>0</v>
          </cell>
          <cell r="E3387">
            <v>0</v>
          </cell>
          <cell r="F3387" t="str">
            <v>2108FA</v>
          </cell>
          <cell r="G3387" t="str">
            <v>Weekday</v>
          </cell>
          <cell r="H3387">
            <v>56277</v>
          </cell>
          <cell r="I3387" t="str">
            <v>Spruce St &amp; Grizzly Peak Blvd</v>
          </cell>
        </row>
        <row r="3388">
          <cell r="A3388">
            <v>1501460</v>
          </cell>
          <cell r="B3388">
            <v>3387</v>
          </cell>
          <cell r="C3388">
            <v>1</v>
          </cell>
          <cell r="D3388">
            <v>5</v>
          </cell>
          <cell r="E3388">
            <v>1</v>
          </cell>
          <cell r="F3388" t="str">
            <v>2108FA</v>
          </cell>
          <cell r="G3388" t="str">
            <v>Weekday</v>
          </cell>
          <cell r="H3388">
            <v>56226</v>
          </cell>
          <cell r="I3388" t="str">
            <v>E 14th St &amp; Joaquin Av</v>
          </cell>
        </row>
        <row r="3389">
          <cell r="A3389">
            <v>9904350</v>
          </cell>
          <cell r="B3389">
            <v>3388</v>
          </cell>
          <cell r="C3389">
            <v>0</v>
          </cell>
          <cell r="D3389">
            <v>0</v>
          </cell>
          <cell r="E3389">
            <v>0</v>
          </cell>
          <cell r="F3389" t="str">
            <v>2108FA</v>
          </cell>
          <cell r="G3389" t="str">
            <v>Weekday</v>
          </cell>
          <cell r="H3389">
            <v>51808</v>
          </cell>
          <cell r="I3389" t="str">
            <v>Hollis St &amp; 65th St</v>
          </cell>
        </row>
        <row r="3390">
          <cell r="A3390">
            <v>1302510</v>
          </cell>
          <cell r="B3390">
            <v>3389</v>
          </cell>
          <cell r="C3390">
            <v>5</v>
          </cell>
          <cell r="D3390">
            <v>0</v>
          </cell>
          <cell r="E3390">
            <v>5</v>
          </cell>
          <cell r="F3390" t="str">
            <v>2108FA</v>
          </cell>
          <cell r="G3390" t="str">
            <v>Weekday</v>
          </cell>
          <cell r="H3390">
            <v>56641</v>
          </cell>
          <cell r="I3390" t="str">
            <v>Marina Way &amp; Nevin Av</v>
          </cell>
        </row>
        <row r="3391">
          <cell r="A3391">
            <v>300340</v>
          </cell>
          <cell r="B3391">
            <v>3390</v>
          </cell>
          <cell r="C3391">
            <v>5</v>
          </cell>
          <cell r="D3391">
            <v>2</v>
          </cell>
          <cell r="E3391">
            <v>5</v>
          </cell>
          <cell r="F3391" t="str">
            <v>2108FA</v>
          </cell>
          <cell r="G3391" t="str">
            <v>Weekday</v>
          </cell>
          <cell r="H3391">
            <v>53327</v>
          </cell>
          <cell r="I3391" t="str">
            <v>Adeline St &amp; Ashby Av</v>
          </cell>
        </row>
        <row r="3392">
          <cell r="A3392">
            <v>200730</v>
          </cell>
          <cell r="B3392">
            <v>3391</v>
          </cell>
          <cell r="C3392">
            <v>0</v>
          </cell>
          <cell r="D3392">
            <v>1</v>
          </cell>
          <cell r="E3392">
            <v>0</v>
          </cell>
          <cell r="F3392" t="str">
            <v>2108FA</v>
          </cell>
          <cell r="G3392" t="str">
            <v>Weekday</v>
          </cell>
          <cell r="H3392">
            <v>56688</v>
          </cell>
          <cell r="I3392" t="str">
            <v>San Pablo Av &amp; Solano Av</v>
          </cell>
        </row>
        <row r="3393">
          <cell r="A3393">
            <v>305120</v>
          </cell>
          <cell r="B3393">
            <v>3392</v>
          </cell>
          <cell r="C3393">
            <v>1</v>
          </cell>
          <cell r="D3393">
            <v>0</v>
          </cell>
          <cell r="E3393">
            <v>1</v>
          </cell>
          <cell r="F3393" t="str">
            <v>2108FA</v>
          </cell>
          <cell r="G3393" t="str">
            <v>Weekday</v>
          </cell>
          <cell r="H3393">
            <v>59899</v>
          </cell>
          <cell r="I3393" t="str">
            <v>Shattuck Pl &amp; Rose St</v>
          </cell>
        </row>
        <row r="3394">
          <cell r="A3394">
            <v>1007540</v>
          </cell>
          <cell r="B3394">
            <v>3393</v>
          </cell>
          <cell r="C3394">
            <v>0</v>
          </cell>
          <cell r="D3394">
            <v>0</v>
          </cell>
          <cell r="E3394">
            <v>0</v>
          </cell>
          <cell r="F3394" t="str">
            <v>2108FA</v>
          </cell>
          <cell r="G3394" t="str">
            <v>Weekday</v>
          </cell>
          <cell r="H3394">
            <v>56656</v>
          </cell>
          <cell r="I3394" t="str">
            <v>College Av &amp; Oak Grove Av (Opp. Claremont Mid.Sch)</v>
          </cell>
        </row>
        <row r="3395">
          <cell r="A3395">
            <v>9905790</v>
          </cell>
          <cell r="B3395">
            <v>3394</v>
          </cell>
          <cell r="C3395">
            <v>2</v>
          </cell>
          <cell r="D3395">
            <v>0</v>
          </cell>
          <cell r="E3395">
            <v>2</v>
          </cell>
          <cell r="F3395" t="str">
            <v>2108FA</v>
          </cell>
          <cell r="G3395" t="str">
            <v>Weekday</v>
          </cell>
          <cell r="H3395">
            <v>52196</v>
          </cell>
          <cell r="I3395" t="str">
            <v>Bancroft Av &amp; 136th Av</v>
          </cell>
        </row>
        <row r="3396">
          <cell r="A3396">
            <v>1031650</v>
          </cell>
          <cell r="B3396">
            <v>3395</v>
          </cell>
          <cell r="C3396">
            <v>0</v>
          </cell>
          <cell r="D3396">
            <v>0</v>
          </cell>
          <cell r="E3396">
            <v>0</v>
          </cell>
          <cell r="F3396" t="str">
            <v>2108FA</v>
          </cell>
          <cell r="G3396" t="str">
            <v>Weekday</v>
          </cell>
          <cell r="H3396">
            <v>50167</v>
          </cell>
          <cell r="I3396" t="str">
            <v>98th Av &amp; Edes Av</v>
          </cell>
        </row>
        <row r="3397">
          <cell r="A3397">
            <v>1004120</v>
          </cell>
          <cell r="B3397">
            <v>3396</v>
          </cell>
          <cell r="C3397">
            <v>0</v>
          </cell>
          <cell r="D3397">
            <v>2</v>
          </cell>
          <cell r="E3397">
            <v>0</v>
          </cell>
          <cell r="F3397" t="str">
            <v>2108FA</v>
          </cell>
          <cell r="G3397" t="str">
            <v>Weekday</v>
          </cell>
          <cell r="H3397">
            <v>57355</v>
          </cell>
          <cell r="I3397" t="str">
            <v>8th Av &amp; Foothill Blvd</v>
          </cell>
        </row>
        <row r="3398">
          <cell r="A3398">
            <v>1011810</v>
          </cell>
          <cell r="B3398">
            <v>3397</v>
          </cell>
          <cell r="C3398">
            <v>1</v>
          </cell>
          <cell r="D3398">
            <v>2</v>
          </cell>
          <cell r="E3398">
            <v>1</v>
          </cell>
          <cell r="F3398" t="str">
            <v>2108FA</v>
          </cell>
          <cell r="G3398" t="str">
            <v>Weekday</v>
          </cell>
          <cell r="H3398">
            <v>58185</v>
          </cell>
          <cell r="I3398" t="str">
            <v>Grand Av &amp; Bellevue Av</v>
          </cell>
        </row>
        <row r="3399">
          <cell r="A3399">
            <v>1020140</v>
          </cell>
          <cell r="B3399">
            <v>3398</v>
          </cell>
          <cell r="C3399">
            <v>0</v>
          </cell>
          <cell r="D3399">
            <v>0</v>
          </cell>
          <cell r="E3399">
            <v>0</v>
          </cell>
          <cell r="F3399" t="str">
            <v>2108FA</v>
          </cell>
          <cell r="G3399" t="str">
            <v>Weekday</v>
          </cell>
          <cell r="H3399">
            <v>55375</v>
          </cell>
          <cell r="I3399" t="str">
            <v>Telegraph Av &amp; 38th St</v>
          </cell>
        </row>
        <row r="3400">
          <cell r="A3400">
            <v>804300</v>
          </cell>
          <cell r="B3400">
            <v>3399</v>
          </cell>
          <cell r="C3400">
            <v>0</v>
          </cell>
          <cell r="D3400">
            <v>1</v>
          </cell>
          <cell r="E3400">
            <v>0</v>
          </cell>
          <cell r="F3400" t="str">
            <v>2108FA</v>
          </cell>
          <cell r="G3400" t="str">
            <v>Weekday</v>
          </cell>
          <cell r="H3400">
            <v>59981</v>
          </cell>
          <cell r="I3400" t="str">
            <v>Schafer Rd &amp; Gading Rd (Glassbrook School)</v>
          </cell>
        </row>
        <row r="3401">
          <cell r="A3401">
            <v>305580</v>
          </cell>
          <cell r="B3401">
            <v>3400</v>
          </cell>
          <cell r="C3401">
            <v>0</v>
          </cell>
          <cell r="D3401">
            <v>2</v>
          </cell>
          <cell r="E3401">
            <v>0</v>
          </cell>
          <cell r="F3401" t="str">
            <v>2108FA</v>
          </cell>
          <cell r="G3401" t="str">
            <v>Weekday</v>
          </cell>
          <cell r="H3401">
            <v>58330</v>
          </cell>
          <cell r="I3401" t="str">
            <v>Telegraph Av &amp; Russell St</v>
          </cell>
        </row>
        <row r="3402">
          <cell r="A3402">
            <v>9802340</v>
          </cell>
          <cell r="B3402">
            <v>3401</v>
          </cell>
          <cell r="C3402">
            <v>0</v>
          </cell>
          <cell r="D3402">
            <v>0</v>
          </cell>
          <cell r="E3402">
            <v>0</v>
          </cell>
          <cell r="F3402" t="str">
            <v>2108FA</v>
          </cell>
          <cell r="G3402" t="str">
            <v>Weekday</v>
          </cell>
          <cell r="H3402">
            <v>50605</v>
          </cell>
          <cell r="I3402" t="str">
            <v>N Milpitas Blvd &amp; Dixon Landing Rd</v>
          </cell>
        </row>
        <row r="3403">
          <cell r="A3403">
            <v>1700030</v>
          </cell>
          <cell r="B3403">
            <v>3402</v>
          </cell>
          <cell r="C3403">
            <v>0</v>
          </cell>
          <cell r="D3403">
            <v>0</v>
          </cell>
          <cell r="E3403">
            <v>0</v>
          </cell>
          <cell r="F3403" t="str">
            <v>2108FA</v>
          </cell>
          <cell r="G3403" t="str">
            <v>Weekday</v>
          </cell>
          <cell r="H3403">
            <v>55658</v>
          </cell>
          <cell r="I3403" t="str">
            <v>Alvarado Blvd &amp; Fair Ranch Rd</v>
          </cell>
        </row>
        <row r="3404">
          <cell r="A3404">
            <v>9906060</v>
          </cell>
          <cell r="B3404">
            <v>3403</v>
          </cell>
          <cell r="C3404">
            <v>0</v>
          </cell>
          <cell r="D3404">
            <v>0</v>
          </cell>
          <cell r="E3404">
            <v>0</v>
          </cell>
          <cell r="F3404" t="str">
            <v>2108FA</v>
          </cell>
          <cell r="G3404" t="str">
            <v>Weekday</v>
          </cell>
          <cell r="H3404">
            <v>52394</v>
          </cell>
          <cell r="I3404" t="str">
            <v>Foothill Blvd &amp; 21st Av</v>
          </cell>
        </row>
        <row r="3405">
          <cell r="A3405">
            <v>9802600</v>
          </cell>
          <cell r="B3405">
            <v>3404</v>
          </cell>
          <cell r="C3405">
            <v>0</v>
          </cell>
          <cell r="D3405">
            <v>2</v>
          </cell>
          <cell r="E3405">
            <v>0</v>
          </cell>
          <cell r="F3405" t="str">
            <v>2108FA</v>
          </cell>
          <cell r="G3405" t="str">
            <v>Weekday</v>
          </cell>
          <cell r="H3405">
            <v>58872</v>
          </cell>
          <cell r="I3405" t="str">
            <v>Redwood Rd &amp; Grove Way</v>
          </cell>
        </row>
        <row r="3406">
          <cell r="A3406">
            <v>1600880</v>
          </cell>
          <cell r="B3406">
            <v>3405</v>
          </cell>
          <cell r="C3406">
            <v>3</v>
          </cell>
          <cell r="D3406">
            <v>1</v>
          </cell>
          <cell r="E3406">
            <v>3</v>
          </cell>
          <cell r="F3406" t="str">
            <v>2108FA</v>
          </cell>
          <cell r="G3406" t="str">
            <v>Weekday</v>
          </cell>
          <cell r="H3406">
            <v>52144</v>
          </cell>
          <cell r="I3406" t="str">
            <v>San Pablo Av &amp; 23rd St</v>
          </cell>
        </row>
        <row r="3407">
          <cell r="A3407">
            <v>1002040</v>
          </cell>
          <cell r="B3407">
            <v>3406</v>
          </cell>
          <cell r="C3407">
            <v>1</v>
          </cell>
          <cell r="D3407">
            <v>1</v>
          </cell>
          <cell r="E3407">
            <v>1</v>
          </cell>
          <cell r="F3407" t="str">
            <v>2108FA</v>
          </cell>
          <cell r="G3407" t="str">
            <v>Weekday</v>
          </cell>
          <cell r="H3407">
            <v>59975</v>
          </cell>
          <cell r="I3407" t="str">
            <v>35th Av &amp; Foothill Blvd</v>
          </cell>
        </row>
        <row r="3408">
          <cell r="A3408">
            <v>800220</v>
          </cell>
          <cell r="B3408">
            <v>3407</v>
          </cell>
          <cell r="C3408">
            <v>1</v>
          </cell>
          <cell r="D3408">
            <v>0</v>
          </cell>
          <cell r="E3408">
            <v>1</v>
          </cell>
          <cell r="F3408" t="str">
            <v>2108FA</v>
          </cell>
          <cell r="G3408" t="str">
            <v>Weekday</v>
          </cell>
          <cell r="H3408">
            <v>54766</v>
          </cell>
          <cell r="I3408" t="str">
            <v>W A St &amp; Happyland Av</v>
          </cell>
        </row>
        <row r="3409">
          <cell r="A3409">
            <v>9802630</v>
          </cell>
          <cell r="B3409">
            <v>3408</v>
          </cell>
          <cell r="C3409">
            <v>0</v>
          </cell>
          <cell r="D3409">
            <v>2</v>
          </cell>
          <cell r="E3409">
            <v>0</v>
          </cell>
          <cell r="F3409" t="str">
            <v>2108FA</v>
          </cell>
          <cell r="G3409" t="str">
            <v>Weekday</v>
          </cell>
          <cell r="H3409">
            <v>56704</v>
          </cell>
          <cell r="I3409" t="str">
            <v>Redwood Rd &amp; Lessley Av</v>
          </cell>
        </row>
        <row r="3410">
          <cell r="A3410">
            <v>1011710</v>
          </cell>
          <cell r="B3410">
            <v>3409</v>
          </cell>
          <cell r="C3410">
            <v>0</v>
          </cell>
          <cell r="D3410">
            <v>1</v>
          </cell>
          <cell r="E3410">
            <v>0</v>
          </cell>
          <cell r="F3410" t="str">
            <v>2108FA</v>
          </cell>
          <cell r="G3410" t="str">
            <v>Weekday</v>
          </cell>
          <cell r="H3410">
            <v>53885</v>
          </cell>
          <cell r="I3410" t="str">
            <v>Grand Av &amp; Jean St</v>
          </cell>
        </row>
        <row r="3411">
          <cell r="A3411">
            <v>9903410</v>
          </cell>
          <cell r="B3411">
            <v>3410</v>
          </cell>
          <cell r="C3411">
            <v>1</v>
          </cell>
          <cell r="D3411">
            <v>0</v>
          </cell>
          <cell r="E3411">
            <v>1</v>
          </cell>
          <cell r="F3411" t="str">
            <v>2108FA</v>
          </cell>
          <cell r="G3411" t="str">
            <v>Weekday</v>
          </cell>
          <cell r="H3411">
            <v>51506</v>
          </cell>
          <cell r="I3411" t="str">
            <v>College Av &amp; Claremont Av</v>
          </cell>
        </row>
        <row r="3412">
          <cell r="A3412">
            <v>9802290</v>
          </cell>
          <cell r="B3412">
            <v>3411</v>
          </cell>
          <cell r="C3412">
            <v>0</v>
          </cell>
          <cell r="D3412">
            <v>1</v>
          </cell>
          <cell r="E3412">
            <v>0</v>
          </cell>
          <cell r="F3412" t="str">
            <v>2108FA</v>
          </cell>
          <cell r="G3412" t="str">
            <v>Weekday</v>
          </cell>
          <cell r="H3412">
            <v>55244</v>
          </cell>
          <cell r="I3412" t="str">
            <v>Mission Blvd &amp; Medford Av</v>
          </cell>
        </row>
        <row r="3413">
          <cell r="A3413">
            <v>805030</v>
          </cell>
          <cell r="B3413">
            <v>3412</v>
          </cell>
          <cell r="C3413">
            <v>0</v>
          </cell>
          <cell r="D3413">
            <v>0</v>
          </cell>
          <cell r="E3413">
            <v>0</v>
          </cell>
          <cell r="F3413" t="str">
            <v>2108FA</v>
          </cell>
          <cell r="G3413" t="str">
            <v>Weekday</v>
          </cell>
          <cell r="H3413">
            <v>58458</v>
          </cell>
          <cell r="I3413" t="str">
            <v>W Tennyson Rd &amp; Dickens Av</v>
          </cell>
        </row>
        <row r="3414">
          <cell r="A3414">
            <v>1002160</v>
          </cell>
          <cell r="B3414">
            <v>3413</v>
          </cell>
          <cell r="C3414">
            <v>0</v>
          </cell>
          <cell r="D3414">
            <v>0</v>
          </cell>
          <cell r="E3414">
            <v>0</v>
          </cell>
          <cell r="F3414" t="str">
            <v>2108FA</v>
          </cell>
          <cell r="G3414" t="str">
            <v>Weekday</v>
          </cell>
          <cell r="H3414">
            <v>52200</v>
          </cell>
          <cell r="I3414" t="str">
            <v>35th Av &amp; MacArthur Blvd</v>
          </cell>
        </row>
        <row r="3415">
          <cell r="A3415">
            <v>1011910</v>
          </cell>
          <cell r="B3415">
            <v>3414</v>
          </cell>
          <cell r="C3415">
            <v>0</v>
          </cell>
          <cell r="D3415">
            <v>1</v>
          </cell>
          <cell r="E3415">
            <v>0</v>
          </cell>
          <cell r="F3415" t="str">
            <v>2108FA</v>
          </cell>
          <cell r="G3415" t="str">
            <v>Weekday</v>
          </cell>
          <cell r="H3415">
            <v>55612</v>
          </cell>
          <cell r="I3415" t="str">
            <v>Grand Av &amp; Wildwood Av</v>
          </cell>
        </row>
        <row r="3416">
          <cell r="A3416">
            <v>1002590</v>
          </cell>
          <cell r="B3416">
            <v>3415</v>
          </cell>
          <cell r="C3416">
            <v>0</v>
          </cell>
          <cell r="D3416">
            <v>0</v>
          </cell>
          <cell r="E3416">
            <v>0</v>
          </cell>
          <cell r="F3416" t="str">
            <v>2108FA</v>
          </cell>
          <cell r="G3416" t="str">
            <v>Weekday</v>
          </cell>
          <cell r="H3416">
            <v>53322</v>
          </cell>
          <cell r="I3416" t="str">
            <v>40th St &amp; Market St</v>
          </cell>
        </row>
        <row r="3417">
          <cell r="A3417">
            <v>601060</v>
          </cell>
          <cell r="B3417">
            <v>3416</v>
          </cell>
          <cell r="C3417">
            <v>0</v>
          </cell>
          <cell r="D3417">
            <v>0</v>
          </cell>
          <cell r="E3417">
            <v>0</v>
          </cell>
          <cell r="F3417" t="str">
            <v>2108FA</v>
          </cell>
          <cell r="G3417" t="str">
            <v>Weekday</v>
          </cell>
          <cell r="H3417">
            <v>51697</v>
          </cell>
          <cell r="I3417" t="str">
            <v>Shellmound St &amp; Bay St</v>
          </cell>
        </row>
        <row r="3418">
          <cell r="A3418">
            <v>1001270</v>
          </cell>
          <cell r="B3418">
            <v>3417</v>
          </cell>
          <cell r="C3418">
            <v>1</v>
          </cell>
          <cell r="D3418">
            <v>0</v>
          </cell>
          <cell r="E3418">
            <v>1</v>
          </cell>
          <cell r="F3418" t="str">
            <v>2108FA</v>
          </cell>
          <cell r="G3418" t="str">
            <v>Weekday</v>
          </cell>
          <cell r="H3418">
            <v>56464</v>
          </cell>
          <cell r="I3418" t="str">
            <v>Thomas L Berkley Way (20th St) &amp; Franklin St</v>
          </cell>
        </row>
        <row r="3419">
          <cell r="A3419">
            <v>1010460</v>
          </cell>
          <cell r="B3419">
            <v>3418</v>
          </cell>
          <cell r="C3419">
            <v>0</v>
          </cell>
          <cell r="D3419">
            <v>1</v>
          </cell>
          <cell r="E3419">
            <v>0</v>
          </cell>
          <cell r="F3419" t="str">
            <v>2108FA</v>
          </cell>
          <cell r="G3419" t="str">
            <v>Weekday</v>
          </cell>
          <cell r="H3419">
            <v>55883</v>
          </cell>
          <cell r="I3419" t="str">
            <v>Foothill Blvd &amp; 48th Av</v>
          </cell>
        </row>
        <row r="3420">
          <cell r="A3420">
            <v>1015750</v>
          </cell>
          <cell r="B3420">
            <v>3419</v>
          </cell>
          <cell r="C3420">
            <v>0</v>
          </cell>
          <cell r="D3420">
            <v>0</v>
          </cell>
          <cell r="E3420">
            <v>0</v>
          </cell>
          <cell r="F3420" t="str">
            <v>2108FA</v>
          </cell>
          <cell r="G3420" t="str">
            <v>Weekday</v>
          </cell>
          <cell r="H3420">
            <v>56477</v>
          </cell>
          <cell r="I3420" t="str">
            <v>Market St &amp; 40th St</v>
          </cell>
        </row>
        <row r="3421">
          <cell r="A3421">
            <v>1015730</v>
          </cell>
          <cell r="B3421">
            <v>3420</v>
          </cell>
          <cell r="C3421">
            <v>0</v>
          </cell>
          <cell r="D3421">
            <v>0</v>
          </cell>
          <cell r="E3421">
            <v>0</v>
          </cell>
          <cell r="F3421" t="str">
            <v>2108FA</v>
          </cell>
          <cell r="G3421" t="str">
            <v>Weekday</v>
          </cell>
          <cell r="H3421">
            <v>52722</v>
          </cell>
          <cell r="I3421" t="str">
            <v>Market St &amp; 40th St</v>
          </cell>
        </row>
        <row r="3422">
          <cell r="A3422">
            <v>305610</v>
          </cell>
          <cell r="B3422">
            <v>3421</v>
          </cell>
          <cell r="C3422">
            <v>0</v>
          </cell>
          <cell r="D3422">
            <v>1</v>
          </cell>
          <cell r="E3422">
            <v>0</v>
          </cell>
          <cell r="F3422" t="str">
            <v>2108FA</v>
          </cell>
          <cell r="G3422" t="str">
            <v>Weekday</v>
          </cell>
          <cell r="H3422">
            <v>51215</v>
          </cell>
          <cell r="I3422" t="str">
            <v>Telegraph Av &amp; Stuart St</v>
          </cell>
        </row>
        <row r="3423">
          <cell r="A3423">
            <v>1500440</v>
          </cell>
          <cell r="B3423">
            <v>3422</v>
          </cell>
          <cell r="C3423">
            <v>0</v>
          </cell>
          <cell r="D3423">
            <v>2</v>
          </cell>
          <cell r="E3423">
            <v>0</v>
          </cell>
          <cell r="F3423" t="str">
            <v>2108FA</v>
          </cell>
          <cell r="G3423" t="str">
            <v>Weekday</v>
          </cell>
          <cell r="H3423">
            <v>55262</v>
          </cell>
          <cell r="I3423" t="str">
            <v>Bancroft Av &amp; Joaquin Av</v>
          </cell>
        </row>
        <row r="3424">
          <cell r="A3424">
            <v>1010480</v>
          </cell>
          <cell r="B3424">
            <v>3423</v>
          </cell>
          <cell r="C3424">
            <v>1</v>
          </cell>
          <cell r="D3424">
            <v>1</v>
          </cell>
          <cell r="E3424">
            <v>1</v>
          </cell>
          <cell r="F3424" t="str">
            <v>2108FA</v>
          </cell>
          <cell r="G3424" t="str">
            <v>Weekday</v>
          </cell>
          <cell r="H3424">
            <v>56543</v>
          </cell>
          <cell r="I3424" t="str">
            <v>Foothill Blvd &amp; 55th Av</v>
          </cell>
        </row>
        <row r="3425">
          <cell r="A3425">
            <v>9907400</v>
          </cell>
          <cell r="B3425">
            <v>3424</v>
          </cell>
          <cell r="C3425">
            <v>2</v>
          </cell>
          <cell r="D3425">
            <v>1</v>
          </cell>
          <cell r="E3425">
            <v>2</v>
          </cell>
          <cell r="F3425" t="str">
            <v>2108FA</v>
          </cell>
          <cell r="G3425" t="str">
            <v>Weekday</v>
          </cell>
          <cell r="H3425">
            <v>52818</v>
          </cell>
          <cell r="I3425" t="str">
            <v>Pleasant Valley Av &amp; Gilbert St</v>
          </cell>
        </row>
        <row r="3426">
          <cell r="A3426">
            <v>800590</v>
          </cell>
          <cell r="B3426">
            <v>3425</v>
          </cell>
          <cell r="C3426">
            <v>0</v>
          </cell>
          <cell r="D3426">
            <v>2</v>
          </cell>
          <cell r="E3426">
            <v>0</v>
          </cell>
          <cell r="F3426" t="str">
            <v>2108FA</v>
          </cell>
          <cell r="G3426" t="str">
            <v>Weekday</v>
          </cell>
          <cell r="H3426">
            <v>53577</v>
          </cell>
          <cell r="I3426" t="str">
            <v>B St &amp; Pearl Av</v>
          </cell>
        </row>
        <row r="3427">
          <cell r="A3427">
            <v>1032190</v>
          </cell>
          <cell r="B3427">
            <v>3426</v>
          </cell>
          <cell r="C3427">
            <v>1</v>
          </cell>
          <cell r="D3427">
            <v>1</v>
          </cell>
          <cell r="E3427">
            <v>1</v>
          </cell>
          <cell r="F3427" t="str">
            <v>2108FA</v>
          </cell>
          <cell r="G3427" t="str">
            <v>Weekday</v>
          </cell>
          <cell r="H3427">
            <v>50735</v>
          </cell>
          <cell r="I3427" t="str">
            <v>Lakeshore Av &amp; Foothill Blvd</v>
          </cell>
        </row>
        <row r="3428">
          <cell r="A3428">
            <v>1003700</v>
          </cell>
          <cell r="B3428">
            <v>3427</v>
          </cell>
          <cell r="C3428">
            <v>0</v>
          </cell>
          <cell r="D3428">
            <v>0</v>
          </cell>
          <cell r="E3428">
            <v>0</v>
          </cell>
          <cell r="F3428" t="str">
            <v>2108FA</v>
          </cell>
          <cell r="G3428" t="str">
            <v>Weekday</v>
          </cell>
          <cell r="H3428">
            <v>50808</v>
          </cell>
          <cell r="I3428" t="str">
            <v>82nd Av &amp; Bancroft Av</v>
          </cell>
        </row>
        <row r="3429">
          <cell r="A3429">
            <v>9902320</v>
          </cell>
          <cell r="B3429">
            <v>3428</v>
          </cell>
          <cell r="C3429">
            <v>0</v>
          </cell>
          <cell r="D3429">
            <v>1</v>
          </cell>
          <cell r="E3429">
            <v>0</v>
          </cell>
          <cell r="F3429" t="str">
            <v>2108FA</v>
          </cell>
          <cell r="G3429" t="str">
            <v>Weekday</v>
          </cell>
          <cell r="H3429">
            <v>50000</v>
          </cell>
          <cell r="I3429" t="str">
            <v>Lakeshore Av &amp; MacArthur Blvd</v>
          </cell>
        </row>
        <row r="3430">
          <cell r="A3430">
            <v>1009260</v>
          </cell>
          <cell r="B3430">
            <v>3429</v>
          </cell>
          <cell r="C3430">
            <v>0</v>
          </cell>
          <cell r="D3430">
            <v>0</v>
          </cell>
          <cell r="E3430">
            <v>0</v>
          </cell>
          <cell r="F3430" t="str">
            <v>2108FA</v>
          </cell>
          <cell r="G3430" t="str">
            <v>Weekday</v>
          </cell>
          <cell r="H3430">
            <v>55171</v>
          </cell>
          <cell r="I3430" t="str">
            <v>E 21st St &amp; 21st Av</v>
          </cell>
        </row>
        <row r="3431">
          <cell r="A3431">
            <v>1019270</v>
          </cell>
          <cell r="B3431">
            <v>3430</v>
          </cell>
          <cell r="C3431">
            <v>0</v>
          </cell>
          <cell r="D3431">
            <v>0</v>
          </cell>
          <cell r="E3431">
            <v>0</v>
          </cell>
          <cell r="F3431" t="str">
            <v>2108FA</v>
          </cell>
          <cell r="G3431" t="str">
            <v>Weekday</v>
          </cell>
          <cell r="H3431">
            <v>57522</v>
          </cell>
          <cell r="I3431" t="str">
            <v>Shattuck Av &amp; Alcatraz Av</v>
          </cell>
        </row>
        <row r="3432">
          <cell r="A3432">
            <v>104220</v>
          </cell>
          <cell r="B3432">
            <v>3431</v>
          </cell>
          <cell r="C3432">
            <v>0</v>
          </cell>
          <cell r="D3432">
            <v>0</v>
          </cell>
          <cell r="E3432">
            <v>0</v>
          </cell>
          <cell r="F3432" t="str">
            <v>2108FA</v>
          </cell>
          <cell r="G3432" t="str">
            <v>Weekday</v>
          </cell>
          <cell r="H3432">
            <v>55546</v>
          </cell>
          <cell r="I3432" t="str">
            <v>Park St &amp; Santa Clara Av</v>
          </cell>
        </row>
        <row r="3433">
          <cell r="A3433">
            <v>1301290</v>
          </cell>
          <cell r="B3433">
            <v>3432</v>
          </cell>
          <cell r="C3433">
            <v>1</v>
          </cell>
          <cell r="D3433">
            <v>0</v>
          </cell>
          <cell r="E3433">
            <v>1</v>
          </cell>
          <cell r="F3433" t="str">
            <v>2108FA</v>
          </cell>
          <cell r="G3433" t="str">
            <v>Weekday</v>
          </cell>
          <cell r="H3433">
            <v>58989</v>
          </cell>
          <cell r="I3433" t="str">
            <v>Cutting Blvd &amp; S 41st St</v>
          </cell>
        </row>
        <row r="3434">
          <cell r="A3434">
            <v>9907690</v>
          </cell>
          <cell r="B3434">
            <v>3433</v>
          </cell>
          <cell r="C3434">
            <v>0</v>
          </cell>
          <cell r="D3434">
            <v>0</v>
          </cell>
          <cell r="E3434">
            <v>0</v>
          </cell>
          <cell r="F3434" t="str">
            <v>2108FA</v>
          </cell>
          <cell r="G3434" t="str">
            <v>Weekday</v>
          </cell>
          <cell r="H3434">
            <v>52909</v>
          </cell>
          <cell r="I3434" t="str">
            <v>Market AV &amp; Powell St</v>
          </cell>
        </row>
        <row r="3435">
          <cell r="A3435">
            <v>304960</v>
          </cell>
          <cell r="B3435">
            <v>3434</v>
          </cell>
          <cell r="C3435">
            <v>1</v>
          </cell>
          <cell r="D3435">
            <v>0</v>
          </cell>
          <cell r="E3435">
            <v>1</v>
          </cell>
          <cell r="F3435" t="str">
            <v>2108FA</v>
          </cell>
          <cell r="G3435" t="str">
            <v>Weekday</v>
          </cell>
          <cell r="H3435">
            <v>55999</v>
          </cell>
          <cell r="I3435" t="str">
            <v>Shattuck Av &amp; Kittredge St</v>
          </cell>
        </row>
        <row r="3436">
          <cell r="A3436">
            <v>1013650</v>
          </cell>
          <cell r="B3436">
            <v>3435</v>
          </cell>
          <cell r="C3436">
            <v>1</v>
          </cell>
          <cell r="D3436">
            <v>1</v>
          </cell>
          <cell r="E3436">
            <v>1</v>
          </cell>
          <cell r="F3436" t="str">
            <v>2108FA</v>
          </cell>
          <cell r="G3436" t="str">
            <v>Weekday</v>
          </cell>
          <cell r="H3436">
            <v>51227</v>
          </cell>
          <cell r="I3436" t="str">
            <v>Lakeshore Av &amp; E 18th St</v>
          </cell>
        </row>
        <row r="3437">
          <cell r="A3437">
            <v>9902760</v>
          </cell>
          <cell r="B3437">
            <v>3436</v>
          </cell>
          <cell r="C3437">
            <v>4</v>
          </cell>
          <cell r="D3437">
            <v>1</v>
          </cell>
          <cell r="E3437">
            <v>4</v>
          </cell>
          <cell r="F3437" t="str">
            <v>2108FA</v>
          </cell>
          <cell r="G3437" t="str">
            <v>Weekday</v>
          </cell>
          <cell r="H3437">
            <v>51289</v>
          </cell>
          <cell r="I3437" t="str">
            <v>Fruitvale Av &amp; International Blvd</v>
          </cell>
        </row>
        <row r="3438">
          <cell r="A3438">
            <v>1006710</v>
          </cell>
          <cell r="B3438">
            <v>3437</v>
          </cell>
          <cell r="C3438">
            <v>4</v>
          </cell>
          <cell r="D3438">
            <v>0</v>
          </cell>
          <cell r="E3438">
            <v>4</v>
          </cell>
          <cell r="F3438" t="str">
            <v>2108FA</v>
          </cell>
          <cell r="G3438" t="str">
            <v>Weekday</v>
          </cell>
          <cell r="H3438">
            <v>57333</v>
          </cell>
          <cell r="I3438" t="str">
            <v>Broadway &amp; 7th St</v>
          </cell>
        </row>
        <row r="3439">
          <cell r="A3439">
            <v>703880</v>
          </cell>
          <cell r="B3439">
            <v>3438</v>
          </cell>
          <cell r="C3439">
            <v>0</v>
          </cell>
          <cell r="D3439">
            <v>0</v>
          </cell>
          <cell r="E3439">
            <v>0</v>
          </cell>
          <cell r="F3439" t="str">
            <v>2108FA</v>
          </cell>
          <cell r="G3439" t="str">
            <v>Weekday</v>
          </cell>
          <cell r="H3439">
            <v>50504</v>
          </cell>
          <cell r="I3439" t="str">
            <v>Mowry Av &amp; Fremont Blvd</v>
          </cell>
        </row>
        <row r="3440">
          <cell r="A3440">
            <v>1004170</v>
          </cell>
          <cell r="B3440">
            <v>3439</v>
          </cell>
          <cell r="C3440">
            <v>1</v>
          </cell>
          <cell r="D3440">
            <v>0</v>
          </cell>
          <cell r="E3440">
            <v>1</v>
          </cell>
          <cell r="F3440" t="str">
            <v>2108FA</v>
          </cell>
          <cell r="G3440" t="str">
            <v>Weekday</v>
          </cell>
          <cell r="H3440">
            <v>55833</v>
          </cell>
          <cell r="I3440" t="str">
            <v>8th St &amp; Oak St (Lake Merritt BART)</v>
          </cell>
        </row>
        <row r="3441">
          <cell r="A3441">
            <v>9901670</v>
          </cell>
          <cell r="B3441">
            <v>3440</v>
          </cell>
          <cell r="C3441">
            <v>0</v>
          </cell>
          <cell r="D3441">
            <v>0</v>
          </cell>
          <cell r="E3441">
            <v>0</v>
          </cell>
          <cell r="F3441" t="str">
            <v>2108FA</v>
          </cell>
          <cell r="G3441" t="str">
            <v>Weekday</v>
          </cell>
          <cell r="H3441">
            <v>50852</v>
          </cell>
          <cell r="I3441" t="str">
            <v>Union Landing Transit Center</v>
          </cell>
        </row>
        <row r="3442">
          <cell r="A3442">
            <v>1006650</v>
          </cell>
          <cell r="B3442">
            <v>3441</v>
          </cell>
          <cell r="C3442">
            <v>1</v>
          </cell>
          <cell r="D3442">
            <v>1</v>
          </cell>
          <cell r="E3442">
            <v>1</v>
          </cell>
          <cell r="F3442" t="str">
            <v>2108FA</v>
          </cell>
          <cell r="G3442" t="str">
            <v>Weekday</v>
          </cell>
          <cell r="H3442">
            <v>57773</v>
          </cell>
          <cell r="I3442" t="str">
            <v>Broadway &amp; 42nd St (Oakland Technical High School)</v>
          </cell>
        </row>
        <row r="3443">
          <cell r="A3443">
            <v>1018460</v>
          </cell>
          <cell r="B3443">
            <v>3442</v>
          </cell>
          <cell r="C3443">
            <v>1</v>
          </cell>
          <cell r="D3443">
            <v>0</v>
          </cell>
          <cell r="E3443">
            <v>1</v>
          </cell>
          <cell r="F3443" t="str">
            <v>2108FA</v>
          </cell>
          <cell r="G3443" t="str">
            <v>Weekday</v>
          </cell>
          <cell r="H3443">
            <v>50508</v>
          </cell>
          <cell r="I3443" t="str">
            <v>San Pablo Av &amp; Market St</v>
          </cell>
        </row>
        <row r="3444">
          <cell r="A3444">
            <v>9908070</v>
          </cell>
          <cell r="B3444">
            <v>3443</v>
          </cell>
          <cell r="C3444">
            <v>1</v>
          </cell>
          <cell r="D3444">
            <v>0</v>
          </cell>
          <cell r="E3444">
            <v>1</v>
          </cell>
          <cell r="F3444" t="str">
            <v>2108FA</v>
          </cell>
          <cell r="G3444" t="str">
            <v>Weekday</v>
          </cell>
          <cell r="H3444">
            <v>53038</v>
          </cell>
          <cell r="I3444" t="str">
            <v>Telegraph Av &amp; 34th St</v>
          </cell>
        </row>
        <row r="3445">
          <cell r="A3445">
            <v>1030310</v>
          </cell>
          <cell r="B3445">
            <v>3444</v>
          </cell>
          <cell r="C3445">
            <v>1</v>
          </cell>
          <cell r="D3445">
            <v>0</v>
          </cell>
          <cell r="E3445">
            <v>1</v>
          </cell>
          <cell r="F3445" t="str">
            <v>2108FA</v>
          </cell>
          <cell r="G3445" t="str">
            <v>Weekday</v>
          </cell>
          <cell r="H3445">
            <v>56564</v>
          </cell>
          <cell r="I3445" t="str">
            <v>Market St &amp; 14th St</v>
          </cell>
        </row>
        <row r="3446">
          <cell r="A3446">
            <v>9902720</v>
          </cell>
          <cell r="B3446">
            <v>3445</v>
          </cell>
          <cell r="C3446">
            <v>0</v>
          </cell>
          <cell r="D3446">
            <v>0</v>
          </cell>
          <cell r="E3446">
            <v>0</v>
          </cell>
          <cell r="F3446" t="str">
            <v>2108FA</v>
          </cell>
          <cell r="G3446" t="str">
            <v>Weekday</v>
          </cell>
          <cell r="H3446">
            <v>51283</v>
          </cell>
          <cell r="I3446" t="str">
            <v>23rd Av &amp; International Blvd</v>
          </cell>
        </row>
        <row r="3447">
          <cell r="A3447">
            <v>1011660</v>
          </cell>
          <cell r="B3447">
            <v>3446</v>
          </cell>
          <cell r="C3447">
            <v>1</v>
          </cell>
          <cell r="D3447">
            <v>3</v>
          </cell>
          <cell r="E3447">
            <v>1</v>
          </cell>
          <cell r="F3447" t="str">
            <v>2108FA</v>
          </cell>
          <cell r="G3447" t="str">
            <v>Weekday</v>
          </cell>
          <cell r="H3447">
            <v>58995</v>
          </cell>
          <cell r="I3447" t="str">
            <v>Grand Av &amp; Elwood Av</v>
          </cell>
        </row>
        <row r="3448">
          <cell r="A3448">
            <v>103350</v>
          </cell>
          <cell r="B3448">
            <v>3447</v>
          </cell>
          <cell r="C3448">
            <v>0</v>
          </cell>
          <cell r="D3448">
            <v>0</v>
          </cell>
          <cell r="E3448">
            <v>0</v>
          </cell>
          <cell r="F3448" t="str">
            <v>2108FA</v>
          </cell>
          <cell r="G3448" t="str">
            <v>Weekday</v>
          </cell>
          <cell r="H3448">
            <v>59255</v>
          </cell>
          <cell r="I3448" t="str">
            <v>Santa Clara Av &amp; Park St</v>
          </cell>
        </row>
        <row r="3449">
          <cell r="A3449">
            <v>706820</v>
          </cell>
          <cell r="B3449">
            <v>3448</v>
          </cell>
          <cell r="C3449">
            <v>0</v>
          </cell>
          <cell r="D3449">
            <v>0</v>
          </cell>
          <cell r="E3449">
            <v>0</v>
          </cell>
          <cell r="F3449" t="str">
            <v>2108FA</v>
          </cell>
          <cell r="G3449" t="str">
            <v>Weekday</v>
          </cell>
          <cell r="H3449">
            <v>56380</v>
          </cell>
          <cell r="I3449" t="str">
            <v>Curie St &amp; S Pacific Commons Blvd</v>
          </cell>
        </row>
        <row r="3450">
          <cell r="A3450">
            <v>1011120</v>
          </cell>
          <cell r="B3450">
            <v>3449</v>
          </cell>
          <cell r="C3450">
            <v>1</v>
          </cell>
          <cell r="D3450">
            <v>1</v>
          </cell>
          <cell r="E3450">
            <v>1</v>
          </cell>
          <cell r="F3450" t="str">
            <v>2108FA</v>
          </cell>
          <cell r="G3450" t="str">
            <v>Weekday</v>
          </cell>
          <cell r="H3450">
            <v>55119</v>
          </cell>
          <cell r="I3450" t="str">
            <v>Fruitvale Av &amp; Foothill Blvd</v>
          </cell>
        </row>
        <row r="3451">
          <cell r="A3451">
            <v>9905930</v>
          </cell>
          <cell r="B3451">
            <v>3450</v>
          </cell>
          <cell r="C3451">
            <v>0</v>
          </cell>
          <cell r="D3451">
            <v>0</v>
          </cell>
          <cell r="E3451">
            <v>0</v>
          </cell>
          <cell r="F3451" t="str">
            <v>2108FA</v>
          </cell>
          <cell r="G3451" t="str">
            <v>Weekday</v>
          </cell>
          <cell r="H3451">
            <v>52368</v>
          </cell>
          <cell r="I3451" t="str">
            <v>School St &amp; Coolidge Av</v>
          </cell>
        </row>
        <row r="3452">
          <cell r="A3452">
            <v>1304300</v>
          </cell>
          <cell r="B3452">
            <v>3451</v>
          </cell>
          <cell r="C3452">
            <v>0</v>
          </cell>
          <cell r="D3452">
            <v>0</v>
          </cell>
          <cell r="E3452">
            <v>0</v>
          </cell>
          <cell r="F3452" t="str">
            <v>2108FA</v>
          </cell>
          <cell r="G3452" t="str">
            <v>Weekday</v>
          </cell>
          <cell r="H3452">
            <v>54541</v>
          </cell>
          <cell r="I3452" t="str">
            <v>Harbour Way S &amp; Ford Point</v>
          </cell>
        </row>
        <row r="3453">
          <cell r="A3453">
            <v>304950</v>
          </cell>
          <cell r="B3453">
            <v>3452</v>
          </cell>
          <cell r="C3453">
            <v>1</v>
          </cell>
          <cell r="D3453">
            <v>0</v>
          </cell>
          <cell r="E3453">
            <v>1</v>
          </cell>
          <cell r="F3453" t="str">
            <v>2108FA</v>
          </cell>
          <cell r="G3453" t="str">
            <v>Weekday</v>
          </cell>
          <cell r="H3453">
            <v>51300</v>
          </cell>
          <cell r="I3453" t="str">
            <v>Shattuck Av &amp; Haste St</v>
          </cell>
        </row>
        <row r="3454">
          <cell r="A3454">
            <v>1601000</v>
          </cell>
          <cell r="B3454">
            <v>3453</v>
          </cell>
          <cell r="C3454">
            <v>1</v>
          </cell>
          <cell r="D3454">
            <v>0</v>
          </cell>
          <cell r="E3454">
            <v>1</v>
          </cell>
          <cell r="F3454" t="str">
            <v>2108FA</v>
          </cell>
          <cell r="G3454" t="str">
            <v>Weekday</v>
          </cell>
          <cell r="H3454">
            <v>56111</v>
          </cell>
          <cell r="I3454" t="str">
            <v>San Pablo Av &amp; Stone St</v>
          </cell>
        </row>
        <row r="3455">
          <cell r="A3455">
            <v>702940</v>
          </cell>
          <cell r="B3455">
            <v>3454</v>
          </cell>
          <cell r="C3455">
            <v>0</v>
          </cell>
          <cell r="D3455">
            <v>0</v>
          </cell>
          <cell r="E3455">
            <v>0</v>
          </cell>
          <cell r="F3455" t="str">
            <v>2108FA</v>
          </cell>
          <cell r="G3455" t="str">
            <v>Weekday</v>
          </cell>
          <cell r="H3455">
            <v>52990</v>
          </cell>
          <cell r="I3455" t="str">
            <v>Grimmer Blvd &amp; Fremont Blvd</v>
          </cell>
        </row>
        <row r="3456">
          <cell r="A3456">
            <v>1016110</v>
          </cell>
          <cell r="B3456">
            <v>3455</v>
          </cell>
          <cell r="C3456">
            <v>0</v>
          </cell>
          <cell r="D3456">
            <v>0</v>
          </cell>
          <cell r="E3456">
            <v>0</v>
          </cell>
          <cell r="F3456" t="str">
            <v>2108FA</v>
          </cell>
          <cell r="G3456" t="str">
            <v>Weekday</v>
          </cell>
          <cell r="H3456">
            <v>56006</v>
          </cell>
          <cell r="I3456" t="str">
            <v>Martin Luther King Jr Way &amp; 34th St</v>
          </cell>
        </row>
        <row r="3457">
          <cell r="A3457">
            <v>1010780</v>
          </cell>
          <cell r="B3457">
            <v>3456</v>
          </cell>
          <cell r="C3457">
            <v>1</v>
          </cell>
          <cell r="D3457">
            <v>1</v>
          </cell>
          <cell r="E3457">
            <v>1</v>
          </cell>
          <cell r="F3457" t="str">
            <v>2108FA</v>
          </cell>
          <cell r="G3457" t="str">
            <v>Weekday</v>
          </cell>
          <cell r="H3457">
            <v>54322</v>
          </cell>
          <cell r="I3457" t="str">
            <v>Foothill Blvd &amp; Trask St</v>
          </cell>
        </row>
        <row r="3458">
          <cell r="A3458">
            <v>1007430</v>
          </cell>
          <cell r="B3458">
            <v>3457</v>
          </cell>
          <cell r="C3458">
            <v>2</v>
          </cell>
          <cell r="D3458">
            <v>0</v>
          </cell>
          <cell r="E3458">
            <v>2</v>
          </cell>
          <cell r="F3458" t="str">
            <v>2108FA</v>
          </cell>
          <cell r="G3458" t="str">
            <v>Weekday</v>
          </cell>
          <cell r="H3458">
            <v>55331</v>
          </cell>
          <cell r="I3458" t="str">
            <v>College Av &amp; Broadway</v>
          </cell>
        </row>
        <row r="3459">
          <cell r="A3459">
            <v>1010300</v>
          </cell>
          <cell r="B3459">
            <v>3458</v>
          </cell>
          <cell r="C3459">
            <v>0</v>
          </cell>
          <cell r="D3459">
            <v>0</v>
          </cell>
          <cell r="E3459">
            <v>0</v>
          </cell>
          <cell r="F3459" t="str">
            <v>2108FA</v>
          </cell>
          <cell r="G3459" t="str">
            <v>Weekday</v>
          </cell>
          <cell r="H3459">
            <v>55233</v>
          </cell>
          <cell r="I3459" t="str">
            <v>Foothill Blvd &amp; 27th Av</v>
          </cell>
        </row>
        <row r="3460">
          <cell r="A3460">
            <v>9903070</v>
          </cell>
          <cell r="B3460">
            <v>3459</v>
          </cell>
          <cell r="C3460">
            <v>1</v>
          </cell>
          <cell r="D3460">
            <v>0</v>
          </cell>
          <cell r="E3460">
            <v>1</v>
          </cell>
          <cell r="F3460" t="str">
            <v>2108FA</v>
          </cell>
          <cell r="G3460" t="str">
            <v>Weekday</v>
          </cell>
          <cell r="H3460">
            <v>51395</v>
          </cell>
          <cell r="I3460" t="str">
            <v>Kaiser Hospital San Leandro</v>
          </cell>
        </row>
        <row r="3461">
          <cell r="A3461">
            <v>1000900</v>
          </cell>
          <cell r="B3461">
            <v>3460</v>
          </cell>
          <cell r="C3461">
            <v>6</v>
          </cell>
          <cell r="D3461">
            <v>1</v>
          </cell>
          <cell r="E3461">
            <v>6</v>
          </cell>
          <cell r="F3461" t="str">
            <v>2108FA</v>
          </cell>
          <cell r="G3461" t="str">
            <v>Weekday</v>
          </cell>
          <cell r="H3461">
            <v>52240</v>
          </cell>
          <cell r="I3461" t="str">
            <v>14th St &amp; Clay St</v>
          </cell>
        </row>
        <row r="3462">
          <cell r="A3462">
            <v>9903570</v>
          </cell>
          <cell r="B3462">
            <v>3461</v>
          </cell>
          <cell r="C3462">
            <v>0</v>
          </cell>
          <cell r="D3462">
            <v>0</v>
          </cell>
          <cell r="E3462">
            <v>0</v>
          </cell>
          <cell r="F3462" t="str">
            <v>2108FA</v>
          </cell>
          <cell r="G3462" t="str">
            <v>Weekday</v>
          </cell>
          <cell r="H3462">
            <v>51572</v>
          </cell>
          <cell r="I3462" t="str">
            <v>Grand Av &amp; El Embarcadero</v>
          </cell>
        </row>
        <row r="3463">
          <cell r="A3463">
            <v>200200</v>
          </cell>
          <cell r="B3463">
            <v>3462</v>
          </cell>
          <cell r="C3463">
            <v>1</v>
          </cell>
          <cell r="D3463">
            <v>1</v>
          </cell>
          <cell r="E3463">
            <v>1</v>
          </cell>
          <cell r="F3463" t="str">
            <v>2108FA</v>
          </cell>
          <cell r="G3463" t="str">
            <v>Weekday</v>
          </cell>
          <cell r="H3463">
            <v>55990</v>
          </cell>
          <cell r="I3463" t="str">
            <v>956 Ohlone Av</v>
          </cell>
        </row>
        <row r="3464">
          <cell r="A3464">
            <v>1003540</v>
          </cell>
          <cell r="B3464">
            <v>3463</v>
          </cell>
          <cell r="C3464">
            <v>0</v>
          </cell>
          <cell r="D3464">
            <v>0</v>
          </cell>
          <cell r="E3464">
            <v>0</v>
          </cell>
          <cell r="F3464" t="str">
            <v>2108FA</v>
          </cell>
          <cell r="G3464" t="str">
            <v>Weekday</v>
          </cell>
          <cell r="H3464">
            <v>55407</v>
          </cell>
          <cell r="I3464" t="str">
            <v>7th St &amp; Peralta St</v>
          </cell>
        </row>
        <row r="3465">
          <cell r="A3465">
            <v>1001530</v>
          </cell>
          <cell r="B3465">
            <v>3464</v>
          </cell>
          <cell r="C3465">
            <v>2</v>
          </cell>
          <cell r="D3465">
            <v>2</v>
          </cell>
          <cell r="E3465">
            <v>2</v>
          </cell>
          <cell r="F3465" t="str">
            <v>2108FA</v>
          </cell>
          <cell r="G3465" t="str">
            <v>Weekday</v>
          </cell>
          <cell r="H3465">
            <v>58088</v>
          </cell>
          <cell r="I3465" t="str">
            <v>23rd Av &amp; E 27th St</v>
          </cell>
        </row>
        <row r="3466">
          <cell r="A3466">
            <v>1000280</v>
          </cell>
          <cell r="B3466">
            <v>3465</v>
          </cell>
          <cell r="C3466">
            <v>1</v>
          </cell>
          <cell r="D3466">
            <v>0</v>
          </cell>
          <cell r="E3466">
            <v>1</v>
          </cell>
          <cell r="F3466" t="str">
            <v>2108FA</v>
          </cell>
          <cell r="G3466" t="str">
            <v>Weekday</v>
          </cell>
          <cell r="H3466">
            <v>58833</v>
          </cell>
          <cell r="I3466" t="str">
            <v>10th St &amp; Market St</v>
          </cell>
        </row>
        <row r="3467">
          <cell r="A3467">
            <v>1501900</v>
          </cell>
          <cell r="B3467">
            <v>3466</v>
          </cell>
          <cell r="C3467">
            <v>0</v>
          </cell>
          <cell r="D3467">
            <v>0</v>
          </cell>
          <cell r="E3467">
            <v>0</v>
          </cell>
          <cell r="F3467" t="str">
            <v>2108FA</v>
          </cell>
          <cell r="G3467" t="str">
            <v>Weekday</v>
          </cell>
          <cell r="H3467">
            <v>53454</v>
          </cell>
          <cell r="I3467" t="str">
            <v>Farnsworth St &amp; Manor Blvd</v>
          </cell>
        </row>
        <row r="3468">
          <cell r="A3468">
            <v>805860</v>
          </cell>
          <cell r="B3468">
            <v>3467</v>
          </cell>
          <cell r="C3468">
            <v>0</v>
          </cell>
          <cell r="D3468">
            <v>0</v>
          </cell>
          <cell r="E3468">
            <v>0</v>
          </cell>
          <cell r="F3468" t="str">
            <v>2108FA</v>
          </cell>
          <cell r="G3468" t="str">
            <v>Weekday</v>
          </cell>
          <cell r="H3468">
            <v>57151</v>
          </cell>
          <cell r="I3468" t="str">
            <v>Mission Blvd &amp; Industrial Pkwy</v>
          </cell>
        </row>
        <row r="3469">
          <cell r="A3469">
            <v>1000600</v>
          </cell>
          <cell r="B3469">
            <v>3468</v>
          </cell>
          <cell r="C3469">
            <v>2</v>
          </cell>
          <cell r="D3469">
            <v>1</v>
          </cell>
          <cell r="E3469">
            <v>2</v>
          </cell>
          <cell r="F3469" t="str">
            <v>2108FA</v>
          </cell>
          <cell r="G3469" t="str">
            <v>Weekday</v>
          </cell>
          <cell r="H3469">
            <v>56695</v>
          </cell>
          <cell r="I3469" t="str">
            <v>13th Av &amp; Bella Vista Av</v>
          </cell>
        </row>
        <row r="3470">
          <cell r="A3470">
            <v>1010590</v>
          </cell>
          <cell r="B3470">
            <v>3469</v>
          </cell>
          <cell r="C3470">
            <v>1</v>
          </cell>
          <cell r="D3470">
            <v>1</v>
          </cell>
          <cell r="E3470">
            <v>1</v>
          </cell>
          <cell r="F3470" t="str">
            <v>2108FA</v>
          </cell>
          <cell r="G3470" t="str">
            <v>Weekday</v>
          </cell>
          <cell r="H3470">
            <v>52822</v>
          </cell>
          <cell r="I3470" t="str">
            <v>Foothill Blvd &amp; Avenal Av</v>
          </cell>
        </row>
        <row r="3471">
          <cell r="A3471">
            <v>302210</v>
          </cell>
          <cell r="B3471">
            <v>3470</v>
          </cell>
          <cell r="C3471">
            <v>0</v>
          </cell>
          <cell r="D3471">
            <v>0</v>
          </cell>
          <cell r="E3471">
            <v>0</v>
          </cell>
          <cell r="F3471" t="str">
            <v>2108FA</v>
          </cell>
          <cell r="G3471" t="str">
            <v>Weekday</v>
          </cell>
          <cell r="H3471">
            <v>55019</v>
          </cell>
          <cell r="I3471" t="str">
            <v>Dwight Way &amp; Sacramento St</v>
          </cell>
        </row>
        <row r="3472">
          <cell r="A3472">
            <v>1302820</v>
          </cell>
          <cell r="B3472">
            <v>3471</v>
          </cell>
          <cell r="C3472">
            <v>0</v>
          </cell>
          <cell r="D3472">
            <v>0</v>
          </cell>
          <cell r="E3472">
            <v>0</v>
          </cell>
          <cell r="F3472" t="str">
            <v>2108FA</v>
          </cell>
          <cell r="G3472" t="str">
            <v>Weekday</v>
          </cell>
          <cell r="H3472">
            <v>58350</v>
          </cell>
          <cell r="I3472" t="str">
            <v>Point Pinole Business Park</v>
          </cell>
        </row>
        <row r="3473">
          <cell r="A3473">
            <v>302120</v>
          </cell>
          <cell r="B3473">
            <v>3472</v>
          </cell>
          <cell r="C3473">
            <v>0</v>
          </cell>
          <cell r="D3473">
            <v>0</v>
          </cell>
          <cell r="E3473">
            <v>0</v>
          </cell>
          <cell r="F3473" t="str">
            <v>2108FA</v>
          </cell>
          <cell r="G3473" t="str">
            <v>Weekday</v>
          </cell>
          <cell r="H3473">
            <v>58007</v>
          </cell>
          <cell r="I3473" t="str">
            <v>Dwight Way &amp; Grant St</v>
          </cell>
        </row>
        <row r="3474">
          <cell r="A3474">
            <v>706110</v>
          </cell>
          <cell r="B3474">
            <v>3473</v>
          </cell>
          <cell r="C3474">
            <v>0</v>
          </cell>
          <cell r="D3474">
            <v>0</v>
          </cell>
          <cell r="E3474">
            <v>0</v>
          </cell>
          <cell r="F3474" t="str">
            <v>2108FA</v>
          </cell>
          <cell r="G3474" t="str">
            <v>Weekday</v>
          </cell>
          <cell r="H3474">
            <v>56066</v>
          </cell>
          <cell r="I3474" t="str">
            <v>Thornton Av &amp; Dusterberry Way (Thornton Jr High)</v>
          </cell>
        </row>
        <row r="3475">
          <cell r="A3475">
            <v>704590</v>
          </cell>
          <cell r="B3475">
            <v>3474</v>
          </cell>
          <cell r="C3475">
            <v>0</v>
          </cell>
          <cell r="D3475">
            <v>0</v>
          </cell>
          <cell r="E3475">
            <v>0</v>
          </cell>
          <cell r="F3475" t="str">
            <v>2108FA</v>
          </cell>
          <cell r="G3475" t="str">
            <v>Weekday</v>
          </cell>
          <cell r="H3475">
            <v>51514</v>
          </cell>
          <cell r="I3475" t="str">
            <v>Paseo Padre Pkwy &amp; Deep Creek Rd</v>
          </cell>
        </row>
        <row r="3476">
          <cell r="A3476">
            <v>1500390</v>
          </cell>
          <cell r="B3476">
            <v>3475</v>
          </cell>
          <cell r="C3476">
            <v>0</v>
          </cell>
          <cell r="D3476">
            <v>0</v>
          </cell>
          <cell r="E3476">
            <v>0</v>
          </cell>
          <cell r="F3476" t="str">
            <v>2108FA</v>
          </cell>
          <cell r="G3476" t="str">
            <v>Weekday</v>
          </cell>
          <cell r="H3476">
            <v>55354</v>
          </cell>
          <cell r="I3476" t="str">
            <v>Bancroft Av &amp; Dutton Av</v>
          </cell>
        </row>
        <row r="3477">
          <cell r="A3477">
            <v>1001020</v>
          </cell>
          <cell r="B3477">
            <v>3476</v>
          </cell>
          <cell r="C3477">
            <v>1</v>
          </cell>
          <cell r="D3477">
            <v>0</v>
          </cell>
          <cell r="E3477">
            <v>1</v>
          </cell>
          <cell r="F3477" t="str">
            <v>2108FA</v>
          </cell>
          <cell r="G3477" t="str">
            <v>Weekday</v>
          </cell>
          <cell r="H3477">
            <v>55854</v>
          </cell>
          <cell r="I3477" t="str">
            <v>14th St &amp; Market St</v>
          </cell>
        </row>
        <row r="3478">
          <cell r="A3478">
            <v>305590</v>
          </cell>
          <cell r="B3478">
            <v>3477</v>
          </cell>
          <cell r="C3478">
            <v>0</v>
          </cell>
          <cell r="D3478">
            <v>2</v>
          </cell>
          <cell r="E3478">
            <v>0</v>
          </cell>
          <cell r="F3478" t="str">
            <v>2108FA</v>
          </cell>
          <cell r="G3478" t="str">
            <v>Weekday</v>
          </cell>
          <cell r="H3478">
            <v>52424</v>
          </cell>
          <cell r="I3478" t="str">
            <v>Telegraph Av &amp; Russell St</v>
          </cell>
        </row>
        <row r="3479">
          <cell r="A3479">
            <v>702870</v>
          </cell>
          <cell r="B3479">
            <v>3478</v>
          </cell>
          <cell r="C3479">
            <v>0</v>
          </cell>
          <cell r="D3479">
            <v>0</v>
          </cell>
          <cell r="E3479">
            <v>0</v>
          </cell>
          <cell r="F3479" t="str">
            <v>2108FA</v>
          </cell>
          <cell r="G3479" t="str">
            <v>Weekday</v>
          </cell>
          <cell r="H3479">
            <v>59399</v>
          </cell>
          <cell r="I3479" t="str">
            <v>Grimmer Blvd &amp; Blacow Rd</v>
          </cell>
        </row>
        <row r="3480">
          <cell r="A3480">
            <v>1700420</v>
          </cell>
          <cell r="B3480">
            <v>3479</v>
          </cell>
          <cell r="C3480">
            <v>0</v>
          </cell>
          <cell r="D3480">
            <v>0</v>
          </cell>
          <cell r="E3480">
            <v>0</v>
          </cell>
          <cell r="F3480" t="str">
            <v>2108FA</v>
          </cell>
          <cell r="G3480" t="str">
            <v>Weekday</v>
          </cell>
          <cell r="H3480">
            <v>53338</v>
          </cell>
          <cell r="I3480" t="str">
            <v>Decoto Rd &amp; Meyers Dr</v>
          </cell>
        </row>
        <row r="3481">
          <cell r="A3481">
            <v>9907660</v>
          </cell>
          <cell r="B3481">
            <v>3480</v>
          </cell>
          <cell r="C3481">
            <v>0</v>
          </cell>
          <cell r="D3481">
            <v>0</v>
          </cell>
          <cell r="E3481">
            <v>0</v>
          </cell>
          <cell r="F3481" t="str">
            <v>2108FA</v>
          </cell>
          <cell r="G3481" t="str">
            <v>Weekday</v>
          </cell>
          <cell r="H3481">
            <v>52901</v>
          </cell>
          <cell r="I3481" t="str">
            <v>Alameda SeaPlane Lagoon Ferry Terminal</v>
          </cell>
        </row>
        <row r="3482">
          <cell r="A3482">
            <v>305110</v>
          </cell>
          <cell r="B3482">
            <v>3481</v>
          </cell>
          <cell r="C3482">
            <v>4</v>
          </cell>
          <cell r="D3482">
            <v>1</v>
          </cell>
          <cell r="E3482">
            <v>4</v>
          </cell>
          <cell r="F3482" t="str">
            <v>2108FA</v>
          </cell>
          <cell r="G3482" t="str">
            <v>Weekday</v>
          </cell>
          <cell r="H3482">
            <v>52592</v>
          </cell>
          <cell r="I3482" t="str">
            <v>Shattuck Av &amp; Woolsey St</v>
          </cell>
        </row>
        <row r="3483">
          <cell r="A3483">
            <v>1009850</v>
          </cell>
          <cell r="B3483">
            <v>3482</v>
          </cell>
          <cell r="C3483">
            <v>0</v>
          </cell>
          <cell r="D3483">
            <v>0</v>
          </cell>
          <cell r="E3483">
            <v>0</v>
          </cell>
          <cell r="F3483" t="str">
            <v>2108FA</v>
          </cell>
          <cell r="G3483" t="str">
            <v>Weekday</v>
          </cell>
          <cell r="H3483">
            <v>57466</v>
          </cell>
          <cell r="I3483" t="str">
            <v>Embarcadero W &amp; Franklin St</v>
          </cell>
        </row>
        <row r="3484">
          <cell r="A3484">
            <v>804290</v>
          </cell>
          <cell r="B3484">
            <v>3483</v>
          </cell>
          <cell r="C3484">
            <v>0</v>
          </cell>
          <cell r="D3484">
            <v>1</v>
          </cell>
          <cell r="E3484">
            <v>0</v>
          </cell>
          <cell r="F3484" t="str">
            <v>2108FA</v>
          </cell>
          <cell r="G3484" t="str">
            <v>Weekday</v>
          </cell>
          <cell r="H3484">
            <v>55670</v>
          </cell>
          <cell r="I3484" t="str">
            <v>Schafer Rd &amp; Gading Rd (Glassbrook School)</v>
          </cell>
        </row>
        <row r="3485">
          <cell r="A3485">
            <v>1700260</v>
          </cell>
          <cell r="B3485">
            <v>3484</v>
          </cell>
          <cell r="C3485">
            <v>1</v>
          </cell>
          <cell r="D3485">
            <v>0</v>
          </cell>
          <cell r="E3485">
            <v>1</v>
          </cell>
          <cell r="F3485" t="str">
            <v>2108FA</v>
          </cell>
          <cell r="G3485" t="str">
            <v>Weekday</v>
          </cell>
          <cell r="H3485">
            <v>54320</v>
          </cell>
          <cell r="I3485" t="str">
            <v>Alvarado-Niles Rd &amp; Meyers Dr</v>
          </cell>
        </row>
        <row r="3486">
          <cell r="A3486">
            <v>1011830</v>
          </cell>
          <cell r="B3486">
            <v>3485</v>
          </cell>
          <cell r="C3486">
            <v>0</v>
          </cell>
          <cell r="D3486">
            <v>0</v>
          </cell>
          <cell r="E3486">
            <v>0</v>
          </cell>
          <cell r="F3486" t="str">
            <v>2108FA</v>
          </cell>
          <cell r="G3486" t="str">
            <v>Weekday</v>
          </cell>
          <cell r="H3486">
            <v>55542</v>
          </cell>
          <cell r="I3486" t="str">
            <v>Grand Av &amp; Perkins St</v>
          </cell>
        </row>
        <row r="3487">
          <cell r="A3487">
            <v>9801710</v>
          </cell>
          <cell r="B3487">
            <v>3486</v>
          </cell>
          <cell r="C3487">
            <v>0</v>
          </cell>
          <cell r="D3487">
            <v>0</v>
          </cell>
          <cell r="E3487">
            <v>0</v>
          </cell>
          <cell r="F3487" t="str">
            <v>2108FA</v>
          </cell>
          <cell r="G3487" t="str">
            <v>Weekday</v>
          </cell>
          <cell r="H3487">
            <v>51255</v>
          </cell>
          <cell r="I3487" t="str">
            <v>Hesperian Blvd &amp; Hacienda Av</v>
          </cell>
        </row>
        <row r="3488">
          <cell r="A3488">
            <v>9908050</v>
          </cell>
          <cell r="B3488">
            <v>3487</v>
          </cell>
          <cell r="C3488">
            <v>1</v>
          </cell>
          <cell r="D3488">
            <v>3</v>
          </cell>
          <cell r="E3488">
            <v>1</v>
          </cell>
          <cell r="F3488" t="str">
            <v>2108FA</v>
          </cell>
          <cell r="G3488" t="str">
            <v>Weekday</v>
          </cell>
          <cell r="H3488">
            <v>53036</v>
          </cell>
          <cell r="I3488" t="str">
            <v>Telegraph Av &amp; 30th St</v>
          </cell>
        </row>
        <row r="3489">
          <cell r="A3489">
            <v>802430</v>
          </cell>
          <cell r="B3489">
            <v>3488</v>
          </cell>
          <cell r="C3489">
            <v>0</v>
          </cell>
          <cell r="D3489">
            <v>0</v>
          </cell>
          <cell r="E3489">
            <v>0</v>
          </cell>
          <cell r="F3489" t="str">
            <v>2108FA</v>
          </cell>
          <cell r="G3489" t="str">
            <v>Weekday</v>
          </cell>
          <cell r="H3489">
            <v>55756</v>
          </cell>
          <cell r="I3489" t="str">
            <v>Hesperian Blvd &amp; Southland Dr</v>
          </cell>
        </row>
        <row r="3490">
          <cell r="A3490">
            <v>1030290</v>
          </cell>
          <cell r="B3490">
            <v>3489</v>
          </cell>
          <cell r="C3490">
            <v>0</v>
          </cell>
          <cell r="D3490">
            <v>0</v>
          </cell>
          <cell r="E3490">
            <v>0</v>
          </cell>
          <cell r="F3490" t="str">
            <v>2108FA</v>
          </cell>
          <cell r="G3490" t="str">
            <v>Weekday</v>
          </cell>
          <cell r="H3490">
            <v>55727</v>
          </cell>
          <cell r="I3490" t="str">
            <v>Market St &amp; 16th St</v>
          </cell>
        </row>
        <row r="3491">
          <cell r="A3491">
            <v>1032220</v>
          </cell>
          <cell r="B3491">
            <v>3490</v>
          </cell>
          <cell r="C3491">
            <v>1</v>
          </cell>
          <cell r="D3491">
            <v>0</v>
          </cell>
          <cell r="E3491">
            <v>1</v>
          </cell>
          <cell r="F3491" t="str">
            <v>2108FA</v>
          </cell>
          <cell r="G3491" t="str">
            <v>Weekday</v>
          </cell>
          <cell r="H3491">
            <v>50743</v>
          </cell>
          <cell r="I3491" t="str">
            <v>Market St &amp; W Grand Av</v>
          </cell>
        </row>
        <row r="3492">
          <cell r="A3492">
            <v>1009310</v>
          </cell>
          <cell r="B3492">
            <v>3491</v>
          </cell>
          <cell r="C3492">
            <v>0</v>
          </cell>
          <cell r="D3492">
            <v>0</v>
          </cell>
          <cell r="E3492">
            <v>0</v>
          </cell>
          <cell r="F3492" t="str">
            <v>2108FA</v>
          </cell>
          <cell r="G3492" t="str">
            <v>Weekday</v>
          </cell>
          <cell r="H3492">
            <v>51858</v>
          </cell>
          <cell r="I3492" t="str">
            <v>E 24th St &amp; 10th Av</v>
          </cell>
        </row>
        <row r="3493">
          <cell r="A3493">
            <v>702540</v>
          </cell>
          <cell r="B3493">
            <v>3492</v>
          </cell>
          <cell r="C3493">
            <v>0</v>
          </cell>
          <cell r="D3493">
            <v>0</v>
          </cell>
          <cell r="E3493">
            <v>0</v>
          </cell>
          <cell r="F3493" t="str">
            <v>2108FA</v>
          </cell>
          <cell r="G3493" t="str">
            <v>Weekday</v>
          </cell>
          <cell r="H3493">
            <v>56788</v>
          </cell>
          <cell r="I3493" t="str">
            <v>Fremont Blvd &amp; Mowry Av</v>
          </cell>
        </row>
        <row r="3494">
          <cell r="A3494">
            <v>1504190</v>
          </cell>
          <cell r="B3494">
            <v>3493</v>
          </cell>
          <cell r="C3494">
            <v>0</v>
          </cell>
          <cell r="D3494">
            <v>2</v>
          </cell>
          <cell r="E3494">
            <v>0</v>
          </cell>
          <cell r="F3494" t="str">
            <v>2108FA</v>
          </cell>
          <cell r="G3494" t="str">
            <v>Weekday</v>
          </cell>
          <cell r="H3494">
            <v>55753</v>
          </cell>
          <cell r="I3494" t="str">
            <v>Bancroft Av &amp; Estudillo Av</v>
          </cell>
        </row>
        <row r="3495">
          <cell r="A3495">
            <v>805120</v>
          </cell>
          <cell r="B3495">
            <v>3494</v>
          </cell>
          <cell r="C3495">
            <v>0</v>
          </cell>
          <cell r="D3495">
            <v>0</v>
          </cell>
          <cell r="E3495">
            <v>0</v>
          </cell>
          <cell r="F3495" t="str">
            <v>2108FA</v>
          </cell>
          <cell r="G3495" t="str">
            <v>Weekday</v>
          </cell>
          <cell r="H3495">
            <v>53234</v>
          </cell>
          <cell r="I3495" t="str">
            <v>W Tennyson Rd &amp; Portsmouth Av</v>
          </cell>
        </row>
        <row r="3496">
          <cell r="A3496">
            <v>1019540</v>
          </cell>
          <cell r="B3496">
            <v>3495</v>
          </cell>
          <cell r="C3496">
            <v>0</v>
          </cell>
          <cell r="D3496">
            <v>0</v>
          </cell>
          <cell r="E3496">
            <v>0</v>
          </cell>
          <cell r="F3496" t="str">
            <v>2108FA</v>
          </cell>
          <cell r="G3496" t="str">
            <v>Weekday</v>
          </cell>
          <cell r="H3496">
            <v>58453</v>
          </cell>
          <cell r="I3496" t="str">
            <v>Skyline Blvd &amp; Redwood Rd</v>
          </cell>
        </row>
        <row r="3497">
          <cell r="A3497">
            <v>1019390</v>
          </cell>
          <cell r="B3497">
            <v>3496</v>
          </cell>
          <cell r="C3497">
            <v>0</v>
          </cell>
          <cell r="D3497">
            <v>0</v>
          </cell>
          <cell r="E3497">
            <v>0</v>
          </cell>
          <cell r="F3497" t="str">
            <v>2108FA</v>
          </cell>
          <cell r="G3497" t="str">
            <v>Weekday</v>
          </cell>
          <cell r="H3497">
            <v>57766</v>
          </cell>
          <cell r="I3497" t="str">
            <v>Skyline Blvd &amp; Balmoral Dr (Skyline High School)</v>
          </cell>
        </row>
        <row r="3498">
          <cell r="A3498">
            <v>1010110</v>
          </cell>
          <cell r="B3498">
            <v>3497</v>
          </cell>
          <cell r="C3498">
            <v>0</v>
          </cell>
          <cell r="D3498">
            <v>0</v>
          </cell>
          <cell r="E3498">
            <v>0</v>
          </cell>
          <cell r="F3498" t="str">
            <v>2108FA</v>
          </cell>
          <cell r="G3498" t="str">
            <v>Weekday</v>
          </cell>
          <cell r="H3498">
            <v>53446</v>
          </cell>
          <cell r="I3498" t="str">
            <v>Fontaine St &amp; Overpass (King Estates School)</v>
          </cell>
        </row>
        <row r="3499">
          <cell r="A3499">
            <v>9902890</v>
          </cell>
          <cell r="B3499">
            <v>3498</v>
          </cell>
          <cell r="C3499">
            <v>2</v>
          </cell>
          <cell r="D3499">
            <v>0</v>
          </cell>
          <cell r="E3499">
            <v>2</v>
          </cell>
          <cell r="F3499" t="str">
            <v>2108FA</v>
          </cell>
          <cell r="G3499" t="str">
            <v>Weekday</v>
          </cell>
          <cell r="H3499">
            <v>51325</v>
          </cell>
          <cell r="I3499" t="str">
            <v>Road 20 &amp; Abella Circle (Helms Mid Sch)</v>
          </cell>
        </row>
        <row r="3500">
          <cell r="A3500">
            <v>1301690</v>
          </cell>
          <cell r="B3500">
            <v>3499</v>
          </cell>
          <cell r="C3500">
            <v>1</v>
          </cell>
          <cell r="D3500">
            <v>0</v>
          </cell>
          <cell r="E3500">
            <v>1</v>
          </cell>
          <cell r="F3500" t="str">
            <v>2108FA</v>
          </cell>
          <cell r="G3500" t="str">
            <v>Weekday</v>
          </cell>
          <cell r="H3500">
            <v>55205</v>
          </cell>
          <cell r="I3500" t="str">
            <v>Marina Way S &amp; Hall Av</v>
          </cell>
        </row>
        <row r="3501">
          <cell r="A3501">
            <v>1303270</v>
          </cell>
          <cell r="B3501">
            <v>3500</v>
          </cell>
          <cell r="C3501">
            <v>0</v>
          </cell>
          <cell r="D3501">
            <v>1</v>
          </cell>
          <cell r="E3501">
            <v>0</v>
          </cell>
          <cell r="F3501" t="str">
            <v>2108FA</v>
          </cell>
          <cell r="G3501" t="str">
            <v>Weekday</v>
          </cell>
          <cell r="H3501">
            <v>52542</v>
          </cell>
          <cell r="I3501" t="str">
            <v>S 23rd St &amp; Cutting Blvd</v>
          </cell>
        </row>
        <row r="3502">
          <cell r="A3502">
            <v>1600240</v>
          </cell>
          <cell r="B3502">
            <v>3501</v>
          </cell>
          <cell r="C3502">
            <v>3</v>
          </cell>
          <cell r="D3502">
            <v>2</v>
          </cell>
          <cell r="E3502">
            <v>3</v>
          </cell>
          <cell r="F3502" t="str">
            <v>2108FA</v>
          </cell>
          <cell r="G3502" t="str">
            <v>Weekday</v>
          </cell>
          <cell r="H3502">
            <v>52205</v>
          </cell>
          <cell r="I3502" t="str">
            <v>Church Ln &amp; San Pablo Av</v>
          </cell>
        </row>
        <row r="3503">
          <cell r="A3503">
            <v>702640</v>
          </cell>
          <cell r="B3503">
            <v>3502</v>
          </cell>
          <cell r="C3503">
            <v>0</v>
          </cell>
          <cell r="D3503">
            <v>0</v>
          </cell>
          <cell r="E3503">
            <v>0</v>
          </cell>
          <cell r="F3503" t="str">
            <v>2108FA</v>
          </cell>
          <cell r="G3503" t="str">
            <v>Weekday</v>
          </cell>
          <cell r="H3503">
            <v>56755</v>
          </cell>
          <cell r="I3503" t="str">
            <v>Fremont Blvd &amp; Paseo Padre Pkwy</v>
          </cell>
        </row>
        <row r="3504">
          <cell r="A3504">
            <v>302220</v>
          </cell>
          <cell r="B3504">
            <v>3503</v>
          </cell>
          <cell r="C3504">
            <v>0</v>
          </cell>
          <cell r="D3504">
            <v>0</v>
          </cell>
          <cell r="E3504">
            <v>0</v>
          </cell>
          <cell r="F3504" t="str">
            <v>2108FA</v>
          </cell>
          <cell r="G3504" t="str">
            <v>Weekday</v>
          </cell>
          <cell r="H3504">
            <v>55070</v>
          </cell>
          <cell r="I3504" t="str">
            <v>Dwight Way &amp; Sacramento St</v>
          </cell>
        </row>
        <row r="3505">
          <cell r="A3505">
            <v>300400</v>
          </cell>
          <cell r="B3505">
            <v>3504</v>
          </cell>
          <cell r="C3505">
            <v>1</v>
          </cell>
          <cell r="D3505">
            <v>2</v>
          </cell>
          <cell r="E3505">
            <v>1</v>
          </cell>
          <cell r="F3505" t="str">
            <v>2108FA</v>
          </cell>
          <cell r="G3505" t="str">
            <v>Weekday</v>
          </cell>
          <cell r="H3505">
            <v>57330</v>
          </cell>
          <cell r="I3505" t="str">
            <v>Adeline St &amp; Oregon St</v>
          </cell>
        </row>
        <row r="3506">
          <cell r="A3506">
            <v>1009610</v>
          </cell>
          <cell r="B3506">
            <v>3505</v>
          </cell>
          <cell r="C3506">
            <v>0</v>
          </cell>
          <cell r="D3506">
            <v>0</v>
          </cell>
          <cell r="E3506">
            <v>0</v>
          </cell>
          <cell r="F3506" t="str">
            <v>2108FA</v>
          </cell>
          <cell r="G3506" t="str">
            <v>Weekday</v>
          </cell>
          <cell r="H3506">
            <v>56005</v>
          </cell>
          <cell r="I3506" t="str">
            <v>Edes Av &amp; Jones Av</v>
          </cell>
        </row>
        <row r="3507">
          <cell r="A3507">
            <v>1003240</v>
          </cell>
          <cell r="B3507">
            <v>3506</v>
          </cell>
          <cell r="C3507">
            <v>1</v>
          </cell>
          <cell r="D3507">
            <v>0</v>
          </cell>
          <cell r="E3507">
            <v>1</v>
          </cell>
          <cell r="F3507" t="str">
            <v>2108FA</v>
          </cell>
          <cell r="G3507" t="str">
            <v>Weekday</v>
          </cell>
          <cell r="H3507">
            <v>55438</v>
          </cell>
          <cell r="I3507" t="str">
            <v>73rd Av &amp; Bancroft Av</v>
          </cell>
        </row>
        <row r="3508">
          <cell r="A3508">
            <v>302180</v>
          </cell>
          <cell r="B3508">
            <v>3507</v>
          </cell>
          <cell r="C3508">
            <v>0</v>
          </cell>
          <cell r="D3508">
            <v>0</v>
          </cell>
          <cell r="E3508">
            <v>0</v>
          </cell>
          <cell r="F3508" t="str">
            <v>2108FA</v>
          </cell>
          <cell r="G3508" t="str">
            <v>Weekday</v>
          </cell>
          <cell r="H3508">
            <v>55246</v>
          </cell>
          <cell r="I3508" t="str">
            <v>Dwight Way &amp; Mc Gee Av</v>
          </cell>
        </row>
        <row r="3509">
          <cell r="A3509">
            <v>304800</v>
          </cell>
          <cell r="B3509">
            <v>3508</v>
          </cell>
          <cell r="C3509">
            <v>1</v>
          </cell>
          <cell r="D3509">
            <v>3</v>
          </cell>
          <cell r="E3509">
            <v>1</v>
          </cell>
          <cell r="F3509" t="str">
            <v>2108FA</v>
          </cell>
          <cell r="G3509" t="str">
            <v>Weekday</v>
          </cell>
          <cell r="H3509">
            <v>59954</v>
          </cell>
          <cell r="I3509" t="str">
            <v>Shattuck Av &amp; Ashby Av</v>
          </cell>
        </row>
        <row r="3510">
          <cell r="A3510">
            <v>1009240</v>
          </cell>
          <cell r="B3510">
            <v>3509</v>
          </cell>
          <cell r="C3510">
            <v>0</v>
          </cell>
          <cell r="D3510">
            <v>0</v>
          </cell>
          <cell r="E3510">
            <v>0</v>
          </cell>
          <cell r="F3510" t="str">
            <v>2108FA</v>
          </cell>
          <cell r="G3510" t="str">
            <v>Weekday</v>
          </cell>
          <cell r="H3510">
            <v>54533</v>
          </cell>
          <cell r="I3510" t="str">
            <v>E 21st St &amp; 19th Av</v>
          </cell>
        </row>
        <row r="3511">
          <cell r="A3511">
            <v>901760</v>
          </cell>
          <cell r="B3511">
            <v>3510</v>
          </cell>
          <cell r="C3511">
            <v>0</v>
          </cell>
          <cell r="D3511">
            <v>0</v>
          </cell>
          <cell r="E3511">
            <v>0</v>
          </cell>
          <cell r="F3511" t="str">
            <v>2108FA</v>
          </cell>
          <cell r="G3511" t="str">
            <v>Weekday</v>
          </cell>
          <cell r="H3511">
            <v>58610</v>
          </cell>
          <cell r="I3511" t="str">
            <v>Mowry Av &amp; Silliman Cr.</v>
          </cell>
        </row>
        <row r="3512">
          <cell r="A3512">
            <v>9905920</v>
          </cell>
          <cell r="B3512">
            <v>3511</v>
          </cell>
          <cell r="C3512">
            <v>0</v>
          </cell>
          <cell r="D3512">
            <v>0</v>
          </cell>
          <cell r="E3512">
            <v>0</v>
          </cell>
          <cell r="F3512" t="str">
            <v>2108FA</v>
          </cell>
          <cell r="G3512" t="str">
            <v>Weekday</v>
          </cell>
          <cell r="H3512">
            <v>52367</v>
          </cell>
          <cell r="I3512" t="str">
            <v>School St &amp; Coolidge Av</v>
          </cell>
        </row>
        <row r="3513">
          <cell r="A3513">
            <v>9904280</v>
          </cell>
          <cell r="B3513">
            <v>3512</v>
          </cell>
          <cell r="C3513">
            <v>0</v>
          </cell>
          <cell r="D3513">
            <v>0</v>
          </cell>
          <cell r="E3513">
            <v>0</v>
          </cell>
          <cell r="F3513" t="str">
            <v>2108FA</v>
          </cell>
          <cell r="G3513" t="str">
            <v>Weekday</v>
          </cell>
          <cell r="H3513">
            <v>51784</v>
          </cell>
          <cell r="I3513" t="str">
            <v>Gilman St &amp; 6th St</v>
          </cell>
        </row>
        <row r="3514">
          <cell r="A3514">
            <v>1501920</v>
          </cell>
          <cell r="B3514">
            <v>3513</v>
          </cell>
          <cell r="C3514">
            <v>0</v>
          </cell>
          <cell r="D3514">
            <v>0</v>
          </cell>
          <cell r="E3514">
            <v>0</v>
          </cell>
          <cell r="F3514" t="str">
            <v>2108FA</v>
          </cell>
          <cell r="G3514" t="str">
            <v>Weekday</v>
          </cell>
          <cell r="H3514">
            <v>55463</v>
          </cell>
          <cell r="I3514" t="str">
            <v>Floresta Blvd &amp; Fremont Av (Near Washington Av)</v>
          </cell>
        </row>
        <row r="3515">
          <cell r="A3515">
            <v>305150</v>
          </cell>
          <cell r="B3515">
            <v>3514</v>
          </cell>
          <cell r="C3515">
            <v>0</v>
          </cell>
          <cell r="D3515">
            <v>0</v>
          </cell>
          <cell r="E3515">
            <v>0</v>
          </cell>
          <cell r="F3515" t="str">
            <v>2108FA</v>
          </cell>
          <cell r="G3515" t="str">
            <v>Weekday</v>
          </cell>
          <cell r="H3515">
            <v>57799</v>
          </cell>
          <cell r="I3515" t="str">
            <v>Solano Av &amp; Colusa Av</v>
          </cell>
        </row>
        <row r="3516">
          <cell r="A3516">
            <v>304070</v>
          </cell>
          <cell r="B3516">
            <v>3515</v>
          </cell>
          <cell r="C3516">
            <v>0</v>
          </cell>
          <cell r="D3516">
            <v>0</v>
          </cell>
          <cell r="E3516">
            <v>0</v>
          </cell>
          <cell r="F3516" t="str">
            <v>2108FA</v>
          </cell>
          <cell r="G3516" t="str">
            <v>Weekday</v>
          </cell>
          <cell r="H3516">
            <v>58599</v>
          </cell>
          <cell r="I3516" t="str">
            <v>Sacramento St &amp; Alcatraz Av</v>
          </cell>
        </row>
        <row r="3517">
          <cell r="A3517">
            <v>600290</v>
          </cell>
          <cell r="B3517">
            <v>3516</v>
          </cell>
          <cell r="C3517">
            <v>0</v>
          </cell>
          <cell r="D3517">
            <v>0</v>
          </cell>
          <cell r="E3517">
            <v>0</v>
          </cell>
          <cell r="F3517" t="str">
            <v>2108FA</v>
          </cell>
          <cell r="G3517" t="str">
            <v>Weekday</v>
          </cell>
          <cell r="H3517">
            <v>51163</v>
          </cell>
          <cell r="I3517" t="str">
            <v>Christie Av &amp; 65th St</v>
          </cell>
        </row>
        <row r="3518">
          <cell r="A3518">
            <v>200620</v>
          </cell>
          <cell r="B3518">
            <v>3517</v>
          </cell>
          <cell r="C3518">
            <v>0</v>
          </cell>
          <cell r="D3518">
            <v>1</v>
          </cell>
          <cell r="E3518">
            <v>0</v>
          </cell>
          <cell r="F3518" t="str">
            <v>2108FA</v>
          </cell>
          <cell r="G3518" t="str">
            <v>Weekday</v>
          </cell>
          <cell r="H3518">
            <v>55395</v>
          </cell>
          <cell r="I3518" t="str">
            <v>Solano Av &amp; Kains Av</v>
          </cell>
        </row>
        <row r="3519">
          <cell r="A3519">
            <v>1031820</v>
          </cell>
          <cell r="B3519">
            <v>3518</v>
          </cell>
          <cell r="C3519">
            <v>0</v>
          </cell>
          <cell r="D3519">
            <v>0</v>
          </cell>
          <cell r="E3519">
            <v>0</v>
          </cell>
          <cell r="F3519" t="str">
            <v>2108FA</v>
          </cell>
          <cell r="G3519" t="str">
            <v>Weekday</v>
          </cell>
          <cell r="H3519">
            <v>50414</v>
          </cell>
          <cell r="I3519" t="str">
            <v>2nd St &amp; Oakland Amtrak</v>
          </cell>
        </row>
        <row r="3520">
          <cell r="A3520">
            <v>9905940</v>
          </cell>
          <cell r="B3520">
            <v>3519</v>
          </cell>
          <cell r="C3520">
            <v>2</v>
          </cell>
          <cell r="D3520">
            <v>3</v>
          </cell>
          <cell r="E3520">
            <v>2</v>
          </cell>
          <cell r="F3520" t="str">
            <v>2108FA</v>
          </cell>
          <cell r="G3520" t="str">
            <v>Weekday</v>
          </cell>
          <cell r="H3520">
            <v>52369</v>
          </cell>
          <cell r="I3520" t="str">
            <v>E 27th St &amp; 25th Av</v>
          </cell>
        </row>
        <row r="3521">
          <cell r="A3521">
            <v>1001030</v>
          </cell>
          <cell r="B3521">
            <v>3520</v>
          </cell>
          <cell r="C3521">
            <v>1</v>
          </cell>
          <cell r="D3521">
            <v>0</v>
          </cell>
          <cell r="E3521">
            <v>1</v>
          </cell>
          <cell r="F3521" t="str">
            <v>2108FA</v>
          </cell>
          <cell r="G3521" t="str">
            <v>Weekday</v>
          </cell>
          <cell r="H3521">
            <v>55113</v>
          </cell>
          <cell r="I3521" t="str">
            <v>14th St &amp; Market St</v>
          </cell>
        </row>
        <row r="3522">
          <cell r="A3522">
            <v>1009230</v>
          </cell>
          <cell r="B3522">
            <v>3521</v>
          </cell>
          <cell r="C3522">
            <v>0</v>
          </cell>
          <cell r="D3522">
            <v>0</v>
          </cell>
          <cell r="E3522">
            <v>0</v>
          </cell>
          <cell r="F3522" t="str">
            <v>2108FA</v>
          </cell>
          <cell r="G3522" t="str">
            <v>Weekday</v>
          </cell>
          <cell r="H3522">
            <v>50775</v>
          </cell>
          <cell r="I3522" t="str">
            <v>E 21st St &amp; 19th Av</v>
          </cell>
        </row>
        <row r="3523">
          <cell r="A3523">
            <v>300330</v>
          </cell>
          <cell r="B3523">
            <v>3522</v>
          </cell>
          <cell r="C3523">
            <v>0</v>
          </cell>
          <cell r="D3523">
            <v>0</v>
          </cell>
          <cell r="E3523">
            <v>0</v>
          </cell>
          <cell r="F3523" t="str">
            <v>2108FA</v>
          </cell>
          <cell r="G3523" t="str">
            <v>Weekday</v>
          </cell>
          <cell r="H3523">
            <v>52525</v>
          </cell>
          <cell r="I3523" t="str">
            <v>Adeline St &amp; Alcatraz Av</v>
          </cell>
        </row>
        <row r="3524">
          <cell r="A3524">
            <v>1304180</v>
          </cell>
          <cell r="B3524">
            <v>3523</v>
          </cell>
          <cell r="C3524">
            <v>0</v>
          </cell>
          <cell r="D3524">
            <v>0</v>
          </cell>
          <cell r="E3524">
            <v>0</v>
          </cell>
          <cell r="F3524" t="str">
            <v>2108FA</v>
          </cell>
          <cell r="G3524" t="str">
            <v>Weekday</v>
          </cell>
          <cell r="H3524">
            <v>53530</v>
          </cell>
          <cell r="I3524" t="str">
            <v>S Garrard Blvd &amp; W Cutting Blvd</v>
          </cell>
        </row>
        <row r="3525">
          <cell r="A3525">
            <v>302130</v>
          </cell>
          <cell r="B3525">
            <v>3524</v>
          </cell>
          <cell r="C3525">
            <v>0</v>
          </cell>
          <cell r="D3525">
            <v>0</v>
          </cell>
          <cell r="E3525">
            <v>0</v>
          </cell>
          <cell r="F3525" t="str">
            <v>2108FA</v>
          </cell>
          <cell r="G3525" t="str">
            <v>Weekday</v>
          </cell>
          <cell r="H3525">
            <v>56586</v>
          </cell>
          <cell r="I3525" t="str">
            <v>Dwight Way &amp; Grant St</v>
          </cell>
        </row>
        <row r="3526">
          <cell r="A3526">
            <v>9905730</v>
          </cell>
          <cell r="B3526">
            <v>3525</v>
          </cell>
          <cell r="C3526">
            <v>1</v>
          </cell>
          <cell r="D3526">
            <v>0</v>
          </cell>
          <cell r="E3526">
            <v>1</v>
          </cell>
          <cell r="F3526" t="str">
            <v>2108FA</v>
          </cell>
          <cell r="G3526" t="str">
            <v>Weekday</v>
          </cell>
          <cell r="H3526">
            <v>52141</v>
          </cell>
          <cell r="I3526" t="str">
            <v>Pan Am Way &amp; W Midway Av</v>
          </cell>
        </row>
        <row r="3527">
          <cell r="A3527">
            <v>9904270</v>
          </cell>
          <cell r="B3527">
            <v>3526</v>
          </cell>
          <cell r="C3527">
            <v>1</v>
          </cell>
          <cell r="D3527">
            <v>1</v>
          </cell>
          <cell r="E3527">
            <v>1</v>
          </cell>
          <cell r="F3527" t="str">
            <v>2108FA</v>
          </cell>
          <cell r="G3527" t="str">
            <v>Weekday</v>
          </cell>
          <cell r="H3527">
            <v>51783</v>
          </cell>
          <cell r="I3527" t="str">
            <v>Monroe St &amp; 10th St</v>
          </cell>
        </row>
        <row r="3528">
          <cell r="A3528">
            <v>1200040</v>
          </cell>
          <cell r="B3528">
            <v>3527</v>
          </cell>
          <cell r="C3528">
            <v>0</v>
          </cell>
          <cell r="D3528">
            <v>0</v>
          </cell>
          <cell r="E3528">
            <v>0</v>
          </cell>
          <cell r="F3528" t="str">
            <v>2108FA</v>
          </cell>
          <cell r="G3528" t="str">
            <v>Weekday</v>
          </cell>
          <cell r="H3528">
            <v>59855</v>
          </cell>
          <cell r="I3528" t="str">
            <v>Fitzgerald Dr &amp; Lucky</v>
          </cell>
        </row>
        <row r="3529">
          <cell r="A3529">
            <v>9907630</v>
          </cell>
          <cell r="B3529">
            <v>3528</v>
          </cell>
          <cell r="C3529">
            <v>6</v>
          </cell>
          <cell r="D3529">
            <v>1</v>
          </cell>
          <cell r="E3529">
            <v>6</v>
          </cell>
          <cell r="F3529" t="str">
            <v>2108FA</v>
          </cell>
          <cell r="G3529" t="str">
            <v>Weekday</v>
          </cell>
          <cell r="H3529">
            <v>52894</v>
          </cell>
          <cell r="I3529" t="str">
            <v>Broadway &amp; 15th St</v>
          </cell>
        </row>
        <row r="3530">
          <cell r="A3530">
            <v>1010800</v>
          </cell>
          <cell r="B3530">
            <v>3529</v>
          </cell>
          <cell r="C3530">
            <v>0</v>
          </cell>
          <cell r="D3530">
            <v>1</v>
          </cell>
          <cell r="E3530">
            <v>0</v>
          </cell>
          <cell r="F3530" t="str">
            <v>2108FA</v>
          </cell>
          <cell r="G3530" t="str">
            <v>Weekday</v>
          </cell>
          <cell r="H3530">
            <v>55882</v>
          </cell>
          <cell r="I3530" t="str">
            <v>Foothill Blvd &amp; Vicksburg Av</v>
          </cell>
        </row>
        <row r="3531">
          <cell r="A3531">
            <v>1005680</v>
          </cell>
          <cell r="B3531">
            <v>3530</v>
          </cell>
          <cell r="C3531">
            <v>0</v>
          </cell>
          <cell r="D3531">
            <v>0</v>
          </cell>
          <cell r="E3531">
            <v>0</v>
          </cell>
          <cell r="F3531" t="str">
            <v>2108FA</v>
          </cell>
          <cell r="G3531" t="str">
            <v>Weekday</v>
          </cell>
          <cell r="H3531">
            <v>59595</v>
          </cell>
          <cell r="I3531" t="str">
            <v>Bancroft Av &amp; 98th Av</v>
          </cell>
        </row>
        <row r="3532">
          <cell r="A3532">
            <v>1001450</v>
          </cell>
          <cell r="B3532">
            <v>3531</v>
          </cell>
          <cell r="C3532">
            <v>0</v>
          </cell>
          <cell r="D3532">
            <v>0</v>
          </cell>
          <cell r="E3532">
            <v>0</v>
          </cell>
          <cell r="F3532" t="str">
            <v>2108FA</v>
          </cell>
          <cell r="G3532" t="str">
            <v>Weekday</v>
          </cell>
          <cell r="H3532">
            <v>58554</v>
          </cell>
          <cell r="I3532" t="str">
            <v>23rd Av &amp; E 21st St</v>
          </cell>
        </row>
        <row r="3533">
          <cell r="A3533">
            <v>9801740</v>
          </cell>
          <cell r="B3533">
            <v>3532</v>
          </cell>
          <cell r="C3533">
            <v>0</v>
          </cell>
          <cell r="D3533">
            <v>0</v>
          </cell>
          <cell r="E3533">
            <v>0</v>
          </cell>
          <cell r="F3533" t="str">
            <v>2108FA</v>
          </cell>
          <cell r="G3533" t="str">
            <v>Weekday</v>
          </cell>
          <cell r="H3533">
            <v>55366</v>
          </cell>
          <cell r="I3533" t="str">
            <v>Hesperian Blvd &amp; Paseo Grande</v>
          </cell>
        </row>
        <row r="3534">
          <cell r="A3534">
            <v>9903060</v>
          </cell>
          <cell r="B3534">
            <v>3533</v>
          </cell>
          <cell r="C3534">
            <v>1</v>
          </cell>
          <cell r="D3534">
            <v>0</v>
          </cell>
          <cell r="E3534">
            <v>1</v>
          </cell>
          <cell r="F3534" t="str">
            <v>2108FA</v>
          </cell>
          <cell r="G3534" t="str">
            <v>Weekday</v>
          </cell>
          <cell r="H3534">
            <v>51393</v>
          </cell>
          <cell r="I3534" t="str">
            <v>Kaiser Hospital San Leandro</v>
          </cell>
        </row>
        <row r="3535">
          <cell r="A3535">
            <v>9905010</v>
          </cell>
          <cell r="B3535">
            <v>3534</v>
          </cell>
          <cell r="C3535">
            <v>0</v>
          </cell>
          <cell r="D3535">
            <v>0</v>
          </cell>
          <cell r="E3535">
            <v>0</v>
          </cell>
          <cell r="F3535" t="str">
            <v>2108FA</v>
          </cell>
          <cell r="G3535" t="str">
            <v>Weekday</v>
          </cell>
          <cell r="H3535">
            <v>50018</v>
          </cell>
          <cell r="I3535" t="str">
            <v>Salesforce Transit Center Bay 18</v>
          </cell>
        </row>
        <row r="3536">
          <cell r="A3536">
            <v>9801720</v>
          </cell>
          <cell r="B3536">
            <v>3535</v>
          </cell>
          <cell r="C3536">
            <v>0</v>
          </cell>
          <cell r="D3536">
            <v>0</v>
          </cell>
          <cell r="E3536">
            <v>0</v>
          </cell>
          <cell r="F3536" t="str">
            <v>2108FA</v>
          </cell>
          <cell r="G3536" t="str">
            <v>Weekday</v>
          </cell>
          <cell r="H3536">
            <v>57787</v>
          </cell>
          <cell r="I3536" t="str">
            <v>Hesperian Blvd &amp; Hacienda Av</v>
          </cell>
        </row>
        <row r="3537">
          <cell r="A3537">
            <v>9801440</v>
          </cell>
          <cell r="B3537">
            <v>3536</v>
          </cell>
          <cell r="C3537">
            <v>0</v>
          </cell>
          <cell r="D3537">
            <v>0</v>
          </cell>
          <cell r="E3537">
            <v>0</v>
          </cell>
          <cell r="F3537" t="str">
            <v>2108FA</v>
          </cell>
          <cell r="G3537" t="str">
            <v>Weekday</v>
          </cell>
          <cell r="H3537">
            <v>56322</v>
          </cell>
          <cell r="I3537" t="str">
            <v>Grant Av &amp; Bockman Rd</v>
          </cell>
        </row>
        <row r="3538">
          <cell r="A3538">
            <v>1504340</v>
          </cell>
          <cell r="B3538">
            <v>3537</v>
          </cell>
          <cell r="C3538">
            <v>0</v>
          </cell>
          <cell r="D3538">
            <v>0</v>
          </cell>
          <cell r="E3538">
            <v>0</v>
          </cell>
          <cell r="F3538" t="str">
            <v>2108FA</v>
          </cell>
          <cell r="G3538" t="str">
            <v>Weekday</v>
          </cell>
          <cell r="H3538">
            <v>50423</v>
          </cell>
          <cell r="I3538" t="str">
            <v>Westgate Pkwy &amp; #Walmart</v>
          </cell>
        </row>
        <row r="3539">
          <cell r="A3539">
            <v>1009560</v>
          </cell>
          <cell r="B3539">
            <v>3538</v>
          </cell>
          <cell r="C3539">
            <v>0</v>
          </cell>
          <cell r="D3539">
            <v>0</v>
          </cell>
          <cell r="E3539">
            <v>0</v>
          </cell>
          <cell r="F3539" t="str">
            <v>2108FA</v>
          </cell>
          <cell r="G3539" t="str">
            <v>Weekday</v>
          </cell>
          <cell r="H3539">
            <v>59669</v>
          </cell>
          <cell r="I3539" t="str">
            <v>Edes Av &amp; 98th Av</v>
          </cell>
        </row>
        <row r="3540">
          <cell r="A3540">
            <v>9905800</v>
          </cell>
          <cell r="B3540">
            <v>3539</v>
          </cell>
          <cell r="C3540">
            <v>0</v>
          </cell>
          <cell r="D3540">
            <v>0</v>
          </cell>
          <cell r="E3540">
            <v>0</v>
          </cell>
          <cell r="F3540" t="str">
            <v>2108FA</v>
          </cell>
          <cell r="G3540" t="str">
            <v>Weekday</v>
          </cell>
          <cell r="H3540">
            <v>52197</v>
          </cell>
          <cell r="I3540" t="str">
            <v>Paseo Padre Pkwy &amp; Half Hitch St</v>
          </cell>
        </row>
        <row r="3541">
          <cell r="A3541">
            <v>9803230</v>
          </cell>
          <cell r="B3541">
            <v>3540</v>
          </cell>
          <cell r="C3541">
            <v>0</v>
          </cell>
          <cell r="D3541">
            <v>2</v>
          </cell>
          <cell r="E3541">
            <v>0</v>
          </cell>
          <cell r="F3541" t="str">
            <v>2108FA</v>
          </cell>
          <cell r="G3541" t="str">
            <v>Weekday</v>
          </cell>
          <cell r="H3541">
            <v>57709</v>
          </cell>
          <cell r="I3541" t="str">
            <v>W A St &amp; Hesperian Blvd</v>
          </cell>
        </row>
        <row r="3542">
          <cell r="A3542">
            <v>1016380</v>
          </cell>
          <cell r="B3542">
            <v>3541</v>
          </cell>
          <cell r="C3542">
            <v>3</v>
          </cell>
          <cell r="D3542">
            <v>0</v>
          </cell>
          <cell r="E3542">
            <v>3</v>
          </cell>
          <cell r="F3542" t="str">
            <v>2108FA</v>
          </cell>
          <cell r="G3542" t="str">
            <v>Weekday</v>
          </cell>
          <cell r="H3542">
            <v>55650</v>
          </cell>
          <cell r="I3542" t="str">
            <v>Martin Luther King Jr Way &amp; W Grand Av</v>
          </cell>
        </row>
        <row r="3543">
          <cell r="A3543">
            <v>1012690</v>
          </cell>
          <cell r="B3543">
            <v>3542</v>
          </cell>
          <cell r="C3543">
            <v>0</v>
          </cell>
          <cell r="D3543">
            <v>0</v>
          </cell>
          <cell r="E3543">
            <v>0</v>
          </cell>
          <cell r="F3543" t="str">
            <v>2108FA</v>
          </cell>
          <cell r="G3543" t="str">
            <v>Weekday</v>
          </cell>
          <cell r="H3543">
            <v>51234</v>
          </cell>
          <cell r="I3543" t="str">
            <v>High St &amp; International Blvd</v>
          </cell>
        </row>
        <row r="3544">
          <cell r="A3544">
            <v>1004700</v>
          </cell>
          <cell r="B3544">
            <v>3543</v>
          </cell>
          <cell r="C3544">
            <v>0</v>
          </cell>
          <cell r="D3544">
            <v>0</v>
          </cell>
          <cell r="E3544">
            <v>0</v>
          </cell>
          <cell r="F3544" t="str">
            <v>2108FA</v>
          </cell>
          <cell r="G3544" t="str">
            <v>Weekday</v>
          </cell>
          <cell r="H3544">
            <v>58288</v>
          </cell>
          <cell r="I3544" t="str">
            <v>Acalanes Dr &amp; 105th Av</v>
          </cell>
        </row>
        <row r="3545">
          <cell r="A3545">
            <v>1031420</v>
          </cell>
          <cell r="B3545">
            <v>3544</v>
          </cell>
          <cell r="C3545">
            <v>0</v>
          </cell>
          <cell r="D3545">
            <v>0</v>
          </cell>
          <cell r="E3545">
            <v>0</v>
          </cell>
          <cell r="F3545" t="str">
            <v>2108FA</v>
          </cell>
          <cell r="G3545" t="str">
            <v>Weekday</v>
          </cell>
          <cell r="H3545">
            <v>50206</v>
          </cell>
          <cell r="I3545" t="str">
            <v>Wood St &amp; 12th St</v>
          </cell>
        </row>
        <row r="3546">
          <cell r="A3546">
            <v>306120</v>
          </cell>
          <cell r="B3546">
            <v>3545</v>
          </cell>
          <cell r="C3546">
            <v>0</v>
          </cell>
          <cell r="D3546">
            <v>0</v>
          </cell>
          <cell r="E3546">
            <v>0</v>
          </cell>
          <cell r="F3546" t="str">
            <v>2108FA</v>
          </cell>
          <cell r="G3546" t="str">
            <v>Weekday</v>
          </cell>
          <cell r="H3546">
            <v>58778</v>
          </cell>
          <cell r="I3546" t="str">
            <v>Warring St &amp; Derby St</v>
          </cell>
        </row>
        <row r="3547">
          <cell r="A3547">
            <v>9906140</v>
          </cell>
          <cell r="B3547">
            <v>3546</v>
          </cell>
          <cell r="C3547">
            <v>2</v>
          </cell>
          <cell r="D3547">
            <v>2</v>
          </cell>
          <cell r="E3547">
            <v>2</v>
          </cell>
          <cell r="F3547" t="str">
            <v>2108FA</v>
          </cell>
          <cell r="G3547" t="str">
            <v>Weekday</v>
          </cell>
          <cell r="H3547">
            <v>52414</v>
          </cell>
          <cell r="I3547" t="str">
            <v>San Leandro Civic Center NB</v>
          </cell>
        </row>
        <row r="3548">
          <cell r="A3548">
            <v>9906150</v>
          </cell>
          <cell r="B3548">
            <v>3547</v>
          </cell>
          <cell r="C3548">
            <v>2</v>
          </cell>
          <cell r="D3548">
            <v>1</v>
          </cell>
          <cell r="E3548">
            <v>2</v>
          </cell>
          <cell r="F3548" t="str">
            <v>2108FA</v>
          </cell>
          <cell r="G3548" t="str">
            <v>Weekday</v>
          </cell>
          <cell r="H3548">
            <v>52415</v>
          </cell>
          <cell r="I3548" t="str">
            <v>San Leandro Civic Center SB</v>
          </cell>
        </row>
        <row r="3549">
          <cell r="A3549">
            <v>805280</v>
          </cell>
          <cell r="B3549">
            <v>3548</v>
          </cell>
          <cell r="C3549">
            <v>0</v>
          </cell>
          <cell r="D3549">
            <v>0</v>
          </cell>
          <cell r="E3549">
            <v>0</v>
          </cell>
          <cell r="F3549" t="str">
            <v>2108FA</v>
          </cell>
          <cell r="G3549" t="str">
            <v>Weekday</v>
          </cell>
          <cell r="H3549">
            <v>58777</v>
          </cell>
          <cell r="I3549" t="str">
            <v>West Loop Rd &amp; CSU East Bay Library</v>
          </cell>
        </row>
        <row r="3550">
          <cell r="A3550">
            <v>1002850</v>
          </cell>
          <cell r="B3550">
            <v>3549</v>
          </cell>
          <cell r="C3550">
            <v>0</v>
          </cell>
          <cell r="D3550">
            <v>0</v>
          </cell>
          <cell r="E3550">
            <v>0</v>
          </cell>
          <cell r="F3550" t="str">
            <v>2108FA</v>
          </cell>
          <cell r="G3550" t="str">
            <v>Weekday</v>
          </cell>
          <cell r="H3550">
            <v>55635</v>
          </cell>
          <cell r="I3550" t="str">
            <v>51st St &amp; Telegraph Av</v>
          </cell>
        </row>
        <row r="3551">
          <cell r="A3551">
            <v>1032050</v>
          </cell>
          <cell r="B3551">
            <v>3550</v>
          </cell>
          <cell r="C3551">
            <v>0</v>
          </cell>
          <cell r="D3551">
            <v>0</v>
          </cell>
          <cell r="E3551">
            <v>0</v>
          </cell>
          <cell r="F3551" t="str">
            <v>2108FA</v>
          </cell>
          <cell r="G3551" t="str">
            <v>Weekday</v>
          </cell>
          <cell r="H3551">
            <v>50596</v>
          </cell>
          <cell r="I3551" t="str">
            <v>Foothill Blvd &amp; 64th Av</v>
          </cell>
        </row>
        <row r="3552">
          <cell r="A3552">
            <v>200780</v>
          </cell>
          <cell r="B3552">
            <v>3551</v>
          </cell>
          <cell r="C3552">
            <v>1</v>
          </cell>
          <cell r="D3552">
            <v>1</v>
          </cell>
          <cell r="E3552">
            <v>1</v>
          </cell>
          <cell r="F3552" t="str">
            <v>2108FA</v>
          </cell>
          <cell r="G3552" t="str">
            <v>Weekday</v>
          </cell>
          <cell r="H3552">
            <v>50529</v>
          </cell>
          <cell r="I3552" t="str">
            <v>Jackson St &amp; Ohlone Av</v>
          </cell>
        </row>
        <row r="3553">
          <cell r="A3553">
            <v>1031610</v>
          </cell>
          <cell r="B3553">
            <v>3552</v>
          </cell>
          <cell r="C3553">
            <v>1</v>
          </cell>
          <cell r="D3553">
            <v>1</v>
          </cell>
          <cell r="E3553">
            <v>1</v>
          </cell>
          <cell r="F3553" t="str">
            <v>2108FA</v>
          </cell>
          <cell r="G3553" t="str">
            <v>Weekday</v>
          </cell>
          <cell r="H3553">
            <v>50147</v>
          </cell>
          <cell r="I3553" t="str">
            <v>Broadway &amp; W MacArthur Blvd</v>
          </cell>
        </row>
        <row r="3554">
          <cell r="A3554">
            <v>1001260</v>
          </cell>
          <cell r="B3554">
            <v>3553</v>
          </cell>
          <cell r="C3554">
            <v>1</v>
          </cell>
          <cell r="D3554">
            <v>0</v>
          </cell>
          <cell r="E3554">
            <v>1</v>
          </cell>
          <cell r="F3554" t="str">
            <v>2108FA</v>
          </cell>
          <cell r="G3554" t="str">
            <v>Weekday</v>
          </cell>
          <cell r="H3554">
            <v>55240</v>
          </cell>
          <cell r="I3554" t="str">
            <v>Thomas L Berkley Way &amp; Franklin St (19th St BART)</v>
          </cell>
        </row>
        <row r="3555">
          <cell r="A3555">
            <v>1005670</v>
          </cell>
          <cell r="B3555">
            <v>3554</v>
          </cell>
          <cell r="C3555">
            <v>0</v>
          </cell>
          <cell r="D3555">
            <v>0</v>
          </cell>
          <cell r="E3555">
            <v>0</v>
          </cell>
          <cell r="F3555" t="str">
            <v>2108FA</v>
          </cell>
          <cell r="G3555" t="str">
            <v>Weekday</v>
          </cell>
          <cell r="H3555">
            <v>51881</v>
          </cell>
          <cell r="I3555" t="str">
            <v>Bancroft Av &amp; 98th Av</v>
          </cell>
        </row>
        <row r="3556">
          <cell r="A3556">
            <v>9903710</v>
          </cell>
          <cell r="B3556">
            <v>3555</v>
          </cell>
          <cell r="C3556">
            <v>2</v>
          </cell>
          <cell r="D3556">
            <v>0</v>
          </cell>
          <cell r="E3556">
            <v>2</v>
          </cell>
          <cell r="F3556" t="str">
            <v>2108FA</v>
          </cell>
          <cell r="G3556" t="str">
            <v>Weekday</v>
          </cell>
          <cell r="H3556">
            <v>51606</v>
          </cell>
          <cell r="I3556" t="str">
            <v>Durant Av &amp; Dana St</v>
          </cell>
        </row>
        <row r="3557">
          <cell r="A3557">
            <v>9904360</v>
          </cell>
          <cell r="B3557">
            <v>3556</v>
          </cell>
          <cell r="C3557">
            <v>0</v>
          </cell>
          <cell r="D3557">
            <v>0</v>
          </cell>
          <cell r="E3557">
            <v>0</v>
          </cell>
          <cell r="F3557" t="str">
            <v>2108FA</v>
          </cell>
          <cell r="G3557" t="str">
            <v>Weekday</v>
          </cell>
          <cell r="H3557">
            <v>51813</v>
          </cell>
          <cell r="I3557" t="str">
            <v>High St &amp; Foothill Blvd</v>
          </cell>
        </row>
        <row r="3558">
          <cell r="A3558">
            <v>800700</v>
          </cell>
          <cell r="B3558">
            <v>3557</v>
          </cell>
          <cell r="C3558">
            <v>1</v>
          </cell>
          <cell r="D3558">
            <v>1</v>
          </cell>
          <cell r="E3558">
            <v>1</v>
          </cell>
          <cell r="F3558" t="str">
            <v>2108FA</v>
          </cell>
          <cell r="G3558" t="str">
            <v>Weekday</v>
          </cell>
          <cell r="H3558">
            <v>55050</v>
          </cell>
          <cell r="I3558" t="str">
            <v>C St &amp; Mission Blvd</v>
          </cell>
        </row>
        <row r="3559">
          <cell r="A3559">
            <v>9903700</v>
          </cell>
          <cell r="B3559">
            <v>3558</v>
          </cell>
          <cell r="C3559">
            <v>0</v>
          </cell>
          <cell r="D3559">
            <v>0</v>
          </cell>
          <cell r="E3559">
            <v>0</v>
          </cell>
          <cell r="F3559" t="str">
            <v>2108FA</v>
          </cell>
          <cell r="G3559" t="str">
            <v>Weekday</v>
          </cell>
          <cell r="H3559">
            <v>51605</v>
          </cell>
          <cell r="I3559" t="str">
            <v>High St &amp; Foothill Blvd</v>
          </cell>
        </row>
        <row r="3560">
          <cell r="A3560">
            <v>300370</v>
          </cell>
          <cell r="B3560">
            <v>3559</v>
          </cell>
          <cell r="C3560">
            <v>4</v>
          </cell>
          <cell r="D3560">
            <v>0</v>
          </cell>
          <cell r="E3560">
            <v>4</v>
          </cell>
          <cell r="F3560" t="str">
            <v>2108FA</v>
          </cell>
          <cell r="G3560" t="str">
            <v>Weekday</v>
          </cell>
          <cell r="H3560">
            <v>59928</v>
          </cell>
          <cell r="I3560" t="str">
            <v>Adeline St &amp; Fairview St</v>
          </cell>
        </row>
        <row r="3561">
          <cell r="A3561">
            <v>1014100</v>
          </cell>
          <cell r="B3561">
            <v>3560</v>
          </cell>
          <cell r="C3561">
            <v>3</v>
          </cell>
          <cell r="D3561">
            <v>0</v>
          </cell>
          <cell r="E3561">
            <v>3</v>
          </cell>
          <cell r="F3561" t="str">
            <v>2108FA</v>
          </cell>
          <cell r="G3561" t="str">
            <v>Weekday</v>
          </cell>
          <cell r="H3561">
            <v>55992</v>
          </cell>
          <cell r="I3561" t="str">
            <v>Lincoln Av &amp; Head Royce School</v>
          </cell>
        </row>
        <row r="3562">
          <cell r="A3562">
            <v>1003790</v>
          </cell>
          <cell r="B3562">
            <v>3561</v>
          </cell>
          <cell r="C3562">
            <v>1</v>
          </cell>
          <cell r="D3562">
            <v>0</v>
          </cell>
          <cell r="E3562">
            <v>1</v>
          </cell>
          <cell r="F3562" t="str">
            <v>2108FA</v>
          </cell>
          <cell r="G3562" t="str">
            <v>Weekday</v>
          </cell>
          <cell r="H3562">
            <v>50885</v>
          </cell>
          <cell r="I3562" t="str">
            <v>82nd Av &amp; MacArthur Blvd</v>
          </cell>
        </row>
        <row r="3563">
          <cell r="A3563">
            <v>1302190</v>
          </cell>
          <cell r="B3563">
            <v>3562</v>
          </cell>
          <cell r="C3563">
            <v>1</v>
          </cell>
          <cell r="D3563">
            <v>0</v>
          </cell>
          <cell r="E3563">
            <v>1</v>
          </cell>
          <cell r="F3563" t="str">
            <v>2108FA</v>
          </cell>
          <cell r="G3563" t="str">
            <v>Weekday</v>
          </cell>
          <cell r="H3563">
            <v>55794</v>
          </cell>
          <cell r="I3563" t="str">
            <v>MacDonald Av &amp; 1st St</v>
          </cell>
        </row>
        <row r="3564">
          <cell r="A3564">
            <v>1303750</v>
          </cell>
          <cell r="B3564">
            <v>3563</v>
          </cell>
          <cell r="C3564">
            <v>0</v>
          </cell>
          <cell r="D3564">
            <v>0</v>
          </cell>
          <cell r="E3564">
            <v>0</v>
          </cell>
          <cell r="F3564" t="str">
            <v>2108FA</v>
          </cell>
          <cell r="G3564" t="str">
            <v>Weekday</v>
          </cell>
          <cell r="H3564">
            <v>56332</v>
          </cell>
          <cell r="I3564" t="str">
            <v>Shane Dr &amp; Hilltop Mall Rd</v>
          </cell>
        </row>
        <row r="3565">
          <cell r="A3565">
            <v>1501270</v>
          </cell>
          <cell r="B3565">
            <v>3564</v>
          </cell>
          <cell r="C3565">
            <v>0</v>
          </cell>
          <cell r="D3565">
            <v>0</v>
          </cell>
          <cell r="E3565">
            <v>0</v>
          </cell>
          <cell r="F3565" t="str">
            <v>2108FA</v>
          </cell>
          <cell r="G3565" t="str">
            <v>Weekday</v>
          </cell>
          <cell r="H3565">
            <v>57117</v>
          </cell>
          <cell r="I3565" t="str">
            <v>E 14th St &amp; 144th Av</v>
          </cell>
        </row>
        <row r="3566">
          <cell r="A3566">
            <v>1303210</v>
          </cell>
          <cell r="B3566">
            <v>3565</v>
          </cell>
          <cell r="C3566">
            <v>0</v>
          </cell>
          <cell r="D3566">
            <v>0</v>
          </cell>
          <cell r="E3566">
            <v>0</v>
          </cell>
          <cell r="F3566" t="str">
            <v>2108FA</v>
          </cell>
          <cell r="G3566" t="str">
            <v>Weekday</v>
          </cell>
          <cell r="H3566">
            <v>56664</v>
          </cell>
          <cell r="I3566" t="str">
            <v>Richmond Pkwy Transit Center (Park &amp; Ride)</v>
          </cell>
        </row>
        <row r="3567">
          <cell r="A3567">
            <v>302230</v>
          </cell>
          <cell r="B3567">
            <v>3566</v>
          </cell>
          <cell r="C3567">
            <v>0</v>
          </cell>
          <cell r="D3567">
            <v>0</v>
          </cell>
          <cell r="E3567">
            <v>0</v>
          </cell>
          <cell r="F3567" t="str">
            <v>2108FA</v>
          </cell>
          <cell r="G3567" t="str">
            <v>Weekday</v>
          </cell>
          <cell r="H3567">
            <v>50922</v>
          </cell>
          <cell r="I3567" t="str">
            <v>Dwight Way &amp; San Pablo Av</v>
          </cell>
        </row>
        <row r="3568">
          <cell r="A3568">
            <v>103340</v>
          </cell>
          <cell r="B3568">
            <v>3567</v>
          </cell>
          <cell r="C3568">
            <v>0</v>
          </cell>
          <cell r="D3568">
            <v>0</v>
          </cell>
          <cell r="E3568">
            <v>0</v>
          </cell>
          <cell r="F3568" t="str">
            <v>2108FA</v>
          </cell>
          <cell r="G3568" t="str">
            <v>Weekday</v>
          </cell>
          <cell r="H3568">
            <v>55511</v>
          </cell>
          <cell r="I3568" t="str">
            <v>Santa Clara Av &amp; Park St</v>
          </cell>
        </row>
        <row r="3569">
          <cell r="A3569">
            <v>1017650</v>
          </cell>
          <cell r="B3569">
            <v>3568</v>
          </cell>
          <cell r="C3569">
            <v>0</v>
          </cell>
          <cell r="D3569">
            <v>0</v>
          </cell>
          <cell r="E3569">
            <v>0</v>
          </cell>
          <cell r="F3569" t="str">
            <v>2108FA</v>
          </cell>
          <cell r="G3569" t="str">
            <v>Weekday</v>
          </cell>
          <cell r="H3569">
            <v>56455</v>
          </cell>
          <cell r="I3569" t="str">
            <v>Park Blvd &amp; Spruce St</v>
          </cell>
        </row>
        <row r="3570">
          <cell r="A3570">
            <v>1000640</v>
          </cell>
          <cell r="B3570">
            <v>3569</v>
          </cell>
          <cell r="C3570">
            <v>2</v>
          </cell>
          <cell r="D3570">
            <v>1</v>
          </cell>
          <cell r="E3570">
            <v>2</v>
          </cell>
          <cell r="F3570" t="str">
            <v>2108FA</v>
          </cell>
          <cell r="G3570" t="str">
            <v>Weekday</v>
          </cell>
          <cell r="H3570">
            <v>57995</v>
          </cell>
          <cell r="I3570" t="str">
            <v>13th Av &amp; E 31st St</v>
          </cell>
        </row>
        <row r="3571">
          <cell r="A3571">
            <v>801990</v>
          </cell>
          <cell r="B3571">
            <v>3570</v>
          </cell>
          <cell r="C3571">
            <v>0</v>
          </cell>
          <cell r="D3571">
            <v>0</v>
          </cell>
          <cell r="E3571">
            <v>0</v>
          </cell>
          <cell r="F3571" t="str">
            <v>2108FA</v>
          </cell>
          <cell r="G3571" t="str">
            <v>Weekday</v>
          </cell>
          <cell r="H3571">
            <v>55750</v>
          </cell>
          <cell r="I3571" t="str">
            <v>East Loop Rd &amp; CSU East Bay Recreation &amp; Wellness</v>
          </cell>
        </row>
        <row r="3572">
          <cell r="A3572">
            <v>1010790</v>
          </cell>
          <cell r="B3572">
            <v>3571</v>
          </cell>
          <cell r="C3572">
            <v>0</v>
          </cell>
          <cell r="D3572">
            <v>1</v>
          </cell>
          <cell r="E3572">
            <v>0</v>
          </cell>
          <cell r="F3572" t="str">
            <v>2108FA</v>
          </cell>
          <cell r="G3572" t="str">
            <v>Weekday</v>
          </cell>
          <cell r="H3572">
            <v>57800</v>
          </cell>
          <cell r="I3572" t="str">
            <v>Foothill Blvd &amp; Vicksburg Av</v>
          </cell>
        </row>
        <row r="3573">
          <cell r="A3573">
            <v>1600890</v>
          </cell>
          <cell r="B3573">
            <v>3572</v>
          </cell>
          <cell r="C3573">
            <v>3</v>
          </cell>
          <cell r="D3573">
            <v>2</v>
          </cell>
          <cell r="E3573">
            <v>3</v>
          </cell>
          <cell r="F3573" t="str">
            <v>2108FA</v>
          </cell>
          <cell r="G3573" t="str">
            <v>Weekday</v>
          </cell>
          <cell r="H3573">
            <v>56113</v>
          </cell>
          <cell r="I3573" t="str">
            <v>San Pablo Av &amp; Church Ln</v>
          </cell>
        </row>
        <row r="3574">
          <cell r="A3574">
            <v>9903580</v>
          </cell>
          <cell r="B3574">
            <v>3573</v>
          </cell>
          <cell r="C3574">
            <v>1</v>
          </cell>
          <cell r="D3574">
            <v>1</v>
          </cell>
          <cell r="E3574">
            <v>1</v>
          </cell>
          <cell r="F3574" t="str">
            <v>2108FA</v>
          </cell>
          <cell r="G3574" t="str">
            <v>Weekday</v>
          </cell>
          <cell r="H3574">
            <v>51573</v>
          </cell>
          <cell r="I3574" t="str">
            <v>University Av &amp; Acton St</v>
          </cell>
        </row>
        <row r="3575">
          <cell r="A3575">
            <v>301480</v>
          </cell>
          <cell r="B3575">
            <v>3574</v>
          </cell>
          <cell r="C3575">
            <v>1</v>
          </cell>
          <cell r="D3575">
            <v>0</v>
          </cell>
          <cell r="E3575">
            <v>1</v>
          </cell>
          <cell r="F3575" t="str">
            <v>2108FA</v>
          </cell>
          <cell r="G3575" t="str">
            <v>Weekday</v>
          </cell>
          <cell r="H3575">
            <v>55327</v>
          </cell>
          <cell r="I3575" t="str">
            <v>Cedar St &amp; San Pablo Av</v>
          </cell>
        </row>
        <row r="3576">
          <cell r="A3576">
            <v>1005510</v>
          </cell>
          <cell r="B3576">
            <v>3575</v>
          </cell>
          <cell r="C3576">
            <v>1</v>
          </cell>
          <cell r="D3576">
            <v>0</v>
          </cell>
          <cell r="E3576">
            <v>1</v>
          </cell>
          <cell r="F3576" t="str">
            <v>2108FA</v>
          </cell>
          <cell r="G3576" t="str">
            <v>Weekday</v>
          </cell>
          <cell r="H3576">
            <v>58388</v>
          </cell>
          <cell r="I3576" t="str">
            <v>Bancroft Av &amp; 73rd Av</v>
          </cell>
        </row>
        <row r="3577">
          <cell r="A3577">
            <v>9902640</v>
          </cell>
          <cell r="B3577">
            <v>3576</v>
          </cell>
          <cell r="C3577">
            <v>0</v>
          </cell>
          <cell r="D3577">
            <v>0</v>
          </cell>
          <cell r="E3577">
            <v>0</v>
          </cell>
          <cell r="F3577" t="str">
            <v>2108FA</v>
          </cell>
          <cell r="G3577" t="str">
            <v>Weekday</v>
          </cell>
          <cell r="H3577">
            <v>51267</v>
          </cell>
          <cell r="I3577" t="str">
            <v>MacArthur Blvd &amp; Fruitvale Av</v>
          </cell>
        </row>
        <row r="3578">
          <cell r="A3578">
            <v>1021240</v>
          </cell>
          <cell r="B3578">
            <v>3577</v>
          </cell>
          <cell r="C3578">
            <v>0</v>
          </cell>
          <cell r="D3578">
            <v>0</v>
          </cell>
          <cell r="E3578">
            <v>0</v>
          </cell>
          <cell r="F3578" t="str">
            <v>2108FA</v>
          </cell>
          <cell r="G3578" t="str">
            <v>Weekday</v>
          </cell>
          <cell r="H3578">
            <v>58680</v>
          </cell>
          <cell r="I3578" t="str">
            <v>Wood St &amp; 12th St</v>
          </cell>
        </row>
        <row r="3579">
          <cell r="A3579">
            <v>9908030</v>
          </cell>
          <cell r="B3579">
            <v>3578</v>
          </cell>
          <cell r="C3579">
            <v>1</v>
          </cell>
          <cell r="D3579">
            <v>1</v>
          </cell>
          <cell r="E3579">
            <v>1</v>
          </cell>
          <cell r="F3579" t="str">
            <v>2108FA</v>
          </cell>
          <cell r="G3579" t="str">
            <v>Weekday</v>
          </cell>
          <cell r="H3579">
            <v>53025</v>
          </cell>
          <cell r="I3579" t="str">
            <v>Solano Av &amp; Kains Av</v>
          </cell>
        </row>
        <row r="3580">
          <cell r="A3580">
            <v>9907970</v>
          </cell>
          <cell r="B3580">
            <v>3579</v>
          </cell>
          <cell r="C3580">
            <v>0</v>
          </cell>
          <cell r="D3580">
            <v>1</v>
          </cell>
          <cell r="E3580">
            <v>0</v>
          </cell>
          <cell r="F3580" t="str">
            <v>2108FA</v>
          </cell>
          <cell r="G3580" t="str">
            <v>Weekday</v>
          </cell>
          <cell r="H3580">
            <v>53014</v>
          </cell>
          <cell r="I3580" t="str">
            <v>E 14th St &amp; 164th Av</v>
          </cell>
        </row>
        <row r="3581">
          <cell r="A3581">
            <v>305600</v>
          </cell>
          <cell r="B3581">
            <v>3580</v>
          </cell>
          <cell r="C3581">
            <v>0</v>
          </cell>
          <cell r="D3581">
            <v>1</v>
          </cell>
          <cell r="E3581">
            <v>0</v>
          </cell>
          <cell r="F3581" t="str">
            <v>2108FA</v>
          </cell>
          <cell r="G3581" t="str">
            <v>Weekday</v>
          </cell>
          <cell r="H3581">
            <v>51005</v>
          </cell>
          <cell r="I3581" t="str">
            <v>Telegraph Av &amp; Stuart St</v>
          </cell>
        </row>
        <row r="3582">
          <cell r="A3582">
            <v>701930</v>
          </cell>
          <cell r="B3582">
            <v>3581</v>
          </cell>
          <cell r="C3582">
            <v>0</v>
          </cell>
          <cell r="D3582">
            <v>0</v>
          </cell>
          <cell r="E3582">
            <v>0</v>
          </cell>
          <cell r="F3582" t="str">
            <v>2108FA</v>
          </cell>
          <cell r="G3582" t="str">
            <v>Weekday</v>
          </cell>
          <cell r="H3582">
            <v>51221</v>
          </cell>
          <cell r="I3582" t="str">
            <v>Fremont BART</v>
          </cell>
        </row>
        <row r="3583">
          <cell r="A3583">
            <v>1031230</v>
          </cell>
          <cell r="B3583">
            <v>3582</v>
          </cell>
          <cell r="C3583">
            <v>0</v>
          </cell>
          <cell r="D3583">
            <v>0</v>
          </cell>
          <cell r="E3583">
            <v>0</v>
          </cell>
          <cell r="F3583" t="str">
            <v>2108FA</v>
          </cell>
          <cell r="G3583" t="str">
            <v>Weekday</v>
          </cell>
          <cell r="H3583">
            <v>57046</v>
          </cell>
          <cell r="I3583" t="str">
            <v>Mountain Blvd &amp; Moraga Av</v>
          </cell>
        </row>
        <row r="3584">
          <cell r="A3584">
            <v>1601050</v>
          </cell>
          <cell r="B3584">
            <v>3583</v>
          </cell>
          <cell r="C3584">
            <v>4</v>
          </cell>
          <cell r="D3584">
            <v>1</v>
          </cell>
          <cell r="E3584">
            <v>4</v>
          </cell>
          <cell r="F3584" t="str">
            <v>2108FA</v>
          </cell>
          <cell r="G3584" t="str">
            <v>Weekday</v>
          </cell>
          <cell r="H3584">
            <v>51757</v>
          </cell>
          <cell r="I3584" t="str">
            <v>San Pablo Av &amp; Van Ness St</v>
          </cell>
        </row>
        <row r="3585">
          <cell r="A3585">
            <v>1012460</v>
          </cell>
          <cell r="B3585">
            <v>3584</v>
          </cell>
          <cell r="C3585">
            <v>0</v>
          </cell>
          <cell r="D3585">
            <v>0</v>
          </cell>
          <cell r="E3585">
            <v>0</v>
          </cell>
          <cell r="F3585" t="str">
            <v>2108FA</v>
          </cell>
          <cell r="G3585" t="str">
            <v>Weekday</v>
          </cell>
          <cell r="H3585">
            <v>54335</v>
          </cell>
          <cell r="I3585" t="str">
            <v>Hegenberger Rd &amp; Airport Dr</v>
          </cell>
        </row>
        <row r="3586">
          <cell r="A3586">
            <v>1020960</v>
          </cell>
          <cell r="B3586">
            <v>3585</v>
          </cell>
          <cell r="C3586">
            <v>0</v>
          </cell>
          <cell r="D3586">
            <v>0</v>
          </cell>
          <cell r="E3586">
            <v>0</v>
          </cell>
          <cell r="F3586" t="str">
            <v>2108FA</v>
          </cell>
          <cell r="G3586" t="str">
            <v>Weekday</v>
          </cell>
          <cell r="H3586">
            <v>54811</v>
          </cell>
          <cell r="I3586" t="str">
            <v>W Grand Av &amp; Mandela Pkwy</v>
          </cell>
        </row>
        <row r="3587">
          <cell r="A3587">
            <v>9905540</v>
          </cell>
          <cell r="B3587">
            <v>3586</v>
          </cell>
          <cell r="C3587">
            <v>0</v>
          </cell>
          <cell r="D3587">
            <v>0</v>
          </cell>
          <cell r="E3587">
            <v>0</v>
          </cell>
          <cell r="F3587" t="str">
            <v>2108FA</v>
          </cell>
          <cell r="G3587" t="str">
            <v>Weekday</v>
          </cell>
          <cell r="H3587">
            <v>52057</v>
          </cell>
          <cell r="I3587" t="str">
            <v>Warmsprings BART</v>
          </cell>
        </row>
        <row r="3588">
          <cell r="A3588">
            <v>305630</v>
          </cell>
          <cell r="B3588">
            <v>3587</v>
          </cell>
          <cell r="C3588">
            <v>0</v>
          </cell>
          <cell r="D3588">
            <v>2</v>
          </cell>
          <cell r="E3588">
            <v>0</v>
          </cell>
          <cell r="F3588" t="str">
            <v>2108FA</v>
          </cell>
          <cell r="G3588" t="str">
            <v>Weekday</v>
          </cell>
          <cell r="H3588">
            <v>51114</v>
          </cell>
          <cell r="I3588" t="str">
            <v>Telegraph Av &amp; Webster St</v>
          </cell>
        </row>
        <row r="3589">
          <cell r="A3589">
            <v>800280</v>
          </cell>
          <cell r="B3589">
            <v>3588</v>
          </cell>
          <cell r="C3589">
            <v>0</v>
          </cell>
          <cell r="D3589">
            <v>1</v>
          </cell>
          <cell r="E3589">
            <v>0</v>
          </cell>
          <cell r="F3589" t="str">
            <v>2108FA</v>
          </cell>
          <cell r="G3589" t="str">
            <v>Weekday</v>
          </cell>
          <cell r="H3589">
            <v>52232</v>
          </cell>
          <cell r="I3589" t="str">
            <v>24660 Amador St</v>
          </cell>
        </row>
        <row r="3590">
          <cell r="A3590">
            <v>305480</v>
          </cell>
          <cell r="B3590">
            <v>3589</v>
          </cell>
          <cell r="C3590">
            <v>1</v>
          </cell>
          <cell r="D3590">
            <v>1</v>
          </cell>
          <cell r="E3590">
            <v>1</v>
          </cell>
          <cell r="F3590" t="str">
            <v>2108FA</v>
          </cell>
          <cell r="G3590" t="str">
            <v>Weekday</v>
          </cell>
          <cell r="H3590">
            <v>59593</v>
          </cell>
          <cell r="I3590" t="str">
            <v>Telegraph Av &amp; Derby St</v>
          </cell>
        </row>
        <row r="3591">
          <cell r="A3591">
            <v>1030550</v>
          </cell>
          <cell r="B3591">
            <v>3590</v>
          </cell>
          <cell r="C3591">
            <v>1</v>
          </cell>
          <cell r="D3591">
            <v>0</v>
          </cell>
          <cell r="E3591">
            <v>1</v>
          </cell>
          <cell r="F3591" t="str">
            <v>2108FA</v>
          </cell>
          <cell r="G3591" t="str">
            <v>Weekday</v>
          </cell>
          <cell r="H3591">
            <v>57788</v>
          </cell>
          <cell r="I3591" t="str">
            <v>Telegraph Av &amp; Alcatraz Av</v>
          </cell>
        </row>
        <row r="3592">
          <cell r="A3592">
            <v>1006530</v>
          </cell>
          <cell r="B3592">
            <v>3591</v>
          </cell>
          <cell r="C3592">
            <v>1</v>
          </cell>
          <cell r="D3592">
            <v>3</v>
          </cell>
          <cell r="E3592">
            <v>1</v>
          </cell>
          <cell r="F3592" t="str">
            <v>2108FA</v>
          </cell>
          <cell r="G3592" t="str">
            <v>Weekday</v>
          </cell>
          <cell r="H3592">
            <v>56567</v>
          </cell>
          <cell r="I3592" t="str">
            <v>Broadway &amp; 28th St</v>
          </cell>
        </row>
        <row r="3593">
          <cell r="A3593">
            <v>1000970</v>
          </cell>
          <cell r="B3593">
            <v>3592</v>
          </cell>
          <cell r="C3593">
            <v>6</v>
          </cell>
          <cell r="D3593">
            <v>1</v>
          </cell>
          <cell r="E3593">
            <v>6</v>
          </cell>
          <cell r="F3593" t="str">
            <v>2108FA</v>
          </cell>
          <cell r="G3593" t="str">
            <v>Weekday</v>
          </cell>
          <cell r="H3593">
            <v>59007</v>
          </cell>
          <cell r="I3593" t="str">
            <v>14th St &amp; Harrison St</v>
          </cell>
        </row>
        <row r="3594">
          <cell r="A3594">
            <v>1003530</v>
          </cell>
          <cell r="B3594">
            <v>3593</v>
          </cell>
          <cell r="C3594">
            <v>0</v>
          </cell>
          <cell r="D3594">
            <v>0</v>
          </cell>
          <cell r="E3594">
            <v>0</v>
          </cell>
          <cell r="F3594" t="str">
            <v>2108FA</v>
          </cell>
          <cell r="G3594" t="str">
            <v>Weekday</v>
          </cell>
          <cell r="H3594">
            <v>54336</v>
          </cell>
          <cell r="I3594" t="str">
            <v>7th St &amp; Peralta St</v>
          </cell>
        </row>
        <row r="3595">
          <cell r="A3595">
            <v>1001080</v>
          </cell>
          <cell r="B3595">
            <v>3594</v>
          </cell>
          <cell r="C3595">
            <v>2</v>
          </cell>
          <cell r="D3595">
            <v>0</v>
          </cell>
          <cell r="E3595">
            <v>2</v>
          </cell>
          <cell r="F3595" t="str">
            <v>2108FA</v>
          </cell>
          <cell r="G3595" t="str">
            <v>Weekday</v>
          </cell>
          <cell r="H3595">
            <v>59557</v>
          </cell>
          <cell r="I3595" t="str">
            <v>14th St &amp; Oak St</v>
          </cell>
        </row>
        <row r="3596">
          <cell r="A3596">
            <v>300350</v>
          </cell>
          <cell r="B3596">
            <v>3595</v>
          </cell>
          <cell r="C3596">
            <v>5</v>
          </cell>
          <cell r="D3596">
            <v>0</v>
          </cell>
          <cell r="E3596">
            <v>5</v>
          </cell>
          <cell r="F3596" t="str">
            <v>2108FA</v>
          </cell>
          <cell r="G3596" t="str">
            <v>Weekday</v>
          </cell>
          <cell r="H3596">
            <v>59978</v>
          </cell>
          <cell r="I3596" t="str">
            <v>Adeline St &amp; Ashby BART</v>
          </cell>
        </row>
        <row r="3597">
          <cell r="A3597">
            <v>804950</v>
          </cell>
          <cell r="B3597">
            <v>3596</v>
          </cell>
          <cell r="C3597">
            <v>1</v>
          </cell>
          <cell r="D3597">
            <v>0</v>
          </cell>
          <cell r="E3597">
            <v>1</v>
          </cell>
          <cell r="F3597" t="str">
            <v>2108FA</v>
          </cell>
          <cell r="G3597" t="str">
            <v>Weekday</v>
          </cell>
          <cell r="H3597">
            <v>53357</v>
          </cell>
          <cell r="I3597" t="str">
            <v>W A St &amp; Victory Dr</v>
          </cell>
        </row>
        <row r="3598">
          <cell r="A3598">
            <v>9900200</v>
          </cell>
          <cell r="B3598">
            <v>3597</v>
          </cell>
          <cell r="C3598">
            <v>0</v>
          </cell>
          <cell r="D3598">
            <v>0</v>
          </cell>
          <cell r="E3598">
            <v>0</v>
          </cell>
          <cell r="F3598" t="str">
            <v>2108FA</v>
          </cell>
          <cell r="G3598" t="str">
            <v>Weekday</v>
          </cell>
          <cell r="H3598">
            <v>57701</v>
          </cell>
          <cell r="I3598" t="str">
            <v>Appian Way &amp; Valley View Rd</v>
          </cell>
        </row>
        <row r="3599">
          <cell r="A3599">
            <v>304810</v>
          </cell>
          <cell r="B3599">
            <v>3598</v>
          </cell>
          <cell r="C3599">
            <v>5</v>
          </cell>
          <cell r="D3599">
            <v>3</v>
          </cell>
          <cell r="E3599">
            <v>5</v>
          </cell>
          <cell r="F3599" t="str">
            <v>2108FA</v>
          </cell>
          <cell r="G3599" t="str">
            <v>Weekday</v>
          </cell>
          <cell r="H3599">
            <v>51101</v>
          </cell>
          <cell r="I3599" t="str">
            <v>Shattuck Av &amp; Ashby Av</v>
          </cell>
        </row>
        <row r="3600">
          <cell r="A3600">
            <v>600940</v>
          </cell>
          <cell r="B3600">
            <v>3599</v>
          </cell>
          <cell r="C3600">
            <v>0</v>
          </cell>
          <cell r="D3600">
            <v>0</v>
          </cell>
          <cell r="E3600">
            <v>0</v>
          </cell>
          <cell r="F3600" t="str">
            <v>2108FA</v>
          </cell>
          <cell r="G3600" t="str">
            <v>Weekday</v>
          </cell>
          <cell r="H3600">
            <v>50505</v>
          </cell>
          <cell r="I3600" t="str">
            <v>Shellmound St &amp; Shellmound Way</v>
          </cell>
        </row>
        <row r="3601">
          <cell r="A3601">
            <v>303650</v>
          </cell>
          <cell r="B3601">
            <v>3600</v>
          </cell>
          <cell r="C3601">
            <v>5</v>
          </cell>
          <cell r="D3601">
            <v>0</v>
          </cell>
          <cell r="E3601">
            <v>5</v>
          </cell>
          <cell r="F3601" t="str">
            <v>2108FA</v>
          </cell>
          <cell r="G3601" t="str">
            <v>Weekday</v>
          </cell>
          <cell r="H3601">
            <v>52177</v>
          </cell>
          <cell r="I3601" t="str">
            <v>Martin Luther King Jr Way &amp; Prince St (Ashby BART)</v>
          </cell>
        </row>
        <row r="3602">
          <cell r="A3602">
            <v>9901920</v>
          </cell>
          <cell r="B3602">
            <v>3601</v>
          </cell>
          <cell r="C3602">
            <v>0</v>
          </cell>
          <cell r="D3602">
            <v>0</v>
          </cell>
          <cell r="E3602">
            <v>0</v>
          </cell>
          <cell r="F3602" t="str">
            <v>2108FA</v>
          </cell>
          <cell r="G3602" t="str">
            <v>Weekday</v>
          </cell>
          <cell r="H3602">
            <v>50919</v>
          </cell>
          <cell r="I3602" t="str">
            <v>E 14th St &amp; 159th Av</v>
          </cell>
        </row>
        <row r="3603">
          <cell r="A3603">
            <v>9905450</v>
          </cell>
          <cell r="B3603">
            <v>3602</v>
          </cell>
          <cell r="C3603">
            <v>0</v>
          </cell>
          <cell r="D3603">
            <v>0</v>
          </cell>
          <cell r="E3603">
            <v>0</v>
          </cell>
          <cell r="F3603" t="str">
            <v>2108FA</v>
          </cell>
          <cell r="G3603" t="str">
            <v>Weekday</v>
          </cell>
          <cell r="H3603">
            <v>52027</v>
          </cell>
          <cell r="I3603" t="str">
            <v>Market St &amp; 53rd St</v>
          </cell>
        </row>
        <row r="3604">
          <cell r="A3604">
            <v>1011790</v>
          </cell>
          <cell r="B3604">
            <v>3603</v>
          </cell>
          <cell r="C3604">
            <v>1</v>
          </cell>
          <cell r="D3604">
            <v>3</v>
          </cell>
          <cell r="E3604">
            <v>1</v>
          </cell>
          <cell r="F3604" t="str">
            <v>2108FA</v>
          </cell>
          <cell r="G3604" t="str">
            <v>Weekday</v>
          </cell>
          <cell r="H3604">
            <v>58158</v>
          </cell>
          <cell r="I3604" t="str">
            <v>Grand Av &amp; Mandana Blvd</v>
          </cell>
        </row>
        <row r="3605">
          <cell r="A3605">
            <v>9907640</v>
          </cell>
          <cell r="B3605">
            <v>3604</v>
          </cell>
          <cell r="C3605">
            <v>1</v>
          </cell>
          <cell r="D3605">
            <v>0</v>
          </cell>
          <cell r="E3605">
            <v>1</v>
          </cell>
          <cell r="F3605" t="str">
            <v>2108FA</v>
          </cell>
          <cell r="G3605" t="str">
            <v>Weekday</v>
          </cell>
          <cell r="H3605">
            <v>52896</v>
          </cell>
          <cell r="I3605" t="str">
            <v>8475 Edes Av</v>
          </cell>
        </row>
        <row r="3606">
          <cell r="A3606">
            <v>1013030</v>
          </cell>
          <cell r="B3606">
            <v>3605</v>
          </cell>
          <cell r="C3606">
            <v>0</v>
          </cell>
          <cell r="D3606">
            <v>0</v>
          </cell>
          <cell r="E3606">
            <v>0</v>
          </cell>
          <cell r="F3606" t="str">
            <v>2108FA</v>
          </cell>
          <cell r="G3606" t="str">
            <v>Weekday</v>
          </cell>
          <cell r="H3606">
            <v>50114</v>
          </cell>
          <cell r="I3606" t="str">
            <v>Hillmont Dr &amp; Altamont Av</v>
          </cell>
        </row>
        <row r="3607">
          <cell r="A3607">
            <v>1017760</v>
          </cell>
          <cell r="B3607">
            <v>3606</v>
          </cell>
          <cell r="C3607">
            <v>1</v>
          </cell>
          <cell r="D3607">
            <v>2</v>
          </cell>
          <cell r="E3607">
            <v>1</v>
          </cell>
          <cell r="F3607" t="str">
            <v>2108FA</v>
          </cell>
          <cell r="G3607" t="str">
            <v>Weekday</v>
          </cell>
          <cell r="H3607">
            <v>55345</v>
          </cell>
          <cell r="I3607" t="str">
            <v>Piedmont Av &amp; 41st St</v>
          </cell>
        </row>
        <row r="3608">
          <cell r="A3608">
            <v>9802300</v>
          </cell>
          <cell r="B3608">
            <v>3607</v>
          </cell>
          <cell r="C3608">
            <v>0</v>
          </cell>
          <cell r="D3608">
            <v>1</v>
          </cell>
          <cell r="E3608">
            <v>0</v>
          </cell>
          <cell r="F3608" t="str">
            <v>2108FA</v>
          </cell>
          <cell r="G3608" t="str">
            <v>Weekday</v>
          </cell>
          <cell r="H3608">
            <v>52511</v>
          </cell>
          <cell r="I3608" t="str">
            <v>Mission Blvd &amp; Medford Av</v>
          </cell>
        </row>
        <row r="3609">
          <cell r="A3609">
            <v>1005550</v>
          </cell>
          <cell r="B3609">
            <v>3608</v>
          </cell>
          <cell r="C3609">
            <v>0</v>
          </cell>
          <cell r="D3609">
            <v>0</v>
          </cell>
          <cell r="E3609">
            <v>0</v>
          </cell>
          <cell r="F3609" t="str">
            <v>2108FA</v>
          </cell>
          <cell r="G3609" t="str">
            <v>Weekday</v>
          </cell>
          <cell r="H3609">
            <v>57744</v>
          </cell>
          <cell r="I3609" t="str">
            <v>Bancroft Av &amp; 82nd Av</v>
          </cell>
        </row>
        <row r="3610">
          <cell r="A3610">
            <v>1010380</v>
          </cell>
          <cell r="B3610">
            <v>3609</v>
          </cell>
          <cell r="C3610">
            <v>0</v>
          </cell>
          <cell r="D3610">
            <v>0</v>
          </cell>
          <cell r="E3610">
            <v>0</v>
          </cell>
          <cell r="F3610" t="str">
            <v>2108FA</v>
          </cell>
          <cell r="G3610" t="str">
            <v>Weekday</v>
          </cell>
          <cell r="H3610">
            <v>55220</v>
          </cell>
          <cell r="I3610" t="str">
            <v>Foothill Blvd &amp; 38th Av</v>
          </cell>
        </row>
        <row r="3611">
          <cell r="A3611">
            <v>1017390</v>
          </cell>
          <cell r="B3611">
            <v>3610</v>
          </cell>
          <cell r="C3611">
            <v>0</v>
          </cell>
          <cell r="D3611">
            <v>1</v>
          </cell>
          <cell r="E3611">
            <v>0</v>
          </cell>
          <cell r="F3611" t="str">
            <v>2108FA</v>
          </cell>
          <cell r="G3611" t="str">
            <v>Weekday</v>
          </cell>
          <cell r="H3611">
            <v>55388</v>
          </cell>
          <cell r="I3611" t="str">
            <v>4th Av &amp; E 18th St</v>
          </cell>
        </row>
        <row r="3612">
          <cell r="A3612">
            <v>1010390</v>
          </cell>
          <cell r="B3612">
            <v>3611</v>
          </cell>
          <cell r="C3612">
            <v>0</v>
          </cell>
          <cell r="D3612">
            <v>0</v>
          </cell>
          <cell r="E3612">
            <v>0</v>
          </cell>
          <cell r="F3612" t="str">
            <v>2108FA</v>
          </cell>
          <cell r="G3612" t="str">
            <v>Weekday</v>
          </cell>
          <cell r="H3612">
            <v>53400</v>
          </cell>
          <cell r="I3612" t="str">
            <v>Foothill Blvd &amp; 38th Av</v>
          </cell>
        </row>
        <row r="3613">
          <cell r="A3613">
            <v>1006430</v>
          </cell>
          <cell r="B3613">
            <v>3612</v>
          </cell>
          <cell r="C3613">
            <v>5</v>
          </cell>
          <cell r="D3613">
            <v>0</v>
          </cell>
          <cell r="E3613">
            <v>5</v>
          </cell>
          <cell r="F3613" t="str">
            <v>2108FA</v>
          </cell>
          <cell r="G3613" t="str">
            <v>Weekday</v>
          </cell>
          <cell r="H3613">
            <v>54700</v>
          </cell>
          <cell r="I3613" t="str">
            <v>Broadway &amp; 19th St (19th St BART)</v>
          </cell>
        </row>
        <row r="3614">
          <cell r="A3614">
            <v>304910</v>
          </cell>
          <cell r="B3614">
            <v>3613</v>
          </cell>
          <cell r="C3614">
            <v>1</v>
          </cell>
          <cell r="D3614">
            <v>1</v>
          </cell>
          <cell r="E3614">
            <v>1</v>
          </cell>
          <cell r="F3614" t="str">
            <v>2108FA</v>
          </cell>
          <cell r="G3614" t="str">
            <v>Weekday</v>
          </cell>
          <cell r="H3614">
            <v>55452</v>
          </cell>
          <cell r="I3614" t="str">
            <v>Shattuck Av &amp; Dwight Way</v>
          </cell>
        </row>
        <row r="3615">
          <cell r="A3615">
            <v>9902970</v>
          </cell>
          <cell r="B3615">
            <v>3614</v>
          </cell>
          <cell r="C3615">
            <v>0</v>
          </cell>
          <cell r="D3615">
            <v>0</v>
          </cell>
          <cell r="E3615">
            <v>0</v>
          </cell>
          <cell r="F3615" t="str">
            <v>2108FA</v>
          </cell>
          <cell r="G3615" t="str">
            <v>Weekday</v>
          </cell>
          <cell r="H3615">
            <v>51358</v>
          </cell>
          <cell r="I3615" t="str">
            <v>Foothill Blvd &amp; 106th Av</v>
          </cell>
        </row>
        <row r="3616">
          <cell r="A3616">
            <v>1005560</v>
          </cell>
          <cell r="B3616">
            <v>3615</v>
          </cell>
          <cell r="C3616">
            <v>0</v>
          </cell>
          <cell r="D3616">
            <v>0</v>
          </cell>
          <cell r="E3616">
            <v>0</v>
          </cell>
          <cell r="F3616" t="str">
            <v>2108FA</v>
          </cell>
          <cell r="G3616" t="str">
            <v>Weekday</v>
          </cell>
          <cell r="H3616">
            <v>55212</v>
          </cell>
          <cell r="I3616" t="str">
            <v>Bancroft Av &amp; 82nd Av</v>
          </cell>
        </row>
        <row r="3617">
          <cell r="A3617">
            <v>702260</v>
          </cell>
          <cell r="B3617">
            <v>3616</v>
          </cell>
          <cell r="C3617">
            <v>0</v>
          </cell>
          <cell r="D3617">
            <v>0</v>
          </cell>
          <cell r="E3617">
            <v>0</v>
          </cell>
          <cell r="F3617" t="str">
            <v>2108FA</v>
          </cell>
          <cell r="G3617" t="str">
            <v>Weekday</v>
          </cell>
          <cell r="H3617">
            <v>52272</v>
          </cell>
          <cell r="I3617" t="str">
            <v>Fremont Blvd &amp; Darwin Dr</v>
          </cell>
        </row>
        <row r="3618">
          <cell r="A3618">
            <v>9907950</v>
          </cell>
          <cell r="B3618">
            <v>3617</v>
          </cell>
          <cell r="C3618">
            <v>0</v>
          </cell>
          <cell r="D3618">
            <v>1</v>
          </cell>
          <cell r="E3618">
            <v>0</v>
          </cell>
          <cell r="F3618" t="str">
            <v>2108FA</v>
          </cell>
          <cell r="G3618" t="str">
            <v>Weekday</v>
          </cell>
          <cell r="H3618">
            <v>52983</v>
          </cell>
          <cell r="I3618" t="str">
            <v>E 14th St &amp; 167th Av</v>
          </cell>
        </row>
        <row r="3619">
          <cell r="A3619">
            <v>1302530</v>
          </cell>
          <cell r="B3619">
            <v>3618</v>
          </cell>
          <cell r="C3619">
            <v>0</v>
          </cell>
          <cell r="D3619">
            <v>0</v>
          </cell>
          <cell r="E3619">
            <v>0</v>
          </cell>
          <cell r="F3619" t="str">
            <v>2108FA</v>
          </cell>
          <cell r="G3619" t="str">
            <v>Weekday</v>
          </cell>
          <cell r="H3619">
            <v>56221</v>
          </cell>
          <cell r="I3619" t="str">
            <v>May Rd &amp; Santa Rita Rd</v>
          </cell>
        </row>
        <row r="3620">
          <cell r="A3620">
            <v>1011130</v>
          </cell>
          <cell r="B3620">
            <v>3619</v>
          </cell>
          <cell r="C3620">
            <v>1</v>
          </cell>
          <cell r="D3620">
            <v>2</v>
          </cell>
          <cell r="E3620">
            <v>1</v>
          </cell>
          <cell r="F3620" t="str">
            <v>2108FA</v>
          </cell>
          <cell r="G3620" t="str">
            <v>Weekday</v>
          </cell>
          <cell r="H3620">
            <v>55596</v>
          </cell>
          <cell r="I3620" t="str">
            <v>Fruitvale Av &amp; Foothill Blvd</v>
          </cell>
        </row>
        <row r="3621">
          <cell r="A3621">
            <v>1018740</v>
          </cell>
          <cell r="B3621">
            <v>3620</v>
          </cell>
          <cell r="C3621">
            <v>0</v>
          </cell>
          <cell r="D3621">
            <v>0</v>
          </cell>
          <cell r="E3621">
            <v>0</v>
          </cell>
          <cell r="F3621" t="str">
            <v>2108FA</v>
          </cell>
          <cell r="G3621" t="str">
            <v>Weekday</v>
          </cell>
          <cell r="H3621">
            <v>54484</v>
          </cell>
          <cell r="I3621" t="str">
            <v>Seminary Av &amp; Div 4 Gate (Near San Leandro St)</v>
          </cell>
        </row>
        <row r="3622">
          <cell r="A3622">
            <v>1002150</v>
          </cell>
          <cell r="B3622">
            <v>3621</v>
          </cell>
          <cell r="C3622">
            <v>0</v>
          </cell>
          <cell r="D3622">
            <v>0</v>
          </cell>
          <cell r="E3622">
            <v>0</v>
          </cell>
          <cell r="F3622" t="str">
            <v>2108FA</v>
          </cell>
          <cell r="G3622" t="str">
            <v>Weekday</v>
          </cell>
          <cell r="H3622">
            <v>55509</v>
          </cell>
          <cell r="I3622" t="str">
            <v>35th Av &amp; MacArthur Blvd</v>
          </cell>
        </row>
        <row r="3623">
          <cell r="A3623">
            <v>1032060</v>
          </cell>
          <cell r="B3623">
            <v>3622</v>
          </cell>
          <cell r="C3623">
            <v>0</v>
          </cell>
          <cell r="D3623">
            <v>0</v>
          </cell>
          <cell r="E3623">
            <v>0</v>
          </cell>
          <cell r="F3623" t="str">
            <v>2108FA</v>
          </cell>
          <cell r="G3623" t="str">
            <v>Weekday</v>
          </cell>
          <cell r="H3623">
            <v>50597</v>
          </cell>
          <cell r="I3623" t="str">
            <v>Foothill Blvd &amp; 64th Av</v>
          </cell>
        </row>
        <row r="3624">
          <cell r="A3624">
            <v>1010240</v>
          </cell>
          <cell r="B3624">
            <v>3623</v>
          </cell>
          <cell r="C3624">
            <v>0</v>
          </cell>
          <cell r="D3624">
            <v>0</v>
          </cell>
          <cell r="E3624">
            <v>0</v>
          </cell>
          <cell r="F3624" t="str">
            <v>2108FA</v>
          </cell>
          <cell r="G3624" t="str">
            <v>Weekday</v>
          </cell>
          <cell r="H3624">
            <v>55336</v>
          </cell>
          <cell r="I3624" t="str">
            <v>Foothill Blvd &amp; 23rd Av</v>
          </cell>
        </row>
        <row r="3625">
          <cell r="A3625">
            <v>9905570</v>
          </cell>
          <cell r="B3625">
            <v>3624</v>
          </cell>
          <cell r="C3625">
            <v>0</v>
          </cell>
          <cell r="D3625">
            <v>0</v>
          </cell>
          <cell r="E3625">
            <v>0</v>
          </cell>
          <cell r="F3625" t="str">
            <v>2108FA</v>
          </cell>
          <cell r="G3625" t="str">
            <v>Weekday</v>
          </cell>
          <cell r="H3625">
            <v>52062</v>
          </cell>
          <cell r="I3625" t="str">
            <v>Alvarado Blvd &amp; Fair Ranch Rd</v>
          </cell>
        </row>
        <row r="3626">
          <cell r="A3626">
            <v>800310</v>
          </cell>
          <cell r="B3626">
            <v>3625</v>
          </cell>
          <cell r="C3626">
            <v>0</v>
          </cell>
          <cell r="D3626">
            <v>1</v>
          </cell>
          <cell r="E3626">
            <v>0</v>
          </cell>
          <cell r="F3626" t="str">
            <v>2108FA</v>
          </cell>
          <cell r="G3626" t="str">
            <v>Weekday</v>
          </cell>
          <cell r="H3626">
            <v>59005</v>
          </cell>
          <cell r="I3626" t="str">
            <v>Amador St &amp; W Jackson St</v>
          </cell>
        </row>
        <row r="3627">
          <cell r="A3627">
            <v>9904800</v>
          </cell>
          <cell r="B3627">
            <v>3626</v>
          </cell>
          <cell r="C3627">
            <v>0</v>
          </cell>
          <cell r="D3627">
            <v>0</v>
          </cell>
          <cell r="E3627">
            <v>0</v>
          </cell>
          <cell r="F3627" t="str">
            <v>2108FA</v>
          </cell>
          <cell r="G3627" t="str">
            <v>Weekday</v>
          </cell>
          <cell r="H3627">
            <v>51934</v>
          </cell>
          <cell r="I3627" t="str">
            <v>Lewelling Blvd &amp; Hesperian Blvd</v>
          </cell>
        </row>
        <row r="3628">
          <cell r="A3628">
            <v>1004450</v>
          </cell>
          <cell r="B3628">
            <v>3627</v>
          </cell>
          <cell r="C3628">
            <v>0</v>
          </cell>
          <cell r="D3628">
            <v>0</v>
          </cell>
          <cell r="E3628">
            <v>0</v>
          </cell>
          <cell r="F3628" t="str">
            <v>2108FA</v>
          </cell>
          <cell r="G3628" t="str">
            <v>Weekday</v>
          </cell>
          <cell r="H3628">
            <v>59833</v>
          </cell>
          <cell r="I3628" t="str">
            <v>98th Av &amp; Edes Av</v>
          </cell>
        </row>
        <row r="3629">
          <cell r="A3629">
            <v>9902530</v>
          </cell>
          <cell r="B3629">
            <v>3628</v>
          </cell>
          <cell r="C3629">
            <v>1</v>
          </cell>
          <cell r="D3629">
            <v>0</v>
          </cell>
          <cell r="E3629">
            <v>1</v>
          </cell>
          <cell r="F3629" t="str">
            <v>2108FA</v>
          </cell>
          <cell r="G3629" t="str">
            <v>Weekday</v>
          </cell>
          <cell r="H3629">
            <v>51206</v>
          </cell>
          <cell r="I3629" t="str">
            <v>Watkins St &amp; C St</v>
          </cell>
        </row>
        <row r="3630">
          <cell r="A3630">
            <v>9907470</v>
          </cell>
          <cell r="B3630">
            <v>3629</v>
          </cell>
          <cell r="C3630">
            <v>1</v>
          </cell>
          <cell r="D3630">
            <v>1</v>
          </cell>
          <cell r="E3630">
            <v>1</v>
          </cell>
          <cell r="F3630" t="str">
            <v>2108FA</v>
          </cell>
          <cell r="G3630" t="str">
            <v>Weekday</v>
          </cell>
          <cell r="H3630">
            <v>52838</v>
          </cell>
          <cell r="I3630" t="str">
            <v>Washington Blvd &amp; Fremont Blvd</v>
          </cell>
        </row>
        <row r="3631">
          <cell r="A3631">
            <v>1600610</v>
          </cell>
          <cell r="B3631">
            <v>3630</v>
          </cell>
          <cell r="C3631">
            <v>0</v>
          </cell>
          <cell r="D3631">
            <v>0</v>
          </cell>
          <cell r="E3631">
            <v>0</v>
          </cell>
          <cell r="F3631" t="str">
            <v>2108FA</v>
          </cell>
          <cell r="G3631" t="str">
            <v>Weekday</v>
          </cell>
          <cell r="H3631">
            <v>50113</v>
          </cell>
          <cell r="I3631" t="str">
            <v>Market Av &amp; Rumrill Blvd</v>
          </cell>
        </row>
        <row r="3632">
          <cell r="A3632">
            <v>9902480</v>
          </cell>
          <cell r="B3632">
            <v>3631</v>
          </cell>
          <cell r="C3632">
            <v>1</v>
          </cell>
          <cell r="D3632">
            <v>0</v>
          </cell>
          <cell r="E3632">
            <v>1</v>
          </cell>
          <cell r="F3632" t="str">
            <v>2108FA</v>
          </cell>
          <cell r="G3632" t="str">
            <v>Weekday</v>
          </cell>
          <cell r="H3632">
            <v>51096</v>
          </cell>
          <cell r="I3632" t="str">
            <v>Allston Way &amp; Shattuck Av</v>
          </cell>
        </row>
        <row r="3633">
          <cell r="A3633">
            <v>9901600</v>
          </cell>
          <cell r="B3633">
            <v>3632</v>
          </cell>
          <cell r="C3633">
            <v>1</v>
          </cell>
          <cell r="D3633">
            <v>0</v>
          </cell>
          <cell r="E3633">
            <v>1</v>
          </cell>
          <cell r="F3633" t="str">
            <v>2108FA</v>
          </cell>
          <cell r="G3633" t="str">
            <v>Weekday</v>
          </cell>
          <cell r="H3633">
            <v>50832</v>
          </cell>
          <cell r="I3633" t="str">
            <v>Broadway &amp; Thomas L Berkley Way(20th St)</v>
          </cell>
        </row>
        <row r="3634">
          <cell r="A3634">
            <v>305490</v>
          </cell>
          <cell r="B3634">
            <v>3633</v>
          </cell>
          <cell r="C3634">
            <v>1</v>
          </cell>
          <cell r="D3634">
            <v>1</v>
          </cell>
          <cell r="E3634">
            <v>1</v>
          </cell>
          <cell r="F3634" t="str">
            <v>2108FA</v>
          </cell>
          <cell r="G3634" t="str">
            <v>Weekday</v>
          </cell>
          <cell r="H3634">
            <v>51015</v>
          </cell>
          <cell r="I3634" t="str">
            <v>Telegraph Av &amp; Derby St</v>
          </cell>
        </row>
        <row r="3635">
          <cell r="A3635">
            <v>1600420</v>
          </cell>
          <cell r="B3635">
            <v>3634</v>
          </cell>
          <cell r="C3635">
            <v>1</v>
          </cell>
          <cell r="D3635">
            <v>0</v>
          </cell>
          <cell r="E3635">
            <v>1</v>
          </cell>
          <cell r="F3635" t="str">
            <v>2108FA</v>
          </cell>
          <cell r="G3635" t="str">
            <v>Weekday</v>
          </cell>
          <cell r="H3635">
            <v>54442</v>
          </cell>
          <cell r="I3635" t="str">
            <v>Contra Costa College</v>
          </cell>
        </row>
        <row r="3636">
          <cell r="A3636">
            <v>501420</v>
          </cell>
          <cell r="B3636">
            <v>3635</v>
          </cell>
          <cell r="C3636">
            <v>1</v>
          </cell>
          <cell r="D3636">
            <v>1</v>
          </cell>
          <cell r="E3636">
            <v>1</v>
          </cell>
          <cell r="F3636" t="str">
            <v>2108FA</v>
          </cell>
          <cell r="G3636" t="str">
            <v>Weekday</v>
          </cell>
          <cell r="H3636">
            <v>55562</v>
          </cell>
          <cell r="I3636" t="str">
            <v>San Pablo Av &amp; Carlson Blvd</v>
          </cell>
        </row>
        <row r="3637">
          <cell r="A3637">
            <v>802360</v>
          </cell>
          <cell r="B3637">
            <v>3636</v>
          </cell>
          <cell r="C3637">
            <v>0</v>
          </cell>
          <cell r="D3637">
            <v>0</v>
          </cell>
          <cell r="E3637">
            <v>0</v>
          </cell>
          <cell r="F3637" t="str">
            <v>2108FA</v>
          </cell>
          <cell r="G3637" t="str">
            <v>Weekday</v>
          </cell>
          <cell r="H3637">
            <v>54949</v>
          </cell>
          <cell r="I3637" t="str">
            <v>Hesperian Blvd &amp; Middle Ln</v>
          </cell>
        </row>
        <row r="3638">
          <cell r="A3638">
            <v>1002800</v>
          </cell>
          <cell r="B3638">
            <v>3637</v>
          </cell>
          <cell r="C3638">
            <v>2</v>
          </cell>
          <cell r="D3638">
            <v>1</v>
          </cell>
          <cell r="E3638">
            <v>2</v>
          </cell>
          <cell r="F3638" t="str">
            <v>2108FA</v>
          </cell>
          <cell r="G3638" t="str">
            <v>Weekday</v>
          </cell>
          <cell r="H3638">
            <v>52282</v>
          </cell>
          <cell r="I3638" t="str">
            <v>51st St &amp; Desmond St</v>
          </cell>
        </row>
        <row r="3639">
          <cell r="A3639">
            <v>303480</v>
          </cell>
          <cell r="B3639">
            <v>3638</v>
          </cell>
          <cell r="C3639">
            <v>1</v>
          </cell>
          <cell r="D3639">
            <v>0</v>
          </cell>
          <cell r="E3639">
            <v>1</v>
          </cell>
          <cell r="F3639" t="str">
            <v>2108FA</v>
          </cell>
          <cell r="G3639" t="str">
            <v>Weekday</v>
          </cell>
          <cell r="H3639">
            <v>53457</v>
          </cell>
          <cell r="I3639" t="str">
            <v>Martin Luther King Jr Way &amp; Bancroft Way</v>
          </cell>
        </row>
        <row r="3640">
          <cell r="A3640">
            <v>1031020</v>
          </cell>
          <cell r="B3640">
            <v>3639</v>
          </cell>
          <cell r="C3640">
            <v>0</v>
          </cell>
          <cell r="D3640">
            <v>0</v>
          </cell>
          <cell r="E3640">
            <v>0</v>
          </cell>
          <cell r="F3640" t="str">
            <v>2108FA</v>
          </cell>
          <cell r="G3640" t="str">
            <v>Weekday</v>
          </cell>
          <cell r="H3640">
            <v>59599</v>
          </cell>
          <cell r="I3640" t="str">
            <v>San Leandro St &amp; Coliseum BART Walkway</v>
          </cell>
        </row>
        <row r="3641">
          <cell r="A3641">
            <v>501430</v>
          </cell>
          <cell r="B3641">
            <v>3640</v>
          </cell>
          <cell r="C3641">
            <v>1</v>
          </cell>
          <cell r="D3641">
            <v>1</v>
          </cell>
          <cell r="E3641">
            <v>1</v>
          </cell>
          <cell r="F3641" t="str">
            <v>2108FA</v>
          </cell>
          <cell r="G3641" t="str">
            <v>Weekday</v>
          </cell>
          <cell r="H3641">
            <v>52221</v>
          </cell>
          <cell r="I3641" t="str">
            <v>San Pablo Av &amp; Carlson Blvd</v>
          </cell>
        </row>
        <row r="3642">
          <cell r="A3642">
            <v>302150</v>
          </cell>
          <cell r="B3642">
            <v>3641</v>
          </cell>
          <cell r="C3642">
            <v>1</v>
          </cell>
          <cell r="D3642">
            <v>0</v>
          </cell>
          <cell r="E3642">
            <v>1</v>
          </cell>
          <cell r="F3642" t="str">
            <v>2108FA</v>
          </cell>
          <cell r="G3642" t="str">
            <v>Weekday</v>
          </cell>
          <cell r="H3642">
            <v>58575</v>
          </cell>
          <cell r="I3642" t="str">
            <v>Dwight Way &amp; Martin Luther King Jr Way</v>
          </cell>
        </row>
        <row r="3643">
          <cell r="A3643">
            <v>1500490</v>
          </cell>
          <cell r="B3643">
            <v>3642</v>
          </cell>
          <cell r="C3643">
            <v>1</v>
          </cell>
          <cell r="D3643">
            <v>0</v>
          </cell>
          <cell r="E3643">
            <v>1</v>
          </cell>
          <cell r="F3643" t="str">
            <v>2108FA</v>
          </cell>
          <cell r="G3643" t="str">
            <v>Weekday</v>
          </cell>
          <cell r="H3643">
            <v>54366</v>
          </cell>
          <cell r="I3643" t="str">
            <v>Bancroft Av &amp; San Leandro High School</v>
          </cell>
        </row>
        <row r="3644">
          <cell r="A3644">
            <v>300360</v>
          </cell>
          <cell r="B3644">
            <v>3643</v>
          </cell>
          <cell r="C3644">
            <v>5</v>
          </cell>
          <cell r="D3644">
            <v>0</v>
          </cell>
          <cell r="E3644">
            <v>5</v>
          </cell>
          <cell r="F3644" t="str">
            <v>2108FA</v>
          </cell>
          <cell r="G3644" t="str">
            <v>Weekday</v>
          </cell>
          <cell r="H3644">
            <v>59918</v>
          </cell>
          <cell r="I3644" t="str">
            <v>Adeline St &amp; Ashby BART</v>
          </cell>
        </row>
        <row r="3645">
          <cell r="A3645">
            <v>1006450</v>
          </cell>
          <cell r="B3645">
            <v>3644</v>
          </cell>
          <cell r="C3645">
            <v>1</v>
          </cell>
          <cell r="D3645">
            <v>0</v>
          </cell>
          <cell r="E3645">
            <v>1</v>
          </cell>
          <cell r="F3645" t="str">
            <v>2108FA</v>
          </cell>
          <cell r="G3645" t="str">
            <v>Weekday</v>
          </cell>
          <cell r="H3645">
            <v>57111</v>
          </cell>
          <cell r="I3645" t="str">
            <v>Broadway &amp; 20th St (19th St BART)</v>
          </cell>
        </row>
        <row r="3646">
          <cell r="A3646">
            <v>1010310</v>
          </cell>
          <cell r="B3646">
            <v>3645</v>
          </cell>
          <cell r="C3646">
            <v>0</v>
          </cell>
          <cell r="D3646">
            <v>0</v>
          </cell>
          <cell r="E3646">
            <v>0</v>
          </cell>
          <cell r="F3646" t="str">
            <v>2108FA</v>
          </cell>
          <cell r="G3646" t="str">
            <v>Weekday</v>
          </cell>
          <cell r="H3646">
            <v>55433</v>
          </cell>
          <cell r="I3646" t="str">
            <v>Foothill Blvd &amp; 27th Av</v>
          </cell>
        </row>
        <row r="3647">
          <cell r="A3647">
            <v>1016680</v>
          </cell>
          <cell r="B3647">
            <v>3646</v>
          </cell>
          <cell r="C3647">
            <v>0</v>
          </cell>
          <cell r="D3647">
            <v>0</v>
          </cell>
          <cell r="E3647">
            <v>0</v>
          </cell>
          <cell r="F3647" t="str">
            <v>2108FA</v>
          </cell>
          <cell r="G3647" t="str">
            <v>Weekday</v>
          </cell>
          <cell r="H3647">
            <v>56256</v>
          </cell>
          <cell r="I3647" t="str">
            <v>Moraga Av &amp; La Salle Av</v>
          </cell>
        </row>
        <row r="3648">
          <cell r="A3648">
            <v>9903800</v>
          </cell>
          <cell r="B3648">
            <v>3647</v>
          </cell>
          <cell r="C3648">
            <v>0</v>
          </cell>
          <cell r="D3648">
            <v>0</v>
          </cell>
          <cell r="E3648">
            <v>0</v>
          </cell>
          <cell r="F3648" t="str">
            <v>2108FA</v>
          </cell>
          <cell r="G3648" t="str">
            <v>Weekday</v>
          </cell>
          <cell r="H3648">
            <v>51632</v>
          </cell>
          <cell r="I3648" t="str">
            <v>2nd St &amp; Washington St</v>
          </cell>
        </row>
        <row r="3649">
          <cell r="A3649">
            <v>9906020</v>
          </cell>
          <cell r="B3649">
            <v>3648</v>
          </cell>
          <cell r="C3649">
            <v>0</v>
          </cell>
          <cell r="D3649">
            <v>0</v>
          </cell>
          <cell r="E3649">
            <v>0</v>
          </cell>
          <cell r="F3649" t="str">
            <v>2108FA</v>
          </cell>
          <cell r="G3649" t="str">
            <v>Weekday</v>
          </cell>
          <cell r="H3649">
            <v>52386</v>
          </cell>
          <cell r="I3649" t="str">
            <v>Shellmound St &amp; Christie Av</v>
          </cell>
        </row>
        <row r="3650">
          <cell r="A3650">
            <v>300320</v>
          </cell>
          <cell r="B3650">
            <v>3649</v>
          </cell>
          <cell r="C3650">
            <v>4</v>
          </cell>
          <cell r="D3650">
            <v>0</v>
          </cell>
          <cell r="E3650">
            <v>4</v>
          </cell>
          <cell r="F3650" t="str">
            <v>2108FA</v>
          </cell>
          <cell r="G3650" t="str">
            <v>Weekday</v>
          </cell>
          <cell r="H3650">
            <v>52252</v>
          </cell>
          <cell r="I3650" t="str">
            <v>Adeline St &amp; Alcatraz Av</v>
          </cell>
        </row>
        <row r="3651">
          <cell r="A3651">
            <v>9903880</v>
          </cell>
          <cell r="B3651">
            <v>3650</v>
          </cell>
          <cell r="C3651">
            <v>1</v>
          </cell>
          <cell r="D3651">
            <v>0</v>
          </cell>
          <cell r="E3651">
            <v>1</v>
          </cell>
          <cell r="F3651" t="str">
            <v>2108FA</v>
          </cell>
          <cell r="G3651" t="str">
            <v>Weekday</v>
          </cell>
          <cell r="H3651">
            <v>51673</v>
          </cell>
          <cell r="I3651" t="str">
            <v>Richmond BART</v>
          </cell>
        </row>
        <row r="3652">
          <cell r="A3652">
            <v>305060</v>
          </cell>
          <cell r="B3652">
            <v>3651</v>
          </cell>
          <cell r="C3652">
            <v>1</v>
          </cell>
          <cell r="D3652">
            <v>0</v>
          </cell>
          <cell r="E3652">
            <v>1</v>
          </cell>
          <cell r="F3652" t="str">
            <v>2108FA</v>
          </cell>
          <cell r="G3652" t="str">
            <v>Weekday</v>
          </cell>
          <cell r="H3652">
            <v>55507</v>
          </cell>
          <cell r="I3652" t="str">
            <v>Shattuck Av &amp; Vine St</v>
          </cell>
        </row>
        <row r="3653">
          <cell r="A3653">
            <v>1501510</v>
          </cell>
          <cell r="B3653">
            <v>3652</v>
          </cell>
          <cell r="C3653">
            <v>2</v>
          </cell>
          <cell r="D3653">
            <v>0</v>
          </cell>
          <cell r="E3653">
            <v>2</v>
          </cell>
          <cell r="F3653" t="str">
            <v>2108FA</v>
          </cell>
          <cell r="G3653" t="str">
            <v>Weekday</v>
          </cell>
          <cell r="H3653">
            <v>55669</v>
          </cell>
          <cell r="I3653" t="str">
            <v>E 14th St &amp; San Leandro Hospital</v>
          </cell>
        </row>
        <row r="3654">
          <cell r="A3654">
            <v>305940</v>
          </cell>
          <cell r="B3654">
            <v>3653</v>
          </cell>
          <cell r="C3654">
            <v>2</v>
          </cell>
          <cell r="D3654">
            <v>0</v>
          </cell>
          <cell r="E3654">
            <v>2</v>
          </cell>
          <cell r="F3654" t="str">
            <v>2108FA</v>
          </cell>
          <cell r="G3654" t="str">
            <v>Weekday</v>
          </cell>
          <cell r="H3654">
            <v>58851</v>
          </cell>
          <cell r="I3654" t="str">
            <v>University Av &amp; Grant St</v>
          </cell>
        </row>
        <row r="3655">
          <cell r="A3655">
            <v>1030300</v>
          </cell>
          <cell r="B3655">
            <v>3654</v>
          </cell>
          <cell r="C3655">
            <v>0</v>
          </cell>
          <cell r="D3655">
            <v>0</v>
          </cell>
          <cell r="E3655">
            <v>0</v>
          </cell>
          <cell r="F3655" t="str">
            <v>2108FA</v>
          </cell>
          <cell r="G3655" t="str">
            <v>Weekday</v>
          </cell>
          <cell r="H3655">
            <v>55705</v>
          </cell>
          <cell r="I3655" t="str">
            <v>Market St &amp; 16th St</v>
          </cell>
        </row>
        <row r="3656">
          <cell r="A3656">
            <v>9908110</v>
          </cell>
          <cell r="B3656">
            <v>3655</v>
          </cell>
          <cell r="C3656">
            <v>0</v>
          </cell>
          <cell r="D3656">
            <v>1</v>
          </cell>
          <cell r="E3656">
            <v>0</v>
          </cell>
          <cell r="F3656" t="str">
            <v>2108FA</v>
          </cell>
          <cell r="G3656" t="str">
            <v>Weekday</v>
          </cell>
          <cell r="H3656">
            <v>53057</v>
          </cell>
          <cell r="I3656" t="str">
            <v>E 18th St &amp; Park Blvd</v>
          </cell>
        </row>
        <row r="3657">
          <cell r="A3657">
            <v>302480</v>
          </cell>
          <cell r="B3657">
            <v>3656</v>
          </cell>
          <cell r="C3657">
            <v>0</v>
          </cell>
          <cell r="D3657">
            <v>0</v>
          </cell>
          <cell r="E3657">
            <v>0</v>
          </cell>
          <cell r="F3657" t="str">
            <v>2108FA</v>
          </cell>
          <cell r="G3657" t="str">
            <v>Weekday</v>
          </cell>
          <cell r="H3657">
            <v>52667</v>
          </cell>
          <cell r="I3657" t="str">
            <v>Euclid Av &amp; Hearst Av</v>
          </cell>
        </row>
        <row r="3658">
          <cell r="A3658">
            <v>104740</v>
          </cell>
          <cell r="B3658">
            <v>3657</v>
          </cell>
          <cell r="C3658">
            <v>1</v>
          </cell>
          <cell r="D3658">
            <v>0</v>
          </cell>
          <cell r="E3658">
            <v>1</v>
          </cell>
          <cell r="F3658" t="str">
            <v>2108FA</v>
          </cell>
          <cell r="G3658" t="str">
            <v>Weekday</v>
          </cell>
          <cell r="H3658">
            <v>50251</v>
          </cell>
          <cell r="I3658" t="str">
            <v>W Midway Av &amp; Pan Am Way</v>
          </cell>
        </row>
        <row r="3659">
          <cell r="A3659">
            <v>600420</v>
          </cell>
          <cell r="B3659">
            <v>3658</v>
          </cell>
          <cell r="C3659">
            <v>1</v>
          </cell>
          <cell r="D3659">
            <v>1</v>
          </cell>
          <cell r="E3659">
            <v>1</v>
          </cell>
          <cell r="F3659" t="str">
            <v>2108FA</v>
          </cell>
          <cell r="G3659" t="str">
            <v>Weekday</v>
          </cell>
          <cell r="H3659">
            <v>59559</v>
          </cell>
          <cell r="I3659" t="str">
            <v>Hollis St &amp; 40th St (Home Depot)</v>
          </cell>
        </row>
        <row r="3660">
          <cell r="A3660">
            <v>1009520</v>
          </cell>
          <cell r="B3660">
            <v>3659</v>
          </cell>
          <cell r="C3660">
            <v>2</v>
          </cell>
          <cell r="D3660">
            <v>0</v>
          </cell>
          <cell r="E3660">
            <v>2</v>
          </cell>
          <cell r="F3660" t="str">
            <v>2108FA</v>
          </cell>
          <cell r="G3660" t="str">
            <v>Weekday</v>
          </cell>
          <cell r="H3660">
            <v>57000</v>
          </cell>
          <cell r="I3660" t="str">
            <v>Eastmont Transit Center</v>
          </cell>
        </row>
        <row r="3661">
          <cell r="A3661">
            <v>9904470</v>
          </cell>
          <cell r="B3661">
            <v>3660</v>
          </cell>
          <cell r="C3661">
            <v>2</v>
          </cell>
          <cell r="D3661">
            <v>0</v>
          </cell>
          <cell r="E3661">
            <v>2</v>
          </cell>
          <cell r="F3661" t="str">
            <v>2108FA</v>
          </cell>
          <cell r="G3661" t="str">
            <v>Weekday</v>
          </cell>
          <cell r="H3661">
            <v>51835</v>
          </cell>
          <cell r="I3661" t="str">
            <v>Durant Av &amp; Shattuck Av</v>
          </cell>
        </row>
        <row r="3662">
          <cell r="A3662">
            <v>9906170</v>
          </cell>
          <cell r="B3662">
            <v>3661</v>
          </cell>
          <cell r="C3662">
            <v>0</v>
          </cell>
          <cell r="D3662">
            <v>0</v>
          </cell>
          <cell r="E3662">
            <v>0</v>
          </cell>
          <cell r="F3662" t="str">
            <v>2108FA</v>
          </cell>
          <cell r="G3662" t="str">
            <v>Weekday</v>
          </cell>
          <cell r="H3662">
            <v>52427</v>
          </cell>
          <cell r="I3662" t="str">
            <v>Georgia Way SB</v>
          </cell>
        </row>
        <row r="3663">
          <cell r="A3663">
            <v>304920</v>
          </cell>
          <cell r="B3663">
            <v>3662</v>
          </cell>
          <cell r="C3663">
            <v>1</v>
          </cell>
          <cell r="D3663">
            <v>1</v>
          </cell>
          <cell r="E3663">
            <v>1</v>
          </cell>
          <cell r="F3663" t="str">
            <v>2108FA</v>
          </cell>
          <cell r="G3663" t="str">
            <v>Weekday</v>
          </cell>
          <cell r="H3663">
            <v>54454</v>
          </cell>
          <cell r="I3663" t="str">
            <v>Shattuck Av &amp; Dwight Way</v>
          </cell>
        </row>
        <row r="3664">
          <cell r="A3664">
            <v>301560</v>
          </cell>
          <cell r="B3664">
            <v>3663</v>
          </cell>
          <cell r="C3664">
            <v>0</v>
          </cell>
          <cell r="D3664">
            <v>0</v>
          </cell>
          <cell r="E3664">
            <v>0</v>
          </cell>
          <cell r="F3664" t="str">
            <v>2108FA</v>
          </cell>
          <cell r="G3664" t="str">
            <v>Weekday</v>
          </cell>
          <cell r="H3664">
            <v>58830</v>
          </cell>
          <cell r="I3664" t="str">
            <v>Claremont Av &amp; Ashby Av</v>
          </cell>
        </row>
        <row r="3665">
          <cell r="A3665">
            <v>1001210</v>
          </cell>
          <cell r="B3665">
            <v>3664</v>
          </cell>
          <cell r="C3665">
            <v>2</v>
          </cell>
          <cell r="D3665">
            <v>0</v>
          </cell>
          <cell r="E3665">
            <v>2</v>
          </cell>
          <cell r="F3665" t="str">
            <v>2108FA</v>
          </cell>
          <cell r="G3665" t="str">
            <v>Weekday</v>
          </cell>
          <cell r="H3665">
            <v>55655</v>
          </cell>
          <cell r="I3665" t="str">
            <v>1st Av Pl &amp; International Blvd</v>
          </cell>
        </row>
        <row r="3666">
          <cell r="A3666">
            <v>1000410</v>
          </cell>
          <cell r="B3666">
            <v>3665</v>
          </cell>
          <cell r="C3666">
            <v>2</v>
          </cell>
          <cell r="D3666">
            <v>0</v>
          </cell>
          <cell r="E3666">
            <v>2</v>
          </cell>
          <cell r="F3666" t="str">
            <v>2108FA</v>
          </cell>
          <cell r="G3666" t="str">
            <v>Weekday</v>
          </cell>
          <cell r="H3666">
            <v>51110</v>
          </cell>
          <cell r="I3666" t="str">
            <v>11th St &amp; Jefferson St</v>
          </cell>
        </row>
        <row r="3667">
          <cell r="A3667">
            <v>9907790</v>
          </cell>
          <cell r="B3667">
            <v>3666</v>
          </cell>
          <cell r="C3667">
            <v>0</v>
          </cell>
          <cell r="D3667">
            <v>0</v>
          </cell>
          <cell r="E3667">
            <v>0</v>
          </cell>
          <cell r="F3667" t="str">
            <v>2108FA</v>
          </cell>
          <cell r="G3667" t="str">
            <v>Weekday</v>
          </cell>
          <cell r="H3667">
            <v>52942</v>
          </cell>
          <cell r="I3667" t="str">
            <v>Del Norte BART (Bay 3)</v>
          </cell>
        </row>
        <row r="3668">
          <cell r="A3668">
            <v>1000340</v>
          </cell>
          <cell r="B3668">
            <v>3667</v>
          </cell>
          <cell r="C3668">
            <v>6</v>
          </cell>
          <cell r="D3668">
            <v>1</v>
          </cell>
          <cell r="E3668">
            <v>6</v>
          </cell>
          <cell r="F3668" t="str">
            <v>2108FA</v>
          </cell>
          <cell r="G3668" t="str">
            <v>Weekday</v>
          </cell>
          <cell r="H3668">
            <v>54777</v>
          </cell>
          <cell r="I3668" t="str">
            <v>11th St &amp; Broadway (12th St BART)</v>
          </cell>
        </row>
        <row r="3669">
          <cell r="A3669">
            <v>702730</v>
          </cell>
          <cell r="B3669">
            <v>3668</v>
          </cell>
          <cell r="C3669">
            <v>1</v>
          </cell>
          <cell r="D3669">
            <v>2</v>
          </cell>
          <cell r="E3669">
            <v>1</v>
          </cell>
          <cell r="F3669" t="str">
            <v>2108FA</v>
          </cell>
          <cell r="G3669" t="str">
            <v>Weekday</v>
          </cell>
          <cell r="H3669">
            <v>52600</v>
          </cell>
          <cell r="I3669" t="str">
            <v>Fremont Blvd &amp; Sundale Dr</v>
          </cell>
        </row>
        <row r="3670">
          <cell r="A3670">
            <v>9903120</v>
          </cell>
          <cell r="B3670">
            <v>3669</v>
          </cell>
          <cell r="C3670">
            <v>1</v>
          </cell>
          <cell r="D3670">
            <v>0</v>
          </cell>
          <cell r="E3670">
            <v>1</v>
          </cell>
          <cell r="F3670" t="str">
            <v>2108FA</v>
          </cell>
          <cell r="G3670" t="str">
            <v>Weekday</v>
          </cell>
          <cell r="H3670">
            <v>51416</v>
          </cell>
          <cell r="I3670" t="str">
            <v>Foothill Blvd &amp; 108th Av</v>
          </cell>
        </row>
        <row r="3671">
          <cell r="A3671">
            <v>301570</v>
          </cell>
          <cell r="B3671">
            <v>3670</v>
          </cell>
          <cell r="C3671">
            <v>0</v>
          </cell>
          <cell r="D3671">
            <v>0</v>
          </cell>
          <cell r="E3671">
            <v>0</v>
          </cell>
          <cell r="F3671" t="str">
            <v>2108FA</v>
          </cell>
          <cell r="G3671" t="str">
            <v>Weekday</v>
          </cell>
          <cell r="H3671">
            <v>57115</v>
          </cell>
          <cell r="I3671" t="str">
            <v>Claremont Av &amp; Ashby Av</v>
          </cell>
        </row>
        <row r="3672">
          <cell r="A3672">
            <v>302240</v>
          </cell>
          <cell r="B3672">
            <v>3671</v>
          </cell>
          <cell r="C3672">
            <v>0</v>
          </cell>
          <cell r="D3672">
            <v>0</v>
          </cell>
          <cell r="E3672">
            <v>0</v>
          </cell>
          <cell r="F3672" t="str">
            <v>2108FA</v>
          </cell>
          <cell r="G3672" t="str">
            <v>Weekday</v>
          </cell>
          <cell r="H3672">
            <v>56200</v>
          </cell>
          <cell r="I3672" t="str">
            <v>Dwight Way &amp; San Pablo Av</v>
          </cell>
        </row>
        <row r="3673">
          <cell r="A3673">
            <v>1003740</v>
          </cell>
          <cell r="B3673">
            <v>3672</v>
          </cell>
          <cell r="C3673">
            <v>1</v>
          </cell>
          <cell r="D3673">
            <v>0</v>
          </cell>
          <cell r="E3673">
            <v>1</v>
          </cell>
          <cell r="F3673" t="str">
            <v>2108FA</v>
          </cell>
          <cell r="G3673" t="str">
            <v>Weekday</v>
          </cell>
          <cell r="H3673">
            <v>59050</v>
          </cell>
          <cell r="I3673" t="str">
            <v>82nd Av &amp; International Blvd</v>
          </cell>
        </row>
        <row r="3674">
          <cell r="A3674">
            <v>9902290</v>
          </cell>
          <cell r="B3674">
            <v>3673</v>
          </cell>
          <cell r="C3674">
            <v>0</v>
          </cell>
          <cell r="D3674">
            <v>1</v>
          </cell>
          <cell r="E3674">
            <v>0</v>
          </cell>
          <cell r="F3674" t="str">
            <v>2108FA</v>
          </cell>
          <cell r="G3674" t="str">
            <v>Weekday</v>
          </cell>
          <cell r="H3674">
            <v>51062</v>
          </cell>
          <cell r="I3674" t="str">
            <v>Lakeshore Av &amp; Lake Park Av</v>
          </cell>
        </row>
        <row r="3675">
          <cell r="A3675">
            <v>104210</v>
          </cell>
          <cell r="B3675">
            <v>3674</v>
          </cell>
          <cell r="C3675">
            <v>0</v>
          </cell>
          <cell r="D3675">
            <v>0</v>
          </cell>
          <cell r="E3675">
            <v>0</v>
          </cell>
          <cell r="F3675" t="str">
            <v>2108FA</v>
          </cell>
          <cell r="G3675" t="str">
            <v>Weekday</v>
          </cell>
          <cell r="H3675">
            <v>52666</v>
          </cell>
          <cell r="I3675" t="str">
            <v>Park St &amp; Santa Clara Av</v>
          </cell>
        </row>
        <row r="3676">
          <cell r="A3676">
            <v>9903430</v>
          </cell>
          <cell r="B3676">
            <v>3675</v>
          </cell>
          <cell r="C3676">
            <v>1</v>
          </cell>
          <cell r="D3676">
            <v>0</v>
          </cell>
          <cell r="E3676">
            <v>1</v>
          </cell>
          <cell r="F3676" t="str">
            <v>2108FA</v>
          </cell>
          <cell r="G3676" t="str">
            <v>Weekday</v>
          </cell>
          <cell r="H3676">
            <v>51508</v>
          </cell>
          <cell r="I3676" t="str">
            <v>College Av &amp; Alcatraz Av</v>
          </cell>
        </row>
        <row r="3677">
          <cell r="A3677">
            <v>306420</v>
          </cell>
          <cell r="B3677">
            <v>3676</v>
          </cell>
          <cell r="C3677">
            <v>0</v>
          </cell>
          <cell r="D3677">
            <v>0</v>
          </cell>
          <cell r="E3677">
            <v>0</v>
          </cell>
          <cell r="F3677" t="str">
            <v>2108FA</v>
          </cell>
          <cell r="G3677" t="str">
            <v>Weekday</v>
          </cell>
          <cell r="H3677">
            <v>57300</v>
          </cell>
          <cell r="I3677" t="str">
            <v>University Av &amp; Kala Bagai Way</v>
          </cell>
        </row>
        <row r="3678">
          <cell r="A3678">
            <v>802340</v>
          </cell>
          <cell r="B3678">
            <v>3677</v>
          </cell>
          <cell r="C3678">
            <v>0</v>
          </cell>
          <cell r="D3678">
            <v>0</v>
          </cell>
          <cell r="E3678">
            <v>0</v>
          </cell>
          <cell r="F3678" t="str">
            <v>2108FA</v>
          </cell>
          <cell r="G3678" t="str">
            <v>Weekday</v>
          </cell>
          <cell r="H3678">
            <v>54664</v>
          </cell>
          <cell r="I3678" t="str">
            <v>Hesperian Blvd &amp; Longwood Av</v>
          </cell>
        </row>
        <row r="3679">
          <cell r="A3679">
            <v>305070</v>
          </cell>
          <cell r="B3679">
            <v>3678</v>
          </cell>
          <cell r="C3679">
            <v>1</v>
          </cell>
          <cell r="D3679">
            <v>0</v>
          </cell>
          <cell r="E3679">
            <v>1</v>
          </cell>
          <cell r="F3679" t="str">
            <v>2108FA</v>
          </cell>
          <cell r="G3679" t="str">
            <v>Weekday</v>
          </cell>
          <cell r="H3679">
            <v>55652</v>
          </cell>
          <cell r="I3679" t="str">
            <v>Shattuck Av &amp; Vine St</v>
          </cell>
        </row>
        <row r="3680">
          <cell r="A3680">
            <v>9903820</v>
          </cell>
          <cell r="B3680">
            <v>3679</v>
          </cell>
          <cell r="C3680">
            <v>0</v>
          </cell>
          <cell r="D3680">
            <v>2</v>
          </cell>
          <cell r="E3680">
            <v>0</v>
          </cell>
          <cell r="F3680" t="str">
            <v>2108FA</v>
          </cell>
          <cell r="G3680" t="str">
            <v>Weekday</v>
          </cell>
          <cell r="H3680">
            <v>51635</v>
          </cell>
          <cell r="I3680" t="str">
            <v>Telegraph Av &amp; 27th St</v>
          </cell>
        </row>
        <row r="3681">
          <cell r="A3681">
            <v>1013740</v>
          </cell>
          <cell r="B3681">
            <v>3680</v>
          </cell>
          <cell r="C3681">
            <v>0</v>
          </cell>
          <cell r="D3681">
            <v>1</v>
          </cell>
          <cell r="E3681">
            <v>0</v>
          </cell>
          <cell r="F3681" t="str">
            <v>2108FA</v>
          </cell>
          <cell r="G3681" t="str">
            <v>Weekday</v>
          </cell>
          <cell r="H3681">
            <v>54900</v>
          </cell>
          <cell r="I3681" t="str">
            <v>Lakeshore Av &amp; MacArthur Blvd</v>
          </cell>
        </row>
        <row r="3682">
          <cell r="A3682">
            <v>1601060</v>
          </cell>
          <cell r="B3682">
            <v>3681</v>
          </cell>
          <cell r="C3682">
            <v>0</v>
          </cell>
          <cell r="D3682">
            <v>2</v>
          </cell>
          <cell r="E3682">
            <v>0</v>
          </cell>
          <cell r="F3682" t="str">
            <v>2108FA</v>
          </cell>
          <cell r="G3682" t="str">
            <v>Weekday</v>
          </cell>
          <cell r="H3682">
            <v>59655</v>
          </cell>
          <cell r="I3682" t="str">
            <v>San Pablo Dam Rd &amp; Contra Costa Av</v>
          </cell>
        </row>
        <row r="3683">
          <cell r="A3683">
            <v>1011750</v>
          </cell>
          <cell r="B3683">
            <v>3682</v>
          </cell>
          <cell r="C3683">
            <v>1</v>
          </cell>
          <cell r="D3683">
            <v>2</v>
          </cell>
          <cell r="E3683">
            <v>1</v>
          </cell>
          <cell r="F3683" t="str">
            <v>2108FA</v>
          </cell>
          <cell r="G3683" t="str">
            <v>Weekday</v>
          </cell>
          <cell r="H3683">
            <v>54774</v>
          </cell>
          <cell r="I3683" t="str">
            <v>Grand Av &amp; MacArthur Blvd</v>
          </cell>
        </row>
        <row r="3684">
          <cell r="A3684">
            <v>1006500</v>
          </cell>
          <cell r="B3684">
            <v>3683</v>
          </cell>
          <cell r="C3684">
            <v>1</v>
          </cell>
          <cell r="D3684">
            <v>0</v>
          </cell>
          <cell r="E3684">
            <v>1</v>
          </cell>
          <cell r="F3684" t="str">
            <v>2108FA</v>
          </cell>
          <cell r="G3684" t="str">
            <v>Weekday</v>
          </cell>
          <cell r="H3684">
            <v>59522</v>
          </cell>
          <cell r="I3684" t="str">
            <v>Broadway &amp; 25th St</v>
          </cell>
        </row>
        <row r="3685">
          <cell r="A3685">
            <v>9905500</v>
          </cell>
          <cell r="B3685">
            <v>3684</v>
          </cell>
          <cell r="C3685">
            <v>0</v>
          </cell>
          <cell r="D3685">
            <v>0</v>
          </cell>
          <cell r="E3685">
            <v>0</v>
          </cell>
          <cell r="F3685" t="str">
            <v>2108FA</v>
          </cell>
          <cell r="G3685" t="str">
            <v>Weekday</v>
          </cell>
          <cell r="H3685">
            <v>52042</v>
          </cell>
          <cell r="I3685" t="str">
            <v>Market St &amp; 27th St</v>
          </cell>
        </row>
        <row r="3686">
          <cell r="A3686">
            <v>9907550</v>
          </cell>
          <cell r="B3686">
            <v>3685</v>
          </cell>
          <cell r="C3686">
            <v>1</v>
          </cell>
          <cell r="D3686">
            <v>0</v>
          </cell>
          <cell r="E3686">
            <v>1</v>
          </cell>
          <cell r="F3686" t="str">
            <v>2108FA</v>
          </cell>
          <cell r="G3686" t="str">
            <v>Weekday</v>
          </cell>
          <cell r="H3686">
            <v>52867</v>
          </cell>
          <cell r="I3686" t="str">
            <v>Grimmer Blvd &amp; Fremont Blvd</v>
          </cell>
        </row>
        <row r="3687">
          <cell r="A3687">
            <v>1700490</v>
          </cell>
          <cell r="B3687">
            <v>3686</v>
          </cell>
          <cell r="C3687">
            <v>0</v>
          </cell>
          <cell r="D3687">
            <v>0</v>
          </cell>
          <cell r="E3687">
            <v>0</v>
          </cell>
          <cell r="F3687" t="str">
            <v>2108FA</v>
          </cell>
          <cell r="G3687" t="str">
            <v>Weekday</v>
          </cell>
          <cell r="H3687">
            <v>55755</v>
          </cell>
          <cell r="I3687" t="str">
            <v>Dyer St &amp; Alvarado Blvd</v>
          </cell>
        </row>
        <row r="3688">
          <cell r="A3688">
            <v>1002660</v>
          </cell>
          <cell r="B3688">
            <v>3687</v>
          </cell>
          <cell r="C3688">
            <v>0</v>
          </cell>
          <cell r="D3688">
            <v>0</v>
          </cell>
          <cell r="E3688">
            <v>0</v>
          </cell>
          <cell r="F3688" t="str">
            <v>2108FA</v>
          </cell>
          <cell r="G3688" t="str">
            <v>Weekday</v>
          </cell>
          <cell r="H3688">
            <v>55466</v>
          </cell>
          <cell r="I3688" t="str">
            <v>40th St &amp; Telegraph Av</v>
          </cell>
        </row>
        <row r="3689">
          <cell r="A3689">
            <v>1501490</v>
          </cell>
          <cell r="B3689">
            <v>3688</v>
          </cell>
          <cell r="C3689">
            <v>2</v>
          </cell>
          <cell r="D3689">
            <v>0</v>
          </cell>
          <cell r="E3689">
            <v>2</v>
          </cell>
          <cell r="F3689" t="str">
            <v>2108FA</v>
          </cell>
          <cell r="G3689" t="str">
            <v>Weekday</v>
          </cell>
          <cell r="H3689">
            <v>55426</v>
          </cell>
          <cell r="I3689" t="str">
            <v>E 14th St &amp; San Leandro Blvd</v>
          </cell>
        </row>
        <row r="3690">
          <cell r="A3690">
            <v>9903390</v>
          </cell>
          <cell r="B3690">
            <v>3689</v>
          </cell>
          <cell r="C3690">
            <v>0</v>
          </cell>
          <cell r="D3690">
            <v>0</v>
          </cell>
          <cell r="E3690">
            <v>0</v>
          </cell>
          <cell r="F3690" t="str">
            <v>2108FA</v>
          </cell>
          <cell r="G3690" t="str">
            <v>Weekday</v>
          </cell>
          <cell r="H3690">
            <v>51503</v>
          </cell>
          <cell r="I3690" t="str">
            <v>Broadway &amp; Kaiser Hospital Entrance</v>
          </cell>
        </row>
        <row r="3691">
          <cell r="A3691">
            <v>800130</v>
          </cell>
          <cell r="B3691">
            <v>3690</v>
          </cell>
          <cell r="C3691">
            <v>1</v>
          </cell>
          <cell r="D3691">
            <v>0</v>
          </cell>
          <cell r="E3691">
            <v>1</v>
          </cell>
          <cell r="F3691" t="str">
            <v>2108FA</v>
          </cell>
          <cell r="G3691" t="str">
            <v>Weekday</v>
          </cell>
          <cell r="H3691">
            <v>50733</v>
          </cell>
          <cell r="I3691" t="str">
            <v>2nd St &amp; Walpert St (Rear Of Hayward High School)</v>
          </cell>
        </row>
        <row r="3692">
          <cell r="A3692">
            <v>900620</v>
          </cell>
          <cell r="B3692">
            <v>3691</v>
          </cell>
          <cell r="C3692">
            <v>0</v>
          </cell>
          <cell r="D3692">
            <v>0</v>
          </cell>
          <cell r="E3692">
            <v>0</v>
          </cell>
          <cell r="F3692" t="str">
            <v>2108FA</v>
          </cell>
          <cell r="G3692" t="str">
            <v>Weekday</v>
          </cell>
          <cell r="H3692">
            <v>59710</v>
          </cell>
          <cell r="I3692" t="str">
            <v>Cherry St &amp; Jasmine Av</v>
          </cell>
        </row>
        <row r="3693">
          <cell r="A3693">
            <v>1012580</v>
          </cell>
          <cell r="B3693">
            <v>3692</v>
          </cell>
          <cell r="C3693">
            <v>0</v>
          </cell>
          <cell r="D3693">
            <v>0</v>
          </cell>
          <cell r="E3693">
            <v>0</v>
          </cell>
          <cell r="F3693" t="str">
            <v>2108FA</v>
          </cell>
          <cell r="G3693" t="str">
            <v>Weekday</v>
          </cell>
          <cell r="H3693">
            <v>55428</v>
          </cell>
          <cell r="I3693" t="str">
            <v>Hegenberger Rd &amp; Pardee Dr</v>
          </cell>
        </row>
        <row r="3694">
          <cell r="A3694">
            <v>1020420</v>
          </cell>
          <cell r="B3694">
            <v>3693</v>
          </cell>
          <cell r="C3694">
            <v>0</v>
          </cell>
          <cell r="D3694">
            <v>0</v>
          </cell>
          <cell r="E3694">
            <v>0</v>
          </cell>
          <cell r="F3694" t="str">
            <v>2108FA</v>
          </cell>
          <cell r="G3694" t="str">
            <v>Weekday</v>
          </cell>
          <cell r="H3694">
            <v>56646</v>
          </cell>
          <cell r="I3694" t="str">
            <v>Telegraph Av &amp; Claremont Av</v>
          </cell>
        </row>
        <row r="3695">
          <cell r="A3695">
            <v>1031060</v>
          </cell>
          <cell r="B3695">
            <v>3694</v>
          </cell>
          <cell r="C3695">
            <v>3</v>
          </cell>
          <cell r="D3695">
            <v>0</v>
          </cell>
          <cell r="E3695">
            <v>3</v>
          </cell>
          <cell r="F3695" t="str">
            <v>2108FA</v>
          </cell>
          <cell r="G3695" t="str">
            <v>Weekday</v>
          </cell>
          <cell r="H3695">
            <v>56565</v>
          </cell>
          <cell r="I3695" t="str">
            <v>Thomas L Berkley Way (20th St) &amp; Telegraph Av</v>
          </cell>
        </row>
        <row r="3696">
          <cell r="A3696">
            <v>1200060</v>
          </cell>
          <cell r="B3696">
            <v>3695</v>
          </cell>
          <cell r="C3696">
            <v>0</v>
          </cell>
          <cell r="D3696">
            <v>0</v>
          </cell>
          <cell r="E3696">
            <v>0</v>
          </cell>
          <cell r="F3696" t="str">
            <v>2108FA</v>
          </cell>
          <cell r="G3696" t="str">
            <v>Weekday</v>
          </cell>
          <cell r="H3696">
            <v>55358</v>
          </cell>
          <cell r="I3696" t="str">
            <v>Fitzgerald Dr &amp; Target (Pinole Shopping Center)</v>
          </cell>
        </row>
        <row r="3697">
          <cell r="A3697">
            <v>9800370</v>
          </cell>
          <cell r="B3697">
            <v>3696</v>
          </cell>
          <cell r="C3697">
            <v>0</v>
          </cell>
          <cell r="D3697">
            <v>0</v>
          </cell>
          <cell r="E3697">
            <v>0</v>
          </cell>
          <cell r="F3697" t="str">
            <v>2108FA</v>
          </cell>
          <cell r="G3697" t="str">
            <v>Weekday</v>
          </cell>
          <cell r="H3697">
            <v>54622</v>
          </cell>
          <cell r="I3697" t="str">
            <v>Castro Valley BART</v>
          </cell>
        </row>
        <row r="3698">
          <cell r="A3698">
            <v>1020260</v>
          </cell>
          <cell r="B3698">
            <v>3697</v>
          </cell>
          <cell r="C3698">
            <v>0</v>
          </cell>
          <cell r="D3698">
            <v>0</v>
          </cell>
          <cell r="E3698">
            <v>0</v>
          </cell>
          <cell r="F3698" t="str">
            <v>2108FA</v>
          </cell>
          <cell r="G3698" t="str">
            <v>Weekday</v>
          </cell>
          <cell r="H3698">
            <v>55425</v>
          </cell>
          <cell r="I3698" t="str">
            <v>Telegraph Av &amp; 52nd St</v>
          </cell>
        </row>
        <row r="3699">
          <cell r="A3699">
            <v>306480</v>
          </cell>
          <cell r="B3699">
            <v>3698</v>
          </cell>
          <cell r="C3699">
            <v>1</v>
          </cell>
          <cell r="D3699">
            <v>0</v>
          </cell>
          <cell r="E3699">
            <v>1</v>
          </cell>
          <cell r="F3699" t="str">
            <v>2108FA</v>
          </cell>
          <cell r="G3699" t="str">
            <v>Weekday</v>
          </cell>
          <cell r="H3699">
            <v>56144</v>
          </cell>
          <cell r="I3699" t="str">
            <v>Cedar St &amp; San Pablo Av</v>
          </cell>
        </row>
        <row r="3700">
          <cell r="A3700">
            <v>1015850</v>
          </cell>
          <cell r="B3700">
            <v>3699</v>
          </cell>
          <cell r="C3700">
            <v>0</v>
          </cell>
          <cell r="D3700">
            <v>0</v>
          </cell>
          <cell r="E3700">
            <v>0</v>
          </cell>
          <cell r="F3700" t="str">
            <v>2108FA</v>
          </cell>
          <cell r="G3700" t="str">
            <v>Weekday</v>
          </cell>
          <cell r="H3700">
            <v>57558</v>
          </cell>
          <cell r="I3700" t="str">
            <v>Market St &amp; 55th St</v>
          </cell>
        </row>
        <row r="3701">
          <cell r="A3701">
            <v>1601010</v>
          </cell>
          <cell r="B3701">
            <v>3700</v>
          </cell>
          <cell r="C3701">
            <v>0</v>
          </cell>
          <cell r="D3701">
            <v>1</v>
          </cell>
          <cell r="E3701">
            <v>0</v>
          </cell>
          <cell r="F3701" t="str">
            <v>2108FA</v>
          </cell>
          <cell r="G3701" t="str">
            <v>Weekday</v>
          </cell>
          <cell r="H3701">
            <v>58111</v>
          </cell>
          <cell r="I3701" t="str">
            <v>San Pablo Av &amp; Tulare Av</v>
          </cell>
        </row>
        <row r="3702">
          <cell r="A3702">
            <v>1009180</v>
          </cell>
          <cell r="B3702">
            <v>3701</v>
          </cell>
          <cell r="C3702">
            <v>1</v>
          </cell>
          <cell r="D3702">
            <v>1</v>
          </cell>
          <cell r="E3702">
            <v>1</v>
          </cell>
          <cell r="F3702" t="str">
            <v>2108FA</v>
          </cell>
          <cell r="G3702" t="str">
            <v>Weekday</v>
          </cell>
          <cell r="H3702">
            <v>57772</v>
          </cell>
          <cell r="I3702" t="str">
            <v>E 18th St &amp; Athol Av</v>
          </cell>
        </row>
        <row r="3703">
          <cell r="A3703">
            <v>600300</v>
          </cell>
          <cell r="B3703">
            <v>3702</v>
          </cell>
          <cell r="C3703">
            <v>0</v>
          </cell>
          <cell r="D3703">
            <v>0</v>
          </cell>
          <cell r="E3703">
            <v>0</v>
          </cell>
          <cell r="F3703" t="str">
            <v>2108FA</v>
          </cell>
          <cell r="G3703" t="str">
            <v>Weekday</v>
          </cell>
          <cell r="H3703">
            <v>58617</v>
          </cell>
          <cell r="I3703" t="str">
            <v>Christie Av &amp; Powell Street Plaza Shopping Center</v>
          </cell>
        </row>
        <row r="3704">
          <cell r="A3704">
            <v>805090</v>
          </cell>
          <cell r="B3704">
            <v>3703</v>
          </cell>
          <cell r="C3704">
            <v>0</v>
          </cell>
          <cell r="D3704">
            <v>0</v>
          </cell>
          <cell r="E3704">
            <v>0</v>
          </cell>
          <cell r="F3704" t="str">
            <v>2108FA</v>
          </cell>
          <cell r="G3704" t="str">
            <v>Weekday</v>
          </cell>
          <cell r="H3704">
            <v>56645</v>
          </cell>
          <cell r="I3704" t="str">
            <v>W Tennyson Rd &amp; Pompano Av</v>
          </cell>
        </row>
        <row r="3705">
          <cell r="A3705">
            <v>1015630</v>
          </cell>
          <cell r="B3705">
            <v>3704</v>
          </cell>
          <cell r="C3705">
            <v>0</v>
          </cell>
          <cell r="D3705">
            <v>0</v>
          </cell>
          <cell r="E3705">
            <v>0</v>
          </cell>
          <cell r="F3705" t="str">
            <v>2108FA</v>
          </cell>
          <cell r="G3705" t="str">
            <v>Weekday</v>
          </cell>
          <cell r="H3705">
            <v>50330</v>
          </cell>
          <cell r="I3705" t="str">
            <v>Market St &amp; 26th St (Mc Clymonds High School)</v>
          </cell>
        </row>
        <row r="3706">
          <cell r="A3706">
            <v>9905670</v>
          </cell>
          <cell r="B3706">
            <v>3705</v>
          </cell>
          <cell r="C3706">
            <v>0</v>
          </cell>
          <cell r="D3706">
            <v>0</v>
          </cell>
          <cell r="E3706">
            <v>0</v>
          </cell>
          <cell r="F3706" t="str">
            <v>2108FA</v>
          </cell>
          <cell r="G3706" t="str">
            <v>Weekday</v>
          </cell>
          <cell r="H3706">
            <v>52092</v>
          </cell>
          <cell r="I3706" t="str">
            <v>Hesperian Blvd &amp; Sycamore St</v>
          </cell>
        </row>
        <row r="3707">
          <cell r="A3707">
            <v>9907760</v>
          </cell>
          <cell r="B3707">
            <v>3706</v>
          </cell>
          <cell r="C3707">
            <v>0</v>
          </cell>
          <cell r="D3707">
            <v>0</v>
          </cell>
          <cell r="E3707">
            <v>0</v>
          </cell>
          <cell r="F3707" t="str">
            <v>2108FA</v>
          </cell>
          <cell r="G3707" t="str">
            <v>Weekday</v>
          </cell>
          <cell r="H3707">
            <v>52934</v>
          </cell>
          <cell r="I3707" t="str">
            <v>Telegraph Av &amp; W MacArthur Blvd</v>
          </cell>
        </row>
        <row r="3708">
          <cell r="A3708">
            <v>9908040</v>
          </cell>
          <cell r="B3708">
            <v>3707</v>
          </cell>
          <cell r="C3708">
            <v>1</v>
          </cell>
          <cell r="D3708">
            <v>3</v>
          </cell>
          <cell r="E3708">
            <v>1</v>
          </cell>
          <cell r="F3708" t="str">
            <v>2108FA</v>
          </cell>
          <cell r="G3708" t="str">
            <v>Weekday</v>
          </cell>
          <cell r="H3708">
            <v>53031</v>
          </cell>
          <cell r="I3708" t="str">
            <v>Telegraph Av &amp; 30th St</v>
          </cell>
        </row>
        <row r="3709">
          <cell r="A3709">
            <v>9903610</v>
          </cell>
          <cell r="B3709">
            <v>3708</v>
          </cell>
          <cell r="C3709">
            <v>0</v>
          </cell>
          <cell r="D3709">
            <v>1</v>
          </cell>
          <cell r="E3709">
            <v>0</v>
          </cell>
          <cell r="F3709" t="str">
            <v>2108FA</v>
          </cell>
          <cell r="G3709" t="str">
            <v>Weekday</v>
          </cell>
          <cell r="H3709">
            <v>51582</v>
          </cell>
          <cell r="I3709" t="str">
            <v>College Av &amp; Parker St</v>
          </cell>
        </row>
        <row r="3710">
          <cell r="A3710">
            <v>703890</v>
          </cell>
          <cell r="B3710">
            <v>3709</v>
          </cell>
          <cell r="C3710">
            <v>0</v>
          </cell>
          <cell r="D3710">
            <v>0</v>
          </cell>
          <cell r="E3710">
            <v>0</v>
          </cell>
          <cell r="F3710" t="str">
            <v>2108FA</v>
          </cell>
          <cell r="G3710" t="str">
            <v>Weekday</v>
          </cell>
          <cell r="H3710">
            <v>55009</v>
          </cell>
          <cell r="I3710" t="str">
            <v>Mowry Av &amp; Fremont Blvd</v>
          </cell>
        </row>
        <row r="3711">
          <cell r="A3711">
            <v>1000960</v>
          </cell>
          <cell r="B3711">
            <v>3710</v>
          </cell>
          <cell r="C3711">
            <v>6</v>
          </cell>
          <cell r="D3711">
            <v>2</v>
          </cell>
          <cell r="E3711">
            <v>6</v>
          </cell>
          <cell r="F3711" t="str">
            <v>2108FA</v>
          </cell>
          <cell r="G3711" t="str">
            <v>Weekday</v>
          </cell>
          <cell r="H3711">
            <v>55912</v>
          </cell>
          <cell r="I3711" t="str">
            <v>14th St &amp; Harrison St</v>
          </cell>
        </row>
        <row r="3712">
          <cell r="A3712">
            <v>706100</v>
          </cell>
          <cell r="B3712">
            <v>3711</v>
          </cell>
          <cell r="C3712">
            <v>0</v>
          </cell>
          <cell r="D3712">
            <v>0</v>
          </cell>
          <cell r="E3712">
            <v>0</v>
          </cell>
          <cell r="F3712" t="str">
            <v>2108FA</v>
          </cell>
          <cell r="G3712" t="str">
            <v>Weekday</v>
          </cell>
          <cell r="H3712">
            <v>55317</v>
          </cell>
          <cell r="I3712" t="str">
            <v>Thornton Av &amp; Dusterberry Way (Thornton Jr High)</v>
          </cell>
        </row>
        <row r="3713">
          <cell r="A3713">
            <v>1600370</v>
          </cell>
          <cell r="B3713">
            <v>3712</v>
          </cell>
          <cell r="C3713">
            <v>1</v>
          </cell>
          <cell r="D3713">
            <v>0</v>
          </cell>
          <cell r="E3713">
            <v>1</v>
          </cell>
          <cell r="F3713" t="str">
            <v>2108FA</v>
          </cell>
          <cell r="G3713" t="str">
            <v>Weekday</v>
          </cell>
          <cell r="H3713">
            <v>55959</v>
          </cell>
          <cell r="I3713" t="str">
            <v>Contra Costa College</v>
          </cell>
        </row>
        <row r="3714">
          <cell r="A3714">
            <v>1012490</v>
          </cell>
          <cell r="B3714">
            <v>3713</v>
          </cell>
          <cell r="C3714">
            <v>1</v>
          </cell>
          <cell r="D3714">
            <v>0</v>
          </cell>
          <cell r="E3714">
            <v>1</v>
          </cell>
          <cell r="F3714" t="str">
            <v>2108FA</v>
          </cell>
          <cell r="G3714" t="str">
            <v>Weekday</v>
          </cell>
          <cell r="H3714">
            <v>53899</v>
          </cell>
          <cell r="I3714" t="str">
            <v>Hegenberger Rd &amp; Collins Dr</v>
          </cell>
        </row>
        <row r="3715">
          <cell r="A3715">
            <v>1031500</v>
          </cell>
          <cell r="B3715">
            <v>3714</v>
          </cell>
          <cell r="C3715">
            <v>4</v>
          </cell>
          <cell r="D3715">
            <v>1</v>
          </cell>
          <cell r="E3715">
            <v>4</v>
          </cell>
          <cell r="F3715" t="str">
            <v>2108FA</v>
          </cell>
          <cell r="G3715" t="str">
            <v>Weekday</v>
          </cell>
          <cell r="H3715">
            <v>50237</v>
          </cell>
          <cell r="I3715" t="str">
            <v>Harrison St &amp; 8th St</v>
          </cell>
        </row>
        <row r="3716">
          <cell r="A3716">
            <v>703130</v>
          </cell>
          <cell r="B3716">
            <v>3715</v>
          </cell>
          <cell r="C3716">
            <v>0</v>
          </cell>
          <cell r="D3716">
            <v>0</v>
          </cell>
          <cell r="E3716">
            <v>0</v>
          </cell>
          <cell r="F3716" t="str">
            <v>2108FA</v>
          </cell>
          <cell r="G3716" t="str">
            <v>Weekday</v>
          </cell>
          <cell r="H3716">
            <v>50844</v>
          </cell>
          <cell r="I3716" t="str">
            <v>Kato Rd &amp; Benicia St</v>
          </cell>
        </row>
        <row r="3717">
          <cell r="A3717">
            <v>301960</v>
          </cell>
          <cell r="B3717">
            <v>3716</v>
          </cell>
          <cell r="C3717">
            <v>0</v>
          </cell>
          <cell r="D3717">
            <v>0</v>
          </cell>
          <cell r="E3717">
            <v>0</v>
          </cell>
          <cell r="F3717" t="str">
            <v>2108FA</v>
          </cell>
          <cell r="G3717" t="str">
            <v>Weekday</v>
          </cell>
          <cell r="H3717">
            <v>58860</v>
          </cell>
          <cell r="I3717" t="str">
            <v>Derby St &amp; Claremont Blvd</v>
          </cell>
        </row>
        <row r="3718">
          <cell r="A3718">
            <v>304010</v>
          </cell>
          <cell r="B3718">
            <v>3717</v>
          </cell>
          <cell r="C3718">
            <v>0</v>
          </cell>
          <cell r="D3718">
            <v>0</v>
          </cell>
          <cell r="E3718">
            <v>0</v>
          </cell>
          <cell r="F3718" t="str">
            <v>2108FA</v>
          </cell>
          <cell r="G3718" t="str">
            <v>Weekday</v>
          </cell>
          <cell r="H3718">
            <v>50144</v>
          </cell>
          <cell r="I3718" t="str">
            <v>Piedmont Av &amp; Channing Way</v>
          </cell>
        </row>
        <row r="3719">
          <cell r="A3719">
            <v>301760</v>
          </cell>
          <cell r="B3719">
            <v>3718</v>
          </cell>
          <cell r="C3719">
            <v>0</v>
          </cell>
          <cell r="D3719">
            <v>0</v>
          </cell>
          <cell r="E3719">
            <v>0</v>
          </cell>
          <cell r="F3719" t="str">
            <v>2108FA</v>
          </cell>
          <cell r="G3719" t="str">
            <v>Weekday</v>
          </cell>
          <cell r="H3719">
            <v>57774</v>
          </cell>
          <cell r="I3719" t="str">
            <v>College Av &amp; Parker St</v>
          </cell>
        </row>
        <row r="3720">
          <cell r="A3720">
            <v>9907410</v>
          </cell>
          <cell r="B3720">
            <v>3719</v>
          </cell>
          <cell r="C3720">
            <v>2</v>
          </cell>
          <cell r="D3720">
            <v>1</v>
          </cell>
          <cell r="E3720">
            <v>2</v>
          </cell>
          <cell r="F3720" t="str">
            <v>2108FA</v>
          </cell>
          <cell r="G3720" t="str">
            <v>Weekday</v>
          </cell>
          <cell r="H3720">
            <v>52824</v>
          </cell>
          <cell r="I3720" t="str">
            <v>Pleasant Valley Av &amp; Gilbert St</v>
          </cell>
        </row>
        <row r="3721">
          <cell r="A3721">
            <v>9904620</v>
          </cell>
          <cell r="B3721">
            <v>3720</v>
          </cell>
          <cell r="C3721">
            <v>2</v>
          </cell>
          <cell r="D3721">
            <v>4</v>
          </cell>
          <cell r="E3721">
            <v>2</v>
          </cell>
          <cell r="F3721" t="str">
            <v>2108FA</v>
          </cell>
          <cell r="G3721" t="str">
            <v>Weekday</v>
          </cell>
          <cell r="H3721">
            <v>51879</v>
          </cell>
          <cell r="I3721" t="str">
            <v>Davis St &amp; Clarke St</v>
          </cell>
        </row>
        <row r="3722">
          <cell r="A3722">
            <v>300210</v>
          </cell>
          <cell r="B3722">
            <v>3721</v>
          </cell>
          <cell r="C3722">
            <v>0</v>
          </cell>
          <cell r="D3722">
            <v>0</v>
          </cell>
          <cell r="E3722">
            <v>0</v>
          </cell>
          <cell r="F3722" t="str">
            <v>2108FA</v>
          </cell>
          <cell r="G3722" t="str">
            <v>Weekday</v>
          </cell>
          <cell r="H3722">
            <v>55909</v>
          </cell>
          <cell r="I3722" t="str">
            <v>7th St &amp; Anthony St</v>
          </cell>
        </row>
        <row r="3723">
          <cell r="A3723">
            <v>706830</v>
          </cell>
          <cell r="B3723">
            <v>3722</v>
          </cell>
          <cell r="C3723">
            <v>0</v>
          </cell>
          <cell r="D3723">
            <v>0</v>
          </cell>
          <cell r="E3723">
            <v>0</v>
          </cell>
          <cell r="F3723" t="str">
            <v>2108FA</v>
          </cell>
          <cell r="G3723" t="str">
            <v>Weekday</v>
          </cell>
          <cell r="H3723">
            <v>56855</v>
          </cell>
          <cell r="I3723" t="str">
            <v>Christy St &amp; Curie St</v>
          </cell>
        </row>
        <row r="3724">
          <cell r="A3724">
            <v>1031700</v>
          </cell>
          <cell r="B3724">
            <v>3723</v>
          </cell>
          <cell r="C3724">
            <v>0</v>
          </cell>
          <cell r="D3724">
            <v>0</v>
          </cell>
          <cell r="E3724">
            <v>0</v>
          </cell>
          <cell r="F3724" t="str">
            <v>2108FA</v>
          </cell>
          <cell r="G3724" t="str">
            <v>Weekday</v>
          </cell>
          <cell r="H3724">
            <v>50275</v>
          </cell>
          <cell r="I3724" t="str">
            <v>Oakland International Airport</v>
          </cell>
        </row>
        <row r="3725">
          <cell r="A3725">
            <v>1006300</v>
          </cell>
          <cell r="B3725">
            <v>3724</v>
          </cell>
          <cell r="C3725">
            <v>7</v>
          </cell>
          <cell r="D3725">
            <v>1</v>
          </cell>
          <cell r="E3725">
            <v>7</v>
          </cell>
          <cell r="F3725" t="str">
            <v>2108FA</v>
          </cell>
          <cell r="G3725" t="str">
            <v>Weekday</v>
          </cell>
          <cell r="H3725">
            <v>52999</v>
          </cell>
          <cell r="I3725" t="str">
            <v>Broadway &amp; 11th St (12th St BART)</v>
          </cell>
        </row>
        <row r="3726">
          <cell r="A3726">
            <v>9906160</v>
          </cell>
          <cell r="B3726">
            <v>3725</v>
          </cell>
          <cell r="C3726">
            <v>0</v>
          </cell>
          <cell r="D3726">
            <v>0</v>
          </cell>
          <cell r="E3726">
            <v>0</v>
          </cell>
          <cell r="F3726" t="str">
            <v>2108FA</v>
          </cell>
          <cell r="G3726" t="str">
            <v>Weekday</v>
          </cell>
          <cell r="H3726">
            <v>52426</v>
          </cell>
          <cell r="I3726" t="str">
            <v>Georgia Way NB</v>
          </cell>
        </row>
        <row r="3727">
          <cell r="A3727">
            <v>304860</v>
          </cell>
          <cell r="B3727">
            <v>3726</v>
          </cell>
          <cell r="C3727">
            <v>1</v>
          </cell>
          <cell r="D3727">
            <v>0</v>
          </cell>
          <cell r="E3727">
            <v>1</v>
          </cell>
          <cell r="F3727" t="str">
            <v>2108FA</v>
          </cell>
          <cell r="G3727" t="str">
            <v>Weekday</v>
          </cell>
          <cell r="H3727">
            <v>57200</v>
          </cell>
          <cell r="I3727" t="str">
            <v>Shattuck Av &amp; Delaware St</v>
          </cell>
        </row>
        <row r="3728">
          <cell r="A3728">
            <v>9814230</v>
          </cell>
          <cell r="B3728">
            <v>3727</v>
          </cell>
          <cell r="C3728">
            <v>0</v>
          </cell>
          <cell r="D3728">
            <v>0</v>
          </cell>
          <cell r="E3728">
            <v>0</v>
          </cell>
          <cell r="F3728" t="str">
            <v>2108FA</v>
          </cell>
          <cell r="G3728" t="str">
            <v>Weekday</v>
          </cell>
          <cell r="H3728">
            <v>57599</v>
          </cell>
          <cell r="I3728" t="str">
            <v>Castro Valley BART</v>
          </cell>
        </row>
        <row r="3729">
          <cell r="A3729">
            <v>1012540</v>
          </cell>
          <cell r="B3729">
            <v>3728</v>
          </cell>
          <cell r="C3729">
            <v>1</v>
          </cell>
          <cell r="D3729">
            <v>0</v>
          </cell>
          <cell r="E3729">
            <v>1</v>
          </cell>
          <cell r="F3729" t="str">
            <v>2108FA</v>
          </cell>
          <cell r="G3729" t="str">
            <v>Weekday</v>
          </cell>
          <cell r="H3729">
            <v>59333</v>
          </cell>
          <cell r="I3729" t="str">
            <v>Hegenberger Rd &amp; Hegenberger Lp (N Jctn)</v>
          </cell>
        </row>
        <row r="3730">
          <cell r="A3730">
            <v>302190</v>
          </cell>
          <cell r="B3730">
            <v>3729</v>
          </cell>
          <cell r="C3730">
            <v>0</v>
          </cell>
          <cell r="D3730">
            <v>0</v>
          </cell>
          <cell r="E3730">
            <v>0</v>
          </cell>
          <cell r="F3730" t="str">
            <v>2108FA</v>
          </cell>
          <cell r="G3730" t="str">
            <v>Weekday</v>
          </cell>
          <cell r="H3730">
            <v>58484</v>
          </cell>
          <cell r="I3730" t="str">
            <v>Dwight Way &amp; Mc Gee Av</v>
          </cell>
        </row>
        <row r="3731">
          <cell r="A3731">
            <v>1001590</v>
          </cell>
          <cell r="B3731">
            <v>3730</v>
          </cell>
          <cell r="C3731">
            <v>0</v>
          </cell>
          <cell r="D3731">
            <v>0</v>
          </cell>
          <cell r="E3731">
            <v>0</v>
          </cell>
          <cell r="F3731" t="str">
            <v>2108FA</v>
          </cell>
          <cell r="G3731" t="str">
            <v>Weekday</v>
          </cell>
          <cell r="H3731">
            <v>50553</v>
          </cell>
          <cell r="I3731" t="str">
            <v>23rd Av &amp; Foothill Blvd (Garfield School)</v>
          </cell>
        </row>
        <row r="3732">
          <cell r="A3732">
            <v>1700300</v>
          </cell>
          <cell r="B3732">
            <v>3731</v>
          </cell>
          <cell r="C3732">
            <v>1</v>
          </cell>
          <cell r="D3732">
            <v>1</v>
          </cell>
          <cell r="E3732">
            <v>1</v>
          </cell>
          <cell r="F3732" t="str">
            <v>2108FA</v>
          </cell>
          <cell r="G3732" t="str">
            <v>Weekday</v>
          </cell>
          <cell r="H3732">
            <v>55084</v>
          </cell>
          <cell r="I3732" t="str">
            <v>Alvarado-Niles Rd &amp; Royal Ann Dr (Logan Sr High)</v>
          </cell>
        </row>
        <row r="3733">
          <cell r="A3733">
            <v>300220</v>
          </cell>
          <cell r="B3733">
            <v>3732</v>
          </cell>
          <cell r="C3733">
            <v>0</v>
          </cell>
          <cell r="D3733">
            <v>0</v>
          </cell>
          <cell r="E3733">
            <v>0</v>
          </cell>
          <cell r="F3733" t="str">
            <v>2108FA</v>
          </cell>
          <cell r="G3733" t="str">
            <v>Weekday</v>
          </cell>
          <cell r="H3733">
            <v>55915</v>
          </cell>
          <cell r="I3733" t="str">
            <v>7th St &amp; Anthony St</v>
          </cell>
        </row>
        <row r="3734">
          <cell r="A3734">
            <v>1601040</v>
          </cell>
          <cell r="B3734">
            <v>3733</v>
          </cell>
          <cell r="C3734">
            <v>5</v>
          </cell>
          <cell r="D3734">
            <v>1</v>
          </cell>
          <cell r="E3734">
            <v>5</v>
          </cell>
          <cell r="F3734" t="str">
            <v>2108FA</v>
          </cell>
          <cell r="G3734" t="str">
            <v>Weekday</v>
          </cell>
          <cell r="H3734">
            <v>51116</v>
          </cell>
          <cell r="I3734" t="str">
            <v>San Pablo Av &amp; Van Ness St</v>
          </cell>
        </row>
        <row r="3735">
          <cell r="A3735">
            <v>1018170</v>
          </cell>
          <cell r="B3735">
            <v>3734</v>
          </cell>
          <cell r="C3735">
            <v>1</v>
          </cell>
          <cell r="D3735">
            <v>0</v>
          </cell>
          <cell r="E3735">
            <v>1</v>
          </cell>
          <cell r="F3735" t="str">
            <v>2108FA</v>
          </cell>
          <cell r="G3735" t="str">
            <v>Weekday</v>
          </cell>
          <cell r="H3735">
            <v>55210</v>
          </cell>
          <cell r="I3735" t="str">
            <v>San Leandro St &amp; 77th Av</v>
          </cell>
        </row>
        <row r="3736">
          <cell r="A3736">
            <v>1010250</v>
          </cell>
          <cell r="B3736">
            <v>3735</v>
          </cell>
          <cell r="C3736">
            <v>0</v>
          </cell>
          <cell r="D3736">
            <v>0</v>
          </cell>
          <cell r="E3736">
            <v>0</v>
          </cell>
          <cell r="F3736" t="str">
            <v>2108FA</v>
          </cell>
          <cell r="G3736" t="str">
            <v>Weekday</v>
          </cell>
          <cell r="H3736">
            <v>54448</v>
          </cell>
          <cell r="I3736" t="str">
            <v>Foothill Blvd &amp; 23rd Av</v>
          </cell>
        </row>
        <row r="3737">
          <cell r="A3737">
            <v>303060</v>
          </cell>
          <cell r="B3737">
            <v>3736</v>
          </cell>
          <cell r="C3737">
            <v>1</v>
          </cell>
          <cell r="D3737">
            <v>0</v>
          </cell>
          <cell r="E3737">
            <v>1</v>
          </cell>
          <cell r="F3737" t="str">
            <v>2108FA</v>
          </cell>
          <cell r="G3737" t="str">
            <v>Weekday</v>
          </cell>
          <cell r="H3737">
            <v>50229</v>
          </cell>
          <cell r="I3737" t="str">
            <v>Haste St &amp; Milvia St</v>
          </cell>
        </row>
        <row r="3738">
          <cell r="A3738">
            <v>9907650</v>
          </cell>
          <cell r="B3738">
            <v>3737</v>
          </cell>
          <cell r="C3738">
            <v>1</v>
          </cell>
          <cell r="D3738">
            <v>0</v>
          </cell>
          <cell r="E3738">
            <v>1</v>
          </cell>
          <cell r="F3738" t="str">
            <v>2108FA</v>
          </cell>
          <cell r="G3738" t="str">
            <v>Weekday</v>
          </cell>
          <cell r="H3738">
            <v>52897</v>
          </cell>
          <cell r="I3738" t="str">
            <v>8450 Edes Av</v>
          </cell>
        </row>
        <row r="3739">
          <cell r="A3739">
            <v>9905680</v>
          </cell>
          <cell r="B3739">
            <v>3738</v>
          </cell>
          <cell r="C3739">
            <v>0</v>
          </cell>
          <cell r="D3739">
            <v>0</v>
          </cell>
          <cell r="E3739">
            <v>0</v>
          </cell>
          <cell r="F3739" t="str">
            <v>2108FA</v>
          </cell>
          <cell r="G3739" t="str">
            <v>Weekday</v>
          </cell>
          <cell r="H3739">
            <v>52095</v>
          </cell>
          <cell r="I3739" t="str">
            <v>Hesperian Blvd &amp; Sycamore St</v>
          </cell>
        </row>
        <row r="3740">
          <cell r="A3740">
            <v>805040</v>
          </cell>
          <cell r="B3740">
            <v>3739</v>
          </cell>
          <cell r="C3740">
            <v>0</v>
          </cell>
          <cell r="D3740">
            <v>0</v>
          </cell>
          <cell r="E3740">
            <v>0</v>
          </cell>
          <cell r="F3740" t="str">
            <v>2108FA</v>
          </cell>
          <cell r="G3740" t="str">
            <v>Weekday</v>
          </cell>
          <cell r="H3740">
            <v>59119</v>
          </cell>
          <cell r="I3740" t="str">
            <v>W Tennyson Rd &amp; Dickens Av</v>
          </cell>
        </row>
        <row r="3741">
          <cell r="A3741">
            <v>302200</v>
          </cell>
          <cell r="B3741">
            <v>3740</v>
          </cell>
          <cell r="C3741">
            <v>1</v>
          </cell>
          <cell r="D3741">
            <v>0</v>
          </cell>
          <cell r="E3741">
            <v>1</v>
          </cell>
          <cell r="F3741" t="str">
            <v>2108FA</v>
          </cell>
          <cell r="G3741" t="str">
            <v>Weekday</v>
          </cell>
          <cell r="H3741">
            <v>51180</v>
          </cell>
          <cell r="I3741" t="str">
            <v>Dwight Way &amp; Milvia St</v>
          </cell>
        </row>
        <row r="3742">
          <cell r="A3742">
            <v>305800</v>
          </cell>
          <cell r="B3742">
            <v>3741</v>
          </cell>
          <cell r="C3742">
            <v>1</v>
          </cell>
          <cell r="D3742">
            <v>0</v>
          </cell>
          <cell r="E3742">
            <v>1</v>
          </cell>
          <cell r="F3742" t="str">
            <v>2108FA</v>
          </cell>
          <cell r="G3742" t="str">
            <v>Weekday</v>
          </cell>
          <cell r="H3742">
            <v>51105</v>
          </cell>
          <cell r="I3742" t="str">
            <v>University Av &amp; 6th St</v>
          </cell>
        </row>
        <row r="3743">
          <cell r="A3743">
            <v>1700530</v>
          </cell>
          <cell r="B3743">
            <v>3742</v>
          </cell>
          <cell r="C3743">
            <v>0</v>
          </cell>
          <cell r="D3743">
            <v>0</v>
          </cell>
          <cell r="E3743">
            <v>0</v>
          </cell>
          <cell r="F3743" t="str">
            <v>2108FA</v>
          </cell>
          <cell r="G3743" t="str">
            <v>Weekday</v>
          </cell>
          <cell r="H3743">
            <v>52253</v>
          </cell>
          <cell r="I3743" t="str">
            <v>Dyer St &amp; San Carlos Way</v>
          </cell>
        </row>
        <row r="3744">
          <cell r="A3744">
            <v>1600980</v>
          </cell>
          <cell r="B3744">
            <v>3743</v>
          </cell>
          <cell r="C3744">
            <v>1</v>
          </cell>
          <cell r="D3744">
            <v>2</v>
          </cell>
          <cell r="E3744">
            <v>1</v>
          </cell>
          <cell r="F3744" t="str">
            <v>2108FA</v>
          </cell>
          <cell r="G3744" t="str">
            <v>Weekday</v>
          </cell>
          <cell r="H3744">
            <v>57455</v>
          </cell>
          <cell r="I3744" t="str">
            <v>San Pablo Av &amp; San Pablo Dam Rd</v>
          </cell>
        </row>
        <row r="3745">
          <cell r="A3745">
            <v>9903540</v>
          </cell>
          <cell r="B3745">
            <v>3744</v>
          </cell>
          <cell r="C3745">
            <v>0</v>
          </cell>
          <cell r="D3745">
            <v>0</v>
          </cell>
          <cell r="E3745">
            <v>0</v>
          </cell>
          <cell r="F3745" t="str">
            <v>2108FA</v>
          </cell>
          <cell r="G3745" t="str">
            <v>Weekday</v>
          </cell>
          <cell r="H3745">
            <v>51547</v>
          </cell>
          <cell r="I3745" t="str">
            <v>Foothill Blvd &amp; Seminary Av</v>
          </cell>
        </row>
        <row r="3746">
          <cell r="A3746">
            <v>1031220</v>
          </cell>
          <cell r="B3746">
            <v>3745</v>
          </cell>
          <cell r="C3746">
            <v>0</v>
          </cell>
          <cell r="D3746">
            <v>0</v>
          </cell>
          <cell r="E3746">
            <v>0</v>
          </cell>
          <cell r="F3746" t="str">
            <v>2108FA</v>
          </cell>
          <cell r="G3746" t="str">
            <v>Weekday</v>
          </cell>
          <cell r="H3746">
            <v>57042</v>
          </cell>
          <cell r="I3746" t="str">
            <v>MacArthur BART</v>
          </cell>
        </row>
        <row r="3747">
          <cell r="A3747">
            <v>1020380</v>
          </cell>
          <cell r="B3747">
            <v>3746</v>
          </cell>
          <cell r="C3747">
            <v>1</v>
          </cell>
          <cell r="D3747">
            <v>0</v>
          </cell>
          <cell r="E3747">
            <v>1</v>
          </cell>
          <cell r="F3747" t="str">
            <v>2108FA</v>
          </cell>
          <cell r="G3747" t="str">
            <v>Weekday</v>
          </cell>
          <cell r="H3747">
            <v>53377</v>
          </cell>
          <cell r="I3747" t="str">
            <v>Telegraph Av &amp; Alcatraz Av</v>
          </cell>
        </row>
        <row r="3748">
          <cell r="A3748">
            <v>104780</v>
          </cell>
          <cell r="B3748">
            <v>3747</v>
          </cell>
          <cell r="C3748">
            <v>1</v>
          </cell>
          <cell r="D3748">
            <v>0</v>
          </cell>
          <cell r="E3748">
            <v>1</v>
          </cell>
          <cell r="F3748" t="str">
            <v>2108FA</v>
          </cell>
          <cell r="G3748" t="str">
            <v>Weekday</v>
          </cell>
          <cell r="H3748">
            <v>50259</v>
          </cell>
          <cell r="I3748" t="str">
            <v>W Midway Av &amp; Orion St</v>
          </cell>
        </row>
        <row r="3749">
          <cell r="A3749">
            <v>1700520</v>
          </cell>
          <cell r="B3749">
            <v>3748</v>
          </cell>
          <cell r="C3749">
            <v>0</v>
          </cell>
          <cell r="D3749">
            <v>0</v>
          </cell>
          <cell r="E3749">
            <v>0</v>
          </cell>
          <cell r="F3749" t="str">
            <v>2108FA</v>
          </cell>
          <cell r="G3749" t="str">
            <v>Weekday</v>
          </cell>
          <cell r="H3749">
            <v>55934</v>
          </cell>
          <cell r="I3749" t="str">
            <v>Dyer St &amp; Ratekin Dr</v>
          </cell>
        </row>
        <row r="3750">
          <cell r="A3750">
            <v>9904180</v>
          </cell>
          <cell r="B3750">
            <v>3749</v>
          </cell>
          <cell r="C3750">
            <v>0</v>
          </cell>
          <cell r="D3750">
            <v>0</v>
          </cell>
          <cell r="E3750">
            <v>0</v>
          </cell>
          <cell r="F3750" t="str">
            <v>2108FA</v>
          </cell>
          <cell r="G3750" t="str">
            <v>Weekday</v>
          </cell>
          <cell r="H3750">
            <v>51753</v>
          </cell>
          <cell r="I3750" t="str">
            <v>5th St &amp; Singleton Av</v>
          </cell>
        </row>
        <row r="3751">
          <cell r="A3751">
            <v>804930</v>
          </cell>
          <cell r="B3751">
            <v>3750</v>
          </cell>
          <cell r="C3751">
            <v>0</v>
          </cell>
          <cell r="D3751">
            <v>2</v>
          </cell>
          <cell r="E3751">
            <v>0</v>
          </cell>
          <cell r="F3751" t="str">
            <v>2108FA</v>
          </cell>
          <cell r="G3751" t="str">
            <v>Weekday</v>
          </cell>
          <cell r="H3751">
            <v>58874</v>
          </cell>
          <cell r="I3751" t="str">
            <v>W A St &amp; Hesperian Blvd</v>
          </cell>
        </row>
        <row r="3752">
          <cell r="A3752">
            <v>9902170</v>
          </cell>
          <cell r="B3752">
            <v>3751</v>
          </cell>
          <cell r="C3752">
            <v>1</v>
          </cell>
          <cell r="D3752">
            <v>1</v>
          </cell>
          <cell r="E3752">
            <v>1</v>
          </cell>
          <cell r="F3752" t="str">
            <v>2108FA</v>
          </cell>
          <cell r="G3752" t="str">
            <v>Weekday</v>
          </cell>
          <cell r="H3752">
            <v>50986</v>
          </cell>
          <cell r="I3752" t="str">
            <v>Broadway &amp; Mather St</v>
          </cell>
        </row>
        <row r="3753">
          <cell r="A3753">
            <v>9903980</v>
          </cell>
          <cell r="B3753">
            <v>3752</v>
          </cell>
          <cell r="C3753">
            <v>0</v>
          </cell>
          <cell r="D3753">
            <v>0</v>
          </cell>
          <cell r="E3753">
            <v>0</v>
          </cell>
          <cell r="F3753" t="str">
            <v>2108FA</v>
          </cell>
          <cell r="G3753" t="str">
            <v>Weekday</v>
          </cell>
          <cell r="H3753">
            <v>51696</v>
          </cell>
          <cell r="I3753" t="str">
            <v>Christie Av at Public Market</v>
          </cell>
        </row>
        <row r="3754">
          <cell r="A3754">
            <v>1018230</v>
          </cell>
          <cell r="B3754">
            <v>3753</v>
          </cell>
          <cell r="C3754">
            <v>0</v>
          </cell>
          <cell r="D3754">
            <v>0</v>
          </cell>
          <cell r="E3754">
            <v>0</v>
          </cell>
          <cell r="F3754" t="str">
            <v>2108FA</v>
          </cell>
          <cell r="G3754" t="str">
            <v>Weekday</v>
          </cell>
          <cell r="H3754">
            <v>55663</v>
          </cell>
          <cell r="I3754" t="str">
            <v>San Leandro St &amp; Coliseum BART</v>
          </cell>
        </row>
        <row r="3755">
          <cell r="A3755">
            <v>500900</v>
          </cell>
          <cell r="B3755">
            <v>3754</v>
          </cell>
          <cell r="C3755">
            <v>0</v>
          </cell>
          <cell r="D3755">
            <v>0</v>
          </cell>
          <cell r="E3755">
            <v>0</v>
          </cell>
          <cell r="F3755" t="str">
            <v>2108FA</v>
          </cell>
          <cell r="G3755" t="str">
            <v>Weekday</v>
          </cell>
          <cell r="H3755">
            <v>57900</v>
          </cell>
          <cell r="I3755" t="str">
            <v>El Cerrito Plaza BART</v>
          </cell>
        </row>
        <row r="3756">
          <cell r="A3756">
            <v>1009500</v>
          </cell>
          <cell r="B3756">
            <v>3755</v>
          </cell>
          <cell r="C3756">
            <v>2</v>
          </cell>
          <cell r="D3756">
            <v>0</v>
          </cell>
          <cell r="E3756">
            <v>2</v>
          </cell>
          <cell r="F3756" t="str">
            <v>2108FA</v>
          </cell>
          <cell r="G3756" t="str">
            <v>Weekday</v>
          </cell>
          <cell r="H3756">
            <v>55175</v>
          </cell>
          <cell r="I3756" t="str">
            <v>Eastmont Transit Center</v>
          </cell>
        </row>
        <row r="3757">
          <cell r="A3757">
            <v>1502090</v>
          </cell>
          <cell r="B3757">
            <v>3756</v>
          </cell>
          <cell r="C3757">
            <v>2</v>
          </cell>
          <cell r="D3757">
            <v>3</v>
          </cell>
          <cell r="E3757">
            <v>2</v>
          </cell>
          <cell r="F3757" t="str">
            <v>2108FA</v>
          </cell>
          <cell r="G3757" t="str">
            <v>Weekday</v>
          </cell>
          <cell r="H3757">
            <v>58759</v>
          </cell>
          <cell r="I3757" t="str">
            <v>Hays St &amp; W Juana Av</v>
          </cell>
        </row>
        <row r="3758">
          <cell r="A3758">
            <v>1030280</v>
          </cell>
          <cell r="B3758">
            <v>3757</v>
          </cell>
          <cell r="C3758">
            <v>1</v>
          </cell>
          <cell r="D3758">
            <v>0</v>
          </cell>
          <cell r="E3758">
            <v>1</v>
          </cell>
          <cell r="F3758" t="str">
            <v>2108FA</v>
          </cell>
          <cell r="G3758" t="str">
            <v>Weekday</v>
          </cell>
          <cell r="H3758">
            <v>55195</v>
          </cell>
          <cell r="I3758" t="str">
            <v>Market St &amp; 14th St</v>
          </cell>
        </row>
        <row r="3759">
          <cell r="A3759">
            <v>1003560</v>
          </cell>
          <cell r="B3759">
            <v>3758</v>
          </cell>
          <cell r="C3759">
            <v>1</v>
          </cell>
          <cell r="D3759">
            <v>0</v>
          </cell>
          <cell r="E3759">
            <v>1</v>
          </cell>
          <cell r="F3759" t="str">
            <v>2108FA</v>
          </cell>
          <cell r="G3759" t="str">
            <v>Weekday</v>
          </cell>
          <cell r="H3759">
            <v>52050</v>
          </cell>
          <cell r="I3759" t="str">
            <v>7th St &amp; Union St</v>
          </cell>
        </row>
        <row r="3760">
          <cell r="A3760">
            <v>1600500</v>
          </cell>
          <cell r="B3760">
            <v>3759</v>
          </cell>
          <cell r="C3760">
            <v>0</v>
          </cell>
          <cell r="D3760">
            <v>2</v>
          </cell>
          <cell r="E3760">
            <v>0</v>
          </cell>
          <cell r="F3760" t="str">
            <v>2108FA</v>
          </cell>
          <cell r="G3760" t="str">
            <v>Weekday</v>
          </cell>
          <cell r="H3760">
            <v>53565</v>
          </cell>
          <cell r="I3760" t="str">
            <v>Evans Av &amp; San Pablo Dam Rd</v>
          </cell>
        </row>
        <row r="3761">
          <cell r="A3761">
            <v>704290</v>
          </cell>
          <cell r="B3761">
            <v>3760</v>
          </cell>
          <cell r="C3761">
            <v>0</v>
          </cell>
          <cell r="D3761">
            <v>0</v>
          </cell>
          <cell r="E3761">
            <v>0</v>
          </cell>
          <cell r="F3761" t="str">
            <v>2108FA</v>
          </cell>
          <cell r="G3761" t="str">
            <v>Weekday</v>
          </cell>
          <cell r="H3761">
            <v>50788</v>
          </cell>
          <cell r="I3761" t="str">
            <v>Ohlone College-Key D</v>
          </cell>
        </row>
        <row r="3762">
          <cell r="A3762">
            <v>500670</v>
          </cell>
          <cell r="B3762">
            <v>3761</v>
          </cell>
          <cell r="C3762">
            <v>0</v>
          </cell>
          <cell r="D3762">
            <v>0</v>
          </cell>
          <cell r="E3762">
            <v>0</v>
          </cell>
          <cell r="F3762" t="str">
            <v>2108FA</v>
          </cell>
          <cell r="G3762" t="str">
            <v>Weekday</v>
          </cell>
          <cell r="H3762">
            <v>53544</v>
          </cell>
          <cell r="I3762" t="str">
            <v>Cutting Blvd &amp; San Pablo Av</v>
          </cell>
        </row>
        <row r="3763">
          <cell r="A3763">
            <v>1020970</v>
          </cell>
          <cell r="B3763">
            <v>3762</v>
          </cell>
          <cell r="C3763">
            <v>0</v>
          </cell>
          <cell r="D3763">
            <v>0</v>
          </cell>
          <cell r="E3763">
            <v>0</v>
          </cell>
          <cell r="F3763" t="str">
            <v>2108FA</v>
          </cell>
          <cell r="G3763" t="str">
            <v>Weekday</v>
          </cell>
          <cell r="H3763">
            <v>52585</v>
          </cell>
          <cell r="I3763" t="str">
            <v>W Grand Av &amp; Mandela Pkwy</v>
          </cell>
        </row>
        <row r="3764">
          <cell r="A3764">
            <v>1304350</v>
          </cell>
          <cell r="B3764">
            <v>3763</v>
          </cell>
          <cell r="C3764">
            <v>1</v>
          </cell>
          <cell r="D3764">
            <v>0</v>
          </cell>
          <cell r="E3764">
            <v>1</v>
          </cell>
          <cell r="F3764" t="str">
            <v>2108FA</v>
          </cell>
          <cell r="G3764" t="str">
            <v>Weekday</v>
          </cell>
          <cell r="H3764">
            <v>57898</v>
          </cell>
          <cell r="I3764" t="str">
            <v>Hall Av &amp; Marina Way S</v>
          </cell>
        </row>
        <row r="3765">
          <cell r="A3765">
            <v>305050</v>
          </cell>
          <cell r="B3765">
            <v>3764</v>
          </cell>
          <cell r="C3765">
            <v>0</v>
          </cell>
          <cell r="D3765">
            <v>0</v>
          </cell>
          <cell r="E3765">
            <v>0</v>
          </cell>
          <cell r="F3765" t="str">
            <v>2108FA</v>
          </cell>
          <cell r="G3765" t="str">
            <v>Weekday</v>
          </cell>
          <cell r="H3765">
            <v>57776</v>
          </cell>
          <cell r="I3765" t="str">
            <v>Shattuck Av &amp; University Av</v>
          </cell>
        </row>
        <row r="3766">
          <cell r="A3766">
            <v>102810</v>
          </cell>
          <cell r="B3766">
            <v>3765</v>
          </cell>
          <cell r="C3766">
            <v>0</v>
          </cell>
          <cell r="D3766">
            <v>0</v>
          </cell>
          <cell r="E3766">
            <v>0</v>
          </cell>
          <cell r="F3766" t="str">
            <v>2108FA</v>
          </cell>
          <cell r="G3766" t="str">
            <v>Weekday</v>
          </cell>
          <cell r="H3766">
            <v>57537</v>
          </cell>
          <cell r="I3766" t="str">
            <v>Park St &amp; Otis Dr</v>
          </cell>
        </row>
        <row r="3767">
          <cell r="A3767">
            <v>805990</v>
          </cell>
          <cell r="B3767">
            <v>3766</v>
          </cell>
          <cell r="C3767">
            <v>1</v>
          </cell>
          <cell r="D3767">
            <v>0</v>
          </cell>
          <cell r="E3767">
            <v>1</v>
          </cell>
          <cell r="F3767" t="str">
            <v>2108FA</v>
          </cell>
          <cell r="G3767" t="str">
            <v>Weekday</v>
          </cell>
          <cell r="H3767">
            <v>50239</v>
          </cell>
          <cell r="I3767" t="str">
            <v>Chabot College</v>
          </cell>
        </row>
        <row r="3768">
          <cell r="A3768">
            <v>305470</v>
          </cell>
          <cell r="B3768">
            <v>3767</v>
          </cell>
          <cell r="C3768">
            <v>0</v>
          </cell>
          <cell r="D3768">
            <v>2</v>
          </cell>
          <cell r="E3768">
            <v>0</v>
          </cell>
          <cell r="F3768" t="str">
            <v>2108FA</v>
          </cell>
          <cell r="G3768" t="str">
            <v>Weekday</v>
          </cell>
          <cell r="H3768">
            <v>57088</v>
          </cell>
          <cell r="I3768" t="str">
            <v>Telegraph Av &amp; Ashby Av</v>
          </cell>
        </row>
        <row r="3769">
          <cell r="A3769">
            <v>1002790</v>
          </cell>
          <cell r="B3769">
            <v>3768</v>
          </cell>
          <cell r="C3769">
            <v>2</v>
          </cell>
          <cell r="D3769">
            <v>1</v>
          </cell>
          <cell r="E3769">
            <v>2</v>
          </cell>
          <cell r="F3769" t="str">
            <v>2108FA</v>
          </cell>
          <cell r="G3769" t="str">
            <v>Weekday</v>
          </cell>
          <cell r="H3769">
            <v>57525</v>
          </cell>
          <cell r="I3769" t="str">
            <v>51st St &amp; Broadway</v>
          </cell>
        </row>
        <row r="3770">
          <cell r="A3770">
            <v>805980</v>
          </cell>
          <cell r="B3770">
            <v>3769</v>
          </cell>
          <cell r="C3770">
            <v>1</v>
          </cell>
          <cell r="D3770">
            <v>0</v>
          </cell>
          <cell r="E3770">
            <v>1</v>
          </cell>
          <cell r="F3770" t="str">
            <v>2108FA</v>
          </cell>
          <cell r="G3770" t="str">
            <v>Weekday</v>
          </cell>
          <cell r="H3770">
            <v>50238</v>
          </cell>
          <cell r="I3770" t="str">
            <v>Chabot College</v>
          </cell>
        </row>
        <row r="3771">
          <cell r="A3771">
            <v>707300</v>
          </cell>
          <cell r="B3771">
            <v>3770</v>
          </cell>
          <cell r="C3771">
            <v>0</v>
          </cell>
          <cell r="D3771">
            <v>0</v>
          </cell>
          <cell r="E3771">
            <v>0</v>
          </cell>
          <cell r="F3771" t="str">
            <v>2108FA</v>
          </cell>
          <cell r="G3771" t="str">
            <v>Weekday</v>
          </cell>
          <cell r="H3771">
            <v>55290</v>
          </cell>
          <cell r="I3771" t="str">
            <v>Boscell Av &amp; Braun Dr</v>
          </cell>
        </row>
        <row r="3772">
          <cell r="A3772">
            <v>9904250</v>
          </cell>
          <cell r="B3772">
            <v>3771</v>
          </cell>
          <cell r="C3772">
            <v>1</v>
          </cell>
          <cell r="D3772">
            <v>1</v>
          </cell>
          <cell r="E3772">
            <v>1</v>
          </cell>
          <cell r="F3772" t="str">
            <v>2108FA</v>
          </cell>
          <cell r="G3772" t="str">
            <v>Weekday</v>
          </cell>
          <cell r="H3772">
            <v>51769</v>
          </cell>
          <cell r="I3772" t="str">
            <v>Monroe St &amp; Jackson St</v>
          </cell>
        </row>
        <row r="3773">
          <cell r="A3773">
            <v>9903860</v>
          </cell>
          <cell r="B3773">
            <v>3772</v>
          </cell>
          <cell r="C3773">
            <v>1</v>
          </cell>
          <cell r="D3773">
            <v>0</v>
          </cell>
          <cell r="E3773">
            <v>1</v>
          </cell>
          <cell r="F3773" t="str">
            <v>2108FA</v>
          </cell>
          <cell r="G3773" t="str">
            <v>Weekday</v>
          </cell>
          <cell r="H3773">
            <v>51646</v>
          </cell>
          <cell r="I3773" t="str">
            <v>Richmond BART</v>
          </cell>
        </row>
        <row r="3774">
          <cell r="A3774">
            <v>9907960</v>
          </cell>
          <cell r="B3774">
            <v>3773</v>
          </cell>
          <cell r="C3774">
            <v>0</v>
          </cell>
          <cell r="D3774">
            <v>1</v>
          </cell>
          <cell r="E3774">
            <v>0</v>
          </cell>
          <cell r="F3774" t="str">
            <v>2108FA</v>
          </cell>
          <cell r="G3774" t="str">
            <v>Weekday</v>
          </cell>
          <cell r="H3774">
            <v>52986</v>
          </cell>
          <cell r="I3774" t="str">
            <v>E 14th St &amp; 164th Av</v>
          </cell>
        </row>
        <row r="3775">
          <cell r="A3775">
            <v>9907450</v>
          </cell>
          <cell r="B3775">
            <v>3774</v>
          </cell>
          <cell r="C3775">
            <v>1</v>
          </cell>
          <cell r="D3775">
            <v>0</v>
          </cell>
          <cell r="E3775">
            <v>1</v>
          </cell>
          <cell r="F3775" t="str">
            <v>2108FA</v>
          </cell>
          <cell r="G3775" t="str">
            <v>Weekday</v>
          </cell>
          <cell r="H3775">
            <v>52834</v>
          </cell>
          <cell r="I3775" t="str">
            <v>W Midway Av &amp; Orion St</v>
          </cell>
        </row>
        <row r="3776">
          <cell r="A3776">
            <v>9906900</v>
          </cell>
          <cell r="B3776">
            <v>3775</v>
          </cell>
          <cell r="C3776">
            <v>7</v>
          </cell>
          <cell r="D3776">
            <v>1</v>
          </cell>
          <cell r="E3776">
            <v>7</v>
          </cell>
          <cell r="F3776" t="str">
            <v>2108FA</v>
          </cell>
          <cell r="G3776" t="str">
            <v>Weekday</v>
          </cell>
          <cell r="H3776">
            <v>52673</v>
          </cell>
          <cell r="I3776" t="str">
            <v>Broadway &amp; 13th St</v>
          </cell>
        </row>
        <row r="3777">
          <cell r="A3777">
            <v>9907320</v>
          </cell>
          <cell r="B3777">
            <v>3776</v>
          </cell>
          <cell r="C3777">
            <v>0</v>
          </cell>
          <cell r="D3777">
            <v>0</v>
          </cell>
          <cell r="E3777">
            <v>0</v>
          </cell>
          <cell r="F3777" t="str">
            <v>2108FA</v>
          </cell>
          <cell r="G3777" t="str">
            <v>Weekday</v>
          </cell>
          <cell r="H3777">
            <v>52795</v>
          </cell>
          <cell r="I3777" t="str">
            <v>San Leandro St &amp; 37th Av</v>
          </cell>
        </row>
        <row r="3778">
          <cell r="A3778">
            <v>705230</v>
          </cell>
          <cell r="B3778">
            <v>3777</v>
          </cell>
          <cell r="C3778">
            <v>1</v>
          </cell>
          <cell r="D3778">
            <v>0</v>
          </cell>
          <cell r="E3778">
            <v>1</v>
          </cell>
          <cell r="F3778" t="str">
            <v>2108FA</v>
          </cell>
          <cell r="G3778" t="str">
            <v>Weekday</v>
          </cell>
          <cell r="H3778">
            <v>50944</v>
          </cell>
          <cell r="I3778" t="str">
            <v>Paseo Padre Pkwy &amp; Walnut Av</v>
          </cell>
        </row>
        <row r="3779">
          <cell r="A3779">
            <v>1200050</v>
          </cell>
          <cell r="B3779">
            <v>3778</v>
          </cell>
          <cell r="C3779">
            <v>0</v>
          </cell>
          <cell r="D3779">
            <v>0</v>
          </cell>
          <cell r="E3779">
            <v>0</v>
          </cell>
          <cell r="F3779" t="str">
            <v>2108FA</v>
          </cell>
          <cell r="G3779" t="str">
            <v>Weekday</v>
          </cell>
          <cell r="H3779">
            <v>55737</v>
          </cell>
          <cell r="I3779" t="str">
            <v>Fitzgerald Dr &amp; Sizzler Restan.(Pinole Shpg. Ctr.)</v>
          </cell>
        </row>
        <row r="3780">
          <cell r="A3780">
            <v>304900</v>
          </cell>
          <cell r="B3780">
            <v>3779</v>
          </cell>
          <cell r="C3780">
            <v>1</v>
          </cell>
          <cell r="D3780">
            <v>0</v>
          </cell>
          <cell r="E3780">
            <v>1</v>
          </cell>
          <cell r="F3780" t="str">
            <v>2108FA</v>
          </cell>
          <cell r="G3780" t="str">
            <v>Weekday</v>
          </cell>
          <cell r="H3780">
            <v>52155</v>
          </cell>
          <cell r="I3780" t="str">
            <v>Shattuck Av &amp; Durant Av</v>
          </cell>
        </row>
        <row r="3781">
          <cell r="A3781">
            <v>1001420</v>
          </cell>
          <cell r="B3781">
            <v>3780</v>
          </cell>
          <cell r="C3781">
            <v>0</v>
          </cell>
          <cell r="D3781">
            <v>0</v>
          </cell>
          <cell r="E3781">
            <v>0</v>
          </cell>
          <cell r="F3781" t="str">
            <v>2108FA</v>
          </cell>
          <cell r="G3781" t="str">
            <v>Weekday</v>
          </cell>
          <cell r="H3781">
            <v>54554</v>
          </cell>
          <cell r="I3781" t="str">
            <v>23rd Av &amp; E 16th St</v>
          </cell>
        </row>
        <row r="3782">
          <cell r="A3782">
            <v>1009130</v>
          </cell>
          <cell r="B3782">
            <v>3781</v>
          </cell>
          <cell r="C3782">
            <v>1</v>
          </cell>
          <cell r="D3782">
            <v>1</v>
          </cell>
          <cell r="E3782">
            <v>1</v>
          </cell>
          <cell r="F3782" t="str">
            <v>2108FA</v>
          </cell>
          <cell r="G3782" t="str">
            <v>Weekday</v>
          </cell>
          <cell r="H3782">
            <v>52288</v>
          </cell>
          <cell r="I3782" t="str">
            <v>E 18th St &amp; 3rd Av</v>
          </cell>
        </row>
        <row r="3783">
          <cell r="A3783">
            <v>305850</v>
          </cell>
          <cell r="B3783">
            <v>3782</v>
          </cell>
          <cell r="C3783">
            <v>0</v>
          </cell>
          <cell r="D3783">
            <v>0</v>
          </cell>
          <cell r="E3783">
            <v>0</v>
          </cell>
          <cell r="F3783" t="str">
            <v>2108FA</v>
          </cell>
          <cell r="G3783" t="str">
            <v>Weekday</v>
          </cell>
          <cell r="H3783">
            <v>52595</v>
          </cell>
          <cell r="I3783" t="str">
            <v>University Av &amp; Bait Shop</v>
          </cell>
        </row>
        <row r="3784">
          <cell r="A3784">
            <v>1014190</v>
          </cell>
          <cell r="B3784">
            <v>3783</v>
          </cell>
          <cell r="C3784">
            <v>1</v>
          </cell>
          <cell r="D3784">
            <v>2</v>
          </cell>
          <cell r="E3784">
            <v>1</v>
          </cell>
          <cell r="F3784" t="str">
            <v>2108FA</v>
          </cell>
          <cell r="G3784" t="str">
            <v>Weekday</v>
          </cell>
          <cell r="H3784">
            <v>59597</v>
          </cell>
          <cell r="I3784" t="str">
            <v>Linda Av &amp; Piedmont Av</v>
          </cell>
        </row>
        <row r="3785">
          <cell r="A3785">
            <v>300315</v>
          </cell>
          <cell r="B3785">
            <v>3784</v>
          </cell>
          <cell r="C3785">
            <v>0</v>
          </cell>
          <cell r="D3785">
            <v>0</v>
          </cell>
          <cell r="E3785">
            <v>0</v>
          </cell>
          <cell r="F3785" t="str">
            <v>2108FA</v>
          </cell>
          <cell r="G3785" t="str">
            <v>Weekday</v>
          </cell>
          <cell r="H3785">
            <v>57566</v>
          </cell>
          <cell r="I3785" t="str">
            <v>Addison St &amp; Oxford St</v>
          </cell>
        </row>
        <row r="3786">
          <cell r="A3786">
            <v>1301960</v>
          </cell>
          <cell r="B3786">
            <v>3785</v>
          </cell>
          <cell r="C3786">
            <v>0</v>
          </cell>
          <cell r="D3786">
            <v>0</v>
          </cell>
          <cell r="E3786">
            <v>0</v>
          </cell>
          <cell r="F3786" t="str">
            <v>2108FA</v>
          </cell>
          <cell r="G3786" t="str">
            <v>Weekday</v>
          </cell>
          <cell r="H3786">
            <v>55455</v>
          </cell>
          <cell r="I3786" t="str">
            <v>Hilltop Mall</v>
          </cell>
        </row>
        <row r="3787">
          <cell r="A3787">
            <v>304040</v>
          </cell>
          <cell r="B3787">
            <v>3786</v>
          </cell>
          <cell r="C3787">
            <v>0</v>
          </cell>
          <cell r="D3787">
            <v>0</v>
          </cell>
          <cell r="E3787">
            <v>0</v>
          </cell>
          <cell r="F3787" t="str">
            <v>2108FA</v>
          </cell>
          <cell r="G3787" t="str">
            <v>Weekday</v>
          </cell>
          <cell r="H3787">
            <v>57725</v>
          </cell>
          <cell r="I3787" t="str">
            <v>Piedmont Cr &amp; Dwight Way</v>
          </cell>
        </row>
        <row r="3788">
          <cell r="A3788">
            <v>305790</v>
          </cell>
          <cell r="B3788">
            <v>3787</v>
          </cell>
          <cell r="C3788">
            <v>1</v>
          </cell>
          <cell r="D3788">
            <v>0</v>
          </cell>
          <cell r="E3788">
            <v>1</v>
          </cell>
          <cell r="F3788" t="str">
            <v>2108FA</v>
          </cell>
          <cell r="G3788" t="str">
            <v>Weekday</v>
          </cell>
          <cell r="H3788">
            <v>55548</v>
          </cell>
          <cell r="I3788" t="str">
            <v>University Av &amp; 6th St</v>
          </cell>
        </row>
        <row r="3789">
          <cell r="A3789">
            <v>200770</v>
          </cell>
          <cell r="B3789">
            <v>3788</v>
          </cell>
          <cell r="C3789">
            <v>0</v>
          </cell>
          <cell r="D3789">
            <v>0</v>
          </cell>
          <cell r="E3789">
            <v>0</v>
          </cell>
          <cell r="F3789" t="str">
            <v>2108FA</v>
          </cell>
          <cell r="G3789" t="str">
            <v>Weekday</v>
          </cell>
          <cell r="H3789">
            <v>55115</v>
          </cell>
          <cell r="I3789" t="str">
            <v>Red Oak Av &amp; Kinkead Way</v>
          </cell>
        </row>
        <row r="3790">
          <cell r="A3790">
            <v>9907780</v>
          </cell>
          <cell r="B3790">
            <v>3789</v>
          </cell>
          <cell r="C3790">
            <v>1</v>
          </cell>
          <cell r="D3790">
            <v>0</v>
          </cell>
          <cell r="E3790">
            <v>1</v>
          </cell>
          <cell r="F3790" t="str">
            <v>2108FA</v>
          </cell>
          <cell r="G3790" t="str">
            <v>Weekday</v>
          </cell>
          <cell r="H3790">
            <v>52939</v>
          </cell>
          <cell r="I3790" t="str">
            <v>Telegraph Av &amp; 51st St</v>
          </cell>
        </row>
        <row r="3791">
          <cell r="A3791">
            <v>500850</v>
          </cell>
          <cell r="B3791">
            <v>3790</v>
          </cell>
          <cell r="C3791">
            <v>0</v>
          </cell>
          <cell r="D3791">
            <v>0</v>
          </cell>
          <cell r="E3791">
            <v>0</v>
          </cell>
          <cell r="F3791" t="str">
            <v>2108FA</v>
          </cell>
          <cell r="G3791" t="str">
            <v>Weekday</v>
          </cell>
          <cell r="H3791">
            <v>50500</v>
          </cell>
          <cell r="I3791" t="str">
            <v>El Cerrito Plaza BART</v>
          </cell>
        </row>
        <row r="3792">
          <cell r="A3792">
            <v>805020</v>
          </cell>
          <cell r="B3792">
            <v>3791</v>
          </cell>
          <cell r="C3792">
            <v>1</v>
          </cell>
          <cell r="D3792">
            <v>0</v>
          </cell>
          <cell r="E3792">
            <v>1</v>
          </cell>
          <cell r="F3792" t="str">
            <v>2108FA</v>
          </cell>
          <cell r="G3792" t="str">
            <v>Weekday</v>
          </cell>
          <cell r="H3792">
            <v>52001</v>
          </cell>
          <cell r="I3792" t="str">
            <v>W Tennyson Rd &amp; Calaroga Av (St. Rose Hospital)</v>
          </cell>
        </row>
        <row r="3793">
          <cell r="A3793">
            <v>301740</v>
          </cell>
          <cell r="B3793">
            <v>3792</v>
          </cell>
          <cell r="C3793">
            <v>0</v>
          </cell>
          <cell r="D3793">
            <v>0</v>
          </cell>
          <cell r="E3793">
            <v>0</v>
          </cell>
          <cell r="F3793" t="str">
            <v>2108FA</v>
          </cell>
          <cell r="G3793" t="str">
            <v>Weekday</v>
          </cell>
          <cell r="H3793">
            <v>52244</v>
          </cell>
          <cell r="I3793" t="str">
            <v>College Av &amp; Haste St</v>
          </cell>
        </row>
        <row r="3794">
          <cell r="A3794">
            <v>800200</v>
          </cell>
          <cell r="B3794">
            <v>3793</v>
          </cell>
          <cell r="C3794">
            <v>1</v>
          </cell>
          <cell r="D3794">
            <v>1</v>
          </cell>
          <cell r="E3794">
            <v>1</v>
          </cell>
          <cell r="F3794" t="str">
            <v>2108FA</v>
          </cell>
          <cell r="G3794" t="str">
            <v>Weekday</v>
          </cell>
          <cell r="H3794">
            <v>50580</v>
          </cell>
          <cell r="I3794" t="str">
            <v>A St &amp; Flagg St</v>
          </cell>
        </row>
        <row r="3795">
          <cell r="A3795">
            <v>1600360</v>
          </cell>
          <cell r="B3795">
            <v>3794</v>
          </cell>
          <cell r="C3795">
            <v>1</v>
          </cell>
          <cell r="D3795">
            <v>0</v>
          </cell>
          <cell r="E3795">
            <v>1</v>
          </cell>
          <cell r="F3795" t="str">
            <v>2108FA</v>
          </cell>
          <cell r="G3795" t="str">
            <v>Weekday</v>
          </cell>
          <cell r="H3795">
            <v>56662</v>
          </cell>
          <cell r="I3795" t="str">
            <v>Contra Costa College</v>
          </cell>
        </row>
        <row r="3796">
          <cell r="A3796">
            <v>102100</v>
          </cell>
          <cell r="B3796">
            <v>3795</v>
          </cell>
          <cell r="C3796">
            <v>0</v>
          </cell>
          <cell r="D3796">
            <v>0</v>
          </cell>
          <cell r="E3796">
            <v>0</v>
          </cell>
          <cell r="F3796" t="str">
            <v>2108FA</v>
          </cell>
          <cell r="G3796" t="str">
            <v>Weekday</v>
          </cell>
          <cell r="H3796">
            <v>58910</v>
          </cell>
          <cell r="I3796" t="str">
            <v>Mecartney Rd &amp; Aughinbaugh Way</v>
          </cell>
        </row>
        <row r="3797">
          <cell r="A3797">
            <v>9905740</v>
          </cell>
          <cell r="B3797">
            <v>3796</v>
          </cell>
          <cell r="C3797">
            <v>0</v>
          </cell>
          <cell r="D3797">
            <v>0</v>
          </cell>
          <cell r="E3797">
            <v>0</v>
          </cell>
          <cell r="F3797" t="str">
            <v>2108FA</v>
          </cell>
          <cell r="G3797" t="str">
            <v>Weekday</v>
          </cell>
          <cell r="H3797">
            <v>52142</v>
          </cell>
          <cell r="I3797" t="str">
            <v>W Midway Av &amp; Monarch St</v>
          </cell>
        </row>
        <row r="3798">
          <cell r="A3798">
            <v>301150</v>
          </cell>
          <cell r="B3798">
            <v>3797</v>
          </cell>
          <cell r="C3798">
            <v>0</v>
          </cell>
          <cell r="D3798">
            <v>0</v>
          </cell>
          <cell r="E3798">
            <v>0</v>
          </cell>
          <cell r="F3798" t="str">
            <v>2108FA</v>
          </cell>
          <cell r="G3798" t="str">
            <v>Weekday</v>
          </cell>
          <cell r="H3798">
            <v>54050</v>
          </cell>
          <cell r="I3798" t="str">
            <v>Bancroft Way &amp; Piedmont Av</v>
          </cell>
        </row>
        <row r="3799">
          <cell r="A3799">
            <v>1701210</v>
          </cell>
          <cell r="B3799">
            <v>3798</v>
          </cell>
          <cell r="C3799">
            <v>0</v>
          </cell>
          <cell r="D3799">
            <v>0</v>
          </cell>
          <cell r="E3799">
            <v>0</v>
          </cell>
          <cell r="F3799" t="str">
            <v>2108FA</v>
          </cell>
          <cell r="G3799" t="str">
            <v>Weekday</v>
          </cell>
          <cell r="H3799">
            <v>50784</v>
          </cell>
          <cell r="I3799" t="str">
            <v>Union City BART</v>
          </cell>
        </row>
        <row r="3800">
          <cell r="A3800">
            <v>805010</v>
          </cell>
          <cell r="B3800">
            <v>3799</v>
          </cell>
          <cell r="C3800">
            <v>1</v>
          </cell>
          <cell r="D3800">
            <v>0</v>
          </cell>
          <cell r="E3800">
            <v>1</v>
          </cell>
          <cell r="F3800" t="str">
            <v>2108FA</v>
          </cell>
          <cell r="G3800" t="str">
            <v>Weekday</v>
          </cell>
          <cell r="H3800">
            <v>52299</v>
          </cell>
          <cell r="I3800" t="str">
            <v>W Tennyson Rd &amp; Calaroga Av (St. Rose Hospital)</v>
          </cell>
        </row>
        <row r="3801">
          <cell r="A3801">
            <v>9903930</v>
          </cell>
          <cell r="B3801">
            <v>3800</v>
          </cell>
          <cell r="C3801">
            <v>0</v>
          </cell>
          <cell r="D3801">
            <v>3</v>
          </cell>
          <cell r="E3801">
            <v>0</v>
          </cell>
          <cell r="F3801" t="str">
            <v>2108FA</v>
          </cell>
          <cell r="G3801" t="str">
            <v>Weekday</v>
          </cell>
          <cell r="H3801">
            <v>51686</v>
          </cell>
          <cell r="I3801" t="str">
            <v>Broadway &amp; 30th St</v>
          </cell>
        </row>
        <row r="3802">
          <cell r="A3802">
            <v>302160</v>
          </cell>
          <cell r="B3802">
            <v>3801</v>
          </cell>
          <cell r="C3802">
            <v>1</v>
          </cell>
          <cell r="D3802">
            <v>0</v>
          </cell>
          <cell r="E3802">
            <v>1</v>
          </cell>
          <cell r="F3802" t="str">
            <v>2108FA</v>
          </cell>
          <cell r="G3802" t="str">
            <v>Weekday</v>
          </cell>
          <cell r="H3802">
            <v>50575</v>
          </cell>
          <cell r="I3802" t="str">
            <v>Dwight Way &amp; Martin Luther King Jr Way</v>
          </cell>
        </row>
        <row r="3803">
          <cell r="A3803">
            <v>802520</v>
          </cell>
          <cell r="B3803">
            <v>3802</v>
          </cell>
          <cell r="C3803">
            <v>0</v>
          </cell>
          <cell r="D3803">
            <v>0</v>
          </cell>
          <cell r="E3803">
            <v>0</v>
          </cell>
          <cell r="F3803" t="str">
            <v>2108FA</v>
          </cell>
          <cell r="G3803" t="str">
            <v>Weekday</v>
          </cell>
          <cell r="H3803">
            <v>54055</v>
          </cell>
          <cell r="I3803" t="str">
            <v>Hesperian Blvd &amp; W Winton Av</v>
          </cell>
        </row>
        <row r="3804">
          <cell r="A3804">
            <v>802250</v>
          </cell>
          <cell r="B3804">
            <v>3803</v>
          </cell>
          <cell r="C3804">
            <v>0</v>
          </cell>
          <cell r="D3804">
            <v>0</v>
          </cell>
          <cell r="E3804">
            <v>0</v>
          </cell>
          <cell r="F3804" t="str">
            <v>2108FA</v>
          </cell>
          <cell r="G3804" t="str">
            <v>Weekday</v>
          </cell>
          <cell r="H3804">
            <v>54646</v>
          </cell>
          <cell r="I3804" t="str">
            <v>Hesperian Blvd &amp; Arf Av (Mt. Eden Sr High School)</v>
          </cell>
        </row>
        <row r="3805">
          <cell r="A3805">
            <v>301950</v>
          </cell>
          <cell r="B3805">
            <v>3804</v>
          </cell>
          <cell r="C3805">
            <v>0</v>
          </cell>
          <cell r="D3805">
            <v>0</v>
          </cell>
          <cell r="E3805">
            <v>0</v>
          </cell>
          <cell r="F3805" t="str">
            <v>2108FA</v>
          </cell>
          <cell r="G3805" t="str">
            <v>Weekday</v>
          </cell>
          <cell r="H3805">
            <v>51510</v>
          </cell>
          <cell r="I3805" t="str">
            <v>Derby St &amp; Claremont Blvd</v>
          </cell>
        </row>
        <row r="3806">
          <cell r="A3806">
            <v>1011840</v>
          </cell>
          <cell r="B3806">
            <v>3805</v>
          </cell>
          <cell r="C3806">
            <v>1</v>
          </cell>
          <cell r="D3806">
            <v>2</v>
          </cell>
          <cell r="E3806">
            <v>1</v>
          </cell>
          <cell r="F3806" t="str">
            <v>2108FA</v>
          </cell>
          <cell r="G3806" t="str">
            <v>Weekday</v>
          </cell>
          <cell r="H3806">
            <v>57077</v>
          </cell>
          <cell r="I3806" t="str">
            <v>Grand Av &amp; Santa Clara Av</v>
          </cell>
        </row>
        <row r="3807">
          <cell r="A3807">
            <v>1031560</v>
          </cell>
          <cell r="B3807">
            <v>3806</v>
          </cell>
          <cell r="C3807">
            <v>1</v>
          </cell>
          <cell r="D3807">
            <v>0</v>
          </cell>
          <cell r="E3807">
            <v>1</v>
          </cell>
          <cell r="F3807" t="str">
            <v>2108FA</v>
          </cell>
          <cell r="G3807" t="str">
            <v>Weekday</v>
          </cell>
          <cell r="H3807">
            <v>50292</v>
          </cell>
          <cell r="I3807" t="str">
            <v>Alice St &amp; 2nd St</v>
          </cell>
        </row>
        <row r="3808">
          <cell r="A3808">
            <v>805070</v>
          </cell>
          <cell r="B3808">
            <v>3807</v>
          </cell>
          <cell r="C3808">
            <v>0</v>
          </cell>
          <cell r="D3808">
            <v>0</v>
          </cell>
          <cell r="E3808">
            <v>0</v>
          </cell>
          <cell r="F3808" t="str">
            <v>2108FA</v>
          </cell>
          <cell r="G3808" t="str">
            <v>Weekday</v>
          </cell>
          <cell r="H3808">
            <v>57676</v>
          </cell>
          <cell r="I3808" t="str">
            <v>W Tennyson Rd &amp; Huntwood Av</v>
          </cell>
        </row>
        <row r="3809">
          <cell r="A3809">
            <v>1700010</v>
          </cell>
          <cell r="B3809">
            <v>3808</v>
          </cell>
          <cell r="C3809">
            <v>0</v>
          </cell>
          <cell r="D3809">
            <v>0</v>
          </cell>
          <cell r="E3809">
            <v>0</v>
          </cell>
          <cell r="F3809" t="str">
            <v>2108FA</v>
          </cell>
          <cell r="G3809" t="str">
            <v>Weekday</v>
          </cell>
          <cell r="H3809">
            <v>54323</v>
          </cell>
          <cell r="I3809" t="str">
            <v>Alvarado Blvd &amp; Dyer St</v>
          </cell>
        </row>
        <row r="3810">
          <cell r="A3810">
            <v>1302830</v>
          </cell>
          <cell r="B3810">
            <v>3809</v>
          </cell>
          <cell r="C3810">
            <v>0</v>
          </cell>
          <cell r="D3810">
            <v>0</v>
          </cell>
          <cell r="E3810">
            <v>0</v>
          </cell>
          <cell r="F3810" t="str">
            <v>2108FA</v>
          </cell>
          <cell r="G3810" t="str">
            <v>Weekday</v>
          </cell>
          <cell r="H3810">
            <v>57890</v>
          </cell>
          <cell r="I3810" t="str">
            <v>Point Pinole Business Park</v>
          </cell>
        </row>
        <row r="3811">
          <cell r="A3811">
            <v>305990</v>
          </cell>
          <cell r="B3811">
            <v>3810</v>
          </cell>
          <cell r="C3811">
            <v>2</v>
          </cell>
          <cell r="D3811">
            <v>0</v>
          </cell>
          <cell r="E3811">
            <v>2</v>
          </cell>
          <cell r="F3811" t="str">
            <v>2108FA</v>
          </cell>
          <cell r="G3811" t="str">
            <v>Weekday</v>
          </cell>
          <cell r="H3811">
            <v>55988</v>
          </cell>
          <cell r="I3811" t="str">
            <v>University Av &amp; Martin Luther King Jr Way</v>
          </cell>
        </row>
        <row r="3812">
          <cell r="A3812">
            <v>9903460</v>
          </cell>
          <cell r="B3812">
            <v>3811</v>
          </cell>
          <cell r="C3812">
            <v>1</v>
          </cell>
          <cell r="D3812">
            <v>1</v>
          </cell>
          <cell r="E3812">
            <v>1</v>
          </cell>
          <cell r="F3812" t="str">
            <v>2108FA</v>
          </cell>
          <cell r="G3812" t="str">
            <v>Weekday</v>
          </cell>
          <cell r="H3812">
            <v>51526</v>
          </cell>
          <cell r="I3812" t="str">
            <v>Broadway &amp; 40th St</v>
          </cell>
        </row>
        <row r="3813">
          <cell r="A3813">
            <v>1600430</v>
          </cell>
          <cell r="B3813">
            <v>3812</v>
          </cell>
          <cell r="C3813">
            <v>1</v>
          </cell>
          <cell r="D3813">
            <v>0</v>
          </cell>
          <cell r="E3813">
            <v>1</v>
          </cell>
          <cell r="F3813" t="str">
            <v>2108FA</v>
          </cell>
          <cell r="G3813" t="str">
            <v>Weekday</v>
          </cell>
          <cell r="H3813">
            <v>56262</v>
          </cell>
          <cell r="I3813" t="str">
            <v>Contra Costa College</v>
          </cell>
        </row>
        <row r="3814">
          <cell r="A3814">
            <v>1012520</v>
          </cell>
          <cell r="B3814">
            <v>3813</v>
          </cell>
          <cell r="C3814">
            <v>1</v>
          </cell>
          <cell r="D3814">
            <v>0</v>
          </cell>
          <cell r="E3814">
            <v>1</v>
          </cell>
          <cell r="F3814" t="str">
            <v>2108FA</v>
          </cell>
          <cell r="G3814" t="str">
            <v>Weekday</v>
          </cell>
          <cell r="H3814">
            <v>58556</v>
          </cell>
          <cell r="I3814" t="str">
            <v>Hegenberger Rd &amp; Edgewater Dr</v>
          </cell>
        </row>
        <row r="3815">
          <cell r="A3815">
            <v>1700190</v>
          </cell>
          <cell r="B3815">
            <v>3814</v>
          </cell>
          <cell r="C3815">
            <v>1</v>
          </cell>
          <cell r="D3815">
            <v>1</v>
          </cell>
          <cell r="E3815">
            <v>1</v>
          </cell>
          <cell r="F3815" t="str">
            <v>2108FA</v>
          </cell>
          <cell r="G3815" t="str">
            <v>Weekday</v>
          </cell>
          <cell r="H3815">
            <v>55889</v>
          </cell>
          <cell r="I3815" t="str">
            <v>Alvarado-Niles Rd &amp; H St</v>
          </cell>
        </row>
        <row r="3816">
          <cell r="A3816">
            <v>9903550</v>
          </cell>
          <cell r="B3816">
            <v>3815</v>
          </cell>
          <cell r="C3816">
            <v>1</v>
          </cell>
          <cell r="D3816">
            <v>0</v>
          </cell>
          <cell r="E3816">
            <v>1</v>
          </cell>
          <cell r="F3816" t="str">
            <v>2108FA</v>
          </cell>
          <cell r="G3816" t="str">
            <v>Weekday</v>
          </cell>
          <cell r="H3816">
            <v>51548</v>
          </cell>
          <cell r="I3816" t="str">
            <v>Foothill Blvd &amp; Seminary Av</v>
          </cell>
        </row>
        <row r="3817">
          <cell r="A3817">
            <v>9903740</v>
          </cell>
          <cell r="B3817">
            <v>3816</v>
          </cell>
          <cell r="C3817">
            <v>1</v>
          </cell>
          <cell r="D3817">
            <v>1</v>
          </cell>
          <cell r="E3817">
            <v>1</v>
          </cell>
          <cell r="F3817" t="str">
            <v>2108FA</v>
          </cell>
          <cell r="G3817" t="str">
            <v>Weekday</v>
          </cell>
          <cell r="H3817">
            <v>51617</v>
          </cell>
          <cell r="I3817" t="str">
            <v>University Av &amp; Bonar St</v>
          </cell>
        </row>
        <row r="3818">
          <cell r="A3818">
            <v>706230</v>
          </cell>
          <cell r="B3818">
            <v>3817</v>
          </cell>
          <cell r="C3818">
            <v>0</v>
          </cell>
          <cell r="D3818">
            <v>0</v>
          </cell>
          <cell r="E3818">
            <v>0</v>
          </cell>
          <cell r="F3818" t="str">
            <v>2108FA</v>
          </cell>
          <cell r="G3818" t="str">
            <v>Weekday</v>
          </cell>
          <cell r="H3818">
            <v>57211</v>
          </cell>
          <cell r="I3818" t="str">
            <v>Walnut Av &amp; Guardino Dr</v>
          </cell>
        </row>
        <row r="3819">
          <cell r="A3819">
            <v>9905070</v>
          </cell>
          <cell r="B3819">
            <v>3818</v>
          </cell>
          <cell r="C3819">
            <v>0</v>
          </cell>
          <cell r="D3819">
            <v>0</v>
          </cell>
          <cell r="E3819">
            <v>0</v>
          </cell>
          <cell r="F3819" t="str">
            <v>2108FA</v>
          </cell>
          <cell r="G3819" t="str">
            <v>Weekday</v>
          </cell>
          <cell r="H3819">
            <v>50024</v>
          </cell>
          <cell r="I3819" t="str">
            <v>Salesforce Transit Center Bay 24</v>
          </cell>
        </row>
        <row r="3820">
          <cell r="A3820">
            <v>805270</v>
          </cell>
          <cell r="B3820">
            <v>3819</v>
          </cell>
          <cell r="C3820">
            <v>0</v>
          </cell>
          <cell r="D3820">
            <v>0</v>
          </cell>
          <cell r="E3820">
            <v>0</v>
          </cell>
          <cell r="F3820" t="str">
            <v>2108FA</v>
          </cell>
          <cell r="G3820" t="str">
            <v>Weekday</v>
          </cell>
          <cell r="H3820">
            <v>55673</v>
          </cell>
          <cell r="I3820" t="str">
            <v>W Winton Av &amp; Wright Dr</v>
          </cell>
        </row>
        <row r="3821">
          <cell r="A3821">
            <v>306650</v>
          </cell>
          <cell r="B3821">
            <v>3820</v>
          </cell>
          <cell r="C3821">
            <v>1</v>
          </cell>
          <cell r="D3821">
            <v>0</v>
          </cell>
          <cell r="E3821">
            <v>1</v>
          </cell>
          <cell r="F3821" t="str">
            <v>2108FA</v>
          </cell>
          <cell r="G3821" t="str">
            <v>Weekday</v>
          </cell>
          <cell r="H3821">
            <v>50444</v>
          </cell>
          <cell r="I3821" t="str">
            <v>University Av &amp; Shattuck Av</v>
          </cell>
        </row>
        <row r="3822">
          <cell r="A3822">
            <v>305460</v>
          </cell>
          <cell r="B3822">
            <v>3821</v>
          </cell>
          <cell r="C3822">
            <v>0</v>
          </cell>
          <cell r="D3822">
            <v>2</v>
          </cell>
          <cell r="E3822">
            <v>0</v>
          </cell>
          <cell r="F3822" t="str">
            <v>2108FA</v>
          </cell>
          <cell r="G3822" t="str">
            <v>Weekday</v>
          </cell>
          <cell r="H3822">
            <v>57050</v>
          </cell>
          <cell r="I3822" t="str">
            <v>Telegraph Av &amp; Ashby Av</v>
          </cell>
        </row>
        <row r="3823">
          <cell r="A3823">
            <v>303940</v>
          </cell>
          <cell r="B3823">
            <v>3822</v>
          </cell>
          <cell r="C3823">
            <v>0</v>
          </cell>
          <cell r="D3823">
            <v>0</v>
          </cell>
          <cell r="E3823">
            <v>0</v>
          </cell>
          <cell r="F3823" t="str">
            <v>2108FA</v>
          </cell>
          <cell r="G3823" t="str">
            <v>Weekday</v>
          </cell>
          <cell r="H3823">
            <v>50400</v>
          </cell>
          <cell r="I3823" t="str">
            <v>Oxford St &amp; University Av</v>
          </cell>
        </row>
        <row r="3824">
          <cell r="A3824">
            <v>1004410</v>
          </cell>
          <cell r="B3824">
            <v>3823</v>
          </cell>
          <cell r="C3824">
            <v>1</v>
          </cell>
          <cell r="D3824">
            <v>0</v>
          </cell>
          <cell r="E3824">
            <v>1</v>
          </cell>
          <cell r="F3824" t="str">
            <v>2108FA</v>
          </cell>
          <cell r="G3824" t="str">
            <v>Weekday</v>
          </cell>
          <cell r="H3824">
            <v>55030</v>
          </cell>
          <cell r="I3824" t="str">
            <v>98th Av &amp; International Blvd</v>
          </cell>
        </row>
        <row r="3825">
          <cell r="A3825">
            <v>305880</v>
          </cell>
          <cell r="B3825">
            <v>3824</v>
          </cell>
          <cell r="C3825">
            <v>1</v>
          </cell>
          <cell r="D3825">
            <v>1</v>
          </cell>
          <cell r="E3825">
            <v>1</v>
          </cell>
          <cell r="F3825" t="str">
            <v>2108FA</v>
          </cell>
          <cell r="G3825" t="str">
            <v>Weekday</v>
          </cell>
          <cell r="H3825">
            <v>57335</v>
          </cell>
          <cell r="I3825" t="str">
            <v>University Av &amp; Bonar St</v>
          </cell>
        </row>
        <row r="3826">
          <cell r="A3826">
            <v>304030</v>
          </cell>
          <cell r="B3826">
            <v>3825</v>
          </cell>
          <cell r="C3826">
            <v>0</v>
          </cell>
          <cell r="D3826">
            <v>0</v>
          </cell>
          <cell r="E3826">
            <v>0</v>
          </cell>
          <cell r="F3826" t="str">
            <v>2108FA</v>
          </cell>
          <cell r="G3826" t="str">
            <v>Weekday</v>
          </cell>
          <cell r="H3826">
            <v>51997</v>
          </cell>
          <cell r="I3826" t="str">
            <v>Piedmont Av &amp; Dwight Way</v>
          </cell>
        </row>
        <row r="3827">
          <cell r="A3827">
            <v>1010120</v>
          </cell>
          <cell r="B3827">
            <v>3826</v>
          </cell>
          <cell r="C3827">
            <v>0</v>
          </cell>
          <cell r="D3827">
            <v>0</v>
          </cell>
          <cell r="E3827">
            <v>0</v>
          </cell>
          <cell r="F3827" t="str">
            <v>2108FA</v>
          </cell>
          <cell r="G3827" t="str">
            <v>Weekday</v>
          </cell>
          <cell r="H3827">
            <v>53210</v>
          </cell>
          <cell r="I3827" t="str">
            <v>Fontaine St &amp; Overpass (King Estates School)</v>
          </cell>
        </row>
        <row r="3828">
          <cell r="A3828">
            <v>9903810</v>
          </cell>
          <cell r="B3828">
            <v>3827</v>
          </cell>
          <cell r="C3828">
            <v>1</v>
          </cell>
          <cell r="D3828">
            <v>2</v>
          </cell>
          <cell r="E3828">
            <v>1</v>
          </cell>
          <cell r="F3828" t="str">
            <v>2108FA</v>
          </cell>
          <cell r="G3828" t="str">
            <v>Weekday</v>
          </cell>
          <cell r="H3828">
            <v>51634</v>
          </cell>
          <cell r="I3828" t="str">
            <v>Telegraph Av &amp; 27th St</v>
          </cell>
        </row>
        <row r="3829">
          <cell r="A3829">
            <v>802540</v>
          </cell>
          <cell r="B3829">
            <v>3828</v>
          </cell>
          <cell r="C3829">
            <v>0</v>
          </cell>
          <cell r="D3829">
            <v>0</v>
          </cell>
          <cell r="E3829">
            <v>0</v>
          </cell>
          <cell r="F3829" t="str">
            <v>2108FA</v>
          </cell>
          <cell r="G3829" t="str">
            <v>Weekday</v>
          </cell>
          <cell r="H3829">
            <v>52332</v>
          </cell>
          <cell r="I3829" t="str">
            <v>Hesperian Blvd &amp; West St</v>
          </cell>
        </row>
        <row r="3830">
          <cell r="A3830">
            <v>1304340</v>
          </cell>
          <cell r="B3830">
            <v>3829</v>
          </cell>
          <cell r="C3830">
            <v>0</v>
          </cell>
          <cell r="D3830">
            <v>0</v>
          </cell>
          <cell r="E3830">
            <v>0</v>
          </cell>
          <cell r="F3830" t="str">
            <v>2108FA</v>
          </cell>
          <cell r="G3830" t="str">
            <v>Weekday</v>
          </cell>
          <cell r="H3830">
            <v>59343</v>
          </cell>
          <cell r="I3830" t="str">
            <v>S Garrard Blvd &amp; W Cutting Blvd</v>
          </cell>
        </row>
        <row r="3831">
          <cell r="A3831">
            <v>306460</v>
          </cell>
          <cell r="B3831">
            <v>3830</v>
          </cell>
          <cell r="C3831">
            <v>1</v>
          </cell>
          <cell r="D3831">
            <v>0</v>
          </cell>
          <cell r="E3831">
            <v>1</v>
          </cell>
          <cell r="F3831" t="str">
            <v>2108FA</v>
          </cell>
          <cell r="G3831" t="str">
            <v>Weekday</v>
          </cell>
          <cell r="H3831">
            <v>57837</v>
          </cell>
          <cell r="I3831" t="str">
            <v>Martin Luther King Jr Way &amp; Allston Way</v>
          </cell>
        </row>
        <row r="3832">
          <cell r="A3832">
            <v>1016160</v>
          </cell>
          <cell r="B3832">
            <v>3831</v>
          </cell>
          <cell r="C3832">
            <v>0</v>
          </cell>
          <cell r="D3832">
            <v>0</v>
          </cell>
          <cell r="E3832">
            <v>0</v>
          </cell>
          <cell r="F3832" t="str">
            <v>2108FA</v>
          </cell>
          <cell r="G3832" t="str">
            <v>Weekday</v>
          </cell>
          <cell r="H3832">
            <v>55977</v>
          </cell>
          <cell r="I3832" t="str">
            <v>Martin Luther King Jr Way &amp; 40th St</v>
          </cell>
        </row>
        <row r="3833">
          <cell r="A3833">
            <v>1501500</v>
          </cell>
          <cell r="B3833">
            <v>3832</v>
          </cell>
          <cell r="C3833">
            <v>2</v>
          </cell>
          <cell r="D3833">
            <v>0</v>
          </cell>
          <cell r="E3833">
            <v>2</v>
          </cell>
          <cell r="F3833" t="str">
            <v>2108FA</v>
          </cell>
          <cell r="G3833" t="str">
            <v>Weekday</v>
          </cell>
          <cell r="H3833">
            <v>55540</v>
          </cell>
          <cell r="I3833" t="str">
            <v>E 14th St &amp; San Leandro Blvd</v>
          </cell>
        </row>
        <row r="3834">
          <cell r="A3834">
            <v>1600580</v>
          </cell>
          <cell r="B3834">
            <v>3833</v>
          </cell>
          <cell r="C3834">
            <v>0</v>
          </cell>
          <cell r="D3834">
            <v>0</v>
          </cell>
          <cell r="E3834">
            <v>0</v>
          </cell>
          <cell r="F3834" t="str">
            <v>2108FA</v>
          </cell>
          <cell r="G3834" t="str">
            <v>Weekday</v>
          </cell>
          <cell r="H3834">
            <v>53656</v>
          </cell>
          <cell r="I3834" t="str">
            <v>Market Av &amp; 23rd St</v>
          </cell>
        </row>
        <row r="3835">
          <cell r="A3835">
            <v>1030870</v>
          </cell>
          <cell r="B3835">
            <v>3834</v>
          </cell>
          <cell r="C3835">
            <v>1</v>
          </cell>
          <cell r="D3835">
            <v>0</v>
          </cell>
          <cell r="E3835">
            <v>1</v>
          </cell>
          <cell r="F3835" t="str">
            <v>2108FA</v>
          </cell>
          <cell r="G3835" t="str">
            <v>Weekday</v>
          </cell>
          <cell r="H3835">
            <v>59991</v>
          </cell>
          <cell r="I3835" t="str">
            <v>Telegraph Av &amp; 24th St</v>
          </cell>
        </row>
        <row r="3836">
          <cell r="A3836">
            <v>1010360</v>
          </cell>
          <cell r="B3836">
            <v>3835</v>
          </cell>
          <cell r="C3836">
            <v>1</v>
          </cell>
          <cell r="D3836">
            <v>1</v>
          </cell>
          <cell r="E3836">
            <v>1</v>
          </cell>
          <cell r="F3836" t="str">
            <v>2108FA</v>
          </cell>
          <cell r="G3836" t="str">
            <v>Weekday</v>
          </cell>
          <cell r="H3836">
            <v>59997</v>
          </cell>
          <cell r="I3836" t="str">
            <v>Foothill Blvd &amp; 35th Av</v>
          </cell>
        </row>
        <row r="3837">
          <cell r="A3837">
            <v>802480</v>
          </cell>
          <cell r="B3837">
            <v>3836</v>
          </cell>
          <cell r="C3837">
            <v>0</v>
          </cell>
          <cell r="D3837">
            <v>0</v>
          </cell>
          <cell r="E3837">
            <v>0</v>
          </cell>
          <cell r="F3837" t="str">
            <v>2108FA</v>
          </cell>
          <cell r="G3837" t="str">
            <v>Weekday</v>
          </cell>
          <cell r="H3837">
            <v>55122</v>
          </cell>
          <cell r="I3837" t="str">
            <v>Hesperian Blvd &amp; W A St</v>
          </cell>
        </row>
        <row r="3838">
          <cell r="A3838">
            <v>1031070</v>
          </cell>
          <cell r="B3838">
            <v>3837</v>
          </cell>
          <cell r="C3838">
            <v>2</v>
          </cell>
          <cell r="D3838">
            <v>0</v>
          </cell>
          <cell r="E3838">
            <v>2</v>
          </cell>
          <cell r="F3838" t="str">
            <v>2108FA</v>
          </cell>
          <cell r="G3838" t="str">
            <v>Weekday</v>
          </cell>
          <cell r="H3838">
            <v>55777</v>
          </cell>
          <cell r="I3838" t="str">
            <v>Thomas L Berkley Way &amp; Telegraph Av (19th St BART)</v>
          </cell>
        </row>
        <row r="3839">
          <cell r="A3839">
            <v>1501570</v>
          </cell>
          <cell r="B3839">
            <v>3838</v>
          </cell>
          <cell r="C3839">
            <v>2</v>
          </cell>
          <cell r="D3839">
            <v>4</v>
          </cell>
          <cell r="E3839">
            <v>2</v>
          </cell>
          <cell r="F3839" t="str">
            <v>2108FA</v>
          </cell>
          <cell r="G3839" t="str">
            <v>Weekday</v>
          </cell>
          <cell r="H3839">
            <v>59966</v>
          </cell>
          <cell r="I3839" t="str">
            <v>E 14th St &amp; W Estudillo Av</v>
          </cell>
        </row>
        <row r="3840">
          <cell r="A3840">
            <v>1030040</v>
          </cell>
          <cell r="B3840">
            <v>3839</v>
          </cell>
          <cell r="C3840">
            <v>0</v>
          </cell>
          <cell r="D3840">
            <v>0</v>
          </cell>
          <cell r="E3840">
            <v>0</v>
          </cell>
          <cell r="F3840" t="str">
            <v>2108FA</v>
          </cell>
          <cell r="G3840" t="str">
            <v>Weekday</v>
          </cell>
          <cell r="H3840">
            <v>58788</v>
          </cell>
          <cell r="I3840" t="str">
            <v>Martin Luther King Jr Way &amp; 40th St</v>
          </cell>
        </row>
        <row r="3841">
          <cell r="A3841">
            <v>306300</v>
          </cell>
          <cell r="B3841">
            <v>3840</v>
          </cell>
          <cell r="C3841">
            <v>1</v>
          </cell>
          <cell r="D3841">
            <v>0</v>
          </cell>
          <cell r="E3841">
            <v>1</v>
          </cell>
          <cell r="F3841" t="str">
            <v>2108FA</v>
          </cell>
          <cell r="G3841" t="str">
            <v>Weekday</v>
          </cell>
          <cell r="H3841">
            <v>55525</v>
          </cell>
          <cell r="I3841" t="str">
            <v>San Pablo Av &amp; University Av</v>
          </cell>
        </row>
        <row r="3842">
          <cell r="A3842">
            <v>1006880</v>
          </cell>
          <cell r="B3842">
            <v>3841</v>
          </cell>
          <cell r="C3842">
            <v>0</v>
          </cell>
          <cell r="D3842">
            <v>0</v>
          </cell>
          <cell r="E3842">
            <v>0</v>
          </cell>
          <cell r="F3842" t="str">
            <v>2108FA</v>
          </cell>
          <cell r="G3842" t="str">
            <v>Weekday</v>
          </cell>
          <cell r="H3842">
            <v>51999</v>
          </cell>
          <cell r="I3842" t="str">
            <v>Broadway &amp; W MacArthur Blvd</v>
          </cell>
        </row>
        <row r="3843">
          <cell r="A3843">
            <v>301730</v>
          </cell>
          <cell r="B3843">
            <v>3842</v>
          </cell>
          <cell r="C3843">
            <v>0</v>
          </cell>
          <cell r="D3843">
            <v>0</v>
          </cell>
          <cell r="E3843">
            <v>0</v>
          </cell>
          <cell r="F3843" t="str">
            <v>2108FA</v>
          </cell>
          <cell r="G3843" t="str">
            <v>Weekday</v>
          </cell>
          <cell r="H3843">
            <v>52223</v>
          </cell>
          <cell r="I3843" t="str">
            <v>College Av &amp; Haste St</v>
          </cell>
        </row>
        <row r="3844">
          <cell r="A3844">
            <v>805260</v>
          </cell>
          <cell r="B3844">
            <v>3843</v>
          </cell>
          <cell r="C3844">
            <v>0</v>
          </cell>
          <cell r="D3844">
            <v>0</v>
          </cell>
          <cell r="E3844">
            <v>0</v>
          </cell>
          <cell r="F3844" t="str">
            <v>2108FA</v>
          </cell>
          <cell r="G3844" t="str">
            <v>Weekday</v>
          </cell>
          <cell r="H3844">
            <v>56330</v>
          </cell>
          <cell r="I3844" t="str">
            <v>W Winton Av &amp; Wright Dr</v>
          </cell>
        </row>
        <row r="3845">
          <cell r="A3845">
            <v>1410140</v>
          </cell>
          <cell r="B3845">
            <v>3844</v>
          </cell>
          <cell r="C3845">
            <v>0</v>
          </cell>
          <cell r="D3845">
            <v>0</v>
          </cell>
          <cell r="E3845">
            <v>0</v>
          </cell>
          <cell r="F3845" t="str">
            <v>2108FA</v>
          </cell>
          <cell r="G3845" t="str">
            <v>Weekday</v>
          </cell>
          <cell r="H3845">
            <v>51656</v>
          </cell>
          <cell r="I3845" t="str">
            <v>Market St &amp; South Van Ness Av</v>
          </cell>
        </row>
        <row r="3846">
          <cell r="A3846">
            <v>9902300</v>
          </cell>
          <cell r="B3846">
            <v>3845</v>
          </cell>
          <cell r="C3846">
            <v>0</v>
          </cell>
          <cell r="D3846">
            <v>1</v>
          </cell>
          <cell r="E3846">
            <v>0</v>
          </cell>
          <cell r="F3846" t="str">
            <v>2108FA</v>
          </cell>
          <cell r="G3846" t="str">
            <v>Weekday</v>
          </cell>
          <cell r="H3846">
            <v>51063</v>
          </cell>
          <cell r="I3846" t="str">
            <v>Lakeshore Av &amp; Lake Park Av</v>
          </cell>
        </row>
        <row r="3847">
          <cell r="A3847">
            <v>1500480</v>
          </cell>
          <cell r="B3847">
            <v>3846</v>
          </cell>
          <cell r="C3847">
            <v>2</v>
          </cell>
          <cell r="D3847">
            <v>0</v>
          </cell>
          <cell r="E3847">
            <v>2</v>
          </cell>
          <cell r="F3847" t="str">
            <v>2108FA</v>
          </cell>
          <cell r="G3847" t="str">
            <v>Weekday</v>
          </cell>
          <cell r="H3847">
            <v>55966</v>
          </cell>
          <cell r="I3847" t="str">
            <v>Bancroft Av &amp; San Leandro High School</v>
          </cell>
        </row>
        <row r="3848">
          <cell r="A3848">
            <v>305840</v>
          </cell>
          <cell r="B3848">
            <v>3847</v>
          </cell>
          <cell r="C3848">
            <v>1</v>
          </cell>
          <cell r="D3848">
            <v>1</v>
          </cell>
          <cell r="E3848">
            <v>1</v>
          </cell>
          <cell r="F3848" t="str">
            <v>2108FA</v>
          </cell>
          <cell r="G3848" t="str">
            <v>Weekday</v>
          </cell>
          <cell r="H3848">
            <v>59900</v>
          </cell>
          <cell r="I3848" t="str">
            <v>University Av &amp; Acton St</v>
          </cell>
        </row>
        <row r="3849">
          <cell r="A3849">
            <v>306550</v>
          </cell>
          <cell r="B3849">
            <v>3848</v>
          </cell>
          <cell r="C3849">
            <v>0</v>
          </cell>
          <cell r="D3849">
            <v>0</v>
          </cell>
          <cell r="E3849">
            <v>0</v>
          </cell>
          <cell r="F3849" t="str">
            <v>2108FA</v>
          </cell>
          <cell r="G3849" t="str">
            <v>Weekday</v>
          </cell>
          <cell r="H3849">
            <v>58558</v>
          </cell>
          <cell r="I3849" t="str">
            <v>Hearst Av &amp; Arch St</v>
          </cell>
        </row>
        <row r="3850">
          <cell r="A3850">
            <v>1200070</v>
          </cell>
          <cell r="B3850">
            <v>3849</v>
          </cell>
          <cell r="C3850">
            <v>0</v>
          </cell>
          <cell r="D3850">
            <v>0</v>
          </cell>
          <cell r="E3850">
            <v>0</v>
          </cell>
          <cell r="F3850" t="str">
            <v>2108FA</v>
          </cell>
          <cell r="G3850" t="str">
            <v>Weekday</v>
          </cell>
          <cell r="H3850">
            <v>58845</v>
          </cell>
          <cell r="I3850" t="str">
            <v>Fitzgerald Dr &amp; Target Store (Pinole Shpg. Ctr.)</v>
          </cell>
        </row>
        <row r="3851">
          <cell r="A3851">
            <v>9904100</v>
          </cell>
          <cell r="B3851">
            <v>3850</v>
          </cell>
          <cell r="C3851">
            <v>0</v>
          </cell>
          <cell r="D3851">
            <v>0</v>
          </cell>
          <cell r="E3851">
            <v>0</v>
          </cell>
          <cell r="F3851" t="str">
            <v>2108FA</v>
          </cell>
          <cell r="G3851" t="str">
            <v>Weekday</v>
          </cell>
          <cell r="H3851">
            <v>51732</v>
          </cell>
          <cell r="I3851" t="str">
            <v>West Oakland BART</v>
          </cell>
        </row>
        <row r="3852">
          <cell r="A3852">
            <v>9903380</v>
          </cell>
          <cell r="B3852">
            <v>3851</v>
          </cell>
          <cell r="C3852">
            <v>0</v>
          </cell>
          <cell r="D3852">
            <v>3</v>
          </cell>
          <cell r="E3852">
            <v>0</v>
          </cell>
          <cell r="F3852" t="str">
            <v>2108FA</v>
          </cell>
          <cell r="G3852" t="str">
            <v>Weekday</v>
          </cell>
          <cell r="H3852">
            <v>51502</v>
          </cell>
          <cell r="I3852" t="str">
            <v>Broadway &amp; 30th St</v>
          </cell>
        </row>
        <row r="3853">
          <cell r="A3853">
            <v>702880</v>
          </cell>
          <cell r="B3853">
            <v>3852</v>
          </cell>
          <cell r="C3853">
            <v>0</v>
          </cell>
          <cell r="D3853">
            <v>0</v>
          </cell>
          <cell r="E3853">
            <v>0</v>
          </cell>
          <cell r="F3853" t="str">
            <v>2108FA</v>
          </cell>
          <cell r="G3853" t="str">
            <v>Weekday</v>
          </cell>
          <cell r="H3853">
            <v>55105</v>
          </cell>
          <cell r="I3853" t="str">
            <v>Grimmer Blvd &amp; Blacow Rd</v>
          </cell>
        </row>
        <row r="3854">
          <cell r="A3854">
            <v>9903050</v>
          </cell>
          <cell r="B3854">
            <v>3853</v>
          </cell>
          <cell r="C3854">
            <v>0</v>
          </cell>
          <cell r="D3854">
            <v>0</v>
          </cell>
          <cell r="E3854">
            <v>0</v>
          </cell>
          <cell r="F3854" t="str">
            <v>2108FA</v>
          </cell>
          <cell r="G3854" t="str">
            <v>Weekday</v>
          </cell>
          <cell r="H3854">
            <v>51376</v>
          </cell>
          <cell r="I3854" t="str">
            <v>Quarry Rd &amp; Welch Rd</v>
          </cell>
        </row>
        <row r="3855">
          <cell r="A3855">
            <v>1303215</v>
          </cell>
          <cell r="B3855">
            <v>3854</v>
          </cell>
          <cell r="C3855">
            <v>0</v>
          </cell>
          <cell r="D3855">
            <v>0</v>
          </cell>
          <cell r="E3855">
            <v>0</v>
          </cell>
          <cell r="F3855" t="str">
            <v>2108FA</v>
          </cell>
          <cell r="G3855" t="str">
            <v>Weekday</v>
          </cell>
          <cell r="H3855">
            <v>56780</v>
          </cell>
          <cell r="I3855" t="str">
            <v>Richmond Pkwy Transit Center (Park &amp; Ride)</v>
          </cell>
        </row>
        <row r="3856">
          <cell r="A3856">
            <v>1701240</v>
          </cell>
          <cell r="B3856">
            <v>3855</v>
          </cell>
          <cell r="C3856">
            <v>0</v>
          </cell>
          <cell r="D3856">
            <v>0</v>
          </cell>
          <cell r="E3856">
            <v>0</v>
          </cell>
          <cell r="F3856" t="str">
            <v>2108FA</v>
          </cell>
          <cell r="G3856" t="str">
            <v>Weekday</v>
          </cell>
          <cell r="H3856">
            <v>50797</v>
          </cell>
          <cell r="I3856" t="str">
            <v>Union City BART</v>
          </cell>
        </row>
        <row r="3857">
          <cell r="A3857">
            <v>1013750</v>
          </cell>
          <cell r="B3857">
            <v>3856</v>
          </cell>
          <cell r="C3857">
            <v>0</v>
          </cell>
          <cell r="D3857">
            <v>1</v>
          </cell>
          <cell r="E3857">
            <v>0</v>
          </cell>
          <cell r="F3857" t="str">
            <v>2108FA</v>
          </cell>
          <cell r="G3857" t="str">
            <v>Weekday</v>
          </cell>
          <cell r="H3857">
            <v>54405</v>
          </cell>
          <cell r="I3857" t="str">
            <v>Lakeshore Av &amp; Mandana Blvd</v>
          </cell>
        </row>
        <row r="3858">
          <cell r="A3858">
            <v>1003250</v>
          </cell>
          <cell r="B3858">
            <v>3857</v>
          </cell>
          <cell r="C3858">
            <v>0</v>
          </cell>
          <cell r="D3858">
            <v>0</v>
          </cell>
          <cell r="E3858">
            <v>0</v>
          </cell>
          <cell r="F3858" t="str">
            <v>2108FA</v>
          </cell>
          <cell r="G3858" t="str">
            <v>Weekday</v>
          </cell>
          <cell r="H3858">
            <v>58882</v>
          </cell>
          <cell r="I3858" t="str">
            <v>73rd Av &amp; International Blvd</v>
          </cell>
        </row>
        <row r="3859">
          <cell r="A3859">
            <v>1020020</v>
          </cell>
          <cell r="B3859">
            <v>3858</v>
          </cell>
          <cell r="C3859">
            <v>1</v>
          </cell>
          <cell r="D3859">
            <v>0</v>
          </cell>
          <cell r="E3859">
            <v>1</v>
          </cell>
          <cell r="F3859" t="str">
            <v>2108FA</v>
          </cell>
          <cell r="G3859" t="str">
            <v>Weekday</v>
          </cell>
          <cell r="H3859">
            <v>52220</v>
          </cell>
          <cell r="I3859" t="str">
            <v>Telegraph Av &amp; 24th St</v>
          </cell>
        </row>
        <row r="3860">
          <cell r="A3860">
            <v>1011290</v>
          </cell>
          <cell r="B3860">
            <v>3859</v>
          </cell>
          <cell r="C3860">
            <v>4</v>
          </cell>
          <cell r="D3860">
            <v>0</v>
          </cell>
          <cell r="E3860">
            <v>4</v>
          </cell>
          <cell r="F3860" t="str">
            <v>2108FA</v>
          </cell>
          <cell r="G3860" t="str">
            <v>Weekday</v>
          </cell>
          <cell r="H3860">
            <v>55539</v>
          </cell>
          <cell r="I3860" t="str">
            <v>Fruitvale BART</v>
          </cell>
        </row>
        <row r="3861">
          <cell r="A3861">
            <v>805100</v>
          </cell>
          <cell r="B3861">
            <v>3860</v>
          </cell>
          <cell r="C3861">
            <v>0</v>
          </cell>
          <cell r="D3861">
            <v>0</v>
          </cell>
          <cell r="E3861">
            <v>0</v>
          </cell>
          <cell r="F3861" t="str">
            <v>2108FA</v>
          </cell>
          <cell r="G3861" t="str">
            <v>Weekday</v>
          </cell>
          <cell r="H3861">
            <v>56651</v>
          </cell>
          <cell r="I3861" t="str">
            <v>W Tennyson Rd &amp; Pompano Av</v>
          </cell>
        </row>
        <row r="3862">
          <cell r="A3862">
            <v>1003800</v>
          </cell>
          <cell r="B3862">
            <v>3861</v>
          </cell>
          <cell r="C3862">
            <v>1</v>
          </cell>
          <cell r="D3862">
            <v>0</v>
          </cell>
          <cell r="E3862">
            <v>1</v>
          </cell>
          <cell r="F3862" t="str">
            <v>2108FA</v>
          </cell>
          <cell r="G3862" t="str">
            <v>Weekday</v>
          </cell>
          <cell r="H3862">
            <v>51152</v>
          </cell>
          <cell r="I3862" t="str">
            <v>82nd Av &amp; MacArthur Blvd</v>
          </cell>
        </row>
        <row r="3863">
          <cell r="A3863">
            <v>1502960</v>
          </cell>
          <cell r="B3863">
            <v>3862</v>
          </cell>
          <cell r="C3863">
            <v>1</v>
          </cell>
          <cell r="D3863">
            <v>0</v>
          </cell>
          <cell r="E3863">
            <v>1</v>
          </cell>
          <cell r="F3863" t="str">
            <v>2108FA</v>
          </cell>
          <cell r="G3863" t="str">
            <v>Weekday</v>
          </cell>
          <cell r="H3863">
            <v>55492</v>
          </cell>
          <cell r="I3863" t="str">
            <v>San Leandro Blvd &amp; Williams St</v>
          </cell>
        </row>
        <row r="3864">
          <cell r="A3864">
            <v>1004420</v>
          </cell>
          <cell r="B3864">
            <v>3863</v>
          </cell>
          <cell r="C3864">
            <v>1</v>
          </cell>
          <cell r="D3864">
            <v>0</v>
          </cell>
          <cell r="E3864">
            <v>1</v>
          </cell>
          <cell r="F3864" t="str">
            <v>2108FA</v>
          </cell>
          <cell r="G3864" t="str">
            <v>Weekday</v>
          </cell>
          <cell r="H3864">
            <v>54411</v>
          </cell>
          <cell r="I3864" t="str">
            <v>98th Av &amp; International Blvd</v>
          </cell>
        </row>
        <row r="3865">
          <cell r="A3865">
            <v>306310</v>
          </cell>
          <cell r="B3865">
            <v>3864</v>
          </cell>
          <cell r="C3865">
            <v>0</v>
          </cell>
          <cell r="D3865">
            <v>0</v>
          </cell>
          <cell r="E3865">
            <v>0</v>
          </cell>
          <cell r="F3865" t="str">
            <v>2108FA</v>
          </cell>
          <cell r="G3865" t="str">
            <v>Weekday</v>
          </cell>
          <cell r="H3865">
            <v>55111</v>
          </cell>
          <cell r="I3865" t="str">
            <v>San Pablo Av &amp; University Av</v>
          </cell>
        </row>
        <row r="3866">
          <cell r="A3866">
            <v>303070</v>
          </cell>
          <cell r="B3866">
            <v>3865</v>
          </cell>
          <cell r="C3866">
            <v>1</v>
          </cell>
          <cell r="D3866">
            <v>0</v>
          </cell>
          <cell r="E3866">
            <v>1</v>
          </cell>
          <cell r="F3866" t="str">
            <v>2108FA</v>
          </cell>
          <cell r="G3866" t="str">
            <v>Weekday</v>
          </cell>
          <cell r="H3866">
            <v>58005</v>
          </cell>
          <cell r="I3866" t="str">
            <v>Haste St &amp; Shattuck Av</v>
          </cell>
        </row>
        <row r="3867">
          <cell r="A3867">
            <v>1007030</v>
          </cell>
          <cell r="B3867">
            <v>3866</v>
          </cell>
          <cell r="C3867">
            <v>0</v>
          </cell>
          <cell r="D3867">
            <v>0</v>
          </cell>
          <cell r="E3867">
            <v>0</v>
          </cell>
          <cell r="F3867" t="str">
            <v>2108FA</v>
          </cell>
          <cell r="G3867" t="str">
            <v>Weekday</v>
          </cell>
          <cell r="H3867">
            <v>55447</v>
          </cell>
          <cell r="I3867" t="str">
            <v>Camden St &amp; MacArthur Blvd (Seminary Av Jctn)</v>
          </cell>
        </row>
        <row r="3868">
          <cell r="A3868">
            <v>1020880</v>
          </cell>
          <cell r="B3868">
            <v>3867</v>
          </cell>
          <cell r="C3868">
            <v>0</v>
          </cell>
          <cell r="D3868">
            <v>0</v>
          </cell>
          <cell r="E3868">
            <v>0</v>
          </cell>
          <cell r="F3868" t="str">
            <v>2108FA</v>
          </cell>
          <cell r="G3868" t="str">
            <v>Weekday</v>
          </cell>
          <cell r="H3868">
            <v>55865</v>
          </cell>
          <cell r="I3868" t="str">
            <v>W Grand Av &amp; Adeline St</v>
          </cell>
        </row>
        <row r="3869">
          <cell r="A3869">
            <v>802030</v>
          </cell>
          <cell r="B3869">
            <v>3868</v>
          </cell>
          <cell r="C3869">
            <v>1</v>
          </cell>
          <cell r="D3869">
            <v>1</v>
          </cell>
          <cell r="E3869">
            <v>1</v>
          </cell>
          <cell r="F3869" t="str">
            <v>2108FA</v>
          </cell>
          <cell r="G3869" t="str">
            <v>Weekday</v>
          </cell>
          <cell r="H3869">
            <v>51588</v>
          </cell>
          <cell r="I3869" t="str">
            <v>Hayward BART</v>
          </cell>
        </row>
        <row r="3870">
          <cell r="A3870">
            <v>306080</v>
          </cell>
          <cell r="B3870">
            <v>3869</v>
          </cell>
          <cell r="C3870">
            <v>1</v>
          </cell>
          <cell r="D3870">
            <v>0</v>
          </cell>
          <cell r="E3870">
            <v>1</v>
          </cell>
          <cell r="F3870" t="str">
            <v>2108FA</v>
          </cell>
          <cell r="G3870" t="str">
            <v>Weekday</v>
          </cell>
          <cell r="H3870">
            <v>54466</v>
          </cell>
          <cell r="I3870" t="str">
            <v>University Av &amp; Shattuck Av</v>
          </cell>
        </row>
        <row r="3871">
          <cell r="A3871">
            <v>1030880</v>
          </cell>
          <cell r="B3871">
            <v>3870</v>
          </cell>
          <cell r="C3871">
            <v>2</v>
          </cell>
          <cell r="D3871">
            <v>0</v>
          </cell>
          <cell r="E3871">
            <v>2</v>
          </cell>
          <cell r="F3871" t="str">
            <v>2108FA</v>
          </cell>
          <cell r="G3871" t="str">
            <v>Weekday</v>
          </cell>
          <cell r="H3871">
            <v>58900</v>
          </cell>
          <cell r="I3871" t="str">
            <v>Martin Luther King Jr Way &amp; 11th St</v>
          </cell>
        </row>
        <row r="3872">
          <cell r="A3872">
            <v>1006540</v>
          </cell>
          <cell r="B3872">
            <v>3871</v>
          </cell>
          <cell r="C3872">
            <v>1</v>
          </cell>
          <cell r="D3872">
            <v>3</v>
          </cell>
          <cell r="E3872">
            <v>1</v>
          </cell>
          <cell r="F3872" t="str">
            <v>2108FA</v>
          </cell>
          <cell r="G3872" t="str">
            <v>Weekday</v>
          </cell>
          <cell r="H3872">
            <v>57771</v>
          </cell>
          <cell r="I3872" t="str">
            <v>Broadway &amp; 28th St</v>
          </cell>
        </row>
        <row r="3873">
          <cell r="A3873">
            <v>802490</v>
          </cell>
          <cell r="B3873">
            <v>3872</v>
          </cell>
          <cell r="C3873">
            <v>0</v>
          </cell>
          <cell r="D3873">
            <v>1</v>
          </cell>
          <cell r="E3873">
            <v>0</v>
          </cell>
          <cell r="F3873" t="str">
            <v>2108FA</v>
          </cell>
          <cell r="G3873" t="str">
            <v>Weekday</v>
          </cell>
          <cell r="H3873">
            <v>50900</v>
          </cell>
          <cell r="I3873" t="str">
            <v>Hesperian Blvd &amp; W A St</v>
          </cell>
        </row>
        <row r="3874">
          <cell r="A3874">
            <v>1010370</v>
          </cell>
          <cell r="B3874">
            <v>3873</v>
          </cell>
          <cell r="C3874">
            <v>1</v>
          </cell>
          <cell r="D3874">
            <v>1</v>
          </cell>
          <cell r="E3874">
            <v>1</v>
          </cell>
          <cell r="F3874" t="str">
            <v>2108FA</v>
          </cell>
          <cell r="G3874" t="str">
            <v>Weekday</v>
          </cell>
          <cell r="H3874">
            <v>56699</v>
          </cell>
          <cell r="I3874" t="str">
            <v>Foothill Blvd &amp; 35th Av</v>
          </cell>
        </row>
        <row r="3875">
          <cell r="A3875">
            <v>1301950</v>
          </cell>
          <cell r="B3875">
            <v>3874</v>
          </cell>
          <cell r="C3875">
            <v>0</v>
          </cell>
          <cell r="D3875">
            <v>0</v>
          </cell>
          <cell r="E3875">
            <v>0</v>
          </cell>
          <cell r="F3875" t="str">
            <v>2108FA</v>
          </cell>
          <cell r="G3875" t="str">
            <v>Weekday</v>
          </cell>
          <cell r="H3875">
            <v>57888</v>
          </cell>
          <cell r="I3875" t="str">
            <v>Hilltop Mall</v>
          </cell>
        </row>
        <row r="3876">
          <cell r="A3876">
            <v>1000950</v>
          </cell>
          <cell r="B3876">
            <v>3875</v>
          </cell>
          <cell r="C3876">
            <v>7</v>
          </cell>
          <cell r="D3876">
            <v>1</v>
          </cell>
          <cell r="E3876">
            <v>7</v>
          </cell>
          <cell r="F3876" t="str">
            <v>2108FA</v>
          </cell>
          <cell r="G3876" t="str">
            <v>Weekday</v>
          </cell>
          <cell r="H3876">
            <v>54457</v>
          </cell>
          <cell r="I3876" t="str">
            <v>14th St &amp; Franklin St</v>
          </cell>
        </row>
        <row r="3877">
          <cell r="A3877">
            <v>9905410</v>
          </cell>
          <cell r="B3877">
            <v>3876</v>
          </cell>
          <cell r="C3877">
            <v>1</v>
          </cell>
          <cell r="D3877">
            <v>2</v>
          </cell>
          <cell r="E3877">
            <v>1</v>
          </cell>
          <cell r="F3877" t="str">
            <v>2108FA</v>
          </cell>
          <cell r="G3877" t="str">
            <v>Weekday</v>
          </cell>
          <cell r="H3877">
            <v>52018</v>
          </cell>
          <cell r="I3877" t="str">
            <v>Shattuck Av &amp; Oregon St</v>
          </cell>
        </row>
        <row r="3878">
          <cell r="A3878">
            <v>1303200</v>
          </cell>
          <cell r="B3878">
            <v>3877</v>
          </cell>
          <cell r="C3878">
            <v>0</v>
          </cell>
          <cell r="D3878">
            <v>0</v>
          </cell>
          <cell r="E3878">
            <v>0</v>
          </cell>
          <cell r="F3878" t="str">
            <v>2108FA</v>
          </cell>
          <cell r="G3878" t="str">
            <v>Weekday</v>
          </cell>
          <cell r="H3878">
            <v>55228</v>
          </cell>
          <cell r="I3878" t="str">
            <v>Richmond Pkwy Transit Center (Park &amp; Ride)</v>
          </cell>
        </row>
        <row r="3879">
          <cell r="A3879">
            <v>1006290</v>
          </cell>
          <cell r="B3879">
            <v>3878</v>
          </cell>
          <cell r="C3879">
            <v>7</v>
          </cell>
          <cell r="D3879">
            <v>1</v>
          </cell>
          <cell r="E3879">
            <v>7</v>
          </cell>
          <cell r="F3879" t="str">
            <v>2108FA</v>
          </cell>
          <cell r="G3879" t="str">
            <v>Weekday</v>
          </cell>
          <cell r="H3879">
            <v>55222</v>
          </cell>
          <cell r="I3879" t="str">
            <v>Broadway &amp; 12th St (12th St BART)</v>
          </cell>
        </row>
        <row r="3880">
          <cell r="A3880">
            <v>600700</v>
          </cell>
          <cell r="B3880">
            <v>3879</v>
          </cell>
          <cell r="C3880">
            <v>1</v>
          </cell>
          <cell r="D3880">
            <v>0</v>
          </cell>
          <cell r="E3880">
            <v>1</v>
          </cell>
          <cell r="F3880" t="str">
            <v>2108FA</v>
          </cell>
          <cell r="G3880" t="str">
            <v>Weekday</v>
          </cell>
          <cell r="H3880">
            <v>55505</v>
          </cell>
          <cell r="I3880" t="str">
            <v>San Pablo Av &amp; 40th St</v>
          </cell>
        </row>
        <row r="3881">
          <cell r="A3881">
            <v>804580</v>
          </cell>
          <cell r="B3881">
            <v>3880</v>
          </cell>
          <cell r="C3881">
            <v>0</v>
          </cell>
          <cell r="D3881">
            <v>0</v>
          </cell>
          <cell r="E3881">
            <v>0</v>
          </cell>
          <cell r="F3881" t="str">
            <v>2108FA</v>
          </cell>
          <cell r="G3881" t="str">
            <v>Weekday</v>
          </cell>
          <cell r="H3881">
            <v>52345</v>
          </cell>
          <cell r="I3881" t="str">
            <v>South Hayward BART</v>
          </cell>
        </row>
        <row r="3882">
          <cell r="A3882">
            <v>301930</v>
          </cell>
          <cell r="B3882">
            <v>3881</v>
          </cell>
          <cell r="C3882">
            <v>3</v>
          </cell>
          <cell r="D3882">
            <v>0</v>
          </cell>
          <cell r="E3882">
            <v>3</v>
          </cell>
          <cell r="F3882" t="str">
            <v>2108FA</v>
          </cell>
          <cell r="G3882" t="str">
            <v>Weekday</v>
          </cell>
          <cell r="H3882">
            <v>55138</v>
          </cell>
          <cell r="I3882" t="str">
            <v>Dana St &amp; Haste St</v>
          </cell>
        </row>
        <row r="3883">
          <cell r="A3883">
            <v>9901840</v>
          </cell>
          <cell r="B3883">
            <v>3882</v>
          </cell>
          <cell r="C3883">
            <v>0</v>
          </cell>
          <cell r="D3883">
            <v>0</v>
          </cell>
          <cell r="E3883">
            <v>0</v>
          </cell>
          <cell r="F3883" t="str">
            <v>2108FA</v>
          </cell>
          <cell r="G3883" t="str">
            <v>Weekday</v>
          </cell>
          <cell r="H3883">
            <v>50902</v>
          </cell>
          <cell r="I3883" t="str">
            <v>Old Hilary Rd &amp; CSU East Bay Student Services</v>
          </cell>
        </row>
        <row r="3884">
          <cell r="A3884">
            <v>1011300</v>
          </cell>
          <cell r="B3884">
            <v>3883</v>
          </cell>
          <cell r="C3884">
            <v>2</v>
          </cell>
          <cell r="D3884">
            <v>0</v>
          </cell>
          <cell r="E3884">
            <v>2</v>
          </cell>
          <cell r="F3884" t="str">
            <v>2108FA</v>
          </cell>
          <cell r="G3884" t="str">
            <v>Weekday</v>
          </cell>
          <cell r="H3884">
            <v>53111</v>
          </cell>
          <cell r="I3884" t="str">
            <v>Fruitvale BART</v>
          </cell>
        </row>
        <row r="3885">
          <cell r="A3885">
            <v>9901680</v>
          </cell>
          <cell r="B3885">
            <v>3884</v>
          </cell>
          <cell r="C3885">
            <v>0</v>
          </cell>
          <cell r="D3885">
            <v>0</v>
          </cell>
          <cell r="E3885">
            <v>0</v>
          </cell>
          <cell r="F3885" t="str">
            <v>2108FA</v>
          </cell>
          <cell r="G3885" t="str">
            <v>Weekday</v>
          </cell>
          <cell r="H3885">
            <v>50853</v>
          </cell>
          <cell r="I3885" t="str">
            <v>Union Landing Transit Center</v>
          </cell>
        </row>
        <row r="3886">
          <cell r="A3886">
            <v>301120</v>
          </cell>
          <cell r="B3886">
            <v>3885</v>
          </cell>
          <cell r="C3886">
            <v>0</v>
          </cell>
          <cell r="D3886">
            <v>0</v>
          </cell>
          <cell r="E3886">
            <v>0</v>
          </cell>
          <cell r="F3886" t="str">
            <v>2108FA</v>
          </cell>
          <cell r="G3886" t="str">
            <v>Weekday</v>
          </cell>
          <cell r="H3886">
            <v>59555</v>
          </cell>
          <cell r="I3886" t="str">
            <v>Bancroft Way &amp; College Av</v>
          </cell>
        </row>
        <row r="3887">
          <cell r="A3887">
            <v>1031000</v>
          </cell>
          <cell r="B3887">
            <v>3886</v>
          </cell>
          <cell r="C3887">
            <v>0</v>
          </cell>
          <cell r="D3887">
            <v>0</v>
          </cell>
          <cell r="E3887">
            <v>0</v>
          </cell>
          <cell r="F3887" t="str">
            <v>2108FA</v>
          </cell>
          <cell r="G3887" t="str">
            <v>Weekday</v>
          </cell>
          <cell r="H3887">
            <v>53746</v>
          </cell>
          <cell r="I3887" t="str">
            <v>San Leandro St &amp; Coliseum BART Walkway</v>
          </cell>
        </row>
        <row r="3888">
          <cell r="A3888">
            <v>701880</v>
          </cell>
          <cell r="B3888">
            <v>3887</v>
          </cell>
          <cell r="C3888">
            <v>1</v>
          </cell>
          <cell r="D3888">
            <v>0</v>
          </cell>
          <cell r="E3888">
            <v>1</v>
          </cell>
          <cell r="F3888" t="str">
            <v>2108FA</v>
          </cell>
          <cell r="G3888" t="str">
            <v>Weekday</v>
          </cell>
          <cell r="H3888">
            <v>52229</v>
          </cell>
          <cell r="I3888" t="str">
            <v>Fremont BART</v>
          </cell>
        </row>
        <row r="3889">
          <cell r="A3889">
            <v>1700020</v>
          </cell>
          <cell r="B3889">
            <v>3888</v>
          </cell>
          <cell r="C3889">
            <v>0</v>
          </cell>
          <cell r="D3889">
            <v>0</v>
          </cell>
          <cell r="E3889">
            <v>0</v>
          </cell>
          <cell r="F3889" t="str">
            <v>2108FA</v>
          </cell>
          <cell r="G3889" t="str">
            <v>Weekday</v>
          </cell>
          <cell r="H3889">
            <v>51133</v>
          </cell>
          <cell r="I3889" t="str">
            <v>Alvarado Blvd &amp; Dyer St</v>
          </cell>
        </row>
        <row r="3890">
          <cell r="A3890">
            <v>9905090</v>
          </cell>
          <cell r="B3890">
            <v>3889</v>
          </cell>
          <cell r="C3890">
            <v>0</v>
          </cell>
          <cell r="D3890">
            <v>0</v>
          </cell>
          <cell r="E3890">
            <v>0</v>
          </cell>
          <cell r="F3890" t="str">
            <v>2108FA</v>
          </cell>
          <cell r="G3890" t="str">
            <v>Weekday</v>
          </cell>
          <cell r="H3890">
            <v>50026</v>
          </cell>
          <cell r="I3890" t="str">
            <v>Salesforce Transit Center Bay 26</v>
          </cell>
        </row>
        <row r="3891">
          <cell r="A3891">
            <v>500890</v>
          </cell>
          <cell r="B3891">
            <v>3890</v>
          </cell>
          <cell r="C3891">
            <v>0</v>
          </cell>
          <cell r="D3891">
            <v>0</v>
          </cell>
          <cell r="E3891">
            <v>0</v>
          </cell>
          <cell r="F3891" t="str">
            <v>2108FA</v>
          </cell>
          <cell r="G3891" t="str">
            <v>Weekday</v>
          </cell>
          <cell r="H3891">
            <v>51177</v>
          </cell>
          <cell r="I3891" t="str">
            <v>El Cerrito Plaza BART</v>
          </cell>
        </row>
        <row r="3892">
          <cell r="A3892">
            <v>305620</v>
          </cell>
          <cell r="B3892">
            <v>3891</v>
          </cell>
          <cell r="C3892">
            <v>0</v>
          </cell>
          <cell r="D3892">
            <v>2</v>
          </cell>
          <cell r="E3892">
            <v>0</v>
          </cell>
          <cell r="F3892" t="str">
            <v>2108FA</v>
          </cell>
          <cell r="G3892" t="str">
            <v>Weekday</v>
          </cell>
          <cell r="H3892">
            <v>55529</v>
          </cell>
          <cell r="I3892" t="str">
            <v>Telegraph Av &amp; Webster St</v>
          </cell>
        </row>
        <row r="3893">
          <cell r="A3893">
            <v>102490</v>
          </cell>
          <cell r="B3893">
            <v>3892</v>
          </cell>
          <cell r="C3893">
            <v>0</v>
          </cell>
          <cell r="D3893">
            <v>0</v>
          </cell>
          <cell r="E3893">
            <v>0</v>
          </cell>
          <cell r="F3893" t="str">
            <v>2108FA</v>
          </cell>
          <cell r="G3893" t="str">
            <v>Weekday</v>
          </cell>
          <cell r="H3893">
            <v>50450</v>
          </cell>
          <cell r="I3893" t="str">
            <v>Otis Dr &amp; Park St</v>
          </cell>
        </row>
        <row r="3894">
          <cell r="A3894">
            <v>1011720</v>
          </cell>
          <cell r="B3894">
            <v>3893</v>
          </cell>
          <cell r="C3894">
            <v>1</v>
          </cell>
          <cell r="D3894">
            <v>2</v>
          </cell>
          <cell r="E3894">
            <v>1</v>
          </cell>
          <cell r="F3894" t="str">
            <v>2108FA</v>
          </cell>
          <cell r="G3894" t="str">
            <v>Weekday</v>
          </cell>
          <cell r="H3894">
            <v>55808</v>
          </cell>
          <cell r="I3894" t="str">
            <v>Grand Av &amp; Lake Park Av</v>
          </cell>
        </row>
        <row r="3895">
          <cell r="A3895">
            <v>305770</v>
          </cell>
          <cell r="B3895">
            <v>3894</v>
          </cell>
          <cell r="C3895">
            <v>1</v>
          </cell>
          <cell r="D3895">
            <v>0</v>
          </cell>
          <cell r="E3895">
            <v>1</v>
          </cell>
          <cell r="F3895" t="str">
            <v>2108FA</v>
          </cell>
          <cell r="G3895" t="str">
            <v>Weekday</v>
          </cell>
          <cell r="H3895">
            <v>52355</v>
          </cell>
          <cell r="I3895" t="str">
            <v>University Av &amp; 4th St</v>
          </cell>
        </row>
        <row r="3896">
          <cell r="A3896">
            <v>1020720</v>
          </cell>
          <cell r="B3896">
            <v>3895</v>
          </cell>
          <cell r="C3896">
            <v>0</v>
          </cell>
          <cell r="D3896">
            <v>0</v>
          </cell>
          <cell r="E3896">
            <v>0</v>
          </cell>
          <cell r="F3896" t="str">
            <v>2108FA</v>
          </cell>
          <cell r="G3896" t="str">
            <v>Weekday</v>
          </cell>
          <cell r="H3896">
            <v>55334</v>
          </cell>
          <cell r="I3896" t="str">
            <v>Topanga Dr &amp; Capistrano Dr (James Madison Mid. S)</v>
          </cell>
        </row>
        <row r="3897">
          <cell r="A3897">
            <v>1008260</v>
          </cell>
          <cell r="B3897">
            <v>3896</v>
          </cell>
          <cell r="C3897">
            <v>0</v>
          </cell>
          <cell r="D3897">
            <v>0</v>
          </cell>
          <cell r="E3897">
            <v>0</v>
          </cell>
          <cell r="F3897" t="str">
            <v>2108FA</v>
          </cell>
          <cell r="G3897" t="str">
            <v>Weekday</v>
          </cell>
          <cell r="H3897">
            <v>55545</v>
          </cell>
          <cell r="I3897" t="str">
            <v>International Blvd &amp; 104th Av</v>
          </cell>
        </row>
        <row r="3898">
          <cell r="A3898">
            <v>1000430</v>
          </cell>
          <cell r="B3898">
            <v>3897</v>
          </cell>
          <cell r="C3898">
            <v>7</v>
          </cell>
          <cell r="D3898">
            <v>1</v>
          </cell>
          <cell r="E3898">
            <v>7</v>
          </cell>
          <cell r="F3898" t="str">
            <v>2108FA</v>
          </cell>
          <cell r="G3898" t="str">
            <v>Weekday</v>
          </cell>
          <cell r="H3898">
            <v>55557</v>
          </cell>
          <cell r="I3898" t="str">
            <v>12th St &amp; Broadway (12th St BART)</v>
          </cell>
        </row>
        <row r="3899">
          <cell r="A3899">
            <v>304840</v>
          </cell>
          <cell r="B3899">
            <v>3898</v>
          </cell>
          <cell r="C3899">
            <v>1</v>
          </cell>
          <cell r="D3899">
            <v>0</v>
          </cell>
          <cell r="E3899">
            <v>1</v>
          </cell>
          <cell r="F3899" t="str">
            <v>2108FA</v>
          </cell>
          <cell r="G3899" t="str">
            <v>Weekday</v>
          </cell>
          <cell r="H3899">
            <v>55559</v>
          </cell>
          <cell r="I3899" t="str">
            <v>Shattuck Sq &amp; Center St (Downtown Berkeley BART)</v>
          </cell>
        </row>
        <row r="3900">
          <cell r="A3900">
            <v>1006310</v>
          </cell>
          <cell r="B3900">
            <v>3899</v>
          </cell>
          <cell r="C3900">
            <v>7</v>
          </cell>
          <cell r="D3900">
            <v>1</v>
          </cell>
          <cell r="E3900">
            <v>7</v>
          </cell>
          <cell r="F3900" t="str">
            <v>2108FA</v>
          </cell>
          <cell r="G3900" t="str">
            <v>Weekday</v>
          </cell>
          <cell r="H3900">
            <v>50212</v>
          </cell>
          <cell r="I3900" t="str">
            <v>Broadway &amp; 12th St (12th St BART)</v>
          </cell>
        </row>
        <row r="3901">
          <cell r="A3901">
            <v>1303760</v>
          </cell>
          <cell r="B3901">
            <v>3900</v>
          </cell>
          <cell r="C3901">
            <v>0</v>
          </cell>
          <cell r="D3901">
            <v>0</v>
          </cell>
          <cell r="E3901">
            <v>0</v>
          </cell>
          <cell r="F3901" t="str">
            <v>2108FA</v>
          </cell>
          <cell r="G3901" t="str">
            <v>Weekday</v>
          </cell>
          <cell r="H3901">
            <v>58600</v>
          </cell>
          <cell r="I3901" t="str">
            <v>Tewksbury Av &amp; Castro St</v>
          </cell>
        </row>
        <row r="3902">
          <cell r="A3902">
            <v>1020210</v>
          </cell>
          <cell r="B3902">
            <v>3901</v>
          </cell>
          <cell r="C3902">
            <v>0</v>
          </cell>
          <cell r="D3902">
            <v>0</v>
          </cell>
          <cell r="E3902">
            <v>0</v>
          </cell>
          <cell r="F3902" t="str">
            <v>2108FA</v>
          </cell>
          <cell r="G3902" t="str">
            <v>Weekday</v>
          </cell>
          <cell r="H3902">
            <v>55989</v>
          </cell>
          <cell r="I3902" t="str">
            <v>Telegraph Av &amp; 45th St</v>
          </cell>
        </row>
        <row r="3903">
          <cell r="A3903">
            <v>9904590</v>
          </cell>
          <cell r="B3903">
            <v>3902</v>
          </cell>
          <cell r="C3903">
            <v>0</v>
          </cell>
          <cell r="D3903">
            <v>0</v>
          </cell>
          <cell r="E3903">
            <v>0</v>
          </cell>
          <cell r="F3903" t="str">
            <v>2108FA</v>
          </cell>
          <cell r="G3903" t="str">
            <v>Weekday</v>
          </cell>
          <cell r="H3903">
            <v>51872</v>
          </cell>
          <cell r="I3903" t="str">
            <v>International Blvd &amp; 105th Av</v>
          </cell>
        </row>
        <row r="3904">
          <cell r="A3904">
            <v>9907330</v>
          </cell>
          <cell r="B3904">
            <v>3903</v>
          </cell>
          <cell r="C3904">
            <v>0</v>
          </cell>
          <cell r="D3904">
            <v>0</v>
          </cell>
          <cell r="E3904">
            <v>0</v>
          </cell>
          <cell r="F3904" t="str">
            <v>2108FA</v>
          </cell>
          <cell r="G3904" t="str">
            <v>Weekday</v>
          </cell>
          <cell r="H3904">
            <v>52797</v>
          </cell>
          <cell r="I3904" t="str">
            <v>Fremont BART</v>
          </cell>
        </row>
        <row r="3905">
          <cell r="A3905">
            <v>1000940</v>
          </cell>
          <cell r="B3905">
            <v>3904</v>
          </cell>
          <cell r="C3905">
            <v>8</v>
          </cell>
          <cell r="D3905">
            <v>1</v>
          </cell>
          <cell r="E3905">
            <v>8</v>
          </cell>
          <cell r="F3905" t="str">
            <v>2108FA</v>
          </cell>
          <cell r="G3905" t="str">
            <v>Weekday</v>
          </cell>
          <cell r="H3905">
            <v>54277</v>
          </cell>
          <cell r="I3905" t="str">
            <v>14th St &amp; Franklin St</v>
          </cell>
        </row>
        <row r="3906">
          <cell r="A3906">
            <v>9904950</v>
          </cell>
          <cell r="B3906">
            <v>3905</v>
          </cell>
          <cell r="C3906">
            <v>0</v>
          </cell>
          <cell r="D3906">
            <v>0</v>
          </cell>
          <cell r="E3906">
            <v>0</v>
          </cell>
          <cell r="F3906" t="str">
            <v>2108FA</v>
          </cell>
          <cell r="G3906" t="str">
            <v>Weekday</v>
          </cell>
          <cell r="H3906">
            <v>50012</v>
          </cell>
          <cell r="I3906" t="str">
            <v>Salesforce Transit Center Bay 12</v>
          </cell>
        </row>
        <row r="3907">
          <cell r="A3907">
            <v>804630</v>
          </cell>
          <cell r="B3907">
            <v>3906</v>
          </cell>
          <cell r="C3907">
            <v>0</v>
          </cell>
          <cell r="D3907">
            <v>0</v>
          </cell>
          <cell r="E3907">
            <v>0</v>
          </cell>
          <cell r="F3907" t="str">
            <v>2108FA</v>
          </cell>
          <cell r="G3907" t="str">
            <v>Weekday</v>
          </cell>
          <cell r="H3907">
            <v>54433</v>
          </cell>
          <cell r="I3907" t="str">
            <v>Southland Dr &amp; California Bank (Southland Mall)</v>
          </cell>
        </row>
        <row r="3908">
          <cell r="A3908">
            <v>305540</v>
          </cell>
          <cell r="B3908">
            <v>3907</v>
          </cell>
          <cell r="C3908">
            <v>1</v>
          </cell>
          <cell r="D3908">
            <v>0</v>
          </cell>
          <cell r="E3908">
            <v>1</v>
          </cell>
          <cell r="F3908" t="str">
            <v>2108FA</v>
          </cell>
          <cell r="G3908" t="str">
            <v>Weekday</v>
          </cell>
          <cell r="H3908">
            <v>58835</v>
          </cell>
          <cell r="I3908" t="str">
            <v>Telegraph Av &amp; Parker St</v>
          </cell>
        </row>
        <row r="3909">
          <cell r="A3909">
            <v>9800360</v>
          </cell>
          <cell r="B3909">
            <v>3908</v>
          </cell>
          <cell r="C3909">
            <v>0</v>
          </cell>
          <cell r="D3909">
            <v>0</v>
          </cell>
          <cell r="E3909">
            <v>0</v>
          </cell>
          <cell r="F3909" t="str">
            <v>2108FA</v>
          </cell>
          <cell r="G3909" t="str">
            <v>Weekday</v>
          </cell>
          <cell r="H3909">
            <v>54553</v>
          </cell>
          <cell r="I3909" t="str">
            <v>Castro Valley BART</v>
          </cell>
        </row>
        <row r="3910">
          <cell r="A3910">
            <v>303720</v>
          </cell>
          <cell r="B3910">
            <v>3909</v>
          </cell>
          <cell r="C3910">
            <v>2</v>
          </cell>
          <cell r="D3910">
            <v>0</v>
          </cell>
          <cell r="E3910">
            <v>2</v>
          </cell>
          <cell r="F3910" t="str">
            <v>2108FA</v>
          </cell>
          <cell r="G3910" t="str">
            <v>Weekday</v>
          </cell>
          <cell r="H3910">
            <v>56434</v>
          </cell>
          <cell r="I3910" t="str">
            <v>Martin Luther King Jr Way &amp; University Av</v>
          </cell>
        </row>
        <row r="3911">
          <cell r="A3911">
            <v>9905420</v>
          </cell>
          <cell r="B3911">
            <v>3910</v>
          </cell>
          <cell r="C3911">
            <v>1</v>
          </cell>
          <cell r="D3911">
            <v>3</v>
          </cell>
          <cell r="E3911">
            <v>1</v>
          </cell>
          <cell r="F3911" t="str">
            <v>2108FA</v>
          </cell>
          <cell r="G3911" t="str">
            <v>Weekday</v>
          </cell>
          <cell r="H3911">
            <v>52019</v>
          </cell>
          <cell r="I3911" t="str">
            <v>Shattuck Av &amp; Oregon St</v>
          </cell>
        </row>
        <row r="3912">
          <cell r="A3912">
            <v>9905030</v>
          </cell>
          <cell r="B3912">
            <v>3911</v>
          </cell>
          <cell r="C3912">
            <v>0</v>
          </cell>
          <cell r="D3912">
            <v>0</v>
          </cell>
          <cell r="E3912">
            <v>0</v>
          </cell>
          <cell r="F3912" t="str">
            <v>2108FA</v>
          </cell>
          <cell r="G3912" t="str">
            <v>Weekday</v>
          </cell>
          <cell r="H3912">
            <v>50020</v>
          </cell>
          <cell r="I3912" t="str">
            <v>Salesforce Transit Center Bay 20</v>
          </cell>
        </row>
        <row r="3913">
          <cell r="A3913">
            <v>804810</v>
          </cell>
          <cell r="B3913">
            <v>3912</v>
          </cell>
          <cell r="C3913">
            <v>0</v>
          </cell>
          <cell r="D3913">
            <v>0</v>
          </cell>
          <cell r="E3913">
            <v>0</v>
          </cell>
          <cell r="F3913" t="str">
            <v>2108FA</v>
          </cell>
          <cell r="G3913" t="str">
            <v>Weekday</v>
          </cell>
          <cell r="H3913">
            <v>54988</v>
          </cell>
          <cell r="I3913" t="str">
            <v>Tennyson Rd &amp; Whitman St</v>
          </cell>
        </row>
        <row r="3914">
          <cell r="A3914">
            <v>302700</v>
          </cell>
          <cell r="B3914">
            <v>3913</v>
          </cell>
          <cell r="C3914">
            <v>0</v>
          </cell>
          <cell r="D3914">
            <v>0</v>
          </cell>
          <cell r="E3914">
            <v>0</v>
          </cell>
          <cell r="F3914" t="str">
            <v>2108FA</v>
          </cell>
          <cell r="G3914" t="str">
            <v>Weekday</v>
          </cell>
          <cell r="H3914">
            <v>50404</v>
          </cell>
          <cell r="I3914" t="str">
            <v>Gilman St &amp; 7th St</v>
          </cell>
        </row>
        <row r="3915">
          <cell r="A3915">
            <v>1007050</v>
          </cell>
          <cell r="B3915">
            <v>3914</v>
          </cell>
          <cell r="C3915">
            <v>0</v>
          </cell>
          <cell r="D3915">
            <v>0</v>
          </cell>
          <cell r="E3915">
            <v>0</v>
          </cell>
          <cell r="F3915" t="str">
            <v>2108FA</v>
          </cell>
          <cell r="G3915" t="str">
            <v>Weekday</v>
          </cell>
          <cell r="H3915">
            <v>51777</v>
          </cell>
          <cell r="I3915" t="str">
            <v>Campus Dr &amp; Merritt College</v>
          </cell>
        </row>
        <row r="3916">
          <cell r="A3916">
            <v>1001980</v>
          </cell>
          <cell r="B3916">
            <v>3915</v>
          </cell>
          <cell r="C3916">
            <v>3</v>
          </cell>
          <cell r="D3916">
            <v>0</v>
          </cell>
          <cell r="E3916">
            <v>3</v>
          </cell>
          <cell r="F3916" t="str">
            <v>2108FA</v>
          </cell>
          <cell r="G3916" t="str">
            <v>Weekday</v>
          </cell>
          <cell r="H3916">
            <v>55512</v>
          </cell>
          <cell r="I3916" t="str">
            <v>35th Av &amp; International Blvd</v>
          </cell>
        </row>
        <row r="3917">
          <cell r="A3917">
            <v>306410</v>
          </cell>
          <cell r="B3917">
            <v>3916</v>
          </cell>
          <cell r="C3917">
            <v>1</v>
          </cell>
          <cell r="D3917">
            <v>0</v>
          </cell>
          <cell r="E3917">
            <v>1</v>
          </cell>
          <cell r="F3917" t="str">
            <v>2108FA</v>
          </cell>
          <cell r="G3917" t="str">
            <v>Weekday</v>
          </cell>
          <cell r="H3917">
            <v>52566</v>
          </cell>
          <cell r="I3917" t="str">
            <v>University Av &amp; San Pablo Av</v>
          </cell>
        </row>
        <row r="3918">
          <cell r="A3918">
            <v>1020890</v>
          </cell>
          <cell r="B3918">
            <v>3917</v>
          </cell>
          <cell r="C3918">
            <v>0</v>
          </cell>
          <cell r="D3918">
            <v>0</v>
          </cell>
          <cell r="E3918">
            <v>0</v>
          </cell>
          <cell r="F3918" t="str">
            <v>2108FA</v>
          </cell>
          <cell r="G3918" t="str">
            <v>Weekday</v>
          </cell>
          <cell r="H3918">
            <v>51700</v>
          </cell>
          <cell r="I3918" t="str">
            <v>W Grand Av &amp; Adeline St</v>
          </cell>
        </row>
        <row r="3919">
          <cell r="A3919">
            <v>1018240</v>
          </cell>
          <cell r="B3919">
            <v>3918</v>
          </cell>
          <cell r="C3919">
            <v>0</v>
          </cell>
          <cell r="D3919">
            <v>0</v>
          </cell>
          <cell r="E3919">
            <v>0</v>
          </cell>
          <cell r="F3919" t="str">
            <v>2108FA</v>
          </cell>
          <cell r="G3919" t="str">
            <v>Weekday</v>
          </cell>
          <cell r="H3919">
            <v>56777</v>
          </cell>
          <cell r="I3919" t="str">
            <v>San Leandro St &amp; Coliseum BART</v>
          </cell>
        </row>
        <row r="3920">
          <cell r="A3920">
            <v>306560</v>
          </cell>
          <cell r="B3920">
            <v>3919</v>
          </cell>
          <cell r="C3920">
            <v>2</v>
          </cell>
          <cell r="D3920">
            <v>0</v>
          </cell>
          <cell r="E3920">
            <v>2</v>
          </cell>
          <cell r="F3920" t="str">
            <v>2108FA</v>
          </cell>
          <cell r="G3920" t="str">
            <v>Weekday</v>
          </cell>
          <cell r="H3920">
            <v>51575</v>
          </cell>
          <cell r="I3920" t="str">
            <v>Martin Luther King Jr Way &amp; University Av</v>
          </cell>
        </row>
        <row r="3921">
          <cell r="A3921">
            <v>1010650</v>
          </cell>
          <cell r="B3921">
            <v>3920</v>
          </cell>
          <cell r="C3921">
            <v>2</v>
          </cell>
          <cell r="D3921">
            <v>0</v>
          </cell>
          <cell r="E3921">
            <v>2</v>
          </cell>
          <cell r="F3921" t="str">
            <v>2108FA</v>
          </cell>
          <cell r="G3921" t="str">
            <v>Weekday</v>
          </cell>
          <cell r="H3921">
            <v>53449</v>
          </cell>
          <cell r="I3921" t="str">
            <v>Foothill Blvd &amp; Eastmont Transit Center</v>
          </cell>
        </row>
        <row r="3922">
          <cell r="A3922">
            <v>303440</v>
          </cell>
          <cell r="B3922">
            <v>3921</v>
          </cell>
          <cell r="C3922">
            <v>1</v>
          </cell>
          <cell r="D3922">
            <v>0</v>
          </cell>
          <cell r="E3922">
            <v>1</v>
          </cell>
          <cell r="F3922" t="str">
            <v>2108FA</v>
          </cell>
          <cell r="G3922" t="str">
            <v>Weekday</v>
          </cell>
          <cell r="H3922">
            <v>56766</v>
          </cell>
          <cell r="I3922" t="str">
            <v>Martin Luther King Jr Way &amp; Allston Way</v>
          </cell>
        </row>
        <row r="3923">
          <cell r="A3923">
            <v>9905650</v>
          </cell>
          <cell r="B3923">
            <v>3922</v>
          </cell>
          <cell r="C3923">
            <v>0</v>
          </cell>
          <cell r="D3923">
            <v>0</v>
          </cell>
          <cell r="E3923">
            <v>0</v>
          </cell>
          <cell r="F3923" t="str">
            <v>2108FA</v>
          </cell>
          <cell r="G3923" t="str">
            <v>Weekday</v>
          </cell>
          <cell r="H3923">
            <v>52087</v>
          </cell>
          <cell r="I3923" t="str">
            <v>Hesperian Blvd &amp; Tennyson Rd</v>
          </cell>
        </row>
        <row r="3924">
          <cell r="A3924">
            <v>305980</v>
          </cell>
          <cell r="B3924">
            <v>3923</v>
          </cell>
          <cell r="C3924">
            <v>2</v>
          </cell>
          <cell r="D3924">
            <v>0</v>
          </cell>
          <cell r="E3924">
            <v>2</v>
          </cell>
          <cell r="F3924" t="str">
            <v>2108FA</v>
          </cell>
          <cell r="G3924" t="str">
            <v>Weekday</v>
          </cell>
          <cell r="H3924">
            <v>57557</v>
          </cell>
          <cell r="I3924" t="str">
            <v>University Av &amp; Martin Luther King Jr Way</v>
          </cell>
        </row>
        <row r="3925">
          <cell r="A3925">
            <v>1011330</v>
          </cell>
          <cell r="B3925">
            <v>3924</v>
          </cell>
          <cell r="C3925">
            <v>3</v>
          </cell>
          <cell r="D3925">
            <v>0</v>
          </cell>
          <cell r="E3925">
            <v>3</v>
          </cell>
          <cell r="F3925" t="str">
            <v>2108FA</v>
          </cell>
          <cell r="G3925" t="str">
            <v>Weekday</v>
          </cell>
          <cell r="H3925">
            <v>55522</v>
          </cell>
          <cell r="I3925" t="str">
            <v>Fruitvale BART</v>
          </cell>
        </row>
        <row r="3926">
          <cell r="A3926">
            <v>9907770</v>
          </cell>
          <cell r="B3926">
            <v>3925</v>
          </cell>
          <cell r="C3926">
            <v>0</v>
          </cell>
          <cell r="D3926">
            <v>0</v>
          </cell>
          <cell r="E3926">
            <v>0</v>
          </cell>
          <cell r="F3926" t="str">
            <v>2108FA</v>
          </cell>
          <cell r="G3926" t="str">
            <v>Weekday</v>
          </cell>
          <cell r="H3926">
            <v>52935</v>
          </cell>
          <cell r="I3926" t="str">
            <v>Telegraph Av &amp; 45th St</v>
          </cell>
        </row>
        <row r="3927">
          <cell r="A3927">
            <v>804640</v>
          </cell>
          <cell r="B3927">
            <v>3926</v>
          </cell>
          <cell r="C3927">
            <v>0</v>
          </cell>
          <cell r="D3927">
            <v>0</v>
          </cell>
          <cell r="E3927">
            <v>0</v>
          </cell>
          <cell r="F3927" t="str">
            <v>2108FA</v>
          </cell>
          <cell r="G3927" t="str">
            <v>Weekday</v>
          </cell>
          <cell r="H3927">
            <v>59965</v>
          </cell>
          <cell r="I3927" t="str">
            <v>Southland Dr &amp; California Bank  (Southland Mall)</v>
          </cell>
        </row>
        <row r="3928">
          <cell r="A3928">
            <v>9907850</v>
          </cell>
          <cell r="B3928">
            <v>3927</v>
          </cell>
          <cell r="C3928">
            <v>2</v>
          </cell>
          <cell r="D3928">
            <v>0</v>
          </cell>
          <cell r="E3928">
            <v>2</v>
          </cell>
          <cell r="F3928" t="str">
            <v>2108FA</v>
          </cell>
          <cell r="G3928" t="str">
            <v>Weekday</v>
          </cell>
          <cell r="H3928">
            <v>52958</v>
          </cell>
          <cell r="I3928" t="str">
            <v>Walnut Av &amp; Paseo Padre Pkwy</v>
          </cell>
        </row>
        <row r="3929">
          <cell r="A3929">
            <v>1600380</v>
          </cell>
          <cell r="B3929">
            <v>3928</v>
          </cell>
          <cell r="C3929">
            <v>1</v>
          </cell>
          <cell r="D3929">
            <v>0</v>
          </cell>
          <cell r="E3929">
            <v>1</v>
          </cell>
          <cell r="F3929" t="str">
            <v>2108FA</v>
          </cell>
          <cell r="G3929" t="str">
            <v>Weekday</v>
          </cell>
          <cell r="H3929">
            <v>55114</v>
          </cell>
          <cell r="I3929" t="str">
            <v>Contra Costa College</v>
          </cell>
        </row>
        <row r="3930">
          <cell r="A3930">
            <v>9902920</v>
          </cell>
          <cell r="B3930">
            <v>3929</v>
          </cell>
          <cell r="C3930">
            <v>0</v>
          </cell>
          <cell r="D3930">
            <v>0</v>
          </cell>
          <cell r="E3930">
            <v>0</v>
          </cell>
          <cell r="F3930" t="str">
            <v>2108FA</v>
          </cell>
          <cell r="G3930" t="str">
            <v>Weekday</v>
          </cell>
          <cell r="H3930">
            <v>51328</v>
          </cell>
          <cell r="I3930" t="str">
            <v>Valley View Rd &amp; Morningside Dr</v>
          </cell>
        </row>
        <row r="3931">
          <cell r="A3931">
            <v>1017600</v>
          </cell>
          <cell r="B3931">
            <v>3930</v>
          </cell>
          <cell r="C3931">
            <v>0</v>
          </cell>
          <cell r="D3931">
            <v>0</v>
          </cell>
          <cell r="E3931">
            <v>0</v>
          </cell>
          <cell r="F3931" t="str">
            <v>2108FA</v>
          </cell>
          <cell r="G3931" t="str">
            <v>Weekday</v>
          </cell>
          <cell r="H3931">
            <v>54995</v>
          </cell>
          <cell r="I3931" t="str">
            <v>Park Blvd &amp; MacArthur Blvd (Oakland High School)</v>
          </cell>
        </row>
        <row r="3932">
          <cell r="A3932">
            <v>601040</v>
          </cell>
          <cell r="B3932">
            <v>3931</v>
          </cell>
          <cell r="C3932">
            <v>1</v>
          </cell>
          <cell r="D3932">
            <v>0</v>
          </cell>
          <cell r="E3932">
            <v>1</v>
          </cell>
          <cell r="F3932" t="str">
            <v>2108FA</v>
          </cell>
          <cell r="G3932" t="str">
            <v>Weekday</v>
          </cell>
          <cell r="H3932">
            <v>51627</v>
          </cell>
          <cell r="I3932" t="str">
            <v>40th St &amp; San Pablo Av</v>
          </cell>
        </row>
        <row r="3933">
          <cell r="A3933">
            <v>805730</v>
          </cell>
          <cell r="B3933">
            <v>3932</v>
          </cell>
          <cell r="C3933">
            <v>0</v>
          </cell>
          <cell r="D3933">
            <v>0</v>
          </cell>
          <cell r="E3933">
            <v>0</v>
          </cell>
          <cell r="F3933" t="str">
            <v>2108FA</v>
          </cell>
          <cell r="G3933" t="str">
            <v>Weekday</v>
          </cell>
          <cell r="H3933">
            <v>59944</v>
          </cell>
          <cell r="I3933" t="str">
            <v>Hesperian Blvd &amp; W Winton Av</v>
          </cell>
        </row>
        <row r="3934">
          <cell r="A3934">
            <v>1600410</v>
          </cell>
          <cell r="B3934">
            <v>3933</v>
          </cell>
          <cell r="C3934">
            <v>1</v>
          </cell>
          <cell r="D3934">
            <v>0</v>
          </cell>
          <cell r="E3934">
            <v>1</v>
          </cell>
          <cell r="F3934" t="str">
            <v>2108FA</v>
          </cell>
          <cell r="G3934" t="str">
            <v>Weekday</v>
          </cell>
          <cell r="H3934">
            <v>55888</v>
          </cell>
          <cell r="I3934" t="str">
            <v>Contra Costa College</v>
          </cell>
        </row>
        <row r="3935">
          <cell r="A3935">
            <v>1502830</v>
          </cell>
          <cell r="B3935">
            <v>3934</v>
          </cell>
          <cell r="C3935">
            <v>1</v>
          </cell>
          <cell r="D3935">
            <v>3</v>
          </cell>
          <cell r="E3935">
            <v>1</v>
          </cell>
          <cell r="F3935" t="str">
            <v>2108FA</v>
          </cell>
          <cell r="G3935" t="str">
            <v>Weekday</v>
          </cell>
          <cell r="H3935">
            <v>53331</v>
          </cell>
          <cell r="I3935" t="str">
            <v>San Leandro BART</v>
          </cell>
        </row>
        <row r="3936">
          <cell r="A3936">
            <v>1010730</v>
          </cell>
          <cell r="B3936">
            <v>3935</v>
          </cell>
          <cell r="C3936">
            <v>0</v>
          </cell>
          <cell r="D3936">
            <v>0</v>
          </cell>
          <cell r="E3936">
            <v>0</v>
          </cell>
          <cell r="F3936" t="str">
            <v>2108FA</v>
          </cell>
          <cell r="G3936" t="str">
            <v>Weekday</v>
          </cell>
          <cell r="H3936">
            <v>59922</v>
          </cell>
          <cell r="I3936" t="str">
            <v>Foothill Blvd &amp; High St</v>
          </cell>
        </row>
        <row r="3937">
          <cell r="A3937">
            <v>804550</v>
          </cell>
          <cell r="B3937">
            <v>3936</v>
          </cell>
          <cell r="C3937">
            <v>0</v>
          </cell>
          <cell r="D3937">
            <v>0</v>
          </cell>
          <cell r="E3937">
            <v>0</v>
          </cell>
          <cell r="F3937" t="str">
            <v>2108FA</v>
          </cell>
          <cell r="G3937" t="str">
            <v>Weekday</v>
          </cell>
          <cell r="H3937">
            <v>55116</v>
          </cell>
          <cell r="I3937" t="str">
            <v>South Hayward BART</v>
          </cell>
        </row>
        <row r="3938">
          <cell r="A3938">
            <v>9905080</v>
          </cell>
          <cell r="B3938">
            <v>3937</v>
          </cell>
          <cell r="C3938">
            <v>0</v>
          </cell>
          <cell r="D3938">
            <v>0</v>
          </cell>
          <cell r="E3938">
            <v>0</v>
          </cell>
          <cell r="F3938" t="str">
            <v>2108FA</v>
          </cell>
          <cell r="G3938" t="str">
            <v>Weekday</v>
          </cell>
          <cell r="H3938">
            <v>50025</v>
          </cell>
          <cell r="I3938" t="str">
            <v>Salesforce Transit Center Bay 25</v>
          </cell>
        </row>
        <row r="3939">
          <cell r="A3939">
            <v>9905000</v>
          </cell>
          <cell r="B3939">
            <v>3938</v>
          </cell>
          <cell r="C3939">
            <v>0</v>
          </cell>
          <cell r="D3939">
            <v>0</v>
          </cell>
          <cell r="E3939">
            <v>0</v>
          </cell>
          <cell r="F3939" t="str">
            <v>2108FA</v>
          </cell>
          <cell r="G3939" t="str">
            <v>Weekday</v>
          </cell>
          <cell r="H3939">
            <v>50017</v>
          </cell>
          <cell r="I3939" t="str">
            <v>Salesforce Transit Center Bay 17</v>
          </cell>
        </row>
        <row r="3940">
          <cell r="A3940">
            <v>306660</v>
          </cell>
          <cell r="B3940">
            <v>3939</v>
          </cell>
          <cell r="C3940">
            <v>0</v>
          </cell>
          <cell r="D3940">
            <v>1</v>
          </cell>
          <cell r="E3940">
            <v>0</v>
          </cell>
          <cell r="F3940" t="str">
            <v>2108FA</v>
          </cell>
          <cell r="G3940" t="str">
            <v>Weekday</v>
          </cell>
          <cell r="H3940">
            <v>54354</v>
          </cell>
          <cell r="I3940" t="str">
            <v>Gilman St &amp; San Pablo Av</v>
          </cell>
        </row>
        <row r="3941">
          <cell r="A3941">
            <v>802090</v>
          </cell>
          <cell r="B3941">
            <v>3940</v>
          </cell>
          <cell r="C3941">
            <v>1</v>
          </cell>
          <cell r="D3941">
            <v>1</v>
          </cell>
          <cell r="E3941">
            <v>1</v>
          </cell>
          <cell r="F3941" t="str">
            <v>2108FA</v>
          </cell>
          <cell r="G3941" t="str">
            <v>Weekday</v>
          </cell>
          <cell r="H3941">
            <v>55665</v>
          </cell>
          <cell r="I3941" t="str">
            <v>Hayward BART</v>
          </cell>
        </row>
        <row r="3942">
          <cell r="A3942">
            <v>802500</v>
          </cell>
          <cell r="B3942">
            <v>3941</v>
          </cell>
          <cell r="C3942">
            <v>0</v>
          </cell>
          <cell r="D3942">
            <v>0</v>
          </cell>
          <cell r="E3942">
            <v>0</v>
          </cell>
          <cell r="F3942" t="str">
            <v>2108FA</v>
          </cell>
          <cell r="G3942" t="str">
            <v>Weekday</v>
          </cell>
          <cell r="H3942">
            <v>55422</v>
          </cell>
          <cell r="I3942" t="str">
            <v>Hesperian Blvd &amp; W Tennyson Rd</v>
          </cell>
        </row>
        <row r="3943">
          <cell r="A3943">
            <v>701860</v>
          </cell>
          <cell r="B3943">
            <v>3942</v>
          </cell>
          <cell r="C3943">
            <v>1</v>
          </cell>
          <cell r="D3943">
            <v>0</v>
          </cell>
          <cell r="E3943">
            <v>1</v>
          </cell>
          <cell r="F3943" t="str">
            <v>2108FA</v>
          </cell>
          <cell r="G3943" t="str">
            <v>Weekday</v>
          </cell>
          <cell r="H3943">
            <v>57093</v>
          </cell>
          <cell r="I3943" t="str">
            <v>Fremont BART</v>
          </cell>
        </row>
        <row r="3944">
          <cell r="A3944">
            <v>1002520</v>
          </cell>
          <cell r="B3944">
            <v>3943</v>
          </cell>
          <cell r="C3944">
            <v>1</v>
          </cell>
          <cell r="D3944">
            <v>1</v>
          </cell>
          <cell r="E3944">
            <v>1</v>
          </cell>
          <cell r="F3944" t="str">
            <v>2108FA</v>
          </cell>
          <cell r="G3944" t="str">
            <v>Weekday</v>
          </cell>
          <cell r="H3944">
            <v>54449</v>
          </cell>
          <cell r="I3944" t="str">
            <v>40th St &amp; Broadway</v>
          </cell>
        </row>
        <row r="3945">
          <cell r="A3945">
            <v>1009540</v>
          </cell>
          <cell r="B3945">
            <v>3944</v>
          </cell>
          <cell r="C3945">
            <v>2</v>
          </cell>
          <cell r="D3945">
            <v>0</v>
          </cell>
          <cell r="E3945">
            <v>2</v>
          </cell>
          <cell r="F3945" t="str">
            <v>2108FA</v>
          </cell>
          <cell r="G3945" t="str">
            <v>Weekday</v>
          </cell>
          <cell r="H3945">
            <v>55599</v>
          </cell>
          <cell r="I3945" t="str">
            <v>Eastmont Transit Center</v>
          </cell>
        </row>
        <row r="3946">
          <cell r="A3946">
            <v>1502820</v>
          </cell>
          <cell r="B3946">
            <v>3945</v>
          </cell>
          <cell r="C3946">
            <v>1</v>
          </cell>
          <cell r="D3946">
            <v>3</v>
          </cell>
          <cell r="E3946">
            <v>1</v>
          </cell>
          <cell r="F3946" t="str">
            <v>2108FA</v>
          </cell>
          <cell r="G3946" t="str">
            <v>Weekday</v>
          </cell>
          <cell r="H3946">
            <v>53999</v>
          </cell>
          <cell r="I3946" t="str">
            <v>San Leandro BART</v>
          </cell>
        </row>
        <row r="3947">
          <cell r="A3947">
            <v>9906620</v>
          </cell>
          <cell r="B3947">
            <v>3946</v>
          </cell>
          <cell r="C3947">
            <v>1</v>
          </cell>
          <cell r="D3947">
            <v>0</v>
          </cell>
          <cell r="E3947">
            <v>1</v>
          </cell>
          <cell r="F3947" t="str">
            <v>2108FA</v>
          </cell>
          <cell r="G3947" t="str">
            <v>Weekday</v>
          </cell>
          <cell r="H3947">
            <v>52573</v>
          </cell>
          <cell r="I3947" t="str">
            <v>Madison SB</v>
          </cell>
        </row>
        <row r="3948">
          <cell r="A3948">
            <v>1002650</v>
          </cell>
          <cell r="B3948">
            <v>3947</v>
          </cell>
          <cell r="C3948">
            <v>0</v>
          </cell>
          <cell r="D3948">
            <v>0</v>
          </cell>
          <cell r="E3948">
            <v>0</v>
          </cell>
          <cell r="F3948" t="str">
            <v>2108FA</v>
          </cell>
          <cell r="G3948" t="str">
            <v>Weekday</v>
          </cell>
          <cell r="H3948">
            <v>57770</v>
          </cell>
          <cell r="I3948" t="str">
            <v>40th St &amp; Telegraph Av</v>
          </cell>
        </row>
        <row r="3949">
          <cell r="A3949">
            <v>1003260</v>
          </cell>
          <cell r="B3949">
            <v>3948</v>
          </cell>
          <cell r="C3949">
            <v>0</v>
          </cell>
          <cell r="D3949">
            <v>0</v>
          </cell>
          <cell r="E3949">
            <v>0</v>
          </cell>
          <cell r="F3949" t="str">
            <v>2108FA</v>
          </cell>
          <cell r="G3949" t="str">
            <v>Weekday</v>
          </cell>
          <cell r="H3949">
            <v>56999</v>
          </cell>
          <cell r="I3949" t="str">
            <v>73rd Av &amp; International Blvd</v>
          </cell>
        </row>
        <row r="3950">
          <cell r="A3950">
            <v>304730</v>
          </cell>
          <cell r="B3950">
            <v>3949</v>
          </cell>
          <cell r="C3950">
            <v>0</v>
          </cell>
          <cell r="D3950">
            <v>0</v>
          </cell>
          <cell r="E3950">
            <v>0</v>
          </cell>
          <cell r="F3950" t="str">
            <v>2108FA</v>
          </cell>
          <cell r="G3950" t="str">
            <v>Weekday</v>
          </cell>
          <cell r="H3950">
            <v>58455</v>
          </cell>
          <cell r="I3950" t="str">
            <v>Seawall Dr &amp; University Av</v>
          </cell>
        </row>
        <row r="3951">
          <cell r="A3951">
            <v>1600990</v>
          </cell>
          <cell r="B3951">
            <v>3950</v>
          </cell>
          <cell r="C3951">
            <v>0</v>
          </cell>
          <cell r="D3951">
            <v>2</v>
          </cell>
          <cell r="E3951">
            <v>0</v>
          </cell>
          <cell r="F3951" t="str">
            <v>2108FA</v>
          </cell>
          <cell r="G3951" t="str">
            <v>Weekday</v>
          </cell>
          <cell r="H3951">
            <v>55299</v>
          </cell>
          <cell r="I3951" t="str">
            <v>San Pablo Av &amp; San Pablo Dam Rd</v>
          </cell>
        </row>
        <row r="3952">
          <cell r="A3952">
            <v>1500560</v>
          </cell>
          <cell r="B3952">
            <v>3951</v>
          </cell>
          <cell r="C3952">
            <v>0</v>
          </cell>
          <cell r="D3952">
            <v>0</v>
          </cell>
          <cell r="E3952">
            <v>0</v>
          </cell>
          <cell r="F3952" t="str">
            <v>2108FA</v>
          </cell>
          <cell r="G3952" t="str">
            <v>Weekday</v>
          </cell>
          <cell r="H3952">
            <v>55666</v>
          </cell>
          <cell r="I3952" t="str">
            <v>Bay Fair BART</v>
          </cell>
        </row>
        <row r="3953">
          <cell r="A3953">
            <v>802140</v>
          </cell>
          <cell r="B3953">
            <v>3952</v>
          </cell>
          <cell r="C3953">
            <v>1</v>
          </cell>
          <cell r="D3953">
            <v>1</v>
          </cell>
          <cell r="E3953">
            <v>1</v>
          </cell>
          <cell r="F3953" t="str">
            <v>2108FA</v>
          </cell>
          <cell r="G3953" t="str">
            <v>Weekday</v>
          </cell>
          <cell r="H3953">
            <v>50511</v>
          </cell>
          <cell r="I3953" t="str">
            <v>Hayward BART</v>
          </cell>
        </row>
        <row r="3954">
          <cell r="A3954">
            <v>500770</v>
          </cell>
          <cell r="B3954">
            <v>3953</v>
          </cell>
          <cell r="C3954">
            <v>0</v>
          </cell>
          <cell r="D3954">
            <v>0</v>
          </cell>
          <cell r="E3954">
            <v>0</v>
          </cell>
          <cell r="F3954" t="str">
            <v>2108FA</v>
          </cell>
          <cell r="G3954" t="str">
            <v>Weekday</v>
          </cell>
          <cell r="H3954">
            <v>59667</v>
          </cell>
          <cell r="I3954" t="str">
            <v>Del Norte BART (Bay 1)</v>
          </cell>
        </row>
        <row r="3955">
          <cell r="A3955">
            <v>1020980</v>
          </cell>
          <cell r="B3955">
            <v>3954</v>
          </cell>
          <cell r="C3955">
            <v>1</v>
          </cell>
          <cell r="D3955">
            <v>0</v>
          </cell>
          <cell r="E3955">
            <v>1</v>
          </cell>
          <cell r="F3955" t="str">
            <v>2108FA</v>
          </cell>
          <cell r="G3955" t="str">
            <v>Weekday</v>
          </cell>
          <cell r="H3955">
            <v>52335</v>
          </cell>
          <cell r="I3955" t="str">
            <v>W Grand Av &amp; Market St</v>
          </cell>
        </row>
        <row r="3956">
          <cell r="A3956">
            <v>701820</v>
          </cell>
          <cell r="B3956">
            <v>3955</v>
          </cell>
          <cell r="C3956">
            <v>0</v>
          </cell>
          <cell r="D3956">
            <v>0</v>
          </cell>
          <cell r="E3956">
            <v>0</v>
          </cell>
          <cell r="F3956" t="str">
            <v>2108FA</v>
          </cell>
          <cell r="G3956" t="str">
            <v>Weekday</v>
          </cell>
          <cell r="H3956">
            <v>55597</v>
          </cell>
          <cell r="I3956" t="str">
            <v>Fremont BART</v>
          </cell>
        </row>
        <row r="3957">
          <cell r="A3957">
            <v>1600400</v>
          </cell>
          <cell r="B3957">
            <v>3956</v>
          </cell>
          <cell r="C3957">
            <v>1</v>
          </cell>
          <cell r="D3957">
            <v>0</v>
          </cell>
          <cell r="E3957">
            <v>1</v>
          </cell>
          <cell r="F3957" t="str">
            <v>2108FA</v>
          </cell>
          <cell r="G3957" t="str">
            <v>Weekday</v>
          </cell>
          <cell r="H3957">
            <v>53733</v>
          </cell>
          <cell r="I3957" t="str">
            <v>Contra Costa College</v>
          </cell>
        </row>
        <row r="3958">
          <cell r="A3958">
            <v>9904890</v>
          </cell>
          <cell r="B3958">
            <v>3957</v>
          </cell>
          <cell r="C3958">
            <v>0</v>
          </cell>
          <cell r="D3958">
            <v>0</v>
          </cell>
          <cell r="E3958">
            <v>0</v>
          </cell>
          <cell r="F3958" t="str">
            <v>2108FA</v>
          </cell>
          <cell r="G3958" t="str">
            <v>Weekday</v>
          </cell>
          <cell r="H3958">
            <v>50006</v>
          </cell>
          <cell r="I3958" t="str">
            <v>Salesforce Transit Center Bay 6</v>
          </cell>
        </row>
        <row r="3959">
          <cell r="A3959">
            <v>305550</v>
          </cell>
          <cell r="B3959">
            <v>3958</v>
          </cell>
          <cell r="C3959">
            <v>1</v>
          </cell>
          <cell r="D3959">
            <v>0</v>
          </cell>
          <cell r="E3959">
            <v>1</v>
          </cell>
          <cell r="F3959" t="str">
            <v>2108FA</v>
          </cell>
          <cell r="G3959" t="str">
            <v>Weekday</v>
          </cell>
          <cell r="H3959">
            <v>52250</v>
          </cell>
          <cell r="I3959" t="str">
            <v>Telegraph Av &amp; Parker St</v>
          </cell>
        </row>
        <row r="3960">
          <cell r="A3960">
            <v>1001240</v>
          </cell>
          <cell r="B3960">
            <v>3959</v>
          </cell>
          <cell r="C3960">
            <v>2</v>
          </cell>
          <cell r="D3960">
            <v>0</v>
          </cell>
          <cell r="E3960">
            <v>2</v>
          </cell>
          <cell r="F3960" t="str">
            <v>2108FA</v>
          </cell>
          <cell r="G3960" t="str">
            <v>Weekday</v>
          </cell>
          <cell r="H3960">
            <v>53888</v>
          </cell>
          <cell r="I3960" t="str">
            <v>Thomas L Berkley Way (20th St) &amp; Broadway</v>
          </cell>
        </row>
        <row r="3961">
          <cell r="A3961">
            <v>9906530</v>
          </cell>
          <cell r="B3961">
            <v>3960</v>
          </cell>
          <cell r="C3961">
            <v>1</v>
          </cell>
          <cell r="D3961">
            <v>0</v>
          </cell>
          <cell r="E3961">
            <v>1</v>
          </cell>
          <cell r="F3961" t="str">
            <v>2108FA</v>
          </cell>
          <cell r="G3961" t="str">
            <v>Weekday</v>
          </cell>
          <cell r="H3961">
            <v>52537</v>
          </cell>
          <cell r="I3961" t="str">
            <v>14th Avenue SB</v>
          </cell>
        </row>
        <row r="3962">
          <cell r="A3962">
            <v>1018750</v>
          </cell>
          <cell r="B3962">
            <v>3961</v>
          </cell>
          <cell r="C3962">
            <v>0</v>
          </cell>
          <cell r="D3962">
            <v>0</v>
          </cell>
          <cell r="E3962">
            <v>0</v>
          </cell>
          <cell r="F3962" t="str">
            <v>2108FA</v>
          </cell>
          <cell r="G3962" t="str">
            <v>Weekday</v>
          </cell>
          <cell r="H3962">
            <v>59055</v>
          </cell>
          <cell r="I3962" t="str">
            <v>Seminary Av &amp; Div 4 Gate (Near San Leandro St)</v>
          </cell>
        </row>
        <row r="3963">
          <cell r="A3963">
            <v>9907800</v>
          </cell>
          <cell r="B3963">
            <v>3962</v>
          </cell>
          <cell r="C3963">
            <v>0</v>
          </cell>
          <cell r="D3963">
            <v>0</v>
          </cell>
          <cell r="E3963">
            <v>0</v>
          </cell>
          <cell r="F3963" t="str">
            <v>2108FA</v>
          </cell>
          <cell r="G3963" t="str">
            <v>Weekday</v>
          </cell>
          <cell r="H3963">
            <v>52943</v>
          </cell>
          <cell r="I3963" t="str">
            <v>Del Norte BART (Bay 4)</v>
          </cell>
        </row>
        <row r="3964">
          <cell r="A3964">
            <v>600810</v>
          </cell>
          <cell r="B3964">
            <v>3963</v>
          </cell>
          <cell r="C3964">
            <v>1</v>
          </cell>
          <cell r="D3964">
            <v>0</v>
          </cell>
          <cell r="E3964">
            <v>1</v>
          </cell>
          <cell r="F3964" t="str">
            <v>2108FA</v>
          </cell>
          <cell r="G3964" t="str">
            <v>Weekday</v>
          </cell>
          <cell r="H3964">
            <v>55535</v>
          </cell>
          <cell r="I3964" t="str">
            <v>San Pablo Av &amp; 40th St</v>
          </cell>
        </row>
        <row r="3965">
          <cell r="A3965">
            <v>1010720</v>
          </cell>
          <cell r="B3965">
            <v>3964</v>
          </cell>
          <cell r="C3965">
            <v>0</v>
          </cell>
          <cell r="D3965">
            <v>0</v>
          </cell>
          <cell r="E3965">
            <v>0</v>
          </cell>
          <cell r="F3965" t="str">
            <v>2108FA</v>
          </cell>
          <cell r="G3965" t="str">
            <v>Weekday</v>
          </cell>
          <cell r="H3965">
            <v>54400</v>
          </cell>
          <cell r="I3965" t="str">
            <v>Foothill Blvd &amp; High St</v>
          </cell>
        </row>
        <row r="3966">
          <cell r="A3966">
            <v>1011340</v>
          </cell>
          <cell r="B3966">
            <v>3965</v>
          </cell>
          <cell r="C3966">
            <v>2</v>
          </cell>
          <cell r="D3966">
            <v>0</v>
          </cell>
          <cell r="E3966">
            <v>2</v>
          </cell>
          <cell r="F3966" t="str">
            <v>2108FA</v>
          </cell>
          <cell r="G3966" t="str">
            <v>Weekday</v>
          </cell>
          <cell r="H3966">
            <v>55533</v>
          </cell>
          <cell r="I3966" t="str">
            <v>Fruitvale BART</v>
          </cell>
        </row>
        <row r="3967">
          <cell r="A3967">
            <v>301980</v>
          </cell>
          <cell r="B3967">
            <v>3966</v>
          </cell>
          <cell r="C3967">
            <v>0</v>
          </cell>
          <cell r="D3967">
            <v>0</v>
          </cell>
          <cell r="E3967">
            <v>0</v>
          </cell>
          <cell r="F3967" t="str">
            <v>2108FA</v>
          </cell>
          <cell r="G3967" t="str">
            <v>Weekday</v>
          </cell>
          <cell r="H3967">
            <v>52333</v>
          </cell>
          <cell r="I3967" t="str">
            <v>Durant Av &amp; College Av</v>
          </cell>
        </row>
        <row r="3968">
          <cell r="A3968">
            <v>1011360</v>
          </cell>
          <cell r="B3968">
            <v>3967</v>
          </cell>
          <cell r="C3968">
            <v>2</v>
          </cell>
          <cell r="D3968">
            <v>0</v>
          </cell>
          <cell r="E3968">
            <v>2</v>
          </cell>
          <cell r="F3968" t="str">
            <v>2108FA</v>
          </cell>
          <cell r="G3968" t="str">
            <v>Weekday</v>
          </cell>
          <cell r="H3968">
            <v>59000</v>
          </cell>
          <cell r="I3968" t="str">
            <v>Fruitvale BART</v>
          </cell>
        </row>
        <row r="3969">
          <cell r="A3969">
            <v>9903890</v>
          </cell>
          <cell r="B3969">
            <v>3968</v>
          </cell>
          <cell r="C3969">
            <v>1</v>
          </cell>
          <cell r="D3969">
            <v>0</v>
          </cell>
          <cell r="E3969">
            <v>1</v>
          </cell>
          <cell r="F3969" t="str">
            <v>2108FA</v>
          </cell>
          <cell r="G3969" t="str">
            <v>Weekday</v>
          </cell>
          <cell r="H3969">
            <v>51674</v>
          </cell>
          <cell r="I3969" t="str">
            <v>Richmond BART</v>
          </cell>
        </row>
        <row r="3970">
          <cell r="A3970">
            <v>9904430</v>
          </cell>
          <cell r="B3970">
            <v>3969</v>
          </cell>
          <cell r="C3970">
            <v>2</v>
          </cell>
          <cell r="D3970">
            <v>0</v>
          </cell>
          <cell r="E3970">
            <v>2</v>
          </cell>
          <cell r="F3970" t="str">
            <v>2108FA</v>
          </cell>
          <cell r="G3970" t="str">
            <v>Weekday</v>
          </cell>
          <cell r="H3970">
            <v>51828</v>
          </cell>
          <cell r="I3970" t="str">
            <v>11th St &amp; Clay St</v>
          </cell>
        </row>
        <row r="3971">
          <cell r="A3971">
            <v>601000</v>
          </cell>
          <cell r="B3971">
            <v>3970</v>
          </cell>
          <cell r="C3971">
            <v>1</v>
          </cell>
          <cell r="D3971">
            <v>0</v>
          </cell>
          <cell r="E3971">
            <v>1</v>
          </cell>
          <cell r="F3971" t="str">
            <v>2108FA</v>
          </cell>
          <cell r="G3971" t="str">
            <v>Weekday</v>
          </cell>
          <cell r="H3971">
            <v>50971</v>
          </cell>
          <cell r="I3971" t="str">
            <v>40th St &amp; Adeline St</v>
          </cell>
        </row>
        <row r="3972">
          <cell r="A3972">
            <v>9906860</v>
          </cell>
          <cell r="B3972">
            <v>3971</v>
          </cell>
          <cell r="C3972">
            <v>7</v>
          </cell>
          <cell r="D3972">
            <v>1</v>
          </cell>
          <cell r="E3972">
            <v>7</v>
          </cell>
          <cell r="F3972" t="str">
            <v>2108FA</v>
          </cell>
          <cell r="G3972" t="str">
            <v>Weekday</v>
          </cell>
          <cell r="H3972">
            <v>52642</v>
          </cell>
          <cell r="I3972" t="str">
            <v>12th St &amp; Franklin St</v>
          </cell>
        </row>
        <row r="3973">
          <cell r="A3973">
            <v>704280</v>
          </cell>
          <cell r="B3973">
            <v>3972</v>
          </cell>
          <cell r="C3973">
            <v>0</v>
          </cell>
          <cell r="D3973">
            <v>0</v>
          </cell>
          <cell r="E3973">
            <v>0</v>
          </cell>
          <cell r="F3973" t="str">
            <v>2108FA</v>
          </cell>
          <cell r="G3973" t="str">
            <v>Weekday</v>
          </cell>
          <cell r="H3973">
            <v>55526</v>
          </cell>
          <cell r="I3973" t="str">
            <v>Ohlone College-Key C</v>
          </cell>
        </row>
        <row r="3974">
          <cell r="A3974">
            <v>305040</v>
          </cell>
          <cell r="B3974">
            <v>3973</v>
          </cell>
          <cell r="C3974">
            <v>0</v>
          </cell>
          <cell r="D3974">
            <v>0</v>
          </cell>
          <cell r="E3974">
            <v>0</v>
          </cell>
          <cell r="F3974" t="str">
            <v>2108FA</v>
          </cell>
          <cell r="G3974" t="str">
            <v>Weekday</v>
          </cell>
          <cell r="H3974">
            <v>58889</v>
          </cell>
          <cell r="I3974" t="str">
            <v>Shattuck Av &amp; University Av</v>
          </cell>
        </row>
        <row r="3975">
          <cell r="A3975">
            <v>500700</v>
          </cell>
          <cell r="B3975">
            <v>3974</v>
          </cell>
          <cell r="C3975">
            <v>0</v>
          </cell>
          <cell r="D3975">
            <v>0</v>
          </cell>
          <cell r="E3975">
            <v>0</v>
          </cell>
          <cell r="F3975" t="str">
            <v>2108FA</v>
          </cell>
          <cell r="G3975" t="str">
            <v>Weekday</v>
          </cell>
          <cell r="H3975">
            <v>58885</v>
          </cell>
          <cell r="I3975" t="str">
            <v>Del Norte BART (Bay 6)</v>
          </cell>
        </row>
        <row r="3976">
          <cell r="A3976">
            <v>9904200</v>
          </cell>
          <cell r="B3976">
            <v>3975</v>
          </cell>
          <cell r="C3976">
            <v>0</v>
          </cell>
          <cell r="D3976">
            <v>0</v>
          </cell>
          <cell r="E3976">
            <v>0</v>
          </cell>
          <cell r="F3976" t="str">
            <v>2108FA</v>
          </cell>
          <cell r="G3976" t="str">
            <v>Weekday</v>
          </cell>
          <cell r="H3976">
            <v>51759</v>
          </cell>
          <cell r="I3976" t="str">
            <v>Bancroft Way &amp; Piedmont Av</v>
          </cell>
        </row>
        <row r="3977">
          <cell r="A3977">
            <v>9906190</v>
          </cell>
          <cell r="B3977">
            <v>3976</v>
          </cell>
          <cell r="C3977">
            <v>0</v>
          </cell>
          <cell r="D3977">
            <v>0</v>
          </cell>
          <cell r="E3977">
            <v>0</v>
          </cell>
          <cell r="F3977" t="str">
            <v>2108FA</v>
          </cell>
          <cell r="G3977" t="str">
            <v>Weekday</v>
          </cell>
          <cell r="H3977">
            <v>52429</v>
          </cell>
          <cell r="I3977" t="str">
            <v>Durant Avenue</v>
          </cell>
        </row>
        <row r="3978">
          <cell r="A3978">
            <v>802150</v>
          </cell>
          <cell r="B3978">
            <v>3977</v>
          </cell>
          <cell r="C3978">
            <v>1</v>
          </cell>
          <cell r="D3978">
            <v>1</v>
          </cell>
          <cell r="E3978">
            <v>1</v>
          </cell>
          <cell r="F3978" t="str">
            <v>2108FA</v>
          </cell>
          <cell r="G3978" t="str">
            <v>Weekday</v>
          </cell>
          <cell r="H3978">
            <v>55055</v>
          </cell>
          <cell r="I3978" t="str">
            <v>Hayward BART</v>
          </cell>
        </row>
        <row r="3979">
          <cell r="A3979">
            <v>200760</v>
          </cell>
          <cell r="B3979">
            <v>3978</v>
          </cell>
          <cell r="C3979">
            <v>0</v>
          </cell>
          <cell r="D3979">
            <v>0</v>
          </cell>
          <cell r="E3979">
            <v>0</v>
          </cell>
          <cell r="F3979" t="str">
            <v>2108FA</v>
          </cell>
          <cell r="G3979" t="str">
            <v>Weekday</v>
          </cell>
          <cell r="H3979">
            <v>54440</v>
          </cell>
          <cell r="I3979" t="str">
            <v>Ohlone Av &amp; West End Way</v>
          </cell>
        </row>
        <row r="3980">
          <cell r="A3980">
            <v>1009410</v>
          </cell>
          <cell r="B3980">
            <v>3979</v>
          </cell>
          <cell r="C3980">
            <v>2</v>
          </cell>
          <cell r="D3980">
            <v>1</v>
          </cell>
          <cell r="E3980">
            <v>2</v>
          </cell>
          <cell r="F3980" t="str">
            <v>2108FA</v>
          </cell>
          <cell r="G3980" t="str">
            <v>Weekday</v>
          </cell>
          <cell r="H3980">
            <v>55337</v>
          </cell>
          <cell r="I3980" t="str">
            <v>E 31st St &amp; Stuart St (Opp. Highland Hospital)</v>
          </cell>
        </row>
        <row r="3981">
          <cell r="A3981">
            <v>1020990</v>
          </cell>
          <cell r="B3981">
            <v>3980</v>
          </cell>
          <cell r="C3981">
            <v>1</v>
          </cell>
          <cell r="D3981">
            <v>0</v>
          </cell>
          <cell r="E3981">
            <v>1</v>
          </cell>
          <cell r="F3981" t="str">
            <v>2108FA</v>
          </cell>
          <cell r="G3981" t="str">
            <v>Weekday</v>
          </cell>
          <cell r="H3981">
            <v>53535</v>
          </cell>
          <cell r="I3981" t="str">
            <v>W Grand Av &amp; Market St</v>
          </cell>
        </row>
        <row r="3982">
          <cell r="A3982">
            <v>9903110</v>
          </cell>
          <cell r="B3982">
            <v>3981</v>
          </cell>
          <cell r="C3982">
            <v>1</v>
          </cell>
          <cell r="D3982">
            <v>0</v>
          </cell>
          <cell r="E3982">
            <v>1</v>
          </cell>
          <cell r="F3982" t="str">
            <v>2108FA</v>
          </cell>
          <cell r="G3982" t="str">
            <v>Weekday</v>
          </cell>
          <cell r="H3982">
            <v>51413</v>
          </cell>
          <cell r="I3982" t="str">
            <v>Foothill Blvd &amp; 108th Av</v>
          </cell>
        </row>
        <row r="3983">
          <cell r="A3983">
            <v>1700980</v>
          </cell>
          <cell r="B3983">
            <v>3982</v>
          </cell>
          <cell r="C3983">
            <v>0</v>
          </cell>
          <cell r="D3983">
            <v>0</v>
          </cell>
          <cell r="E3983">
            <v>0</v>
          </cell>
          <cell r="F3983" t="str">
            <v>2108FA</v>
          </cell>
          <cell r="G3983" t="str">
            <v>Weekday</v>
          </cell>
          <cell r="H3983">
            <v>55744</v>
          </cell>
          <cell r="I3983" t="str">
            <v>Union Landing Transit Center</v>
          </cell>
        </row>
        <row r="3984">
          <cell r="A3984">
            <v>9903600</v>
          </cell>
          <cell r="B3984">
            <v>3983</v>
          </cell>
          <cell r="C3984">
            <v>2</v>
          </cell>
          <cell r="D3984">
            <v>0</v>
          </cell>
          <cell r="E3984">
            <v>2</v>
          </cell>
          <cell r="F3984" t="str">
            <v>2108FA</v>
          </cell>
          <cell r="G3984" t="str">
            <v>Weekday</v>
          </cell>
          <cell r="H3984">
            <v>51579</v>
          </cell>
          <cell r="I3984" t="str">
            <v>Durant Av &amp; Telegraph Av</v>
          </cell>
        </row>
        <row r="3985">
          <cell r="A3985">
            <v>1500570</v>
          </cell>
          <cell r="B3985">
            <v>3984</v>
          </cell>
          <cell r="C3985">
            <v>0</v>
          </cell>
          <cell r="D3985">
            <v>0</v>
          </cell>
          <cell r="E3985">
            <v>0</v>
          </cell>
          <cell r="F3985" t="str">
            <v>2108FA</v>
          </cell>
          <cell r="G3985" t="str">
            <v>Weekday</v>
          </cell>
          <cell r="H3985">
            <v>59933</v>
          </cell>
          <cell r="I3985" t="str">
            <v>Bay Fair BART</v>
          </cell>
        </row>
        <row r="3986">
          <cell r="A3986">
            <v>304790</v>
          </cell>
          <cell r="B3986">
            <v>3985</v>
          </cell>
          <cell r="C3986">
            <v>1</v>
          </cell>
          <cell r="D3986">
            <v>0</v>
          </cell>
          <cell r="E3986">
            <v>1</v>
          </cell>
          <cell r="F3986" t="str">
            <v>2108FA</v>
          </cell>
          <cell r="G3986" t="str">
            <v>Weekday</v>
          </cell>
          <cell r="H3986">
            <v>55555</v>
          </cell>
          <cell r="I3986" t="str">
            <v>Shattuck Av &amp; Allston Way</v>
          </cell>
        </row>
        <row r="3987">
          <cell r="A3987">
            <v>305530</v>
          </cell>
          <cell r="B3987">
            <v>3986</v>
          </cell>
          <cell r="C3987">
            <v>3</v>
          </cell>
          <cell r="D3987">
            <v>0</v>
          </cell>
          <cell r="E3987">
            <v>3</v>
          </cell>
          <cell r="F3987" t="str">
            <v>2108FA</v>
          </cell>
          <cell r="G3987" t="str">
            <v>Weekday</v>
          </cell>
          <cell r="H3987">
            <v>51244</v>
          </cell>
          <cell r="I3987" t="str">
            <v>Telegraph Av &amp; Haste St</v>
          </cell>
        </row>
        <row r="3988">
          <cell r="A3988">
            <v>1006320</v>
          </cell>
          <cell r="B3988">
            <v>3987</v>
          </cell>
          <cell r="C3988">
            <v>7</v>
          </cell>
          <cell r="D3988">
            <v>1</v>
          </cell>
          <cell r="E3988">
            <v>7</v>
          </cell>
          <cell r="F3988" t="str">
            <v>2108FA</v>
          </cell>
          <cell r="G3988" t="str">
            <v>Weekday</v>
          </cell>
          <cell r="H3988">
            <v>51111</v>
          </cell>
          <cell r="I3988" t="str">
            <v>Broadway &amp; 12th St (12th St BART)</v>
          </cell>
        </row>
        <row r="3989">
          <cell r="A3989">
            <v>500880</v>
          </cell>
          <cell r="B3989">
            <v>3988</v>
          </cell>
          <cell r="C3989">
            <v>0</v>
          </cell>
          <cell r="D3989">
            <v>0</v>
          </cell>
          <cell r="E3989">
            <v>0</v>
          </cell>
          <cell r="F3989" t="str">
            <v>2108FA</v>
          </cell>
          <cell r="G3989" t="str">
            <v>Weekday</v>
          </cell>
          <cell r="H3989">
            <v>57286</v>
          </cell>
          <cell r="I3989" t="str">
            <v>El Cerrito Plaza BART</v>
          </cell>
        </row>
        <row r="3990">
          <cell r="A3990">
            <v>802390</v>
          </cell>
          <cell r="B3990">
            <v>3989</v>
          </cell>
          <cell r="C3990">
            <v>0</v>
          </cell>
          <cell r="D3990">
            <v>0</v>
          </cell>
          <cell r="E3990">
            <v>0</v>
          </cell>
          <cell r="F3990" t="str">
            <v>2108FA</v>
          </cell>
          <cell r="G3990" t="str">
            <v>Weekday</v>
          </cell>
          <cell r="H3990">
            <v>53055</v>
          </cell>
          <cell r="I3990" t="str">
            <v>Hesperian Blvd &amp; Panama St</v>
          </cell>
        </row>
        <row r="3991">
          <cell r="A3991">
            <v>301190</v>
          </cell>
          <cell r="B3991">
            <v>3990</v>
          </cell>
          <cell r="C3991">
            <v>2</v>
          </cell>
          <cell r="D3991">
            <v>0</v>
          </cell>
          <cell r="E3991">
            <v>2</v>
          </cell>
          <cell r="F3991" t="str">
            <v>2108FA</v>
          </cell>
          <cell r="G3991" t="str">
            <v>Weekday</v>
          </cell>
          <cell r="H3991">
            <v>54963</v>
          </cell>
          <cell r="I3991" t="str">
            <v>Bancroft Way &amp; Telegraph Av</v>
          </cell>
        </row>
        <row r="3992">
          <cell r="A3992">
            <v>1020160</v>
          </cell>
          <cell r="B3992">
            <v>3991</v>
          </cell>
          <cell r="C3992">
            <v>0</v>
          </cell>
          <cell r="D3992">
            <v>0</v>
          </cell>
          <cell r="E3992">
            <v>0</v>
          </cell>
          <cell r="F3992" t="str">
            <v>2108FA</v>
          </cell>
          <cell r="G3992" t="str">
            <v>Weekday</v>
          </cell>
          <cell r="H3992">
            <v>56665</v>
          </cell>
          <cell r="I3992" t="str">
            <v>Telegraph Av &amp; 40th St</v>
          </cell>
        </row>
        <row r="3993">
          <cell r="A3993">
            <v>9904910</v>
          </cell>
          <cell r="B3993">
            <v>3992</v>
          </cell>
          <cell r="C3993">
            <v>0</v>
          </cell>
          <cell r="D3993">
            <v>0</v>
          </cell>
          <cell r="E3993">
            <v>0</v>
          </cell>
          <cell r="F3993" t="str">
            <v>2108FA</v>
          </cell>
          <cell r="G3993" t="str">
            <v>Weekday</v>
          </cell>
          <cell r="H3993">
            <v>50008</v>
          </cell>
          <cell r="I3993" t="str">
            <v>Salesforce Transit Center Bay 8</v>
          </cell>
        </row>
        <row r="3994">
          <cell r="A3994">
            <v>1031130</v>
          </cell>
          <cell r="B3994">
            <v>3993</v>
          </cell>
          <cell r="C3994">
            <v>0</v>
          </cell>
          <cell r="D3994">
            <v>0</v>
          </cell>
          <cell r="E3994">
            <v>0</v>
          </cell>
          <cell r="F3994" t="str">
            <v>2108FA</v>
          </cell>
          <cell r="G3994" t="str">
            <v>Weekday</v>
          </cell>
          <cell r="H3994">
            <v>54327</v>
          </cell>
          <cell r="I3994" t="str">
            <v>College Av &amp; Miles Av</v>
          </cell>
        </row>
        <row r="3995">
          <cell r="A3995">
            <v>804050</v>
          </cell>
          <cell r="B3995">
            <v>3994</v>
          </cell>
          <cell r="C3995">
            <v>0</v>
          </cell>
          <cell r="D3995">
            <v>0</v>
          </cell>
          <cell r="E3995">
            <v>0</v>
          </cell>
          <cell r="F3995" t="str">
            <v>2108FA</v>
          </cell>
          <cell r="G3995" t="str">
            <v>Weekday</v>
          </cell>
          <cell r="H3995">
            <v>57055</v>
          </cell>
          <cell r="I3995" t="str">
            <v>Sabre St &amp; Div 6 Gate</v>
          </cell>
        </row>
        <row r="3996">
          <cell r="A3996">
            <v>9906180</v>
          </cell>
          <cell r="B3996">
            <v>3995</v>
          </cell>
          <cell r="C3996">
            <v>0</v>
          </cell>
          <cell r="D3996">
            <v>0</v>
          </cell>
          <cell r="E3996">
            <v>0</v>
          </cell>
          <cell r="F3996" t="str">
            <v>2108FA</v>
          </cell>
          <cell r="G3996" t="str">
            <v>Weekday</v>
          </cell>
          <cell r="H3996">
            <v>52428</v>
          </cell>
          <cell r="I3996" t="str">
            <v>Durant Avenue</v>
          </cell>
        </row>
        <row r="3997">
          <cell r="A3997">
            <v>9906550</v>
          </cell>
          <cell r="B3997">
            <v>3996</v>
          </cell>
          <cell r="C3997">
            <v>1</v>
          </cell>
          <cell r="D3997">
            <v>0</v>
          </cell>
          <cell r="E3997">
            <v>1</v>
          </cell>
          <cell r="F3997" t="str">
            <v>2108FA</v>
          </cell>
          <cell r="G3997" t="str">
            <v>Weekday</v>
          </cell>
          <cell r="H3997">
            <v>52539</v>
          </cell>
          <cell r="I3997" t="str">
            <v>10th Avenue SB</v>
          </cell>
        </row>
        <row r="3998">
          <cell r="A3998">
            <v>1003230</v>
          </cell>
          <cell r="B3998">
            <v>3997</v>
          </cell>
          <cell r="C3998">
            <v>3</v>
          </cell>
          <cell r="D3998">
            <v>0</v>
          </cell>
          <cell r="E3998">
            <v>3</v>
          </cell>
          <cell r="F3998" t="str">
            <v>2108FA</v>
          </cell>
          <cell r="G3998" t="str">
            <v>Weekday</v>
          </cell>
          <cell r="H3998">
            <v>55527</v>
          </cell>
          <cell r="I3998" t="str">
            <v>73rd Av &amp; Bancroft Av</v>
          </cell>
        </row>
        <row r="3999">
          <cell r="A3999">
            <v>9901890</v>
          </cell>
          <cell r="B3999">
            <v>3998</v>
          </cell>
          <cell r="C3999">
            <v>3</v>
          </cell>
          <cell r="D3999">
            <v>0</v>
          </cell>
          <cell r="E3999">
            <v>3</v>
          </cell>
          <cell r="F3999" t="str">
            <v>2108FA</v>
          </cell>
          <cell r="G3999" t="str">
            <v>Weekday</v>
          </cell>
          <cell r="H3999">
            <v>50908</v>
          </cell>
          <cell r="I3999" t="str">
            <v>Paseo Padre Pkwy at Rayley's</v>
          </cell>
        </row>
        <row r="4000">
          <cell r="A4000">
            <v>701870</v>
          </cell>
          <cell r="B4000">
            <v>3999</v>
          </cell>
          <cell r="C4000">
            <v>0</v>
          </cell>
          <cell r="D4000">
            <v>0</v>
          </cell>
          <cell r="E4000">
            <v>0</v>
          </cell>
          <cell r="F4000" t="str">
            <v>2108FA</v>
          </cell>
          <cell r="G4000" t="str">
            <v>Weekday</v>
          </cell>
          <cell r="H4000">
            <v>51008</v>
          </cell>
          <cell r="I4000" t="str">
            <v>Fremont BART</v>
          </cell>
        </row>
        <row r="4001">
          <cell r="A4001">
            <v>1601180</v>
          </cell>
          <cell r="B4001">
            <v>4000</v>
          </cell>
          <cell r="C4001">
            <v>1</v>
          </cell>
          <cell r="D4001">
            <v>2</v>
          </cell>
          <cell r="E4001">
            <v>1</v>
          </cell>
          <cell r="F4001" t="str">
            <v>2108FA</v>
          </cell>
          <cell r="G4001" t="str">
            <v>Weekday</v>
          </cell>
          <cell r="H4001">
            <v>54546</v>
          </cell>
          <cell r="I4001" t="str">
            <v>Vale Rd &amp; San Pablo Av</v>
          </cell>
        </row>
        <row r="4002">
          <cell r="A4002">
            <v>305750</v>
          </cell>
          <cell r="B4002">
            <v>4001</v>
          </cell>
          <cell r="C4002">
            <v>0</v>
          </cell>
          <cell r="D4002">
            <v>0</v>
          </cell>
          <cell r="E4002">
            <v>0</v>
          </cell>
          <cell r="F4002" t="str">
            <v>2108FA</v>
          </cell>
          <cell r="G4002" t="str">
            <v>Weekday</v>
          </cell>
          <cell r="H4002">
            <v>55967</v>
          </cell>
          <cell r="I4002" t="str">
            <v>Piedmont Av &amp; UC Faculty Club</v>
          </cell>
        </row>
        <row r="4003">
          <cell r="A4003">
            <v>9907340</v>
          </cell>
          <cell r="B4003">
            <v>4002</v>
          </cell>
          <cell r="C4003">
            <v>0</v>
          </cell>
          <cell r="D4003">
            <v>0</v>
          </cell>
          <cell r="E4003">
            <v>0</v>
          </cell>
          <cell r="F4003" t="str">
            <v>2108FA</v>
          </cell>
          <cell r="G4003" t="str">
            <v>Weekday</v>
          </cell>
          <cell r="H4003">
            <v>52798</v>
          </cell>
          <cell r="I4003" t="str">
            <v>Fremont BART</v>
          </cell>
        </row>
        <row r="4004">
          <cell r="A4004">
            <v>1009510</v>
          </cell>
          <cell r="B4004">
            <v>4003</v>
          </cell>
          <cell r="C4004">
            <v>2</v>
          </cell>
          <cell r="D4004">
            <v>0</v>
          </cell>
          <cell r="E4004">
            <v>2</v>
          </cell>
          <cell r="F4004" t="str">
            <v>2108FA</v>
          </cell>
          <cell r="G4004" t="str">
            <v>Weekday</v>
          </cell>
          <cell r="H4004">
            <v>52000</v>
          </cell>
          <cell r="I4004" t="str">
            <v>Eastmont Transit Center</v>
          </cell>
        </row>
        <row r="4005">
          <cell r="A4005">
            <v>1017590</v>
          </cell>
          <cell r="B4005">
            <v>4004</v>
          </cell>
          <cell r="C4005">
            <v>0</v>
          </cell>
          <cell r="D4005">
            <v>0</v>
          </cell>
          <cell r="E4005">
            <v>0</v>
          </cell>
          <cell r="F4005" t="str">
            <v>2108FA</v>
          </cell>
          <cell r="G4005" t="str">
            <v>Weekday</v>
          </cell>
          <cell r="H4005">
            <v>55592</v>
          </cell>
          <cell r="I4005" t="str">
            <v>Park Blvd &amp; MacArthur Blvd (Oakland High School)</v>
          </cell>
        </row>
        <row r="4006">
          <cell r="A4006">
            <v>305860</v>
          </cell>
          <cell r="B4006">
            <v>4005</v>
          </cell>
          <cell r="C4006">
            <v>0</v>
          </cell>
          <cell r="D4006">
            <v>0</v>
          </cell>
          <cell r="E4006">
            <v>0</v>
          </cell>
          <cell r="F4006" t="str">
            <v>2108FA</v>
          </cell>
          <cell r="G4006" t="str">
            <v>Weekday</v>
          </cell>
          <cell r="H4006">
            <v>58660</v>
          </cell>
          <cell r="I4006" t="str">
            <v>University Av &amp; Bait Shop</v>
          </cell>
        </row>
        <row r="4007">
          <cell r="A4007">
            <v>701910</v>
          </cell>
          <cell r="B4007">
            <v>4006</v>
          </cell>
          <cell r="C4007">
            <v>0</v>
          </cell>
          <cell r="D4007">
            <v>0</v>
          </cell>
          <cell r="E4007">
            <v>0</v>
          </cell>
          <cell r="F4007" t="str">
            <v>2108FA</v>
          </cell>
          <cell r="G4007" t="str">
            <v>Weekday</v>
          </cell>
          <cell r="H4007">
            <v>54004</v>
          </cell>
          <cell r="I4007" t="str">
            <v>Fremont BART</v>
          </cell>
        </row>
        <row r="4008">
          <cell r="A4008">
            <v>9907480</v>
          </cell>
          <cell r="B4008">
            <v>4007</v>
          </cell>
          <cell r="C4008">
            <v>0</v>
          </cell>
          <cell r="D4008">
            <v>0</v>
          </cell>
          <cell r="E4008">
            <v>0</v>
          </cell>
          <cell r="F4008" t="str">
            <v>2108FA</v>
          </cell>
          <cell r="G4008" t="str">
            <v>Weekday</v>
          </cell>
          <cell r="H4008">
            <v>52842</v>
          </cell>
          <cell r="I4008" t="str">
            <v>Addison St &amp; Oxford St</v>
          </cell>
        </row>
        <row r="4009">
          <cell r="A4009">
            <v>1011310</v>
          </cell>
          <cell r="B4009">
            <v>4008</v>
          </cell>
          <cell r="C4009">
            <v>2</v>
          </cell>
          <cell r="D4009">
            <v>0</v>
          </cell>
          <cell r="E4009">
            <v>2</v>
          </cell>
          <cell r="F4009" t="str">
            <v>2108FA</v>
          </cell>
          <cell r="G4009" t="str">
            <v>Weekday</v>
          </cell>
          <cell r="H4009">
            <v>55355</v>
          </cell>
          <cell r="I4009" t="str">
            <v>Fruitvale BART</v>
          </cell>
        </row>
        <row r="4010">
          <cell r="A4010">
            <v>1031010</v>
          </cell>
          <cell r="B4010">
            <v>4009</v>
          </cell>
          <cell r="C4010">
            <v>0</v>
          </cell>
          <cell r="D4010">
            <v>0</v>
          </cell>
          <cell r="E4010">
            <v>0</v>
          </cell>
          <cell r="F4010" t="str">
            <v>2108FA</v>
          </cell>
          <cell r="G4010" t="str">
            <v>Weekday</v>
          </cell>
          <cell r="H4010">
            <v>55552</v>
          </cell>
          <cell r="I4010" t="str">
            <v>San Leandro St &amp; Coliseum BART Walkway</v>
          </cell>
        </row>
        <row r="4011">
          <cell r="A4011">
            <v>305520</v>
          </cell>
          <cell r="B4011">
            <v>4010</v>
          </cell>
          <cell r="C4011">
            <v>2</v>
          </cell>
          <cell r="D4011">
            <v>0</v>
          </cell>
          <cell r="E4011">
            <v>2</v>
          </cell>
          <cell r="F4011" t="str">
            <v>2108FA</v>
          </cell>
          <cell r="G4011" t="str">
            <v>Weekday</v>
          </cell>
          <cell r="H4011">
            <v>57711</v>
          </cell>
          <cell r="I4011" t="str">
            <v>Telegraph Av &amp; Dwight Way</v>
          </cell>
        </row>
        <row r="4012">
          <cell r="A4012">
            <v>805060</v>
          </cell>
          <cell r="B4012">
            <v>4011</v>
          </cell>
          <cell r="C4012">
            <v>0</v>
          </cell>
          <cell r="D4012">
            <v>0</v>
          </cell>
          <cell r="E4012">
            <v>0</v>
          </cell>
          <cell r="F4012" t="str">
            <v>2108FA</v>
          </cell>
          <cell r="G4012" t="str">
            <v>Weekday</v>
          </cell>
          <cell r="H4012">
            <v>55671</v>
          </cell>
          <cell r="I4012" t="str">
            <v>W Tennyson Rd &amp; Hesperian Blvd</v>
          </cell>
        </row>
        <row r="4013">
          <cell r="A4013">
            <v>1009400</v>
          </cell>
          <cell r="B4013">
            <v>4012</v>
          </cell>
          <cell r="C4013">
            <v>2</v>
          </cell>
          <cell r="D4013">
            <v>1</v>
          </cell>
          <cell r="E4013">
            <v>2</v>
          </cell>
          <cell r="F4013" t="str">
            <v>2108FA</v>
          </cell>
          <cell r="G4013" t="str">
            <v>Weekday</v>
          </cell>
          <cell r="H4013">
            <v>53336</v>
          </cell>
          <cell r="I4013" t="str">
            <v>E 31st St &amp; Stuart St (Highland Hospital)</v>
          </cell>
        </row>
        <row r="4014">
          <cell r="A4014">
            <v>1000860</v>
          </cell>
          <cell r="B4014">
            <v>4013</v>
          </cell>
          <cell r="C4014">
            <v>6</v>
          </cell>
          <cell r="D4014">
            <v>1</v>
          </cell>
          <cell r="E4014">
            <v>6</v>
          </cell>
          <cell r="F4014" t="str">
            <v>2108FA</v>
          </cell>
          <cell r="G4014" t="str">
            <v>Weekday</v>
          </cell>
          <cell r="H4014">
            <v>56600</v>
          </cell>
          <cell r="I4014" t="str">
            <v>14th St &amp; Broadway (12th St BART)</v>
          </cell>
        </row>
        <row r="4015">
          <cell r="A4015">
            <v>303990</v>
          </cell>
          <cell r="B4015">
            <v>4014</v>
          </cell>
          <cell r="C4015">
            <v>0</v>
          </cell>
          <cell r="D4015">
            <v>0</v>
          </cell>
          <cell r="E4015">
            <v>0</v>
          </cell>
          <cell r="F4015" t="str">
            <v>2108FA</v>
          </cell>
          <cell r="G4015" t="str">
            <v>Weekday</v>
          </cell>
          <cell r="H4015">
            <v>52995</v>
          </cell>
          <cell r="I4015" t="str">
            <v>Piedmont Av &amp; Bancroft Way</v>
          </cell>
        </row>
        <row r="4016">
          <cell r="A4016">
            <v>9903870</v>
          </cell>
          <cell r="B4016">
            <v>4015</v>
          </cell>
          <cell r="C4016">
            <v>1</v>
          </cell>
          <cell r="D4016">
            <v>0</v>
          </cell>
          <cell r="E4016">
            <v>1</v>
          </cell>
          <cell r="F4016" t="str">
            <v>2108FA</v>
          </cell>
          <cell r="G4016" t="str">
            <v>Weekday</v>
          </cell>
          <cell r="H4016">
            <v>51672</v>
          </cell>
          <cell r="I4016" t="str">
            <v>Richmond BART</v>
          </cell>
        </row>
        <row r="4017">
          <cell r="A4017">
            <v>104390</v>
          </cell>
          <cell r="B4017">
            <v>4016</v>
          </cell>
          <cell r="C4017">
            <v>0</v>
          </cell>
          <cell r="D4017">
            <v>0</v>
          </cell>
          <cell r="E4017">
            <v>0</v>
          </cell>
          <cell r="F4017" t="str">
            <v>2108FA</v>
          </cell>
          <cell r="G4017" t="str">
            <v>Weekday</v>
          </cell>
          <cell r="H4017">
            <v>55519</v>
          </cell>
          <cell r="I4017" t="str">
            <v>Alameda South Shore Center At Park St</v>
          </cell>
        </row>
        <row r="4018">
          <cell r="A4018">
            <v>9906690</v>
          </cell>
          <cell r="B4018">
            <v>4017</v>
          </cell>
          <cell r="C4018">
            <v>3</v>
          </cell>
          <cell r="D4018">
            <v>1</v>
          </cell>
          <cell r="E4018">
            <v>3</v>
          </cell>
          <cell r="F4018" t="str">
            <v>2108FA</v>
          </cell>
          <cell r="G4018" t="str">
            <v>Weekday</v>
          </cell>
          <cell r="H4018">
            <v>52591</v>
          </cell>
          <cell r="I4018" t="str">
            <v>Harrison SB</v>
          </cell>
        </row>
        <row r="4019">
          <cell r="A4019">
            <v>1500540</v>
          </cell>
          <cell r="B4019">
            <v>4018</v>
          </cell>
          <cell r="C4019">
            <v>0</v>
          </cell>
          <cell r="D4019">
            <v>0</v>
          </cell>
          <cell r="E4019">
            <v>0</v>
          </cell>
          <cell r="F4019" t="str">
            <v>2108FA</v>
          </cell>
          <cell r="G4019" t="str">
            <v>Weekday</v>
          </cell>
          <cell r="H4019">
            <v>59713</v>
          </cell>
          <cell r="I4019" t="str">
            <v>Bay Fair BART</v>
          </cell>
        </row>
        <row r="4020">
          <cell r="A4020">
            <v>805050</v>
          </cell>
          <cell r="B4020">
            <v>4019</v>
          </cell>
          <cell r="C4020">
            <v>0</v>
          </cell>
          <cell r="D4020">
            <v>0</v>
          </cell>
          <cell r="E4020">
            <v>0</v>
          </cell>
          <cell r="F4020" t="str">
            <v>2108FA</v>
          </cell>
          <cell r="G4020" t="str">
            <v>Weekday</v>
          </cell>
          <cell r="H4020">
            <v>52444</v>
          </cell>
          <cell r="I4020" t="str">
            <v>W Tennyson Rd &amp; Hesperian Blvd (Kaiser Hospital)</v>
          </cell>
        </row>
        <row r="4021">
          <cell r="A4021">
            <v>802020</v>
          </cell>
          <cell r="B4021">
            <v>4020</v>
          </cell>
          <cell r="C4021">
            <v>1</v>
          </cell>
          <cell r="D4021">
            <v>1</v>
          </cell>
          <cell r="E4021">
            <v>1</v>
          </cell>
          <cell r="F4021" t="str">
            <v>2108FA</v>
          </cell>
          <cell r="G4021" t="str">
            <v>Weekday</v>
          </cell>
          <cell r="H4021">
            <v>55532</v>
          </cell>
          <cell r="I4021" t="str">
            <v>Hayward BART</v>
          </cell>
        </row>
        <row r="4022">
          <cell r="A4022">
            <v>1303780</v>
          </cell>
          <cell r="B4022">
            <v>4021</v>
          </cell>
          <cell r="C4022">
            <v>0</v>
          </cell>
          <cell r="D4022">
            <v>0</v>
          </cell>
          <cell r="E4022">
            <v>0</v>
          </cell>
          <cell r="F4022" t="str">
            <v>2108FA</v>
          </cell>
          <cell r="G4022" t="str">
            <v>Weekday</v>
          </cell>
          <cell r="H4022">
            <v>54022</v>
          </cell>
          <cell r="I4022" t="str">
            <v>Tewksbury Av &amp; Washington Av</v>
          </cell>
        </row>
        <row r="4023">
          <cell r="A4023">
            <v>1502810</v>
          </cell>
          <cell r="B4023">
            <v>4022</v>
          </cell>
          <cell r="C4023">
            <v>2</v>
          </cell>
          <cell r="D4023">
            <v>3</v>
          </cell>
          <cell r="E4023">
            <v>2</v>
          </cell>
          <cell r="F4023" t="str">
            <v>2108FA</v>
          </cell>
          <cell r="G4023" t="str">
            <v>Weekday</v>
          </cell>
          <cell r="H4023">
            <v>55005</v>
          </cell>
          <cell r="I4023" t="str">
            <v>San Leandro BART</v>
          </cell>
        </row>
        <row r="4024">
          <cell r="A4024">
            <v>1021180</v>
          </cell>
          <cell r="B4024">
            <v>4023</v>
          </cell>
          <cell r="C4024">
            <v>0</v>
          </cell>
          <cell r="D4024">
            <v>0</v>
          </cell>
          <cell r="E4024">
            <v>0</v>
          </cell>
          <cell r="F4024" t="str">
            <v>2108FA</v>
          </cell>
          <cell r="G4024" t="str">
            <v>Weekday</v>
          </cell>
          <cell r="H4024">
            <v>52417</v>
          </cell>
          <cell r="I4024" t="str">
            <v>West Oakland BART</v>
          </cell>
        </row>
        <row r="4025">
          <cell r="A4025">
            <v>9907500</v>
          </cell>
          <cell r="B4025">
            <v>4024</v>
          </cell>
          <cell r="C4025">
            <v>0</v>
          </cell>
          <cell r="D4025">
            <v>0</v>
          </cell>
          <cell r="E4025">
            <v>0</v>
          </cell>
          <cell r="F4025" t="str">
            <v>2108FA</v>
          </cell>
          <cell r="G4025" t="str">
            <v>Weekday</v>
          </cell>
          <cell r="H4025">
            <v>52848</v>
          </cell>
          <cell r="I4025" t="str">
            <v>Hearst Av &amp; Walnut St</v>
          </cell>
        </row>
        <row r="4026">
          <cell r="A4026">
            <v>103600</v>
          </cell>
          <cell r="B4026">
            <v>4025</v>
          </cell>
          <cell r="C4026">
            <v>0</v>
          </cell>
          <cell r="D4026">
            <v>3</v>
          </cell>
          <cell r="E4026">
            <v>0</v>
          </cell>
          <cell r="F4026" t="str">
            <v>2108FA</v>
          </cell>
          <cell r="G4026" t="str">
            <v>Weekday</v>
          </cell>
          <cell r="H4026">
            <v>50300</v>
          </cell>
          <cell r="I4026" t="str">
            <v>Alameda South Shore Center &amp; Kohl's</v>
          </cell>
        </row>
        <row r="4027">
          <cell r="A4027">
            <v>802160</v>
          </cell>
          <cell r="B4027">
            <v>4026</v>
          </cell>
          <cell r="C4027">
            <v>1</v>
          </cell>
          <cell r="D4027">
            <v>1</v>
          </cell>
          <cell r="E4027">
            <v>1</v>
          </cell>
          <cell r="F4027" t="str">
            <v>2108FA</v>
          </cell>
          <cell r="G4027" t="str">
            <v>Weekday</v>
          </cell>
          <cell r="H4027">
            <v>55667</v>
          </cell>
          <cell r="I4027" t="str">
            <v>Hayward BART</v>
          </cell>
        </row>
        <row r="4028">
          <cell r="A4028">
            <v>9906520</v>
          </cell>
          <cell r="B4028">
            <v>4027</v>
          </cell>
          <cell r="C4028">
            <v>1</v>
          </cell>
          <cell r="D4028">
            <v>0</v>
          </cell>
          <cell r="E4028">
            <v>1</v>
          </cell>
          <cell r="F4028" t="str">
            <v>2108FA</v>
          </cell>
          <cell r="G4028" t="str">
            <v>Weekday</v>
          </cell>
          <cell r="H4028">
            <v>52536</v>
          </cell>
          <cell r="I4028" t="str">
            <v>14th Avenue NB</v>
          </cell>
        </row>
        <row r="4029">
          <cell r="A4029">
            <v>9902630</v>
          </cell>
          <cell r="B4029">
            <v>4028</v>
          </cell>
          <cell r="C4029">
            <v>0</v>
          </cell>
          <cell r="D4029">
            <v>0</v>
          </cell>
          <cell r="E4029">
            <v>0</v>
          </cell>
          <cell r="F4029" t="str">
            <v>2108FA</v>
          </cell>
          <cell r="G4029" t="str">
            <v>Weekday</v>
          </cell>
          <cell r="H4029">
            <v>51264</v>
          </cell>
          <cell r="I4029" t="str">
            <v>Fruitvale Av &amp; MacArthur Blvd</v>
          </cell>
        </row>
        <row r="4030">
          <cell r="A4030">
            <v>9904020</v>
          </cell>
          <cell r="B4030">
            <v>4029</v>
          </cell>
          <cell r="C4030">
            <v>0</v>
          </cell>
          <cell r="D4030">
            <v>0</v>
          </cell>
          <cell r="E4030">
            <v>0</v>
          </cell>
          <cell r="F4030" t="str">
            <v>2108FA</v>
          </cell>
          <cell r="G4030" t="str">
            <v>Weekday</v>
          </cell>
          <cell r="H4030">
            <v>51714</v>
          </cell>
          <cell r="I4030" t="str">
            <v>Warm Springs BART</v>
          </cell>
        </row>
        <row r="4031">
          <cell r="A4031">
            <v>9902500</v>
          </cell>
          <cell r="B4031">
            <v>4030</v>
          </cell>
          <cell r="C4031">
            <v>1</v>
          </cell>
          <cell r="D4031">
            <v>1</v>
          </cell>
          <cell r="E4031">
            <v>1</v>
          </cell>
          <cell r="F4031" t="str">
            <v>2108FA</v>
          </cell>
          <cell r="G4031" t="str">
            <v>Weekday</v>
          </cell>
          <cell r="H4031">
            <v>51098</v>
          </cell>
          <cell r="I4031" t="str">
            <v>Mission Blvd &amp; C St</v>
          </cell>
        </row>
        <row r="4032">
          <cell r="A4032">
            <v>801400</v>
          </cell>
          <cell r="B4032">
            <v>4031</v>
          </cell>
          <cell r="C4032">
            <v>0</v>
          </cell>
          <cell r="D4032">
            <v>2</v>
          </cell>
          <cell r="E4032">
            <v>0</v>
          </cell>
          <cell r="F4032" t="str">
            <v>2108FA</v>
          </cell>
          <cell r="G4032" t="str">
            <v>Weekday</v>
          </cell>
          <cell r="H4032">
            <v>55360</v>
          </cell>
          <cell r="I4032" t="str">
            <v>D St &amp; Grand St</v>
          </cell>
        </row>
        <row r="4033">
          <cell r="A4033">
            <v>804560</v>
          </cell>
          <cell r="B4033">
            <v>4032</v>
          </cell>
          <cell r="C4033">
            <v>0</v>
          </cell>
          <cell r="D4033">
            <v>0</v>
          </cell>
          <cell r="E4033">
            <v>0</v>
          </cell>
          <cell r="F4033" t="str">
            <v>2108FA</v>
          </cell>
          <cell r="G4033" t="str">
            <v>Weekday</v>
          </cell>
          <cell r="H4033">
            <v>55404</v>
          </cell>
          <cell r="I4033" t="str">
            <v>South Hayward BART</v>
          </cell>
        </row>
        <row r="4034">
          <cell r="A4034">
            <v>1000870</v>
          </cell>
          <cell r="B4034">
            <v>4033</v>
          </cell>
          <cell r="C4034">
            <v>6</v>
          </cell>
          <cell r="D4034">
            <v>1</v>
          </cell>
          <cell r="E4034">
            <v>6</v>
          </cell>
          <cell r="F4034" t="str">
            <v>2108FA</v>
          </cell>
          <cell r="G4034" t="str">
            <v>Weekday</v>
          </cell>
          <cell r="H4034">
            <v>55503</v>
          </cell>
          <cell r="I4034" t="str">
            <v>14th St &amp; Broadway (12th St BART)</v>
          </cell>
        </row>
        <row r="4035">
          <cell r="A4035">
            <v>804060</v>
          </cell>
          <cell r="B4035">
            <v>4034</v>
          </cell>
          <cell r="C4035">
            <v>0</v>
          </cell>
          <cell r="D4035">
            <v>0</v>
          </cell>
          <cell r="E4035">
            <v>0</v>
          </cell>
          <cell r="F4035" t="str">
            <v>2108FA</v>
          </cell>
          <cell r="G4035" t="str">
            <v>Weekday</v>
          </cell>
          <cell r="H4035">
            <v>57732</v>
          </cell>
          <cell r="I4035" t="str">
            <v>Sabre St &amp; Div 6 Gate</v>
          </cell>
        </row>
        <row r="4036">
          <cell r="A4036">
            <v>1020150</v>
          </cell>
          <cell r="B4036">
            <v>4035</v>
          </cell>
          <cell r="C4036">
            <v>0</v>
          </cell>
          <cell r="D4036">
            <v>0</v>
          </cell>
          <cell r="E4036">
            <v>0</v>
          </cell>
          <cell r="F4036" t="str">
            <v>2108FA</v>
          </cell>
          <cell r="G4036" t="str">
            <v>Weekday</v>
          </cell>
          <cell r="H4036">
            <v>55575</v>
          </cell>
          <cell r="I4036" t="str">
            <v>Telegraph Av &amp; 40th St</v>
          </cell>
        </row>
        <row r="4037">
          <cell r="A4037">
            <v>303120</v>
          </cell>
          <cell r="B4037">
            <v>4036</v>
          </cell>
          <cell r="C4037">
            <v>0</v>
          </cell>
          <cell r="D4037">
            <v>0</v>
          </cell>
          <cell r="E4037">
            <v>0</v>
          </cell>
          <cell r="F4037" t="str">
            <v>2108FA</v>
          </cell>
          <cell r="G4037" t="str">
            <v>Weekday</v>
          </cell>
          <cell r="H4037">
            <v>55006</v>
          </cell>
          <cell r="I4037" t="str">
            <v>Hearst Av &amp; Euclid Av</v>
          </cell>
        </row>
        <row r="4038">
          <cell r="A4038">
            <v>1021190</v>
          </cell>
          <cell r="B4038">
            <v>4037</v>
          </cell>
          <cell r="C4038">
            <v>0</v>
          </cell>
          <cell r="D4038">
            <v>0</v>
          </cell>
          <cell r="E4038">
            <v>0</v>
          </cell>
          <cell r="F4038" t="str">
            <v>2108FA</v>
          </cell>
          <cell r="G4038" t="str">
            <v>Weekday</v>
          </cell>
          <cell r="H4038">
            <v>53553</v>
          </cell>
          <cell r="I4038" t="str">
            <v>West Oakland BART</v>
          </cell>
        </row>
        <row r="4039">
          <cell r="A4039">
            <v>600990</v>
          </cell>
          <cell r="B4039">
            <v>4038</v>
          </cell>
          <cell r="C4039">
            <v>1</v>
          </cell>
          <cell r="D4039">
            <v>0</v>
          </cell>
          <cell r="E4039">
            <v>1</v>
          </cell>
          <cell r="F4039" t="str">
            <v>2108FA</v>
          </cell>
          <cell r="G4039" t="str">
            <v>Weekday</v>
          </cell>
          <cell r="H4039">
            <v>50937</v>
          </cell>
          <cell r="I4039" t="str">
            <v>40th St &amp; San Pablo Av</v>
          </cell>
        </row>
        <row r="4040">
          <cell r="A4040">
            <v>9906600</v>
          </cell>
          <cell r="B4040">
            <v>4039</v>
          </cell>
          <cell r="C4040">
            <v>2</v>
          </cell>
          <cell r="D4040">
            <v>0</v>
          </cell>
          <cell r="E4040">
            <v>2</v>
          </cell>
          <cell r="F4040" t="str">
            <v>2108FA</v>
          </cell>
          <cell r="G4040" t="str">
            <v>Weekday</v>
          </cell>
          <cell r="H4040">
            <v>52549</v>
          </cell>
          <cell r="I4040" t="str">
            <v>2nd Avenue NB</v>
          </cell>
        </row>
        <row r="4041">
          <cell r="A4041">
            <v>305760</v>
          </cell>
          <cell r="B4041">
            <v>4040</v>
          </cell>
          <cell r="C4041">
            <v>1</v>
          </cell>
          <cell r="D4041">
            <v>0</v>
          </cell>
          <cell r="E4041">
            <v>1</v>
          </cell>
          <cell r="F4041" t="str">
            <v>2108FA</v>
          </cell>
          <cell r="G4041" t="str">
            <v>Weekday</v>
          </cell>
          <cell r="H4041">
            <v>58883</v>
          </cell>
          <cell r="I4041" t="str">
            <v>University Av &amp; 3rd St</v>
          </cell>
        </row>
        <row r="4042">
          <cell r="A4042">
            <v>104380</v>
          </cell>
          <cell r="B4042">
            <v>4041</v>
          </cell>
          <cell r="C4042">
            <v>0</v>
          </cell>
          <cell r="D4042">
            <v>0</v>
          </cell>
          <cell r="E4042">
            <v>0</v>
          </cell>
          <cell r="F4042" t="str">
            <v>2108FA</v>
          </cell>
          <cell r="G4042" t="str">
            <v>Weekday</v>
          </cell>
          <cell r="H4042">
            <v>55523</v>
          </cell>
          <cell r="I4042" t="str">
            <v>Alameda South Shore Center At Park St</v>
          </cell>
        </row>
        <row r="4043">
          <cell r="A4043">
            <v>9906610</v>
          </cell>
          <cell r="B4043">
            <v>4042</v>
          </cell>
          <cell r="C4043">
            <v>1</v>
          </cell>
          <cell r="D4043">
            <v>0</v>
          </cell>
          <cell r="E4043">
            <v>1</v>
          </cell>
          <cell r="F4043" t="str">
            <v>2108FA</v>
          </cell>
          <cell r="G4043" t="str">
            <v>Weekday</v>
          </cell>
          <cell r="H4043">
            <v>52571</v>
          </cell>
          <cell r="I4043" t="str">
            <v>Madison NB</v>
          </cell>
        </row>
        <row r="4044">
          <cell r="A4044">
            <v>1010680</v>
          </cell>
          <cell r="B4044">
            <v>4043</v>
          </cell>
          <cell r="C4044">
            <v>1</v>
          </cell>
          <cell r="D4044">
            <v>1</v>
          </cell>
          <cell r="E4044">
            <v>1</v>
          </cell>
          <cell r="F4044" t="str">
            <v>2108FA</v>
          </cell>
          <cell r="G4044" t="str">
            <v>Weekday</v>
          </cell>
          <cell r="H4044">
            <v>56660</v>
          </cell>
          <cell r="I4044" t="str">
            <v>Foothill Blvd &amp; Fruitvale Av</v>
          </cell>
        </row>
        <row r="4045">
          <cell r="A4045">
            <v>1007550</v>
          </cell>
          <cell r="B4045">
            <v>4044</v>
          </cell>
          <cell r="C4045">
            <v>0</v>
          </cell>
          <cell r="D4045">
            <v>0</v>
          </cell>
          <cell r="E4045">
            <v>0</v>
          </cell>
          <cell r="F4045" t="str">
            <v>2108FA</v>
          </cell>
          <cell r="G4045" t="str">
            <v>Weekday</v>
          </cell>
          <cell r="H4045">
            <v>51188</v>
          </cell>
          <cell r="I4045" t="str">
            <v>College Av &amp; Rockridge BART</v>
          </cell>
        </row>
        <row r="4046">
          <cell r="A4046">
            <v>1701250</v>
          </cell>
          <cell r="B4046">
            <v>4045</v>
          </cell>
          <cell r="C4046">
            <v>0</v>
          </cell>
          <cell r="D4046">
            <v>0</v>
          </cell>
          <cell r="E4046">
            <v>0</v>
          </cell>
          <cell r="F4046" t="str">
            <v>2108FA</v>
          </cell>
          <cell r="G4046" t="str">
            <v>Weekday</v>
          </cell>
          <cell r="H4046">
            <v>50798</v>
          </cell>
          <cell r="I4046" t="str">
            <v>Union City BART</v>
          </cell>
        </row>
        <row r="4047">
          <cell r="A4047">
            <v>103590</v>
          </cell>
          <cell r="B4047">
            <v>4046</v>
          </cell>
          <cell r="C4047">
            <v>0</v>
          </cell>
          <cell r="D4047">
            <v>3</v>
          </cell>
          <cell r="E4047">
            <v>0</v>
          </cell>
          <cell r="F4047" t="str">
            <v>2108FA</v>
          </cell>
          <cell r="G4047" t="str">
            <v>Weekday</v>
          </cell>
          <cell r="H4047">
            <v>55499</v>
          </cell>
          <cell r="I4047" t="str">
            <v>Alameda South Shore Center &amp; Kohl's</v>
          </cell>
        </row>
        <row r="4048">
          <cell r="A4048">
            <v>9906660</v>
          </cell>
          <cell r="B4048">
            <v>4047</v>
          </cell>
          <cell r="C4048">
            <v>7</v>
          </cell>
          <cell r="D4048">
            <v>1</v>
          </cell>
          <cell r="E4048">
            <v>7</v>
          </cell>
          <cell r="F4048" t="str">
            <v>2108FA</v>
          </cell>
          <cell r="G4048" t="str">
            <v>Weekday</v>
          </cell>
          <cell r="H4048">
            <v>52583</v>
          </cell>
          <cell r="I4048" t="str">
            <v>14th Street SB</v>
          </cell>
        </row>
        <row r="4049">
          <cell r="A4049">
            <v>9903900</v>
          </cell>
          <cell r="B4049">
            <v>4048</v>
          </cell>
          <cell r="C4049">
            <v>1</v>
          </cell>
          <cell r="D4049">
            <v>0</v>
          </cell>
          <cell r="E4049">
            <v>1</v>
          </cell>
          <cell r="F4049" t="str">
            <v>2108FA</v>
          </cell>
          <cell r="G4049" t="str">
            <v>Weekday</v>
          </cell>
          <cell r="H4049">
            <v>51679</v>
          </cell>
          <cell r="I4049" t="str">
            <v>Richmond BART</v>
          </cell>
        </row>
        <row r="4050">
          <cell r="A4050">
            <v>1002560</v>
          </cell>
          <cell r="B4050">
            <v>4049</v>
          </cell>
          <cell r="C4050">
            <v>0</v>
          </cell>
          <cell r="D4050">
            <v>0</v>
          </cell>
          <cell r="E4050">
            <v>0</v>
          </cell>
          <cell r="F4050" t="str">
            <v>2108FA</v>
          </cell>
          <cell r="G4050" t="str">
            <v>Weekday</v>
          </cell>
          <cell r="H4050">
            <v>53533</v>
          </cell>
          <cell r="I4050" t="str">
            <v>40th St &amp; MacArthur BART</v>
          </cell>
        </row>
        <row r="4051">
          <cell r="A4051">
            <v>2200020</v>
          </cell>
          <cell r="B4051">
            <v>4050</v>
          </cell>
          <cell r="C4051">
            <v>0</v>
          </cell>
          <cell r="D4051">
            <v>0</v>
          </cell>
          <cell r="E4051">
            <v>0</v>
          </cell>
          <cell r="F4051" t="str">
            <v>2108FA</v>
          </cell>
          <cell r="G4051" t="str">
            <v>Weekday</v>
          </cell>
          <cell r="H4051">
            <v>55432</v>
          </cell>
          <cell r="I4051" t="str">
            <v>Stanford Oval</v>
          </cell>
        </row>
        <row r="4052">
          <cell r="A4052">
            <v>600980</v>
          </cell>
          <cell r="B4052">
            <v>4051</v>
          </cell>
          <cell r="C4052">
            <v>1</v>
          </cell>
          <cell r="D4052">
            <v>0</v>
          </cell>
          <cell r="E4052">
            <v>1</v>
          </cell>
          <cell r="F4052" t="str">
            <v>2108FA</v>
          </cell>
          <cell r="G4052" t="str">
            <v>Weekday</v>
          </cell>
          <cell r="H4052">
            <v>50927</v>
          </cell>
          <cell r="I4052" t="str">
            <v>40th St &amp; San Pablo Av</v>
          </cell>
        </row>
        <row r="4053">
          <cell r="A4053">
            <v>9700030</v>
          </cell>
          <cell r="B4053">
            <v>4052</v>
          </cell>
          <cell r="C4053">
            <v>0</v>
          </cell>
          <cell r="D4053">
            <v>0</v>
          </cell>
          <cell r="E4053">
            <v>0</v>
          </cell>
          <cell r="F4053" t="str">
            <v>2108FA</v>
          </cell>
          <cell r="G4053" t="str">
            <v>Weekday</v>
          </cell>
          <cell r="H4053">
            <v>54329</v>
          </cell>
          <cell r="I4053" t="str">
            <v>Roth Way &amp; Campus Dr</v>
          </cell>
        </row>
        <row r="4054">
          <cell r="A4054">
            <v>1500610</v>
          </cell>
          <cell r="B4054">
            <v>4053</v>
          </cell>
          <cell r="C4054">
            <v>0</v>
          </cell>
          <cell r="D4054">
            <v>0</v>
          </cell>
          <cell r="E4054">
            <v>0</v>
          </cell>
          <cell r="F4054" t="str">
            <v>2108FA</v>
          </cell>
          <cell r="G4054" t="str">
            <v>Weekday</v>
          </cell>
          <cell r="H4054">
            <v>56333</v>
          </cell>
          <cell r="I4054" t="str">
            <v>Bayfair BART</v>
          </cell>
        </row>
        <row r="4055">
          <cell r="A4055">
            <v>9906500</v>
          </cell>
          <cell r="B4055">
            <v>4054</v>
          </cell>
          <cell r="C4055">
            <v>0</v>
          </cell>
          <cell r="D4055">
            <v>0</v>
          </cell>
          <cell r="E4055">
            <v>0</v>
          </cell>
          <cell r="F4055" t="str">
            <v>2108FA</v>
          </cell>
          <cell r="G4055" t="str">
            <v>Weekday</v>
          </cell>
          <cell r="H4055">
            <v>52519</v>
          </cell>
          <cell r="I4055" t="str">
            <v>20th Avenue</v>
          </cell>
        </row>
        <row r="4056">
          <cell r="A4056">
            <v>802170</v>
          </cell>
          <cell r="B4056">
            <v>4055</v>
          </cell>
          <cell r="C4056">
            <v>1</v>
          </cell>
          <cell r="D4056">
            <v>1</v>
          </cell>
          <cell r="E4056">
            <v>1</v>
          </cell>
          <cell r="F4056" t="str">
            <v>2108FA</v>
          </cell>
          <cell r="G4056" t="str">
            <v>Weekday</v>
          </cell>
          <cell r="H4056">
            <v>55255</v>
          </cell>
          <cell r="I4056" t="str">
            <v>Hayward BART</v>
          </cell>
        </row>
        <row r="4057">
          <cell r="A4057">
            <v>802130</v>
          </cell>
          <cell r="B4057">
            <v>4056</v>
          </cell>
          <cell r="C4057">
            <v>1</v>
          </cell>
          <cell r="D4057">
            <v>1</v>
          </cell>
          <cell r="E4057">
            <v>1</v>
          </cell>
          <cell r="F4057" t="str">
            <v>2108FA</v>
          </cell>
          <cell r="G4057" t="str">
            <v>Weekday</v>
          </cell>
          <cell r="H4057">
            <v>55662</v>
          </cell>
          <cell r="I4057" t="str">
            <v>Hayward BART</v>
          </cell>
        </row>
        <row r="4058">
          <cell r="A4058">
            <v>9906770</v>
          </cell>
          <cell r="B4058">
            <v>4057</v>
          </cell>
          <cell r="C4058">
            <v>0</v>
          </cell>
          <cell r="D4058">
            <v>0</v>
          </cell>
          <cell r="E4058">
            <v>0</v>
          </cell>
          <cell r="F4058" t="str">
            <v>2108FA</v>
          </cell>
          <cell r="G4058" t="str">
            <v>Weekday</v>
          </cell>
          <cell r="H4058">
            <v>52606</v>
          </cell>
          <cell r="I4058" t="str">
            <v>54th Avenue</v>
          </cell>
        </row>
        <row r="4059">
          <cell r="A4059">
            <v>701900</v>
          </cell>
          <cell r="B4059">
            <v>4058</v>
          </cell>
          <cell r="C4059">
            <v>0</v>
          </cell>
          <cell r="D4059">
            <v>0</v>
          </cell>
          <cell r="E4059">
            <v>0</v>
          </cell>
          <cell r="F4059" t="str">
            <v>2108FA</v>
          </cell>
          <cell r="G4059" t="str">
            <v>Weekday</v>
          </cell>
          <cell r="H4059">
            <v>55645</v>
          </cell>
          <cell r="I4059" t="str">
            <v>Fremont BART</v>
          </cell>
        </row>
        <row r="4060">
          <cell r="A4060">
            <v>701850</v>
          </cell>
          <cell r="B4060">
            <v>4059</v>
          </cell>
          <cell r="C4060">
            <v>1</v>
          </cell>
          <cell r="D4060">
            <v>0</v>
          </cell>
          <cell r="E4060">
            <v>1</v>
          </cell>
          <cell r="F4060" t="str">
            <v>2108FA</v>
          </cell>
          <cell r="G4060" t="str">
            <v>Weekday</v>
          </cell>
          <cell r="H4060">
            <v>55477</v>
          </cell>
          <cell r="I4060" t="str">
            <v>Fremont BART</v>
          </cell>
        </row>
        <row r="4061">
          <cell r="A4061">
            <v>9906700</v>
          </cell>
          <cell r="B4061">
            <v>4060</v>
          </cell>
          <cell r="C4061">
            <v>7</v>
          </cell>
          <cell r="D4061">
            <v>1</v>
          </cell>
          <cell r="E4061">
            <v>7</v>
          </cell>
          <cell r="F4061" t="str">
            <v>2108FA</v>
          </cell>
          <cell r="G4061" t="str">
            <v>Weekday</v>
          </cell>
          <cell r="H4061">
            <v>52593</v>
          </cell>
          <cell r="I4061" t="str">
            <v>Harrison NB</v>
          </cell>
        </row>
        <row r="4062">
          <cell r="A4062">
            <v>1010670</v>
          </cell>
          <cell r="B4062">
            <v>4061</v>
          </cell>
          <cell r="C4062">
            <v>1</v>
          </cell>
          <cell r="D4062">
            <v>1</v>
          </cell>
          <cell r="E4062">
            <v>1</v>
          </cell>
          <cell r="F4062" t="str">
            <v>2108FA</v>
          </cell>
          <cell r="G4062" t="str">
            <v>Weekday</v>
          </cell>
          <cell r="H4062">
            <v>57222</v>
          </cell>
          <cell r="I4062" t="str">
            <v>Foothill Blvd &amp; Fruitvale Av</v>
          </cell>
        </row>
        <row r="4063">
          <cell r="A4063">
            <v>701840</v>
          </cell>
          <cell r="B4063">
            <v>4062</v>
          </cell>
          <cell r="C4063">
            <v>1</v>
          </cell>
          <cell r="D4063">
            <v>0</v>
          </cell>
          <cell r="E4063">
            <v>1</v>
          </cell>
          <cell r="F4063" t="str">
            <v>2108FA</v>
          </cell>
          <cell r="G4063" t="str">
            <v>Weekday</v>
          </cell>
          <cell r="H4063">
            <v>53000</v>
          </cell>
          <cell r="I4063" t="str">
            <v>Fremont BART</v>
          </cell>
        </row>
        <row r="4064">
          <cell r="A4064">
            <v>9906510</v>
          </cell>
          <cell r="B4064">
            <v>4063</v>
          </cell>
          <cell r="C4064">
            <v>0</v>
          </cell>
          <cell r="D4064">
            <v>0</v>
          </cell>
          <cell r="E4064">
            <v>0</v>
          </cell>
          <cell r="F4064" t="str">
            <v>2108FA</v>
          </cell>
          <cell r="G4064" t="str">
            <v>Weekday</v>
          </cell>
          <cell r="H4064">
            <v>52531</v>
          </cell>
          <cell r="I4064" t="str">
            <v>20th Avenue</v>
          </cell>
        </row>
        <row r="4065">
          <cell r="A4065">
            <v>1504220</v>
          </cell>
          <cell r="B4065">
            <v>4064</v>
          </cell>
          <cell r="C4065">
            <v>0</v>
          </cell>
          <cell r="D4065">
            <v>0</v>
          </cell>
          <cell r="E4065">
            <v>0</v>
          </cell>
          <cell r="F4065" t="str">
            <v>2108FA</v>
          </cell>
          <cell r="G4065" t="str">
            <v>Weekday</v>
          </cell>
          <cell r="H4065">
            <v>53684</v>
          </cell>
          <cell r="I4065" t="str">
            <v>Bay Fair BART</v>
          </cell>
        </row>
        <row r="4066">
          <cell r="A4066">
            <v>9906580</v>
          </cell>
          <cell r="B4066">
            <v>4065</v>
          </cell>
          <cell r="C4066">
            <v>1</v>
          </cell>
          <cell r="D4066">
            <v>1</v>
          </cell>
          <cell r="E4066">
            <v>1</v>
          </cell>
          <cell r="F4066" t="str">
            <v>2108FA</v>
          </cell>
          <cell r="G4066" t="str">
            <v>Weekday</v>
          </cell>
          <cell r="H4066">
            <v>52547</v>
          </cell>
          <cell r="I4066" t="str">
            <v>5th Avenue NB</v>
          </cell>
        </row>
        <row r="4067">
          <cell r="A4067">
            <v>804570</v>
          </cell>
          <cell r="B4067">
            <v>4066</v>
          </cell>
          <cell r="C4067">
            <v>0</v>
          </cell>
          <cell r="D4067">
            <v>0</v>
          </cell>
          <cell r="E4067">
            <v>0</v>
          </cell>
          <cell r="F4067" t="str">
            <v>2108FA</v>
          </cell>
          <cell r="G4067" t="str">
            <v>Weekday</v>
          </cell>
          <cell r="H4067">
            <v>56677</v>
          </cell>
          <cell r="I4067" t="str">
            <v>South Hayward BART</v>
          </cell>
        </row>
        <row r="4068">
          <cell r="A4068">
            <v>701830</v>
          </cell>
          <cell r="B4068">
            <v>4067</v>
          </cell>
          <cell r="C4068">
            <v>1</v>
          </cell>
          <cell r="D4068">
            <v>0</v>
          </cell>
          <cell r="E4068">
            <v>1</v>
          </cell>
          <cell r="F4068" t="str">
            <v>2108FA</v>
          </cell>
          <cell r="G4068" t="str">
            <v>Weekday</v>
          </cell>
          <cell r="H4068">
            <v>51512</v>
          </cell>
          <cell r="I4068" t="str">
            <v>Fremont BART</v>
          </cell>
        </row>
        <row r="4069">
          <cell r="A4069">
            <v>9906540</v>
          </cell>
          <cell r="B4069">
            <v>4068</v>
          </cell>
          <cell r="C4069">
            <v>1</v>
          </cell>
          <cell r="D4069">
            <v>0</v>
          </cell>
          <cell r="E4069">
            <v>1</v>
          </cell>
          <cell r="F4069" t="str">
            <v>2108FA</v>
          </cell>
          <cell r="G4069" t="str">
            <v>Weekday</v>
          </cell>
          <cell r="H4069">
            <v>52538</v>
          </cell>
          <cell r="I4069" t="str">
            <v>10th Avenue NB</v>
          </cell>
        </row>
        <row r="4070">
          <cell r="A4070">
            <v>1500590</v>
          </cell>
          <cell r="B4070">
            <v>4069</v>
          </cell>
          <cell r="C4070">
            <v>0</v>
          </cell>
          <cell r="D4070">
            <v>0</v>
          </cell>
          <cell r="E4070">
            <v>0</v>
          </cell>
          <cell r="F4070" t="str">
            <v>2108FA</v>
          </cell>
          <cell r="G4070" t="str">
            <v>Weekday</v>
          </cell>
          <cell r="H4070">
            <v>53332</v>
          </cell>
          <cell r="I4070" t="str">
            <v>Bay Fair BART</v>
          </cell>
        </row>
        <row r="4071">
          <cell r="A4071">
            <v>9906420</v>
          </cell>
          <cell r="B4071">
            <v>4070</v>
          </cell>
          <cell r="C4071">
            <v>0</v>
          </cell>
          <cell r="D4071">
            <v>0</v>
          </cell>
          <cell r="E4071">
            <v>0</v>
          </cell>
          <cell r="F4071" t="str">
            <v>2108FA</v>
          </cell>
          <cell r="G4071" t="str">
            <v>Weekday</v>
          </cell>
          <cell r="H4071">
            <v>52507</v>
          </cell>
          <cell r="I4071" t="str">
            <v>48th Avenue</v>
          </cell>
        </row>
        <row r="4072">
          <cell r="A4072">
            <v>9906780</v>
          </cell>
          <cell r="B4072">
            <v>4071</v>
          </cell>
          <cell r="C4072">
            <v>0</v>
          </cell>
          <cell r="D4072">
            <v>0</v>
          </cell>
          <cell r="E4072">
            <v>0</v>
          </cell>
          <cell r="F4072" t="str">
            <v>2108FA</v>
          </cell>
          <cell r="G4072" t="str">
            <v>Weekday</v>
          </cell>
          <cell r="H4072">
            <v>52615</v>
          </cell>
          <cell r="I4072" t="str">
            <v>54th Avenue</v>
          </cell>
        </row>
        <row r="4073">
          <cell r="A4073">
            <v>1502160</v>
          </cell>
          <cell r="B4073">
            <v>4072</v>
          </cell>
          <cell r="C4073">
            <v>0</v>
          </cell>
          <cell r="D4073">
            <v>0</v>
          </cell>
          <cell r="E4073">
            <v>0</v>
          </cell>
          <cell r="F4073" t="str">
            <v>2108FA</v>
          </cell>
          <cell r="G4073" t="str">
            <v>Weekday</v>
          </cell>
          <cell r="H4073">
            <v>57272</v>
          </cell>
          <cell r="I4073" t="str">
            <v>Hesperian Blvd &amp; Thornally Dr</v>
          </cell>
        </row>
        <row r="4074">
          <cell r="A4074">
            <v>9902000</v>
          </cell>
          <cell r="B4074">
            <v>4073</v>
          </cell>
          <cell r="C4074">
            <v>1</v>
          </cell>
          <cell r="D4074">
            <v>0</v>
          </cell>
          <cell r="E4074">
            <v>1</v>
          </cell>
          <cell r="F4074" t="str">
            <v>2108FA</v>
          </cell>
          <cell r="G4074" t="str">
            <v>Weekday</v>
          </cell>
          <cell r="H4074">
            <v>50939</v>
          </cell>
          <cell r="I4074" t="str">
            <v>Fremont BART</v>
          </cell>
        </row>
        <row r="4075">
          <cell r="A4075">
            <v>1500550</v>
          </cell>
          <cell r="B4075">
            <v>4074</v>
          </cell>
          <cell r="C4075">
            <v>0</v>
          </cell>
          <cell r="D4075">
            <v>0</v>
          </cell>
          <cell r="E4075">
            <v>0</v>
          </cell>
          <cell r="F4075" t="str">
            <v>2108FA</v>
          </cell>
          <cell r="G4075" t="str">
            <v>Weekday</v>
          </cell>
          <cell r="H4075">
            <v>53333</v>
          </cell>
          <cell r="I4075" t="str">
            <v>Bay Fair BART</v>
          </cell>
        </row>
        <row r="4076">
          <cell r="A4076">
            <v>1011370</v>
          </cell>
          <cell r="B4076">
            <v>4075</v>
          </cell>
          <cell r="C4076">
            <v>2</v>
          </cell>
          <cell r="D4076">
            <v>0</v>
          </cell>
          <cell r="E4076">
            <v>2</v>
          </cell>
          <cell r="F4076" t="str">
            <v>2108FA</v>
          </cell>
          <cell r="G4076" t="str">
            <v>Weekday</v>
          </cell>
          <cell r="H4076">
            <v>51333</v>
          </cell>
          <cell r="I4076" t="str">
            <v>Fruitvale BART</v>
          </cell>
        </row>
        <row r="4077">
          <cell r="A4077">
            <v>9906570</v>
          </cell>
          <cell r="B4077">
            <v>4076</v>
          </cell>
          <cell r="C4077">
            <v>0</v>
          </cell>
          <cell r="D4077">
            <v>1</v>
          </cell>
          <cell r="E4077">
            <v>0</v>
          </cell>
          <cell r="F4077" t="str">
            <v>2108FA</v>
          </cell>
          <cell r="G4077" t="str">
            <v>Weekday</v>
          </cell>
          <cell r="H4077">
            <v>52546</v>
          </cell>
          <cell r="I4077" t="str">
            <v>5th Avenue SB</v>
          </cell>
        </row>
        <row r="4078">
          <cell r="A4078">
            <v>9903850</v>
          </cell>
          <cell r="B4078">
            <v>4077</v>
          </cell>
          <cell r="C4078">
            <v>1</v>
          </cell>
          <cell r="D4078">
            <v>0</v>
          </cell>
          <cell r="E4078">
            <v>1</v>
          </cell>
          <cell r="F4078" t="str">
            <v>2108FA</v>
          </cell>
          <cell r="G4078" t="str">
            <v>Weekday</v>
          </cell>
          <cell r="H4078">
            <v>51643</v>
          </cell>
          <cell r="I4078" t="str">
            <v>Richmond BART</v>
          </cell>
        </row>
        <row r="4079">
          <cell r="A4079">
            <v>9906220</v>
          </cell>
          <cell r="B4079">
            <v>4078</v>
          </cell>
          <cell r="C4079">
            <v>1</v>
          </cell>
          <cell r="D4079">
            <v>0</v>
          </cell>
          <cell r="E4079">
            <v>1</v>
          </cell>
          <cell r="F4079" t="str">
            <v>2108FA</v>
          </cell>
          <cell r="G4079" t="str">
            <v>Weekday</v>
          </cell>
          <cell r="H4079">
            <v>52462</v>
          </cell>
          <cell r="I4079" t="str">
            <v>98th Avenue</v>
          </cell>
        </row>
        <row r="4080">
          <cell r="A4080">
            <v>9906720</v>
          </cell>
          <cell r="B4080">
            <v>4079</v>
          </cell>
          <cell r="C4080">
            <v>4</v>
          </cell>
          <cell r="D4080">
            <v>2</v>
          </cell>
          <cell r="E4080">
            <v>4</v>
          </cell>
          <cell r="F4080" t="str">
            <v>2108FA</v>
          </cell>
          <cell r="G4080" t="str">
            <v>Weekday</v>
          </cell>
          <cell r="H4080">
            <v>52596</v>
          </cell>
          <cell r="I4080" t="str">
            <v>31st  Avenue</v>
          </cell>
        </row>
        <row r="4081">
          <cell r="A4081">
            <v>9905180</v>
          </cell>
          <cell r="B4081">
            <v>4080</v>
          </cell>
          <cell r="C4081">
            <v>0</v>
          </cell>
          <cell r="D4081">
            <v>0</v>
          </cell>
          <cell r="E4081">
            <v>0</v>
          </cell>
          <cell r="F4081" t="str">
            <v>2108FA</v>
          </cell>
          <cell r="G4081" t="str">
            <v>Weekday</v>
          </cell>
          <cell r="H4081">
            <v>50035</v>
          </cell>
          <cell r="I4081" t="str">
            <v>Salesforce Transit Center Bay 35</v>
          </cell>
        </row>
        <row r="4082">
          <cell r="A4082">
            <v>500760</v>
          </cell>
          <cell r="B4082">
            <v>4081</v>
          </cell>
          <cell r="C4082">
            <v>0</v>
          </cell>
          <cell r="D4082">
            <v>0</v>
          </cell>
          <cell r="E4082">
            <v>0</v>
          </cell>
          <cell r="F4082" t="str">
            <v>2108FA</v>
          </cell>
          <cell r="G4082" t="str">
            <v>Weekday</v>
          </cell>
          <cell r="H4082">
            <v>55524</v>
          </cell>
          <cell r="I4082" t="str">
            <v>Del Norte BART (Bay 2)</v>
          </cell>
        </row>
        <row r="4083">
          <cell r="A4083">
            <v>9906710</v>
          </cell>
          <cell r="B4083">
            <v>4082</v>
          </cell>
          <cell r="C4083">
            <v>4</v>
          </cell>
          <cell r="D4083">
            <v>2</v>
          </cell>
          <cell r="E4083">
            <v>4</v>
          </cell>
          <cell r="F4083" t="str">
            <v>2108FA</v>
          </cell>
          <cell r="G4083" t="str">
            <v>Weekday</v>
          </cell>
          <cell r="H4083">
            <v>52594</v>
          </cell>
          <cell r="I4083" t="str">
            <v>31st  Avenue</v>
          </cell>
        </row>
        <row r="4084">
          <cell r="A4084">
            <v>9903840</v>
          </cell>
          <cell r="B4084">
            <v>4083</v>
          </cell>
          <cell r="C4084">
            <v>1</v>
          </cell>
          <cell r="D4084">
            <v>0</v>
          </cell>
          <cell r="E4084">
            <v>1</v>
          </cell>
          <cell r="F4084" t="str">
            <v>2108FA</v>
          </cell>
          <cell r="G4084" t="str">
            <v>Weekday</v>
          </cell>
          <cell r="H4084">
            <v>51641</v>
          </cell>
          <cell r="I4084" t="str">
            <v>Richmond BART</v>
          </cell>
        </row>
        <row r="4085">
          <cell r="A4085">
            <v>1009550</v>
          </cell>
          <cell r="B4085">
            <v>4084</v>
          </cell>
          <cell r="C4085">
            <v>2</v>
          </cell>
          <cell r="D4085">
            <v>0</v>
          </cell>
          <cell r="E4085">
            <v>2</v>
          </cell>
          <cell r="F4085" t="str">
            <v>2108FA</v>
          </cell>
          <cell r="G4085" t="str">
            <v>Weekday</v>
          </cell>
          <cell r="H4085">
            <v>51666</v>
          </cell>
          <cell r="I4085" t="str">
            <v>Eastmont Transit Center</v>
          </cell>
        </row>
        <row r="4086">
          <cell r="A4086">
            <v>9906280</v>
          </cell>
          <cell r="B4086">
            <v>4085</v>
          </cell>
          <cell r="C4086">
            <v>0</v>
          </cell>
          <cell r="D4086">
            <v>0</v>
          </cell>
          <cell r="E4086">
            <v>0</v>
          </cell>
          <cell r="F4086" t="str">
            <v>2108FA</v>
          </cell>
          <cell r="G4086" t="str">
            <v>Weekday</v>
          </cell>
          <cell r="H4086">
            <v>52476</v>
          </cell>
          <cell r="I4086" t="str">
            <v>86th Avenue</v>
          </cell>
        </row>
        <row r="4087">
          <cell r="A4087">
            <v>301180</v>
          </cell>
          <cell r="B4087">
            <v>4086</v>
          </cell>
          <cell r="C4087">
            <v>2</v>
          </cell>
          <cell r="D4087">
            <v>0</v>
          </cell>
          <cell r="E4087">
            <v>2</v>
          </cell>
          <cell r="F4087" t="str">
            <v>2108FA</v>
          </cell>
          <cell r="G4087" t="str">
            <v>Weekday</v>
          </cell>
          <cell r="H4087">
            <v>56888</v>
          </cell>
          <cell r="I4087" t="str">
            <v>Bancroft Way &amp; Telegraph Av</v>
          </cell>
        </row>
        <row r="4088">
          <cell r="A4088">
            <v>9904090</v>
          </cell>
          <cell r="B4088">
            <v>4087</v>
          </cell>
          <cell r="C4088">
            <v>0</v>
          </cell>
          <cell r="D4088">
            <v>0</v>
          </cell>
          <cell r="E4088">
            <v>0</v>
          </cell>
          <cell r="F4088" t="str">
            <v>2108FA</v>
          </cell>
          <cell r="G4088" t="str">
            <v>Weekday</v>
          </cell>
          <cell r="H4088">
            <v>51731</v>
          </cell>
          <cell r="I4088" t="str">
            <v>West Oakland BART</v>
          </cell>
        </row>
        <row r="4089">
          <cell r="A4089">
            <v>1500640</v>
          </cell>
          <cell r="B4089">
            <v>4088</v>
          </cell>
          <cell r="C4089">
            <v>0</v>
          </cell>
          <cell r="D4089">
            <v>0</v>
          </cell>
          <cell r="E4089">
            <v>0</v>
          </cell>
          <cell r="F4089" t="str">
            <v>2108FA</v>
          </cell>
          <cell r="G4089" t="str">
            <v>Weekday</v>
          </cell>
          <cell r="H4089">
            <v>56000</v>
          </cell>
          <cell r="I4089" t="str">
            <v>Bay Fair BART</v>
          </cell>
        </row>
        <row r="4090">
          <cell r="A4090">
            <v>1011350</v>
          </cell>
          <cell r="B4090">
            <v>4089</v>
          </cell>
          <cell r="C4090">
            <v>2</v>
          </cell>
          <cell r="D4090">
            <v>0</v>
          </cell>
          <cell r="E4090">
            <v>2</v>
          </cell>
          <cell r="F4090" t="str">
            <v>2108FA</v>
          </cell>
          <cell r="G4090" t="str">
            <v>Weekday</v>
          </cell>
          <cell r="H4090">
            <v>55550</v>
          </cell>
          <cell r="I4090" t="str">
            <v>Fruitvale BART</v>
          </cell>
        </row>
        <row r="4091">
          <cell r="A4091">
            <v>306150</v>
          </cell>
          <cell r="B4091">
            <v>4090</v>
          </cell>
          <cell r="C4091">
            <v>0</v>
          </cell>
          <cell r="D4091">
            <v>0</v>
          </cell>
          <cell r="E4091">
            <v>0</v>
          </cell>
          <cell r="F4091" t="str">
            <v>2108FA</v>
          </cell>
          <cell r="G4091" t="str">
            <v>Weekday</v>
          </cell>
          <cell r="H4091">
            <v>59114</v>
          </cell>
          <cell r="I4091" t="str">
            <v>Warring St &amp; Parker St</v>
          </cell>
        </row>
        <row r="4092">
          <cell r="A4092">
            <v>9906360</v>
          </cell>
          <cell r="B4092">
            <v>4091</v>
          </cell>
          <cell r="C4092">
            <v>0</v>
          </cell>
          <cell r="D4092">
            <v>0</v>
          </cell>
          <cell r="E4092">
            <v>0</v>
          </cell>
          <cell r="F4092" t="str">
            <v>2108FA</v>
          </cell>
          <cell r="G4092" t="str">
            <v>Weekday</v>
          </cell>
          <cell r="H4092">
            <v>52494</v>
          </cell>
          <cell r="I4092" t="str">
            <v>67th Avenue</v>
          </cell>
        </row>
        <row r="4093">
          <cell r="A4093">
            <v>9904240</v>
          </cell>
          <cell r="B4093">
            <v>4092</v>
          </cell>
          <cell r="C4093">
            <v>1</v>
          </cell>
          <cell r="D4093">
            <v>1</v>
          </cell>
          <cell r="E4093">
            <v>1</v>
          </cell>
          <cell r="F4093" t="str">
            <v>2108FA</v>
          </cell>
          <cell r="G4093" t="str">
            <v>Weekday</v>
          </cell>
          <cell r="H4093">
            <v>51768</v>
          </cell>
          <cell r="I4093" t="str">
            <v>Monroe St &amp; 10th St</v>
          </cell>
        </row>
        <row r="4094">
          <cell r="A4094">
            <v>9906230</v>
          </cell>
          <cell r="B4094">
            <v>4093</v>
          </cell>
          <cell r="C4094">
            <v>1</v>
          </cell>
          <cell r="D4094">
            <v>0</v>
          </cell>
          <cell r="E4094">
            <v>1</v>
          </cell>
          <cell r="F4094" t="str">
            <v>2108FA</v>
          </cell>
          <cell r="G4094" t="str">
            <v>Weekday</v>
          </cell>
          <cell r="H4094">
            <v>52464</v>
          </cell>
          <cell r="I4094" t="str">
            <v>98th Avenue</v>
          </cell>
        </row>
        <row r="4095">
          <cell r="A4095">
            <v>802040</v>
          </cell>
          <cell r="B4095">
            <v>4094</v>
          </cell>
          <cell r="C4095">
            <v>1</v>
          </cell>
          <cell r="D4095">
            <v>1</v>
          </cell>
          <cell r="E4095">
            <v>1</v>
          </cell>
          <cell r="F4095" t="str">
            <v>2108FA</v>
          </cell>
          <cell r="G4095" t="str">
            <v>Weekday</v>
          </cell>
          <cell r="H4095">
            <v>50555</v>
          </cell>
          <cell r="I4095" t="str">
            <v>Hayward BART</v>
          </cell>
        </row>
        <row r="4096">
          <cell r="A4096">
            <v>9906590</v>
          </cell>
          <cell r="B4096">
            <v>4095</v>
          </cell>
          <cell r="C4096">
            <v>2</v>
          </cell>
          <cell r="D4096">
            <v>0</v>
          </cell>
          <cell r="E4096">
            <v>2</v>
          </cell>
          <cell r="F4096" t="str">
            <v>2108FA</v>
          </cell>
          <cell r="G4096" t="str">
            <v>Weekday</v>
          </cell>
          <cell r="H4096">
            <v>52548</v>
          </cell>
          <cell r="I4096" t="str">
            <v>2nd Avenue SB</v>
          </cell>
        </row>
        <row r="4097">
          <cell r="A4097">
            <v>9906430</v>
          </cell>
          <cell r="B4097">
            <v>4096</v>
          </cell>
          <cell r="C4097">
            <v>0</v>
          </cell>
          <cell r="D4097">
            <v>0</v>
          </cell>
          <cell r="E4097">
            <v>0</v>
          </cell>
          <cell r="F4097" t="str">
            <v>2108FA</v>
          </cell>
          <cell r="G4097" t="str">
            <v>Weekday</v>
          </cell>
          <cell r="H4097">
            <v>52508</v>
          </cell>
          <cell r="I4097" t="str">
            <v>48th Avenue</v>
          </cell>
        </row>
        <row r="4098">
          <cell r="A4098">
            <v>9906290</v>
          </cell>
          <cell r="B4098">
            <v>4097</v>
          </cell>
          <cell r="C4098">
            <v>0</v>
          </cell>
          <cell r="D4098">
            <v>0</v>
          </cell>
          <cell r="E4098">
            <v>0</v>
          </cell>
          <cell r="F4098" t="str">
            <v>2108FA</v>
          </cell>
          <cell r="G4098" t="str">
            <v>Weekday</v>
          </cell>
          <cell r="H4098">
            <v>52478</v>
          </cell>
          <cell r="I4098" t="str">
            <v>86th Avenue</v>
          </cell>
        </row>
        <row r="4099">
          <cell r="A4099">
            <v>1701220</v>
          </cell>
          <cell r="B4099">
            <v>4098</v>
          </cell>
          <cell r="C4099">
            <v>0</v>
          </cell>
          <cell r="D4099">
            <v>0</v>
          </cell>
          <cell r="E4099">
            <v>0</v>
          </cell>
          <cell r="F4099" t="str">
            <v>2108FA</v>
          </cell>
          <cell r="G4099" t="str">
            <v>Weekday</v>
          </cell>
          <cell r="H4099">
            <v>50786</v>
          </cell>
          <cell r="I4099" t="str">
            <v>Union City BART</v>
          </cell>
        </row>
        <row r="4100">
          <cell r="A4100">
            <v>9906370</v>
          </cell>
          <cell r="B4100">
            <v>4099</v>
          </cell>
          <cell r="C4100">
            <v>0</v>
          </cell>
          <cell r="D4100">
            <v>0</v>
          </cell>
          <cell r="E4100">
            <v>0</v>
          </cell>
          <cell r="F4100" t="str">
            <v>2108FA</v>
          </cell>
          <cell r="G4100" t="str">
            <v>Weekday</v>
          </cell>
          <cell r="H4100">
            <v>52495</v>
          </cell>
          <cell r="I4100" t="str">
            <v>67th Avenue</v>
          </cell>
        </row>
        <row r="4101">
          <cell r="A4101">
            <v>9907810</v>
          </cell>
          <cell r="B4101">
            <v>4100</v>
          </cell>
          <cell r="C4101">
            <v>0</v>
          </cell>
          <cell r="D4101">
            <v>0</v>
          </cell>
          <cell r="E4101">
            <v>0</v>
          </cell>
          <cell r="F4101" t="str">
            <v>2108FA</v>
          </cell>
          <cell r="G4101" t="str">
            <v>Weekday</v>
          </cell>
          <cell r="H4101">
            <v>52949</v>
          </cell>
          <cell r="I4101" t="str">
            <v>Del Norte BART (Bay 5)</v>
          </cell>
        </row>
        <row r="4102">
          <cell r="A4102">
            <v>9906320</v>
          </cell>
          <cell r="B4102">
            <v>4101</v>
          </cell>
          <cell r="C4102">
            <v>0</v>
          </cell>
          <cell r="D4102">
            <v>0</v>
          </cell>
          <cell r="E4102">
            <v>0</v>
          </cell>
          <cell r="F4102" t="str">
            <v>2108FA</v>
          </cell>
          <cell r="G4102" t="str">
            <v>Weekday</v>
          </cell>
          <cell r="H4102">
            <v>52485</v>
          </cell>
          <cell r="I4102" t="str">
            <v>77th Avenue</v>
          </cell>
        </row>
        <row r="4103">
          <cell r="A4103">
            <v>9907380</v>
          </cell>
          <cell r="B4103">
            <v>4102</v>
          </cell>
          <cell r="C4103">
            <v>1</v>
          </cell>
          <cell r="D4103">
            <v>0</v>
          </cell>
          <cell r="E4103">
            <v>1</v>
          </cell>
          <cell r="F4103" t="str">
            <v>2108FA</v>
          </cell>
          <cell r="G4103" t="str">
            <v>Weekday</v>
          </cell>
          <cell r="H4103">
            <v>52808</v>
          </cell>
          <cell r="I4103" t="str">
            <v>Shattuck Av &amp; Allston Way</v>
          </cell>
        </row>
        <row r="4104">
          <cell r="A4104">
            <v>802050</v>
          </cell>
          <cell r="B4104">
            <v>4103</v>
          </cell>
          <cell r="C4104">
            <v>1</v>
          </cell>
          <cell r="D4104">
            <v>1</v>
          </cell>
          <cell r="E4104">
            <v>1</v>
          </cell>
          <cell r="F4104" t="str">
            <v>2108FA</v>
          </cell>
          <cell r="G4104" t="str">
            <v>Weekday</v>
          </cell>
          <cell r="H4104">
            <v>55500</v>
          </cell>
          <cell r="I4104" t="str">
            <v>Hayward BART</v>
          </cell>
        </row>
        <row r="4105">
          <cell r="A4105">
            <v>306140</v>
          </cell>
          <cell r="B4105">
            <v>4104</v>
          </cell>
          <cell r="C4105">
            <v>0</v>
          </cell>
          <cell r="D4105">
            <v>0</v>
          </cell>
          <cell r="E4105">
            <v>0</v>
          </cell>
          <cell r="F4105" t="str">
            <v>2108FA</v>
          </cell>
          <cell r="G4105" t="str">
            <v>Weekday</v>
          </cell>
          <cell r="H4105">
            <v>55664</v>
          </cell>
          <cell r="I4105" t="str">
            <v>Warring St &amp; Parker St</v>
          </cell>
        </row>
        <row r="4106">
          <cell r="A4106">
            <v>9906460</v>
          </cell>
          <cell r="B4106">
            <v>4105</v>
          </cell>
          <cell r="C4106">
            <v>1</v>
          </cell>
          <cell r="D4106">
            <v>2</v>
          </cell>
          <cell r="E4106">
            <v>1</v>
          </cell>
          <cell r="F4106" t="str">
            <v>2108FA</v>
          </cell>
          <cell r="G4106" t="str">
            <v>Weekday</v>
          </cell>
          <cell r="H4106">
            <v>52514</v>
          </cell>
          <cell r="I4106" t="str">
            <v>28th Avenue</v>
          </cell>
        </row>
        <row r="4107">
          <cell r="A4107">
            <v>802060</v>
          </cell>
          <cell r="B4107">
            <v>4106</v>
          </cell>
          <cell r="C4107">
            <v>1</v>
          </cell>
          <cell r="D4107">
            <v>1</v>
          </cell>
          <cell r="E4107">
            <v>1</v>
          </cell>
          <cell r="F4107" t="str">
            <v>2108FA</v>
          </cell>
          <cell r="G4107" t="str">
            <v>Weekday</v>
          </cell>
          <cell r="H4107">
            <v>55911</v>
          </cell>
          <cell r="I4107" t="str">
            <v>Hayward BART</v>
          </cell>
        </row>
        <row r="4108">
          <cell r="A4108">
            <v>9906470</v>
          </cell>
          <cell r="B4108">
            <v>4107</v>
          </cell>
          <cell r="C4108">
            <v>1</v>
          </cell>
          <cell r="D4108">
            <v>2</v>
          </cell>
          <cell r="E4108">
            <v>1</v>
          </cell>
          <cell r="F4108" t="str">
            <v>2108FA</v>
          </cell>
          <cell r="G4108" t="str">
            <v>Weekday</v>
          </cell>
          <cell r="H4108">
            <v>52516</v>
          </cell>
          <cell r="I4108" t="str">
            <v>28th Avenue</v>
          </cell>
        </row>
        <row r="4109">
          <cell r="A4109">
            <v>9903830</v>
          </cell>
          <cell r="B4109">
            <v>4108</v>
          </cell>
          <cell r="C4109">
            <v>4</v>
          </cell>
          <cell r="D4109">
            <v>1</v>
          </cell>
          <cell r="E4109">
            <v>4</v>
          </cell>
          <cell r="F4109" t="str">
            <v>2108FA</v>
          </cell>
          <cell r="G4109" t="str">
            <v>Weekday</v>
          </cell>
          <cell r="H4109">
            <v>51636</v>
          </cell>
          <cell r="I4109" t="str">
            <v>10th St &amp; Washington St</v>
          </cell>
        </row>
        <row r="4110">
          <cell r="A4110">
            <v>9906200</v>
          </cell>
          <cell r="B4110">
            <v>4109</v>
          </cell>
          <cell r="C4110">
            <v>0</v>
          </cell>
          <cell r="D4110">
            <v>0</v>
          </cell>
          <cell r="E4110">
            <v>0</v>
          </cell>
          <cell r="F4110" t="str">
            <v>2108FA</v>
          </cell>
          <cell r="G4110" t="str">
            <v>Weekday</v>
          </cell>
          <cell r="H4110">
            <v>52435</v>
          </cell>
          <cell r="I4110" t="str">
            <v>103rd Avenue</v>
          </cell>
        </row>
        <row r="4111">
          <cell r="A4111">
            <v>9906210</v>
          </cell>
          <cell r="B4111">
            <v>4110</v>
          </cell>
          <cell r="C4111">
            <v>0</v>
          </cell>
          <cell r="D4111">
            <v>0</v>
          </cell>
          <cell r="E4111">
            <v>0</v>
          </cell>
          <cell r="F4111" t="str">
            <v>2108FA</v>
          </cell>
          <cell r="G4111" t="str">
            <v>Weekday</v>
          </cell>
          <cell r="H4111">
            <v>52437</v>
          </cell>
          <cell r="I4111" t="str">
            <v>103rd Avenue</v>
          </cell>
        </row>
        <row r="4112">
          <cell r="A4112">
            <v>9906330</v>
          </cell>
          <cell r="B4112">
            <v>4111</v>
          </cell>
          <cell r="C4112">
            <v>0</v>
          </cell>
          <cell r="D4112">
            <v>0</v>
          </cell>
          <cell r="E4112">
            <v>0</v>
          </cell>
          <cell r="F4112" t="str">
            <v>2108FA</v>
          </cell>
          <cell r="G4112" t="str">
            <v>Weekday</v>
          </cell>
          <cell r="H4112">
            <v>52487</v>
          </cell>
          <cell r="I4112" t="str">
            <v>77th Avenue</v>
          </cell>
        </row>
        <row r="4113">
          <cell r="A4113">
            <v>301540</v>
          </cell>
          <cell r="B4113">
            <v>4112</v>
          </cell>
          <cell r="C4113">
            <v>1</v>
          </cell>
          <cell r="D4113">
            <v>0</v>
          </cell>
          <cell r="E4113">
            <v>1</v>
          </cell>
          <cell r="F4113" t="str">
            <v>2108FA</v>
          </cell>
          <cell r="G4113" t="str">
            <v>Weekday</v>
          </cell>
          <cell r="H4113">
            <v>54139</v>
          </cell>
          <cell r="I4113" t="str">
            <v>Center St &amp; Shattuck Av (Downtown Berkeley BART)</v>
          </cell>
        </row>
        <row r="4114">
          <cell r="A4114">
            <v>601050</v>
          </cell>
          <cell r="B4114">
            <v>4113</v>
          </cell>
          <cell r="C4114">
            <v>1</v>
          </cell>
          <cell r="D4114">
            <v>0</v>
          </cell>
          <cell r="E4114">
            <v>1</v>
          </cell>
          <cell r="F4114" t="str">
            <v>2108FA</v>
          </cell>
          <cell r="G4114" t="str">
            <v>Weekday</v>
          </cell>
          <cell r="H4114">
            <v>51637</v>
          </cell>
          <cell r="I4114" t="str">
            <v>40th St &amp; San Pablo Av</v>
          </cell>
        </row>
        <row r="4115">
          <cell r="A4115">
            <v>9906630</v>
          </cell>
          <cell r="B4115">
            <v>4114</v>
          </cell>
          <cell r="C4115">
            <v>8</v>
          </cell>
          <cell r="D4115">
            <v>0</v>
          </cell>
          <cell r="E4115">
            <v>8</v>
          </cell>
          <cell r="F4115" t="str">
            <v>2108FA</v>
          </cell>
          <cell r="G4115" t="str">
            <v>Weekday</v>
          </cell>
          <cell r="H4115">
            <v>52574</v>
          </cell>
          <cell r="I4115" t="str">
            <v>Uptown Oakland NB</v>
          </cell>
        </row>
        <row r="4116">
          <cell r="A4116">
            <v>305510</v>
          </cell>
          <cell r="B4116">
            <v>4115</v>
          </cell>
          <cell r="C4116">
            <v>2</v>
          </cell>
          <cell r="D4116">
            <v>0</v>
          </cell>
          <cell r="E4116">
            <v>2</v>
          </cell>
          <cell r="F4116" t="str">
            <v>2108FA</v>
          </cell>
          <cell r="G4116" t="str">
            <v>Weekday</v>
          </cell>
          <cell r="H4116">
            <v>51555</v>
          </cell>
          <cell r="I4116" t="str">
            <v>Telegraph Av &amp; Dwight Way</v>
          </cell>
        </row>
        <row r="4117">
          <cell r="A4117">
            <v>707350</v>
          </cell>
          <cell r="B4117">
            <v>4116</v>
          </cell>
          <cell r="C4117">
            <v>0</v>
          </cell>
          <cell r="D4117">
            <v>0</v>
          </cell>
          <cell r="E4117">
            <v>0</v>
          </cell>
          <cell r="F4117" t="str">
            <v>2108FA</v>
          </cell>
          <cell r="G4117" t="str">
            <v>Weekday</v>
          </cell>
          <cell r="H4117">
            <v>51397</v>
          </cell>
          <cell r="I4117" t="str">
            <v>Ardenwood P &amp; R Lot</v>
          </cell>
        </row>
        <row r="4118">
          <cell r="A4118">
            <v>1504230</v>
          </cell>
          <cell r="B4118">
            <v>4117</v>
          </cell>
          <cell r="C4118">
            <v>0</v>
          </cell>
          <cell r="D4118">
            <v>0</v>
          </cell>
          <cell r="E4118">
            <v>0</v>
          </cell>
          <cell r="F4118" t="str">
            <v>2108FA</v>
          </cell>
          <cell r="G4118" t="str">
            <v>Weekday</v>
          </cell>
          <cell r="H4118">
            <v>53520</v>
          </cell>
          <cell r="I4118" t="str">
            <v>Bay Fair BART</v>
          </cell>
        </row>
        <row r="4119">
          <cell r="A4119">
            <v>9906380</v>
          </cell>
          <cell r="B4119">
            <v>4118</v>
          </cell>
          <cell r="C4119">
            <v>0</v>
          </cell>
          <cell r="D4119">
            <v>0</v>
          </cell>
          <cell r="E4119">
            <v>0</v>
          </cell>
          <cell r="F4119" t="str">
            <v>2108FA</v>
          </cell>
          <cell r="G4119" t="str">
            <v>Weekday</v>
          </cell>
          <cell r="H4119">
            <v>52498</v>
          </cell>
          <cell r="I4119" t="str">
            <v>63rd Avenue</v>
          </cell>
        </row>
        <row r="4120">
          <cell r="A4120">
            <v>9906890</v>
          </cell>
          <cell r="B4120">
            <v>4119</v>
          </cell>
          <cell r="C4120">
            <v>0</v>
          </cell>
          <cell r="D4120">
            <v>0</v>
          </cell>
          <cell r="E4120">
            <v>0</v>
          </cell>
          <cell r="F4120" t="str">
            <v>2108FA</v>
          </cell>
          <cell r="G4120" t="str">
            <v>Weekday</v>
          </cell>
          <cell r="H4120">
            <v>52671</v>
          </cell>
          <cell r="I4120" t="str">
            <v>Milpitas BART VTA Bay 9</v>
          </cell>
        </row>
        <row r="4121">
          <cell r="A4121">
            <v>9906750</v>
          </cell>
          <cell r="B4121">
            <v>4120</v>
          </cell>
          <cell r="C4121">
            <v>0</v>
          </cell>
          <cell r="D4121">
            <v>0</v>
          </cell>
          <cell r="E4121">
            <v>0</v>
          </cell>
          <cell r="F4121" t="str">
            <v>2108FA</v>
          </cell>
          <cell r="G4121" t="str">
            <v>Weekday</v>
          </cell>
          <cell r="H4121">
            <v>52602</v>
          </cell>
          <cell r="I4121" t="str">
            <v>39th Avenue</v>
          </cell>
        </row>
        <row r="4122">
          <cell r="A4122">
            <v>9906260</v>
          </cell>
          <cell r="B4122">
            <v>4121</v>
          </cell>
          <cell r="C4122">
            <v>0</v>
          </cell>
          <cell r="D4122">
            <v>0</v>
          </cell>
          <cell r="E4122">
            <v>0</v>
          </cell>
          <cell r="F4122" t="str">
            <v>2108FA</v>
          </cell>
          <cell r="G4122" t="str">
            <v>Weekday</v>
          </cell>
          <cell r="H4122">
            <v>52474</v>
          </cell>
          <cell r="I4122" t="str">
            <v>90th Avenue</v>
          </cell>
        </row>
        <row r="4123">
          <cell r="A4123">
            <v>1009490</v>
          </cell>
          <cell r="B4123">
            <v>4122</v>
          </cell>
          <cell r="C4123">
            <v>2</v>
          </cell>
          <cell r="D4123">
            <v>0</v>
          </cell>
          <cell r="E4123">
            <v>2</v>
          </cell>
          <cell r="F4123" t="str">
            <v>2108FA</v>
          </cell>
          <cell r="G4123" t="str">
            <v>Weekday</v>
          </cell>
          <cell r="H4123">
            <v>58555</v>
          </cell>
          <cell r="I4123" t="str">
            <v>Eastmont Transit Center</v>
          </cell>
        </row>
        <row r="4124">
          <cell r="A4124">
            <v>304670</v>
          </cell>
          <cell r="B4124">
            <v>4123</v>
          </cell>
          <cell r="C4124">
            <v>0</v>
          </cell>
          <cell r="D4124">
            <v>0</v>
          </cell>
          <cell r="E4124">
            <v>0</v>
          </cell>
          <cell r="F4124" t="str">
            <v>2108FA</v>
          </cell>
          <cell r="G4124" t="str">
            <v>Weekday</v>
          </cell>
          <cell r="H4124">
            <v>55996</v>
          </cell>
          <cell r="I4124" t="str">
            <v>University Av &amp; San Pablo Av</v>
          </cell>
        </row>
        <row r="4125">
          <cell r="A4125">
            <v>9906240</v>
          </cell>
          <cell r="B4125">
            <v>4124</v>
          </cell>
          <cell r="C4125">
            <v>1</v>
          </cell>
          <cell r="D4125">
            <v>0</v>
          </cell>
          <cell r="E4125">
            <v>1</v>
          </cell>
          <cell r="F4125" t="str">
            <v>2108FA</v>
          </cell>
          <cell r="G4125" t="str">
            <v>Weekday</v>
          </cell>
          <cell r="H4125">
            <v>52467</v>
          </cell>
          <cell r="I4125" t="str">
            <v>95th Avenue</v>
          </cell>
        </row>
        <row r="4126">
          <cell r="A4126">
            <v>9906270</v>
          </cell>
          <cell r="B4126">
            <v>4125</v>
          </cell>
          <cell r="C4126">
            <v>0</v>
          </cell>
          <cell r="D4126">
            <v>0</v>
          </cell>
          <cell r="E4126">
            <v>0</v>
          </cell>
          <cell r="F4126" t="str">
            <v>2108FA</v>
          </cell>
          <cell r="G4126" t="str">
            <v>Weekday</v>
          </cell>
          <cell r="H4126">
            <v>52475</v>
          </cell>
          <cell r="I4126" t="str">
            <v>90th Avenue</v>
          </cell>
        </row>
        <row r="4127">
          <cell r="A4127">
            <v>9906250</v>
          </cell>
          <cell r="B4127">
            <v>4126</v>
          </cell>
          <cell r="C4127">
            <v>1</v>
          </cell>
          <cell r="D4127">
            <v>0</v>
          </cell>
          <cell r="E4127">
            <v>1</v>
          </cell>
          <cell r="F4127" t="str">
            <v>2108FA</v>
          </cell>
          <cell r="G4127" t="str">
            <v>Weekday</v>
          </cell>
          <cell r="H4127">
            <v>52472</v>
          </cell>
          <cell r="I4127" t="str">
            <v>95th Avenue</v>
          </cell>
        </row>
        <row r="4128">
          <cell r="A4128">
            <v>9902560</v>
          </cell>
          <cell r="B4128">
            <v>4127</v>
          </cell>
          <cell r="C4128">
            <v>1</v>
          </cell>
          <cell r="D4128">
            <v>1</v>
          </cell>
          <cell r="E4128">
            <v>1</v>
          </cell>
          <cell r="F4128" t="str">
            <v>2108FA</v>
          </cell>
          <cell r="G4128" t="str">
            <v>Weekday</v>
          </cell>
          <cell r="H4128">
            <v>51209</v>
          </cell>
          <cell r="I4128" t="str">
            <v>Hayward BART</v>
          </cell>
        </row>
        <row r="4129">
          <cell r="A4129">
            <v>801960</v>
          </cell>
          <cell r="B4129">
            <v>4128</v>
          </cell>
          <cell r="C4129">
            <v>0</v>
          </cell>
          <cell r="D4129">
            <v>1</v>
          </cell>
          <cell r="E4129">
            <v>0</v>
          </cell>
          <cell r="F4129" t="str">
            <v>2108FA</v>
          </cell>
          <cell r="G4129" t="str">
            <v>Weekday</v>
          </cell>
          <cell r="H4129">
            <v>56760</v>
          </cell>
          <cell r="I4129" t="str">
            <v>Grand St &amp; Dean St</v>
          </cell>
        </row>
        <row r="4130">
          <cell r="A4130">
            <v>9906390</v>
          </cell>
          <cell r="B4130">
            <v>4129</v>
          </cell>
          <cell r="C4130">
            <v>0</v>
          </cell>
          <cell r="D4130">
            <v>0</v>
          </cell>
          <cell r="E4130">
            <v>0</v>
          </cell>
          <cell r="F4130" t="str">
            <v>2108FA</v>
          </cell>
          <cell r="G4130" t="str">
            <v>Weekday</v>
          </cell>
          <cell r="H4130">
            <v>52503</v>
          </cell>
          <cell r="I4130" t="str">
            <v>63rd Avenue</v>
          </cell>
        </row>
        <row r="4131">
          <cell r="A4131">
            <v>9906760</v>
          </cell>
          <cell r="B4131">
            <v>4130</v>
          </cell>
          <cell r="C4131">
            <v>0</v>
          </cell>
          <cell r="D4131">
            <v>0</v>
          </cell>
          <cell r="E4131">
            <v>0</v>
          </cell>
          <cell r="F4131" t="str">
            <v>2108FA</v>
          </cell>
          <cell r="G4131" t="str">
            <v>Weekday</v>
          </cell>
          <cell r="H4131">
            <v>52605</v>
          </cell>
          <cell r="I4131" t="str">
            <v>39th Avenue</v>
          </cell>
        </row>
        <row r="4132">
          <cell r="A4132">
            <v>9906300</v>
          </cell>
          <cell r="B4132">
            <v>4131</v>
          </cell>
          <cell r="C4132">
            <v>1</v>
          </cell>
          <cell r="D4132">
            <v>0</v>
          </cell>
          <cell r="E4132">
            <v>1</v>
          </cell>
          <cell r="F4132" t="str">
            <v>2108FA</v>
          </cell>
          <cell r="G4132" t="str">
            <v>Weekday</v>
          </cell>
          <cell r="H4132">
            <v>52482</v>
          </cell>
          <cell r="I4132" t="str">
            <v>82nd Avenue</v>
          </cell>
        </row>
        <row r="4133">
          <cell r="A4133">
            <v>302670</v>
          </cell>
          <cell r="B4133">
            <v>4132</v>
          </cell>
          <cell r="C4133">
            <v>0</v>
          </cell>
          <cell r="D4133">
            <v>0</v>
          </cell>
          <cell r="E4133">
            <v>0</v>
          </cell>
          <cell r="F4133" t="str">
            <v>2108FA</v>
          </cell>
          <cell r="G4133" t="str">
            <v>Weekday</v>
          </cell>
          <cell r="H4133">
            <v>53700</v>
          </cell>
          <cell r="I4133" t="str">
            <v>Gayley Rd &amp; Greek Theater</v>
          </cell>
        </row>
        <row r="4134">
          <cell r="A4134">
            <v>1011320</v>
          </cell>
          <cell r="B4134">
            <v>4133</v>
          </cell>
          <cell r="C4134">
            <v>4</v>
          </cell>
          <cell r="D4134">
            <v>0</v>
          </cell>
          <cell r="E4134">
            <v>4</v>
          </cell>
          <cell r="F4134" t="str">
            <v>2108FA</v>
          </cell>
          <cell r="G4134" t="str">
            <v>Weekday</v>
          </cell>
          <cell r="H4134">
            <v>55886</v>
          </cell>
          <cell r="I4134" t="str">
            <v>Fruitvale BART</v>
          </cell>
        </row>
        <row r="4135">
          <cell r="A4135">
            <v>9906130</v>
          </cell>
          <cell r="B4135">
            <v>4134</v>
          </cell>
          <cell r="C4135">
            <v>2</v>
          </cell>
          <cell r="D4135">
            <v>4</v>
          </cell>
          <cell r="E4135">
            <v>2</v>
          </cell>
          <cell r="F4135" t="str">
            <v>2108FA</v>
          </cell>
          <cell r="G4135" t="str">
            <v>Weekday</v>
          </cell>
          <cell r="H4135">
            <v>52405</v>
          </cell>
          <cell r="I4135" t="str">
            <v>Downtown San Leandro SB</v>
          </cell>
        </row>
        <row r="4136">
          <cell r="A4136">
            <v>1031890</v>
          </cell>
          <cell r="B4136">
            <v>4135</v>
          </cell>
          <cell r="C4136">
            <v>0</v>
          </cell>
          <cell r="D4136">
            <v>0</v>
          </cell>
          <cell r="E4136">
            <v>0</v>
          </cell>
          <cell r="F4136" t="str">
            <v>2108FA</v>
          </cell>
          <cell r="G4136" t="str">
            <v>Weekday</v>
          </cell>
          <cell r="H4136">
            <v>50484</v>
          </cell>
          <cell r="I4136" t="str">
            <v>Keith Av &amp; College Av</v>
          </cell>
        </row>
        <row r="4137">
          <cell r="A4137">
            <v>1502840</v>
          </cell>
          <cell r="B4137">
            <v>4136</v>
          </cell>
          <cell r="C4137">
            <v>1</v>
          </cell>
          <cell r="D4137">
            <v>2</v>
          </cell>
          <cell r="E4137">
            <v>1</v>
          </cell>
          <cell r="F4137" t="str">
            <v>2108FA</v>
          </cell>
          <cell r="G4137" t="str">
            <v>Weekday</v>
          </cell>
          <cell r="H4137">
            <v>55504</v>
          </cell>
          <cell r="I4137" t="str">
            <v>San Leandro BART</v>
          </cell>
        </row>
        <row r="4138">
          <cell r="A4138">
            <v>9906310</v>
          </cell>
          <cell r="B4138">
            <v>4137</v>
          </cell>
          <cell r="C4138">
            <v>1</v>
          </cell>
          <cell r="D4138">
            <v>0</v>
          </cell>
          <cell r="E4138">
            <v>1</v>
          </cell>
          <cell r="F4138" t="str">
            <v>2108FA</v>
          </cell>
          <cell r="G4138" t="str">
            <v>Weekday</v>
          </cell>
          <cell r="H4138">
            <v>52484</v>
          </cell>
          <cell r="I4138" t="str">
            <v>82nd Avenue</v>
          </cell>
        </row>
        <row r="4139">
          <cell r="A4139">
            <v>9906400</v>
          </cell>
          <cell r="B4139">
            <v>4138</v>
          </cell>
          <cell r="C4139">
            <v>0</v>
          </cell>
          <cell r="D4139">
            <v>0</v>
          </cell>
          <cell r="E4139">
            <v>0</v>
          </cell>
          <cell r="F4139" t="str">
            <v>2108FA</v>
          </cell>
          <cell r="G4139" t="str">
            <v>Weekday</v>
          </cell>
          <cell r="H4139">
            <v>52504</v>
          </cell>
          <cell r="I4139" t="str">
            <v>Seminary</v>
          </cell>
        </row>
        <row r="4140">
          <cell r="A4140">
            <v>804590</v>
          </cell>
          <cell r="B4140">
            <v>4139</v>
          </cell>
          <cell r="C4140">
            <v>0</v>
          </cell>
          <cell r="D4140">
            <v>0</v>
          </cell>
          <cell r="E4140">
            <v>0</v>
          </cell>
          <cell r="F4140" t="str">
            <v>2108FA</v>
          </cell>
          <cell r="G4140" t="str">
            <v>Weekday</v>
          </cell>
          <cell r="H4140">
            <v>57400</v>
          </cell>
          <cell r="I4140" t="str">
            <v>South Hayward BART</v>
          </cell>
        </row>
        <row r="4141">
          <cell r="A4141">
            <v>9906410</v>
          </cell>
          <cell r="B4141">
            <v>4140</v>
          </cell>
          <cell r="C4141">
            <v>0</v>
          </cell>
          <cell r="D4141">
            <v>0</v>
          </cell>
          <cell r="E4141">
            <v>0</v>
          </cell>
          <cell r="F4141" t="str">
            <v>2108FA</v>
          </cell>
          <cell r="G4141" t="str">
            <v>Weekday</v>
          </cell>
          <cell r="H4141">
            <v>52506</v>
          </cell>
          <cell r="I4141" t="str">
            <v>Seminary</v>
          </cell>
        </row>
        <row r="4142">
          <cell r="A4142">
            <v>9906480</v>
          </cell>
          <cell r="B4142">
            <v>4141</v>
          </cell>
          <cell r="C4142">
            <v>0</v>
          </cell>
          <cell r="D4142">
            <v>0</v>
          </cell>
          <cell r="E4142">
            <v>0</v>
          </cell>
          <cell r="F4142" t="str">
            <v>2108FA</v>
          </cell>
          <cell r="G4142" t="str">
            <v>Weekday</v>
          </cell>
          <cell r="H4142">
            <v>52517</v>
          </cell>
          <cell r="I4142" t="str">
            <v>24th Avenue</v>
          </cell>
        </row>
        <row r="4143">
          <cell r="A4143">
            <v>9906490</v>
          </cell>
          <cell r="B4143">
            <v>4142</v>
          </cell>
          <cell r="C4143">
            <v>0</v>
          </cell>
          <cell r="D4143">
            <v>0</v>
          </cell>
          <cell r="E4143">
            <v>0</v>
          </cell>
          <cell r="F4143" t="str">
            <v>2108FA</v>
          </cell>
          <cell r="G4143" t="str">
            <v>Weekday</v>
          </cell>
          <cell r="H4143">
            <v>52518</v>
          </cell>
          <cell r="I4143" t="str">
            <v>24th Avenue</v>
          </cell>
        </row>
        <row r="4144">
          <cell r="A4144">
            <v>301170</v>
          </cell>
          <cell r="B4144">
            <v>4143</v>
          </cell>
          <cell r="C4144">
            <v>2</v>
          </cell>
          <cell r="D4144">
            <v>0</v>
          </cell>
          <cell r="E4144">
            <v>2</v>
          </cell>
          <cell r="F4144" t="str">
            <v>2108FA</v>
          </cell>
          <cell r="G4144" t="str">
            <v>Weekday</v>
          </cell>
          <cell r="H4144">
            <v>54455</v>
          </cell>
          <cell r="I4144" t="str">
            <v>Bancroft Way &amp; Telegraph Av</v>
          </cell>
        </row>
        <row r="4145">
          <cell r="A4145">
            <v>9905130</v>
          </cell>
          <cell r="B4145">
            <v>4144</v>
          </cell>
          <cell r="C4145">
            <v>0</v>
          </cell>
          <cell r="D4145">
            <v>0</v>
          </cell>
          <cell r="E4145">
            <v>0</v>
          </cell>
          <cell r="F4145" t="str">
            <v>2108FA</v>
          </cell>
          <cell r="G4145" t="str">
            <v>Weekday</v>
          </cell>
          <cell r="H4145">
            <v>50030</v>
          </cell>
          <cell r="I4145" t="str">
            <v>Salesforce Transit Center Bay 30</v>
          </cell>
        </row>
        <row r="4146">
          <cell r="A4146">
            <v>9905110</v>
          </cell>
          <cell r="B4146">
            <v>4145</v>
          </cell>
          <cell r="C4146">
            <v>0</v>
          </cell>
          <cell r="D4146">
            <v>0</v>
          </cell>
          <cell r="E4146">
            <v>0</v>
          </cell>
          <cell r="F4146" t="str">
            <v>2108FA</v>
          </cell>
          <cell r="G4146" t="str">
            <v>Weekday</v>
          </cell>
          <cell r="H4146">
            <v>50028</v>
          </cell>
          <cell r="I4146" t="str">
            <v>Salesforce Transit Center Bay 28</v>
          </cell>
        </row>
        <row r="4147">
          <cell r="A4147">
            <v>9906650</v>
          </cell>
          <cell r="B4147">
            <v>4146</v>
          </cell>
          <cell r="C4147">
            <v>7</v>
          </cell>
          <cell r="D4147">
            <v>1</v>
          </cell>
          <cell r="E4147">
            <v>7</v>
          </cell>
          <cell r="F4147" t="str">
            <v>2108FA</v>
          </cell>
          <cell r="G4147" t="str">
            <v>Weekday</v>
          </cell>
          <cell r="H4147">
            <v>52581</v>
          </cell>
          <cell r="I4147" t="str">
            <v>14th Street NB</v>
          </cell>
        </row>
        <row r="4148">
          <cell r="A4148">
            <v>301990</v>
          </cell>
          <cell r="B4148">
            <v>4147</v>
          </cell>
          <cell r="C4148">
            <v>2</v>
          </cell>
          <cell r="D4148">
            <v>0</v>
          </cell>
          <cell r="E4148">
            <v>2</v>
          </cell>
          <cell r="F4148" t="str">
            <v>2108FA</v>
          </cell>
          <cell r="G4148" t="str">
            <v>Weekday</v>
          </cell>
          <cell r="H4148">
            <v>57555</v>
          </cell>
          <cell r="I4148" t="str">
            <v>Durant Av &amp; Dana St</v>
          </cell>
        </row>
        <row r="4149">
          <cell r="A4149">
            <v>9906350</v>
          </cell>
          <cell r="B4149">
            <v>4148</v>
          </cell>
          <cell r="C4149">
            <v>0</v>
          </cell>
          <cell r="D4149">
            <v>0</v>
          </cell>
          <cell r="E4149">
            <v>0</v>
          </cell>
          <cell r="F4149" t="str">
            <v>2108FA</v>
          </cell>
          <cell r="G4149" t="str">
            <v>Weekday</v>
          </cell>
          <cell r="H4149">
            <v>52492</v>
          </cell>
          <cell r="I4149" t="str">
            <v>73rd Avenue</v>
          </cell>
        </row>
        <row r="4150">
          <cell r="A4150">
            <v>9906340</v>
          </cell>
          <cell r="B4150">
            <v>4149</v>
          </cell>
          <cell r="C4150">
            <v>0</v>
          </cell>
          <cell r="D4150">
            <v>0</v>
          </cell>
          <cell r="E4150">
            <v>0</v>
          </cell>
          <cell r="F4150" t="str">
            <v>2108FA</v>
          </cell>
          <cell r="G4150" t="str">
            <v>Weekday</v>
          </cell>
          <cell r="H4150">
            <v>52489</v>
          </cell>
          <cell r="I4150" t="str">
            <v>73rd Avenue</v>
          </cell>
        </row>
        <row r="4151">
          <cell r="A4151">
            <v>9905150</v>
          </cell>
          <cell r="B4151">
            <v>4150</v>
          </cell>
          <cell r="C4151">
            <v>0</v>
          </cell>
          <cell r="D4151">
            <v>0</v>
          </cell>
          <cell r="E4151">
            <v>0</v>
          </cell>
          <cell r="F4151" t="str">
            <v>2108FA</v>
          </cell>
          <cell r="G4151" t="str">
            <v>Weekday</v>
          </cell>
          <cell r="H4151">
            <v>50032</v>
          </cell>
          <cell r="I4151" t="str">
            <v>Salesforce Transit Center Bay 32</v>
          </cell>
        </row>
        <row r="4152">
          <cell r="A4152">
            <v>9906670</v>
          </cell>
          <cell r="B4152">
            <v>4151</v>
          </cell>
          <cell r="C4152">
            <v>7</v>
          </cell>
          <cell r="D4152">
            <v>1</v>
          </cell>
          <cell r="E4152">
            <v>7</v>
          </cell>
          <cell r="F4152" t="str">
            <v>2108FA</v>
          </cell>
          <cell r="G4152" t="str">
            <v>Weekday</v>
          </cell>
          <cell r="H4152">
            <v>52584</v>
          </cell>
          <cell r="I4152" t="str">
            <v>City Center NB</v>
          </cell>
        </row>
        <row r="4153">
          <cell r="A4153">
            <v>1018220</v>
          </cell>
          <cell r="B4153">
            <v>4152</v>
          </cell>
          <cell r="C4153">
            <v>0</v>
          </cell>
          <cell r="D4153">
            <v>0</v>
          </cell>
          <cell r="E4153">
            <v>0</v>
          </cell>
          <cell r="F4153" t="str">
            <v>2108FA</v>
          </cell>
          <cell r="G4153" t="str">
            <v>Weekday</v>
          </cell>
          <cell r="H4153">
            <v>55577</v>
          </cell>
          <cell r="I4153" t="str">
            <v>San Leandro St &amp; Coliseum BART</v>
          </cell>
        </row>
        <row r="4154">
          <cell r="A4154">
            <v>9906680</v>
          </cell>
          <cell r="B4154">
            <v>4153</v>
          </cell>
          <cell r="C4154">
            <v>6</v>
          </cell>
          <cell r="D4154">
            <v>1</v>
          </cell>
          <cell r="E4154">
            <v>6</v>
          </cell>
          <cell r="F4154" t="str">
            <v>2108FA</v>
          </cell>
          <cell r="G4154" t="str">
            <v>Weekday</v>
          </cell>
          <cell r="H4154">
            <v>52586</v>
          </cell>
          <cell r="I4154" t="str">
            <v>City Center SB</v>
          </cell>
        </row>
        <row r="4155">
          <cell r="A4155">
            <v>9906440</v>
          </cell>
          <cell r="B4155">
            <v>4154</v>
          </cell>
          <cell r="C4155">
            <v>0</v>
          </cell>
          <cell r="D4155">
            <v>0</v>
          </cell>
          <cell r="E4155">
            <v>0</v>
          </cell>
          <cell r="F4155" t="str">
            <v>2108FA</v>
          </cell>
          <cell r="G4155" t="str">
            <v>Weekday</v>
          </cell>
          <cell r="H4155">
            <v>52509</v>
          </cell>
          <cell r="I4155" t="str">
            <v>High Street</v>
          </cell>
        </row>
        <row r="4156">
          <cell r="A4156">
            <v>303140</v>
          </cell>
          <cell r="B4156">
            <v>4155</v>
          </cell>
          <cell r="C4156">
            <v>0</v>
          </cell>
          <cell r="D4156">
            <v>0</v>
          </cell>
          <cell r="E4156">
            <v>0</v>
          </cell>
          <cell r="F4156" t="str">
            <v>2108FA</v>
          </cell>
          <cell r="G4156" t="str">
            <v>Weekday</v>
          </cell>
          <cell r="H4156">
            <v>57955</v>
          </cell>
          <cell r="I4156" t="str">
            <v>Hearst Av &amp; Le Roy Av</v>
          </cell>
        </row>
        <row r="4157">
          <cell r="A4157">
            <v>9906450</v>
          </cell>
          <cell r="B4157">
            <v>4156</v>
          </cell>
          <cell r="C4157">
            <v>0</v>
          </cell>
          <cell r="D4157">
            <v>0</v>
          </cell>
          <cell r="E4157">
            <v>0</v>
          </cell>
          <cell r="F4157" t="str">
            <v>2108FA</v>
          </cell>
          <cell r="G4157" t="str">
            <v>Weekday</v>
          </cell>
          <cell r="H4157">
            <v>52513</v>
          </cell>
          <cell r="I4157" t="str">
            <v>High Street</v>
          </cell>
        </row>
        <row r="4158">
          <cell r="A4158">
            <v>9906120</v>
          </cell>
          <cell r="B4158">
            <v>4157</v>
          </cell>
          <cell r="C4158">
            <v>2</v>
          </cell>
          <cell r="D4158">
            <v>4</v>
          </cell>
          <cell r="E4158">
            <v>2</v>
          </cell>
          <cell r="F4158" t="str">
            <v>2108FA</v>
          </cell>
          <cell r="G4158" t="str">
            <v>Weekday</v>
          </cell>
          <cell r="H4158">
            <v>52404</v>
          </cell>
          <cell r="I4158" t="str">
            <v>Downtown San Leandro NB</v>
          </cell>
        </row>
        <row r="4159">
          <cell r="A4159">
            <v>9907100</v>
          </cell>
          <cell r="B4159">
            <v>4158</v>
          </cell>
          <cell r="C4159">
            <v>7</v>
          </cell>
          <cell r="D4159">
            <v>1</v>
          </cell>
          <cell r="E4159">
            <v>7</v>
          </cell>
          <cell r="F4159" t="str">
            <v>2108FA</v>
          </cell>
          <cell r="G4159" t="str">
            <v>Weekday</v>
          </cell>
          <cell r="H4159">
            <v>52728</v>
          </cell>
          <cell r="I4159" t="str">
            <v>11th St &amp; Broadway</v>
          </cell>
        </row>
        <row r="4160">
          <cell r="A4160">
            <v>9906640</v>
          </cell>
          <cell r="B4160">
            <v>4159</v>
          </cell>
          <cell r="C4160">
            <v>2</v>
          </cell>
          <cell r="D4160">
            <v>0</v>
          </cell>
          <cell r="E4160">
            <v>2</v>
          </cell>
          <cell r="F4160" t="str">
            <v>2108FA</v>
          </cell>
          <cell r="G4160" t="str">
            <v>Weekday</v>
          </cell>
          <cell r="H4160">
            <v>52579</v>
          </cell>
          <cell r="I4160" t="str">
            <v>Uptown Oakland SB</v>
          </cell>
        </row>
        <row r="4161">
          <cell r="A4161">
            <v>9906560</v>
          </cell>
          <cell r="B4161">
            <v>4160</v>
          </cell>
          <cell r="C4161">
            <v>1</v>
          </cell>
          <cell r="D4161">
            <v>3</v>
          </cell>
          <cell r="E4161">
            <v>1</v>
          </cell>
          <cell r="F4161" t="str">
            <v>2108FA</v>
          </cell>
          <cell r="G4161" t="str">
            <v>Weekday</v>
          </cell>
          <cell r="H4161">
            <v>52541</v>
          </cell>
          <cell r="I4161" t="str">
            <v>San Leandro BART</v>
          </cell>
        </row>
        <row r="4162">
          <cell r="A4162">
            <v>9906740</v>
          </cell>
          <cell r="B4162">
            <v>4161</v>
          </cell>
          <cell r="C4162">
            <v>3</v>
          </cell>
          <cell r="D4162">
            <v>0</v>
          </cell>
          <cell r="E4162">
            <v>3</v>
          </cell>
          <cell r="F4162" t="str">
            <v>2108FA</v>
          </cell>
          <cell r="G4162" t="str">
            <v>Weekday</v>
          </cell>
          <cell r="H4162">
            <v>52601</v>
          </cell>
          <cell r="I4162" t="str">
            <v>Fruitvale</v>
          </cell>
        </row>
        <row r="4163">
          <cell r="A4163">
            <v>9906730</v>
          </cell>
          <cell r="B4163">
            <v>4162</v>
          </cell>
          <cell r="C4163">
            <v>3</v>
          </cell>
          <cell r="D4163">
            <v>0</v>
          </cell>
          <cell r="E4163">
            <v>3</v>
          </cell>
          <cell r="F4163" t="str">
            <v>2108FA</v>
          </cell>
          <cell r="G4163" t="str">
            <v>Weekday</v>
          </cell>
          <cell r="H4163">
            <v>52597</v>
          </cell>
          <cell r="I4163" t="str">
            <v>Fruitvale</v>
          </cell>
        </row>
        <row r="4164">
          <cell r="A4164">
            <v>701430</v>
          </cell>
          <cell r="B4164">
            <v>4163</v>
          </cell>
          <cell r="C4164">
            <v>0</v>
          </cell>
          <cell r="D4164">
            <v>0</v>
          </cell>
          <cell r="E4164">
            <v>0</v>
          </cell>
          <cell r="F4164" t="str">
            <v>2108FA</v>
          </cell>
          <cell r="G4164" t="str">
            <v>Weekday</v>
          </cell>
          <cell r="H4164">
            <v>57388</v>
          </cell>
          <cell r="I4164" t="str">
            <v>Driscoll Rd &amp; Amapola Dr (Hopkins Jr High School)</v>
          </cell>
        </row>
        <row r="4165">
          <cell r="A4165">
            <v>9903190</v>
          </cell>
          <cell r="B4165">
            <v>4164</v>
          </cell>
          <cell r="C4165">
            <v>0</v>
          </cell>
          <cell r="D4165">
            <v>0</v>
          </cell>
          <cell r="E4165">
            <v>0</v>
          </cell>
          <cell r="F4165" t="str">
            <v>2108FA</v>
          </cell>
          <cell r="G4165" t="str">
            <v>Weekday</v>
          </cell>
          <cell r="H4165">
            <v>51431</v>
          </cell>
          <cell r="I4165" t="str">
            <v>Pleasant Hill BART</v>
          </cell>
        </row>
      </sheetData>
      <sheetData sheetId="10"/>
      <sheetData sheetId="11">
        <row r="1">
          <cell r="A1" t="str">
            <v>AC Transit Stop ID</v>
          </cell>
          <cell r="B1" t="str">
            <v>Barcode</v>
          </cell>
          <cell r="C1" t="str">
            <v>Panel No</v>
          </cell>
          <cell r="D1" t="str">
            <v>Media Product Name</v>
          </cell>
          <cell r="E1" t="str">
            <v>Sales Address</v>
          </cell>
          <cell r="F1" t="str">
            <v>Area Name</v>
          </cell>
          <cell r="G1" t="str">
            <v>Zip</v>
          </cell>
          <cell r="H1" t="str">
            <v>Status</v>
          </cell>
          <cell r="I1" t="str">
            <v>LIVE</v>
          </cell>
          <cell r="J1" t="str">
            <v>Latitude</v>
          </cell>
          <cell r="K1" t="str">
            <v>Longitude</v>
          </cell>
          <cell r="L1" t="str">
            <v>Illumination</v>
          </cell>
          <cell r="M1" t="str">
            <v>PG&amp;E account number</v>
          </cell>
          <cell r="N1" t="str">
            <v>Meter number</v>
          </cell>
          <cell r="O1" t="str">
            <v>NextBus</v>
          </cell>
          <cell r="P1" t="str">
            <v>Trash can Size</v>
          </cell>
          <cell r="Q1" t="str">
            <v>Map Case</v>
          </cell>
          <cell r="R1" t="str">
            <v xml:space="preserve">FA2021 Stop ID? </v>
          </cell>
          <cell r="S1" t="str">
            <v>Test 2</v>
          </cell>
          <cell r="T1" t="str">
            <v>Notes</v>
          </cell>
        </row>
        <row r="2">
          <cell r="A2">
            <v>55555</v>
          </cell>
          <cell r="B2" t="str">
            <v>EB-000130</v>
          </cell>
          <cell r="C2">
            <v>700231</v>
          </cell>
          <cell r="D2" t="str">
            <v>Transit Shelter Display</v>
          </cell>
          <cell r="E2" t="str">
            <v>Shattuck Ave ES 30ft S/O Allston Way F/S - 1</v>
          </cell>
          <cell r="F2" t="str">
            <v>Berkeley</v>
          </cell>
          <cell r="G2" t="str">
            <v>94704</v>
          </cell>
          <cell r="H2" t="str">
            <v>SALEABLE</v>
          </cell>
          <cell r="I2">
            <v>39462</v>
          </cell>
          <cell r="J2" t="str">
            <v>37.86953</v>
          </cell>
          <cell r="K2" t="str">
            <v>-122.26813</v>
          </cell>
          <cell r="L2" t="str">
            <v>Y</v>
          </cell>
          <cell r="P2"/>
          <cell r="R2">
            <v>55555</v>
          </cell>
          <cell r="S2">
            <v>55555</v>
          </cell>
        </row>
        <row r="3">
          <cell r="A3" t="str">
            <v xml:space="preserve">No Service </v>
          </cell>
          <cell r="B3" t="str">
            <v>CV-000004</v>
          </cell>
          <cell r="C3">
            <v>701801</v>
          </cell>
          <cell r="D3" t="str">
            <v>Transit Shelter Display</v>
          </cell>
          <cell r="E3" t="str">
            <v>Castro Valley Blvd SS 24ft E/O Yeandle Ave F/W - 1</v>
          </cell>
          <cell r="F3" t="str">
            <v>Alameda Unincorporated</v>
          </cell>
          <cell r="G3" t="str">
            <v>94546</v>
          </cell>
          <cell r="H3" t="str">
            <v>SALEABLE</v>
          </cell>
          <cell r="I3">
            <v>39462</v>
          </cell>
          <cell r="J3" t="str">
            <v>37.694555</v>
          </cell>
          <cell r="K3" t="str">
            <v>-122.07107</v>
          </cell>
          <cell r="L3" t="str">
            <v>N</v>
          </cell>
          <cell r="P3" t="str">
            <v>20G &amp; City Can</v>
          </cell>
          <cell r="R3" t="str">
            <v xml:space="preserve">No Service </v>
          </cell>
          <cell r="S3" t="e">
            <v>#N/A</v>
          </cell>
          <cell r="T3" t="str">
            <v xml:space="preserve">No Service </v>
          </cell>
        </row>
        <row r="4">
          <cell r="A4" t="str">
            <v xml:space="preserve">No Service </v>
          </cell>
          <cell r="B4" t="str">
            <v>CV-000005</v>
          </cell>
          <cell r="C4">
            <v>701911</v>
          </cell>
          <cell r="D4" t="str">
            <v>Transit Shelter Display</v>
          </cell>
          <cell r="E4" t="str">
            <v>Castro Valley Blvd SS 60ft W/O Marshall St F/W - 1</v>
          </cell>
          <cell r="F4" t="str">
            <v>Alameda Unincorporated</v>
          </cell>
          <cell r="G4" t="str">
            <v>94546</v>
          </cell>
          <cell r="H4" t="str">
            <v>SALEABLE</v>
          </cell>
          <cell r="I4">
            <v>39462</v>
          </cell>
          <cell r="J4" t="str">
            <v>37.693143</v>
          </cell>
          <cell r="K4" t="str">
            <v>-122.066918</v>
          </cell>
          <cell r="L4" t="str">
            <v>N</v>
          </cell>
          <cell r="P4" t="str">
            <v>20G &amp; City Can</v>
          </cell>
          <cell r="Q4" t="str">
            <v>N</v>
          </cell>
          <cell r="R4" t="str">
            <v xml:space="preserve">No Service </v>
          </cell>
          <cell r="S4" t="e">
            <v>#N/A</v>
          </cell>
          <cell r="T4" t="str">
            <v xml:space="preserve">No Service </v>
          </cell>
        </row>
        <row r="5">
          <cell r="A5" t="str">
            <v xml:space="preserve">No Service </v>
          </cell>
          <cell r="B5" t="str">
            <v>CV-000006</v>
          </cell>
          <cell r="C5">
            <v>701901</v>
          </cell>
          <cell r="D5" t="str">
            <v>Transit Shelter Display</v>
          </cell>
          <cell r="E5" t="str">
            <v>Castro Valley Blvd NS 52ft E/O Marshall St F/E - 1</v>
          </cell>
          <cell r="F5" t="str">
            <v>Alameda Unincorporated</v>
          </cell>
          <cell r="G5" t="str">
            <v>94546</v>
          </cell>
          <cell r="H5" t="str">
            <v>SALEABLE</v>
          </cell>
          <cell r="I5">
            <v>39462</v>
          </cell>
          <cell r="J5" t="str">
            <v>37.693217</v>
          </cell>
          <cell r="K5" t="str">
            <v>-122.066289</v>
          </cell>
          <cell r="L5" t="str">
            <v>N</v>
          </cell>
          <cell r="P5" t="str">
            <v>20G &amp; City Can</v>
          </cell>
          <cell r="Q5" t="str">
            <v>Y</v>
          </cell>
          <cell r="R5" t="str">
            <v xml:space="preserve">No Service </v>
          </cell>
          <cell r="S5" t="e">
            <v>#N/A</v>
          </cell>
          <cell r="T5" t="str">
            <v xml:space="preserve">No Service </v>
          </cell>
        </row>
        <row r="6">
          <cell r="A6" t="str">
            <v xml:space="preserve">No Service </v>
          </cell>
          <cell r="B6" t="str">
            <v>CV-000011</v>
          </cell>
          <cell r="C6">
            <v>701861</v>
          </cell>
          <cell r="D6" t="str">
            <v>Transit Shelter Display</v>
          </cell>
          <cell r="E6" t="str">
            <v>Castro Valley Blvd NS 100ft W/O Stanton Ave F/E - 1</v>
          </cell>
          <cell r="F6" t="str">
            <v>Alameda Unincorporated</v>
          </cell>
          <cell r="G6" t="str">
            <v>94546</v>
          </cell>
          <cell r="H6" t="str">
            <v>SALEABLE</v>
          </cell>
          <cell r="I6">
            <v>39462</v>
          </cell>
          <cell r="J6" t="str">
            <v>37.692896</v>
          </cell>
          <cell r="K6" t="str">
            <v>-122.090031</v>
          </cell>
          <cell r="L6" t="str">
            <v>N</v>
          </cell>
          <cell r="P6" t="str">
            <v>20G &amp; City Can</v>
          </cell>
          <cell r="Q6" t="str">
            <v>N</v>
          </cell>
          <cell r="R6" t="str">
            <v xml:space="preserve">No Service </v>
          </cell>
          <cell r="S6" t="e">
            <v>#N/A</v>
          </cell>
          <cell r="T6" t="str">
            <v xml:space="preserve">No Service </v>
          </cell>
        </row>
        <row r="7">
          <cell r="A7">
            <v>55691</v>
          </cell>
          <cell r="B7" t="str">
            <v>EB-000092</v>
          </cell>
          <cell r="C7">
            <v>793101</v>
          </cell>
          <cell r="D7" t="str">
            <v>Transit Shelter Display</v>
          </cell>
          <cell r="E7" t="str">
            <v>Hollis St ES 74ft S/O 63rd St F/N - 1</v>
          </cell>
          <cell r="F7" t="str">
            <v>Emeryville</v>
          </cell>
          <cell r="G7" t="str">
            <v>94608</v>
          </cell>
          <cell r="H7" t="str">
            <v>UnSaleable</v>
          </cell>
          <cell r="I7">
            <v>40084</v>
          </cell>
          <cell r="J7" t="str">
            <v>37.84363</v>
          </cell>
          <cell r="K7" t="str">
            <v>-122.29063</v>
          </cell>
          <cell r="L7" t="str">
            <v>N</v>
          </cell>
          <cell r="P7" t="str">
            <v>City Can</v>
          </cell>
          <cell r="Q7" t="str">
            <v>Y</v>
          </cell>
          <cell r="R7">
            <v>55691</v>
          </cell>
          <cell r="S7">
            <v>55691</v>
          </cell>
          <cell r="T7" t="str">
            <v xml:space="preserve">Bus bench on street but no Stop ID on Google Maps </v>
          </cell>
        </row>
        <row r="8">
          <cell r="A8" t="str">
            <v xml:space="preserve">No Service </v>
          </cell>
          <cell r="B8" t="str">
            <v>EB-000093</v>
          </cell>
          <cell r="C8">
            <v>793044</v>
          </cell>
          <cell r="D8" t="str">
            <v>Transit Shelter Display</v>
          </cell>
          <cell r="E8" t="str">
            <v>Powell St SS 10ft W/O Commodore Dr F/W - 1</v>
          </cell>
          <cell r="F8" t="str">
            <v>Emeryville</v>
          </cell>
          <cell r="G8" t="str">
            <v>94608</v>
          </cell>
          <cell r="H8" t="str">
            <v>UnSaleable</v>
          </cell>
          <cell r="I8">
            <v>39918</v>
          </cell>
          <cell r="J8" t="str">
            <v>37.836959</v>
          </cell>
          <cell r="K8" t="str">
            <v>-122.30464</v>
          </cell>
          <cell r="L8" t="str">
            <v>N</v>
          </cell>
          <cell r="P8" t="str">
            <v>City Can</v>
          </cell>
          <cell r="Q8" t="str">
            <v>Y</v>
          </cell>
          <cell r="R8" t="str">
            <v xml:space="preserve">No Service </v>
          </cell>
          <cell r="S8" t="e">
            <v>#N/A</v>
          </cell>
          <cell r="T8" t="str">
            <v xml:space="preserve">Bus shelter on street but no Stop ID on Google Maps </v>
          </cell>
        </row>
        <row r="9">
          <cell r="A9" t="str">
            <v xml:space="preserve">No Service </v>
          </cell>
          <cell r="B9" t="str">
            <v>HD-000029</v>
          </cell>
          <cell r="C9">
            <v>700541</v>
          </cell>
          <cell r="D9" t="str">
            <v>Transit Shelter Display</v>
          </cell>
          <cell r="E9" t="str">
            <v>Hesperian Blvd ES 43ft S/O Turner Ct F/S - 1</v>
          </cell>
          <cell r="F9" t="str">
            <v>Hayward</v>
          </cell>
          <cell r="G9" t="str">
            <v>94545</v>
          </cell>
          <cell r="H9" t="str">
            <v>SALEABLE</v>
          </cell>
          <cell r="I9">
            <v>39462</v>
          </cell>
          <cell r="J9" t="str">
            <v>37.644547</v>
          </cell>
          <cell r="K9" t="str">
            <v>-122.104864</v>
          </cell>
          <cell r="L9" t="str">
            <v>N</v>
          </cell>
          <cell r="M9">
            <v>3307923</v>
          </cell>
          <cell r="P9" t="str">
            <v>20G &amp; City Can</v>
          </cell>
          <cell r="Q9" t="str">
            <v>Y</v>
          </cell>
          <cell r="R9" t="str">
            <v>No Service</v>
          </cell>
          <cell r="S9" t="e">
            <v>#N/A</v>
          </cell>
          <cell r="T9" t="str">
            <v xml:space="preserve">Bus shelter on street but no Stop ID on Google Maps </v>
          </cell>
        </row>
        <row r="10">
          <cell r="A10" t="str">
            <v xml:space="preserve">No Service </v>
          </cell>
          <cell r="B10" t="str">
            <v>HD-000033</v>
          </cell>
          <cell r="C10">
            <v>700491</v>
          </cell>
          <cell r="D10" t="str">
            <v>Transit Shelter Display</v>
          </cell>
          <cell r="E10" t="str">
            <v>Hesperian Blvd ES 25ft S/O Cathy Way F/S - 1</v>
          </cell>
          <cell r="F10" t="str">
            <v>Hayward</v>
          </cell>
          <cell r="G10" t="str">
            <v>94545</v>
          </cell>
          <cell r="H10" t="str">
            <v>SALEABLE</v>
          </cell>
          <cell r="I10">
            <v>39462</v>
          </cell>
          <cell r="J10" t="str">
            <v>37.639347</v>
          </cell>
          <cell r="K10" t="str">
            <v>-122.10167</v>
          </cell>
          <cell r="L10" t="str">
            <v>N</v>
          </cell>
          <cell r="P10" t="str">
            <v>20G</v>
          </cell>
          <cell r="Q10" t="str">
            <v>Y</v>
          </cell>
          <cell r="R10" t="str">
            <v xml:space="preserve">No Service </v>
          </cell>
          <cell r="S10" t="e">
            <v>#N/A</v>
          </cell>
          <cell r="T10" t="str">
            <v xml:space="preserve">Bus shelter on street but no Stop ID on Google Maps </v>
          </cell>
        </row>
        <row r="11">
          <cell r="A11" t="str">
            <v xml:space="preserve">No Service </v>
          </cell>
          <cell r="B11" t="str">
            <v>HD-000040</v>
          </cell>
          <cell r="C11">
            <v>700641</v>
          </cell>
          <cell r="D11" t="str">
            <v>Non Ad Shelter</v>
          </cell>
          <cell r="E11" t="str">
            <v>Hayward Blvd  50ft W/O Civic Ave F/ - 1</v>
          </cell>
          <cell r="F11" t="str">
            <v>Hayward</v>
          </cell>
          <cell r="G11" t="str">
            <v>94542</v>
          </cell>
          <cell r="H11" t="str">
            <v>UnSaleable</v>
          </cell>
          <cell r="I11">
            <v>39462</v>
          </cell>
          <cell r="J11">
            <v>37.655709999999999</v>
          </cell>
          <cell r="K11">
            <v>-122.048113</v>
          </cell>
          <cell r="L11" t="str">
            <v>N</v>
          </cell>
          <cell r="P11" t="str">
            <v>20G</v>
          </cell>
          <cell r="Q11" t="str">
            <v>Y</v>
          </cell>
          <cell r="R11" t="str">
            <v xml:space="preserve">No Service </v>
          </cell>
          <cell r="S11" t="e">
            <v>#N/A</v>
          </cell>
          <cell r="T11" t="str">
            <v>bus shelter on street but no flag on pole</v>
          </cell>
        </row>
        <row r="12">
          <cell r="A12" t="str">
            <v xml:space="preserve">No Service </v>
          </cell>
          <cell r="B12" t="str">
            <v>HD-000043</v>
          </cell>
          <cell r="C12">
            <v>702171</v>
          </cell>
          <cell r="D12" t="str">
            <v>Transit Shelter Display</v>
          </cell>
          <cell r="E12" t="str">
            <v>Clawiter Rd WS 100ft S/O W Winton Ave F/N - 1</v>
          </cell>
          <cell r="F12" t="str">
            <v>Hayward</v>
          </cell>
          <cell r="G12" t="str">
            <v>94545</v>
          </cell>
          <cell r="H12" t="str">
            <v>SALEABLE</v>
          </cell>
          <cell r="I12">
            <v>39462</v>
          </cell>
          <cell r="J12" t="str">
            <v>37.652678</v>
          </cell>
          <cell r="K12" t="str">
            <v>-122.120081</v>
          </cell>
          <cell r="L12" t="str">
            <v>N</v>
          </cell>
          <cell r="P12" t="str">
            <v>20G</v>
          </cell>
          <cell r="Q12" t="str">
            <v>Y</v>
          </cell>
          <cell r="R12" t="str">
            <v xml:space="preserve">No Service </v>
          </cell>
          <cell r="S12" t="e">
            <v>#N/A</v>
          </cell>
          <cell r="T12" t="str">
            <v xml:space="preserve">No Service </v>
          </cell>
        </row>
        <row r="13">
          <cell r="A13" t="str">
            <v xml:space="preserve">No Service </v>
          </cell>
          <cell r="B13" t="str">
            <v>HD-000044</v>
          </cell>
          <cell r="C13">
            <v>702101</v>
          </cell>
          <cell r="D13" t="str">
            <v>Transit Shelter Display</v>
          </cell>
          <cell r="E13" t="str">
            <v>Clawiter Rd WS 67ft S/O Depot Rd F/N - 1</v>
          </cell>
          <cell r="F13" t="str">
            <v>Hayward</v>
          </cell>
          <cell r="G13" t="str">
            <v>94545</v>
          </cell>
          <cell r="H13" t="str">
            <v>SALEABLE</v>
          </cell>
          <cell r="I13">
            <v>39462</v>
          </cell>
          <cell r="J13" t="str">
            <v>37.638357</v>
          </cell>
          <cell r="K13" t="str">
            <v>-122.119879</v>
          </cell>
          <cell r="L13" t="str">
            <v>N</v>
          </cell>
          <cell r="P13" t="str">
            <v>20G</v>
          </cell>
          <cell r="Q13" t="str">
            <v>Y</v>
          </cell>
          <cell r="R13" t="str">
            <v xml:space="preserve">No Service </v>
          </cell>
          <cell r="S13" t="e">
            <v>#N/A</v>
          </cell>
          <cell r="T13" t="str">
            <v xml:space="preserve">No Service </v>
          </cell>
        </row>
        <row r="14">
          <cell r="A14" t="str">
            <v xml:space="preserve">No Service </v>
          </cell>
          <cell r="B14" t="str">
            <v>HD-000046</v>
          </cell>
          <cell r="C14">
            <v>702071</v>
          </cell>
          <cell r="D14" t="str">
            <v>Transit Shelter Display</v>
          </cell>
          <cell r="E14" t="str">
            <v>Depot Rd NS 50ft W/O Dodge Ave F/E - 1</v>
          </cell>
          <cell r="F14" t="str">
            <v>Hayward</v>
          </cell>
          <cell r="G14" t="str">
            <v>94545</v>
          </cell>
          <cell r="H14" t="str">
            <v>SALEABLE</v>
          </cell>
          <cell r="I14">
            <v>39462</v>
          </cell>
          <cell r="J14" t="str">
            <v>37.638921</v>
          </cell>
          <cell r="K14" t="str">
            <v>-122.105348</v>
          </cell>
          <cell r="L14" t="str">
            <v>N</v>
          </cell>
          <cell r="P14" t="str">
            <v>20G</v>
          </cell>
          <cell r="Q14" t="str">
            <v>Y</v>
          </cell>
          <cell r="R14" t="str">
            <v xml:space="preserve">No Service </v>
          </cell>
          <cell r="S14" t="e">
            <v>#N/A</v>
          </cell>
          <cell r="T14" t="str">
            <v xml:space="preserve">No Service </v>
          </cell>
        </row>
        <row r="15">
          <cell r="A15" t="str">
            <v xml:space="preserve">No Service </v>
          </cell>
          <cell r="B15" t="str">
            <v>HD-000049</v>
          </cell>
          <cell r="C15">
            <v>702061</v>
          </cell>
          <cell r="D15" t="str">
            <v>Transit Shelter Display</v>
          </cell>
          <cell r="E15" t="str">
            <v>Eden Landing Rd ES 30ft S/O Clawiter Rd F/S - 1</v>
          </cell>
          <cell r="F15" t="str">
            <v>Hayward</v>
          </cell>
          <cell r="G15" t="str">
            <v>94545</v>
          </cell>
          <cell r="H15" t="str">
            <v>SALEABLE</v>
          </cell>
          <cell r="I15">
            <v>39462</v>
          </cell>
          <cell r="J15" t="str">
            <v>37.62637</v>
          </cell>
          <cell r="K15" t="str">
            <v>-122.12172</v>
          </cell>
          <cell r="L15" t="str">
            <v>N</v>
          </cell>
          <cell r="P15" t="str">
            <v>20G</v>
          </cell>
          <cell r="Q15" t="str">
            <v>Y</v>
          </cell>
          <cell r="R15" t="str">
            <v xml:space="preserve">No Service </v>
          </cell>
          <cell r="S15" t="e">
            <v>#N/A</v>
          </cell>
          <cell r="T15" t="str">
            <v xml:space="preserve">No Service </v>
          </cell>
        </row>
        <row r="16">
          <cell r="A16" t="str">
            <v xml:space="preserve">No Service </v>
          </cell>
          <cell r="B16" t="str">
            <v>HD-000050</v>
          </cell>
          <cell r="C16">
            <v>702081</v>
          </cell>
          <cell r="D16" t="str">
            <v>Transit Shelter Display</v>
          </cell>
          <cell r="E16" t="str">
            <v>Clawiter Rd ES 60ft N/O Enterprise Ave F/S - 1</v>
          </cell>
          <cell r="F16" t="str">
            <v>Hayward</v>
          </cell>
          <cell r="G16" t="str">
            <v>94545</v>
          </cell>
          <cell r="H16" t="str">
            <v>SALEABLE</v>
          </cell>
          <cell r="I16">
            <v>39462</v>
          </cell>
          <cell r="J16" t="str">
            <v>37.633632</v>
          </cell>
          <cell r="K16" t="str">
            <v>-122.119635</v>
          </cell>
          <cell r="L16" t="str">
            <v>N</v>
          </cell>
          <cell r="P16" t="str">
            <v>20G</v>
          </cell>
          <cell r="Q16" t="str">
            <v>Y</v>
          </cell>
          <cell r="R16" t="str">
            <v xml:space="preserve">No Service </v>
          </cell>
          <cell r="S16" t="e">
            <v>#N/A</v>
          </cell>
          <cell r="T16" t="str">
            <v xml:space="preserve">No Service </v>
          </cell>
        </row>
        <row r="17">
          <cell r="A17" t="str">
            <v xml:space="preserve">No Stop ID </v>
          </cell>
          <cell r="B17" t="str">
            <v>HD-000055</v>
          </cell>
          <cell r="C17">
            <v>700411</v>
          </cell>
          <cell r="D17" t="str">
            <v>Transit Shelter Display</v>
          </cell>
          <cell r="E17" t="str">
            <v>Hesperian Blvd ES 35ft S/O W Tennyson Rd F/S - 1</v>
          </cell>
          <cell r="F17" t="str">
            <v>Hayward</v>
          </cell>
          <cell r="G17" t="str">
            <v>94545</v>
          </cell>
          <cell r="H17" t="str">
            <v>SALEABLE</v>
          </cell>
          <cell r="I17">
            <v>39462</v>
          </cell>
          <cell r="J17" t="str">
            <v>37.630686</v>
          </cell>
          <cell r="K17" t="str">
            <v>-122.096355</v>
          </cell>
          <cell r="L17" t="str">
            <v>N</v>
          </cell>
          <cell r="M17">
            <v>3307923</v>
          </cell>
          <cell r="P17" t="str">
            <v>20G &amp; City Can</v>
          </cell>
          <cell r="Q17" t="str">
            <v>Y</v>
          </cell>
          <cell r="R17" t="str">
            <v xml:space="preserve">No Stop ID </v>
          </cell>
          <cell r="S17" t="e">
            <v>#N/A</v>
          </cell>
          <cell r="T17" t="str">
            <v>Bus shelter on street but no Stop ID on Google Maps; Line 97 bus stop relocated to FS</v>
          </cell>
        </row>
        <row r="18">
          <cell r="A18" t="str">
            <v xml:space="preserve">No Stop ID </v>
          </cell>
          <cell r="B18" t="str">
            <v>HD-000065</v>
          </cell>
          <cell r="C18">
            <v>701951</v>
          </cell>
          <cell r="D18" t="str">
            <v>Transit Shelter Display</v>
          </cell>
          <cell r="E18" t="str">
            <v>Hesperian Blvd WS 67ft N/O Tahoe Ave F/N - 1</v>
          </cell>
          <cell r="F18" t="str">
            <v>Hayward</v>
          </cell>
          <cell r="G18" t="str">
            <v>94545</v>
          </cell>
          <cell r="H18" t="str">
            <v>SALEABLE</v>
          </cell>
          <cell r="I18">
            <v>39462</v>
          </cell>
          <cell r="J18" t="str">
            <v>37.620343</v>
          </cell>
          <cell r="K18" t="str">
            <v>-122.090426</v>
          </cell>
          <cell r="L18" t="str">
            <v>N</v>
          </cell>
          <cell r="P18" t="str">
            <v>City Can</v>
          </cell>
          <cell r="Q18" t="str">
            <v>Y</v>
          </cell>
          <cell r="R18" t="str">
            <v xml:space="preserve">No Stop ID </v>
          </cell>
          <cell r="S18" t="e">
            <v>#N/A</v>
          </cell>
          <cell r="T18" t="str">
            <v>Bus shelter on street but no Stop ID on Google Maps; Line 97 bus stop relocated to NS of Carnegie Ct</v>
          </cell>
        </row>
        <row r="19">
          <cell r="A19" t="str">
            <v xml:space="preserve">No Stop ID </v>
          </cell>
          <cell r="C19">
            <v>702311</v>
          </cell>
          <cell r="D19" t="str">
            <v>Non Ad Shelter</v>
          </cell>
          <cell r="E19" t="str">
            <v>Mission Blvd ES 101ft N/O Highland Blvd F/S - 1</v>
          </cell>
          <cell r="F19" t="str">
            <v>Hayward</v>
          </cell>
          <cell r="G19" t="str">
            <v>94542</v>
          </cell>
          <cell r="H19" t="str">
            <v>UnSaleable</v>
          </cell>
          <cell r="I19">
            <v>39462</v>
          </cell>
          <cell r="J19" t="str">
            <v>37.663933</v>
          </cell>
          <cell r="K19" t="str">
            <v>-122.076631</v>
          </cell>
          <cell r="L19" t="str">
            <v>N</v>
          </cell>
          <cell r="R19" t="str">
            <v xml:space="preserve">No Stop ID </v>
          </cell>
          <cell r="S19" t="e">
            <v>#N/A</v>
          </cell>
          <cell r="T19" t="str">
            <v>Street View: seems to have disappeared</v>
          </cell>
        </row>
        <row r="20">
          <cell r="A20" t="str">
            <v xml:space="preserve">No Service </v>
          </cell>
          <cell r="B20" t="str">
            <v>EB-000105</v>
          </cell>
          <cell r="C20">
            <v>701471</v>
          </cell>
          <cell r="D20" t="str">
            <v>Transit Shelter Display</v>
          </cell>
          <cell r="E20" t="str">
            <v>Washington Ave. ES 55ft N/O Cornwall Way F/S - 1</v>
          </cell>
          <cell r="F20" t="str">
            <v>San Leandro</v>
          </cell>
          <cell r="G20" t="str">
            <v>94577</v>
          </cell>
          <cell r="H20" t="str">
            <v>UnSaleable</v>
          </cell>
          <cell r="I20">
            <v>39462</v>
          </cell>
          <cell r="J20" t="str">
            <v>37.715532</v>
          </cell>
          <cell r="K20" t="str">
            <v>-122.150033</v>
          </cell>
          <cell r="L20" t="str">
            <v>N</v>
          </cell>
          <cell r="P20" t="str">
            <v>20G</v>
          </cell>
          <cell r="Q20" t="str">
            <v>Y</v>
          </cell>
          <cell r="R20" t="str">
            <v xml:space="preserve">No Service </v>
          </cell>
          <cell r="S20" t="e">
            <v>#N/A</v>
          </cell>
          <cell r="T20" t="str">
            <v xml:space="preserve">No Service. </v>
          </cell>
        </row>
        <row r="21">
          <cell r="A21" t="str">
            <v xml:space="preserve">No Service </v>
          </cell>
          <cell r="B21" t="str">
            <v>EB-000123</v>
          </cell>
          <cell r="C21">
            <v>9330</v>
          </cell>
          <cell r="D21" t="str">
            <v>Non Ad Shelter</v>
          </cell>
          <cell r="E21" t="str">
            <v>Davis St NS 57ft W/O Warden Ave F/E - 1</v>
          </cell>
          <cell r="F21" t="str">
            <v>San Leandro</v>
          </cell>
          <cell r="G21" t="str">
            <v>94577</v>
          </cell>
          <cell r="H21" t="str">
            <v>UnSaleable</v>
          </cell>
          <cell r="I21">
            <v>43497</v>
          </cell>
          <cell r="J21" t="str">
            <v>37.718444</v>
          </cell>
          <cell r="K21" t="str">
            <v>-122.180171</v>
          </cell>
          <cell r="L21" t="str">
            <v>N</v>
          </cell>
          <cell r="P21" t="str">
            <v>20G</v>
          </cell>
          <cell r="Q21" t="str">
            <v>N</v>
          </cell>
          <cell r="R21" t="str">
            <v xml:space="preserve">No Service </v>
          </cell>
          <cell r="S21" t="e">
            <v>#N/A</v>
          </cell>
          <cell r="T21" t="str">
            <v xml:space="preserve">No Service. </v>
          </cell>
        </row>
        <row r="22">
          <cell r="A22" t="str">
            <v xml:space="preserve">No Service </v>
          </cell>
          <cell r="B22" t="str">
            <v>EB-000124</v>
          </cell>
          <cell r="C22">
            <v>9332</v>
          </cell>
          <cell r="D22" t="str">
            <v>Non Ad Shelter</v>
          </cell>
          <cell r="E22" t="str">
            <v>Davis St SS 58ft W/O Timothy Dr F/W - 1</v>
          </cell>
          <cell r="F22" t="str">
            <v>San Leandro</v>
          </cell>
          <cell r="G22" t="str">
            <v>94577</v>
          </cell>
          <cell r="H22" t="str">
            <v>UnSaleable</v>
          </cell>
          <cell r="J22" t="str">
            <v>37.718198</v>
          </cell>
          <cell r="K22" t="str">
            <v>-122.180107</v>
          </cell>
          <cell r="L22" t="str">
            <v>N</v>
          </cell>
          <cell r="P22" t="str">
            <v>20G</v>
          </cell>
          <cell r="Q22" t="str">
            <v>N</v>
          </cell>
          <cell r="R22" t="str">
            <v xml:space="preserve">No Service </v>
          </cell>
          <cell r="S22" t="e">
            <v>#N/A</v>
          </cell>
          <cell r="T22" t="str">
            <v xml:space="preserve">No Service. </v>
          </cell>
        </row>
        <row r="23">
          <cell r="A23" t="str">
            <v xml:space="preserve">No Service </v>
          </cell>
          <cell r="B23" t="str">
            <v>SL-000001</v>
          </cell>
          <cell r="C23">
            <v>701311</v>
          </cell>
          <cell r="D23" t="str">
            <v>Transit Shelter Display</v>
          </cell>
          <cell r="E23" t="str">
            <v>Doolittle Dr WS 50ft S/O Davis St F/N - 1</v>
          </cell>
          <cell r="F23" t="str">
            <v>San Leandro</v>
          </cell>
          <cell r="G23" t="str">
            <v>94577</v>
          </cell>
          <cell r="H23" t="str">
            <v>SALEABLE</v>
          </cell>
          <cell r="I23">
            <v>39462</v>
          </cell>
          <cell r="J23" t="str">
            <v>37.715961</v>
          </cell>
          <cell r="K23" t="str">
            <v>-122.186883</v>
          </cell>
          <cell r="L23" t="str">
            <v>N</v>
          </cell>
          <cell r="P23" t="str">
            <v>None</v>
          </cell>
          <cell r="Q23" t="str">
            <v>Y</v>
          </cell>
          <cell r="R23" t="str">
            <v xml:space="preserve">No Service </v>
          </cell>
          <cell r="S23" t="e">
            <v>#N/A</v>
          </cell>
          <cell r="T23" t="str">
            <v xml:space="preserve">No Service. </v>
          </cell>
        </row>
        <row r="24">
          <cell r="A24" t="str">
            <v xml:space="preserve">No Service </v>
          </cell>
          <cell r="B24" t="str">
            <v>SL-000002</v>
          </cell>
          <cell r="C24">
            <v>701521</v>
          </cell>
          <cell r="D24" t="str">
            <v>Transit Shelter Display</v>
          </cell>
          <cell r="E24" t="str">
            <v>Doolittle Dr WS 65ft N/O Polvorosa Ave F/N - 1</v>
          </cell>
          <cell r="F24" t="str">
            <v>San Leandro</v>
          </cell>
          <cell r="G24" t="str">
            <v>94577</v>
          </cell>
          <cell r="H24" t="str">
            <v>SALEABLE</v>
          </cell>
          <cell r="I24">
            <v>39462</v>
          </cell>
          <cell r="J24" t="str">
            <v>37.711209</v>
          </cell>
          <cell r="K24" t="str">
            <v>-122.18417</v>
          </cell>
          <cell r="L24" t="str">
            <v>N</v>
          </cell>
          <cell r="P24" t="str">
            <v>None</v>
          </cell>
          <cell r="Q24" t="str">
            <v>Y</v>
          </cell>
          <cell r="R24" t="str">
            <v xml:space="preserve">No Service </v>
          </cell>
          <cell r="S24" t="e">
            <v>#N/A</v>
          </cell>
          <cell r="T24" t="str">
            <v xml:space="preserve">No Service. </v>
          </cell>
        </row>
        <row r="25">
          <cell r="A25" t="str">
            <v xml:space="preserve">No Service </v>
          </cell>
          <cell r="B25" t="str">
            <v>SL-000003</v>
          </cell>
          <cell r="C25">
            <v>701661</v>
          </cell>
          <cell r="D25" t="str">
            <v>Transit Shelter Display</v>
          </cell>
          <cell r="E25" t="str">
            <v>Doolittle Dr WS 210ft S/O Davis St F/N - 1</v>
          </cell>
          <cell r="F25" t="str">
            <v>San Leandro</v>
          </cell>
          <cell r="G25" t="str">
            <v>94577</v>
          </cell>
          <cell r="H25" t="str">
            <v>SALEABLE</v>
          </cell>
          <cell r="I25">
            <v>39462</v>
          </cell>
          <cell r="J25" t="str">
            <v>37.715739</v>
          </cell>
          <cell r="K25" t="str">
            <v>-122.18677</v>
          </cell>
          <cell r="L25" t="str">
            <v>N</v>
          </cell>
          <cell r="P25" t="str">
            <v>20G</v>
          </cell>
          <cell r="Q25" t="str">
            <v>Y</v>
          </cell>
          <cell r="R25" t="str">
            <v xml:space="preserve">No Service </v>
          </cell>
          <cell r="S25" t="e">
            <v>#N/A</v>
          </cell>
          <cell r="T25" t="str">
            <v xml:space="preserve">No Service. </v>
          </cell>
        </row>
        <row r="26">
          <cell r="A26" t="str">
            <v xml:space="preserve">No Service </v>
          </cell>
          <cell r="B26" t="str">
            <v>SL-000005</v>
          </cell>
          <cell r="C26">
            <v>701461</v>
          </cell>
          <cell r="D26" t="str">
            <v>Transit Shelter Display</v>
          </cell>
          <cell r="E26" t="str">
            <v>Davis St SS 80ft E/O Doolittle Dr F/W - 1</v>
          </cell>
          <cell r="F26" t="str">
            <v>San Leandro</v>
          </cell>
          <cell r="G26" t="str">
            <v>94577</v>
          </cell>
          <cell r="H26" t="str">
            <v>SALEABLE</v>
          </cell>
          <cell r="I26">
            <v>39462</v>
          </cell>
          <cell r="J26" t="str">
            <v>37.716341</v>
          </cell>
          <cell r="K26" t="str">
            <v>-122.186363</v>
          </cell>
          <cell r="L26" t="str">
            <v>N</v>
          </cell>
          <cell r="P26" t="str">
            <v>20G</v>
          </cell>
          <cell r="Q26" t="str">
            <v>Y</v>
          </cell>
          <cell r="R26" t="str">
            <v xml:space="preserve">No Service </v>
          </cell>
          <cell r="S26" t="e">
            <v>#N/A</v>
          </cell>
          <cell r="T26" t="str">
            <v xml:space="preserve">No Service. Links Shuttle Stops at this location. </v>
          </cell>
        </row>
        <row r="27">
          <cell r="A27" t="str">
            <v xml:space="preserve">No Service </v>
          </cell>
          <cell r="B27" t="str">
            <v>SL-000014</v>
          </cell>
          <cell r="C27">
            <v>701431</v>
          </cell>
          <cell r="D27" t="str">
            <v>Transit Shelter Display</v>
          </cell>
          <cell r="E27" t="str">
            <v>Washington Ave WS 125ft N/O Chapman Rd F/N - 1</v>
          </cell>
          <cell r="F27" t="str">
            <v>San Leandro</v>
          </cell>
          <cell r="G27" t="str">
            <v>94578</v>
          </cell>
          <cell r="H27" t="str">
            <v>SALEABLE</v>
          </cell>
          <cell r="I27">
            <v>39462</v>
          </cell>
          <cell r="J27" t="str">
            <v>37.703959</v>
          </cell>
          <cell r="K27" t="str">
            <v>-122.142694</v>
          </cell>
          <cell r="L27" t="str">
            <v>N</v>
          </cell>
          <cell r="P27" t="str">
            <v>20G</v>
          </cell>
          <cell r="Q27" t="str">
            <v>Y</v>
          </cell>
          <cell r="R27" t="str">
            <v xml:space="preserve">No Service </v>
          </cell>
          <cell r="S27" t="e">
            <v>#N/A</v>
          </cell>
          <cell r="T27" t="str">
            <v xml:space="preserve">No Service. </v>
          </cell>
        </row>
        <row r="28">
          <cell r="A28" t="str">
            <v xml:space="preserve">No Service </v>
          </cell>
          <cell r="B28" t="str">
            <v>SL-000015</v>
          </cell>
          <cell r="C28">
            <v>701421</v>
          </cell>
          <cell r="D28" t="str">
            <v>Transit Shelter Display</v>
          </cell>
          <cell r="E28" t="str">
            <v>Washington Ave WS 440ft S/O Floresta Blvd F/N - 1</v>
          </cell>
          <cell r="F28" t="str">
            <v>San Leandro</v>
          </cell>
          <cell r="G28" t="str">
            <v>94578</v>
          </cell>
          <cell r="H28" t="str">
            <v>SALEABLE</v>
          </cell>
          <cell r="I28">
            <v>39462</v>
          </cell>
          <cell r="J28" t="str">
            <v>37.700674</v>
          </cell>
          <cell r="K28" t="str">
            <v>-122.140573</v>
          </cell>
          <cell r="L28" t="str">
            <v>N</v>
          </cell>
          <cell r="P28" t="str">
            <v>20G &amp; City Can</v>
          </cell>
          <cell r="Q28" t="str">
            <v>Y</v>
          </cell>
          <cell r="R28" t="str">
            <v xml:space="preserve">No Service </v>
          </cell>
          <cell r="S28" t="e">
            <v>#N/A</v>
          </cell>
          <cell r="T28" t="str">
            <v xml:space="preserve">No Service. </v>
          </cell>
        </row>
        <row r="29">
          <cell r="A29" t="str">
            <v xml:space="preserve">No Service </v>
          </cell>
          <cell r="B29" t="str">
            <v>SL-000016</v>
          </cell>
          <cell r="C29">
            <v>701411</v>
          </cell>
          <cell r="D29" t="str">
            <v>Transit Shelter Display</v>
          </cell>
          <cell r="E29" t="str">
            <v>Washington Ave ES 100ft N/O Halcyon Dr F/S - 1</v>
          </cell>
          <cell r="F29" t="str">
            <v>San Leandro</v>
          </cell>
          <cell r="G29" t="str">
            <v>94578</v>
          </cell>
          <cell r="H29" t="str">
            <v>SALEABLE</v>
          </cell>
          <cell r="I29">
            <v>39462</v>
          </cell>
          <cell r="J29" t="str">
            <v>37.702208</v>
          </cell>
          <cell r="K29" t="str">
            <v>-122.141147</v>
          </cell>
          <cell r="L29" t="str">
            <v>N</v>
          </cell>
          <cell r="P29" t="str">
            <v>City can</v>
          </cell>
          <cell r="Q29" t="str">
            <v>Y</v>
          </cell>
          <cell r="R29" t="str">
            <v xml:space="preserve">No Service </v>
          </cell>
          <cell r="S29" t="e">
            <v>#N/A</v>
          </cell>
          <cell r="T29" t="str">
            <v xml:space="preserve">No Service. </v>
          </cell>
        </row>
        <row r="30">
          <cell r="A30" t="str">
            <v xml:space="preserve">No Service </v>
          </cell>
          <cell r="B30" t="str">
            <v>SL-000018</v>
          </cell>
          <cell r="C30">
            <v>701391</v>
          </cell>
          <cell r="D30" t="str">
            <v>Transit Shelter Display</v>
          </cell>
          <cell r="E30" t="str">
            <v>Washington Ave ES 105ft N/O Springlake Dr F/S - 1</v>
          </cell>
          <cell r="F30" t="str">
            <v>San Leandro</v>
          </cell>
          <cell r="G30" t="str">
            <v>94578</v>
          </cell>
          <cell r="H30" t="str">
            <v>SALEABLE</v>
          </cell>
          <cell r="I30">
            <v>39462</v>
          </cell>
          <cell r="J30" t="str">
            <v>37.694131</v>
          </cell>
          <cell r="K30" t="str">
            <v>-122.139004</v>
          </cell>
          <cell r="L30" t="str">
            <v>N</v>
          </cell>
          <cell r="P30" t="str">
            <v>20G</v>
          </cell>
          <cell r="Q30" t="str">
            <v>Y</v>
          </cell>
          <cell r="R30" t="str">
            <v xml:space="preserve">No Service </v>
          </cell>
          <cell r="S30" t="e">
            <v>#N/A</v>
          </cell>
          <cell r="T30" t="str">
            <v xml:space="preserve">No Service. </v>
          </cell>
        </row>
        <row r="31">
          <cell r="A31" t="str">
            <v xml:space="preserve">No Service </v>
          </cell>
          <cell r="B31" t="str">
            <v>SL-000026</v>
          </cell>
          <cell r="C31">
            <v>701361</v>
          </cell>
          <cell r="D31" t="str">
            <v>Transit Shelter Display</v>
          </cell>
          <cell r="E31" t="str">
            <v>Washington Ave ES 30ft S/O Lewelling Blvd F/S - 1</v>
          </cell>
          <cell r="F31" t="str">
            <v>San Leandro</v>
          </cell>
          <cell r="G31" t="str">
            <v>94579</v>
          </cell>
          <cell r="H31" t="str">
            <v>SALEABLE</v>
          </cell>
          <cell r="I31">
            <v>39462</v>
          </cell>
          <cell r="J31" t="str">
            <v>37.685534</v>
          </cell>
          <cell r="K31" t="str">
            <v>-122.138764</v>
          </cell>
          <cell r="L31" t="str">
            <v>N</v>
          </cell>
          <cell r="P31" t="str">
            <v>20G</v>
          </cell>
          <cell r="Q31" t="str">
            <v>Y</v>
          </cell>
          <cell r="R31" t="str">
            <v xml:space="preserve">No Service </v>
          </cell>
          <cell r="S31" t="e">
            <v>#N/A</v>
          </cell>
          <cell r="T31" t="str">
            <v xml:space="preserve">No Service. </v>
          </cell>
        </row>
        <row r="32">
          <cell r="A32" t="str">
            <v xml:space="preserve">No Service </v>
          </cell>
          <cell r="B32" t="str">
            <v>SL-000031</v>
          </cell>
          <cell r="C32">
            <v>701401</v>
          </cell>
          <cell r="D32" t="str">
            <v>Transit Shelter Display</v>
          </cell>
          <cell r="E32" t="str">
            <v>Washington Ave ES 85ft N/O Fargo Ave F/S - 1</v>
          </cell>
          <cell r="F32" t="str">
            <v>San Leandro</v>
          </cell>
          <cell r="G32" t="str">
            <v>94579</v>
          </cell>
          <cell r="H32" t="str">
            <v>SALEABLE</v>
          </cell>
          <cell r="I32">
            <v>39462</v>
          </cell>
          <cell r="J32" t="str">
            <v>37.688337</v>
          </cell>
          <cell r="K32" t="str">
            <v>-122.138841</v>
          </cell>
          <cell r="L32" t="str">
            <v>N</v>
          </cell>
          <cell r="P32" t="str">
            <v>City can</v>
          </cell>
          <cell r="Q32" t="str">
            <v>Y</v>
          </cell>
          <cell r="R32" t="str">
            <v xml:space="preserve">No Service </v>
          </cell>
          <cell r="S32" t="e">
            <v>#N/A</v>
          </cell>
          <cell r="T32" t="str">
            <v xml:space="preserve">No Service. </v>
          </cell>
        </row>
        <row r="33">
          <cell r="A33">
            <v>53016</v>
          </cell>
          <cell r="B33" t="str">
            <v>SL-000045</v>
          </cell>
          <cell r="C33">
            <v>702461</v>
          </cell>
          <cell r="D33" t="str">
            <v>Transit Shelter Display</v>
          </cell>
          <cell r="E33" t="str">
            <v>East 14th St ES 1469ft N/O 163rd Ave F/S - 1</v>
          </cell>
          <cell r="F33" t="str">
            <v>Alameda Unincorporated</v>
          </cell>
          <cell r="G33" t="str">
            <v>94578</v>
          </cell>
          <cell r="H33" t="str">
            <v>SALEABLE</v>
          </cell>
          <cell r="I33">
            <v>39462</v>
          </cell>
          <cell r="J33" t="str">
            <v>37.695948</v>
          </cell>
          <cell r="K33" t="str">
            <v>-122.115062</v>
          </cell>
          <cell r="L33" t="str">
            <v>N</v>
          </cell>
          <cell r="P33" t="str">
            <v>20G &amp; City Can</v>
          </cell>
          <cell r="Q33" t="str">
            <v>Y</v>
          </cell>
          <cell r="R33">
            <v>53016</v>
          </cell>
          <cell r="S33">
            <v>53016</v>
          </cell>
        </row>
        <row r="34">
          <cell r="A34">
            <v>51778</v>
          </cell>
          <cell r="B34" t="str">
            <v>SL-000046</v>
          </cell>
          <cell r="C34">
            <v>701891</v>
          </cell>
          <cell r="D34" t="str">
            <v>Transit Shelter Display</v>
          </cell>
          <cell r="E34" t="str">
            <v>East 14th St WS 55ft S/O 165th Ave F/N - 1</v>
          </cell>
          <cell r="F34" t="str">
            <v>Alameda Unincorporated</v>
          </cell>
          <cell r="G34" t="str">
            <v>94578</v>
          </cell>
          <cell r="H34" t="str">
            <v>SALEABLE</v>
          </cell>
          <cell r="I34">
            <v>39462</v>
          </cell>
          <cell r="J34" t="str">
            <v>37.693286</v>
          </cell>
          <cell r="K34" t="str">
            <v>-122.1118</v>
          </cell>
          <cell r="L34" t="str">
            <v>N</v>
          </cell>
          <cell r="P34" t="str">
            <v>20G</v>
          </cell>
          <cell r="Q34" t="str">
            <v>Y</v>
          </cell>
          <cell r="R34">
            <v>51778</v>
          </cell>
          <cell r="S34">
            <v>51778</v>
          </cell>
        </row>
        <row r="35">
          <cell r="A35">
            <v>52983</v>
          </cell>
          <cell r="B35" t="str">
            <v>SL-000047</v>
          </cell>
          <cell r="C35">
            <v>701831</v>
          </cell>
          <cell r="D35" t="str">
            <v>Transit Shelter Display</v>
          </cell>
          <cell r="E35" t="str">
            <v>East 14th St ES 14ft N/O 167th Ave F/S - 1</v>
          </cell>
          <cell r="F35" t="str">
            <v>Alameda Unincorporated</v>
          </cell>
          <cell r="G35" t="str">
            <v>94578</v>
          </cell>
          <cell r="H35" t="str">
            <v>SALEABLE</v>
          </cell>
          <cell r="I35">
            <v>39462</v>
          </cell>
          <cell r="J35" t="str">
            <v>37.692487</v>
          </cell>
          <cell r="K35" t="str">
            <v>-122.110124</v>
          </cell>
          <cell r="L35" t="str">
            <v>N</v>
          </cell>
          <cell r="P35" t="str">
            <v>20G</v>
          </cell>
          <cell r="Q35" t="str">
            <v>Y</v>
          </cell>
          <cell r="R35">
            <v>52983</v>
          </cell>
          <cell r="S35">
            <v>52983</v>
          </cell>
        </row>
        <row r="36">
          <cell r="A36">
            <v>56533</v>
          </cell>
          <cell r="C36">
            <v>700321</v>
          </cell>
          <cell r="D36" t="str">
            <v>Kiosk</v>
          </cell>
          <cell r="E36" t="str">
            <v>East 14th St. SS 75ft E/O Parrott St. F/W - 1-3</v>
          </cell>
          <cell r="F36" t="str">
            <v>San Leandro</v>
          </cell>
          <cell r="G36" t="str">
            <v>94577</v>
          </cell>
          <cell r="H36" t="str">
            <v>UnSaleable</v>
          </cell>
          <cell r="I36">
            <v>39462</v>
          </cell>
          <cell r="J36" t="str">
            <v>37.722424</v>
          </cell>
          <cell r="K36" t="str">
            <v>-122.152538</v>
          </cell>
          <cell r="L36" t="str">
            <v>N</v>
          </cell>
          <cell r="R36">
            <v>56533</v>
          </cell>
          <cell r="S36">
            <v>56533</v>
          </cell>
        </row>
        <row r="37">
          <cell r="A37">
            <v>55669</v>
          </cell>
          <cell r="C37">
            <v>701331</v>
          </cell>
          <cell r="D37" t="str">
            <v>Kiosk</v>
          </cell>
          <cell r="E37" t="str">
            <v>East 14th St. SS 350ft E/O 136th Ave. F/W - 1-3</v>
          </cell>
          <cell r="F37" t="str">
            <v>San Leandro</v>
          </cell>
          <cell r="G37" t="str">
            <v>94578</v>
          </cell>
          <cell r="H37" t="str">
            <v>UnSaleable</v>
          </cell>
          <cell r="I37">
            <v>39462</v>
          </cell>
          <cell r="J37" t="str">
            <v>37.714303</v>
          </cell>
          <cell r="K37" t="str">
            <v>-122.141647</v>
          </cell>
          <cell r="L37" t="str">
            <v>N</v>
          </cell>
          <cell r="R37">
            <v>55669</v>
          </cell>
          <cell r="S37">
            <v>55669</v>
          </cell>
        </row>
        <row r="38">
          <cell r="A38" t="str">
            <v xml:space="preserve">No Service </v>
          </cell>
          <cell r="B38" t="str">
            <v>EB-000087</v>
          </cell>
          <cell r="C38">
            <v>702501</v>
          </cell>
          <cell r="D38" t="str">
            <v>Transit Shelter Display</v>
          </cell>
          <cell r="E38" t="str">
            <v>San Pablo Ave WS 500ft S/O Church Ln F/N - 1</v>
          </cell>
          <cell r="F38" t="str">
            <v>San Pablo</v>
          </cell>
          <cell r="G38" t="str">
            <v>94806</v>
          </cell>
          <cell r="H38" t="str">
            <v>SALEABLE</v>
          </cell>
          <cell r="I38">
            <v>39462</v>
          </cell>
          <cell r="J38" t="str">
            <v>37.957673</v>
          </cell>
          <cell r="K38" t="str">
            <v>-122.33891</v>
          </cell>
          <cell r="L38" t="str">
            <v>N</v>
          </cell>
          <cell r="P38" t="str">
            <v>20G</v>
          </cell>
          <cell r="Q38" t="str">
            <v>Y</v>
          </cell>
          <cell r="R38" t="str">
            <v xml:space="preserve">No Service </v>
          </cell>
          <cell r="S38" t="e">
            <v>#N/A</v>
          </cell>
          <cell r="T38" t="str">
            <v xml:space="preserve">No Service </v>
          </cell>
        </row>
        <row r="39">
          <cell r="A39" t="str">
            <v xml:space="preserve">No Service </v>
          </cell>
          <cell r="C39">
            <v>2111</v>
          </cell>
          <cell r="D39" t="str">
            <v>Transit Shelter Display</v>
          </cell>
          <cell r="E39" t="str">
            <v>14th St. SS 20ft W/O Jackson F/W - 1</v>
          </cell>
          <cell r="F39" t="str">
            <v>Oakland</v>
          </cell>
          <cell r="G39" t="str">
            <v>94612</v>
          </cell>
          <cell r="H39" t="str">
            <v>UnSaleable</v>
          </cell>
          <cell r="I39">
            <v>32874</v>
          </cell>
          <cell r="J39" t="str">
            <v>37.801975</v>
          </cell>
          <cell r="K39" t="str">
            <v>-122.265475</v>
          </cell>
          <cell r="L39" t="str">
            <v>Y</v>
          </cell>
          <cell r="M39">
            <v>9182991901</v>
          </cell>
          <cell r="P39" t="str">
            <v xml:space="preserve">City Can </v>
          </cell>
          <cell r="R39" t="str">
            <v xml:space="preserve">No Service </v>
          </cell>
          <cell r="S39" t="e">
            <v>#N/A</v>
          </cell>
          <cell r="T39" t="str">
            <v>No shelter at this location</v>
          </cell>
        </row>
        <row r="40">
          <cell r="A40" t="str">
            <v xml:space="preserve">No Service </v>
          </cell>
          <cell r="B40" t="str">
            <v>O-000021</v>
          </cell>
          <cell r="C40">
            <v>2059</v>
          </cell>
          <cell r="D40" t="str">
            <v>Transit Shelter Display</v>
          </cell>
          <cell r="E40" t="str">
            <v>41st St. NS 49ft W/O Piedmont Ave. F/E - 1</v>
          </cell>
          <cell r="F40" t="str">
            <v>Oakland</v>
          </cell>
          <cell r="G40" t="str">
            <v>94611</v>
          </cell>
          <cell r="H40" t="str">
            <v>SALEABLE</v>
          </cell>
          <cell r="I40">
            <v>32874</v>
          </cell>
          <cell r="J40" t="str">
            <v>37.8265927</v>
          </cell>
          <cell r="K40" t="str">
            <v>-122.25254644</v>
          </cell>
          <cell r="L40" t="str">
            <v>N</v>
          </cell>
          <cell r="M40">
            <v>9182991738</v>
          </cell>
          <cell r="P40" t="str">
            <v xml:space="preserve">City Can </v>
          </cell>
          <cell r="R40" t="str">
            <v xml:space="preserve">No Service </v>
          </cell>
          <cell r="S40" t="e">
            <v>#N/A</v>
          </cell>
          <cell r="T40" t="str">
            <v xml:space="preserve">No Service </v>
          </cell>
        </row>
        <row r="41">
          <cell r="A41">
            <v>52999</v>
          </cell>
          <cell r="B41" t="str">
            <v>O-000036</v>
          </cell>
          <cell r="C41">
            <v>2129</v>
          </cell>
          <cell r="D41" t="str">
            <v>Transit Shelter Display</v>
          </cell>
          <cell r="E41" t="str">
            <v>Broadway ES 41ft S/O 11th St. F/S - 1</v>
          </cell>
          <cell r="F41" t="str">
            <v>Oakland</v>
          </cell>
          <cell r="G41" t="str">
            <v>94607</v>
          </cell>
          <cell r="H41" t="str">
            <v>SALEABLE</v>
          </cell>
          <cell r="I41">
            <v>32874</v>
          </cell>
          <cell r="J41" t="str">
            <v>37.80184</v>
          </cell>
          <cell r="K41" t="str">
            <v>-122.27313</v>
          </cell>
          <cell r="L41" t="str">
            <v>N</v>
          </cell>
          <cell r="M41">
            <v>9182991687</v>
          </cell>
          <cell r="P41" t="str">
            <v xml:space="preserve">City Can </v>
          </cell>
          <cell r="Q41" t="str">
            <v>N</v>
          </cell>
          <cell r="R41">
            <v>52999</v>
          </cell>
          <cell r="S41">
            <v>52999</v>
          </cell>
        </row>
        <row r="42">
          <cell r="A42">
            <v>51111</v>
          </cell>
          <cell r="B42" t="str">
            <v>O-000147</v>
          </cell>
          <cell r="C42">
            <v>2031</v>
          </cell>
          <cell r="D42" t="str">
            <v>Transit Shelter Display</v>
          </cell>
          <cell r="E42" t="str">
            <v>Broadway ES 54ft S/O 12th St. F/S - 1</v>
          </cell>
          <cell r="F42" t="str">
            <v>Oakland</v>
          </cell>
          <cell r="G42" t="str">
            <v>94607</v>
          </cell>
          <cell r="H42" t="str">
            <v>SALEABLE</v>
          </cell>
          <cell r="I42">
            <v>32874</v>
          </cell>
          <cell r="J42" t="str">
            <v>37.802693</v>
          </cell>
          <cell r="K42" t="str">
            <v>-122.272049</v>
          </cell>
          <cell r="L42" t="str">
            <v>Y</v>
          </cell>
          <cell r="M42">
            <v>9182991787</v>
          </cell>
          <cell r="N42"/>
          <cell r="O42"/>
          <cell r="P42" t="str">
            <v xml:space="preserve">City Can </v>
          </cell>
          <cell r="Q42"/>
          <cell r="R42">
            <v>51111</v>
          </cell>
          <cell r="S42">
            <v>51111</v>
          </cell>
        </row>
        <row r="43">
          <cell r="A43" t="str">
            <v xml:space="preserve">No Service </v>
          </cell>
          <cell r="B43" t="str">
            <v>O-000042</v>
          </cell>
          <cell r="C43">
            <v>2017</v>
          </cell>
          <cell r="D43" t="str">
            <v>Transit Shelter Display</v>
          </cell>
          <cell r="E43" t="str">
            <v>Broadway WS 147ft S/O 5th St. F/N - 1</v>
          </cell>
          <cell r="F43" t="str">
            <v>Oakland</v>
          </cell>
          <cell r="G43" t="str">
            <v>94607</v>
          </cell>
          <cell r="H43" t="str">
            <v>SALEABLE</v>
          </cell>
          <cell r="I43">
            <v>32874</v>
          </cell>
          <cell r="J43" t="str">
            <v>37.79791827</v>
          </cell>
          <cell r="K43" t="str">
            <v>-122.2753479</v>
          </cell>
          <cell r="L43" t="str">
            <v>Y</v>
          </cell>
          <cell r="M43">
            <v>9182991104</v>
          </cell>
          <cell r="N43" t="str">
            <v>na</v>
          </cell>
          <cell r="P43" t="str">
            <v xml:space="preserve">City Can </v>
          </cell>
          <cell r="R43" t="str">
            <v xml:space="preserve">No Service </v>
          </cell>
          <cell r="S43" t="e">
            <v>#N/A</v>
          </cell>
          <cell r="T43" t="str">
            <v>Line 72/72M used to stop here</v>
          </cell>
        </row>
        <row r="44">
          <cell r="A44" t="str">
            <v xml:space="preserve">No Service </v>
          </cell>
          <cell r="B44" t="str">
            <v>O-000076</v>
          </cell>
          <cell r="C44">
            <v>2287</v>
          </cell>
          <cell r="D44" t="str">
            <v>Non Ad Shelter</v>
          </cell>
          <cell r="E44" t="str">
            <v>International Blvd ES 65ft S/O 85th Ave F/N - 1</v>
          </cell>
          <cell r="F44" t="str">
            <v>Oakland</v>
          </cell>
          <cell r="G44" t="str">
            <v>94621</v>
          </cell>
          <cell r="H44" t="str">
            <v>UnSaleable</v>
          </cell>
          <cell r="I44">
            <v>39133</v>
          </cell>
          <cell r="J44" t="str">
            <v>37.753168</v>
          </cell>
          <cell r="K44" t="str">
            <v>-122.176828</v>
          </cell>
          <cell r="P44" t="str">
            <v xml:space="preserve">City Can </v>
          </cell>
          <cell r="R44" t="str">
            <v xml:space="preserve">No Service </v>
          </cell>
          <cell r="S44" t="e">
            <v>#N/A</v>
          </cell>
          <cell r="T44" t="str">
            <v xml:space="preserve">Removed: BRT </v>
          </cell>
        </row>
        <row r="45">
          <cell r="A45" t="str">
            <v xml:space="preserve">No Service </v>
          </cell>
          <cell r="B45" t="str">
            <v>O-000095</v>
          </cell>
          <cell r="C45">
            <v>2157</v>
          </cell>
          <cell r="D45" t="str">
            <v>Transit Shelter Display</v>
          </cell>
          <cell r="E45" t="str">
            <v>International Blvd. SS 33ft W/O Fruitvale Ave. F/W - 1</v>
          </cell>
          <cell r="F45" t="str">
            <v>Oakland</v>
          </cell>
          <cell r="G45" t="str">
            <v>94601</v>
          </cell>
          <cell r="H45" t="str">
            <v>SALEABLE</v>
          </cell>
          <cell r="I45">
            <v>32874</v>
          </cell>
          <cell r="J45" t="str">
            <v>37.77759</v>
          </cell>
          <cell r="K45" t="str">
            <v>-122.226108</v>
          </cell>
          <cell r="L45" t="str">
            <v>N</v>
          </cell>
          <cell r="P45" t="str">
            <v xml:space="preserve">City Can </v>
          </cell>
          <cell r="R45" t="str">
            <v xml:space="preserve">No Service </v>
          </cell>
          <cell r="S45" t="e">
            <v>#N/A</v>
          </cell>
          <cell r="T45" t="str">
            <v xml:space="preserve">Removed: BRT </v>
          </cell>
        </row>
        <row r="46">
          <cell r="A46" t="str">
            <v xml:space="preserve">No Stop ID </v>
          </cell>
          <cell r="B46" t="str">
            <v>O-000024</v>
          </cell>
          <cell r="C46">
            <v>1000</v>
          </cell>
          <cell r="D46" t="str">
            <v>Kiosk</v>
          </cell>
          <cell r="E46" t="str">
            <v>MacArthur Blvd. WS 270ft N/O 88th Avenue F/N - 1-3</v>
          </cell>
          <cell r="F46" t="str">
            <v>Oakland</v>
          </cell>
          <cell r="G46" t="str">
            <v>94605</v>
          </cell>
          <cell r="H46" t="str">
            <v>SALEABLE</v>
          </cell>
          <cell r="I46">
            <v>39014</v>
          </cell>
          <cell r="J46" t="str">
            <v>37.75794579</v>
          </cell>
          <cell r="K46" t="str">
            <v>-122.16240178</v>
          </cell>
          <cell r="L46" t="str">
            <v>N</v>
          </cell>
          <cell r="P46" t="str">
            <v xml:space="preserve">City Can </v>
          </cell>
          <cell r="R46" t="str">
            <v xml:space="preserve">No Stop ID </v>
          </cell>
          <cell r="S46" t="e">
            <v>#N/A</v>
          </cell>
          <cell r="T46" t="str">
            <v xml:space="preserve">No Stop ID </v>
          </cell>
        </row>
        <row r="47">
          <cell r="A47" t="str">
            <v xml:space="preserve">No Service </v>
          </cell>
          <cell r="B47" t="str">
            <v>O-000121</v>
          </cell>
          <cell r="C47">
            <v>2281</v>
          </cell>
          <cell r="D47" t="str">
            <v>Transit Shelter Display</v>
          </cell>
          <cell r="E47" t="str">
            <v>San Leandro St ES 40ft N/O 73rd Ave F/S - 1</v>
          </cell>
          <cell r="F47" t="str">
            <v>Oakland</v>
          </cell>
          <cell r="G47" t="str">
            <v>94621</v>
          </cell>
          <cell r="H47" t="str">
            <v>SALEABLE</v>
          </cell>
          <cell r="I47">
            <v>38967</v>
          </cell>
          <cell r="J47" t="str">
            <v>37.75329524</v>
          </cell>
          <cell r="K47" t="str">
            <v>-122.19656338</v>
          </cell>
          <cell r="L47" t="str">
            <v>Y</v>
          </cell>
          <cell r="P47" t="str">
            <v xml:space="preserve">City Can </v>
          </cell>
          <cell r="Q47" t="str">
            <v>N</v>
          </cell>
          <cell r="R47" t="str">
            <v xml:space="preserve">No Service </v>
          </cell>
          <cell r="S47" t="e">
            <v>#N/A</v>
          </cell>
          <cell r="T47" t="str">
            <v xml:space="preserve">Currently no buses stopping here. </v>
          </cell>
        </row>
        <row r="48">
          <cell r="A48" t="str">
            <v xml:space="preserve">No Service </v>
          </cell>
          <cell r="B48" t="str">
            <v>O-000144</v>
          </cell>
          <cell r="C48">
            <v>2289</v>
          </cell>
          <cell r="D48" t="str">
            <v>Transit Shelter Display</v>
          </cell>
          <cell r="E48" t="str">
            <v>Telegraph Ave WS 25ft N/O W Macarthur Blvd F/N - 1</v>
          </cell>
          <cell r="F48" t="str">
            <v>Oakland</v>
          </cell>
          <cell r="G48" t="str">
            <v>94609</v>
          </cell>
          <cell r="H48" t="str">
            <v>UnSaleable</v>
          </cell>
          <cell r="I48">
            <v>39133</v>
          </cell>
          <cell r="J48" t="str">
            <v>37.82632152</v>
          </cell>
          <cell r="K48" t="str">
            <v>-122.26559807</v>
          </cell>
          <cell r="L48" t="str">
            <v>N</v>
          </cell>
          <cell r="P48" t="str">
            <v xml:space="preserve">City Can </v>
          </cell>
          <cell r="Q48" t="str">
            <v>N</v>
          </cell>
          <cell r="R48" t="str">
            <v xml:space="preserve">No Service </v>
          </cell>
          <cell r="S48" t="e">
            <v>#N/A</v>
          </cell>
          <cell r="T48" t="str">
            <v xml:space="preserve">No Service </v>
          </cell>
        </row>
        <row r="49">
          <cell r="A49" t="str">
            <v>TC</v>
          </cell>
          <cell r="B49" t="str">
            <v>EB-000118</v>
          </cell>
          <cell r="C49" t="str">
            <v>TBD</v>
          </cell>
          <cell r="D49" t="str">
            <v>Non Ad Shelter</v>
          </cell>
          <cell r="E49" t="str">
            <v>Thomas L. Berkeley Way NS 165ft E/O Telegraph Ave</v>
          </cell>
          <cell r="F49" t="str">
            <v>Oakland</v>
          </cell>
          <cell r="G49"/>
          <cell r="H49" t="str">
            <v>UnSaleable</v>
          </cell>
          <cell r="P49" t="str">
            <v xml:space="preserve">City Can </v>
          </cell>
          <cell r="R49" t="str">
            <v>TC</v>
          </cell>
          <cell r="S49" t="e">
            <v>#N/A</v>
          </cell>
          <cell r="T49" t="str">
            <v>20th St Transit Center Shelters</v>
          </cell>
        </row>
        <row r="50">
          <cell r="A50" t="str">
            <v>TC</v>
          </cell>
          <cell r="B50" t="str">
            <v>EB-000119</v>
          </cell>
          <cell r="C50" t="str">
            <v>TBD</v>
          </cell>
          <cell r="D50" t="str">
            <v>Non Ad Shelter</v>
          </cell>
          <cell r="E50" t="str">
            <v>Thomas L. Berkeley Way NS 35ft E/O Telegraph Ave</v>
          </cell>
          <cell r="F50" t="str">
            <v>Oakland</v>
          </cell>
          <cell r="G50"/>
          <cell r="H50" t="str">
            <v>UnSaleable</v>
          </cell>
          <cell r="P50" t="str">
            <v xml:space="preserve">City Can </v>
          </cell>
          <cell r="R50" t="str">
            <v>TC</v>
          </cell>
          <cell r="S50" t="e">
            <v>#N/A</v>
          </cell>
          <cell r="T50" t="str">
            <v>21st St Transit Center Shelters</v>
          </cell>
        </row>
        <row r="51">
          <cell r="A51" t="str">
            <v>TC</v>
          </cell>
          <cell r="B51" t="str">
            <v>EB-000117</v>
          </cell>
          <cell r="C51" t="str">
            <v>TBD</v>
          </cell>
          <cell r="D51" t="str">
            <v>Non Ad Shelter</v>
          </cell>
          <cell r="E51" t="str">
            <v>Thomas L. Berkeley Way NS 75ft W/O Broadway</v>
          </cell>
          <cell r="F51" t="str">
            <v>Oakland</v>
          </cell>
          <cell r="G51"/>
          <cell r="H51" t="str">
            <v>UnSaleable</v>
          </cell>
          <cell r="M51">
            <v>9182991984</v>
          </cell>
          <cell r="P51" t="str">
            <v xml:space="preserve">City Can </v>
          </cell>
          <cell r="R51" t="str">
            <v>TC</v>
          </cell>
          <cell r="S51" t="e">
            <v>#N/A</v>
          </cell>
          <cell r="T51" t="str">
            <v>22nd St Transit Center Shelters</v>
          </cell>
        </row>
        <row r="52">
          <cell r="A52" t="str">
            <v>TC</v>
          </cell>
          <cell r="B52" t="str">
            <v>EB-000121</v>
          </cell>
          <cell r="C52" t="str">
            <v>TBD</v>
          </cell>
          <cell r="D52" t="str">
            <v>Non Ad Shelter</v>
          </cell>
          <cell r="E52" t="str">
            <v>Thomas L. Berkeley Way SS 200ft E/O Telegraph Ave</v>
          </cell>
          <cell r="F52" t="str">
            <v>Oakland</v>
          </cell>
          <cell r="G52"/>
          <cell r="H52" t="str">
            <v>UnSaleable</v>
          </cell>
          <cell r="P52" t="str">
            <v xml:space="preserve">City Can </v>
          </cell>
          <cell r="R52" t="str">
            <v>TC</v>
          </cell>
          <cell r="S52" t="e">
            <v>#N/A</v>
          </cell>
          <cell r="T52" t="str">
            <v>23rd St Transit Center Shelters</v>
          </cell>
        </row>
        <row r="53">
          <cell r="A53" t="str">
            <v>TC</v>
          </cell>
          <cell r="B53" t="str">
            <v>EB-000122</v>
          </cell>
          <cell r="C53" t="str">
            <v>TBD</v>
          </cell>
          <cell r="D53" t="str">
            <v>Non Ad Shelter</v>
          </cell>
          <cell r="E53" t="str">
            <v>Thomas L. Berkeley Way SS 30ft W/O Broadway</v>
          </cell>
          <cell r="F53" t="str">
            <v>Oakland</v>
          </cell>
          <cell r="G53">
            <v>94612</v>
          </cell>
          <cell r="H53" t="str">
            <v>UnSaleable</v>
          </cell>
          <cell r="M53">
            <v>9182991815</v>
          </cell>
          <cell r="P53" t="str">
            <v xml:space="preserve">City Can </v>
          </cell>
          <cell r="R53" t="str">
            <v>TC</v>
          </cell>
          <cell r="S53" t="e">
            <v>#N/A</v>
          </cell>
          <cell r="T53" t="str">
            <v>24th St Transit Center Shelters</v>
          </cell>
        </row>
        <row r="54">
          <cell r="A54" t="str">
            <v>TC</v>
          </cell>
          <cell r="B54" t="str">
            <v>EB-000120</v>
          </cell>
          <cell r="C54" t="str">
            <v>TBD</v>
          </cell>
          <cell r="D54" t="str">
            <v>Non Ad Shelter</v>
          </cell>
          <cell r="E54" t="str">
            <v>Thomas L. Berkeley Way SS 75ft E/O Telegraph Ave</v>
          </cell>
          <cell r="F54" t="str">
            <v>Oakland</v>
          </cell>
          <cell r="G54"/>
          <cell r="H54" t="str">
            <v>UnSaleable</v>
          </cell>
          <cell r="P54" t="str">
            <v xml:space="preserve">City Can </v>
          </cell>
          <cell r="R54" t="str">
            <v>TC</v>
          </cell>
          <cell r="S54" t="e">
            <v>#N/A</v>
          </cell>
          <cell r="T54" t="str">
            <v>25th St Transit Center Shelters</v>
          </cell>
        </row>
        <row r="55">
          <cell r="A55" t="str">
            <v xml:space="preserve">No Service </v>
          </cell>
          <cell r="B55" t="str">
            <v>O-000154</v>
          </cell>
          <cell r="C55" t="str">
            <v>No Service</v>
          </cell>
          <cell r="D55" t="str">
            <v>Transit Shelter Display</v>
          </cell>
          <cell r="E55" t="str">
            <v>West MacArthur NS 32ft E/O MLK. Jr. F/E - 1</v>
          </cell>
          <cell r="F55" t="str">
            <v>Oakland</v>
          </cell>
          <cell r="G55" t="str">
            <v>94609</v>
          </cell>
          <cell r="H55" t="str">
            <v>SALEABLE</v>
          </cell>
          <cell r="I55">
            <v>38924</v>
          </cell>
          <cell r="J55" t="str">
            <v>37.8272851812399</v>
          </cell>
          <cell r="K55" t="str">
            <v>-122.268835280771</v>
          </cell>
          <cell r="L55" t="str">
            <v>N</v>
          </cell>
          <cell r="P55" t="str">
            <v xml:space="preserve">City Can </v>
          </cell>
          <cell r="Q55" t="str">
            <v>N</v>
          </cell>
          <cell r="R55" t="str">
            <v>No Service</v>
          </cell>
          <cell r="S55" t="e">
            <v>#N/A</v>
          </cell>
          <cell r="T55" t="str">
            <v>No Service</v>
          </cell>
        </row>
        <row r="56">
          <cell r="A56">
            <v>59999</v>
          </cell>
          <cell r="B56" t="str">
            <v>O-000026</v>
          </cell>
          <cell r="C56">
            <v>2239</v>
          </cell>
          <cell r="D56" t="str">
            <v>Transit Shelter Display</v>
          </cell>
          <cell r="E56" t="str">
            <v>7th St. SS 35ft W/O Franklin F/W - 1</v>
          </cell>
          <cell r="F56" t="str">
            <v>Oakland</v>
          </cell>
          <cell r="G56" t="str">
            <v>94607</v>
          </cell>
          <cell r="H56" t="str">
            <v>SALEABLE</v>
          </cell>
          <cell r="I56">
            <v>38544</v>
          </cell>
          <cell r="J56" t="str">
            <v>37.79900552</v>
          </cell>
          <cell r="K56" t="str">
            <v>-122.27321287</v>
          </cell>
          <cell r="L56" t="str">
            <v>Y</v>
          </cell>
          <cell r="P56" t="str">
            <v xml:space="preserve">City Can </v>
          </cell>
          <cell r="R56">
            <v>59999</v>
          </cell>
          <cell r="S56">
            <v>59999</v>
          </cell>
        </row>
        <row r="57">
          <cell r="A57">
            <v>59996</v>
          </cell>
          <cell r="B57" t="str">
            <v>O-000132</v>
          </cell>
          <cell r="C57">
            <v>2009</v>
          </cell>
          <cell r="D57" t="str">
            <v>Transit Shelter Display</v>
          </cell>
          <cell r="E57" t="str">
            <v>San Pablo WS 105ft S/O Market F/N - 1</v>
          </cell>
          <cell r="F57" t="str">
            <v>Oakland</v>
          </cell>
          <cell r="G57" t="str">
            <v>94608</v>
          </cell>
          <cell r="H57" t="str">
            <v>SALEABLE</v>
          </cell>
          <cell r="I57">
            <v>32874</v>
          </cell>
          <cell r="J57" t="str">
            <v>37.81991458</v>
          </cell>
          <cell r="K57" t="str">
            <v>-122.27651466</v>
          </cell>
          <cell r="L57" t="str">
            <v>Y</v>
          </cell>
          <cell r="O57" t="str">
            <v>Y</v>
          </cell>
          <cell r="P57" t="str">
            <v xml:space="preserve">City Can </v>
          </cell>
          <cell r="R57">
            <v>59996</v>
          </cell>
          <cell r="S57">
            <v>59996</v>
          </cell>
        </row>
        <row r="58">
          <cell r="A58">
            <v>59958</v>
          </cell>
          <cell r="B58" t="str">
            <v>FM-000016</v>
          </cell>
          <cell r="C58">
            <v>701211</v>
          </cell>
          <cell r="D58" t="str">
            <v>Transit Shelter Display</v>
          </cell>
          <cell r="E58" t="str">
            <v>Paseo Padre Pkwy NS 100ft W/O Milton St F/E - 1</v>
          </cell>
          <cell r="F58" t="str">
            <v>Fremont</v>
          </cell>
          <cell r="G58" t="str">
            <v>94555</v>
          </cell>
          <cell r="H58" t="str">
            <v>SALEABLE</v>
          </cell>
          <cell r="I58">
            <v>39462</v>
          </cell>
          <cell r="J58" t="str">
            <v>37.577172</v>
          </cell>
          <cell r="K58" t="str">
            <v>-122.039764</v>
          </cell>
          <cell r="L58" t="str">
            <v>N</v>
          </cell>
          <cell r="P58" t="str">
            <v>20G</v>
          </cell>
          <cell r="Q58" t="str">
            <v>Y</v>
          </cell>
          <cell r="R58">
            <v>59958</v>
          </cell>
          <cell r="S58">
            <v>59958</v>
          </cell>
        </row>
        <row r="59">
          <cell r="A59">
            <v>59954</v>
          </cell>
          <cell r="B59" t="str">
            <v>EB-000049</v>
          </cell>
          <cell r="C59">
            <v>700711</v>
          </cell>
          <cell r="D59" t="str">
            <v>Transit Shelter Display</v>
          </cell>
          <cell r="E59" t="str">
            <v>Shattuck Ave WS 35ft N/O Ashby Ave F/N - 1</v>
          </cell>
          <cell r="F59" t="str">
            <v>Berkeley</v>
          </cell>
          <cell r="G59" t="str">
            <v>94703</v>
          </cell>
          <cell r="H59" t="str">
            <v>SALEABLE</v>
          </cell>
          <cell r="I59">
            <v>39462</v>
          </cell>
          <cell r="J59" t="str">
            <v>37.855461</v>
          </cell>
          <cell r="K59" t="str">
            <v>-122.26663</v>
          </cell>
          <cell r="L59" t="str">
            <v>N</v>
          </cell>
          <cell r="P59" t="str">
            <v>20G</v>
          </cell>
          <cell r="Q59" t="str">
            <v>Y</v>
          </cell>
          <cell r="R59">
            <v>59954</v>
          </cell>
          <cell r="S59">
            <v>59954</v>
          </cell>
        </row>
        <row r="60">
          <cell r="A60">
            <v>59926</v>
          </cell>
          <cell r="B60" t="str">
            <v>O-000112</v>
          </cell>
          <cell r="C60">
            <v>2133</v>
          </cell>
          <cell r="D60" t="str">
            <v>Transit Shelter Display</v>
          </cell>
          <cell r="E60" t="str">
            <v>Mandana NS 103ft E/O Lake Shore Ave F/E - 1</v>
          </cell>
          <cell r="F60" t="str">
            <v>Oakland</v>
          </cell>
          <cell r="G60" t="str">
            <v>94610</v>
          </cell>
          <cell r="H60" t="str">
            <v>SALEABLE</v>
          </cell>
          <cell r="I60">
            <v>38246</v>
          </cell>
          <cell r="J60" t="str">
            <v>37.81136689</v>
          </cell>
          <cell r="K60" t="str">
            <v>-122.24169154</v>
          </cell>
          <cell r="L60" t="str">
            <v>Y</v>
          </cell>
          <cell r="P60" t="str">
            <v xml:space="preserve">City Can </v>
          </cell>
          <cell r="R60" t="str">
            <v xml:space="preserve">School Tripper </v>
          </cell>
          <cell r="S60" t="e">
            <v>#N/A</v>
          </cell>
          <cell r="T60" t="str">
            <v xml:space="preserve">School Tripper </v>
          </cell>
        </row>
        <row r="61">
          <cell r="A61">
            <v>59690</v>
          </cell>
          <cell r="B61" t="str">
            <v>CV-000009</v>
          </cell>
          <cell r="C61">
            <v>704201</v>
          </cell>
          <cell r="D61" t="str">
            <v>Transit Shelter Display</v>
          </cell>
          <cell r="E61" t="str">
            <v>Castro Valley Blvd NS 171ft W/O San Miguel Ave F/E -1</v>
          </cell>
          <cell r="F61" t="str">
            <v>Alameda Unincorporated</v>
          </cell>
          <cell r="G61" t="str">
            <v>94546</v>
          </cell>
          <cell r="H61" t="str">
            <v>SALEABLE</v>
          </cell>
          <cell r="I61">
            <v>41429</v>
          </cell>
          <cell r="J61" t="str">
            <v>37.695798</v>
          </cell>
          <cell r="K61" t="str">
            <v>-122.081254</v>
          </cell>
          <cell r="L61" t="str">
            <v>N</v>
          </cell>
          <cell r="R61">
            <v>59690</v>
          </cell>
          <cell r="S61">
            <v>59690</v>
          </cell>
        </row>
        <row r="62">
          <cell r="A62">
            <v>59599</v>
          </cell>
          <cell r="B62" t="str">
            <v>O-000126</v>
          </cell>
          <cell r="C62">
            <v>3000</v>
          </cell>
          <cell r="D62" t="str">
            <v>Transit Shelter Display</v>
          </cell>
          <cell r="E62" t="str">
            <v>San Leandro St WS 115ft N/O 73rd Ave F/N - 1</v>
          </cell>
          <cell r="F62" t="str">
            <v>Oakland</v>
          </cell>
          <cell r="G62" t="str">
            <v>94621</v>
          </cell>
          <cell r="H62" t="str">
            <v>SALEABLE</v>
          </cell>
          <cell r="I62">
            <v>39241</v>
          </cell>
          <cell r="J62" t="str">
            <v>37.7533631</v>
          </cell>
          <cell r="K62" t="str">
            <v>-122.19709982</v>
          </cell>
          <cell r="L62" t="str">
            <v>N</v>
          </cell>
          <cell r="P62" t="str">
            <v xml:space="preserve">City Can </v>
          </cell>
          <cell r="R62">
            <v>59599</v>
          </cell>
          <cell r="S62">
            <v>59599</v>
          </cell>
        </row>
        <row r="63">
          <cell r="A63">
            <v>59589</v>
          </cell>
          <cell r="B63" t="str">
            <v>SL-000035</v>
          </cell>
          <cell r="C63">
            <v>701881</v>
          </cell>
          <cell r="D63" t="str">
            <v>Transit Shelter Display</v>
          </cell>
          <cell r="E63" t="str">
            <v>East 14th St WS 100ft N/O Fairmont Dr F/N - 1</v>
          </cell>
          <cell r="F63" t="str">
            <v>San Leandro</v>
          </cell>
          <cell r="G63" t="str">
            <v>94578</v>
          </cell>
          <cell r="H63" t="str">
            <v>SALEABLE</v>
          </cell>
          <cell r="I63">
            <v>39462</v>
          </cell>
          <cell r="J63" t="str">
            <v>37.703613</v>
          </cell>
          <cell r="K63" t="str">
            <v>-122.126459</v>
          </cell>
          <cell r="L63" t="str">
            <v>N</v>
          </cell>
          <cell r="P63" t="str">
            <v>20G &amp; City Can</v>
          </cell>
          <cell r="Q63" t="str">
            <v>Y</v>
          </cell>
          <cell r="R63">
            <v>59589</v>
          </cell>
          <cell r="S63">
            <v>59589</v>
          </cell>
        </row>
        <row r="64">
          <cell r="A64">
            <v>59569</v>
          </cell>
          <cell r="B64" t="str">
            <v>HD-000062</v>
          </cell>
          <cell r="C64">
            <v>700441</v>
          </cell>
          <cell r="D64" t="str">
            <v>Non Ad Shelter</v>
          </cell>
          <cell r="E64" t="str">
            <v>Patrick St ES 51ft N/O Roosevelt Ave F/S - 1</v>
          </cell>
          <cell r="F64" t="str">
            <v>Hayward</v>
          </cell>
          <cell r="G64" t="str">
            <v>94544</v>
          </cell>
          <cell r="H64" t="str">
            <v>UnSaleable</v>
          </cell>
          <cell r="I64">
            <v>39462</v>
          </cell>
          <cell r="J64" t="str">
            <v>37.633774</v>
          </cell>
          <cell r="K64" t="str">
            <v>-122.079211</v>
          </cell>
          <cell r="L64" t="str">
            <v>N</v>
          </cell>
          <cell r="P64" t="str">
            <v>20G</v>
          </cell>
          <cell r="Q64" t="str">
            <v>N</v>
          </cell>
          <cell r="R64">
            <v>59569</v>
          </cell>
          <cell r="S64">
            <v>59569</v>
          </cell>
        </row>
        <row r="65">
          <cell r="A65">
            <v>59558</v>
          </cell>
          <cell r="B65" t="str">
            <v>FM-000046</v>
          </cell>
          <cell r="C65">
            <v>701191</v>
          </cell>
          <cell r="D65" t="str">
            <v>Transit Shelter Display</v>
          </cell>
          <cell r="E65" t="str">
            <v>Mission Blvd ES 110ft N/O Palm Ave F/S - 1</v>
          </cell>
          <cell r="F65" t="str">
            <v>Fremont</v>
          </cell>
          <cell r="G65" t="str">
            <v>94539</v>
          </cell>
          <cell r="H65" t="str">
            <v>SALEABLE</v>
          </cell>
          <cell r="I65">
            <v>39462</v>
          </cell>
          <cell r="J65" t="str">
            <v>37.5453897</v>
          </cell>
          <cell r="K65" t="str">
            <v>-121.93202247</v>
          </cell>
          <cell r="L65" t="str">
            <v>N</v>
          </cell>
          <cell r="P65" t="str">
            <v>20G</v>
          </cell>
          <cell r="Q65" t="str">
            <v>Y</v>
          </cell>
          <cell r="R65">
            <v>59558</v>
          </cell>
          <cell r="S65">
            <v>59558</v>
          </cell>
        </row>
        <row r="66">
          <cell r="A66">
            <v>59557</v>
          </cell>
          <cell r="B66" t="str">
            <v>O-000017</v>
          </cell>
          <cell r="C66">
            <v>2109</v>
          </cell>
          <cell r="D66" t="str">
            <v>Transit Shelter Display</v>
          </cell>
          <cell r="E66" t="str">
            <v>14th St. SS 24ft W/O Oak F/W - 1</v>
          </cell>
          <cell r="F66" t="str">
            <v>Oakland</v>
          </cell>
          <cell r="G66" t="str">
            <v>94612</v>
          </cell>
          <cell r="H66" t="str">
            <v>SALEABLE</v>
          </cell>
          <cell r="I66">
            <v>32874</v>
          </cell>
          <cell r="J66" t="str">
            <v>37.80105283</v>
          </cell>
          <cell r="K66" t="str">
            <v>-122.26312508</v>
          </cell>
          <cell r="L66" t="str">
            <v>N</v>
          </cell>
          <cell r="M66">
            <v>9182991463</v>
          </cell>
          <cell r="P66" t="str">
            <v xml:space="preserve">City Can </v>
          </cell>
          <cell r="R66">
            <v>59557</v>
          </cell>
          <cell r="S66">
            <v>59557</v>
          </cell>
        </row>
        <row r="67">
          <cell r="A67">
            <v>59333</v>
          </cell>
          <cell r="B67" t="str">
            <v>O-000069</v>
          </cell>
          <cell r="C67">
            <v>2055</v>
          </cell>
          <cell r="D67" t="str">
            <v>Transit Shelter Display</v>
          </cell>
          <cell r="E67" t="str">
            <v>Hegenberger Rd. ES 273ft S/O Hegenberger Loop F/S - 1</v>
          </cell>
          <cell r="F67" t="str">
            <v>Oakland</v>
          </cell>
          <cell r="G67" t="str">
            <v>94621</v>
          </cell>
          <cell r="H67" t="str">
            <v>SALEABLE</v>
          </cell>
          <cell r="I67">
            <v>32874</v>
          </cell>
          <cell r="J67" t="str">
            <v>37.73609012</v>
          </cell>
          <cell r="K67" t="str">
            <v>-122.19684769</v>
          </cell>
          <cell r="L67" t="str">
            <v>Y</v>
          </cell>
          <cell r="M67">
            <v>9182991883</v>
          </cell>
          <cell r="P67" t="str">
            <v xml:space="preserve">City Can </v>
          </cell>
          <cell r="R67">
            <v>59333</v>
          </cell>
          <cell r="S67">
            <v>59333</v>
          </cell>
        </row>
        <row r="68">
          <cell r="A68">
            <v>59300</v>
          </cell>
          <cell r="B68" t="str">
            <v>EB-000016</v>
          </cell>
          <cell r="C68">
            <v>702751</v>
          </cell>
          <cell r="D68" t="str">
            <v>Transit Shelter Display</v>
          </cell>
          <cell r="E68" t="str">
            <v>Ashby Ave NS 86ft W/O Telegraph Ave F/E - 1</v>
          </cell>
          <cell r="F68" t="str">
            <v>Berkeley</v>
          </cell>
          <cell r="G68" t="str">
            <v>94705</v>
          </cell>
          <cell r="H68" t="str">
            <v>SALEABLE</v>
          </cell>
          <cell r="I68">
            <v>39462</v>
          </cell>
          <cell r="J68" t="str">
            <v>37.856225</v>
          </cell>
          <cell r="K68" t="str">
            <v>-122.26013</v>
          </cell>
          <cell r="L68" t="str">
            <v>N</v>
          </cell>
          <cell r="P68" t="str">
            <v>20G</v>
          </cell>
          <cell r="Q68" t="str">
            <v>Y</v>
          </cell>
          <cell r="R68">
            <v>59300</v>
          </cell>
          <cell r="S68">
            <v>59300</v>
          </cell>
        </row>
        <row r="69">
          <cell r="A69">
            <v>59059</v>
          </cell>
          <cell r="B69" t="str">
            <v>NW-000008</v>
          </cell>
          <cell r="C69">
            <v>701781</v>
          </cell>
          <cell r="D69" t="str">
            <v>Transit Shelter Display</v>
          </cell>
          <cell r="E69" t="str">
            <v>Filbert St WS 137ft N/O Enterprise Dr F/N - 1</v>
          </cell>
          <cell r="F69" t="str">
            <v>Newark</v>
          </cell>
          <cell r="G69" t="str">
            <v>94560</v>
          </cell>
          <cell r="H69" t="str">
            <v>SALEABLE</v>
          </cell>
          <cell r="I69">
            <v>39462</v>
          </cell>
          <cell r="J69" t="str">
            <v>37.525046</v>
          </cell>
          <cell r="K69" t="str">
            <v>-122.036511</v>
          </cell>
          <cell r="L69" t="str">
            <v>N</v>
          </cell>
          <cell r="P69" t="str">
            <v>20G</v>
          </cell>
          <cell r="Q69" t="str">
            <v>Y</v>
          </cell>
          <cell r="R69">
            <v>59059</v>
          </cell>
          <cell r="S69">
            <v>59059</v>
          </cell>
        </row>
        <row r="70">
          <cell r="A70">
            <v>59009</v>
          </cell>
          <cell r="B70" t="str">
            <v>HD-000001</v>
          </cell>
          <cell r="C70">
            <v>702361</v>
          </cell>
          <cell r="D70" t="str">
            <v>Transit Shelter Display</v>
          </cell>
          <cell r="E70" t="str">
            <v>Mission Blvd ES 175ft N/O Harder Rd F/S - 1</v>
          </cell>
          <cell r="F70" t="str">
            <v>Hayward</v>
          </cell>
          <cell r="G70" t="str">
            <v>94542</v>
          </cell>
          <cell r="H70" t="str">
            <v>SALEABLE</v>
          </cell>
          <cell r="I70">
            <v>39462</v>
          </cell>
          <cell r="J70" t="str">
            <v>37.651711</v>
          </cell>
          <cell r="K70" t="str">
            <v>-122.067215</v>
          </cell>
          <cell r="L70" t="str">
            <v>N</v>
          </cell>
          <cell r="P70" t="str">
            <v>20G &amp; City Can</v>
          </cell>
          <cell r="Q70" t="str">
            <v>Y</v>
          </cell>
          <cell r="R70">
            <v>59009</v>
          </cell>
          <cell r="S70">
            <v>59009</v>
          </cell>
        </row>
        <row r="71">
          <cell r="A71">
            <v>58995</v>
          </cell>
          <cell r="B71" t="str">
            <v>O-000061</v>
          </cell>
          <cell r="C71">
            <v>2201</v>
          </cell>
          <cell r="D71" t="str">
            <v>Transit Shelter Display</v>
          </cell>
          <cell r="E71" t="str">
            <v>Grand Ave. WS 63ft S/O Elwood F/N - 1</v>
          </cell>
          <cell r="F71" t="str">
            <v>Oakland</v>
          </cell>
          <cell r="G71" t="str">
            <v>94610</v>
          </cell>
          <cell r="H71" t="str">
            <v>SALEABLE</v>
          </cell>
          <cell r="I71">
            <v>38231</v>
          </cell>
          <cell r="J71" t="str">
            <v>37.81359184</v>
          </cell>
          <cell r="K71" t="str">
            <v>-122.24680652</v>
          </cell>
          <cell r="L71" t="str">
            <v>N</v>
          </cell>
          <cell r="P71" t="str">
            <v xml:space="preserve">City Can </v>
          </cell>
          <cell r="R71">
            <v>58995</v>
          </cell>
          <cell r="S71">
            <v>58995</v>
          </cell>
        </row>
        <row r="72">
          <cell r="A72">
            <v>58977</v>
          </cell>
          <cell r="B72" t="str">
            <v>EB-000009</v>
          </cell>
          <cell r="C72">
            <v>702671</v>
          </cell>
          <cell r="D72" t="str">
            <v>Transit Shelter Display</v>
          </cell>
          <cell r="E72" t="str">
            <v>Solano Ave NS 20ft E/O Masonic Ave F/E - 1</v>
          </cell>
          <cell r="F72" t="str">
            <v>Albany</v>
          </cell>
          <cell r="G72" t="str">
            <v>94706</v>
          </cell>
          <cell r="H72" t="str">
            <v>SALEABLE</v>
          </cell>
          <cell r="I72">
            <v>39462</v>
          </cell>
          <cell r="J72" t="str">
            <v>37.89072</v>
          </cell>
          <cell r="K72" t="str">
            <v>-122.293292</v>
          </cell>
          <cell r="L72" t="str">
            <v>N</v>
          </cell>
          <cell r="P72" t="str">
            <v>20G</v>
          </cell>
          <cell r="Q72" t="str">
            <v>Y</v>
          </cell>
          <cell r="R72">
            <v>58977</v>
          </cell>
          <cell r="S72">
            <v>58977</v>
          </cell>
        </row>
        <row r="73">
          <cell r="A73">
            <v>58959</v>
          </cell>
          <cell r="B73" t="str">
            <v>EB-000033</v>
          </cell>
          <cell r="C73">
            <v>702781</v>
          </cell>
          <cell r="D73" t="str">
            <v>Transit Shelter Display</v>
          </cell>
          <cell r="E73" t="str">
            <v>Sacramento St ES 48ft S/O Ashby Ave F/S - 1</v>
          </cell>
          <cell r="F73" t="str">
            <v>Berkeley</v>
          </cell>
          <cell r="G73" t="str">
            <v>94703</v>
          </cell>
          <cell r="H73" t="str">
            <v>SALEABLE</v>
          </cell>
          <cell r="I73">
            <v>39462</v>
          </cell>
          <cell r="J73" t="str">
            <v>37.853116</v>
          </cell>
          <cell r="K73" t="str">
            <v>-122.278783</v>
          </cell>
          <cell r="L73" t="str">
            <v>N</v>
          </cell>
          <cell r="P73" t="str">
            <v>20G &amp; City Can</v>
          </cell>
          <cell r="Q73" t="str">
            <v>Y</v>
          </cell>
          <cell r="R73">
            <v>58959</v>
          </cell>
          <cell r="S73">
            <v>58959</v>
          </cell>
        </row>
        <row r="74">
          <cell r="A74">
            <v>58888</v>
          </cell>
          <cell r="B74" t="str">
            <v>O-000003</v>
          </cell>
          <cell r="C74">
            <v>3018</v>
          </cell>
          <cell r="D74" t="str">
            <v>Transit Shelter Display</v>
          </cell>
          <cell r="E74" t="str">
            <v>11th St SS 20ft E/O Harrison St F/W - 1</v>
          </cell>
          <cell r="F74" t="str">
            <v>Oakland</v>
          </cell>
          <cell r="G74" t="str">
            <v>94607</v>
          </cell>
          <cell r="H74" t="str">
            <v>SALEABLE</v>
          </cell>
          <cell r="I74">
            <v>39582</v>
          </cell>
          <cell r="J74" t="str">
            <v>37.800669</v>
          </cell>
          <cell r="K74" t="str">
            <v>-122.26869</v>
          </cell>
          <cell r="L74" t="str">
            <v>Y</v>
          </cell>
          <cell r="M74"/>
          <cell r="N74"/>
          <cell r="O74" t="str">
            <v>Y</v>
          </cell>
          <cell r="P74" t="str">
            <v xml:space="preserve">City Can </v>
          </cell>
          <cell r="Q74" t="str">
            <v>N</v>
          </cell>
          <cell r="R74">
            <v>58888</v>
          </cell>
          <cell r="S74">
            <v>58888</v>
          </cell>
        </row>
        <row r="75">
          <cell r="A75">
            <v>58884</v>
          </cell>
          <cell r="B75" t="str">
            <v>EB-000077</v>
          </cell>
          <cell r="C75">
            <v>793041</v>
          </cell>
          <cell r="D75" t="str">
            <v>Kiosk</v>
          </cell>
          <cell r="E75" t="str">
            <v>San Pablo Ave WS 110ft S/O Garvin Ave F/N - 1</v>
          </cell>
          <cell r="F75" t="str">
            <v>Richmond</v>
          </cell>
          <cell r="G75" t="str">
            <v>94805</v>
          </cell>
          <cell r="H75" t="str">
            <v>SALEABLE</v>
          </cell>
          <cell r="I75">
            <v>39884</v>
          </cell>
          <cell r="J75" t="str">
            <v>37.94334</v>
          </cell>
          <cell r="K75" t="str">
            <v>-122.329026</v>
          </cell>
          <cell r="L75" t="str">
            <v>Y</v>
          </cell>
          <cell r="M75"/>
          <cell r="N75"/>
          <cell r="O75" t="str">
            <v>Y</v>
          </cell>
          <cell r="P75" t="str">
            <v>None</v>
          </cell>
          <cell r="Q75" t="str">
            <v>Y</v>
          </cell>
          <cell r="R75">
            <v>58884</v>
          </cell>
          <cell r="S75">
            <v>58884</v>
          </cell>
        </row>
        <row r="76">
          <cell r="A76">
            <v>58882</v>
          </cell>
          <cell r="B76" t="str">
            <v>O-000023</v>
          </cell>
          <cell r="C76">
            <v>2163</v>
          </cell>
          <cell r="D76" t="str">
            <v>Transit Shelter Display</v>
          </cell>
          <cell r="E76" t="str">
            <v>73rd Ave. WS 77ft N/O International Blvd. F/N - 1</v>
          </cell>
          <cell r="F76" t="str">
            <v>Oakland</v>
          </cell>
          <cell r="G76" t="str">
            <v>94621</v>
          </cell>
          <cell r="H76" t="str">
            <v>SALEABLE</v>
          </cell>
          <cell r="I76">
            <v>32874</v>
          </cell>
          <cell r="J76" t="str">
            <v>37.759545</v>
          </cell>
          <cell r="K76" t="str">
            <v>-122.186972</v>
          </cell>
          <cell r="L76" t="str">
            <v>N</v>
          </cell>
          <cell r="M76">
            <v>9182991059</v>
          </cell>
          <cell r="N76"/>
          <cell r="P76" t="str">
            <v xml:space="preserve">City Can </v>
          </cell>
          <cell r="R76">
            <v>58882</v>
          </cell>
          <cell r="S76">
            <v>58882</v>
          </cell>
        </row>
        <row r="77">
          <cell r="A77">
            <v>58855</v>
          </cell>
          <cell r="B77" t="str">
            <v>EB-000068</v>
          </cell>
          <cell r="C77">
            <v>703221</v>
          </cell>
          <cell r="D77" t="str">
            <v>Non Ad Shelter</v>
          </cell>
          <cell r="E77" t="str">
            <v>San Pablo Ave ES 175ft N/O Moeser Lane F/S - 1</v>
          </cell>
          <cell r="F77" t="str">
            <v>El Cerrito</v>
          </cell>
          <cell r="G77" t="str">
            <v>94530</v>
          </cell>
          <cell r="H77" t="str">
            <v>UnSaleable</v>
          </cell>
          <cell r="I77">
            <v>39462</v>
          </cell>
          <cell r="J77" t="str">
            <v>37.911862</v>
          </cell>
          <cell r="K77" t="str">
            <v>-122.308879</v>
          </cell>
          <cell r="L77" t="str">
            <v>N</v>
          </cell>
          <cell r="M77">
            <v>3307923</v>
          </cell>
          <cell r="N77">
            <v>1009073460</v>
          </cell>
          <cell r="P77" t="str">
            <v>30G &amp; City Can</v>
          </cell>
          <cell r="Q77" t="str">
            <v>Y</v>
          </cell>
          <cell r="R77">
            <v>58855</v>
          </cell>
          <cell r="S77">
            <v>58855</v>
          </cell>
        </row>
        <row r="78">
          <cell r="A78">
            <v>58853</v>
          </cell>
          <cell r="B78" t="str">
            <v>FM-000015</v>
          </cell>
          <cell r="C78">
            <v>701251</v>
          </cell>
          <cell r="D78" t="str">
            <v>Transit Shelter Display</v>
          </cell>
          <cell r="E78" t="str">
            <v>Paseo Padre Pkwy SS 45ft W/O Milton St F/W - 1</v>
          </cell>
          <cell r="F78" t="str">
            <v>Fremont</v>
          </cell>
          <cell r="G78" t="str">
            <v>94555</v>
          </cell>
          <cell r="H78" t="str">
            <v>SALEABLE</v>
          </cell>
          <cell r="I78">
            <v>39462</v>
          </cell>
          <cell r="J78" t="str">
            <v>37.577102</v>
          </cell>
          <cell r="K78" t="str">
            <v>-122.039402</v>
          </cell>
          <cell r="L78" t="str">
            <v>N</v>
          </cell>
          <cell r="M78"/>
          <cell r="N78"/>
          <cell r="P78" t="str">
            <v>20G</v>
          </cell>
          <cell r="Q78" t="str">
            <v>Y</v>
          </cell>
          <cell r="R78">
            <v>58853</v>
          </cell>
          <cell r="S78">
            <v>58853</v>
          </cell>
        </row>
        <row r="79">
          <cell r="A79">
            <v>58835</v>
          </cell>
          <cell r="B79" t="str">
            <v>EB-000057</v>
          </cell>
          <cell r="C79">
            <v>700751</v>
          </cell>
          <cell r="D79" t="str">
            <v>Transit Shelter Display</v>
          </cell>
          <cell r="E79" t="str">
            <v>Telegraph Ave WS 100ft S/O Parker St F/N - 1</v>
          </cell>
          <cell r="F79" t="str">
            <v>Berkeley</v>
          </cell>
          <cell r="G79" t="str">
            <v>94704</v>
          </cell>
          <cell r="H79" t="str">
            <v>SALEABLE</v>
          </cell>
          <cell r="I79">
            <v>39462</v>
          </cell>
          <cell r="J79" t="str">
            <v>37.862934</v>
          </cell>
          <cell r="K79" t="str">
            <v>-122.258885</v>
          </cell>
          <cell r="L79" t="str">
            <v>N</v>
          </cell>
          <cell r="M79"/>
          <cell r="N79"/>
          <cell r="P79" t="str">
            <v>20G &amp; City Can</v>
          </cell>
          <cell r="Q79" t="str">
            <v>Y</v>
          </cell>
          <cell r="R79">
            <v>58835</v>
          </cell>
          <cell r="S79">
            <v>58835</v>
          </cell>
        </row>
        <row r="80">
          <cell r="A80">
            <v>58808</v>
          </cell>
          <cell r="B80" t="str">
            <v>EB-000106</v>
          </cell>
          <cell r="C80">
            <v>701931</v>
          </cell>
          <cell r="D80" t="str">
            <v>Transit Shelter Display</v>
          </cell>
          <cell r="E80" t="str">
            <v>159th Ave NS 180ft W/O East 14th St F/E - 1</v>
          </cell>
          <cell r="F80" t="str">
            <v>Alameda Unincorporated</v>
          </cell>
          <cell r="G80" t="str">
            <v>94578</v>
          </cell>
          <cell r="H80" t="str">
            <v>SALEABLE</v>
          </cell>
          <cell r="I80">
            <v>39462</v>
          </cell>
          <cell r="J80" t="str">
            <v>37.700308</v>
          </cell>
          <cell r="K80" t="str">
            <v>-122.120578</v>
          </cell>
          <cell r="L80" t="str">
            <v>N</v>
          </cell>
          <cell r="P80" t="str">
            <v>20G</v>
          </cell>
          <cell r="Q80" t="str">
            <v>Y</v>
          </cell>
          <cell r="R80">
            <v>58808</v>
          </cell>
          <cell r="S80">
            <v>58808</v>
          </cell>
        </row>
        <row r="81">
          <cell r="A81">
            <v>58800</v>
          </cell>
          <cell r="B81" t="str">
            <v>NW-000001</v>
          </cell>
          <cell r="C81">
            <v>701751</v>
          </cell>
          <cell r="D81" t="str">
            <v>Transit Shelter Display</v>
          </cell>
          <cell r="E81" t="str">
            <v>Newark Blvd SS 823ft E/O Jarvis Ave F/W - 1</v>
          </cell>
          <cell r="F81" t="str">
            <v>Newark</v>
          </cell>
          <cell r="G81" t="str">
            <v>94560</v>
          </cell>
          <cell r="H81" t="str">
            <v>SALEABLE</v>
          </cell>
          <cell r="I81">
            <v>39462</v>
          </cell>
          <cell r="J81" t="str">
            <v>37.549093</v>
          </cell>
          <cell r="K81" t="str">
            <v>-122.046945</v>
          </cell>
          <cell r="L81" t="str">
            <v>N</v>
          </cell>
          <cell r="P81" t="str">
            <v>20G &amp; City Can</v>
          </cell>
          <cell r="Q81" t="str">
            <v>Y</v>
          </cell>
          <cell r="R81">
            <v>58800</v>
          </cell>
          <cell r="S81">
            <v>58800</v>
          </cell>
        </row>
        <row r="82">
          <cell r="A82">
            <v>58770</v>
          </cell>
          <cell r="B82" t="str">
            <v>SL-000025</v>
          </cell>
          <cell r="C82">
            <v>701511</v>
          </cell>
          <cell r="D82" t="str">
            <v>Transit Shelter Display</v>
          </cell>
          <cell r="E82" t="str">
            <v>Lewelling Blvd SS 50ft W/O Calgary St F/W - 1</v>
          </cell>
          <cell r="F82" t="str">
            <v>San Leandro</v>
          </cell>
          <cell r="G82" t="str">
            <v>94579</v>
          </cell>
          <cell r="H82" t="str">
            <v>SALEABLE</v>
          </cell>
          <cell r="I82">
            <v>39462</v>
          </cell>
          <cell r="J82" t="str">
            <v>37.680025</v>
          </cell>
          <cell r="K82" t="str">
            <v>-122.154416</v>
          </cell>
          <cell r="L82" t="str">
            <v>N</v>
          </cell>
          <cell r="P82" t="str">
            <v>20G</v>
          </cell>
          <cell r="Q82" t="str">
            <v>Y</v>
          </cell>
          <cell r="R82">
            <v>58770</v>
          </cell>
          <cell r="S82">
            <v>58770</v>
          </cell>
        </row>
        <row r="83">
          <cell r="A83">
            <v>58762</v>
          </cell>
          <cell r="B83" t="str">
            <v>SL-000029</v>
          </cell>
          <cell r="C83">
            <v>701291</v>
          </cell>
          <cell r="D83" t="str">
            <v>Transit Shelter Display</v>
          </cell>
          <cell r="E83" t="str">
            <v>Lewelling Blvd NS 658ft E/O Tropic Ct F/E - 1</v>
          </cell>
          <cell r="F83" t="str">
            <v>San Leandro</v>
          </cell>
          <cell r="G83" t="str">
            <v>94579</v>
          </cell>
          <cell r="H83" t="str">
            <v>SALEABLE</v>
          </cell>
          <cell r="I83">
            <v>39462</v>
          </cell>
          <cell r="J83" t="str">
            <v>37.686755</v>
          </cell>
          <cell r="K83" t="str">
            <v>-122.134825</v>
          </cell>
          <cell r="L83" t="str">
            <v>N</v>
          </cell>
          <cell r="P83" t="str">
            <v>20G</v>
          </cell>
          <cell r="Q83" t="str">
            <v>Y</v>
          </cell>
          <cell r="R83">
            <v>58762</v>
          </cell>
          <cell r="S83">
            <v>58762</v>
          </cell>
        </row>
        <row r="84">
          <cell r="A84">
            <v>58733</v>
          </cell>
          <cell r="B84" t="str">
            <v>FM-000037</v>
          </cell>
          <cell r="C84">
            <v>701691</v>
          </cell>
          <cell r="D84" t="str">
            <v>Transit Shelter Display</v>
          </cell>
          <cell r="E84" t="str">
            <v>Fremont Blvd WS 170ft S/O Washington Blvd F/N - 1</v>
          </cell>
          <cell r="F84" t="str">
            <v>Fremont</v>
          </cell>
          <cell r="G84" t="str">
            <v>94538</v>
          </cell>
          <cell r="H84" t="str">
            <v>SALEABLE</v>
          </cell>
          <cell r="I84">
            <v>39462</v>
          </cell>
          <cell r="J84" t="str">
            <v>37.532643</v>
          </cell>
          <cell r="K84" t="str">
            <v>-121.959215</v>
          </cell>
          <cell r="L84" t="str">
            <v>N</v>
          </cell>
          <cell r="P84" t="str">
            <v>20G &amp; City Can</v>
          </cell>
          <cell r="Q84" t="str">
            <v>Y</v>
          </cell>
          <cell r="R84">
            <v>58733</v>
          </cell>
          <cell r="S84">
            <v>58733</v>
          </cell>
        </row>
        <row r="85">
          <cell r="A85">
            <v>58658</v>
          </cell>
          <cell r="B85" t="str">
            <v>O-000028</v>
          </cell>
          <cell r="C85">
            <v>2105</v>
          </cell>
          <cell r="D85" t="str">
            <v>Transit Shelter Display</v>
          </cell>
          <cell r="E85" t="str">
            <v>8th St. NS 21ft E/O Jackson St. F/E - 1</v>
          </cell>
          <cell r="F85" t="str">
            <v>Oakland</v>
          </cell>
          <cell r="G85" t="str">
            <v>94607</v>
          </cell>
          <cell r="H85" t="str">
            <v>SALEABLE</v>
          </cell>
          <cell r="I85">
            <v>32874</v>
          </cell>
          <cell r="J85" t="str">
            <v>37.797878</v>
          </cell>
          <cell r="K85" t="str">
            <v>-122.26759632</v>
          </cell>
          <cell r="L85" t="str">
            <v>Y</v>
          </cell>
          <cell r="M85">
            <v>9182991786</v>
          </cell>
          <cell r="P85" t="str">
            <v xml:space="preserve">City Can </v>
          </cell>
          <cell r="R85">
            <v>58658</v>
          </cell>
          <cell r="S85">
            <v>58658</v>
          </cell>
        </row>
        <row r="86">
          <cell r="A86">
            <v>58553</v>
          </cell>
          <cell r="B86" t="str">
            <v>FM-000023</v>
          </cell>
          <cell r="C86">
            <v>701091</v>
          </cell>
          <cell r="D86" t="str">
            <v>Transit Shelter Display</v>
          </cell>
          <cell r="E86" t="str">
            <v>Fremont Blvd ES 70ft N/O Eggers Dr F/S - 1</v>
          </cell>
          <cell r="F86" t="str">
            <v>Fremont</v>
          </cell>
          <cell r="G86" t="str">
            <v>94536</v>
          </cell>
          <cell r="H86" t="str">
            <v>SALEABLE</v>
          </cell>
          <cell r="I86">
            <v>39462</v>
          </cell>
          <cell r="J86" t="str">
            <v>37.552985</v>
          </cell>
          <cell r="K86" t="str">
            <v>-121.996543</v>
          </cell>
          <cell r="L86" t="str">
            <v>N</v>
          </cell>
          <cell r="P86" t="str">
            <v>20G &amp; City Can</v>
          </cell>
          <cell r="Q86" t="str">
            <v>Y</v>
          </cell>
          <cell r="R86">
            <v>58553</v>
          </cell>
          <cell r="S86">
            <v>58553</v>
          </cell>
        </row>
        <row r="87">
          <cell r="A87">
            <v>58544</v>
          </cell>
          <cell r="B87" t="str">
            <v>SL-000038</v>
          </cell>
          <cell r="C87">
            <v>701841</v>
          </cell>
          <cell r="D87" t="str">
            <v>Transit Shelter Display</v>
          </cell>
          <cell r="E87" t="str">
            <v>East 14th St WS 100ft S/O Ashland Ave F/N - 1</v>
          </cell>
          <cell r="F87" t="str">
            <v>Alameda Unincorporated</v>
          </cell>
          <cell r="G87" t="str">
            <v>94580</v>
          </cell>
          <cell r="H87" t="str">
            <v>SALEABLE</v>
          </cell>
          <cell r="I87">
            <v>39462</v>
          </cell>
          <cell r="J87" t="str">
            <v>37.69814286</v>
          </cell>
          <cell r="K87" t="str">
            <v>-122.11862911</v>
          </cell>
          <cell r="L87" t="str">
            <v>N</v>
          </cell>
          <cell r="P87" t="str">
            <v>20G</v>
          </cell>
          <cell r="Q87" t="str">
            <v>Y</v>
          </cell>
          <cell r="R87">
            <v>58544</v>
          </cell>
          <cell r="S87">
            <v>58544</v>
          </cell>
        </row>
        <row r="88">
          <cell r="A88">
            <v>58447</v>
          </cell>
          <cell r="B88" t="str">
            <v>SL-000007</v>
          </cell>
          <cell r="C88">
            <v>701441</v>
          </cell>
          <cell r="D88" t="str">
            <v>Transit Shelter Display</v>
          </cell>
          <cell r="E88" t="str">
            <v>Davis St SS 90ft E/O Orchard Ave F/W - 1</v>
          </cell>
          <cell r="F88" t="str">
            <v>San Leandro</v>
          </cell>
          <cell r="G88" t="str">
            <v>94577</v>
          </cell>
          <cell r="H88" t="str">
            <v>SALEABLE</v>
          </cell>
          <cell r="I88">
            <v>39462</v>
          </cell>
          <cell r="J88" t="str">
            <v>37.722408</v>
          </cell>
          <cell r="K88" t="str">
            <v>-122.165701</v>
          </cell>
          <cell r="L88" t="str">
            <v>N</v>
          </cell>
          <cell r="P88" t="str">
            <v>None</v>
          </cell>
          <cell r="Q88" t="str">
            <v>Y</v>
          </cell>
          <cell r="R88">
            <v>58447</v>
          </cell>
          <cell r="S88">
            <v>58447</v>
          </cell>
        </row>
        <row r="89">
          <cell r="A89">
            <v>58400</v>
          </cell>
          <cell r="B89" t="str">
            <v>O-000052</v>
          </cell>
          <cell r="C89">
            <v>2295</v>
          </cell>
          <cell r="D89" t="str">
            <v>Transit Shelter Display</v>
          </cell>
          <cell r="E89" t="str">
            <v>Foothill Blvd SS 20ft W/O 16th Ave F/W - 1</v>
          </cell>
          <cell r="F89" t="str">
            <v>Oakland</v>
          </cell>
          <cell r="G89" t="str">
            <v>94606</v>
          </cell>
          <cell r="H89" t="str">
            <v>SALEABLE</v>
          </cell>
          <cell r="I89">
            <v>39133</v>
          </cell>
          <cell r="J89" t="str">
            <v>37.79002513</v>
          </cell>
          <cell r="L89" t="str">
            <v>N</v>
          </cell>
          <cell r="P89" t="str">
            <v xml:space="preserve">City Can </v>
          </cell>
          <cell r="Q89" t="str">
            <v>N</v>
          </cell>
          <cell r="R89">
            <v>58400</v>
          </cell>
          <cell r="S89">
            <v>58400</v>
          </cell>
        </row>
        <row r="90">
          <cell r="A90">
            <v>58366</v>
          </cell>
          <cell r="B90" t="str">
            <v>CV-000007</v>
          </cell>
          <cell r="C90">
            <v>704801</v>
          </cell>
          <cell r="D90" t="str">
            <v>Transit Shelter Display</v>
          </cell>
          <cell r="E90" t="str">
            <v>Castro Valley Blvd NS 66ft W/O Redwood Road F/W -1</v>
          </cell>
          <cell r="F90" t="str">
            <v>Alameda Unincorporated</v>
          </cell>
          <cell r="G90" t="str">
            <v>94546</v>
          </cell>
          <cell r="H90" t="str">
            <v>SALEABLE</v>
          </cell>
          <cell r="I90">
            <v>41429</v>
          </cell>
          <cell r="J90" t="str">
            <v>37.695773</v>
          </cell>
          <cell r="K90" t="str">
            <v>-122.077842</v>
          </cell>
          <cell r="L90" t="str">
            <v>N</v>
          </cell>
          <cell r="P90" t="str">
            <v>City Can</v>
          </cell>
          <cell r="Q90" t="str">
            <v>Y</v>
          </cell>
          <cell r="R90">
            <v>58366</v>
          </cell>
          <cell r="S90">
            <v>58366</v>
          </cell>
        </row>
        <row r="91">
          <cell r="A91">
            <v>58300</v>
          </cell>
          <cell r="B91" t="str">
            <v>EB-000079</v>
          </cell>
          <cell r="C91">
            <v>703281</v>
          </cell>
          <cell r="D91" t="str">
            <v>Kiosk</v>
          </cell>
          <cell r="E91" t="str">
            <v>San Pablo Ave ES 35ft N/O Garvin Ave F/S - 1-3</v>
          </cell>
          <cell r="F91" t="str">
            <v>Richmond</v>
          </cell>
          <cell r="G91" t="str">
            <v>94805</v>
          </cell>
          <cell r="H91" t="str">
            <v>SALEABLE</v>
          </cell>
          <cell r="I91">
            <v>39462</v>
          </cell>
          <cell r="J91" t="str">
            <v>37.94415</v>
          </cell>
          <cell r="K91" t="str">
            <v>-122.329099</v>
          </cell>
          <cell r="L91" t="str">
            <v>N</v>
          </cell>
          <cell r="P91" t="str">
            <v>City Can</v>
          </cell>
          <cell r="Q91" t="str">
            <v>Y</v>
          </cell>
          <cell r="R91">
            <v>58300</v>
          </cell>
          <cell r="S91">
            <v>58300</v>
          </cell>
        </row>
        <row r="92">
          <cell r="A92">
            <v>58185</v>
          </cell>
          <cell r="B92" t="str">
            <v>O-000063</v>
          </cell>
          <cell r="C92">
            <v>2297</v>
          </cell>
          <cell r="D92" t="str">
            <v>Transit Shelter Display</v>
          </cell>
          <cell r="E92" t="str">
            <v>Grand Ave SS 50ft W/O Bellevue Ave F/W - 1</v>
          </cell>
          <cell r="F92" t="str">
            <v>Oakland</v>
          </cell>
          <cell r="G92" t="str">
            <v>94610</v>
          </cell>
          <cell r="H92" t="str">
            <v>SALEABLE</v>
          </cell>
          <cell r="I92">
            <v>43238</v>
          </cell>
          <cell r="J92" t="str">
            <v>37.809923</v>
          </cell>
          <cell r="L92" t="str">
            <v>Y</v>
          </cell>
          <cell r="M92">
            <v>9182991954</v>
          </cell>
          <cell r="P92" t="str">
            <v xml:space="preserve">City Can </v>
          </cell>
          <cell r="Q92" t="str">
            <v>N</v>
          </cell>
          <cell r="R92">
            <v>58185</v>
          </cell>
          <cell r="S92">
            <v>58185</v>
          </cell>
        </row>
        <row r="93">
          <cell r="A93">
            <v>58158</v>
          </cell>
          <cell r="B93" t="str">
            <v>O-000068</v>
          </cell>
          <cell r="C93">
            <v>2221</v>
          </cell>
          <cell r="D93" t="str">
            <v>Transit Shelter Display</v>
          </cell>
          <cell r="E93" t="str">
            <v>Grand ES 83ft S/O Mandana F/S - 1</v>
          </cell>
          <cell r="F93" t="str">
            <v>Oakland</v>
          </cell>
          <cell r="G93" t="str">
            <v>94610</v>
          </cell>
          <cell r="H93" t="str">
            <v>SALEABLE</v>
          </cell>
          <cell r="I93">
            <v>38328</v>
          </cell>
          <cell r="J93" t="str">
            <v>37.81390333</v>
          </cell>
          <cell r="K93" t="str">
            <v>-122.24627008</v>
          </cell>
          <cell r="L93" t="str">
            <v>N</v>
          </cell>
          <cell r="P93" t="str">
            <v xml:space="preserve">City Can </v>
          </cell>
          <cell r="R93">
            <v>58158</v>
          </cell>
          <cell r="S93">
            <v>58158</v>
          </cell>
        </row>
        <row r="94">
          <cell r="A94">
            <v>58115</v>
          </cell>
          <cell r="B94" t="str">
            <v>EB-000030</v>
          </cell>
          <cell r="C94">
            <v>702951</v>
          </cell>
          <cell r="D94" t="str">
            <v>Transit Shelter Display</v>
          </cell>
          <cell r="E94" t="str">
            <v>Martin Luther King Jr Wy WS 57ft S/O Dwight Wy F/N - 1</v>
          </cell>
          <cell r="F94" t="str">
            <v>Berkeley</v>
          </cell>
          <cell r="G94" t="str">
            <v>94703</v>
          </cell>
          <cell r="H94" t="str">
            <v>SALEABLE</v>
          </cell>
          <cell r="I94">
            <v>39462</v>
          </cell>
          <cell r="J94" t="str">
            <v>37.863062</v>
          </cell>
          <cell r="K94" t="str">
            <v>-122.272197</v>
          </cell>
          <cell r="L94" t="str">
            <v>N</v>
          </cell>
          <cell r="P94" t="str">
            <v>20G</v>
          </cell>
          <cell r="Q94" t="str">
            <v>Y</v>
          </cell>
          <cell r="R94">
            <v>58115</v>
          </cell>
          <cell r="S94">
            <v>58115</v>
          </cell>
        </row>
        <row r="95">
          <cell r="A95">
            <v>58111</v>
          </cell>
          <cell r="B95" t="str">
            <v>EB-000086</v>
          </cell>
          <cell r="C95">
            <v>703311</v>
          </cell>
          <cell r="D95" t="str">
            <v>Transit Shelter Display</v>
          </cell>
          <cell r="E95" t="str">
            <v>San Pablo Ave WS 45ft N/O Tulare Ave F/N - 1</v>
          </cell>
          <cell r="F95" t="str">
            <v>San Pablo</v>
          </cell>
          <cell r="G95" t="str">
            <v>94804</v>
          </cell>
          <cell r="H95" t="str">
            <v>SALEABLE</v>
          </cell>
          <cell r="I95">
            <v>39462</v>
          </cell>
          <cell r="J95" t="str">
            <v>37.951521</v>
          </cell>
          <cell r="K95" t="str">
            <v>-122.33294</v>
          </cell>
          <cell r="L95" t="str">
            <v>Y</v>
          </cell>
          <cell r="M95">
            <v>3307923</v>
          </cell>
          <cell r="N95">
            <v>1009672676</v>
          </cell>
          <cell r="O95" t="str">
            <v>Y</v>
          </cell>
          <cell r="P95" t="str">
            <v>None</v>
          </cell>
          <cell r="Q95" t="str">
            <v>Y</v>
          </cell>
          <cell r="R95">
            <v>58111</v>
          </cell>
          <cell r="S95">
            <v>58111</v>
          </cell>
        </row>
        <row r="96">
          <cell r="A96">
            <v>58085</v>
          </cell>
          <cell r="B96" t="str">
            <v>O-000060</v>
          </cell>
          <cell r="C96">
            <v>2067</v>
          </cell>
          <cell r="D96" t="str">
            <v>Transit Shelter Display</v>
          </cell>
          <cell r="E96" t="str">
            <v>Grand Ave. NS 39ft E/O Harrison St. F/E - 1</v>
          </cell>
          <cell r="F96" t="str">
            <v>Oakland</v>
          </cell>
          <cell r="G96" t="str">
            <v>94610</v>
          </cell>
          <cell r="H96" t="str">
            <v>SALEABLE</v>
          </cell>
          <cell r="I96">
            <v>32874</v>
          </cell>
          <cell r="J96" t="str">
            <v>37.81098546</v>
          </cell>
          <cell r="K96" t="str">
            <v>-122.26201196</v>
          </cell>
          <cell r="L96" t="str">
            <v>Y</v>
          </cell>
          <cell r="P96" t="str">
            <v xml:space="preserve">City Can </v>
          </cell>
          <cell r="Q96" t="str">
            <v>N</v>
          </cell>
          <cell r="R96">
            <v>58085</v>
          </cell>
          <cell r="S96">
            <v>58085</v>
          </cell>
        </row>
        <row r="97">
          <cell r="A97">
            <v>58001</v>
          </cell>
          <cell r="B97" t="str">
            <v>HD-000009</v>
          </cell>
          <cell r="C97">
            <v>702421</v>
          </cell>
          <cell r="D97" t="str">
            <v>Transit Shelter Display</v>
          </cell>
          <cell r="E97" t="str">
            <v>Mission Blvd ES 160ft N/O W Tennyson Rd F/S - 1</v>
          </cell>
          <cell r="F97" t="str">
            <v>Hayward</v>
          </cell>
          <cell r="G97" t="str">
            <v>94544</v>
          </cell>
          <cell r="H97" t="str">
            <v>SALEABLE</v>
          </cell>
          <cell r="I97">
            <v>39462</v>
          </cell>
          <cell r="J97" t="str">
            <v>37.636835</v>
          </cell>
          <cell r="K97" t="str">
            <v>-122.054628</v>
          </cell>
          <cell r="L97" t="str">
            <v>N</v>
          </cell>
          <cell r="P97" t="str">
            <v>20G</v>
          </cell>
          <cell r="Q97" t="str">
            <v>Y</v>
          </cell>
          <cell r="R97">
            <v>58001</v>
          </cell>
          <cell r="S97">
            <v>58001</v>
          </cell>
        </row>
        <row r="98">
          <cell r="A98">
            <v>57992</v>
          </cell>
          <cell r="B98" t="str">
            <v>EB-000103</v>
          </cell>
          <cell r="C98">
            <v>700071</v>
          </cell>
          <cell r="D98" t="str">
            <v>Transit Shelter Display</v>
          </cell>
          <cell r="E98" t="str">
            <v>Mission Blvd WS 93ft S/O Gurdwara Rd F/W - 1</v>
          </cell>
          <cell r="F98" t="str">
            <v>Fremont</v>
          </cell>
          <cell r="G98" t="str">
            <v>94536</v>
          </cell>
          <cell r="H98" t="str">
            <v>SALEABLE</v>
          </cell>
          <cell r="I98">
            <v>43326</v>
          </cell>
          <cell r="J98" t="str">
            <v>37.5853</v>
          </cell>
          <cell r="K98" t="str">
            <v>-121.9967</v>
          </cell>
          <cell r="L98" t="str">
            <v>N</v>
          </cell>
          <cell r="P98" t="str">
            <v>City Can</v>
          </cell>
          <cell r="Q98" t="str">
            <v>N</v>
          </cell>
          <cell r="R98">
            <v>57992</v>
          </cell>
          <cell r="S98">
            <v>57992</v>
          </cell>
        </row>
        <row r="99">
          <cell r="A99">
            <v>57977</v>
          </cell>
          <cell r="B99" t="str">
            <v>O-000104</v>
          </cell>
          <cell r="C99">
            <v>2061</v>
          </cell>
          <cell r="D99" t="str">
            <v>Transit Shelter Display</v>
          </cell>
          <cell r="E99" t="str">
            <v>MacArthur Bd. NS 23ft E/O Piedmont Ave. F/E - 1</v>
          </cell>
          <cell r="F99" t="str">
            <v>Oakland</v>
          </cell>
          <cell r="G99" t="str">
            <v>94611</v>
          </cell>
          <cell r="H99" t="str">
            <v>SALEABLE</v>
          </cell>
          <cell r="I99">
            <v>32874</v>
          </cell>
          <cell r="J99" t="str">
            <v>37.82322617</v>
          </cell>
          <cell r="K99" t="str">
            <v>-122.25633372</v>
          </cell>
          <cell r="L99" t="str">
            <v>Y</v>
          </cell>
          <cell r="P99" t="str">
            <v xml:space="preserve">City Can </v>
          </cell>
          <cell r="R99">
            <v>57977</v>
          </cell>
          <cell r="S99">
            <v>57977</v>
          </cell>
        </row>
        <row r="100">
          <cell r="A100">
            <v>57957</v>
          </cell>
          <cell r="B100" t="str">
            <v>EB-000002</v>
          </cell>
          <cell r="C100">
            <v>702561</v>
          </cell>
          <cell r="D100" t="str">
            <v>Transit Shelter Display</v>
          </cell>
          <cell r="E100" t="str">
            <v>San Pablo Ave WS 62ft N/O Buchanan St F/N - 1</v>
          </cell>
          <cell r="F100" t="str">
            <v>Albany</v>
          </cell>
          <cell r="G100" t="str">
            <v>94706</v>
          </cell>
          <cell r="H100" t="str">
            <v>SALEABLE</v>
          </cell>
          <cell r="I100">
            <v>39462</v>
          </cell>
          <cell r="J100" t="str">
            <v>37.888114</v>
          </cell>
          <cell r="K100" t="str">
            <v>-122.298419</v>
          </cell>
          <cell r="L100" t="str">
            <v>N</v>
          </cell>
          <cell r="P100" t="str">
            <v>20G</v>
          </cell>
          <cell r="Q100" t="str">
            <v>Y</v>
          </cell>
          <cell r="R100">
            <v>57957</v>
          </cell>
          <cell r="S100">
            <v>57957</v>
          </cell>
        </row>
        <row r="101">
          <cell r="A101">
            <v>57887</v>
          </cell>
          <cell r="B101" t="str">
            <v>EB-000025</v>
          </cell>
          <cell r="C101">
            <v>702901</v>
          </cell>
          <cell r="D101" t="str">
            <v>Transit Shelter Display</v>
          </cell>
          <cell r="E101" t="str">
            <v>Hopkins Ave SS 9ft W/O California St F/W - 1</v>
          </cell>
          <cell r="F101" t="str">
            <v>Berkeley</v>
          </cell>
          <cell r="G101" t="str">
            <v>94707</v>
          </cell>
          <cell r="H101" t="str">
            <v>SALEABLE</v>
          </cell>
          <cell r="I101">
            <v>39462</v>
          </cell>
          <cell r="J101" t="str">
            <v>37.88153</v>
          </cell>
          <cell r="K101" t="str">
            <v>-122.282051</v>
          </cell>
          <cell r="L101" t="str">
            <v>N</v>
          </cell>
          <cell r="P101"/>
          <cell r="Q101" t="str">
            <v>Y</v>
          </cell>
          <cell r="R101">
            <v>57887</v>
          </cell>
          <cell r="S101">
            <v>57887</v>
          </cell>
        </row>
        <row r="102">
          <cell r="A102">
            <v>57880</v>
          </cell>
          <cell r="B102" t="str">
            <v>FM-000003</v>
          </cell>
          <cell r="C102">
            <v>700101</v>
          </cell>
          <cell r="D102" t="str">
            <v>Transit Shelter Display</v>
          </cell>
          <cell r="E102" t="str">
            <v>Mowry Ave SS 180ft E/O Argonaut Way F/W - 1</v>
          </cell>
          <cell r="F102" t="str">
            <v>Fremont</v>
          </cell>
          <cell r="G102" t="str">
            <v>94538</v>
          </cell>
          <cell r="H102" t="str">
            <v>SALEABLE</v>
          </cell>
          <cell r="I102">
            <v>39462</v>
          </cell>
          <cell r="J102" t="str">
            <v>37.545943</v>
          </cell>
          <cell r="K102" t="str">
            <v>-121.990281</v>
          </cell>
          <cell r="L102" t="str">
            <v>N</v>
          </cell>
          <cell r="P102" t="str">
            <v>20G</v>
          </cell>
          <cell r="Q102" t="str">
            <v>Y</v>
          </cell>
          <cell r="R102">
            <v>57880</v>
          </cell>
          <cell r="S102">
            <v>57880</v>
          </cell>
        </row>
        <row r="103">
          <cell r="A103">
            <v>57822</v>
          </cell>
          <cell r="B103" t="str">
            <v>HD-000031</v>
          </cell>
          <cell r="C103">
            <v>702041</v>
          </cell>
          <cell r="D103" t="str">
            <v>Transit Shelter Display</v>
          </cell>
          <cell r="E103" t="str">
            <v>Hesperian Blvd WS 100ft S/O Sleepy Hollow Ave F/N - 1</v>
          </cell>
          <cell r="F103" t="str">
            <v>Hayward</v>
          </cell>
          <cell r="G103" t="str">
            <v>94545</v>
          </cell>
          <cell r="H103" t="str">
            <v>SALEABLE</v>
          </cell>
          <cell r="I103">
            <v>39462</v>
          </cell>
          <cell r="J103" t="str">
            <v>37.634078</v>
          </cell>
          <cell r="K103" t="str">
            <v>-122.098828</v>
          </cell>
          <cell r="L103" t="str">
            <v>N</v>
          </cell>
          <cell r="P103" t="str">
            <v>20G</v>
          </cell>
          <cell r="Q103" t="str">
            <v>Y</v>
          </cell>
          <cell r="R103">
            <v>57822</v>
          </cell>
          <cell r="S103">
            <v>57822</v>
          </cell>
        </row>
        <row r="104">
          <cell r="A104">
            <v>57799</v>
          </cell>
          <cell r="B104" t="str">
            <v>EB-000052</v>
          </cell>
          <cell r="C104">
            <v>703123</v>
          </cell>
          <cell r="D104" t="str">
            <v>Transit Shelter Display</v>
          </cell>
          <cell r="E104" t="str">
            <v>Solano SS 100ft E/O Colusa Ave F/W - 1</v>
          </cell>
          <cell r="F104" t="str">
            <v>Berkeley</v>
          </cell>
          <cell r="G104" t="str">
            <v>94707</v>
          </cell>
          <cell r="H104" t="str">
            <v>SALEABLE</v>
          </cell>
          <cell r="I104">
            <v>39462</v>
          </cell>
          <cell r="J104" t="str">
            <v>37.891287</v>
          </cell>
          <cell r="K104" t="str">
            <v>-122.278795</v>
          </cell>
          <cell r="L104" t="str">
            <v>N</v>
          </cell>
          <cell r="P104" t="str">
            <v>20G &amp; City Can</v>
          </cell>
          <cell r="Q104" t="str">
            <v>Y</v>
          </cell>
          <cell r="R104">
            <v>57799</v>
          </cell>
          <cell r="S104">
            <v>57799</v>
          </cell>
        </row>
        <row r="105">
          <cell r="A105">
            <v>57788</v>
          </cell>
          <cell r="B105" t="str">
            <v>O-000142</v>
          </cell>
          <cell r="C105">
            <v>2273</v>
          </cell>
          <cell r="D105" t="str">
            <v>Transit Shelter Display</v>
          </cell>
          <cell r="E105" t="str">
            <v>Telegraph Ave ES 60ft S/O Alcatraz Ave F/S - 1</v>
          </cell>
          <cell r="F105" t="str">
            <v>Oakland</v>
          </cell>
          <cell r="G105" t="str">
            <v>94609</v>
          </cell>
          <cell r="H105" t="str">
            <v>SALEABLE</v>
          </cell>
          <cell r="I105">
            <v>38971</v>
          </cell>
          <cell r="J105" t="str">
            <v>37.85009904</v>
          </cell>
          <cell r="K105" t="str">
            <v>-122.26038386</v>
          </cell>
          <cell r="L105" t="str">
            <v>Y</v>
          </cell>
          <cell r="O105" t="str">
            <v>Y</v>
          </cell>
          <cell r="P105" t="str">
            <v xml:space="preserve">City Can </v>
          </cell>
          <cell r="Q105" t="str">
            <v>N</v>
          </cell>
          <cell r="R105">
            <v>57788</v>
          </cell>
          <cell r="S105">
            <v>57788</v>
          </cell>
        </row>
        <row r="106">
          <cell r="A106">
            <v>57770</v>
          </cell>
          <cell r="B106" t="str">
            <v>O-000020</v>
          </cell>
          <cell r="C106">
            <v>3028</v>
          </cell>
          <cell r="D106" t="str">
            <v>Transit Shelter Display</v>
          </cell>
          <cell r="E106" t="str">
            <v>40th St SS 25ft W/O Telegraph Ave F/W - 1</v>
          </cell>
          <cell r="F106" t="str">
            <v>Oakland</v>
          </cell>
          <cell r="G106" t="str">
            <v>94609</v>
          </cell>
          <cell r="H106" t="str">
            <v>SALEABLE</v>
          </cell>
          <cell r="I106">
            <v>39737</v>
          </cell>
          <cell r="J106" t="str">
            <v>37.828999</v>
          </cell>
          <cell r="K106" t="str">
            <v>-122.26426</v>
          </cell>
          <cell r="L106" t="str">
            <v>Y</v>
          </cell>
          <cell r="P106" t="str">
            <v xml:space="preserve">City Can </v>
          </cell>
          <cell r="R106">
            <v>57770</v>
          </cell>
          <cell r="S106">
            <v>57770</v>
          </cell>
        </row>
        <row r="107">
          <cell r="A107">
            <v>57755</v>
          </cell>
          <cell r="B107" t="str">
            <v>EB-000042</v>
          </cell>
          <cell r="C107">
            <v>703051</v>
          </cell>
          <cell r="D107" t="str">
            <v>Transit Shelter Display</v>
          </cell>
          <cell r="E107" t="str">
            <v>San Pablo Ave WS 78ft S/O Dwight Way F/N - 1</v>
          </cell>
          <cell r="F107" t="str">
            <v>Berkeley</v>
          </cell>
          <cell r="G107" t="str">
            <v>94710</v>
          </cell>
          <cell r="H107" t="str">
            <v>SALEABLE</v>
          </cell>
          <cell r="I107">
            <v>39462</v>
          </cell>
          <cell r="J107" t="str">
            <v>37.860873</v>
          </cell>
          <cell r="K107" t="str">
            <v>-122.289634</v>
          </cell>
          <cell r="L107" t="str">
            <v>Y</v>
          </cell>
          <cell r="O107" t="str">
            <v>Y</v>
          </cell>
          <cell r="P107" t="str">
            <v>None</v>
          </cell>
          <cell r="Q107" t="str">
            <v>Y</v>
          </cell>
          <cell r="R107">
            <v>57755</v>
          </cell>
          <cell r="S107">
            <v>57755</v>
          </cell>
        </row>
        <row r="108">
          <cell r="A108">
            <v>57711</v>
          </cell>
          <cell r="B108" t="str">
            <v>EB-000058</v>
          </cell>
          <cell r="C108">
            <v>700911</v>
          </cell>
          <cell r="D108" t="str">
            <v>Non Ad Shelter</v>
          </cell>
          <cell r="E108" t="str">
            <v>Telegraph Ave ES 35ft S/O Dwight Way F/S - 1</v>
          </cell>
          <cell r="F108" t="str">
            <v>Berkeley</v>
          </cell>
          <cell r="G108" t="str">
            <v>94704</v>
          </cell>
          <cell r="H108" t="str">
            <v>UnSaleable</v>
          </cell>
          <cell r="I108">
            <v>39462</v>
          </cell>
          <cell r="J108" t="str">
            <v>37.865037</v>
          </cell>
          <cell r="K108" t="str">
            <v>-122.258349</v>
          </cell>
          <cell r="L108" t="str">
            <v>N</v>
          </cell>
          <cell r="P108" t="str">
            <v>City Can</v>
          </cell>
          <cell r="Q108" t="str">
            <v>Y</v>
          </cell>
          <cell r="R108">
            <v>57711</v>
          </cell>
          <cell r="S108">
            <v>57711</v>
          </cell>
        </row>
        <row r="109">
          <cell r="A109">
            <v>57709</v>
          </cell>
          <cell r="B109" t="str">
            <v>HD-000019</v>
          </cell>
          <cell r="C109">
            <v>700341</v>
          </cell>
          <cell r="D109" t="str">
            <v>Transit Shelter Display</v>
          </cell>
          <cell r="E109" t="str">
            <v>W A St NS 40ft E/O Hesperian Blvd F/E - 1</v>
          </cell>
          <cell r="F109" t="str">
            <v>Alameda Unincorporated</v>
          </cell>
          <cell r="G109" t="str">
            <v>94541</v>
          </cell>
          <cell r="H109" t="str">
            <v>SALEABLE</v>
          </cell>
          <cell r="I109">
            <v>39462</v>
          </cell>
          <cell r="J109" t="str">
            <v>37.66585</v>
          </cell>
          <cell r="K109" t="str">
            <v>-122.117822</v>
          </cell>
          <cell r="L109" t="str">
            <v>N</v>
          </cell>
          <cell r="P109" t="str">
            <v>20G</v>
          </cell>
          <cell r="Q109" t="str">
            <v>Y</v>
          </cell>
          <cell r="R109">
            <v>57709</v>
          </cell>
          <cell r="S109">
            <v>57709</v>
          </cell>
        </row>
        <row r="110">
          <cell r="A110">
            <v>57676</v>
          </cell>
          <cell r="B110" t="str">
            <v>HD-000060</v>
          </cell>
          <cell r="C110">
            <v>700481</v>
          </cell>
          <cell r="D110" t="str">
            <v>Transit Shelter Display</v>
          </cell>
          <cell r="E110" t="str">
            <v>W Tennyson Rd NS 15ft W/O Huntwood  Ave F/E - 1</v>
          </cell>
          <cell r="F110" t="str">
            <v>Hayward</v>
          </cell>
          <cell r="G110" t="str">
            <v>94544</v>
          </cell>
          <cell r="H110" t="str">
            <v>SALEABLE</v>
          </cell>
          <cell r="I110">
            <v>39462</v>
          </cell>
          <cell r="J110" t="str">
            <v>37.633544</v>
          </cell>
          <cell r="K110" t="str">
            <v>-122.065296</v>
          </cell>
          <cell r="L110" t="str">
            <v>N</v>
          </cell>
          <cell r="P110" t="str">
            <v>20G &amp; City Can</v>
          </cell>
          <cell r="Q110" t="str">
            <v>Y</v>
          </cell>
          <cell r="R110">
            <v>57676</v>
          </cell>
          <cell r="S110">
            <v>57676</v>
          </cell>
        </row>
        <row r="111">
          <cell r="A111">
            <v>57663</v>
          </cell>
          <cell r="B111" t="str">
            <v>EB-000107</v>
          </cell>
          <cell r="C111">
            <v>700801</v>
          </cell>
          <cell r="D111" t="str">
            <v>Transit Shelter Display</v>
          </cell>
          <cell r="E111" t="str">
            <v>Martin Luther King Jr Wy WS 20ft N/O Hearst St F/N - 1</v>
          </cell>
          <cell r="F111" t="str">
            <v>Berkeley</v>
          </cell>
          <cell r="G111" t="str">
            <v>94703</v>
          </cell>
          <cell r="H111" t="str">
            <v>SALEABLE</v>
          </cell>
          <cell r="I111">
            <v>39462</v>
          </cell>
          <cell r="J111" t="str">
            <v>37.873511</v>
          </cell>
          <cell r="K111" t="str">
            <v>-122.273334</v>
          </cell>
          <cell r="L111" t="str">
            <v>N</v>
          </cell>
          <cell r="P111" t="str">
            <v>20G</v>
          </cell>
          <cell r="Q111" t="str">
            <v>Y</v>
          </cell>
          <cell r="R111">
            <v>57663</v>
          </cell>
          <cell r="S111">
            <v>57663</v>
          </cell>
        </row>
        <row r="112">
          <cell r="A112">
            <v>57633</v>
          </cell>
          <cell r="B112" t="str">
            <v>HD-000037</v>
          </cell>
          <cell r="C112">
            <v>702191</v>
          </cell>
          <cell r="D112" t="str">
            <v>Transit Shelter Display</v>
          </cell>
          <cell r="E112" t="str">
            <v>Amador St ES 20ft N/O Elmhurst St F/S - 1</v>
          </cell>
          <cell r="F112" t="str">
            <v>Hayward</v>
          </cell>
          <cell r="G112" t="str">
            <v>94544</v>
          </cell>
          <cell r="H112" t="str">
            <v>SALEABLE</v>
          </cell>
          <cell r="I112">
            <v>39462</v>
          </cell>
          <cell r="J112" t="str">
            <v>37.65672</v>
          </cell>
          <cell r="K112" t="str">
            <v>-122.093036</v>
          </cell>
          <cell r="L112" t="str">
            <v>N</v>
          </cell>
          <cell r="P112" t="str">
            <v>20G</v>
          </cell>
          <cell r="Q112" t="str">
            <v>Y</v>
          </cell>
          <cell r="R112">
            <v>57633</v>
          </cell>
          <cell r="S112">
            <v>57633</v>
          </cell>
        </row>
        <row r="113">
          <cell r="A113">
            <v>57600</v>
          </cell>
          <cell r="B113" t="str">
            <v>SL-000028</v>
          </cell>
          <cell r="C113">
            <v>700351</v>
          </cell>
          <cell r="D113" t="str">
            <v>Transit Shelter Display</v>
          </cell>
          <cell r="E113" t="str">
            <v>Hesperian Blvd ES 75ft N/O Paseo Grande F/S - 1</v>
          </cell>
          <cell r="F113" t="str">
            <v>Alameda Unincorporated</v>
          </cell>
          <cell r="G113" t="str">
            <v>94580</v>
          </cell>
          <cell r="H113" t="str">
            <v>SALEABLE</v>
          </cell>
          <cell r="I113">
            <v>39462</v>
          </cell>
          <cell r="J113" t="str">
            <v>37.680262</v>
          </cell>
          <cell r="K113" t="str">
            <v>-122.127103</v>
          </cell>
          <cell r="L113" t="str">
            <v>N</v>
          </cell>
          <cell r="P113" t="str">
            <v>20G &amp; City Can</v>
          </cell>
          <cell r="R113">
            <v>57600</v>
          </cell>
          <cell r="S113">
            <v>57600</v>
          </cell>
        </row>
        <row r="114">
          <cell r="A114">
            <v>57577</v>
          </cell>
          <cell r="B114" t="str">
            <v>O-000030</v>
          </cell>
          <cell r="C114">
            <v>2229</v>
          </cell>
          <cell r="D114" t="str">
            <v>Transit Shelter Display</v>
          </cell>
          <cell r="E114" t="str">
            <v>Adeline St WS 29ft N/O 18th St F/N - 1</v>
          </cell>
          <cell r="F114" t="str">
            <v>Oakland</v>
          </cell>
          <cell r="G114" t="str">
            <v>94607</v>
          </cell>
          <cell r="H114" t="str">
            <v>SALEABLE</v>
          </cell>
          <cell r="I114">
            <v>38544</v>
          </cell>
          <cell r="J114" t="str">
            <v>37.81258744</v>
          </cell>
          <cell r="K114" t="str">
            <v>-122.28518356</v>
          </cell>
          <cell r="L114" t="str">
            <v>N</v>
          </cell>
          <cell r="P114" t="str">
            <v xml:space="preserve">City Can </v>
          </cell>
          <cell r="Q114" t="str">
            <v>N</v>
          </cell>
          <cell r="R114">
            <v>57577</v>
          </cell>
          <cell r="S114">
            <v>57577</v>
          </cell>
        </row>
        <row r="115">
          <cell r="A115">
            <v>57560</v>
          </cell>
          <cell r="B115" t="str">
            <v>FM-000010</v>
          </cell>
          <cell r="C115">
            <v>701221</v>
          </cell>
          <cell r="D115" t="str">
            <v>Transit Shelter Display</v>
          </cell>
          <cell r="E115" t="str">
            <v>Paseo Padre Pkwy WS 110ft S/O Country Dr F/N - 1</v>
          </cell>
          <cell r="F115" t="str">
            <v>Fremont</v>
          </cell>
          <cell r="G115" t="str">
            <v>94536</v>
          </cell>
          <cell r="H115" t="str">
            <v>SALEABLE</v>
          </cell>
          <cell r="I115">
            <v>39462</v>
          </cell>
          <cell r="J115" t="str">
            <v>37.556373</v>
          </cell>
          <cell r="K115" t="str">
            <v>-121.986858</v>
          </cell>
          <cell r="L115" t="str">
            <v>N</v>
          </cell>
          <cell r="P115" t="str">
            <v>20G &amp; Long Can</v>
          </cell>
          <cell r="Q115" t="str">
            <v>Y</v>
          </cell>
          <cell r="R115">
            <v>57560</v>
          </cell>
          <cell r="S115">
            <v>57560</v>
          </cell>
        </row>
        <row r="116">
          <cell r="A116">
            <v>57555</v>
          </cell>
          <cell r="B116" t="str">
            <v>EB-000021</v>
          </cell>
          <cell r="C116">
            <v>703021</v>
          </cell>
          <cell r="D116" t="str">
            <v>Transit Shelter Display</v>
          </cell>
          <cell r="E116" t="str">
            <v>Durant Ave SS 25ft W/O Dana St F/W - 1</v>
          </cell>
          <cell r="F116" t="str">
            <v>Berkeley</v>
          </cell>
          <cell r="G116" t="str">
            <v>94704</v>
          </cell>
          <cell r="H116" t="str">
            <v>SALEABLE</v>
          </cell>
          <cell r="I116">
            <v>39462</v>
          </cell>
          <cell r="J116" t="str">
            <v>37.867402</v>
          </cell>
          <cell r="K116" t="str">
            <v>-122.261423</v>
          </cell>
          <cell r="L116" t="str">
            <v>Y</v>
          </cell>
          <cell r="O116" t="str">
            <v>Y</v>
          </cell>
          <cell r="P116" t="str">
            <v>City Can</v>
          </cell>
          <cell r="Q116" t="str">
            <v>N</v>
          </cell>
          <cell r="R116">
            <v>57555</v>
          </cell>
          <cell r="S116">
            <v>57555</v>
          </cell>
        </row>
        <row r="117">
          <cell r="A117">
            <v>57552</v>
          </cell>
          <cell r="B117" t="str">
            <v>HD-000021</v>
          </cell>
          <cell r="C117">
            <v>700611</v>
          </cell>
          <cell r="D117" t="str">
            <v>Transit Shelter Display</v>
          </cell>
          <cell r="E117" t="str">
            <v>Hesperian Blvd WS 50ft S/O Skywest Dr F/N - 1</v>
          </cell>
          <cell r="F117" t="str">
            <v>Hayward</v>
          </cell>
          <cell r="G117" t="str">
            <v>94545</v>
          </cell>
          <cell r="H117" t="str">
            <v>SALEABLE</v>
          </cell>
          <cell r="I117">
            <v>39462</v>
          </cell>
          <cell r="J117" t="str">
            <v>37.658001</v>
          </cell>
          <cell r="K117" t="str">
            <v>-122.113628</v>
          </cell>
          <cell r="L117" t="str">
            <v>N</v>
          </cell>
          <cell r="P117" t="str">
            <v>20G</v>
          </cell>
          <cell r="Q117" t="str">
            <v>Y</v>
          </cell>
          <cell r="R117">
            <v>57552</v>
          </cell>
          <cell r="S117">
            <v>57552</v>
          </cell>
        </row>
        <row r="118">
          <cell r="A118">
            <v>57550</v>
          </cell>
          <cell r="B118" t="str">
            <v>EB-000125</v>
          </cell>
          <cell r="C118">
            <v>702021</v>
          </cell>
          <cell r="D118" t="str">
            <v>Non Ad Shelter</v>
          </cell>
          <cell r="E118" t="str">
            <v>Hesperian Blvd. WS 47ft S/O Oliver Dr. F/S - 1</v>
          </cell>
          <cell r="F118" t="str">
            <v>Hayward</v>
          </cell>
          <cell r="G118" t="str">
            <v>94545</v>
          </cell>
          <cell r="H118" t="str">
            <v>UnSaleable</v>
          </cell>
          <cell r="I118">
            <v>39462</v>
          </cell>
          <cell r="J118" t="str">
            <v>37.626663</v>
          </cell>
          <cell r="K118" t="str">
            <v>-122.093884</v>
          </cell>
          <cell r="L118" t="str">
            <v>N</v>
          </cell>
          <cell r="P118" t="str">
            <v>20G</v>
          </cell>
          <cell r="Q118" t="str">
            <v>Y</v>
          </cell>
          <cell r="R118">
            <v>57550</v>
          </cell>
          <cell r="S118">
            <v>57550</v>
          </cell>
        </row>
        <row r="119">
          <cell r="A119">
            <v>57455</v>
          </cell>
          <cell r="B119" t="str">
            <v>EB-000081</v>
          </cell>
          <cell r="C119">
            <v>793031</v>
          </cell>
          <cell r="D119" t="str">
            <v>Transit Shelter Display</v>
          </cell>
          <cell r="E119" t="str">
            <v>San Pablo Ave WS 75ft N/O San Pablo Dam Rd F/N - 1</v>
          </cell>
          <cell r="F119" t="str">
            <v>San Pablo</v>
          </cell>
          <cell r="G119" t="str">
            <v>94806</v>
          </cell>
          <cell r="H119" t="str">
            <v>SALEABLE</v>
          </cell>
          <cell r="I119">
            <v>39884</v>
          </cell>
          <cell r="J119" t="str">
            <v>37.953482</v>
          </cell>
          <cell r="K119" t="str">
            <v>-122.333885</v>
          </cell>
          <cell r="L119" t="str">
            <v>N</v>
          </cell>
          <cell r="P119" t="str">
            <v>20G</v>
          </cell>
          <cell r="Q119" t="str">
            <v>Y</v>
          </cell>
          <cell r="R119">
            <v>57455</v>
          </cell>
          <cell r="S119">
            <v>57455</v>
          </cell>
        </row>
        <row r="120">
          <cell r="A120">
            <v>57433</v>
          </cell>
          <cell r="B120" t="str">
            <v>O-000120</v>
          </cell>
          <cell r="C120">
            <v>2173</v>
          </cell>
          <cell r="D120" t="str">
            <v>Transit Shelter Display</v>
          </cell>
          <cell r="E120" t="str">
            <v>Park Blvd. ES 39ft S/O Ivy Dr. F/S - 1</v>
          </cell>
          <cell r="F120" t="str">
            <v>Oakland</v>
          </cell>
          <cell r="G120" t="str">
            <v>94606</v>
          </cell>
          <cell r="H120" t="str">
            <v>SALEABLE</v>
          </cell>
          <cell r="I120">
            <v>32874</v>
          </cell>
          <cell r="J120" t="str">
            <v>37.80133046</v>
          </cell>
          <cell r="K120" t="str">
            <v>-122.24621911</v>
          </cell>
          <cell r="L120" t="str">
            <v>Y</v>
          </cell>
          <cell r="M120">
            <v>9182991895</v>
          </cell>
          <cell r="P120" t="str">
            <v xml:space="preserve">City Can </v>
          </cell>
          <cell r="Q120" t="str">
            <v>N</v>
          </cell>
          <cell r="R120">
            <v>57433</v>
          </cell>
          <cell r="S120">
            <v>57433</v>
          </cell>
        </row>
        <row r="121">
          <cell r="A121">
            <v>57380</v>
          </cell>
          <cell r="B121" t="str">
            <v>FM-000041</v>
          </cell>
          <cell r="C121">
            <v>701231</v>
          </cell>
          <cell r="D121" t="str">
            <v>Transit Shelter Display</v>
          </cell>
          <cell r="E121" t="str">
            <v>Blacow Rd WS 120ft S/O Greenpark Dr F/N - 1</v>
          </cell>
          <cell r="F121" t="str">
            <v>Fremont</v>
          </cell>
          <cell r="G121" t="str">
            <v>94538</v>
          </cell>
          <cell r="H121" t="str">
            <v>SALEABLE</v>
          </cell>
          <cell r="I121">
            <v>39462</v>
          </cell>
          <cell r="J121" t="str">
            <v>37.523081</v>
          </cell>
          <cell r="K121" t="str">
            <v>-121.965775</v>
          </cell>
          <cell r="L121" t="str">
            <v>N</v>
          </cell>
          <cell r="P121" t="str">
            <v>20G</v>
          </cell>
          <cell r="Q121" t="str">
            <v>Y</v>
          </cell>
          <cell r="R121">
            <v>57380</v>
          </cell>
          <cell r="S121" t="e">
            <v>#N/A</v>
          </cell>
          <cell r="T121" t="str">
            <v xml:space="preserve">School Tripper </v>
          </cell>
        </row>
        <row r="122">
          <cell r="A122">
            <v>57333</v>
          </cell>
          <cell r="B122" t="str">
            <v>O-000034</v>
          </cell>
          <cell r="C122">
            <v>2021</v>
          </cell>
          <cell r="D122" t="str">
            <v>Transit Shelter Display</v>
          </cell>
          <cell r="E122" t="str">
            <v>Broadway ES 35ft N/O 7th St. F/S - 1</v>
          </cell>
          <cell r="F122" t="str">
            <v>Oakland</v>
          </cell>
          <cell r="G122" t="str">
            <v>94607</v>
          </cell>
          <cell r="H122" t="str">
            <v>SALEABLE</v>
          </cell>
          <cell r="I122">
            <v>32874</v>
          </cell>
          <cell r="J122" t="str">
            <v>37.79958412</v>
          </cell>
          <cell r="K122" t="str">
            <v>-122.27398534</v>
          </cell>
          <cell r="L122" t="str">
            <v>Y</v>
          </cell>
          <cell r="M122">
            <v>9182991098</v>
          </cell>
          <cell r="N122" t="str">
            <v>na</v>
          </cell>
          <cell r="O122" t="str">
            <v>Y</v>
          </cell>
          <cell r="P122" t="str">
            <v xml:space="preserve">City Can </v>
          </cell>
          <cell r="Q122" t="str">
            <v>N</v>
          </cell>
          <cell r="R122">
            <v>57333</v>
          </cell>
          <cell r="S122">
            <v>57333</v>
          </cell>
        </row>
        <row r="123">
          <cell r="A123">
            <v>57330</v>
          </cell>
          <cell r="B123" t="str">
            <v>EB-000012</v>
          </cell>
          <cell r="C123">
            <v>700251</v>
          </cell>
          <cell r="D123" t="str">
            <v>Transit Shelter Display</v>
          </cell>
          <cell r="E123" t="str">
            <v>Adeline St WS 100ft S/O Oregon St F/N - 1</v>
          </cell>
          <cell r="F123" t="str">
            <v>Berkeley</v>
          </cell>
          <cell r="G123" t="str">
            <v>94703</v>
          </cell>
          <cell r="H123" t="str">
            <v>SALEABLE</v>
          </cell>
          <cell r="I123">
            <v>39462</v>
          </cell>
          <cell r="J123" t="str">
            <v>37.857072</v>
          </cell>
          <cell r="K123" t="str">
            <v>-122.268521</v>
          </cell>
          <cell r="L123" t="str">
            <v>N</v>
          </cell>
          <cell r="P123" t="str">
            <v>20G &amp; City Can</v>
          </cell>
          <cell r="Q123" t="str">
            <v>Y</v>
          </cell>
          <cell r="R123">
            <v>57330</v>
          </cell>
          <cell r="S123">
            <v>57330</v>
          </cell>
        </row>
        <row r="124">
          <cell r="A124">
            <v>57260</v>
          </cell>
          <cell r="B124" t="str">
            <v>FM-000044</v>
          </cell>
          <cell r="C124">
            <v>703151</v>
          </cell>
          <cell r="D124" t="str">
            <v>Transit Shelter Display</v>
          </cell>
          <cell r="E124" t="str">
            <v>Mission Blvd WS 115ft S/O Driscoll Rd F/N - 1</v>
          </cell>
          <cell r="F124" t="str">
            <v>Fremont</v>
          </cell>
          <cell r="G124" t="str">
            <v>94539</v>
          </cell>
          <cell r="H124" t="str">
            <v>SALEABLE</v>
          </cell>
          <cell r="I124">
            <v>39462</v>
          </cell>
          <cell r="J124" t="str">
            <v>37.549166</v>
          </cell>
          <cell r="K124" t="str">
            <v>-121.939088</v>
          </cell>
          <cell r="L124" t="str">
            <v>N</v>
          </cell>
          <cell r="P124" t="str">
            <v>20G</v>
          </cell>
          <cell r="Q124" t="str">
            <v>Y</v>
          </cell>
          <cell r="R124">
            <v>57260</v>
          </cell>
          <cell r="S124">
            <v>57260</v>
          </cell>
        </row>
        <row r="125">
          <cell r="A125">
            <v>57220</v>
          </cell>
          <cell r="B125" t="str">
            <v>EB-000011</v>
          </cell>
          <cell r="C125">
            <v>700221</v>
          </cell>
          <cell r="D125" t="str">
            <v>Transit Shelter Display</v>
          </cell>
          <cell r="E125" t="str">
            <v>Adeline St ES 60ft N/O Oregon St F/S - 1</v>
          </cell>
          <cell r="F125" t="str">
            <v>Berkeley</v>
          </cell>
          <cell r="G125" t="str">
            <v>94703</v>
          </cell>
          <cell r="H125" t="str">
            <v>SALEABLE</v>
          </cell>
          <cell r="I125">
            <v>39462</v>
          </cell>
          <cell r="J125" t="str">
            <v>37.857711</v>
          </cell>
          <cell r="K125" t="str">
            <v>-122.267689</v>
          </cell>
          <cell r="L125" t="str">
            <v>N</v>
          </cell>
          <cell r="P125" t="str">
            <v>20G</v>
          </cell>
          <cell r="Q125" t="str">
            <v>Y</v>
          </cell>
          <cell r="R125">
            <v>57220</v>
          </cell>
          <cell r="S125">
            <v>57220</v>
          </cell>
        </row>
        <row r="126">
          <cell r="A126">
            <v>57116</v>
          </cell>
          <cell r="B126" t="str">
            <v>NW-000004</v>
          </cell>
          <cell r="C126">
            <v>701721</v>
          </cell>
          <cell r="D126" t="str">
            <v>Non Ad Shelter</v>
          </cell>
          <cell r="E126" t="str">
            <v>Cedar Blvd. NS 350ft W/O Chapman Dr. F/ - 1</v>
          </cell>
          <cell r="F126" t="str">
            <v>Newark</v>
          </cell>
          <cell r="G126" t="str">
            <v>94560</v>
          </cell>
          <cell r="H126" t="str">
            <v>UnSaleable</v>
          </cell>
          <cell r="I126">
            <v>39462</v>
          </cell>
          <cell r="J126" t="str">
            <v>37.549170</v>
          </cell>
          <cell r="K126" t="str">
            <v>-122.043546</v>
          </cell>
          <cell r="L126" t="str">
            <v>N</v>
          </cell>
          <cell r="P126" t="str">
            <v>20G</v>
          </cell>
          <cell r="Q126" t="str">
            <v>Y</v>
          </cell>
          <cell r="R126">
            <v>57116</v>
          </cell>
          <cell r="S126">
            <v>57116</v>
          </cell>
        </row>
        <row r="127">
          <cell r="A127">
            <v>57088</v>
          </cell>
          <cell r="B127" t="str">
            <v>EB-000060</v>
          </cell>
          <cell r="C127">
            <v>700681</v>
          </cell>
          <cell r="D127" t="str">
            <v>Transit Shelter Display</v>
          </cell>
          <cell r="E127" t="str">
            <v>Telegraph Ave WS 60ft N/O Ashby Ave F/N - 1</v>
          </cell>
          <cell r="F127" t="str">
            <v>Berkeley</v>
          </cell>
          <cell r="G127" t="str">
            <v>94705</v>
          </cell>
          <cell r="H127" t="str">
            <v>SALEABLE</v>
          </cell>
          <cell r="I127">
            <v>39462</v>
          </cell>
          <cell r="J127" t="str">
            <v>37.856467</v>
          </cell>
          <cell r="K127" t="str">
            <v>-122.259809</v>
          </cell>
          <cell r="L127" t="str">
            <v>N</v>
          </cell>
          <cell r="P127" t="str">
            <v>City Can</v>
          </cell>
          <cell r="Q127" t="str">
            <v>Y</v>
          </cell>
          <cell r="R127">
            <v>57088</v>
          </cell>
          <cell r="S127">
            <v>57088</v>
          </cell>
        </row>
        <row r="128">
          <cell r="A128">
            <v>57077</v>
          </cell>
          <cell r="B128" t="str">
            <v>O-000058</v>
          </cell>
          <cell r="C128">
            <v>2195</v>
          </cell>
          <cell r="D128" t="str">
            <v>Transit Shelter Display</v>
          </cell>
          <cell r="E128" t="str">
            <v>Grand Ave. WS 10ft N/O Santa Clara F/N - 1</v>
          </cell>
          <cell r="F128" t="str">
            <v>Oakland</v>
          </cell>
          <cell r="G128" t="str">
            <v>94610</v>
          </cell>
          <cell r="H128" t="str">
            <v>SALEABLE</v>
          </cell>
          <cell r="I128">
            <v>32874</v>
          </cell>
          <cell r="J128" t="str">
            <v>37.81166143</v>
          </cell>
          <cell r="K128" t="str">
            <v>-122.24801619</v>
          </cell>
          <cell r="L128" t="str">
            <v>Y</v>
          </cell>
          <cell r="P128" t="str">
            <v xml:space="preserve">City Can </v>
          </cell>
          <cell r="Q128" t="str">
            <v>N</v>
          </cell>
          <cell r="R128">
            <v>57077</v>
          </cell>
          <cell r="S128">
            <v>57077</v>
          </cell>
        </row>
        <row r="129">
          <cell r="A129">
            <v>56866</v>
          </cell>
          <cell r="B129" t="str">
            <v>HD-000034</v>
          </cell>
          <cell r="C129">
            <v>700591</v>
          </cell>
          <cell r="D129" t="str">
            <v>Transit Shelter Display</v>
          </cell>
          <cell r="E129" t="str">
            <v>W Winton Ave SS 50ft E/O Santa Clara St F/W - 1</v>
          </cell>
          <cell r="F129" t="str">
            <v>Hayward</v>
          </cell>
          <cell r="G129" t="str">
            <v>94544</v>
          </cell>
          <cell r="H129" t="str">
            <v>SALEABLE</v>
          </cell>
          <cell r="I129">
            <v>39462</v>
          </cell>
          <cell r="J129" t="str">
            <v>37.65774</v>
          </cell>
          <cell r="K129" t="str">
            <v>-122.097721</v>
          </cell>
          <cell r="L129" t="str">
            <v>N</v>
          </cell>
          <cell r="P129" t="str">
            <v>20G</v>
          </cell>
          <cell r="Q129" t="str">
            <v>Y</v>
          </cell>
          <cell r="R129">
            <v>56866</v>
          </cell>
          <cell r="S129">
            <v>56866</v>
          </cell>
        </row>
        <row r="130">
          <cell r="A130">
            <v>56858</v>
          </cell>
          <cell r="B130" t="str">
            <v>EB-000014</v>
          </cell>
          <cell r="C130">
            <v>702771</v>
          </cell>
          <cell r="D130" t="str">
            <v>Transit Shelter Display</v>
          </cell>
          <cell r="E130" t="str">
            <v>Ashby Ave NS 54ft E/O Adeline St F/E - 1</v>
          </cell>
          <cell r="F130" t="str">
            <v>Berkeley</v>
          </cell>
          <cell r="G130" t="str">
            <v>94703</v>
          </cell>
          <cell r="H130" t="str">
            <v>SALEABLE</v>
          </cell>
          <cell r="I130">
            <v>39462</v>
          </cell>
          <cell r="J130" t="str">
            <v>37.855147</v>
          </cell>
          <cell r="K130" t="str">
            <v>-122.268437</v>
          </cell>
          <cell r="L130" t="str">
            <v>N</v>
          </cell>
          <cell r="P130" t="str">
            <v>20G &amp; City Can</v>
          </cell>
          <cell r="Q130" t="str">
            <v>Y</v>
          </cell>
          <cell r="R130">
            <v>56858</v>
          </cell>
          <cell r="S130">
            <v>56858</v>
          </cell>
        </row>
        <row r="131">
          <cell r="A131">
            <v>56788</v>
          </cell>
          <cell r="B131" t="str">
            <v>FM-000005</v>
          </cell>
          <cell r="C131">
            <v>700041</v>
          </cell>
          <cell r="D131" t="str">
            <v>Transit Shelter Display</v>
          </cell>
          <cell r="E131" t="str">
            <v>Fremont Blvd WS 190ft S/O Mowry Ave F/N - 1</v>
          </cell>
          <cell r="F131" t="str">
            <v>Fremont</v>
          </cell>
          <cell r="G131" t="str">
            <v>94538</v>
          </cell>
          <cell r="H131" t="str">
            <v>SALEABLE</v>
          </cell>
          <cell r="I131">
            <v>39462</v>
          </cell>
          <cell r="J131" t="str">
            <v>37.548014</v>
          </cell>
          <cell r="K131" t="str">
            <v>-121.987655</v>
          </cell>
          <cell r="L131" t="str">
            <v>N</v>
          </cell>
          <cell r="P131" t="str">
            <v>20G &amp; City Can</v>
          </cell>
          <cell r="Q131" t="str">
            <v>Y</v>
          </cell>
          <cell r="R131">
            <v>56788</v>
          </cell>
          <cell r="S131">
            <v>56788</v>
          </cell>
        </row>
        <row r="132">
          <cell r="A132">
            <v>56782</v>
          </cell>
          <cell r="B132" t="str">
            <v>O-000157</v>
          </cell>
          <cell r="C132">
            <v>3036</v>
          </cell>
          <cell r="D132" t="str">
            <v>Transit Shelter Display</v>
          </cell>
          <cell r="E132" t="str">
            <v>Hegenberger Rd ES 86ft N/O Edes Ave F/S - 1</v>
          </cell>
          <cell r="F132" t="str">
            <v>Oakland</v>
          </cell>
          <cell r="G132" t="str">
            <v>94621</v>
          </cell>
          <cell r="H132" t="str">
            <v>SALEABLE</v>
          </cell>
          <cell r="I132">
            <v>40072</v>
          </cell>
          <cell r="J132" t="str">
            <v>37.745026</v>
          </cell>
          <cell r="K132" t="str">
            <v>-122.195834</v>
          </cell>
          <cell r="L132" t="str">
            <v>Y</v>
          </cell>
          <cell r="P132" t="str">
            <v xml:space="preserve">City Can </v>
          </cell>
          <cell r="Q132" t="str">
            <v>N</v>
          </cell>
          <cell r="R132">
            <v>56782</v>
          </cell>
          <cell r="S132">
            <v>56782</v>
          </cell>
        </row>
        <row r="133">
          <cell r="A133">
            <v>56780</v>
          </cell>
          <cell r="B133" t="str">
            <v>EB-000071</v>
          </cell>
          <cell r="C133">
            <v>702541</v>
          </cell>
          <cell r="D133" t="str">
            <v>Transit Shelter Display</v>
          </cell>
          <cell r="E133" t="str">
            <v>Blume Dr ES 384ft S/O Richmond Parkway Park &amp; Ride F/S - 1</v>
          </cell>
          <cell r="F133" t="str">
            <v>Richmond</v>
          </cell>
          <cell r="G133" t="str">
            <v>94806</v>
          </cell>
          <cell r="H133" t="str">
            <v>SALEABLE</v>
          </cell>
          <cell r="I133">
            <v>39462</v>
          </cell>
          <cell r="J133" t="str">
            <v>37.98576</v>
          </cell>
          <cell r="K133" t="str">
            <v>-122.316914</v>
          </cell>
          <cell r="L133" t="str">
            <v>N</v>
          </cell>
          <cell r="P133" t="str">
            <v>City Can</v>
          </cell>
          <cell r="Q133" t="str">
            <v>N</v>
          </cell>
          <cell r="R133">
            <v>56780</v>
          </cell>
          <cell r="S133">
            <v>56780</v>
          </cell>
        </row>
        <row r="134">
          <cell r="A134">
            <v>56777</v>
          </cell>
          <cell r="B134" t="str">
            <v>O-000124</v>
          </cell>
          <cell r="C134">
            <v>2283</v>
          </cell>
          <cell r="D134" t="str">
            <v>Transit Shelter Display</v>
          </cell>
          <cell r="E134" t="str">
            <v>San Leandro St ES 200ft N/O 73rd Ave F/S - 1</v>
          </cell>
          <cell r="F134" t="str">
            <v>Oakland</v>
          </cell>
          <cell r="G134" t="str">
            <v>94621</v>
          </cell>
          <cell r="H134" t="str">
            <v>SALEABLE</v>
          </cell>
          <cell r="I134">
            <v>38967</v>
          </cell>
          <cell r="J134" t="str">
            <v>37.75362819</v>
          </cell>
          <cell r="K134" t="str">
            <v>-122.19696571</v>
          </cell>
          <cell r="L134" t="str">
            <v>Y</v>
          </cell>
          <cell r="P134" t="str">
            <v xml:space="preserve">City Can </v>
          </cell>
          <cell r="R134">
            <v>56777</v>
          </cell>
          <cell r="S134">
            <v>56777</v>
          </cell>
        </row>
        <row r="135">
          <cell r="A135">
            <v>56700</v>
          </cell>
          <cell r="B135" t="str">
            <v>FM-000024</v>
          </cell>
          <cell r="C135">
            <v>701101</v>
          </cell>
          <cell r="D135" t="str">
            <v>Transit Shelter Display</v>
          </cell>
          <cell r="E135" t="str">
            <v>Fremont Blvd WS 50ft N/O Country Dr F/N - 1</v>
          </cell>
          <cell r="F135" t="str">
            <v>Fremont</v>
          </cell>
          <cell r="G135" t="str">
            <v>94536</v>
          </cell>
          <cell r="H135" t="str">
            <v>SALEABLE</v>
          </cell>
          <cell r="I135">
            <v>39462</v>
          </cell>
          <cell r="J135" t="str">
            <v>37.550732</v>
          </cell>
          <cell r="K135" t="str">
            <v>-121.992866</v>
          </cell>
          <cell r="L135" t="str">
            <v>N</v>
          </cell>
          <cell r="P135" t="str">
            <v>20G &amp; City Can</v>
          </cell>
          <cell r="Q135" t="str">
            <v>Y</v>
          </cell>
          <cell r="R135">
            <v>56700</v>
          </cell>
          <cell r="S135">
            <v>56700</v>
          </cell>
        </row>
        <row r="136">
          <cell r="A136">
            <v>53021</v>
          </cell>
          <cell r="B136" t="str">
            <v>EB-000001</v>
          </cell>
          <cell r="C136">
            <v>702591</v>
          </cell>
          <cell r="D136" t="str">
            <v>Transit Shelter Display</v>
          </cell>
          <cell r="E136" t="str">
            <v>San Pablo Ave ES 32ft S/O Solano Ave F/S - 1</v>
          </cell>
          <cell r="F136" t="str">
            <v>Albany</v>
          </cell>
          <cell r="G136" t="str">
            <v>94706</v>
          </cell>
          <cell r="H136" t="str">
            <v>SALEABLE</v>
          </cell>
          <cell r="I136">
            <v>39462</v>
          </cell>
          <cell r="J136" t="str">
            <v>37.890108</v>
          </cell>
          <cell r="K136" t="str">
            <v>-122.298733</v>
          </cell>
          <cell r="L136" t="str">
            <v>Y</v>
          </cell>
          <cell r="O136" t="str">
            <v>Y</v>
          </cell>
          <cell r="P136" t="str">
            <v>30G</v>
          </cell>
          <cell r="Q136" t="str">
            <v>Y</v>
          </cell>
          <cell r="R136">
            <v>53021</v>
          </cell>
          <cell r="S136">
            <v>53021</v>
          </cell>
        </row>
        <row r="137">
          <cell r="A137">
            <v>56688</v>
          </cell>
          <cell r="B137" t="str">
            <v>EB-000003</v>
          </cell>
          <cell r="C137">
            <v>702621</v>
          </cell>
          <cell r="D137" t="str">
            <v>Transit Shelter Display</v>
          </cell>
          <cell r="E137" t="str">
            <v>San Pablo Ave WS 100ft S/O Solano Ave F/N - 1</v>
          </cell>
          <cell r="F137" t="str">
            <v>Albany</v>
          </cell>
          <cell r="G137" t="str">
            <v>94706</v>
          </cell>
          <cell r="H137" t="str">
            <v>SALEABLE</v>
          </cell>
          <cell r="I137">
            <v>39462</v>
          </cell>
          <cell r="J137" t="str">
            <v>37.889904</v>
          </cell>
          <cell r="K137" t="str">
            <v>-122.298957</v>
          </cell>
          <cell r="L137" t="str">
            <v>Y</v>
          </cell>
          <cell r="M137">
            <v>3307923</v>
          </cell>
          <cell r="N137">
            <v>1009075245</v>
          </cell>
          <cell r="O137" t="str">
            <v>Y</v>
          </cell>
          <cell r="P137" t="str">
            <v>30G &amp; City Can</v>
          </cell>
          <cell r="Q137" t="str">
            <v>Y</v>
          </cell>
          <cell r="R137">
            <v>56688</v>
          </cell>
          <cell r="S137">
            <v>56688</v>
          </cell>
        </row>
        <row r="138">
          <cell r="A138">
            <v>56667</v>
          </cell>
          <cell r="B138" t="str">
            <v>EB-000062</v>
          </cell>
          <cell r="C138">
            <v>700831</v>
          </cell>
          <cell r="D138" t="str">
            <v>Transit Shelter Display</v>
          </cell>
          <cell r="E138" t="str">
            <v>University Ave SS 100ft E/O Sacramento Ave F/W - 1</v>
          </cell>
          <cell r="F138" t="str">
            <v>Berkeley</v>
          </cell>
          <cell r="G138" t="str">
            <v>94703</v>
          </cell>
          <cell r="H138" t="str">
            <v>SALEABLE</v>
          </cell>
          <cell r="I138">
            <v>39462</v>
          </cell>
          <cell r="J138" t="str">
            <v>37.870325</v>
          </cell>
          <cell r="K138" t="str">
            <v>-122.281446</v>
          </cell>
          <cell r="L138" t="str">
            <v>N</v>
          </cell>
          <cell r="P138" t="str">
            <v>20G &amp; City Can</v>
          </cell>
          <cell r="Q138" t="str">
            <v>Y</v>
          </cell>
          <cell r="R138">
            <v>56667</v>
          </cell>
          <cell r="S138">
            <v>56667</v>
          </cell>
        </row>
        <row r="139">
          <cell r="A139">
            <v>56665</v>
          </cell>
          <cell r="B139" t="str">
            <v>O-000082</v>
          </cell>
          <cell r="C139">
            <v>3040</v>
          </cell>
          <cell r="D139" t="str">
            <v>Transit Shelter Display</v>
          </cell>
          <cell r="E139" t="str">
            <v>Telegraph Ave ES 95ft N/O 40th St F/S - 1</v>
          </cell>
          <cell r="F139" t="str">
            <v>Oakland</v>
          </cell>
          <cell r="G139" t="str">
            <v>94609</v>
          </cell>
          <cell r="H139" t="str">
            <v>UnSaleable</v>
          </cell>
          <cell r="I139">
            <v>40189</v>
          </cell>
          <cell r="J139" t="str">
            <v>37.829403</v>
          </cell>
          <cell r="K139" t="str">
            <v>-122.264257</v>
          </cell>
          <cell r="L139" t="str">
            <v>Y</v>
          </cell>
          <cell r="O139" t="str">
            <v>Y</v>
          </cell>
          <cell r="P139" t="str">
            <v xml:space="preserve">City Can </v>
          </cell>
          <cell r="R139">
            <v>56665</v>
          </cell>
          <cell r="S139">
            <v>56665</v>
          </cell>
        </row>
        <row r="140">
          <cell r="A140">
            <v>56664</v>
          </cell>
          <cell r="B140" t="str">
            <v>EB-000072</v>
          </cell>
          <cell r="C140">
            <v>702431</v>
          </cell>
          <cell r="D140" t="str">
            <v>Transit Shelter Display</v>
          </cell>
          <cell r="E140" t="str">
            <v>Blume Dr ES 318ft S/O Richmond Parkway Park &amp; Ride F/S - 1</v>
          </cell>
          <cell r="F140" t="str">
            <v>Richmond</v>
          </cell>
          <cell r="G140" t="str">
            <v>94806</v>
          </cell>
          <cell r="H140" t="str">
            <v>SALEABLE</v>
          </cell>
          <cell r="I140">
            <v>39462</v>
          </cell>
          <cell r="J140" t="str">
            <v>37.985919</v>
          </cell>
          <cell r="K140" t="str">
            <v>-122.3168</v>
          </cell>
          <cell r="L140" t="str">
            <v>Y</v>
          </cell>
          <cell r="P140" t="str">
            <v>City Can</v>
          </cell>
          <cell r="Q140" t="str">
            <v>N</v>
          </cell>
          <cell r="R140">
            <v>56664</v>
          </cell>
          <cell r="S140">
            <v>56664</v>
          </cell>
        </row>
        <row r="141">
          <cell r="A141">
            <v>56651</v>
          </cell>
          <cell r="B141" t="str">
            <v>HD-000057</v>
          </cell>
          <cell r="C141">
            <v>700461</v>
          </cell>
          <cell r="D141" t="str">
            <v>Transit Shelter Display</v>
          </cell>
          <cell r="E141" t="str">
            <v>W Tennyson Rd SS 65ft E/O Pompano Ave F/W - 1</v>
          </cell>
          <cell r="F141" t="str">
            <v>Hayward</v>
          </cell>
          <cell r="G141" t="str">
            <v>94544</v>
          </cell>
          <cell r="H141" t="str">
            <v>SALEABLE</v>
          </cell>
          <cell r="I141">
            <v>39462</v>
          </cell>
          <cell r="J141" t="str">
            <v>37.63117</v>
          </cell>
          <cell r="K141" t="str">
            <v>-122.07724</v>
          </cell>
          <cell r="L141" t="str">
            <v>N</v>
          </cell>
          <cell r="P141" t="str">
            <v>20G &amp; City Can</v>
          </cell>
          <cell r="Q141" t="str">
            <v>Y</v>
          </cell>
          <cell r="R141">
            <v>56651</v>
          </cell>
          <cell r="S141">
            <v>56651</v>
          </cell>
        </row>
        <row r="142">
          <cell r="A142">
            <v>56634</v>
          </cell>
          <cell r="B142" t="str">
            <v>O-000153</v>
          </cell>
          <cell r="C142">
            <v>2231</v>
          </cell>
          <cell r="D142" t="str">
            <v>Transit Shelter Display</v>
          </cell>
          <cell r="E142" t="str">
            <v>Union WS 55ft S/O 8th St. F/N - 1</v>
          </cell>
          <cell r="F142" t="str">
            <v>Oakland</v>
          </cell>
          <cell r="G142" t="str">
            <v>94607</v>
          </cell>
          <cell r="H142" t="str">
            <v>SALEABLE</v>
          </cell>
          <cell r="I142">
            <v>38544</v>
          </cell>
          <cell r="J142" t="str">
            <v>37.80517905</v>
          </cell>
          <cell r="K142" t="str">
            <v>-122.29018857</v>
          </cell>
          <cell r="L142" t="str">
            <v>Y</v>
          </cell>
          <cell r="P142" t="str">
            <v xml:space="preserve">City Can </v>
          </cell>
          <cell r="Q142" t="str">
            <v>N</v>
          </cell>
          <cell r="R142">
            <v>56634</v>
          </cell>
          <cell r="S142">
            <v>56634</v>
          </cell>
        </row>
        <row r="143">
          <cell r="A143">
            <v>56628</v>
          </cell>
          <cell r="B143" t="str">
            <v>CV-000003</v>
          </cell>
          <cell r="C143">
            <v>704401</v>
          </cell>
          <cell r="D143" t="str">
            <v>Transit Shelter Display</v>
          </cell>
          <cell r="E143" t="str">
            <v>Castro Valley Blvd SS 190ft W/O Redwood Road F/W -1</v>
          </cell>
          <cell r="F143" t="str">
            <v>Alameda Unincorporated</v>
          </cell>
          <cell r="G143" t="str">
            <v>94546</v>
          </cell>
          <cell r="H143" t="str">
            <v>SALEABLE</v>
          </cell>
          <cell r="I143">
            <v>41429</v>
          </cell>
          <cell r="J143" t="str">
            <v>37.695207</v>
          </cell>
          <cell r="K143" t="str">
            <v>-122.075698</v>
          </cell>
          <cell r="L143" t="str">
            <v>N</v>
          </cell>
          <cell r="Q143" t="str">
            <v>N</v>
          </cell>
          <cell r="R143">
            <v>56628</v>
          </cell>
          <cell r="S143">
            <v>56628</v>
          </cell>
        </row>
        <row r="144">
          <cell r="A144">
            <v>56628</v>
          </cell>
          <cell r="B144" t="str">
            <v>CV-000010</v>
          </cell>
          <cell r="C144">
            <v>701821</v>
          </cell>
          <cell r="D144" t="str">
            <v>Transit Shelter Display</v>
          </cell>
          <cell r="E144" t="str">
            <v>Castro Valley Blvd NS 75ft E/O Lake Chabot Rd F/E - 1</v>
          </cell>
          <cell r="F144" t="str">
            <v>Alameda Unincorporated</v>
          </cell>
          <cell r="G144" t="str">
            <v>94546</v>
          </cell>
          <cell r="H144" t="str">
            <v>SALEABLE</v>
          </cell>
          <cell r="I144">
            <v>39462</v>
          </cell>
          <cell r="J144" t="str">
            <v>37.694538</v>
          </cell>
          <cell r="K144" t="str">
            <v>-122.086187</v>
          </cell>
          <cell r="L144" t="str">
            <v>N</v>
          </cell>
          <cell r="P144" t="str">
            <v>20G</v>
          </cell>
          <cell r="Q144" t="str">
            <v>N</v>
          </cell>
          <cell r="R144">
            <v>56628</v>
          </cell>
          <cell r="S144">
            <v>56628</v>
          </cell>
        </row>
        <row r="145">
          <cell r="A145">
            <v>56625</v>
          </cell>
          <cell r="B145" t="str">
            <v>FM-000017</v>
          </cell>
          <cell r="C145">
            <v>701021</v>
          </cell>
          <cell r="D145" t="str">
            <v>Transit Shelter Display</v>
          </cell>
          <cell r="E145" t="str">
            <v>Fremont Blvd ES 257ft N/O Nicolet Ave F/S - 1</v>
          </cell>
          <cell r="F145" t="str">
            <v>Fremont</v>
          </cell>
          <cell r="G145" t="str">
            <v>94536</v>
          </cell>
          <cell r="H145" t="str">
            <v>SALEABLE</v>
          </cell>
          <cell r="I145">
            <v>39462</v>
          </cell>
          <cell r="J145" t="str">
            <v>37.566567</v>
          </cell>
          <cell r="K145" t="str">
            <v>-122.023317</v>
          </cell>
          <cell r="L145" t="str">
            <v>N</v>
          </cell>
          <cell r="P145" t="str">
            <v>20G</v>
          </cell>
          <cell r="Q145" t="str">
            <v>Y</v>
          </cell>
          <cell r="R145">
            <v>56625</v>
          </cell>
          <cell r="S145">
            <v>56625</v>
          </cell>
        </row>
        <row r="146">
          <cell r="A146">
            <v>56606</v>
          </cell>
          <cell r="B146" t="str">
            <v>EB-000006</v>
          </cell>
          <cell r="C146">
            <v>702571</v>
          </cell>
          <cell r="D146" t="str">
            <v>Transit Shelter Display</v>
          </cell>
          <cell r="E146" t="str">
            <v>San Pablo Ave ES 43ft N/O Buchanan St F/S - 1</v>
          </cell>
          <cell r="F146" t="str">
            <v>Albany</v>
          </cell>
          <cell r="G146" t="str">
            <v>94706</v>
          </cell>
          <cell r="H146" t="str">
            <v>SALEABLE</v>
          </cell>
          <cell r="I146">
            <v>39462</v>
          </cell>
          <cell r="J146" t="str">
            <v>37.888044</v>
          </cell>
          <cell r="K146" t="str">
            <v>-122.298058</v>
          </cell>
          <cell r="L146" t="str">
            <v>N</v>
          </cell>
          <cell r="P146" t="str">
            <v>20G &amp; City Can</v>
          </cell>
          <cell r="Q146" t="str">
            <v>Y</v>
          </cell>
          <cell r="R146">
            <v>56606</v>
          </cell>
          <cell r="S146">
            <v>56606</v>
          </cell>
        </row>
        <row r="147">
          <cell r="A147">
            <v>56559</v>
          </cell>
          <cell r="B147" t="str">
            <v>HD-000005</v>
          </cell>
          <cell r="C147">
            <v>702381</v>
          </cell>
          <cell r="D147" t="str">
            <v>Transit Shelter Display</v>
          </cell>
          <cell r="E147" t="str">
            <v>Mission Blvd ES 20ft N/O Sorenson Rd F/S - 1</v>
          </cell>
          <cell r="F147" t="str">
            <v>Hayward</v>
          </cell>
          <cell r="G147" t="str">
            <v>94544</v>
          </cell>
          <cell r="H147" t="str">
            <v>SALEABLE</v>
          </cell>
          <cell r="I147">
            <v>39462</v>
          </cell>
          <cell r="J147" t="str">
            <v>37.646707</v>
          </cell>
          <cell r="K147" t="str">
            <v>-122.063231</v>
          </cell>
          <cell r="L147" t="str">
            <v>N</v>
          </cell>
          <cell r="P147" t="str">
            <v>20G</v>
          </cell>
          <cell r="Q147" t="str">
            <v>Y</v>
          </cell>
          <cell r="R147">
            <v>56559</v>
          </cell>
          <cell r="S147">
            <v>56559</v>
          </cell>
        </row>
        <row r="148">
          <cell r="A148">
            <v>56557</v>
          </cell>
          <cell r="B148" t="str">
            <v>O-000103</v>
          </cell>
          <cell r="C148">
            <v>2181</v>
          </cell>
          <cell r="D148" t="str">
            <v>Transit Shelter Display</v>
          </cell>
          <cell r="E148" t="str">
            <v>Lake Shore Ave. WS 48ft N/O Mandana F/N - 1</v>
          </cell>
          <cell r="F148" t="str">
            <v>Oakland</v>
          </cell>
          <cell r="G148" t="str">
            <v>94610</v>
          </cell>
          <cell r="H148" t="str">
            <v>SALEABLE</v>
          </cell>
          <cell r="I148">
            <v>32874</v>
          </cell>
          <cell r="J148" t="str">
            <v>37.81174408</v>
          </cell>
          <cell r="K148" t="str">
            <v>-122.24219848</v>
          </cell>
          <cell r="L148" t="str">
            <v>Y</v>
          </cell>
          <cell r="M148">
            <v>9182991163</v>
          </cell>
          <cell r="P148" t="str">
            <v xml:space="preserve">City Can </v>
          </cell>
          <cell r="R148">
            <v>56557</v>
          </cell>
          <cell r="S148">
            <v>56557</v>
          </cell>
        </row>
        <row r="149">
          <cell r="A149">
            <v>56551</v>
          </cell>
          <cell r="B149" t="str">
            <v>FM-000031</v>
          </cell>
          <cell r="C149">
            <v>700031</v>
          </cell>
          <cell r="D149" t="str">
            <v>Transit Shelter Display</v>
          </cell>
          <cell r="E149" t="str">
            <v>Fremont Blvd ES 70ft N/O Beacon Ave F/S - 1</v>
          </cell>
          <cell r="F149" t="str">
            <v>Fremont</v>
          </cell>
          <cell r="G149" t="str">
            <v>94538</v>
          </cell>
          <cell r="H149" t="str">
            <v>SALEABLE</v>
          </cell>
          <cell r="I149">
            <v>39462</v>
          </cell>
          <cell r="J149" t="str">
            <v>37.547156</v>
          </cell>
          <cell r="K149" t="str">
            <v>-121.98513</v>
          </cell>
          <cell r="L149" t="str">
            <v>N</v>
          </cell>
          <cell r="P149" t="str">
            <v>20G &amp; City Can</v>
          </cell>
          <cell r="Q149" t="str">
            <v>Y</v>
          </cell>
          <cell r="R149">
            <v>56551</v>
          </cell>
          <cell r="S149">
            <v>56551</v>
          </cell>
        </row>
        <row r="150">
          <cell r="A150">
            <v>56546</v>
          </cell>
          <cell r="B150" t="str">
            <v>EB-000031</v>
          </cell>
          <cell r="C150">
            <v>702991</v>
          </cell>
          <cell r="D150" t="str">
            <v>Non Ad Shelter</v>
          </cell>
          <cell r="E150" t="str">
            <v>Martin Luther King Jr. Way WS 4ft N/O Russell St. F/N - 1</v>
          </cell>
          <cell r="F150" t="str">
            <v>Berkeley</v>
          </cell>
          <cell r="G150" t="str">
            <v>94703</v>
          </cell>
          <cell r="H150" t="str">
            <v>UnSaleable</v>
          </cell>
          <cell r="I150">
            <v>39462</v>
          </cell>
          <cell r="J150" t="str">
            <v>37.856261</v>
          </cell>
          <cell r="K150" t="str">
            <v>-122.271420</v>
          </cell>
          <cell r="L150" t="str">
            <v>N</v>
          </cell>
          <cell r="P150" t="str">
            <v>None</v>
          </cell>
          <cell r="Q150" t="str">
            <v>Y</v>
          </cell>
          <cell r="R150">
            <v>56546</v>
          </cell>
          <cell r="S150">
            <v>56546</v>
          </cell>
        </row>
        <row r="151">
          <cell r="A151">
            <v>56530</v>
          </cell>
          <cell r="B151" t="str">
            <v>FM-000047</v>
          </cell>
          <cell r="C151">
            <v>703141</v>
          </cell>
          <cell r="D151" t="str">
            <v>Transit Shelter Display</v>
          </cell>
          <cell r="E151" t="str">
            <v>Mission Blvd ES 124ft N/O Mackintosh St F/S - 1</v>
          </cell>
          <cell r="F151" t="str">
            <v>Fremont</v>
          </cell>
          <cell r="G151" t="str">
            <v>94539</v>
          </cell>
          <cell r="H151" t="str">
            <v>SALEABLE</v>
          </cell>
          <cell r="I151">
            <v>39462</v>
          </cell>
          <cell r="J151" t="str">
            <v>37.554224</v>
          </cell>
          <cell r="K151" t="str">
            <v>-121.946445</v>
          </cell>
          <cell r="L151" t="str">
            <v>N</v>
          </cell>
          <cell r="P151" t="str">
            <v>20G</v>
          </cell>
          <cell r="Q151" t="str">
            <v>Y</v>
          </cell>
          <cell r="R151">
            <v>56530</v>
          </cell>
          <cell r="S151">
            <v>56530</v>
          </cell>
        </row>
        <row r="152">
          <cell r="A152">
            <v>56526</v>
          </cell>
          <cell r="B152" t="str">
            <v>HD-000016</v>
          </cell>
          <cell r="C152">
            <v>700371</v>
          </cell>
          <cell r="D152" t="str">
            <v>Transit Shelter Display</v>
          </cell>
          <cell r="E152" t="str">
            <v>A St SS 45ft W/O Filbert St F/W - 1</v>
          </cell>
          <cell r="F152" t="str">
            <v>Hayward</v>
          </cell>
          <cell r="G152" t="str">
            <v>94541</v>
          </cell>
          <cell r="H152" t="str">
            <v>SALEABLE</v>
          </cell>
          <cell r="I152">
            <v>39462</v>
          </cell>
          <cell r="J152" t="str">
            <v>37.668212</v>
          </cell>
          <cell r="K152" t="str">
            <v>-122.096096</v>
          </cell>
          <cell r="L152" t="str">
            <v>N</v>
          </cell>
          <cell r="P152" t="str">
            <v>20G</v>
          </cell>
          <cell r="Q152" t="str">
            <v>Y</v>
          </cell>
          <cell r="R152">
            <v>56526</v>
          </cell>
          <cell r="S152">
            <v>56526</v>
          </cell>
        </row>
        <row r="153">
          <cell r="A153">
            <v>56505</v>
          </cell>
          <cell r="B153" t="str">
            <v>FM-000022</v>
          </cell>
          <cell r="C153">
            <v>701081</v>
          </cell>
          <cell r="D153" t="str">
            <v>Transit Shelter Display</v>
          </cell>
          <cell r="E153" t="str">
            <v>Fremont Blvd WS 100ft N/O Eggers Dr F/N - 1</v>
          </cell>
          <cell r="F153" t="str">
            <v>Fremont</v>
          </cell>
          <cell r="G153" t="str">
            <v>94536</v>
          </cell>
          <cell r="H153" t="str">
            <v>SALEABLE</v>
          </cell>
          <cell r="I153">
            <v>39462</v>
          </cell>
          <cell r="J153" t="str">
            <v>37.5527402229105</v>
          </cell>
          <cell r="K153" t="str">
            <v>-121.996718900195</v>
          </cell>
          <cell r="L153" t="str">
            <v>N</v>
          </cell>
          <cell r="P153" t="str">
            <v>20G &amp; City Can</v>
          </cell>
          <cell r="Q153" t="str">
            <v>Y</v>
          </cell>
          <cell r="R153">
            <v>56505</v>
          </cell>
          <cell r="S153">
            <v>56505</v>
          </cell>
        </row>
        <row r="154">
          <cell r="A154">
            <v>56452</v>
          </cell>
          <cell r="B154" t="str">
            <v>O-000106</v>
          </cell>
          <cell r="C154">
            <v>2117</v>
          </cell>
          <cell r="D154" t="str">
            <v>Transit Shelter Display</v>
          </cell>
          <cell r="E154" t="str">
            <v>66th Ave. ES 32ft N/O Coliseum Way F/S - 1</v>
          </cell>
          <cell r="F154" t="str">
            <v>Oakland</v>
          </cell>
          <cell r="G154" t="str">
            <v>94621</v>
          </cell>
          <cell r="H154" t="str">
            <v>SALEABLE</v>
          </cell>
          <cell r="I154">
            <v>32874</v>
          </cell>
          <cell r="J154" t="str">
            <v>37.754939</v>
          </cell>
          <cell r="K154" t="str">
            <v>-122.205026</v>
          </cell>
          <cell r="L154" t="str">
            <v>N</v>
          </cell>
          <cell r="M154">
            <v>9182991864</v>
          </cell>
          <cell r="P154" t="str">
            <v xml:space="preserve">City Can </v>
          </cell>
          <cell r="Q154" t="str">
            <v>N</v>
          </cell>
          <cell r="R154">
            <v>56452</v>
          </cell>
          <cell r="S154">
            <v>56452</v>
          </cell>
        </row>
        <row r="155">
          <cell r="A155">
            <v>56446</v>
          </cell>
          <cell r="B155" t="str">
            <v>O-000062</v>
          </cell>
          <cell r="C155">
            <v>2255</v>
          </cell>
          <cell r="D155" t="str">
            <v>Transit Shelter Display</v>
          </cell>
          <cell r="E155" t="str">
            <v>Grand Ave. NS 71ft E/O Euclid Ave. F/E - 1</v>
          </cell>
          <cell r="F155" t="str">
            <v>Oakland</v>
          </cell>
          <cell r="G155" t="str">
            <v>94610</v>
          </cell>
          <cell r="H155" t="str">
            <v>SALEABLE</v>
          </cell>
          <cell r="I155">
            <v>39366</v>
          </cell>
          <cell r="J155" t="str">
            <v>37.80872229</v>
          </cell>
          <cell r="K155" t="str">
            <v>-122.25136091</v>
          </cell>
          <cell r="L155" t="str">
            <v>Y</v>
          </cell>
          <cell r="P155" t="str">
            <v xml:space="preserve">City Can </v>
          </cell>
          <cell r="R155">
            <v>56446</v>
          </cell>
          <cell r="S155">
            <v>56446</v>
          </cell>
        </row>
        <row r="156">
          <cell r="A156">
            <v>56445</v>
          </cell>
          <cell r="B156" t="str">
            <v>FM-000036</v>
          </cell>
          <cell r="C156">
            <v>701701</v>
          </cell>
          <cell r="D156" t="str">
            <v>Transit Shelter Display</v>
          </cell>
          <cell r="E156" t="str">
            <v>Fremont Blvd WS 40ft N/O Papazian Way F/N - 1</v>
          </cell>
          <cell r="F156" t="str">
            <v>Fremont</v>
          </cell>
          <cell r="G156" t="str">
            <v>94538</v>
          </cell>
          <cell r="H156" t="str">
            <v>SALEABLE</v>
          </cell>
          <cell r="I156">
            <v>39462</v>
          </cell>
          <cell r="J156" t="str">
            <v>37.534029</v>
          </cell>
          <cell r="K156" t="str">
            <v>-121.961455</v>
          </cell>
          <cell r="L156" t="str">
            <v>N</v>
          </cell>
          <cell r="P156" t="str">
            <v>20G &amp; City Can</v>
          </cell>
          <cell r="Q156" t="str">
            <v>Y</v>
          </cell>
          <cell r="R156">
            <v>56445</v>
          </cell>
          <cell r="S156">
            <v>56445</v>
          </cell>
        </row>
        <row r="157">
          <cell r="A157">
            <v>56442</v>
          </cell>
          <cell r="B157" t="str">
            <v>O-000067</v>
          </cell>
          <cell r="C157">
            <v>2271</v>
          </cell>
          <cell r="D157" t="str">
            <v>Transit Shelter Display</v>
          </cell>
          <cell r="E157" t="str">
            <v>Grand Ave SS 45ft W/O Staten Ave F/W - 1</v>
          </cell>
          <cell r="F157" t="str">
            <v>Oakland</v>
          </cell>
          <cell r="G157" t="str">
            <v>94610</v>
          </cell>
          <cell r="H157" t="str">
            <v>SALEABLE</v>
          </cell>
          <cell r="I157">
            <v>38875</v>
          </cell>
          <cell r="J157" t="str">
            <v>37.808651</v>
          </cell>
          <cell r="K157" t="str">
            <v>-122.254075</v>
          </cell>
          <cell r="L157" t="str">
            <v>Y</v>
          </cell>
          <cell r="P157" t="str">
            <v xml:space="preserve">City Can </v>
          </cell>
          <cell r="R157">
            <v>56442</v>
          </cell>
          <cell r="S157">
            <v>56442</v>
          </cell>
        </row>
        <row r="158">
          <cell r="A158">
            <v>56331</v>
          </cell>
          <cell r="B158" t="str">
            <v>FM-000048</v>
          </cell>
          <cell r="C158">
            <v>701261</v>
          </cell>
          <cell r="D158" t="str">
            <v>Transit Shelter Display</v>
          </cell>
          <cell r="E158" t="str">
            <v>Mission Blvd ES 550ft N/O Pickering Ave F/S - 1</v>
          </cell>
          <cell r="F158" t="str">
            <v>Fremont</v>
          </cell>
          <cell r="G158" t="str">
            <v>94536</v>
          </cell>
          <cell r="H158" t="str">
            <v>SALEABLE</v>
          </cell>
          <cell r="I158">
            <v>39462</v>
          </cell>
          <cell r="J158" t="str">
            <v>37.571011</v>
          </cell>
          <cell r="K158" t="str">
            <v>-121.966264</v>
          </cell>
          <cell r="L158" t="str">
            <v>N</v>
          </cell>
          <cell r="P158" t="str">
            <v>20G</v>
          </cell>
          <cell r="Q158" t="str">
            <v>Y</v>
          </cell>
          <cell r="R158">
            <v>56331</v>
          </cell>
          <cell r="S158">
            <v>56331</v>
          </cell>
        </row>
        <row r="159">
          <cell r="A159">
            <v>56200</v>
          </cell>
          <cell r="B159" t="str">
            <v>EB-000022</v>
          </cell>
          <cell r="C159">
            <v>702861</v>
          </cell>
          <cell r="D159" t="str">
            <v>Transit Shelter Display</v>
          </cell>
          <cell r="E159" t="str">
            <v>Dwight Way SS 68ft E/O San Pablo Ave F/W - 1</v>
          </cell>
          <cell r="F159" t="str">
            <v>Berkeley</v>
          </cell>
          <cell r="G159" t="str">
            <v>94702</v>
          </cell>
          <cell r="H159" t="str">
            <v>SALEABLE</v>
          </cell>
          <cell r="I159">
            <v>39462</v>
          </cell>
          <cell r="J159" t="str">
            <v>37.86107</v>
          </cell>
          <cell r="K159" t="str">
            <v>-122.289189</v>
          </cell>
          <cell r="L159" t="str">
            <v>N</v>
          </cell>
          <cell r="M159">
            <v>7897590436</v>
          </cell>
          <cell r="N159">
            <v>1005363009</v>
          </cell>
          <cell r="P159" t="str">
            <v>None</v>
          </cell>
          <cell r="Q159" t="str">
            <v>y</v>
          </cell>
          <cell r="R159">
            <v>56200</v>
          </cell>
          <cell r="S159">
            <v>56200</v>
          </cell>
        </row>
        <row r="160">
          <cell r="A160">
            <v>56166</v>
          </cell>
          <cell r="B160" t="str">
            <v>HD-000067</v>
          </cell>
          <cell r="C160">
            <v>701961</v>
          </cell>
          <cell r="D160" t="str">
            <v>Non Ad Shelter</v>
          </cell>
          <cell r="E160" t="str">
            <v>Hesperian Blvd.  100ft S/O Catalpla Way F/ - 1</v>
          </cell>
          <cell r="F160" t="str">
            <v>Hayward</v>
          </cell>
          <cell r="G160" t="str">
            <v>94545</v>
          </cell>
          <cell r="H160" t="str">
            <v>UnSaleable</v>
          </cell>
          <cell r="I160">
            <v>39462</v>
          </cell>
          <cell r="J160" t="str">
            <v>37.620211</v>
          </cell>
          <cell r="K160" t="str">
            <v>-122.089983</v>
          </cell>
          <cell r="L160" t="str">
            <v>N</v>
          </cell>
          <cell r="P160" t="str">
            <v>20G &amp; City Can</v>
          </cell>
          <cell r="Q160" t="str">
            <v>N</v>
          </cell>
          <cell r="R160">
            <v>56166</v>
          </cell>
          <cell r="S160">
            <v>56166</v>
          </cell>
        </row>
        <row r="161">
          <cell r="A161">
            <v>56113</v>
          </cell>
          <cell r="B161" t="str">
            <v>EB-000083</v>
          </cell>
          <cell r="C161">
            <v>702511</v>
          </cell>
          <cell r="D161" t="str">
            <v>Transit Shelter Display</v>
          </cell>
          <cell r="E161" t="str">
            <v>San Pablo Ave ES 146ft S/O Church Ln F/S - 1</v>
          </cell>
          <cell r="F161" t="str">
            <v>San Pablo</v>
          </cell>
          <cell r="G161" t="str">
            <v>94806</v>
          </cell>
          <cell r="H161" t="str">
            <v>SALEABLE</v>
          </cell>
          <cell r="I161">
            <v>39462</v>
          </cell>
          <cell r="J161" t="str">
            <v>37.958483</v>
          </cell>
          <cell r="K161" t="str">
            <v>-122.339593</v>
          </cell>
          <cell r="L161" t="str">
            <v>N</v>
          </cell>
          <cell r="P161" t="str">
            <v>20G</v>
          </cell>
          <cell r="R161">
            <v>56113</v>
          </cell>
          <cell r="S161">
            <v>56113</v>
          </cell>
        </row>
        <row r="162">
          <cell r="A162">
            <v>56113</v>
          </cell>
          <cell r="B162" t="str">
            <v>EB-000090</v>
          </cell>
          <cell r="C162">
            <v>703301</v>
          </cell>
          <cell r="D162" t="str">
            <v>Transit Shelter Display</v>
          </cell>
          <cell r="E162" t="str">
            <v>San Pablo Av ES 100ft S/O San Pablo Dam Rd F/S - 1</v>
          </cell>
          <cell r="F162" t="str">
            <v>San Pablo</v>
          </cell>
          <cell r="G162" t="str">
            <v>94806</v>
          </cell>
          <cell r="H162" t="str">
            <v>SALEABLE</v>
          </cell>
          <cell r="I162">
            <v>39462</v>
          </cell>
          <cell r="J162" t="str">
            <v>37.952752</v>
          </cell>
          <cell r="K162" t="str">
            <v>-122.333144</v>
          </cell>
          <cell r="L162" t="str">
            <v>Y</v>
          </cell>
          <cell r="M162">
            <v>3307923</v>
          </cell>
          <cell r="N162">
            <v>1009164347</v>
          </cell>
          <cell r="O162" t="str">
            <v>Y</v>
          </cell>
          <cell r="P162" t="str">
            <v>None</v>
          </cell>
          <cell r="Q162" t="str">
            <v>Y</v>
          </cell>
          <cell r="R162">
            <v>56113</v>
          </cell>
          <cell r="S162">
            <v>56113</v>
          </cell>
        </row>
        <row r="163">
          <cell r="A163">
            <v>56111</v>
          </cell>
          <cell r="B163" t="str">
            <v>EB-000101</v>
          </cell>
          <cell r="C163">
            <v>703341</v>
          </cell>
          <cell r="D163" t="str">
            <v>Transit Shelter Display</v>
          </cell>
          <cell r="E163" t="str">
            <v>San Pablo Ave WS 50ft S/O Stone St F/N - 1</v>
          </cell>
          <cell r="F163" t="str">
            <v>San Pablo</v>
          </cell>
          <cell r="G163" t="str">
            <v>94806</v>
          </cell>
          <cell r="H163" t="str">
            <v>SALEABLE</v>
          </cell>
          <cell r="I163">
            <v>39462</v>
          </cell>
          <cell r="J163" t="str">
            <v>37.965825</v>
          </cell>
          <cell r="K163" t="str">
            <v>-122.344899</v>
          </cell>
          <cell r="L163" t="str">
            <v>N</v>
          </cell>
          <cell r="P163" t="str">
            <v>30G &amp; City Can</v>
          </cell>
          <cell r="Q163" t="str">
            <v>Y</v>
          </cell>
          <cell r="R163">
            <v>56111</v>
          </cell>
          <cell r="S163">
            <v>56111</v>
          </cell>
        </row>
        <row r="164">
          <cell r="A164">
            <v>56055</v>
          </cell>
          <cell r="B164" t="str">
            <v>FM-000020</v>
          </cell>
          <cell r="C164">
            <v>701071</v>
          </cell>
          <cell r="D164" t="str">
            <v>Transit Shelter Display</v>
          </cell>
          <cell r="E164" t="str">
            <v>Fremont Blvd ES 285ft N/O Thornton Ave F/S - 1</v>
          </cell>
          <cell r="F164" t="str">
            <v>Fremont</v>
          </cell>
          <cell r="G164" t="str">
            <v>94536</v>
          </cell>
          <cell r="H164" t="str">
            <v>SALEABLE</v>
          </cell>
          <cell r="I164">
            <v>39462</v>
          </cell>
          <cell r="J164" t="str">
            <v>37.561257</v>
          </cell>
          <cell r="K164" t="str">
            <v>-122.012665</v>
          </cell>
          <cell r="L164" t="str">
            <v>N</v>
          </cell>
          <cell r="Q164" t="str">
            <v>Y</v>
          </cell>
          <cell r="R164">
            <v>56055</v>
          </cell>
          <cell r="S164">
            <v>56055</v>
          </cell>
        </row>
        <row r="165">
          <cell r="A165">
            <v>55999</v>
          </cell>
          <cell r="B165" t="str">
            <v>EB-000050</v>
          </cell>
          <cell r="C165">
            <v>702791</v>
          </cell>
          <cell r="D165" t="str">
            <v>Transit Shelter Display</v>
          </cell>
          <cell r="E165" t="str">
            <v>Shattuck Ave WS 60ft S/O Kittredge St F/N - 1</v>
          </cell>
          <cell r="F165" t="str">
            <v>Berkeley</v>
          </cell>
          <cell r="G165" t="str">
            <v>94704</v>
          </cell>
          <cell r="H165" t="str">
            <v>SALEABLE</v>
          </cell>
          <cell r="I165">
            <v>39462</v>
          </cell>
          <cell r="J165" t="str">
            <v>37.868287</v>
          </cell>
          <cell r="K165" t="str">
            <v>-122.268021</v>
          </cell>
          <cell r="L165" t="str">
            <v>N</v>
          </cell>
          <cell r="M165"/>
          <cell r="P165" t="str">
            <v>City Can</v>
          </cell>
          <cell r="Q165" t="str">
            <v>Y</v>
          </cell>
          <cell r="R165">
            <v>55999</v>
          </cell>
          <cell r="S165">
            <v>55999</v>
          </cell>
        </row>
        <row r="166">
          <cell r="A166">
            <v>55998</v>
          </cell>
          <cell r="B166" t="str">
            <v>EB-000034</v>
          </cell>
          <cell r="C166">
            <v>703031</v>
          </cell>
          <cell r="D166" t="str">
            <v>Transit Shelter Display</v>
          </cell>
          <cell r="E166" t="str">
            <v>Sacramento St WS 44ft S/O University Ave F/N - 1</v>
          </cell>
          <cell r="F166" t="str">
            <v>Berkeley</v>
          </cell>
          <cell r="G166" t="str">
            <v>94702</v>
          </cell>
          <cell r="H166" t="str">
            <v>SALEABLE</v>
          </cell>
          <cell r="I166">
            <v>39462</v>
          </cell>
          <cell r="J166" t="str">
            <v>37.870675</v>
          </cell>
          <cell r="K166" t="str">
            <v>-122.282161</v>
          </cell>
          <cell r="L166" t="str">
            <v>N</v>
          </cell>
          <cell r="P166" t="str">
            <v>20G &amp; City Can</v>
          </cell>
          <cell r="Q166" t="str">
            <v>Y</v>
          </cell>
          <cell r="R166">
            <v>55998</v>
          </cell>
          <cell r="S166">
            <v>55998</v>
          </cell>
        </row>
        <row r="167">
          <cell r="A167">
            <v>55997</v>
          </cell>
          <cell r="B167" t="str">
            <v>O-000117</v>
          </cell>
          <cell r="C167">
            <v>2093</v>
          </cell>
          <cell r="D167" t="str">
            <v>Transit Shelter Display</v>
          </cell>
          <cell r="E167" t="str">
            <v>Montana St. NS 25ft E/O Fruitvale Ave. F/E - 1</v>
          </cell>
          <cell r="F167" t="str">
            <v>Oakland</v>
          </cell>
          <cell r="G167" t="str">
            <v>94602</v>
          </cell>
          <cell r="H167" t="str">
            <v>SALEABLE</v>
          </cell>
          <cell r="I167">
            <v>32874</v>
          </cell>
          <cell r="J167" t="str">
            <v>37.79868126</v>
          </cell>
          <cell r="K167" t="str">
            <v>-122.2166263</v>
          </cell>
          <cell r="L167" t="str">
            <v>Y</v>
          </cell>
          <cell r="M167">
            <v>9182991250</v>
          </cell>
          <cell r="P167" t="str">
            <v xml:space="preserve">City Can </v>
          </cell>
          <cell r="R167">
            <v>55997</v>
          </cell>
          <cell r="S167">
            <v>55997</v>
          </cell>
        </row>
        <row r="168">
          <cell r="A168">
            <v>55965</v>
          </cell>
          <cell r="B168" t="str">
            <v>FM-000009</v>
          </cell>
          <cell r="C168">
            <v>700131</v>
          </cell>
          <cell r="D168" t="str">
            <v>Transit Shelter Display</v>
          </cell>
          <cell r="E168" t="str">
            <v>Civic Center Dr ES 310ft S/O Mowry Ave F/S - 1</v>
          </cell>
          <cell r="F168" t="str">
            <v>Fremont</v>
          </cell>
          <cell r="G168" t="str">
            <v>94538</v>
          </cell>
          <cell r="H168" t="str">
            <v>SALEABLE</v>
          </cell>
          <cell r="I168">
            <v>39462</v>
          </cell>
          <cell r="J168" t="str">
            <v>37.556443</v>
          </cell>
          <cell r="K168" t="str">
            <v>-121.980318</v>
          </cell>
          <cell r="L168" t="str">
            <v>N</v>
          </cell>
          <cell r="P168" t="str">
            <v>20G</v>
          </cell>
          <cell r="Q168" t="str">
            <v>Y</v>
          </cell>
          <cell r="R168">
            <v>55965</v>
          </cell>
          <cell r="S168">
            <v>55965</v>
          </cell>
        </row>
        <row r="169">
          <cell r="A169">
            <v>55935</v>
          </cell>
          <cell r="B169" t="str">
            <v>EB-000051</v>
          </cell>
          <cell r="C169">
            <v>700731</v>
          </cell>
          <cell r="D169" t="str">
            <v>Transit Shelter Display</v>
          </cell>
          <cell r="E169" t="str">
            <v>Shattuck Ave WS 60ft S/O Parker St F/N - 1</v>
          </cell>
          <cell r="F169" t="str">
            <v>Berkeley</v>
          </cell>
          <cell r="G169" t="str">
            <v>94704</v>
          </cell>
          <cell r="H169" t="str">
            <v>SALEABLE</v>
          </cell>
          <cell r="I169">
            <v>39462</v>
          </cell>
          <cell r="J169" t="str">
            <v>37.861965</v>
          </cell>
          <cell r="K169" t="str">
            <v>-122.267308</v>
          </cell>
          <cell r="L169" t="str">
            <v>N</v>
          </cell>
          <cell r="P169" t="str">
            <v>20G</v>
          </cell>
          <cell r="Q169" t="str">
            <v>Y</v>
          </cell>
          <cell r="R169">
            <v>55935</v>
          </cell>
          <cell r="S169">
            <v>55935</v>
          </cell>
        </row>
        <row r="170">
          <cell r="A170">
            <v>55912</v>
          </cell>
          <cell r="B170" t="str">
            <v>O-000015</v>
          </cell>
          <cell r="C170">
            <v>2123</v>
          </cell>
          <cell r="D170" t="str">
            <v>Transit Shelter Display</v>
          </cell>
          <cell r="E170" t="str">
            <v>14th St. NS 30ft E/O Harrison F/E - 1</v>
          </cell>
          <cell r="F170" t="str">
            <v>Oakland</v>
          </cell>
          <cell r="G170" t="str">
            <v>94612</v>
          </cell>
          <cell r="H170" t="str">
            <v>SALEABLE</v>
          </cell>
          <cell r="I170">
            <v>32874</v>
          </cell>
          <cell r="J170" t="str">
            <v>37.80292417</v>
          </cell>
          <cell r="K170" t="str">
            <v>-122.26736028</v>
          </cell>
          <cell r="L170" t="str">
            <v>Y</v>
          </cell>
          <cell r="M170">
            <v>9182991171</v>
          </cell>
          <cell r="P170" t="str">
            <v xml:space="preserve">City Can </v>
          </cell>
          <cell r="R170">
            <v>55912</v>
          </cell>
          <cell r="S170">
            <v>55912</v>
          </cell>
        </row>
        <row r="171">
          <cell r="A171">
            <v>55899</v>
          </cell>
          <cell r="B171" t="str">
            <v>FM-000025</v>
          </cell>
          <cell r="C171">
            <v>700991</v>
          </cell>
          <cell r="D171" t="str">
            <v>Transit Shelter Display</v>
          </cell>
          <cell r="E171" t="str">
            <v>Fremont Blvd ES 200ft N/O Mowry Ave F/S - 1</v>
          </cell>
          <cell r="F171" t="str">
            <v>Fremont</v>
          </cell>
          <cell r="G171" t="str">
            <v>94536</v>
          </cell>
          <cell r="H171" t="str">
            <v>SALEABLE</v>
          </cell>
          <cell r="I171">
            <v>39462</v>
          </cell>
          <cell r="J171" t="str">
            <v>37.549363</v>
          </cell>
          <cell r="K171" t="str">
            <v>-121.989425</v>
          </cell>
          <cell r="L171" t="str">
            <v>N</v>
          </cell>
          <cell r="P171" t="str">
            <v>20G &amp; City Can</v>
          </cell>
          <cell r="Q171" t="str">
            <v>Y</v>
          </cell>
          <cell r="R171">
            <v>55899</v>
          </cell>
          <cell r="S171">
            <v>55899</v>
          </cell>
        </row>
        <row r="172">
          <cell r="A172">
            <v>55898</v>
          </cell>
          <cell r="B172" t="str">
            <v>O-000114</v>
          </cell>
          <cell r="C172">
            <v>2089</v>
          </cell>
          <cell r="D172" t="str">
            <v>Transit Shelter Display</v>
          </cell>
          <cell r="E172" t="str">
            <v>Martin Luther King ES 110ft S/O 53rd St</v>
          </cell>
          <cell r="F172" t="str">
            <v>Oakland</v>
          </cell>
          <cell r="G172" t="str">
            <v>94609</v>
          </cell>
          <cell r="H172" t="str">
            <v>SALEABLE</v>
          </cell>
          <cell r="I172">
            <v>32874</v>
          </cell>
          <cell r="J172" t="str">
            <v>37.837742</v>
          </cell>
          <cell r="K172" t="str">
            <v>-122.268661</v>
          </cell>
          <cell r="M172">
            <v>9182991929</v>
          </cell>
          <cell r="P172" t="str">
            <v xml:space="preserve">City Can </v>
          </cell>
          <cell r="Q172" t="str">
            <v>N</v>
          </cell>
          <cell r="R172">
            <v>55898</v>
          </cell>
          <cell r="S172">
            <v>55898</v>
          </cell>
        </row>
        <row r="173">
          <cell r="A173">
            <v>55898</v>
          </cell>
          <cell r="C173">
            <v>3051</v>
          </cell>
          <cell r="D173" t="str">
            <v>Non Ad Shelter</v>
          </cell>
          <cell r="E173" t="str">
            <v>Martin Luther King Jr Way NS 75ft E/O 53rd St F/S - 1</v>
          </cell>
          <cell r="F173" t="str">
            <v>Oakland</v>
          </cell>
          <cell r="G173" t="str">
            <v>94609</v>
          </cell>
          <cell r="H173" t="str">
            <v>UnSaleable</v>
          </cell>
          <cell r="I173">
            <v>43229</v>
          </cell>
          <cell r="J173" t="str">
            <v>37.837778</v>
          </cell>
          <cell r="K173" t="str">
            <v>-122.268611</v>
          </cell>
          <cell r="L173" t="str">
            <v>N</v>
          </cell>
          <cell r="P173" t="str">
            <v xml:space="preserve">City Can </v>
          </cell>
          <cell r="R173">
            <v>55898</v>
          </cell>
          <cell r="S173">
            <v>55898</v>
          </cell>
        </row>
        <row r="174">
          <cell r="A174">
            <v>55880</v>
          </cell>
          <cell r="B174" t="str">
            <v>EB-000114</v>
          </cell>
          <cell r="C174">
            <v>703041</v>
          </cell>
          <cell r="D174" t="str">
            <v>Transit Shelter Display</v>
          </cell>
          <cell r="E174" t="str">
            <v>San Pablo Ave ES 90ft N/O Dwight Wy F/S - 1</v>
          </cell>
          <cell r="F174" t="str">
            <v>Berkeley</v>
          </cell>
          <cell r="G174" t="str">
            <v>94702</v>
          </cell>
          <cell r="H174" t="str">
            <v>SALEABLE</v>
          </cell>
          <cell r="I174">
            <v>39462</v>
          </cell>
          <cell r="J174" t="str">
            <v>37.861464</v>
          </cell>
          <cell r="K174" t="str">
            <v>-122.289502</v>
          </cell>
          <cell r="L174" t="str">
            <v>Y</v>
          </cell>
          <cell r="O174" t="str">
            <v>Y</v>
          </cell>
          <cell r="P174" t="str">
            <v>None</v>
          </cell>
          <cell r="Q174" t="str">
            <v>Y</v>
          </cell>
          <cell r="R174">
            <v>55880</v>
          </cell>
          <cell r="S174">
            <v>55880</v>
          </cell>
        </row>
        <row r="175">
          <cell r="A175">
            <v>55811</v>
          </cell>
          <cell r="B175" t="str">
            <v>EB-000085</v>
          </cell>
          <cell r="C175">
            <v>703321</v>
          </cell>
          <cell r="D175" t="str">
            <v>Non Ad Shelter</v>
          </cell>
          <cell r="E175" t="str">
            <v>San Pablo Ave ES 90ft N/O Vale Rd F/S - 1</v>
          </cell>
          <cell r="F175" t="str">
            <v>San Pablo</v>
          </cell>
          <cell r="G175" t="str">
            <v>94806</v>
          </cell>
          <cell r="H175" t="str">
            <v>UnSaleable</v>
          </cell>
          <cell r="I175">
            <v>39462</v>
          </cell>
          <cell r="J175" t="str">
            <v>37.955437</v>
          </cell>
          <cell r="K175" t="str">
            <v>-122.335384</v>
          </cell>
          <cell r="L175" t="str">
            <v>N</v>
          </cell>
          <cell r="P175" t="str">
            <v>None</v>
          </cell>
          <cell r="Q175" t="str">
            <v>Y</v>
          </cell>
          <cell r="R175">
            <v>55811</v>
          </cell>
          <cell r="S175">
            <v>55811</v>
          </cell>
        </row>
        <row r="176">
          <cell r="A176">
            <v>55808</v>
          </cell>
          <cell r="B176" t="str">
            <v>O-000065</v>
          </cell>
          <cell r="C176">
            <v>2107</v>
          </cell>
          <cell r="D176" t="str">
            <v>Transit Shelter Display</v>
          </cell>
          <cell r="E176" t="str">
            <v>Grand Ave. ES 38ft S/O Lake Park F/S - 1</v>
          </cell>
          <cell r="F176" t="str">
            <v>Oakland</v>
          </cell>
          <cell r="G176" t="str">
            <v>94610</v>
          </cell>
          <cell r="H176" t="str">
            <v>SALEABLE</v>
          </cell>
          <cell r="I176">
            <v>32874</v>
          </cell>
          <cell r="J176" t="str">
            <v>37.81112108</v>
          </cell>
          <cell r="K176" t="str">
            <v>-122.24791695</v>
          </cell>
          <cell r="L176" t="str">
            <v>Y</v>
          </cell>
          <cell r="M176">
            <v>9182991783</v>
          </cell>
          <cell r="P176" t="str">
            <v xml:space="preserve">City Can </v>
          </cell>
          <cell r="Q176" t="str">
            <v>N</v>
          </cell>
          <cell r="R176">
            <v>55808</v>
          </cell>
          <cell r="S176">
            <v>55808</v>
          </cell>
        </row>
        <row r="177">
          <cell r="A177">
            <v>55771</v>
          </cell>
          <cell r="B177" t="str">
            <v>O-000039</v>
          </cell>
          <cell r="C177">
            <v>2051</v>
          </cell>
          <cell r="D177" t="str">
            <v>Transit Shelter Display</v>
          </cell>
          <cell r="E177" t="str">
            <v>Broadway ES 72ft N/O Grand Ave. F/S - 1</v>
          </cell>
          <cell r="F177" t="str">
            <v>Oakland</v>
          </cell>
          <cell r="G177" t="str">
            <v>94612</v>
          </cell>
          <cell r="H177" t="str">
            <v>SALEABLE</v>
          </cell>
          <cell r="I177">
            <v>32874</v>
          </cell>
          <cell r="J177" t="str">
            <v>37.81170805</v>
          </cell>
          <cell r="K177" t="str">
            <v>-122.2664081</v>
          </cell>
          <cell r="L177" t="str">
            <v>N</v>
          </cell>
          <cell r="P177" t="str">
            <v xml:space="preserve">City Can </v>
          </cell>
          <cell r="R177">
            <v>55771</v>
          </cell>
          <cell r="S177">
            <v>55771</v>
          </cell>
        </row>
        <row r="178">
          <cell r="A178">
            <v>55756</v>
          </cell>
          <cell r="B178" t="str">
            <v>HD-000023</v>
          </cell>
          <cell r="C178">
            <v>700551</v>
          </cell>
          <cell r="D178" t="str">
            <v>Transit Shelter Display</v>
          </cell>
          <cell r="E178" t="str">
            <v>Hesperian Blvd ES 40ft S/O Southland Dr F/S - 1</v>
          </cell>
          <cell r="F178" t="str">
            <v>Hayward</v>
          </cell>
          <cell r="G178" t="str">
            <v>94545</v>
          </cell>
          <cell r="H178" t="str">
            <v>SALEABLE</v>
          </cell>
          <cell r="I178">
            <v>39462</v>
          </cell>
          <cell r="J178" t="str">
            <v>37.650328</v>
          </cell>
          <cell r="K178" t="str">
            <v>-122.108410</v>
          </cell>
          <cell r="L178" t="str">
            <v>N</v>
          </cell>
          <cell r="P178" t="str">
            <v>20G</v>
          </cell>
          <cell r="Q178" t="str">
            <v>Y</v>
          </cell>
          <cell r="R178">
            <v>55756</v>
          </cell>
          <cell r="S178">
            <v>55756</v>
          </cell>
        </row>
        <row r="179">
          <cell r="A179">
            <v>55717</v>
          </cell>
          <cell r="B179" t="str">
            <v>O-000135</v>
          </cell>
          <cell r="C179">
            <v>2237</v>
          </cell>
          <cell r="D179" t="str">
            <v>Transit Shelter Display</v>
          </cell>
          <cell r="E179" t="str">
            <v>Seminary ES 24ft S/O Camden F/S - 1</v>
          </cell>
          <cell r="F179" t="str">
            <v>Oakland</v>
          </cell>
          <cell r="G179" t="str">
            <v>94605</v>
          </cell>
          <cell r="H179" t="str">
            <v>SALEABLE</v>
          </cell>
          <cell r="I179">
            <v>38544</v>
          </cell>
          <cell r="J179" t="str">
            <v>37.77522003</v>
          </cell>
          <cell r="K179" t="str">
            <v>-122.18541344</v>
          </cell>
          <cell r="L179" t="str">
            <v>N</v>
          </cell>
          <cell r="P179" t="str">
            <v xml:space="preserve">City Can </v>
          </cell>
          <cell r="Q179" t="str">
            <v>N</v>
          </cell>
          <cell r="R179">
            <v>55717</v>
          </cell>
          <cell r="S179">
            <v>55717</v>
          </cell>
        </row>
        <row r="180">
          <cell r="A180">
            <v>55713</v>
          </cell>
          <cell r="B180" t="str">
            <v>SL-000006</v>
          </cell>
          <cell r="C180">
            <v>701451</v>
          </cell>
          <cell r="D180" t="str">
            <v>Transit Shelter Display</v>
          </cell>
          <cell r="E180" t="str">
            <v>Davis St SS 110ft E/O Pierce Ave F/W - 1</v>
          </cell>
          <cell r="F180" t="str">
            <v>San Leandro</v>
          </cell>
          <cell r="G180" t="str">
            <v>94577</v>
          </cell>
          <cell r="H180" t="str">
            <v>SALEABLE</v>
          </cell>
          <cell r="I180">
            <v>39462</v>
          </cell>
          <cell r="J180" t="str">
            <v>37.721034</v>
          </cell>
          <cell r="K180" t="str">
            <v>-122.170145</v>
          </cell>
          <cell r="L180" t="str">
            <v>N</v>
          </cell>
          <cell r="Q180" t="str">
            <v>Y</v>
          </cell>
          <cell r="R180">
            <v>55713</v>
          </cell>
          <cell r="S180">
            <v>55713</v>
          </cell>
        </row>
        <row r="181">
          <cell r="A181">
            <v>55638</v>
          </cell>
          <cell r="B181" t="str">
            <v>SL-000039</v>
          </cell>
          <cell r="C181">
            <v>701851</v>
          </cell>
          <cell r="D181" t="str">
            <v>Transit Shelter Display</v>
          </cell>
          <cell r="E181" t="str">
            <v>East 14th St ES 50ft N/O Ashland Ave F/S - 1</v>
          </cell>
          <cell r="F181" t="str">
            <v>Alameda Unincorporated</v>
          </cell>
          <cell r="G181" t="str">
            <v>94578</v>
          </cell>
          <cell r="H181" t="str">
            <v>SALEABLE</v>
          </cell>
          <cell r="I181">
            <v>39462</v>
          </cell>
          <cell r="J181" t="str">
            <v>37.698649</v>
          </cell>
          <cell r="K181" t="str">
            <v>-122.118945</v>
          </cell>
          <cell r="L181" t="str">
            <v>N</v>
          </cell>
          <cell r="P181" t="str">
            <v>None</v>
          </cell>
          <cell r="Q181" t="str">
            <v>Y</v>
          </cell>
          <cell r="R181">
            <v>55638</v>
          </cell>
          <cell r="S181">
            <v>55638</v>
          </cell>
        </row>
        <row r="182">
          <cell r="A182">
            <v>55638</v>
          </cell>
          <cell r="B182" t="str">
            <v>SL-000013</v>
          </cell>
          <cell r="C182">
            <v>701581</v>
          </cell>
          <cell r="D182" t="str">
            <v>Transit Shelter Display</v>
          </cell>
          <cell r="E182" t="str">
            <v>Marina Blvd SS 75ft E/O Teagarden St F/W - 1</v>
          </cell>
          <cell r="F182" t="str">
            <v>San Leandro</v>
          </cell>
          <cell r="G182" t="str">
            <v>94577</v>
          </cell>
          <cell r="H182" t="str">
            <v>SALEABLE</v>
          </cell>
          <cell r="I182">
            <v>39462</v>
          </cell>
          <cell r="J182" t="str">
            <v>37.712128</v>
          </cell>
          <cell r="K182" t="str">
            <v>-122.1621</v>
          </cell>
          <cell r="L182" t="str">
            <v>N</v>
          </cell>
          <cell r="P182" t="str">
            <v>None</v>
          </cell>
          <cell r="Q182" t="str">
            <v>Y</v>
          </cell>
          <cell r="R182">
            <v>55638</v>
          </cell>
          <cell r="S182">
            <v>55638</v>
          </cell>
        </row>
        <row r="183">
          <cell r="A183">
            <v>55633</v>
          </cell>
          <cell r="B183" t="str">
            <v>O-000122</v>
          </cell>
          <cell r="C183">
            <v>2277</v>
          </cell>
          <cell r="D183" t="str">
            <v>Transit Shelter Display</v>
          </cell>
          <cell r="E183" t="str">
            <v>San Leandro St ES 100ft N/O 73rd Ave F/S - 1</v>
          </cell>
          <cell r="F183" t="str">
            <v>Oakland</v>
          </cell>
          <cell r="G183" t="str">
            <v>94621</v>
          </cell>
          <cell r="H183" t="str">
            <v>SALEABLE</v>
          </cell>
          <cell r="I183">
            <v>38973</v>
          </cell>
          <cell r="J183" t="str">
            <v>37.75341188</v>
          </cell>
          <cell r="K183" t="str">
            <v>-122.19670822</v>
          </cell>
          <cell r="L183" t="str">
            <v>Y</v>
          </cell>
          <cell r="P183" t="str">
            <v xml:space="preserve">City Can </v>
          </cell>
          <cell r="Q183" t="str">
            <v>N</v>
          </cell>
          <cell r="R183">
            <v>55633</v>
          </cell>
          <cell r="S183">
            <v>55633</v>
          </cell>
        </row>
        <row r="184">
          <cell r="A184">
            <v>55625</v>
          </cell>
          <cell r="B184" t="str">
            <v>EB-000028</v>
          </cell>
          <cell r="C184">
            <v>700771</v>
          </cell>
          <cell r="D184" t="str">
            <v>Transit Shelter Display</v>
          </cell>
          <cell r="E184" t="str">
            <v>Martin Luther King Jr Wy ES 70ft N/O Ashby Ave F/S - 1</v>
          </cell>
          <cell r="F184" t="str">
            <v>Berkeley</v>
          </cell>
          <cell r="G184" t="str">
            <v>94703</v>
          </cell>
          <cell r="H184" t="str">
            <v>SALEABLE</v>
          </cell>
          <cell r="I184">
            <v>39462</v>
          </cell>
          <cell r="J184" t="str">
            <v>37.854538</v>
          </cell>
          <cell r="K184" t="str">
            <v>-122.270982</v>
          </cell>
          <cell r="L184" t="str">
            <v>N</v>
          </cell>
          <cell r="P184" t="str">
            <v>20G</v>
          </cell>
          <cell r="Q184" t="str">
            <v>Y</v>
          </cell>
          <cell r="R184">
            <v>55625</v>
          </cell>
          <cell r="S184">
            <v>55625</v>
          </cell>
        </row>
        <row r="185">
          <cell r="A185">
            <v>55594</v>
          </cell>
          <cell r="B185" t="str">
            <v>EB-000070</v>
          </cell>
          <cell r="C185">
            <v>703231</v>
          </cell>
          <cell r="D185" t="str">
            <v>Kiosk</v>
          </cell>
          <cell r="E185" t="str">
            <v>San Pablo Ave 26ft S/O Moeser Lane F/ - 1</v>
          </cell>
          <cell r="F185" t="str">
            <v>El Cerrito</v>
          </cell>
          <cell r="G185" t="str">
            <v>94530</v>
          </cell>
          <cell r="H185" t="str">
            <v>UnSaleable</v>
          </cell>
          <cell r="I185">
            <v>39462</v>
          </cell>
          <cell r="J185" t="str">
            <v>37.911087</v>
          </cell>
          <cell r="K185" t="str">
            <v>-122.308618</v>
          </cell>
          <cell r="L185" t="str">
            <v>N</v>
          </cell>
          <cell r="M185">
            <v>3307923</v>
          </cell>
          <cell r="N185">
            <v>1009291591</v>
          </cell>
          <cell r="P185" t="str">
            <v>30G</v>
          </cell>
          <cell r="Q185" t="str">
            <v>Y</v>
          </cell>
          <cell r="R185">
            <v>55594</v>
          </cell>
          <cell r="S185">
            <v>55594</v>
          </cell>
        </row>
        <row r="186">
          <cell r="A186">
            <v>55586</v>
          </cell>
          <cell r="B186" t="str">
            <v>EB-000124</v>
          </cell>
          <cell r="C186">
            <v>701921</v>
          </cell>
          <cell r="D186" t="str">
            <v>Transit Shelter Display</v>
          </cell>
          <cell r="E186" t="str">
            <v>E 14th St SS 80ft S/O 159th Ave F/NW - 1</v>
          </cell>
          <cell r="F186" t="str">
            <v>San Leandro</v>
          </cell>
          <cell r="G186">
            <v>94578</v>
          </cell>
          <cell r="H186" t="str">
            <v>SALEABLE</v>
          </cell>
          <cell r="I186">
            <v>43696</v>
          </cell>
          <cell r="J186">
            <v>37.69961</v>
          </cell>
          <cell r="K186">
            <v>-122.12075400000001</v>
          </cell>
          <cell r="L186" t="str">
            <v>N</v>
          </cell>
          <cell r="P186" t="str">
            <v>20G</v>
          </cell>
          <cell r="Q186" t="str">
            <v>Y</v>
          </cell>
          <cell r="R186">
            <v>55586</v>
          </cell>
          <cell r="S186">
            <v>55586</v>
          </cell>
        </row>
        <row r="187">
          <cell r="A187">
            <v>55585</v>
          </cell>
          <cell r="B187" t="str">
            <v>EB-000044</v>
          </cell>
          <cell r="C187">
            <v>703061</v>
          </cell>
          <cell r="D187" t="str">
            <v>Transit Shelter Display</v>
          </cell>
          <cell r="E187" t="str">
            <v>Shattuck Ave ES 30ft S/O Kittredge St F/S - 1</v>
          </cell>
          <cell r="F187" t="str">
            <v>Berkeley</v>
          </cell>
          <cell r="G187" t="str">
            <v>94704</v>
          </cell>
          <cell r="H187" t="str">
            <v>SALEABLE</v>
          </cell>
          <cell r="I187">
            <v>39462</v>
          </cell>
          <cell r="J187" t="str">
            <v>37.868371</v>
          </cell>
          <cell r="K187" t="str">
            <v>-122.267666</v>
          </cell>
          <cell r="L187" t="str">
            <v>N</v>
          </cell>
          <cell r="P187" t="str">
            <v>City Can</v>
          </cell>
          <cell r="Q187" t="str">
            <v>Y</v>
          </cell>
          <cell r="R187">
            <v>55585</v>
          </cell>
          <cell r="S187">
            <v>55585</v>
          </cell>
        </row>
        <row r="188">
          <cell r="A188">
            <v>55578</v>
          </cell>
          <cell r="B188" t="str">
            <v>EB-000084</v>
          </cell>
          <cell r="C188">
            <v>703331</v>
          </cell>
          <cell r="D188" t="str">
            <v>Transit Shelter Display</v>
          </cell>
          <cell r="E188" t="str">
            <v>San Pablo Ave WS 100ft S/O Vale Rd F/N - 1</v>
          </cell>
          <cell r="F188" t="str">
            <v>San Pablo</v>
          </cell>
          <cell r="G188" t="str">
            <v>94806</v>
          </cell>
          <cell r="H188" t="str">
            <v>SALEABLE</v>
          </cell>
          <cell r="I188">
            <v>39462</v>
          </cell>
          <cell r="J188" t="str">
            <v>37.955181</v>
          </cell>
          <cell r="K188" t="str">
            <v>-122.335429</v>
          </cell>
          <cell r="L188" t="str">
            <v>Y</v>
          </cell>
          <cell r="M188"/>
          <cell r="O188" t="str">
            <v>Y</v>
          </cell>
          <cell r="Q188" t="str">
            <v>Y</v>
          </cell>
          <cell r="R188">
            <v>55578</v>
          </cell>
          <cell r="S188">
            <v>55578</v>
          </cell>
        </row>
        <row r="189">
          <cell r="A189">
            <v>55577</v>
          </cell>
          <cell r="B189" t="str">
            <v>O-000123</v>
          </cell>
          <cell r="C189">
            <v>2279</v>
          </cell>
          <cell r="D189" t="str">
            <v>Transit Shelter Display</v>
          </cell>
          <cell r="E189" t="str">
            <v>San Leandro St ES 150ft N/O 73rd Ave F/S - 1</v>
          </cell>
          <cell r="F189" t="str">
            <v>Oakland</v>
          </cell>
          <cell r="G189" t="str">
            <v>94621</v>
          </cell>
          <cell r="H189" t="str">
            <v>SALEABLE</v>
          </cell>
          <cell r="I189">
            <v>38966</v>
          </cell>
          <cell r="J189" t="str">
            <v>37.75352215</v>
          </cell>
          <cell r="K189" t="str">
            <v>-122.19681282</v>
          </cell>
          <cell r="L189" t="str">
            <v>Y</v>
          </cell>
          <cell r="P189" t="str">
            <v xml:space="preserve">City Can </v>
          </cell>
          <cell r="Q189" t="str">
            <v>N</v>
          </cell>
          <cell r="R189">
            <v>55577</v>
          </cell>
          <cell r="S189">
            <v>55577</v>
          </cell>
        </row>
        <row r="190">
          <cell r="A190">
            <v>55576</v>
          </cell>
          <cell r="B190" t="str">
            <v>O-000107</v>
          </cell>
          <cell r="C190">
            <v>2151</v>
          </cell>
          <cell r="D190" t="str">
            <v>Transit Shelter Display</v>
          </cell>
          <cell r="E190" t="str">
            <v>MacArthur Blvd. SS 90ft E/O Grand Ave. F/W - 1</v>
          </cell>
          <cell r="F190" t="str">
            <v>Oakland</v>
          </cell>
          <cell r="G190" t="str">
            <v>94610</v>
          </cell>
          <cell r="H190" t="str">
            <v>SALEABLE</v>
          </cell>
          <cell r="I190">
            <v>32874</v>
          </cell>
          <cell r="J190" t="str">
            <v>37.8096674</v>
          </cell>
          <cell r="K190" t="str">
            <v>-122.24752267</v>
          </cell>
          <cell r="L190" t="str">
            <v>Y</v>
          </cell>
          <cell r="M190">
            <v>9182991796</v>
          </cell>
          <cell r="P190" t="str">
            <v xml:space="preserve">City Can </v>
          </cell>
          <cell r="R190">
            <v>55576</v>
          </cell>
          <cell r="S190">
            <v>55576</v>
          </cell>
        </row>
        <row r="191">
          <cell r="A191">
            <v>55570</v>
          </cell>
          <cell r="B191" t="str">
            <v>O-000011</v>
          </cell>
          <cell r="C191">
            <v>2113</v>
          </cell>
          <cell r="D191" t="str">
            <v>Transit Shelter Display</v>
          </cell>
          <cell r="E191" t="str">
            <v>12th St. NS 72ft W/O Oak F/E - 1</v>
          </cell>
          <cell r="F191" t="str">
            <v>Oakland</v>
          </cell>
          <cell r="G191" t="str">
            <v>94607</v>
          </cell>
          <cell r="H191" t="str">
            <v>SALEABLE</v>
          </cell>
          <cell r="I191">
            <v>32874</v>
          </cell>
          <cell r="J191" t="str">
            <v>37.79987447</v>
          </cell>
          <cell r="K191" t="str">
            <v>-122.26398875</v>
          </cell>
          <cell r="L191" t="str">
            <v>Y</v>
          </cell>
          <cell r="O191" t="str">
            <v>Y</v>
          </cell>
          <cell r="P191" t="str">
            <v xml:space="preserve">City Can </v>
          </cell>
          <cell r="R191">
            <v>55570</v>
          </cell>
          <cell r="S191">
            <v>55570</v>
          </cell>
        </row>
        <row r="192">
          <cell r="A192">
            <v>55562</v>
          </cell>
          <cell r="B192" t="str">
            <v>EB-000069</v>
          </cell>
          <cell r="C192">
            <v>703201</v>
          </cell>
          <cell r="D192" t="str">
            <v>Non Ad Shelter</v>
          </cell>
          <cell r="E192" t="str">
            <v>San Pablo Ave ES 80ft N/O Carlson Blvd F/S - 1</v>
          </cell>
          <cell r="F192" t="str">
            <v>El Cerrito</v>
          </cell>
          <cell r="G192" t="str">
            <v>94530</v>
          </cell>
          <cell r="H192" t="str">
            <v>UnSaleable</v>
          </cell>
          <cell r="I192">
            <v>39462</v>
          </cell>
          <cell r="J192" t="str">
            <v>37.89931</v>
          </cell>
          <cell r="K192" t="str">
            <v>-122.302</v>
          </cell>
          <cell r="L192" t="str">
            <v>N</v>
          </cell>
          <cell r="M192">
            <v>3307923</v>
          </cell>
          <cell r="N192">
            <v>1008863749</v>
          </cell>
          <cell r="P192" t="str">
            <v>30G</v>
          </cell>
          <cell r="Q192" t="str">
            <v>Y</v>
          </cell>
          <cell r="R192">
            <v>55562</v>
          </cell>
          <cell r="S192">
            <v>55562</v>
          </cell>
        </row>
        <row r="193">
          <cell r="A193">
            <v>55559</v>
          </cell>
          <cell r="B193" t="str">
            <v>EB-000129</v>
          </cell>
          <cell r="C193">
            <v>702761</v>
          </cell>
          <cell r="D193" t="str">
            <v>Transit Shelter Display</v>
          </cell>
          <cell r="E193" t="str">
            <v>Shattuck St ES 150ft S/O Center St</v>
          </cell>
          <cell r="F193" t="str">
            <v>Berkeley</v>
          </cell>
          <cell r="G193">
            <v>94704</v>
          </cell>
          <cell r="H193" t="str">
            <v>SALEABLE</v>
          </cell>
          <cell r="J193">
            <v>37.869199999999999</v>
          </cell>
          <cell r="K193">
            <v>-122.26779999999999</v>
          </cell>
          <cell r="L193" t="str">
            <v>Y</v>
          </cell>
          <cell r="R193">
            <v>55559</v>
          </cell>
          <cell r="S193">
            <v>55559</v>
          </cell>
        </row>
        <row r="194">
          <cell r="A194">
            <v>55557</v>
          </cell>
          <cell r="B194" t="str">
            <v>O-000008</v>
          </cell>
          <cell r="C194">
            <v>2177</v>
          </cell>
          <cell r="D194" t="str">
            <v>Transit Shelter Display</v>
          </cell>
          <cell r="E194" t="str">
            <v>12th St NS 71ft W/O Broadway F/E - 1</v>
          </cell>
          <cell r="F194" t="str">
            <v>Oakland</v>
          </cell>
          <cell r="G194" t="str">
            <v>94607</v>
          </cell>
          <cell r="H194" t="str">
            <v>SALEABLE</v>
          </cell>
          <cell r="I194">
            <v>38246</v>
          </cell>
          <cell r="J194" t="str">
            <v>37.803153</v>
          </cell>
          <cell r="K194" t="str">
            <v>-122.272368</v>
          </cell>
          <cell r="P194" t="str">
            <v xml:space="preserve">City Can </v>
          </cell>
          <cell r="R194">
            <v>55557</v>
          </cell>
          <cell r="S194">
            <v>55557</v>
          </cell>
        </row>
        <row r="195">
          <cell r="A195">
            <v>55552</v>
          </cell>
          <cell r="B195" t="str">
            <v>O-000125</v>
          </cell>
          <cell r="C195">
            <v>3002</v>
          </cell>
          <cell r="D195" t="str">
            <v>Transit Shelter Display</v>
          </cell>
          <cell r="E195" t="str">
            <v>San Leandro St WS 208ft N/O 73rd Ave F/N - 1</v>
          </cell>
          <cell r="F195" t="str">
            <v>Oakland</v>
          </cell>
          <cell r="G195" t="str">
            <v>94621</v>
          </cell>
          <cell r="H195" t="str">
            <v>SALEABLE</v>
          </cell>
          <cell r="I195">
            <v>39241</v>
          </cell>
          <cell r="J195" t="str">
            <v>37.75350731</v>
          </cell>
          <cell r="K195" t="str">
            <v>-122.19725271</v>
          </cell>
          <cell r="L195" t="str">
            <v>N</v>
          </cell>
          <cell r="P195" t="str">
            <v xml:space="preserve">City Can </v>
          </cell>
          <cell r="R195">
            <v>55552</v>
          </cell>
          <cell r="S195">
            <v>55552</v>
          </cell>
        </row>
        <row r="196">
          <cell r="A196">
            <v>55547</v>
          </cell>
          <cell r="B196" t="str">
            <v>O-000133</v>
          </cell>
          <cell r="C196">
            <v>2103</v>
          </cell>
          <cell r="D196" t="str">
            <v>Transit Shelter Display</v>
          </cell>
          <cell r="E196" t="str">
            <v>San Pablo WS 88ft S/O Stanford F/N - 1</v>
          </cell>
          <cell r="F196" t="str">
            <v>Oakland</v>
          </cell>
          <cell r="G196" t="str">
            <v>94608</v>
          </cell>
          <cell r="H196" t="str">
            <v>SALEABLE</v>
          </cell>
          <cell r="I196">
            <v>32874</v>
          </cell>
          <cell r="J196" t="str">
            <v>37.84051905</v>
          </cell>
          <cell r="K196" t="str">
            <v>-122.28308608</v>
          </cell>
          <cell r="L196" t="str">
            <v>Y</v>
          </cell>
          <cell r="O196" t="str">
            <v>Y</v>
          </cell>
          <cell r="P196" t="str">
            <v xml:space="preserve">City Can </v>
          </cell>
          <cell r="R196">
            <v>55547</v>
          </cell>
          <cell r="S196">
            <v>55547</v>
          </cell>
        </row>
        <row r="197">
          <cell r="A197">
            <v>55545</v>
          </cell>
          <cell r="B197" t="str">
            <v>O-000084</v>
          </cell>
          <cell r="C197">
            <v>3010</v>
          </cell>
          <cell r="D197" t="str">
            <v>Transit Shelter Display</v>
          </cell>
          <cell r="E197" t="str">
            <v>International Blvd. ES 35ft S/O 104th Ave. F/S - 1</v>
          </cell>
          <cell r="F197" t="str">
            <v>Oakland</v>
          </cell>
          <cell r="G197" t="str">
            <v>94603</v>
          </cell>
          <cell r="H197" t="str">
            <v>UnSaleable</v>
          </cell>
          <cell r="I197">
            <v>39469</v>
          </cell>
          <cell r="J197" t="str">
            <v>37.74019</v>
          </cell>
          <cell r="K197" t="str">
            <v>-122.167219</v>
          </cell>
          <cell r="L197" t="str">
            <v>Y</v>
          </cell>
          <cell r="O197" t="str">
            <v>Y</v>
          </cell>
          <cell r="P197" t="str">
            <v xml:space="preserve">City Can </v>
          </cell>
          <cell r="R197">
            <v>55545</v>
          </cell>
          <cell r="S197">
            <v>55545</v>
          </cell>
        </row>
        <row r="198">
          <cell r="A198">
            <v>55542</v>
          </cell>
          <cell r="B198" t="str">
            <v>O-000064</v>
          </cell>
          <cell r="C198">
            <v>2275</v>
          </cell>
          <cell r="D198" t="str">
            <v>Transit Shelter Display</v>
          </cell>
          <cell r="E198" t="str">
            <v>Grand Ave. NS 35ft E/O Perkins St. F/E - 1</v>
          </cell>
          <cell r="F198" t="str">
            <v>Oakland</v>
          </cell>
          <cell r="G198" t="str">
            <v>94610</v>
          </cell>
          <cell r="H198" t="str">
            <v>SALEABLE</v>
          </cell>
          <cell r="I198">
            <v>39139</v>
          </cell>
          <cell r="J198" t="str">
            <v>37.80907406</v>
          </cell>
          <cell r="K198" t="str">
            <v>-122.25585361</v>
          </cell>
          <cell r="L198" t="str">
            <v>N</v>
          </cell>
          <cell r="P198" t="str">
            <v xml:space="preserve">City Can </v>
          </cell>
          <cell r="R198">
            <v>55542</v>
          </cell>
          <cell r="S198">
            <v>55542</v>
          </cell>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cell r="CO198"/>
          <cell r="CP198"/>
          <cell r="CQ198"/>
          <cell r="CR198"/>
          <cell r="CS198"/>
          <cell r="CT198"/>
          <cell r="CU198"/>
          <cell r="CV198"/>
          <cell r="CW198"/>
          <cell r="CX198"/>
          <cell r="CY198"/>
          <cell r="CZ198"/>
          <cell r="DA198"/>
          <cell r="DB198"/>
          <cell r="DC198"/>
          <cell r="DD198"/>
          <cell r="DE198"/>
          <cell r="DF198"/>
          <cell r="DG198"/>
          <cell r="DH198"/>
          <cell r="DI198"/>
          <cell r="DJ198"/>
          <cell r="DK198"/>
          <cell r="DL198"/>
          <cell r="DM198"/>
          <cell r="DN198"/>
          <cell r="DO198"/>
          <cell r="DP198"/>
          <cell r="DQ198"/>
          <cell r="DR198"/>
          <cell r="DS198"/>
          <cell r="DT198"/>
          <cell r="DU198"/>
          <cell r="DV198"/>
          <cell r="DW198"/>
          <cell r="DX198"/>
          <cell r="DY198"/>
          <cell r="DZ198"/>
          <cell r="EA198"/>
          <cell r="EB198"/>
          <cell r="EC198"/>
          <cell r="ED198"/>
          <cell r="EE198"/>
          <cell r="EF198"/>
          <cell r="EG198"/>
          <cell r="EH198"/>
          <cell r="EI198"/>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cell r="FZ198"/>
          <cell r="GA198"/>
          <cell r="GB198"/>
          <cell r="GC198"/>
          <cell r="GD198"/>
          <cell r="GE198"/>
          <cell r="GF198"/>
          <cell r="GG198"/>
          <cell r="GH198"/>
          <cell r="GI198"/>
          <cell r="GJ198"/>
          <cell r="GK198"/>
          <cell r="GL198"/>
          <cell r="GM198"/>
          <cell r="GN198"/>
          <cell r="GO198"/>
          <cell r="GP198"/>
          <cell r="GQ198"/>
          <cell r="GR198"/>
          <cell r="GS198"/>
          <cell r="GT198"/>
          <cell r="GU198"/>
          <cell r="GV198"/>
          <cell r="GW198"/>
          <cell r="GX198"/>
          <cell r="GY198"/>
          <cell r="GZ198"/>
          <cell r="HA198"/>
          <cell r="HB198"/>
          <cell r="HC198"/>
          <cell r="HD198"/>
          <cell r="HE198"/>
          <cell r="HF198"/>
          <cell r="HG198"/>
          <cell r="HH198"/>
          <cell r="HI198"/>
          <cell r="HJ198"/>
          <cell r="HK198"/>
          <cell r="HL198"/>
          <cell r="HM198"/>
          <cell r="HN198"/>
          <cell r="HO198"/>
          <cell r="HP198"/>
          <cell r="HQ198"/>
          <cell r="HR198"/>
          <cell r="HS198"/>
          <cell r="HT198"/>
          <cell r="HU198"/>
          <cell r="HV198"/>
          <cell r="HW198"/>
          <cell r="HX198"/>
          <cell r="HY198"/>
          <cell r="HZ198"/>
          <cell r="IA198"/>
          <cell r="IB198"/>
          <cell r="IC198"/>
          <cell r="ID198"/>
          <cell r="IE198"/>
          <cell r="IF198"/>
          <cell r="IG198"/>
          <cell r="IH198"/>
          <cell r="II198"/>
          <cell r="IJ198"/>
          <cell r="IK198"/>
          <cell r="IL198"/>
          <cell r="IM198"/>
          <cell r="IN198"/>
          <cell r="IO198"/>
          <cell r="IP198"/>
          <cell r="IQ198"/>
          <cell r="IR198"/>
          <cell r="IS198"/>
          <cell r="IT198"/>
          <cell r="IU198"/>
          <cell r="IV198"/>
          <cell r="IW198"/>
          <cell r="IX198"/>
          <cell r="IY198"/>
          <cell r="IZ198"/>
          <cell r="JA198"/>
          <cell r="JB198"/>
          <cell r="JC198"/>
          <cell r="JD198"/>
          <cell r="JE198"/>
          <cell r="JF198"/>
          <cell r="JG198"/>
          <cell r="JH198"/>
          <cell r="JI198"/>
          <cell r="JJ198"/>
          <cell r="JK198"/>
          <cell r="JL198"/>
          <cell r="JM198"/>
          <cell r="JN198"/>
          <cell r="JO198"/>
          <cell r="JP198"/>
          <cell r="JQ198"/>
          <cell r="JR198"/>
          <cell r="JS198"/>
          <cell r="JT198"/>
          <cell r="JU198"/>
          <cell r="JV198"/>
          <cell r="JW198"/>
          <cell r="JX198"/>
          <cell r="JY198"/>
          <cell r="JZ198"/>
          <cell r="KA198"/>
          <cell r="KB198"/>
          <cell r="KC198"/>
          <cell r="KD198"/>
          <cell r="KE198"/>
          <cell r="KF198"/>
          <cell r="KG198"/>
          <cell r="KH198"/>
          <cell r="KI198"/>
          <cell r="KJ198"/>
          <cell r="KK198"/>
          <cell r="KL198"/>
          <cell r="KM198"/>
          <cell r="KN198"/>
          <cell r="KO198"/>
          <cell r="KP198"/>
          <cell r="KQ198"/>
          <cell r="KR198"/>
          <cell r="KS198"/>
          <cell r="KT198"/>
          <cell r="KU198"/>
          <cell r="KV198"/>
          <cell r="KW198"/>
          <cell r="KX198"/>
          <cell r="KY198"/>
          <cell r="KZ198"/>
          <cell r="LA198"/>
          <cell r="LB198"/>
          <cell r="LC198"/>
          <cell r="LD198"/>
          <cell r="LE198"/>
          <cell r="LF198"/>
          <cell r="LG198"/>
          <cell r="LH198"/>
          <cell r="LI198"/>
          <cell r="LJ198"/>
          <cell r="LK198"/>
          <cell r="LL198"/>
          <cell r="LM198"/>
          <cell r="LN198"/>
          <cell r="LO198"/>
          <cell r="LP198"/>
          <cell r="LQ198"/>
          <cell r="LR198"/>
          <cell r="LS198"/>
          <cell r="LT198"/>
          <cell r="LU198"/>
          <cell r="LV198"/>
          <cell r="LW198"/>
          <cell r="LX198"/>
          <cell r="LY198"/>
          <cell r="LZ198"/>
          <cell r="MA198"/>
          <cell r="MB198"/>
          <cell r="MC198"/>
          <cell r="MD198"/>
          <cell r="ME198"/>
          <cell r="MF198"/>
          <cell r="MG198"/>
          <cell r="MH198"/>
          <cell r="MI198"/>
          <cell r="MJ198"/>
          <cell r="MK198"/>
          <cell r="ML198"/>
          <cell r="MM198"/>
          <cell r="MN198"/>
          <cell r="MO198"/>
          <cell r="MP198"/>
          <cell r="MQ198"/>
          <cell r="MR198"/>
          <cell r="MS198"/>
          <cell r="MT198"/>
          <cell r="MU198"/>
          <cell r="MV198"/>
          <cell r="MW198"/>
          <cell r="MX198"/>
          <cell r="MY198"/>
          <cell r="MZ198"/>
          <cell r="NA198"/>
          <cell r="NB198"/>
          <cell r="NC198"/>
          <cell r="ND198"/>
          <cell r="NE198"/>
          <cell r="NF198"/>
          <cell r="NG198"/>
          <cell r="NH198"/>
          <cell r="NI198"/>
          <cell r="NJ198"/>
          <cell r="NK198"/>
          <cell r="NL198"/>
          <cell r="NM198"/>
          <cell r="NN198"/>
          <cell r="NO198"/>
          <cell r="NP198"/>
          <cell r="NQ198"/>
          <cell r="NR198"/>
          <cell r="NS198"/>
          <cell r="NT198"/>
          <cell r="NU198"/>
          <cell r="NV198"/>
          <cell r="NW198"/>
          <cell r="NX198"/>
          <cell r="NY198"/>
          <cell r="NZ198"/>
          <cell r="OA198"/>
          <cell r="OB198"/>
          <cell r="OC198"/>
          <cell r="OD198"/>
          <cell r="OE198"/>
          <cell r="OF198"/>
          <cell r="OG198"/>
          <cell r="OH198"/>
          <cell r="OI198"/>
          <cell r="OJ198"/>
          <cell r="OK198"/>
          <cell r="OL198"/>
          <cell r="OM198"/>
          <cell r="ON198"/>
          <cell r="OO198"/>
          <cell r="OP198"/>
          <cell r="OQ198"/>
          <cell r="OR198"/>
          <cell r="OS198"/>
          <cell r="OT198"/>
          <cell r="OU198"/>
          <cell r="OV198"/>
          <cell r="OW198"/>
          <cell r="OX198"/>
          <cell r="OY198"/>
          <cell r="OZ198"/>
          <cell r="PA198"/>
          <cell r="PB198"/>
          <cell r="PC198"/>
          <cell r="PD198"/>
          <cell r="PE198"/>
          <cell r="PF198"/>
          <cell r="PG198"/>
          <cell r="PH198"/>
          <cell r="PI198"/>
          <cell r="PJ198"/>
          <cell r="PK198"/>
          <cell r="PL198"/>
          <cell r="PM198"/>
          <cell r="PN198"/>
          <cell r="PO198"/>
          <cell r="PP198"/>
          <cell r="PQ198"/>
          <cell r="PR198"/>
          <cell r="PS198"/>
          <cell r="PT198"/>
          <cell r="PU198"/>
          <cell r="PV198"/>
          <cell r="PW198"/>
          <cell r="PX198"/>
          <cell r="PY198"/>
          <cell r="PZ198"/>
          <cell r="QA198"/>
          <cell r="QB198"/>
          <cell r="QC198"/>
          <cell r="QD198"/>
          <cell r="QE198"/>
          <cell r="QF198"/>
          <cell r="QG198"/>
          <cell r="QH198"/>
          <cell r="QI198"/>
          <cell r="QJ198"/>
          <cell r="QK198"/>
          <cell r="QL198"/>
          <cell r="QM198"/>
          <cell r="QN198"/>
          <cell r="QO198"/>
          <cell r="QP198"/>
          <cell r="QQ198"/>
          <cell r="QR198"/>
          <cell r="QS198"/>
          <cell r="QT198"/>
          <cell r="QU198"/>
          <cell r="QV198"/>
          <cell r="QW198"/>
          <cell r="QX198"/>
          <cell r="QY198"/>
          <cell r="QZ198"/>
          <cell r="RA198"/>
          <cell r="RB198"/>
          <cell r="RC198"/>
          <cell r="RD198"/>
          <cell r="RE198"/>
          <cell r="RF198"/>
          <cell r="RG198"/>
          <cell r="RH198"/>
          <cell r="RI198"/>
          <cell r="RJ198"/>
          <cell r="RK198"/>
          <cell r="RL198"/>
          <cell r="RM198"/>
          <cell r="RN198"/>
          <cell r="RO198"/>
          <cell r="RP198"/>
          <cell r="RQ198"/>
          <cell r="RR198"/>
          <cell r="RS198"/>
          <cell r="RT198"/>
          <cell r="RU198"/>
          <cell r="RV198"/>
          <cell r="RW198"/>
          <cell r="RX198"/>
          <cell r="RY198"/>
          <cell r="RZ198"/>
          <cell r="SA198"/>
          <cell r="SB198"/>
          <cell r="SC198"/>
          <cell r="SD198"/>
          <cell r="SE198"/>
          <cell r="SF198"/>
          <cell r="SG198"/>
          <cell r="SH198"/>
          <cell r="SI198"/>
          <cell r="SJ198"/>
          <cell r="SK198"/>
          <cell r="SL198"/>
          <cell r="SM198"/>
          <cell r="SN198"/>
          <cell r="SO198"/>
          <cell r="SP198"/>
          <cell r="SQ198"/>
          <cell r="SR198"/>
          <cell r="SS198"/>
          <cell r="ST198"/>
          <cell r="SU198"/>
          <cell r="SV198"/>
          <cell r="SW198"/>
          <cell r="SX198"/>
          <cell r="SY198"/>
          <cell r="SZ198"/>
          <cell r="TA198"/>
          <cell r="TB198"/>
          <cell r="TC198"/>
          <cell r="TD198"/>
          <cell r="TE198"/>
          <cell r="TF198"/>
          <cell r="TG198"/>
          <cell r="TH198"/>
          <cell r="TI198"/>
          <cell r="TJ198"/>
          <cell r="TK198"/>
          <cell r="TL198"/>
          <cell r="TM198"/>
          <cell r="TN198"/>
          <cell r="TO198"/>
          <cell r="TP198"/>
          <cell r="TQ198"/>
          <cell r="TR198"/>
          <cell r="TS198"/>
          <cell r="TT198"/>
          <cell r="TU198"/>
          <cell r="TV198"/>
          <cell r="TW198"/>
          <cell r="TX198"/>
          <cell r="TY198"/>
          <cell r="TZ198"/>
          <cell r="UA198"/>
          <cell r="UB198"/>
          <cell r="UC198"/>
          <cell r="UD198"/>
          <cell r="UE198"/>
          <cell r="UF198"/>
          <cell r="UG198"/>
          <cell r="UH198"/>
          <cell r="UI198"/>
          <cell r="UJ198"/>
          <cell r="UK198"/>
          <cell r="UL198"/>
          <cell r="UM198"/>
          <cell r="UN198"/>
          <cell r="UO198"/>
          <cell r="UP198"/>
          <cell r="UQ198"/>
          <cell r="UR198"/>
          <cell r="US198"/>
          <cell r="UT198"/>
          <cell r="UU198"/>
          <cell r="UV198"/>
          <cell r="UW198"/>
          <cell r="UX198"/>
          <cell r="UY198"/>
          <cell r="UZ198"/>
          <cell r="VA198"/>
          <cell r="VB198"/>
          <cell r="VC198"/>
          <cell r="VD198"/>
          <cell r="VE198"/>
          <cell r="VF198"/>
          <cell r="VG198"/>
          <cell r="VH198"/>
          <cell r="VI198"/>
          <cell r="VJ198"/>
          <cell r="VK198"/>
          <cell r="VL198"/>
          <cell r="VM198"/>
          <cell r="VN198"/>
          <cell r="VO198"/>
          <cell r="VP198"/>
          <cell r="VQ198"/>
          <cell r="VR198"/>
          <cell r="VS198"/>
          <cell r="VT198"/>
          <cell r="VU198"/>
          <cell r="VV198"/>
          <cell r="VW198"/>
          <cell r="VX198"/>
          <cell r="VY198"/>
          <cell r="VZ198"/>
          <cell r="WA198"/>
          <cell r="WB198"/>
          <cell r="WC198"/>
          <cell r="WD198"/>
          <cell r="WE198"/>
          <cell r="WF198"/>
          <cell r="WG198"/>
          <cell r="WH198"/>
          <cell r="WI198"/>
          <cell r="WJ198"/>
          <cell r="WK198"/>
          <cell r="WL198"/>
          <cell r="WM198"/>
          <cell r="WN198"/>
          <cell r="WO198"/>
          <cell r="WP198"/>
          <cell r="WQ198"/>
          <cell r="WR198"/>
          <cell r="WS198"/>
          <cell r="WT198"/>
          <cell r="WU198"/>
          <cell r="WV198"/>
          <cell r="WW198"/>
          <cell r="WX198"/>
          <cell r="WY198"/>
          <cell r="WZ198"/>
          <cell r="XA198"/>
          <cell r="XB198"/>
          <cell r="XC198"/>
          <cell r="XD198"/>
          <cell r="XE198"/>
          <cell r="XF198"/>
          <cell r="XG198"/>
          <cell r="XH198"/>
          <cell r="XI198"/>
          <cell r="XJ198"/>
          <cell r="XK198"/>
          <cell r="XL198"/>
          <cell r="XM198"/>
          <cell r="XN198"/>
          <cell r="XO198"/>
          <cell r="XP198"/>
          <cell r="XQ198"/>
          <cell r="XR198"/>
          <cell r="XS198"/>
          <cell r="XT198"/>
          <cell r="XU198"/>
          <cell r="XV198"/>
          <cell r="XW198"/>
          <cell r="XX198"/>
          <cell r="XY198"/>
          <cell r="XZ198"/>
          <cell r="YA198"/>
          <cell r="YB198"/>
          <cell r="YC198"/>
          <cell r="YD198"/>
          <cell r="YE198"/>
          <cell r="YF198"/>
          <cell r="YG198"/>
          <cell r="YH198"/>
          <cell r="YI198"/>
          <cell r="YJ198"/>
          <cell r="YK198"/>
          <cell r="YL198"/>
          <cell r="YM198"/>
          <cell r="YN198"/>
          <cell r="YO198"/>
          <cell r="YP198"/>
          <cell r="YQ198"/>
          <cell r="YR198"/>
          <cell r="YS198"/>
          <cell r="YT198"/>
          <cell r="YU198"/>
          <cell r="YV198"/>
          <cell r="YW198"/>
          <cell r="YX198"/>
          <cell r="YY198"/>
          <cell r="YZ198"/>
          <cell r="ZA198"/>
          <cell r="ZB198"/>
          <cell r="ZC198"/>
          <cell r="ZD198"/>
          <cell r="ZE198"/>
          <cell r="ZF198"/>
          <cell r="ZG198"/>
          <cell r="ZH198"/>
          <cell r="ZI198"/>
          <cell r="ZJ198"/>
          <cell r="ZK198"/>
          <cell r="ZL198"/>
          <cell r="ZM198"/>
          <cell r="ZN198"/>
          <cell r="ZO198"/>
          <cell r="ZP198"/>
          <cell r="ZQ198"/>
          <cell r="ZR198"/>
          <cell r="ZS198"/>
          <cell r="ZT198"/>
          <cell r="ZU198"/>
          <cell r="ZV198"/>
          <cell r="ZW198"/>
          <cell r="ZX198"/>
          <cell r="ZY198"/>
          <cell r="ZZ198"/>
          <cell r="AAA198"/>
          <cell r="AAB198"/>
          <cell r="AAC198"/>
          <cell r="AAD198"/>
          <cell r="AAE198"/>
          <cell r="AAF198"/>
          <cell r="AAG198"/>
          <cell r="AAH198"/>
          <cell r="AAI198"/>
          <cell r="AAJ198"/>
          <cell r="AAK198"/>
          <cell r="AAL198"/>
          <cell r="AAM198"/>
          <cell r="AAN198"/>
          <cell r="AAO198"/>
          <cell r="AAP198"/>
          <cell r="AAQ198"/>
          <cell r="AAR198"/>
          <cell r="AAS198"/>
          <cell r="AAT198"/>
          <cell r="AAU198"/>
          <cell r="AAV198"/>
          <cell r="AAW198"/>
          <cell r="AAX198"/>
          <cell r="AAY198"/>
          <cell r="AAZ198"/>
          <cell r="ABA198"/>
          <cell r="ABB198"/>
          <cell r="ABC198"/>
          <cell r="ABD198"/>
          <cell r="ABE198"/>
          <cell r="ABF198"/>
          <cell r="ABG198"/>
          <cell r="ABH198"/>
          <cell r="ABI198"/>
          <cell r="ABJ198"/>
          <cell r="ABK198"/>
          <cell r="ABL198"/>
          <cell r="ABM198"/>
          <cell r="ABN198"/>
          <cell r="ABO198"/>
          <cell r="ABP198"/>
          <cell r="ABQ198"/>
          <cell r="ABR198"/>
          <cell r="ABS198"/>
          <cell r="ABT198"/>
          <cell r="ABU198"/>
          <cell r="ABV198"/>
          <cell r="ABW198"/>
          <cell r="ABX198"/>
          <cell r="ABY198"/>
          <cell r="ABZ198"/>
          <cell r="ACA198"/>
          <cell r="ACB198"/>
          <cell r="ACC198"/>
          <cell r="ACD198"/>
          <cell r="ACE198"/>
          <cell r="ACF198"/>
          <cell r="ACG198"/>
          <cell r="ACH198"/>
          <cell r="ACI198"/>
          <cell r="ACJ198"/>
          <cell r="ACK198"/>
          <cell r="ACL198"/>
          <cell r="ACM198"/>
          <cell r="ACN198"/>
          <cell r="ACO198"/>
          <cell r="ACP198"/>
          <cell r="ACQ198"/>
          <cell r="ACR198"/>
          <cell r="ACS198"/>
          <cell r="ACT198"/>
          <cell r="ACU198"/>
          <cell r="ACV198"/>
          <cell r="ACW198"/>
          <cell r="ACX198"/>
          <cell r="ACY198"/>
          <cell r="ACZ198"/>
          <cell r="ADA198"/>
          <cell r="ADB198"/>
          <cell r="ADC198"/>
          <cell r="ADD198"/>
          <cell r="ADE198"/>
          <cell r="ADF198"/>
          <cell r="ADG198"/>
          <cell r="ADH198"/>
          <cell r="ADI198"/>
          <cell r="ADJ198"/>
          <cell r="ADK198"/>
          <cell r="ADL198"/>
          <cell r="ADM198"/>
          <cell r="ADN198"/>
          <cell r="ADO198"/>
          <cell r="ADP198"/>
          <cell r="ADQ198"/>
          <cell r="ADR198"/>
          <cell r="ADS198"/>
          <cell r="ADT198"/>
          <cell r="ADU198"/>
          <cell r="ADV198"/>
          <cell r="ADW198"/>
          <cell r="ADX198"/>
          <cell r="ADY198"/>
          <cell r="ADZ198"/>
          <cell r="AEA198"/>
          <cell r="AEB198"/>
          <cell r="AEC198"/>
          <cell r="AED198"/>
          <cell r="AEE198"/>
          <cell r="AEF198"/>
          <cell r="AEG198"/>
          <cell r="AEH198"/>
          <cell r="AEI198"/>
          <cell r="AEJ198"/>
          <cell r="AEK198"/>
          <cell r="AEL198"/>
          <cell r="AEM198"/>
          <cell r="AEN198"/>
          <cell r="AEO198"/>
          <cell r="AEP198"/>
          <cell r="AEQ198"/>
          <cell r="AER198"/>
          <cell r="AES198"/>
          <cell r="AET198"/>
          <cell r="AEU198"/>
          <cell r="AEV198"/>
          <cell r="AEW198"/>
          <cell r="AEX198"/>
          <cell r="AEY198"/>
          <cell r="AEZ198"/>
          <cell r="AFA198"/>
          <cell r="AFB198"/>
          <cell r="AFC198"/>
          <cell r="AFD198"/>
          <cell r="AFE198"/>
          <cell r="AFF198"/>
          <cell r="AFG198"/>
          <cell r="AFH198"/>
          <cell r="AFI198"/>
          <cell r="AFJ198"/>
          <cell r="AFK198"/>
          <cell r="AFL198"/>
          <cell r="AFM198"/>
          <cell r="AFN198"/>
          <cell r="AFO198"/>
          <cell r="AFP198"/>
          <cell r="AFQ198"/>
          <cell r="AFR198"/>
          <cell r="AFS198"/>
          <cell r="AFT198"/>
          <cell r="AFU198"/>
          <cell r="AFV198"/>
          <cell r="AFW198"/>
          <cell r="AFX198"/>
          <cell r="AFY198"/>
          <cell r="AFZ198"/>
          <cell r="AGA198"/>
          <cell r="AGB198"/>
          <cell r="AGC198"/>
          <cell r="AGD198"/>
          <cell r="AGE198"/>
          <cell r="AGF198"/>
          <cell r="AGG198"/>
          <cell r="AGH198"/>
          <cell r="AGI198"/>
          <cell r="AGJ198"/>
          <cell r="AGK198"/>
          <cell r="AGL198"/>
          <cell r="AGM198"/>
          <cell r="AGN198"/>
          <cell r="AGO198"/>
          <cell r="AGP198"/>
          <cell r="AGQ198"/>
          <cell r="AGR198"/>
          <cell r="AGS198"/>
          <cell r="AGT198"/>
          <cell r="AGU198"/>
          <cell r="AGV198"/>
          <cell r="AGW198"/>
          <cell r="AGX198"/>
          <cell r="AGY198"/>
          <cell r="AGZ198"/>
          <cell r="AHA198"/>
          <cell r="AHB198"/>
          <cell r="AHC198"/>
          <cell r="AHD198"/>
          <cell r="AHE198"/>
          <cell r="AHF198"/>
          <cell r="AHG198"/>
          <cell r="AHH198"/>
          <cell r="AHI198"/>
          <cell r="AHJ198"/>
          <cell r="AHK198"/>
          <cell r="AHL198"/>
          <cell r="AHM198"/>
          <cell r="AHN198"/>
          <cell r="AHO198"/>
          <cell r="AHP198"/>
          <cell r="AHQ198"/>
          <cell r="AHR198"/>
          <cell r="AHS198"/>
          <cell r="AHT198"/>
          <cell r="AHU198"/>
          <cell r="AHV198"/>
          <cell r="AHW198"/>
          <cell r="AHX198"/>
          <cell r="AHY198"/>
          <cell r="AHZ198"/>
          <cell r="AIA198"/>
          <cell r="AIB198"/>
          <cell r="AIC198"/>
          <cell r="AID198"/>
          <cell r="AIE198"/>
          <cell r="AIF198"/>
          <cell r="AIG198"/>
          <cell r="AIH198"/>
          <cell r="AII198"/>
          <cell r="AIJ198"/>
          <cell r="AIK198"/>
          <cell r="AIL198"/>
          <cell r="AIM198"/>
          <cell r="AIN198"/>
          <cell r="AIO198"/>
          <cell r="AIP198"/>
          <cell r="AIQ198"/>
          <cell r="AIR198"/>
          <cell r="AIS198"/>
          <cell r="AIT198"/>
          <cell r="AIU198"/>
          <cell r="AIV198"/>
          <cell r="AIW198"/>
          <cell r="AIX198"/>
          <cell r="AIY198"/>
          <cell r="AIZ198"/>
          <cell r="AJA198"/>
          <cell r="AJB198"/>
          <cell r="AJC198"/>
          <cell r="AJD198"/>
          <cell r="AJE198"/>
          <cell r="AJF198"/>
          <cell r="AJG198"/>
          <cell r="AJH198"/>
          <cell r="AJI198"/>
          <cell r="AJJ198"/>
          <cell r="AJK198"/>
          <cell r="AJL198"/>
          <cell r="AJM198"/>
          <cell r="AJN198"/>
          <cell r="AJO198"/>
          <cell r="AJP198"/>
          <cell r="AJQ198"/>
          <cell r="AJR198"/>
          <cell r="AJS198"/>
          <cell r="AJT198"/>
          <cell r="AJU198"/>
          <cell r="AJV198"/>
          <cell r="AJW198"/>
          <cell r="AJX198"/>
          <cell r="AJY198"/>
          <cell r="AJZ198"/>
          <cell r="AKA198"/>
          <cell r="AKB198"/>
          <cell r="AKC198"/>
          <cell r="AKD198"/>
          <cell r="AKE198"/>
          <cell r="AKF198"/>
          <cell r="AKG198"/>
          <cell r="AKH198"/>
          <cell r="AKI198"/>
          <cell r="AKJ198"/>
          <cell r="AKK198"/>
          <cell r="AKL198"/>
          <cell r="AKM198"/>
          <cell r="AKN198"/>
          <cell r="AKO198"/>
          <cell r="AKP198"/>
          <cell r="AKQ198"/>
          <cell r="AKR198"/>
          <cell r="AKS198"/>
          <cell r="AKT198"/>
          <cell r="AKU198"/>
          <cell r="AKV198"/>
          <cell r="AKW198"/>
          <cell r="AKX198"/>
          <cell r="AKY198"/>
          <cell r="AKZ198"/>
          <cell r="ALA198"/>
          <cell r="ALB198"/>
          <cell r="ALC198"/>
          <cell r="ALD198"/>
          <cell r="ALE198"/>
          <cell r="ALF198"/>
          <cell r="ALG198"/>
          <cell r="ALH198"/>
          <cell r="ALI198"/>
          <cell r="ALJ198"/>
          <cell r="ALK198"/>
          <cell r="ALL198"/>
          <cell r="ALM198"/>
          <cell r="ALN198"/>
          <cell r="ALO198"/>
          <cell r="ALP198"/>
          <cell r="ALQ198"/>
          <cell r="ALR198"/>
          <cell r="ALS198"/>
          <cell r="ALT198"/>
          <cell r="ALU198"/>
          <cell r="ALV198"/>
          <cell r="ALW198"/>
          <cell r="ALX198"/>
          <cell r="ALY198"/>
          <cell r="ALZ198"/>
          <cell r="AMA198"/>
          <cell r="AMB198"/>
          <cell r="AMC198"/>
          <cell r="AMD198"/>
          <cell r="AME198"/>
          <cell r="AMF198"/>
          <cell r="AMG198"/>
          <cell r="AMH198"/>
          <cell r="AMI198"/>
          <cell r="AMJ198"/>
          <cell r="AMK198"/>
          <cell r="AML198"/>
          <cell r="AMM198"/>
          <cell r="AMN198"/>
          <cell r="AMO198"/>
          <cell r="AMP198"/>
          <cell r="AMQ198"/>
          <cell r="AMR198"/>
          <cell r="AMS198"/>
          <cell r="AMT198"/>
          <cell r="AMU198"/>
          <cell r="AMV198"/>
          <cell r="AMW198"/>
          <cell r="AMX198"/>
          <cell r="AMY198"/>
          <cell r="AMZ198"/>
          <cell r="ANA198"/>
          <cell r="ANB198"/>
          <cell r="ANC198"/>
          <cell r="AND198"/>
          <cell r="ANE198"/>
          <cell r="ANF198"/>
          <cell r="ANG198"/>
          <cell r="ANH198"/>
          <cell r="ANI198"/>
          <cell r="ANJ198"/>
          <cell r="ANK198"/>
          <cell r="ANL198"/>
          <cell r="ANM198"/>
          <cell r="ANN198"/>
          <cell r="ANO198"/>
          <cell r="ANP198"/>
          <cell r="ANQ198"/>
          <cell r="ANR198"/>
          <cell r="ANS198"/>
          <cell r="ANT198"/>
          <cell r="ANU198"/>
          <cell r="ANV198"/>
          <cell r="ANW198"/>
          <cell r="ANX198"/>
          <cell r="ANY198"/>
          <cell r="ANZ198"/>
          <cell r="AOA198"/>
          <cell r="AOB198"/>
          <cell r="AOC198"/>
          <cell r="AOD198"/>
          <cell r="AOE198"/>
          <cell r="AOF198"/>
          <cell r="AOG198"/>
          <cell r="AOH198"/>
          <cell r="AOI198"/>
          <cell r="AOJ198"/>
          <cell r="AOK198"/>
          <cell r="AOL198"/>
          <cell r="AOM198"/>
          <cell r="AON198"/>
          <cell r="AOO198"/>
          <cell r="AOP198"/>
          <cell r="AOQ198"/>
          <cell r="AOR198"/>
          <cell r="AOS198"/>
          <cell r="AOT198"/>
          <cell r="AOU198"/>
          <cell r="AOV198"/>
          <cell r="AOW198"/>
          <cell r="AOX198"/>
          <cell r="AOY198"/>
          <cell r="AOZ198"/>
          <cell r="APA198"/>
          <cell r="APB198"/>
          <cell r="APC198"/>
          <cell r="APD198"/>
          <cell r="APE198"/>
          <cell r="APF198"/>
          <cell r="APG198"/>
          <cell r="APH198"/>
          <cell r="API198"/>
          <cell r="APJ198"/>
          <cell r="APK198"/>
          <cell r="APL198"/>
          <cell r="APM198"/>
          <cell r="APN198"/>
          <cell r="APO198"/>
          <cell r="APP198"/>
          <cell r="APQ198"/>
          <cell r="APR198"/>
          <cell r="APS198"/>
          <cell r="APT198"/>
          <cell r="APU198"/>
          <cell r="APV198"/>
          <cell r="APW198"/>
          <cell r="APX198"/>
          <cell r="APY198"/>
          <cell r="APZ198"/>
          <cell r="AQA198"/>
          <cell r="AQB198"/>
          <cell r="AQC198"/>
          <cell r="AQD198"/>
          <cell r="AQE198"/>
          <cell r="AQF198"/>
          <cell r="AQG198"/>
          <cell r="AQH198"/>
          <cell r="AQI198"/>
          <cell r="AQJ198"/>
          <cell r="AQK198"/>
          <cell r="AQL198"/>
          <cell r="AQM198"/>
          <cell r="AQN198"/>
          <cell r="AQO198"/>
          <cell r="AQP198"/>
          <cell r="AQQ198"/>
          <cell r="AQR198"/>
          <cell r="AQS198"/>
          <cell r="AQT198"/>
          <cell r="AQU198"/>
          <cell r="AQV198"/>
          <cell r="AQW198"/>
          <cell r="AQX198"/>
          <cell r="AQY198"/>
          <cell r="AQZ198"/>
          <cell r="ARA198"/>
          <cell r="ARB198"/>
          <cell r="ARC198"/>
          <cell r="ARD198"/>
          <cell r="ARE198"/>
          <cell r="ARF198"/>
          <cell r="ARG198"/>
          <cell r="ARH198"/>
          <cell r="ARI198"/>
          <cell r="ARJ198"/>
          <cell r="ARK198"/>
          <cell r="ARL198"/>
          <cell r="ARM198"/>
          <cell r="ARN198"/>
          <cell r="ARO198"/>
          <cell r="ARP198"/>
          <cell r="ARQ198"/>
          <cell r="ARR198"/>
          <cell r="ARS198"/>
          <cell r="ART198"/>
          <cell r="ARU198"/>
          <cell r="ARV198"/>
          <cell r="ARW198"/>
          <cell r="ARX198"/>
          <cell r="ARY198"/>
          <cell r="ARZ198"/>
          <cell r="ASA198"/>
          <cell r="ASB198"/>
          <cell r="ASC198"/>
          <cell r="ASD198"/>
          <cell r="ASE198"/>
          <cell r="ASF198"/>
          <cell r="ASG198"/>
          <cell r="ASH198"/>
          <cell r="ASI198"/>
          <cell r="ASJ198"/>
          <cell r="ASK198"/>
          <cell r="ASL198"/>
          <cell r="ASM198"/>
          <cell r="ASN198"/>
          <cell r="ASO198"/>
          <cell r="ASP198"/>
          <cell r="ASQ198"/>
          <cell r="ASR198"/>
          <cell r="ASS198"/>
          <cell r="AST198"/>
          <cell r="ASU198"/>
          <cell r="ASV198"/>
          <cell r="ASW198"/>
          <cell r="ASX198"/>
          <cell r="ASY198"/>
          <cell r="ASZ198"/>
          <cell r="ATA198"/>
          <cell r="ATB198"/>
          <cell r="ATC198"/>
          <cell r="ATD198"/>
          <cell r="ATE198"/>
          <cell r="ATF198"/>
          <cell r="ATG198"/>
          <cell r="ATH198"/>
          <cell r="ATI198"/>
          <cell r="ATJ198"/>
          <cell r="ATK198"/>
          <cell r="ATL198"/>
          <cell r="ATM198"/>
          <cell r="ATN198"/>
          <cell r="ATO198"/>
          <cell r="ATP198"/>
          <cell r="ATQ198"/>
          <cell r="ATR198"/>
          <cell r="ATS198"/>
          <cell r="ATT198"/>
          <cell r="ATU198"/>
          <cell r="ATV198"/>
          <cell r="ATW198"/>
          <cell r="ATX198"/>
          <cell r="ATY198"/>
          <cell r="ATZ198"/>
          <cell r="AUA198"/>
          <cell r="AUB198"/>
          <cell r="AUC198"/>
          <cell r="AUD198"/>
          <cell r="AUE198"/>
          <cell r="AUF198"/>
          <cell r="AUG198"/>
          <cell r="AUH198"/>
          <cell r="AUI198"/>
          <cell r="AUJ198"/>
          <cell r="AUK198"/>
          <cell r="AUL198"/>
          <cell r="AUM198"/>
          <cell r="AUN198"/>
          <cell r="AUO198"/>
          <cell r="AUP198"/>
          <cell r="AUQ198"/>
          <cell r="AUR198"/>
          <cell r="AUS198"/>
          <cell r="AUT198"/>
          <cell r="AUU198"/>
          <cell r="AUV198"/>
          <cell r="AUW198"/>
          <cell r="AUX198"/>
          <cell r="AUY198"/>
          <cell r="AUZ198"/>
          <cell r="AVA198"/>
          <cell r="AVB198"/>
          <cell r="AVC198"/>
          <cell r="AVD198"/>
          <cell r="AVE198"/>
          <cell r="AVF198"/>
          <cell r="AVG198"/>
          <cell r="AVH198"/>
          <cell r="AVI198"/>
          <cell r="AVJ198"/>
          <cell r="AVK198"/>
          <cell r="AVL198"/>
          <cell r="AVM198"/>
          <cell r="AVN198"/>
          <cell r="AVO198"/>
          <cell r="AVP198"/>
          <cell r="AVQ198"/>
          <cell r="AVR198"/>
          <cell r="AVS198"/>
          <cell r="AVT198"/>
          <cell r="AVU198"/>
          <cell r="AVV198"/>
          <cell r="AVW198"/>
          <cell r="AVX198"/>
          <cell r="AVY198"/>
          <cell r="AVZ198"/>
          <cell r="AWA198"/>
          <cell r="AWB198"/>
          <cell r="AWC198"/>
          <cell r="AWD198"/>
          <cell r="AWE198"/>
          <cell r="AWF198"/>
          <cell r="AWG198"/>
          <cell r="AWH198"/>
          <cell r="AWI198"/>
          <cell r="AWJ198"/>
          <cell r="AWK198"/>
          <cell r="AWL198"/>
          <cell r="AWM198"/>
          <cell r="AWN198"/>
          <cell r="AWO198"/>
          <cell r="AWP198"/>
          <cell r="AWQ198"/>
          <cell r="AWR198"/>
          <cell r="AWS198"/>
          <cell r="AWT198"/>
          <cell r="AWU198"/>
          <cell r="AWV198"/>
          <cell r="AWW198"/>
          <cell r="AWX198"/>
          <cell r="AWY198"/>
          <cell r="AWZ198"/>
          <cell r="AXA198"/>
          <cell r="AXB198"/>
          <cell r="AXC198"/>
          <cell r="AXD198"/>
          <cell r="AXE198"/>
          <cell r="AXF198"/>
          <cell r="AXG198"/>
          <cell r="AXH198"/>
          <cell r="AXI198"/>
          <cell r="AXJ198"/>
          <cell r="AXK198"/>
          <cell r="AXL198"/>
          <cell r="AXM198"/>
          <cell r="AXN198"/>
          <cell r="AXO198"/>
          <cell r="AXP198"/>
          <cell r="AXQ198"/>
          <cell r="AXR198"/>
          <cell r="AXS198"/>
          <cell r="AXT198"/>
          <cell r="AXU198"/>
          <cell r="AXV198"/>
          <cell r="AXW198"/>
          <cell r="AXX198"/>
          <cell r="AXY198"/>
          <cell r="AXZ198"/>
          <cell r="AYA198"/>
          <cell r="AYB198"/>
          <cell r="AYC198"/>
          <cell r="AYD198"/>
          <cell r="AYE198"/>
          <cell r="AYF198"/>
          <cell r="AYG198"/>
          <cell r="AYH198"/>
          <cell r="AYI198"/>
          <cell r="AYJ198"/>
          <cell r="AYK198"/>
          <cell r="AYL198"/>
          <cell r="AYM198"/>
          <cell r="AYN198"/>
          <cell r="AYO198"/>
          <cell r="AYP198"/>
          <cell r="AYQ198"/>
          <cell r="AYR198"/>
          <cell r="AYS198"/>
          <cell r="AYT198"/>
          <cell r="AYU198"/>
          <cell r="AYV198"/>
          <cell r="AYW198"/>
          <cell r="AYX198"/>
          <cell r="AYY198"/>
          <cell r="AYZ198"/>
          <cell r="AZA198"/>
          <cell r="AZB198"/>
          <cell r="AZC198"/>
          <cell r="AZD198"/>
          <cell r="AZE198"/>
          <cell r="AZF198"/>
          <cell r="AZG198"/>
          <cell r="AZH198"/>
          <cell r="AZI198"/>
          <cell r="AZJ198"/>
          <cell r="AZK198"/>
          <cell r="AZL198"/>
          <cell r="AZM198"/>
          <cell r="AZN198"/>
          <cell r="AZO198"/>
          <cell r="AZP198"/>
          <cell r="AZQ198"/>
          <cell r="AZR198"/>
          <cell r="AZS198"/>
          <cell r="AZT198"/>
          <cell r="AZU198"/>
          <cell r="AZV198"/>
          <cell r="AZW198"/>
          <cell r="AZX198"/>
          <cell r="AZY198"/>
          <cell r="AZZ198"/>
          <cell r="BAA198"/>
          <cell r="BAB198"/>
          <cell r="BAC198"/>
          <cell r="BAD198"/>
          <cell r="BAE198"/>
          <cell r="BAF198"/>
          <cell r="BAG198"/>
          <cell r="BAH198"/>
          <cell r="BAI198"/>
          <cell r="BAJ198"/>
          <cell r="BAK198"/>
          <cell r="BAL198"/>
          <cell r="BAM198"/>
          <cell r="BAN198"/>
          <cell r="BAO198"/>
          <cell r="BAP198"/>
          <cell r="BAQ198"/>
          <cell r="BAR198"/>
          <cell r="BAS198"/>
          <cell r="BAT198"/>
          <cell r="BAU198"/>
          <cell r="BAV198"/>
          <cell r="BAW198"/>
          <cell r="BAX198"/>
          <cell r="BAY198"/>
          <cell r="BAZ198"/>
          <cell r="BBA198"/>
          <cell r="BBB198"/>
          <cell r="BBC198"/>
          <cell r="BBD198"/>
          <cell r="BBE198"/>
          <cell r="BBF198"/>
          <cell r="BBG198"/>
          <cell r="BBH198"/>
          <cell r="BBI198"/>
          <cell r="BBJ198"/>
          <cell r="BBK198"/>
          <cell r="BBL198"/>
          <cell r="BBM198"/>
          <cell r="BBN198"/>
          <cell r="BBO198"/>
          <cell r="BBP198"/>
          <cell r="BBQ198"/>
          <cell r="BBR198"/>
          <cell r="BBS198"/>
          <cell r="BBT198"/>
          <cell r="BBU198"/>
          <cell r="BBV198"/>
          <cell r="BBW198"/>
          <cell r="BBX198"/>
          <cell r="BBY198"/>
          <cell r="BBZ198"/>
          <cell r="BCA198"/>
          <cell r="BCB198"/>
          <cell r="BCC198"/>
          <cell r="BCD198"/>
          <cell r="BCE198"/>
          <cell r="BCF198"/>
          <cell r="BCG198"/>
          <cell r="BCH198"/>
          <cell r="BCI198"/>
          <cell r="BCJ198"/>
          <cell r="BCK198"/>
          <cell r="BCL198"/>
          <cell r="BCM198"/>
          <cell r="BCN198"/>
          <cell r="BCO198"/>
          <cell r="BCP198"/>
          <cell r="BCQ198"/>
          <cell r="BCR198"/>
          <cell r="BCS198"/>
          <cell r="BCT198"/>
          <cell r="BCU198"/>
          <cell r="BCV198"/>
          <cell r="BCW198"/>
          <cell r="BCX198"/>
          <cell r="BCY198"/>
          <cell r="BCZ198"/>
          <cell r="BDA198"/>
          <cell r="BDB198"/>
          <cell r="BDC198"/>
          <cell r="BDD198"/>
          <cell r="BDE198"/>
          <cell r="BDF198"/>
          <cell r="BDG198"/>
          <cell r="BDH198"/>
          <cell r="BDI198"/>
          <cell r="BDJ198"/>
          <cell r="BDK198"/>
          <cell r="BDL198"/>
          <cell r="BDM198"/>
          <cell r="BDN198"/>
          <cell r="BDO198"/>
          <cell r="BDP198"/>
          <cell r="BDQ198"/>
          <cell r="BDR198"/>
          <cell r="BDS198"/>
          <cell r="BDT198"/>
          <cell r="BDU198"/>
          <cell r="BDV198"/>
          <cell r="BDW198"/>
          <cell r="BDX198"/>
          <cell r="BDY198"/>
          <cell r="BDZ198"/>
          <cell r="BEA198"/>
          <cell r="BEB198"/>
          <cell r="BEC198"/>
          <cell r="BED198"/>
          <cell r="BEE198"/>
          <cell r="BEF198"/>
          <cell r="BEG198"/>
          <cell r="BEH198"/>
          <cell r="BEI198"/>
          <cell r="BEJ198"/>
          <cell r="BEK198"/>
          <cell r="BEL198"/>
          <cell r="BEM198"/>
          <cell r="BEN198"/>
          <cell r="BEO198"/>
          <cell r="BEP198"/>
          <cell r="BEQ198"/>
          <cell r="BER198"/>
          <cell r="BES198"/>
          <cell r="BET198"/>
          <cell r="BEU198"/>
          <cell r="BEV198"/>
          <cell r="BEW198"/>
          <cell r="BEX198"/>
          <cell r="BEY198"/>
          <cell r="BEZ198"/>
          <cell r="BFA198"/>
          <cell r="BFB198"/>
          <cell r="BFC198"/>
          <cell r="BFD198"/>
          <cell r="BFE198"/>
          <cell r="BFF198"/>
          <cell r="BFG198"/>
          <cell r="BFH198"/>
          <cell r="BFI198"/>
          <cell r="BFJ198"/>
          <cell r="BFK198"/>
          <cell r="BFL198"/>
          <cell r="BFM198"/>
          <cell r="BFN198"/>
          <cell r="BFO198"/>
          <cell r="BFP198"/>
          <cell r="BFQ198"/>
          <cell r="BFR198"/>
          <cell r="BFS198"/>
          <cell r="BFT198"/>
          <cell r="BFU198"/>
          <cell r="BFV198"/>
          <cell r="BFW198"/>
          <cell r="BFX198"/>
          <cell r="BFY198"/>
          <cell r="BFZ198"/>
          <cell r="BGA198"/>
          <cell r="BGB198"/>
          <cell r="BGC198"/>
          <cell r="BGD198"/>
          <cell r="BGE198"/>
          <cell r="BGF198"/>
          <cell r="BGG198"/>
          <cell r="BGH198"/>
          <cell r="BGI198"/>
          <cell r="BGJ198"/>
          <cell r="BGK198"/>
          <cell r="BGL198"/>
          <cell r="BGM198"/>
          <cell r="BGN198"/>
          <cell r="BGO198"/>
          <cell r="BGP198"/>
          <cell r="BGQ198"/>
          <cell r="BGR198"/>
          <cell r="BGS198"/>
          <cell r="BGT198"/>
          <cell r="BGU198"/>
          <cell r="BGV198"/>
          <cell r="BGW198"/>
          <cell r="BGX198"/>
          <cell r="BGY198"/>
          <cell r="BGZ198"/>
          <cell r="BHA198"/>
          <cell r="BHB198"/>
          <cell r="BHC198"/>
          <cell r="BHD198"/>
          <cell r="BHE198"/>
          <cell r="BHF198"/>
          <cell r="BHG198"/>
          <cell r="BHH198"/>
          <cell r="BHI198"/>
          <cell r="BHJ198"/>
          <cell r="BHK198"/>
          <cell r="BHL198"/>
          <cell r="BHM198"/>
          <cell r="BHN198"/>
          <cell r="BHO198"/>
          <cell r="BHP198"/>
          <cell r="BHQ198"/>
          <cell r="BHR198"/>
          <cell r="BHS198"/>
          <cell r="BHT198"/>
          <cell r="BHU198"/>
          <cell r="BHV198"/>
          <cell r="BHW198"/>
          <cell r="BHX198"/>
          <cell r="BHY198"/>
          <cell r="BHZ198"/>
          <cell r="BIA198"/>
          <cell r="BIB198"/>
          <cell r="BIC198"/>
          <cell r="BID198"/>
          <cell r="BIE198"/>
          <cell r="BIF198"/>
          <cell r="BIG198"/>
          <cell r="BIH198"/>
          <cell r="BII198"/>
          <cell r="BIJ198"/>
          <cell r="BIK198"/>
          <cell r="BIL198"/>
          <cell r="BIM198"/>
          <cell r="BIN198"/>
          <cell r="BIO198"/>
          <cell r="BIP198"/>
          <cell r="BIQ198"/>
          <cell r="BIR198"/>
          <cell r="BIS198"/>
          <cell r="BIT198"/>
          <cell r="BIU198"/>
          <cell r="BIV198"/>
          <cell r="BIW198"/>
          <cell r="BIX198"/>
          <cell r="BIY198"/>
          <cell r="BIZ198"/>
          <cell r="BJA198"/>
          <cell r="BJB198"/>
          <cell r="BJC198"/>
          <cell r="BJD198"/>
          <cell r="BJE198"/>
          <cell r="BJF198"/>
          <cell r="BJG198"/>
          <cell r="BJH198"/>
          <cell r="BJI198"/>
          <cell r="BJJ198"/>
          <cell r="BJK198"/>
          <cell r="BJL198"/>
          <cell r="BJM198"/>
          <cell r="BJN198"/>
          <cell r="BJO198"/>
          <cell r="BJP198"/>
          <cell r="BJQ198"/>
          <cell r="BJR198"/>
          <cell r="BJS198"/>
          <cell r="BJT198"/>
          <cell r="BJU198"/>
          <cell r="BJV198"/>
          <cell r="BJW198"/>
          <cell r="BJX198"/>
          <cell r="BJY198"/>
          <cell r="BJZ198"/>
          <cell r="BKA198"/>
          <cell r="BKB198"/>
          <cell r="BKC198"/>
          <cell r="BKD198"/>
          <cell r="BKE198"/>
          <cell r="BKF198"/>
          <cell r="BKG198"/>
          <cell r="BKH198"/>
          <cell r="BKI198"/>
          <cell r="BKJ198"/>
          <cell r="BKK198"/>
          <cell r="BKL198"/>
          <cell r="BKM198"/>
          <cell r="BKN198"/>
          <cell r="BKO198"/>
          <cell r="BKP198"/>
          <cell r="BKQ198"/>
          <cell r="BKR198"/>
          <cell r="BKS198"/>
          <cell r="BKT198"/>
          <cell r="BKU198"/>
          <cell r="BKV198"/>
          <cell r="BKW198"/>
          <cell r="BKX198"/>
          <cell r="BKY198"/>
          <cell r="BKZ198"/>
          <cell r="BLA198"/>
          <cell r="BLB198"/>
          <cell r="BLC198"/>
          <cell r="BLD198"/>
          <cell r="BLE198"/>
          <cell r="BLF198"/>
          <cell r="BLG198"/>
          <cell r="BLH198"/>
          <cell r="BLI198"/>
          <cell r="BLJ198"/>
          <cell r="BLK198"/>
          <cell r="BLL198"/>
          <cell r="BLM198"/>
          <cell r="BLN198"/>
          <cell r="BLO198"/>
          <cell r="BLP198"/>
          <cell r="BLQ198"/>
          <cell r="BLR198"/>
          <cell r="BLS198"/>
          <cell r="BLT198"/>
          <cell r="BLU198"/>
          <cell r="BLV198"/>
          <cell r="BLW198"/>
          <cell r="BLX198"/>
          <cell r="BLY198"/>
          <cell r="BLZ198"/>
          <cell r="BMA198"/>
          <cell r="BMB198"/>
          <cell r="BMC198"/>
          <cell r="BMD198"/>
          <cell r="BME198"/>
          <cell r="BMF198"/>
          <cell r="BMG198"/>
          <cell r="BMH198"/>
          <cell r="BMI198"/>
          <cell r="BMJ198"/>
          <cell r="BMK198"/>
          <cell r="BML198"/>
          <cell r="BMM198"/>
          <cell r="BMN198"/>
          <cell r="BMO198"/>
          <cell r="BMP198"/>
          <cell r="BMQ198"/>
          <cell r="BMR198"/>
          <cell r="BMS198"/>
          <cell r="BMT198"/>
          <cell r="BMU198"/>
          <cell r="BMV198"/>
          <cell r="BMW198"/>
          <cell r="BMX198"/>
          <cell r="BMY198"/>
          <cell r="BMZ198"/>
          <cell r="BNA198"/>
          <cell r="BNB198"/>
          <cell r="BNC198"/>
          <cell r="BND198"/>
          <cell r="BNE198"/>
          <cell r="BNF198"/>
          <cell r="BNG198"/>
          <cell r="BNH198"/>
          <cell r="BNI198"/>
          <cell r="BNJ198"/>
          <cell r="BNK198"/>
          <cell r="BNL198"/>
          <cell r="BNM198"/>
          <cell r="BNN198"/>
          <cell r="BNO198"/>
          <cell r="BNP198"/>
          <cell r="BNQ198"/>
          <cell r="BNR198"/>
          <cell r="BNS198"/>
          <cell r="BNT198"/>
          <cell r="BNU198"/>
          <cell r="BNV198"/>
          <cell r="BNW198"/>
          <cell r="BNX198"/>
          <cell r="BNY198"/>
          <cell r="BNZ198"/>
          <cell r="BOA198"/>
          <cell r="BOB198"/>
          <cell r="BOC198"/>
          <cell r="BOD198"/>
          <cell r="BOE198"/>
          <cell r="BOF198"/>
          <cell r="BOG198"/>
          <cell r="BOH198"/>
          <cell r="BOI198"/>
          <cell r="BOJ198"/>
          <cell r="BOK198"/>
          <cell r="BOL198"/>
          <cell r="BOM198"/>
          <cell r="BON198"/>
          <cell r="BOO198"/>
          <cell r="BOP198"/>
          <cell r="BOQ198"/>
          <cell r="BOR198"/>
          <cell r="BOS198"/>
          <cell r="BOT198"/>
          <cell r="BOU198"/>
          <cell r="BOV198"/>
          <cell r="BOW198"/>
          <cell r="BOX198"/>
          <cell r="BOY198"/>
          <cell r="BOZ198"/>
          <cell r="BPA198"/>
          <cell r="BPB198"/>
          <cell r="BPC198"/>
          <cell r="BPD198"/>
          <cell r="BPE198"/>
          <cell r="BPF198"/>
          <cell r="BPG198"/>
          <cell r="BPH198"/>
          <cell r="BPI198"/>
          <cell r="BPJ198"/>
          <cell r="BPK198"/>
          <cell r="BPL198"/>
          <cell r="BPM198"/>
          <cell r="BPN198"/>
          <cell r="BPO198"/>
          <cell r="BPP198"/>
          <cell r="BPQ198"/>
          <cell r="BPR198"/>
          <cell r="BPS198"/>
          <cell r="BPT198"/>
          <cell r="BPU198"/>
          <cell r="BPV198"/>
          <cell r="BPW198"/>
          <cell r="BPX198"/>
          <cell r="BPY198"/>
          <cell r="BPZ198"/>
          <cell r="BQA198"/>
          <cell r="BQB198"/>
          <cell r="BQC198"/>
          <cell r="BQD198"/>
          <cell r="BQE198"/>
          <cell r="BQF198"/>
          <cell r="BQG198"/>
          <cell r="BQH198"/>
          <cell r="BQI198"/>
          <cell r="BQJ198"/>
          <cell r="BQK198"/>
          <cell r="BQL198"/>
          <cell r="BQM198"/>
          <cell r="BQN198"/>
          <cell r="BQO198"/>
          <cell r="BQP198"/>
          <cell r="BQQ198"/>
          <cell r="BQR198"/>
          <cell r="BQS198"/>
          <cell r="BQT198"/>
          <cell r="BQU198"/>
          <cell r="BQV198"/>
          <cell r="BQW198"/>
          <cell r="BQX198"/>
          <cell r="BQY198"/>
          <cell r="BQZ198"/>
          <cell r="BRA198"/>
          <cell r="BRB198"/>
          <cell r="BRC198"/>
          <cell r="BRD198"/>
          <cell r="BRE198"/>
          <cell r="BRF198"/>
          <cell r="BRG198"/>
          <cell r="BRH198"/>
          <cell r="BRI198"/>
          <cell r="BRJ198"/>
          <cell r="BRK198"/>
          <cell r="BRL198"/>
          <cell r="BRM198"/>
          <cell r="BRN198"/>
          <cell r="BRO198"/>
          <cell r="BRP198"/>
          <cell r="BRQ198"/>
          <cell r="BRR198"/>
          <cell r="BRS198"/>
          <cell r="BRT198"/>
          <cell r="BRU198"/>
          <cell r="BRV198"/>
          <cell r="BRW198"/>
          <cell r="BRX198"/>
          <cell r="BRY198"/>
          <cell r="BRZ198"/>
          <cell r="BSA198"/>
          <cell r="BSB198"/>
          <cell r="BSC198"/>
          <cell r="BSD198"/>
          <cell r="BSE198"/>
          <cell r="BSF198"/>
          <cell r="BSG198"/>
          <cell r="BSH198"/>
          <cell r="BSI198"/>
          <cell r="BSJ198"/>
          <cell r="BSK198"/>
          <cell r="BSL198"/>
          <cell r="BSM198"/>
          <cell r="BSN198"/>
          <cell r="BSO198"/>
          <cell r="BSP198"/>
          <cell r="BSQ198"/>
          <cell r="BSR198"/>
          <cell r="BSS198"/>
          <cell r="BST198"/>
          <cell r="BSU198"/>
          <cell r="BSV198"/>
          <cell r="BSW198"/>
          <cell r="BSX198"/>
          <cell r="BSY198"/>
          <cell r="BSZ198"/>
          <cell r="BTA198"/>
          <cell r="BTB198"/>
          <cell r="BTC198"/>
          <cell r="BTD198"/>
          <cell r="BTE198"/>
          <cell r="BTF198"/>
          <cell r="BTG198"/>
          <cell r="BTH198"/>
          <cell r="BTI198"/>
          <cell r="BTJ198"/>
          <cell r="BTK198"/>
          <cell r="BTL198"/>
          <cell r="BTM198"/>
          <cell r="BTN198"/>
          <cell r="BTO198"/>
          <cell r="BTP198"/>
          <cell r="BTQ198"/>
          <cell r="BTR198"/>
          <cell r="BTS198"/>
          <cell r="BTT198"/>
          <cell r="BTU198"/>
          <cell r="BTV198"/>
          <cell r="BTW198"/>
          <cell r="BTX198"/>
          <cell r="BTY198"/>
          <cell r="BTZ198"/>
          <cell r="BUA198"/>
          <cell r="BUB198"/>
          <cell r="BUC198"/>
          <cell r="BUD198"/>
          <cell r="BUE198"/>
          <cell r="BUF198"/>
          <cell r="BUG198"/>
          <cell r="BUH198"/>
          <cell r="BUI198"/>
          <cell r="BUJ198"/>
          <cell r="BUK198"/>
          <cell r="BUL198"/>
          <cell r="BUM198"/>
          <cell r="BUN198"/>
          <cell r="BUO198"/>
          <cell r="BUP198"/>
          <cell r="BUQ198"/>
          <cell r="BUR198"/>
          <cell r="BUS198"/>
          <cell r="BUT198"/>
          <cell r="BUU198"/>
          <cell r="BUV198"/>
          <cell r="BUW198"/>
          <cell r="BUX198"/>
          <cell r="BUY198"/>
          <cell r="BUZ198"/>
          <cell r="BVA198"/>
          <cell r="BVB198"/>
          <cell r="BVC198"/>
          <cell r="BVD198"/>
          <cell r="BVE198"/>
          <cell r="BVF198"/>
          <cell r="BVG198"/>
          <cell r="BVH198"/>
          <cell r="BVI198"/>
          <cell r="BVJ198"/>
          <cell r="BVK198"/>
          <cell r="BVL198"/>
          <cell r="BVM198"/>
          <cell r="BVN198"/>
          <cell r="BVO198"/>
          <cell r="BVP198"/>
          <cell r="BVQ198"/>
          <cell r="BVR198"/>
          <cell r="BVS198"/>
          <cell r="BVT198"/>
          <cell r="BVU198"/>
          <cell r="BVV198"/>
          <cell r="BVW198"/>
          <cell r="BVX198"/>
          <cell r="BVY198"/>
          <cell r="BVZ198"/>
          <cell r="BWA198"/>
          <cell r="BWB198"/>
          <cell r="BWC198"/>
          <cell r="BWD198"/>
          <cell r="BWE198"/>
          <cell r="BWF198"/>
          <cell r="BWG198"/>
          <cell r="BWH198"/>
          <cell r="BWI198"/>
          <cell r="BWJ198"/>
          <cell r="BWK198"/>
          <cell r="BWL198"/>
          <cell r="BWM198"/>
          <cell r="BWN198"/>
          <cell r="BWO198"/>
          <cell r="BWP198"/>
          <cell r="BWQ198"/>
          <cell r="BWR198"/>
          <cell r="BWS198"/>
          <cell r="BWT198"/>
          <cell r="BWU198"/>
          <cell r="BWV198"/>
          <cell r="BWW198"/>
          <cell r="BWX198"/>
          <cell r="BWY198"/>
          <cell r="BWZ198"/>
          <cell r="BXA198"/>
          <cell r="BXB198"/>
          <cell r="BXC198"/>
          <cell r="BXD198"/>
          <cell r="BXE198"/>
          <cell r="BXF198"/>
          <cell r="BXG198"/>
          <cell r="BXH198"/>
          <cell r="BXI198"/>
          <cell r="BXJ198"/>
          <cell r="BXK198"/>
          <cell r="BXL198"/>
          <cell r="BXM198"/>
          <cell r="BXN198"/>
          <cell r="BXO198"/>
          <cell r="BXP198"/>
          <cell r="BXQ198"/>
          <cell r="BXR198"/>
          <cell r="BXS198"/>
          <cell r="BXT198"/>
          <cell r="BXU198"/>
          <cell r="BXV198"/>
          <cell r="BXW198"/>
          <cell r="BXX198"/>
          <cell r="BXY198"/>
          <cell r="BXZ198"/>
          <cell r="BYA198"/>
          <cell r="BYB198"/>
          <cell r="BYC198"/>
          <cell r="BYD198"/>
          <cell r="BYE198"/>
          <cell r="BYF198"/>
          <cell r="BYG198"/>
          <cell r="BYH198"/>
          <cell r="BYI198"/>
          <cell r="BYJ198"/>
          <cell r="BYK198"/>
          <cell r="BYL198"/>
          <cell r="BYM198"/>
          <cell r="BYN198"/>
          <cell r="BYO198"/>
          <cell r="BYP198"/>
          <cell r="BYQ198"/>
          <cell r="BYR198"/>
          <cell r="BYS198"/>
          <cell r="BYT198"/>
          <cell r="BYU198"/>
          <cell r="BYV198"/>
          <cell r="BYW198"/>
          <cell r="BYX198"/>
          <cell r="BYY198"/>
          <cell r="BYZ198"/>
          <cell r="BZA198"/>
          <cell r="BZB198"/>
          <cell r="BZC198"/>
          <cell r="BZD198"/>
          <cell r="BZE198"/>
          <cell r="BZF198"/>
          <cell r="BZG198"/>
          <cell r="BZH198"/>
          <cell r="BZI198"/>
          <cell r="BZJ198"/>
          <cell r="BZK198"/>
          <cell r="BZL198"/>
          <cell r="BZM198"/>
          <cell r="BZN198"/>
          <cell r="BZO198"/>
          <cell r="BZP198"/>
          <cell r="BZQ198"/>
          <cell r="BZR198"/>
          <cell r="BZS198"/>
          <cell r="BZT198"/>
          <cell r="BZU198"/>
          <cell r="BZV198"/>
          <cell r="BZW198"/>
          <cell r="BZX198"/>
          <cell r="BZY198"/>
          <cell r="BZZ198"/>
          <cell r="CAA198"/>
          <cell r="CAB198"/>
          <cell r="CAC198"/>
          <cell r="CAD198"/>
          <cell r="CAE198"/>
          <cell r="CAF198"/>
          <cell r="CAG198"/>
          <cell r="CAH198"/>
          <cell r="CAI198"/>
          <cell r="CAJ198"/>
          <cell r="CAK198"/>
          <cell r="CAL198"/>
          <cell r="CAM198"/>
          <cell r="CAN198"/>
          <cell r="CAO198"/>
          <cell r="CAP198"/>
          <cell r="CAQ198"/>
          <cell r="CAR198"/>
          <cell r="CAS198"/>
          <cell r="CAT198"/>
          <cell r="CAU198"/>
          <cell r="CAV198"/>
          <cell r="CAW198"/>
          <cell r="CAX198"/>
          <cell r="CAY198"/>
          <cell r="CAZ198"/>
          <cell r="CBA198"/>
          <cell r="CBB198"/>
          <cell r="CBC198"/>
          <cell r="CBD198"/>
          <cell r="CBE198"/>
          <cell r="CBF198"/>
          <cell r="CBG198"/>
          <cell r="CBH198"/>
          <cell r="CBI198"/>
          <cell r="CBJ198"/>
          <cell r="CBK198"/>
          <cell r="CBL198"/>
          <cell r="CBM198"/>
          <cell r="CBN198"/>
          <cell r="CBO198"/>
          <cell r="CBP198"/>
          <cell r="CBQ198"/>
          <cell r="CBR198"/>
          <cell r="CBS198"/>
          <cell r="CBT198"/>
          <cell r="CBU198"/>
          <cell r="CBV198"/>
          <cell r="CBW198"/>
          <cell r="CBX198"/>
          <cell r="CBY198"/>
          <cell r="CBZ198"/>
          <cell r="CCA198"/>
          <cell r="CCB198"/>
          <cell r="CCC198"/>
          <cell r="CCD198"/>
          <cell r="CCE198"/>
          <cell r="CCF198"/>
          <cell r="CCG198"/>
          <cell r="CCH198"/>
          <cell r="CCI198"/>
          <cell r="CCJ198"/>
          <cell r="CCK198"/>
          <cell r="CCL198"/>
          <cell r="CCM198"/>
          <cell r="CCN198"/>
          <cell r="CCO198"/>
          <cell r="CCP198"/>
          <cell r="CCQ198"/>
          <cell r="CCR198"/>
          <cell r="CCS198"/>
          <cell r="CCT198"/>
          <cell r="CCU198"/>
          <cell r="CCV198"/>
          <cell r="CCW198"/>
          <cell r="CCX198"/>
          <cell r="CCY198"/>
          <cell r="CCZ198"/>
          <cell r="CDA198"/>
          <cell r="CDB198"/>
          <cell r="CDC198"/>
          <cell r="CDD198"/>
          <cell r="CDE198"/>
          <cell r="CDF198"/>
          <cell r="CDG198"/>
          <cell r="CDH198"/>
          <cell r="CDI198"/>
          <cell r="CDJ198"/>
          <cell r="CDK198"/>
          <cell r="CDL198"/>
          <cell r="CDM198"/>
          <cell r="CDN198"/>
          <cell r="CDO198"/>
          <cell r="CDP198"/>
          <cell r="CDQ198"/>
          <cell r="CDR198"/>
          <cell r="CDS198"/>
          <cell r="CDT198"/>
          <cell r="CDU198"/>
          <cell r="CDV198"/>
          <cell r="CDW198"/>
          <cell r="CDX198"/>
          <cell r="CDY198"/>
          <cell r="CDZ198"/>
          <cell r="CEA198"/>
          <cell r="CEB198"/>
          <cell r="CEC198"/>
          <cell r="CED198"/>
          <cell r="CEE198"/>
          <cell r="CEF198"/>
          <cell r="CEG198"/>
          <cell r="CEH198"/>
          <cell r="CEI198"/>
          <cell r="CEJ198"/>
          <cell r="CEK198"/>
          <cell r="CEL198"/>
          <cell r="CEM198"/>
          <cell r="CEN198"/>
          <cell r="CEO198"/>
          <cell r="CEP198"/>
          <cell r="CEQ198"/>
          <cell r="CER198"/>
          <cell r="CES198"/>
          <cell r="CET198"/>
          <cell r="CEU198"/>
          <cell r="CEV198"/>
          <cell r="CEW198"/>
          <cell r="CEX198"/>
          <cell r="CEY198"/>
          <cell r="CEZ198"/>
          <cell r="CFA198"/>
          <cell r="CFB198"/>
          <cell r="CFC198"/>
          <cell r="CFD198"/>
          <cell r="CFE198"/>
          <cell r="CFF198"/>
          <cell r="CFG198"/>
          <cell r="CFH198"/>
          <cell r="CFI198"/>
          <cell r="CFJ198"/>
          <cell r="CFK198"/>
          <cell r="CFL198"/>
          <cell r="CFM198"/>
          <cell r="CFN198"/>
          <cell r="CFO198"/>
          <cell r="CFP198"/>
          <cell r="CFQ198"/>
          <cell r="CFR198"/>
          <cell r="CFS198"/>
          <cell r="CFT198"/>
          <cell r="CFU198"/>
          <cell r="CFV198"/>
          <cell r="CFW198"/>
          <cell r="CFX198"/>
          <cell r="CFY198"/>
          <cell r="CFZ198"/>
          <cell r="CGA198"/>
          <cell r="CGB198"/>
          <cell r="CGC198"/>
          <cell r="CGD198"/>
          <cell r="CGE198"/>
          <cell r="CGF198"/>
          <cell r="CGG198"/>
          <cell r="CGH198"/>
          <cell r="CGI198"/>
          <cell r="CGJ198"/>
          <cell r="CGK198"/>
          <cell r="CGL198"/>
          <cell r="CGM198"/>
          <cell r="CGN198"/>
          <cell r="CGO198"/>
          <cell r="CGP198"/>
          <cell r="CGQ198"/>
          <cell r="CGR198"/>
          <cell r="CGS198"/>
          <cell r="CGT198"/>
          <cell r="CGU198"/>
          <cell r="CGV198"/>
          <cell r="CGW198"/>
          <cell r="CGX198"/>
          <cell r="CGY198"/>
          <cell r="CGZ198"/>
          <cell r="CHA198"/>
          <cell r="CHB198"/>
          <cell r="CHC198"/>
          <cell r="CHD198"/>
          <cell r="CHE198"/>
          <cell r="CHF198"/>
          <cell r="CHG198"/>
          <cell r="CHH198"/>
          <cell r="CHI198"/>
          <cell r="CHJ198"/>
          <cell r="CHK198"/>
          <cell r="CHL198"/>
          <cell r="CHM198"/>
          <cell r="CHN198"/>
          <cell r="CHO198"/>
          <cell r="CHP198"/>
          <cell r="CHQ198"/>
          <cell r="CHR198"/>
          <cell r="CHS198"/>
          <cell r="CHT198"/>
          <cell r="CHU198"/>
          <cell r="CHV198"/>
          <cell r="CHW198"/>
          <cell r="CHX198"/>
          <cell r="CHY198"/>
          <cell r="CHZ198"/>
          <cell r="CIA198"/>
          <cell r="CIB198"/>
          <cell r="CIC198"/>
          <cell r="CID198"/>
          <cell r="CIE198"/>
          <cell r="CIF198"/>
          <cell r="CIG198"/>
          <cell r="CIH198"/>
          <cell r="CII198"/>
          <cell r="CIJ198"/>
          <cell r="CIK198"/>
          <cell r="CIL198"/>
          <cell r="CIM198"/>
          <cell r="CIN198"/>
          <cell r="CIO198"/>
          <cell r="CIP198"/>
          <cell r="CIQ198"/>
          <cell r="CIR198"/>
          <cell r="CIS198"/>
          <cell r="CIT198"/>
          <cell r="CIU198"/>
          <cell r="CIV198"/>
          <cell r="CIW198"/>
          <cell r="CIX198"/>
          <cell r="CIY198"/>
          <cell r="CIZ198"/>
          <cell r="CJA198"/>
          <cell r="CJB198"/>
          <cell r="CJC198"/>
          <cell r="CJD198"/>
          <cell r="CJE198"/>
          <cell r="CJF198"/>
          <cell r="CJG198"/>
          <cell r="CJH198"/>
          <cell r="CJI198"/>
          <cell r="CJJ198"/>
          <cell r="CJK198"/>
          <cell r="CJL198"/>
          <cell r="CJM198"/>
          <cell r="CJN198"/>
          <cell r="CJO198"/>
          <cell r="CJP198"/>
          <cell r="CJQ198"/>
          <cell r="CJR198"/>
          <cell r="CJS198"/>
          <cell r="CJT198"/>
          <cell r="CJU198"/>
          <cell r="CJV198"/>
          <cell r="CJW198"/>
          <cell r="CJX198"/>
          <cell r="CJY198"/>
          <cell r="CJZ198"/>
          <cell r="CKA198"/>
          <cell r="CKB198"/>
          <cell r="CKC198"/>
          <cell r="CKD198"/>
          <cell r="CKE198"/>
          <cell r="CKF198"/>
          <cell r="CKG198"/>
          <cell r="CKH198"/>
          <cell r="CKI198"/>
          <cell r="CKJ198"/>
          <cell r="CKK198"/>
          <cell r="CKL198"/>
          <cell r="CKM198"/>
          <cell r="CKN198"/>
          <cell r="CKO198"/>
          <cell r="CKP198"/>
          <cell r="CKQ198"/>
          <cell r="CKR198"/>
          <cell r="CKS198"/>
          <cell r="CKT198"/>
          <cell r="CKU198"/>
          <cell r="CKV198"/>
          <cell r="CKW198"/>
          <cell r="CKX198"/>
          <cell r="CKY198"/>
          <cell r="CKZ198"/>
          <cell r="CLA198"/>
          <cell r="CLB198"/>
          <cell r="CLC198"/>
          <cell r="CLD198"/>
          <cell r="CLE198"/>
          <cell r="CLF198"/>
          <cell r="CLG198"/>
          <cell r="CLH198"/>
          <cell r="CLI198"/>
          <cell r="CLJ198"/>
          <cell r="CLK198"/>
          <cell r="CLL198"/>
          <cell r="CLM198"/>
          <cell r="CLN198"/>
          <cell r="CLO198"/>
          <cell r="CLP198"/>
          <cell r="CLQ198"/>
          <cell r="CLR198"/>
          <cell r="CLS198"/>
          <cell r="CLT198"/>
          <cell r="CLU198"/>
          <cell r="CLV198"/>
          <cell r="CLW198"/>
          <cell r="CLX198"/>
          <cell r="CLY198"/>
          <cell r="CLZ198"/>
          <cell r="CMA198"/>
          <cell r="CMB198"/>
          <cell r="CMC198"/>
          <cell r="CMD198"/>
          <cell r="CME198"/>
          <cell r="CMF198"/>
          <cell r="CMG198"/>
          <cell r="CMH198"/>
          <cell r="CMI198"/>
          <cell r="CMJ198"/>
          <cell r="CMK198"/>
          <cell r="CML198"/>
          <cell r="CMM198"/>
          <cell r="CMN198"/>
          <cell r="CMO198"/>
          <cell r="CMP198"/>
          <cell r="CMQ198"/>
          <cell r="CMR198"/>
          <cell r="CMS198"/>
          <cell r="CMT198"/>
          <cell r="CMU198"/>
          <cell r="CMV198"/>
          <cell r="CMW198"/>
          <cell r="CMX198"/>
          <cell r="CMY198"/>
          <cell r="CMZ198"/>
          <cell r="CNA198"/>
          <cell r="CNB198"/>
          <cell r="CNC198"/>
          <cell r="CND198"/>
          <cell r="CNE198"/>
          <cell r="CNF198"/>
          <cell r="CNG198"/>
          <cell r="CNH198"/>
          <cell r="CNI198"/>
          <cell r="CNJ198"/>
          <cell r="CNK198"/>
          <cell r="CNL198"/>
          <cell r="CNM198"/>
          <cell r="CNN198"/>
          <cell r="CNO198"/>
          <cell r="CNP198"/>
          <cell r="CNQ198"/>
          <cell r="CNR198"/>
          <cell r="CNS198"/>
          <cell r="CNT198"/>
          <cell r="CNU198"/>
          <cell r="CNV198"/>
          <cell r="CNW198"/>
          <cell r="CNX198"/>
          <cell r="CNY198"/>
          <cell r="CNZ198"/>
          <cell r="COA198"/>
          <cell r="COB198"/>
          <cell r="COC198"/>
          <cell r="COD198"/>
          <cell r="COE198"/>
          <cell r="COF198"/>
          <cell r="COG198"/>
          <cell r="COH198"/>
          <cell r="COI198"/>
          <cell r="COJ198"/>
          <cell r="COK198"/>
          <cell r="COL198"/>
          <cell r="COM198"/>
          <cell r="CON198"/>
          <cell r="COO198"/>
          <cell r="COP198"/>
          <cell r="COQ198"/>
          <cell r="COR198"/>
          <cell r="COS198"/>
          <cell r="COT198"/>
          <cell r="COU198"/>
          <cell r="COV198"/>
          <cell r="COW198"/>
          <cell r="COX198"/>
          <cell r="COY198"/>
          <cell r="COZ198"/>
          <cell r="CPA198"/>
          <cell r="CPB198"/>
          <cell r="CPC198"/>
          <cell r="CPD198"/>
          <cell r="CPE198"/>
          <cell r="CPF198"/>
          <cell r="CPG198"/>
          <cell r="CPH198"/>
          <cell r="CPI198"/>
          <cell r="CPJ198"/>
          <cell r="CPK198"/>
          <cell r="CPL198"/>
          <cell r="CPM198"/>
          <cell r="CPN198"/>
          <cell r="CPO198"/>
          <cell r="CPP198"/>
          <cell r="CPQ198"/>
          <cell r="CPR198"/>
          <cell r="CPS198"/>
          <cell r="CPT198"/>
          <cell r="CPU198"/>
          <cell r="CPV198"/>
          <cell r="CPW198"/>
          <cell r="CPX198"/>
          <cell r="CPY198"/>
          <cell r="CPZ198"/>
          <cell r="CQA198"/>
          <cell r="CQB198"/>
          <cell r="CQC198"/>
          <cell r="CQD198"/>
          <cell r="CQE198"/>
          <cell r="CQF198"/>
          <cell r="CQG198"/>
          <cell r="CQH198"/>
          <cell r="CQI198"/>
          <cell r="CQJ198"/>
          <cell r="CQK198"/>
          <cell r="CQL198"/>
          <cell r="CQM198"/>
          <cell r="CQN198"/>
          <cell r="CQO198"/>
          <cell r="CQP198"/>
          <cell r="CQQ198"/>
          <cell r="CQR198"/>
          <cell r="CQS198"/>
          <cell r="CQT198"/>
          <cell r="CQU198"/>
          <cell r="CQV198"/>
          <cell r="CQW198"/>
          <cell r="CQX198"/>
          <cell r="CQY198"/>
          <cell r="CQZ198"/>
          <cell r="CRA198"/>
          <cell r="CRB198"/>
          <cell r="CRC198"/>
          <cell r="CRD198"/>
          <cell r="CRE198"/>
          <cell r="CRF198"/>
          <cell r="CRG198"/>
          <cell r="CRH198"/>
          <cell r="CRI198"/>
          <cell r="CRJ198"/>
          <cell r="CRK198"/>
          <cell r="CRL198"/>
          <cell r="CRM198"/>
          <cell r="CRN198"/>
          <cell r="CRO198"/>
          <cell r="CRP198"/>
          <cell r="CRQ198"/>
          <cell r="CRR198"/>
          <cell r="CRS198"/>
          <cell r="CRT198"/>
          <cell r="CRU198"/>
          <cell r="CRV198"/>
          <cell r="CRW198"/>
          <cell r="CRX198"/>
          <cell r="CRY198"/>
          <cell r="CRZ198"/>
          <cell r="CSA198"/>
          <cell r="CSB198"/>
          <cell r="CSC198"/>
          <cell r="CSD198"/>
          <cell r="CSE198"/>
          <cell r="CSF198"/>
          <cell r="CSG198"/>
          <cell r="CSH198"/>
          <cell r="CSI198"/>
          <cell r="CSJ198"/>
          <cell r="CSK198"/>
          <cell r="CSL198"/>
          <cell r="CSM198"/>
          <cell r="CSN198"/>
          <cell r="CSO198"/>
          <cell r="CSP198"/>
          <cell r="CSQ198"/>
          <cell r="CSR198"/>
          <cell r="CSS198"/>
          <cell r="CST198"/>
          <cell r="CSU198"/>
          <cell r="CSV198"/>
          <cell r="CSW198"/>
          <cell r="CSX198"/>
          <cell r="CSY198"/>
          <cell r="CSZ198"/>
          <cell r="CTA198"/>
          <cell r="CTB198"/>
          <cell r="CTC198"/>
          <cell r="CTD198"/>
          <cell r="CTE198"/>
          <cell r="CTF198"/>
          <cell r="CTG198"/>
          <cell r="CTH198"/>
          <cell r="CTI198"/>
          <cell r="CTJ198"/>
          <cell r="CTK198"/>
          <cell r="CTL198"/>
          <cell r="CTM198"/>
          <cell r="CTN198"/>
          <cell r="CTO198"/>
          <cell r="CTP198"/>
          <cell r="CTQ198"/>
          <cell r="CTR198"/>
          <cell r="CTS198"/>
          <cell r="CTT198"/>
          <cell r="CTU198"/>
          <cell r="CTV198"/>
          <cell r="CTW198"/>
          <cell r="CTX198"/>
          <cell r="CTY198"/>
          <cell r="CTZ198"/>
          <cell r="CUA198"/>
          <cell r="CUB198"/>
          <cell r="CUC198"/>
          <cell r="CUD198"/>
          <cell r="CUE198"/>
          <cell r="CUF198"/>
          <cell r="CUG198"/>
          <cell r="CUH198"/>
          <cell r="CUI198"/>
          <cell r="CUJ198"/>
          <cell r="CUK198"/>
          <cell r="CUL198"/>
          <cell r="CUM198"/>
          <cell r="CUN198"/>
          <cell r="CUO198"/>
          <cell r="CUP198"/>
          <cell r="CUQ198"/>
          <cell r="CUR198"/>
          <cell r="CUS198"/>
          <cell r="CUT198"/>
          <cell r="CUU198"/>
          <cell r="CUV198"/>
          <cell r="CUW198"/>
          <cell r="CUX198"/>
          <cell r="CUY198"/>
          <cell r="CUZ198"/>
          <cell r="CVA198"/>
          <cell r="CVB198"/>
          <cell r="CVC198"/>
          <cell r="CVD198"/>
          <cell r="CVE198"/>
          <cell r="CVF198"/>
          <cell r="CVG198"/>
          <cell r="CVH198"/>
          <cell r="CVI198"/>
          <cell r="CVJ198"/>
          <cell r="CVK198"/>
          <cell r="CVL198"/>
          <cell r="CVM198"/>
          <cell r="CVN198"/>
          <cell r="CVO198"/>
          <cell r="CVP198"/>
          <cell r="CVQ198"/>
          <cell r="CVR198"/>
          <cell r="CVS198"/>
          <cell r="CVT198"/>
          <cell r="CVU198"/>
          <cell r="CVV198"/>
          <cell r="CVW198"/>
          <cell r="CVX198"/>
          <cell r="CVY198"/>
          <cell r="CVZ198"/>
          <cell r="CWA198"/>
          <cell r="CWB198"/>
          <cell r="CWC198"/>
          <cell r="CWD198"/>
          <cell r="CWE198"/>
          <cell r="CWF198"/>
          <cell r="CWG198"/>
          <cell r="CWH198"/>
          <cell r="CWI198"/>
          <cell r="CWJ198"/>
          <cell r="CWK198"/>
          <cell r="CWL198"/>
          <cell r="CWM198"/>
          <cell r="CWN198"/>
          <cell r="CWO198"/>
          <cell r="CWP198"/>
          <cell r="CWQ198"/>
          <cell r="CWR198"/>
          <cell r="CWS198"/>
          <cell r="CWT198"/>
          <cell r="CWU198"/>
          <cell r="CWV198"/>
          <cell r="CWW198"/>
          <cell r="CWX198"/>
          <cell r="CWY198"/>
          <cell r="CWZ198"/>
          <cell r="CXA198"/>
          <cell r="CXB198"/>
          <cell r="CXC198"/>
          <cell r="CXD198"/>
          <cell r="CXE198"/>
          <cell r="CXF198"/>
          <cell r="CXG198"/>
          <cell r="CXH198"/>
          <cell r="CXI198"/>
          <cell r="CXJ198"/>
          <cell r="CXK198"/>
          <cell r="CXL198"/>
          <cell r="CXM198"/>
          <cell r="CXN198"/>
          <cell r="CXO198"/>
          <cell r="CXP198"/>
          <cell r="CXQ198"/>
          <cell r="CXR198"/>
          <cell r="CXS198"/>
          <cell r="CXT198"/>
          <cell r="CXU198"/>
          <cell r="CXV198"/>
          <cell r="CXW198"/>
          <cell r="CXX198"/>
          <cell r="CXY198"/>
          <cell r="CXZ198"/>
          <cell r="CYA198"/>
          <cell r="CYB198"/>
          <cell r="CYC198"/>
          <cell r="CYD198"/>
          <cell r="CYE198"/>
          <cell r="CYF198"/>
          <cell r="CYG198"/>
          <cell r="CYH198"/>
          <cell r="CYI198"/>
          <cell r="CYJ198"/>
          <cell r="CYK198"/>
          <cell r="CYL198"/>
          <cell r="CYM198"/>
          <cell r="CYN198"/>
          <cell r="CYO198"/>
          <cell r="CYP198"/>
          <cell r="CYQ198"/>
          <cell r="CYR198"/>
          <cell r="CYS198"/>
          <cell r="CYT198"/>
          <cell r="CYU198"/>
          <cell r="CYV198"/>
          <cell r="CYW198"/>
          <cell r="CYX198"/>
          <cell r="CYY198"/>
          <cell r="CYZ198"/>
          <cell r="CZA198"/>
          <cell r="CZB198"/>
          <cell r="CZC198"/>
          <cell r="CZD198"/>
          <cell r="CZE198"/>
          <cell r="CZF198"/>
          <cell r="CZG198"/>
          <cell r="CZH198"/>
          <cell r="CZI198"/>
          <cell r="CZJ198"/>
          <cell r="CZK198"/>
          <cell r="CZL198"/>
          <cell r="CZM198"/>
          <cell r="CZN198"/>
          <cell r="CZO198"/>
          <cell r="CZP198"/>
          <cell r="CZQ198"/>
          <cell r="CZR198"/>
          <cell r="CZS198"/>
          <cell r="CZT198"/>
          <cell r="CZU198"/>
          <cell r="CZV198"/>
          <cell r="CZW198"/>
          <cell r="CZX198"/>
          <cell r="CZY198"/>
          <cell r="CZZ198"/>
          <cell r="DAA198"/>
          <cell r="DAB198"/>
          <cell r="DAC198"/>
          <cell r="DAD198"/>
          <cell r="DAE198"/>
          <cell r="DAF198"/>
          <cell r="DAG198"/>
          <cell r="DAH198"/>
          <cell r="DAI198"/>
          <cell r="DAJ198"/>
          <cell r="DAK198"/>
          <cell r="DAL198"/>
          <cell r="DAM198"/>
          <cell r="DAN198"/>
          <cell r="DAO198"/>
          <cell r="DAP198"/>
          <cell r="DAQ198"/>
          <cell r="DAR198"/>
          <cell r="DAS198"/>
          <cell r="DAT198"/>
          <cell r="DAU198"/>
          <cell r="DAV198"/>
          <cell r="DAW198"/>
          <cell r="DAX198"/>
          <cell r="DAY198"/>
          <cell r="DAZ198"/>
          <cell r="DBA198"/>
          <cell r="DBB198"/>
          <cell r="DBC198"/>
          <cell r="DBD198"/>
          <cell r="DBE198"/>
          <cell r="DBF198"/>
          <cell r="DBG198"/>
          <cell r="DBH198"/>
          <cell r="DBI198"/>
          <cell r="DBJ198"/>
          <cell r="DBK198"/>
          <cell r="DBL198"/>
          <cell r="DBM198"/>
          <cell r="DBN198"/>
          <cell r="DBO198"/>
          <cell r="DBP198"/>
          <cell r="DBQ198"/>
          <cell r="DBR198"/>
          <cell r="DBS198"/>
          <cell r="DBT198"/>
          <cell r="DBU198"/>
          <cell r="DBV198"/>
          <cell r="DBW198"/>
          <cell r="DBX198"/>
          <cell r="DBY198"/>
          <cell r="DBZ198"/>
          <cell r="DCA198"/>
          <cell r="DCB198"/>
          <cell r="DCC198"/>
          <cell r="DCD198"/>
          <cell r="DCE198"/>
          <cell r="DCF198"/>
          <cell r="DCG198"/>
          <cell r="DCH198"/>
          <cell r="DCI198"/>
          <cell r="DCJ198"/>
          <cell r="DCK198"/>
          <cell r="DCL198"/>
          <cell r="DCM198"/>
          <cell r="DCN198"/>
          <cell r="DCO198"/>
          <cell r="DCP198"/>
          <cell r="DCQ198"/>
          <cell r="DCR198"/>
          <cell r="DCS198"/>
          <cell r="DCT198"/>
          <cell r="DCU198"/>
          <cell r="DCV198"/>
          <cell r="DCW198"/>
          <cell r="DCX198"/>
          <cell r="DCY198"/>
          <cell r="DCZ198"/>
          <cell r="DDA198"/>
          <cell r="DDB198"/>
          <cell r="DDC198"/>
          <cell r="DDD198"/>
          <cell r="DDE198"/>
          <cell r="DDF198"/>
          <cell r="DDG198"/>
          <cell r="DDH198"/>
          <cell r="DDI198"/>
          <cell r="DDJ198"/>
          <cell r="DDK198"/>
          <cell r="DDL198"/>
          <cell r="DDM198"/>
          <cell r="DDN198"/>
          <cell r="DDO198"/>
          <cell r="DDP198"/>
          <cell r="DDQ198"/>
          <cell r="DDR198"/>
          <cell r="DDS198"/>
          <cell r="DDT198"/>
          <cell r="DDU198"/>
          <cell r="DDV198"/>
          <cell r="DDW198"/>
          <cell r="DDX198"/>
          <cell r="DDY198"/>
          <cell r="DDZ198"/>
          <cell r="DEA198"/>
          <cell r="DEB198"/>
          <cell r="DEC198"/>
          <cell r="DED198"/>
          <cell r="DEE198"/>
          <cell r="DEF198"/>
          <cell r="DEG198"/>
          <cell r="DEH198"/>
          <cell r="DEI198"/>
          <cell r="DEJ198"/>
          <cell r="DEK198"/>
          <cell r="DEL198"/>
          <cell r="DEM198"/>
          <cell r="DEN198"/>
          <cell r="DEO198"/>
          <cell r="DEP198"/>
          <cell r="DEQ198"/>
          <cell r="DER198"/>
          <cell r="DES198"/>
          <cell r="DET198"/>
          <cell r="DEU198"/>
          <cell r="DEV198"/>
          <cell r="DEW198"/>
          <cell r="DEX198"/>
          <cell r="DEY198"/>
          <cell r="DEZ198"/>
          <cell r="DFA198"/>
          <cell r="DFB198"/>
          <cell r="DFC198"/>
          <cell r="DFD198"/>
          <cell r="DFE198"/>
          <cell r="DFF198"/>
          <cell r="DFG198"/>
          <cell r="DFH198"/>
          <cell r="DFI198"/>
          <cell r="DFJ198"/>
          <cell r="DFK198"/>
          <cell r="DFL198"/>
          <cell r="DFM198"/>
          <cell r="DFN198"/>
          <cell r="DFO198"/>
          <cell r="DFP198"/>
          <cell r="DFQ198"/>
          <cell r="DFR198"/>
          <cell r="DFS198"/>
          <cell r="DFT198"/>
          <cell r="DFU198"/>
          <cell r="DFV198"/>
          <cell r="DFW198"/>
          <cell r="DFX198"/>
          <cell r="DFY198"/>
          <cell r="DFZ198"/>
          <cell r="DGA198"/>
          <cell r="DGB198"/>
          <cell r="DGC198"/>
          <cell r="DGD198"/>
          <cell r="DGE198"/>
          <cell r="DGF198"/>
          <cell r="DGG198"/>
          <cell r="DGH198"/>
          <cell r="DGI198"/>
          <cell r="DGJ198"/>
          <cell r="DGK198"/>
          <cell r="DGL198"/>
          <cell r="DGM198"/>
          <cell r="DGN198"/>
          <cell r="DGO198"/>
          <cell r="DGP198"/>
          <cell r="DGQ198"/>
          <cell r="DGR198"/>
          <cell r="DGS198"/>
          <cell r="DGT198"/>
          <cell r="DGU198"/>
          <cell r="DGV198"/>
          <cell r="DGW198"/>
          <cell r="DGX198"/>
          <cell r="DGY198"/>
          <cell r="DGZ198"/>
          <cell r="DHA198"/>
          <cell r="DHB198"/>
          <cell r="DHC198"/>
          <cell r="DHD198"/>
          <cell r="DHE198"/>
          <cell r="DHF198"/>
          <cell r="DHG198"/>
          <cell r="DHH198"/>
          <cell r="DHI198"/>
          <cell r="DHJ198"/>
          <cell r="DHK198"/>
          <cell r="DHL198"/>
          <cell r="DHM198"/>
          <cell r="DHN198"/>
          <cell r="DHO198"/>
          <cell r="DHP198"/>
          <cell r="DHQ198"/>
          <cell r="DHR198"/>
          <cell r="DHS198"/>
          <cell r="DHT198"/>
          <cell r="DHU198"/>
          <cell r="DHV198"/>
          <cell r="DHW198"/>
          <cell r="DHX198"/>
          <cell r="DHY198"/>
          <cell r="DHZ198"/>
          <cell r="DIA198"/>
          <cell r="DIB198"/>
          <cell r="DIC198"/>
          <cell r="DID198"/>
          <cell r="DIE198"/>
          <cell r="DIF198"/>
          <cell r="DIG198"/>
          <cell r="DIH198"/>
          <cell r="DII198"/>
          <cell r="DIJ198"/>
          <cell r="DIK198"/>
          <cell r="DIL198"/>
          <cell r="DIM198"/>
          <cell r="DIN198"/>
          <cell r="DIO198"/>
          <cell r="DIP198"/>
          <cell r="DIQ198"/>
          <cell r="DIR198"/>
          <cell r="DIS198"/>
          <cell r="DIT198"/>
          <cell r="DIU198"/>
          <cell r="DIV198"/>
          <cell r="DIW198"/>
          <cell r="DIX198"/>
          <cell r="DIY198"/>
          <cell r="DIZ198"/>
          <cell r="DJA198"/>
          <cell r="DJB198"/>
          <cell r="DJC198"/>
          <cell r="DJD198"/>
          <cell r="DJE198"/>
          <cell r="DJF198"/>
          <cell r="DJG198"/>
          <cell r="DJH198"/>
          <cell r="DJI198"/>
          <cell r="DJJ198"/>
          <cell r="DJK198"/>
          <cell r="DJL198"/>
          <cell r="DJM198"/>
          <cell r="DJN198"/>
          <cell r="DJO198"/>
          <cell r="DJP198"/>
          <cell r="DJQ198"/>
          <cell r="DJR198"/>
          <cell r="DJS198"/>
          <cell r="DJT198"/>
          <cell r="DJU198"/>
          <cell r="DJV198"/>
          <cell r="DJW198"/>
          <cell r="DJX198"/>
          <cell r="DJY198"/>
          <cell r="DJZ198"/>
          <cell r="DKA198"/>
          <cell r="DKB198"/>
          <cell r="DKC198"/>
          <cell r="DKD198"/>
          <cell r="DKE198"/>
          <cell r="DKF198"/>
          <cell r="DKG198"/>
          <cell r="DKH198"/>
          <cell r="DKI198"/>
          <cell r="DKJ198"/>
          <cell r="DKK198"/>
          <cell r="DKL198"/>
          <cell r="DKM198"/>
          <cell r="DKN198"/>
          <cell r="DKO198"/>
          <cell r="DKP198"/>
          <cell r="DKQ198"/>
          <cell r="DKR198"/>
          <cell r="DKS198"/>
          <cell r="DKT198"/>
          <cell r="DKU198"/>
          <cell r="DKV198"/>
          <cell r="DKW198"/>
          <cell r="DKX198"/>
          <cell r="DKY198"/>
          <cell r="DKZ198"/>
          <cell r="DLA198"/>
          <cell r="DLB198"/>
          <cell r="DLC198"/>
          <cell r="DLD198"/>
          <cell r="DLE198"/>
          <cell r="DLF198"/>
          <cell r="DLG198"/>
          <cell r="DLH198"/>
          <cell r="DLI198"/>
          <cell r="DLJ198"/>
          <cell r="DLK198"/>
          <cell r="DLL198"/>
          <cell r="DLM198"/>
          <cell r="DLN198"/>
          <cell r="DLO198"/>
          <cell r="DLP198"/>
          <cell r="DLQ198"/>
          <cell r="DLR198"/>
          <cell r="DLS198"/>
          <cell r="DLT198"/>
          <cell r="DLU198"/>
          <cell r="DLV198"/>
          <cell r="DLW198"/>
          <cell r="DLX198"/>
          <cell r="DLY198"/>
          <cell r="DLZ198"/>
          <cell r="DMA198"/>
          <cell r="DMB198"/>
          <cell r="DMC198"/>
          <cell r="DMD198"/>
          <cell r="DME198"/>
          <cell r="DMF198"/>
          <cell r="DMG198"/>
          <cell r="DMH198"/>
          <cell r="DMI198"/>
          <cell r="DMJ198"/>
          <cell r="DMK198"/>
          <cell r="DML198"/>
          <cell r="DMM198"/>
          <cell r="DMN198"/>
          <cell r="DMO198"/>
          <cell r="DMP198"/>
          <cell r="DMQ198"/>
          <cell r="DMR198"/>
          <cell r="DMS198"/>
          <cell r="DMT198"/>
          <cell r="DMU198"/>
          <cell r="DMV198"/>
          <cell r="DMW198"/>
          <cell r="DMX198"/>
          <cell r="DMY198"/>
          <cell r="DMZ198"/>
          <cell r="DNA198"/>
          <cell r="DNB198"/>
          <cell r="DNC198"/>
          <cell r="DND198"/>
          <cell r="DNE198"/>
          <cell r="DNF198"/>
          <cell r="DNG198"/>
          <cell r="DNH198"/>
          <cell r="DNI198"/>
          <cell r="DNJ198"/>
          <cell r="DNK198"/>
          <cell r="DNL198"/>
          <cell r="DNM198"/>
          <cell r="DNN198"/>
          <cell r="DNO198"/>
          <cell r="DNP198"/>
          <cell r="DNQ198"/>
          <cell r="DNR198"/>
          <cell r="DNS198"/>
          <cell r="DNT198"/>
          <cell r="DNU198"/>
          <cell r="DNV198"/>
          <cell r="DNW198"/>
          <cell r="DNX198"/>
          <cell r="DNY198"/>
          <cell r="DNZ198"/>
          <cell r="DOA198"/>
          <cell r="DOB198"/>
          <cell r="DOC198"/>
          <cell r="DOD198"/>
          <cell r="DOE198"/>
          <cell r="DOF198"/>
          <cell r="DOG198"/>
          <cell r="DOH198"/>
          <cell r="DOI198"/>
          <cell r="DOJ198"/>
          <cell r="DOK198"/>
          <cell r="DOL198"/>
          <cell r="DOM198"/>
          <cell r="DON198"/>
          <cell r="DOO198"/>
          <cell r="DOP198"/>
          <cell r="DOQ198"/>
          <cell r="DOR198"/>
          <cell r="DOS198"/>
          <cell r="DOT198"/>
          <cell r="DOU198"/>
          <cell r="DOV198"/>
          <cell r="DOW198"/>
          <cell r="DOX198"/>
          <cell r="DOY198"/>
          <cell r="DOZ198"/>
          <cell r="DPA198"/>
          <cell r="DPB198"/>
          <cell r="DPC198"/>
          <cell r="DPD198"/>
          <cell r="DPE198"/>
          <cell r="DPF198"/>
          <cell r="DPG198"/>
          <cell r="DPH198"/>
          <cell r="DPI198"/>
          <cell r="DPJ198"/>
          <cell r="DPK198"/>
          <cell r="DPL198"/>
          <cell r="DPM198"/>
          <cell r="DPN198"/>
          <cell r="DPO198"/>
          <cell r="DPP198"/>
          <cell r="DPQ198"/>
          <cell r="DPR198"/>
          <cell r="DPS198"/>
          <cell r="DPT198"/>
          <cell r="DPU198"/>
          <cell r="DPV198"/>
          <cell r="DPW198"/>
          <cell r="DPX198"/>
          <cell r="DPY198"/>
          <cell r="DPZ198"/>
          <cell r="DQA198"/>
          <cell r="DQB198"/>
          <cell r="DQC198"/>
          <cell r="DQD198"/>
          <cell r="DQE198"/>
          <cell r="DQF198"/>
          <cell r="DQG198"/>
          <cell r="DQH198"/>
          <cell r="DQI198"/>
          <cell r="DQJ198"/>
          <cell r="DQK198"/>
          <cell r="DQL198"/>
          <cell r="DQM198"/>
          <cell r="DQN198"/>
          <cell r="DQO198"/>
          <cell r="DQP198"/>
          <cell r="DQQ198"/>
          <cell r="DQR198"/>
          <cell r="DQS198"/>
          <cell r="DQT198"/>
          <cell r="DQU198"/>
          <cell r="DQV198"/>
          <cell r="DQW198"/>
          <cell r="DQX198"/>
          <cell r="DQY198"/>
          <cell r="DQZ198"/>
          <cell r="DRA198"/>
          <cell r="DRB198"/>
          <cell r="DRC198"/>
          <cell r="DRD198"/>
          <cell r="DRE198"/>
          <cell r="DRF198"/>
          <cell r="DRG198"/>
          <cell r="DRH198"/>
          <cell r="DRI198"/>
          <cell r="DRJ198"/>
          <cell r="DRK198"/>
          <cell r="DRL198"/>
          <cell r="DRM198"/>
          <cell r="DRN198"/>
          <cell r="DRO198"/>
          <cell r="DRP198"/>
          <cell r="DRQ198"/>
          <cell r="DRR198"/>
          <cell r="DRS198"/>
          <cell r="DRT198"/>
          <cell r="DRU198"/>
          <cell r="DRV198"/>
          <cell r="DRW198"/>
          <cell r="DRX198"/>
          <cell r="DRY198"/>
          <cell r="DRZ198"/>
          <cell r="DSA198"/>
          <cell r="DSB198"/>
          <cell r="DSC198"/>
          <cell r="DSD198"/>
          <cell r="DSE198"/>
          <cell r="DSF198"/>
          <cell r="DSG198"/>
          <cell r="DSH198"/>
          <cell r="DSI198"/>
          <cell r="DSJ198"/>
          <cell r="DSK198"/>
          <cell r="DSL198"/>
          <cell r="DSM198"/>
          <cell r="DSN198"/>
          <cell r="DSO198"/>
          <cell r="DSP198"/>
          <cell r="DSQ198"/>
          <cell r="DSR198"/>
          <cell r="DSS198"/>
          <cell r="DST198"/>
          <cell r="DSU198"/>
          <cell r="DSV198"/>
          <cell r="DSW198"/>
          <cell r="DSX198"/>
          <cell r="DSY198"/>
          <cell r="DSZ198"/>
          <cell r="DTA198"/>
          <cell r="DTB198"/>
          <cell r="DTC198"/>
          <cell r="DTD198"/>
          <cell r="DTE198"/>
          <cell r="DTF198"/>
          <cell r="DTG198"/>
          <cell r="DTH198"/>
          <cell r="DTI198"/>
          <cell r="DTJ198"/>
          <cell r="DTK198"/>
          <cell r="DTL198"/>
          <cell r="DTM198"/>
          <cell r="DTN198"/>
          <cell r="DTO198"/>
          <cell r="DTP198"/>
          <cell r="DTQ198"/>
          <cell r="DTR198"/>
          <cell r="DTS198"/>
          <cell r="DTT198"/>
          <cell r="DTU198"/>
          <cell r="DTV198"/>
          <cell r="DTW198"/>
          <cell r="DTX198"/>
          <cell r="DTY198"/>
          <cell r="DTZ198"/>
          <cell r="DUA198"/>
          <cell r="DUB198"/>
          <cell r="DUC198"/>
          <cell r="DUD198"/>
          <cell r="DUE198"/>
          <cell r="DUF198"/>
          <cell r="DUG198"/>
          <cell r="DUH198"/>
          <cell r="DUI198"/>
          <cell r="DUJ198"/>
          <cell r="DUK198"/>
          <cell r="DUL198"/>
          <cell r="DUM198"/>
          <cell r="DUN198"/>
          <cell r="DUO198"/>
          <cell r="DUP198"/>
          <cell r="DUQ198"/>
          <cell r="DUR198"/>
          <cell r="DUS198"/>
          <cell r="DUT198"/>
          <cell r="DUU198"/>
          <cell r="DUV198"/>
          <cell r="DUW198"/>
          <cell r="DUX198"/>
          <cell r="DUY198"/>
          <cell r="DUZ198"/>
          <cell r="DVA198"/>
          <cell r="DVB198"/>
          <cell r="DVC198"/>
          <cell r="DVD198"/>
          <cell r="DVE198"/>
          <cell r="DVF198"/>
          <cell r="DVG198"/>
          <cell r="DVH198"/>
          <cell r="DVI198"/>
          <cell r="DVJ198"/>
          <cell r="DVK198"/>
          <cell r="DVL198"/>
          <cell r="DVM198"/>
          <cell r="DVN198"/>
          <cell r="DVO198"/>
          <cell r="DVP198"/>
          <cell r="DVQ198"/>
          <cell r="DVR198"/>
          <cell r="DVS198"/>
          <cell r="DVT198"/>
          <cell r="DVU198"/>
          <cell r="DVV198"/>
          <cell r="DVW198"/>
          <cell r="DVX198"/>
          <cell r="DVY198"/>
          <cell r="DVZ198"/>
          <cell r="DWA198"/>
          <cell r="DWB198"/>
          <cell r="DWC198"/>
          <cell r="DWD198"/>
          <cell r="DWE198"/>
          <cell r="DWF198"/>
          <cell r="DWG198"/>
          <cell r="DWH198"/>
          <cell r="DWI198"/>
          <cell r="DWJ198"/>
          <cell r="DWK198"/>
          <cell r="DWL198"/>
          <cell r="DWM198"/>
          <cell r="DWN198"/>
          <cell r="DWO198"/>
          <cell r="DWP198"/>
          <cell r="DWQ198"/>
          <cell r="DWR198"/>
          <cell r="DWS198"/>
          <cell r="DWT198"/>
          <cell r="DWU198"/>
          <cell r="DWV198"/>
          <cell r="DWW198"/>
          <cell r="DWX198"/>
          <cell r="DWY198"/>
          <cell r="DWZ198"/>
          <cell r="DXA198"/>
          <cell r="DXB198"/>
          <cell r="DXC198"/>
          <cell r="DXD198"/>
          <cell r="DXE198"/>
          <cell r="DXF198"/>
          <cell r="DXG198"/>
          <cell r="DXH198"/>
          <cell r="DXI198"/>
          <cell r="DXJ198"/>
          <cell r="DXK198"/>
          <cell r="DXL198"/>
          <cell r="DXM198"/>
          <cell r="DXN198"/>
          <cell r="DXO198"/>
          <cell r="DXP198"/>
          <cell r="DXQ198"/>
          <cell r="DXR198"/>
          <cell r="DXS198"/>
          <cell r="DXT198"/>
          <cell r="DXU198"/>
          <cell r="DXV198"/>
          <cell r="DXW198"/>
          <cell r="DXX198"/>
          <cell r="DXY198"/>
          <cell r="DXZ198"/>
          <cell r="DYA198"/>
          <cell r="DYB198"/>
          <cell r="DYC198"/>
          <cell r="DYD198"/>
          <cell r="DYE198"/>
          <cell r="DYF198"/>
          <cell r="DYG198"/>
          <cell r="DYH198"/>
          <cell r="DYI198"/>
          <cell r="DYJ198"/>
          <cell r="DYK198"/>
          <cell r="DYL198"/>
          <cell r="DYM198"/>
          <cell r="DYN198"/>
          <cell r="DYO198"/>
          <cell r="DYP198"/>
          <cell r="DYQ198"/>
          <cell r="DYR198"/>
          <cell r="DYS198"/>
          <cell r="DYT198"/>
          <cell r="DYU198"/>
          <cell r="DYV198"/>
          <cell r="DYW198"/>
          <cell r="DYX198"/>
          <cell r="DYY198"/>
          <cell r="DYZ198"/>
          <cell r="DZA198"/>
          <cell r="DZB198"/>
          <cell r="DZC198"/>
          <cell r="DZD198"/>
          <cell r="DZE198"/>
          <cell r="DZF198"/>
          <cell r="DZG198"/>
          <cell r="DZH198"/>
          <cell r="DZI198"/>
          <cell r="DZJ198"/>
          <cell r="DZK198"/>
          <cell r="DZL198"/>
          <cell r="DZM198"/>
          <cell r="DZN198"/>
          <cell r="DZO198"/>
          <cell r="DZP198"/>
          <cell r="DZQ198"/>
          <cell r="DZR198"/>
          <cell r="DZS198"/>
          <cell r="DZT198"/>
          <cell r="DZU198"/>
          <cell r="DZV198"/>
          <cell r="DZW198"/>
          <cell r="DZX198"/>
          <cell r="DZY198"/>
          <cell r="DZZ198"/>
          <cell r="EAA198"/>
          <cell r="EAB198"/>
          <cell r="EAC198"/>
          <cell r="EAD198"/>
          <cell r="EAE198"/>
          <cell r="EAF198"/>
          <cell r="EAG198"/>
          <cell r="EAH198"/>
          <cell r="EAI198"/>
          <cell r="EAJ198"/>
          <cell r="EAK198"/>
          <cell r="EAL198"/>
          <cell r="EAM198"/>
          <cell r="EAN198"/>
          <cell r="EAO198"/>
          <cell r="EAP198"/>
          <cell r="EAQ198"/>
          <cell r="EAR198"/>
          <cell r="EAS198"/>
          <cell r="EAT198"/>
          <cell r="EAU198"/>
          <cell r="EAV198"/>
          <cell r="EAW198"/>
          <cell r="EAX198"/>
          <cell r="EAY198"/>
          <cell r="EAZ198"/>
          <cell r="EBA198"/>
          <cell r="EBB198"/>
          <cell r="EBC198"/>
          <cell r="EBD198"/>
          <cell r="EBE198"/>
          <cell r="EBF198"/>
          <cell r="EBG198"/>
          <cell r="EBH198"/>
          <cell r="EBI198"/>
          <cell r="EBJ198"/>
          <cell r="EBK198"/>
          <cell r="EBL198"/>
          <cell r="EBM198"/>
          <cell r="EBN198"/>
          <cell r="EBO198"/>
          <cell r="EBP198"/>
          <cell r="EBQ198"/>
          <cell r="EBR198"/>
          <cell r="EBS198"/>
          <cell r="EBT198"/>
          <cell r="EBU198"/>
          <cell r="EBV198"/>
          <cell r="EBW198"/>
          <cell r="EBX198"/>
          <cell r="EBY198"/>
          <cell r="EBZ198"/>
          <cell r="ECA198"/>
          <cell r="ECB198"/>
          <cell r="ECC198"/>
          <cell r="ECD198"/>
          <cell r="ECE198"/>
          <cell r="ECF198"/>
          <cell r="ECG198"/>
          <cell r="ECH198"/>
          <cell r="ECI198"/>
          <cell r="ECJ198"/>
          <cell r="ECK198"/>
          <cell r="ECL198"/>
          <cell r="ECM198"/>
          <cell r="ECN198"/>
          <cell r="ECO198"/>
          <cell r="ECP198"/>
          <cell r="ECQ198"/>
          <cell r="ECR198"/>
          <cell r="ECS198"/>
          <cell r="ECT198"/>
          <cell r="ECU198"/>
          <cell r="ECV198"/>
          <cell r="ECW198"/>
          <cell r="ECX198"/>
          <cell r="ECY198"/>
          <cell r="ECZ198"/>
          <cell r="EDA198"/>
          <cell r="EDB198"/>
          <cell r="EDC198"/>
          <cell r="EDD198"/>
          <cell r="EDE198"/>
          <cell r="EDF198"/>
          <cell r="EDG198"/>
          <cell r="EDH198"/>
          <cell r="EDI198"/>
          <cell r="EDJ198"/>
          <cell r="EDK198"/>
          <cell r="EDL198"/>
          <cell r="EDM198"/>
          <cell r="EDN198"/>
          <cell r="EDO198"/>
          <cell r="EDP198"/>
          <cell r="EDQ198"/>
          <cell r="EDR198"/>
          <cell r="EDS198"/>
          <cell r="EDT198"/>
          <cell r="EDU198"/>
          <cell r="EDV198"/>
          <cell r="EDW198"/>
          <cell r="EDX198"/>
          <cell r="EDY198"/>
          <cell r="EDZ198"/>
          <cell r="EEA198"/>
          <cell r="EEB198"/>
          <cell r="EEC198"/>
          <cell r="EED198"/>
          <cell r="EEE198"/>
          <cell r="EEF198"/>
          <cell r="EEG198"/>
          <cell r="EEH198"/>
          <cell r="EEI198"/>
          <cell r="EEJ198"/>
          <cell r="EEK198"/>
          <cell r="EEL198"/>
          <cell r="EEM198"/>
          <cell r="EEN198"/>
          <cell r="EEO198"/>
          <cell r="EEP198"/>
          <cell r="EEQ198"/>
          <cell r="EER198"/>
          <cell r="EES198"/>
          <cell r="EET198"/>
          <cell r="EEU198"/>
          <cell r="EEV198"/>
          <cell r="EEW198"/>
          <cell r="EEX198"/>
          <cell r="EEY198"/>
          <cell r="EEZ198"/>
          <cell r="EFA198"/>
          <cell r="EFB198"/>
          <cell r="EFC198"/>
          <cell r="EFD198"/>
          <cell r="EFE198"/>
          <cell r="EFF198"/>
          <cell r="EFG198"/>
          <cell r="EFH198"/>
          <cell r="EFI198"/>
          <cell r="EFJ198"/>
          <cell r="EFK198"/>
          <cell r="EFL198"/>
          <cell r="EFM198"/>
          <cell r="EFN198"/>
          <cell r="EFO198"/>
          <cell r="EFP198"/>
          <cell r="EFQ198"/>
          <cell r="EFR198"/>
          <cell r="EFS198"/>
          <cell r="EFT198"/>
          <cell r="EFU198"/>
          <cell r="EFV198"/>
          <cell r="EFW198"/>
          <cell r="EFX198"/>
          <cell r="EFY198"/>
          <cell r="EFZ198"/>
          <cell r="EGA198"/>
          <cell r="EGB198"/>
          <cell r="EGC198"/>
          <cell r="EGD198"/>
          <cell r="EGE198"/>
          <cell r="EGF198"/>
          <cell r="EGG198"/>
          <cell r="EGH198"/>
          <cell r="EGI198"/>
          <cell r="EGJ198"/>
          <cell r="EGK198"/>
          <cell r="EGL198"/>
          <cell r="EGM198"/>
          <cell r="EGN198"/>
          <cell r="EGO198"/>
          <cell r="EGP198"/>
          <cell r="EGQ198"/>
          <cell r="EGR198"/>
          <cell r="EGS198"/>
          <cell r="EGT198"/>
          <cell r="EGU198"/>
          <cell r="EGV198"/>
          <cell r="EGW198"/>
          <cell r="EGX198"/>
          <cell r="EGY198"/>
          <cell r="EGZ198"/>
          <cell r="EHA198"/>
          <cell r="EHB198"/>
          <cell r="EHC198"/>
          <cell r="EHD198"/>
          <cell r="EHE198"/>
          <cell r="EHF198"/>
          <cell r="EHG198"/>
          <cell r="EHH198"/>
          <cell r="EHI198"/>
          <cell r="EHJ198"/>
          <cell r="EHK198"/>
          <cell r="EHL198"/>
          <cell r="EHM198"/>
          <cell r="EHN198"/>
          <cell r="EHO198"/>
          <cell r="EHP198"/>
          <cell r="EHQ198"/>
          <cell r="EHR198"/>
          <cell r="EHS198"/>
          <cell r="EHT198"/>
          <cell r="EHU198"/>
          <cell r="EHV198"/>
          <cell r="EHW198"/>
          <cell r="EHX198"/>
          <cell r="EHY198"/>
          <cell r="EHZ198"/>
          <cell r="EIA198"/>
          <cell r="EIB198"/>
          <cell r="EIC198"/>
          <cell r="EID198"/>
          <cell r="EIE198"/>
          <cell r="EIF198"/>
          <cell r="EIG198"/>
          <cell r="EIH198"/>
          <cell r="EII198"/>
          <cell r="EIJ198"/>
          <cell r="EIK198"/>
          <cell r="EIL198"/>
          <cell r="EIM198"/>
          <cell r="EIN198"/>
          <cell r="EIO198"/>
          <cell r="EIP198"/>
          <cell r="EIQ198"/>
          <cell r="EIR198"/>
          <cell r="EIS198"/>
          <cell r="EIT198"/>
          <cell r="EIU198"/>
          <cell r="EIV198"/>
          <cell r="EIW198"/>
          <cell r="EIX198"/>
          <cell r="EIY198"/>
          <cell r="EIZ198"/>
          <cell r="EJA198"/>
          <cell r="EJB198"/>
          <cell r="EJC198"/>
          <cell r="EJD198"/>
          <cell r="EJE198"/>
          <cell r="EJF198"/>
          <cell r="EJG198"/>
          <cell r="EJH198"/>
          <cell r="EJI198"/>
          <cell r="EJJ198"/>
          <cell r="EJK198"/>
          <cell r="EJL198"/>
          <cell r="EJM198"/>
          <cell r="EJN198"/>
          <cell r="EJO198"/>
          <cell r="EJP198"/>
          <cell r="EJQ198"/>
          <cell r="EJR198"/>
          <cell r="EJS198"/>
          <cell r="EJT198"/>
          <cell r="EJU198"/>
          <cell r="EJV198"/>
          <cell r="EJW198"/>
          <cell r="EJX198"/>
          <cell r="EJY198"/>
          <cell r="EJZ198"/>
          <cell r="EKA198"/>
          <cell r="EKB198"/>
          <cell r="EKC198"/>
          <cell r="EKD198"/>
          <cell r="EKE198"/>
          <cell r="EKF198"/>
          <cell r="EKG198"/>
          <cell r="EKH198"/>
          <cell r="EKI198"/>
          <cell r="EKJ198"/>
          <cell r="EKK198"/>
          <cell r="EKL198"/>
          <cell r="EKM198"/>
          <cell r="EKN198"/>
          <cell r="EKO198"/>
          <cell r="EKP198"/>
          <cell r="EKQ198"/>
          <cell r="EKR198"/>
          <cell r="EKS198"/>
          <cell r="EKT198"/>
          <cell r="EKU198"/>
          <cell r="EKV198"/>
          <cell r="EKW198"/>
          <cell r="EKX198"/>
          <cell r="EKY198"/>
          <cell r="EKZ198"/>
          <cell r="ELA198"/>
          <cell r="ELB198"/>
          <cell r="ELC198"/>
          <cell r="ELD198"/>
          <cell r="ELE198"/>
          <cell r="ELF198"/>
          <cell r="ELG198"/>
          <cell r="ELH198"/>
          <cell r="ELI198"/>
          <cell r="ELJ198"/>
          <cell r="ELK198"/>
          <cell r="ELL198"/>
          <cell r="ELM198"/>
          <cell r="ELN198"/>
          <cell r="ELO198"/>
          <cell r="ELP198"/>
          <cell r="ELQ198"/>
          <cell r="ELR198"/>
          <cell r="ELS198"/>
          <cell r="ELT198"/>
          <cell r="ELU198"/>
          <cell r="ELV198"/>
          <cell r="ELW198"/>
          <cell r="ELX198"/>
          <cell r="ELY198"/>
          <cell r="ELZ198"/>
          <cell r="EMA198"/>
          <cell r="EMB198"/>
          <cell r="EMC198"/>
          <cell r="EMD198"/>
          <cell r="EME198"/>
          <cell r="EMF198"/>
          <cell r="EMG198"/>
          <cell r="EMH198"/>
          <cell r="EMI198"/>
          <cell r="EMJ198"/>
          <cell r="EMK198"/>
          <cell r="EML198"/>
          <cell r="EMM198"/>
          <cell r="EMN198"/>
          <cell r="EMO198"/>
          <cell r="EMP198"/>
          <cell r="EMQ198"/>
          <cell r="EMR198"/>
          <cell r="EMS198"/>
          <cell r="EMT198"/>
          <cell r="EMU198"/>
          <cell r="EMV198"/>
          <cell r="EMW198"/>
          <cell r="EMX198"/>
          <cell r="EMY198"/>
          <cell r="EMZ198"/>
          <cell r="ENA198"/>
          <cell r="ENB198"/>
          <cell r="ENC198"/>
          <cell r="END198"/>
          <cell r="ENE198"/>
          <cell r="ENF198"/>
          <cell r="ENG198"/>
          <cell r="ENH198"/>
          <cell r="ENI198"/>
          <cell r="ENJ198"/>
          <cell r="ENK198"/>
          <cell r="ENL198"/>
          <cell r="ENM198"/>
          <cell r="ENN198"/>
          <cell r="ENO198"/>
          <cell r="ENP198"/>
          <cell r="ENQ198"/>
          <cell r="ENR198"/>
          <cell r="ENS198"/>
          <cell r="ENT198"/>
          <cell r="ENU198"/>
          <cell r="ENV198"/>
          <cell r="ENW198"/>
          <cell r="ENX198"/>
          <cell r="ENY198"/>
          <cell r="ENZ198"/>
          <cell r="EOA198"/>
          <cell r="EOB198"/>
          <cell r="EOC198"/>
          <cell r="EOD198"/>
          <cell r="EOE198"/>
          <cell r="EOF198"/>
          <cell r="EOG198"/>
          <cell r="EOH198"/>
          <cell r="EOI198"/>
          <cell r="EOJ198"/>
          <cell r="EOK198"/>
          <cell r="EOL198"/>
          <cell r="EOM198"/>
          <cell r="EON198"/>
          <cell r="EOO198"/>
          <cell r="EOP198"/>
          <cell r="EOQ198"/>
          <cell r="EOR198"/>
          <cell r="EOS198"/>
          <cell r="EOT198"/>
          <cell r="EOU198"/>
          <cell r="EOV198"/>
          <cell r="EOW198"/>
          <cell r="EOX198"/>
          <cell r="EOY198"/>
          <cell r="EOZ198"/>
          <cell r="EPA198"/>
          <cell r="EPB198"/>
          <cell r="EPC198"/>
          <cell r="EPD198"/>
          <cell r="EPE198"/>
          <cell r="EPF198"/>
          <cell r="EPG198"/>
          <cell r="EPH198"/>
          <cell r="EPI198"/>
          <cell r="EPJ198"/>
          <cell r="EPK198"/>
          <cell r="EPL198"/>
          <cell r="EPM198"/>
          <cell r="EPN198"/>
          <cell r="EPO198"/>
          <cell r="EPP198"/>
          <cell r="EPQ198"/>
          <cell r="EPR198"/>
          <cell r="EPS198"/>
          <cell r="EPT198"/>
          <cell r="EPU198"/>
          <cell r="EPV198"/>
          <cell r="EPW198"/>
          <cell r="EPX198"/>
          <cell r="EPY198"/>
          <cell r="EPZ198"/>
          <cell r="EQA198"/>
          <cell r="EQB198"/>
          <cell r="EQC198"/>
          <cell r="EQD198"/>
          <cell r="EQE198"/>
          <cell r="EQF198"/>
          <cell r="EQG198"/>
          <cell r="EQH198"/>
          <cell r="EQI198"/>
          <cell r="EQJ198"/>
          <cell r="EQK198"/>
          <cell r="EQL198"/>
          <cell r="EQM198"/>
          <cell r="EQN198"/>
          <cell r="EQO198"/>
          <cell r="EQP198"/>
          <cell r="EQQ198"/>
          <cell r="EQR198"/>
          <cell r="EQS198"/>
          <cell r="EQT198"/>
          <cell r="EQU198"/>
          <cell r="EQV198"/>
          <cell r="EQW198"/>
          <cell r="EQX198"/>
          <cell r="EQY198"/>
          <cell r="EQZ198"/>
          <cell r="ERA198"/>
          <cell r="ERB198"/>
          <cell r="ERC198"/>
          <cell r="ERD198"/>
          <cell r="ERE198"/>
          <cell r="ERF198"/>
          <cell r="ERG198"/>
          <cell r="ERH198"/>
          <cell r="ERI198"/>
          <cell r="ERJ198"/>
          <cell r="ERK198"/>
          <cell r="ERL198"/>
          <cell r="ERM198"/>
          <cell r="ERN198"/>
          <cell r="ERO198"/>
          <cell r="ERP198"/>
          <cell r="ERQ198"/>
          <cell r="ERR198"/>
          <cell r="ERS198"/>
          <cell r="ERT198"/>
          <cell r="ERU198"/>
          <cell r="ERV198"/>
          <cell r="ERW198"/>
          <cell r="ERX198"/>
          <cell r="ERY198"/>
          <cell r="ERZ198"/>
          <cell r="ESA198"/>
          <cell r="ESB198"/>
          <cell r="ESC198"/>
          <cell r="ESD198"/>
          <cell r="ESE198"/>
          <cell r="ESF198"/>
          <cell r="ESG198"/>
          <cell r="ESH198"/>
          <cell r="ESI198"/>
          <cell r="ESJ198"/>
          <cell r="ESK198"/>
          <cell r="ESL198"/>
          <cell r="ESM198"/>
          <cell r="ESN198"/>
          <cell r="ESO198"/>
          <cell r="ESP198"/>
          <cell r="ESQ198"/>
          <cell r="ESR198"/>
          <cell r="ESS198"/>
          <cell r="EST198"/>
          <cell r="ESU198"/>
          <cell r="ESV198"/>
          <cell r="ESW198"/>
          <cell r="ESX198"/>
          <cell r="ESY198"/>
          <cell r="ESZ198"/>
          <cell r="ETA198"/>
          <cell r="ETB198"/>
          <cell r="ETC198"/>
          <cell r="ETD198"/>
          <cell r="ETE198"/>
          <cell r="ETF198"/>
          <cell r="ETG198"/>
          <cell r="ETH198"/>
          <cell r="ETI198"/>
          <cell r="ETJ198"/>
          <cell r="ETK198"/>
          <cell r="ETL198"/>
          <cell r="ETM198"/>
          <cell r="ETN198"/>
          <cell r="ETO198"/>
          <cell r="ETP198"/>
          <cell r="ETQ198"/>
          <cell r="ETR198"/>
          <cell r="ETS198"/>
          <cell r="ETT198"/>
          <cell r="ETU198"/>
          <cell r="ETV198"/>
          <cell r="ETW198"/>
          <cell r="ETX198"/>
          <cell r="ETY198"/>
          <cell r="ETZ198"/>
          <cell r="EUA198"/>
          <cell r="EUB198"/>
          <cell r="EUC198"/>
          <cell r="EUD198"/>
          <cell r="EUE198"/>
          <cell r="EUF198"/>
          <cell r="EUG198"/>
          <cell r="EUH198"/>
          <cell r="EUI198"/>
          <cell r="EUJ198"/>
          <cell r="EUK198"/>
          <cell r="EUL198"/>
          <cell r="EUM198"/>
          <cell r="EUN198"/>
          <cell r="EUO198"/>
          <cell r="EUP198"/>
          <cell r="EUQ198"/>
          <cell r="EUR198"/>
          <cell r="EUS198"/>
          <cell r="EUT198"/>
          <cell r="EUU198"/>
          <cell r="EUV198"/>
          <cell r="EUW198"/>
          <cell r="EUX198"/>
          <cell r="EUY198"/>
          <cell r="EUZ198"/>
          <cell r="EVA198"/>
          <cell r="EVB198"/>
          <cell r="EVC198"/>
          <cell r="EVD198"/>
          <cell r="EVE198"/>
          <cell r="EVF198"/>
          <cell r="EVG198"/>
          <cell r="EVH198"/>
          <cell r="EVI198"/>
          <cell r="EVJ198"/>
          <cell r="EVK198"/>
          <cell r="EVL198"/>
          <cell r="EVM198"/>
          <cell r="EVN198"/>
          <cell r="EVO198"/>
          <cell r="EVP198"/>
          <cell r="EVQ198"/>
          <cell r="EVR198"/>
          <cell r="EVS198"/>
          <cell r="EVT198"/>
          <cell r="EVU198"/>
          <cell r="EVV198"/>
          <cell r="EVW198"/>
          <cell r="EVX198"/>
          <cell r="EVY198"/>
          <cell r="EVZ198"/>
          <cell r="EWA198"/>
          <cell r="EWB198"/>
          <cell r="EWC198"/>
          <cell r="EWD198"/>
          <cell r="EWE198"/>
          <cell r="EWF198"/>
          <cell r="EWG198"/>
          <cell r="EWH198"/>
          <cell r="EWI198"/>
          <cell r="EWJ198"/>
          <cell r="EWK198"/>
          <cell r="EWL198"/>
          <cell r="EWM198"/>
          <cell r="EWN198"/>
          <cell r="EWO198"/>
          <cell r="EWP198"/>
          <cell r="EWQ198"/>
          <cell r="EWR198"/>
          <cell r="EWS198"/>
          <cell r="EWT198"/>
          <cell r="EWU198"/>
          <cell r="EWV198"/>
          <cell r="EWW198"/>
          <cell r="EWX198"/>
          <cell r="EWY198"/>
          <cell r="EWZ198"/>
          <cell r="EXA198"/>
          <cell r="EXB198"/>
          <cell r="EXC198"/>
          <cell r="EXD198"/>
          <cell r="EXE198"/>
          <cell r="EXF198"/>
          <cell r="EXG198"/>
          <cell r="EXH198"/>
          <cell r="EXI198"/>
          <cell r="EXJ198"/>
          <cell r="EXK198"/>
          <cell r="EXL198"/>
          <cell r="EXM198"/>
          <cell r="EXN198"/>
          <cell r="EXO198"/>
          <cell r="EXP198"/>
          <cell r="EXQ198"/>
          <cell r="EXR198"/>
          <cell r="EXS198"/>
          <cell r="EXT198"/>
          <cell r="EXU198"/>
          <cell r="EXV198"/>
          <cell r="EXW198"/>
          <cell r="EXX198"/>
          <cell r="EXY198"/>
          <cell r="EXZ198"/>
          <cell r="EYA198"/>
          <cell r="EYB198"/>
          <cell r="EYC198"/>
          <cell r="EYD198"/>
          <cell r="EYE198"/>
          <cell r="EYF198"/>
          <cell r="EYG198"/>
          <cell r="EYH198"/>
          <cell r="EYI198"/>
          <cell r="EYJ198"/>
          <cell r="EYK198"/>
          <cell r="EYL198"/>
          <cell r="EYM198"/>
          <cell r="EYN198"/>
          <cell r="EYO198"/>
          <cell r="EYP198"/>
          <cell r="EYQ198"/>
          <cell r="EYR198"/>
          <cell r="EYS198"/>
          <cell r="EYT198"/>
          <cell r="EYU198"/>
          <cell r="EYV198"/>
          <cell r="EYW198"/>
          <cell r="EYX198"/>
          <cell r="EYY198"/>
          <cell r="EYZ198"/>
          <cell r="EZA198"/>
          <cell r="EZB198"/>
          <cell r="EZC198"/>
          <cell r="EZD198"/>
          <cell r="EZE198"/>
          <cell r="EZF198"/>
          <cell r="EZG198"/>
          <cell r="EZH198"/>
          <cell r="EZI198"/>
          <cell r="EZJ198"/>
          <cell r="EZK198"/>
          <cell r="EZL198"/>
          <cell r="EZM198"/>
          <cell r="EZN198"/>
          <cell r="EZO198"/>
          <cell r="EZP198"/>
          <cell r="EZQ198"/>
          <cell r="EZR198"/>
          <cell r="EZS198"/>
          <cell r="EZT198"/>
          <cell r="EZU198"/>
          <cell r="EZV198"/>
          <cell r="EZW198"/>
          <cell r="EZX198"/>
          <cell r="EZY198"/>
          <cell r="EZZ198"/>
          <cell r="FAA198"/>
          <cell r="FAB198"/>
          <cell r="FAC198"/>
          <cell r="FAD198"/>
          <cell r="FAE198"/>
          <cell r="FAF198"/>
          <cell r="FAG198"/>
          <cell r="FAH198"/>
          <cell r="FAI198"/>
          <cell r="FAJ198"/>
          <cell r="FAK198"/>
          <cell r="FAL198"/>
          <cell r="FAM198"/>
          <cell r="FAN198"/>
          <cell r="FAO198"/>
          <cell r="FAP198"/>
          <cell r="FAQ198"/>
          <cell r="FAR198"/>
          <cell r="FAS198"/>
          <cell r="FAT198"/>
          <cell r="FAU198"/>
          <cell r="FAV198"/>
          <cell r="FAW198"/>
          <cell r="FAX198"/>
          <cell r="FAY198"/>
          <cell r="FAZ198"/>
          <cell r="FBA198"/>
          <cell r="FBB198"/>
          <cell r="FBC198"/>
          <cell r="FBD198"/>
          <cell r="FBE198"/>
          <cell r="FBF198"/>
          <cell r="FBG198"/>
          <cell r="FBH198"/>
          <cell r="FBI198"/>
          <cell r="FBJ198"/>
          <cell r="FBK198"/>
          <cell r="FBL198"/>
          <cell r="FBM198"/>
          <cell r="FBN198"/>
          <cell r="FBO198"/>
          <cell r="FBP198"/>
          <cell r="FBQ198"/>
          <cell r="FBR198"/>
          <cell r="FBS198"/>
          <cell r="FBT198"/>
          <cell r="FBU198"/>
          <cell r="FBV198"/>
          <cell r="FBW198"/>
          <cell r="FBX198"/>
          <cell r="FBY198"/>
          <cell r="FBZ198"/>
          <cell r="FCA198"/>
          <cell r="FCB198"/>
          <cell r="FCC198"/>
          <cell r="FCD198"/>
          <cell r="FCE198"/>
          <cell r="FCF198"/>
          <cell r="FCG198"/>
          <cell r="FCH198"/>
          <cell r="FCI198"/>
          <cell r="FCJ198"/>
          <cell r="FCK198"/>
          <cell r="FCL198"/>
          <cell r="FCM198"/>
          <cell r="FCN198"/>
          <cell r="FCO198"/>
          <cell r="FCP198"/>
          <cell r="FCQ198"/>
          <cell r="FCR198"/>
          <cell r="FCS198"/>
          <cell r="FCT198"/>
          <cell r="FCU198"/>
          <cell r="FCV198"/>
          <cell r="FCW198"/>
          <cell r="FCX198"/>
          <cell r="FCY198"/>
          <cell r="FCZ198"/>
          <cell r="FDA198"/>
          <cell r="FDB198"/>
          <cell r="FDC198"/>
          <cell r="FDD198"/>
          <cell r="FDE198"/>
          <cell r="FDF198"/>
          <cell r="FDG198"/>
          <cell r="FDH198"/>
          <cell r="FDI198"/>
          <cell r="FDJ198"/>
          <cell r="FDK198"/>
          <cell r="FDL198"/>
          <cell r="FDM198"/>
          <cell r="FDN198"/>
          <cell r="FDO198"/>
          <cell r="FDP198"/>
          <cell r="FDQ198"/>
          <cell r="FDR198"/>
          <cell r="FDS198"/>
          <cell r="FDT198"/>
          <cell r="FDU198"/>
          <cell r="FDV198"/>
          <cell r="FDW198"/>
          <cell r="FDX198"/>
          <cell r="FDY198"/>
          <cell r="FDZ198"/>
          <cell r="FEA198"/>
          <cell r="FEB198"/>
          <cell r="FEC198"/>
          <cell r="FED198"/>
          <cell r="FEE198"/>
          <cell r="FEF198"/>
          <cell r="FEG198"/>
          <cell r="FEH198"/>
          <cell r="FEI198"/>
          <cell r="FEJ198"/>
          <cell r="FEK198"/>
          <cell r="FEL198"/>
          <cell r="FEM198"/>
          <cell r="FEN198"/>
          <cell r="FEO198"/>
          <cell r="FEP198"/>
          <cell r="FEQ198"/>
          <cell r="FER198"/>
          <cell r="FES198"/>
          <cell r="FET198"/>
          <cell r="FEU198"/>
          <cell r="FEV198"/>
          <cell r="FEW198"/>
          <cell r="FEX198"/>
          <cell r="FEY198"/>
          <cell r="FEZ198"/>
          <cell r="FFA198"/>
          <cell r="FFB198"/>
          <cell r="FFC198"/>
          <cell r="FFD198"/>
          <cell r="FFE198"/>
          <cell r="FFF198"/>
          <cell r="FFG198"/>
          <cell r="FFH198"/>
          <cell r="FFI198"/>
          <cell r="FFJ198"/>
          <cell r="FFK198"/>
          <cell r="FFL198"/>
          <cell r="FFM198"/>
          <cell r="FFN198"/>
          <cell r="FFO198"/>
          <cell r="FFP198"/>
          <cell r="FFQ198"/>
          <cell r="FFR198"/>
          <cell r="FFS198"/>
          <cell r="FFT198"/>
          <cell r="FFU198"/>
          <cell r="FFV198"/>
          <cell r="FFW198"/>
          <cell r="FFX198"/>
          <cell r="FFY198"/>
          <cell r="FFZ198"/>
          <cell r="FGA198"/>
          <cell r="FGB198"/>
          <cell r="FGC198"/>
          <cell r="FGD198"/>
          <cell r="FGE198"/>
          <cell r="FGF198"/>
          <cell r="FGG198"/>
          <cell r="FGH198"/>
          <cell r="FGI198"/>
          <cell r="FGJ198"/>
          <cell r="FGK198"/>
          <cell r="FGL198"/>
          <cell r="FGM198"/>
          <cell r="FGN198"/>
          <cell r="FGO198"/>
          <cell r="FGP198"/>
          <cell r="FGQ198"/>
          <cell r="FGR198"/>
          <cell r="FGS198"/>
          <cell r="FGT198"/>
          <cell r="FGU198"/>
          <cell r="FGV198"/>
          <cell r="FGW198"/>
          <cell r="FGX198"/>
          <cell r="FGY198"/>
          <cell r="FGZ198"/>
          <cell r="FHA198"/>
          <cell r="FHB198"/>
          <cell r="FHC198"/>
          <cell r="FHD198"/>
          <cell r="FHE198"/>
          <cell r="FHF198"/>
          <cell r="FHG198"/>
          <cell r="FHH198"/>
          <cell r="FHI198"/>
          <cell r="FHJ198"/>
          <cell r="FHK198"/>
          <cell r="FHL198"/>
          <cell r="FHM198"/>
          <cell r="FHN198"/>
          <cell r="FHO198"/>
          <cell r="FHP198"/>
          <cell r="FHQ198"/>
          <cell r="FHR198"/>
          <cell r="FHS198"/>
          <cell r="FHT198"/>
          <cell r="FHU198"/>
          <cell r="FHV198"/>
          <cell r="FHW198"/>
          <cell r="FHX198"/>
          <cell r="FHY198"/>
          <cell r="FHZ198"/>
          <cell r="FIA198"/>
          <cell r="FIB198"/>
          <cell r="FIC198"/>
          <cell r="FID198"/>
          <cell r="FIE198"/>
          <cell r="FIF198"/>
          <cell r="FIG198"/>
          <cell r="FIH198"/>
          <cell r="FII198"/>
          <cell r="FIJ198"/>
          <cell r="FIK198"/>
          <cell r="FIL198"/>
          <cell r="FIM198"/>
          <cell r="FIN198"/>
          <cell r="FIO198"/>
          <cell r="FIP198"/>
          <cell r="FIQ198"/>
          <cell r="FIR198"/>
          <cell r="FIS198"/>
          <cell r="FIT198"/>
          <cell r="FIU198"/>
          <cell r="FIV198"/>
          <cell r="FIW198"/>
          <cell r="FIX198"/>
          <cell r="FIY198"/>
          <cell r="FIZ198"/>
          <cell r="FJA198"/>
          <cell r="FJB198"/>
          <cell r="FJC198"/>
          <cell r="FJD198"/>
          <cell r="FJE198"/>
          <cell r="FJF198"/>
          <cell r="FJG198"/>
          <cell r="FJH198"/>
          <cell r="FJI198"/>
          <cell r="FJJ198"/>
          <cell r="FJK198"/>
          <cell r="FJL198"/>
          <cell r="FJM198"/>
          <cell r="FJN198"/>
          <cell r="FJO198"/>
          <cell r="FJP198"/>
          <cell r="FJQ198"/>
          <cell r="FJR198"/>
          <cell r="FJS198"/>
          <cell r="FJT198"/>
          <cell r="FJU198"/>
          <cell r="FJV198"/>
          <cell r="FJW198"/>
          <cell r="FJX198"/>
          <cell r="FJY198"/>
          <cell r="FJZ198"/>
          <cell r="FKA198"/>
          <cell r="FKB198"/>
          <cell r="FKC198"/>
          <cell r="FKD198"/>
          <cell r="FKE198"/>
          <cell r="FKF198"/>
          <cell r="FKG198"/>
          <cell r="FKH198"/>
          <cell r="FKI198"/>
          <cell r="FKJ198"/>
          <cell r="FKK198"/>
          <cell r="FKL198"/>
          <cell r="FKM198"/>
          <cell r="FKN198"/>
          <cell r="FKO198"/>
          <cell r="FKP198"/>
          <cell r="FKQ198"/>
          <cell r="FKR198"/>
          <cell r="FKS198"/>
          <cell r="FKT198"/>
          <cell r="FKU198"/>
          <cell r="FKV198"/>
          <cell r="FKW198"/>
          <cell r="FKX198"/>
          <cell r="FKY198"/>
          <cell r="FKZ198"/>
          <cell r="FLA198"/>
          <cell r="FLB198"/>
          <cell r="FLC198"/>
          <cell r="FLD198"/>
          <cell r="FLE198"/>
          <cell r="FLF198"/>
          <cell r="FLG198"/>
          <cell r="FLH198"/>
          <cell r="FLI198"/>
          <cell r="FLJ198"/>
          <cell r="FLK198"/>
          <cell r="FLL198"/>
          <cell r="FLM198"/>
          <cell r="FLN198"/>
          <cell r="FLO198"/>
          <cell r="FLP198"/>
          <cell r="FLQ198"/>
          <cell r="FLR198"/>
          <cell r="FLS198"/>
          <cell r="FLT198"/>
          <cell r="FLU198"/>
          <cell r="FLV198"/>
          <cell r="FLW198"/>
          <cell r="FLX198"/>
          <cell r="FLY198"/>
          <cell r="FLZ198"/>
          <cell r="FMA198"/>
          <cell r="FMB198"/>
          <cell r="FMC198"/>
          <cell r="FMD198"/>
          <cell r="FME198"/>
          <cell r="FMF198"/>
          <cell r="FMG198"/>
          <cell r="FMH198"/>
          <cell r="FMI198"/>
          <cell r="FMJ198"/>
          <cell r="FMK198"/>
          <cell r="FML198"/>
          <cell r="FMM198"/>
          <cell r="FMN198"/>
          <cell r="FMO198"/>
          <cell r="FMP198"/>
          <cell r="FMQ198"/>
          <cell r="FMR198"/>
          <cell r="FMS198"/>
          <cell r="FMT198"/>
          <cell r="FMU198"/>
          <cell r="FMV198"/>
          <cell r="FMW198"/>
          <cell r="FMX198"/>
          <cell r="FMY198"/>
          <cell r="FMZ198"/>
          <cell r="FNA198"/>
          <cell r="FNB198"/>
          <cell r="FNC198"/>
          <cell r="FND198"/>
          <cell r="FNE198"/>
          <cell r="FNF198"/>
          <cell r="FNG198"/>
          <cell r="FNH198"/>
          <cell r="FNI198"/>
          <cell r="FNJ198"/>
          <cell r="FNK198"/>
          <cell r="FNL198"/>
          <cell r="FNM198"/>
          <cell r="FNN198"/>
          <cell r="FNO198"/>
          <cell r="FNP198"/>
          <cell r="FNQ198"/>
          <cell r="FNR198"/>
          <cell r="FNS198"/>
          <cell r="FNT198"/>
          <cell r="FNU198"/>
          <cell r="FNV198"/>
          <cell r="FNW198"/>
          <cell r="FNX198"/>
          <cell r="FNY198"/>
          <cell r="FNZ198"/>
          <cell r="FOA198"/>
          <cell r="FOB198"/>
          <cell r="FOC198"/>
          <cell r="FOD198"/>
          <cell r="FOE198"/>
          <cell r="FOF198"/>
          <cell r="FOG198"/>
          <cell r="FOH198"/>
          <cell r="FOI198"/>
          <cell r="FOJ198"/>
          <cell r="FOK198"/>
          <cell r="FOL198"/>
          <cell r="FOM198"/>
          <cell r="FON198"/>
          <cell r="FOO198"/>
          <cell r="FOP198"/>
          <cell r="FOQ198"/>
          <cell r="FOR198"/>
          <cell r="FOS198"/>
          <cell r="FOT198"/>
          <cell r="FOU198"/>
          <cell r="FOV198"/>
          <cell r="FOW198"/>
          <cell r="FOX198"/>
          <cell r="FOY198"/>
          <cell r="FOZ198"/>
          <cell r="FPA198"/>
          <cell r="FPB198"/>
          <cell r="FPC198"/>
          <cell r="FPD198"/>
          <cell r="FPE198"/>
          <cell r="FPF198"/>
          <cell r="FPG198"/>
          <cell r="FPH198"/>
          <cell r="FPI198"/>
          <cell r="FPJ198"/>
          <cell r="FPK198"/>
          <cell r="FPL198"/>
          <cell r="FPM198"/>
          <cell r="FPN198"/>
          <cell r="FPO198"/>
          <cell r="FPP198"/>
          <cell r="FPQ198"/>
          <cell r="FPR198"/>
          <cell r="FPS198"/>
          <cell r="FPT198"/>
          <cell r="FPU198"/>
          <cell r="FPV198"/>
          <cell r="FPW198"/>
          <cell r="FPX198"/>
          <cell r="FPY198"/>
          <cell r="FPZ198"/>
          <cell r="FQA198"/>
          <cell r="FQB198"/>
          <cell r="FQC198"/>
          <cell r="FQD198"/>
          <cell r="FQE198"/>
          <cell r="FQF198"/>
          <cell r="FQG198"/>
          <cell r="FQH198"/>
          <cell r="FQI198"/>
          <cell r="FQJ198"/>
          <cell r="FQK198"/>
          <cell r="FQL198"/>
          <cell r="FQM198"/>
          <cell r="FQN198"/>
          <cell r="FQO198"/>
          <cell r="FQP198"/>
          <cell r="FQQ198"/>
          <cell r="FQR198"/>
          <cell r="FQS198"/>
          <cell r="FQT198"/>
          <cell r="FQU198"/>
          <cell r="FQV198"/>
          <cell r="FQW198"/>
          <cell r="FQX198"/>
          <cell r="FQY198"/>
          <cell r="FQZ198"/>
          <cell r="FRA198"/>
          <cell r="FRB198"/>
          <cell r="FRC198"/>
          <cell r="FRD198"/>
          <cell r="FRE198"/>
          <cell r="FRF198"/>
          <cell r="FRG198"/>
          <cell r="FRH198"/>
          <cell r="FRI198"/>
          <cell r="FRJ198"/>
          <cell r="FRK198"/>
          <cell r="FRL198"/>
          <cell r="FRM198"/>
          <cell r="FRN198"/>
          <cell r="FRO198"/>
          <cell r="FRP198"/>
          <cell r="FRQ198"/>
          <cell r="FRR198"/>
          <cell r="FRS198"/>
          <cell r="FRT198"/>
          <cell r="FRU198"/>
          <cell r="FRV198"/>
          <cell r="FRW198"/>
          <cell r="FRX198"/>
          <cell r="FRY198"/>
          <cell r="FRZ198"/>
          <cell r="FSA198"/>
          <cell r="FSB198"/>
          <cell r="FSC198"/>
          <cell r="FSD198"/>
          <cell r="FSE198"/>
          <cell r="FSF198"/>
          <cell r="FSG198"/>
          <cell r="FSH198"/>
          <cell r="FSI198"/>
          <cell r="FSJ198"/>
          <cell r="FSK198"/>
          <cell r="FSL198"/>
          <cell r="FSM198"/>
          <cell r="FSN198"/>
          <cell r="FSO198"/>
          <cell r="FSP198"/>
          <cell r="FSQ198"/>
          <cell r="FSR198"/>
          <cell r="FSS198"/>
          <cell r="FST198"/>
          <cell r="FSU198"/>
          <cell r="FSV198"/>
          <cell r="FSW198"/>
          <cell r="FSX198"/>
          <cell r="FSY198"/>
          <cell r="FSZ198"/>
          <cell r="FTA198"/>
          <cell r="FTB198"/>
          <cell r="FTC198"/>
          <cell r="FTD198"/>
          <cell r="FTE198"/>
          <cell r="FTF198"/>
          <cell r="FTG198"/>
          <cell r="FTH198"/>
          <cell r="FTI198"/>
          <cell r="FTJ198"/>
          <cell r="FTK198"/>
          <cell r="FTL198"/>
          <cell r="FTM198"/>
          <cell r="FTN198"/>
          <cell r="FTO198"/>
          <cell r="FTP198"/>
          <cell r="FTQ198"/>
          <cell r="FTR198"/>
          <cell r="FTS198"/>
          <cell r="FTT198"/>
          <cell r="FTU198"/>
          <cell r="FTV198"/>
          <cell r="FTW198"/>
          <cell r="FTX198"/>
          <cell r="FTY198"/>
          <cell r="FTZ198"/>
          <cell r="FUA198"/>
          <cell r="FUB198"/>
          <cell r="FUC198"/>
          <cell r="FUD198"/>
          <cell r="FUE198"/>
          <cell r="FUF198"/>
          <cell r="FUG198"/>
          <cell r="FUH198"/>
          <cell r="FUI198"/>
          <cell r="FUJ198"/>
          <cell r="FUK198"/>
          <cell r="FUL198"/>
          <cell r="FUM198"/>
          <cell r="FUN198"/>
          <cell r="FUO198"/>
          <cell r="FUP198"/>
          <cell r="FUQ198"/>
          <cell r="FUR198"/>
          <cell r="FUS198"/>
          <cell r="FUT198"/>
          <cell r="FUU198"/>
          <cell r="FUV198"/>
          <cell r="FUW198"/>
          <cell r="FUX198"/>
          <cell r="FUY198"/>
          <cell r="FUZ198"/>
          <cell r="FVA198"/>
          <cell r="FVB198"/>
          <cell r="FVC198"/>
          <cell r="FVD198"/>
          <cell r="FVE198"/>
          <cell r="FVF198"/>
          <cell r="FVG198"/>
          <cell r="FVH198"/>
          <cell r="FVI198"/>
          <cell r="FVJ198"/>
          <cell r="FVK198"/>
          <cell r="FVL198"/>
          <cell r="FVM198"/>
          <cell r="FVN198"/>
          <cell r="FVO198"/>
          <cell r="FVP198"/>
          <cell r="FVQ198"/>
          <cell r="FVR198"/>
          <cell r="FVS198"/>
          <cell r="FVT198"/>
          <cell r="FVU198"/>
          <cell r="FVV198"/>
          <cell r="FVW198"/>
          <cell r="FVX198"/>
          <cell r="FVY198"/>
          <cell r="FVZ198"/>
          <cell r="FWA198"/>
          <cell r="FWB198"/>
          <cell r="FWC198"/>
          <cell r="FWD198"/>
          <cell r="FWE198"/>
          <cell r="FWF198"/>
          <cell r="FWG198"/>
          <cell r="FWH198"/>
          <cell r="FWI198"/>
          <cell r="FWJ198"/>
          <cell r="FWK198"/>
          <cell r="FWL198"/>
          <cell r="FWM198"/>
          <cell r="FWN198"/>
          <cell r="FWO198"/>
          <cell r="FWP198"/>
          <cell r="FWQ198"/>
          <cell r="FWR198"/>
          <cell r="FWS198"/>
          <cell r="FWT198"/>
          <cell r="FWU198"/>
          <cell r="FWV198"/>
          <cell r="FWW198"/>
          <cell r="FWX198"/>
          <cell r="FWY198"/>
          <cell r="FWZ198"/>
          <cell r="FXA198"/>
          <cell r="FXB198"/>
          <cell r="FXC198"/>
          <cell r="FXD198"/>
          <cell r="FXE198"/>
          <cell r="FXF198"/>
          <cell r="FXG198"/>
          <cell r="FXH198"/>
          <cell r="FXI198"/>
          <cell r="FXJ198"/>
          <cell r="FXK198"/>
          <cell r="FXL198"/>
          <cell r="FXM198"/>
          <cell r="FXN198"/>
          <cell r="FXO198"/>
          <cell r="FXP198"/>
          <cell r="FXQ198"/>
          <cell r="FXR198"/>
          <cell r="FXS198"/>
          <cell r="FXT198"/>
          <cell r="FXU198"/>
          <cell r="FXV198"/>
          <cell r="FXW198"/>
          <cell r="FXX198"/>
          <cell r="FXY198"/>
          <cell r="FXZ198"/>
          <cell r="FYA198"/>
          <cell r="FYB198"/>
          <cell r="FYC198"/>
          <cell r="FYD198"/>
          <cell r="FYE198"/>
          <cell r="FYF198"/>
          <cell r="FYG198"/>
          <cell r="FYH198"/>
          <cell r="FYI198"/>
          <cell r="FYJ198"/>
          <cell r="FYK198"/>
          <cell r="FYL198"/>
          <cell r="FYM198"/>
          <cell r="FYN198"/>
          <cell r="FYO198"/>
          <cell r="FYP198"/>
          <cell r="FYQ198"/>
          <cell r="FYR198"/>
          <cell r="FYS198"/>
          <cell r="FYT198"/>
          <cell r="FYU198"/>
          <cell r="FYV198"/>
          <cell r="FYW198"/>
          <cell r="FYX198"/>
          <cell r="FYY198"/>
          <cell r="FYZ198"/>
          <cell r="FZA198"/>
          <cell r="FZB198"/>
          <cell r="FZC198"/>
          <cell r="FZD198"/>
          <cell r="FZE198"/>
          <cell r="FZF198"/>
          <cell r="FZG198"/>
          <cell r="FZH198"/>
          <cell r="FZI198"/>
          <cell r="FZJ198"/>
          <cell r="FZK198"/>
          <cell r="FZL198"/>
          <cell r="FZM198"/>
          <cell r="FZN198"/>
          <cell r="FZO198"/>
          <cell r="FZP198"/>
          <cell r="FZQ198"/>
          <cell r="FZR198"/>
          <cell r="FZS198"/>
          <cell r="FZT198"/>
          <cell r="FZU198"/>
          <cell r="FZV198"/>
          <cell r="FZW198"/>
          <cell r="FZX198"/>
          <cell r="FZY198"/>
          <cell r="FZZ198"/>
          <cell r="GAA198"/>
          <cell r="GAB198"/>
          <cell r="GAC198"/>
          <cell r="GAD198"/>
          <cell r="GAE198"/>
          <cell r="GAF198"/>
          <cell r="GAG198"/>
          <cell r="GAH198"/>
          <cell r="GAI198"/>
          <cell r="GAJ198"/>
          <cell r="GAK198"/>
          <cell r="GAL198"/>
          <cell r="GAM198"/>
          <cell r="GAN198"/>
          <cell r="GAO198"/>
          <cell r="GAP198"/>
          <cell r="GAQ198"/>
          <cell r="GAR198"/>
          <cell r="GAS198"/>
          <cell r="GAT198"/>
          <cell r="GAU198"/>
          <cell r="GAV198"/>
          <cell r="GAW198"/>
          <cell r="GAX198"/>
          <cell r="GAY198"/>
          <cell r="GAZ198"/>
          <cell r="GBA198"/>
          <cell r="GBB198"/>
          <cell r="GBC198"/>
          <cell r="GBD198"/>
          <cell r="GBE198"/>
          <cell r="GBF198"/>
          <cell r="GBG198"/>
          <cell r="GBH198"/>
          <cell r="GBI198"/>
          <cell r="GBJ198"/>
          <cell r="GBK198"/>
          <cell r="GBL198"/>
          <cell r="GBM198"/>
          <cell r="GBN198"/>
          <cell r="GBO198"/>
          <cell r="GBP198"/>
          <cell r="GBQ198"/>
          <cell r="GBR198"/>
          <cell r="GBS198"/>
          <cell r="GBT198"/>
          <cell r="GBU198"/>
          <cell r="GBV198"/>
          <cell r="GBW198"/>
          <cell r="GBX198"/>
          <cell r="GBY198"/>
          <cell r="GBZ198"/>
          <cell r="GCA198"/>
          <cell r="GCB198"/>
          <cell r="GCC198"/>
          <cell r="GCD198"/>
          <cell r="GCE198"/>
          <cell r="GCF198"/>
          <cell r="GCG198"/>
          <cell r="GCH198"/>
          <cell r="GCI198"/>
          <cell r="GCJ198"/>
          <cell r="GCK198"/>
          <cell r="GCL198"/>
          <cell r="GCM198"/>
          <cell r="GCN198"/>
          <cell r="GCO198"/>
          <cell r="GCP198"/>
          <cell r="GCQ198"/>
          <cell r="GCR198"/>
          <cell r="GCS198"/>
          <cell r="GCT198"/>
          <cell r="GCU198"/>
          <cell r="GCV198"/>
          <cell r="GCW198"/>
          <cell r="GCX198"/>
          <cell r="GCY198"/>
          <cell r="GCZ198"/>
          <cell r="GDA198"/>
          <cell r="GDB198"/>
          <cell r="GDC198"/>
          <cell r="GDD198"/>
          <cell r="GDE198"/>
          <cell r="GDF198"/>
          <cell r="GDG198"/>
          <cell r="GDH198"/>
          <cell r="GDI198"/>
          <cell r="GDJ198"/>
          <cell r="GDK198"/>
          <cell r="GDL198"/>
          <cell r="GDM198"/>
          <cell r="GDN198"/>
          <cell r="GDO198"/>
          <cell r="GDP198"/>
          <cell r="GDQ198"/>
          <cell r="GDR198"/>
          <cell r="GDS198"/>
          <cell r="GDT198"/>
          <cell r="GDU198"/>
          <cell r="GDV198"/>
          <cell r="GDW198"/>
          <cell r="GDX198"/>
          <cell r="GDY198"/>
          <cell r="GDZ198"/>
          <cell r="GEA198"/>
          <cell r="GEB198"/>
          <cell r="GEC198"/>
          <cell r="GED198"/>
          <cell r="GEE198"/>
          <cell r="GEF198"/>
          <cell r="GEG198"/>
          <cell r="GEH198"/>
          <cell r="GEI198"/>
          <cell r="GEJ198"/>
          <cell r="GEK198"/>
          <cell r="GEL198"/>
          <cell r="GEM198"/>
          <cell r="GEN198"/>
          <cell r="GEO198"/>
          <cell r="GEP198"/>
          <cell r="GEQ198"/>
          <cell r="GER198"/>
          <cell r="GES198"/>
          <cell r="GET198"/>
          <cell r="GEU198"/>
          <cell r="GEV198"/>
          <cell r="GEW198"/>
          <cell r="GEX198"/>
          <cell r="GEY198"/>
          <cell r="GEZ198"/>
          <cell r="GFA198"/>
          <cell r="GFB198"/>
          <cell r="GFC198"/>
          <cell r="GFD198"/>
          <cell r="GFE198"/>
          <cell r="GFF198"/>
          <cell r="GFG198"/>
          <cell r="GFH198"/>
          <cell r="GFI198"/>
          <cell r="GFJ198"/>
          <cell r="GFK198"/>
          <cell r="GFL198"/>
          <cell r="GFM198"/>
          <cell r="GFN198"/>
          <cell r="GFO198"/>
          <cell r="GFP198"/>
          <cell r="GFQ198"/>
          <cell r="GFR198"/>
          <cell r="GFS198"/>
          <cell r="GFT198"/>
          <cell r="GFU198"/>
          <cell r="GFV198"/>
          <cell r="GFW198"/>
          <cell r="GFX198"/>
          <cell r="GFY198"/>
          <cell r="GFZ198"/>
          <cell r="GGA198"/>
          <cell r="GGB198"/>
          <cell r="GGC198"/>
          <cell r="GGD198"/>
          <cell r="GGE198"/>
          <cell r="GGF198"/>
          <cell r="GGG198"/>
          <cell r="GGH198"/>
          <cell r="GGI198"/>
          <cell r="GGJ198"/>
          <cell r="GGK198"/>
          <cell r="GGL198"/>
          <cell r="GGM198"/>
          <cell r="GGN198"/>
          <cell r="GGO198"/>
          <cell r="GGP198"/>
          <cell r="GGQ198"/>
          <cell r="GGR198"/>
          <cell r="GGS198"/>
          <cell r="GGT198"/>
          <cell r="GGU198"/>
          <cell r="GGV198"/>
          <cell r="GGW198"/>
          <cell r="GGX198"/>
          <cell r="GGY198"/>
          <cell r="GGZ198"/>
          <cell r="GHA198"/>
          <cell r="GHB198"/>
          <cell r="GHC198"/>
          <cell r="GHD198"/>
          <cell r="GHE198"/>
          <cell r="GHF198"/>
          <cell r="GHG198"/>
          <cell r="GHH198"/>
          <cell r="GHI198"/>
          <cell r="GHJ198"/>
          <cell r="GHK198"/>
          <cell r="GHL198"/>
          <cell r="GHM198"/>
          <cell r="GHN198"/>
          <cell r="GHO198"/>
          <cell r="GHP198"/>
          <cell r="GHQ198"/>
          <cell r="GHR198"/>
          <cell r="GHS198"/>
          <cell r="GHT198"/>
          <cell r="GHU198"/>
          <cell r="GHV198"/>
          <cell r="GHW198"/>
          <cell r="GHX198"/>
          <cell r="GHY198"/>
          <cell r="GHZ198"/>
          <cell r="GIA198"/>
          <cell r="GIB198"/>
          <cell r="GIC198"/>
          <cell r="GID198"/>
          <cell r="GIE198"/>
          <cell r="GIF198"/>
          <cell r="GIG198"/>
          <cell r="GIH198"/>
          <cell r="GII198"/>
          <cell r="GIJ198"/>
          <cell r="GIK198"/>
          <cell r="GIL198"/>
          <cell r="GIM198"/>
          <cell r="GIN198"/>
          <cell r="GIO198"/>
          <cell r="GIP198"/>
          <cell r="GIQ198"/>
          <cell r="GIR198"/>
          <cell r="GIS198"/>
          <cell r="GIT198"/>
          <cell r="GIU198"/>
          <cell r="GIV198"/>
          <cell r="GIW198"/>
          <cell r="GIX198"/>
          <cell r="GIY198"/>
          <cell r="GIZ198"/>
          <cell r="GJA198"/>
          <cell r="GJB198"/>
          <cell r="GJC198"/>
          <cell r="GJD198"/>
          <cell r="GJE198"/>
          <cell r="GJF198"/>
          <cell r="GJG198"/>
          <cell r="GJH198"/>
          <cell r="GJI198"/>
          <cell r="GJJ198"/>
          <cell r="GJK198"/>
          <cell r="GJL198"/>
          <cell r="GJM198"/>
          <cell r="GJN198"/>
          <cell r="GJO198"/>
          <cell r="GJP198"/>
          <cell r="GJQ198"/>
          <cell r="GJR198"/>
          <cell r="GJS198"/>
          <cell r="GJT198"/>
          <cell r="GJU198"/>
          <cell r="GJV198"/>
          <cell r="GJW198"/>
          <cell r="GJX198"/>
          <cell r="GJY198"/>
          <cell r="GJZ198"/>
          <cell r="GKA198"/>
          <cell r="GKB198"/>
          <cell r="GKC198"/>
          <cell r="GKD198"/>
          <cell r="GKE198"/>
          <cell r="GKF198"/>
          <cell r="GKG198"/>
          <cell r="GKH198"/>
          <cell r="GKI198"/>
          <cell r="GKJ198"/>
          <cell r="GKK198"/>
          <cell r="GKL198"/>
          <cell r="GKM198"/>
          <cell r="GKN198"/>
          <cell r="GKO198"/>
          <cell r="GKP198"/>
          <cell r="GKQ198"/>
          <cell r="GKR198"/>
          <cell r="GKS198"/>
          <cell r="GKT198"/>
          <cell r="GKU198"/>
          <cell r="GKV198"/>
          <cell r="GKW198"/>
          <cell r="GKX198"/>
          <cell r="GKY198"/>
          <cell r="GKZ198"/>
          <cell r="GLA198"/>
          <cell r="GLB198"/>
          <cell r="GLC198"/>
          <cell r="GLD198"/>
          <cell r="GLE198"/>
          <cell r="GLF198"/>
          <cell r="GLG198"/>
          <cell r="GLH198"/>
          <cell r="GLI198"/>
          <cell r="GLJ198"/>
          <cell r="GLK198"/>
          <cell r="GLL198"/>
          <cell r="GLM198"/>
          <cell r="GLN198"/>
          <cell r="GLO198"/>
          <cell r="GLP198"/>
          <cell r="GLQ198"/>
          <cell r="GLR198"/>
          <cell r="GLS198"/>
          <cell r="GLT198"/>
          <cell r="GLU198"/>
          <cell r="GLV198"/>
          <cell r="GLW198"/>
          <cell r="GLX198"/>
          <cell r="GLY198"/>
          <cell r="GLZ198"/>
          <cell r="GMA198"/>
          <cell r="GMB198"/>
          <cell r="GMC198"/>
          <cell r="GMD198"/>
          <cell r="GME198"/>
          <cell r="GMF198"/>
          <cell r="GMG198"/>
          <cell r="GMH198"/>
          <cell r="GMI198"/>
          <cell r="GMJ198"/>
          <cell r="GMK198"/>
          <cell r="GML198"/>
          <cell r="GMM198"/>
          <cell r="GMN198"/>
          <cell r="GMO198"/>
          <cell r="GMP198"/>
          <cell r="GMQ198"/>
          <cell r="GMR198"/>
          <cell r="GMS198"/>
          <cell r="GMT198"/>
          <cell r="GMU198"/>
          <cell r="GMV198"/>
          <cell r="GMW198"/>
          <cell r="GMX198"/>
          <cell r="GMY198"/>
          <cell r="GMZ198"/>
          <cell r="GNA198"/>
          <cell r="GNB198"/>
          <cell r="GNC198"/>
          <cell r="GND198"/>
          <cell r="GNE198"/>
          <cell r="GNF198"/>
          <cell r="GNG198"/>
          <cell r="GNH198"/>
          <cell r="GNI198"/>
          <cell r="GNJ198"/>
          <cell r="GNK198"/>
          <cell r="GNL198"/>
          <cell r="GNM198"/>
          <cell r="GNN198"/>
          <cell r="GNO198"/>
          <cell r="GNP198"/>
          <cell r="GNQ198"/>
          <cell r="GNR198"/>
          <cell r="GNS198"/>
          <cell r="GNT198"/>
          <cell r="GNU198"/>
          <cell r="GNV198"/>
          <cell r="GNW198"/>
          <cell r="GNX198"/>
          <cell r="GNY198"/>
          <cell r="GNZ198"/>
          <cell r="GOA198"/>
          <cell r="GOB198"/>
          <cell r="GOC198"/>
          <cell r="GOD198"/>
          <cell r="GOE198"/>
          <cell r="GOF198"/>
          <cell r="GOG198"/>
          <cell r="GOH198"/>
          <cell r="GOI198"/>
          <cell r="GOJ198"/>
          <cell r="GOK198"/>
          <cell r="GOL198"/>
          <cell r="GOM198"/>
          <cell r="GON198"/>
          <cell r="GOO198"/>
          <cell r="GOP198"/>
          <cell r="GOQ198"/>
          <cell r="GOR198"/>
          <cell r="GOS198"/>
          <cell r="GOT198"/>
          <cell r="GOU198"/>
          <cell r="GOV198"/>
          <cell r="GOW198"/>
          <cell r="GOX198"/>
          <cell r="GOY198"/>
          <cell r="GOZ198"/>
          <cell r="GPA198"/>
          <cell r="GPB198"/>
          <cell r="GPC198"/>
          <cell r="GPD198"/>
          <cell r="GPE198"/>
          <cell r="GPF198"/>
          <cell r="GPG198"/>
          <cell r="GPH198"/>
          <cell r="GPI198"/>
          <cell r="GPJ198"/>
          <cell r="GPK198"/>
          <cell r="GPL198"/>
          <cell r="GPM198"/>
          <cell r="GPN198"/>
          <cell r="GPO198"/>
          <cell r="GPP198"/>
          <cell r="GPQ198"/>
          <cell r="GPR198"/>
          <cell r="GPS198"/>
          <cell r="GPT198"/>
          <cell r="GPU198"/>
          <cell r="GPV198"/>
          <cell r="GPW198"/>
          <cell r="GPX198"/>
          <cell r="GPY198"/>
          <cell r="GPZ198"/>
          <cell r="GQA198"/>
          <cell r="GQB198"/>
          <cell r="GQC198"/>
          <cell r="GQD198"/>
          <cell r="GQE198"/>
          <cell r="GQF198"/>
          <cell r="GQG198"/>
          <cell r="GQH198"/>
          <cell r="GQI198"/>
          <cell r="GQJ198"/>
          <cell r="GQK198"/>
          <cell r="GQL198"/>
          <cell r="GQM198"/>
          <cell r="GQN198"/>
          <cell r="GQO198"/>
          <cell r="GQP198"/>
          <cell r="GQQ198"/>
          <cell r="GQR198"/>
          <cell r="GQS198"/>
          <cell r="GQT198"/>
          <cell r="GQU198"/>
          <cell r="GQV198"/>
          <cell r="GQW198"/>
          <cell r="GQX198"/>
          <cell r="GQY198"/>
          <cell r="GQZ198"/>
          <cell r="GRA198"/>
          <cell r="GRB198"/>
          <cell r="GRC198"/>
          <cell r="GRD198"/>
          <cell r="GRE198"/>
          <cell r="GRF198"/>
          <cell r="GRG198"/>
          <cell r="GRH198"/>
          <cell r="GRI198"/>
          <cell r="GRJ198"/>
          <cell r="GRK198"/>
          <cell r="GRL198"/>
          <cell r="GRM198"/>
          <cell r="GRN198"/>
          <cell r="GRO198"/>
          <cell r="GRP198"/>
          <cell r="GRQ198"/>
          <cell r="GRR198"/>
          <cell r="GRS198"/>
          <cell r="GRT198"/>
          <cell r="GRU198"/>
          <cell r="GRV198"/>
          <cell r="GRW198"/>
          <cell r="GRX198"/>
          <cell r="GRY198"/>
          <cell r="GRZ198"/>
          <cell r="GSA198"/>
          <cell r="GSB198"/>
          <cell r="GSC198"/>
          <cell r="GSD198"/>
          <cell r="GSE198"/>
          <cell r="GSF198"/>
          <cell r="GSG198"/>
          <cell r="GSH198"/>
          <cell r="GSI198"/>
          <cell r="GSJ198"/>
          <cell r="GSK198"/>
          <cell r="GSL198"/>
          <cell r="GSM198"/>
          <cell r="GSN198"/>
          <cell r="GSO198"/>
          <cell r="GSP198"/>
          <cell r="GSQ198"/>
          <cell r="GSR198"/>
          <cell r="GSS198"/>
          <cell r="GST198"/>
          <cell r="GSU198"/>
          <cell r="GSV198"/>
          <cell r="GSW198"/>
          <cell r="GSX198"/>
          <cell r="GSY198"/>
          <cell r="GSZ198"/>
          <cell r="GTA198"/>
          <cell r="GTB198"/>
          <cell r="GTC198"/>
          <cell r="GTD198"/>
          <cell r="GTE198"/>
          <cell r="GTF198"/>
          <cell r="GTG198"/>
          <cell r="GTH198"/>
          <cell r="GTI198"/>
          <cell r="GTJ198"/>
          <cell r="GTK198"/>
          <cell r="GTL198"/>
          <cell r="GTM198"/>
          <cell r="GTN198"/>
          <cell r="GTO198"/>
          <cell r="GTP198"/>
          <cell r="GTQ198"/>
          <cell r="GTR198"/>
          <cell r="GTS198"/>
          <cell r="GTT198"/>
          <cell r="GTU198"/>
          <cell r="GTV198"/>
          <cell r="GTW198"/>
          <cell r="GTX198"/>
          <cell r="GTY198"/>
          <cell r="GTZ198"/>
          <cell r="GUA198"/>
          <cell r="GUB198"/>
          <cell r="GUC198"/>
          <cell r="GUD198"/>
          <cell r="GUE198"/>
          <cell r="GUF198"/>
          <cell r="GUG198"/>
          <cell r="GUH198"/>
          <cell r="GUI198"/>
          <cell r="GUJ198"/>
          <cell r="GUK198"/>
          <cell r="GUL198"/>
          <cell r="GUM198"/>
          <cell r="GUN198"/>
          <cell r="GUO198"/>
          <cell r="GUP198"/>
          <cell r="GUQ198"/>
          <cell r="GUR198"/>
          <cell r="GUS198"/>
          <cell r="GUT198"/>
          <cell r="GUU198"/>
          <cell r="GUV198"/>
          <cell r="GUW198"/>
          <cell r="GUX198"/>
          <cell r="GUY198"/>
          <cell r="GUZ198"/>
          <cell r="GVA198"/>
          <cell r="GVB198"/>
          <cell r="GVC198"/>
          <cell r="GVD198"/>
          <cell r="GVE198"/>
          <cell r="GVF198"/>
          <cell r="GVG198"/>
          <cell r="GVH198"/>
          <cell r="GVI198"/>
          <cell r="GVJ198"/>
          <cell r="GVK198"/>
          <cell r="GVL198"/>
          <cell r="GVM198"/>
          <cell r="GVN198"/>
          <cell r="GVO198"/>
          <cell r="GVP198"/>
          <cell r="GVQ198"/>
          <cell r="GVR198"/>
          <cell r="GVS198"/>
          <cell r="GVT198"/>
          <cell r="GVU198"/>
          <cell r="GVV198"/>
          <cell r="GVW198"/>
          <cell r="GVX198"/>
          <cell r="GVY198"/>
          <cell r="GVZ198"/>
          <cell r="GWA198"/>
          <cell r="GWB198"/>
          <cell r="GWC198"/>
          <cell r="GWD198"/>
          <cell r="GWE198"/>
          <cell r="GWF198"/>
          <cell r="GWG198"/>
          <cell r="GWH198"/>
          <cell r="GWI198"/>
          <cell r="GWJ198"/>
          <cell r="GWK198"/>
          <cell r="GWL198"/>
          <cell r="GWM198"/>
          <cell r="GWN198"/>
          <cell r="GWO198"/>
          <cell r="GWP198"/>
          <cell r="GWQ198"/>
          <cell r="GWR198"/>
          <cell r="GWS198"/>
          <cell r="GWT198"/>
          <cell r="GWU198"/>
          <cell r="GWV198"/>
          <cell r="GWW198"/>
          <cell r="GWX198"/>
          <cell r="GWY198"/>
          <cell r="GWZ198"/>
          <cell r="GXA198"/>
          <cell r="GXB198"/>
          <cell r="GXC198"/>
          <cell r="GXD198"/>
          <cell r="GXE198"/>
          <cell r="GXF198"/>
          <cell r="GXG198"/>
          <cell r="GXH198"/>
          <cell r="GXI198"/>
          <cell r="GXJ198"/>
          <cell r="GXK198"/>
          <cell r="GXL198"/>
          <cell r="GXM198"/>
          <cell r="GXN198"/>
          <cell r="GXO198"/>
          <cell r="GXP198"/>
          <cell r="GXQ198"/>
          <cell r="GXR198"/>
          <cell r="GXS198"/>
          <cell r="GXT198"/>
          <cell r="GXU198"/>
          <cell r="GXV198"/>
          <cell r="GXW198"/>
          <cell r="GXX198"/>
          <cell r="GXY198"/>
          <cell r="GXZ198"/>
          <cell r="GYA198"/>
          <cell r="GYB198"/>
          <cell r="GYC198"/>
          <cell r="GYD198"/>
          <cell r="GYE198"/>
          <cell r="GYF198"/>
          <cell r="GYG198"/>
          <cell r="GYH198"/>
          <cell r="GYI198"/>
          <cell r="GYJ198"/>
          <cell r="GYK198"/>
          <cell r="GYL198"/>
          <cell r="GYM198"/>
          <cell r="GYN198"/>
          <cell r="GYO198"/>
          <cell r="GYP198"/>
          <cell r="GYQ198"/>
          <cell r="GYR198"/>
          <cell r="GYS198"/>
          <cell r="GYT198"/>
          <cell r="GYU198"/>
          <cell r="GYV198"/>
          <cell r="GYW198"/>
          <cell r="GYX198"/>
          <cell r="GYY198"/>
          <cell r="GYZ198"/>
          <cell r="GZA198"/>
          <cell r="GZB198"/>
          <cell r="GZC198"/>
          <cell r="GZD198"/>
          <cell r="GZE198"/>
          <cell r="GZF198"/>
          <cell r="GZG198"/>
          <cell r="GZH198"/>
          <cell r="GZI198"/>
          <cell r="GZJ198"/>
          <cell r="GZK198"/>
          <cell r="GZL198"/>
          <cell r="GZM198"/>
          <cell r="GZN198"/>
          <cell r="GZO198"/>
          <cell r="GZP198"/>
          <cell r="GZQ198"/>
          <cell r="GZR198"/>
          <cell r="GZS198"/>
          <cell r="GZT198"/>
          <cell r="GZU198"/>
          <cell r="GZV198"/>
          <cell r="GZW198"/>
          <cell r="GZX198"/>
          <cell r="GZY198"/>
          <cell r="GZZ198"/>
          <cell r="HAA198"/>
          <cell r="HAB198"/>
          <cell r="HAC198"/>
          <cell r="HAD198"/>
          <cell r="HAE198"/>
          <cell r="HAF198"/>
          <cell r="HAG198"/>
          <cell r="HAH198"/>
          <cell r="HAI198"/>
          <cell r="HAJ198"/>
          <cell r="HAK198"/>
          <cell r="HAL198"/>
          <cell r="HAM198"/>
          <cell r="HAN198"/>
          <cell r="HAO198"/>
          <cell r="HAP198"/>
          <cell r="HAQ198"/>
          <cell r="HAR198"/>
          <cell r="HAS198"/>
          <cell r="HAT198"/>
          <cell r="HAU198"/>
          <cell r="HAV198"/>
          <cell r="HAW198"/>
          <cell r="HAX198"/>
          <cell r="HAY198"/>
          <cell r="HAZ198"/>
          <cell r="HBA198"/>
          <cell r="HBB198"/>
          <cell r="HBC198"/>
          <cell r="HBD198"/>
          <cell r="HBE198"/>
          <cell r="HBF198"/>
          <cell r="HBG198"/>
          <cell r="HBH198"/>
          <cell r="HBI198"/>
          <cell r="HBJ198"/>
          <cell r="HBK198"/>
          <cell r="HBL198"/>
          <cell r="HBM198"/>
          <cell r="HBN198"/>
          <cell r="HBO198"/>
          <cell r="HBP198"/>
          <cell r="HBQ198"/>
          <cell r="HBR198"/>
          <cell r="HBS198"/>
          <cell r="HBT198"/>
          <cell r="HBU198"/>
          <cell r="HBV198"/>
          <cell r="HBW198"/>
          <cell r="HBX198"/>
          <cell r="HBY198"/>
          <cell r="HBZ198"/>
          <cell r="HCA198"/>
          <cell r="HCB198"/>
          <cell r="HCC198"/>
          <cell r="HCD198"/>
          <cell r="HCE198"/>
          <cell r="HCF198"/>
          <cell r="HCG198"/>
          <cell r="HCH198"/>
          <cell r="HCI198"/>
          <cell r="HCJ198"/>
          <cell r="HCK198"/>
          <cell r="HCL198"/>
          <cell r="HCM198"/>
          <cell r="HCN198"/>
          <cell r="HCO198"/>
          <cell r="HCP198"/>
          <cell r="HCQ198"/>
          <cell r="HCR198"/>
          <cell r="HCS198"/>
          <cell r="HCT198"/>
          <cell r="HCU198"/>
          <cell r="HCV198"/>
          <cell r="HCW198"/>
          <cell r="HCX198"/>
          <cell r="HCY198"/>
          <cell r="HCZ198"/>
          <cell r="HDA198"/>
          <cell r="HDB198"/>
          <cell r="HDC198"/>
          <cell r="HDD198"/>
          <cell r="HDE198"/>
          <cell r="HDF198"/>
          <cell r="HDG198"/>
          <cell r="HDH198"/>
          <cell r="HDI198"/>
          <cell r="HDJ198"/>
          <cell r="HDK198"/>
          <cell r="HDL198"/>
          <cell r="HDM198"/>
          <cell r="HDN198"/>
          <cell r="HDO198"/>
          <cell r="HDP198"/>
          <cell r="HDQ198"/>
          <cell r="HDR198"/>
          <cell r="HDS198"/>
          <cell r="HDT198"/>
          <cell r="HDU198"/>
          <cell r="HDV198"/>
          <cell r="HDW198"/>
          <cell r="HDX198"/>
          <cell r="HDY198"/>
          <cell r="HDZ198"/>
          <cell r="HEA198"/>
          <cell r="HEB198"/>
          <cell r="HEC198"/>
          <cell r="HED198"/>
          <cell r="HEE198"/>
          <cell r="HEF198"/>
          <cell r="HEG198"/>
          <cell r="HEH198"/>
          <cell r="HEI198"/>
          <cell r="HEJ198"/>
          <cell r="HEK198"/>
          <cell r="HEL198"/>
          <cell r="HEM198"/>
          <cell r="HEN198"/>
          <cell r="HEO198"/>
          <cell r="HEP198"/>
          <cell r="HEQ198"/>
          <cell r="HER198"/>
          <cell r="HES198"/>
          <cell r="HET198"/>
          <cell r="HEU198"/>
          <cell r="HEV198"/>
          <cell r="HEW198"/>
          <cell r="HEX198"/>
          <cell r="HEY198"/>
          <cell r="HEZ198"/>
          <cell r="HFA198"/>
          <cell r="HFB198"/>
          <cell r="HFC198"/>
          <cell r="HFD198"/>
          <cell r="HFE198"/>
          <cell r="HFF198"/>
          <cell r="HFG198"/>
          <cell r="HFH198"/>
          <cell r="HFI198"/>
          <cell r="HFJ198"/>
          <cell r="HFK198"/>
          <cell r="HFL198"/>
          <cell r="HFM198"/>
          <cell r="HFN198"/>
          <cell r="HFO198"/>
          <cell r="HFP198"/>
          <cell r="HFQ198"/>
          <cell r="HFR198"/>
          <cell r="HFS198"/>
          <cell r="HFT198"/>
          <cell r="HFU198"/>
          <cell r="HFV198"/>
          <cell r="HFW198"/>
          <cell r="HFX198"/>
          <cell r="HFY198"/>
          <cell r="HFZ198"/>
          <cell r="HGA198"/>
          <cell r="HGB198"/>
          <cell r="HGC198"/>
          <cell r="HGD198"/>
          <cell r="HGE198"/>
          <cell r="HGF198"/>
          <cell r="HGG198"/>
          <cell r="HGH198"/>
          <cell r="HGI198"/>
          <cell r="HGJ198"/>
          <cell r="HGK198"/>
          <cell r="HGL198"/>
          <cell r="HGM198"/>
          <cell r="HGN198"/>
          <cell r="HGO198"/>
          <cell r="HGP198"/>
          <cell r="HGQ198"/>
          <cell r="HGR198"/>
          <cell r="HGS198"/>
          <cell r="HGT198"/>
          <cell r="HGU198"/>
          <cell r="HGV198"/>
          <cell r="HGW198"/>
          <cell r="HGX198"/>
          <cell r="HGY198"/>
          <cell r="HGZ198"/>
          <cell r="HHA198"/>
          <cell r="HHB198"/>
          <cell r="HHC198"/>
          <cell r="HHD198"/>
          <cell r="HHE198"/>
          <cell r="HHF198"/>
          <cell r="HHG198"/>
          <cell r="HHH198"/>
          <cell r="HHI198"/>
          <cell r="HHJ198"/>
          <cell r="HHK198"/>
          <cell r="HHL198"/>
          <cell r="HHM198"/>
          <cell r="HHN198"/>
          <cell r="HHO198"/>
          <cell r="HHP198"/>
          <cell r="HHQ198"/>
          <cell r="HHR198"/>
          <cell r="HHS198"/>
          <cell r="HHT198"/>
          <cell r="HHU198"/>
          <cell r="HHV198"/>
          <cell r="HHW198"/>
          <cell r="HHX198"/>
          <cell r="HHY198"/>
          <cell r="HHZ198"/>
          <cell r="HIA198"/>
          <cell r="HIB198"/>
          <cell r="HIC198"/>
          <cell r="HID198"/>
          <cell r="HIE198"/>
          <cell r="HIF198"/>
          <cell r="HIG198"/>
          <cell r="HIH198"/>
          <cell r="HII198"/>
          <cell r="HIJ198"/>
          <cell r="HIK198"/>
          <cell r="HIL198"/>
          <cell r="HIM198"/>
          <cell r="HIN198"/>
          <cell r="HIO198"/>
          <cell r="HIP198"/>
          <cell r="HIQ198"/>
          <cell r="HIR198"/>
          <cell r="HIS198"/>
          <cell r="HIT198"/>
          <cell r="HIU198"/>
          <cell r="HIV198"/>
          <cell r="HIW198"/>
          <cell r="HIX198"/>
          <cell r="HIY198"/>
          <cell r="HIZ198"/>
          <cell r="HJA198"/>
          <cell r="HJB198"/>
          <cell r="HJC198"/>
          <cell r="HJD198"/>
          <cell r="HJE198"/>
          <cell r="HJF198"/>
          <cell r="HJG198"/>
          <cell r="HJH198"/>
          <cell r="HJI198"/>
          <cell r="HJJ198"/>
          <cell r="HJK198"/>
          <cell r="HJL198"/>
          <cell r="HJM198"/>
          <cell r="HJN198"/>
          <cell r="HJO198"/>
          <cell r="HJP198"/>
          <cell r="HJQ198"/>
          <cell r="HJR198"/>
          <cell r="HJS198"/>
          <cell r="HJT198"/>
          <cell r="HJU198"/>
          <cell r="HJV198"/>
          <cell r="HJW198"/>
          <cell r="HJX198"/>
          <cell r="HJY198"/>
          <cell r="HJZ198"/>
          <cell r="HKA198"/>
          <cell r="HKB198"/>
          <cell r="HKC198"/>
          <cell r="HKD198"/>
          <cell r="HKE198"/>
          <cell r="HKF198"/>
          <cell r="HKG198"/>
          <cell r="HKH198"/>
          <cell r="HKI198"/>
          <cell r="HKJ198"/>
          <cell r="HKK198"/>
          <cell r="HKL198"/>
          <cell r="HKM198"/>
          <cell r="HKN198"/>
          <cell r="HKO198"/>
          <cell r="HKP198"/>
          <cell r="HKQ198"/>
          <cell r="HKR198"/>
          <cell r="HKS198"/>
          <cell r="HKT198"/>
          <cell r="HKU198"/>
          <cell r="HKV198"/>
          <cell r="HKW198"/>
          <cell r="HKX198"/>
          <cell r="HKY198"/>
          <cell r="HKZ198"/>
          <cell r="HLA198"/>
          <cell r="HLB198"/>
          <cell r="HLC198"/>
          <cell r="HLD198"/>
          <cell r="HLE198"/>
          <cell r="HLF198"/>
          <cell r="HLG198"/>
          <cell r="HLH198"/>
          <cell r="HLI198"/>
          <cell r="HLJ198"/>
          <cell r="HLK198"/>
          <cell r="HLL198"/>
          <cell r="HLM198"/>
          <cell r="HLN198"/>
          <cell r="HLO198"/>
          <cell r="HLP198"/>
          <cell r="HLQ198"/>
          <cell r="HLR198"/>
          <cell r="HLS198"/>
          <cell r="HLT198"/>
          <cell r="HLU198"/>
          <cell r="HLV198"/>
          <cell r="HLW198"/>
          <cell r="HLX198"/>
          <cell r="HLY198"/>
          <cell r="HLZ198"/>
          <cell r="HMA198"/>
          <cell r="HMB198"/>
          <cell r="HMC198"/>
          <cell r="HMD198"/>
          <cell r="HME198"/>
          <cell r="HMF198"/>
          <cell r="HMG198"/>
          <cell r="HMH198"/>
          <cell r="HMI198"/>
          <cell r="HMJ198"/>
          <cell r="HMK198"/>
          <cell r="HML198"/>
          <cell r="HMM198"/>
          <cell r="HMN198"/>
          <cell r="HMO198"/>
          <cell r="HMP198"/>
          <cell r="HMQ198"/>
          <cell r="HMR198"/>
          <cell r="HMS198"/>
          <cell r="HMT198"/>
          <cell r="HMU198"/>
          <cell r="HMV198"/>
          <cell r="HMW198"/>
          <cell r="HMX198"/>
          <cell r="HMY198"/>
          <cell r="HMZ198"/>
          <cell r="HNA198"/>
          <cell r="HNB198"/>
          <cell r="HNC198"/>
          <cell r="HND198"/>
          <cell r="HNE198"/>
          <cell r="HNF198"/>
          <cell r="HNG198"/>
          <cell r="HNH198"/>
          <cell r="HNI198"/>
          <cell r="HNJ198"/>
          <cell r="HNK198"/>
          <cell r="HNL198"/>
          <cell r="HNM198"/>
          <cell r="HNN198"/>
          <cell r="HNO198"/>
          <cell r="HNP198"/>
          <cell r="HNQ198"/>
          <cell r="HNR198"/>
          <cell r="HNS198"/>
          <cell r="HNT198"/>
          <cell r="HNU198"/>
          <cell r="HNV198"/>
          <cell r="HNW198"/>
          <cell r="HNX198"/>
          <cell r="HNY198"/>
          <cell r="HNZ198"/>
          <cell r="HOA198"/>
          <cell r="HOB198"/>
          <cell r="HOC198"/>
          <cell r="HOD198"/>
          <cell r="HOE198"/>
          <cell r="HOF198"/>
          <cell r="HOG198"/>
          <cell r="HOH198"/>
          <cell r="HOI198"/>
          <cell r="HOJ198"/>
          <cell r="HOK198"/>
          <cell r="HOL198"/>
          <cell r="HOM198"/>
          <cell r="HON198"/>
          <cell r="HOO198"/>
          <cell r="HOP198"/>
          <cell r="HOQ198"/>
          <cell r="HOR198"/>
          <cell r="HOS198"/>
          <cell r="HOT198"/>
          <cell r="HOU198"/>
          <cell r="HOV198"/>
          <cell r="HOW198"/>
          <cell r="HOX198"/>
          <cell r="HOY198"/>
          <cell r="HOZ198"/>
          <cell r="HPA198"/>
          <cell r="HPB198"/>
          <cell r="HPC198"/>
          <cell r="HPD198"/>
          <cell r="HPE198"/>
          <cell r="HPF198"/>
          <cell r="HPG198"/>
          <cell r="HPH198"/>
          <cell r="HPI198"/>
          <cell r="HPJ198"/>
          <cell r="HPK198"/>
          <cell r="HPL198"/>
          <cell r="HPM198"/>
          <cell r="HPN198"/>
          <cell r="HPO198"/>
          <cell r="HPP198"/>
          <cell r="HPQ198"/>
          <cell r="HPR198"/>
          <cell r="HPS198"/>
          <cell r="HPT198"/>
          <cell r="HPU198"/>
          <cell r="HPV198"/>
          <cell r="HPW198"/>
          <cell r="HPX198"/>
          <cell r="HPY198"/>
          <cell r="HPZ198"/>
          <cell r="HQA198"/>
          <cell r="HQB198"/>
          <cell r="HQC198"/>
          <cell r="HQD198"/>
          <cell r="HQE198"/>
          <cell r="HQF198"/>
          <cell r="HQG198"/>
          <cell r="HQH198"/>
          <cell r="HQI198"/>
          <cell r="HQJ198"/>
          <cell r="HQK198"/>
          <cell r="HQL198"/>
          <cell r="HQM198"/>
          <cell r="HQN198"/>
          <cell r="HQO198"/>
          <cell r="HQP198"/>
          <cell r="HQQ198"/>
          <cell r="HQR198"/>
          <cell r="HQS198"/>
          <cell r="HQT198"/>
          <cell r="HQU198"/>
          <cell r="HQV198"/>
          <cell r="HQW198"/>
          <cell r="HQX198"/>
          <cell r="HQY198"/>
          <cell r="HQZ198"/>
          <cell r="HRA198"/>
          <cell r="HRB198"/>
          <cell r="HRC198"/>
          <cell r="HRD198"/>
          <cell r="HRE198"/>
          <cell r="HRF198"/>
          <cell r="HRG198"/>
          <cell r="HRH198"/>
          <cell r="HRI198"/>
          <cell r="HRJ198"/>
          <cell r="HRK198"/>
          <cell r="HRL198"/>
          <cell r="HRM198"/>
          <cell r="HRN198"/>
          <cell r="HRO198"/>
          <cell r="HRP198"/>
          <cell r="HRQ198"/>
          <cell r="HRR198"/>
          <cell r="HRS198"/>
          <cell r="HRT198"/>
          <cell r="HRU198"/>
          <cell r="HRV198"/>
          <cell r="HRW198"/>
          <cell r="HRX198"/>
          <cell r="HRY198"/>
          <cell r="HRZ198"/>
          <cell r="HSA198"/>
          <cell r="HSB198"/>
          <cell r="HSC198"/>
          <cell r="HSD198"/>
          <cell r="HSE198"/>
          <cell r="HSF198"/>
          <cell r="HSG198"/>
          <cell r="HSH198"/>
          <cell r="HSI198"/>
          <cell r="HSJ198"/>
          <cell r="HSK198"/>
          <cell r="HSL198"/>
          <cell r="HSM198"/>
          <cell r="HSN198"/>
          <cell r="HSO198"/>
          <cell r="HSP198"/>
          <cell r="HSQ198"/>
          <cell r="HSR198"/>
          <cell r="HSS198"/>
          <cell r="HST198"/>
          <cell r="HSU198"/>
          <cell r="HSV198"/>
          <cell r="HSW198"/>
          <cell r="HSX198"/>
          <cell r="HSY198"/>
          <cell r="HSZ198"/>
          <cell r="HTA198"/>
          <cell r="HTB198"/>
          <cell r="HTC198"/>
          <cell r="HTD198"/>
          <cell r="HTE198"/>
          <cell r="HTF198"/>
          <cell r="HTG198"/>
          <cell r="HTH198"/>
          <cell r="HTI198"/>
          <cell r="HTJ198"/>
          <cell r="HTK198"/>
          <cell r="HTL198"/>
          <cell r="HTM198"/>
          <cell r="HTN198"/>
          <cell r="HTO198"/>
          <cell r="HTP198"/>
          <cell r="HTQ198"/>
          <cell r="HTR198"/>
          <cell r="HTS198"/>
          <cell r="HTT198"/>
          <cell r="HTU198"/>
          <cell r="HTV198"/>
          <cell r="HTW198"/>
          <cell r="HTX198"/>
          <cell r="HTY198"/>
          <cell r="HTZ198"/>
          <cell r="HUA198"/>
          <cell r="HUB198"/>
          <cell r="HUC198"/>
          <cell r="HUD198"/>
          <cell r="HUE198"/>
          <cell r="HUF198"/>
          <cell r="HUG198"/>
          <cell r="HUH198"/>
          <cell r="HUI198"/>
          <cell r="HUJ198"/>
          <cell r="HUK198"/>
          <cell r="HUL198"/>
          <cell r="HUM198"/>
          <cell r="HUN198"/>
          <cell r="HUO198"/>
          <cell r="HUP198"/>
          <cell r="HUQ198"/>
          <cell r="HUR198"/>
          <cell r="HUS198"/>
          <cell r="HUT198"/>
          <cell r="HUU198"/>
          <cell r="HUV198"/>
          <cell r="HUW198"/>
          <cell r="HUX198"/>
          <cell r="HUY198"/>
          <cell r="HUZ198"/>
          <cell r="HVA198"/>
          <cell r="HVB198"/>
          <cell r="HVC198"/>
          <cell r="HVD198"/>
          <cell r="HVE198"/>
          <cell r="HVF198"/>
          <cell r="HVG198"/>
          <cell r="HVH198"/>
          <cell r="HVI198"/>
          <cell r="HVJ198"/>
          <cell r="HVK198"/>
          <cell r="HVL198"/>
          <cell r="HVM198"/>
          <cell r="HVN198"/>
          <cell r="HVO198"/>
          <cell r="HVP198"/>
          <cell r="HVQ198"/>
          <cell r="HVR198"/>
          <cell r="HVS198"/>
          <cell r="HVT198"/>
          <cell r="HVU198"/>
          <cell r="HVV198"/>
          <cell r="HVW198"/>
          <cell r="HVX198"/>
          <cell r="HVY198"/>
          <cell r="HVZ198"/>
          <cell r="HWA198"/>
          <cell r="HWB198"/>
          <cell r="HWC198"/>
          <cell r="HWD198"/>
          <cell r="HWE198"/>
          <cell r="HWF198"/>
          <cell r="HWG198"/>
          <cell r="HWH198"/>
          <cell r="HWI198"/>
          <cell r="HWJ198"/>
          <cell r="HWK198"/>
          <cell r="HWL198"/>
          <cell r="HWM198"/>
          <cell r="HWN198"/>
          <cell r="HWO198"/>
          <cell r="HWP198"/>
          <cell r="HWQ198"/>
          <cell r="HWR198"/>
          <cell r="HWS198"/>
          <cell r="HWT198"/>
          <cell r="HWU198"/>
          <cell r="HWV198"/>
          <cell r="HWW198"/>
          <cell r="HWX198"/>
          <cell r="HWY198"/>
          <cell r="HWZ198"/>
          <cell r="HXA198"/>
          <cell r="HXB198"/>
          <cell r="HXC198"/>
          <cell r="HXD198"/>
          <cell r="HXE198"/>
          <cell r="HXF198"/>
          <cell r="HXG198"/>
          <cell r="HXH198"/>
          <cell r="HXI198"/>
          <cell r="HXJ198"/>
          <cell r="HXK198"/>
          <cell r="HXL198"/>
          <cell r="HXM198"/>
          <cell r="HXN198"/>
          <cell r="HXO198"/>
          <cell r="HXP198"/>
          <cell r="HXQ198"/>
          <cell r="HXR198"/>
          <cell r="HXS198"/>
          <cell r="HXT198"/>
          <cell r="HXU198"/>
          <cell r="HXV198"/>
          <cell r="HXW198"/>
          <cell r="HXX198"/>
          <cell r="HXY198"/>
          <cell r="HXZ198"/>
          <cell r="HYA198"/>
          <cell r="HYB198"/>
          <cell r="HYC198"/>
          <cell r="HYD198"/>
          <cell r="HYE198"/>
          <cell r="HYF198"/>
          <cell r="HYG198"/>
          <cell r="HYH198"/>
          <cell r="HYI198"/>
          <cell r="HYJ198"/>
          <cell r="HYK198"/>
          <cell r="HYL198"/>
          <cell r="HYM198"/>
          <cell r="HYN198"/>
          <cell r="HYO198"/>
          <cell r="HYP198"/>
          <cell r="HYQ198"/>
          <cell r="HYR198"/>
          <cell r="HYS198"/>
          <cell r="HYT198"/>
          <cell r="HYU198"/>
          <cell r="HYV198"/>
          <cell r="HYW198"/>
          <cell r="HYX198"/>
          <cell r="HYY198"/>
          <cell r="HYZ198"/>
          <cell r="HZA198"/>
          <cell r="HZB198"/>
          <cell r="HZC198"/>
          <cell r="HZD198"/>
          <cell r="HZE198"/>
          <cell r="HZF198"/>
          <cell r="HZG198"/>
          <cell r="HZH198"/>
          <cell r="HZI198"/>
          <cell r="HZJ198"/>
          <cell r="HZK198"/>
          <cell r="HZL198"/>
          <cell r="HZM198"/>
          <cell r="HZN198"/>
          <cell r="HZO198"/>
          <cell r="HZP198"/>
          <cell r="HZQ198"/>
          <cell r="HZR198"/>
          <cell r="HZS198"/>
          <cell r="HZT198"/>
          <cell r="HZU198"/>
          <cell r="HZV198"/>
          <cell r="HZW198"/>
          <cell r="HZX198"/>
          <cell r="HZY198"/>
          <cell r="HZZ198"/>
          <cell r="IAA198"/>
          <cell r="IAB198"/>
          <cell r="IAC198"/>
          <cell r="IAD198"/>
          <cell r="IAE198"/>
          <cell r="IAF198"/>
          <cell r="IAG198"/>
          <cell r="IAH198"/>
          <cell r="IAI198"/>
          <cell r="IAJ198"/>
          <cell r="IAK198"/>
          <cell r="IAL198"/>
          <cell r="IAM198"/>
          <cell r="IAN198"/>
          <cell r="IAO198"/>
          <cell r="IAP198"/>
          <cell r="IAQ198"/>
          <cell r="IAR198"/>
          <cell r="IAS198"/>
          <cell r="IAT198"/>
          <cell r="IAU198"/>
          <cell r="IAV198"/>
          <cell r="IAW198"/>
          <cell r="IAX198"/>
          <cell r="IAY198"/>
          <cell r="IAZ198"/>
          <cell r="IBA198"/>
          <cell r="IBB198"/>
          <cell r="IBC198"/>
          <cell r="IBD198"/>
          <cell r="IBE198"/>
          <cell r="IBF198"/>
          <cell r="IBG198"/>
          <cell r="IBH198"/>
          <cell r="IBI198"/>
          <cell r="IBJ198"/>
          <cell r="IBK198"/>
          <cell r="IBL198"/>
          <cell r="IBM198"/>
          <cell r="IBN198"/>
          <cell r="IBO198"/>
          <cell r="IBP198"/>
          <cell r="IBQ198"/>
          <cell r="IBR198"/>
          <cell r="IBS198"/>
          <cell r="IBT198"/>
          <cell r="IBU198"/>
          <cell r="IBV198"/>
          <cell r="IBW198"/>
          <cell r="IBX198"/>
          <cell r="IBY198"/>
          <cell r="IBZ198"/>
          <cell r="ICA198"/>
          <cell r="ICB198"/>
          <cell r="ICC198"/>
          <cell r="ICD198"/>
          <cell r="ICE198"/>
          <cell r="ICF198"/>
          <cell r="ICG198"/>
          <cell r="ICH198"/>
          <cell r="ICI198"/>
          <cell r="ICJ198"/>
          <cell r="ICK198"/>
          <cell r="ICL198"/>
          <cell r="ICM198"/>
          <cell r="ICN198"/>
          <cell r="ICO198"/>
          <cell r="ICP198"/>
          <cell r="ICQ198"/>
          <cell r="ICR198"/>
          <cell r="ICS198"/>
          <cell r="ICT198"/>
          <cell r="ICU198"/>
          <cell r="ICV198"/>
          <cell r="ICW198"/>
          <cell r="ICX198"/>
          <cell r="ICY198"/>
          <cell r="ICZ198"/>
          <cell r="IDA198"/>
          <cell r="IDB198"/>
          <cell r="IDC198"/>
          <cell r="IDD198"/>
          <cell r="IDE198"/>
          <cell r="IDF198"/>
          <cell r="IDG198"/>
          <cell r="IDH198"/>
          <cell r="IDI198"/>
          <cell r="IDJ198"/>
          <cell r="IDK198"/>
          <cell r="IDL198"/>
          <cell r="IDM198"/>
          <cell r="IDN198"/>
          <cell r="IDO198"/>
          <cell r="IDP198"/>
          <cell r="IDQ198"/>
          <cell r="IDR198"/>
          <cell r="IDS198"/>
          <cell r="IDT198"/>
          <cell r="IDU198"/>
          <cell r="IDV198"/>
          <cell r="IDW198"/>
          <cell r="IDX198"/>
          <cell r="IDY198"/>
          <cell r="IDZ198"/>
          <cell r="IEA198"/>
          <cell r="IEB198"/>
          <cell r="IEC198"/>
          <cell r="IED198"/>
          <cell r="IEE198"/>
          <cell r="IEF198"/>
          <cell r="IEG198"/>
          <cell r="IEH198"/>
          <cell r="IEI198"/>
          <cell r="IEJ198"/>
          <cell r="IEK198"/>
          <cell r="IEL198"/>
          <cell r="IEM198"/>
          <cell r="IEN198"/>
          <cell r="IEO198"/>
          <cell r="IEP198"/>
          <cell r="IEQ198"/>
          <cell r="IER198"/>
          <cell r="IES198"/>
          <cell r="IET198"/>
          <cell r="IEU198"/>
          <cell r="IEV198"/>
          <cell r="IEW198"/>
          <cell r="IEX198"/>
          <cell r="IEY198"/>
          <cell r="IEZ198"/>
          <cell r="IFA198"/>
          <cell r="IFB198"/>
          <cell r="IFC198"/>
          <cell r="IFD198"/>
          <cell r="IFE198"/>
          <cell r="IFF198"/>
          <cell r="IFG198"/>
          <cell r="IFH198"/>
          <cell r="IFI198"/>
          <cell r="IFJ198"/>
          <cell r="IFK198"/>
          <cell r="IFL198"/>
          <cell r="IFM198"/>
          <cell r="IFN198"/>
          <cell r="IFO198"/>
          <cell r="IFP198"/>
          <cell r="IFQ198"/>
          <cell r="IFR198"/>
          <cell r="IFS198"/>
          <cell r="IFT198"/>
          <cell r="IFU198"/>
          <cell r="IFV198"/>
          <cell r="IFW198"/>
          <cell r="IFX198"/>
          <cell r="IFY198"/>
          <cell r="IFZ198"/>
          <cell r="IGA198"/>
          <cell r="IGB198"/>
          <cell r="IGC198"/>
          <cell r="IGD198"/>
          <cell r="IGE198"/>
          <cell r="IGF198"/>
          <cell r="IGG198"/>
          <cell r="IGH198"/>
          <cell r="IGI198"/>
          <cell r="IGJ198"/>
          <cell r="IGK198"/>
          <cell r="IGL198"/>
          <cell r="IGM198"/>
          <cell r="IGN198"/>
          <cell r="IGO198"/>
          <cell r="IGP198"/>
          <cell r="IGQ198"/>
          <cell r="IGR198"/>
          <cell r="IGS198"/>
          <cell r="IGT198"/>
          <cell r="IGU198"/>
          <cell r="IGV198"/>
          <cell r="IGW198"/>
          <cell r="IGX198"/>
          <cell r="IGY198"/>
          <cell r="IGZ198"/>
          <cell r="IHA198"/>
          <cell r="IHB198"/>
          <cell r="IHC198"/>
          <cell r="IHD198"/>
          <cell r="IHE198"/>
          <cell r="IHF198"/>
          <cell r="IHG198"/>
          <cell r="IHH198"/>
          <cell r="IHI198"/>
          <cell r="IHJ198"/>
          <cell r="IHK198"/>
          <cell r="IHL198"/>
          <cell r="IHM198"/>
          <cell r="IHN198"/>
          <cell r="IHO198"/>
          <cell r="IHP198"/>
          <cell r="IHQ198"/>
          <cell r="IHR198"/>
          <cell r="IHS198"/>
          <cell r="IHT198"/>
          <cell r="IHU198"/>
          <cell r="IHV198"/>
          <cell r="IHW198"/>
          <cell r="IHX198"/>
          <cell r="IHY198"/>
          <cell r="IHZ198"/>
          <cell r="IIA198"/>
          <cell r="IIB198"/>
          <cell r="IIC198"/>
          <cell r="IID198"/>
          <cell r="IIE198"/>
          <cell r="IIF198"/>
          <cell r="IIG198"/>
          <cell r="IIH198"/>
          <cell r="III198"/>
          <cell r="IIJ198"/>
          <cell r="IIK198"/>
          <cell r="IIL198"/>
          <cell r="IIM198"/>
          <cell r="IIN198"/>
          <cell r="IIO198"/>
          <cell r="IIP198"/>
          <cell r="IIQ198"/>
          <cell r="IIR198"/>
          <cell r="IIS198"/>
          <cell r="IIT198"/>
          <cell r="IIU198"/>
          <cell r="IIV198"/>
          <cell r="IIW198"/>
          <cell r="IIX198"/>
          <cell r="IIY198"/>
          <cell r="IIZ198"/>
          <cell r="IJA198"/>
          <cell r="IJB198"/>
          <cell r="IJC198"/>
          <cell r="IJD198"/>
          <cell r="IJE198"/>
          <cell r="IJF198"/>
          <cell r="IJG198"/>
          <cell r="IJH198"/>
          <cell r="IJI198"/>
          <cell r="IJJ198"/>
          <cell r="IJK198"/>
          <cell r="IJL198"/>
          <cell r="IJM198"/>
          <cell r="IJN198"/>
          <cell r="IJO198"/>
          <cell r="IJP198"/>
          <cell r="IJQ198"/>
          <cell r="IJR198"/>
          <cell r="IJS198"/>
          <cell r="IJT198"/>
          <cell r="IJU198"/>
          <cell r="IJV198"/>
          <cell r="IJW198"/>
          <cell r="IJX198"/>
          <cell r="IJY198"/>
          <cell r="IJZ198"/>
          <cell r="IKA198"/>
          <cell r="IKB198"/>
          <cell r="IKC198"/>
          <cell r="IKD198"/>
          <cell r="IKE198"/>
          <cell r="IKF198"/>
          <cell r="IKG198"/>
          <cell r="IKH198"/>
          <cell r="IKI198"/>
          <cell r="IKJ198"/>
          <cell r="IKK198"/>
          <cell r="IKL198"/>
          <cell r="IKM198"/>
          <cell r="IKN198"/>
          <cell r="IKO198"/>
          <cell r="IKP198"/>
          <cell r="IKQ198"/>
          <cell r="IKR198"/>
          <cell r="IKS198"/>
          <cell r="IKT198"/>
          <cell r="IKU198"/>
          <cell r="IKV198"/>
          <cell r="IKW198"/>
          <cell r="IKX198"/>
          <cell r="IKY198"/>
          <cell r="IKZ198"/>
          <cell r="ILA198"/>
          <cell r="ILB198"/>
          <cell r="ILC198"/>
          <cell r="ILD198"/>
          <cell r="ILE198"/>
          <cell r="ILF198"/>
          <cell r="ILG198"/>
          <cell r="ILH198"/>
          <cell r="ILI198"/>
          <cell r="ILJ198"/>
          <cell r="ILK198"/>
          <cell r="ILL198"/>
          <cell r="ILM198"/>
          <cell r="ILN198"/>
          <cell r="ILO198"/>
          <cell r="ILP198"/>
          <cell r="ILQ198"/>
          <cell r="ILR198"/>
          <cell r="ILS198"/>
          <cell r="ILT198"/>
          <cell r="ILU198"/>
          <cell r="ILV198"/>
          <cell r="ILW198"/>
          <cell r="ILX198"/>
          <cell r="ILY198"/>
          <cell r="ILZ198"/>
          <cell r="IMA198"/>
          <cell r="IMB198"/>
          <cell r="IMC198"/>
          <cell r="IMD198"/>
          <cell r="IME198"/>
          <cell r="IMF198"/>
          <cell r="IMG198"/>
          <cell r="IMH198"/>
          <cell r="IMI198"/>
          <cell r="IMJ198"/>
          <cell r="IMK198"/>
          <cell r="IML198"/>
          <cell r="IMM198"/>
          <cell r="IMN198"/>
          <cell r="IMO198"/>
          <cell r="IMP198"/>
          <cell r="IMQ198"/>
          <cell r="IMR198"/>
          <cell r="IMS198"/>
          <cell r="IMT198"/>
          <cell r="IMU198"/>
          <cell r="IMV198"/>
          <cell r="IMW198"/>
          <cell r="IMX198"/>
          <cell r="IMY198"/>
          <cell r="IMZ198"/>
          <cell r="INA198"/>
          <cell r="INB198"/>
          <cell r="INC198"/>
          <cell r="IND198"/>
          <cell r="INE198"/>
          <cell r="INF198"/>
          <cell r="ING198"/>
          <cell r="INH198"/>
          <cell r="INI198"/>
          <cell r="INJ198"/>
          <cell r="INK198"/>
          <cell r="INL198"/>
          <cell r="INM198"/>
          <cell r="INN198"/>
          <cell r="INO198"/>
          <cell r="INP198"/>
          <cell r="INQ198"/>
          <cell r="INR198"/>
          <cell r="INS198"/>
          <cell r="INT198"/>
          <cell r="INU198"/>
          <cell r="INV198"/>
          <cell r="INW198"/>
          <cell r="INX198"/>
          <cell r="INY198"/>
          <cell r="INZ198"/>
          <cell r="IOA198"/>
          <cell r="IOB198"/>
          <cell r="IOC198"/>
          <cell r="IOD198"/>
          <cell r="IOE198"/>
          <cell r="IOF198"/>
          <cell r="IOG198"/>
          <cell r="IOH198"/>
          <cell r="IOI198"/>
          <cell r="IOJ198"/>
          <cell r="IOK198"/>
          <cell r="IOL198"/>
          <cell r="IOM198"/>
          <cell r="ION198"/>
          <cell r="IOO198"/>
          <cell r="IOP198"/>
          <cell r="IOQ198"/>
          <cell r="IOR198"/>
          <cell r="IOS198"/>
          <cell r="IOT198"/>
          <cell r="IOU198"/>
          <cell r="IOV198"/>
          <cell r="IOW198"/>
          <cell r="IOX198"/>
          <cell r="IOY198"/>
          <cell r="IOZ198"/>
          <cell r="IPA198"/>
          <cell r="IPB198"/>
          <cell r="IPC198"/>
          <cell r="IPD198"/>
          <cell r="IPE198"/>
          <cell r="IPF198"/>
          <cell r="IPG198"/>
          <cell r="IPH198"/>
          <cell r="IPI198"/>
          <cell r="IPJ198"/>
          <cell r="IPK198"/>
          <cell r="IPL198"/>
          <cell r="IPM198"/>
          <cell r="IPN198"/>
          <cell r="IPO198"/>
          <cell r="IPP198"/>
          <cell r="IPQ198"/>
          <cell r="IPR198"/>
          <cell r="IPS198"/>
          <cell r="IPT198"/>
          <cell r="IPU198"/>
          <cell r="IPV198"/>
          <cell r="IPW198"/>
          <cell r="IPX198"/>
          <cell r="IPY198"/>
          <cell r="IPZ198"/>
          <cell r="IQA198"/>
          <cell r="IQB198"/>
          <cell r="IQC198"/>
          <cell r="IQD198"/>
          <cell r="IQE198"/>
          <cell r="IQF198"/>
          <cell r="IQG198"/>
          <cell r="IQH198"/>
          <cell r="IQI198"/>
          <cell r="IQJ198"/>
          <cell r="IQK198"/>
          <cell r="IQL198"/>
          <cell r="IQM198"/>
          <cell r="IQN198"/>
          <cell r="IQO198"/>
          <cell r="IQP198"/>
          <cell r="IQQ198"/>
          <cell r="IQR198"/>
          <cell r="IQS198"/>
          <cell r="IQT198"/>
          <cell r="IQU198"/>
          <cell r="IQV198"/>
          <cell r="IQW198"/>
          <cell r="IQX198"/>
          <cell r="IQY198"/>
          <cell r="IQZ198"/>
          <cell r="IRA198"/>
          <cell r="IRB198"/>
          <cell r="IRC198"/>
          <cell r="IRD198"/>
          <cell r="IRE198"/>
          <cell r="IRF198"/>
          <cell r="IRG198"/>
          <cell r="IRH198"/>
          <cell r="IRI198"/>
          <cell r="IRJ198"/>
          <cell r="IRK198"/>
          <cell r="IRL198"/>
          <cell r="IRM198"/>
          <cell r="IRN198"/>
          <cell r="IRO198"/>
          <cell r="IRP198"/>
          <cell r="IRQ198"/>
          <cell r="IRR198"/>
          <cell r="IRS198"/>
          <cell r="IRT198"/>
          <cell r="IRU198"/>
          <cell r="IRV198"/>
          <cell r="IRW198"/>
          <cell r="IRX198"/>
          <cell r="IRY198"/>
          <cell r="IRZ198"/>
          <cell r="ISA198"/>
          <cell r="ISB198"/>
          <cell r="ISC198"/>
          <cell r="ISD198"/>
          <cell r="ISE198"/>
          <cell r="ISF198"/>
          <cell r="ISG198"/>
          <cell r="ISH198"/>
          <cell r="ISI198"/>
          <cell r="ISJ198"/>
          <cell r="ISK198"/>
          <cell r="ISL198"/>
          <cell r="ISM198"/>
          <cell r="ISN198"/>
          <cell r="ISO198"/>
          <cell r="ISP198"/>
          <cell r="ISQ198"/>
          <cell r="ISR198"/>
          <cell r="ISS198"/>
          <cell r="IST198"/>
          <cell r="ISU198"/>
          <cell r="ISV198"/>
          <cell r="ISW198"/>
          <cell r="ISX198"/>
          <cell r="ISY198"/>
          <cell r="ISZ198"/>
          <cell r="ITA198"/>
          <cell r="ITB198"/>
          <cell r="ITC198"/>
          <cell r="ITD198"/>
          <cell r="ITE198"/>
          <cell r="ITF198"/>
          <cell r="ITG198"/>
          <cell r="ITH198"/>
          <cell r="ITI198"/>
          <cell r="ITJ198"/>
          <cell r="ITK198"/>
          <cell r="ITL198"/>
          <cell r="ITM198"/>
          <cell r="ITN198"/>
          <cell r="ITO198"/>
          <cell r="ITP198"/>
          <cell r="ITQ198"/>
          <cell r="ITR198"/>
          <cell r="ITS198"/>
          <cell r="ITT198"/>
          <cell r="ITU198"/>
          <cell r="ITV198"/>
          <cell r="ITW198"/>
          <cell r="ITX198"/>
          <cell r="ITY198"/>
          <cell r="ITZ198"/>
          <cell r="IUA198"/>
          <cell r="IUB198"/>
          <cell r="IUC198"/>
          <cell r="IUD198"/>
          <cell r="IUE198"/>
          <cell r="IUF198"/>
          <cell r="IUG198"/>
          <cell r="IUH198"/>
          <cell r="IUI198"/>
          <cell r="IUJ198"/>
          <cell r="IUK198"/>
          <cell r="IUL198"/>
          <cell r="IUM198"/>
          <cell r="IUN198"/>
          <cell r="IUO198"/>
          <cell r="IUP198"/>
          <cell r="IUQ198"/>
          <cell r="IUR198"/>
          <cell r="IUS198"/>
          <cell r="IUT198"/>
          <cell r="IUU198"/>
          <cell r="IUV198"/>
          <cell r="IUW198"/>
          <cell r="IUX198"/>
          <cell r="IUY198"/>
          <cell r="IUZ198"/>
          <cell r="IVA198"/>
          <cell r="IVB198"/>
          <cell r="IVC198"/>
          <cell r="IVD198"/>
          <cell r="IVE198"/>
          <cell r="IVF198"/>
          <cell r="IVG198"/>
          <cell r="IVH198"/>
          <cell r="IVI198"/>
          <cell r="IVJ198"/>
          <cell r="IVK198"/>
          <cell r="IVL198"/>
          <cell r="IVM198"/>
          <cell r="IVN198"/>
          <cell r="IVO198"/>
          <cell r="IVP198"/>
          <cell r="IVQ198"/>
          <cell r="IVR198"/>
          <cell r="IVS198"/>
          <cell r="IVT198"/>
          <cell r="IVU198"/>
          <cell r="IVV198"/>
          <cell r="IVW198"/>
          <cell r="IVX198"/>
          <cell r="IVY198"/>
          <cell r="IVZ198"/>
          <cell r="IWA198"/>
          <cell r="IWB198"/>
          <cell r="IWC198"/>
          <cell r="IWD198"/>
          <cell r="IWE198"/>
          <cell r="IWF198"/>
          <cell r="IWG198"/>
          <cell r="IWH198"/>
          <cell r="IWI198"/>
          <cell r="IWJ198"/>
          <cell r="IWK198"/>
          <cell r="IWL198"/>
          <cell r="IWM198"/>
          <cell r="IWN198"/>
          <cell r="IWO198"/>
          <cell r="IWP198"/>
          <cell r="IWQ198"/>
          <cell r="IWR198"/>
          <cell r="IWS198"/>
          <cell r="IWT198"/>
          <cell r="IWU198"/>
          <cell r="IWV198"/>
          <cell r="IWW198"/>
          <cell r="IWX198"/>
          <cell r="IWY198"/>
          <cell r="IWZ198"/>
          <cell r="IXA198"/>
          <cell r="IXB198"/>
          <cell r="IXC198"/>
          <cell r="IXD198"/>
          <cell r="IXE198"/>
          <cell r="IXF198"/>
          <cell r="IXG198"/>
          <cell r="IXH198"/>
          <cell r="IXI198"/>
          <cell r="IXJ198"/>
          <cell r="IXK198"/>
          <cell r="IXL198"/>
          <cell r="IXM198"/>
          <cell r="IXN198"/>
          <cell r="IXO198"/>
          <cell r="IXP198"/>
          <cell r="IXQ198"/>
          <cell r="IXR198"/>
          <cell r="IXS198"/>
          <cell r="IXT198"/>
          <cell r="IXU198"/>
          <cell r="IXV198"/>
          <cell r="IXW198"/>
          <cell r="IXX198"/>
          <cell r="IXY198"/>
          <cell r="IXZ198"/>
          <cell r="IYA198"/>
          <cell r="IYB198"/>
          <cell r="IYC198"/>
          <cell r="IYD198"/>
          <cell r="IYE198"/>
          <cell r="IYF198"/>
          <cell r="IYG198"/>
          <cell r="IYH198"/>
          <cell r="IYI198"/>
          <cell r="IYJ198"/>
          <cell r="IYK198"/>
          <cell r="IYL198"/>
          <cell r="IYM198"/>
          <cell r="IYN198"/>
          <cell r="IYO198"/>
          <cell r="IYP198"/>
          <cell r="IYQ198"/>
          <cell r="IYR198"/>
          <cell r="IYS198"/>
          <cell r="IYT198"/>
          <cell r="IYU198"/>
          <cell r="IYV198"/>
          <cell r="IYW198"/>
          <cell r="IYX198"/>
          <cell r="IYY198"/>
          <cell r="IYZ198"/>
          <cell r="IZA198"/>
          <cell r="IZB198"/>
          <cell r="IZC198"/>
          <cell r="IZD198"/>
          <cell r="IZE198"/>
          <cell r="IZF198"/>
          <cell r="IZG198"/>
          <cell r="IZH198"/>
          <cell r="IZI198"/>
          <cell r="IZJ198"/>
          <cell r="IZK198"/>
          <cell r="IZL198"/>
          <cell r="IZM198"/>
          <cell r="IZN198"/>
          <cell r="IZO198"/>
          <cell r="IZP198"/>
          <cell r="IZQ198"/>
          <cell r="IZR198"/>
          <cell r="IZS198"/>
          <cell r="IZT198"/>
          <cell r="IZU198"/>
          <cell r="IZV198"/>
          <cell r="IZW198"/>
          <cell r="IZX198"/>
          <cell r="IZY198"/>
          <cell r="IZZ198"/>
          <cell r="JAA198"/>
          <cell r="JAB198"/>
          <cell r="JAC198"/>
          <cell r="JAD198"/>
          <cell r="JAE198"/>
          <cell r="JAF198"/>
          <cell r="JAG198"/>
          <cell r="JAH198"/>
          <cell r="JAI198"/>
          <cell r="JAJ198"/>
          <cell r="JAK198"/>
          <cell r="JAL198"/>
          <cell r="JAM198"/>
          <cell r="JAN198"/>
          <cell r="JAO198"/>
          <cell r="JAP198"/>
          <cell r="JAQ198"/>
          <cell r="JAR198"/>
          <cell r="JAS198"/>
          <cell r="JAT198"/>
          <cell r="JAU198"/>
          <cell r="JAV198"/>
          <cell r="JAW198"/>
          <cell r="JAX198"/>
          <cell r="JAY198"/>
          <cell r="JAZ198"/>
          <cell r="JBA198"/>
          <cell r="JBB198"/>
          <cell r="JBC198"/>
          <cell r="JBD198"/>
          <cell r="JBE198"/>
          <cell r="JBF198"/>
          <cell r="JBG198"/>
          <cell r="JBH198"/>
          <cell r="JBI198"/>
          <cell r="JBJ198"/>
          <cell r="JBK198"/>
          <cell r="JBL198"/>
          <cell r="JBM198"/>
          <cell r="JBN198"/>
          <cell r="JBO198"/>
          <cell r="JBP198"/>
          <cell r="JBQ198"/>
          <cell r="JBR198"/>
          <cell r="JBS198"/>
          <cell r="JBT198"/>
          <cell r="JBU198"/>
          <cell r="JBV198"/>
          <cell r="JBW198"/>
          <cell r="JBX198"/>
          <cell r="JBY198"/>
          <cell r="JBZ198"/>
          <cell r="JCA198"/>
          <cell r="JCB198"/>
          <cell r="JCC198"/>
          <cell r="JCD198"/>
          <cell r="JCE198"/>
          <cell r="JCF198"/>
          <cell r="JCG198"/>
          <cell r="JCH198"/>
          <cell r="JCI198"/>
          <cell r="JCJ198"/>
          <cell r="JCK198"/>
          <cell r="JCL198"/>
          <cell r="JCM198"/>
          <cell r="JCN198"/>
          <cell r="JCO198"/>
          <cell r="JCP198"/>
          <cell r="JCQ198"/>
          <cell r="JCR198"/>
          <cell r="JCS198"/>
          <cell r="JCT198"/>
          <cell r="JCU198"/>
          <cell r="JCV198"/>
          <cell r="JCW198"/>
          <cell r="JCX198"/>
          <cell r="JCY198"/>
          <cell r="JCZ198"/>
          <cell r="JDA198"/>
          <cell r="JDB198"/>
          <cell r="JDC198"/>
          <cell r="JDD198"/>
          <cell r="JDE198"/>
          <cell r="JDF198"/>
          <cell r="JDG198"/>
          <cell r="JDH198"/>
          <cell r="JDI198"/>
          <cell r="JDJ198"/>
          <cell r="JDK198"/>
          <cell r="JDL198"/>
          <cell r="JDM198"/>
          <cell r="JDN198"/>
          <cell r="JDO198"/>
          <cell r="JDP198"/>
          <cell r="JDQ198"/>
          <cell r="JDR198"/>
          <cell r="JDS198"/>
          <cell r="JDT198"/>
          <cell r="JDU198"/>
          <cell r="JDV198"/>
          <cell r="JDW198"/>
          <cell r="JDX198"/>
          <cell r="JDY198"/>
          <cell r="JDZ198"/>
          <cell r="JEA198"/>
          <cell r="JEB198"/>
          <cell r="JEC198"/>
          <cell r="JED198"/>
          <cell r="JEE198"/>
          <cell r="JEF198"/>
          <cell r="JEG198"/>
          <cell r="JEH198"/>
          <cell r="JEI198"/>
          <cell r="JEJ198"/>
          <cell r="JEK198"/>
          <cell r="JEL198"/>
          <cell r="JEM198"/>
          <cell r="JEN198"/>
          <cell r="JEO198"/>
          <cell r="JEP198"/>
          <cell r="JEQ198"/>
          <cell r="JER198"/>
          <cell r="JES198"/>
          <cell r="JET198"/>
          <cell r="JEU198"/>
          <cell r="JEV198"/>
          <cell r="JEW198"/>
          <cell r="JEX198"/>
          <cell r="JEY198"/>
          <cell r="JEZ198"/>
          <cell r="JFA198"/>
          <cell r="JFB198"/>
          <cell r="JFC198"/>
          <cell r="JFD198"/>
          <cell r="JFE198"/>
          <cell r="JFF198"/>
          <cell r="JFG198"/>
          <cell r="JFH198"/>
          <cell r="JFI198"/>
          <cell r="JFJ198"/>
          <cell r="JFK198"/>
          <cell r="JFL198"/>
          <cell r="JFM198"/>
          <cell r="JFN198"/>
          <cell r="JFO198"/>
          <cell r="JFP198"/>
          <cell r="JFQ198"/>
          <cell r="JFR198"/>
          <cell r="JFS198"/>
          <cell r="JFT198"/>
          <cell r="JFU198"/>
          <cell r="JFV198"/>
          <cell r="JFW198"/>
          <cell r="JFX198"/>
          <cell r="JFY198"/>
          <cell r="JFZ198"/>
          <cell r="JGA198"/>
          <cell r="JGB198"/>
          <cell r="JGC198"/>
          <cell r="JGD198"/>
          <cell r="JGE198"/>
          <cell r="JGF198"/>
          <cell r="JGG198"/>
          <cell r="JGH198"/>
          <cell r="JGI198"/>
          <cell r="JGJ198"/>
          <cell r="JGK198"/>
          <cell r="JGL198"/>
          <cell r="JGM198"/>
          <cell r="JGN198"/>
          <cell r="JGO198"/>
          <cell r="JGP198"/>
          <cell r="JGQ198"/>
          <cell r="JGR198"/>
          <cell r="JGS198"/>
          <cell r="JGT198"/>
          <cell r="JGU198"/>
          <cell r="JGV198"/>
          <cell r="JGW198"/>
          <cell r="JGX198"/>
          <cell r="JGY198"/>
          <cell r="JGZ198"/>
          <cell r="JHA198"/>
          <cell r="JHB198"/>
          <cell r="JHC198"/>
          <cell r="JHD198"/>
          <cell r="JHE198"/>
          <cell r="JHF198"/>
          <cell r="JHG198"/>
          <cell r="JHH198"/>
          <cell r="JHI198"/>
          <cell r="JHJ198"/>
          <cell r="JHK198"/>
          <cell r="JHL198"/>
          <cell r="JHM198"/>
          <cell r="JHN198"/>
          <cell r="JHO198"/>
          <cell r="JHP198"/>
          <cell r="JHQ198"/>
          <cell r="JHR198"/>
          <cell r="JHS198"/>
          <cell r="JHT198"/>
          <cell r="JHU198"/>
          <cell r="JHV198"/>
          <cell r="JHW198"/>
          <cell r="JHX198"/>
          <cell r="JHY198"/>
          <cell r="JHZ198"/>
          <cell r="JIA198"/>
          <cell r="JIB198"/>
          <cell r="JIC198"/>
          <cell r="JID198"/>
          <cell r="JIE198"/>
          <cell r="JIF198"/>
          <cell r="JIG198"/>
          <cell r="JIH198"/>
          <cell r="JII198"/>
          <cell r="JIJ198"/>
          <cell r="JIK198"/>
          <cell r="JIL198"/>
          <cell r="JIM198"/>
          <cell r="JIN198"/>
          <cell r="JIO198"/>
          <cell r="JIP198"/>
          <cell r="JIQ198"/>
          <cell r="JIR198"/>
          <cell r="JIS198"/>
          <cell r="JIT198"/>
          <cell r="JIU198"/>
          <cell r="JIV198"/>
          <cell r="JIW198"/>
          <cell r="JIX198"/>
          <cell r="JIY198"/>
          <cell r="JIZ198"/>
          <cell r="JJA198"/>
          <cell r="JJB198"/>
          <cell r="JJC198"/>
          <cell r="JJD198"/>
          <cell r="JJE198"/>
          <cell r="JJF198"/>
          <cell r="JJG198"/>
          <cell r="JJH198"/>
          <cell r="JJI198"/>
          <cell r="JJJ198"/>
          <cell r="JJK198"/>
          <cell r="JJL198"/>
          <cell r="JJM198"/>
          <cell r="JJN198"/>
          <cell r="JJO198"/>
          <cell r="JJP198"/>
          <cell r="JJQ198"/>
          <cell r="JJR198"/>
          <cell r="JJS198"/>
          <cell r="JJT198"/>
          <cell r="JJU198"/>
          <cell r="JJV198"/>
          <cell r="JJW198"/>
          <cell r="JJX198"/>
          <cell r="JJY198"/>
          <cell r="JJZ198"/>
          <cell r="JKA198"/>
          <cell r="JKB198"/>
          <cell r="JKC198"/>
          <cell r="JKD198"/>
          <cell r="JKE198"/>
          <cell r="JKF198"/>
          <cell r="JKG198"/>
          <cell r="JKH198"/>
          <cell r="JKI198"/>
          <cell r="JKJ198"/>
          <cell r="JKK198"/>
          <cell r="JKL198"/>
          <cell r="JKM198"/>
          <cell r="JKN198"/>
          <cell r="JKO198"/>
          <cell r="JKP198"/>
          <cell r="JKQ198"/>
          <cell r="JKR198"/>
          <cell r="JKS198"/>
          <cell r="JKT198"/>
          <cell r="JKU198"/>
          <cell r="JKV198"/>
          <cell r="JKW198"/>
          <cell r="JKX198"/>
          <cell r="JKY198"/>
          <cell r="JKZ198"/>
          <cell r="JLA198"/>
          <cell r="JLB198"/>
          <cell r="JLC198"/>
          <cell r="JLD198"/>
          <cell r="JLE198"/>
          <cell r="JLF198"/>
          <cell r="JLG198"/>
          <cell r="JLH198"/>
          <cell r="JLI198"/>
          <cell r="JLJ198"/>
          <cell r="JLK198"/>
          <cell r="JLL198"/>
          <cell r="JLM198"/>
          <cell r="JLN198"/>
          <cell r="JLO198"/>
          <cell r="JLP198"/>
          <cell r="JLQ198"/>
          <cell r="JLR198"/>
          <cell r="JLS198"/>
          <cell r="JLT198"/>
          <cell r="JLU198"/>
          <cell r="JLV198"/>
          <cell r="JLW198"/>
          <cell r="JLX198"/>
          <cell r="JLY198"/>
          <cell r="JLZ198"/>
          <cell r="JMA198"/>
          <cell r="JMB198"/>
          <cell r="JMC198"/>
          <cell r="JMD198"/>
          <cell r="JME198"/>
          <cell r="JMF198"/>
          <cell r="JMG198"/>
          <cell r="JMH198"/>
          <cell r="JMI198"/>
          <cell r="JMJ198"/>
          <cell r="JMK198"/>
          <cell r="JML198"/>
          <cell r="JMM198"/>
          <cell r="JMN198"/>
          <cell r="JMO198"/>
          <cell r="JMP198"/>
          <cell r="JMQ198"/>
          <cell r="JMR198"/>
          <cell r="JMS198"/>
          <cell r="JMT198"/>
          <cell r="JMU198"/>
          <cell r="JMV198"/>
          <cell r="JMW198"/>
          <cell r="JMX198"/>
          <cell r="JMY198"/>
          <cell r="JMZ198"/>
          <cell r="JNA198"/>
          <cell r="JNB198"/>
          <cell r="JNC198"/>
          <cell r="JND198"/>
          <cell r="JNE198"/>
          <cell r="JNF198"/>
          <cell r="JNG198"/>
          <cell r="JNH198"/>
          <cell r="JNI198"/>
          <cell r="JNJ198"/>
          <cell r="JNK198"/>
          <cell r="JNL198"/>
          <cell r="JNM198"/>
          <cell r="JNN198"/>
          <cell r="JNO198"/>
          <cell r="JNP198"/>
          <cell r="JNQ198"/>
          <cell r="JNR198"/>
          <cell r="JNS198"/>
          <cell r="JNT198"/>
          <cell r="JNU198"/>
          <cell r="JNV198"/>
          <cell r="JNW198"/>
          <cell r="JNX198"/>
          <cell r="JNY198"/>
          <cell r="JNZ198"/>
          <cell r="JOA198"/>
          <cell r="JOB198"/>
          <cell r="JOC198"/>
          <cell r="JOD198"/>
          <cell r="JOE198"/>
          <cell r="JOF198"/>
          <cell r="JOG198"/>
          <cell r="JOH198"/>
          <cell r="JOI198"/>
          <cell r="JOJ198"/>
          <cell r="JOK198"/>
          <cell r="JOL198"/>
          <cell r="JOM198"/>
          <cell r="JON198"/>
          <cell r="JOO198"/>
          <cell r="JOP198"/>
          <cell r="JOQ198"/>
          <cell r="JOR198"/>
          <cell r="JOS198"/>
          <cell r="JOT198"/>
          <cell r="JOU198"/>
          <cell r="JOV198"/>
          <cell r="JOW198"/>
          <cell r="JOX198"/>
          <cell r="JOY198"/>
          <cell r="JOZ198"/>
          <cell r="JPA198"/>
          <cell r="JPB198"/>
          <cell r="JPC198"/>
          <cell r="JPD198"/>
          <cell r="JPE198"/>
          <cell r="JPF198"/>
          <cell r="JPG198"/>
          <cell r="JPH198"/>
          <cell r="JPI198"/>
          <cell r="JPJ198"/>
          <cell r="JPK198"/>
          <cell r="JPL198"/>
          <cell r="JPM198"/>
          <cell r="JPN198"/>
          <cell r="JPO198"/>
          <cell r="JPP198"/>
          <cell r="JPQ198"/>
          <cell r="JPR198"/>
          <cell r="JPS198"/>
          <cell r="JPT198"/>
          <cell r="JPU198"/>
          <cell r="JPV198"/>
          <cell r="JPW198"/>
          <cell r="JPX198"/>
          <cell r="JPY198"/>
          <cell r="JPZ198"/>
          <cell r="JQA198"/>
          <cell r="JQB198"/>
          <cell r="JQC198"/>
          <cell r="JQD198"/>
          <cell r="JQE198"/>
          <cell r="JQF198"/>
          <cell r="JQG198"/>
          <cell r="JQH198"/>
          <cell r="JQI198"/>
          <cell r="JQJ198"/>
          <cell r="JQK198"/>
          <cell r="JQL198"/>
          <cell r="JQM198"/>
          <cell r="JQN198"/>
          <cell r="JQO198"/>
          <cell r="JQP198"/>
          <cell r="JQQ198"/>
          <cell r="JQR198"/>
          <cell r="JQS198"/>
          <cell r="JQT198"/>
          <cell r="JQU198"/>
          <cell r="JQV198"/>
          <cell r="JQW198"/>
          <cell r="JQX198"/>
          <cell r="JQY198"/>
          <cell r="JQZ198"/>
          <cell r="JRA198"/>
          <cell r="JRB198"/>
          <cell r="JRC198"/>
          <cell r="JRD198"/>
          <cell r="JRE198"/>
          <cell r="JRF198"/>
          <cell r="JRG198"/>
          <cell r="JRH198"/>
          <cell r="JRI198"/>
          <cell r="JRJ198"/>
          <cell r="JRK198"/>
          <cell r="JRL198"/>
          <cell r="JRM198"/>
          <cell r="JRN198"/>
          <cell r="JRO198"/>
          <cell r="JRP198"/>
          <cell r="JRQ198"/>
          <cell r="JRR198"/>
          <cell r="JRS198"/>
          <cell r="JRT198"/>
          <cell r="JRU198"/>
          <cell r="JRV198"/>
          <cell r="JRW198"/>
          <cell r="JRX198"/>
          <cell r="JRY198"/>
          <cell r="JRZ198"/>
          <cell r="JSA198"/>
          <cell r="JSB198"/>
          <cell r="JSC198"/>
          <cell r="JSD198"/>
          <cell r="JSE198"/>
          <cell r="JSF198"/>
          <cell r="JSG198"/>
          <cell r="JSH198"/>
          <cell r="JSI198"/>
          <cell r="JSJ198"/>
          <cell r="JSK198"/>
          <cell r="JSL198"/>
          <cell r="JSM198"/>
          <cell r="JSN198"/>
          <cell r="JSO198"/>
          <cell r="JSP198"/>
          <cell r="JSQ198"/>
          <cell r="JSR198"/>
          <cell r="JSS198"/>
          <cell r="JST198"/>
          <cell r="JSU198"/>
          <cell r="JSV198"/>
          <cell r="JSW198"/>
          <cell r="JSX198"/>
          <cell r="JSY198"/>
          <cell r="JSZ198"/>
          <cell r="JTA198"/>
          <cell r="JTB198"/>
          <cell r="JTC198"/>
          <cell r="JTD198"/>
          <cell r="JTE198"/>
          <cell r="JTF198"/>
          <cell r="JTG198"/>
          <cell r="JTH198"/>
          <cell r="JTI198"/>
          <cell r="JTJ198"/>
          <cell r="JTK198"/>
          <cell r="JTL198"/>
          <cell r="JTM198"/>
          <cell r="JTN198"/>
          <cell r="JTO198"/>
          <cell r="JTP198"/>
          <cell r="JTQ198"/>
          <cell r="JTR198"/>
          <cell r="JTS198"/>
          <cell r="JTT198"/>
          <cell r="JTU198"/>
          <cell r="JTV198"/>
          <cell r="JTW198"/>
          <cell r="JTX198"/>
          <cell r="JTY198"/>
          <cell r="JTZ198"/>
          <cell r="JUA198"/>
          <cell r="JUB198"/>
          <cell r="JUC198"/>
          <cell r="JUD198"/>
          <cell r="JUE198"/>
          <cell r="JUF198"/>
          <cell r="JUG198"/>
          <cell r="JUH198"/>
          <cell r="JUI198"/>
          <cell r="JUJ198"/>
          <cell r="JUK198"/>
          <cell r="JUL198"/>
          <cell r="JUM198"/>
          <cell r="JUN198"/>
          <cell r="JUO198"/>
          <cell r="JUP198"/>
          <cell r="JUQ198"/>
          <cell r="JUR198"/>
          <cell r="JUS198"/>
          <cell r="JUT198"/>
          <cell r="JUU198"/>
          <cell r="JUV198"/>
          <cell r="JUW198"/>
          <cell r="JUX198"/>
          <cell r="JUY198"/>
          <cell r="JUZ198"/>
          <cell r="JVA198"/>
          <cell r="JVB198"/>
          <cell r="JVC198"/>
          <cell r="JVD198"/>
          <cell r="JVE198"/>
          <cell r="JVF198"/>
          <cell r="JVG198"/>
          <cell r="JVH198"/>
          <cell r="JVI198"/>
          <cell r="JVJ198"/>
          <cell r="JVK198"/>
          <cell r="JVL198"/>
          <cell r="JVM198"/>
          <cell r="JVN198"/>
          <cell r="JVO198"/>
          <cell r="JVP198"/>
          <cell r="JVQ198"/>
          <cell r="JVR198"/>
          <cell r="JVS198"/>
          <cell r="JVT198"/>
          <cell r="JVU198"/>
          <cell r="JVV198"/>
          <cell r="JVW198"/>
          <cell r="JVX198"/>
          <cell r="JVY198"/>
          <cell r="JVZ198"/>
          <cell r="JWA198"/>
          <cell r="JWB198"/>
          <cell r="JWC198"/>
          <cell r="JWD198"/>
          <cell r="JWE198"/>
          <cell r="JWF198"/>
          <cell r="JWG198"/>
          <cell r="JWH198"/>
          <cell r="JWI198"/>
          <cell r="JWJ198"/>
          <cell r="JWK198"/>
          <cell r="JWL198"/>
          <cell r="JWM198"/>
          <cell r="JWN198"/>
          <cell r="JWO198"/>
          <cell r="JWP198"/>
          <cell r="JWQ198"/>
          <cell r="JWR198"/>
          <cell r="JWS198"/>
          <cell r="JWT198"/>
          <cell r="JWU198"/>
          <cell r="JWV198"/>
          <cell r="JWW198"/>
          <cell r="JWX198"/>
          <cell r="JWY198"/>
          <cell r="JWZ198"/>
          <cell r="JXA198"/>
          <cell r="JXB198"/>
          <cell r="JXC198"/>
          <cell r="JXD198"/>
          <cell r="JXE198"/>
          <cell r="JXF198"/>
          <cell r="JXG198"/>
          <cell r="JXH198"/>
          <cell r="JXI198"/>
          <cell r="JXJ198"/>
          <cell r="JXK198"/>
          <cell r="JXL198"/>
          <cell r="JXM198"/>
          <cell r="JXN198"/>
          <cell r="JXO198"/>
          <cell r="JXP198"/>
          <cell r="JXQ198"/>
          <cell r="JXR198"/>
          <cell r="JXS198"/>
          <cell r="JXT198"/>
          <cell r="JXU198"/>
          <cell r="JXV198"/>
          <cell r="JXW198"/>
          <cell r="JXX198"/>
          <cell r="JXY198"/>
          <cell r="JXZ198"/>
          <cell r="JYA198"/>
          <cell r="JYB198"/>
          <cell r="JYC198"/>
          <cell r="JYD198"/>
          <cell r="JYE198"/>
          <cell r="JYF198"/>
          <cell r="JYG198"/>
          <cell r="JYH198"/>
          <cell r="JYI198"/>
          <cell r="JYJ198"/>
          <cell r="JYK198"/>
          <cell r="JYL198"/>
          <cell r="JYM198"/>
          <cell r="JYN198"/>
          <cell r="JYO198"/>
          <cell r="JYP198"/>
          <cell r="JYQ198"/>
          <cell r="JYR198"/>
          <cell r="JYS198"/>
          <cell r="JYT198"/>
          <cell r="JYU198"/>
          <cell r="JYV198"/>
          <cell r="JYW198"/>
          <cell r="JYX198"/>
          <cell r="JYY198"/>
          <cell r="JYZ198"/>
          <cell r="JZA198"/>
          <cell r="JZB198"/>
          <cell r="JZC198"/>
          <cell r="JZD198"/>
          <cell r="JZE198"/>
          <cell r="JZF198"/>
          <cell r="JZG198"/>
          <cell r="JZH198"/>
          <cell r="JZI198"/>
          <cell r="JZJ198"/>
          <cell r="JZK198"/>
          <cell r="JZL198"/>
          <cell r="JZM198"/>
          <cell r="JZN198"/>
          <cell r="JZO198"/>
          <cell r="JZP198"/>
          <cell r="JZQ198"/>
          <cell r="JZR198"/>
          <cell r="JZS198"/>
          <cell r="JZT198"/>
          <cell r="JZU198"/>
          <cell r="JZV198"/>
          <cell r="JZW198"/>
          <cell r="JZX198"/>
          <cell r="JZY198"/>
          <cell r="JZZ198"/>
          <cell r="KAA198"/>
          <cell r="KAB198"/>
          <cell r="KAC198"/>
          <cell r="KAD198"/>
          <cell r="KAE198"/>
          <cell r="KAF198"/>
          <cell r="KAG198"/>
          <cell r="KAH198"/>
          <cell r="KAI198"/>
          <cell r="KAJ198"/>
          <cell r="KAK198"/>
          <cell r="KAL198"/>
          <cell r="KAM198"/>
          <cell r="KAN198"/>
          <cell r="KAO198"/>
          <cell r="KAP198"/>
          <cell r="KAQ198"/>
          <cell r="KAR198"/>
          <cell r="KAS198"/>
          <cell r="KAT198"/>
          <cell r="KAU198"/>
          <cell r="KAV198"/>
          <cell r="KAW198"/>
          <cell r="KAX198"/>
          <cell r="KAY198"/>
          <cell r="KAZ198"/>
          <cell r="KBA198"/>
          <cell r="KBB198"/>
          <cell r="KBC198"/>
          <cell r="KBD198"/>
          <cell r="KBE198"/>
          <cell r="KBF198"/>
          <cell r="KBG198"/>
          <cell r="KBH198"/>
          <cell r="KBI198"/>
          <cell r="KBJ198"/>
          <cell r="KBK198"/>
          <cell r="KBL198"/>
          <cell r="KBM198"/>
          <cell r="KBN198"/>
          <cell r="KBO198"/>
          <cell r="KBP198"/>
          <cell r="KBQ198"/>
          <cell r="KBR198"/>
          <cell r="KBS198"/>
          <cell r="KBT198"/>
          <cell r="KBU198"/>
          <cell r="KBV198"/>
          <cell r="KBW198"/>
          <cell r="KBX198"/>
          <cell r="KBY198"/>
          <cell r="KBZ198"/>
          <cell r="KCA198"/>
          <cell r="KCB198"/>
          <cell r="KCC198"/>
          <cell r="KCD198"/>
          <cell r="KCE198"/>
          <cell r="KCF198"/>
          <cell r="KCG198"/>
          <cell r="KCH198"/>
          <cell r="KCI198"/>
          <cell r="KCJ198"/>
          <cell r="KCK198"/>
          <cell r="KCL198"/>
          <cell r="KCM198"/>
          <cell r="KCN198"/>
          <cell r="KCO198"/>
          <cell r="KCP198"/>
          <cell r="KCQ198"/>
          <cell r="KCR198"/>
          <cell r="KCS198"/>
          <cell r="KCT198"/>
          <cell r="KCU198"/>
          <cell r="KCV198"/>
          <cell r="KCW198"/>
          <cell r="KCX198"/>
          <cell r="KCY198"/>
          <cell r="KCZ198"/>
          <cell r="KDA198"/>
          <cell r="KDB198"/>
          <cell r="KDC198"/>
          <cell r="KDD198"/>
          <cell r="KDE198"/>
          <cell r="KDF198"/>
          <cell r="KDG198"/>
          <cell r="KDH198"/>
          <cell r="KDI198"/>
          <cell r="KDJ198"/>
          <cell r="KDK198"/>
          <cell r="KDL198"/>
          <cell r="KDM198"/>
          <cell r="KDN198"/>
          <cell r="KDO198"/>
          <cell r="KDP198"/>
          <cell r="KDQ198"/>
          <cell r="KDR198"/>
          <cell r="KDS198"/>
          <cell r="KDT198"/>
          <cell r="KDU198"/>
          <cell r="KDV198"/>
          <cell r="KDW198"/>
          <cell r="KDX198"/>
          <cell r="KDY198"/>
          <cell r="KDZ198"/>
          <cell r="KEA198"/>
          <cell r="KEB198"/>
          <cell r="KEC198"/>
          <cell r="KED198"/>
          <cell r="KEE198"/>
          <cell r="KEF198"/>
          <cell r="KEG198"/>
          <cell r="KEH198"/>
          <cell r="KEI198"/>
          <cell r="KEJ198"/>
          <cell r="KEK198"/>
          <cell r="KEL198"/>
          <cell r="KEM198"/>
          <cell r="KEN198"/>
          <cell r="KEO198"/>
          <cell r="KEP198"/>
          <cell r="KEQ198"/>
          <cell r="KER198"/>
          <cell r="KES198"/>
          <cell r="KET198"/>
          <cell r="KEU198"/>
          <cell r="KEV198"/>
          <cell r="KEW198"/>
          <cell r="KEX198"/>
          <cell r="KEY198"/>
          <cell r="KEZ198"/>
          <cell r="KFA198"/>
          <cell r="KFB198"/>
          <cell r="KFC198"/>
          <cell r="KFD198"/>
          <cell r="KFE198"/>
          <cell r="KFF198"/>
          <cell r="KFG198"/>
          <cell r="KFH198"/>
          <cell r="KFI198"/>
          <cell r="KFJ198"/>
          <cell r="KFK198"/>
          <cell r="KFL198"/>
          <cell r="KFM198"/>
          <cell r="KFN198"/>
          <cell r="KFO198"/>
          <cell r="KFP198"/>
          <cell r="KFQ198"/>
          <cell r="KFR198"/>
          <cell r="KFS198"/>
          <cell r="KFT198"/>
          <cell r="KFU198"/>
          <cell r="KFV198"/>
          <cell r="KFW198"/>
          <cell r="KFX198"/>
          <cell r="KFY198"/>
          <cell r="KFZ198"/>
          <cell r="KGA198"/>
          <cell r="KGB198"/>
          <cell r="KGC198"/>
          <cell r="KGD198"/>
          <cell r="KGE198"/>
          <cell r="KGF198"/>
          <cell r="KGG198"/>
          <cell r="KGH198"/>
          <cell r="KGI198"/>
          <cell r="KGJ198"/>
          <cell r="KGK198"/>
          <cell r="KGL198"/>
          <cell r="KGM198"/>
          <cell r="KGN198"/>
          <cell r="KGO198"/>
          <cell r="KGP198"/>
          <cell r="KGQ198"/>
          <cell r="KGR198"/>
          <cell r="KGS198"/>
          <cell r="KGT198"/>
          <cell r="KGU198"/>
          <cell r="KGV198"/>
          <cell r="KGW198"/>
          <cell r="KGX198"/>
          <cell r="KGY198"/>
          <cell r="KGZ198"/>
          <cell r="KHA198"/>
          <cell r="KHB198"/>
          <cell r="KHC198"/>
          <cell r="KHD198"/>
          <cell r="KHE198"/>
          <cell r="KHF198"/>
          <cell r="KHG198"/>
          <cell r="KHH198"/>
          <cell r="KHI198"/>
          <cell r="KHJ198"/>
          <cell r="KHK198"/>
          <cell r="KHL198"/>
          <cell r="KHM198"/>
          <cell r="KHN198"/>
          <cell r="KHO198"/>
          <cell r="KHP198"/>
          <cell r="KHQ198"/>
          <cell r="KHR198"/>
          <cell r="KHS198"/>
          <cell r="KHT198"/>
          <cell r="KHU198"/>
          <cell r="KHV198"/>
          <cell r="KHW198"/>
          <cell r="KHX198"/>
          <cell r="KHY198"/>
          <cell r="KHZ198"/>
          <cell r="KIA198"/>
          <cell r="KIB198"/>
          <cell r="KIC198"/>
          <cell r="KID198"/>
          <cell r="KIE198"/>
          <cell r="KIF198"/>
          <cell r="KIG198"/>
          <cell r="KIH198"/>
          <cell r="KII198"/>
          <cell r="KIJ198"/>
          <cell r="KIK198"/>
          <cell r="KIL198"/>
          <cell r="KIM198"/>
          <cell r="KIN198"/>
          <cell r="KIO198"/>
          <cell r="KIP198"/>
          <cell r="KIQ198"/>
          <cell r="KIR198"/>
          <cell r="KIS198"/>
          <cell r="KIT198"/>
          <cell r="KIU198"/>
          <cell r="KIV198"/>
          <cell r="KIW198"/>
          <cell r="KIX198"/>
          <cell r="KIY198"/>
          <cell r="KIZ198"/>
          <cell r="KJA198"/>
          <cell r="KJB198"/>
          <cell r="KJC198"/>
          <cell r="KJD198"/>
          <cell r="KJE198"/>
          <cell r="KJF198"/>
          <cell r="KJG198"/>
          <cell r="KJH198"/>
          <cell r="KJI198"/>
          <cell r="KJJ198"/>
          <cell r="KJK198"/>
          <cell r="KJL198"/>
          <cell r="KJM198"/>
          <cell r="KJN198"/>
          <cell r="KJO198"/>
          <cell r="KJP198"/>
          <cell r="KJQ198"/>
          <cell r="KJR198"/>
          <cell r="KJS198"/>
          <cell r="KJT198"/>
          <cell r="KJU198"/>
          <cell r="KJV198"/>
          <cell r="KJW198"/>
          <cell r="KJX198"/>
          <cell r="KJY198"/>
          <cell r="KJZ198"/>
          <cell r="KKA198"/>
          <cell r="KKB198"/>
          <cell r="KKC198"/>
          <cell r="KKD198"/>
          <cell r="KKE198"/>
          <cell r="KKF198"/>
          <cell r="KKG198"/>
          <cell r="KKH198"/>
          <cell r="KKI198"/>
          <cell r="KKJ198"/>
          <cell r="KKK198"/>
          <cell r="KKL198"/>
          <cell r="KKM198"/>
          <cell r="KKN198"/>
          <cell r="KKO198"/>
          <cell r="KKP198"/>
          <cell r="KKQ198"/>
          <cell r="KKR198"/>
          <cell r="KKS198"/>
          <cell r="KKT198"/>
          <cell r="KKU198"/>
          <cell r="KKV198"/>
          <cell r="KKW198"/>
          <cell r="KKX198"/>
          <cell r="KKY198"/>
          <cell r="KKZ198"/>
          <cell r="KLA198"/>
          <cell r="KLB198"/>
          <cell r="KLC198"/>
          <cell r="KLD198"/>
          <cell r="KLE198"/>
          <cell r="KLF198"/>
          <cell r="KLG198"/>
          <cell r="KLH198"/>
          <cell r="KLI198"/>
          <cell r="KLJ198"/>
          <cell r="KLK198"/>
          <cell r="KLL198"/>
          <cell r="KLM198"/>
          <cell r="KLN198"/>
          <cell r="KLO198"/>
          <cell r="KLP198"/>
          <cell r="KLQ198"/>
          <cell r="KLR198"/>
          <cell r="KLS198"/>
          <cell r="KLT198"/>
          <cell r="KLU198"/>
          <cell r="KLV198"/>
          <cell r="KLW198"/>
          <cell r="KLX198"/>
          <cell r="KLY198"/>
          <cell r="KLZ198"/>
          <cell r="KMA198"/>
          <cell r="KMB198"/>
          <cell r="KMC198"/>
          <cell r="KMD198"/>
          <cell r="KME198"/>
          <cell r="KMF198"/>
          <cell r="KMG198"/>
          <cell r="KMH198"/>
          <cell r="KMI198"/>
          <cell r="KMJ198"/>
          <cell r="KMK198"/>
          <cell r="KML198"/>
          <cell r="KMM198"/>
          <cell r="KMN198"/>
          <cell r="KMO198"/>
          <cell r="KMP198"/>
          <cell r="KMQ198"/>
          <cell r="KMR198"/>
          <cell r="KMS198"/>
          <cell r="KMT198"/>
          <cell r="KMU198"/>
          <cell r="KMV198"/>
          <cell r="KMW198"/>
          <cell r="KMX198"/>
          <cell r="KMY198"/>
          <cell r="KMZ198"/>
          <cell r="KNA198"/>
          <cell r="KNB198"/>
          <cell r="KNC198"/>
          <cell r="KND198"/>
          <cell r="KNE198"/>
          <cell r="KNF198"/>
          <cell r="KNG198"/>
          <cell r="KNH198"/>
          <cell r="KNI198"/>
          <cell r="KNJ198"/>
          <cell r="KNK198"/>
          <cell r="KNL198"/>
          <cell r="KNM198"/>
          <cell r="KNN198"/>
          <cell r="KNO198"/>
          <cell r="KNP198"/>
          <cell r="KNQ198"/>
          <cell r="KNR198"/>
          <cell r="KNS198"/>
          <cell r="KNT198"/>
          <cell r="KNU198"/>
          <cell r="KNV198"/>
          <cell r="KNW198"/>
          <cell r="KNX198"/>
          <cell r="KNY198"/>
          <cell r="KNZ198"/>
          <cell r="KOA198"/>
          <cell r="KOB198"/>
          <cell r="KOC198"/>
          <cell r="KOD198"/>
          <cell r="KOE198"/>
          <cell r="KOF198"/>
          <cell r="KOG198"/>
          <cell r="KOH198"/>
          <cell r="KOI198"/>
          <cell r="KOJ198"/>
          <cell r="KOK198"/>
          <cell r="KOL198"/>
          <cell r="KOM198"/>
          <cell r="KON198"/>
          <cell r="KOO198"/>
          <cell r="KOP198"/>
          <cell r="KOQ198"/>
          <cell r="KOR198"/>
          <cell r="KOS198"/>
          <cell r="KOT198"/>
          <cell r="KOU198"/>
          <cell r="KOV198"/>
          <cell r="KOW198"/>
          <cell r="KOX198"/>
          <cell r="KOY198"/>
          <cell r="KOZ198"/>
          <cell r="KPA198"/>
          <cell r="KPB198"/>
          <cell r="KPC198"/>
          <cell r="KPD198"/>
          <cell r="KPE198"/>
          <cell r="KPF198"/>
          <cell r="KPG198"/>
          <cell r="KPH198"/>
          <cell r="KPI198"/>
          <cell r="KPJ198"/>
          <cell r="KPK198"/>
          <cell r="KPL198"/>
          <cell r="KPM198"/>
          <cell r="KPN198"/>
          <cell r="KPO198"/>
          <cell r="KPP198"/>
          <cell r="KPQ198"/>
          <cell r="KPR198"/>
          <cell r="KPS198"/>
          <cell r="KPT198"/>
          <cell r="KPU198"/>
          <cell r="KPV198"/>
          <cell r="KPW198"/>
          <cell r="KPX198"/>
          <cell r="KPY198"/>
          <cell r="KPZ198"/>
          <cell r="KQA198"/>
          <cell r="KQB198"/>
          <cell r="KQC198"/>
          <cell r="KQD198"/>
          <cell r="KQE198"/>
          <cell r="KQF198"/>
          <cell r="KQG198"/>
          <cell r="KQH198"/>
          <cell r="KQI198"/>
          <cell r="KQJ198"/>
          <cell r="KQK198"/>
          <cell r="KQL198"/>
          <cell r="KQM198"/>
          <cell r="KQN198"/>
          <cell r="KQO198"/>
          <cell r="KQP198"/>
          <cell r="KQQ198"/>
          <cell r="KQR198"/>
          <cell r="KQS198"/>
          <cell r="KQT198"/>
          <cell r="KQU198"/>
          <cell r="KQV198"/>
          <cell r="KQW198"/>
          <cell r="KQX198"/>
          <cell r="KQY198"/>
          <cell r="KQZ198"/>
          <cell r="KRA198"/>
          <cell r="KRB198"/>
          <cell r="KRC198"/>
          <cell r="KRD198"/>
          <cell r="KRE198"/>
          <cell r="KRF198"/>
          <cell r="KRG198"/>
          <cell r="KRH198"/>
          <cell r="KRI198"/>
          <cell r="KRJ198"/>
          <cell r="KRK198"/>
          <cell r="KRL198"/>
          <cell r="KRM198"/>
          <cell r="KRN198"/>
          <cell r="KRO198"/>
          <cell r="KRP198"/>
          <cell r="KRQ198"/>
          <cell r="KRR198"/>
          <cell r="KRS198"/>
          <cell r="KRT198"/>
          <cell r="KRU198"/>
          <cell r="KRV198"/>
          <cell r="KRW198"/>
          <cell r="KRX198"/>
          <cell r="KRY198"/>
          <cell r="KRZ198"/>
          <cell r="KSA198"/>
          <cell r="KSB198"/>
          <cell r="KSC198"/>
          <cell r="KSD198"/>
          <cell r="KSE198"/>
          <cell r="KSF198"/>
          <cell r="KSG198"/>
          <cell r="KSH198"/>
          <cell r="KSI198"/>
          <cell r="KSJ198"/>
          <cell r="KSK198"/>
          <cell r="KSL198"/>
          <cell r="KSM198"/>
          <cell r="KSN198"/>
          <cell r="KSO198"/>
          <cell r="KSP198"/>
          <cell r="KSQ198"/>
          <cell r="KSR198"/>
          <cell r="KSS198"/>
          <cell r="KST198"/>
          <cell r="KSU198"/>
          <cell r="KSV198"/>
          <cell r="KSW198"/>
          <cell r="KSX198"/>
          <cell r="KSY198"/>
          <cell r="KSZ198"/>
          <cell r="KTA198"/>
          <cell r="KTB198"/>
          <cell r="KTC198"/>
          <cell r="KTD198"/>
          <cell r="KTE198"/>
          <cell r="KTF198"/>
          <cell r="KTG198"/>
          <cell r="KTH198"/>
          <cell r="KTI198"/>
          <cell r="KTJ198"/>
          <cell r="KTK198"/>
          <cell r="KTL198"/>
          <cell r="KTM198"/>
          <cell r="KTN198"/>
          <cell r="KTO198"/>
          <cell r="KTP198"/>
          <cell r="KTQ198"/>
          <cell r="KTR198"/>
          <cell r="KTS198"/>
          <cell r="KTT198"/>
          <cell r="KTU198"/>
          <cell r="KTV198"/>
          <cell r="KTW198"/>
          <cell r="KTX198"/>
          <cell r="KTY198"/>
          <cell r="KTZ198"/>
          <cell r="KUA198"/>
          <cell r="KUB198"/>
          <cell r="KUC198"/>
          <cell r="KUD198"/>
          <cell r="KUE198"/>
          <cell r="KUF198"/>
          <cell r="KUG198"/>
          <cell r="KUH198"/>
          <cell r="KUI198"/>
          <cell r="KUJ198"/>
          <cell r="KUK198"/>
          <cell r="KUL198"/>
          <cell r="KUM198"/>
          <cell r="KUN198"/>
          <cell r="KUO198"/>
          <cell r="KUP198"/>
          <cell r="KUQ198"/>
          <cell r="KUR198"/>
          <cell r="KUS198"/>
          <cell r="KUT198"/>
          <cell r="KUU198"/>
          <cell r="KUV198"/>
          <cell r="KUW198"/>
          <cell r="KUX198"/>
          <cell r="KUY198"/>
          <cell r="KUZ198"/>
          <cell r="KVA198"/>
          <cell r="KVB198"/>
          <cell r="KVC198"/>
          <cell r="KVD198"/>
          <cell r="KVE198"/>
          <cell r="KVF198"/>
          <cell r="KVG198"/>
          <cell r="KVH198"/>
          <cell r="KVI198"/>
          <cell r="KVJ198"/>
          <cell r="KVK198"/>
          <cell r="KVL198"/>
          <cell r="KVM198"/>
          <cell r="KVN198"/>
          <cell r="KVO198"/>
          <cell r="KVP198"/>
          <cell r="KVQ198"/>
          <cell r="KVR198"/>
          <cell r="KVS198"/>
          <cell r="KVT198"/>
          <cell r="KVU198"/>
          <cell r="KVV198"/>
          <cell r="KVW198"/>
          <cell r="KVX198"/>
          <cell r="KVY198"/>
          <cell r="KVZ198"/>
          <cell r="KWA198"/>
          <cell r="KWB198"/>
          <cell r="KWC198"/>
          <cell r="KWD198"/>
          <cell r="KWE198"/>
          <cell r="KWF198"/>
          <cell r="KWG198"/>
          <cell r="KWH198"/>
          <cell r="KWI198"/>
          <cell r="KWJ198"/>
          <cell r="KWK198"/>
          <cell r="KWL198"/>
          <cell r="KWM198"/>
          <cell r="KWN198"/>
          <cell r="KWO198"/>
          <cell r="KWP198"/>
          <cell r="KWQ198"/>
          <cell r="KWR198"/>
          <cell r="KWS198"/>
          <cell r="KWT198"/>
          <cell r="KWU198"/>
          <cell r="KWV198"/>
          <cell r="KWW198"/>
          <cell r="KWX198"/>
          <cell r="KWY198"/>
          <cell r="KWZ198"/>
          <cell r="KXA198"/>
          <cell r="KXB198"/>
          <cell r="KXC198"/>
          <cell r="KXD198"/>
          <cell r="KXE198"/>
          <cell r="KXF198"/>
          <cell r="KXG198"/>
          <cell r="KXH198"/>
          <cell r="KXI198"/>
          <cell r="KXJ198"/>
          <cell r="KXK198"/>
          <cell r="KXL198"/>
          <cell r="KXM198"/>
          <cell r="KXN198"/>
          <cell r="KXO198"/>
          <cell r="KXP198"/>
          <cell r="KXQ198"/>
          <cell r="KXR198"/>
          <cell r="KXS198"/>
          <cell r="KXT198"/>
          <cell r="KXU198"/>
          <cell r="KXV198"/>
          <cell r="KXW198"/>
          <cell r="KXX198"/>
          <cell r="KXY198"/>
          <cell r="KXZ198"/>
          <cell r="KYA198"/>
          <cell r="KYB198"/>
          <cell r="KYC198"/>
          <cell r="KYD198"/>
          <cell r="KYE198"/>
          <cell r="KYF198"/>
          <cell r="KYG198"/>
          <cell r="KYH198"/>
          <cell r="KYI198"/>
          <cell r="KYJ198"/>
          <cell r="KYK198"/>
          <cell r="KYL198"/>
          <cell r="KYM198"/>
          <cell r="KYN198"/>
          <cell r="KYO198"/>
          <cell r="KYP198"/>
          <cell r="KYQ198"/>
          <cell r="KYR198"/>
          <cell r="KYS198"/>
          <cell r="KYT198"/>
          <cell r="KYU198"/>
          <cell r="KYV198"/>
          <cell r="KYW198"/>
          <cell r="KYX198"/>
          <cell r="KYY198"/>
          <cell r="KYZ198"/>
          <cell r="KZA198"/>
          <cell r="KZB198"/>
          <cell r="KZC198"/>
          <cell r="KZD198"/>
          <cell r="KZE198"/>
          <cell r="KZF198"/>
          <cell r="KZG198"/>
          <cell r="KZH198"/>
          <cell r="KZI198"/>
          <cell r="KZJ198"/>
          <cell r="KZK198"/>
          <cell r="KZL198"/>
          <cell r="KZM198"/>
          <cell r="KZN198"/>
          <cell r="KZO198"/>
          <cell r="KZP198"/>
          <cell r="KZQ198"/>
          <cell r="KZR198"/>
          <cell r="KZS198"/>
          <cell r="KZT198"/>
          <cell r="KZU198"/>
          <cell r="KZV198"/>
          <cell r="KZW198"/>
          <cell r="KZX198"/>
          <cell r="KZY198"/>
          <cell r="KZZ198"/>
          <cell r="LAA198"/>
          <cell r="LAB198"/>
          <cell r="LAC198"/>
          <cell r="LAD198"/>
          <cell r="LAE198"/>
          <cell r="LAF198"/>
          <cell r="LAG198"/>
          <cell r="LAH198"/>
          <cell r="LAI198"/>
          <cell r="LAJ198"/>
          <cell r="LAK198"/>
          <cell r="LAL198"/>
          <cell r="LAM198"/>
          <cell r="LAN198"/>
          <cell r="LAO198"/>
          <cell r="LAP198"/>
          <cell r="LAQ198"/>
          <cell r="LAR198"/>
          <cell r="LAS198"/>
          <cell r="LAT198"/>
          <cell r="LAU198"/>
          <cell r="LAV198"/>
          <cell r="LAW198"/>
          <cell r="LAX198"/>
          <cell r="LAY198"/>
          <cell r="LAZ198"/>
          <cell r="LBA198"/>
          <cell r="LBB198"/>
          <cell r="LBC198"/>
          <cell r="LBD198"/>
          <cell r="LBE198"/>
          <cell r="LBF198"/>
          <cell r="LBG198"/>
          <cell r="LBH198"/>
          <cell r="LBI198"/>
          <cell r="LBJ198"/>
          <cell r="LBK198"/>
          <cell r="LBL198"/>
          <cell r="LBM198"/>
          <cell r="LBN198"/>
          <cell r="LBO198"/>
          <cell r="LBP198"/>
          <cell r="LBQ198"/>
          <cell r="LBR198"/>
          <cell r="LBS198"/>
          <cell r="LBT198"/>
          <cell r="LBU198"/>
          <cell r="LBV198"/>
          <cell r="LBW198"/>
          <cell r="LBX198"/>
          <cell r="LBY198"/>
          <cell r="LBZ198"/>
          <cell r="LCA198"/>
          <cell r="LCB198"/>
          <cell r="LCC198"/>
          <cell r="LCD198"/>
          <cell r="LCE198"/>
          <cell r="LCF198"/>
          <cell r="LCG198"/>
          <cell r="LCH198"/>
          <cell r="LCI198"/>
          <cell r="LCJ198"/>
          <cell r="LCK198"/>
          <cell r="LCL198"/>
          <cell r="LCM198"/>
          <cell r="LCN198"/>
          <cell r="LCO198"/>
          <cell r="LCP198"/>
          <cell r="LCQ198"/>
          <cell r="LCR198"/>
          <cell r="LCS198"/>
          <cell r="LCT198"/>
          <cell r="LCU198"/>
          <cell r="LCV198"/>
          <cell r="LCW198"/>
          <cell r="LCX198"/>
          <cell r="LCY198"/>
          <cell r="LCZ198"/>
          <cell r="LDA198"/>
          <cell r="LDB198"/>
          <cell r="LDC198"/>
          <cell r="LDD198"/>
          <cell r="LDE198"/>
          <cell r="LDF198"/>
          <cell r="LDG198"/>
          <cell r="LDH198"/>
          <cell r="LDI198"/>
          <cell r="LDJ198"/>
          <cell r="LDK198"/>
          <cell r="LDL198"/>
          <cell r="LDM198"/>
          <cell r="LDN198"/>
          <cell r="LDO198"/>
          <cell r="LDP198"/>
          <cell r="LDQ198"/>
          <cell r="LDR198"/>
          <cell r="LDS198"/>
          <cell r="LDT198"/>
          <cell r="LDU198"/>
          <cell r="LDV198"/>
          <cell r="LDW198"/>
          <cell r="LDX198"/>
          <cell r="LDY198"/>
          <cell r="LDZ198"/>
          <cell r="LEA198"/>
          <cell r="LEB198"/>
          <cell r="LEC198"/>
          <cell r="LED198"/>
          <cell r="LEE198"/>
          <cell r="LEF198"/>
          <cell r="LEG198"/>
          <cell r="LEH198"/>
          <cell r="LEI198"/>
          <cell r="LEJ198"/>
          <cell r="LEK198"/>
          <cell r="LEL198"/>
          <cell r="LEM198"/>
          <cell r="LEN198"/>
          <cell r="LEO198"/>
          <cell r="LEP198"/>
          <cell r="LEQ198"/>
          <cell r="LER198"/>
          <cell r="LES198"/>
          <cell r="LET198"/>
          <cell r="LEU198"/>
          <cell r="LEV198"/>
          <cell r="LEW198"/>
          <cell r="LEX198"/>
          <cell r="LEY198"/>
          <cell r="LEZ198"/>
          <cell r="LFA198"/>
          <cell r="LFB198"/>
          <cell r="LFC198"/>
          <cell r="LFD198"/>
          <cell r="LFE198"/>
          <cell r="LFF198"/>
          <cell r="LFG198"/>
          <cell r="LFH198"/>
          <cell r="LFI198"/>
          <cell r="LFJ198"/>
          <cell r="LFK198"/>
          <cell r="LFL198"/>
          <cell r="LFM198"/>
          <cell r="LFN198"/>
          <cell r="LFO198"/>
          <cell r="LFP198"/>
          <cell r="LFQ198"/>
          <cell r="LFR198"/>
          <cell r="LFS198"/>
          <cell r="LFT198"/>
          <cell r="LFU198"/>
          <cell r="LFV198"/>
          <cell r="LFW198"/>
          <cell r="LFX198"/>
          <cell r="LFY198"/>
          <cell r="LFZ198"/>
          <cell r="LGA198"/>
          <cell r="LGB198"/>
          <cell r="LGC198"/>
          <cell r="LGD198"/>
          <cell r="LGE198"/>
          <cell r="LGF198"/>
          <cell r="LGG198"/>
          <cell r="LGH198"/>
          <cell r="LGI198"/>
          <cell r="LGJ198"/>
          <cell r="LGK198"/>
          <cell r="LGL198"/>
          <cell r="LGM198"/>
          <cell r="LGN198"/>
          <cell r="LGO198"/>
          <cell r="LGP198"/>
          <cell r="LGQ198"/>
          <cell r="LGR198"/>
          <cell r="LGS198"/>
          <cell r="LGT198"/>
          <cell r="LGU198"/>
          <cell r="LGV198"/>
          <cell r="LGW198"/>
          <cell r="LGX198"/>
          <cell r="LGY198"/>
          <cell r="LGZ198"/>
          <cell r="LHA198"/>
          <cell r="LHB198"/>
          <cell r="LHC198"/>
          <cell r="LHD198"/>
          <cell r="LHE198"/>
          <cell r="LHF198"/>
          <cell r="LHG198"/>
          <cell r="LHH198"/>
          <cell r="LHI198"/>
          <cell r="LHJ198"/>
          <cell r="LHK198"/>
          <cell r="LHL198"/>
          <cell r="LHM198"/>
          <cell r="LHN198"/>
          <cell r="LHO198"/>
          <cell r="LHP198"/>
          <cell r="LHQ198"/>
          <cell r="LHR198"/>
          <cell r="LHS198"/>
          <cell r="LHT198"/>
          <cell r="LHU198"/>
          <cell r="LHV198"/>
          <cell r="LHW198"/>
          <cell r="LHX198"/>
          <cell r="LHY198"/>
          <cell r="LHZ198"/>
          <cell r="LIA198"/>
          <cell r="LIB198"/>
          <cell r="LIC198"/>
          <cell r="LID198"/>
          <cell r="LIE198"/>
          <cell r="LIF198"/>
          <cell r="LIG198"/>
          <cell r="LIH198"/>
          <cell r="LII198"/>
          <cell r="LIJ198"/>
          <cell r="LIK198"/>
          <cell r="LIL198"/>
          <cell r="LIM198"/>
          <cell r="LIN198"/>
          <cell r="LIO198"/>
          <cell r="LIP198"/>
          <cell r="LIQ198"/>
          <cell r="LIR198"/>
          <cell r="LIS198"/>
          <cell r="LIT198"/>
          <cell r="LIU198"/>
          <cell r="LIV198"/>
          <cell r="LIW198"/>
          <cell r="LIX198"/>
          <cell r="LIY198"/>
          <cell r="LIZ198"/>
          <cell r="LJA198"/>
          <cell r="LJB198"/>
          <cell r="LJC198"/>
          <cell r="LJD198"/>
          <cell r="LJE198"/>
          <cell r="LJF198"/>
          <cell r="LJG198"/>
          <cell r="LJH198"/>
          <cell r="LJI198"/>
          <cell r="LJJ198"/>
          <cell r="LJK198"/>
          <cell r="LJL198"/>
          <cell r="LJM198"/>
          <cell r="LJN198"/>
          <cell r="LJO198"/>
          <cell r="LJP198"/>
          <cell r="LJQ198"/>
          <cell r="LJR198"/>
          <cell r="LJS198"/>
          <cell r="LJT198"/>
          <cell r="LJU198"/>
          <cell r="LJV198"/>
          <cell r="LJW198"/>
          <cell r="LJX198"/>
          <cell r="LJY198"/>
          <cell r="LJZ198"/>
          <cell r="LKA198"/>
          <cell r="LKB198"/>
          <cell r="LKC198"/>
          <cell r="LKD198"/>
          <cell r="LKE198"/>
          <cell r="LKF198"/>
          <cell r="LKG198"/>
          <cell r="LKH198"/>
          <cell r="LKI198"/>
          <cell r="LKJ198"/>
          <cell r="LKK198"/>
          <cell r="LKL198"/>
          <cell r="LKM198"/>
          <cell r="LKN198"/>
          <cell r="LKO198"/>
          <cell r="LKP198"/>
          <cell r="LKQ198"/>
          <cell r="LKR198"/>
          <cell r="LKS198"/>
          <cell r="LKT198"/>
          <cell r="LKU198"/>
          <cell r="LKV198"/>
          <cell r="LKW198"/>
          <cell r="LKX198"/>
          <cell r="LKY198"/>
          <cell r="LKZ198"/>
          <cell r="LLA198"/>
          <cell r="LLB198"/>
          <cell r="LLC198"/>
          <cell r="LLD198"/>
          <cell r="LLE198"/>
          <cell r="LLF198"/>
          <cell r="LLG198"/>
          <cell r="LLH198"/>
          <cell r="LLI198"/>
          <cell r="LLJ198"/>
          <cell r="LLK198"/>
          <cell r="LLL198"/>
          <cell r="LLM198"/>
          <cell r="LLN198"/>
          <cell r="LLO198"/>
          <cell r="LLP198"/>
          <cell r="LLQ198"/>
          <cell r="LLR198"/>
          <cell r="LLS198"/>
          <cell r="LLT198"/>
          <cell r="LLU198"/>
          <cell r="LLV198"/>
          <cell r="LLW198"/>
          <cell r="LLX198"/>
          <cell r="LLY198"/>
          <cell r="LLZ198"/>
          <cell r="LMA198"/>
          <cell r="LMB198"/>
          <cell r="LMC198"/>
          <cell r="LMD198"/>
          <cell r="LME198"/>
          <cell r="LMF198"/>
          <cell r="LMG198"/>
          <cell r="LMH198"/>
          <cell r="LMI198"/>
          <cell r="LMJ198"/>
          <cell r="LMK198"/>
          <cell r="LML198"/>
          <cell r="LMM198"/>
          <cell r="LMN198"/>
          <cell r="LMO198"/>
          <cell r="LMP198"/>
          <cell r="LMQ198"/>
          <cell r="LMR198"/>
          <cell r="LMS198"/>
          <cell r="LMT198"/>
          <cell r="LMU198"/>
          <cell r="LMV198"/>
          <cell r="LMW198"/>
          <cell r="LMX198"/>
          <cell r="LMY198"/>
          <cell r="LMZ198"/>
          <cell r="LNA198"/>
          <cell r="LNB198"/>
          <cell r="LNC198"/>
          <cell r="LND198"/>
          <cell r="LNE198"/>
          <cell r="LNF198"/>
          <cell r="LNG198"/>
          <cell r="LNH198"/>
          <cell r="LNI198"/>
          <cell r="LNJ198"/>
          <cell r="LNK198"/>
          <cell r="LNL198"/>
          <cell r="LNM198"/>
          <cell r="LNN198"/>
          <cell r="LNO198"/>
          <cell r="LNP198"/>
          <cell r="LNQ198"/>
          <cell r="LNR198"/>
          <cell r="LNS198"/>
          <cell r="LNT198"/>
          <cell r="LNU198"/>
          <cell r="LNV198"/>
          <cell r="LNW198"/>
          <cell r="LNX198"/>
          <cell r="LNY198"/>
          <cell r="LNZ198"/>
          <cell r="LOA198"/>
          <cell r="LOB198"/>
          <cell r="LOC198"/>
          <cell r="LOD198"/>
          <cell r="LOE198"/>
          <cell r="LOF198"/>
          <cell r="LOG198"/>
          <cell r="LOH198"/>
          <cell r="LOI198"/>
          <cell r="LOJ198"/>
          <cell r="LOK198"/>
          <cell r="LOL198"/>
          <cell r="LOM198"/>
          <cell r="LON198"/>
          <cell r="LOO198"/>
          <cell r="LOP198"/>
          <cell r="LOQ198"/>
          <cell r="LOR198"/>
          <cell r="LOS198"/>
          <cell r="LOT198"/>
          <cell r="LOU198"/>
          <cell r="LOV198"/>
          <cell r="LOW198"/>
          <cell r="LOX198"/>
          <cell r="LOY198"/>
          <cell r="LOZ198"/>
          <cell r="LPA198"/>
          <cell r="LPB198"/>
          <cell r="LPC198"/>
          <cell r="LPD198"/>
          <cell r="LPE198"/>
          <cell r="LPF198"/>
          <cell r="LPG198"/>
          <cell r="LPH198"/>
          <cell r="LPI198"/>
          <cell r="LPJ198"/>
          <cell r="LPK198"/>
          <cell r="LPL198"/>
          <cell r="LPM198"/>
          <cell r="LPN198"/>
          <cell r="LPO198"/>
          <cell r="LPP198"/>
          <cell r="LPQ198"/>
          <cell r="LPR198"/>
          <cell r="LPS198"/>
          <cell r="LPT198"/>
          <cell r="LPU198"/>
          <cell r="LPV198"/>
          <cell r="LPW198"/>
          <cell r="LPX198"/>
          <cell r="LPY198"/>
          <cell r="LPZ198"/>
          <cell r="LQA198"/>
          <cell r="LQB198"/>
          <cell r="LQC198"/>
          <cell r="LQD198"/>
          <cell r="LQE198"/>
          <cell r="LQF198"/>
          <cell r="LQG198"/>
          <cell r="LQH198"/>
          <cell r="LQI198"/>
          <cell r="LQJ198"/>
          <cell r="LQK198"/>
          <cell r="LQL198"/>
          <cell r="LQM198"/>
          <cell r="LQN198"/>
          <cell r="LQO198"/>
          <cell r="LQP198"/>
          <cell r="LQQ198"/>
          <cell r="LQR198"/>
          <cell r="LQS198"/>
          <cell r="LQT198"/>
          <cell r="LQU198"/>
          <cell r="LQV198"/>
          <cell r="LQW198"/>
          <cell r="LQX198"/>
          <cell r="LQY198"/>
          <cell r="LQZ198"/>
          <cell r="LRA198"/>
          <cell r="LRB198"/>
          <cell r="LRC198"/>
          <cell r="LRD198"/>
          <cell r="LRE198"/>
          <cell r="LRF198"/>
          <cell r="LRG198"/>
          <cell r="LRH198"/>
          <cell r="LRI198"/>
          <cell r="LRJ198"/>
          <cell r="LRK198"/>
          <cell r="LRL198"/>
          <cell r="LRM198"/>
          <cell r="LRN198"/>
          <cell r="LRO198"/>
          <cell r="LRP198"/>
          <cell r="LRQ198"/>
          <cell r="LRR198"/>
          <cell r="LRS198"/>
          <cell r="LRT198"/>
          <cell r="LRU198"/>
          <cell r="LRV198"/>
          <cell r="LRW198"/>
          <cell r="LRX198"/>
          <cell r="LRY198"/>
          <cell r="LRZ198"/>
          <cell r="LSA198"/>
          <cell r="LSB198"/>
          <cell r="LSC198"/>
          <cell r="LSD198"/>
          <cell r="LSE198"/>
          <cell r="LSF198"/>
          <cell r="LSG198"/>
          <cell r="LSH198"/>
          <cell r="LSI198"/>
          <cell r="LSJ198"/>
          <cell r="LSK198"/>
          <cell r="LSL198"/>
          <cell r="LSM198"/>
          <cell r="LSN198"/>
          <cell r="LSO198"/>
          <cell r="LSP198"/>
          <cell r="LSQ198"/>
          <cell r="LSR198"/>
          <cell r="LSS198"/>
          <cell r="LST198"/>
          <cell r="LSU198"/>
          <cell r="LSV198"/>
          <cell r="LSW198"/>
          <cell r="LSX198"/>
          <cell r="LSY198"/>
          <cell r="LSZ198"/>
          <cell r="LTA198"/>
          <cell r="LTB198"/>
          <cell r="LTC198"/>
          <cell r="LTD198"/>
          <cell r="LTE198"/>
          <cell r="LTF198"/>
          <cell r="LTG198"/>
          <cell r="LTH198"/>
          <cell r="LTI198"/>
          <cell r="LTJ198"/>
          <cell r="LTK198"/>
          <cell r="LTL198"/>
          <cell r="LTM198"/>
          <cell r="LTN198"/>
          <cell r="LTO198"/>
          <cell r="LTP198"/>
          <cell r="LTQ198"/>
          <cell r="LTR198"/>
          <cell r="LTS198"/>
          <cell r="LTT198"/>
          <cell r="LTU198"/>
          <cell r="LTV198"/>
          <cell r="LTW198"/>
          <cell r="LTX198"/>
          <cell r="LTY198"/>
          <cell r="LTZ198"/>
          <cell r="LUA198"/>
          <cell r="LUB198"/>
          <cell r="LUC198"/>
          <cell r="LUD198"/>
          <cell r="LUE198"/>
          <cell r="LUF198"/>
          <cell r="LUG198"/>
          <cell r="LUH198"/>
          <cell r="LUI198"/>
          <cell r="LUJ198"/>
          <cell r="LUK198"/>
          <cell r="LUL198"/>
          <cell r="LUM198"/>
          <cell r="LUN198"/>
          <cell r="LUO198"/>
          <cell r="LUP198"/>
          <cell r="LUQ198"/>
          <cell r="LUR198"/>
          <cell r="LUS198"/>
          <cell r="LUT198"/>
          <cell r="LUU198"/>
          <cell r="LUV198"/>
          <cell r="LUW198"/>
          <cell r="LUX198"/>
          <cell r="LUY198"/>
          <cell r="LUZ198"/>
          <cell r="LVA198"/>
          <cell r="LVB198"/>
          <cell r="LVC198"/>
          <cell r="LVD198"/>
          <cell r="LVE198"/>
          <cell r="LVF198"/>
          <cell r="LVG198"/>
          <cell r="LVH198"/>
          <cell r="LVI198"/>
          <cell r="LVJ198"/>
          <cell r="LVK198"/>
          <cell r="LVL198"/>
          <cell r="LVM198"/>
          <cell r="LVN198"/>
          <cell r="LVO198"/>
          <cell r="LVP198"/>
          <cell r="LVQ198"/>
          <cell r="LVR198"/>
          <cell r="LVS198"/>
          <cell r="LVT198"/>
          <cell r="LVU198"/>
          <cell r="LVV198"/>
          <cell r="LVW198"/>
          <cell r="LVX198"/>
          <cell r="LVY198"/>
          <cell r="LVZ198"/>
          <cell r="LWA198"/>
          <cell r="LWB198"/>
          <cell r="LWC198"/>
          <cell r="LWD198"/>
          <cell r="LWE198"/>
          <cell r="LWF198"/>
          <cell r="LWG198"/>
          <cell r="LWH198"/>
          <cell r="LWI198"/>
          <cell r="LWJ198"/>
          <cell r="LWK198"/>
          <cell r="LWL198"/>
          <cell r="LWM198"/>
          <cell r="LWN198"/>
          <cell r="LWO198"/>
          <cell r="LWP198"/>
          <cell r="LWQ198"/>
          <cell r="LWR198"/>
          <cell r="LWS198"/>
          <cell r="LWT198"/>
          <cell r="LWU198"/>
          <cell r="LWV198"/>
          <cell r="LWW198"/>
          <cell r="LWX198"/>
          <cell r="LWY198"/>
          <cell r="LWZ198"/>
          <cell r="LXA198"/>
          <cell r="LXB198"/>
          <cell r="LXC198"/>
          <cell r="LXD198"/>
          <cell r="LXE198"/>
          <cell r="LXF198"/>
          <cell r="LXG198"/>
          <cell r="LXH198"/>
          <cell r="LXI198"/>
          <cell r="LXJ198"/>
          <cell r="LXK198"/>
          <cell r="LXL198"/>
          <cell r="LXM198"/>
          <cell r="LXN198"/>
          <cell r="LXO198"/>
          <cell r="LXP198"/>
          <cell r="LXQ198"/>
          <cell r="LXR198"/>
          <cell r="LXS198"/>
          <cell r="LXT198"/>
          <cell r="LXU198"/>
          <cell r="LXV198"/>
          <cell r="LXW198"/>
          <cell r="LXX198"/>
          <cell r="LXY198"/>
          <cell r="LXZ198"/>
          <cell r="LYA198"/>
          <cell r="LYB198"/>
          <cell r="LYC198"/>
          <cell r="LYD198"/>
          <cell r="LYE198"/>
          <cell r="LYF198"/>
          <cell r="LYG198"/>
          <cell r="LYH198"/>
          <cell r="LYI198"/>
          <cell r="LYJ198"/>
          <cell r="LYK198"/>
          <cell r="LYL198"/>
          <cell r="LYM198"/>
          <cell r="LYN198"/>
          <cell r="LYO198"/>
          <cell r="LYP198"/>
          <cell r="LYQ198"/>
          <cell r="LYR198"/>
          <cell r="LYS198"/>
          <cell r="LYT198"/>
          <cell r="LYU198"/>
          <cell r="LYV198"/>
          <cell r="LYW198"/>
          <cell r="LYX198"/>
          <cell r="LYY198"/>
          <cell r="LYZ198"/>
          <cell r="LZA198"/>
          <cell r="LZB198"/>
          <cell r="LZC198"/>
          <cell r="LZD198"/>
          <cell r="LZE198"/>
          <cell r="LZF198"/>
          <cell r="LZG198"/>
          <cell r="LZH198"/>
          <cell r="LZI198"/>
          <cell r="LZJ198"/>
          <cell r="LZK198"/>
          <cell r="LZL198"/>
          <cell r="LZM198"/>
          <cell r="LZN198"/>
          <cell r="LZO198"/>
          <cell r="LZP198"/>
          <cell r="LZQ198"/>
          <cell r="LZR198"/>
          <cell r="LZS198"/>
          <cell r="LZT198"/>
          <cell r="LZU198"/>
          <cell r="LZV198"/>
          <cell r="LZW198"/>
          <cell r="LZX198"/>
          <cell r="LZY198"/>
          <cell r="LZZ198"/>
          <cell r="MAA198"/>
          <cell r="MAB198"/>
          <cell r="MAC198"/>
          <cell r="MAD198"/>
          <cell r="MAE198"/>
          <cell r="MAF198"/>
          <cell r="MAG198"/>
          <cell r="MAH198"/>
          <cell r="MAI198"/>
          <cell r="MAJ198"/>
          <cell r="MAK198"/>
          <cell r="MAL198"/>
          <cell r="MAM198"/>
          <cell r="MAN198"/>
          <cell r="MAO198"/>
          <cell r="MAP198"/>
          <cell r="MAQ198"/>
          <cell r="MAR198"/>
          <cell r="MAS198"/>
          <cell r="MAT198"/>
          <cell r="MAU198"/>
          <cell r="MAV198"/>
          <cell r="MAW198"/>
          <cell r="MAX198"/>
          <cell r="MAY198"/>
          <cell r="MAZ198"/>
          <cell r="MBA198"/>
          <cell r="MBB198"/>
          <cell r="MBC198"/>
          <cell r="MBD198"/>
          <cell r="MBE198"/>
          <cell r="MBF198"/>
          <cell r="MBG198"/>
          <cell r="MBH198"/>
          <cell r="MBI198"/>
          <cell r="MBJ198"/>
          <cell r="MBK198"/>
          <cell r="MBL198"/>
          <cell r="MBM198"/>
          <cell r="MBN198"/>
          <cell r="MBO198"/>
          <cell r="MBP198"/>
          <cell r="MBQ198"/>
          <cell r="MBR198"/>
          <cell r="MBS198"/>
          <cell r="MBT198"/>
          <cell r="MBU198"/>
          <cell r="MBV198"/>
          <cell r="MBW198"/>
          <cell r="MBX198"/>
          <cell r="MBY198"/>
          <cell r="MBZ198"/>
          <cell r="MCA198"/>
          <cell r="MCB198"/>
          <cell r="MCC198"/>
          <cell r="MCD198"/>
          <cell r="MCE198"/>
          <cell r="MCF198"/>
          <cell r="MCG198"/>
          <cell r="MCH198"/>
          <cell r="MCI198"/>
          <cell r="MCJ198"/>
          <cell r="MCK198"/>
          <cell r="MCL198"/>
          <cell r="MCM198"/>
          <cell r="MCN198"/>
          <cell r="MCO198"/>
          <cell r="MCP198"/>
          <cell r="MCQ198"/>
          <cell r="MCR198"/>
          <cell r="MCS198"/>
          <cell r="MCT198"/>
          <cell r="MCU198"/>
          <cell r="MCV198"/>
          <cell r="MCW198"/>
          <cell r="MCX198"/>
          <cell r="MCY198"/>
          <cell r="MCZ198"/>
          <cell r="MDA198"/>
          <cell r="MDB198"/>
          <cell r="MDC198"/>
          <cell r="MDD198"/>
          <cell r="MDE198"/>
          <cell r="MDF198"/>
          <cell r="MDG198"/>
          <cell r="MDH198"/>
          <cell r="MDI198"/>
          <cell r="MDJ198"/>
          <cell r="MDK198"/>
          <cell r="MDL198"/>
          <cell r="MDM198"/>
          <cell r="MDN198"/>
          <cell r="MDO198"/>
          <cell r="MDP198"/>
          <cell r="MDQ198"/>
          <cell r="MDR198"/>
          <cell r="MDS198"/>
          <cell r="MDT198"/>
          <cell r="MDU198"/>
          <cell r="MDV198"/>
          <cell r="MDW198"/>
          <cell r="MDX198"/>
          <cell r="MDY198"/>
          <cell r="MDZ198"/>
          <cell r="MEA198"/>
          <cell r="MEB198"/>
          <cell r="MEC198"/>
          <cell r="MED198"/>
          <cell r="MEE198"/>
          <cell r="MEF198"/>
          <cell r="MEG198"/>
          <cell r="MEH198"/>
          <cell r="MEI198"/>
          <cell r="MEJ198"/>
          <cell r="MEK198"/>
          <cell r="MEL198"/>
          <cell r="MEM198"/>
          <cell r="MEN198"/>
          <cell r="MEO198"/>
          <cell r="MEP198"/>
          <cell r="MEQ198"/>
          <cell r="MER198"/>
          <cell r="MES198"/>
          <cell r="MET198"/>
          <cell r="MEU198"/>
          <cell r="MEV198"/>
          <cell r="MEW198"/>
          <cell r="MEX198"/>
          <cell r="MEY198"/>
          <cell r="MEZ198"/>
          <cell r="MFA198"/>
          <cell r="MFB198"/>
          <cell r="MFC198"/>
          <cell r="MFD198"/>
          <cell r="MFE198"/>
          <cell r="MFF198"/>
          <cell r="MFG198"/>
          <cell r="MFH198"/>
          <cell r="MFI198"/>
          <cell r="MFJ198"/>
          <cell r="MFK198"/>
          <cell r="MFL198"/>
          <cell r="MFM198"/>
          <cell r="MFN198"/>
          <cell r="MFO198"/>
          <cell r="MFP198"/>
          <cell r="MFQ198"/>
          <cell r="MFR198"/>
          <cell r="MFS198"/>
          <cell r="MFT198"/>
          <cell r="MFU198"/>
          <cell r="MFV198"/>
          <cell r="MFW198"/>
          <cell r="MFX198"/>
          <cell r="MFY198"/>
          <cell r="MFZ198"/>
          <cell r="MGA198"/>
          <cell r="MGB198"/>
          <cell r="MGC198"/>
          <cell r="MGD198"/>
          <cell r="MGE198"/>
          <cell r="MGF198"/>
          <cell r="MGG198"/>
          <cell r="MGH198"/>
          <cell r="MGI198"/>
          <cell r="MGJ198"/>
          <cell r="MGK198"/>
          <cell r="MGL198"/>
          <cell r="MGM198"/>
          <cell r="MGN198"/>
          <cell r="MGO198"/>
          <cell r="MGP198"/>
          <cell r="MGQ198"/>
          <cell r="MGR198"/>
          <cell r="MGS198"/>
          <cell r="MGT198"/>
          <cell r="MGU198"/>
          <cell r="MGV198"/>
          <cell r="MGW198"/>
          <cell r="MGX198"/>
          <cell r="MGY198"/>
          <cell r="MGZ198"/>
          <cell r="MHA198"/>
          <cell r="MHB198"/>
          <cell r="MHC198"/>
          <cell r="MHD198"/>
          <cell r="MHE198"/>
          <cell r="MHF198"/>
          <cell r="MHG198"/>
          <cell r="MHH198"/>
          <cell r="MHI198"/>
          <cell r="MHJ198"/>
          <cell r="MHK198"/>
          <cell r="MHL198"/>
          <cell r="MHM198"/>
          <cell r="MHN198"/>
          <cell r="MHO198"/>
          <cell r="MHP198"/>
          <cell r="MHQ198"/>
          <cell r="MHR198"/>
          <cell r="MHS198"/>
          <cell r="MHT198"/>
          <cell r="MHU198"/>
          <cell r="MHV198"/>
          <cell r="MHW198"/>
          <cell r="MHX198"/>
          <cell r="MHY198"/>
          <cell r="MHZ198"/>
          <cell r="MIA198"/>
          <cell r="MIB198"/>
          <cell r="MIC198"/>
          <cell r="MID198"/>
          <cell r="MIE198"/>
          <cell r="MIF198"/>
          <cell r="MIG198"/>
          <cell r="MIH198"/>
          <cell r="MII198"/>
          <cell r="MIJ198"/>
          <cell r="MIK198"/>
          <cell r="MIL198"/>
          <cell r="MIM198"/>
          <cell r="MIN198"/>
          <cell r="MIO198"/>
          <cell r="MIP198"/>
          <cell r="MIQ198"/>
          <cell r="MIR198"/>
          <cell r="MIS198"/>
          <cell r="MIT198"/>
          <cell r="MIU198"/>
          <cell r="MIV198"/>
          <cell r="MIW198"/>
          <cell r="MIX198"/>
          <cell r="MIY198"/>
          <cell r="MIZ198"/>
          <cell r="MJA198"/>
          <cell r="MJB198"/>
          <cell r="MJC198"/>
          <cell r="MJD198"/>
          <cell r="MJE198"/>
          <cell r="MJF198"/>
          <cell r="MJG198"/>
          <cell r="MJH198"/>
          <cell r="MJI198"/>
          <cell r="MJJ198"/>
          <cell r="MJK198"/>
          <cell r="MJL198"/>
          <cell r="MJM198"/>
          <cell r="MJN198"/>
          <cell r="MJO198"/>
          <cell r="MJP198"/>
          <cell r="MJQ198"/>
          <cell r="MJR198"/>
          <cell r="MJS198"/>
          <cell r="MJT198"/>
          <cell r="MJU198"/>
          <cell r="MJV198"/>
          <cell r="MJW198"/>
          <cell r="MJX198"/>
          <cell r="MJY198"/>
          <cell r="MJZ198"/>
          <cell r="MKA198"/>
          <cell r="MKB198"/>
          <cell r="MKC198"/>
          <cell r="MKD198"/>
          <cell r="MKE198"/>
          <cell r="MKF198"/>
          <cell r="MKG198"/>
          <cell r="MKH198"/>
          <cell r="MKI198"/>
          <cell r="MKJ198"/>
          <cell r="MKK198"/>
          <cell r="MKL198"/>
          <cell r="MKM198"/>
          <cell r="MKN198"/>
          <cell r="MKO198"/>
          <cell r="MKP198"/>
          <cell r="MKQ198"/>
          <cell r="MKR198"/>
          <cell r="MKS198"/>
          <cell r="MKT198"/>
          <cell r="MKU198"/>
          <cell r="MKV198"/>
          <cell r="MKW198"/>
          <cell r="MKX198"/>
          <cell r="MKY198"/>
          <cell r="MKZ198"/>
          <cell r="MLA198"/>
          <cell r="MLB198"/>
          <cell r="MLC198"/>
          <cell r="MLD198"/>
          <cell r="MLE198"/>
          <cell r="MLF198"/>
          <cell r="MLG198"/>
          <cell r="MLH198"/>
          <cell r="MLI198"/>
          <cell r="MLJ198"/>
          <cell r="MLK198"/>
          <cell r="MLL198"/>
          <cell r="MLM198"/>
          <cell r="MLN198"/>
          <cell r="MLO198"/>
          <cell r="MLP198"/>
          <cell r="MLQ198"/>
          <cell r="MLR198"/>
          <cell r="MLS198"/>
          <cell r="MLT198"/>
          <cell r="MLU198"/>
          <cell r="MLV198"/>
          <cell r="MLW198"/>
          <cell r="MLX198"/>
          <cell r="MLY198"/>
          <cell r="MLZ198"/>
          <cell r="MMA198"/>
          <cell r="MMB198"/>
          <cell r="MMC198"/>
          <cell r="MMD198"/>
          <cell r="MME198"/>
          <cell r="MMF198"/>
          <cell r="MMG198"/>
          <cell r="MMH198"/>
          <cell r="MMI198"/>
          <cell r="MMJ198"/>
          <cell r="MMK198"/>
          <cell r="MML198"/>
          <cell r="MMM198"/>
          <cell r="MMN198"/>
          <cell r="MMO198"/>
          <cell r="MMP198"/>
          <cell r="MMQ198"/>
          <cell r="MMR198"/>
          <cell r="MMS198"/>
          <cell r="MMT198"/>
          <cell r="MMU198"/>
          <cell r="MMV198"/>
          <cell r="MMW198"/>
          <cell r="MMX198"/>
          <cell r="MMY198"/>
          <cell r="MMZ198"/>
          <cell r="MNA198"/>
          <cell r="MNB198"/>
          <cell r="MNC198"/>
          <cell r="MND198"/>
          <cell r="MNE198"/>
          <cell r="MNF198"/>
          <cell r="MNG198"/>
          <cell r="MNH198"/>
          <cell r="MNI198"/>
          <cell r="MNJ198"/>
          <cell r="MNK198"/>
          <cell r="MNL198"/>
          <cell r="MNM198"/>
          <cell r="MNN198"/>
          <cell r="MNO198"/>
          <cell r="MNP198"/>
          <cell r="MNQ198"/>
          <cell r="MNR198"/>
          <cell r="MNS198"/>
          <cell r="MNT198"/>
          <cell r="MNU198"/>
          <cell r="MNV198"/>
          <cell r="MNW198"/>
          <cell r="MNX198"/>
          <cell r="MNY198"/>
          <cell r="MNZ198"/>
          <cell r="MOA198"/>
          <cell r="MOB198"/>
          <cell r="MOC198"/>
          <cell r="MOD198"/>
          <cell r="MOE198"/>
          <cell r="MOF198"/>
          <cell r="MOG198"/>
          <cell r="MOH198"/>
          <cell r="MOI198"/>
          <cell r="MOJ198"/>
          <cell r="MOK198"/>
          <cell r="MOL198"/>
          <cell r="MOM198"/>
          <cell r="MON198"/>
          <cell r="MOO198"/>
          <cell r="MOP198"/>
          <cell r="MOQ198"/>
          <cell r="MOR198"/>
          <cell r="MOS198"/>
          <cell r="MOT198"/>
          <cell r="MOU198"/>
          <cell r="MOV198"/>
          <cell r="MOW198"/>
          <cell r="MOX198"/>
          <cell r="MOY198"/>
          <cell r="MOZ198"/>
          <cell r="MPA198"/>
          <cell r="MPB198"/>
          <cell r="MPC198"/>
          <cell r="MPD198"/>
          <cell r="MPE198"/>
          <cell r="MPF198"/>
          <cell r="MPG198"/>
          <cell r="MPH198"/>
          <cell r="MPI198"/>
          <cell r="MPJ198"/>
          <cell r="MPK198"/>
          <cell r="MPL198"/>
          <cell r="MPM198"/>
          <cell r="MPN198"/>
          <cell r="MPO198"/>
          <cell r="MPP198"/>
          <cell r="MPQ198"/>
          <cell r="MPR198"/>
          <cell r="MPS198"/>
          <cell r="MPT198"/>
          <cell r="MPU198"/>
          <cell r="MPV198"/>
          <cell r="MPW198"/>
          <cell r="MPX198"/>
          <cell r="MPY198"/>
          <cell r="MPZ198"/>
          <cell r="MQA198"/>
          <cell r="MQB198"/>
          <cell r="MQC198"/>
          <cell r="MQD198"/>
          <cell r="MQE198"/>
          <cell r="MQF198"/>
          <cell r="MQG198"/>
          <cell r="MQH198"/>
          <cell r="MQI198"/>
          <cell r="MQJ198"/>
          <cell r="MQK198"/>
          <cell r="MQL198"/>
          <cell r="MQM198"/>
          <cell r="MQN198"/>
          <cell r="MQO198"/>
          <cell r="MQP198"/>
          <cell r="MQQ198"/>
          <cell r="MQR198"/>
          <cell r="MQS198"/>
          <cell r="MQT198"/>
          <cell r="MQU198"/>
          <cell r="MQV198"/>
          <cell r="MQW198"/>
          <cell r="MQX198"/>
          <cell r="MQY198"/>
          <cell r="MQZ198"/>
          <cell r="MRA198"/>
          <cell r="MRB198"/>
          <cell r="MRC198"/>
          <cell r="MRD198"/>
          <cell r="MRE198"/>
          <cell r="MRF198"/>
          <cell r="MRG198"/>
          <cell r="MRH198"/>
          <cell r="MRI198"/>
          <cell r="MRJ198"/>
          <cell r="MRK198"/>
          <cell r="MRL198"/>
          <cell r="MRM198"/>
          <cell r="MRN198"/>
          <cell r="MRO198"/>
          <cell r="MRP198"/>
          <cell r="MRQ198"/>
          <cell r="MRR198"/>
          <cell r="MRS198"/>
          <cell r="MRT198"/>
          <cell r="MRU198"/>
          <cell r="MRV198"/>
          <cell r="MRW198"/>
          <cell r="MRX198"/>
          <cell r="MRY198"/>
          <cell r="MRZ198"/>
          <cell r="MSA198"/>
          <cell r="MSB198"/>
          <cell r="MSC198"/>
          <cell r="MSD198"/>
          <cell r="MSE198"/>
          <cell r="MSF198"/>
          <cell r="MSG198"/>
          <cell r="MSH198"/>
          <cell r="MSI198"/>
          <cell r="MSJ198"/>
          <cell r="MSK198"/>
          <cell r="MSL198"/>
          <cell r="MSM198"/>
          <cell r="MSN198"/>
          <cell r="MSO198"/>
          <cell r="MSP198"/>
          <cell r="MSQ198"/>
          <cell r="MSR198"/>
          <cell r="MSS198"/>
          <cell r="MST198"/>
          <cell r="MSU198"/>
          <cell r="MSV198"/>
          <cell r="MSW198"/>
          <cell r="MSX198"/>
          <cell r="MSY198"/>
          <cell r="MSZ198"/>
          <cell r="MTA198"/>
          <cell r="MTB198"/>
          <cell r="MTC198"/>
          <cell r="MTD198"/>
          <cell r="MTE198"/>
          <cell r="MTF198"/>
          <cell r="MTG198"/>
          <cell r="MTH198"/>
          <cell r="MTI198"/>
          <cell r="MTJ198"/>
          <cell r="MTK198"/>
          <cell r="MTL198"/>
          <cell r="MTM198"/>
          <cell r="MTN198"/>
          <cell r="MTO198"/>
          <cell r="MTP198"/>
          <cell r="MTQ198"/>
          <cell r="MTR198"/>
          <cell r="MTS198"/>
          <cell r="MTT198"/>
          <cell r="MTU198"/>
          <cell r="MTV198"/>
          <cell r="MTW198"/>
          <cell r="MTX198"/>
          <cell r="MTY198"/>
          <cell r="MTZ198"/>
          <cell r="MUA198"/>
          <cell r="MUB198"/>
          <cell r="MUC198"/>
          <cell r="MUD198"/>
          <cell r="MUE198"/>
          <cell r="MUF198"/>
          <cell r="MUG198"/>
          <cell r="MUH198"/>
          <cell r="MUI198"/>
          <cell r="MUJ198"/>
          <cell r="MUK198"/>
          <cell r="MUL198"/>
          <cell r="MUM198"/>
          <cell r="MUN198"/>
          <cell r="MUO198"/>
          <cell r="MUP198"/>
          <cell r="MUQ198"/>
          <cell r="MUR198"/>
          <cell r="MUS198"/>
          <cell r="MUT198"/>
          <cell r="MUU198"/>
          <cell r="MUV198"/>
          <cell r="MUW198"/>
          <cell r="MUX198"/>
          <cell r="MUY198"/>
          <cell r="MUZ198"/>
          <cell r="MVA198"/>
          <cell r="MVB198"/>
          <cell r="MVC198"/>
          <cell r="MVD198"/>
          <cell r="MVE198"/>
          <cell r="MVF198"/>
          <cell r="MVG198"/>
          <cell r="MVH198"/>
          <cell r="MVI198"/>
          <cell r="MVJ198"/>
          <cell r="MVK198"/>
          <cell r="MVL198"/>
          <cell r="MVM198"/>
          <cell r="MVN198"/>
          <cell r="MVO198"/>
          <cell r="MVP198"/>
          <cell r="MVQ198"/>
          <cell r="MVR198"/>
          <cell r="MVS198"/>
          <cell r="MVT198"/>
          <cell r="MVU198"/>
          <cell r="MVV198"/>
          <cell r="MVW198"/>
          <cell r="MVX198"/>
          <cell r="MVY198"/>
          <cell r="MVZ198"/>
          <cell r="MWA198"/>
          <cell r="MWB198"/>
          <cell r="MWC198"/>
          <cell r="MWD198"/>
          <cell r="MWE198"/>
          <cell r="MWF198"/>
          <cell r="MWG198"/>
          <cell r="MWH198"/>
          <cell r="MWI198"/>
          <cell r="MWJ198"/>
          <cell r="MWK198"/>
          <cell r="MWL198"/>
          <cell r="MWM198"/>
          <cell r="MWN198"/>
          <cell r="MWO198"/>
          <cell r="MWP198"/>
          <cell r="MWQ198"/>
          <cell r="MWR198"/>
          <cell r="MWS198"/>
          <cell r="MWT198"/>
          <cell r="MWU198"/>
          <cell r="MWV198"/>
          <cell r="MWW198"/>
          <cell r="MWX198"/>
          <cell r="MWY198"/>
          <cell r="MWZ198"/>
          <cell r="MXA198"/>
          <cell r="MXB198"/>
          <cell r="MXC198"/>
          <cell r="MXD198"/>
          <cell r="MXE198"/>
          <cell r="MXF198"/>
          <cell r="MXG198"/>
          <cell r="MXH198"/>
          <cell r="MXI198"/>
          <cell r="MXJ198"/>
          <cell r="MXK198"/>
          <cell r="MXL198"/>
          <cell r="MXM198"/>
          <cell r="MXN198"/>
          <cell r="MXO198"/>
          <cell r="MXP198"/>
          <cell r="MXQ198"/>
          <cell r="MXR198"/>
          <cell r="MXS198"/>
          <cell r="MXT198"/>
          <cell r="MXU198"/>
          <cell r="MXV198"/>
          <cell r="MXW198"/>
          <cell r="MXX198"/>
          <cell r="MXY198"/>
          <cell r="MXZ198"/>
          <cell r="MYA198"/>
          <cell r="MYB198"/>
          <cell r="MYC198"/>
          <cell r="MYD198"/>
          <cell r="MYE198"/>
          <cell r="MYF198"/>
          <cell r="MYG198"/>
          <cell r="MYH198"/>
          <cell r="MYI198"/>
          <cell r="MYJ198"/>
          <cell r="MYK198"/>
          <cell r="MYL198"/>
          <cell r="MYM198"/>
          <cell r="MYN198"/>
          <cell r="MYO198"/>
          <cell r="MYP198"/>
          <cell r="MYQ198"/>
          <cell r="MYR198"/>
          <cell r="MYS198"/>
          <cell r="MYT198"/>
          <cell r="MYU198"/>
          <cell r="MYV198"/>
          <cell r="MYW198"/>
          <cell r="MYX198"/>
          <cell r="MYY198"/>
          <cell r="MYZ198"/>
          <cell r="MZA198"/>
          <cell r="MZB198"/>
          <cell r="MZC198"/>
          <cell r="MZD198"/>
          <cell r="MZE198"/>
          <cell r="MZF198"/>
          <cell r="MZG198"/>
          <cell r="MZH198"/>
          <cell r="MZI198"/>
          <cell r="MZJ198"/>
          <cell r="MZK198"/>
          <cell r="MZL198"/>
          <cell r="MZM198"/>
          <cell r="MZN198"/>
          <cell r="MZO198"/>
          <cell r="MZP198"/>
          <cell r="MZQ198"/>
          <cell r="MZR198"/>
          <cell r="MZS198"/>
          <cell r="MZT198"/>
          <cell r="MZU198"/>
          <cell r="MZV198"/>
          <cell r="MZW198"/>
          <cell r="MZX198"/>
          <cell r="MZY198"/>
          <cell r="MZZ198"/>
          <cell r="NAA198"/>
          <cell r="NAB198"/>
          <cell r="NAC198"/>
          <cell r="NAD198"/>
          <cell r="NAE198"/>
          <cell r="NAF198"/>
          <cell r="NAG198"/>
          <cell r="NAH198"/>
          <cell r="NAI198"/>
          <cell r="NAJ198"/>
          <cell r="NAK198"/>
          <cell r="NAL198"/>
          <cell r="NAM198"/>
          <cell r="NAN198"/>
          <cell r="NAO198"/>
          <cell r="NAP198"/>
          <cell r="NAQ198"/>
          <cell r="NAR198"/>
          <cell r="NAS198"/>
          <cell r="NAT198"/>
          <cell r="NAU198"/>
          <cell r="NAV198"/>
          <cell r="NAW198"/>
          <cell r="NAX198"/>
          <cell r="NAY198"/>
          <cell r="NAZ198"/>
          <cell r="NBA198"/>
          <cell r="NBB198"/>
          <cell r="NBC198"/>
          <cell r="NBD198"/>
          <cell r="NBE198"/>
          <cell r="NBF198"/>
          <cell r="NBG198"/>
          <cell r="NBH198"/>
          <cell r="NBI198"/>
          <cell r="NBJ198"/>
          <cell r="NBK198"/>
          <cell r="NBL198"/>
          <cell r="NBM198"/>
          <cell r="NBN198"/>
          <cell r="NBO198"/>
          <cell r="NBP198"/>
          <cell r="NBQ198"/>
          <cell r="NBR198"/>
          <cell r="NBS198"/>
          <cell r="NBT198"/>
          <cell r="NBU198"/>
          <cell r="NBV198"/>
          <cell r="NBW198"/>
          <cell r="NBX198"/>
          <cell r="NBY198"/>
          <cell r="NBZ198"/>
          <cell r="NCA198"/>
          <cell r="NCB198"/>
          <cell r="NCC198"/>
          <cell r="NCD198"/>
          <cell r="NCE198"/>
          <cell r="NCF198"/>
          <cell r="NCG198"/>
          <cell r="NCH198"/>
          <cell r="NCI198"/>
          <cell r="NCJ198"/>
          <cell r="NCK198"/>
          <cell r="NCL198"/>
          <cell r="NCM198"/>
          <cell r="NCN198"/>
          <cell r="NCO198"/>
          <cell r="NCP198"/>
          <cell r="NCQ198"/>
          <cell r="NCR198"/>
          <cell r="NCS198"/>
          <cell r="NCT198"/>
          <cell r="NCU198"/>
          <cell r="NCV198"/>
          <cell r="NCW198"/>
          <cell r="NCX198"/>
          <cell r="NCY198"/>
          <cell r="NCZ198"/>
          <cell r="NDA198"/>
          <cell r="NDB198"/>
          <cell r="NDC198"/>
          <cell r="NDD198"/>
          <cell r="NDE198"/>
          <cell r="NDF198"/>
          <cell r="NDG198"/>
          <cell r="NDH198"/>
          <cell r="NDI198"/>
          <cell r="NDJ198"/>
          <cell r="NDK198"/>
          <cell r="NDL198"/>
          <cell r="NDM198"/>
          <cell r="NDN198"/>
          <cell r="NDO198"/>
          <cell r="NDP198"/>
          <cell r="NDQ198"/>
          <cell r="NDR198"/>
          <cell r="NDS198"/>
          <cell r="NDT198"/>
          <cell r="NDU198"/>
          <cell r="NDV198"/>
          <cell r="NDW198"/>
          <cell r="NDX198"/>
          <cell r="NDY198"/>
          <cell r="NDZ198"/>
          <cell r="NEA198"/>
          <cell r="NEB198"/>
          <cell r="NEC198"/>
          <cell r="NED198"/>
          <cell r="NEE198"/>
          <cell r="NEF198"/>
          <cell r="NEG198"/>
          <cell r="NEH198"/>
          <cell r="NEI198"/>
          <cell r="NEJ198"/>
          <cell r="NEK198"/>
          <cell r="NEL198"/>
          <cell r="NEM198"/>
          <cell r="NEN198"/>
          <cell r="NEO198"/>
          <cell r="NEP198"/>
          <cell r="NEQ198"/>
          <cell r="NER198"/>
          <cell r="NES198"/>
          <cell r="NET198"/>
          <cell r="NEU198"/>
          <cell r="NEV198"/>
          <cell r="NEW198"/>
          <cell r="NEX198"/>
          <cell r="NEY198"/>
          <cell r="NEZ198"/>
          <cell r="NFA198"/>
          <cell r="NFB198"/>
          <cell r="NFC198"/>
          <cell r="NFD198"/>
          <cell r="NFE198"/>
          <cell r="NFF198"/>
          <cell r="NFG198"/>
          <cell r="NFH198"/>
          <cell r="NFI198"/>
          <cell r="NFJ198"/>
          <cell r="NFK198"/>
          <cell r="NFL198"/>
          <cell r="NFM198"/>
          <cell r="NFN198"/>
          <cell r="NFO198"/>
          <cell r="NFP198"/>
          <cell r="NFQ198"/>
          <cell r="NFR198"/>
          <cell r="NFS198"/>
          <cell r="NFT198"/>
          <cell r="NFU198"/>
          <cell r="NFV198"/>
          <cell r="NFW198"/>
          <cell r="NFX198"/>
          <cell r="NFY198"/>
          <cell r="NFZ198"/>
          <cell r="NGA198"/>
          <cell r="NGB198"/>
          <cell r="NGC198"/>
          <cell r="NGD198"/>
          <cell r="NGE198"/>
          <cell r="NGF198"/>
          <cell r="NGG198"/>
          <cell r="NGH198"/>
          <cell r="NGI198"/>
          <cell r="NGJ198"/>
          <cell r="NGK198"/>
          <cell r="NGL198"/>
          <cell r="NGM198"/>
          <cell r="NGN198"/>
          <cell r="NGO198"/>
          <cell r="NGP198"/>
          <cell r="NGQ198"/>
          <cell r="NGR198"/>
          <cell r="NGS198"/>
          <cell r="NGT198"/>
          <cell r="NGU198"/>
          <cell r="NGV198"/>
          <cell r="NGW198"/>
          <cell r="NGX198"/>
          <cell r="NGY198"/>
          <cell r="NGZ198"/>
          <cell r="NHA198"/>
          <cell r="NHB198"/>
          <cell r="NHC198"/>
          <cell r="NHD198"/>
          <cell r="NHE198"/>
          <cell r="NHF198"/>
          <cell r="NHG198"/>
          <cell r="NHH198"/>
          <cell r="NHI198"/>
          <cell r="NHJ198"/>
          <cell r="NHK198"/>
          <cell r="NHL198"/>
          <cell r="NHM198"/>
          <cell r="NHN198"/>
          <cell r="NHO198"/>
          <cell r="NHP198"/>
          <cell r="NHQ198"/>
          <cell r="NHR198"/>
          <cell r="NHS198"/>
          <cell r="NHT198"/>
          <cell r="NHU198"/>
          <cell r="NHV198"/>
          <cell r="NHW198"/>
          <cell r="NHX198"/>
          <cell r="NHY198"/>
          <cell r="NHZ198"/>
          <cell r="NIA198"/>
          <cell r="NIB198"/>
          <cell r="NIC198"/>
          <cell r="NID198"/>
          <cell r="NIE198"/>
          <cell r="NIF198"/>
          <cell r="NIG198"/>
          <cell r="NIH198"/>
          <cell r="NII198"/>
          <cell r="NIJ198"/>
          <cell r="NIK198"/>
          <cell r="NIL198"/>
          <cell r="NIM198"/>
          <cell r="NIN198"/>
          <cell r="NIO198"/>
          <cell r="NIP198"/>
          <cell r="NIQ198"/>
          <cell r="NIR198"/>
          <cell r="NIS198"/>
          <cell r="NIT198"/>
          <cell r="NIU198"/>
          <cell r="NIV198"/>
          <cell r="NIW198"/>
          <cell r="NIX198"/>
          <cell r="NIY198"/>
          <cell r="NIZ198"/>
          <cell r="NJA198"/>
          <cell r="NJB198"/>
          <cell r="NJC198"/>
          <cell r="NJD198"/>
          <cell r="NJE198"/>
          <cell r="NJF198"/>
          <cell r="NJG198"/>
          <cell r="NJH198"/>
          <cell r="NJI198"/>
          <cell r="NJJ198"/>
          <cell r="NJK198"/>
          <cell r="NJL198"/>
          <cell r="NJM198"/>
          <cell r="NJN198"/>
          <cell r="NJO198"/>
          <cell r="NJP198"/>
          <cell r="NJQ198"/>
          <cell r="NJR198"/>
          <cell r="NJS198"/>
          <cell r="NJT198"/>
          <cell r="NJU198"/>
          <cell r="NJV198"/>
          <cell r="NJW198"/>
          <cell r="NJX198"/>
          <cell r="NJY198"/>
          <cell r="NJZ198"/>
          <cell r="NKA198"/>
          <cell r="NKB198"/>
          <cell r="NKC198"/>
          <cell r="NKD198"/>
          <cell r="NKE198"/>
          <cell r="NKF198"/>
          <cell r="NKG198"/>
          <cell r="NKH198"/>
          <cell r="NKI198"/>
          <cell r="NKJ198"/>
          <cell r="NKK198"/>
          <cell r="NKL198"/>
          <cell r="NKM198"/>
          <cell r="NKN198"/>
          <cell r="NKO198"/>
          <cell r="NKP198"/>
          <cell r="NKQ198"/>
          <cell r="NKR198"/>
          <cell r="NKS198"/>
          <cell r="NKT198"/>
          <cell r="NKU198"/>
          <cell r="NKV198"/>
          <cell r="NKW198"/>
          <cell r="NKX198"/>
          <cell r="NKY198"/>
          <cell r="NKZ198"/>
          <cell r="NLA198"/>
          <cell r="NLB198"/>
          <cell r="NLC198"/>
          <cell r="NLD198"/>
          <cell r="NLE198"/>
          <cell r="NLF198"/>
          <cell r="NLG198"/>
          <cell r="NLH198"/>
          <cell r="NLI198"/>
          <cell r="NLJ198"/>
          <cell r="NLK198"/>
          <cell r="NLL198"/>
          <cell r="NLM198"/>
          <cell r="NLN198"/>
          <cell r="NLO198"/>
          <cell r="NLP198"/>
          <cell r="NLQ198"/>
          <cell r="NLR198"/>
          <cell r="NLS198"/>
          <cell r="NLT198"/>
          <cell r="NLU198"/>
          <cell r="NLV198"/>
          <cell r="NLW198"/>
          <cell r="NLX198"/>
          <cell r="NLY198"/>
          <cell r="NLZ198"/>
          <cell r="NMA198"/>
          <cell r="NMB198"/>
          <cell r="NMC198"/>
          <cell r="NMD198"/>
          <cell r="NME198"/>
          <cell r="NMF198"/>
          <cell r="NMG198"/>
          <cell r="NMH198"/>
          <cell r="NMI198"/>
          <cell r="NMJ198"/>
          <cell r="NMK198"/>
          <cell r="NML198"/>
          <cell r="NMM198"/>
          <cell r="NMN198"/>
          <cell r="NMO198"/>
          <cell r="NMP198"/>
          <cell r="NMQ198"/>
          <cell r="NMR198"/>
          <cell r="NMS198"/>
          <cell r="NMT198"/>
          <cell r="NMU198"/>
          <cell r="NMV198"/>
          <cell r="NMW198"/>
          <cell r="NMX198"/>
          <cell r="NMY198"/>
          <cell r="NMZ198"/>
          <cell r="NNA198"/>
          <cell r="NNB198"/>
          <cell r="NNC198"/>
          <cell r="NND198"/>
          <cell r="NNE198"/>
          <cell r="NNF198"/>
          <cell r="NNG198"/>
          <cell r="NNH198"/>
          <cell r="NNI198"/>
          <cell r="NNJ198"/>
          <cell r="NNK198"/>
          <cell r="NNL198"/>
          <cell r="NNM198"/>
          <cell r="NNN198"/>
          <cell r="NNO198"/>
          <cell r="NNP198"/>
          <cell r="NNQ198"/>
          <cell r="NNR198"/>
          <cell r="NNS198"/>
          <cell r="NNT198"/>
          <cell r="NNU198"/>
          <cell r="NNV198"/>
          <cell r="NNW198"/>
          <cell r="NNX198"/>
          <cell r="NNY198"/>
          <cell r="NNZ198"/>
          <cell r="NOA198"/>
          <cell r="NOB198"/>
          <cell r="NOC198"/>
          <cell r="NOD198"/>
          <cell r="NOE198"/>
          <cell r="NOF198"/>
          <cell r="NOG198"/>
          <cell r="NOH198"/>
          <cell r="NOI198"/>
          <cell r="NOJ198"/>
          <cell r="NOK198"/>
          <cell r="NOL198"/>
          <cell r="NOM198"/>
          <cell r="NON198"/>
          <cell r="NOO198"/>
          <cell r="NOP198"/>
          <cell r="NOQ198"/>
          <cell r="NOR198"/>
          <cell r="NOS198"/>
          <cell r="NOT198"/>
          <cell r="NOU198"/>
          <cell r="NOV198"/>
          <cell r="NOW198"/>
          <cell r="NOX198"/>
          <cell r="NOY198"/>
          <cell r="NOZ198"/>
          <cell r="NPA198"/>
          <cell r="NPB198"/>
          <cell r="NPC198"/>
          <cell r="NPD198"/>
          <cell r="NPE198"/>
          <cell r="NPF198"/>
          <cell r="NPG198"/>
          <cell r="NPH198"/>
          <cell r="NPI198"/>
          <cell r="NPJ198"/>
          <cell r="NPK198"/>
          <cell r="NPL198"/>
          <cell r="NPM198"/>
          <cell r="NPN198"/>
          <cell r="NPO198"/>
          <cell r="NPP198"/>
          <cell r="NPQ198"/>
          <cell r="NPR198"/>
          <cell r="NPS198"/>
          <cell r="NPT198"/>
          <cell r="NPU198"/>
          <cell r="NPV198"/>
          <cell r="NPW198"/>
          <cell r="NPX198"/>
          <cell r="NPY198"/>
          <cell r="NPZ198"/>
          <cell r="NQA198"/>
          <cell r="NQB198"/>
          <cell r="NQC198"/>
          <cell r="NQD198"/>
          <cell r="NQE198"/>
          <cell r="NQF198"/>
          <cell r="NQG198"/>
          <cell r="NQH198"/>
          <cell r="NQI198"/>
          <cell r="NQJ198"/>
          <cell r="NQK198"/>
          <cell r="NQL198"/>
          <cell r="NQM198"/>
          <cell r="NQN198"/>
          <cell r="NQO198"/>
          <cell r="NQP198"/>
          <cell r="NQQ198"/>
          <cell r="NQR198"/>
          <cell r="NQS198"/>
          <cell r="NQT198"/>
          <cell r="NQU198"/>
          <cell r="NQV198"/>
          <cell r="NQW198"/>
          <cell r="NQX198"/>
          <cell r="NQY198"/>
          <cell r="NQZ198"/>
          <cell r="NRA198"/>
          <cell r="NRB198"/>
          <cell r="NRC198"/>
          <cell r="NRD198"/>
          <cell r="NRE198"/>
          <cell r="NRF198"/>
          <cell r="NRG198"/>
          <cell r="NRH198"/>
          <cell r="NRI198"/>
          <cell r="NRJ198"/>
          <cell r="NRK198"/>
          <cell r="NRL198"/>
          <cell r="NRM198"/>
          <cell r="NRN198"/>
          <cell r="NRO198"/>
          <cell r="NRP198"/>
          <cell r="NRQ198"/>
          <cell r="NRR198"/>
          <cell r="NRS198"/>
          <cell r="NRT198"/>
          <cell r="NRU198"/>
          <cell r="NRV198"/>
          <cell r="NRW198"/>
          <cell r="NRX198"/>
          <cell r="NRY198"/>
          <cell r="NRZ198"/>
          <cell r="NSA198"/>
          <cell r="NSB198"/>
          <cell r="NSC198"/>
          <cell r="NSD198"/>
          <cell r="NSE198"/>
          <cell r="NSF198"/>
          <cell r="NSG198"/>
          <cell r="NSH198"/>
          <cell r="NSI198"/>
          <cell r="NSJ198"/>
          <cell r="NSK198"/>
          <cell r="NSL198"/>
          <cell r="NSM198"/>
          <cell r="NSN198"/>
          <cell r="NSO198"/>
          <cell r="NSP198"/>
          <cell r="NSQ198"/>
          <cell r="NSR198"/>
          <cell r="NSS198"/>
          <cell r="NST198"/>
          <cell r="NSU198"/>
          <cell r="NSV198"/>
          <cell r="NSW198"/>
          <cell r="NSX198"/>
          <cell r="NSY198"/>
          <cell r="NSZ198"/>
          <cell r="NTA198"/>
          <cell r="NTB198"/>
          <cell r="NTC198"/>
          <cell r="NTD198"/>
          <cell r="NTE198"/>
          <cell r="NTF198"/>
          <cell r="NTG198"/>
          <cell r="NTH198"/>
          <cell r="NTI198"/>
          <cell r="NTJ198"/>
          <cell r="NTK198"/>
          <cell r="NTL198"/>
          <cell r="NTM198"/>
          <cell r="NTN198"/>
          <cell r="NTO198"/>
          <cell r="NTP198"/>
          <cell r="NTQ198"/>
          <cell r="NTR198"/>
          <cell r="NTS198"/>
          <cell r="NTT198"/>
          <cell r="NTU198"/>
          <cell r="NTV198"/>
          <cell r="NTW198"/>
          <cell r="NTX198"/>
          <cell r="NTY198"/>
          <cell r="NTZ198"/>
          <cell r="NUA198"/>
          <cell r="NUB198"/>
          <cell r="NUC198"/>
          <cell r="NUD198"/>
          <cell r="NUE198"/>
          <cell r="NUF198"/>
          <cell r="NUG198"/>
          <cell r="NUH198"/>
          <cell r="NUI198"/>
          <cell r="NUJ198"/>
          <cell r="NUK198"/>
          <cell r="NUL198"/>
          <cell r="NUM198"/>
          <cell r="NUN198"/>
          <cell r="NUO198"/>
          <cell r="NUP198"/>
          <cell r="NUQ198"/>
          <cell r="NUR198"/>
          <cell r="NUS198"/>
          <cell r="NUT198"/>
          <cell r="NUU198"/>
          <cell r="NUV198"/>
          <cell r="NUW198"/>
          <cell r="NUX198"/>
          <cell r="NUY198"/>
          <cell r="NUZ198"/>
          <cell r="NVA198"/>
          <cell r="NVB198"/>
          <cell r="NVC198"/>
          <cell r="NVD198"/>
          <cell r="NVE198"/>
          <cell r="NVF198"/>
          <cell r="NVG198"/>
          <cell r="NVH198"/>
          <cell r="NVI198"/>
          <cell r="NVJ198"/>
          <cell r="NVK198"/>
          <cell r="NVL198"/>
          <cell r="NVM198"/>
          <cell r="NVN198"/>
          <cell r="NVO198"/>
          <cell r="NVP198"/>
          <cell r="NVQ198"/>
          <cell r="NVR198"/>
          <cell r="NVS198"/>
          <cell r="NVT198"/>
          <cell r="NVU198"/>
          <cell r="NVV198"/>
          <cell r="NVW198"/>
          <cell r="NVX198"/>
          <cell r="NVY198"/>
          <cell r="NVZ198"/>
          <cell r="NWA198"/>
          <cell r="NWB198"/>
          <cell r="NWC198"/>
          <cell r="NWD198"/>
          <cell r="NWE198"/>
          <cell r="NWF198"/>
          <cell r="NWG198"/>
          <cell r="NWH198"/>
          <cell r="NWI198"/>
          <cell r="NWJ198"/>
          <cell r="NWK198"/>
          <cell r="NWL198"/>
          <cell r="NWM198"/>
          <cell r="NWN198"/>
          <cell r="NWO198"/>
          <cell r="NWP198"/>
          <cell r="NWQ198"/>
          <cell r="NWR198"/>
          <cell r="NWS198"/>
          <cell r="NWT198"/>
          <cell r="NWU198"/>
          <cell r="NWV198"/>
          <cell r="NWW198"/>
          <cell r="NWX198"/>
          <cell r="NWY198"/>
          <cell r="NWZ198"/>
          <cell r="NXA198"/>
          <cell r="NXB198"/>
          <cell r="NXC198"/>
          <cell r="NXD198"/>
          <cell r="NXE198"/>
          <cell r="NXF198"/>
          <cell r="NXG198"/>
          <cell r="NXH198"/>
          <cell r="NXI198"/>
          <cell r="NXJ198"/>
          <cell r="NXK198"/>
          <cell r="NXL198"/>
          <cell r="NXM198"/>
          <cell r="NXN198"/>
          <cell r="NXO198"/>
          <cell r="NXP198"/>
          <cell r="NXQ198"/>
          <cell r="NXR198"/>
          <cell r="NXS198"/>
          <cell r="NXT198"/>
          <cell r="NXU198"/>
          <cell r="NXV198"/>
          <cell r="NXW198"/>
          <cell r="NXX198"/>
          <cell r="NXY198"/>
          <cell r="NXZ198"/>
          <cell r="NYA198"/>
          <cell r="NYB198"/>
          <cell r="NYC198"/>
          <cell r="NYD198"/>
          <cell r="NYE198"/>
          <cell r="NYF198"/>
          <cell r="NYG198"/>
          <cell r="NYH198"/>
          <cell r="NYI198"/>
          <cell r="NYJ198"/>
          <cell r="NYK198"/>
          <cell r="NYL198"/>
          <cell r="NYM198"/>
          <cell r="NYN198"/>
          <cell r="NYO198"/>
          <cell r="NYP198"/>
          <cell r="NYQ198"/>
          <cell r="NYR198"/>
          <cell r="NYS198"/>
          <cell r="NYT198"/>
          <cell r="NYU198"/>
          <cell r="NYV198"/>
          <cell r="NYW198"/>
          <cell r="NYX198"/>
          <cell r="NYY198"/>
          <cell r="NYZ198"/>
          <cell r="NZA198"/>
          <cell r="NZB198"/>
          <cell r="NZC198"/>
          <cell r="NZD198"/>
          <cell r="NZE198"/>
          <cell r="NZF198"/>
          <cell r="NZG198"/>
          <cell r="NZH198"/>
          <cell r="NZI198"/>
          <cell r="NZJ198"/>
          <cell r="NZK198"/>
          <cell r="NZL198"/>
          <cell r="NZM198"/>
          <cell r="NZN198"/>
          <cell r="NZO198"/>
          <cell r="NZP198"/>
          <cell r="NZQ198"/>
          <cell r="NZR198"/>
          <cell r="NZS198"/>
          <cell r="NZT198"/>
          <cell r="NZU198"/>
          <cell r="NZV198"/>
          <cell r="NZW198"/>
          <cell r="NZX198"/>
          <cell r="NZY198"/>
          <cell r="NZZ198"/>
          <cell r="OAA198"/>
          <cell r="OAB198"/>
          <cell r="OAC198"/>
          <cell r="OAD198"/>
          <cell r="OAE198"/>
          <cell r="OAF198"/>
          <cell r="OAG198"/>
          <cell r="OAH198"/>
          <cell r="OAI198"/>
          <cell r="OAJ198"/>
          <cell r="OAK198"/>
          <cell r="OAL198"/>
          <cell r="OAM198"/>
          <cell r="OAN198"/>
          <cell r="OAO198"/>
          <cell r="OAP198"/>
          <cell r="OAQ198"/>
          <cell r="OAR198"/>
          <cell r="OAS198"/>
          <cell r="OAT198"/>
          <cell r="OAU198"/>
          <cell r="OAV198"/>
          <cell r="OAW198"/>
          <cell r="OAX198"/>
          <cell r="OAY198"/>
          <cell r="OAZ198"/>
          <cell r="OBA198"/>
          <cell r="OBB198"/>
          <cell r="OBC198"/>
          <cell r="OBD198"/>
          <cell r="OBE198"/>
          <cell r="OBF198"/>
          <cell r="OBG198"/>
          <cell r="OBH198"/>
          <cell r="OBI198"/>
          <cell r="OBJ198"/>
          <cell r="OBK198"/>
          <cell r="OBL198"/>
          <cell r="OBM198"/>
          <cell r="OBN198"/>
          <cell r="OBO198"/>
          <cell r="OBP198"/>
          <cell r="OBQ198"/>
          <cell r="OBR198"/>
          <cell r="OBS198"/>
          <cell r="OBT198"/>
          <cell r="OBU198"/>
          <cell r="OBV198"/>
          <cell r="OBW198"/>
          <cell r="OBX198"/>
          <cell r="OBY198"/>
          <cell r="OBZ198"/>
          <cell r="OCA198"/>
          <cell r="OCB198"/>
          <cell r="OCC198"/>
          <cell r="OCD198"/>
          <cell r="OCE198"/>
          <cell r="OCF198"/>
          <cell r="OCG198"/>
          <cell r="OCH198"/>
          <cell r="OCI198"/>
          <cell r="OCJ198"/>
          <cell r="OCK198"/>
          <cell r="OCL198"/>
          <cell r="OCM198"/>
          <cell r="OCN198"/>
          <cell r="OCO198"/>
          <cell r="OCP198"/>
          <cell r="OCQ198"/>
          <cell r="OCR198"/>
          <cell r="OCS198"/>
          <cell r="OCT198"/>
          <cell r="OCU198"/>
          <cell r="OCV198"/>
          <cell r="OCW198"/>
          <cell r="OCX198"/>
          <cell r="OCY198"/>
          <cell r="OCZ198"/>
          <cell r="ODA198"/>
          <cell r="ODB198"/>
          <cell r="ODC198"/>
          <cell r="ODD198"/>
          <cell r="ODE198"/>
          <cell r="ODF198"/>
          <cell r="ODG198"/>
          <cell r="ODH198"/>
          <cell r="ODI198"/>
          <cell r="ODJ198"/>
          <cell r="ODK198"/>
          <cell r="ODL198"/>
          <cell r="ODM198"/>
          <cell r="ODN198"/>
          <cell r="ODO198"/>
          <cell r="ODP198"/>
          <cell r="ODQ198"/>
          <cell r="ODR198"/>
          <cell r="ODS198"/>
          <cell r="ODT198"/>
          <cell r="ODU198"/>
          <cell r="ODV198"/>
          <cell r="ODW198"/>
          <cell r="ODX198"/>
          <cell r="ODY198"/>
          <cell r="ODZ198"/>
          <cell r="OEA198"/>
          <cell r="OEB198"/>
          <cell r="OEC198"/>
          <cell r="OED198"/>
          <cell r="OEE198"/>
          <cell r="OEF198"/>
          <cell r="OEG198"/>
          <cell r="OEH198"/>
          <cell r="OEI198"/>
          <cell r="OEJ198"/>
          <cell r="OEK198"/>
          <cell r="OEL198"/>
          <cell r="OEM198"/>
          <cell r="OEN198"/>
          <cell r="OEO198"/>
          <cell r="OEP198"/>
          <cell r="OEQ198"/>
          <cell r="OER198"/>
          <cell r="OES198"/>
          <cell r="OET198"/>
          <cell r="OEU198"/>
          <cell r="OEV198"/>
          <cell r="OEW198"/>
          <cell r="OEX198"/>
          <cell r="OEY198"/>
          <cell r="OEZ198"/>
          <cell r="OFA198"/>
          <cell r="OFB198"/>
          <cell r="OFC198"/>
          <cell r="OFD198"/>
          <cell r="OFE198"/>
          <cell r="OFF198"/>
          <cell r="OFG198"/>
          <cell r="OFH198"/>
          <cell r="OFI198"/>
          <cell r="OFJ198"/>
          <cell r="OFK198"/>
          <cell r="OFL198"/>
          <cell r="OFM198"/>
          <cell r="OFN198"/>
          <cell r="OFO198"/>
          <cell r="OFP198"/>
          <cell r="OFQ198"/>
          <cell r="OFR198"/>
          <cell r="OFS198"/>
          <cell r="OFT198"/>
          <cell r="OFU198"/>
          <cell r="OFV198"/>
          <cell r="OFW198"/>
          <cell r="OFX198"/>
          <cell r="OFY198"/>
          <cell r="OFZ198"/>
          <cell r="OGA198"/>
          <cell r="OGB198"/>
          <cell r="OGC198"/>
          <cell r="OGD198"/>
          <cell r="OGE198"/>
          <cell r="OGF198"/>
          <cell r="OGG198"/>
          <cell r="OGH198"/>
          <cell r="OGI198"/>
          <cell r="OGJ198"/>
          <cell r="OGK198"/>
          <cell r="OGL198"/>
          <cell r="OGM198"/>
          <cell r="OGN198"/>
          <cell r="OGO198"/>
          <cell r="OGP198"/>
          <cell r="OGQ198"/>
          <cell r="OGR198"/>
          <cell r="OGS198"/>
          <cell r="OGT198"/>
          <cell r="OGU198"/>
          <cell r="OGV198"/>
          <cell r="OGW198"/>
          <cell r="OGX198"/>
          <cell r="OGY198"/>
          <cell r="OGZ198"/>
          <cell r="OHA198"/>
          <cell r="OHB198"/>
          <cell r="OHC198"/>
          <cell r="OHD198"/>
          <cell r="OHE198"/>
          <cell r="OHF198"/>
          <cell r="OHG198"/>
          <cell r="OHH198"/>
          <cell r="OHI198"/>
          <cell r="OHJ198"/>
          <cell r="OHK198"/>
          <cell r="OHL198"/>
          <cell r="OHM198"/>
          <cell r="OHN198"/>
          <cell r="OHO198"/>
          <cell r="OHP198"/>
          <cell r="OHQ198"/>
          <cell r="OHR198"/>
          <cell r="OHS198"/>
          <cell r="OHT198"/>
          <cell r="OHU198"/>
          <cell r="OHV198"/>
          <cell r="OHW198"/>
          <cell r="OHX198"/>
          <cell r="OHY198"/>
          <cell r="OHZ198"/>
          <cell r="OIA198"/>
          <cell r="OIB198"/>
          <cell r="OIC198"/>
          <cell r="OID198"/>
          <cell r="OIE198"/>
          <cell r="OIF198"/>
          <cell r="OIG198"/>
          <cell r="OIH198"/>
          <cell r="OII198"/>
          <cell r="OIJ198"/>
          <cell r="OIK198"/>
          <cell r="OIL198"/>
          <cell r="OIM198"/>
          <cell r="OIN198"/>
          <cell r="OIO198"/>
          <cell r="OIP198"/>
          <cell r="OIQ198"/>
          <cell r="OIR198"/>
          <cell r="OIS198"/>
          <cell r="OIT198"/>
          <cell r="OIU198"/>
          <cell r="OIV198"/>
          <cell r="OIW198"/>
          <cell r="OIX198"/>
          <cell r="OIY198"/>
          <cell r="OIZ198"/>
          <cell r="OJA198"/>
          <cell r="OJB198"/>
          <cell r="OJC198"/>
          <cell r="OJD198"/>
          <cell r="OJE198"/>
          <cell r="OJF198"/>
          <cell r="OJG198"/>
          <cell r="OJH198"/>
          <cell r="OJI198"/>
          <cell r="OJJ198"/>
          <cell r="OJK198"/>
          <cell r="OJL198"/>
          <cell r="OJM198"/>
          <cell r="OJN198"/>
          <cell r="OJO198"/>
          <cell r="OJP198"/>
          <cell r="OJQ198"/>
          <cell r="OJR198"/>
          <cell r="OJS198"/>
          <cell r="OJT198"/>
          <cell r="OJU198"/>
          <cell r="OJV198"/>
          <cell r="OJW198"/>
          <cell r="OJX198"/>
          <cell r="OJY198"/>
          <cell r="OJZ198"/>
          <cell r="OKA198"/>
          <cell r="OKB198"/>
          <cell r="OKC198"/>
          <cell r="OKD198"/>
          <cell r="OKE198"/>
          <cell r="OKF198"/>
          <cell r="OKG198"/>
          <cell r="OKH198"/>
          <cell r="OKI198"/>
          <cell r="OKJ198"/>
          <cell r="OKK198"/>
          <cell r="OKL198"/>
          <cell r="OKM198"/>
          <cell r="OKN198"/>
          <cell r="OKO198"/>
          <cell r="OKP198"/>
          <cell r="OKQ198"/>
          <cell r="OKR198"/>
          <cell r="OKS198"/>
          <cell r="OKT198"/>
          <cell r="OKU198"/>
          <cell r="OKV198"/>
          <cell r="OKW198"/>
          <cell r="OKX198"/>
          <cell r="OKY198"/>
          <cell r="OKZ198"/>
          <cell r="OLA198"/>
          <cell r="OLB198"/>
          <cell r="OLC198"/>
          <cell r="OLD198"/>
          <cell r="OLE198"/>
          <cell r="OLF198"/>
          <cell r="OLG198"/>
          <cell r="OLH198"/>
          <cell r="OLI198"/>
          <cell r="OLJ198"/>
          <cell r="OLK198"/>
          <cell r="OLL198"/>
          <cell r="OLM198"/>
          <cell r="OLN198"/>
          <cell r="OLO198"/>
          <cell r="OLP198"/>
          <cell r="OLQ198"/>
          <cell r="OLR198"/>
          <cell r="OLS198"/>
          <cell r="OLT198"/>
          <cell r="OLU198"/>
          <cell r="OLV198"/>
          <cell r="OLW198"/>
          <cell r="OLX198"/>
          <cell r="OLY198"/>
          <cell r="OLZ198"/>
          <cell r="OMA198"/>
          <cell r="OMB198"/>
          <cell r="OMC198"/>
          <cell r="OMD198"/>
          <cell r="OME198"/>
          <cell r="OMF198"/>
          <cell r="OMG198"/>
          <cell r="OMH198"/>
          <cell r="OMI198"/>
          <cell r="OMJ198"/>
          <cell r="OMK198"/>
          <cell r="OML198"/>
          <cell r="OMM198"/>
          <cell r="OMN198"/>
          <cell r="OMO198"/>
          <cell r="OMP198"/>
          <cell r="OMQ198"/>
          <cell r="OMR198"/>
          <cell r="OMS198"/>
          <cell r="OMT198"/>
          <cell r="OMU198"/>
          <cell r="OMV198"/>
          <cell r="OMW198"/>
          <cell r="OMX198"/>
          <cell r="OMY198"/>
          <cell r="OMZ198"/>
          <cell r="ONA198"/>
          <cell r="ONB198"/>
          <cell r="ONC198"/>
          <cell r="OND198"/>
          <cell r="ONE198"/>
          <cell r="ONF198"/>
          <cell r="ONG198"/>
          <cell r="ONH198"/>
          <cell r="ONI198"/>
          <cell r="ONJ198"/>
          <cell r="ONK198"/>
          <cell r="ONL198"/>
          <cell r="ONM198"/>
          <cell r="ONN198"/>
          <cell r="ONO198"/>
          <cell r="ONP198"/>
          <cell r="ONQ198"/>
          <cell r="ONR198"/>
          <cell r="ONS198"/>
          <cell r="ONT198"/>
          <cell r="ONU198"/>
          <cell r="ONV198"/>
          <cell r="ONW198"/>
          <cell r="ONX198"/>
          <cell r="ONY198"/>
          <cell r="ONZ198"/>
          <cell r="OOA198"/>
          <cell r="OOB198"/>
          <cell r="OOC198"/>
          <cell r="OOD198"/>
          <cell r="OOE198"/>
          <cell r="OOF198"/>
          <cell r="OOG198"/>
          <cell r="OOH198"/>
          <cell r="OOI198"/>
          <cell r="OOJ198"/>
          <cell r="OOK198"/>
          <cell r="OOL198"/>
          <cell r="OOM198"/>
          <cell r="OON198"/>
          <cell r="OOO198"/>
          <cell r="OOP198"/>
          <cell r="OOQ198"/>
          <cell r="OOR198"/>
          <cell r="OOS198"/>
          <cell r="OOT198"/>
          <cell r="OOU198"/>
          <cell r="OOV198"/>
          <cell r="OOW198"/>
          <cell r="OOX198"/>
          <cell r="OOY198"/>
          <cell r="OOZ198"/>
          <cell r="OPA198"/>
          <cell r="OPB198"/>
          <cell r="OPC198"/>
          <cell r="OPD198"/>
          <cell r="OPE198"/>
          <cell r="OPF198"/>
          <cell r="OPG198"/>
          <cell r="OPH198"/>
          <cell r="OPI198"/>
          <cell r="OPJ198"/>
          <cell r="OPK198"/>
          <cell r="OPL198"/>
          <cell r="OPM198"/>
          <cell r="OPN198"/>
          <cell r="OPO198"/>
          <cell r="OPP198"/>
          <cell r="OPQ198"/>
          <cell r="OPR198"/>
          <cell r="OPS198"/>
          <cell r="OPT198"/>
          <cell r="OPU198"/>
          <cell r="OPV198"/>
          <cell r="OPW198"/>
          <cell r="OPX198"/>
          <cell r="OPY198"/>
          <cell r="OPZ198"/>
          <cell r="OQA198"/>
          <cell r="OQB198"/>
          <cell r="OQC198"/>
          <cell r="OQD198"/>
          <cell r="OQE198"/>
          <cell r="OQF198"/>
          <cell r="OQG198"/>
          <cell r="OQH198"/>
          <cell r="OQI198"/>
          <cell r="OQJ198"/>
          <cell r="OQK198"/>
          <cell r="OQL198"/>
          <cell r="OQM198"/>
          <cell r="OQN198"/>
          <cell r="OQO198"/>
          <cell r="OQP198"/>
          <cell r="OQQ198"/>
          <cell r="OQR198"/>
          <cell r="OQS198"/>
          <cell r="OQT198"/>
          <cell r="OQU198"/>
          <cell r="OQV198"/>
          <cell r="OQW198"/>
          <cell r="OQX198"/>
          <cell r="OQY198"/>
          <cell r="OQZ198"/>
          <cell r="ORA198"/>
          <cell r="ORB198"/>
          <cell r="ORC198"/>
          <cell r="ORD198"/>
          <cell r="ORE198"/>
          <cell r="ORF198"/>
          <cell r="ORG198"/>
          <cell r="ORH198"/>
          <cell r="ORI198"/>
          <cell r="ORJ198"/>
          <cell r="ORK198"/>
          <cell r="ORL198"/>
          <cell r="ORM198"/>
          <cell r="ORN198"/>
          <cell r="ORO198"/>
          <cell r="ORP198"/>
          <cell r="ORQ198"/>
          <cell r="ORR198"/>
          <cell r="ORS198"/>
          <cell r="ORT198"/>
          <cell r="ORU198"/>
          <cell r="ORV198"/>
          <cell r="ORW198"/>
          <cell r="ORX198"/>
          <cell r="ORY198"/>
          <cell r="ORZ198"/>
          <cell r="OSA198"/>
          <cell r="OSB198"/>
          <cell r="OSC198"/>
          <cell r="OSD198"/>
          <cell r="OSE198"/>
          <cell r="OSF198"/>
          <cell r="OSG198"/>
          <cell r="OSH198"/>
          <cell r="OSI198"/>
          <cell r="OSJ198"/>
          <cell r="OSK198"/>
          <cell r="OSL198"/>
          <cell r="OSM198"/>
          <cell r="OSN198"/>
          <cell r="OSO198"/>
          <cell r="OSP198"/>
          <cell r="OSQ198"/>
          <cell r="OSR198"/>
          <cell r="OSS198"/>
          <cell r="OST198"/>
          <cell r="OSU198"/>
          <cell r="OSV198"/>
          <cell r="OSW198"/>
          <cell r="OSX198"/>
          <cell r="OSY198"/>
          <cell r="OSZ198"/>
          <cell r="OTA198"/>
          <cell r="OTB198"/>
          <cell r="OTC198"/>
          <cell r="OTD198"/>
          <cell r="OTE198"/>
          <cell r="OTF198"/>
          <cell r="OTG198"/>
          <cell r="OTH198"/>
          <cell r="OTI198"/>
          <cell r="OTJ198"/>
          <cell r="OTK198"/>
          <cell r="OTL198"/>
          <cell r="OTM198"/>
          <cell r="OTN198"/>
          <cell r="OTO198"/>
          <cell r="OTP198"/>
          <cell r="OTQ198"/>
          <cell r="OTR198"/>
          <cell r="OTS198"/>
          <cell r="OTT198"/>
          <cell r="OTU198"/>
          <cell r="OTV198"/>
          <cell r="OTW198"/>
          <cell r="OTX198"/>
          <cell r="OTY198"/>
          <cell r="OTZ198"/>
          <cell r="OUA198"/>
          <cell r="OUB198"/>
          <cell r="OUC198"/>
          <cell r="OUD198"/>
          <cell r="OUE198"/>
          <cell r="OUF198"/>
          <cell r="OUG198"/>
          <cell r="OUH198"/>
          <cell r="OUI198"/>
          <cell r="OUJ198"/>
          <cell r="OUK198"/>
          <cell r="OUL198"/>
          <cell r="OUM198"/>
          <cell r="OUN198"/>
          <cell r="OUO198"/>
          <cell r="OUP198"/>
          <cell r="OUQ198"/>
          <cell r="OUR198"/>
          <cell r="OUS198"/>
          <cell r="OUT198"/>
          <cell r="OUU198"/>
          <cell r="OUV198"/>
          <cell r="OUW198"/>
          <cell r="OUX198"/>
          <cell r="OUY198"/>
          <cell r="OUZ198"/>
          <cell r="OVA198"/>
          <cell r="OVB198"/>
          <cell r="OVC198"/>
          <cell r="OVD198"/>
          <cell r="OVE198"/>
          <cell r="OVF198"/>
          <cell r="OVG198"/>
          <cell r="OVH198"/>
          <cell r="OVI198"/>
          <cell r="OVJ198"/>
          <cell r="OVK198"/>
          <cell r="OVL198"/>
          <cell r="OVM198"/>
          <cell r="OVN198"/>
          <cell r="OVO198"/>
          <cell r="OVP198"/>
          <cell r="OVQ198"/>
          <cell r="OVR198"/>
          <cell r="OVS198"/>
          <cell r="OVT198"/>
          <cell r="OVU198"/>
          <cell r="OVV198"/>
          <cell r="OVW198"/>
          <cell r="OVX198"/>
          <cell r="OVY198"/>
          <cell r="OVZ198"/>
          <cell r="OWA198"/>
          <cell r="OWB198"/>
          <cell r="OWC198"/>
          <cell r="OWD198"/>
          <cell r="OWE198"/>
          <cell r="OWF198"/>
          <cell r="OWG198"/>
          <cell r="OWH198"/>
          <cell r="OWI198"/>
          <cell r="OWJ198"/>
          <cell r="OWK198"/>
          <cell r="OWL198"/>
          <cell r="OWM198"/>
          <cell r="OWN198"/>
          <cell r="OWO198"/>
          <cell r="OWP198"/>
          <cell r="OWQ198"/>
          <cell r="OWR198"/>
          <cell r="OWS198"/>
          <cell r="OWT198"/>
          <cell r="OWU198"/>
          <cell r="OWV198"/>
          <cell r="OWW198"/>
          <cell r="OWX198"/>
          <cell r="OWY198"/>
          <cell r="OWZ198"/>
          <cell r="OXA198"/>
          <cell r="OXB198"/>
          <cell r="OXC198"/>
          <cell r="OXD198"/>
          <cell r="OXE198"/>
          <cell r="OXF198"/>
          <cell r="OXG198"/>
          <cell r="OXH198"/>
          <cell r="OXI198"/>
          <cell r="OXJ198"/>
          <cell r="OXK198"/>
          <cell r="OXL198"/>
          <cell r="OXM198"/>
          <cell r="OXN198"/>
          <cell r="OXO198"/>
          <cell r="OXP198"/>
          <cell r="OXQ198"/>
          <cell r="OXR198"/>
          <cell r="OXS198"/>
          <cell r="OXT198"/>
          <cell r="OXU198"/>
          <cell r="OXV198"/>
          <cell r="OXW198"/>
          <cell r="OXX198"/>
          <cell r="OXY198"/>
          <cell r="OXZ198"/>
          <cell r="OYA198"/>
          <cell r="OYB198"/>
          <cell r="OYC198"/>
          <cell r="OYD198"/>
          <cell r="OYE198"/>
          <cell r="OYF198"/>
          <cell r="OYG198"/>
          <cell r="OYH198"/>
          <cell r="OYI198"/>
          <cell r="OYJ198"/>
          <cell r="OYK198"/>
          <cell r="OYL198"/>
          <cell r="OYM198"/>
          <cell r="OYN198"/>
          <cell r="OYO198"/>
          <cell r="OYP198"/>
          <cell r="OYQ198"/>
          <cell r="OYR198"/>
          <cell r="OYS198"/>
          <cell r="OYT198"/>
          <cell r="OYU198"/>
          <cell r="OYV198"/>
          <cell r="OYW198"/>
          <cell r="OYX198"/>
          <cell r="OYY198"/>
          <cell r="OYZ198"/>
          <cell r="OZA198"/>
          <cell r="OZB198"/>
          <cell r="OZC198"/>
          <cell r="OZD198"/>
          <cell r="OZE198"/>
          <cell r="OZF198"/>
          <cell r="OZG198"/>
          <cell r="OZH198"/>
          <cell r="OZI198"/>
          <cell r="OZJ198"/>
          <cell r="OZK198"/>
          <cell r="OZL198"/>
          <cell r="OZM198"/>
          <cell r="OZN198"/>
          <cell r="OZO198"/>
          <cell r="OZP198"/>
          <cell r="OZQ198"/>
          <cell r="OZR198"/>
          <cell r="OZS198"/>
          <cell r="OZT198"/>
          <cell r="OZU198"/>
          <cell r="OZV198"/>
          <cell r="OZW198"/>
          <cell r="OZX198"/>
          <cell r="OZY198"/>
          <cell r="OZZ198"/>
          <cell r="PAA198"/>
          <cell r="PAB198"/>
          <cell r="PAC198"/>
          <cell r="PAD198"/>
          <cell r="PAE198"/>
          <cell r="PAF198"/>
          <cell r="PAG198"/>
          <cell r="PAH198"/>
          <cell r="PAI198"/>
          <cell r="PAJ198"/>
          <cell r="PAK198"/>
          <cell r="PAL198"/>
          <cell r="PAM198"/>
          <cell r="PAN198"/>
          <cell r="PAO198"/>
          <cell r="PAP198"/>
          <cell r="PAQ198"/>
          <cell r="PAR198"/>
          <cell r="PAS198"/>
          <cell r="PAT198"/>
          <cell r="PAU198"/>
          <cell r="PAV198"/>
          <cell r="PAW198"/>
          <cell r="PAX198"/>
          <cell r="PAY198"/>
          <cell r="PAZ198"/>
          <cell r="PBA198"/>
          <cell r="PBB198"/>
          <cell r="PBC198"/>
          <cell r="PBD198"/>
          <cell r="PBE198"/>
          <cell r="PBF198"/>
          <cell r="PBG198"/>
          <cell r="PBH198"/>
          <cell r="PBI198"/>
          <cell r="PBJ198"/>
          <cell r="PBK198"/>
          <cell r="PBL198"/>
          <cell r="PBM198"/>
          <cell r="PBN198"/>
          <cell r="PBO198"/>
          <cell r="PBP198"/>
          <cell r="PBQ198"/>
          <cell r="PBR198"/>
          <cell r="PBS198"/>
          <cell r="PBT198"/>
          <cell r="PBU198"/>
          <cell r="PBV198"/>
          <cell r="PBW198"/>
          <cell r="PBX198"/>
          <cell r="PBY198"/>
          <cell r="PBZ198"/>
          <cell r="PCA198"/>
          <cell r="PCB198"/>
          <cell r="PCC198"/>
          <cell r="PCD198"/>
          <cell r="PCE198"/>
          <cell r="PCF198"/>
          <cell r="PCG198"/>
          <cell r="PCH198"/>
          <cell r="PCI198"/>
          <cell r="PCJ198"/>
          <cell r="PCK198"/>
          <cell r="PCL198"/>
          <cell r="PCM198"/>
          <cell r="PCN198"/>
          <cell r="PCO198"/>
          <cell r="PCP198"/>
          <cell r="PCQ198"/>
          <cell r="PCR198"/>
          <cell r="PCS198"/>
          <cell r="PCT198"/>
          <cell r="PCU198"/>
          <cell r="PCV198"/>
          <cell r="PCW198"/>
          <cell r="PCX198"/>
          <cell r="PCY198"/>
          <cell r="PCZ198"/>
          <cell r="PDA198"/>
          <cell r="PDB198"/>
          <cell r="PDC198"/>
          <cell r="PDD198"/>
          <cell r="PDE198"/>
          <cell r="PDF198"/>
          <cell r="PDG198"/>
          <cell r="PDH198"/>
          <cell r="PDI198"/>
          <cell r="PDJ198"/>
          <cell r="PDK198"/>
          <cell r="PDL198"/>
          <cell r="PDM198"/>
          <cell r="PDN198"/>
          <cell r="PDO198"/>
          <cell r="PDP198"/>
          <cell r="PDQ198"/>
          <cell r="PDR198"/>
          <cell r="PDS198"/>
          <cell r="PDT198"/>
          <cell r="PDU198"/>
          <cell r="PDV198"/>
          <cell r="PDW198"/>
          <cell r="PDX198"/>
          <cell r="PDY198"/>
          <cell r="PDZ198"/>
          <cell r="PEA198"/>
          <cell r="PEB198"/>
          <cell r="PEC198"/>
          <cell r="PED198"/>
          <cell r="PEE198"/>
          <cell r="PEF198"/>
          <cell r="PEG198"/>
          <cell r="PEH198"/>
          <cell r="PEI198"/>
          <cell r="PEJ198"/>
          <cell r="PEK198"/>
          <cell r="PEL198"/>
          <cell r="PEM198"/>
          <cell r="PEN198"/>
          <cell r="PEO198"/>
          <cell r="PEP198"/>
          <cell r="PEQ198"/>
          <cell r="PER198"/>
          <cell r="PES198"/>
          <cell r="PET198"/>
          <cell r="PEU198"/>
          <cell r="PEV198"/>
          <cell r="PEW198"/>
          <cell r="PEX198"/>
          <cell r="PEY198"/>
          <cell r="PEZ198"/>
          <cell r="PFA198"/>
          <cell r="PFB198"/>
          <cell r="PFC198"/>
          <cell r="PFD198"/>
          <cell r="PFE198"/>
          <cell r="PFF198"/>
          <cell r="PFG198"/>
          <cell r="PFH198"/>
          <cell r="PFI198"/>
          <cell r="PFJ198"/>
          <cell r="PFK198"/>
          <cell r="PFL198"/>
          <cell r="PFM198"/>
          <cell r="PFN198"/>
          <cell r="PFO198"/>
          <cell r="PFP198"/>
          <cell r="PFQ198"/>
          <cell r="PFR198"/>
          <cell r="PFS198"/>
          <cell r="PFT198"/>
          <cell r="PFU198"/>
          <cell r="PFV198"/>
          <cell r="PFW198"/>
          <cell r="PFX198"/>
          <cell r="PFY198"/>
          <cell r="PFZ198"/>
          <cell r="PGA198"/>
          <cell r="PGB198"/>
          <cell r="PGC198"/>
          <cell r="PGD198"/>
          <cell r="PGE198"/>
          <cell r="PGF198"/>
          <cell r="PGG198"/>
          <cell r="PGH198"/>
          <cell r="PGI198"/>
          <cell r="PGJ198"/>
          <cell r="PGK198"/>
          <cell r="PGL198"/>
          <cell r="PGM198"/>
          <cell r="PGN198"/>
          <cell r="PGO198"/>
          <cell r="PGP198"/>
          <cell r="PGQ198"/>
          <cell r="PGR198"/>
          <cell r="PGS198"/>
          <cell r="PGT198"/>
          <cell r="PGU198"/>
          <cell r="PGV198"/>
          <cell r="PGW198"/>
          <cell r="PGX198"/>
          <cell r="PGY198"/>
          <cell r="PGZ198"/>
          <cell r="PHA198"/>
          <cell r="PHB198"/>
          <cell r="PHC198"/>
          <cell r="PHD198"/>
          <cell r="PHE198"/>
          <cell r="PHF198"/>
          <cell r="PHG198"/>
          <cell r="PHH198"/>
          <cell r="PHI198"/>
          <cell r="PHJ198"/>
          <cell r="PHK198"/>
          <cell r="PHL198"/>
          <cell r="PHM198"/>
          <cell r="PHN198"/>
          <cell r="PHO198"/>
          <cell r="PHP198"/>
          <cell r="PHQ198"/>
          <cell r="PHR198"/>
          <cell r="PHS198"/>
          <cell r="PHT198"/>
          <cell r="PHU198"/>
          <cell r="PHV198"/>
          <cell r="PHW198"/>
          <cell r="PHX198"/>
          <cell r="PHY198"/>
          <cell r="PHZ198"/>
          <cell r="PIA198"/>
          <cell r="PIB198"/>
          <cell r="PIC198"/>
          <cell r="PID198"/>
          <cell r="PIE198"/>
          <cell r="PIF198"/>
          <cell r="PIG198"/>
          <cell r="PIH198"/>
          <cell r="PII198"/>
          <cell r="PIJ198"/>
          <cell r="PIK198"/>
          <cell r="PIL198"/>
          <cell r="PIM198"/>
          <cell r="PIN198"/>
          <cell r="PIO198"/>
          <cell r="PIP198"/>
          <cell r="PIQ198"/>
          <cell r="PIR198"/>
          <cell r="PIS198"/>
          <cell r="PIT198"/>
          <cell r="PIU198"/>
          <cell r="PIV198"/>
          <cell r="PIW198"/>
          <cell r="PIX198"/>
          <cell r="PIY198"/>
          <cell r="PIZ198"/>
          <cell r="PJA198"/>
          <cell r="PJB198"/>
          <cell r="PJC198"/>
          <cell r="PJD198"/>
          <cell r="PJE198"/>
          <cell r="PJF198"/>
          <cell r="PJG198"/>
          <cell r="PJH198"/>
          <cell r="PJI198"/>
          <cell r="PJJ198"/>
          <cell r="PJK198"/>
          <cell r="PJL198"/>
          <cell r="PJM198"/>
          <cell r="PJN198"/>
          <cell r="PJO198"/>
          <cell r="PJP198"/>
          <cell r="PJQ198"/>
          <cell r="PJR198"/>
          <cell r="PJS198"/>
          <cell r="PJT198"/>
          <cell r="PJU198"/>
          <cell r="PJV198"/>
          <cell r="PJW198"/>
          <cell r="PJX198"/>
          <cell r="PJY198"/>
          <cell r="PJZ198"/>
          <cell r="PKA198"/>
          <cell r="PKB198"/>
          <cell r="PKC198"/>
          <cell r="PKD198"/>
          <cell r="PKE198"/>
          <cell r="PKF198"/>
          <cell r="PKG198"/>
          <cell r="PKH198"/>
          <cell r="PKI198"/>
          <cell r="PKJ198"/>
          <cell r="PKK198"/>
          <cell r="PKL198"/>
          <cell r="PKM198"/>
          <cell r="PKN198"/>
          <cell r="PKO198"/>
          <cell r="PKP198"/>
          <cell r="PKQ198"/>
          <cell r="PKR198"/>
          <cell r="PKS198"/>
          <cell r="PKT198"/>
          <cell r="PKU198"/>
          <cell r="PKV198"/>
          <cell r="PKW198"/>
          <cell r="PKX198"/>
          <cell r="PKY198"/>
          <cell r="PKZ198"/>
          <cell r="PLA198"/>
          <cell r="PLB198"/>
          <cell r="PLC198"/>
          <cell r="PLD198"/>
          <cell r="PLE198"/>
          <cell r="PLF198"/>
          <cell r="PLG198"/>
          <cell r="PLH198"/>
          <cell r="PLI198"/>
          <cell r="PLJ198"/>
          <cell r="PLK198"/>
          <cell r="PLL198"/>
          <cell r="PLM198"/>
          <cell r="PLN198"/>
          <cell r="PLO198"/>
          <cell r="PLP198"/>
          <cell r="PLQ198"/>
          <cell r="PLR198"/>
          <cell r="PLS198"/>
          <cell r="PLT198"/>
          <cell r="PLU198"/>
          <cell r="PLV198"/>
          <cell r="PLW198"/>
          <cell r="PLX198"/>
          <cell r="PLY198"/>
          <cell r="PLZ198"/>
          <cell r="PMA198"/>
          <cell r="PMB198"/>
          <cell r="PMC198"/>
          <cell r="PMD198"/>
          <cell r="PME198"/>
          <cell r="PMF198"/>
          <cell r="PMG198"/>
          <cell r="PMH198"/>
          <cell r="PMI198"/>
          <cell r="PMJ198"/>
          <cell r="PMK198"/>
          <cell r="PML198"/>
          <cell r="PMM198"/>
          <cell r="PMN198"/>
          <cell r="PMO198"/>
          <cell r="PMP198"/>
          <cell r="PMQ198"/>
          <cell r="PMR198"/>
          <cell r="PMS198"/>
          <cell r="PMT198"/>
          <cell r="PMU198"/>
          <cell r="PMV198"/>
          <cell r="PMW198"/>
          <cell r="PMX198"/>
          <cell r="PMY198"/>
          <cell r="PMZ198"/>
          <cell r="PNA198"/>
          <cell r="PNB198"/>
          <cell r="PNC198"/>
          <cell r="PND198"/>
          <cell r="PNE198"/>
          <cell r="PNF198"/>
          <cell r="PNG198"/>
          <cell r="PNH198"/>
          <cell r="PNI198"/>
          <cell r="PNJ198"/>
          <cell r="PNK198"/>
          <cell r="PNL198"/>
          <cell r="PNM198"/>
          <cell r="PNN198"/>
          <cell r="PNO198"/>
          <cell r="PNP198"/>
          <cell r="PNQ198"/>
          <cell r="PNR198"/>
          <cell r="PNS198"/>
          <cell r="PNT198"/>
          <cell r="PNU198"/>
          <cell r="PNV198"/>
          <cell r="PNW198"/>
          <cell r="PNX198"/>
          <cell r="PNY198"/>
          <cell r="PNZ198"/>
          <cell r="POA198"/>
          <cell r="POB198"/>
          <cell r="POC198"/>
          <cell r="POD198"/>
          <cell r="POE198"/>
          <cell r="POF198"/>
          <cell r="POG198"/>
          <cell r="POH198"/>
          <cell r="POI198"/>
          <cell r="POJ198"/>
          <cell r="POK198"/>
          <cell r="POL198"/>
          <cell r="POM198"/>
          <cell r="PON198"/>
          <cell r="POO198"/>
          <cell r="POP198"/>
          <cell r="POQ198"/>
          <cell r="POR198"/>
          <cell r="POS198"/>
          <cell r="POT198"/>
          <cell r="POU198"/>
          <cell r="POV198"/>
          <cell r="POW198"/>
          <cell r="POX198"/>
          <cell r="POY198"/>
          <cell r="POZ198"/>
          <cell r="PPA198"/>
          <cell r="PPB198"/>
          <cell r="PPC198"/>
          <cell r="PPD198"/>
          <cell r="PPE198"/>
          <cell r="PPF198"/>
          <cell r="PPG198"/>
          <cell r="PPH198"/>
          <cell r="PPI198"/>
          <cell r="PPJ198"/>
          <cell r="PPK198"/>
          <cell r="PPL198"/>
          <cell r="PPM198"/>
          <cell r="PPN198"/>
          <cell r="PPO198"/>
          <cell r="PPP198"/>
          <cell r="PPQ198"/>
          <cell r="PPR198"/>
          <cell r="PPS198"/>
          <cell r="PPT198"/>
          <cell r="PPU198"/>
          <cell r="PPV198"/>
          <cell r="PPW198"/>
          <cell r="PPX198"/>
          <cell r="PPY198"/>
          <cell r="PPZ198"/>
          <cell r="PQA198"/>
          <cell r="PQB198"/>
          <cell r="PQC198"/>
          <cell r="PQD198"/>
          <cell r="PQE198"/>
          <cell r="PQF198"/>
          <cell r="PQG198"/>
          <cell r="PQH198"/>
          <cell r="PQI198"/>
          <cell r="PQJ198"/>
          <cell r="PQK198"/>
          <cell r="PQL198"/>
          <cell r="PQM198"/>
          <cell r="PQN198"/>
          <cell r="PQO198"/>
          <cell r="PQP198"/>
          <cell r="PQQ198"/>
          <cell r="PQR198"/>
          <cell r="PQS198"/>
          <cell r="PQT198"/>
          <cell r="PQU198"/>
          <cell r="PQV198"/>
          <cell r="PQW198"/>
          <cell r="PQX198"/>
          <cell r="PQY198"/>
          <cell r="PQZ198"/>
          <cell r="PRA198"/>
          <cell r="PRB198"/>
          <cell r="PRC198"/>
          <cell r="PRD198"/>
          <cell r="PRE198"/>
          <cell r="PRF198"/>
          <cell r="PRG198"/>
          <cell r="PRH198"/>
          <cell r="PRI198"/>
          <cell r="PRJ198"/>
          <cell r="PRK198"/>
          <cell r="PRL198"/>
          <cell r="PRM198"/>
          <cell r="PRN198"/>
          <cell r="PRO198"/>
          <cell r="PRP198"/>
          <cell r="PRQ198"/>
          <cell r="PRR198"/>
          <cell r="PRS198"/>
          <cell r="PRT198"/>
          <cell r="PRU198"/>
          <cell r="PRV198"/>
          <cell r="PRW198"/>
          <cell r="PRX198"/>
          <cell r="PRY198"/>
          <cell r="PRZ198"/>
          <cell r="PSA198"/>
          <cell r="PSB198"/>
          <cell r="PSC198"/>
          <cell r="PSD198"/>
          <cell r="PSE198"/>
          <cell r="PSF198"/>
          <cell r="PSG198"/>
          <cell r="PSH198"/>
          <cell r="PSI198"/>
          <cell r="PSJ198"/>
          <cell r="PSK198"/>
          <cell r="PSL198"/>
          <cell r="PSM198"/>
          <cell r="PSN198"/>
          <cell r="PSO198"/>
          <cell r="PSP198"/>
          <cell r="PSQ198"/>
          <cell r="PSR198"/>
          <cell r="PSS198"/>
          <cell r="PST198"/>
          <cell r="PSU198"/>
          <cell r="PSV198"/>
          <cell r="PSW198"/>
          <cell r="PSX198"/>
          <cell r="PSY198"/>
          <cell r="PSZ198"/>
          <cell r="PTA198"/>
          <cell r="PTB198"/>
          <cell r="PTC198"/>
          <cell r="PTD198"/>
          <cell r="PTE198"/>
          <cell r="PTF198"/>
          <cell r="PTG198"/>
          <cell r="PTH198"/>
          <cell r="PTI198"/>
          <cell r="PTJ198"/>
          <cell r="PTK198"/>
          <cell r="PTL198"/>
          <cell r="PTM198"/>
          <cell r="PTN198"/>
          <cell r="PTO198"/>
          <cell r="PTP198"/>
          <cell r="PTQ198"/>
          <cell r="PTR198"/>
          <cell r="PTS198"/>
          <cell r="PTT198"/>
          <cell r="PTU198"/>
          <cell r="PTV198"/>
          <cell r="PTW198"/>
          <cell r="PTX198"/>
          <cell r="PTY198"/>
          <cell r="PTZ198"/>
          <cell r="PUA198"/>
          <cell r="PUB198"/>
          <cell r="PUC198"/>
          <cell r="PUD198"/>
          <cell r="PUE198"/>
          <cell r="PUF198"/>
          <cell r="PUG198"/>
          <cell r="PUH198"/>
          <cell r="PUI198"/>
          <cell r="PUJ198"/>
          <cell r="PUK198"/>
          <cell r="PUL198"/>
          <cell r="PUM198"/>
          <cell r="PUN198"/>
          <cell r="PUO198"/>
          <cell r="PUP198"/>
          <cell r="PUQ198"/>
          <cell r="PUR198"/>
          <cell r="PUS198"/>
          <cell r="PUT198"/>
          <cell r="PUU198"/>
          <cell r="PUV198"/>
          <cell r="PUW198"/>
          <cell r="PUX198"/>
          <cell r="PUY198"/>
          <cell r="PUZ198"/>
          <cell r="PVA198"/>
          <cell r="PVB198"/>
          <cell r="PVC198"/>
          <cell r="PVD198"/>
          <cell r="PVE198"/>
          <cell r="PVF198"/>
          <cell r="PVG198"/>
          <cell r="PVH198"/>
          <cell r="PVI198"/>
          <cell r="PVJ198"/>
          <cell r="PVK198"/>
          <cell r="PVL198"/>
          <cell r="PVM198"/>
          <cell r="PVN198"/>
          <cell r="PVO198"/>
          <cell r="PVP198"/>
          <cell r="PVQ198"/>
          <cell r="PVR198"/>
          <cell r="PVS198"/>
          <cell r="PVT198"/>
          <cell r="PVU198"/>
          <cell r="PVV198"/>
          <cell r="PVW198"/>
          <cell r="PVX198"/>
          <cell r="PVY198"/>
          <cell r="PVZ198"/>
          <cell r="PWA198"/>
          <cell r="PWB198"/>
          <cell r="PWC198"/>
          <cell r="PWD198"/>
          <cell r="PWE198"/>
          <cell r="PWF198"/>
          <cell r="PWG198"/>
          <cell r="PWH198"/>
          <cell r="PWI198"/>
          <cell r="PWJ198"/>
          <cell r="PWK198"/>
          <cell r="PWL198"/>
          <cell r="PWM198"/>
          <cell r="PWN198"/>
          <cell r="PWO198"/>
          <cell r="PWP198"/>
          <cell r="PWQ198"/>
          <cell r="PWR198"/>
          <cell r="PWS198"/>
          <cell r="PWT198"/>
          <cell r="PWU198"/>
          <cell r="PWV198"/>
          <cell r="PWW198"/>
          <cell r="PWX198"/>
          <cell r="PWY198"/>
          <cell r="PWZ198"/>
          <cell r="PXA198"/>
          <cell r="PXB198"/>
          <cell r="PXC198"/>
          <cell r="PXD198"/>
          <cell r="PXE198"/>
          <cell r="PXF198"/>
          <cell r="PXG198"/>
          <cell r="PXH198"/>
          <cell r="PXI198"/>
          <cell r="PXJ198"/>
          <cell r="PXK198"/>
          <cell r="PXL198"/>
          <cell r="PXM198"/>
          <cell r="PXN198"/>
          <cell r="PXO198"/>
          <cell r="PXP198"/>
          <cell r="PXQ198"/>
          <cell r="PXR198"/>
          <cell r="PXS198"/>
          <cell r="PXT198"/>
          <cell r="PXU198"/>
          <cell r="PXV198"/>
          <cell r="PXW198"/>
          <cell r="PXX198"/>
          <cell r="PXY198"/>
          <cell r="PXZ198"/>
          <cell r="PYA198"/>
          <cell r="PYB198"/>
          <cell r="PYC198"/>
          <cell r="PYD198"/>
          <cell r="PYE198"/>
          <cell r="PYF198"/>
          <cell r="PYG198"/>
          <cell r="PYH198"/>
          <cell r="PYI198"/>
          <cell r="PYJ198"/>
          <cell r="PYK198"/>
          <cell r="PYL198"/>
          <cell r="PYM198"/>
          <cell r="PYN198"/>
          <cell r="PYO198"/>
          <cell r="PYP198"/>
          <cell r="PYQ198"/>
          <cell r="PYR198"/>
          <cell r="PYS198"/>
          <cell r="PYT198"/>
          <cell r="PYU198"/>
          <cell r="PYV198"/>
          <cell r="PYW198"/>
          <cell r="PYX198"/>
          <cell r="PYY198"/>
          <cell r="PYZ198"/>
          <cell r="PZA198"/>
          <cell r="PZB198"/>
          <cell r="PZC198"/>
          <cell r="PZD198"/>
          <cell r="PZE198"/>
          <cell r="PZF198"/>
          <cell r="PZG198"/>
          <cell r="PZH198"/>
          <cell r="PZI198"/>
          <cell r="PZJ198"/>
          <cell r="PZK198"/>
          <cell r="PZL198"/>
          <cell r="PZM198"/>
          <cell r="PZN198"/>
          <cell r="PZO198"/>
          <cell r="PZP198"/>
          <cell r="PZQ198"/>
          <cell r="PZR198"/>
          <cell r="PZS198"/>
          <cell r="PZT198"/>
          <cell r="PZU198"/>
          <cell r="PZV198"/>
          <cell r="PZW198"/>
          <cell r="PZX198"/>
          <cell r="PZY198"/>
          <cell r="PZZ198"/>
          <cell r="QAA198"/>
          <cell r="QAB198"/>
          <cell r="QAC198"/>
          <cell r="QAD198"/>
          <cell r="QAE198"/>
          <cell r="QAF198"/>
          <cell r="QAG198"/>
          <cell r="QAH198"/>
          <cell r="QAI198"/>
          <cell r="QAJ198"/>
          <cell r="QAK198"/>
          <cell r="QAL198"/>
          <cell r="QAM198"/>
          <cell r="QAN198"/>
          <cell r="QAO198"/>
          <cell r="QAP198"/>
          <cell r="QAQ198"/>
          <cell r="QAR198"/>
          <cell r="QAS198"/>
          <cell r="QAT198"/>
          <cell r="QAU198"/>
          <cell r="QAV198"/>
          <cell r="QAW198"/>
          <cell r="QAX198"/>
          <cell r="QAY198"/>
          <cell r="QAZ198"/>
          <cell r="QBA198"/>
          <cell r="QBB198"/>
          <cell r="QBC198"/>
          <cell r="QBD198"/>
          <cell r="QBE198"/>
          <cell r="QBF198"/>
          <cell r="QBG198"/>
          <cell r="QBH198"/>
          <cell r="QBI198"/>
          <cell r="QBJ198"/>
          <cell r="QBK198"/>
          <cell r="QBL198"/>
          <cell r="QBM198"/>
          <cell r="QBN198"/>
          <cell r="QBO198"/>
          <cell r="QBP198"/>
          <cell r="QBQ198"/>
          <cell r="QBR198"/>
          <cell r="QBS198"/>
          <cell r="QBT198"/>
          <cell r="QBU198"/>
          <cell r="QBV198"/>
          <cell r="QBW198"/>
          <cell r="QBX198"/>
          <cell r="QBY198"/>
          <cell r="QBZ198"/>
          <cell r="QCA198"/>
          <cell r="QCB198"/>
          <cell r="QCC198"/>
          <cell r="QCD198"/>
          <cell r="QCE198"/>
          <cell r="QCF198"/>
          <cell r="QCG198"/>
          <cell r="QCH198"/>
          <cell r="QCI198"/>
          <cell r="QCJ198"/>
          <cell r="QCK198"/>
          <cell r="QCL198"/>
          <cell r="QCM198"/>
          <cell r="QCN198"/>
          <cell r="QCO198"/>
          <cell r="QCP198"/>
          <cell r="QCQ198"/>
          <cell r="QCR198"/>
          <cell r="QCS198"/>
          <cell r="QCT198"/>
          <cell r="QCU198"/>
          <cell r="QCV198"/>
          <cell r="QCW198"/>
          <cell r="QCX198"/>
          <cell r="QCY198"/>
          <cell r="QCZ198"/>
          <cell r="QDA198"/>
          <cell r="QDB198"/>
          <cell r="QDC198"/>
          <cell r="QDD198"/>
          <cell r="QDE198"/>
          <cell r="QDF198"/>
          <cell r="QDG198"/>
          <cell r="QDH198"/>
          <cell r="QDI198"/>
          <cell r="QDJ198"/>
          <cell r="QDK198"/>
          <cell r="QDL198"/>
          <cell r="QDM198"/>
          <cell r="QDN198"/>
          <cell r="QDO198"/>
          <cell r="QDP198"/>
          <cell r="QDQ198"/>
          <cell r="QDR198"/>
          <cell r="QDS198"/>
          <cell r="QDT198"/>
          <cell r="QDU198"/>
          <cell r="QDV198"/>
          <cell r="QDW198"/>
          <cell r="QDX198"/>
          <cell r="QDY198"/>
          <cell r="QDZ198"/>
          <cell r="QEA198"/>
          <cell r="QEB198"/>
          <cell r="QEC198"/>
          <cell r="QED198"/>
          <cell r="QEE198"/>
          <cell r="QEF198"/>
          <cell r="QEG198"/>
          <cell r="QEH198"/>
          <cell r="QEI198"/>
          <cell r="QEJ198"/>
          <cell r="QEK198"/>
          <cell r="QEL198"/>
          <cell r="QEM198"/>
          <cell r="QEN198"/>
          <cell r="QEO198"/>
          <cell r="QEP198"/>
          <cell r="QEQ198"/>
          <cell r="QER198"/>
          <cell r="QES198"/>
          <cell r="QET198"/>
          <cell r="QEU198"/>
          <cell r="QEV198"/>
          <cell r="QEW198"/>
          <cell r="QEX198"/>
          <cell r="QEY198"/>
          <cell r="QEZ198"/>
          <cell r="QFA198"/>
          <cell r="QFB198"/>
          <cell r="QFC198"/>
          <cell r="QFD198"/>
          <cell r="QFE198"/>
          <cell r="QFF198"/>
          <cell r="QFG198"/>
          <cell r="QFH198"/>
          <cell r="QFI198"/>
          <cell r="QFJ198"/>
          <cell r="QFK198"/>
          <cell r="QFL198"/>
          <cell r="QFM198"/>
          <cell r="QFN198"/>
          <cell r="QFO198"/>
          <cell r="QFP198"/>
          <cell r="QFQ198"/>
          <cell r="QFR198"/>
          <cell r="QFS198"/>
          <cell r="QFT198"/>
          <cell r="QFU198"/>
          <cell r="QFV198"/>
          <cell r="QFW198"/>
          <cell r="QFX198"/>
          <cell r="QFY198"/>
          <cell r="QFZ198"/>
          <cell r="QGA198"/>
          <cell r="QGB198"/>
          <cell r="QGC198"/>
          <cell r="QGD198"/>
          <cell r="QGE198"/>
          <cell r="QGF198"/>
          <cell r="QGG198"/>
          <cell r="QGH198"/>
          <cell r="QGI198"/>
          <cell r="QGJ198"/>
          <cell r="QGK198"/>
          <cell r="QGL198"/>
          <cell r="QGM198"/>
          <cell r="QGN198"/>
          <cell r="QGO198"/>
          <cell r="QGP198"/>
          <cell r="QGQ198"/>
          <cell r="QGR198"/>
          <cell r="QGS198"/>
          <cell r="QGT198"/>
          <cell r="QGU198"/>
          <cell r="QGV198"/>
          <cell r="QGW198"/>
          <cell r="QGX198"/>
          <cell r="QGY198"/>
          <cell r="QGZ198"/>
          <cell r="QHA198"/>
          <cell r="QHB198"/>
          <cell r="QHC198"/>
          <cell r="QHD198"/>
          <cell r="QHE198"/>
          <cell r="QHF198"/>
          <cell r="QHG198"/>
          <cell r="QHH198"/>
          <cell r="QHI198"/>
          <cell r="QHJ198"/>
          <cell r="QHK198"/>
          <cell r="QHL198"/>
          <cell r="QHM198"/>
          <cell r="QHN198"/>
          <cell r="QHO198"/>
          <cell r="QHP198"/>
          <cell r="QHQ198"/>
          <cell r="QHR198"/>
          <cell r="QHS198"/>
          <cell r="QHT198"/>
          <cell r="QHU198"/>
          <cell r="QHV198"/>
          <cell r="QHW198"/>
          <cell r="QHX198"/>
          <cell r="QHY198"/>
          <cell r="QHZ198"/>
          <cell r="QIA198"/>
          <cell r="QIB198"/>
          <cell r="QIC198"/>
          <cell r="QID198"/>
          <cell r="QIE198"/>
          <cell r="QIF198"/>
          <cell r="QIG198"/>
          <cell r="QIH198"/>
          <cell r="QII198"/>
          <cell r="QIJ198"/>
          <cell r="QIK198"/>
          <cell r="QIL198"/>
          <cell r="QIM198"/>
          <cell r="QIN198"/>
          <cell r="QIO198"/>
          <cell r="QIP198"/>
          <cell r="QIQ198"/>
          <cell r="QIR198"/>
          <cell r="QIS198"/>
          <cell r="QIT198"/>
          <cell r="QIU198"/>
          <cell r="QIV198"/>
          <cell r="QIW198"/>
          <cell r="QIX198"/>
          <cell r="QIY198"/>
          <cell r="QIZ198"/>
          <cell r="QJA198"/>
          <cell r="QJB198"/>
          <cell r="QJC198"/>
          <cell r="QJD198"/>
          <cell r="QJE198"/>
          <cell r="QJF198"/>
          <cell r="QJG198"/>
          <cell r="QJH198"/>
          <cell r="QJI198"/>
          <cell r="QJJ198"/>
          <cell r="QJK198"/>
          <cell r="QJL198"/>
          <cell r="QJM198"/>
          <cell r="QJN198"/>
          <cell r="QJO198"/>
          <cell r="QJP198"/>
          <cell r="QJQ198"/>
          <cell r="QJR198"/>
          <cell r="QJS198"/>
          <cell r="QJT198"/>
          <cell r="QJU198"/>
          <cell r="QJV198"/>
          <cell r="QJW198"/>
          <cell r="QJX198"/>
          <cell r="QJY198"/>
          <cell r="QJZ198"/>
          <cell r="QKA198"/>
          <cell r="QKB198"/>
          <cell r="QKC198"/>
          <cell r="QKD198"/>
          <cell r="QKE198"/>
          <cell r="QKF198"/>
          <cell r="QKG198"/>
          <cell r="QKH198"/>
          <cell r="QKI198"/>
          <cell r="QKJ198"/>
          <cell r="QKK198"/>
          <cell r="QKL198"/>
          <cell r="QKM198"/>
          <cell r="QKN198"/>
          <cell r="QKO198"/>
          <cell r="QKP198"/>
          <cell r="QKQ198"/>
          <cell r="QKR198"/>
          <cell r="QKS198"/>
          <cell r="QKT198"/>
          <cell r="QKU198"/>
          <cell r="QKV198"/>
          <cell r="QKW198"/>
          <cell r="QKX198"/>
          <cell r="QKY198"/>
          <cell r="QKZ198"/>
          <cell r="QLA198"/>
          <cell r="QLB198"/>
          <cell r="QLC198"/>
          <cell r="QLD198"/>
          <cell r="QLE198"/>
          <cell r="QLF198"/>
          <cell r="QLG198"/>
          <cell r="QLH198"/>
          <cell r="QLI198"/>
          <cell r="QLJ198"/>
          <cell r="QLK198"/>
          <cell r="QLL198"/>
          <cell r="QLM198"/>
          <cell r="QLN198"/>
          <cell r="QLO198"/>
          <cell r="QLP198"/>
          <cell r="QLQ198"/>
          <cell r="QLR198"/>
          <cell r="QLS198"/>
          <cell r="QLT198"/>
          <cell r="QLU198"/>
          <cell r="QLV198"/>
          <cell r="QLW198"/>
          <cell r="QLX198"/>
          <cell r="QLY198"/>
          <cell r="QLZ198"/>
          <cell r="QMA198"/>
          <cell r="QMB198"/>
          <cell r="QMC198"/>
          <cell r="QMD198"/>
          <cell r="QME198"/>
          <cell r="QMF198"/>
          <cell r="QMG198"/>
          <cell r="QMH198"/>
          <cell r="QMI198"/>
          <cell r="QMJ198"/>
          <cell r="QMK198"/>
          <cell r="QML198"/>
          <cell r="QMM198"/>
          <cell r="QMN198"/>
          <cell r="QMO198"/>
          <cell r="QMP198"/>
          <cell r="QMQ198"/>
          <cell r="QMR198"/>
          <cell r="QMS198"/>
          <cell r="QMT198"/>
          <cell r="QMU198"/>
          <cell r="QMV198"/>
          <cell r="QMW198"/>
          <cell r="QMX198"/>
          <cell r="QMY198"/>
          <cell r="QMZ198"/>
          <cell r="QNA198"/>
          <cell r="QNB198"/>
          <cell r="QNC198"/>
          <cell r="QND198"/>
          <cell r="QNE198"/>
          <cell r="QNF198"/>
          <cell r="QNG198"/>
          <cell r="QNH198"/>
          <cell r="QNI198"/>
          <cell r="QNJ198"/>
          <cell r="QNK198"/>
          <cell r="QNL198"/>
          <cell r="QNM198"/>
          <cell r="QNN198"/>
          <cell r="QNO198"/>
          <cell r="QNP198"/>
          <cell r="QNQ198"/>
          <cell r="QNR198"/>
          <cell r="QNS198"/>
          <cell r="QNT198"/>
          <cell r="QNU198"/>
          <cell r="QNV198"/>
          <cell r="QNW198"/>
          <cell r="QNX198"/>
          <cell r="QNY198"/>
          <cell r="QNZ198"/>
          <cell r="QOA198"/>
          <cell r="QOB198"/>
          <cell r="QOC198"/>
          <cell r="QOD198"/>
          <cell r="QOE198"/>
          <cell r="QOF198"/>
          <cell r="QOG198"/>
          <cell r="QOH198"/>
          <cell r="QOI198"/>
          <cell r="QOJ198"/>
          <cell r="QOK198"/>
          <cell r="QOL198"/>
          <cell r="QOM198"/>
          <cell r="QON198"/>
          <cell r="QOO198"/>
          <cell r="QOP198"/>
          <cell r="QOQ198"/>
          <cell r="QOR198"/>
          <cell r="QOS198"/>
          <cell r="QOT198"/>
          <cell r="QOU198"/>
          <cell r="QOV198"/>
          <cell r="QOW198"/>
          <cell r="QOX198"/>
          <cell r="QOY198"/>
          <cell r="QOZ198"/>
          <cell r="QPA198"/>
          <cell r="QPB198"/>
          <cell r="QPC198"/>
          <cell r="QPD198"/>
          <cell r="QPE198"/>
          <cell r="QPF198"/>
          <cell r="QPG198"/>
          <cell r="QPH198"/>
          <cell r="QPI198"/>
          <cell r="QPJ198"/>
          <cell r="QPK198"/>
          <cell r="QPL198"/>
          <cell r="QPM198"/>
          <cell r="QPN198"/>
          <cell r="QPO198"/>
          <cell r="QPP198"/>
          <cell r="QPQ198"/>
          <cell r="QPR198"/>
          <cell r="QPS198"/>
          <cell r="QPT198"/>
          <cell r="QPU198"/>
          <cell r="QPV198"/>
          <cell r="QPW198"/>
          <cell r="QPX198"/>
          <cell r="QPY198"/>
          <cell r="QPZ198"/>
          <cell r="QQA198"/>
          <cell r="QQB198"/>
          <cell r="QQC198"/>
          <cell r="QQD198"/>
          <cell r="QQE198"/>
          <cell r="QQF198"/>
          <cell r="QQG198"/>
          <cell r="QQH198"/>
          <cell r="QQI198"/>
          <cell r="QQJ198"/>
          <cell r="QQK198"/>
          <cell r="QQL198"/>
          <cell r="QQM198"/>
          <cell r="QQN198"/>
          <cell r="QQO198"/>
          <cell r="QQP198"/>
          <cell r="QQQ198"/>
          <cell r="QQR198"/>
          <cell r="QQS198"/>
          <cell r="QQT198"/>
          <cell r="QQU198"/>
          <cell r="QQV198"/>
          <cell r="QQW198"/>
          <cell r="QQX198"/>
          <cell r="QQY198"/>
          <cell r="QQZ198"/>
          <cell r="QRA198"/>
          <cell r="QRB198"/>
          <cell r="QRC198"/>
          <cell r="QRD198"/>
          <cell r="QRE198"/>
          <cell r="QRF198"/>
          <cell r="QRG198"/>
          <cell r="QRH198"/>
          <cell r="QRI198"/>
          <cell r="QRJ198"/>
          <cell r="QRK198"/>
          <cell r="QRL198"/>
          <cell r="QRM198"/>
          <cell r="QRN198"/>
          <cell r="QRO198"/>
          <cell r="QRP198"/>
          <cell r="QRQ198"/>
          <cell r="QRR198"/>
          <cell r="QRS198"/>
          <cell r="QRT198"/>
          <cell r="QRU198"/>
          <cell r="QRV198"/>
          <cell r="QRW198"/>
          <cell r="QRX198"/>
          <cell r="QRY198"/>
          <cell r="QRZ198"/>
          <cell r="QSA198"/>
          <cell r="QSB198"/>
          <cell r="QSC198"/>
          <cell r="QSD198"/>
          <cell r="QSE198"/>
          <cell r="QSF198"/>
          <cell r="QSG198"/>
          <cell r="QSH198"/>
          <cell r="QSI198"/>
          <cell r="QSJ198"/>
          <cell r="QSK198"/>
          <cell r="QSL198"/>
          <cell r="QSM198"/>
          <cell r="QSN198"/>
          <cell r="QSO198"/>
          <cell r="QSP198"/>
          <cell r="QSQ198"/>
          <cell r="QSR198"/>
          <cell r="QSS198"/>
          <cell r="QST198"/>
          <cell r="QSU198"/>
          <cell r="QSV198"/>
          <cell r="QSW198"/>
          <cell r="QSX198"/>
          <cell r="QSY198"/>
          <cell r="QSZ198"/>
          <cell r="QTA198"/>
          <cell r="QTB198"/>
          <cell r="QTC198"/>
          <cell r="QTD198"/>
          <cell r="QTE198"/>
          <cell r="QTF198"/>
          <cell r="QTG198"/>
          <cell r="QTH198"/>
          <cell r="QTI198"/>
          <cell r="QTJ198"/>
          <cell r="QTK198"/>
          <cell r="QTL198"/>
          <cell r="QTM198"/>
          <cell r="QTN198"/>
          <cell r="QTO198"/>
          <cell r="QTP198"/>
          <cell r="QTQ198"/>
          <cell r="QTR198"/>
          <cell r="QTS198"/>
          <cell r="QTT198"/>
          <cell r="QTU198"/>
          <cell r="QTV198"/>
          <cell r="QTW198"/>
          <cell r="QTX198"/>
          <cell r="QTY198"/>
          <cell r="QTZ198"/>
          <cell r="QUA198"/>
          <cell r="QUB198"/>
          <cell r="QUC198"/>
          <cell r="QUD198"/>
          <cell r="QUE198"/>
          <cell r="QUF198"/>
          <cell r="QUG198"/>
          <cell r="QUH198"/>
          <cell r="QUI198"/>
          <cell r="QUJ198"/>
          <cell r="QUK198"/>
          <cell r="QUL198"/>
          <cell r="QUM198"/>
          <cell r="QUN198"/>
          <cell r="QUO198"/>
          <cell r="QUP198"/>
          <cell r="QUQ198"/>
          <cell r="QUR198"/>
          <cell r="QUS198"/>
          <cell r="QUT198"/>
          <cell r="QUU198"/>
          <cell r="QUV198"/>
          <cell r="QUW198"/>
          <cell r="QUX198"/>
          <cell r="QUY198"/>
          <cell r="QUZ198"/>
          <cell r="QVA198"/>
          <cell r="QVB198"/>
          <cell r="QVC198"/>
          <cell r="QVD198"/>
          <cell r="QVE198"/>
          <cell r="QVF198"/>
          <cell r="QVG198"/>
          <cell r="QVH198"/>
          <cell r="QVI198"/>
          <cell r="QVJ198"/>
          <cell r="QVK198"/>
          <cell r="QVL198"/>
          <cell r="QVM198"/>
          <cell r="QVN198"/>
          <cell r="QVO198"/>
          <cell r="QVP198"/>
          <cell r="QVQ198"/>
          <cell r="QVR198"/>
          <cell r="QVS198"/>
          <cell r="QVT198"/>
          <cell r="QVU198"/>
          <cell r="QVV198"/>
          <cell r="QVW198"/>
          <cell r="QVX198"/>
          <cell r="QVY198"/>
          <cell r="QVZ198"/>
          <cell r="QWA198"/>
          <cell r="QWB198"/>
          <cell r="QWC198"/>
          <cell r="QWD198"/>
          <cell r="QWE198"/>
          <cell r="QWF198"/>
          <cell r="QWG198"/>
          <cell r="QWH198"/>
          <cell r="QWI198"/>
          <cell r="QWJ198"/>
          <cell r="QWK198"/>
          <cell r="QWL198"/>
          <cell r="QWM198"/>
          <cell r="QWN198"/>
          <cell r="QWO198"/>
          <cell r="QWP198"/>
          <cell r="QWQ198"/>
          <cell r="QWR198"/>
          <cell r="QWS198"/>
          <cell r="QWT198"/>
          <cell r="QWU198"/>
          <cell r="QWV198"/>
          <cell r="QWW198"/>
          <cell r="QWX198"/>
          <cell r="QWY198"/>
          <cell r="QWZ198"/>
          <cell r="QXA198"/>
          <cell r="QXB198"/>
          <cell r="QXC198"/>
          <cell r="QXD198"/>
          <cell r="QXE198"/>
          <cell r="QXF198"/>
          <cell r="QXG198"/>
          <cell r="QXH198"/>
          <cell r="QXI198"/>
          <cell r="QXJ198"/>
          <cell r="QXK198"/>
          <cell r="QXL198"/>
          <cell r="QXM198"/>
          <cell r="QXN198"/>
          <cell r="QXO198"/>
          <cell r="QXP198"/>
          <cell r="QXQ198"/>
          <cell r="QXR198"/>
          <cell r="QXS198"/>
          <cell r="QXT198"/>
          <cell r="QXU198"/>
          <cell r="QXV198"/>
          <cell r="QXW198"/>
          <cell r="QXX198"/>
          <cell r="QXY198"/>
          <cell r="QXZ198"/>
          <cell r="QYA198"/>
          <cell r="QYB198"/>
          <cell r="QYC198"/>
          <cell r="QYD198"/>
          <cell r="QYE198"/>
          <cell r="QYF198"/>
          <cell r="QYG198"/>
          <cell r="QYH198"/>
          <cell r="QYI198"/>
          <cell r="QYJ198"/>
          <cell r="QYK198"/>
          <cell r="QYL198"/>
          <cell r="QYM198"/>
          <cell r="QYN198"/>
          <cell r="QYO198"/>
          <cell r="QYP198"/>
          <cell r="QYQ198"/>
          <cell r="QYR198"/>
          <cell r="QYS198"/>
          <cell r="QYT198"/>
          <cell r="QYU198"/>
          <cell r="QYV198"/>
          <cell r="QYW198"/>
          <cell r="QYX198"/>
          <cell r="QYY198"/>
          <cell r="QYZ198"/>
          <cell r="QZA198"/>
          <cell r="QZB198"/>
          <cell r="QZC198"/>
          <cell r="QZD198"/>
          <cell r="QZE198"/>
          <cell r="QZF198"/>
          <cell r="QZG198"/>
          <cell r="QZH198"/>
          <cell r="QZI198"/>
          <cell r="QZJ198"/>
          <cell r="QZK198"/>
          <cell r="QZL198"/>
          <cell r="QZM198"/>
          <cell r="QZN198"/>
          <cell r="QZO198"/>
          <cell r="QZP198"/>
          <cell r="QZQ198"/>
          <cell r="QZR198"/>
          <cell r="QZS198"/>
          <cell r="QZT198"/>
          <cell r="QZU198"/>
          <cell r="QZV198"/>
          <cell r="QZW198"/>
          <cell r="QZX198"/>
          <cell r="QZY198"/>
          <cell r="QZZ198"/>
          <cell r="RAA198"/>
          <cell r="RAB198"/>
          <cell r="RAC198"/>
          <cell r="RAD198"/>
          <cell r="RAE198"/>
          <cell r="RAF198"/>
          <cell r="RAG198"/>
          <cell r="RAH198"/>
          <cell r="RAI198"/>
          <cell r="RAJ198"/>
          <cell r="RAK198"/>
          <cell r="RAL198"/>
          <cell r="RAM198"/>
          <cell r="RAN198"/>
          <cell r="RAO198"/>
          <cell r="RAP198"/>
          <cell r="RAQ198"/>
          <cell r="RAR198"/>
          <cell r="RAS198"/>
          <cell r="RAT198"/>
          <cell r="RAU198"/>
          <cell r="RAV198"/>
          <cell r="RAW198"/>
          <cell r="RAX198"/>
          <cell r="RAY198"/>
          <cell r="RAZ198"/>
          <cell r="RBA198"/>
          <cell r="RBB198"/>
          <cell r="RBC198"/>
          <cell r="RBD198"/>
          <cell r="RBE198"/>
          <cell r="RBF198"/>
          <cell r="RBG198"/>
          <cell r="RBH198"/>
          <cell r="RBI198"/>
          <cell r="RBJ198"/>
          <cell r="RBK198"/>
          <cell r="RBL198"/>
          <cell r="RBM198"/>
          <cell r="RBN198"/>
          <cell r="RBO198"/>
          <cell r="RBP198"/>
          <cell r="RBQ198"/>
          <cell r="RBR198"/>
          <cell r="RBS198"/>
          <cell r="RBT198"/>
          <cell r="RBU198"/>
          <cell r="RBV198"/>
          <cell r="RBW198"/>
          <cell r="RBX198"/>
          <cell r="RBY198"/>
          <cell r="RBZ198"/>
          <cell r="RCA198"/>
          <cell r="RCB198"/>
          <cell r="RCC198"/>
          <cell r="RCD198"/>
          <cell r="RCE198"/>
          <cell r="RCF198"/>
          <cell r="RCG198"/>
          <cell r="RCH198"/>
          <cell r="RCI198"/>
          <cell r="RCJ198"/>
          <cell r="RCK198"/>
          <cell r="RCL198"/>
          <cell r="RCM198"/>
          <cell r="RCN198"/>
          <cell r="RCO198"/>
          <cell r="RCP198"/>
          <cell r="RCQ198"/>
          <cell r="RCR198"/>
          <cell r="RCS198"/>
          <cell r="RCT198"/>
          <cell r="RCU198"/>
          <cell r="RCV198"/>
          <cell r="RCW198"/>
          <cell r="RCX198"/>
          <cell r="RCY198"/>
          <cell r="RCZ198"/>
          <cell r="RDA198"/>
          <cell r="RDB198"/>
          <cell r="RDC198"/>
          <cell r="RDD198"/>
          <cell r="RDE198"/>
          <cell r="RDF198"/>
          <cell r="RDG198"/>
          <cell r="RDH198"/>
          <cell r="RDI198"/>
          <cell r="RDJ198"/>
          <cell r="RDK198"/>
          <cell r="RDL198"/>
          <cell r="RDM198"/>
          <cell r="RDN198"/>
          <cell r="RDO198"/>
          <cell r="RDP198"/>
          <cell r="RDQ198"/>
          <cell r="RDR198"/>
          <cell r="RDS198"/>
          <cell r="RDT198"/>
          <cell r="RDU198"/>
          <cell r="RDV198"/>
          <cell r="RDW198"/>
          <cell r="RDX198"/>
          <cell r="RDY198"/>
          <cell r="RDZ198"/>
          <cell r="REA198"/>
          <cell r="REB198"/>
          <cell r="REC198"/>
          <cell r="RED198"/>
          <cell r="REE198"/>
          <cell r="REF198"/>
          <cell r="REG198"/>
          <cell r="REH198"/>
          <cell r="REI198"/>
          <cell r="REJ198"/>
          <cell r="REK198"/>
          <cell r="REL198"/>
          <cell r="REM198"/>
          <cell r="REN198"/>
          <cell r="REO198"/>
          <cell r="REP198"/>
          <cell r="REQ198"/>
          <cell r="RER198"/>
          <cell r="RES198"/>
          <cell r="RET198"/>
          <cell r="REU198"/>
          <cell r="REV198"/>
          <cell r="REW198"/>
          <cell r="REX198"/>
          <cell r="REY198"/>
          <cell r="REZ198"/>
          <cell r="RFA198"/>
          <cell r="RFB198"/>
          <cell r="RFC198"/>
          <cell r="RFD198"/>
          <cell r="RFE198"/>
          <cell r="RFF198"/>
          <cell r="RFG198"/>
          <cell r="RFH198"/>
          <cell r="RFI198"/>
          <cell r="RFJ198"/>
          <cell r="RFK198"/>
          <cell r="RFL198"/>
          <cell r="RFM198"/>
          <cell r="RFN198"/>
          <cell r="RFO198"/>
          <cell r="RFP198"/>
          <cell r="RFQ198"/>
          <cell r="RFR198"/>
          <cell r="RFS198"/>
          <cell r="RFT198"/>
          <cell r="RFU198"/>
          <cell r="RFV198"/>
          <cell r="RFW198"/>
          <cell r="RFX198"/>
          <cell r="RFY198"/>
          <cell r="RFZ198"/>
          <cell r="RGA198"/>
          <cell r="RGB198"/>
          <cell r="RGC198"/>
          <cell r="RGD198"/>
          <cell r="RGE198"/>
          <cell r="RGF198"/>
          <cell r="RGG198"/>
          <cell r="RGH198"/>
          <cell r="RGI198"/>
          <cell r="RGJ198"/>
          <cell r="RGK198"/>
          <cell r="RGL198"/>
          <cell r="RGM198"/>
          <cell r="RGN198"/>
          <cell r="RGO198"/>
          <cell r="RGP198"/>
          <cell r="RGQ198"/>
          <cell r="RGR198"/>
          <cell r="RGS198"/>
          <cell r="RGT198"/>
          <cell r="RGU198"/>
          <cell r="RGV198"/>
          <cell r="RGW198"/>
          <cell r="RGX198"/>
          <cell r="RGY198"/>
          <cell r="RGZ198"/>
          <cell r="RHA198"/>
          <cell r="RHB198"/>
          <cell r="RHC198"/>
          <cell r="RHD198"/>
          <cell r="RHE198"/>
          <cell r="RHF198"/>
          <cell r="RHG198"/>
          <cell r="RHH198"/>
          <cell r="RHI198"/>
          <cell r="RHJ198"/>
          <cell r="RHK198"/>
          <cell r="RHL198"/>
          <cell r="RHM198"/>
          <cell r="RHN198"/>
          <cell r="RHO198"/>
          <cell r="RHP198"/>
          <cell r="RHQ198"/>
          <cell r="RHR198"/>
          <cell r="RHS198"/>
          <cell r="RHT198"/>
          <cell r="RHU198"/>
          <cell r="RHV198"/>
          <cell r="RHW198"/>
          <cell r="RHX198"/>
          <cell r="RHY198"/>
          <cell r="RHZ198"/>
          <cell r="RIA198"/>
          <cell r="RIB198"/>
          <cell r="RIC198"/>
          <cell r="RID198"/>
          <cell r="RIE198"/>
          <cell r="RIF198"/>
          <cell r="RIG198"/>
          <cell r="RIH198"/>
          <cell r="RII198"/>
          <cell r="RIJ198"/>
          <cell r="RIK198"/>
          <cell r="RIL198"/>
          <cell r="RIM198"/>
          <cell r="RIN198"/>
          <cell r="RIO198"/>
          <cell r="RIP198"/>
          <cell r="RIQ198"/>
          <cell r="RIR198"/>
          <cell r="RIS198"/>
          <cell r="RIT198"/>
          <cell r="RIU198"/>
          <cell r="RIV198"/>
          <cell r="RIW198"/>
          <cell r="RIX198"/>
          <cell r="RIY198"/>
          <cell r="RIZ198"/>
          <cell r="RJA198"/>
          <cell r="RJB198"/>
          <cell r="RJC198"/>
          <cell r="RJD198"/>
          <cell r="RJE198"/>
          <cell r="RJF198"/>
          <cell r="RJG198"/>
          <cell r="RJH198"/>
          <cell r="RJI198"/>
          <cell r="RJJ198"/>
          <cell r="RJK198"/>
          <cell r="RJL198"/>
          <cell r="RJM198"/>
          <cell r="RJN198"/>
          <cell r="RJO198"/>
          <cell r="RJP198"/>
          <cell r="RJQ198"/>
          <cell r="RJR198"/>
          <cell r="RJS198"/>
          <cell r="RJT198"/>
          <cell r="RJU198"/>
          <cell r="RJV198"/>
          <cell r="RJW198"/>
          <cell r="RJX198"/>
          <cell r="RJY198"/>
          <cell r="RJZ198"/>
          <cell r="RKA198"/>
          <cell r="RKB198"/>
          <cell r="RKC198"/>
          <cell r="RKD198"/>
          <cell r="RKE198"/>
          <cell r="RKF198"/>
          <cell r="RKG198"/>
          <cell r="RKH198"/>
          <cell r="RKI198"/>
          <cell r="RKJ198"/>
          <cell r="RKK198"/>
          <cell r="RKL198"/>
          <cell r="RKM198"/>
          <cell r="RKN198"/>
          <cell r="RKO198"/>
          <cell r="RKP198"/>
          <cell r="RKQ198"/>
          <cell r="RKR198"/>
          <cell r="RKS198"/>
          <cell r="RKT198"/>
          <cell r="RKU198"/>
          <cell r="RKV198"/>
          <cell r="RKW198"/>
          <cell r="RKX198"/>
          <cell r="RKY198"/>
          <cell r="RKZ198"/>
          <cell r="RLA198"/>
          <cell r="RLB198"/>
          <cell r="RLC198"/>
          <cell r="RLD198"/>
          <cell r="RLE198"/>
          <cell r="RLF198"/>
          <cell r="RLG198"/>
          <cell r="RLH198"/>
          <cell r="RLI198"/>
          <cell r="RLJ198"/>
          <cell r="RLK198"/>
          <cell r="RLL198"/>
          <cell r="RLM198"/>
          <cell r="RLN198"/>
          <cell r="RLO198"/>
          <cell r="RLP198"/>
          <cell r="RLQ198"/>
          <cell r="RLR198"/>
          <cell r="RLS198"/>
          <cell r="RLT198"/>
          <cell r="RLU198"/>
          <cell r="RLV198"/>
          <cell r="RLW198"/>
          <cell r="RLX198"/>
          <cell r="RLY198"/>
          <cell r="RLZ198"/>
          <cell r="RMA198"/>
          <cell r="RMB198"/>
          <cell r="RMC198"/>
          <cell r="RMD198"/>
          <cell r="RME198"/>
          <cell r="RMF198"/>
          <cell r="RMG198"/>
          <cell r="RMH198"/>
          <cell r="RMI198"/>
          <cell r="RMJ198"/>
          <cell r="RMK198"/>
          <cell r="RML198"/>
          <cell r="RMM198"/>
          <cell r="RMN198"/>
          <cell r="RMO198"/>
          <cell r="RMP198"/>
          <cell r="RMQ198"/>
          <cell r="RMR198"/>
          <cell r="RMS198"/>
          <cell r="RMT198"/>
          <cell r="RMU198"/>
          <cell r="RMV198"/>
          <cell r="RMW198"/>
          <cell r="RMX198"/>
          <cell r="RMY198"/>
          <cell r="RMZ198"/>
          <cell r="RNA198"/>
          <cell r="RNB198"/>
          <cell r="RNC198"/>
          <cell r="RND198"/>
          <cell r="RNE198"/>
          <cell r="RNF198"/>
          <cell r="RNG198"/>
          <cell r="RNH198"/>
          <cell r="RNI198"/>
          <cell r="RNJ198"/>
          <cell r="RNK198"/>
          <cell r="RNL198"/>
          <cell r="RNM198"/>
          <cell r="RNN198"/>
          <cell r="RNO198"/>
          <cell r="RNP198"/>
          <cell r="RNQ198"/>
          <cell r="RNR198"/>
          <cell r="RNS198"/>
          <cell r="RNT198"/>
          <cell r="RNU198"/>
          <cell r="RNV198"/>
          <cell r="RNW198"/>
          <cell r="RNX198"/>
          <cell r="RNY198"/>
          <cell r="RNZ198"/>
          <cell r="ROA198"/>
          <cell r="ROB198"/>
          <cell r="ROC198"/>
          <cell r="ROD198"/>
          <cell r="ROE198"/>
          <cell r="ROF198"/>
          <cell r="ROG198"/>
          <cell r="ROH198"/>
          <cell r="ROI198"/>
          <cell r="ROJ198"/>
          <cell r="ROK198"/>
          <cell r="ROL198"/>
          <cell r="ROM198"/>
          <cell r="RON198"/>
          <cell r="ROO198"/>
          <cell r="ROP198"/>
          <cell r="ROQ198"/>
          <cell r="ROR198"/>
          <cell r="ROS198"/>
          <cell r="ROT198"/>
          <cell r="ROU198"/>
          <cell r="ROV198"/>
          <cell r="ROW198"/>
          <cell r="ROX198"/>
          <cell r="ROY198"/>
          <cell r="ROZ198"/>
          <cell r="RPA198"/>
          <cell r="RPB198"/>
          <cell r="RPC198"/>
          <cell r="RPD198"/>
          <cell r="RPE198"/>
          <cell r="RPF198"/>
          <cell r="RPG198"/>
          <cell r="RPH198"/>
          <cell r="RPI198"/>
          <cell r="RPJ198"/>
          <cell r="RPK198"/>
          <cell r="RPL198"/>
          <cell r="RPM198"/>
          <cell r="RPN198"/>
          <cell r="RPO198"/>
          <cell r="RPP198"/>
          <cell r="RPQ198"/>
          <cell r="RPR198"/>
          <cell r="RPS198"/>
          <cell r="RPT198"/>
          <cell r="RPU198"/>
          <cell r="RPV198"/>
          <cell r="RPW198"/>
          <cell r="RPX198"/>
          <cell r="RPY198"/>
          <cell r="RPZ198"/>
          <cell r="RQA198"/>
          <cell r="RQB198"/>
          <cell r="RQC198"/>
          <cell r="RQD198"/>
          <cell r="RQE198"/>
          <cell r="RQF198"/>
          <cell r="RQG198"/>
          <cell r="RQH198"/>
          <cell r="RQI198"/>
          <cell r="RQJ198"/>
          <cell r="RQK198"/>
          <cell r="RQL198"/>
          <cell r="RQM198"/>
          <cell r="RQN198"/>
          <cell r="RQO198"/>
          <cell r="RQP198"/>
          <cell r="RQQ198"/>
          <cell r="RQR198"/>
          <cell r="RQS198"/>
          <cell r="RQT198"/>
          <cell r="RQU198"/>
          <cell r="RQV198"/>
          <cell r="RQW198"/>
          <cell r="RQX198"/>
          <cell r="RQY198"/>
          <cell r="RQZ198"/>
          <cell r="RRA198"/>
          <cell r="RRB198"/>
          <cell r="RRC198"/>
          <cell r="RRD198"/>
          <cell r="RRE198"/>
          <cell r="RRF198"/>
          <cell r="RRG198"/>
          <cell r="RRH198"/>
          <cell r="RRI198"/>
          <cell r="RRJ198"/>
          <cell r="RRK198"/>
          <cell r="RRL198"/>
          <cell r="RRM198"/>
          <cell r="RRN198"/>
          <cell r="RRO198"/>
          <cell r="RRP198"/>
          <cell r="RRQ198"/>
          <cell r="RRR198"/>
          <cell r="RRS198"/>
          <cell r="RRT198"/>
          <cell r="RRU198"/>
          <cell r="RRV198"/>
          <cell r="RRW198"/>
          <cell r="RRX198"/>
          <cell r="RRY198"/>
          <cell r="RRZ198"/>
          <cell r="RSA198"/>
          <cell r="RSB198"/>
          <cell r="RSC198"/>
          <cell r="RSD198"/>
          <cell r="RSE198"/>
          <cell r="RSF198"/>
          <cell r="RSG198"/>
          <cell r="RSH198"/>
          <cell r="RSI198"/>
          <cell r="RSJ198"/>
          <cell r="RSK198"/>
          <cell r="RSL198"/>
          <cell r="RSM198"/>
          <cell r="RSN198"/>
          <cell r="RSO198"/>
          <cell r="RSP198"/>
          <cell r="RSQ198"/>
          <cell r="RSR198"/>
          <cell r="RSS198"/>
          <cell r="RST198"/>
          <cell r="RSU198"/>
          <cell r="RSV198"/>
          <cell r="RSW198"/>
          <cell r="RSX198"/>
          <cell r="RSY198"/>
          <cell r="RSZ198"/>
          <cell r="RTA198"/>
          <cell r="RTB198"/>
          <cell r="RTC198"/>
          <cell r="RTD198"/>
          <cell r="RTE198"/>
          <cell r="RTF198"/>
          <cell r="RTG198"/>
          <cell r="RTH198"/>
          <cell r="RTI198"/>
          <cell r="RTJ198"/>
          <cell r="RTK198"/>
          <cell r="RTL198"/>
          <cell r="RTM198"/>
          <cell r="RTN198"/>
          <cell r="RTO198"/>
          <cell r="RTP198"/>
          <cell r="RTQ198"/>
          <cell r="RTR198"/>
          <cell r="RTS198"/>
          <cell r="RTT198"/>
          <cell r="RTU198"/>
          <cell r="RTV198"/>
          <cell r="RTW198"/>
          <cell r="RTX198"/>
          <cell r="RTY198"/>
          <cell r="RTZ198"/>
          <cell r="RUA198"/>
          <cell r="RUB198"/>
          <cell r="RUC198"/>
          <cell r="RUD198"/>
          <cell r="RUE198"/>
          <cell r="RUF198"/>
          <cell r="RUG198"/>
          <cell r="RUH198"/>
          <cell r="RUI198"/>
          <cell r="RUJ198"/>
          <cell r="RUK198"/>
          <cell r="RUL198"/>
          <cell r="RUM198"/>
          <cell r="RUN198"/>
          <cell r="RUO198"/>
          <cell r="RUP198"/>
          <cell r="RUQ198"/>
          <cell r="RUR198"/>
          <cell r="RUS198"/>
          <cell r="RUT198"/>
          <cell r="RUU198"/>
          <cell r="RUV198"/>
          <cell r="RUW198"/>
          <cell r="RUX198"/>
          <cell r="RUY198"/>
          <cell r="RUZ198"/>
          <cell r="RVA198"/>
          <cell r="RVB198"/>
          <cell r="RVC198"/>
          <cell r="RVD198"/>
          <cell r="RVE198"/>
          <cell r="RVF198"/>
          <cell r="RVG198"/>
          <cell r="RVH198"/>
          <cell r="RVI198"/>
          <cell r="RVJ198"/>
          <cell r="RVK198"/>
          <cell r="RVL198"/>
          <cell r="RVM198"/>
          <cell r="RVN198"/>
          <cell r="RVO198"/>
          <cell r="RVP198"/>
          <cell r="RVQ198"/>
          <cell r="RVR198"/>
          <cell r="RVS198"/>
          <cell r="RVT198"/>
          <cell r="RVU198"/>
          <cell r="RVV198"/>
          <cell r="RVW198"/>
          <cell r="RVX198"/>
          <cell r="RVY198"/>
          <cell r="RVZ198"/>
          <cell r="RWA198"/>
          <cell r="RWB198"/>
          <cell r="RWC198"/>
          <cell r="RWD198"/>
          <cell r="RWE198"/>
          <cell r="RWF198"/>
          <cell r="RWG198"/>
          <cell r="RWH198"/>
          <cell r="RWI198"/>
          <cell r="RWJ198"/>
          <cell r="RWK198"/>
          <cell r="RWL198"/>
          <cell r="RWM198"/>
          <cell r="RWN198"/>
          <cell r="RWO198"/>
          <cell r="RWP198"/>
          <cell r="RWQ198"/>
          <cell r="RWR198"/>
          <cell r="RWS198"/>
          <cell r="RWT198"/>
          <cell r="RWU198"/>
          <cell r="RWV198"/>
          <cell r="RWW198"/>
          <cell r="RWX198"/>
          <cell r="RWY198"/>
          <cell r="RWZ198"/>
          <cell r="RXA198"/>
          <cell r="RXB198"/>
          <cell r="RXC198"/>
          <cell r="RXD198"/>
          <cell r="RXE198"/>
          <cell r="RXF198"/>
          <cell r="RXG198"/>
          <cell r="RXH198"/>
          <cell r="RXI198"/>
          <cell r="RXJ198"/>
          <cell r="RXK198"/>
          <cell r="RXL198"/>
          <cell r="RXM198"/>
          <cell r="RXN198"/>
          <cell r="RXO198"/>
          <cell r="RXP198"/>
          <cell r="RXQ198"/>
          <cell r="RXR198"/>
          <cell r="RXS198"/>
          <cell r="RXT198"/>
          <cell r="RXU198"/>
          <cell r="RXV198"/>
          <cell r="RXW198"/>
          <cell r="RXX198"/>
          <cell r="RXY198"/>
          <cell r="RXZ198"/>
          <cell r="RYA198"/>
          <cell r="RYB198"/>
          <cell r="RYC198"/>
          <cell r="RYD198"/>
          <cell r="RYE198"/>
          <cell r="RYF198"/>
          <cell r="RYG198"/>
          <cell r="RYH198"/>
          <cell r="RYI198"/>
          <cell r="RYJ198"/>
          <cell r="RYK198"/>
          <cell r="RYL198"/>
          <cell r="RYM198"/>
          <cell r="RYN198"/>
          <cell r="RYO198"/>
          <cell r="RYP198"/>
          <cell r="RYQ198"/>
          <cell r="RYR198"/>
          <cell r="RYS198"/>
          <cell r="RYT198"/>
          <cell r="RYU198"/>
          <cell r="RYV198"/>
          <cell r="RYW198"/>
          <cell r="RYX198"/>
          <cell r="RYY198"/>
          <cell r="RYZ198"/>
          <cell r="RZA198"/>
          <cell r="RZB198"/>
          <cell r="RZC198"/>
          <cell r="RZD198"/>
          <cell r="RZE198"/>
          <cell r="RZF198"/>
          <cell r="RZG198"/>
          <cell r="RZH198"/>
          <cell r="RZI198"/>
          <cell r="RZJ198"/>
          <cell r="RZK198"/>
          <cell r="RZL198"/>
          <cell r="RZM198"/>
          <cell r="RZN198"/>
          <cell r="RZO198"/>
          <cell r="RZP198"/>
          <cell r="RZQ198"/>
          <cell r="RZR198"/>
          <cell r="RZS198"/>
          <cell r="RZT198"/>
          <cell r="RZU198"/>
          <cell r="RZV198"/>
          <cell r="RZW198"/>
          <cell r="RZX198"/>
          <cell r="RZY198"/>
          <cell r="RZZ198"/>
          <cell r="SAA198"/>
          <cell r="SAB198"/>
          <cell r="SAC198"/>
          <cell r="SAD198"/>
          <cell r="SAE198"/>
          <cell r="SAF198"/>
          <cell r="SAG198"/>
          <cell r="SAH198"/>
          <cell r="SAI198"/>
          <cell r="SAJ198"/>
          <cell r="SAK198"/>
          <cell r="SAL198"/>
          <cell r="SAM198"/>
          <cell r="SAN198"/>
          <cell r="SAO198"/>
          <cell r="SAP198"/>
          <cell r="SAQ198"/>
          <cell r="SAR198"/>
          <cell r="SAS198"/>
          <cell r="SAT198"/>
          <cell r="SAU198"/>
          <cell r="SAV198"/>
          <cell r="SAW198"/>
          <cell r="SAX198"/>
          <cell r="SAY198"/>
          <cell r="SAZ198"/>
          <cell r="SBA198"/>
          <cell r="SBB198"/>
          <cell r="SBC198"/>
          <cell r="SBD198"/>
          <cell r="SBE198"/>
          <cell r="SBF198"/>
          <cell r="SBG198"/>
          <cell r="SBH198"/>
          <cell r="SBI198"/>
          <cell r="SBJ198"/>
          <cell r="SBK198"/>
          <cell r="SBL198"/>
          <cell r="SBM198"/>
          <cell r="SBN198"/>
          <cell r="SBO198"/>
          <cell r="SBP198"/>
          <cell r="SBQ198"/>
          <cell r="SBR198"/>
          <cell r="SBS198"/>
          <cell r="SBT198"/>
          <cell r="SBU198"/>
          <cell r="SBV198"/>
          <cell r="SBW198"/>
          <cell r="SBX198"/>
          <cell r="SBY198"/>
          <cell r="SBZ198"/>
          <cell r="SCA198"/>
          <cell r="SCB198"/>
          <cell r="SCC198"/>
          <cell r="SCD198"/>
          <cell r="SCE198"/>
          <cell r="SCF198"/>
          <cell r="SCG198"/>
          <cell r="SCH198"/>
          <cell r="SCI198"/>
          <cell r="SCJ198"/>
          <cell r="SCK198"/>
          <cell r="SCL198"/>
          <cell r="SCM198"/>
          <cell r="SCN198"/>
          <cell r="SCO198"/>
          <cell r="SCP198"/>
          <cell r="SCQ198"/>
          <cell r="SCR198"/>
          <cell r="SCS198"/>
          <cell r="SCT198"/>
          <cell r="SCU198"/>
          <cell r="SCV198"/>
          <cell r="SCW198"/>
          <cell r="SCX198"/>
          <cell r="SCY198"/>
          <cell r="SCZ198"/>
          <cell r="SDA198"/>
          <cell r="SDB198"/>
          <cell r="SDC198"/>
          <cell r="SDD198"/>
          <cell r="SDE198"/>
          <cell r="SDF198"/>
          <cell r="SDG198"/>
          <cell r="SDH198"/>
          <cell r="SDI198"/>
          <cell r="SDJ198"/>
          <cell r="SDK198"/>
          <cell r="SDL198"/>
          <cell r="SDM198"/>
          <cell r="SDN198"/>
          <cell r="SDO198"/>
          <cell r="SDP198"/>
          <cell r="SDQ198"/>
          <cell r="SDR198"/>
          <cell r="SDS198"/>
          <cell r="SDT198"/>
          <cell r="SDU198"/>
          <cell r="SDV198"/>
          <cell r="SDW198"/>
          <cell r="SDX198"/>
          <cell r="SDY198"/>
          <cell r="SDZ198"/>
          <cell r="SEA198"/>
          <cell r="SEB198"/>
          <cell r="SEC198"/>
          <cell r="SED198"/>
          <cell r="SEE198"/>
          <cell r="SEF198"/>
          <cell r="SEG198"/>
          <cell r="SEH198"/>
          <cell r="SEI198"/>
          <cell r="SEJ198"/>
          <cell r="SEK198"/>
          <cell r="SEL198"/>
          <cell r="SEM198"/>
          <cell r="SEN198"/>
          <cell r="SEO198"/>
          <cell r="SEP198"/>
          <cell r="SEQ198"/>
          <cell r="SER198"/>
          <cell r="SES198"/>
          <cell r="SET198"/>
          <cell r="SEU198"/>
          <cell r="SEV198"/>
          <cell r="SEW198"/>
          <cell r="SEX198"/>
          <cell r="SEY198"/>
          <cell r="SEZ198"/>
          <cell r="SFA198"/>
          <cell r="SFB198"/>
          <cell r="SFC198"/>
          <cell r="SFD198"/>
          <cell r="SFE198"/>
          <cell r="SFF198"/>
          <cell r="SFG198"/>
          <cell r="SFH198"/>
          <cell r="SFI198"/>
          <cell r="SFJ198"/>
          <cell r="SFK198"/>
          <cell r="SFL198"/>
          <cell r="SFM198"/>
          <cell r="SFN198"/>
          <cell r="SFO198"/>
          <cell r="SFP198"/>
          <cell r="SFQ198"/>
          <cell r="SFR198"/>
          <cell r="SFS198"/>
          <cell r="SFT198"/>
          <cell r="SFU198"/>
          <cell r="SFV198"/>
          <cell r="SFW198"/>
          <cell r="SFX198"/>
          <cell r="SFY198"/>
          <cell r="SFZ198"/>
          <cell r="SGA198"/>
          <cell r="SGB198"/>
          <cell r="SGC198"/>
          <cell r="SGD198"/>
          <cell r="SGE198"/>
          <cell r="SGF198"/>
          <cell r="SGG198"/>
          <cell r="SGH198"/>
          <cell r="SGI198"/>
          <cell r="SGJ198"/>
          <cell r="SGK198"/>
          <cell r="SGL198"/>
          <cell r="SGM198"/>
          <cell r="SGN198"/>
          <cell r="SGO198"/>
          <cell r="SGP198"/>
          <cell r="SGQ198"/>
          <cell r="SGR198"/>
          <cell r="SGS198"/>
          <cell r="SGT198"/>
          <cell r="SGU198"/>
          <cell r="SGV198"/>
          <cell r="SGW198"/>
          <cell r="SGX198"/>
          <cell r="SGY198"/>
          <cell r="SGZ198"/>
          <cell r="SHA198"/>
          <cell r="SHB198"/>
          <cell r="SHC198"/>
          <cell r="SHD198"/>
          <cell r="SHE198"/>
          <cell r="SHF198"/>
          <cell r="SHG198"/>
          <cell r="SHH198"/>
          <cell r="SHI198"/>
          <cell r="SHJ198"/>
          <cell r="SHK198"/>
          <cell r="SHL198"/>
          <cell r="SHM198"/>
          <cell r="SHN198"/>
          <cell r="SHO198"/>
          <cell r="SHP198"/>
          <cell r="SHQ198"/>
          <cell r="SHR198"/>
          <cell r="SHS198"/>
          <cell r="SHT198"/>
          <cell r="SHU198"/>
          <cell r="SHV198"/>
          <cell r="SHW198"/>
          <cell r="SHX198"/>
          <cell r="SHY198"/>
          <cell r="SHZ198"/>
          <cell r="SIA198"/>
          <cell r="SIB198"/>
          <cell r="SIC198"/>
          <cell r="SID198"/>
          <cell r="SIE198"/>
          <cell r="SIF198"/>
          <cell r="SIG198"/>
          <cell r="SIH198"/>
          <cell r="SII198"/>
          <cell r="SIJ198"/>
          <cell r="SIK198"/>
          <cell r="SIL198"/>
          <cell r="SIM198"/>
          <cell r="SIN198"/>
          <cell r="SIO198"/>
          <cell r="SIP198"/>
          <cell r="SIQ198"/>
          <cell r="SIR198"/>
          <cell r="SIS198"/>
          <cell r="SIT198"/>
          <cell r="SIU198"/>
          <cell r="SIV198"/>
          <cell r="SIW198"/>
          <cell r="SIX198"/>
          <cell r="SIY198"/>
          <cell r="SIZ198"/>
          <cell r="SJA198"/>
          <cell r="SJB198"/>
          <cell r="SJC198"/>
          <cell r="SJD198"/>
          <cell r="SJE198"/>
          <cell r="SJF198"/>
          <cell r="SJG198"/>
          <cell r="SJH198"/>
          <cell r="SJI198"/>
          <cell r="SJJ198"/>
          <cell r="SJK198"/>
          <cell r="SJL198"/>
          <cell r="SJM198"/>
          <cell r="SJN198"/>
          <cell r="SJO198"/>
          <cell r="SJP198"/>
          <cell r="SJQ198"/>
          <cell r="SJR198"/>
          <cell r="SJS198"/>
          <cell r="SJT198"/>
          <cell r="SJU198"/>
          <cell r="SJV198"/>
          <cell r="SJW198"/>
          <cell r="SJX198"/>
          <cell r="SJY198"/>
          <cell r="SJZ198"/>
          <cell r="SKA198"/>
          <cell r="SKB198"/>
          <cell r="SKC198"/>
          <cell r="SKD198"/>
          <cell r="SKE198"/>
          <cell r="SKF198"/>
          <cell r="SKG198"/>
          <cell r="SKH198"/>
          <cell r="SKI198"/>
          <cell r="SKJ198"/>
          <cell r="SKK198"/>
          <cell r="SKL198"/>
          <cell r="SKM198"/>
          <cell r="SKN198"/>
          <cell r="SKO198"/>
          <cell r="SKP198"/>
          <cell r="SKQ198"/>
          <cell r="SKR198"/>
          <cell r="SKS198"/>
          <cell r="SKT198"/>
          <cell r="SKU198"/>
          <cell r="SKV198"/>
          <cell r="SKW198"/>
          <cell r="SKX198"/>
          <cell r="SKY198"/>
          <cell r="SKZ198"/>
          <cell r="SLA198"/>
          <cell r="SLB198"/>
          <cell r="SLC198"/>
          <cell r="SLD198"/>
          <cell r="SLE198"/>
          <cell r="SLF198"/>
          <cell r="SLG198"/>
          <cell r="SLH198"/>
          <cell r="SLI198"/>
          <cell r="SLJ198"/>
          <cell r="SLK198"/>
          <cell r="SLL198"/>
          <cell r="SLM198"/>
          <cell r="SLN198"/>
          <cell r="SLO198"/>
          <cell r="SLP198"/>
          <cell r="SLQ198"/>
          <cell r="SLR198"/>
          <cell r="SLS198"/>
          <cell r="SLT198"/>
          <cell r="SLU198"/>
          <cell r="SLV198"/>
          <cell r="SLW198"/>
          <cell r="SLX198"/>
          <cell r="SLY198"/>
          <cell r="SLZ198"/>
          <cell r="SMA198"/>
          <cell r="SMB198"/>
          <cell r="SMC198"/>
          <cell r="SMD198"/>
          <cell r="SME198"/>
          <cell r="SMF198"/>
          <cell r="SMG198"/>
          <cell r="SMH198"/>
          <cell r="SMI198"/>
          <cell r="SMJ198"/>
          <cell r="SMK198"/>
          <cell r="SML198"/>
          <cell r="SMM198"/>
          <cell r="SMN198"/>
          <cell r="SMO198"/>
          <cell r="SMP198"/>
          <cell r="SMQ198"/>
          <cell r="SMR198"/>
          <cell r="SMS198"/>
          <cell r="SMT198"/>
          <cell r="SMU198"/>
          <cell r="SMV198"/>
          <cell r="SMW198"/>
          <cell r="SMX198"/>
          <cell r="SMY198"/>
          <cell r="SMZ198"/>
          <cell r="SNA198"/>
          <cell r="SNB198"/>
          <cell r="SNC198"/>
          <cell r="SND198"/>
          <cell r="SNE198"/>
          <cell r="SNF198"/>
          <cell r="SNG198"/>
          <cell r="SNH198"/>
          <cell r="SNI198"/>
          <cell r="SNJ198"/>
          <cell r="SNK198"/>
          <cell r="SNL198"/>
          <cell r="SNM198"/>
          <cell r="SNN198"/>
          <cell r="SNO198"/>
          <cell r="SNP198"/>
          <cell r="SNQ198"/>
          <cell r="SNR198"/>
          <cell r="SNS198"/>
          <cell r="SNT198"/>
          <cell r="SNU198"/>
          <cell r="SNV198"/>
          <cell r="SNW198"/>
          <cell r="SNX198"/>
          <cell r="SNY198"/>
          <cell r="SNZ198"/>
          <cell r="SOA198"/>
          <cell r="SOB198"/>
          <cell r="SOC198"/>
          <cell r="SOD198"/>
          <cell r="SOE198"/>
          <cell r="SOF198"/>
          <cell r="SOG198"/>
          <cell r="SOH198"/>
          <cell r="SOI198"/>
          <cell r="SOJ198"/>
          <cell r="SOK198"/>
          <cell r="SOL198"/>
          <cell r="SOM198"/>
          <cell r="SON198"/>
          <cell r="SOO198"/>
          <cell r="SOP198"/>
          <cell r="SOQ198"/>
          <cell r="SOR198"/>
          <cell r="SOS198"/>
          <cell r="SOT198"/>
          <cell r="SOU198"/>
          <cell r="SOV198"/>
          <cell r="SOW198"/>
          <cell r="SOX198"/>
          <cell r="SOY198"/>
          <cell r="SOZ198"/>
          <cell r="SPA198"/>
          <cell r="SPB198"/>
          <cell r="SPC198"/>
          <cell r="SPD198"/>
          <cell r="SPE198"/>
          <cell r="SPF198"/>
          <cell r="SPG198"/>
          <cell r="SPH198"/>
          <cell r="SPI198"/>
          <cell r="SPJ198"/>
          <cell r="SPK198"/>
          <cell r="SPL198"/>
          <cell r="SPM198"/>
          <cell r="SPN198"/>
          <cell r="SPO198"/>
          <cell r="SPP198"/>
          <cell r="SPQ198"/>
          <cell r="SPR198"/>
          <cell r="SPS198"/>
          <cell r="SPT198"/>
          <cell r="SPU198"/>
          <cell r="SPV198"/>
          <cell r="SPW198"/>
          <cell r="SPX198"/>
          <cell r="SPY198"/>
          <cell r="SPZ198"/>
          <cell r="SQA198"/>
          <cell r="SQB198"/>
          <cell r="SQC198"/>
          <cell r="SQD198"/>
          <cell r="SQE198"/>
          <cell r="SQF198"/>
          <cell r="SQG198"/>
          <cell r="SQH198"/>
          <cell r="SQI198"/>
          <cell r="SQJ198"/>
          <cell r="SQK198"/>
          <cell r="SQL198"/>
          <cell r="SQM198"/>
          <cell r="SQN198"/>
          <cell r="SQO198"/>
          <cell r="SQP198"/>
          <cell r="SQQ198"/>
          <cell r="SQR198"/>
          <cell r="SQS198"/>
          <cell r="SQT198"/>
          <cell r="SQU198"/>
          <cell r="SQV198"/>
          <cell r="SQW198"/>
          <cell r="SQX198"/>
          <cell r="SQY198"/>
          <cell r="SQZ198"/>
          <cell r="SRA198"/>
          <cell r="SRB198"/>
          <cell r="SRC198"/>
          <cell r="SRD198"/>
          <cell r="SRE198"/>
          <cell r="SRF198"/>
          <cell r="SRG198"/>
          <cell r="SRH198"/>
          <cell r="SRI198"/>
          <cell r="SRJ198"/>
          <cell r="SRK198"/>
          <cell r="SRL198"/>
          <cell r="SRM198"/>
          <cell r="SRN198"/>
          <cell r="SRO198"/>
          <cell r="SRP198"/>
          <cell r="SRQ198"/>
          <cell r="SRR198"/>
          <cell r="SRS198"/>
          <cell r="SRT198"/>
          <cell r="SRU198"/>
          <cell r="SRV198"/>
          <cell r="SRW198"/>
          <cell r="SRX198"/>
          <cell r="SRY198"/>
          <cell r="SRZ198"/>
          <cell r="SSA198"/>
          <cell r="SSB198"/>
          <cell r="SSC198"/>
          <cell r="SSD198"/>
          <cell r="SSE198"/>
          <cell r="SSF198"/>
          <cell r="SSG198"/>
          <cell r="SSH198"/>
          <cell r="SSI198"/>
          <cell r="SSJ198"/>
          <cell r="SSK198"/>
          <cell r="SSL198"/>
          <cell r="SSM198"/>
          <cell r="SSN198"/>
          <cell r="SSO198"/>
          <cell r="SSP198"/>
          <cell r="SSQ198"/>
          <cell r="SSR198"/>
          <cell r="SSS198"/>
          <cell r="SST198"/>
          <cell r="SSU198"/>
          <cell r="SSV198"/>
          <cell r="SSW198"/>
          <cell r="SSX198"/>
          <cell r="SSY198"/>
          <cell r="SSZ198"/>
          <cell r="STA198"/>
          <cell r="STB198"/>
          <cell r="STC198"/>
          <cell r="STD198"/>
          <cell r="STE198"/>
          <cell r="STF198"/>
          <cell r="STG198"/>
          <cell r="STH198"/>
          <cell r="STI198"/>
          <cell r="STJ198"/>
          <cell r="STK198"/>
          <cell r="STL198"/>
          <cell r="STM198"/>
          <cell r="STN198"/>
          <cell r="STO198"/>
          <cell r="STP198"/>
          <cell r="STQ198"/>
          <cell r="STR198"/>
          <cell r="STS198"/>
          <cell r="STT198"/>
          <cell r="STU198"/>
          <cell r="STV198"/>
          <cell r="STW198"/>
          <cell r="STX198"/>
          <cell r="STY198"/>
          <cell r="STZ198"/>
          <cell r="SUA198"/>
          <cell r="SUB198"/>
          <cell r="SUC198"/>
          <cell r="SUD198"/>
          <cell r="SUE198"/>
          <cell r="SUF198"/>
          <cell r="SUG198"/>
          <cell r="SUH198"/>
          <cell r="SUI198"/>
          <cell r="SUJ198"/>
          <cell r="SUK198"/>
          <cell r="SUL198"/>
          <cell r="SUM198"/>
          <cell r="SUN198"/>
          <cell r="SUO198"/>
          <cell r="SUP198"/>
          <cell r="SUQ198"/>
          <cell r="SUR198"/>
          <cell r="SUS198"/>
          <cell r="SUT198"/>
          <cell r="SUU198"/>
          <cell r="SUV198"/>
          <cell r="SUW198"/>
          <cell r="SUX198"/>
          <cell r="SUY198"/>
          <cell r="SUZ198"/>
          <cell r="SVA198"/>
          <cell r="SVB198"/>
          <cell r="SVC198"/>
          <cell r="SVD198"/>
          <cell r="SVE198"/>
          <cell r="SVF198"/>
          <cell r="SVG198"/>
          <cell r="SVH198"/>
          <cell r="SVI198"/>
          <cell r="SVJ198"/>
          <cell r="SVK198"/>
          <cell r="SVL198"/>
          <cell r="SVM198"/>
          <cell r="SVN198"/>
          <cell r="SVO198"/>
          <cell r="SVP198"/>
          <cell r="SVQ198"/>
          <cell r="SVR198"/>
          <cell r="SVS198"/>
          <cell r="SVT198"/>
          <cell r="SVU198"/>
          <cell r="SVV198"/>
          <cell r="SVW198"/>
          <cell r="SVX198"/>
          <cell r="SVY198"/>
          <cell r="SVZ198"/>
          <cell r="SWA198"/>
          <cell r="SWB198"/>
          <cell r="SWC198"/>
          <cell r="SWD198"/>
          <cell r="SWE198"/>
          <cell r="SWF198"/>
          <cell r="SWG198"/>
          <cell r="SWH198"/>
          <cell r="SWI198"/>
          <cell r="SWJ198"/>
          <cell r="SWK198"/>
          <cell r="SWL198"/>
          <cell r="SWM198"/>
          <cell r="SWN198"/>
          <cell r="SWO198"/>
          <cell r="SWP198"/>
          <cell r="SWQ198"/>
          <cell r="SWR198"/>
          <cell r="SWS198"/>
          <cell r="SWT198"/>
          <cell r="SWU198"/>
          <cell r="SWV198"/>
          <cell r="SWW198"/>
          <cell r="SWX198"/>
          <cell r="SWY198"/>
          <cell r="SWZ198"/>
          <cell r="SXA198"/>
          <cell r="SXB198"/>
          <cell r="SXC198"/>
          <cell r="SXD198"/>
          <cell r="SXE198"/>
          <cell r="SXF198"/>
          <cell r="SXG198"/>
          <cell r="SXH198"/>
          <cell r="SXI198"/>
          <cell r="SXJ198"/>
          <cell r="SXK198"/>
          <cell r="SXL198"/>
          <cell r="SXM198"/>
          <cell r="SXN198"/>
          <cell r="SXO198"/>
          <cell r="SXP198"/>
          <cell r="SXQ198"/>
          <cell r="SXR198"/>
          <cell r="SXS198"/>
          <cell r="SXT198"/>
          <cell r="SXU198"/>
          <cell r="SXV198"/>
          <cell r="SXW198"/>
          <cell r="SXX198"/>
          <cell r="SXY198"/>
          <cell r="SXZ198"/>
          <cell r="SYA198"/>
          <cell r="SYB198"/>
          <cell r="SYC198"/>
          <cell r="SYD198"/>
          <cell r="SYE198"/>
          <cell r="SYF198"/>
          <cell r="SYG198"/>
          <cell r="SYH198"/>
          <cell r="SYI198"/>
          <cell r="SYJ198"/>
          <cell r="SYK198"/>
          <cell r="SYL198"/>
          <cell r="SYM198"/>
          <cell r="SYN198"/>
          <cell r="SYO198"/>
          <cell r="SYP198"/>
          <cell r="SYQ198"/>
          <cell r="SYR198"/>
          <cell r="SYS198"/>
          <cell r="SYT198"/>
          <cell r="SYU198"/>
          <cell r="SYV198"/>
          <cell r="SYW198"/>
          <cell r="SYX198"/>
          <cell r="SYY198"/>
          <cell r="SYZ198"/>
          <cell r="SZA198"/>
          <cell r="SZB198"/>
          <cell r="SZC198"/>
          <cell r="SZD198"/>
          <cell r="SZE198"/>
          <cell r="SZF198"/>
          <cell r="SZG198"/>
          <cell r="SZH198"/>
          <cell r="SZI198"/>
          <cell r="SZJ198"/>
          <cell r="SZK198"/>
          <cell r="SZL198"/>
          <cell r="SZM198"/>
          <cell r="SZN198"/>
          <cell r="SZO198"/>
          <cell r="SZP198"/>
          <cell r="SZQ198"/>
          <cell r="SZR198"/>
          <cell r="SZS198"/>
          <cell r="SZT198"/>
          <cell r="SZU198"/>
          <cell r="SZV198"/>
          <cell r="SZW198"/>
          <cell r="SZX198"/>
          <cell r="SZY198"/>
          <cell r="SZZ198"/>
          <cell r="TAA198"/>
          <cell r="TAB198"/>
          <cell r="TAC198"/>
          <cell r="TAD198"/>
          <cell r="TAE198"/>
          <cell r="TAF198"/>
          <cell r="TAG198"/>
          <cell r="TAH198"/>
          <cell r="TAI198"/>
          <cell r="TAJ198"/>
          <cell r="TAK198"/>
          <cell r="TAL198"/>
          <cell r="TAM198"/>
          <cell r="TAN198"/>
          <cell r="TAO198"/>
          <cell r="TAP198"/>
          <cell r="TAQ198"/>
          <cell r="TAR198"/>
          <cell r="TAS198"/>
          <cell r="TAT198"/>
          <cell r="TAU198"/>
          <cell r="TAV198"/>
          <cell r="TAW198"/>
          <cell r="TAX198"/>
          <cell r="TAY198"/>
          <cell r="TAZ198"/>
          <cell r="TBA198"/>
          <cell r="TBB198"/>
          <cell r="TBC198"/>
          <cell r="TBD198"/>
          <cell r="TBE198"/>
          <cell r="TBF198"/>
          <cell r="TBG198"/>
          <cell r="TBH198"/>
          <cell r="TBI198"/>
          <cell r="TBJ198"/>
          <cell r="TBK198"/>
          <cell r="TBL198"/>
          <cell r="TBM198"/>
          <cell r="TBN198"/>
          <cell r="TBO198"/>
          <cell r="TBP198"/>
          <cell r="TBQ198"/>
          <cell r="TBR198"/>
          <cell r="TBS198"/>
          <cell r="TBT198"/>
          <cell r="TBU198"/>
          <cell r="TBV198"/>
          <cell r="TBW198"/>
          <cell r="TBX198"/>
          <cell r="TBY198"/>
          <cell r="TBZ198"/>
          <cell r="TCA198"/>
          <cell r="TCB198"/>
          <cell r="TCC198"/>
          <cell r="TCD198"/>
          <cell r="TCE198"/>
          <cell r="TCF198"/>
          <cell r="TCG198"/>
          <cell r="TCH198"/>
          <cell r="TCI198"/>
          <cell r="TCJ198"/>
          <cell r="TCK198"/>
          <cell r="TCL198"/>
          <cell r="TCM198"/>
          <cell r="TCN198"/>
          <cell r="TCO198"/>
          <cell r="TCP198"/>
          <cell r="TCQ198"/>
          <cell r="TCR198"/>
          <cell r="TCS198"/>
          <cell r="TCT198"/>
          <cell r="TCU198"/>
          <cell r="TCV198"/>
          <cell r="TCW198"/>
          <cell r="TCX198"/>
          <cell r="TCY198"/>
          <cell r="TCZ198"/>
          <cell r="TDA198"/>
          <cell r="TDB198"/>
          <cell r="TDC198"/>
          <cell r="TDD198"/>
          <cell r="TDE198"/>
          <cell r="TDF198"/>
          <cell r="TDG198"/>
          <cell r="TDH198"/>
          <cell r="TDI198"/>
          <cell r="TDJ198"/>
          <cell r="TDK198"/>
          <cell r="TDL198"/>
          <cell r="TDM198"/>
          <cell r="TDN198"/>
          <cell r="TDO198"/>
          <cell r="TDP198"/>
          <cell r="TDQ198"/>
          <cell r="TDR198"/>
          <cell r="TDS198"/>
          <cell r="TDT198"/>
          <cell r="TDU198"/>
          <cell r="TDV198"/>
          <cell r="TDW198"/>
          <cell r="TDX198"/>
          <cell r="TDY198"/>
          <cell r="TDZ198"/>
          <cell r="TEA198"/>
          <cell r="TEB198"/>
          <cell r="TEC198"/>
          <cell r="TED198"/>
          <cell r="TEE198"/>
          <cell r="TEF198"/>
          <cell r="TEG198"/>
          <cell r="TEH198"/>
          <cell r="TEI198"/>
          <cell r="TEJ198"/>
          <cell r="TEK198"/>
          <cell r="TEL198"/>
          <cell r="TEM198"/>
          <cell r="TEN198"/>
          <cell r="TEO198"/>
          <cell r="TEP198"/>
          <cell r="TEQ198"/>
          <cell r="TER198"/>
          <cell r="TES198"/>
          <cell r="TET198"/>
          <cell r="TEU198"/>
          <cell r="TEV198"/>
          <cell r="TEW198"/>
          <cell r="TEX198"/>
          <cell r="TEY198"/>
          <cell r="TEZ198"/>
          <cell r="TFA198"/>
          <cell r="TFB198"/>
          <cell r="TFC198"/>
          <cell r="TFD198"/>
          <cell r="TFE198"/>
          <cell r="TFF198"/>
          <cell r="TFG198"/>
          <cell r="TFH198"/>
          <cell r="TFI198"/>
          <cell r="TFJ198"/>
          <cell r="TFK198"/>
          <cell r="TFL198"/>
          <cell r="TFM198"/>
          <cell r="TFN198"/>
          <cell r="TFO198"/>
          <cell r="TFP198"/>
          <cell r="TFQ198"/>
          <cell r="TFR198"/>
          <cell r="TFS198"/>
          <cell r="TFT198"/>
          <cell r="TFU198"/>
          <cell r="TFV198"/>
          <cell r="TFW198"/>
          <cell r="TFX198"/>
          <cell r="TFY198"/>
          <cell r="TFZ198"/>
          <cell r="TGA198"/>
          <cell r="TGB198"/>
          <cell r="TGC198"/>
          <cell r="TGD198"/>
          <cell r="TGE198"/>
          <cell r="TGF198"/>
          <cell r="TGG198"/>
          <cell r="TGH198"/>
          <cell r="TGI198"/>
          <cell r="TGJ198"/>
          <cell r="TGK198"/>
          <cell r="TGL198"/>
          <cell r="TGM198"/>
          <cell r="TGN198"/>
          <cell r="TGO198"/>
          <cell r="TGP198"/>
          <cell r="TGQ198"/>
          <cell r="TGR198"/>
          <cell r="TGS198"/>
          <cell r="TGT198"/>
          <cell r="TGU198"/>
          <cell r="TGV198"/>
          <cell r="TGW198"/>
          <cell r="TGX198"/>
          <cell r="TGY198"/>
          <cell r="TGZ198"/>
          <cell r="THA198"/>
          <cell r="THB198"/>
          <cell r="THC198"/>
          <cell r="THD198"/>
          <cell r="THE198"/>
          <cell r="THF198"/>
          <cell r="THG198"/>
          <cell r="THH198"/>
          <cell r="THI198"/>
          <cell r="THJ198"/>
          <cell r="THK198"/>
          <cell r="THL198"/>
          <cell r="THM198"/>
          <cell r="THN198"/>
          <cell r="THO198"/>
          <cell r="THP198"/>
          <cell r="THQ198"/>
          <cell r="THR198"/>
          <cell r="THS198"/>
          <cell r="THT198"/>
          <cell r="THU198"/>
          <cell r="THV198"/>
          <cell r="THW198"/>
          <cell r="THX198"/>
          <cell r="THY198"/>
          <cell r="THZ198"/>
          <cell r="TIA198"/>
          <cell r="TIB198"/>
          <cell r="TIC198"/>
          <cell r="TID198"/>
          <cell r="TIE198"/>
          <cell r="TIF198"/>
          <cell r="TIG198"/>
          <cell r="TIH198"/>
          <cell r="TII198"/>
          <cell r="TIJ198"/>
          <cell r="TIK198"/>
          <cell r="TIL198"/>
          <cell r="TIM198"/>
          <cell r="TIN198"/>
          <cell r="TIO198"/>
          <cell r="TIP198"/>
          <cell r="TIQ198"/>
          <cell r="TIR198"/>
          <cell r="TIS198"/>
          <cell r="TIT198"/>
          <cell r="TIU198"/>
          <cell r="TIV198"/>
          <cell r="TIW198"/>
          <cell r="TIX198"/>
          <cell r="TIY198"/>
          <cell r="TIZ198"/>
          <cell r="TJA198"/>
          <cell r="TJB198"/>
          <cell r="TJC198"/>
          <cell r="TJD198"/>
          <cell r="TJE198"/>
          <cell r="TJF198"/>
          <cell r="TJG198"/>
          <cell r="TJH198"/>
          <cell r="TJI198"/>
          <cell r="TJJ198"/>
          <cell r="TJK198"/>
          <cell r="TJL198"/>
          <cell r="TJM198"/>
          <cell r="TJN198"/>
          <cell r="TJO198"/>
          <cell r="TJP198"/>
          <cell r="TJQ198"/>
          <cell r="TJR198"/>
          <cell r="TJS198"/>
          <cell r="TJT198"/>
          <cell r="TJU198"/>
          <cell r="TJV198"/>
          <cell r="TJW198"/>
          <cell r="TJX198"/>
          <cell r="TJY198"/>
          <cell r="TJZ198"/>
          <cell r="TKA198"/>
          <cell r="TKB198"/>
          <cell r="TKC198"/>
          <cell r="TKD198"/>
          <cell r="TKE198"/>
          <cell r="TKF198"/>
          <cell r="TKG198"/>
          <cell r="TKH198"/>
          <cell r="TKI198"/>
          <cell r="TKJ198"/>
          <cell r="TKK198"/>
          <cell r="TKL198"/>
          <cell r="TKM198"/>
          <cell r="TKN198"/>
          <cell r="TKO198"/>
          <cell r="TKP198"/>
          <cell r="TKQ198"/>
          <cell r="TKR198"/>
          <cell r="TKS198"/>
          <cell r="TKT198"/>
          <cell r="TKU198"/>
          <cell r="TKV198"/>
          <cell r="TKW198"/>
          <cell r="TKX198"/>
          <cell r="TKY198"/>
          <cell r="TKZ198"/>
          <cell r="TLA198"/>
          <cell r="TLB198"/>
          <cell r="TLC198"/>
          <cell r="TLD198"/>
          <cell r="TLE198"/>
          <cell r="TLF198"/>
          <cell r="TLG198"/>
          <cell r="TLH198"/>
          <cell r="TLI198"/>
          <cell r="TLJ198"/>
          <cell r="TLK198"/>
          <cell r="TLL198"/>
          <cell r="TLM198"/>
          <cell r="TLN198"/>
          <cell r="TLO198"/>
          <cell r="TLP198"/>
          <cell r="TLQ198"/>
          <cell r="TLR198"/>
          <cell r="TLS198"/>
          <cell r="TLT198"/>
          <cell r="TLU198"/>
          <cell r="TLV198"/>
          <cell r="TLW198"/>
          <cell r="TLX198"/>
          <cell r="TLY198"/>
          <cell r="TLZ198"/>
          <cell r="TMA198"/>
          <cell r="TMB198"/>
          <cell r="TMC198"/>
          <cell r="TMD198"/>
          <cell r="TME198"/>
          <cell r="TMF198"/>
          <cell r="TMG198"/>
          <cell r="TMH198"/>
          <cell r="TMI198"/>
          <cell r="TMJ198"/>
          <cell r="TMK198"/>
          <cell r="TML198"/>
          <cell r="TMM198"/>
          <cell r="TMN198"/>
          <cell r="TMO198"/>
          <cell r="TMP198"/>
          <cell r="TMQ198"/>
          <cell r="TMR198"/>
          <cell r="TMS198"/>
          <cell r="TMT198"/>
          <cell r="TMU198"/>
          <cell r="TMV198"/>
          <cell r="TMW198"/>
          <cell r="TMX198"/>
          <cell r="TMY198"/>
          <cell r="TMZ198"/>
          <cell r="TNA198"/>
          <cell r="TNB198"/>
          <cell r="TNC198"/>
          <cell r="TND198"/>
          <cell r="TNE198"/>
          <cell r="TNF198"/>
          <cell r="TNG198"/>
          <cell r="TNH198"/>
          <cell r="TNI198"/>
          <cell r="TNJ198"/>
          <cell r="TNK198"/>
          <cell r="TNL198"/>
          <cell r="TNM198"/>
          <cell r="TNN198"/>
          <cell r="TNO198"/>
          <cell r="TNP198"/>
          <cell r="TNQ198"/>
          <cell r="TNR198"/>
          <cell r="TNS198"/>
          <cell r="TNT198"/>
          <cell r="TNU198"/>
          <cell r="TNV198"/>
          <cell r="TNW198"/>
          <cell r="TNX198"/>
          <cell r="TNY198"/>
          <cell r="TNZ198"/>
          <cell r="TOA198"/>
          <cell r="TOB198"/>
          <cell r="TOC198"/>
          <cell r="TOD198"/>
          <cell r="TOE198"/>
          <cell r="TOF198"/>
          <cell r="TOG198"/>
          <cell r="TOH198"/>
          <cell r="TOI198"/>
          <cell r="TOJ198"/>
          <cell r="TOK198"/>
          <cell r="TOL198"/>
          <cell r="TOM198"/>
          <cell r="TON198"/>
          <cell r="TOO198"/>
          <cell r="TOP198"/>
          <cell r="TOQ198"/>
          <cell r="TOR198"/>
          <cell r="TOS198"/>
          <cell r="TOT198"/>
          <cell r="TOU198"/>
          <cell r="TOV198"/>
          <cell r="TOW198"/>
          <cell r="TOX198"/>
          <cell r="TOY198"/>
          <cell r="TOZ198"/>
          <cell r="TPA198"/>
          <cell r="TPB198"/>
          <cell r="TPC198"/>
          <cell r="TPD198"/>
          <cell r="TPE198"/>
          <cell r="TPF198"/>
          <cell r="TPG198"/>
          <cell r="TPH198"/>
          <cell r="TPI198"/>
          <cell r="TPJ198"/>
          <cell r="TPK198"/>
          <cell r="TPL198"/>
          <cell r="TPM198"/>
          <cell r="TPN198"/>
          <cell r="TPO198"/>
          <cell r="TPP198"/>
          <cell r="TPQ198"/>
          <cell r="TPR198"/>
          <cell r="TPS198"/>
          <cell r="TPT198"/>
          <cell r="TPU198"/>
          <cell r="TPV198"/>
          <cell r="TPW198"/>
          <cell r="TPX198"/>
          <cell r="TPY198"/>
          <cell r="TPZ198"/>
          <cell r="TQA198"/>
          <cell r="TQB198"/>
          <cell r="TQC198"/>
          <cell r="TQD198"/>
          <cell r="TQE198"/>
          <cell r="TQF198"/>
          <cell r="TQG198"/>
          <cell r="TQH198"/>
          <cell r="TQI198"/>
          <cell r="TQJ198"/>
          <cell r="TQK198"/>
          <cell r="TQL198"/>
          <cell r="TQM198"/>
          <cell r="TQN198"/>
          <cell r="TQO198"/>
          <cell r="TQP198"/>
          <cell r="TQQ198"/>
          <cell r="TQR198"/>
          <cell r="TQS198"/>
          <cell r="TQT198"/>
          <cell r="TQU198"/>
          <cell r="TQV198"/>
          <cell r="TQW198"/>
          <cell r="TQX198"/>
          <cell r="TQY198"/>
          <cell r="TQZ198"/>
          <cell r="TRA198"/>
          <cell r="TRB198"/>
          <cell r="TRC198"/>
          <cell r="TRD198"/>
          <cell r="TRE198"/>
          <cell r="TRF198"/>
          <cell r="TRG198"/>
          <cell r="TRH198"/>
          <cell r="TRI198"/>
          <cell r="TRJ198"/>
          <cell r="TRK198"/>
          <cell r="TRL198"/>
          <cell r="TRM198"/>
          <cell r="TRN198"/>
          <cell r="TRO198"/>
          <cell r="TRP198"/>
          <cell r="TRQ198"/>
          <cell r="TRR198"/>
          <cell r="TRS198"/>
          <cell r="TRT198"/>
          <cell r="TRU198"/>
          <cell r="TRV198"/>
          <cell r="TRW198"/>
          <cell r="TRX198"/>
          <cell r="TRY198"/>
          <cell r="TRZ198"/>
          <cell r="TSA198"/>
          <cell r="TSB198"/>
          <cell r="TSC198"/>
          <cell r="TSD198"/>
          <cell r="TSE198"/>
          <cell r="TSF198"/>
          <cell r="TSG198"/>
          <cell r="TSH198"/>
          <cell r="TSI198"/>
          <cell r="TSJ198"/>
          <cell r="TSK198"/>
          <cell r="TSL198"/>
          <cell r="TSM198"/>
          <cell r="TSN198"/>
          <cell r="TSO198"/>
          <cell r="TSP198"/>
          <cell r="TSQ198"/>
          <cell r="TSR198"/>
          <cell r="TSS198"/>
          <cell r="TST198"/>
          <cell r="TSU198"/>
          <cell r="TSV198"/>
          <cell r="TSW198"/>
          <cell r="TSX198"/>
          <cell r="TSY198"/>
          <cell r="TSZ198"/>
          <cell r="TTA198"/>
          <cell r="TTB198"/>
          <cell r="TTC198"/>
          <cell r="TTD198"/>
          <cell r="TTE198"/>
          <cell r="TTF198"/>
          <cell r="TTG198"/>
          <cell r="TTH198"/>
          <cell r="TTI198"/>
          <cell r="TTJ198"/>
          <cell r="TTK198"/>
          <cell r="TTL198"/>
          <cell r="TTM198"/>
          <cell r="TTN198"/>
          <cell r="TTO198"/>
          <cell r="TTP198"/>
          <cell r="TTQ198"/>
          <cell r="TTR198"/>
          <cell r="TTS198"/>
          <cell r="TTT198"/>
          <cell r="TTU198"/>
          <cell r="TTV198"/>
          <cell r="TTW198"/>
          <cell r="TTX198"/>
          <cell r="TTY198"/>
          <cell r="TTZ198"/>
          <cell r="TUA198"/>
          <cell r="TUB198"/>
          <cell r="TUC198"/>
          <cell r="TUD198"/>
          <cell r="TUE198"/>
          <cell r="TUF198"/>
          <cell r="TUG198"/>
          <cell r="TUH198"/>
          <cell r="TUI198"/>
          <cell r="TUJ198"/>
          <cell r="TUK198"/>
          <cell r="TUL198"/>
          <cell r="TUM198"/>
          <cell r="TUN198"/>
          <cell r="TUO198"/>
          <cell r="TUP198"/>
          <cell r="TUQ198"/>
          <cell r="TUR198"/>
          <cell r="TUS198"/>
          <cell r="TUT198"/>
          <cell r="TUU198"/>
          <cell r="TUV198"/>
          <cell r="TUW198"/>
          <cell r="TUX198"/>
          <cell r="TUY198"/>
          <cell r="TUZ198"/>
          <cell r="TVA198"/>
          <cell r="TVB198"/>
          <cell r="TVC198"/>
          <cell r="TVD198"/>
          <cell r="TVE198"/>
          <cell r="TVF198"/>
          <cell r="TVG198"/>
          <cell r="TVH198"/>
          <cell r="TVI198"/>
          <cell r="TVJ198"/>
          <cell r="TVK198"/>
          <cell r="TVL198"/>
          <cell r="TVM198"/>
          <cell r="TVN198"/>
          <cell r="TVO198"/>
          <cell r="TVP198"/>
          <cell r="TVQ198"/>
          <cell r="TVR198"/>
          <cell r="TVS198"/>
          <cell r="TVT198"/>
          <cell r="TVU198"/>
          <cell r="TVV198"/>
          <cell r="TVW198"/>
          <cell r="TVX198"/>
          <cell r="TVY198"/>
          <cell r="TVZ198"/>
          <cell r="TWA198"/>
          <cell r="TWB198"/>
          <cell r="TWC198"/>
          <cell r="TWD198"/>
          <cell r="TWE198"/>
          <cell r="TWF198"/>
          <cell r="TWG198"/>
          <cell r="TWH198"/>
          <cell r="TWI198"/>
          <cell r="TWJ198"/>
          <cell r="TWK198"/>
          <cell r="TWL198"/>
          <cell r="TWM198"/>
          <cell r="TWN198"/>
          <cell r="TWO198"/>
          <cell r="TWP198"/>
          <cell r="TWQ198"/>
          <cell r="TWR198"/>
          <cell r="TWS198"/>
          <cell r="TWT198"/>
          <cell r="TWU198"/>
          <cell r="TWV198"/>
          <cell r="TWW198"/>
          <cell r="TWX198"/>
          <cell r="TWY198"/>
          <cell r="TWZ198"/>
          <cell r="TXA198"/>
          <cell r="TXB198"/>
          <cell r="TXC198"/>
          <cell r="TXD198"/>
          <cell r="TXE198"/>
          <cell r="TXF198"/>
          <cell r="TXG198"/>
          <cell r="TXH198"/>
          <cell r="TXI198"/>
          <cell r="TXJ198"/>
          <cell r="TXK198"/>
          <cell r="TXL198"/>
          <cell r="TXM198"/>
          <cell r="TXN198"/>
          <cell r="TXO198"/>
          <cell r="TXP198"/>
          <cell r="TXQ198"/>
          <cell r="TXR198"/>
          <cell r="TXS198"/>
          <cell r="TXT198"/>
          <cell r="TXU198"/>
          <cell r="TXV198"/>
          <cell r="TXW198"/>
          <cell r="TXX198"/>
          <cell r="TXY198"/>
          <cell r="TXZ198"/>
          <cell r="TYA198"/>
          <cell r="TYB198"/>
          <cell r="TYC198"/>
          <cell r="TYD198"/>
          <cell r="TYE198"/>
          <cell r="TYF198"/>
          <cell r="TYG198"/>
          <cell r="TYH198"/>
          <cell r="TYI198"/>
          <cell r="TYJ198"/>
          <cell r="TYK198"/>
          <cell r="TYL198"/>
          <cell r="TYM198"/>
          <cell r="TYN198"/>
          <cell r="TYO198"/>
          <cell r="TYP198"/>
          <cell r="TYQ198"/>
          <cell r="TYR198"/>
          <cell r="TYS198"/>
          <cell r="TYT198"/>
          <cell r="TYU198"/>
          <cell r="TYV198"/>
          <cell r="TYW198"/>
          <cell r="TYX198"/>
          <cell r="TYY198"/>
          <cell r="TYZ198"/>
          <cell r="TZA198"/>
          <cell r="TZB198"/>
          <cell r="TZC198"/>
          <cell r="TZD198"/>
          <cell r="TZE198"/>
          <cell r="TZF198"/>
          <cell r="TZG198"/>
          <cell r="TZH198"/>
          <cell r="TZI198"/>
          <cell r="TZJ198"/>
          <cell r="TZK198"/>
          <cell r="TZL198"/>
          <cell r="TZM198"/>
          <cell r="TZN198"/>
          <cell r="TZO198"/>
          <cell r="TZP198"/>
          <cell r="TZQ198"/>
          <cell r="TZR198"/>
          <cell r="TZS198"/>
          <cell r="TZT198"/>
          <cell r="TZU198"/>
          <cell r="TZV198"/>
          <cell r="TZW198"/>
          <cell r="TZX198"/>
          <cell r="TZY198"/>
          <cell r="TZZ198"/>
          <cell r="UAA198"/>
          <cell r="UAB198"/>
          <cell r="UAC198"/>
          <cell r="UAD198"/>
          <cell r="UAE198"/>
          <cell r="UAF198"/>
          <cell r="UAG198"/>
          <cell r="UAH198"/>
          <cell r="UAI198"/>
          <cell r="UAJ198"/>
          <cell r="UAK198"/>
          <cell r="UAL198"/>
          <cell r="UAM198"/>
          <cell r="UAN198"/>
          <cell r="UAO198"/>
          <cell r="UAP198"/>
          <cell r="UAQ198"/>
          <cell r="UAR198"/>
          <cell r="UAS198"/>
          <cell r="UAT198"/>
          <cell r="UAU198"/>
          <cell r="UAV198"/>
          <cell r="UAW198"/>
          <cell r="UAX198"/>
          <cell r="UAY198"/>
          <cell r="UAZ198"/>
          <cell r="UBA198"/>
          <cell r="UBB198"/>
          <cell r="UBC198"/>
          <cell r="UBD198"/>
          <cell r="UBE198"/>
          <cell r="UBF198"/>
          <cell r="UBG198"/>
          <cell r="UBH198"/>
          <cell r="UBI198"/>
          <cell r="UBJ198"/>
          <cell r="UBK198"/>
          <cell r="UBL198"/>
          <cell r="UBM198"/>
          <cell r="UBN198"/>
          <cell r="UBO198"/>
          <cell r="UBP198"/>
          <cell r="UBQ198"/>
          <cell r="UBR198"/>
          <cell r="UBS198"/>
          <cell r="UBT198"/>
          <cell r="UBU198"/>
          <cell r="UBV198"/>
          <cell r="UBW198"/>
          <cell r="UBX198"/>
          <cell r="UBY198"/>
          <cell r="UBZ198"/>
          <cell r="UCA198"/>
          <cell r="UCB198"/>
          <cell r="UCC198"/>
          <cell r="UCD198"/>
          <cell r="UCE198"/>
          <cell r="UCF198"/>
          <cell r="UCG198"/>
          <cell r="UCH198"/>
          <cell r="UCI198"/>
          <cell r="UCJ198"/>
          <cell r="UCK198"/>
          <cell r="UCL198"/>
          <cell r="UCM198"/>
          <cell r="UCN198"/>
          <cell r="UCO198"/>
          <cell r="UCP198"/>
          <cell r="UCQ198"/>
          <cell r="UCR198"/>
          <cell r="UCS198"/>
          <cell r="UCT198"/>
          <cell r="UCU198"/>
          <cell r="UCV198"/>
          <cell r="UCW198"/>
          <cell r="UCX198"/>
          <cell r="UCY198"/>
          <cell r="UCZ198"/>
          <cell r="UDA198"/>
          <cell r="UDB198"/>
          <cell r="UDC198"/>
          <cell r="UDD198"/>
          <cell r="UDE198"/>
          <cell r="UDF198"/>
          <cell r="UDG198"/>
          <cell r="UDH198"/>
          <cell r="UDI198"/>
          <cell r="UDJ198"/>
          <cell r="UDK198"/>
          <cell r="UDL198"/>
          <cell r="UDM198"/>
          <cell r="UDN198"/>
          <cell r="UDO198"/>
          <cell r="UDP198"/>
          <cell r="UDQ198"/>
          <cell r="UDR198"/>
          <cell r="UDS198"/>
          <cell r="UDT198"/>
          <cell r="UDU198"/>
          <cell r="UDV198"/>
          <cell r="UDW198"/>
          <cell r="UDX198"/>
          <cell r="UDY198"/>
          <cell r="UDZ198"/>
          <cell r="UEA198"/>
          <cell r="UEB198"/>
          <cell r="UEC198"/>
          <cell r="UED198"/>
          <cell r="UEE198"/>
          <cell r="UEF198"/>
          <cell r="UEG198"/>
          <cell r="UEH198"/>
          <cell r="UEI198"/>
          <cell r="UEJ198"/>
          <cell r="UEK198"/>
          <cell r="UEL198"/>
          <cell r="UEM198"/>
          <cell r="UEN198"/>
          <cell r="UEO198"/>
          <cell r="UEP198"/>
          <cell r="UEQ198"/>
          <cell r="UER198"/>
          <cell r="UES198"/>
          <cell r="UET198"/>
          <cell r="UEU198"/>
          <cell r="UEV198"/>
          <cell r="UEW198"/>
          <cell r="UEX198"/>
          <cell r="UEY198"/>
          <cell r="UEZ198"/>
          <cell r="UFA198"/>
          <cell r="UFB198"/>
          <cell r="UFC198"/>
          <cell r="UFD198"/>
          <cell r="UFE198"/>
          <cell r="UFF198"/>
          <cell r="UFG198"/>
          <cell r="UFH198"/>
          <cell r="UFI198"/>
          <cell r="UFJ198"/>
          <cell r="UFK198"/>
          <cell r="UFL198"/>
          <cell r="UFM198"/>
          <cell r="UFN198"/>
          <cell r="UFO198"/>
          <cell r="UFP198"/>
          <cell r="UFQ198"/>
          <cell r="UFR198"/>
          <cell r="UFS198"/>
          <cell r="UFT198"/>
          <cell r="UFU198"/>
          <cell r="UFV198"/>
          <cell r="UFW198"/>
          <cell r="UFX198"/>
          <cell r="UFY198"/>
          <cell r="UFZ198"/>
          <cell r="UGA198"/>
          <cell r="UGB198"/>
          <cell r="UGC198"/>
          <cell r="UGD198"/>
          <cell r="UGE198"/>
          <cell r="UGF198"/>
          <cell r="UGG198"/>
          <cell r="UGH198"/>
          <cell r="UGI198"/>
          <cell r="UGJ198"/>
          <cell r="UGK198"/>
          <cell r="UGL198"/>
          <cell r="UGM198"/>
          <cell r="UGN198"/>
          <cell r="UGO198"/>
          <cell r="UGP198"/>
          <cell r="UGQ198"/>
          <cell r="UGR198"/>
          <cell r="UGS198"/>
          <cell r="UGT198"/>
          <cell r="UGU198"/>
          <cell r="UGV198"/>
          <cell r="UGW198"/>
          <cell r="UGX198"/>
          <cell r="UGY198"/>
          <cell r="UGZ198"/>
          <cell r="UHA198"/>
          <cell r="UHB198"/>
          <cell r="UHC198"/>
          <cell r="UHD198"/>
          <cell r="UHE198"/>
          <cell r="UHF198"/>
          <cell r="UHG198"/>
          <cell r="UHH198"/>
          <cell r="UHI198"/>
          <cell r="UHJ198"/>
          <cell r="UHK198"/>
          <cell r="UHL198"/>
          <cell r="UHM198"/>
          <cell r="UHN198"/>
          <cell r="UHO198"/>
          <cell r="UHP198"/>
          <cell r="UHQ198"/>
          <cell r="UHR198"/>
          <cell r="UHS198"/>
          <cell r="UHT198"/>
          <cell r="UHU198"/>
          <cell r="UHV198"/>
          <cell r="UHW198"/>
          <cell r="UHX198"/>
          <cell r="UHY198"/>
          <cell r="UHZ198"/>
          <cell r="UIA198"/>
          <cell r="UIB198"/>
          <cell r="UIC198"/>
          <cell r="UID198"/>
          <cell r="UIE198"/>
          <cell r="UIF198"/>
          <cell r="UIG198"/>
          <cell r="UIH198"/>
          <cell r="UII198"/>
          <cell r="UIJ198"/>
          <cell r="UIK198"/>
          <cell r="UIL198"/>
          <cell r="UIM198"/>
          <cell r="UIN198"/>
          <cell r="UIO198"/>
          <cell r="UIP198"/>
          <cell r="UIQ198"/>
          <cell r="UIR198"/>
          <cell r="UIS198"/>
          <cell r="UIT198"/>
          <cell r="UIU198"/>
          <cell r="UIV198"/>
          <cell r="UIW198"/>
          <cell r="UIX198"/>
          <cell r="UIY198"/>
          <cell r="UIZ198"/>
          <cell r="UJA198"/>
          <cell r="UJB198"/>
          <cell r="UJC198"/>
          <cell r="UJD198"/>
          <cell r="UJE198"/>
          <cell r="UJF198"/>
          <cell r="UJG198"/>
          <cell r="UJH198"/>
          <cell r="UJI198"/>
          <cell r="UJJ198"/>
          <cell r="UJK198"/>
          <cell r="UJL198"/>
          <cell r="UJM198"/>
          <cell r="UJN198"/>
          <cell r="UJO198"/>
          <cell r="UJP198"/>
          <cell r="UJQ198"/>
          <cell r="UJR198"/>
          <cell r="UJS198"/>
          <cell r="UJT198"/>
          <cell r="UJU198"/>
          <cell r="UJV198"/>
          <cell r="UJW198"/>
          <cell r="UJX198"/>
          <cell r="UJY198"/>
          <cell r="UJZ198"/>
          <cell r="UKA198"/>
          <cell r="UKB198"/>
          <cell r="UKC198"/>
          <cell r="UKD198"/>
          <cell r="UKE198"/>
          <cell r="UKF198"/>
          <cell r="UKG198"/>
          <cell r="UKH198"/>
          <cell r="UKI198"/>
          <cell r="UKJ198"/>
          <cell r="UKK198"/>
          <cell r="UKL198"/>
          <cell r="UKM198"/>
          <cell r="UKN198"/>
          <cell r="UKO198"/>
          <cell r="UKP198"/>
          <cell r="UKQ198"/>
          <cell r="UKR198"/>
          <cell r="UKS198"/>
          <cell r="UKT198"/>
          <cell r="UKU198"/>
          <cell r="UKV198"/>
          <cell r="UKW198"/>
          <cell r="UKX198"/>
          <cell r="UKY198"/>
          <cell r="UKZ198"/>
          <cell r="ULA198"/>
          <cell r="ULB198"/>
          <cell r="ULC198"/>
          <cell r="ULD198"/>
          <cell r="ULE198"/>
          <cell r="ULF198"/>
          <cell r="ULG198"/>
          <cell r="ULH198"/>
          <cell r="ULI198"/>
          <cell r="ULJ198"/>
          <cell r="ULK198"/>
          <cell r="ULL198"/>
          <cell r="ULM198"/>
          <cell r="ULN198"/>
          <cell r="ULO198"/>
          <cell r="ULP198"/>
          <cell r="ULQ198"/>
          <cell r="ULR198"/>
          <cell r="ULS198"/>
          <cell r="ULT198"/>
          <cell r="ULU198"/>
          <cell r="ULV198"/>
          <cell r="ULW198"/>
          <cell r="ULX198"/>
          <cell r="ULY198"/>
          <cell r="ULZ198"/>
          <cell r="UMA198"/>
          <cell r="UMB198"/>
          <cell r="UMC198"/>
          <cell r="UMD198"/>
          <cell r="UME198"/>
          <cell r="UMF198"/>
          <cell r="UMG198"/>
          <cell r="UMH198"/>
          <cell r="UMI198"/>
          <cell r="UMJ198"/>
          <cell r="UMK198"/>
          <cell r="UML198"/>
          <cell r="UMM198"/>
          <cell r="UMN198"/>
          <cell r="UMO198"/>
          <cell r="UMP198"/>
          <cell r="UMQ198"/>
          <cell r="UMR198"/>
          <cell r="UMS198"/>
          <cell r="UMT198"/>
          <cell r="UMU198"/>
          <cell r="UMV198"/>
          <cell r="UMW198"/>
          <cell r="UMX198"/>
          <cell r="UMY198"/>
          <cell r="UMZ198"/>
          <cell r="UNA198"/>
          <cell r="UNB198"/>
          <cell r="UNC198"/>
          <cell r="UND198"/>
          <cell r="UNE198"/>
          <cell r="UNF198"/>
          <cell r="UNG198"/>
          <cell r="UNH198"/>
          <cell r="UNI198"/>
          <cell r="UNJ198"/>
          <cell r="UNK198"/>
          <cell r="UNL198"/>
          <cell r="UNM198"/>
          <cell r="UNN198"/>
          <cell r="UNO198"/>
          <cell r="UNP198"/>
          <cell r="UNQ198"/>
          <cell r="UNR198"/>
          <cell r="UNS198"/>
          <cell r="UNT198"/>
          <cell r="UNU198"/>
          <cell r="UNV198"/>
          <cell r="UNW198"/>
          <cell r="UNX198"/>
          <cell r="UNY198"/>
          <cell r="UNZ198"/>
          <cell r="UOA198"/>
          <cell r="UOB198"/>
          <cell r="UOC198"/>
          <cell r="UOD198"/>
          <cell r="UOE198"/>
          <cell r="UOF198"/>
          <cell r="UOG198"/>
          <cell r="UOH198"/>
          <cell r="UOI198"/>
          <cell r="UOJ198"/>
          <cell r="UOK198"/>
          <cell r="UOL198"/>
          <cell r="UOM198"/>
          <cell r="UON198"/>
          <cell r="UOO198"/>
          <cell r="UOP198"/>
          <cell r="UOQ198"/>
          <cell r="UOR198"/>
          <cell r="UOS198"/>
          <cell r="UOT198"/>
          <cell r="UOU198"/>
          <cell r="UOV198"/>
          <cell r="UOW198"/>
          <cell r="UOX198"/>
          <cell r="UOY198"/>
          <cell r="UOZ198"/>
          <cell r="UPA198"/>
          <cell r="UPB198"/>
          <cell r="UPC198"/>
          <cell r="UPD198"/>
          <cell r="UPE198"/>
          <cell r="UPF198"/>
          <cell r="UPG198"/>
          <cell r="UPH198"/>
          <cell r="UPI198"/>
          <cell r="UPJ198"/>
          <cell r="UPK198"/>
          <cell r="UPL198"/>
          <cell r="UPM198"/>
          <cell r="UPN198"/>
          <cell r="UPO198"/>
          <cell r="UPP198"/>
          <cell r="UPQ198"/>
          <cell r="UPR198"/>
          <cell r="UPS198"/>
          <cell r="UPT198"/>
          <cell r="UPU198"/>
          <cell r="UPV198"/>
          <cell r="UPW198"/>
          <cell r="UPX198"/>
          <cell r="UPY198"/>
          <cell r="UPZ198"/>
          <cell r="UQA198"/>
          <cell r="UQB198"/>
          <cell r="UQC198"/>
          <cell r="UQD198"/>
          <cell r="UQE198"/>
          <cell r="UQF198"/>
          <cell r="UQG198"/>
          <cell r="UQH198"/>
          <cell r="UQI198"/>
          <cell r="UQJ198"/>
          <cell r="UQK198"/>
          <cell r="UQL198"/>
          <cell r="UQM198"/>
          <cell r="UQN198"/>
          <cell r="UQO198"/>
          <cell r="UQP198"/>
          <cell r="UQQ198"/>
          <cell r="UQR198"/>
          <cell r="UQS198"/>
          <cell r="UQT198"/>
          <cell r="UQU198"/>
          <cell r="UQV198"/>
          <cell r="UQW198"/>
          <cell r="UQX198"/>
          <cell r="UQY198"/>
          <cell r="UQZ198"/>
          <cell r="URA198"/>
          <cell r="URB198"/>
          <cell r="URC198"/>
          <cell r="URD198"/>
          <cell r="URE198"/>
          <cell r="URF198"/>
          <cell r="URG198"/>
          <cell r="URH198"/>
          <cell r="URI198"/>
          <cell r="URJ198"/>
          <cell r="URK198"/>
          <cell r="URL198"/>
          <cell r="URM198"/>
          <cell r="URN198"/>
          <cell r="URO198"/>
          <cell r="URP198"/>
          <cell r="URQ198"/>
          <cell r="URR198"/>
          <cell r="URS198"/>
          <cell r="URT198"/>
          <cell r="URU198"/>
          <cell r="URV198"/>
          <cell r="URW198"/>
          <cell r="URX198"/>
          <cell r="URY198"/>
          <cell r="URZ198"/>
          <cell r="USA198"/>
          <cell r="USB198"/>
          <cell r="USC198"/>
          <cell r="USD198"/>
          <cell r="USE198"/>
          <cell r="USF198"/>
          <cell r="USG198"/>
          <cell r="USH198"/>
          <cell r="USI198"/>
          <cell r="USJ198"/>
          <cell r="USK198"/>
          <cell r="USL198"/>
          <cell r="USM198"/>
          <cell r="USN198"/>
          <cell r="USO198"/>
          <cell r="USP198"/>
          <cell r="USQ198"/>
          <cell r="USR198"/>
          <cell r="USS198"/>
          <cell r="UST198"/>
          <cell r="USU198"/>
          <cell r="USV198"/>
          <cell r="USW198"/>
          <cell r="USX198"/>
          <cell r="USY198"/>
          <cell r="USZ198"/>
          <cell r="UTA198"/>
          <cell r="UTB198"/>
          <cell r="UTC198"/>
          <cell r="UTD198"/>
          <cell r="UTE198"/>
          <cell r="UTF198"/>
          <cell r="UTG198"/>
          <cell r="UTH198"/>
          <cell r="UTI198"/>
          <cell r="UTJ198"/>
          <cell r="UTK198"/>
          <cell r="UTL198"/>
          <cell r="UTM198"/>
          <cell r="UTN198"/>
          <cell r="UTO198"/>
          <cell r="UTP198"/>
          <cell r="UTQ198"/>
          <cell r="UTR198"/>
          <cell r="UTS198"/>
          <cell r="UTT198"/>
          <cell r="UTU198"/>
          <cell r="UTV198"/>
          <cell r="UTW198"/>
          <cell r="UTX198"/>
          <cell r="UTY198"/>
          <cell r="UTZ198"/>
          <cell r="UUA198"/>
          <cell r="UUB198"/>
          <cell r="UUC198"/>
          <cell r="UUD198"/>
          <cell r="UUE198"/>
          <cell r="UUF198"/>
          <cell r="UUG198"/>
          <cell r="UUH198"/>
          <cell r="UUI198"/>
          <cell r="UUJ198"/>
          <cell r="UUK198"/>
          <cell r="UUL198"/>
          <cell r="UUM198"/>
          <cell r="UUN198"/>
          <cell r="UUO198"/>
          <cell r="UUP198"/>
          <cell r="UUQ198"/>
          <cell r="UUR198"/>
          <cell r="UUS198"/>
          <cell r="UUT198"/>
          <cell r="UUU198"/>
          <cell r="UUV198"/>
          <cell r="UUW198"/>
          <cell r="UUX198"/>
          <cell r="UUY198"/>
          <cell r="UUZ198"/>
          <cell r="UVA198"/>
          <cell r="UVB198"/>
          <cell r="UVC198"/>
          <cell r="UVD198"/>
          <cell r="UVE198"/>
          <cell r="UVF198"/>
          <cell r="UVG198"/>
          <cell r="UVH198"/>
          <cell r="UVI198"/>
          <cell r="UVJ198"/>
          <cell r="UVK198"/>
          <cell r="UVL198"/>
          <cell r="UVM198"/>
          <cell r="UVN198"/>
          <cell r="UVO198"/>
          <cell r="UVP198"/>
          <cell r="UVQ198"/>
          <cell r="UVR198"/>
          <cell r="UVS198"/>
          <cell r="UVT198"/>
          <cell r="UVU198"/>
          <cell r="UVV198"/>
          <cell r="UVW198"/>
          <cell r="UVX198"/>
          <cell r="UVY198"/>
          <cell r="UVZ198"/>
          <cell r="UWA198"/>
          <cell r="UWB198"/>
          <cell r="UWC198"/>
          <cell r="UWD198"/>
          <cell r="UWE198"/>
          <cell r="UWF198"/>
          <cell r="UWG198"/>
          <cell r="UWH198"/>
          <cell r="UWI198"/>
          <cell r="UWJ198"/>
          <cell r="UWK198"/>
          <cell r="UWL198"/>
          <cell r="UWM198"/>
          <cell r="UWN198"/>
          <cell r="UWO198"/>
          <cell r="UWP198"/>
          <cell r="UWQ198"/>
          <cell r="UWR198"/>
          <cell r="UWS198"/>
          <cell r="UWT198"/>
          <cell r="UWU198"/>
          <cell r="UWV198"/>
          <cell r="UWW198"/>
          <cell r="UWX198"/>
          <cell r="UWY198"/>
          <cell r="UWZ198"/>
          <cell r="UXA198"/>
          <cell r="UXB198"/>
          <cell r="UXC198"/>
          <cell r="UXD198"/>
          <cell r="UXE198"/>
          <cell r="UXF198"/>
          <cell r="UXG198"/>
          <cell r="UXH198"/>
          <cell r="UXI198"/>
          <cell r="UXJ198"/>
          <cell r="UXK198"/>
          <cell r="UXL198"/>
          <cell r="UXM198"/>
          <cell r="UXN198"/>
          <cell r="UXO198"/>
          <cell r="UXP198"/>
          <cell r="UXQ198"/>
          <cell r="UXR198"/>
          <cell r="UXS198"/>
          <cell r="UXT198"/>
          <cell r="UXU198"/>
          <cell r="UXV198"/>
          <cell r="UXW198"/>
          <cell r="UXX198"/>
          <cell r="UXY198"/>
          <cell r="UXZ198"/>
          <cell r="UYA198"/>
          <cell r="UYB198"/>
          <cell r="UYC198"/>
          <cell r="UYD198"/>
          <cell r="UYE198"/>
          <cell r="UYF198"/>
          <cell r="UYG198"/>
          <cell r="UYH198"/>
          <cell r="UYI198"/>
          <cell r="UYJ198"/>
          <cell r="UYK198"/>
          <cell r="UYL198"/>
          <cell r="UYM198"/>
          <cell r="UYN198"/>
          <cell r="UYO198"/>
          <cell r="UYP198"/>
          <cell r="UYQ198"/>
          <cell r="UYR198"/>
          <cell r="UYS198"/>
          <cell r="UYT198"/>
          <cell r="UYU198"/>
          <cell r="UYV198"/>
          <cell r="UYW198"/>
          <cell r="UYX198"/>
          <cell r="UYY198"/>
          <cell r="UYZ198"/>
          <cell r="UZA198"/>
          <cell r="UZB198"/>
          <cell r="UZC198"/>
          <cell r="UZD198"/>
          <cell r="UZE198"/>
          <cell r="UZF198"/>
          <cell r="UZG198"/>
          <cell r="UZH198"/>
          <cell r="UZI198"/>
          <cell r="UZJ198"/>
          <cell r="UZK198"/>
          <cell r="UZL198"/>
          <cell r="UZM198"/>
          <cell r="UZN198"/>
          <cell r="UZO198"/>
          <cell r="UZP198"/>
          <cell r="UZQ198"/>
          <cell r="UZR198"/>
          <cell r="UZS198"/>
          <cell r="UZT198"/>
          <cell r="UZU198"/>
          <cell r="UZV198"/>
          <cell r="UZW198"/>
          <cell r="UZX198"/>
          <cell r="UZY198"/>
          <cell r="UZZ198"/>
          <cell r="VAA198"/>
          <cell r="VAB198"/>
          <cell r="VAC198"/>
          <cell r="VAD198"/>
          <cell r="VAE198"/>
          <cell r="VAF198"/>
          <cell r="VAG198"/>
          <cell r="VAH198"/>
          <cell r="VAI198"/>
          <cell r="VAJ198"/>
          <cell r="VAK198"/>
          <cell r="VAL198"/>
          <cell r="VAM198"/>
          <cell r="VAN198"/>
          <cell r="VAO198"/>
          <cell r="VAP198"/>
          <cell r="VAQ198"/>
          <cell r="VAR198"/>
          <cell r="VAS198"/>
          <cell r="VAT198"/>
          <cell r="VAU198"/>
          <cell r="VAV198"/>
          <cell r="VAW198"/>
          <cell r="VAX198"/>
          <cell r="VAY198"/>
          <cell r="VAZ198"/>
          <cell r="VBA198"/>
          <cell r="VBB198"/>
          <cell r="VBC198"/>
          <cell r="VBD198"/>
          <cell r="VBE198"/>
          <cell r="VBF198"/>
          <cell r="VBG198"/>
          <cell r="VBH198"/>
          <cell r="VBI198"/>
          <cell r="VBJ198"/>
          <cell r="VBK198"/>
          <cell r="VBL198"/>
          <cell r="VBM198"/>
          <cell r="VBN198"/>
          <cell r="VBO198"/>
          <cell r="VBP198"/>
          <cell r="VBQ198"/>
          <cell r="VBR198"/>
          <cell r="VBS198"/>
          <cell r="VBT198"/>
          <cell r="VBU198"/>
          <cell r="VBV198"/>
          <cell r="VBW198"/>
          <cell r="VBX198"/>
          <cell r="VBY198"/>
          <cell r="VBZ198"/>
          <cell r="VCA198"/>
          <cell r="VCB198"/>
          <cell r="VCC198"/>
          <cell r="VCD198"/>
          <cell r="VCE198"/>
          <cell r="VCF198"/>
          <cell r="VCG198"/>
          <cell r="VCH198"/>
          <cell r="VCI198"/>
          <cell r="VCJ198"/>
          <cell r="VCK198"/>
          <cell r="VCL198"/>
          <cell r="VCM198"/>
          <cell r="VCN198"/>
          <cell r="VCO198"/>
          <cell r="VCP198"/>
          <cell r="VCQ198"/>
          <cell r="VCR198"/>
          <cell r="VCS198"/>
          <cell r="VCT198"/>
          <cell r="VCU198"/>
          <cell r="VCV198"/>
          <cell r="VCW198"/>
          <cell r="VCX198"/>
          <cell r="VCY198"/>
          <cell r="VCZ198"/>
          <cell r="VDA198"/>
          <cell r="VDB198"/>
          <cell r="VDC198"/>
          <cell r="VDD198"/>
          <cell r="VDE198"/>
          <cell r="VDF198"/>
          <cell r="VDG198"/>
          <cell r="VDH198"/>
          <cell r="VDI198"/>
          <cell r="VDJ198"/>
          <cell r="VDK198"/>
          <cell r="VDL198"/>
          <cell r="VDM198"/>
          <cell r="VDN198"/>
          <cell r="VDO198"/>
          <cell r="VDP198"/>
          <cell r="VDQ198"/>
          <cell r="VDR198"/>
          <cell r="VDS198"/>
          <cell r="VDT198"/>
          <cell r="VDU198"/>
          <cell r="VDV198"/>
          <cell r="VDW198"/>
          <cell r="VDX198"/>
          <cell r="VDY198"/>
          <cell r="VDZ198"/>
          <cell r="VEA198"/>
          <cell r="VEB198"/>
          <cell r="VEC198"/>
          <cell r="VED198"/>
          <cell r="VEE198"/>
          <cell r="VEF198"/>
          <cell r="VEG198"/>
          <cell r="VEH198"/>
          <cell r="VEI198"/>
          <cell r="VEJ198"/>
          <cell r="VEK198"/>
          <cell r="VEL198"/>
          <cell r="VEM198"/>
          <cell r="VEN198"/>
          <cell r="VEO198"/>
          <cell r="VEP198"/>
          <cell r="VEQ198"/>
          <cell r="VER198"/>
          <cell r="VES198"/>
          <cell r="VET198"/>
          <cell r="VEU198"/>
          <cell r="VEV198"/>
          <cell r="VEW198"/>
          <cell r="VEX198"/>
          <cell r="VEY198"/>
          <cell r="VEZ198"/>
          <cell r="VFA198"/>
          <cell r="VFB198"/>
          <cell r="VFC198"/>
          <cell r="VFD198"/>
          <cell r="VFE198"/>
          <cell r="VFF198"/>
          <cell r="VFG198"/>
          <cell r="VFH198"/>
          <cell r="VFI198"/>
          <cell r="VFJ198"/>
          <cell r="VFK198"/>
          <cell r="VFL198"/>
          <cell r="VFM198"/>
          <cell r="VFN198"/>
          <cell r="VFO198"/>
          <cell r="VFP198"/>
          <cell r="VFQ198"/>
          <cell r="VFR198"/>
          <cell r="VFS198"/>
          <cell r="VFT198"/>
          <cell r="VFU198"/>
          <cell r="VFV198"/>
          <cell r="VFW198"/>
          <cell r="VFX198"/>
          <cell r="VFY198"/>
          <cell r="VFZ198"/>
          <cell r="VGA198"/>
          <cell r="VGB198"/>
          <cell r="VGC198"/>
          <cell r="VGD198"/>
          <cell r="VGE198"/>
          <cell r="VGF198"/>
          <cell r="VGG198"/>
          <cell r="VGH198"/>
          <cell r="VGI198"/>
          <cell r="VGJ198"/>
          <cell r="VGK198"/>
          <cell r="VGL198"/>
          <cell r="VGM198"/>
          <cell r="VGN198"/>
          <cell r="VGO198"/>
          <cell r="VGP198"/>
          <cell r="VGQ198"/>
          <cell r="VGR198"/>
          <cell r="VGS198"/>
          <cell r="VGT198"/>
          <cell r="VGU198"/>
          <cell r="VGV198"/>
          <cell r="VGW198"/>
          <cell r="VGX198"/>
          <cell r="VGY198"/>
          <cell r="VGZ198"/>
          <cell r="VHA198"/>
          <cell r="VHB198"/>
          <cell r="VHC198"/>
          <cell r="VHD198"/>
          <cell r="VHE198"/>
          <cell r="VHF198"/>
          <cell r="VHG198"/>
          <cell r="VHH198"/>
          <cell r="VHI198"/>
          <cell r="VHJ198"/>
          <cell r="VHK198"/>
          <cell r="VHL198"/>
          <cell r="VHM198"/>
          <cell r="VHN198"/>
          <cell r="VHO198"/>
          <cell r="VHP198"/>
          <cell r="VHQ198"/>
          <cell r="VHR198"/>
          <cell r="VHS198"/>
          <cell r="VHT198"/>
          <cell r="VHU198"/>
          <cell r="VHV198"/>
          <cell r="VHW198"/>
          <cell r="VHX198"/>
          <cell r="VHY198"/>
          <cell r="VHZ198"/>
          <cell r="VIA198"/>
          <cell r="VIB198"/>
          <cell r="VIC198"/>
          <cell r="VID198"/>
          <cell r="VIE198"/>
          <cell r="VIF198"/>
          <cell r="VIG198"/>
          <cell r="VIH198"/>
          <cell r="VII198"/>
          <cell r="VIJ198"/>
          <cell r="VIK198"/>
          <cell r="VIL198"/>
          <cell r="VIM198"/>
          <cell r="VIN198"/>
          <cell r="VIO198"/>
          <cell r="VIP198"/>
          <cell r="VIQ198"/>
          <cell r="VIR198"/>
          <cell r="VIS198"/>
          <cell r="VIT198"/>
          <cell r="VIU198"/>
          <cell r="VIV198"/>
          <cell r="VIW198"/>
          <cell r="VIX198"/>
          <cell r="VIY198"/>
          <cell r="VIZ198"/>
          <cell r="VJA198"/>
          <cell r="VJB198"/>
          <cell r="VJC198"/>
          <cell r="VJD198"/>
          <cell r="VJE198"/>
          <cell r="VJF198"/>
          <cell r="VJG198"/>
          <cell r="VJH198"/>
          <cell r="VJI198"/>
          <cell r="VJJ198"/>
          <cell r="VJK198"/>
          <cell r="VJL198"/>
          <cell r="VJM198"/>
          <cell r="VJN198"/>
          <cell r="VJO198"/>
          <cell r="VJP198"/>
          <cell r="VJQ198"/>
          <cell r="VJR198"/>
          <cell r="VJS198"/>
          <cell r="VJT198"/>
          <cell r="VJU198"/>
          <cell r="VJV198"/>
          <cell r="VJW198"/>
          <cell r="VJX198"/>
          <cell r="VJY198"/>
          <cell r="VJZ198"/>
          <cell r="VKA198"/>
          <cell r="VKB198"/>
          <cell r="VKC198"/>
          <cell r="VKD198"/>
          <cell r="VKE198"/>
          <cell r="VKF198"/>
          <cell r="VKG198"/>
          <cell r="VKH198"/>
          <cell r="VKI198"/>
          <cell r="VKJ198"/>
          <cell r="VKK198"/>
          <cell r="VKL198"/>
          <cell r="VKM198"/>
          <cell r="VKN198"/>
          <cell r="VKO198"/>
          <cell r="VKP198"/>
          <cell r="VKQ198"/>
          <cell r="VKR198"/>
          <cell r="VKS198"/>
          <cell r="VKT198"/>
          <cell r="VKU198"/>
          <cell r="VKV198"/>
          <cell r="VKW198"/>
          <cell r="VKX198"/>
          <cell r="VKY198"/>
          <cell r="VKZ198"/>
          <cell r="VLA198"/>
          <cell r="VLB198"/>
          <cell r="VLC198"/>
          <cell r="VLD198"/>
          <cell r="VLE198"/>
          <cell r="VLF198"/>
          <cell r="VLG198"/>
          <cell r="VLH198"/>
          <cell r="VLI198"/>
          <cell r="VLJ198"/>
          <cell r="VLK198"/>
          <cell r="VLL198"/>
          <cell r="VLM198"/>
          <cell r="VLN198"/>
          <cell r="VLO198"/>
          <cell r="VLP198"/>
          <cell r="VLQ198"/>
          <cell r="VLR198"/>
          <cell r="VLS198"/>
          <cell r="VLT198"/>
          <cell r="VLU198"/>
          <cell r="VLV198"/>
          <cell r="VLW198"/>
          <cell r="VLX198"/>
          <cell r="VLY198"/>
          <cell r="VLZ198"/>
          <cell r="VMA198"/>
          <cell r="VMB198"/>
          <cell r="VMC198"/>
          <cell r="VMD198"/>
          <cell r="VME198"/>
          <cell r="VMF198"/>
          <cell r="VMG198"/>
          <cell r="VMH198"/>
          <cell r="VMI198"/>
          <cell r="VMJ198"/>
          <cell r="VMK198"/>
          <cell r="VML198"/>
          <cell r="VMM198"/>
          <cell r="VMN198"/>
          <cell r="VMO198"/>
          <cell r="VMP198"/>
          <cell r="VMQ198"/>
          <cell r="VMR198"/>
          <cell r="VMS198"/>
          <cell r="VMT198"/>
          <cell r="VMU198"/>
          <cell r="VMV198"/>
          <cell r="VMW198"/>
          <cell r="VMX198"/>
          <cell r="VMY198"/>
          <cell r="VMZ198"/>
          <cell r="VNA198"/>
          <cell r="VNB198"/>
          <cell r="VNC198"/>
          <cell r="VND198"/>
          <cell r="VNE198"/>
          <cell r="VNF198"/>
          <cell r="VNG198"/>
          <cell r="VNH198"/>
          <cell r="VNI198"/>
          <cell r="VNJ198"/>
          <cell r="VNK198"/>
          <cell r="VNL198"/>
          <cell r="VNM198"/>
          <cell r="VNN198"/>
          <cell r="VNO198"/>
          <cell r="VNP198"/>
          <cell r="VNQ198"/>
          <cell r="VNR198"/>
          <cell r="VNS198"/>
          <cell r="VNT198"/>
          <cell r="VNU198"/>
          <cell r="VNV198"/>
          <cell r="VNW198"/>
          <cell r="VNX198"/>
          <cell r="VNY198"/>
          <cell r="VNZ198"/>
          <cell r="VOA198"/>
          <cell r="VOB198"/>
          <cell r="VOC198"/>
          <cell r="VOD198"/>
          <cell r="VOE198"/>
          <cell r="VOF198"/>
          <cell r="VOG198"/>
          <cell r="VOH198"/>
          <cell r="VOI198"/>
          <cell r="VOJ198"/>
          <cell r="VOK198"/>
          <cell r="VOL198"/>
          <cell r="VOM198"/>
          <cell r="VON198"/>
          <cell r="VOO198"/>
          <cell r="VOP198"/>
          <cell r="VOQ198"/>
          <cell r="VOR198"/>
          <cell r="VOS198"/>
          <cell r="VOT198"/>
          <cell r="VOU198"/>
          <cell r="VOV198"/>
          <cell r="VOW198"/>
          <cell r="VOX198"/>
          <cell r="VOY198"/>
          <cell r="VOZ198"/>
          <cell r="VPA198"/>
          <cell r="VPB198"/>
          <cell r="VPC198"/>
          <cell r="VPD198"/>
          <cell r="VPE198"/>
          <cell r="VPF198"/>
          <cell r="VPG198"/>
          <cell r="VPH198"/>
          <cell r="VPI198"/>
          <cell r="VPJ198"/>
          <cell r="VPK198"/>
          <cell r="VPL198"/>
          <cell r="VPM198"/>
          <cell r="VPN198"/>
          <cell r="VPO198"/>
          <cell r="VPP198"/>
          <cell r="VPQ198"/>
          <cell r="VPR198"/>
          <cell r="VPS198"/>
          <cell r="VPT198"/>
          <cell r="VPU198"/>
          <cell r="VPV198"/>
          <cell r="VPW198"/>
          <cell r="VPX198"/>
          <cell r="VPY198"/>
          <cell r="VPZ198"/>
          <cell r="VQA198"/>
          <cell r="VQB198"/>
          <cell r="VQC198"/>
          <cell r="VQD198"/>
          <cell r="VQE198"/>
          <cell r="VQF198"/>
          <cell r="VQG198"/>
          <cell r="VQH198"/>
          <cell r="VQI198"/>
          <cell r="VQJ198"/>
          <cell r="VQK198"/>
          <cell r="VQL198"/>
          <cell r="VQM198"/>
          <cell r="VQN198"/>
          <cell r="VQO198"/>
          <cell r="VQP198"/>
          <cell r="VQQ198"/>
          <cell r="VQR198"/>
          <cell r="VQS198"/>
          <cell r="VQT198"/>
          <cell r="VQU198"/>
          <cell r="VQV198"/>
          <cell r="VQW198"/>
          <cell r="VQX198"/>
          <cell r="VQY198"/>
          <cell r="VQZ198"/>
          <cell r="VRA198"/>
          <cell r="VRB198"/>
          <cell r="VRC198"/>
          <cell r="VRD198"/>
          <cell r="VRE198"/>
          <cell r="VRF198"/>
          <cell r="VRG198"/>
          <cell r="VRH198"/>
          <cell r="VRI198"/>
          <cell r="VRJ198"/>
          <cell r="VRK198"/>
          <cell r="VRL198"/>
          <cell r="VRM198"/>
          <cell r="VRN198"/>
          <cell r="VRO198"/>
          <cell r="VRP198"/>
          <cell r="VRQ198"/>
          <cell r="VRR198"/>
          <cell r="VRS198"/>
          <cell r="VRT198"/>
          <cell r="VRU198"/>
          <cell r="VRV198"/>
          <cell r="VRW198"/>
          <cell r="VRX198"/>
          <cell r="VRY198"/>
          <cell r="VRZ198"/>
          <cell r="VSA198"/>
          <cell r="VSB198"/>
          <cell r="VSC198"/>
          <cell r="VSD198"/>
          <cell r="VSE198"/>
          <cell r="VSF198"/>
          <cell r="VSG198"/>
          <cell r="VSH198"/>
          <cell r="VSI198"/>
          <cell r="VSJ198"/>
          <cell r="VSK198"/>
          <cell r="VSL198"/>
          <cell r="VSM198"/>
          <cell r="VSN198"/>
          <cell r="VSO198"/>
          <cell r="VSP198"/>
          <cell r="VSQ198"/>
          <cell r="VSR198"/>
          <cell r="VSS198"/>
          <cell r="VST198"/>
          <cell r="VSU198"/>
          <cell r="VSV198"/>
          <cell r="VSW198"/>
          <cell r="VSX198"/>
          <cell r="VSY198"/>
          <cell r="VSZ198"/>
          <cell r="VTA198"/>
          <cell r="VTB198"/>
          <cell r="VTC198"/>
          <cell r="VTD198"/>
          <cell r="VTE198"/>
          <cell r="VTF198"/>
          <cell r="VTG198"/>
          <cell r="VTH198"/>
          <cell r="VTI198"/>
          <cell r="VTJ198"/>
          <cell r="VTK198"/>
          <cell r="VTL198"/>
          <cell r="VTM198"/>
          <cell r="VTN198"/>
          <cell r="VTO198"/>
          <cell r="VTP198"/>
          <cell r="VTQ198"/>
          <cell r="VTR198"/>
          <cell r="VTS198"/>
          <cell r="VTT198"/>
          <cell r="VTU198"/>
          <cell r="VTV198"/>
          <cell r="VTW198"/>
          <cell r="VTX198"/>
          <cell r="VTY198"/>
          <cell r="VTZ198"/>
          <cell r="VUA198"/>
          <cell r="VUB198"/>
          <cell r="VUC198"/>
          <cell r="VUD198"/>
          <cell r="VUE198"/>
          <cell r="VUF198"/>
          <cell r="VUG198"/>
          <cell r="VUH198"/>
          <cell r="VUI198"/>
          <cell r="VUJ198"/>
          <cell r="VUK198"/>
          <cell r="VUL198"/>
          <cell r="VUM198"/>
          <cell r="VUN198"/>
          <cell r="VUO198"/>
          <cell r="VUP198"/>
          <cell r="VUQ198"/>
          <cell r="VUR198"/>
          <cell r="VUS198"/>
          <cell r="VUT198"/>
          <cell r="VUU198"/>
          <cell r="VUV198"/>
          <cell r="VUW198"/>
          <cell r="VUX198"/>
          <cell r="VUY198"/>
          <cell r="VUZ198"/>
          <cell r="VVA198"/>
          <cell r="VVB198"/>
          <cell r="VVC198"/>
          <cell r="VVD198"/>
          <cell r="VVE198"/>
          <cell r="VVF198"/>
          <cell r="VVG198"/>
          <cell r="VVH198"/>
          <cell r="VVI198"/>
          <cell r="VVJ198"/>
          <cell r="VVK198"/>
          <cell r="VVL198"/>
          <cell r="VVM198"/>
          <cell r="VVN198"/>
          <cell r="VVO198"/>
          <cell r="VVP198"/>
          <cell r="VVQ198"/>
          <cell r="VVR198"/>
          <cell r="VVS198"/>
          <cell r="VVT198"/>
          <cell r="VVU198"/>
          <cell r="VVV198"/>
          <cell r="VVW198"/>
          <cell r="VVX198"/>
          <cell r="VVY198"/>
          <cell r="VVZ198"/>
          <cell r="VWA198"/>
          <cell r="VWB198"/>
          <cell r="VWC198"/>
          <cell r="VWD198"/>
          <cell r="VWE198"/>
          <cell r="VWF198"/>
          <cell r="VWG198"/>
          <cell r="VWH198"/>
          <cell r="VWI198"/>
          <cell r="VWJ198"/>
          <cell r="VWK198"/>
          <cell r="VWL198"/>
          <cell r="VWM198"/>
          <cell r="VWN198"/>
          <cell r="VWO198"/>
          <cell r="VWP198"/>
          <cell r="VWQ198"/>
          <cell r="VWR198"/>
          <cell r="VWS198"/>
          <cell r="VWT198"/>
          <cell r="VWU198"/>
          <cell r="VWV198"/>
          <cell r="VWW198"/>
          <cell r="VWX198"/>
          <cell r="VWY198"/>
          <cell r="VWZ198"/>
          <cell r="VXA198"/>
          <cell r="VXB198"/>
          <cell r="VXC198"/>
          <cell r="VXD198"/>
          <cell r="VXE198"/>
          <cell r="VXF198"/>
          <cell r="VXG198"/>
          <cell r="VXH198"/>
          <cell r="VXI198"/>
          <cell r="VXJ198"/>
          <cell r="VXK198"/>
          <cell r="VXL198"/>
          <cell r="VXM198"/>
          <cell r="VXN198"/>
          <cell r="VXO198"/>
          <cell r="VXP198"/>
          <cell r="VXQ198"/>
          <cell r="VXR198"/>
          <cell r="VXS198"/>
          <cell r="VXT198"/>
          <cell r="VXU198"/>
          <cell r="VXV198"/>
          <cell r="VXW198"/>
          <cell r="VXX198"/>
          <cell r="VXY198"/>
          <cell r="VXZ198"/>
          <cell r="VYA198"/>
          <cell r="VYB198"/>
          <cell r="VYC198"/>
          <cell r="VYD198"/>
          <cell r="VYE198"/>
          <cell r="VYF198"/>
          <cell r="VYG198"/>
          <cell r="VYH198"/>
          <cell r="VYI198"/>
          <cell r="VYJ198"/>
          <cell r="VYK198"/>
          <cell r="VYL198"/>
          <cell r="VYM198"/>
          <cell r="VYN198"/>
          <cell r="VYO198"/>
          <cell r="VYP198"/>
          <cell r="VYQ198"/>
          <cell r="VYR198"/>
          <cell r="VYS198"/>
          <cell r="VYT198"/>
          <cell r="VYU198"/>
          <cell r="VYV198"/>
          <cell r="VYW198"/>
          <cell r="VYX198"/>
          <cell r="VYY198"/>
          <cell r="VYZ198"/>
          <cell r="VZA198"/>
          <cell r="VZB198"/>
          <cell r="VZC198"/>
          <cell r="VZD198"/>
          <cell r="VZE198"/>
          <cell r="VZF198"/>
          <cell r="VZG198"/>
          <cell r="VZH198"/>
          <cell r="VZI198"/>
          <cell r="VZJ198"/>
          <cell r="VZK198"/>
          <cell r="VZL198"/>
          <cell r="VZM198"/>
          <cell r="VZN198"/>
          <cell r="VZO198"/>
          <cell r="VZP198"/>
          <cell r="VZQ198"/>
          <cell r="VZR198"/>
          <cell r="VZS198"/>
          <cell r="VZT198"/>
          <cell r="VZU198"/>
          <cell r="VZV198"/>
          <cell r="VZW198"/>
          <cell r="VZX198"/>
          <cell r="VZY198"/>
          <cell r="VZZ198"/>
          <cell r="WAA198"/>
          <cell r="WAB198"/>
          <cell r="WAC198"/>
          <cell r="WAD198"/>
          <cell r="WAE198"/>
          <cell r="WAF198"/>
          <cell r="WAG198"/>
          <cell r="WAH198"/>
          <cell r="WAI198"/>
          <cell r="WAJ198"/>
          <cell r="WAK198"/>
          <cell r="WAL198"/>
          <cell r="WAM198"/>
          <cell r="WAN198"/>
          <cell r="WAO198"/>
          <cell r="WAP198"/>
          <cell r="WAQ198"/>
          <cell r="WAR198"/>
          <cell r="WAS198"/>
          <cell r="WAT198"/>
          <cell r="WAU198"/>
          <cell r="WAV198"/>
          <cell r="WAW198"/>
          <cell r="WAX198"/>
          <cell r="WAY198"/>
          <cell r="WAZ198"/>
          <cell r="WBA198"/>
          <cell r="WBB198"/>
          <cell r="WBC198"/>
          <cell r="WBD198"/>
          <cell r="WBE198"/>
          <cell r="WBF198"/>
          <cell r="WBG198"/>
          <cell r="WBH198"/>
          <cell r="WBI198"/>
          <cell r="WBJ198"/>
          <cell r="WBK198"/>
          <cell r="WBL198"/>
          <cell r="WBM198"/>
          <cell r="WBN198"/>
          <cell r="WBO198"/>
          <cell r="WBP198"/>
          <cell r="WBQ198"/>
          <cell r="WBR198"/>
          <cell r="WBS198"/>
          <cell r="WBT198"/>
          <cell r="WBU198"/>
          <cell r="WBV198"/>
          <cell r="WBW198"/>
          <cell r="WBX198"/>
          <cell r="WBY198"/>
          <cell r="WBZ198"/>
          <cell r="WCA198"/>
          <cell r="WCB198"/>
          <cell r="WCC198"/>
          <cell r="WCD198"/>
          <cell r="WCE198"/>
          <cell r="WCF198"/>
          <cell r="WCG198"/>
          <cell r="WCH198"/>
          <cell r="WCI198"/>
          <cell r="WCJ198"/>
          <cell r="WCK198"/>
          <cell r="WCL198"/>
          <cell r="WCM198"/>
          <cell r="WCN198"/>
          <cell r="WCO198"/>
          <cell r="WCP198"/>
          <cell r="WCQ198"/>
          <cell r="WCR198"/>
          <cell r="WCS198"/>
          <cell r="WCT198"/>
          <cell r="WCU198"/>
          <cell r="WCV198"/>
          <cell r="WCW198"/>
          <cell r="WCX198"/>
          <cell r="WCY198"/>
          <cell r="WCZ198"/>
          <cell r="WDA198"/>
          <cell r="WDB198"/>
          <cell r="WDC198"/>
          <cell r="WDD198"/>
          <cell r="WDE198"/>
          <cell r="WDF198"/>
          <cell r="WDG198"/>
          <cell r="WDH198"/>
          <cell r="WDI198"/>
          <cell r="WDJ198"/>
          <cell r="WDK198"/>
          <cell r="WDL198"/>
          <cell r="WDM198"/>
          <cell r="WDN198"/>
          <cell r="WDO198"/>
          <cell r="WDP198"/>
          <cell r="WDQ198"/>
          <cell r="WDR198"/>
          <cell r="WDS198"/>
          <cell r="WDT198"/>
          <cell r="WDU198"/>
          <cell r="WDV198"/>
          <cell r="WDW198"/>
          <cell r="WDX198"/>
          <cell r="WDY198"/>
          <cell r="WDZ198"/>
          <cell r="WEA198"/>
          <cell r="WEB198"/>
          <cell r="WEC198"/>
          <cell r="WED198"/>
          <cell r="WEE198"/>
          <cell r="WEF198"/>
          <cell r="WEG198"/>
          <cell r="WEH198"/>
          <cell r="WEI198"/>
          <cell r="WEJ198"/>
          <cell r="WEK198"/>
          <cell r="WEL198"/>
          <cell r="WEM198"/>
          <cell r="WEN198"/>
          <cell r="WEO198"/>
          <cell r="WEP198"/>
          <cell r="WEQ198"/>
          <cell r="WER198"/>
          <cell r="WES198"/>
          <cell r="WET198"/>
          <cell r="WEU198"/>
          <cell r="WEV198"/>
          <cell r="WEW198"/>
          <cell r="WEX198"/>
          <cell r="WEY198"/>
          <cell r="WEZ198"/>
          <cell r="WFA198"/>
          <cell r="WFB198"/>
          <cell r="WFC198"/>
          <cell r="WFD198"/>
          <cell r="WFE198"/>
          <cell r="WFF198"/>
          <cell r="WFG198"/>
          <cell r="WFH198"/>
          <cell r="WFI198"/>
          <cell r="WFJ198"/>
          <cell r="WFK198"/>
          <cell r="WFL198"/>
          <cell r="WFM198"/>
          <cell r="WFN198"/>
          <cell r="WFO198"/>
          <cell r="WFP198"/>
          <cell r="WFQ198"/>
          <cell r="WFR198"/>
          <cell r="WFS198"/>
          <cell r="WFT198"/>
          <cell r="WFU198"/>
          <cell r="WFV198"/>
          <cell r="WFW198"/>
          <cell r="WFX198"/>
          <cell r="WFY198"/>
          <cell r="WFZ198"/>
          <cell r="WGA198"/>
          <cell r="WGB198"/>
          <cell r="WGC198"/>
          <cell r="WGD198"/>
          <cell r="WGE198"/>
          <cell r="WGF198"/>
          <cell r="WGG198"/>
          <cell r="WGH198"/>
          <cell r="WGI198"/>
          <cell r="WGJ198"/>
          <cell r="WGK198"/>
          <cell r="WGL198"/>
          <cell r="WGM198"/>
          <cell r="WGN198"/>
          <cell r="WGO198"/>
          <cell r="WGP198"/>
          <cell r="WGQ198"/>
          <cell r="WGR198"/>
          <cell r="WGS198"/>
          <cell r="WGT198"/>
          <cell r="WGU198"/>
          <cell r="WGV198"/>
          <cell r="WGW198"/>
          <cell r="WGX198"/>
          <cell r="WGY198"/>
          <cell r="WGZ198"/>
          <cell r="WHA198"/>
          <cell r="WHB198"/>
          <cell r="WHC198"/>
          <cell r="WHD198"/>
          <cell r="WHE198"/>
          <cell r="WHF198"/>
          <cell r="WHG198"/>
          <cell r="WHH198"/>
          <cell r="WHI198"/>
          <cell r="WHJ198"/>
          <cell r="WHK198"/>
          <cell r="WHL198"/>
          <cell r="WHM198"/>
          <cell r="WHN198"/>
          <cell r="WHO198"/>
          <cell r="WHP198"/>
          <cell r="WHQ198"/>
          <cell r="WHR198"/>
          <cell r="WHS198"/>
          <cell r="WHT198"/>
          <cell r="WHU198"/>
          <cell r="WHV198"/>
          <cell r="WHW198"/>
          <cell r="WHX198"/>
          <cell r="WHY198"/>
          <cell r="WHZ198"/>
          <cell r="WIA198"/>
          <cell r="WIB198"/>
          <cell r="WIC198"/>
          <cell r="WID198"/>
          <cell r="WIE198"/>
          <cell r="WIF198"/>
          <cell r="WIG198"/>
          <cell r="WIH198"/>
          <cell r="WII198"/>
          <cell r="WIJ198"/>
          <cell r="WIK198"/>
          <cell r="WIL198"/>
          <cell r="WIM198"/>
          <cell r="WIN198"/>
          <cell r="WIO198"/>
          <cell r="WIP198"/>
          <cell r="WIQ198"/>
          <cell r="WIR198"/>
          <cell r="WIS198"/>
          <cell r="WIT198"/>
          <cell r="WIU198"/>
          <cell r="WIV198"/>
          <cell r="WIW198"/>
          <cell r="WIX198"/>
          <cell r="WIY198"/>
          <cell r="WIZ198"/>
          <cell r="WJA198"/>
          <cell r="WJB198"/>
          <cell r="WJC198"/>
          <cell r="WJD198"/>
          <cell r="WJE198"/>
          <cell r="WJF198"/>
          <cell r="WJG198"/>
          <cell r="WJH198"/>
          <cell r="WJI198"/>
          <cell r="WJJ198"/>
          <cell r="WJK198"/>
          <cell r="WJL198"/>
          <cell r="WJM198"/>
          <cell r="WJN198"/>
          <cell r="WJO198"/>
          <cell r="WJP198"/>
          <cell r="WJQ198"/>
          <cell r="WJR198"/>
          <cell r="WJS198"/>
          <cell r="WJT198"/>
          <cell r="WJU198"/>
          <cell r="WJV198"/>
          <cell r="WJW198"/>
          <cell r="WJX198"/>
          <cell r="WJY198"/>
          <cell r="WJZ198"/>
          <cell r="WKA198"/>
          <cell r="WKB198"/>
          <cell r="WKC198"/>
          <cell r="WKD198"/>
          <cell r="WKE198"/>
          <cell r="WKF198"/>
          <cell r="WKG198"/>
          <cell r="WKH198"/>
          <cell r="WKI198"/>
          <cell r="WKJ198"/>
          <cell r="WKK198"/>
          <cell r="WKL198"/>
          <cell r="WKM198"/>
          <cell r="WKN198"/>
          <cell r="WKO198"/>
          <cell r="WKP198"/>
          <cell r="WKQ198"/>
          <cell r="WKR198"/>
          <cell r="WKS198"/>
          <cell r="WKT198"/>
          <cell r="WKU198"/>
          <cell r="WKV198"/>
          <cell r="WKW198"/>
          <cell r="WKX198"/>
          <cell r="WKY198"/>
          <cell r="WKZ198"/>
          <cell r="WLA198"/>
          <cell r="WLB198"/>
          <cell r="WLC198"/>
          <cell r="WLD198"/>
          <cell r="WLE198"/>
          <cell r="WLF198"/>
          <cell r="WLG198"/>
          <cell r="WLH198"/>
          <cell r="WLI198"/>
          <cell r="WLJ198"/>
          <cell r="WLK198"/>
          <cell r="WLL198"/>
          <cell r="WLM198"/>
          <cell r="WLN198"/>
          <cell r="WLO198"/>
          <cell r="WLP198"/>
          <cell r="WLQ198"/>
          <cell r="WLR198"/>
          <cell r="WLS198"/>
          <cell r="WLT198"/>
          <cell r="WLU198"/>
          <cell r="WLV198"/>
          <cell r="WLW198"/>
          <cell r="WLX198"/>
          <cell r="WLY198"/>
          <cell r="WLZ198"/>
          <cell r="WMA198"/>
          <cell r="WMB198"/>
          <cell r="WMC198"/>
          <cell r="WMD198"/>
          <cell r="WME198"/>
          <cell r="WMF198"/>
          <cell r="WMG198"/>
          <cell r="WMH198"/>
          <cell r="WMI198"/>
          <cell r="WMJ198"/>
          <cell r="WMK198"/>
          <cell r="WML198"/>
          <cell r="WMM198"/>
          <cell r="WMN198"/>
          <cell r="WMO198"/>
          <cell r="WMP198"/>
          <cell r="WMQ198"/>
          <cell r="WMR198"/>
          <cell r="WMS198"/>
          <cell r="WMT198"/>
          <cell r="WMU198"/>
          <cell r="WMV198"/>
          <cell r="WMW198"/>
          <cell r="WMX198"/>
          <cell r="WMY198"/>
          <cell r="WMZ198"/>
          <cell r="WNA198"/>
          <cell r="WNB198"/>
          <cell r="WNC198"/>
          <cell r="WND198"/>
          <cell r="WNE198"/>
          <cell r="WNF198"/>
          <cell r="WNG198"/>
          <cell r="WNH198"/>
          <cell r="WNI198"/>
          <cell r="WNJ198"/>
          <cell r="WNK198"/>
          <cell r="WNL198"/>
          <cell r="WNM198"/>
          <cell r="WNN198"/>
          <cell r="WNO198"/>
          <cell r="WNP198"/>
          <cell r="WNQ198"/>
          <cell r="WNR198"/>
          <cell r="WNS198"/>
          <cell r="WNT198"/>
          <cell r="WNU198"/>
          <cell r="WNV198"/>
          <cell r="WNW198"/>
          <cell r="WNX198"/>
          <cell r="WNY198"/>
          <cell r="WNZ198"/>
          <cell r="WOA198"/>
          <cell r="WOB198"/>
          <cell r="WOC198"/>
          <cell r="WOD198"/>
          <cell r="WOE198"/>
          <cell r="WOF198"/>
          <cell r="WOG198"/>
          <cell r="WOH198"/>
          <cell r="WOI198"/>
          <cell r="WOJ198"/>
          <cell r="WOK198"/>
          <cell r="WOL198"/>
          <cell r="WOM198"/>
          <cell r="WON198"/>
          <cell r="WOO198"/>
          <cell r="WOP198"/>
          <cell r="WOQ198"/>
          <cell r="WOR198"/>
          <cell r="WOS198"/>
          <cell r="WOT198"/>
          <cell r="WOU198"/>
          <cell r="WOV198"/>
          <cell r="WOW198"/>
          <cell r="WOX198"/>
          <cell r="WOY198"/>
          <cell r="WOZ198"/>
          <cell r="WPA198"/>
          <cell r="WPB198"/>
          <cell r="WPC198"/>
          <cell r="WPD198"/>
          <cell r="WPE198"/>
          <cell r="WPF198"/>
          <cell r="WPG198"/>
          <cell r="WPH198"/>
          <cell r="WPI198"/>
          <cell r="WPJ198"/>
          <cell r="WPK198"/>
          <cell r="WPL198"/>
          <cell r="WPM198"/>
          <cell r="WPN198"/>
          <cell r="WPO198"/>
          <cell r="WPP198"/>
          <cell r="WPQ198"/>
          <cell r="WPR198"/>
          <cell r="WPS198"/>
          <cell r="WPT198"/>
          <cell r="WPU198"/>
          <cell r="WPV198"/>
          <cell r="WPW198"/>
          <cell r="WPX198"/>
          <cell r="WPY198"/>
          <cell r="WPZ198"/>
          <cell r="WQA198"/>
          <cell r="WQB198"/>
          <cell r="WQC198"/>
          <cell r="WQD198"/>
          <cell r="WQE198"/>
          <cell r="WQF198"/>
          <cell r="WQG198"/>
          <cell r="WQH198"/>
          <cell r="WQI198"/>
          <cell r="WQJ198"/>
          <cell r="WQK198"/>
          <cell r="WQL198"/>
          <cell r="WQM198"/>
          <cell r="WQN198"/>
          <cell r="WQO198"/>
          <cell r="WQP198"/>
          <cell r="WQQ198"/>
          <cell r="WQR198"/>
          <cell r="WQS198"/>
          <cell r="WQT198"/>
          <cell r="WQU198"/>
          <cell r="WQV198"/>
          <cell r="WQW198"/>
          <cell r="WQX198"/>
          <cell r="WQY198"/>
          <cell r="WQZ198"/>
          <cell r="WRA198"/>
          <cell r="WRB198"/>
          <cell r="WRC198"/>
          <cell r="WRD198"/>
          <cell r="WRE198"/>
          <cell r="WRF198"/>
          <cell r="WRG198"/>
          <cell r="WRH198"/>
          <cell r="WRI198"/>
          <cell r="WRJ198"/>
          <cell r="WRK198"/>
          <cell r="WRL198"/>
          <cell r="WRM198"/>
          <cell r="WRN198"/>
          <cell r="WRO198"/>
          <cell r="WRP198"/>
          <cell r="WRQ198"/>
          <cell r="WRR198"/>
          <cell r="WRS198"/>
          <cell r="WRT198"/>
          <cell r="WRU198"/>
          <cell r="WRV198"/>
          <cell r="WRW198"/>
          <cell r="WRX198"/>
          <cell r="WRY198"/>
          <cell r="WRZ198"/>
          <cell r="WSA198"/>
          <cell r="WSB198"/>
          <cell r="WSC198"/>
          <cell r="WSD198"/>
          <cell r="WSE198"/>
          <cell r="WSF198"/>
          <cell r="WSG198"/>
          <cell r="WSH198"/>
          <cell r="WSI198"/>
          <cell r="WSJ198"/>
          <cell r="WSK198"/>
          <cell r="WSL198"/>
          <cell r="WSM198"/>
          <cell r="WSN198"/>
          <cell r="WSO198"/>
          <cell r="WSP198"/>
          <cell r="WSQ198"/>
          <cell r="WSR198"/>
          <cell r="WSS198"/>
          <cell r="WST198"/>
          <cell r="WSU198"/>
          <cell r="WSV198"/>
          <cell r="WSW198"/>
          <cell r="WSX198"/>
          <cell r="WSY198"/>
          <cell r="WSZ198"/>
          <cell r="WTA198"/>
          <cell r="WTB198"/>
          <cell r="WTC198"/>
          <cell r="WTD198"/>
          <cell r="WTE198"/>
          <cell r="WTF198"/>
          <cell r="WTG198"/>
          <cell r="WTH198"/>
          <cell r="WTI198"/>
          <cell r="WTJ198"/>
          <cell r="WTK198"/>
          <cell r="WTL198"/>
          <cell r="WTM198"/>
          <cell r="WTN198"/>
          <cell r="WTO198"/>
          <cell r="WTP198"/>
          <cell r="WTQ198"/>
          <cell r="WTR198"/>
          <cell r="WTS198"/>
          <cell r="WTT198"/>
          <cell r="WTU198"/>
          <cell r="WTV198"/>
          <cell r="WTW198"/>
          <cell r="WTX198"/>
          <cell r="WTY198"/>
          <cell r="WTZ198"/>
          <cell r="WUA198"/>
          <cell r="WUB198"/>
          <cell r="WUC198"/>
          <cell r="WUD198"/>
          <cell r="WUE198"/>
          <cell r="WUF198"/>
          <cell r="WUG198"/>
          <cell r="WUH198"/>
          <cell r="WUI198"/>
          <cell r="WUJ198"/>
          <cell r="WUK198"/>
          <cell r="WUL198"/>
          <cell r="WUM198"/>
          <cell r="WUN198"/>
          <cell r="WUO198"/>
          <cell r="WUP198"/>
          <cell r="WUQ198"/>
          <cell r="WUR198"/>
          <cell r="WUS198"/>
          <cell r="WUT198"/>
          <cell r="WUU198"/>
          <cell r="WUV198"/>
          <cell r="WUW198"/>
          <cell r="WUX198"/>
          <cell r="WUY198"/>
          <cell r="WUZ198"/>
          <cell r="WVA198"/>
          <cell r="WVB198"/>
          <cell r="WVC198"/>
          <cell r="WVD198"/>
          <cell r="WVE198"/>
          <cell r="WVF198"/>
          <cell r="WVG198"/>
          <cell r="WVH198"/>
          <cell r="WVI198"/>
          <cell r="WVJ198"/>
          <cell r="WVK198"/>
          <cell r="WVL198"/>
          <cell r="WVM198"/>
          <cell r="WVN198"/>
          <cell r="WVO198"/>
          <cell r="WVP198"/>
          <cell r="WVQ198"/>
          <cell r="WVR198"/>
          <cell r="WVS198"/>
          <cell r="WVT198"/>
          <cell r="WVU198"/>
          <cell r="WVV198"/>
          <cell r="WVW198"/>
          <cell r="WVX198"/>
          <cell r="WVY198"/>
          <cell r="WVZ198"/>
          <cell r="WWA198"/>
          <cell r="WWB198"/>
          <cell r="WWC198"/>
          <cell r="WWD198"/>
          <cell r="WWE198"/>
          <cell r="WWF198"/>
          <cell r="WWG198"/>
          <cell r="WWH198"/>
          <cell r="WWI198"/>
          <cell r="WWJ198"/>
          <cell r="WWK198"/>
          <cell r="WWL198"/>
          <cell r="WWM198"/>
          <cell r="WWN198"/>
          <cell r="WWO198"/>
          <cell r="WWP198"/>
          <cell r="WWQ198"/>
          <cell r="WWR198"/>
          <cell r="WWS198"/>
          <cell r="WWT198"/>
          <cell r="WWU198"/>
          <cell r="WWV198"/>
          <cell r="WWW198"/>
          <cell r="WWX198"/>
          <cell r="WWY198"/>
          <cell r="WWZ198"/>
          <cell r="WXA198"/>
          <cell r="WXB198"/>
          <cell r="WXC198"/>
          <cell r="WXD198"/>
          <cell r="WXE198"/>
          <cell r="WXF198"/>
          <cell r="WXG198"/>
          <cell r="WXH198"/>
          <cell r="WXI198"/>
          <cell r="WXJ198"/>
          <cell r="WXK198"/>
          <cell r="WXL198"/>
          <cell r="WXM198"/>
          <cell r="WXN198"/>
          <cell r="WXO198"/>
          <cell r="WXP198"/>
          <cell r="WXQ198"/>
          <cell r="WXR198"/>
          <cell r="WXS198"/>
          <cell r="WXT198"/>
          <cell r="WXU198"/>
          <cell r="WXV198"/>
          <cell r="WXW198"/>
          <cell r="WXX198"/>
          <cell r="WXY198"/>
          <cell r="WXZ198"/>
          <cell r="WYA198"/>
          <cell r="WYB198"/>
          <cell r="WYC198"/>
          <cell r="WYD198"/>
          <cell r="WYE198"/>
          <cell r="WYF198"/>
          <cell r="WYG198"/>
          <cell r="WYH198"/>
          <cell r="WYI198"/>
          <cell r="WYJ198"/>
          <cell r="WYK198"/>
          <cell r="WYL198"/>
          <cell r="WYM198"/>
          <cell r="WYN198"/>
          <cell r="WYO198"/>
          <cell r="WYP198"/>
          <cell r="WYQ198"/>
          <cell r="WYR198"/>
          <cell r="WYS198"/>
          <cell r="WYT198"/>
          <cell r="WYU198"/>
          <cell r="WYV198"/>
          <cell r="WYW198"/>
          <cell r="WYX198"/>
          <cell r="WYY198"/>
          <cell r="WYZ198"/>
          <cell r="WZA198"/>
          <cell r="WZB198"/>
          <cell r="WZC198"/>
          <cell r="WZD198"/>
          <cell r="WZE198"/>
          <cell r="WZF198"/>
          <cell r="WZG198"/>
          <cell r="WZH198"/>
          <cell r="WZI198"/>
          <cell r="WZJ198"/>
          <cell r="WZK198"/>
          <cell r="WZL198"/>
          <cell r="WZM198"/>
          <cell r="WZN198"/>
          <cell r="WZO198"/>
          <cell r="WZP198"/>
          <cell r="WZQ198"/>
          <cell r="WZR198"/>
          <cell r="WZS198"/>
          <cell r="WZT198"/>
          <cell r="WZU198"/>
          <cell r="WZV198"/>
          <cell r="WZW198"/>
          <cell r="WZX198"/>
          <cell r="WZY198"/>
          <cell r="WZZ198"/>
          <cell r="XAA198"/>
          <cell r="XAB198"/>
          <cell r="XAC198"/>
          <cell r="XAD198"/>
          <cell r="XAE198"/>
          <cell r="XAF198"/>
          <cell r="XAG198"/>
          <cell r="XAH198"/>
          <cell r="XAI198"/>
          <cell r="XAJ198"/>
          <cell r="XAK198"/>
          <cell r="XAL198"/>
          <cell r="XAM198"/>
          <cell r="XAN198"/>
          <cell r="XAO198"/>
          <cell r="XAP198"/>
          <cell r="XAQ198"/>
          <cell r="XAR198"/>
          <cell r="XAS198"/>
          <cell r="XAT198"/>
          <cell r="XAU198"/>
          <cell r="XAV198"/>
          <cell r="XAW198"/>
          <cell r="XAX198"/>
          <cell r="XAY198"/>
          <cell r="XAZ198"/>
          <cell r="XBA198"/>
          <cell r="XBB198"/>
          <cell r="XBC198"/>
          <cell r="XBD198"/>
          <cell r="XBE198"/>
          <cell r="XBF198"/>
          <cell r="XBG198"/>
          <cell r="XBH198"/>
          <cell r="XBI198"/>
          <cell r="XBJ198"/>
          <cell r="XBK198"/>
          <cell r="XBL198"/>
          <cell r="XBM198"/>
          <cell r="XBN198"/>
          <cell r="XBO198"/>
          <cell r="XBP198"/>
          <cell r="XBQ198"/>
          <cell r="XBR198"/>
          <cell r="XBS198"/>
          <cell r="XBT198"/>
          <cell r="XBU198"/>
          <cell r="XBV198"/>
          <cell r="XBW198"/>
          <cell r="XBX198"/>
          <cell r="XBY198"/>
          <cell r="XBZ198"/>
          <cell r="XCA198"/>
          <cell r="XCB198"/>
          <cell r="XCC198"/>
          <cell r="XCD198"/>
          <cell r="XCE198"/>
          <cell r="XCF198"/>
          <cell r="XCG198"/>
          <cell r="XCH198"/>
          <cell r="XCI198"/>
          <cell r="XCJ198"/>
          <cell r="XCK198"/>
          <cell r="XCL198"/>
          <cell r="XCM198"/>
          <cell r="XCN198"/>
          <cell r="XCO198"/>
          <cell r="XCP198"/>
          <cell r="XCQ198"/>
          <cell r="XCR198"/>
          <cell r="XCS198"/>
          <cell r="XCT198"/>
          <cell r="XCU198"/>
          <cell r="XCV198"/>
          <cell r="XCW198"/>
          <cell r="XCX198"/>
          <cell r="XCY198"/>
          <cell r="XCZ198"/>
          <cell r="XDA198"/>
          <cell r="XDB198"/>
          <cell r="XDC198"/>
          <cell r="XDD198"/>
          <cell r="XDE198"/>
          <cell r="XDF198"/>
          <cell r="XDG198"/>
          <cell r="XDH198"/>
          <cell r="XDI198"/>
          <cell r="XDJ198"/>
          <cell r="XDK198"/>
          <cell r="XDL198"/>
          <cell r="XDM198"/>
          <cell r="XDN198"/>
          <cell r="XDO198"/>
          <cell r="XDP198"/>
          <cell r="XDQ198"/>
          <cell r="XDR198"/>
          <cell r="XDS198"/>
          <cell r="XDT198"/>
          <cell r="XDU198"/>
          <cell r="XDV198"/>
          <cell r="XDW198"/>
          <cell r="XDX198"/>
          <cell r="XDY198"/>
          <cell r="XDZ198"/>
          <cell r="XEA198"/>
          <cell r="XEB198"/>
          <cell r="XEC198"/>
          <cell r="XED198"/>
          <cell r="XEE198"/>
          <cell r="XEF198"/>
          <cell r="XEG198"/>
          <cell r="XEH198"/>
          <cell r="XEI198"/>
          <cell r="XEJ198"/>
          <cell r="XEK198"/>
          <cell r="XEL198"/>
          <cell r="XEM198"/>
          <cell r="XEN198"/>
          <cell r="XEO198"/>
          <cell r="XEP198"/>
          <cell r="XEQ198"/>
        </row>
        <row r="199">
          <cell r="A199">
            <v>55538</v>
          </cell>
          <cell r="B199" t="str">
            <v>EB-000126</v>
          </cell>
          <cell r="C199">
            <v>701531</v>
          </cell>
          <cell r="D199" t="str">
            <v>Transit Shelter Display</v>
          </cell>
          <cell r="E199" t="str">
            <v>East 14th St ES 95ft N/O 150th Ave F/S - 1</v>
          </cell>
          <cell r="F199" t="str">
            <v>San Leandro</v>
          </cell>
          <cell r="G199" t="str">
            <v>94578</v>
          </cell>
          <cell r="H199" t="str">
            <v>SALEABLE</v>
          </cell>
          <cell r="I199">
            <v>39462</v>
          </cell>
          <cell r="J199" t="str">
            <v>37.706054</v>
          </cell>
          <cell r="K199" t="str">
            <v>-122.129456</v>
          </cell>
          <cell r="L199" t="str">
            <v>Y</v>
          </cell>
          <cell r="P199" t="str">
            <v>City can &amp; Long Can</v>
          </cell>
          <cell r="Q199" t="str">
            <v>Y</v>
          </cell>
          <cell r="R199">
            <v>55538</v>
          </cell>
          <cell r="S199">
            <v>55538</v>
          </cell>
        </row>
        <row r="200">
          <cell r="A200">
            <v>55535</v>
          </cell>
          <cell r="B200" t="str">
            <v>EB-000054</v>
          </cell>
          <cell r="C200">
            <v>793091</v>
          </cell>
          <cell r="D200" t="str">
            <v>Non Ad Shelter</v>
          </cell>
          <cell r="E200" t="str">
            <v>Telegraph Ave ES 36ft S/O Webster St F/S - 1</v>
          </cell>
          <cell r="F200" t="str">
            <v>Berkeley</v>
          </cell>
          <cell r="G200" t="str">
            <v>94705</v>
          </cell>
          <cell r="H200" t="str">
            <v>UnSaleable</v>
          </cell>
          <cell r="I200">
            <v>39995</v>
          </cell>
          <cell r="J200" t="str">
            <v>37.854982</v>
          </cell>
          <cell r="K200" t="str">
            <v>-122.259731</v>
          </cell>
          <cell r="L200" t="str">
            <v>N</v>
          </cell>
          <cell r="P200" t="str">
            <v>30G</v>
          </cell>
          <cell r="Q200" t="str">
            <v>Y</v>
          </cell>
          <cell r="R200">
            <v>55535</v>
          </cell>
          <cell r="S200">
            <v>55535</v>
          </cell>
        </row>
        <row r="201">
          <cell r="A201">
            <v>55535</v>
          </cell>
          <cell r="B201" t="str">
            <v>EB-000095</v>
          </cell>
          <cell r="C201">
            <v>703351</v>
          </cell>
          <cell r="D201" t="str">
            <v>Non Ad Shelter</v>
          </cell>
          <cell r="E201" t="str">
            <v>San Pablo Ave. ES 100ft N/O 40th St. F/N - 1</v>
          </cell>
          <cell r="F201" t="str">
            <v>Emeryville</v>
          </cell>
          <cell r="G201" t="str">
            <v>94608</v>
          </cell>
          <cell r="H201" t="str">
            <v>UnSaleable</v>
          </cell>
          <cell r="I201">
            <v>39462</v>
          </cell>
          <cell r="J201" t="str">
            <v>37.83151</v>
          </cell>
          <cell r="K201" t="str">
            <v>-122.279948</v>
          </cell>
          <cell r="L201" t="str">
            <v>N</v>
          </cell>
          <cell r="P201" t="str">
            <v>City Can</v>
          </cell>
          <cell r="R201">
            <v>55535</v>
          </cell>
          <cell r="S201">
            <v>55535</v>
          </cell>
        </row>
        <row r="202">
          <cell r="A202">
            <v>55530</v>
          </cell>
          <cell r="B202" t="str">
            <v>EB-000100</v>
          </cell>
          <cell r="C202">
            <v>703261</v>
          </cell>
          <cell r="D202" t="str">
            <v>Non Ad Shelter</v>
          </cell>
          <cell r="E202" t="str">
            <v>San Pablo Ave. ES 170ft N/O MacDonald Ave F/S - 1</v>
          </cell>
          <cell r="F202" t="str">
            <v>Richmond</v>
          </cell>
          <cell r="G202" t="str">
            <v>94805</v>
          </cell>
          <cell r="H202" t="str">
            <v>UnSaleable</v>
          </cell>
          <cell r="I202">
            <v>39462</v>
          </cell>
          <cell r="J202" t="str">
            <v>37.932696</v>
          </cell>
          <cell r="K202" t="str">
            <v>-122.323473</v>
          </cell>
          <cell r="L202" t="str">
            <v>N</v>
          </cell>
          <cell r="P202" t="str">
            <v>30G</v>
          </cell>
          <cell r="Q202" t="str">
            <v>Y</v>
          </cell>
          <cell r="R202">
            <v>55530</v>
          </cell>
          <cell r="S202">
            <v>55530</v>
          </cell>
        </row>
        <row r="203">
          <cell r="A203">
            <v>55529</v>
          </cell>
          <cell r="B203" t="str">
            <v>EB-000059</v>
          </cell>
          <cell r="C203">
            <v>700901</v>
          </cell>
          <cell r="D203" t="str">
            <v>Transit Shelter Display</v>
          </cell>
          <cell r="E203" t="str">
            <v>Telegraph Ave WS 50ft N/O Webster St F/N - 1</v>
          </cell>
          <cell r="F203" t="str">
            <v>Berkeley</v>
          </cell>
          <cell r="G203" t="str">
            <v>94705</v>
          </cell>
          <cell r="H203" t="str">
            <v>SALEABLE</v>
          </cell>
          <cell r="I203">
            <v>39462</v>
          </cell>
          <cell r="J203" t="str">
            <v>37.855355</v>
          </cell>
          <cell r="K203" t="str">
            <v>-122.259959</v>
          </cell>
          <cell r="L203" t="str">
            <v>Y</v>
          </cell>
          <cell r="M203">
            <v>2200089816</v>
          </cell>
          <cell r="N203">
            <v>1007274062</v>
          </cell>
          <cell r="O203" t="str">
            <v>Y</v>
          </cell>
          <cell r="P203" t="str">
            <v>20G &amp; City Can</v>
          </cell>
          <cell r="Q203" t="str">
            <v>N</v>
          </cell>
          <cell r="R203">
            <v>55529</v>
          </cell>
          <cell r="S203">
            <v>55529</v>
          </cell>
        </row>
        <row r="204">
          <cell r="A204">
            <v>55525</v>
          </cell>
          <cell r="B204" t="str">
            <v>EB-000063</v>
          </cell>
          <cell r="C204">
            <v>700861</v>
          </cell>
          <cell r="D204" t="str">
            <v>Transit Shelter Display</v>
          </cell>
          <cell r="E204" t="str">
            <v>San Pablo Ave ES 40ft N/O University Ave F/S - 1</v>
          </cell>
          <cell r="F204" t="str">
            <v>Berkeley</v>
          </cell>
          <cell r="G204" t="str">
            <v>94702</v>
          </cell>
          <cell r="H204" t="str">
            <v>SALEABLE</v>
          </cell>
          <cell r="I204">
            <v>39462</v>
          </cell>
          <cell r="J204" t="str">
            <v>37.869304</v>
          </cell>
          <cell r="K204" t="str">
            <v>-122.29206</v>
          </cell>
          <cell r="L204" t="str">
            <v>N</v>
          </cell>
          <cell r="P204" t="str">
            <v>None</v>
          </cell>
          <cell r="Q204" t="str">
            <v>Y</v>
          </cell>
          <cell r="R204">
            <v>55525</v>
          </cell>
          <cell r="S204">
            <v>55525</v>
          </cell>
        </row>
        <row r="205">
          <cell r="A205">
            <v>55506</v>
          </cell>
          <cell r="B205" t="str">
            <v>EB-000067</v>
          </cell>
          <cell r="C205">
            <v>703251</v>
          </cell>
          <cell r="D205" t="str">
            <v>Non Ad Shelter</v>
          </cell>
          <cell r="E205" t="str">
            <v>San Pablo Ave WS 185ft S/O Potrero Ave F/N - 1</v>
          </cell>
          <cell r="F205" t="str">
            <v>El Cerrito</v>
          </cell>
          <cell r="G205" t="str">
            <v>94530</v>
          </cell>
          <cell r="H205" t="str">
            <v>UnSaleable</v>
          </cell>
          <cell r="I205">
            <v>39462</v>
          </cell>
          <cell r="J205" t="str">
            <v>37.92014</v>
          </cell>
          <cell r="K205" t="str">
            <v>-122.314962</v>
          </cell>
          <cell r="L205" t="str">
            <v>N</v>
          </cell>
          <cell r="M205">
            <v>3307923</v>
          </cell>
          <cell r="N205">
            <v>1009129823</v>
          </cell>
          <cell r="P205" t="str">
            <v>30G</v>
          </cell>
          <cell r="Q205" t="str">
            <v>Y</v>
          </cell>
          <cell r="R205">
            <v>55506</v>
          </cell>
          <cell r="S205">
            <v>55506</v>
          </cell>
        </row>
        <row r="206">
          <cell r="A206">
            <v>55505</v>
          </cell>
          <cell r="B206" t="str">
            <v>EB-000094</v>
          </cell>
          <cell r="C206">
            <v>793021</v>
          </cell>
          <cell r="D206" t="str">
            <v>Non Ad Shelter</v>
          </cell>
          <cell r="E206" t="str">
            <v>San Pablo Ave WS 100ft S/O 40th St F/ - 1</v>
          </cell>
          <cell r="F206" t="str">
            <v>Emeryville</v>
          </cell>
          <cell r="G206" t="str">
            <v>94608</v>
          </cell>
          <cell r="H206" t="str">
            <v>UnSaleable</v>
          </cell>
          <cell r="I206">
            <v>39560</v>
          </cell>
          <cell r="J206" t="str">
            <v>37.830602</v>
          </cell>
          <cell r="K206" t="str">
            <v>-122.279890</v>
          </cell>
          <cell r="L206" t="str">
            <v>N</v>
          </cell>
          <cell r="P206" t="str">
            <v>None</v>
          </cell>
          <cell r="Q206" t="str">
            <v>N</v>
          </cell>
          <cell r="R206">
            <v>55505</v>
          </cell>
          <cell r="S206">
            <v>55505</v>
          </cell>
        </row>
        <row r="207">
          <cell r="A207">
            <v>55503</v>
          </cell>
          <cell r="B207" t="str">
            <v>O-000018</v>
          </cell>
          <cell r="C207">
            <v>2137</v>
          </cell>
          <cell r="D207" t="str">
            <v>Transit Shelter Display</v>
          </cell>
          <cell r="E207" t="str">
            <v>14th St. SS 81ft W/O Broadway F/W - 1</v>
          </cell>
          <cell r="F207" t="str">
            <v>Oakland</v>
          </cell>
          <cell r="G207" t="str">
            <v>94607</v>
          </cell>
          <cell r="H207" t="str">
            <v>SALEABLE</v>
          </cell>
          <cell r="I207">
            <v>32874</v>
          </cell>
          <cell r="J207" t="str">
            <v>37.804355</v>
          </cell>
          <cell r="K207" t="str">
            <v>-122.271598</v>
          </cell>
          <cell r="L207" t="str">
            <v>Y</v>
          </cell>
          <cell r="M207">
            <v>9182991031</v>
          </cell>
          <cell r="P207" t="str">
            <v xml:space="preserve">City Can </v>
          </cell>
          <cell r="R207">
            <v>55503</v>
          </cell>
          <cell r="S207">
            <v>55503</v>
          </cell>
        </row>
        <row r="208">
          <cell r="A208">
            <v>55492</v>
          </cell>
          <cell r="B208" t="str">
            <v>SL-000008</v>
          </cell>
          <cell r="C208">
            <v>701481</v>
          </cell>
          <cell r="D208" t="str">
            <v>Transit Shelter Display</v>
          </cell>
          <cell r="E208" t="str">
            <v>San Leandro Blvd WS 140ft S/O Thornton St F/N - 1</v>
          </cell>
          <cell r="F208" t="str">
            <v>San Leandro</v>
          </cell>
          <cell r="G208" t="str">
            <v>94577</v>
          </cell>
          <cell r="H208" t="str">
            <v>SALEABLE</v>
          </cell>
          <cell r="I208">
            <v>39462</v>
          </cell>
          <cell r="J208" t="str">
            <v>37.719297</v>
          </cell>
          <cell r="K208" t="str">
            <v>-122.158126</v>
          </cell>
          <cell r="L208" t="str">
            <v>N</v>
          </cell>
          <cell r="P208" t="str">
            <v>20G</v>
          </cell>
          <cell r="Q208" t="str">
            <v>Y</v>
          </cell>
          <cell r="R208">
            <v>55492</v>
          </cell>
          <cell r="S208">
            <v>55492</v>
          </cell>
        </row>
        <row r="209">
          <cell r="A209">
            <v>55484</v>
          </cell>
          <cell r="B209" t="str">
            <v>EB-000104</v>
          </cell>
          <cell r="C209">
            <v>701321</v>
          </cell>
          <cell r="D209" t="str">
            <v>Non Ad Shelter</v>
          </cell>
          <cell r="E209" t="str">
            <v>Aurora Dr ES 150ft S/O Walnut Ave F/ - 1</v>
          </cell>
          <cell r="F209" t="str">
            <v>San Leandro</v>
          </cell>
          <cell r="G209" t="str">
            <v>94577</v>
          </cell>
          <cell r="H209" t="str">
            <v>UnSaleable</v>
          </cell>
          <cell r="I209">
            <v>39462</v>
          </cell>
          <cell r="J209" t="str">
            <v>37.703164</v>
          </cell>
          <cell r="K209" t="str">
            <v>-122.185475</v>
          </cell>
          <cell r="L209" t="str">
            <v>N</v>
          </cell>
          <cell r="P209" t="str">
            <v>City can</v>
          </cell>
          <cell r="Q209" t="str">
            <v>Y</v>
          </cell>
          <cell r="R209">
            <v>55484</v>
          </cell>
          <cell r="S209">
            <v>55484</v>
          </cell>
        </row>
        <row r="210">
          <cell r="A210">
            <v>55474</v>
          </cell>
          <cell r="B210" t="str">
            <v>O-000111</v>
          </cell>
          <cell r="C210">
            <v>2153</v>
          </cell>
          <cell r="D210" t="str">
            <v>Transit Shelter Display</v>
          </cell>
          <cell r="E210" t="str">
            <v>Madison WS 74ft S/O 9th St. F/N - 1</v>
          </cell>
          <cell r="F210" t="str">
            <v>Oakland</v>
          </cell>
          <cell r="G210" t="str">
            <v>94607</v>
          </cell>
          <cell r="H210" t="str">
            <v>SALEABLE</v>
          </cell>
          <cell r="I210">
            <v>32874</v>
          </cell>
          <cell r="J210" t="str">
            <v>37.79789496</v>
          </cell>
          <cell r="K210" t="str">
            <v>-122.2664832</v>
          </cell>
          <cell r="L210" t="str">
            <v>N</v>
          </cell>
          <cell r="M210">
            <v>9182991888</v>
          </cell>
          <cell r="P210" t="str">
            <v xml:space="preserve">City Can </v>
          </cell>
          <cell r="R210">
            <v>55474</v>
          </cell>
          <cell r="S210">
            <v>55474</v>
          </cell>
        </row>
        <row r="211">
          <cell r="A211">
            <v>55441</v>
          </cell>
          <cell r="B211" t="str">
            <v>O-000001</v>
          </cell>
          <cell r="C211">
            <v>2217</v>
          </cell>
          <cell r="D211" t="str">
            <v>Transit Shelter Display</v>
          </cell>
          <cell r="E211" t="str">
            <v>10th St SS 61ft E/O Fallon F/W - 1</v>
          </cell>
          <cell r="F211" t="str">
            <v>Oakland</v>
          </cell>
          <cell r="G211" t="str">
            <v>94607</v>
          </cell>
          <cell r="H211" t="str">
            <v>SALEABLE</v>
          </cell>
          <cell r="I211">
            <v>38240</v>
          </cell>
          <cell r="J211" t="str">
            <v>37.79764063</v>
          </cell>
          <cell r="K211" t="str">
            <v>-122.26320554</v>
          </cell>
          <cell r="L211" t="str">
            <v>Y</v>
          </cell>
          <cell r="P211" t="str">
            <v xml:space="preserve">City Can </v>
          </cell>
          <cell r="Q211" t="str">
            <v>N</v>
          </cell>
          <cell r="R211">
            <v>55441</v>
          </cell>
          <cell r="S211">
            <v>55441</v>
          </cell>
        </row>
        <row r="212">
          <cell r="A212">
            <v>55422</v>
          </cell>
          <cell r="B212" t="str">
            <v>HD-000053</v>
          </cell>
          <cell r="C212">
            <v>700421</v>
          </cell>
          <cell r="D212" t="str">
            <v>Transit Shelter Display</v>
          </cell>
          <cell r="E212" t="str">
            <v>Hesperian Blvd WS 80ft S/O W Tennyson Rd F/N - 1</v>
          </cell>
          <cell r="F212" t="str">
            <v>Hayward</v>
          </cell>
          <cell r="G212" t="str">
            <v>94545</v>
          </cell>
          <cell r="H212" t="str">
            <v>SALEABLE</v>
          </cell>
          <cell r="I212">
            <v>39462</v>
          </cell>
          <cell r="J212" t="str">
            <v>37.630465</v>
          </cell>
          <cell r="K212" t="str">
            <v>-122.096627</v>
          </cell>
          <cell r="L212" t="str">
            <v>N</v>
          </cell>
          <cell r="P212" t="str">
            <v>20G &amp; City Can</v>
          </cell>
          <cell r="Q212" t="str">
            <v>Y</v>
          </cell>
          <cell r="R212">
            <v>55422</v>
          </cell>
          <cell r="S212">
            <v>55422</v>
          </cell>
        </row>
        <row r="213">
          <cell r="A213">
            <v>55407</v>
          </cell>
          <cell r="B213" t="str">
            <v>O-000027</v>
          </cell>
          <cell r="C213">
            <v>2165</v>
          </cell>
          <cell r="D213" t="str">
            <v>Transit Shelter Display</v>
          </cell>
          <cell r="E213" t="str">
            <v>7th St. SS 42ft W/O Peralta F/W - 1</v>
          </cell>
          <cell r="F213" t="str">
            <v>Oakland</v>
          </cell>
          <cell r="G213" t="str">
            <v>94607</v>
          </cell>
          <cell r="H213" t="str">
            <v>SALEABLE</v>
          </cell>
          <cell r="I213">
            <v>32874</v>
          </cell>
          <cell r="J213" t="str">
            <v>37.8059568</v>
          </cell>
          <cell r="K213" t="str">
            <v>-122.29856242</v>
          </cell>
          <cell r="L213" t="str">
            <v>Y</v>
          </cell>
          <cell r="M213">
            <v>9182991178</v>
          </cell>
          <cell r="P213" t="str">
            <v xml:space="preserve">City Can </v>
          </cell>
          <cell r="R213">
            <v>55407</v>
          </cell>
          <cell r="S213">
            <v>55407</v>
          </cell>
        </row>
        <row r="214">
          <cell r="A214">
            <v>55401</v>
          </cell>
          <cell r="B214" t="str">
            <v>SL-000037</v>
          </cell>
          <cell r="C214">
            <v>701871</v>
          </cell>
          <cell r="D214" t="str">
            <v>Transit Shelter Display</v>
          </cell>
          <cell r="E214" t="str">
            <v>East 14th St WS 95ft S/O Bayfair Dr F/N - 1</v>
          </cell>
          <cell r="F214" t="str">
            <v>San Leandro</v>
          </cell>
          <cell r="G214" t="str">
            <v>94578</v>
          </cell>
          <cell r="H214" t="str">
            <v>SALEABLE</v>
          </cell>
          <cell r="I214">
            <v>39462</v>
          </cell>
          <cell r="J214" t="str">
            <v>37.701516</v>
          </cell>
          <cell r="K214" t="str">
            <v>-122.123479</v>
          </cell>
          <cell r="L214" t="str">
            <v>N</v>
          </cell>
          <cell r="P214" t="str">
            <v>20G</v>
          </cell>
          <cell r="Q214" t="str">
            <v>Y</v>
          </cell>
          <cell r="R214">
            <v>55401</v>
          </cell>
          <cell r="S214">
            <v>55401</v>
          </cell>
        </row>
        <row r="215">
          <cell r="A215">
            <v>55375</v>
          </cell>
          <cell r="B215" t="str">
            <v>TBD</v>
          </cell>
          <cell r="C215">
            <v>2081</v>
          </cell>
          <cell r="D215" t="str">
            <v>Transit Shelter Display</v>
          </cell>
          <cell r="E215" t="str">
            <v>Telegraph ES 35ft S/O 38th St. F/S - 1</v>
          </cell>
          <cell r="F215" t="str">
            <v>Oakland</v>
          </cell>
          <cell r="G215" t="str">
            <v>94609</v>
          </cell>
          <cell r="H215" t="str">
            <v>UnSaleable</v>
          </cell>
          <cell r="I215">
            <v>32874</v>
          </cell>
          <cell r="J215" t="str">
            <v>37.82685117</v>
          </cell>
          <cell r="K215" t="str">
            <v>-122.26493825</v>
          </cell>
          <cell r="L215" t="str">
            <v>N</v>
          </cell>
          <cell r="M215">
            <v>9182991731</v>
          </cell>
          <cell r="P215" t="str">
            <v xml:space="preserve">City Can </v>
          </cell>
          <cell r="R215">
            <v>55375</v>
          </cell>
          <cell r="S215">
            <v>55375</v>
          </cell>
        </row>
        <row r="216">
          <cell r="A216">
            <v>55366</v>
          </cell>
          <cell r="B216" t="str">
            <v>SL-000027</v>
          </cell>
          <cell r="C216">
            <v>700361</v>
          </cell>
          <cell r="D216" t="str">
            <v>Transit Shelter Display</v>
          </cell>
          <cell r="E216" t="str">
            <v>Hesperian Blvd WS 125ft S/O Paseo Grande F/N - 1</v>
          </cell>
          <cell r="F216" t="str">
            <v>Alameda Unincorporated</v>
          </cell>
          <cell r="G216" t="str">
            <v>94580</v>
          </cell>
          <cell r="H216" t="str">
            <v>SALEABLE</v>
          </cell>
          <cell r="I216">
            <v>39462</v>
          </cell>
          <cell r="J216" t="str">
            <v>37.678843</v>
          </cell>
          <cell r="K216" t="str">
            <v>-122.126661</v>
          </cell>
          <cell r="L216" t="str">
            <v>N</v>
          </cell>
          <cell r="P216" t="str">
            <v>20G</v>
          </cell>
          <cell r="R216">
            <v>55366</v>
          </cell>
          <cell r="S216">
            <v>55366</v>
          </cell>
        </row>
        <row r="217">
          <cell r="A217">
            <v>55365</v>
          </cell>
          <cell r="B217" t="str">
            <v>EB-000061</v>
          </cell>
          <cell r="C217">
            <v>703111</v>
          </cell>
          <cell r="D217" t="str">
            <v>Transit Shelter Display</v>
          </cell>
          <cell r="E217" t="str">
            <v>University Ave NS 48ft E/O San Pablo Ave F/E - 1</v>
          </cell>
          <cell r="F217" t="str">
            <v>Berkeley</v>
          </cell>
          <cell r="G217" t="str">
            <v>94702</v>
          </cell>
          <cell r="H217" t="str">
            <v>SALEABLE</v>
          </cell>
          <cell r="I217">
            <v>39462</v>
          </cell>
          <cell r="J217" t="str">
            <v>37.869269</v>
          </cell>
          <cell r="K217" t="str">
            <v>-122.291816</v>
          </cell>
          <cell r="L217" t="str">
            <v>N</v>
          </cell>
          <cell r="P217" t="str">
            <v>20G &amp; City Can</v>
          </cell>
          <cell r="Q217" t="str">
            <v>Y</v>
          </cell>
          <cell r="R217">
            <v>55365</v>
          </cell>
          <cell r="S217">
            <v>55365</v>
          </cell>
          <cell r="T217" t="str">
            <v xml:space="preserve">Owl Service </v>
          </cell>
        </row>
        <row r="218">
          <cell r="A218">
            <v>55347</v>
          </cell>
          <cell r="B218" t="str">
            <v>NW-000003</v>
          </cell>
          <cell r="C218">
            <v>701731</v>
          </cell>
          <cell r="D218" t="str">
            <v>Non Ad Shelter</v>
          </cell>
          <cell r="E218" t="str">
            <v>Cedar Blvd SS 100ft E/O Newark Blvd F/ - 1</v>
          </cell>
          <cell r="F218" t="str">
            <v>Newark</v>
          </cell>
          <cell r="G218" t="str">
            <v>94560</v>
          </cell>
          <cell r="H218" t="str">
            <v>UnSaleable</v>
          </cell>
          <cell r="I218">
            <v>39462</v>
          </cell>
          <cell r="J218">
            <v>37.548516999999997</v>
          </cell>
          <cell r="K218">
            <v>-122.04380999999999</v>
          </cell>
          <cell r="L218" t="str">
            <v>N</v>
          </cell>
          <cell r="P218" t="str">
            <v>20G</v>
          </cell>
          <cell r="Q218" t="str">
            <v>Y</v>
          </cell>
          <cell r="R218">
            <v>55347</v>
          </cell>
          <cell r="S218">
            <v>55347</v>
          </cell>
        </row>
        <row r="219">
          <cell r="A219">
            <v>55344</v>
          </cell>
          <cell r="B219" t="str">
            <v>O-000037</v>
          </cell>
          <cell r="C219">
            <v>2013</v>
          </cell>
          <cell r="D219" t="str">
            <v>Transit Shelter Display</v>
          </cell>
          <cell r="E219" t="str">
            <v>Broadway ES 47ft N/O Embarcadero F/S - 1</v>
          </cell>
          <cell r="F219" t="str">
            <v>Oakland</v>
          </cell>
          <cell r="G219" t="str">
            <v>94607</v>
          </cell>
          <cell r="H219" t="str">
            <v>SALEABLE</v>
          </cell>
          <cell r="I219">
            <v>32874</v>
          </cell>
          <cell r="J219" t="str">
            <v>37.795506</v>
          </cell>
          <cell r="K219" t="str">
            <v>-122.276536</v>
          </cell>
          <cell r="L219" t="str">
            <v>N</v>
          </cell>
          <cell r="M219">
            <v>9182991231</v>
          </cell>
          <cell r="N219" t="str">
            <v>na</v>
          </cell>
          <cell r="P219" t="str">
            <v xml:space="preserve">City Can </v>
          </cell>
          <cell r="R219">
            <v>55344</v>
          </cell>
          <cell r="S219">
            <v>55344</v>
          </cell>
        </row>
        <row r="220">
          <cell r="A220">
            <v>55338</v>
          </cell>
          <cell r="B220" t="str">
            <v>FM-000045</v>
          </cell>
          <cell r="C220">
            <v>701241</v>
          </cell>
          <cell r="D220" t="str">
            <v>Transit Shelter Display</v>
          </cell>
          <cell r="E220" t="str">
            <v>Mission Blvd WS 53ft N/O Palm Ave F/N - 1</v>
          </cell>
          <cell r="F220" t="str">
            <v>Fremont</v>
          </cell>
          <cell r="G220" t="str">
            <v>94539</v>
          </cell>
          <cell r="H220" t="str">
            <v>SALEABLE</v>
          </cell>
          <cell r="I220">
            <v>39462</v>
          </cell>
          <cell r="J220" t="str">
            <v>37.545124</v>
          </cell>
          <cell r="K220" t="str">
            <v>-121.932136</v>
          </cell>
          <cell r="L220" t="str">
            <v>N</v>
          </cell>
          <cell r="P220" t="str">
            <v>20G</v>
          </cell>
          <cell r="Q220" t="str">
            <v>Y</v>
          </cell>
          <cell r="R220">
            <v>55338</v>
          </cell>
          <cell r="S220">
            <v>55338</v>
          </cell>
        </row>
        <row r="221">
          <cell r="A221">
            <v>55335</v>
          </cell>
          <cell r="B221" t="str">
            <v>O-000131</v>
          </cell>
          <cell r="C221">
            <v>2007</v>
          </cell>
          <cell r="D221" t="str">
            <v>Transit Shelter Display</v>
          </cell>
          <cell r="E221" t="str">
            <v>San Pablo ES 95ft N/O Stanford F/S - 1</v>
          </cell>
          <cell r="F221" t="str">
            <v>Oakland</v>
          </cell>
          <cell r="G221" t="str">
            <v>94608</v>
          </cell>
          <cell r="H221" t="str">
            <v>SALEABLE</v>
          </cell>
          <cell r="I221">
            <v>32874</v>
          </cell>
          <cell r="J221" t="str">
            <v>37.84139598</v>
          </cell>
          <cell r="K221" t="str">
            <v>-122.28305389</v>
          </cell>
          <cell r="L221" t="str">
            <v>Y</v>
          </cell>
          <cell r="O221" t="str">
            <v>Y</v>
          </cell>
          <cell r="P221" t="str">
            <v xml:space="preserve">City Can </v>
          </cell>
          <cell r="R221">
            <v>55335</v>
          </cell>
          <cell r="S221">
            <v>55335</v>
          </cell>
        </row>
        <row r="222">
          <cell r="A222">
            <v>55325</v>
          </cell>
          <cell r="B222" t="str">
            <v>HD-000013</v>
          </cell>
          <cell r="C222">
            <v>702341</v>
          </cell>
          <cell r="D222" t="str">
            <v>Non Ad Shelter</v>
          </cell>
          <cell r="E222" t="str">
            <v>B St  WS 126ft S/O Mission Blvd F/ - 1</v>
          </cell>
          <cell r="F222" t="str">
            <v>Hayward</v>
          </cell>
          <cell r="G222" t="str">
            <v>94541</v>
          </cell>
          <cell r="H222" t="str">
            <v>UnSaleable</v>
          </cell>
          <cell r="I222">
            <v>39462</v>
          </cell>
          <cell r="J222">
            <v>37.671937</v>
          </cell>
          <cell r="K222">
            <v>-122.08438200000001</v>
          </cell>
          <cell r="L222" t="str">
            <v>N</v>
          </cell>
          <cell r="P222" t="str">
            <v>20G &amp; City Can</v>
          </cell>
          <cell r="Q222" t="str">
            <v>N</v>
          </cell>
          <cell r="R222">
            <v>55325</v>
          </cell>
          <cell r="S222">
            <v>55325</v>
          </cell>
        </row>
        <row r="223">
          <cell r="A223">
            <v>55275</v>
          </cell>
          <cell r="B223" t="str">
            <v>O-000115</v>
          </cell>
          <cell r="C223">
            <v>2247</v>
          </cell>
          <cell r="D223" t="str">
            <v>Transit Shelter Display</v>
          </cell>
          <cell r="E223" t="str">
            <v>Martin Luther King WS 40ft N/O 27th St. F/N - 1</v>
          </cell>
          <cell r="F223" t="str">
            <v>Oakland</v>
          </cell>
          <cell r="G223" t="str">
            <v>94612</v>
          </cell>
          <cell r="H223" t="str">
            <v>SALEABLE</v>
          </cell>
          <cell r="I223">
            <v>38785</v>
          </cell>
          <cell r="J223" t="str">
            <v>37.817338</v>
          </cell>
          <cell r="K223" t="str">
            <v>-122.271676</v>
          </cell>
          <cell r="L223" t="str">
            <v>N</v>
          </cell>
          <cell r="P223" t="str">
            <v xml:space="preserve">City Can </v>
          </cell>
          <cell r="R223">
            <v>55275</v>
          </cell>
          <cell r="S223">
            <v>55275</v>
          </cell>
        </row>
        <row r="224">
          <cell r="A224">
            <v>55229</v>
          </cell>
          <cell r="B224" t="str">
            <v>FM-000019</v>
          </cell>
          <cell r="C224">
            <v>701051</v>
          </cell>
          <cell r="D224" t="str">
            <v>Transit Shelter Display</v>
          </cell>
          <cell r="E224" t="str">
            <v>Fremont Blvd ES 250ft N/O Alder Ave F/S - 1</v>
          </cell>
          <cell r="F224" t="str">
            <v>Fremont</v>
          </cell>
          <cell r="G224" t="str">
            <v>94536</v>
          </cell>
          <cell r="H224" t="str">
            <v>SALEABLE</v>
          </cell>
          <cell r="I224">
            <v>39462</v>
          </cell>
          <cell r="J224" t="str">
            <v>37.563419</v>
          </cell>
          <cell r="K224" t="str">
            <v>-122.016941</v>
          </cell>
          <cell r="L224" t="str">
            <v>N</v>
          </cell>
          <cell r="P224" t="str">
            <v>20G</v>
          </cell>
          <cell r="Q224" t="str">
            <v>Y</v>
          </cell>
          <cell r="R224">
            <v>55229</v>
          </cell>
          <cell r="S224">
            <v>55229</v>
          </cell>
        </row>
        <row r="225">
          <cell r="A225">
            <v>55228</v>
          </cell>
          <cell r="B225" t="str">
            <v>EB-000073</v>
          </cell>
          <cell r="C225">
            <v>702391</v>
          </cell>
          <cell r="D225" t="str">
            <v>Transit Shelter Display</v>
          </cell>
          <cell r="E225" t="str">
            <v>Blume Dr ES 251ft S/O Richmond Parkway Park &amp; Ride F/S - 1</v>
          </cell>
          <cell r="F225" t="str">
            <v>Richmond</v>
          </cell>
          <cell r="G225" t="str">
            <v>94806</v>
          </cell>
          <cell r="H225" t="str">
            <v>SALEABLE</v>
          </cell>
          <cell r="I225">
            <v>39462</v>
          </cell>
          <cell r="J225" t="str">
            <v>37.986075</v>
          </cell>
          <cell r="K225" t="str">
            <v>-122.316692</v>
          </cell>
          <cell r="L225" t="str">
            <v>N</v>
          </cell>
          <cell r="P225" t="str">
            <v>City Can</v>
          </cell>
          <cell r="Q225" t="str">
            <v>N</v>
          </cell>
          <cell r="R225">
            <v>55228</v>
          </cell>
          <cell r="S225">
            <v>55228</v>
          </cell>
        </row>
        <row r="226">
          <cell r="A226">
            <v>55222</v>
          </cell>
          <cell r="B226" t="str">
            <v>O-000048</v>
          </cell>
          <cell r="C226">
            <v>2029</v>
          </cell>
          <cell r="D226" t="str">
            <v>Transit Shelter Display</v>
          </cell>
          <cell r="E226" t="str">
            <v>Broadway WS 83ft S/O 12th St. F/N - 1</v>
          </cell>
          <cell r="F226" t="str">
            <v>Oakland</v>
          </cell>
          <cell r="G226" t="str">
            <v>94607</v>
          </cell>
          <cell r="H226" t="str">
            <v>SALEABLE</v>
          </cell>
          <cell r="I226">
            <v>32874</v>
          </cell>
          <cell r="J226" t="str">
            <v>37.80269953</v>
          </cell>
          <cell r="K226" t="str">
            <v>-122.27237602</v>
          </cell>
          <cell r="L226" t="str">
            <v>Y</v>
          </cell>
          <cell r="M226">
            <v>9182991428</v>
          </cell>
          <cell r="O226" t="str">
            <v>Y</v>
          </cell>
          <cell r="P226" t="str">
            <v xml:space="preserve">City Can </v>
          </cell>
          <cell r="R226">
            <v>55222</v>
          </cell>
          <cell r="S226">
            <v>55222</v>
          </cell>
        </row>
        <row r="227">
          <cell r="A227">
            <v>55215</v>
          </cell>
          <cell r="B227" t="str">
            <v>FM-000011</v>
          </cell>
          <cell r="C227">
            <v>701181</v>
          </cell>
          <cell r="D227" t="str">
            <v>Transit Shelter Display</v>
          </cell>
          <cell r="E227" t="str">
            <v>Mowry Ave NS 122ft W/O Paseo Padre Pkwy F/E - 1</v>
          </cell>
          <cell r="F227" t="str">
            <v>Fremont</v>
          </cell>
          <cell r="G227" t="str">
            <v>94536</v>
          </cell>
          <cell r="H227" t="str">
            <v>SALEABLE</v>
          </cell>
          <cell r="I227">
            <v>39462</v>
          </cell>
          <cell r="J227" t="str">
            <v>37.554273</v>
          </cell>
          <cell r="K227" t="str">
            <v>-121.984001</v>
          </cell>
          <cell r="L227" t="str">
            <v>N</v>
          </cell>
          <cell r="P227" t="str">
            <v>20G</v>
          </cell>
          <cell r="Q227" t="str">
            <v>Y</v>
          </cell>
          <cell r="R227">
            <v>55215</v>
          </cell>
          <cell r="S227">
            <v>55215</v>
          </cell>
        </row>
        <row r="228">
          <cell r="A228">
            <v>55179</v>
          </cell>
          <cell r="B228" t="str">
            <v>FM-000013</v>
          </cell>
          <cell r="C228">
            <v>701201</v>
          </cell>
          <cell r="D228" t="str">
            <v>Transit Shelter Display</v>
          </cell>
          <cell r="E228" t="str">
            <v>Paseo Padre Pkwy ES 110ft N/O Country Dr F/S - 1</v>
          </cell>
          <cell r="F228" t="str">
            <v>Fremont</v>
          </cell>
          <cell r="G228" t="str">
            <v>94536</v>
          </cell>
          <cell r="H228" t="str">
            <v>SALEABLE</v>
          </cell>
          <cell r="I228">
            <v>39462</v>
          </cell>
          <cell r="J228" t="str">
            <v>37.557042</v>
          </cell>
          <cell r="K228" t="str">
            <v>-121.987508</v>
          </cell>
          <cell r="L228" t="str">
            <v>N</v>
          </cell>
          <cell r="P228" t="str">
            <v>20G</v>
          </cell>
          <cell r="Q228" t="str">
            <v>Y</v>
          </cell>
          <cell r="R228">
            <v>55179</v>
          </cell>
          <cell r="S228">
            <v>55179</v>
          </cell>
        </row>
        <row r="229">
          <cell r="A229">
            <v>55158</v>
          </cell>
          <cell r="B229" t="str">
            <v>O-000113</v>
          </cell>
          <cell r="C229">
            <v>2233</v>
          </cell>
          <cell r="D229" t="str">
            <v>Transit Shelter Display</v>
          </cell>
          <cell r="E229" t="str">
            <v>Market ES 27ft S/O 33rd St. F/N - 1</v>
          </cell>
          <cell r="F229" t="str">
            <v>Oakland</v>
          </cell>
          <cell r="G229" t="str">
            <v>94608</v>
          </cell>
          <cell r="H229" t="str">
            <v>SALEABLE</v>
          </cell>
          <cell r="I229">
            <v>38544</v>
          </cell>
          <cell r="J229" t="str">
            <v>37.82379398</v>
          </cell>
          <cell r="K229" t="str">
            <v>-122.27552761</v>
          </cell>
          <cell r="L229" t="str">
            <v>Y</v>
          </cell>
          <cell r="P229" t="str">
            <v xml:space="preserve">City Can </v>
          </cell>
          <cell r="R229">
            <v>55158</v>
          </cell>
          <cell r="S229">
            <v>55158</v>
          </cell>
        </row>
        <row r="230">
          <cell r="A230">
            <v>55156</v>
          </cell>
          <cell r="B230" t="str">
            <v>NW-000014</v>
          </cell>
          <cell r="C230">
            <v>700141</v>
          </cell>
          <cell r="D230" t="str">
            <v>Transit Shelter Display</v>
          </cell>
          <cell r="E230" t="str">
            <v>Mowry Ave NS 120ft W/O Alpenrose Ct F/E - 1</v>
          </cell>
          <cell r="F230" t="str">
            <v>Newark</v>
          </cell>
          <cell r="G230" t="str">
            <v>94560</v>
          </cell>
          <cell r="H230" t="str">
            <v>SALEABLE</v>
          </cell>
          <cell r="I230">
            <v>39462</v>
          </cell>
          <cell r="J230" t="str">
            <v>37.526301</v>
          </cell>
          <cell r="K230" t="str">
            <v>-122.006863</v>
          </cell>
          <cell r="L230" t="str">
            <v>N</v>
          </cell>
          <cell r="P230" t="str">
            <v>20G</v>
          </cell>
          <cell r="Q230" t="str">
            <v>Y</v>
          </cell>
          <cell r="R230">
            <v>55156</v>
          </cell>
          <cell r="S230">
            <v>55156</v>
          </cell>
        </row>
        <row r="231">
          <cell r="A231">
            <v>55144</v>
          </cell>
          <cell r="B231" t="str">
            <v>O-000059</v>
          </cell>
          <cell r="C231">
            <v>2191</v>
          </cell>
          <cell r="D231" t="str">
            <v>Transit Shelter Display</v>
          </cell>
          <cell r="E231" t="str">
            <v>Grand Ave. SS 10ft W/O Perkins F/W - 1</v>
          </cell>
          <cell r="F231" t="str">
            <v>Oakland</v>
          </cell>
          <cell r="G231" t="str">
            <v>94610</v>
          </cell>
          <cell r="H231" t="str">
            <v>SALEABLE</v>
          </cell>
          <cell r="I231">
            <v>32874</v>
          </cell>
          <cell r="J231" t="str">
            <v>37.80886427</v>
          </cell>
          <cell r="K231" t="str">
            <v>-122.25642224</v>
          </cell>
          <cell r="L231" t="str">
            <v>Y</v>
          </cell>
          <cell r="M231">
            <v>9182991369</v>
          </cell>
          <cell r="P231" t="str">
            <v xml:space="preserve">City Can </v>
          </cell>
          <cell r="Q231" t="str">
            <v>N</v>
          </cell>
          <cell r="R231">
            <v>55144</v>
          </cell>
          <cell r="S231">
            <v>55144</v>
          </cell>
        </row>
        <row r="232">
          <cell r="A232">
            <v>55133</v>
          </cell>
          <cell r="B232" t="str">
            <v>EB-000007</v>
          </cell>
          <cell r="C232">
            <v>702681</v>
          </cell>
          <cell r="D232" t="str">
            <v>Transit Shelter Display</v>
          </cell>
          <cell r="E232" t="str">
            <v>Solano Ave SS 48ft W/O Masonic Ave F/W - 1</v>
          </cell>
          <cell r="F232" t="str">
            <v>Albany</v>
          </cell>
          <cell r="G232" t="str">
            <v>94706</v>
          </cell>
          <cell r="H232" t="str">
            <v>SALEABLE</v>
          </cell>
          <cell r="I232">
            <v>39462</v>
          </cell>
          <cell r="J232" t="str">
            <v>37.890488</v>
          </cell>
          <cell r="K232" t="str">
            <v>-122.293771</v>
          </cell>
          <cell r="L232" t="str">
            <v>N</v>
          </cell>
          <cell r="P232" t="str">
            <v>20G &amp; City Can</v>
          </cell>
          <cell r="Q232" t="str">
            <v>Y</v>
          </cell>
          <cell r="R232">
            <v>55133</v>
          </cell>
          <cell r="S232">
            <v>55133</v>
          </cell>
        </row>
        <row r="233">
          <cell r="A233">
            <v>55122</v>
          </cell>
          <cell r="B233" t="str">
            <v>HD-000015</v>
          </cell>
          <cell r="C233">
            <v>700621</v>
          </cell>
          <cell r="D233" t="str">
            <v>Transit Shelter Display</v>
          </cell>
          <cell r="E233" t="str">
            <v>Hesperian Blvd ES 375ft S/O West A St F/S - 1</v>
          </cell>
          <cell r="F233" t="str">
            <v>Hayward</v>
          </cell>
          <cell r="G233" t="str">
            <v>94541</v>
          </cell>
          <cell r="H233" t="str">
            <v>SALEABLE</v>
          </cell>
          <cell r="I233">
            <v>39462</v>
          </cell>
          <cell r="J233" t="str">
            <v>37.664506</v>
          </cell>
          <cell r="K233" t="str">
            <v>-122.117144</v>
          </cell>
          <cell r="L233" t="str">
            <v>N</v>
          </cell>
          <cell r="P233" t="str">
            <v>20G</v>
          </cell>
          <cell r="Q233" t="str">
            <v>Y</v>
          </cell>
          <cell r="R233">
            <v>55122</v>
          </cell>
          <cell r="S233">
            <v>55122</v>
          </cell>
        </row>
        <row r="234">
          <cell r="A234">
            <v>55117</v>
          </cell>
          <cell r="B234" t="str">
            <v>EB-000065</v>
          </cell>
          <cell r="C234">
            <v>703241</v>
          </cell>
          <cell r="D234" t="str">
            <v>Non Ad Shelter</v>
          </cell>
          <cell r="E234" t="str">
            <v>San Pablo Ave ES 150ft N/O Potrero Ave F/S - 1</v>
          </cell>
          <cell r="F234" t="str">
            <v>El Cerrito</v>
          </cell>
          <cell r="G234" t="str">
            <v>94530</v>
          </cell>
          <cell r="H234" t="str">
            <v>UnSaleable</v>
          </cell>
          <cell r="I234">
            <v>39462</v>
          </cell>
          <cell r="J234" t="str">
            <v>37.921109</v>
          </cell>
          <cell r="K234" t="str">
            <v>-122.315268</v>
          </cell>
          <cell r="L234" t="str">
            <v>N</v>
          </cell>
          <cell r="M234">
            <v>3307923</v>
          </cell>
          <cell r="N234">
            <v>1009129051</v>
          </cell>
          <cell r="P234" t="str">
            <v>None</v>
          </cell>
          <cell r="Q234" t="str">
            <v>Y</v>
          </cell>
          <cell r="R234">
            <v>55117</v>
          </cell>
          <cell r="S234">
            <v>55117</v>
          </cell>
        </row>
        <row r="235">
          <cell r="A235">
            <v>55111</v>
          </cell>
          <cell r="B235" t="str">
            <v>EB-000039</v>
          </cell>
          <cell r="C235">
            <v>700871</v>
          </cell>
          <cell r="D235" t="str">
            <v>Transit Shelter Display</v>
          </cell>
          <cell r="E235" t="str">
            <v>San Pablo Ave WS 20ft S/O University Ave F/N - 1</v>
          </cell>
          <cell r="F235" t="str">
            <v>Berkeley</v>
          </cell>
          <cell r="G235" t="str">
            <v>94710</v>
          </cell>
          <cell r="H235" t="str">
            <v>SALEABLE</v>
          </cell>
          <cell r="I235">
            <v>39462</v>
          </cell>
          <cell r="J235" t="str">
            <v>37.868749</v>
          </cell>
          <cell r="K235" t="str">
            <v>-122.292171</v>
          </cell>
          <cell r="L235" t="str">
            <v>Y</v>
          </cell>
          <cell r="O235" t="str">
            <v>Y</v>
          </cell>
          <cell r="P235" t="str">
            <v>City Can</v>
          </cell>
          <cell r="Q235" t="str">
            <v>Y</v>
          </cell>
          <cell r="R235">
            <v>55111</v>
          </cell>
          <cell r="S235">
            <v>55111</v>
          </cell>
        </row>
        <row r="236">
          <cell r="A236">
            <v>55110</v>
          </cell>
          <cell r="B236" t="str">
            <v>O-000130</v>
          </cell>
          <cell r="C236">
            <v>2005</v>
          </cell>
          <cell r="D236" t="str">
            <v>Transit Shelter Display</v>
          </cell>
          <cell r="E236" t="str">
            <v>San Pablo ES 84ft N/O Alcatraz F/S - 1</v>
          </cell>
          <cell r="F236" t="str">
            <v>Oakland</v>
          </cell>
          <cell r="G236" t="str">
            <v>94608</v>
          </cell>
          <cell r="H236" t="str">
            <v>SALEABLE</v>
          </cell>
          <cell r="I236">
            <v>32874</v>
          </cell>
          <cell r="J236" t="str">
            <v>37.84714447</v>
          </cell>
          <cell r="K236" t="str">
            <v>-122.28494485</v>
          </cell>
          <cell r="L236" t="str">
            <v>Y</v>
          </cell>
          <cell r="P236" t="str">
            <v xml:space="preserve">City Can </v>
          </cell>
          <cell r="R236">
            <v>55110</v>
          </cell>
          <cell r="S236">
            <v>55110</v>
          </cell>
        </row>
        <row r="237">
          <cell r="A237">
            <v>55100</v>
          </cell>
          <cell r="B237" t="str">
            <v>EB-000038</v>
          </cell>
          <cell r="C237">
            <v>700891</v>
          </cell>
          <cell r="D237" t="str">
            <v>Transit Shelter Display</v>
          </cell>
          <cell r="E237" t="str">
            <v>San Pablo Ave WS 75ft S/O Gilman St F/N - 1</v>
          </cell>
          <cell r="F237" t="str">
            <v>Berkeley</v>
          </cell>
          <cell r="G237" t="str">
            <v>94710</v>
          </cell>
          <cell r="H237" t="str">
            <v>SALEABLE</v>
          </cell>
          <cell r="I237">
            <v>39462</v>
          </cell>
          <cell r="J237" t="str">
            <v>37.880235</v>
          </cell>
          <cell r="K237" t="str">
            <v>-122.295861</v>
          </cell>
          <cell r="L237" t="str">
            <v>N</v>
          </cell>
          <cell r="P237" t="str">
            <v>City Can</v>
          </cell>
          <cell r="Q237" t="str">
            <v>Y</v>
          </cell>
          <cell r="R237">
            <v>55100</v>
          </cell>
          <cell r="S237">
            <v>55100</v>
          </cell>
        </row>
        <row r="238">
          <cell r="A238">
            <v>55100</v>
          </cell>
          <cell r="B238" t="str">
            <v>EB-000041</v>
          </cell>
          <cell r="C238">
            <v>700881</v>
          </cell>
          <cell r="D238" t="str">
            <v>Non Ad Shelter</v>
          </cell>
          <cell r="E238" t="str">
            <v>San Pablo Ave ES 90ft N/O Gilman St F/ - 1</v>
          </cell>
          <cell r="F238" t="str">
            <v>Berkeley</v>
          </cell>
          <cell r="G238" t="str">
            <v>94706</v>
          </cell>
          <cell r="H238" t="str">
            <v>UnSaleable</v>
          </cell>
          <cell r="I238">
            <v>39462</v>
          </cell>
          <cell r="J238" t="str">
            <v>37.88075</v>
          </cell>
          <cell r="K238" t="str">
            <v>-122.295738</v>
          </cell>
          <cell r="L238" t="str">
            <v>N</v>
          </cell>
          <cell r="M238">
            <v>3307923</v>
          </cell>
          <cell r="N238">
            <v>1005713289</v>
          </cell>
          <cell r="P238" t="str">
            <v>City Can</v>
          </cell>
          <cell r="Q238" t="str">
            <v>Y</v>
          </cell>
          <cell r="R238">
            <v>55100</v>
          </cell>
          <cell r="S238">
            <v>55100</v>
          </cell>
        </row>
        <row r="239">
          <cell r="A239">
            <v>55090</v>
          </cell>
          <cell r="B239" t="str">
            <v>O-000083</v>
          </cell>
          <cell r="C239">
            <v>3045</v>
          </cell>
          <cell r="D239" t="str">
            <v>Transit Shelter Display</v>
          </cell>
          <cell r="E239" t="str">
            <v>10th St NS 155ft E/O Fallon F/E - 1</v>
          </cell>
          <cell r="F239" t="str">
            <v>Oakland</v>
          </cell>
          <cell r="G239" t="str">
            <v>94607</v>
          </cell>
          <cell r="H239" t="str">
            <v>SALEABLE</v>
          </cell>
          <cell r="I239">
            <v>38240</v>
          </cell>
          <cell r="J239" t="str">
            <v>37.797750</v>
          </cell>
          <cell r="K239" t="str">
            <v>-122.262862</v>
          </cell>
          <cell r="L239" t="str">
            <v>N</v>
          </cell>
          <cell r="P239" t="str">
            <v>City Can</v>
          </cell>
          <cell r="R239">
            <v>55090</v>
          </cell>
          <cell r="S239">
            <v>55090</v>
          </cell>
        </row>
        <row r="240">
          <cell r="A240">
            <v>55089</v>
          </cell>
          <cell r="B240" t="str">
            <v>EB-000132</v>
          </cell>
          <cell r="C240">
            <v>700471</v>
          </cell>
          <cell r="D240" t="str">
            <v>Non Ad Shelter</v>
          </cell>
          <cell r="E240" t="str">
            <v>2nd St WS 186ft S/O B St F/S - 1</v>
          </cell>
          <cell r="F240" t="str">
            <v>Hayward</v>
          </cell>
          <cell r="G240" t="str">
            <v>94541</v>
          </cell>
          <cell r="H240" t="str">
            <v>UnSaleable</v>
          </cell>
          <cell r="I240">
            <v>44048</v>
          </cell>
          <cell r="J240" t="str">
            <v>37.674826</v>
          </cell>
          <cell r="K240" t="str">
            <v>-122.078853</v>
          </cell>
          <cell r="L240" t="str">
            <v>N</v>
          </cell>
          <cell r="M240"/>
          <cell r="P240"/>
          <cell r="Q240"/>
          <cell r="R240">
            <v>55089</v>
          </cell>
          <cell r="S240">
            <v>55089</v>
          </cell>
        </row>
        <row r="241">
          <cell r="A241">
            <v>55050</v>
          </cell>
          <cell r="B241" t="str">
            <v>HD-000014</v>
          </cell>
          <cell r="C241">
            <v>702141</v>
          </cell>
          <cell r="D241" t="str">
            <v>Transit Shelter Display</v>
          </cell>
          <cell r="E241" t="str">
            <v>C St  100ft W/O Mission Blvd F/ - 1</v>
          </cell>
          <cell r="F241" t="str">
            <v>Hayward</v>
          </cell>
          <cell r="G241" t="str">
            <v>94541</v>
          </cell>
          <cell r="H241" t="str">
            <v>UnSaleable</v>
          </cell>
          <cell r="I241">
            <v>39462</v>
          </cell>
          <cell r="J241" t="str">
            <v>37.670933</v>
          </cell>
          <cell r="K241" t="str">
            <v>-122.083073</v>
          </cell>
          <cell r="L241" t="str">
            <v>Y</v>
          </cell>
          <cell r="P241" t="str">
            <v>City Can</v>
          </cell>
          <cell r="Q241" t="str">
            <v>Y</v>
          </cell>
          <cell r="R241">
            <v>55050</v>
          </cell>
          <cell r="S241">
            <v>55050</v>
          </cell>
        </row>
        <row r="242">
          <cell r="A242">
            <v>55011</v>
          </cell>
          <cell r="B242" t="str">
            <v>FM-000021</v>
          </cell>
          <cell r="C242">
            <v>701061</v>
          </cell>
          <cell r="D242" t="str">
            <v>Transit Shelter Display</v>
          </cell>
          <cell r="E242" t="str">
            <v>Fremont Blvd WS 175ft S/O Central Ave F/N - 1</v>
          </cell>
          <cell r="F242" t="str">
            <v>Fremont</v>
          </cell>
          <cell r="G242" t="str">
            <v>94536</v>
          </cell>
          <cell r="H242" t="str">
            <v>SALEABLE</v>
          </cell>
          <cell r="I242">
            <v>39462</v>
          </cell>
          <cell r="J242" t="str">
            <v>37.556123</v>
          </cell>
          <cell r="K242" t="str">
            <v>-122.00326</v>
          </cell>
          <cell r="L242" t="str">
            <v>N</v>
          </cell>
          <cell r="P242" t="str">
            <v>20G &amp; City Can</v>
          </cell>
          <cell r="Q242" t="str">
            <v>Y</v>
          </cell>
          <cell r="R242">
            <v>55011</v>
          </cell>
          <cell r="S242">
            <v>55011</v>
          </cell>
        </row>
        <row r="243">
          <cell r="A243">
            <v>55009</v>
          </cell>
          <cell r="B243" t="str">
            <v>FM-000012</v>
          </cell>
          <cell r="C243">
            <v>700981</v>
          </cell>
          <cell r="D243" t="str">
            <v>Transit Shelter Display</v>
          </cell>
          <cell r="E243" t="str">
            <v>Mowry Ave NS 100ft W/O Fremont Blvd F/E - 1</v>
          </cell>
          <cell r="F243" t="str">
            <v>Fremont</v>
          </cell>
          <cell r="G243" t="str">
            <v>94538</v>
          </cell>
          <cell r="H243" t="str">
            <v>SALEABLE</v>
          </cell>
          <cell r="I243">
            <v>39462</v>
          </cell>
          <cell r="J243" t="str">
            <v>37.548352</v>
          </cell>
          <cell r="K243" t="str">
            <v>-121.988847</v>
          </cell>
          <cell r="L243" t="str">
            <v>N</v>
          </cell>
          <cell r="P243" t="str">
            <v>20G</v>
          </cell>
          <cell r="Q243" t="str">
            <v>Y</v>
          </cell>
          <cell r="R243">
            <v>55009</v>
          </cell>
          <cell r="S243">
            <v>55009</v>
          </cell>
        </row>
        <row r="244">
          <cell r="A244">
            <v>55002</v>
          </cell>
          <cell r="B244" t="str">
            <v>O-000137</v>
          </cell>
          <cell r="C244">
            <v>3014</v>
          </cell>
          <cell r="D244" t="str">
            <v>Transit Shelter Display</v>
          </cell>
          <cell r="E244" t="str">
            <v>Telegraph Ave ES 20ft N/O 59th St F/S - 1</v>
          </cell>
          <cell r="F244" t="str">
            <v>Oakland</v>
          </cell>
          <cell r="G244" t="str">
            <v>94609</v>
          </cell>
          <cell r="H244" t="str">
            <v>SALEABLE</v>
          </cell>
          <cell r="I244">
            <v>39582</v>
          </cell>
          <cell r="J244" t="str">
            <v>37.84524</v>
          </cell>
          <cell r="K244" t="str">
            <v>-122.261096</v>
          </cell>
          <cell r="L244" t="str">
            <v>Y</v>
          </cell>
          <cell r="O244" t="str">
            <v>Y</v>
          </cell>
          <cell r="P244" t="str">
            <v xml:space="preserve">City Can </v>
          </cell>
          <cell r="R244">
            <v>55002</v>
          </cell>
          <cell r="S244">
            <v>55002</v>
          </cell>
        </row>
        <row r="245">
          <cell r="A245">
            <v>55000</v>
          </cell>
          <cell r="B245" t="str">
            <v>O-000109</v>
          </cell>
          <cell r="C245">
            <v>2269</v>
          </cell>
          <cell r="D245" t="str">
            <v>Transit Shelter Display</v>
          </cell>
          <cell r="E245" t="str">
            <v>MacArthur NS 92ft W/O Fruitvale F/E - 1</v>
          </cell>
          <cell r="F245" t="str">
            <v>Oakland</v>
          </cell>
          <cell r="G245" t="str">
            <v>94602</v>
          </cell>
          <cell r="H245" t="str">
            <v>SALEABLE</v>
          </cell>
          <cell r="I245">
            <v>38924</v>
          </cell>
          <cell r="J245" t="str">
            <v>37.80052935</v>
          </cell>
          <cell r="K245" t="str">
            <v>-122.21646537</v>
          </cell>
          <cell r="L245" t="str">
            <v>Y</v>
          </cell>
          <cell r="O245" t="str">
            <v>Y</v>
          </cell>
          <cell r="P245" t="str">
            <v xml:space="preserve">City Can </v>
          </cell>
          <cell r="R245">
            <v>55000</v>
          </cell>
          <cell r="S245">
            <v>55000</v>
          </cell>
        </row>
        <row r="246">
          <cell r="A246">
            <v>54995</v>
          </cell>
          <cell r="B246" t="str">
            <v>O-000119</v>
          </cell>
          <cell r="C246">
            <v>2169</v>
          </cell>
          <cell r="D246" t="str">
            <v>Transit Shelter Display</v>
          </cell>
          <cell r="E246" t="str">
            <v>Park Blvd. ES 30ft S/O MacArthur Blvd. F/S - 1</v>
          </cell>
          <cell r="F246" t="str">
            <v>Oakland</v>
          </cell>
          <cell r="G246" t="str">
            <v>94610</v>
          </cell>
          <cell r="H246" t="str">
            <v>SALEABLE</v>
          </cell>
          <cell r="I246">
            <v>32874</v>
          </cell>
          <cell r="J246" t="str">
            <v>37.80380367</v>
          </cell>
          <cell r="K246" t="str">
            <v>-122.23385949</v>
          </cell>
          <cell r="L246" t="str">
            <v>N</v>
          </cell>
          <cell r="M246">
            <v>9182991572</v>
          </cell>
          <cell r="P246" t="str">
            <v xml:space="preserve">City Can </v>
          </cell>
          <cell r="R246">
            <v>54995</v>
          </cell>
          <cell r="S246">
            <v>54995</v>
          </cell>
        </row>
        <row r="247">
          <cell r="A247">
            <v>54994</v>
          </cell>
          <cell r="B247" t="str">
            <v>HD-000004</v>
          </cell>
          <cell r="C247">
            <v>702371</v>
          </cell>
          <cell r="D247" t="str">
            <v>Transit Shelter Display</v>
          </cell>
          <cell r="E247" t="str">
            <v>Mission Blvd WS 67ft S/O Sorenson Rd F/N - 1</v>
          </cell>
          <cell r="F247" t="str">
            <v>Hayward</v>
          </cell>
          <cell r="G247" t="str">
            <v>94544</v>
          </cell>
          <cell r="H247" t="str">
            <v>SALEABLE</v>
          </cell>
          <cell r="I247">
            <v>39462</v>
          </cell>
          <cell r="J247" t="str">
            <v>37.646133</v>
          </cell>
          <cell r="K247" t="str">
            <v>-122.063169</v>
          </cell>
          <cell r="L247" t="str">
            <v>N</v>
          </cell>
          <cell r="P247" t="str">
            <v>20G</v>
          </cell>
          <cell r="Q247" t="str">
            <v>Y</v>
          </cell>
          <cell r="R247">
            <v>54994</v>
          </cell>
          <cell r="S247">
            <v>54994</v>
          </cell>
        </row>
        <row r="248">
          <cell r="A248">
            <v>54980</v>
          </cell>
          <cell r="B248" t="str">
            <v>FM-000033</v>
          </cell>
          <cell r="C248">
            <v>700091</v>
          </cell>
          <cell r="D248" t="str">
            <v>Transit Shelter Display</v>
          </cell>
          <cell r="E248" t="str">
            <v>Paseo Padre Pkwy ES 320ft S/O Walnut Ave F/S – 1</v>
          </cell>
          <cell r="F248" t="str">
            <v>Fremont</v>
          </cell>
          <cell r="G248" t="str">
            <v>94538</v>
          </cell>
          <cell r="H248" t="str">
            <v>SALEABLE</v>
          </cell>
          <cell r="I248">
            <v>39462</v>
          </cell>
          <cell r="J248" t="str">
            <v>37.55141</v>
          </cell>
          <cell r="K248" t="str">
            <v>-121.976504</v>
          </cell>
          <cell r="L248" t="str">
            <v>N</v>
          </cell>
          <cell r="P248" t="str">
            <v>None</v>
          </cell>
          <cell r="Q248" t="str">
            <v>Y</v>
          </cell>
          <cell r="R248">
            <v>54980</v>
          </cell>
          <cell r="S248">
            <v>54980</v>
          </cell>
        </row>
        <row r="249">
          <cell r="A249">
            <v>54959</v>
          </cell>
          <cell r="B249" t="str">
            <v>SL-000012</v>
          </cell>
          <cell r="C249">
            <v>701561</v>
          </cell>
          <cell r="D249" t="str">
            <v>Transit Shelter Display</v>
          </cell>
          <cell r="E249" t="str">
            <v>East 14th St WS 75ft S/O Cornwall Way F/N - 1</v>
          </cell>
          <cell r="F249" t="str">
            <v>San Leandro</v>
          </cell>
          <cell r="G249" t="str">
            <v>94577</v>
          </cell>
          <cell r="H249" t="str">
            <v>SALEABLE</v>
          </cell>
          <cell r="I249">
            <v>39462</v>
          </cell>
          <cell r="J249" t="str">
            <v>37.717512</v>
          </cell>
          <cell r="K249" t="str">
            <v>-122.146002</v>
          </cell>
          <cell r="L249" t="str">
            <v>N</v>
          </cell>
          <cell r="P249" t="str">
            <v>20G</v>
          </cell>
          <cell r="Q249" t="str">
            <v>Y</v>
          </cell>
          <cell r="R249">
            <v>54959</v>
          </cell>
          <cell r="S249">
            <v>54959</v>
          </cell>
        </row>
        <row r="250">
          <cell r="A250">
            <v>54949</v>
          </cell>
          <cell r="B250" t="str">
            <v>HD-000024</v>
          </cell>
          <cell r="C250">
            <v>700561</v>
          </cell>
          <cell r="D250" t="str">
            <v>Transit Shelter Display</v>
          </cell>
          <cell r="E250" t="str">
            <v>Hesperian Blvd WS 85ft S/O Middle Lane F/N - 1</v>
          </cell>
          <cell r="F250" t="str">
            <v>Hayward</v>
          </cell>
          <cell r="G250" t="str">
            <v>94545</v>
          </cell>
          <cell r="H250" t="str">
            <v>SALEABLE</v>
          </cell>
          <cell r="I250">
            <v>39462</v>
          </cell>
          <cell r="J250" t="str">
            <v>37.650164</v>
          </cell>
          <cell r="K250" t="str">
            <v>-122.108727</v>
          </cell>
          <cell r="L250" t="str">
            <v>N</v>
          </cell>
          <cell r="P250" t="str">
            <v>20G &amp; City Can</v>
          </cell>
          <cell r="Q250" t="str">
            <v>Y</v>
          </cell>
          <cell r="R250">
            <v>54949</v>
          </cell>
          <cell r="S250">
            <v>54949</v>
          </cell>
        </row>
        <row r="251">
          <cell r="A251">
            <v>54900</v>
          </cell>
          <cell r="B251" t="str">
            <v>O-000102</v>
          </cell>
          <cell r="C251">
            <v>2149</v>
          </cell>
          <cell r="D251" t="str">
            <v>Transit Shelter Display</v>
          </cell>
          <cell r="E251" t="str">
            <v>Lake Shore Ave. ES 81ft S/O MacArthur Blvd. F/S - 1</v>
          </cell>
          <cell r="F251" t="str">
            <v>Oakland</v>
          </cell>
          <cell r="G251" t="str">
            <v>94610</v>
          </cell>
          <cell r="H251" t="str">
            <v>SALEABLE</v>
          </cell>
          <cell r="I251">
            <v>32874</v>
          </cell>
          <cell r="J251" t="str">
            <v>37.80930716</v>
          </cell>
          <cell r="K251" t="str">
            <v>-122.24742074</v>
          </cell>
          <cell r="L251" t="str">
            <v>Y</v>
          </cell>
          <cell r="P251" t="str">
            <v xml:space="preserve">City Can </v>
          </cell>
          <cell r="Q251" t="str">
            <v>N</v>
          </cell>
          <cell r="R251">
            <v>54900</v>
          </cell>
          <cell r="S251">
            <v>54900</v>
          </cell>
        </row>
        <row r="252">
          <cell r="A252">
            <v>54785</v>
          </cell>
          <cell r="B252" t="str">
            <v>SL-000043</v>
          </cell>
          <cell r="C252">
            <v>701611</v>
          </cell>
          <cell r="D252" t="str">
            <v>Transit Shelter Display</v>
          </cell>
          <cell r="E252" t="str">
            <v>Wicks Blvd WS 100ft S/O Burkhart Ave F/N - 1</v>
          </cell>
          <cell r="F252" t="str">
            <v>San Leandro</v>
          </cell>
          <cell r="G252" t="str">
            <v>94579</v>
          </cell>
          <cell r="H252" t="str">
            <v>SALEABLE</v>
          </cell>
          <cell r="I252">
            <v>39462</v>
          </cell>
          <cell r="J252" t="str">
            <v>37.68285</v>
          </cell>
          <cell r="K252" t="str">
            <v>-122.158103</v>
          </cell>
          <cell r="L252" t="str">
            <v>N</v>
          </cell>
          <cell r="P252" t="str">
            <v>20G</v>
          </cell>
          <cell r="Q252" t="str">
            <v>Y</v>
          </cell>
          <cell r="R252">
            <v>54785</v>
          </cell>
          <cell r="S252">
            <v>54785</v>
          </cell>
        </row>
        <row r="253">
          <cell r="A253">
            <v>54777</v>
          </cell>
          <cell r="B253" t="str">
            <v>O-000007</v>
          </cell>
          <cell r="C253">
            <v>2127</v>
          </cell>
          <cell r="D253" t="str">
            <v>Transit Shelter Display</v>
          </cell>
          <cell r="E253" t="str">
            <v>11th St SS 41ft W/O Broadway F/W - 1</v>
          </cell>
          <cell r="F253" t="str">
            <v>Oakland</v>
          </cell>
          <cell r="G253" t="str">
            <v>94607</v>
          </cell>
          <cell r="H253" t="str">
            <v>SALEABLE</v>
          </cell>
          <cell r="I253">
            <v>32874</v>
          </cell>
          <cell r="J253" t="str">
            <v>37.80224176</v>
          </cell>
          <cell r="K253" t="str">
            <v>-122.27273811</v>
          </cell>
          <cell r="L253" t="str">
            <v>N</v>
          </cell>
          <cell r="M253">
            <v>9182991046</v>
          </cell>
          <cell r="P253" t="str">
            <v xml:space="preserve">City Can </v>
          </cell>
          <cell r="Q253" t="str">
            <v>N</v>
          </cell>
          <cell r="R253">
            <v>54777</v>
          </cell>
          <cell r="S253">
            <v>54777</v>
          </cell>
        </row>
        <row r="254">
          <cell r="A254">
            <v>54771</v>
          </cell>
          <cell r="B254" t="str">
            <v>FM-000007</v>
          </cell>
          <cell r="C254">
            <v>701171</v>
          </cell>
          <cell r="D254" t="str">
            <v>Transit Shelter Display</v>
          </cell>
          <cell r="E254" t="str">
            <v>Mowry Ave SS 170ft E/O Hastings St F/W - 1</v>
          </cell>
          <cell r="F254" t="str">
            <v>Fremont</v>
          </cell>
          <cell r="G254" t="str">
            <v>94538</v>
          </cell>
          <cell r="H254" t="str">
            <v>SALEABLE</v>
          </cell>
          <cell r="I254">
            <v>39462</v>
          </cell>
          <cell r="J254" t="str">
            <v>37.553486</v>
          </cell>
          <cell r="K254" t="str">
            <v>-121.984143</v>
          </cell>
          <cell r="L254" t="str">
            <v>N</v>
          </cell>
          <cell r="P254" t="str">
            <v>20G</v>
          </cell>
          <cell r="Q254" t="str">
            <v>Y</v>
          </cell>
          <cell r="R254">
            <v>54771</v>
          </cell>
          <cell r="S254">
            <v>54771</v>
          </cell>
        </row>
        <row r="255">
          <cell r="A255">
            <v>54734</v>
          </cell>
          <cell r="B255" t="str">
            <v>SL-000021</v>
          </cell>
          <cell r="C255">
            <v>701601</v>
          </cell>
          <cell r="D255" t="str">
            <v>Transit Shelter Display</v>
          </cell>
          <cell r="E255" t="str">
            <v>Wicks Blvd ES 85ft N/O Manor Blvd F/S - 1</v>
          </cell>
          <cell r="F255" t="str">
            <v>San Leandro</v>
          </cell>
          <cell r="G255" t="str">
            <v>94577</v>
          </cell>
          <cell r="H255" t="str">
            <v>SALEABLE</v>
          </cell>
          <cell r="I255">
            <v>39462</v>
          </cell>
          <cell r="J255" t="str">
            <v>37.691352</v>
          </cell>
          <cell r="K255" t="str">
            <v>-122.162857</v>
          </cell>
          <cell r="L255" t="str">
            <v>N</v>
          </cell>
          <cell r="P255" t="str">
            <v>20G</v>
          </cell>
          <cell r="Q255" t="str">
            <v>Y</v>
          </cell>
          <cell r="R255">
            <v>54734</v>
          </cell>
          <cell r="S255">
            <v>54734</v>
          </cell>
        </row>
        <row r="256">
          <cell r="A256">
            <v>54688</v>
          </cell>
          <cell r="B256" t="str">
            <v>O-000136</v>
          </cell>
          <cell r="C256">
            <v>2291</v>
          </cell>
          <cell r="D256" t="str">
            <v>Transit Shelter Display</v>
          </cell>
          <cell r="E256" t="str">
            <v>Stanford Ave ES 115ft S/O King Ave F/S - 1</v>
          </cell>
          <cell r="F256" t="str">
            <v>Oakland</v>
          </cell>
          <cell r="G256" t="str">
            <v>94608</v>
          </cell>
          <cell r="H256" t="str">
            <v>SALEABLE</v>
          </cell>
          <cell r="I256">
            <v>39133</v>
          </cell>
          <cell r="J256" t="str">
            <v>37.845941</v>
          </cell>
          <cell r="K256" t="str">
            <v>-122.272843</v>
          </cell>
          <cell r="P256" t="str">
            <v xml:space="preserve">City Can </v>
          </cell>
          <cell r="R256">
            <v>54688</v>
          </cell>
          <cell r="S256">
            <v>54688</v>
          </cell>
        </row>
        <row r="257">
          <cell r="A257">
            <v>54646</v>
          </cell>
          <cell r="B257" t="str">
            <v>EB-000102</v>
          </cell>
          <cell r="C257">
            <v>701971</v>
          </cell>
          <cell r="D257" t="str">
            <v>Transit Shelter Display</v>
          </cell>
          <cell r="E257" t="str">
            <v>Hesperian Blvd WS 81ft S/O Arf Ave F/N - 1</v>
          </cell>
          <cell r="F257" t="str">
            <v>Hayward</v>
          </cell>
          <cell r="G257" t="str">
            <v>94545</v>
          </cell>
          <cell r="H257" t="str">
            <v>SALEABLE</v>
          </cell>
          <cell r="I257">
            <v>39462</v>
          </cell>
          <cell r="J257" t="str">
            <v>37.624193</v>
          </cell>
          <cell r="K257" t="str">
            <v>-122.092775</v>
          </cell>
          <cell r="L257" t="str">
            <v>N</v>
          </cell>
          <cell r="P257" t="str">
            <v>20G</v>
          </cell>
          <cell r="Q257" t="str">
            <v>Y</v>
          </cell>
          <cell r="R257">
            <v>54646</v>
          </cell>
          <cell r="S257">
            <v>54646</v>
          </cell>
        </row>
        <row r="258">
          <cell r="A258">
            <v>54511</v>
          </cell>
          <cell r="B258" t="str">
            <v>HD-000030</v>
          </cell>
          <cell r="C258">
            <v>700501</v>
          </cell>
          <cell r="D258" t="str">
            <v>Transit Shelter Display</v>
          </cell>
          <cell r="E258" t="str">
            <v>Hesperian Blvd WS 50ft S/O Depot Rd F/N - 1</v>
          </cell>
          <cell r="F258" t="str">
            <v>Hayward</v>
          </cell>
          <cell r="G258" t="str">
            <v>94545</v>
          </cell>
          <cell r="H258" t="str">
            <v>SALEABLE</v>
          </cell>
          <cell r="I258">
            <v>39462</v>
          </cell>
          <cell r="J258" t="str">
            <v>37.639119</v>
          </cell>
          <cell r="K258" t="str">
            <v>-122.101937</v>
          </cell>
          <cell r="L258" t="str">
            <v>N</v>
          </cell>
          <cell r="P258" t="str">
            <v>20G</v>
          </cell>
          <cell r="Q258" t="str">
            <v>Y</v>
          </cell>
          <cell r="R258">
            <v>54511</v>
          </cell>
          <cell r="S258">
            <v>54511</v>
          </cell>
        </row>
        <row r="259">
          <cell r="A259">
            <v>54499</v>
          </cell>
          <cell r="B259" t="str">
            <v>O-000139</v>
          </cell>
          <cell r="C259">
            <v>3012</v>
          </cell>
          <cell r="D259" t="str">
            <v>Transit Shelter Display</v>
          </cell>
          <cell r="E259" t="str">
            <v>Telegraph Ave WS 20ft S/O 59th St F/N - 1</v>
          </cell>
          <cell r="F259" t="str">
            <v>Oakland</v>
          </cell>
          <cell r="G259" t="str">
            <v>94609</v>
          </cell>
          <cell r="H259" t="str">
            <v>SALEABLE</v>
          </cell>
          <cell r="I259">
            <v>39581</v>
          </cell>
          <cell r="J259" t="str">
            <v>37.8447172</v>
          </cell>
          <cell r="K259" t="str">
            <v>-122.26149161</v>
          </cell>
          <cell r="L259" t="str">
            <v>Y</v>
          </cell>
          <cell r="O259" t="str">
            <v>Y</v>
          </cell>
          <cell r="P259" t="str">
            <v xml:space="preserve">City Can </v>
          </cell>
          <cell r="R259">
            <v>54499</v>
          </cell>
          <cell r="S259">
            <v>54499</v>
          </cell>
        </row>
        <row r="260">
          <cell r="A260">
            <v>54466</v>
          </cell>
          <cell r="B260" t="str">
            <v>EB-000064</v>
          </cell>
          <cell r="C260">
            <v>793011</v>
          </cell>
          <cell r="D260" t="str">
            <v>Transit Shelter Display</v>
          </cell>
          <cell r="E260" t="str">
            <v>University Ave SS 25ft W/O Shattuck Ave F/W - 1</v>
          </cell>
          <cell r="F260" t="str">
            <v>Berkeley</v>
          </cell>
          <cell r="G260" t="str">
            <v>94704</v>
          </cell>
          <cell r="H260" t="str">
            <v>SALEABLE</v>
          </cell>
          <cell r="I260">
            <v>39462</v>
          </cell>
          <cell r="J260" t="str">
            <v>37.871996</v>
          </cell>
          <cell r="K260" t="str">
            <v>-122.268649</v>
          </cell>
          <cell r="L260" t="str">
            <v>N</v>
          </cell>
          <cell r="P260" t="str">
            <v>20G</v>
          </cell>
          <cell r="Q260" t="str">
            <v>N</v>
          </cell>
          <cell r="R260">
            <v>54466</v>
          </cell>
          <cell r="S260">
            <v>54466</v>
          </cell>
        </row>
        <row r="261">
          <cell r="A261">
            <v>54454</v>
          </cell>
          <cell r="B261" t="str">
            <v>EB-000048</v>
          </cell>
          <cell r="C261">
            <v>702921</v>
          </cell>
          <cell r="D261" t="str">
            <v>Transit Shelter Display</v>
          </cell>
          <cell r="E261" t="str">
            <v>Shattuck Ave WS 30ft S/O Dwight Way F/N - 1</v>
          </cell>
          <cell r="F261" t="str">
            <v>Berkeley</v>
          </cell>
          <cell r="G261" t="str">
            <v>94704</v>
          </cell>
          <cell r="H261" t="str">
            <v>SALEABLE</v>
          </cell>
          <cell r="I261">
            <v>39462</v>
          </cell>
          <cell r="J261" t="str">
            <v>37.863778</v>
          </cell>
          <cell r="K261" t="str">
            <v>-122.267501</v>
          </cell>
          <cell r="L261" t="str">
            <v>N</v>
          </cell>
          <cell r="P261" t="str">
            <v>20G &amp; City Can</v>
          </cell>
          <cell r="Q261" t="str">
            <v>Y</v>
          </cell>
          <cell r="R261">
            <v>54454</v>
          </cell>
          <cell r="S261">
            <v>54454</v>
          </cell>
        </row>
        <row r="262">
          <cell r="A262">
            <v>54443</v>
          </cell>
          <cell r="B262" t="str">
            <v>O-000099</v>
          </cell>
          <cell r="C262">
            <v>2145</v>
          </cell>
          <cell r="D262" t="str">
            <v>Transit Shelter Display</v>
          </cell>
          <cell r="E262" t="str">
            <v>Lake Park Ave. NS 42ft E/O Grand Ave. F/E - 1</v>
          </cell>
          <cell r="F262" t="str">
            <v>Oakland</v>
          </cell>
          <cell r="G262" t="str">
            <v>94610</v>
          </cell>
          <cell r="H262" t="str">
            <v>SALEABLE</v>
          </cell>
          <cell r="I262">
            <v>32874</v>
          </cell>
          <cell r="J262" t="str">
            <v>37.81136265</v>
          </cell>
          <cell r="K262" t="str">
            <v>-122.24764068</v>
          </cell>
          <cell r="L262" t="str">
            <v>Y</v>
          </cell>
          <cell r="P262" t="str">
            <v xml:space="preserve">City Can </v>
          </cell>
          <cell r="Q262" t="str">
            <v>N</v>
          </cell>
          <cell r="R262">
            <v>54443</v>
          </cell>
          <cell r="S262">
            <v>54443</v>
          </cell>
        </row>
        <row r="263">
          <cell r="A263">
            <v>54433</v>
          </cell>
          <cell r="B263" t="str">
            <v>HD-000025</v>
          </cell>
          <cell r="C263">
            <v>704111</v>
          </cell>
          <cell r="D263" t="str">
            <v>Transit Shelter Display</v>
          </cell>
          <cell r="E263" t="str">
            <v>Southland Dr SS 50ft E/O Southland Pl F/W - 1</v>
          </cell>
          <cell r="F263" t="str">
            <v>Hayward</v>
          </cell>
          <cell r="G263" t="str">
            <v>94545</v>
          </cell>
          <cell r="H263" t="str">
            <v>SALEABLE</v>
          </cell>
          <cell r="I263">
            <v>39462</v>
          </cell>
          <cell r="J263" t="str">
            <v>37.651835</v>
          </cell>
          <cell r="K263" t="str">
            <v>-122.105098</v>
          </cell>
          <cell r="L263" t="str">
            <v>N</v>
          </cell>
          <cell r="P263" t="str">
            <v>20G</v>
          </cell>
          <cell r="Q263" t="str">
            <v>Y</v>
          </cell>
          <cell r="R263">
            <v>54433</v>
          </cell>
          <cell r="S263">
            <v>54433</v>
          </cell>
        </row>
        <row r="264">
          <cell r="A264">
            <v>54418</v>
          </cell>
          <cell r="B264" t="str">
            <v>O-000118</v>
          </cell>
          <cell r="C264">
            <v>2057</v>
          </cell>
          <cell r="D264" t="str">
            <v>Transit Shelter Display</v>
          </cell>
          <cell r="E264" t="str">
            <v>Moraga Ave. ES 1097ft N/O Medau F/S - 1</v>
          </cell>
          <cell r="F264" t="str">
            <v>Oakland</v>
          </cell>
          <cell r="G264" t="str">
            <v>94611</v>
          </cell>
          <cell r="H264" t="str">
            <v>SALEABLE</v>
          </cell>
          <cell r="I264">
            <v>32874</v>
          </cell>
          <cell r="J264" t="str">
            <v>37.829565</v>
          </cell>
          <cell r="K264" t="str">
            <v>-122.213281</v>
          </cell>
          <cell r="L264" t="str">
            <v>Y</v>
          </cell>
          <cell r="P264" t="str">
            <v xml:space="preserve">City Can </v>
          </cell>
          <cell r="Q264" t="str">
            <v>N</v>
          </cell>
          <cell r="R264">
            <v>54418</v>
          </cell>
          <cell r="S264">
            <v>54418</v>
          </cell>
        </row>
        <row r="265">
          <cell r="A265">
            <v>54405</v>
          </cell>
          <cell r="B265" t="str">
            <v>O-000100</v>
          </cell>
          <cell r="C265">
            <v>2131</v>
          </cell>
          <cell r="D265" t="str">
            <v>Transit Shelter Display</v>
          </cell>
          <cell r="E265" t="str">
            <v>Lake Shore Ave ES 55ft N/O Mandana F/S - 1</v>
          </cell>
          <cell r="F265" t="str">
            <v>Oakland</v>
          </cell>
          <cell r="G265" t="str">
            <v>94610</v>
          </cell>
          <cell r="H265" t="str">
            <v>SALEABLE</v>
          </cell>
          <cell r="I265">
            <v>38246</v>
          </cell>
          <cell r="J265" t="str">
            <v>37.81168474</v>
          </cell>
          <cell r="K265" t="str">
            <v>-122.24188198</v>
          </cell>
          <cell r="L265" t="str">
            <v>N</v>
          </cell>
          <cell r="P265" t="str">
            <v xml:space="preserve">City Can </v>
          </cell>
          <cell r="R265">
            <v>54405</v>
          </cell>
          <cell r="S265">
            <v>54405</v>
          </cell>
        </row>
        <row r="266">
          <cell r="A266">
            <v>54344</v>
          </cell>
          <cell r="B266" t="str">
            <v>EB-000005</v>
          </cell>
          <cell r="C266">
            <v>702531</v>
          </cell>
          <cell r="D266" t="str">
            <v>Transit Shelter Display</v>
          </cell>
          <cell r="E266" t="str">
            <v>San Pablo Ave WS 35ft S/O Monroe St F/N - 1</v>
          </cell>
          <cell r="F266" t="str">
            <v>Albany</v>
          </cell>
          <cell r="G266" t="str">
            <v>94706</v>
          </cell>
          <cell r="H266" t="str">
            <v>SALEABLE</v>
          </cell>
          <cell r="I266">
            <v>39462</v>
          </cell>
          <cell r="J266" t="str">
            <v>37.884425</v>
          </cell>
          <cell r="K266" t="str">
            <v>-122.297232</v>
          </cell>
          <cell r="L266" t="str">
            <v>N</v>
          </cell>
          <cell r="P266" t="str">
            <v>20G</v>
          </cell>
          <cell r="Q266" t="str">
            <v>y</v>
          </cell>
          <cell r="R266">
            <v>54344</v>
          </cell>
          <cell r="S266">
            <v>54344</v>
          </cell>
        </row>
        <row r="267">
          <cell r="A267">
            <v>54336</v>
          </cell>
          <cell r="B267" t="str">
            <v>O-000016</v>
          </cell>
          <cell r="C267">
            <v>2225</v>
          </cell>
          <cell r="D267" t="str">
            <v>Transit Shelter Display</v>
          </cell>
          <cell r="E267" t="str">
            <v>7th St. NS 25ft E/O Peralta St. F/E - 1</v>
          </cell>
          <cell r="F267" t="str">
            <v>Oakland</v>
          </cell>
          <cell r="G267" t="str">
            <v>94607</v>
          </cell>
          <cell r="H267" t="str">
            <v>SALEABLE</v>
          </cell>
          <cell r="I267">
            <v>38544</v>
          </cell>
          <cell r="J267" t="str">
            <v>37.806105</v>
          </cell>
          <cell r="K267" t="str">
            <v>-122.2979</v>
          </cell>
          <cell r="P267" t="str">
            <v xml:space="preserve">City Can </v>
          </cell>
          <cell r="R267">
            <v>54336</v>
          </cell>
          <cell r="S267">
            <v>54336</v>
          </cell>
        </row>
        <row r="268">
          <cell r="A268">
            <v>54311</v>
          </cell>
          <cell r="B268" t="str">
            <v>EB-000075</v>
          </cell>
          <cell r="C268">
            <v>702261</v>
          </cell>
          <cell r="D268" t="str">
            <v>Non Ad Shelter</v>
          </cell>
          <cell r="E268" t="str">
            <v>MacDonald Ave NS 20ft W/O 42nd St F/ - 1</v>
          </cell>
          <cell r="F268" t="str">
            <v>Richmond</v>
          </cell>
          <cell r="G268" t="str">
            <v>94805</v>
          </cell>
          <cell r="H268" t="str">
            <v>UnSaleable</v>
          </cell>
          <cell r="I268">
            <v>39462</v>
          </cell>
          <cell r="J268" t="str">
            <v>37.933360</v>
          </cell>
          <cell r="K268" t="str">
            <v>-122.330181</v>
          </cell>
          <cell r="L268" t="str">
            <v>N</v>
          </cell>
          <cell r="P268" t="str">
            <v>City Can</v>
          </cell>
          <cell r="Q268" t="str">
            <v>N</v>
          </cell>
          <cell r="R268">
            <v>54311</v>
          </cell>
          <cell r="S268">
            <v>54311</v>
          </cell>
        </row>
        <row r="269">
          <cell r="A269">
            <v>54277</v>
          </cell>
          <cell r="B269" t="str">
            <v>O-000013</v>
          </cell>
          <cell r="C269">
            <v>2243</v>
          </cell>
          <cell r="D269" t="str">
            <v>Transit Shelter Display</v>
          </cell>
          <cell r="E269" t="str">
            <v>14th St. NS 37ft E/O Franklin St. F/E - 1</v>
          </cell>
          <cell r="F269" t="str">
            <v>Oakland</v>
          </cell>
          <cell r="G269" t="str">
            <v>94612</v>
          </cell>
          <cell r="H269" t="str">
            <v>SALEABLE</v>
          </cell>
          <cell r="I269">
            <v>39241</v>
          </cell>
          <cell r="J269" t="str">
            <v>37.803857</v>
          </cell>
          <cell r="K269" t="str">
            <v>-122.269697</v>
          </cell>
          <cell r="L269" t="str">
            <v>Y</v>
          </cell>
          <cell r="P269" t="str">
            <v xml:space="preserve">City Can </v>
          </cell>
          <cell r="R269">
            <v>54277</v>
          </cell>
          <cell r="S269">
            <v>54277</v>
          </cell>
        </row>
        <row r="270">
          <cell r="A270">
            <v>54244</v>
          </cell>
          <cell r="B270" t="str">
            <v>O-000116</v>
          </cell>
          <cell r="C270">
            <v>2087</v>
          </cell>
          <cell r="D270" t="str">
            <v>Transit Shelter Display</v>
          </cell>
          <cell r="E270" t="str">
            <v>Martin Luther King WS 43ft N/O 52nd St. F/N - 1</v>
          </cell>
          <cell r="F270" t="str">
            <v>Oakland</v>
          </cell>
          <cell r="G270" t="str">
            <v>94609</v>
          </cell>
          <cell r="H270" t="str">
            <v>SALEABLE</v>
          </cell>
          <cell r="I270">
            <v>32874</v>
          </cell>
          <cell r="J270" t="str">
            <v>37.837302</v>
          </cell>
          <cell r="K270" t="str">
            <v>-122.268888</v>
          </cell>
          <cell r="L270" t="str">
            <v>Y</v>
          </cell>
          <cell r="M270">
            <v>9182991229</v>
          </cell>
          <cell r="P270" t="str">
            <v xml:space="preserve">City Can </v>
          </cell>
          <cell r="Q270" t="str">
            <v>N</v>
          </cell>
          <cell r="R270">
            <v>54244</v>
          </cell>
          <cell r="S270">
            <v>54244</v>
          </cell>
        </row>
        <row r="271">
          <cell r="A271">
            <v>54114</v>
          </cell>
          <cell r="B271" t="str">
            <v>FM-000026</v>
          </cell>
          <cell r="C271">
            <v>700021</v>
          </cell>
          <cell r="D271" t="str">
            <v>Transit Shelter Display</v>
          </cell>
          <cell r="E271" t="str">
            <v>Fremont Blvd WS 47ft N/O Beacon Ave F/N - 1</v>
          </cell>
          <cell r="F271" t="str">
            <v>Fremont</v>
          </cell>
          <cell r="G271" t="str">
            <v>94538</v>
          </cell>
          <cell r="H271" t="str">
            <v>SALEABLE</v>
          </cell>
          <cell r="I271">
            <v>39462</v>
          </cell>
          <cell r="J271" t="str">
            <v>37.546542</v>
          </cell>
          <cell r="K271" t="str">
            <v>-121.984754</v>
          </cell>
          <cell r="L271" t="str">
            <v>N</v>
          </cell>
          <cell r="P271" t="str">
            <v>20G &amp; City Can</v>
          </cell>
          <cell r="Q271" t="str">
            <v>Y</v>
          </cell>
          <cell r="R271">
            <v>54114</v>
          </cell>
          <cell r="S271">
            <v>54114</v>
          </cell>
        </row>
        <row r="272">
          <cell r="A272">
            <v>54077</v>
          </cell>
          <cell r="B272" t="str">
            <v>NW-000011</v>
          </cell>
          <cell r="C272">
            <v>701761</v>
          </cell>
          <cell r="D272" t="str">
            <v>Transit Shelter Display</v>
          </cell>
          <cell r="E272" t="str">
            <v>Newark Blvd ES 32ft N/O Civic Terrace Ave F/S - 1</v>
          </cell>
          <cell r="F272" t="str">
            <v>Newark</v>
          </cell>
          <cell r="G272" t="str">
            <v>94560</v>
          </cell>
          <cell r="H272" t="str">
            <v>SALEABLE</v>
          </cell>
          <cell r="I272">
            <v>39462</v>
          </cell>
          <cell r="J272" t="str">
            <v>37.536154</v>
          </cell>
          <cell r="K272" t="str">
            <v>-122.028886</v>
          </cell>
          <cell r="L272" t="str">
            <v>N</v>
          </cell>
          <cell r="P272" t="str">
            <v>20G</v>
          </cell>
          <cell r="Q272" t="str">
            <v>Y</v>
          </cell>
          <cell r="R272">
            <v>54077</v>
          </cell>
          <cell r="S272">
            <v>54077</v>
          </cell>
        </row>
        <row r="273">
          <cell r="A273">
            <v>54055</v>
          </cell>
          <cell r="B273" t="str">
            <v>HD-000022</v>
          </cell>
          <cell r="C273">
            <v>700571</v>
          </cell>
          <cell r="D273" t="str">
            <v>Transit Shelter Display</v>
          </cell>
          <cell r="E273" t="str">
            <v>Hesperian Blvd WS 150ft S/O W Winton Ave F/N - 1</v>
          </cell>
          <cell r="F273" t="str">
            <v>Hayward</v>
          </cell>
          <cell r="G273" t="str">
            <v>94545</v>
          </cell>
          <cell r="H273" t="str">
            <v>SALEABLE</v>
          </cell>
          <cell r="I273">
            <v>39462</v>
          </cell>
          <cell r="J273" t="str">
            <v>37.652527</v>
          </cell>
          <cell r="K273" t="str">
            <v>-122.11014</v>
          </cell>
          <cell r="L273" t="str">
            <v>N</v>
          </cell>
          <cell r="P273" t="str">
            <v>20G</v>
          </cell>
          <cell r="Q273" t="str">
            <v>Y</v>
          </cell>
          <cell r="R273">
            <v>54055</v>
          </cell>
          <cell r="S273">
            <v>54055</v>
          </cell>
          <cell r="AD273" t="str">
            <v>1st Panel</v>
          </cell>
        </row>
        <row r="274">
          <cell r="A274">
            <v>53885</v>
          </cell>
          <cell r="B274" t="str">
            <v>O-000066</v>
          </cell>
          <cell r="C274">
            <v>2219</v>
          </cell>
          <cell r="D274" t="str">
            <v>Transit Shelter Display</v>
          </cell>
          <cell r="E274" t="str">
            <v>Grand Ave WS 33ft S/O Jean St F/N - 1</v>
          </cell>
          <cell r="F274" t="str">
            <v>Oakland</v>
          </cell>
          <cell r="G274" t="str">
            <v>94610</v>
          </cell>
          <cell r="H274" t="str">
            <v>SALEABLE</v>
          </cell>
          <cell r="I274">
            <v>38328</v>
          </cell>
          <cell r="J274" t="str">
            <v>37.81870262</v>
          </cell>
          <cell r="K274" t="str">
            <v>-122.24492092</v>
          </cell>
          <cell r="L274" t="str">
            <v>Y</v>
          </cell>
          <cell r="M274"/>
          <cell r="N274"/>
          <cell r="P274" t="str">
            <v xml:space="preserve">City Can </v>
          </cell>
          <cell r="Q274" t="str">
            <v>N</v>
          </cell>
          <cell r="R274">
            <v>53885</v>
          </cell>
          <cell r="S274">
            <v>53885</v>
          </cell>
        </row>
        <row r="275">
          <cell r="A275">
            <v>53833</v>
          </cell>
          <cell r="B275" t="str">
            <v>O-000072</v>
          </cell>
          <cell r="C275">
            <v>2187</v>
          </cell>
          <cell r="D275" t="str">
            <v>Transit Shelter Display</v>
          </cell>
          <cell r="E275" t="str">
            <v>High St. WS 10ft S/O Brookdale Ave. F/N - 1</v>
          </cell>
          <cell r="F275" t="str">
            <v>Oakland</v>
          </cell>
          <cell r="G275" t="str">
            <v>94601</v>
          </cell>
          <cell r="H275" t="str">
            <v>SALEABLE</v>
          </cell>
          <cell r="I275">
            <v>32874</v>
          </cell>
          <cell r="J275" t="str">
            <v>37.78245972</v>
          </cell>
          <cell r="K275" t="str">
            <v>-122.20441957</v>
          </cell>
          <cell r="L275" t="str">
            <v>N</v>
          </cell>
          <cell r="P275" t="str">
            <v xml:space="preserve">City Can </v>
          </cell>
          <cell r="R275">
            <v>53833</v>
          </cell>
          <cell r="S275">
            <v>53833</v>
          </cell>
        </row>
        <row r="276">
          <cell r="A276">
            <v>53573</v>
          </cell>
          <cell r="B276" t="str">
            <v>NW-000015</v>
          </cell>
          <cell r="C276">
            <v>700151</v>
          </cell>
          <cell r="D276" t="str">
            <v>Transit Shelter Display</v>
          </cell>
          <cell r="E276" t="str">
            <v>Mowry Ave SS 190ft E/O Alpenrose Ct F/W - 1</v>
          </cell>
          <cell r="F276" t="str">
            <v>Newark</v>
          </cell>
          <cell r="G276" t="str">
            <v>94560</v>
          </cell>
          <cell r="H276" t="str">
            <v>SALEABLE</v>
          </cell>
          <cell r="I276">
            <v>39462</v>
          </cell>
          <cell r="J276" t="str">
            <v>37.526102</v>
          </cell>
          <cell r="K276" t="str">
            <v>-122.006999</v>
          </cell>
          <cell r="L276" t="str">
            <v>N</v>
          </cell>
          <cell r="M276"/>
          <cell r="N276"/>
          <cell r="P276" t="str">
            <v>20G</v>
          </cell>
          <cell r="Q276" t="str">
            <v>Y</v>
          </cell>
          <cell r="R276">
            <v>53573</v>
          </cell>
          <cell r="S276">
            <v>53573</v>
          </cell>
        </row>
        <row r="277">
          <cell r="A277">
            <v>53556</v>
          </cell>
          <cell r="B277" t="str">
            <v>EB-000032</v>
          </cell>
          <cell r="C277">
            <v>703081</v>
          </cell>
          <cell r="D277" t="str">
            <v>Transit Shelter Display</v>
          </cell>
          <cell r="E277" t="str">
            <v>Sacramento St ES 175ft N/O Alcatraz Ave F/S - 1</v>
          </cell>
          <cell r="F277" t="str">
            <v>Berkeley</v>
          </cell>
          <cell r="G277" t="str">
            <v>94703</v>
          </cell>
          <cell r="H277" t="str">
            <v>SALEABLE</v>
          </cell>
          <cell r="I277">
            <v>39462</v>
          </cell>
          <cell r="J277" t="str">
            <v>37.848433</v>
          </cell>
          <cell r="K277" t="str">
            <v>-122.277684</v>
          </cell>
          <cell r="L277" t="str">
            <v>N</v>
          </cell>
          <cell r="M277"/>
          <cell r="P277" t="str">
            <v>20G &amp; City Can</v>
          </cell>
          <cell r="Q277" t="str">
            <v>Y</v>
          </cell>
          <cell r="R277">
            <v>53556</v>
          </cell>
          <cell r="S277">
            <v>53556</v>
          </cell>
          <cell r="T277"/>
          <cell r="U277"/>
          <cell r="V277"/>
          <cell r="W277"/>
          <cell r="X277"/>
          <cell r="Y277"/>
          <cell r="Z277"/>
          <cell r="AA277"/>
          <cell r="AB277"/>
          <cell r="AC277"/>
          <cell r="AD277"/>
          <cell r="AE277"/>
          <cell r="AF277"/>
          <cell r="AG277"/>
          <cell r="AH277"/>
          <cell r="AI277"/>
          <cell r="AJ277"/>
          <cell r="AK277"/>
          <cell r="AL277"/>
          <cell r="AM277"/>
          <cell r="AN277"/>
          <cell r="AO277"/>
          <cell r="AP277"/>
          <cell r="AQ277"/>
          <cell r="AR277"/>
          <cell r="AS277"/>
          <cell r="AT277"/>
          <cell r="AU277"/>
          <cell r="AV277"/>
          <cell r="AW277"/>
          <cell r="AX277"/>
          <cell r="AY277"/>
          <cell r="AZ277"/>
          <cell r="BA277"/>
          <cell r="BB277"/>
          <cell r="BC277"/>
          <cell r="BD277"/>
          <cell r="BE277"/>
          <cell r="BF277"/>
          <cell r="BG277"/>
          <cell r="BH277"/>
          <cell r="BI277"/>
          <cell r="BJ277"/>
          <cell r="BK277"/>
          <cell r="BL277"/>
          <cell r="BM277"/>
          <cell r="BN277"/>
          <cell r="BO277"/>
          <cell r="BP277"/>
          <cell r="BQ277"/>
          <cell r="BR277"/>
          <cell r="BS277"/>
          <cell r="BT277"/>
          <cell r="BU277"/>
          <cell r="BV277"/>
          <cell r="BW277"/>
          <cell r="BX277"/>
          <cell r="BY277"/>
          <cell r="BZ277"/>
          <cell r="CA277"/>
          <cell r="CB277"/>
          <cell r="CC277"/>
          <cell r="CD277"/>
          <cell r="CE277"/>
          <cell r="CF277"/>
          <cell r="CG277"/>
          <cell r="CH277"/>
          <cell r="CI277"/>
          <cell r="CJ277"/>
          <cell r="CK277"/>
          <cell r="CL277"/>
          <cell r="CM277"/>
          <cell r="CN277"/>
          <cell r="CO277"/>
          <cell r="CP277"/>
          <cell r="CQ277"/>
          <cell r="CR277"/>
          <cell r="CS277"/>
          <cell r="CT277"/>
          <cell r="CU277"/>
          <cell r="CV277"/>
          <cell r="CW277"/>
          <cell r="CX277"/>
          <cell r="CY277"/>
          <cell r="CZ277"/>
          <cell r="DA277"/>
          <cell r="DB277"/>
          <cell r="DC277"/>
          <cell r="DD277"/>
          <cell r="DE277"/>
          <cell r="DF277"/>
          <cell r="DG277"/>
          <cell r="DH277"/>
          <cell r="DI277"/>
          <cell r="DJ277"/>
          <cell r="DK277"/>
          <cell r="DL277"/>
          <cell r="DM277"/>
          <cell r="DN277"/>
          <cell r="DO277"/>
          <cell r="DP277"/>
          <cell r="DQ277"/>
          <cell r="DR277"/>
          <cell r="DS277"/>
          <cell r="DT277"/>
          <cell r="DU277"/>
          <cell r="DV277"/>
          <cell r="DW277"/>
          <cell r="DX277"/>
          <cell r="DY277"/>
          <cell r="DZ277"/>
          <cell r="EA277"/>
          <cell r="EB277"/>
          <cell r="EC277"/>
          <cell r="ED277"/>
          <cell r="EE277"/>
          <cell r="EF277"/>
          <cell r="EG277"/>
          <cell r="EH277"/>
          <cell r="EI277"/>
          <cell r="EJ277"/>
          <cell r="EK277"/>
          <cell r="EL277"/>
          <cell r="EM277"/>
          <cell r="EN277"/>
          <cell r="EO277"/>
          <cell r="EP277"/>
          <cell r="EQ277"/>
          <cell r="ER277"/>
          <cell r="ES277"/>
          <cell r="ET277"/>
          <cell r="EU277"/>
          <cell r="EV277"/>
          <cell r="EW277"/>
          <cell r="EX277"/>
          <cell r="EY277"/>
          <cell r="EZ277"/>
          <cell r="FA277"/>
          <cell r="FB277"/>
          <cell r="FC277"/>
          <cell r="FD277"/>
          <cell r="FE277"/>
          <cell r="FF277"/>
          <cell r="FG277"/>
          <cell r="FH277"/>
          <cell r="FI277"/>
          <cell r="FJ277"/>
          <cell r="FK277"/>
          <cell r="FL277"/>
          <cell r="FM277"/>
          <cell r="FN277"/>
          <cell r="FO277"/>
          <cell r="FP277"/>
          <cell r="FQ277"/>
          <cell r="FR277"/>
          <cell r="FS277"/>
          <cell r="FT277"/>
          <cell r="FU277"/>
          <cell r="FV277"/>
          <cell r="FW277"/>
          <cell r="FX277"/>
          <cell r="FY277"/>
          <cell r="FZ277"/>
          <cell r="GA277"/>
          <cell r="GB277"/>
          <cell r="GC277"/>
          <cell r="GD277"/>
          <cell r="GE277"/>
          <cell r="GF277"/>
          <cell r="GG277"/>
          <cell r="GH277"/>
          <cell r="GI277"/>
          <cell r="GJ277"/>
          <cell r="GK277"/>
          <cell r="GL277"/>
          <cell r="GM277"/>
          <cell r="GN277"/>
          <cell r="GO277"/>
          <cell r="GP277"/>
          <cell r="GQ277"/>
          <cell r="GR277"/>
          <cell r="GS277"/>
          <cell r="GT277"/>
          <cell r="GU277"/>
          <cell r="GV277"/>
          <cell r="GW277"/>
          <cell r="GX277"/>
          <cell r="GY277"/>
          <cell r="GZ277"/>
          <cell r="HA277"/>
          <cell r="HB277"/>
          <cell r="HC277"/>
          <cell r="HD277"/>
          <cell r="HE277"/>
          <cell r="HF277"/>
          <cell r="HG277"/>
          <cell r="HH277"/>
          <cell r="HI277"/>
          <cell r="HJ277"/>
          <cell r="HK277"/>
          <cell r="HL277"/>
          <cell r="HM277"/>
          <cell r="HN277"/>
          <cell r="HO277"/>
          <cell r="HP277"/>
          <cell r="HQ277"/>
          <cell r="HR277"/>
          <cell r="HS277"/>
          <cell r="HT277"/>
          <cell r="HU277"/>
          <cell r="HV277"/>
          <cell r="HW277"/>
          <cell r="HX277"/>
          <cell r="HY277"/>
          <cell r="HZ277"/>
          <cell r="IA277"/>
          <cell r="IB277"/>
          <cell r="IC277"/>
          <cell r="ID277"/>
          <cell r="IE277"/>
          <cell r="IF277"/>
          <cell r="IG277"/>
          <cell r="IH277"/>
          <cell r="II277"/>
          <cell r="IJ277"/>
          <cell r="IK277"/>
          <cell r="IL277"/>
          <cell r="IM277"/>
          <cell r="IN277"/>
          <cell r="IO277"/>
          <cell r="IP277"/>
          <cell r="IQ277"/>
          <cell r="IR277"/>
          <cell r="IS277"/>
          <cell r="IT277"/>
          <cell r="IU277"/>
          <cell r="IV277"/>
          <cell r="IW277"/>
          <cell r="IX277"/>
          <cell r="IY277"/>
          <cell r="IZ277"/>
          <cell r="JA277"/>
          <cell r="JB277"/>
          <cell r="JC277"/>
          <cell r="JD277"/>
          <cell r="JE277"/>
          <cell r="JF277"/>
          <cell r="JG277"/>
          <cell r="JH277"/>
          <cell r="JI277"/>
          <cell r="JJ277"/>
          <cell r="JK277"/>
          <cell r="JL277"/>
          <cell r="JM277"/>
          <cell r="JN277"/>
          <cell r="JO277"/>
          <cell r="JP277"/>
          <cell r="JQ277"/>
          <cell r="JR277"/>
          <cell r="JS277"/>
          <cell r="JT277"/>
          <cell r="JU277"/>
          <cell r="JV277"/>
          <cell r="JW277"/>
          <cell r="JX277"/>
          <cell r="JY277"/>
          <cell r="JZ277"/>
          <cell r="KA277"/>
          <cell r="KB277"/>
          <cell r="KC277"/>
          <cell r="KD277"/>
          <cell r="KE277"/>
          <cell r="KF277"/>
          <cell r="KG277"/>
          <cell r="KH277"/>
          <cell r="KI277"/>
          <cell r="KJ277"/>
          <cell r="KK277"/>
          <cell r="KL277"/>
          <cell r="KM277"/>
          <cell r="KN277"/>
          <cell r="KO277"/>
          <cell r="KP277"/>
          <cell r="KQ277"/>
          <cell r="KR277"/>
          <cell r="KS277"/>
          <cell r="KT277"/>
          <cell r="KU277"/>
          <cell r="KV277"/>
          <cell r="KW277"/>
          <cell r="KX277"/>
          <cell r="KY277"/>
          <cell r="KZ277"/>
          <cell r="LA277"/>
          <cell r="LB277"/>
          <cell r="LC277"/>
          <cell r="LD277"/>
          <cell r="LE277"/>
          <cell r="LF277"/>
          <cell r="LG277"/>
          <cell r="LH277"/>
          <cell r="LI277"/>
          <cell r="LJ277"/>
          <cell r="LK277"/>
          <cell r="LL277"/>
          <cell r="LM277"/>
          <cell r="LN277"/>
          <cell r="LO277"/>
          <cell r="LP277"/>
          <cell r="LQ277"/>
          <cell r="LR277"/>
          <cell r="LS277"/>
          <cell r="LT277"/>
          <cell r="LU277"/>
          <cell r="LV277"/>
          <cell r="LW277"/>
          <cell r="LX277"/>
          <cell r="LY277"/>
          <cell r="LZ277"/>
          <cell r="MA277"/>
          <cell r="MB277"/>
          <cell r="MC277"/>
          <cell r="MD277"/>
          <cell r="ME277"/>
          <cell r="MF277"/>
          <cell r="MG277"/>
          <cell r="MH277"/>
          <cell r="MI277"/>
          <cell r="MJ277"/>
          <cell r="MK277"/>
          <cell r="ML277"/>
          <cell r="MM277"/>
          <cell r="MN277"/>
          <cell r="MO277"/>
          <cell r="MP277"/>
          <cell r="MQ277"/>
          <cell r="MR277"/>
          <cell r="MS277"/>
          <cell r="MT277"/>
          <cell r="MU277"/>
          <cell r="MV277"/>
          <cell r="MW277"/>
          <cell r="MX277"/>
          <cell r="MY277"/>
          <cell r="MZ277"/>
          <cell r="NA277"/>
          <cell r="NB277"/>
          <cell r="NC277"/>
          <cell r="ND277"/>
          <cell r="NE277"/>
          <cell r="NF277"/>
          <cell r="NG277"/>
          <cell r="NH277"/>
          <cell r="NI277"/>
          <cell r="NJ277"/>
          <cell r="NK277"/>
          <cell r="NL277"/>
          <cell r="NM277"/>
          <cell r="NN277"/>
          <cell r="NO277"/>
          <cell r="NP277"/>
          <cell r="NQ277"/>
          <cell r="NR277"/>
          <cell r="NS277"/>
          <cell r="NT277"/>
          <cell r="NU277"/>
          <cell r="NV277"/>
          <cell r="NW277"/>
          <cell r="NX277"/>
          <cell r="NY277"/>
          <cell r="NZ277"/>
          <cell r="OA277"/>
          <cell r="OB277"/>
          <cell r="OC277"/>
          <cell r="OD277"/>
          <cell r="OE277"/>
          <cell r="OF277"/>
          <cell r="OG277"/>
          <cell r="OH277"/>
          <cell r="OI277"/>
          <cell r="OJ277"/>
          <cell r="OK277"/>
          <cell r="OL277"/>
          <cell r="OM277"/>
          <cell r="ON277"/>
          <cell r="OO277"/>
          <cell r="OP277"/>
          <cell r="OQ277"/>
          <cell r="OR277"/>
          <cell r="OS277"/>
          <cell r="OT277"/>
          <cell r="OU277"/>
          <cell r="OV277"/>
          <cell r="OW277"/>
          <cell r="OX277"/>
          <cell r="OY277"/>
          <cell r="OZ277"/>
          <cell r="PA277"/>
          <cell r="PB277"/>
          <cell r="PC277"/>
          <cell r="PD277"/>
          <cell r="PE277"/>
          <cell r="PF277"/>
          <cell r="PG277"/>
          <cell r="PH277"/>
          <cell r="PI277"/>
          <cell r="PJ277"/>
          <cell r="PK277"/>
          <cell r="PL277"/>
          <cell r="PM277"/>
          <cell r="PN277"/>
          <cell r="PO277"/>
          <cell r="PP277"/>
          <cell r="PQ277"/>
          <cell r="PR277"/>
          <cell r="PS277"/>
          <cell r="PT277"/>
          <cell r="PU277"/>
          <cell r="PV277"/>
          <cell r="PW277"/>
          <cell r="PX277"/>
          <cell r="PY277"/>
          <cell r="PZ277"/>
          <cell r="QA277"/>
          <cell r="QB277"/>
          <cell r="QC277"/>
          <cell r="QD277"/>
          <cell r="QE277"/>
          <cell r="QF277"/>
          <cell r="QG277"/>
          <cell r="QH277"/>
          <cell r="QI277"/>
          <cell r="QJ277"/>
          <cell r="QK277"/>
          <cell r="QL277"/>
          <cell r="QM277"/>
          <cell r="QN277"/>
          <cell r="QO277"/>
          <cell r="QP277"/>
          <cell r="QQ277"/>
          <cell r="QR277"/>
          <cell r="QS277"/>
          <cell r="QT277"/>
          <cell r="QU277"/>
          <cell r="QV277"/>
          <cell r="QW277"/>
          <cell r="QX277"/>
          <cell r="QY277"/>
          <cell r="QZ277"/>
          <cell r="RA277"/>
          <cell r="RB277"/>
          <cell r="RC277"/>
          <cell r="RD277"/>
          <cell r="RE277"/>
          <cell r="RF277"/>
          <cell r="RG277"/>
          <cell r="RH277"/>
          <cell r="RI277"/>
          <cell r="RJ277"/>
          <cell r="RK277"/>
          <cell r="RL277"/>
          <cell r="RM277"/>
          <cell r="RN277"/>
          <cell r="RO277"/>
          <cell r="RP277"/>
          <cell r="RQ277"/>
          <cell r="RR277"/>
          <cell r="RS277"/>
          <cell r="RT277"/>
          <cell r="RU277"/>
          <cell r="RV277"/>
          <cell r="RW277"/>
          <cell r="RX277"/>
          <cell r="RY277"/>
          <cell r="RZ277"/>
          <cell r="SA277"/>
          <cell r="SB277"/>
          <cell r="SC277"/>
          <cell r="SD277"/>
          <cell r="SE277"/>
          <cell r="SF277"/>
          <cell r="SG277"/>
          <cell r="SH277"/>
          <cell r="SI277"/>
          <cell r="SJ277"/>
          <cell r="SK277"/>
          <cell r="SL277"/>
          <cell r="SM277"/>
          <cell r="SN277"/>
          <cell r="SO277"/>
          <cell r="SP277"/>
          <cell r="SQ277"/>
          <cell r="SR277"/>
          <cell r="SS277"/>
          <cell r="ST277"/>
          <cell r="SU277"/>
          <cell r="SV277"/>
          <cell r="SW277"/>
          <cell r="SX277"/>
          <cell r="SY277"/>
          <cell r="SZ277"/>
          <cell r="TA277"/>
          <cell r="TB277"/>
          <cell r="TC277"/>
          <cell r="TD277"/>
          <cell r="TE277"/>
          <cell r="TF277"/>
          <cell r="TG277"/>
          <cell r="TH277"/>
          <cell r="TI277"/>
          <cell r="TJ277"/>
          <cell r="TK277"/>
          <cell r="TL277"/>
          <cell r="TM277"/>
          <cell r="TN277"/>
          <cell r="TO277"/>
          <cell r="TP277"/>
          <cell r="TQ277"/>
          <cell r="TR277"/>
          <cell r="TS277"/>
          <cell r="TT277"/>
          <cell r="TU277"/>
          <cell r="TV277"/>
          <cell r="TW277"/>
          <cell r="TX277"/>
          <cell r="TY277"/>
          <cell r="TZ277"/>
          <cell r="UA277"/>
          <cell r="UB277"/>
          <cell r="UC277"/>
          <cell r="UD277"/>
          <cell r="UE277"/>
          <cell r="UF277"/>
          <cell r="UG277"/>
          <cell r="UH277"/>
          <cell r="UI277"/>
          <cell r="UJ277"/>
          <cell r="UK277"/>
          <cell r="UL277"/>
          <cell r="UM277"/>
          <cell r="UN277"/>
          <cell r="UO277"/>
          <cell r="UP277"/>
          <cell r="UQ277"/>
          <cell r="UR277"/>
          <cell r="US277"/>
          <cell r="UT277"/>
          <cell r="UU277"/>
          <cell r="UV277"/>
          <cell r="UW277"/>
          <cell r="UX277"/>
          <cell r="UY277"/>
          <cell r="UZ277"/>
          <cell r="VA277"/>
          <cell r="VB277"/>
          <cell r="VC277"/>
          <cell r="VD277"/>
          <cell r="VE277"/>
          <cell r="VF277"/>
          <cell r="VG277"/>
          <cell r="VH277"/>
          <cell r="VI277"/>
          <cell r="VJ277"/>
          <cell r="VK277"/>
          <cell r="VL277"/>
          <cell r="VM277"/>
          <cell r="VN277"/>
          <cell r="VO277"/>
          <cell r="VP277"/>
          <cell r="VQ277"/>
          <cell r="VR277"/>
          <cell r="VS277"/>
          <cell r="VT277"/>
          <cell r="VU277"/>
          <cell r="VV277"/>
          <cell r="VW277"/>
          <cell r="VX277"/>
          <cell r="VY277"/>
          <cell r="VZ277"/>
          <cell r="WA277"/>
          <cell r="WB277"/>
          <cell r="WC277"/>
          <cell r="WD277"/>
          <cell r="WE277"/>
          <cell r="WF277"/>
          <cell r="WG277"/>
          <cell r="WH277"/>
          <cell r="WI277"/>
          <cell r="WJ277"/>
          <cell r="WK277"/>
          <cell r="WL277"/>
          <cell r="WM277"/>
          <cell r="WN277"/>
          <cell r="WO277"/>
          <cell r="WP277"/>
          <cell r="WQ277"/>
          <cell r="WR277"/>
          <cell r="WS277"/>
          <cell r="WT277"/>
          <cell r="WU277"/>
          <cell r="WV277"/>
          <cell r="WW277"/>
          <cell r="WX277"/>
          <cell r="WY277"/>
          <cell r="WZ277"/>
          <cell r="XA277"/>
          <cell r="XB277"/>
          <cell r="XC277"/>
          <cell r="XD277"/>
          <cell r="XE277"/>
          <cell r="XF277"/>
          <cell r="XG277"/>
          <cell r="XH277"/>
          <cell r="XI277"/>
          <cell r="XJ277"/>
          <cell r="XK277"/>
          <cell r="XL277"/>
          <cell r="XM277"/>
          <cell r="XN277"/>
          <cell r="XO277"/>
          <cell r="XP277"/>
          <cell r="XQ277"/>
          <cell r="XR277"/>
          <cell r="XS277"/>
          <cell r="XT277"/>
          <cell r="XU277"/>
          <cell r="XV277"/>
          <cell r="XW277"/>
          <cell r="XX277"/>
          <cell r="XY277"/>
          <cell r="XZ277"/>
          <cell r="YA277"/>
          <cell r="YB277"/>
          <cell r="YC277"/>
          <cell r="YD277"/>
          <cell r="YE277"/>
          <cell r="YF277"/>
          <cell r="YG277"/>
          <cell r="YH277"/>
          <cell r="YI277"/>
          <cell r="YJ277"/>
          <cell r="YK277"/>
          <cell r="YL277"/>
          <cell r="YM277"/>
          <cell r="YN277"/>
          <cell r="YO277"/>
          <cell r="YP277"/>
          <cell r="YQ277"/>
          <cell r="YR277"/>
          <cell r="YS277"/>
          <cell r="YT277"/>
          <cell r="YU277"/>
          <cell r="YV277"/>
          <cell r="YW277"/>
          <cell r="YX277"/>
          <cell r="YY277"/>
          <cell r="YZ277"/>
          <cell r="ZA277"/>
          <cell r="ZB277"/>
          <cell r="ZC277"/>
          <cell r="ZD277"/>
          <cell r="ZE277"/>
          <cell r="ZF277"/>
          <cell r="ZG277"/>
          <cell r="ZH277"/>
          <cell r="ZI277"/>
          <cell r="ZJ277"/>
          <cell r="ZK277"/>
          <cell r="ZL277"/>
          <cell r="ZM277"/>
          <cell r="ZN277"/>
          <cell r="ZO277"/>
          <cell r="ZP277"/>
          <cell r="ZQ277"/>
          <cell r="ZR277"/>
          <cell r="ZS277"/>
          <cell r="ZT277"/>
          <cell r="ZU277"/>
          <cell r="ZV277"/>
          <cell r="ZW277"/>
          <cell r="ZX277"/>
          <cell r="ZY277"/>
          <cell r="ZZ277"/>
          <cell r="AAA277"/>
          <cell r="AAB277"/>
          <cell r="AAC277"/>
          <cell r="AAD277"/>
          <cell r="AAE277"/>
          <cell r="AAF277"/>
          <cell r="AAG277"/>
          <cell r="AAH277"/>
          <cell r="AAI277"/>
          <cell r="AAJ277"/>
          <cell r="AAK277"/>
          <cell r="AAL277"/>
          <cell r="AAM277"/>
          <cell r="AAN277"/>
          <cell r="AAO277"/>
          <cell r="AAP277"/>
          <cell r="AAQ277"/>
          <cell r="AAR277"/>
          <cell r="AAS277"/>
          <cell r="AAT277"/>
          <cell r="AAU277"/>
          <cell r="AAV277"/>
          <cell r="AAW277"/>
          <cell r="AAX277"/>
          <cell r="AAY277"/>
          <cell r="AAZ277"/>
          <cell r="ABA277"/>
          <cell r="ABB277"/>
          <cell r="ABC277"/>
          <cell r="ABD277"/>
          <cell r="ABE277"/>
          <cell r="ABF277"/>
          <cell r="ABG277"/>
          <cell r="ABH277"/>
          <cell r="ABI277"/>
          <cell r="ABJ277"/>
          <cell r="ABK277"/>
          <cell r="ABL277"/>
          <cell r="ABM277"/>
          <cell r="ABN277"/>
          <cell r="ABO277"/>
          <cell r="ABP277"/>
          <cell r="ABQ277"/>
          <cell r="ABR277"/>
          <cell r="ABS277"/>
          <cell r="ABT277"/>
          <cell r="ABU277"/>
          <cell r="ABV277"/>
          <cell r="ABW277"/>
          <cell r="ABX277"/>
          <cell r="ABY277"/>
          <cell r="ABZ277"/>
          <cell r="ACA277"/>
          <cell r="ACB277"/>
          <cell r="ACC277"/>
          <cell r="ACD277"/>
          <cell r="ACE277"/>
          <cell r="ACF277"/>
          <cell r="ACG277"/>
          <cell r="ACH277"/>
          <cell r="ACI277"/>
          <cell r="ACJ277"/>
          <cell r="ACK277"/>
          <cell r="ACL277"/>
          <cell r="ACM277"/>
          <cell r="ACN277"/>
          <cell r="ACO277"/>
          <cell r="ACP277"/>
          <cell r="ACQ277"/>
          <cell r="ACR277"/>
          <cell r="ACS277"/>
          <cell r="ACT277"/>
          <cell r="ACU277"/>
          <cell r="ACV277"/>
          <cell r="ACW277"/>
          <cell r="ACX277"/>
          <cell r="ACY277"/>
          <cell r="ACZ277"/>
          <cell r="ADA277"/>
          <cell r="ADB277"/>
          <cell r="ADC277"/>
          <cell r="ADD277"/>
          <cell r="ADE277"/>
          <cell r="ADF277"/>
          <cell r="ADG277"/>
          <cell r="ADH277"/>
          <cell r="ADI277"/>
          <cell r="ADJ277"/>
          <cell r="ADK277"/>
          <cell r="ADL277"/>
          <cell r="ADM277"/>
          <cell r="ADN277"/>
          <cell r="ADO277"/>
          <cell r="ADP277"/>
          <cell r="ADQ277"/>
          <cell r="ADR277"/>
          <cell r="ADS277"/>
          <cell r="ADT277"/>
          <cell r="ADU277"/>
          <cell r="ADV277"/>
          <cell r="ADW277"/>
          <cell r="ADX277"/>
          <cell r="ADY277"/>
          <cell r="ADZ277"/>
          <cell r="AEA277"/>
          <cell r="AEB277"/>
          <cell r="AEC277"/>
          <cell r="AED277"/>
          <cell r="AEE277"/>
          <cell r="AEF277"/>
          <cell r="AEG277"/>
          <cell r="AEH277"/>
          <cell r="AEI277"/>
          <cell r="AEJ277"/>
          <cell r="AEK277"/>
          <cell r="AEL277"/>
          <cell r="AEM277"/>
          <cell r="AEN277"/>
          <cell r="AEO277"/>
          <cell r="AEP277"/>
          <cell r="AEQ277"/>
          <cell r="AER277"/>
          <cell r="AES277"/>
          <cell r="AET277"/>
          <cell r="AEU277"/>
          <cell r="AEV277"/>
          <cell r="AEW277"/>
          <cell r="AEX277"/>
          <cell r="AEY277"/>
          <cell r="AEZ277"/>
          <cell r="AFA277"/>
          <cell r="AFB277"/>
          <cell r="AFC277"/>
          <cell r="AFD277"/>
          <cell r="AFE277"/>
          <cell r="AFF277"/>
          <cell r="AFG277"/>
          <cell r="AFH277"/>
          <cell r="AFI277"/>
          <cell r="AFJ277"/>
          <cell r="AFK277"/>
          <cell r="AFL277"/>
          <cell r="AFM277"/>
          <cell r="AFN277"/>
          <cell r="AFO277"/>
          <cell r="AFP277"/>
          <cell r="AFQ277"/>
          <cell r="AFR277"/>
          <cell r="AFS277"/>
          <cell r="AFT277"/>
          <cell r="AFU277"/>
          <cell r="AFV277"/>
          <cell r="AFW277"/>
          <cell r="AFX277"/>
          <cell r="AFY277"/>
          <cell r="AFZ277"/>
          <cell r="AGA277"/>
          <cell r="AGB277"/>
          <cell r="AGC277"/>
          <cell r="AGD277"/>
          <cell r="AGE277"/>
          <cell r="AGF277"/>
          <cell r="AGG277"/>
          <cell r="AGH277"/>
          <cell r="AGI277"/>
          <cell r="AGJ277"/>
          <cell r="AGK277"/>
          <cell r="AGL277"/>
          <cell r="AGM277"/>
          <cell r="AGN277"/>
          <cell r="AGO277"/>
          <cell r="AGP277"/>
          <cell r="AGQ277"/>
          <cell r="AGR277"/>
          <cell r="AGS277"/>
          <cell r="AGT277"/>
          <cell r="AGU277"/>
          <cell r="AGV277"/>
          <cell r="AGW277"/>
          <cell r="AGX277"/>
          <cell r="AGY277"/>
          <cell r="AGZ277"/>
          <cell r="AHA277"/>
          <cell r="AHB277"/>
          <cell r="AHC277"/>
          <cell r="AHD277"/>
          <cell r="AHE277"/>
          <cell r="AHF277"/>
          <cell r="AHG277"/>
          <cell r="AHH277"/>
          <cell r="AHI277"/>
          <cell r="AHJ277"/>
          <cell r="AHK277"/>
          <cell r="AHL277"/>
          <cell r="AHM277"/>
          <cell r="AHN277"/>
          <cell r="AHO277"/>
          <cell r="AHP277"/>
          <cell r="AHQ277"/>
          <cell r="AHR277"/>
          <cell r="AHS277"/>
          <cell r="AHT277"/>
          <cell r="AHU277"/>
          <cell r="AHV277"/>
          <cell r="AHW277"/>
          <cell r="AHX277"/>
          <cell r="AHY277"/>
          <cell r="AHZ277"/>
          <cell r="AIA277"/>
          <cell r="AIB277"/>
          <cell r="AIC277"/>
          <cell r="AID277"/>
          <cell r="AIE277"/>
          <cell r="AIF277"/>
          <cell r="AIG277"/>
          <cell r="AIH277"/>
          <cell r="AII277"/>
          <cell r="AIJ277"/>
          <cell r="AIK277"/>
          <cell r="AIL277"/>
          <cell r="AIM277"/>
          <cell r="AIN277"/>
          <cell r="AIO277"/>
          <cell r="AIP277"/>
          <cell r="AIQ277"/>
          <cell r="AIR277"/>
          <cell r="AIS277"/>
          <cell r="AIT277"/>
          <cell r="AIU277"/>
          <cell r="AIV277"/>
          <cell r="AIW277"/>
          <cell r="AIX277"/>
          <cell r="AIY277"/>
          <cell r="AIZ277"/>
          <cell r="AJA277"/>
          <cell r="AJB277"/>
          <cell r="AJC277"/>
          <cell r="AJD277"/>
          <cell r="AJE277"/>
          <cell r="AJF277"/>
          <cell r="AJG277"/>
          <cell r="AJH277"/>
          <cell r="AJI277"/>
          <cell r="AJJ277"/>
          <cell r="AJK277"/>
          <cell r="AJL277"/>
          <cell r="AJM277"/>
          <cell r="AJN277"/>
          <cell r="AJO277"/>
          <cell r="AJP277"/>
          <cell r="AJQ277"/>
          <cell r="AJR277"/>
          <cell r="AJS277"/>
          <cell r="AJT277"/>
          <cell r="AJU277"/>
          <cell r="AJV277"/>
          <cell r="AJW277"/>
          <cell r="AJX277"/>
          <cell r="AJY277"/>
          <cell r="AJZ277"/>
          <cell r="AKA277"/>
          <cell r="AKB277"/>
          <cell r="AKC277"/>
          <cell r="AKD277"/>
          <cell r="AKE277"/>
          <cell r="AKF277"/>
          <cell r="AKG277"/>
          <cell r="AKH277"/>
          <cell r="AKI277"/>
          <cell r="AKJ277"/>
          <cell r="AKK277"/>
          <cell r="AKL277"/>
          <cell r="AKM277"/>
          <cell r="AKN277"/>
          <cell r="AKO277"/>
          <cell r="AKP277"/>
          <cell r="AKQ277"/>
          <cell r="AKR277"/>
          <cell r="AKS277"/>
          <cell r="AKT277"/>
          <cell r="AKU277"/>
          <cell r="AKV277"/>
          <cell r="AKW277"/>
          <cell r="AKX277"/>
          <cell r="AKY277"/>
          <cell r="AKZ277"/>
          <cell r="ALA277"/>
          <cell r="ALB277"/>
          <cell r="ALC277"/>
          <cell r="ALD277"/>
          <cell r="ALE277"/>
          <cell r="ALF277"/>
          <cell r="ALG277"/>
          <cell r="ALH277"/>
          <cell r="ALI277"/>
          <cell r="ALJ277"/>
          <cell r="ALK277"/>
          <cell r="ALL277"/>
          <cell r="ALM277"/>
          <cell r="ALN277"/>
          <cell r="ALO277"/>
          <cell r="ALP277"/>
          <cell r="ALQ277"/>
          <cell r="ALR277"/>
          <cell r="ALS277"/>
          <cell r="ALT277"/>
          <cell r="ALU277"/>
          <cell r="ALV277"/>
          <cell r="ALW277"/>
          <cell r="ALX277"/>
          <cell r="ALY277"/>
          <cell r="ALZ277"/>
          <cell r="AMA277"/>
          <cell r="AMB277"/>
          <cell r="AMC277"/>
          <cell r="AMD277"/>
          <cell r="AME277"/>
          <cell r="AMF277"/>
          <cell r="AMG277"/>
          <cell r="AMH277"/>
          <cell r="AMI277"/>
          <cell r="AMJ277"/>
          <cell r="AMK277"/>
          <cell r="AML277"/>
          <cell r="AMM277"/>
          <cell r="AMN277"/>
          <cell r="AMO277"/>
          <cell r="AMP277"/>
          <cell r="AMQ277"/>
          <cell r="AMR277"/>
          <cell r="AMS277"/>
          <cell r="AMT277"/>
          <cell r="AMU277"/>
          <cell r="AMV277"/>
          <cell r="AMW277"/>
          <cell r="AMX277"/>
          <cell r="AMY277"/>
          <cell r="AMZ277"/>
          <cell r="ANA277"/>
          <cell r="ANB277"/>
          <cell r="ANC277"/>
          <cell r="AND277"/>
          <cell r="ANE277"/>
          <cell r="ANF277"/>
          <cell r="ANG277"/>
          <cell r="ANH277"/>
          <cell r="ANI277"/>
          <cell r="ANJ277"/>
          <cell r="ANK277"/>
          <cell r="ANL277"/>
          <cell r="ANM277"/>
          <cell r="ANN277"/>
          <cell r="ANO277"/>
          <cell r="ANP277"/>
          <cell r="ANQ277"/>
          <cell r="ANR277"/>
          <cell r="ANS277"/>
          <cell r="ANT277"/>
          <cell r="ANU277"/>
          <cell r="ANV277"/>
          <cell r="ANW277"/>
          <cell r="ANX277"/>
          <cell r="ANY277"/>
          <cell r="ANZ277"/>
          <cell r="AOA277"/>
          <cell r="AOB277"/>
          <cell r="AOC277"/>
          <cell r="AOD277"/>
          <cell r="AOE277"/>
          <cell r="AOF277"/>
          <cell r="AOG277"/>
          <cell r="AOH277"/>
          <cell r="AOI277"/>
          <cell r="AOJ277"/>
          <cell r="AOK277"/>
          <cell r="AOL277"/>
          <cell r="AOM277"/>
          <cell r="AON277"/>
          <cell r="AOO277"/>
          <cell r="AOP277"/>
          <cell r="AOQ277"/>
          <cell r="AOR277"/>
          <cell r="AOS277"/>
          <cell r="AOT277"/>
          <cell r="AOU277"/>
          <cell r="AOV277"/>
          <cell r="AOW277"/>
          <cell r="AOX277"/>
          <cell r="AOY277"/>
          <cell r="AOZ277"/>
          <cell r="APA277"/>
          <cell r="APB277"/>
          <cell r="APC277"/>
          <cell r="APD277"/>
          <cell r="APE277"/>
          <cell r="APF277"/>
          <cell r="APG277"/>
          <cell r="APH277"/>
          <cell r="API277"/>
          <cell r="APJ277"/>
          <cell r="APK277"/>
          <cell r="APL277"/>
          <cell r="APM277"/>
          <cell r="APN277"/>
          <cell r="APO277"/>
          <cell r="APP277"/>
          <cell r="APQ277"/>
          <cell r="APR277"/>
          <cell r="APS277"/>
          <cell r="APT277"/>
          <cell r="APU277"/>
          <cell r="APV277"/>
          <cell r="APW277"/>
          <cell r="APX277"/>
          <cell r="APY277"/>
          <cell r="APZ277"/>
          <cell r="AQA277"/>
          <cell r="AQB277"/>
          <cell r="AQC277"/>
          <cell r="AQD277"/>
          <cell r="AQE277"/>
          <cell r="AQF277"/>
          <cell r="AQG277"/>
          <cell r="AQH277"/>
          <cell r="AQI277"/>
          <cell r="AQJ277"/>
          <cell r="AQK277"/>
          <cell r="AQL277"/>
          <cell r="AQM277"/>
          <cell r="AQN277"/>
          <cell r="AQO277"/>
          <cell r="AQP277"/>
          <cell r="AQQ277"/>
          <cell r="AQR277"/>
          <cell r="AQS277"/>
          <cell r="AQT277"/>
          <cell r="AQU277"/>
          <cell r="AQV277"/>
          <cell r="AQW277"/>
          <cell r="AQX277"/>
          <cell r="AQY277"/>
          <cell r="AQZ277"/>
          <cell r="ARA277"/>
          <cell r="ARB277"/>
          <cell r="ARC277"/>
          <cell r="ARD277"/>
          <cell r="ARE277"/>
          <cell r="ARF277"/>
          <cell r="ARG277"/>
          <cell r="ARH277"/>
          <cell r="ARI277"/>
          <cell r="ARJ277"/>
          <cell r="ARK277"/>
          <cell r="ARL277"/>
          <cell r="ARM277"/>
          <cell r="ARN277"/>
          <cell r="ARO277"/>
          <cell r="ARP277"/>
          <cell r="ARQ277"/>
          <cell r="ARR277"/>
          <cell r="ARS277"/>
          <cell r="ART277"/>
          <cell r="ARU277"/>
          <cell r="ARV277"/>
          <cell r="ARW277"/>
          <cell r="ARX277"/>
          <cell r="ARY277"/>
          <cell r="ARZ277"/>
          <cell r="ASA277"/>
          <cell r="ASB277"/>
          <cell r="ASC277"/>
          <cell r="ASD277"/>
          <cell r="ASE277"/>
          <cell r="ASF277"/>
          <cell r="ASG277"/>
          <cell r="ASH277"/>
          <cell r="ASI277"/>
          <cell r="ASJ277"/>
          <cell r="ASK277"/>
          <cell r="ASL277"/>
          <cell r="ASM277"/>
          <cell r="ASN277"/>
          <cell r="ASO277"/>
          <cell r="ASP277"/>
          <cell r="ASQ277"/>
          <cell r="ASR277"/>
          <cell r="ASS277"/>
          <cell r="AST277"/>
          <cell r="ASU277"/>
          <cell r="ASV277"/>
          <cell r="ASW277"/>
          <cell r="ASX277"/>
          <cell r="ASY277"/>
          <cell r="ASZ277"/>
          <cell r="ATA277"/>
          <cell r="ATB277"/>
          <cell r="ATC277"/>
          <cell r="ATD277"/>
          <cell r="ATE277"/>
          <cell r="ATF277"/>
          <cell r="ATG277"/>
          <cell r="ATH277"/>
          <cell r="ATI277"/>
          <cell r="ATJ277"/>
          <cell r="ATK277"/>
          <cell r="ATL277"/>
          <cell r="ATM277"/>
          <cell r="ATN277"/>
          <cell r="ATO277"/>
          <cell r="ATP277"/>
          <cell r="ATQ277"/>
          <cell r="ATR277"/>
          <cell r="ATS277"/>
          <cell r="ATT277"/>
          <cell r="ATU277"/>
          <cell r="ATV277"/>
          <cell r="ATW277"/>
          <cell r="ATX277"/>
          <cell r="ATY277"/>
          <cell r="ATZ277"/>
          <cell r="AUA277"/>
          <cell r="AUB277"/>
          <cell r="AUC277"/>
          <cell r="AUD277"/>
          <cell r="AUE277"/>
          <cell r="AUF277"/>
          <cell r="AUG277"/>
          <cell r="AUH277"/>
          <cell r="AUI277"/>
          <cell r="AUJ277"/>
          <cell r="AUK277"/>
          <cell r="AUL277"/>
          <cell r="AUM277"/>
          <cell r="AUN277"/>
          <cell r="AUO277"/>
          <cell r="AUP277"/>
          <cell r="AUQ277"/>
          <cell r="AUR277"/>
          <cell r="AUS277"/>
          <cell r="AUT277"/>
          <cell r="AUU277"/>
          <cell r="AUV277"/>
          <cell r="AUW277"/>
          <cell r="AUX277"/>
          <cell r="AUY277"/>
          <cell r="AUZ277"/>
          <cell r="AVA277"/>
          <cell r="AVB277"/>
          <cell r="AVC277"/>
          <cell r="AVD277"/>
          <cell r="AVE277"/>
          <cell r="AVF277"/>
          <cell r="AVG277"/>
          <cell r="AVH277"/>
          <cell r="AVI277"/>
          <cell r="AVJ277"/>
          <cell r="AVK277"/>
          <cell r="AVL277"/>
          <cell r="AVM277"/>
          <cell r="AVN277"/>
          <cell r="AVO277"/>
          <cell r="AVP277"/>
          <cell r="AVQ277"/>
          <cell r="AVR277"/>
          <cell r="AVS277"/>
          <cell r="AVT277"/>
          <cell r="AVU277"/>
          <cell r="AVV277"/>
          <cell r="AVW277"/>
          <cell r="AVX277"/>
          <cell r="AVY277"/>
          <cell r="AVZ277"/>
          <cell r="AWA277"/>
          <cell r="AWB277"/>
          <cell r="AWC277"/>
          <cell r="AWD277"/>
          <cell r="AWE277"/>
          <cell r="AWF277"/>
          <cell r="AWG277"/>
          <cell r="AWH277"/>
          <cell r="AWI277"/>
          <cell r="AWJ277"/>
          <cell r="AWK277"/>
          <cell r="AWL277"/>
          <cell r="AWM277"/>
          <cell r="AWN277"/>
          <cell r="AWO277"/>
          <cell r="AWP277"/>
          <cell r="AWQ277"/>
          <cell r="AWR277"/>
          <cell r="AWS277"/>
          <cell r="AWT277"/>
          <cell r="AWU277"/>
          <cell r="AWV277"/>
          <cell r="AWW277"/>
          <cell r="AWX277"/>
          <cell r="AWY277"/>
          <cell r="AWZ277"/>
          <cell r="AXA277"/>
          <cell r="AXB277"/>
          <cell r="AXC277"/>
          <cell r="AXD277"/>
          <cell r="AXE277"/>
          <cell r="AXF277"/>
          <cell r="AXG277"/>
          <cell r="AXH277"/>
          <cell r="AXI277"/>
          <cell r="AXJ277"/>
          <cell r="AXK277"/>
          <cell r="AXL277"/>
          <cell r="AXM277"/>
          <cell r="AXN277"/>
          <cell r="AXO277"/>
          <cell r="AXP277"/>
          <cell r="AXQ277"/>
          <cell r="AXR277"/>
          <cell r="AXS277"/>
          <cell r="AXT277"/>
          <cell r="AXU277"/>
          <cell r="AXV277"/>
          <cell r="AXW277"/>
          <cell r="AXX277"/>
          <cell r="AXY277"/>
          <cell r="AXZ277"/>
          <cell r="AYA277"/>
          <cell r="AYB277"/>
          <cell r="AYC277"/>
          <cell r="AYD277"/>
          <cell r="AYE277"/>
          <cell r="AYF277"/>
          <cell r="AYG277"/>
          <cell r="AYH277"/>
          <cell r="AYI277"/>
          <cell r="AYJ277"/>
          <cell r="AYK277"/>
          <cell r="AYL277"/>
          <cell r="AYM277"/>
          <cell r="AYN277"/>
          <cell r="AYO277"/>
          <cell r="AYP277"/>
          <cell r="AYQ277"/>
          <cell r="AYR277"/>
          <cell r="AYS277"/>
          <cell r="AYT277"/>
          <cell r="AYU277"/>
          <cell r="AYV277"/>
          <cell r="AYW277"/>
          <cell r="AYX277"/>
          <cell r="AYY277"/>
          <cell r="AYZ277"/>
          <cell r="AZA277"/>
          <cell r="AZB277"/>
          <cell r="AZC277"/>
          <cell r="AZD277"/>
          <cell r="AZE277"/>
          <cell r="AZF277"/>
          <cell r="AZG277"/>
          <cell r="AZH277"/>
          <cell r="AZI277"/>
          <cell r="AZJ277"/>
          <cell r="AZK277"/>
          <cell r="AZL277"/>
          <cell r="AZM277"/>
          <cell r="AZN277"/>
          <cell r="AZO277"/>
          <cell r="AZP277"/>
          <cell r="AZQ277"/>
          <cell r="AZR277"/>
          <cell r="AZS277"/>
          <cell r="AZT277"/>
          <cell r="AZU277"/>
          <cell r="AZV277"/>
          <cell r="AZW277"/>
          <cell r="AZX277"/>
          <cell r="AZY277"/>
          <cell r="AZZ277"/>
          <cell r="BAA277"/>
          <cell r="BAB277"/>
          <cell r="BAC277"/>
          <cell r="BAD277"/>
          <cell r="BAE277"/>
          <cell r="BAF277"/>
          <cell r="BAG277"/>
          <cell r="BAH277"/>
          <cell r="BAI277"/>
          <cell r="BAJ277"/>
          <cell r="BAK277"/>
          <cell r="BAL277"/>
          <cell r="BAM277"/>
          <cell r="BAN277"/>
          <cell r="BAO277"/>
          <cell r="BAP277"/>
          <cell r="BAQ277"/>
          <cell r="BAR277"/>
          <cell r="BAS277"/>
          <cell r="BAT277"/>
          <cell r="BAU277"/>
          <cell r="BAV277"/>
          <cell r="BAW277"/>
          <cell r="BAX277"/>
          <cell r="BAY277"/>
          <cell r="BAZ277"/>
          <cell r="BBA277"/>
          <cell r="BBB277"/>
          <cell r="BBC277"/>
          <cell r="BBD277"/>
          <cell r="BBE277"/>
          <cell r="BBF277"/>
          <cell r="BBG277"/>
          <cell r="BBH277"/>
          <cell r="BBI277"/>
          <cell r="BBJ277"/>
          <cell r="BBK277"/>
          <cell r="BBL277"/>
          <cell r="BBM277"/>
          <cell r="BBN277"/>
          <cell r="BBO277"/>
          <cell r="BBP277"/>
          <cell r="BBQ277"/>
          <cell r="BBR277"/>
          <cell r="BBS277"/>
          <cell r="BBT277"/>
          <cell r="BBU277"/>
          <cell r="BBV277"/>
          <cell r="BBW277"/>
          <cell r="BBX277"/>
          <cell r="BBY277"/>
          <cell r="BBZ277"/>
          <cell r="BCA277"/>
          <cell r="BCB277"/>
          <cell r="BCC277"/>
          <cell r="BCD277"/>
          <cell r="BCE277"/>
          <cell r="BCF277"/>
          <cell r="BCG277"/>
          <cell r="BCH277"/>
          <cell r="BCI277"/>
          <cell r="BCJ277"/>
          <cell r="BCK277"/>
          <cell r="BCL277"/>
          <cell r="BCM277"/>
          <cell r="BCN277"/>
          <cell r="BCO277"/>
          <cell r="BCP277"/>
          <cell r="BCQ277"/>
          <cell r="BCR277"/>
          <cell r="BCS277"/>
          <cell r="BCT277"/>
          <cell r="BCU277"/>
          <cell r="BCV277"/>
          <cell r="BCW277"/>
          <cell r="BCX277"/>
          <cell r="BCY277"/>
          <cell r="BCZ277"/>
          <cell r="BDA277"/>
          <cell r="BDB277"/>
          <cell r="BDC277"/>
          <cell r="BDD277"/>
          <cell r="BDE277"/>
          <cell r="BDF277"/>
          <cell r="BDG277"/>
          <cell r="BDH277"/>
          <cell r="BDI277"/>
          <cell r="BDJ277"/>
          <cell r="BDK277"/>
          <cell r="BDL277"/>
          <cell r="BDM277"/>
          <cell r="BDN277"/>
          <cell r="BDO277"/>
          <cell r="BDP277"/>
          <cell r="BDQ277"/>
          <cell r="BDR277"/>
          <cell r="BDS277"/>
          <cell r="BDT277"/>
          <cell r="BDU277"/>
          <cell r="BDV277"/>
          <cell r="BDW277"/>
          <cell r="BDX277"/>
          <cell r="BDY277"/>
          <cell r="BDZ277"/>
          <cell r="BEA277"/>
          <cell r="BEB277"/>
          <cell r="BEC277"/>
          <cell r="BED277"/>
          <cell r="BEE277"/>
          <cell r="BEF277"/>
          <cell r="BEG277"/>
          <cell r="BEH277"/>
          <cell r="BEI277"/>
          <cell r="BEJ277"/>
          <cell r="BEK277"/>
          <cell r="BEL277"/>
          <cell r="BEM277"/>
          <cell r="BEN277"/>
          <cell r="BEO277"/>
          <cell r="BEP277"/>
          <cell r="BEQ277"/>
          <cell r="BER277"/>
          <cell r="BES277"/>
          <cell r="BET277"/>
          <cell r="BEU277"/>
          <cell r="BEV277"/>
          <cell r="BEW277"/>
          <cell r="BEX277"/>
          <cell r="BEY277"/>
          <cell r="BEZ277"/>
          <cell r="BFA277"/>
          <cell r="BFB277"/>
          <cell r="BFC277"/>
          <cell r="BFD277"/>
          <cell r="BFE277"/>
          <cell r="BFF277"/>
          <cell r="BFG277"/>
          <cell r="BFH277"/>
          <cell r="BFI277"/>
          <cell r="BFJ277"/>
          <cell r="BFK277"/>
          <cell r="BFL277"/>
          <cell r="BFM277"/>
          <cell r="BFN277"/>
          <cell r="BFO277"/>
          <cell r="BFP277"/>
          <cell r="BFQ277"/>
          <cell r="BFR277"/>
          <cell r="BFS277"/>
          <cell r="BFT277"/>
          <cell r="BFU277"/>
          <cell r="BFV277"/>
          <cell r="BFW277"/>
          <cell r="BFX277"/>
          <cell r="BFY277"/>
          <cell r="BFZ277"/>
          <cell r="BGA277"/>
          <cell r="BGB277"/>
          <cell r="BGC277"/>
          <cell r="BGD277"/>
          <cell r="BGE277"/>
          <cell r="BGF277"/>
          <cell r="BGG277"/>
          <cell r="BGH277"/>
          <cell r="BGI277"/>
          <cell r="BGJ277"/>
          <cell r="BGK277"/>
          <cell r="BGL277"/>
          <cell r="BGM277"/>
          <cell r="BGN277"/>
          <cell r="BGO277"/>
          <cell r="BGP277"/>
          <cell r="BGQ277"/>
          <cell r="BGR277"/>
          <cell r="BGS277"/>
          <cell r="BGT277"/>
          <cell r="BGU277"/>
          <cell r="BGV277"/>
          <cell r="BGW277"/>
          <cell r="BGX277"/>
          <cell r="BGY277"/>
          <cell r="BGZ277"/>
          <cell r="BHA277"/>
          <cell r="BHB277"/>
          <cell r="BHC277"/>
          <cell r="BHD277"/>
          <cell r="BHE277"/>
          <cell r="BHF277"/>
          <cell r="BHG277"/>
          <cell r="BHH277"/>
          <cell r="BHI277"/>
          <cell r="BHJ277"/>
          <cell r="BHK277"/>
          <cell r="BHL277"/>
          <cell r="BHM277"/>
          <cell r="BHN277"/>
          <cell r="BHO277"/>
          <cell r="BHP277"/>
          <cell r="BHQ277"/>
          <cell r="BHR277"/>
          <cell r="BHS277"/>
          <cell r="BHT277"/>
          <cell r="BHU277"/>
          <cell r="BHV277"/>
          <cell r="BHW277"/>
          <cell r="BHX277"/>
          <cell r="BHY277"/>
          <cell r="BHZ277"/>
          <cell r="BIA277"/>
          <cell r="BIB277"/>
          <cell r="BIC277"/>
          <cell r="BID277"/>
          <cell r="BIE277"/>
          <cell r="BIF277"/>
          <cell r="BIG277"/>
          <cell r="BIH277"/>
          <cell r="BII277"/>
          <cell r="BIJ277"/>
          <cell r="BIK277"/>
          <cell r="BIL277"/>
          <cell r="BIM277"/>
          <cell r="BIN277"/>
          <cell r="BIO277"/>
          <cell r="BIP277"/>
          <cell r="BIQ277"/>
          <cell r="BIR277"/>
          <cell r="BIS277"/>
          <cell r="BIT277"/>
          <cell r="BIU277"/>
          <cell r="BIV277"/>
          <cell r="BIW277"/>
          <cell r="BIX277"/>
          <cell r="BIY277"/>
          <cell r="BIZ277"/>
          <cell r="BJA277"/>
          <cell r="BJB277"/>
          <cell r="BJC277"/>
          <cell r="BJD277"/>
          <cell r="BJE277"/>
          <cell r="BJF277"/>
          <cell r="BJG277"/>
          <cell r="BJH277"/>
          <cell r="BJI277"/>
          <cell r="BJJ277"/>
          <cell r="BJK277"/>
          <cell r="BJL277"/>
          <cell r="BJM277"/>
          <cell r="BJN277"/>
          <cell r="BJO277"/>
          <cell r="BJP277"/>
          <cell r="BJQ277"/>
          <cell r="BJR277"/>
          <cell r="BJS277"/>
          <cell r="BJT277"/>
          <cell r="BJU277"/>
          <cell r="BJV277"/>
          <cell r="BJW277"/>
          <cell r="BJX277"/>
          <cell r="BJY277"/>
          <cell r="BJZ277"/>
          <cell r="BKA277"/>
          <cell r="BKB277"/>
          <cell r="BKC277"/>
          <cell r="BKD277"/>
          <cell r="BKE277"/>
          <cell r="BKF277"/>
          <cell r="BKG277"/>
          <cell r="BKH277"/>
          <cell r="BKI277"/>
          <cell r="BKJ277"/>
          <cell r="BKK277"/>
          <cell r="BKL277"/>
          <cell r="BKM277"/>
          <cell r="BKN277"/>
          <cell r="BKO277"/>
          <cell r="BKP277"/>
          <cell r="BKQ277"/>
          <cell r="BKR277"/>
          <cell r="BKS277"/>
          <cell r="BKT277"/>
          <cell r="BKU277"/>
          <cell r="BKV277"/>
          <cell r="BKW277"/>
          <cell r="BKX277"/>
          <cell r="BKY277"/>
          <cell r="BKZ277"/>
          <cell r="BLA277"/>
          <cell r="BLB277"/>
          <cell r="BLC277"/>
          <cell r="BLD277"/>
          <cell r="BLE277"/>
          <cell r="BLF277"/>
          <cell r="BLG277"/>
          <cell r="BLH277"/>
          <cell r="BLI277"/>
          <cell r="BLJ277"/>
          <cell r="BLK277"/>
          <cell r="BLL277"/>
          <cell r="BLM277"/>
          <cell r="BLN277"/>
          <cell r="BLO277"/>
          <cell r="BLP277"/>
          <cell r="BLQ277"/>
          <cell r="BLR277"/>
          <cell r="BLS277"/>
          <cell r="BLT277"/>
          <cell r="BLU277"/>
          <cell r="BLV277"/>
          <cell r="BLW277"/>
          <cell r="BLX277"/>
          <cell r="BLY277"/>
          <cell r="BLZ277"/>
          <cell r="BMA277"/>
          <cell r="BMB277"/>
          <cell r="BMC277"/>
          <cell r="BMD277"/>
          <cell r="BME277"/>
          <cell r="BMF277"/>
          <cell r="BMG277"/>
          <cell r="BMH277"/>
          <cell r="BMI277"/>
          <cell r="BMJ277"/>
          <cell r="BMK277"/>
          <cell r="BML277"/>
          <cell r="BMM277"/>
          <cell r="BMN277"/>
          <cell r="BMO277"/>
          <cell r="BMP277"/>
          <cell r="BMQ277"/>
          <cell r="BMR277"/>
          <cell r="BMS277"/>
          <cell r="BMT277"/>
          <cell r="BMU277"/>
          <cell r="BMV277"/>
          <cell r="BMW277"/>
          <cell r="BMX277"/>
          <cell r="BMY277"/>
          <cell r="BMZ277"/>
          <cell r="BNA277"/>
          <cell r="BNB277"/>
          <cell r="BNC277"/>
          <cell r="BND277"/>
          <cell r="BNE277"/>
          <cell r="BNF277"/>
          <cell r="BNG277"/>
          <cell r="BNH277"/>
          <cell r="BNI277"/>
          <cell r="BNJ277"/>
          <cell r="BNK277"/>
          <cell r="BNL277"/>
          <cell r="BNM277"/>
          <cell r="BNN277"/>
          <cell r="BNO277"/>
          <cell r="BNP277"/>
          <cell r="BNQ277"/>
          <cell r="BNR277"/>
          <cell r="BNS277"/>
          <cell r="BNT277"/>
          <cell r="BNU277"/>
          <cell r="BNV277"/>
          <cell r="BNW277"/>
          <cell r="BNX277"/>
          <cell r="BNY277"/>
          <cell r="BNZ277"/>
          <cell r="BOA277"/>
          <cell r="BOB277"/>
          <cell r="BOC277"/>
          <cell r="BOD277"/>
          <cell r="BOE277"/>
          <cell r="BOF277"/>
          <cell r="BOG277"/>
          <cell r="BOH277"/>
          <cell r="BOI277"/>
          <cell r="BOJ277"/>
          <cell r="BOK277"/>
          <cell r="BOL277"/>
          <cell r="BOM277"/>
          <cell r="BON277"/>
          <cell r="BOO277"/>
          <cell r="BOP277"/>
          <cell r="BOQ277"/>
          <cell r="BOR277"/>
          <cell r="BOS277"/>
          <cell r="BOT277"/>
          <cell r="BOU277"/>
          <cell r="BOV277"/>
          <cell r="BOW277"/>
          <cell r="BOX277"/>
          <cell r="BOY277"/>
          <cell r="BOZ277"/>
          <cell r="BPA277"/>
          <cell r="BPB277"/>
          <cell r="BPC277"/>
          <cell r="BPD277"/>
          <cell r="BPE277"/>
          <cell r="BPF277"/>
          <cell r="BPG277"/>
          <cell r="BPH277"/>
          <cell r="BPI277"/>
          <cell r="BPJ277"/>
          <cell r="BPK277"/>
          <cell r="BPL277"/>
          <cell r="BPM277"/>
          <cell r="BPN277"/>
          <cell r="BPO277"/>
          <cell r="BPP277"/>
          <cell r="BPQ277"/>
          <cell r="BPR277"/>
          <cell r="BPS277"/>
          <cell r="BPT277"/>
          <cell r="BPU277"/>
          <cell r="BPV277"/>
          <cell r="BPW277"/>
          <cell r="BPX277"/>
          <cell r="BPY277"/>
          <cell r="BPZ277"/>
          <cell r="BQA277"/>
          <cell r="BQB277"/>
          <cell r="BQC277"/>
          <cell r="BQD277"/>
          <cell r="BQE277"/>
          <cell r="BQF277"/>
          <cell r="BQG277"/>
          <cell r="BQH277"/>
          <cell r="BQI277"/>
          <cell r="BQJ277"/>
          <cell r="BQK277"/>
          <cell r="BQL277"/>
          <cell r="BQM277"/>
          <cell r="BQN277"/>
          <cell r="BQO277"/>
          <cell r="BQP277"/>
          <cell r="BQQ277"/>
          <cell r="BQR277"/>
          <cell r="BQS277"/>
          <cell r="BQT277"/>
          <cell r="BQU277"/>
          <cell r="BQV277"/>
          <cell r="BQW277"/>
          <cell r="BQX277"/>
          <cell r="BQY277"/>
          <cell r="BQZ277"/>
          <cell r="BRA277"/>
          <cell r="BRB277"/>
          <cell r="BRC277"/>
          <cell r="BRD277"/>
          <cell r="BRE277"/>
          <cell r="BRF277"/>
          <cell r="BRG277"/>
          <cell r="BRH277"/>
          <cell r="BRI277"/>
          <cell r="BRJ277"/>
          <cell r="BRK277"/>
          <cell r="BRL277"/>
          <cell r="BRM277"/>
          <cell r="BRN277"/>
          <cell r="BRO277"/>
          <cell r="BRP277"/>
          <cell r="BRQ277"/>
          <cell r="BRR277"/>
          <cell r="BRS277"/>
          <cell r="BRT277"/>
          <cell r="BRU277"/>
          <cell r="BRV277"/>
          <cell r="BRW277"/>
          <cell r="BRX277"/>
          <cell r="BRY277"/>
          <cell r="BRZ277"/>
          <cell r="BSA277"/>
          <cell r="BSB277"/>
          <cell r="BSC277"/>
          <cell r="BSD277"/>
          <cell r="BSE277"/>
          <cell r="BSF277"/>
          <cell r="BSG277"/>
          <cell r="BSH277"/>
          <cell r="BSI277"/>
          <cell r="BSJ277"/>
          <cell r="BSK277"/>
          <cell r="BSL277"/>
          <cell r="BSM277"/>
          <cell r="BSN277"/>
          <cell r="BSO277"/>
          <cell r="BSP277"/>
          <cell r="BSQ277"/>
          <cell r="BSR277"/>
          <cell r="BSS277"/>
          <cell r="BST277"/>
          <cell r="BSU277"/>
          <cell r="BSV277"/>
          <cell r="BSW277"/>
          <cell r="BSX277"/>
          <cell r="BSY277"/>
          <cell r="BSZ277"/>
          <cell r="BTA277"/>
          <cell r="BTB277"/>
          <cell r="BTC277"/>
          <cell r="BTD277"/>
          <cell r="BTE277"/>
          <cell r="BTF277"/>
          <cell r="BTG277"/>
          <cell r="BTH277"/>
          <cell r="BTI277"/>
          <cell r="BTJ277"/>
          <cell r="BTK277"/>
          <cell r="BTL277"/>
          <cell r="BTM277"/>
          <cell r="BTN277"/>
          <cell r="BTO277"/>
          <cell r="BTP277"/>
          <cell r="BTQ277"/>
          <cell r="BTR277"/>
          <cell r="BTS277"/>
          <cell r="BTT277"/>
          <cell r="BTU277"/>
          <cell r="BTV277"/>
          <cell r="BTW277"/>
          <cell r="BTX277"/>
          <cell r="BTY277"/>
          <cell r="BTZ277"/>
          <cell r="BUA277"/>
          <cell r="BUB277"/>
          <cell r="BUC277"/>
          <cell r="BUD277"/>
          <cell r="BUE277"/>
          <cell r="BUF277"/>
          <cell r="BUG277"/>
          <cell r="BUH277"/>
          <cell r="BUI277"/>
          <cell r="BUJ277"/>
          <cell r="BUK277"/>
          <cell r="BUL277"/>
          <cell r="BUM277"/>
          <cell r="BUN277"/>
          <cell r="BUO277"/>
          <cell r="BUP277"/>
          <cell r="BUQ277"/>
          <cell r="BUR277"/>
          <cell r="BUS277"/>
          <cell r="BUT277"/>
          <cell r="BUU277"/>
          <cell r="BUV277"/>
          <cell r="BUW277"/>
          <cell r="BUX277"/>
          <cell r="BUY277"/>
          <cell r="BUZ277"/>
          <cell r="BVA277"/>
          <cell r="BVB277"/>
          <cell r="BVC277"/>
          <cell r="BVD277"/>
          <cell r="BVE277"/>
          <cell r="BVF277"/>
          <cell r="BVG277"/>
          <cell r="BVH277"/>
          <cell r="BVI277"/>
          <cell r="BVJ277"/>
          <cell r="BVK277"/>
          <cell r="BVL277"/>
          <cell r="BVM277"/>
          <cell r="BVN277"/>
          <cell r="BVO277"/>
          <cell r="BVP277"/>
          <cell r="BVQ277"/>
          <cell r="BVR277"/>
          <cell r="BVS277"/>
          <cell r="BVT277"/>
          <cell r="BVU277"/>
          <cell r="BVV277"/>
          <cell r="BVW277"/>
          <cell r="BVX277"/>
          <cell r="BVY277"/>
          <cell r="BVZ277"/>
          <cell r="BWA277"/>
          <cell r="BWB277"/>
          <cell r="BWC277"/>
          <cell r="BWD277"/>
          <cell r="BWE277"/>
          <cell r="BWF277"/>
          <cell r="BWG277"/>
          <cell r="BWH277"/>
          <cell r="BWI277"/>
          <cell r="BWJ277"/>
          <cell r="BWK277"/>
          <cell r="BWL277"/>
          <cell r="BWM277"/>
          <cell r="BWN277"/>
          <cell r="BWO277"/>
          <cell r="BWP277"/>
          <cell r="BWQ277"/>
          <cell r="BWR277"/>
          <cell r="BWS277"/>
          <cell r="BWT277"/>
          <cell r="BWU277"/>
          <cell r="BWV277"/>
          <cell r="BWW277"/>
          <cell r="BWX277"/>
          <cell r="BWY277"/>
          <cell r="BWZ277"/>
          <cell r="BXA277"/>
          <cell r="BXB277"/>
          <cell r="BXC277"/>
          <cell r="BXD277"/>
          <cell r="BXE277"/>
          <cell r="BXF277"/>
          <cell r="BXG277"/>
          <cell r="BXH277"/>
          <cell r="BXI277"/>
          <cell r="BXJ277"/>
          <cell r="BXK277"/>
          <cell r="BXL277"/>
          <cell r="BXM277"/>
          <cell r="BXN277"/>
          <cell r="BXO277"/>
          <cell r="BXP277"/>
          <cell r="BXQ277"/>
          <cell r="BXR277"/>
          <cell r="BXS277"/>
          <cell r="BXT277"/>
          <cell r="BXU277"/>
          <cell r="BXV277"/>
          <cell r="BXW277"/>
          <cell r="BXX277"/>
          <cell r="BXY277"/>
          <cell r="BXZ277"/>
          <cell r="BYA277"/>
          <cell r="BYB277"/>
          <cell r="BYC277"/>
          <cell r="BYD277"/>
          <cell r="BYE277"/>
          <cell r="BYF277"/>
          <cell r="BYG277"/>
          <cell r="BYH277"/>
          <cell r="BYI277"/>
          <cell r="BYJ277"/>
          <cell r="BYK277"/>
          <cell r="BYL277"/>
          <cell r="BYM277"/>
          <cell r="BYN277"/>
          <cell r="BYO277"/>
          <cell r="BYP277"/>
          <cell r="BYQ277"/>
          <cell r="BYR277"/>
          <cell r="BYS277"/>
          <cell r="BYT277"/>
          <cell r="BYU277"/>
          <cell r="BYV277"/>
          <cell r="BYW277"/>
          <cell r="BYX277"/>
          <cell r="BYY277"/>
          <cell r="BYZ277"/>
          <cell r="BZA277"/>
          <cell r="BZB277"/>
          <cell r="BZC277"/>
          <cell r="BZD277"/>
          <cell r="BZE277"/>
          <cell r="BZF277"/>
          <cell r="BZG277"/>
          <cell r="BZH277"/>
          <cell r="BZI277"/>
          <cell r="BZJ277"/>
          <cell r="BZK277"/>
          <cell r="BZL277"/>
          <cell r="BZM277"/>
          <cell r="BZN277"/>
          <cell r="BZO277"/>
          <cell r="BZP277"/>
          <cell r="BZQ277"/>
          <cell r="BZR277"/>
          <cell r="BZS277"/>
          <cell r="BZT277"/>
          <cell r="BZU277"/>
          <cell r="BZV277"/>
          <cell r="BZW277"/>
          <cell r="BZX277"/>
          <cell r="BZY277"/>
          <cell r="BZZ277"/>
          <cell r="CAA277"/>
          <cell r="CAB277"/>
          <cell r="CAC277"/>
          <cell r="CAD277"/>
          <cell r="CAE277"/>
          <cell r="CAF277"/>
          <cell r="CAG277"/>
          <cell r="CAH277"/>
          <cell r="CAI277"/>
          <cell r="CAJ277"/>
          <cell r="CAK277"/>
          <cell r="CAL277"/>
          <cell r="CAM277"/>
          <cell r="CAN277"/>
          <cell r="CAO277"/>
          <cell r="CAP277"/>
          <cell r="CAQ277"/>
          <cell r="CAR277"/>
          <cell r="CAS277"/>
          <cell r="CAT277"/>
          <cell r="CAU277"/>
          <cell r="CAV277"/>
          <cell r="CAW277"/>
          <cell r="CAX277"/>
          <cell r="CAY277"/>
          <cell r="CAZ277"/>
          <cell r="CBA277"/>
          <cell r="CBB277"/>
          <cell r="CBC277"/>
          <cell r="CBD277"/>
          <cell r="CBE277"/>
          <cell r="CBF277"/>
          <cell r="CBG277"/>
          <cell r="CBH277"/>
          <cell r="CBI277"/>
          <cell r="CBJ277"/>
          <cell r="CBK277"/>
          <cell r="CBL277"/>
          <cell r="CBM277"/>
          <cell r="CBN277"/>
          <cell r="CBO277"/>
          <cell r="CBP277"/>
          <cell r="CBQ277"/>
          <cell r="CBR277"/>
          <cell r="CBS277"/>
          <cell r="CBT277"/>
          <cell r="CBU277"/>
          <cell r="CBV277"/>
          <cell r="CBW277"/>
          <cell r="CBX277"/>
          <cell r="CBY277"/>
          <cell r="CBZ277"/>
          <cell r="CCA277"/>
          <cell r="CCB277"/>
          <cell r="CCC277"/>
          <cell r="CCD277"/>
          <cell r="CCE277"/>
          <cell r="CCF277"/>
          <cell r="CCG277"/>
          <cell r="CCH277"/>
          <cell r="CCI277"/>
          <cell r="CCJ277"/>
          <cell r="CCK277"/>
          <cell r="CCL277"/>
          <cell r="CCM277"/>
          <cell r="CCN277"/>
          <cell r="CCO277"/>
          <cell r="CCP277"/>
          <cell r="CCQ277"/>
          <cell r="CCR277"/>
          <cell r="CCS277"/>
          <cell r="CCT277"/>
          <cell r="CCU277"/>
          <cell r="CCV277"/>
          <cell r="CCW277"/>
          <cell r="CCX277"/>
          <cell r="CCY277"/>
          <cell r="CCZ277"/>
          <cell r="CDA277"/>
          <cell r="CDB277"/>
          <cell r="CDC277"/>
          <cell r="CDD277"/>
          <cell r="CDE277"/>
          <cell r="CDF277"/>
          <cell r="CDG277"/>
          <cell r="CDH277"/>
          <cell r="CDI277"/>
          <cell r="CDJ277"/>
          <cell r="CDK277"/>
          <cell r="CDL277"/>
          <cell r="CDM277"/>
          <cell r="CDN277"/>
          <cell r="CDO277"/>
          <cell r="CDP277"/>
          <cell r="CDQ277"/>
          <cell r="CDR277"/>
          <cell r="CDS277"/>
          <cell r="CDT277"/>
          <cell r="CDU277"/>
          <cell r="CDV277"/>
          <cell r="CDW277"/>
          <cell r="CDX277"/>
          <cell r="CDY277"/>
          <cell r="CDZ277"/>
          <cell r="CEA277"/>
          <cell r="CEB277"/>
          <cell r="CEC277"/>
          <cell r="CED277"/>
          <cell r="CEE277"/>
          <cell r="CEF277"/>
          <cell r="CEG277"/>
          <cell r="CEH277"/>
          <cell r="CEI277"/>
          <cell r="CEJ277"/>
          <cell r="CEK277"/>
          <cell r="CEL277"/>
          <cell r="CEM277"/>
          <cell r="CEN277"/>
          <cell r="CEO277"/>
          <cell r="CEP277"/>
          <cell r="CEQ277"/>
          <cell r="CER277"/>
          <cell r="CES277"/>
          <cell r="CET277"/>
          <cell r="CEU277"/>
          <cell r="CEV277"/>
          <cell r="CEW277"/>
          <cell r="CEX277"/>
          <cell r="CEY277"/>
          <cell r="CEZ277"/>
          <cell r="CFA277"/>
          <cell r="CFB277"/>
          <cell r="CFC277"/>
          <cell r="CFD277"/>
          <cell r="CFE277"/>
          <cell r="CFF277"/>
          <cell r="CFG277"/>
          <cell r="CFH277"/>
          <cell r="CFI277"/>
          <cell r="CFJ277"/>
          <cell r="CFK277"/>
          <cell r="CFL277"/>
          <cell r="CFM277"/>
          <cell r="CFN277"/>
          <cell r="CFO277"/>
          <cell r="CFP277"/>
          <cell r="CFQ277"/>
          <cell r="CFR277"/>
          <cell r="CFS277"/>
          <cell r="CFT277"/>
          <cell r="CFU277"/>
          <cell r="CFV277"/>
          <cell r="CFW277"/>
          <cell r="CFX277"/>
          <cell r="CFY277"/>
          <cell r="CFZ277"/>
          <cell r="CGA277"/>
          <cell r="CGB277"/>
          <cell r="CGC277"/>
          <cell r="CGD277"/>
          <cell r="CGE277"/>
          <cell r="CGF277"/>
          <cell r="CGG277"/>
          <cell r="CGH277"/>
          <cell r="CGI277"/>
          <cell r="CGJ277"/>
          <cell r="CGK277"/>
          <cell r="CGL277"/>
          <cell r="CGM277"/>
          <cell r="CGN277"/>
          <cell r="CGO277"/>
          <cell r="CGP277"/>
          <cell r="CGQ277"/>
          <cell r="CGR277"/>
          <cell r="CGS277"/>
          <cell r="CGT277"/>
          <cell r="CGU277"/>
          <cell r="CGV277"/>
          <cell r="CGW277"/>
          <cell r="CGX277"/>
          <cell r="CGY277"/>
          <cell r="CGZ277"/>
          <cell r="CHA277"/>
          <cell r="CHB277"/>
          <cell r="CHC277"/>
          <cell r="CHD277"/>
          <cell r="CHE277"/>
          <cell r="CHF277"/>
          <cell r="CHG277"/>
          <cell r="CHH277"/>
          <cell r="CHI277"/>
          <cell r="CHJ277"/>
          <cell r="CHK277"/>
          <cell r="CHL277"/>
          <cell r="CHM277"/>
          <cell r="CHN277"/>
          <cell r="CHO277"/>
          <cell r="CHP277"/>
          <cell r="CHQ277"/>
          <cell r="CHR277"/>
          <cell r="CHS277"/>
          <cell r="CHT277"/>
          <cell r="CHU277"/>
          <cell r="CHV277"/>
          <cell r="CHW277"/>
          <cell r="CHX277"/>
          <cell r="CHY277"/>
          <cell r="CHZ277"/>
          <cell r="CIA277"/>
          <cell r="CIB277"/>
          <cell r="CIC277"/>
          <cell r="CID277"/>
          <cell r="CIE277"/>
          <cell r="CIF277"/>
          <cell r="CIG277"/>
          <cell r="CIH277"/>
          <cell r="CII277"/>
          <cell r="CIJ277"/>
          <cell r="CIK277"/>
          <cell r="CIL277"/>
          <cell r="CIM277"/>
          <cell r="CIN277"/>
          <cell r="CIO277"/>
          <cell r="CIP277"/>
          <cell r="CIQ277"/>
          <cell r="CIR277"/>
          <cell r="CIS277"/>
          <cell r="CIT277"/>
          <cell r="CIU277"/>
          <cell r="CIV277"/>
          <cell r="CIW277"/>
          <cell r="CIX277"/>
          <cell r="CIY277"/>
          <cell r="CIZ277"/>
          <cell r="CJA277"/>
          <cell r="CJB277"/>
          <cell r="CJC277"/>
          <cell r="CJD277"/>
          <cell r="CJE277"/>
          <cell r="CJF277"/>
          <cell r="CJG277"/>
          <cell r="CJH277"/>
          <cell r="CJI277"/>
          <cell r="CJJ277"/>
          <cell r="CJK277"/>
          <cell r="CJL277"/>
          <cell r="CJM277"/>
          <cell r="CJN277"/>
          <cell r="CJO277"/>
          <cell r="CJP277"/>
          <cell r="CJQ277"/>
          <cell r="CJR277"/>
          <cell r="CJS277"/>
          <cell r="CJT277"/>
          <cell r="CJU277"/>
          <cell r="CJV277"/>
          <cell r="CJW277"/>
          <cell r="CJX277"/>
          <cell r="CJY277"/>
          <cell r="CJZ277"/>
          <cell r="CKA277"/>
          <cell r="CKB277"/>
          <cell r="CKC277"/>
          <cell r="CKD277"/>
          <cell r="CKE277"/>
          <cell r="CKF277"/>
          <cell r="CKG277"/>
          <cell r="CKH277"/>
          <cell r="CKI277"/>
          <cell r="CKJ277"/>
          <cell r="CKK277"/>
          <cell r="CKL277"/>
          <cell r="CKM277"/>
          <cell r="CKN277"/>
          <cell r="CKO277"/>
          <cell r="CKP277"/>
          <cell r="CKQ277"/>
          <cell r="CKR277"/>
          <cell r="CKS277"/>
          <cell r="CKT277"/>
          <cell r="CKU277"/>
          <cell r="CKV277"/>
          <cell r="CKW277"/>
          <cell r="CKX277"/>
          <cell r="CKY277"/>
          <cell r="CKZ277"/>
          <cell r="CLA277"/>
          <cell r="CLB277"/>
          <cell r="CLC277"/>
          <cell r="CLD277"/>
          <cell r="CLE277"/>
          <cell r="CLF277"/>
          <cell r="CLG277"/>
          <cell r="CLH277"/>
          <cell r="CLI277"/>
          <cell r="CLJ277"/>
          <cell r="CLK277"/>
          <cell r="CLL277"/>
          <cell r="CLM277"/>
          <cell r="CLN277"/>
          <cell r="CLO277"/>
          <cell r="CLP277"/>
          <cell r="CLQ277"/>
          <cell r="CLR277"/>
          <cell r="CLS277"/>
          <cell r="CLT277"/>
          <cell r="CLU277"/>
          <cell r="CLV277"/>
          <cell r="CLW277"/>
          <cell r="CLX277"/>
          <cell r="CLY277"/>
          <cell r="CLZ277"/>
          <cell r="CMA277"/>
          <cell r="CMB277"/>
          <cell r="CMC277"/>
          <cell r="CMD277"/>
          <cell r="CME277"/>
          <cell r="CMF277"/>
          <cell r="CMG277"/>
          <cell r="CMH277"/>
          <cell r="CMI277"/>
          <cell r="CMJ277"/>
          <cell r="CMK277"/>
          <cell r="CML277"/>
          <cell r="CMM277"/>
          <cell r="CMN277"/>
          <cell r="CMO277"/>
          <cell r="CMP277"/>
          <cell r="CMQ277"/>
          <cell r="CMR277"/>
          <cell r="CMS277"/>
          <cell r="CMT277"/>
          <cell r="CMU277"/>
          <cell r="CMV277"/>
          <cell r="CMW277"/>
          <cell r="CMX277"/>
          <cell r="CMY277"/>
          <cell r="CMZ277"/>
          <cell r="CNA277"/>
          <cell r="CNB277"/>
          <cell r="CNC277"/>
          <cell r="CND277"/>
          <cell r="CNE277"/>
          <cell r="CNF277"/>
          <cell r="CNG277"/>
          <cell r="CNH277"/>
          <cell r="CNI277"/>
          <cell r="CNJ277"/>
          <cell r="CNK277"/>
          <cell r="CNL277"/>
          <cell r="CNM277"/>
          <cell r="CNN277"/>
          <cell r="CNO277"/>
          <cell r="CNP277"/>
          <cell r="CNQ277"/>
          <cell r="CNR277"/>
          <cell r="CNS277"/>
          <cell r="CNT277"/>
          <cell r="CNU277"/>
          <cell r="CNV277"/>
          <cell r="CNW277"/>
          <cell r="CNX277"/>
          <cell r="CNY277"/>
          <cell r="CNZ277"/>
          <cell r="COA277"/>
          <cell r="COB277"/>
          <cell r="COC277"/>
          <cell r="COD277"/>
          <cell r="COE277"/>
          <cell r="COF277"/>
          <cell r="COG277"/>
          <cell r="COH277"/>
          <cell r="COI277"/>
          <cell r="COJ277"/>
          <cell r="COK277"/>
          <cell r="COL277"/>
          <cell r="COM277"/>
          <cell r="CON277"/>
          <cell r="COO277"/>
          <cell r="COP277"/>
          <cell r="COQ277"/>
          <cell r="COR277"/>
          <cell r="COS277"/>
          <cell r="COT277"/>
          <cell r="COU277"/>
          <cell r="COV277"/>
          <cell r="COW277"/>
          <cell r="COX277"/>
          <cell r="COY277"/>
          <cell r="COZ277"/>
          <cell r="CPA277"/>
          <cell r="CPB277"/>
          <cell r="CPC277"/>
          <cell r="CPD277"/>
          <cell r="CPE277"/>
          <cell r="CPF277"/>
          <cell r="CPG277"/>
          <cell r="CPH277"/>
          <cell r="CPI277"/>
          <cell r="CPJ277"/>
          <cell r="CPK277"/>
          <cell r="CPL277"/>
          <cell r="CPM277"/>
          <cell r="CPN277"/>
          <cell r="CPO277"/>
          <cell r="CPP277"/>
          <cell r="CPQ277"/>
          <cell r="CPR277"/>
          <cell r="CPS277"/>
          <cell r="CPT277"/>
          <cell r="CPU277"/>
          <cell r="CPV277"/>
          <cell r="CPW277"/>
          <cell r="CPX277"/>
          <cell r="CPY277"/>
          <cell r="CPZ277"/>
          <cell r="CQA277"/>
          <cell r="CQB277"/>
          <cell r="CQC277"/>
          <cell r="CQD277"/>
          <cell r="CQE277"/>
          <cell r="CQF277"/>
          <cell r="CQG277"/>
          <cell r="CQH277"/>
          <cell r="CQI277"/>
          <cell r="CQJ277"/>
          <cell r="CQK277"/>
          <cell r="CQL277"/>
          <cell r="CQM277"/>
          <cell r="CQN277"/>
          <cell r="CQO277"/>
          <cell r="CQP277"/>
          <cell r="CQQ277"/>
          <cell r="CQR277"/>
          <cell r="CQS277"/>
          <cell r="CQT277"/>
          <cell r="CQU277"/>
          <cell r="CQV277"/>
          <cell r="CQW277"/>
          <cell r="CQX277"/>
          <cell r="CQY277"/>
          <cell r="CQZ277"/>
          <cell r="CRA277"/>
          <cell r="CRB277"/>
          <cell r="CRC277"/>
          <cell r="CRD277"/>
          <cell r="CRE277"/>
          <cell r="CRF277"/>
          <cell r="CRG277"/>
          <cell r="CRH277"/>
          <cell r="CRI277"/>
          <cell r="CRJ277"/>
          <cell r="CRK277"/>
          <cell r="CRL277"/>
          <cell r="CRM277"/>
          <cell r="CRN277"/>
          <cell r="CRO277"/>
          <cell r="CRP277"/>
          <cell r="CRQ277"/>
          <cell r="CRR277"/>
          <cell r="CRS277"/>
          <cell r="CRT277"/>
          <cell r="CRU277"/>
          <cell r="CRV277"/>
          <cell r="CRW277"/>
          <cell r="CRX277"/>
          <cell r="CRY277"/>
          <cell r="CRZ277"/>
          <cell r="CSA277"/>
          <cell r="CSB277"/>
          <cell r="CSC277"/>
          <cell r="CSD277"/>
          <cell r="CSE277"/>
          <cell r="CSF277"/>
          <cell r="CSG277"/>
          <cell r="CSH277"/>
          <cell r="CSI277"/>
          <cell r="CSJ277"/>
          <cell r="CSK277"/>
          <cell r="CSL277"/>
          <cell r="CSM277"/>
          <cell r="CSN277"/>
          <cell r="CSO277"/>
          <cell r="CSP277"/>
          <cell r="CSQ277"/>
          <cell r="CSR277"/>
          <cell r="CSS277"/>
          <cell r="CST277"/>
          <cell r="CSU277"/>
          <cell r="CSV277"/>
          <cell r="CSW277"/>
          <cell r="CSX277"/>
          <cell r="CSY277"/>
          <cell r="CSZ277"/>
          <cell r="CTA277"/>
          <cell r="CTB277"/>
          <cell r="CTC277"/>
          <cell r="CTD277"/>
          <cell r="CTE277"/>
          <cell r="CTF277"/>
          <cell r="CTG277"/>
          <cell r="CTH277"/>
          <cell r="CTI277"/>
          <cell r="CTJ277"/>
          <cell r="CTK277"/>
          <cell r="CTL277"/>
          <cell r="CTM277"/>
          <cell r="CTN277"/>
          <cell r="CTO277"/>
          <cell r="CTP277"/>
          <cell r="CTQ277"/>
          <cell r="CTR277"/>
          <cell r="CTS277"/>
          <cell r="CTT277"/>
          <cell r="CTU277"/>
          <cell r="CTV277"/>
          <cell r="CTW277"/>
          <cell r="CTX277"/>
          <cell r="CTY277"/>
          <cell r="CTZ277"/>
          <cell r="CUA277"/>
          <cell r="CUB277"/>
          <cell r="CUC277"/>
          <cell r="CUD277"/>
          <cell r="CUE277"/>
          <cell r="CUF277"/>
          <cell r="CUG277"/>
          <cell r="CUH277"/>
          <cell r="CUI277"/>
          <cell r="CUJ277"/>
          <cell r="CUK277"/>
          <cell r="CUL277"/>
          <cell r="CUM277"/>
          <cell r="CUN277"/>
          <cell r="CUO277"/>
          <cell r="CUP277"/>
          <cell r="CUQ277"/>
          <cell r="CUR277"/>
          <cell r="CUS277"/>
          <cell r="CUT277"/>
          <cell r="CUU277"/>
          <cell r="CUV277"/>
          <cell r="CUW277"/>
          <cell r="CUX277"/>
          <cell r="CUY277"/>
          <cell r="CUZ277"/>
          <cell r="CVA277"/>
          <cell r="CVB277"/>
          <cell r="CVC277"/>
          <cell r="CVD277"/>
          <cell r="CVE277"/>
          <cell r="CVF277"/>
          <cell r="CVG277"/>
          <cell r="CVH277"/>
          <cell r="CVI277"/>
          <cell r="CVJ277"/>
          <cell r="CVK277"/>
          <cell r="CVL277"/>
          <cell r="CVM277"/>
          <cell r="CVN277"/>
          <cell r="CVO277"/>
          <cell r="CVP277"/>
          <cell r="CVQ277"/>
          <cell r="CVR277"/>
          <cell r="CVS277"/>
          <cell r="CVT277"/>
          <cell r="CVU277"/>
          <cell r="CVV277"/>
          <cell r="CVW277"/>
          <cell r="CVX277"/>
          <cell r="CVY277"/>
          <cell r="CVZ277"/>
          <cell r="CWA277"/>
          <cell r="CWB277"/>
          <cell r="CWC277"/>
          <cell r="CWD277"/>
          <cell r="CWE277"/>
          <cell r="CWF277"/>
          <cell r="CWG277"/>
          <cell r="CWH277"/>
          <cell r="CWI277"/>
          <cell r="CWJ277"/>
          <cell r="CWK277"/>
          <cell r="CWL277"/>
          <cell r="CWM277"/>
          <cell r="CWN277"/>
          <cell r="CWO277"/>
          <cell r="CWP277"/>
          <cell r="CWQ277"/>
          <cell r="CWR277"/>
          <cell r="CWS277"/>
          <cell r="CWT277"/>
          <cell r="CWU277"/>
          <cell r="CWV277"/>
          <cell r="CWW277"/>
          <cell r="CWX277"/>
          <cell r="CWY277"/>
          <cell r="CWZ277"/>
          <cell r="CXA277"/>
          <cell r="CXB277"/>
          <cell r="CXC277"/>
          <cell r="CXD277"/>
          <cell r="CXE277"/>
          <cell r="CXF277"/>
          <cell r="CXG277"/>
          <cell r="CXH277"/>
          <cell r="CXI277"/>
          <cell r="CXJ277"/>
          <cell r="CXK277"/>
          <cell r="CXL277"/>
          <cell r="CXM277"/>
          <cell r="CXN277"/>
          <cell r="CXO277"/>
          <cell r="CXP277"/>
          <cell r="CXQ277"/>
          <cell r="CXR277"/>
          <cell r="CXS277"/>
          <cell r="CXT277"/>
          <cell r="CXU277"/>
          <cell r="CXV277"/>
          <cell r="CXW277"/>
          <cell r="CXX277"/>
          <cell r="CXY277"/>
          <cell r="CXZ277"/>
          <cell r="CYA277"/>
          <cell r="CYB277"/>
          <cell r="CYC277"/>
          <cell r="CYD277"/>
          <cell r="CYE277"/>
          <cell r="CYF277"/>
          <cell r="CYG277"/>
          <cell r="CYH277"/>
          <cell r="CYI277"/>
          <cell r="CYJ277"/>
          <cell r="CYK277"/>
          <cell r="CYL277"/>
          <cell r="CYM277"/>
          <cell r="CYN277"/>
          <cell r="CYO277"/>
          <cell r="CYP277"/>
          <cell r="CYQ277"/>
          <cell r="CYR277"/>
          <cell r="CYS277"/>
          <cell r="CYT277"/>
          <cell r="CYU277"/>
          <cell r="CYV277"/>
          <cell r="CYW277"/>
          <cell r="CYX277"/>
          <cell r="CYY277"/>
          <cell r="CYZ277"/>
          <cell r="CZA277"/>
          <cell r="CZB277"/>
          <cell r="CZC277"/>
          <cell r="CZD277"/>
          <cell r="CZE277"/>
          <cell r="CZF277"/>
          <cell r="CZG277"/>
          <cell r="CZH277"/>
          <cell r="CZI277"/>
          <cell r="CZJ277"/>
          <cell r="CZK277"/>
          <cell r="CZL277"/>
          <cell r="CZM277"/>
          <cell r="CZN277"/>
          <cell r="CZO277"/>
          <cell r="CZP277"/>
          <cell r="CZQ277"/>
          <cell r="CZR277"/>
          <cell r="CZS277"/>
          <cell r="CZT277"/>
          <cell r="CZU277"/>
          <cell r="CZV277"/>
          <cell r="CZW277"/>
          <cell r="CZX277"/>
          <cell r="CZY277"/>
          <cell r="CZZ277"/>
          <cell r="DAA277"/>
          <cell r="DAB277"/>
          <cell r="DAC277"/>
          <cell r="DAD277"/>
          <cell r="DAE277"/>
          <cell r="DAF277"/>
          <cell r="DAG277"/>
          <cell r="DAH277"/>
          <cell r="DAI277"/>
          <cell r="DAJ277"/>
          <cell r="DAK277"/>
          <cell r="DAL277"/>
          <cell r="DAM277"/>
          <cell r="DAN277"/>
          <cell r="DAO277"/>
          <cell r="DAP277"/>
          <cell r="DAQ277"/>
          <cell r="DAR277"/>
          <cell r="DAS277"/>
          <cell r="DAT277"/>
          <cell r="DAU277"/>
          <cell r="DAV277"/>
          <cell r="DAW277"/>
          <cell r="DAX277"/>
          <cell r="DAY277"/>
          <cell r="DAZ277"/>
          <cell r="DBA277"/>
          <cell r="DBB277"/>
          <cell r="DBC277"/>
          <cell r="DBD277"/>
          <cell r="DBE277"/>
          <cell r="DBF277"/>
          <cell r="DBG277"/>
          <cell r="DBH277"/>
          <cell r="DBI277"/>
          <cell r="DBJ277"/>
          <cell r="DBK277"/>
          <cell r="DBL277"/>
          <cell r="DBM277"/>
          <cell r="DBN277"/>
          <cell r="DBO277"/>
          <cell r="DBP277"/>
          <cell r="DBQ277"/>
          <cell r="DBR277"/>
          <cell r="DBS277"/>
          <cell r="DBT277"/>
          <cell r="DBU277"/>
          <cell r="DBV277"/>
          <cell r="DBW277"/>
          <cell r="DBX277"/>
          <cell r="DBY277"/>
          <cell r="DBZ277"/>
          <cell r="DCA277"/>
          <cell r="DCB277"/>
          <cell r="DCC277"/>
          <cell r="DCD277"/>
          <cell r="DCE277"/>
          <cell r="DCF277"/>
          <cell r="DCG277"/>
          <cell r="DCH277"/>
          <cell r="DCI277"/>
          <cell r="DCJ277"/>
          <cell r="DCK277"/>
          <cell r="DCL277"/>
          <cell r="DCM277"/>
          <cell r="DCN277"/>
          <cell r="DCO277"/>
          <cell r="DCP277"/>
          <cell r="DCQ277"/>
          <cell r="DCR277"/>
          <cell r="DCS277"/>
          <cell r="DCT277"/>
          <cell r="DCU277"/>
          <cell r="DCV277"/>
          <cell r="DCW277"/>
          <cell r="DCX277"/>
          <cell r="DCY277"/>
          <cell r="DCZ277"/>
          <cell r="DDA277"/>
          <cell r="DDB277"/>
          <cell r="DDC277"/>
          <cell r="DDD277"/>
          <cell r="DDE277"/>
          <cell r="DDF277"/>
          <cell r="DDG277"/>
          <cell r="DDH277"/>
          <cell r="DDI277"/>
          <cell r="DDJ277"/>
          <cell r="DDK277"/>
          <cell r="DDL277"/>
          <cell r="DDM277"/>
          <cell r="DDN277"/>
          <cell r="DDO277"/>
          <cell r="DDP277"/>
          <cell r="DDQ277"/>
          <cell r="DDR277"/>
          <cell r="DDS277"/>
          <cell r="DDT277"/>
          <cell r="DDU277"/>
          <cell r="DDV277"/>
          <cell r="DDW277"/>
          <cell r="DDX277"/>
          <cell r="DDY277"/>
          <cell r="DDZ277"/>
          <cell r="DEA277"/>
          <cell r="DEB277"/>
          <cell r="DEC277"/>
          <cell r="DED277"/>
          <cell r="DEE277"/>
          <cell r="DEF277"/>
          <cell r="DEG277"/>
          <cell r="DEH277"/>
          <cell r="DEI277"/>
          <cell r="DEJ277"/>
          <cell r="DEK277"/>
          <cell r="DEL277"/>
          <cell r="DEM277"/>
          <cell r="DEN277"/>
          <cell r="DEO277"/>
          <cell r="DEP277"/>
          <cell r="DEQ277"/>
          <cell r="DER277"/>
          <cell r="DES277"/>
          <cell r="DET277"/>
          <cell r="DEU277"/>
          <cell r="DEV277"/>
          <cell r="DEW277"/>
          <cell r="DEX277"/>
          <cell r="DEY277"/>
          <cell r="DEZ277"/>
          <cell r="DFA277"/>
          <cell r="DFB277"/>
          <cell r="DFC277"/>
          <cell r="DFD277"/>
          <cell r="DFE277"/>
          <cell r="DFF277"/>
          <cell r="DFG277"/>
          <cell r="DFH277"/>
          <cell r="DFI277"/>
          <cell r="DFJ277"/>
          <cell r="DFK277"/>
          <cell r="DFL277"/>
          <cell r="DFM277"/>
          <cell r="DFN277"/>
          <cell r="DFO277"/>
          <cell r="DFP277"/>
          <cell r="DFQ277"/>
          <cell r="DFR277"/>
          <cell r="DFS277"/>
          <cell r="DFT277"/>
          <cell r="DFU277"/>
          <cell r="DFV277"/>
          <cell r="DFW277"/>
          <cell r="DFX277"/>
          <cell r="DFY277"/>
          <cell r="DFZ277"/>
          <cell r="DGA277"/>
          <cell r="DGB277"/>
          <cell r="DGC277"/>
          <cell r="DGD277"/>
          <cell r="DGE277"/>
          <cell r="DGF277"/>
          <cell r="DGG277"/>
          <cell r="DGH277"/>
          <cell r="DGI277"/>
          <cell r="DGJ277"/>
          <cell r="DGK277"/>
          <cell r="DGL277"/>
          <cell r="DGM277"/>
          <cell r="DGN277"/>
          <cell r="DGO277"/>
          <cell r="DGP277"/>
          <cell r="DGQ277"/>
          <cell r="DGR277"/>
          <cell r="DGS277"/>
          <cell r="DGT277"/>
          <cell r="DGU277"/>
          <cell r="DGV277"/>
          <cell r="DGW277"/>
          <cell r="DGX277"/>
          <cell r="DGY277"/>
          <cell r="DGZ277"/>
          <cell r="DHA277"/>
          <cell r="DHB277"/>
          <cell r="DHC277"/>
          <cell r="DHD277"/>
          <cell r="DHE277"/>
          <cell r="DHF277"/>
          <cell r="DHG277"/>
          <cell r="DHH277"/>
          <cell r="DHI277"/>
          <cell r="DHJ277"/>
          <cell r="DHK277"/>
          <cell r="DHL277"/>
          <cell r="DHM277"/>
          <cell r="DHN277"/>
          <cell r="DHO277"/>
          <cell r="DHP277"/>
          <cell r="DHQ277"/>
          <cell r="DHR277"/>
          <cell r="DHS277"/>
          <cell r="DHT277"/>
          <cell r="DHU277"/>
          <cell r="DHV277"/>
          <cell r="DHW277"/>
          <cell r="DHX277"/>
          <cell r="DHY277"/>
          <cell r="DHZ277"/>
          <cell r="DIA277"/>
          <cell r="DIB277"/>
          <cell r="DIC277"/>
          <cell r="DID277"/>
          <cell r="DIE277"/>
          <cell r="DIF277"/>
          <cell r="DIG277"/>
          <cell r="DIH277"/>
          <cell r="DII277"/>
          <cell r="DIJ277"/>
          <cell r="DIK277"/>
          <cell r="DIL277"/>
          <cell r="DIM277"/>
          <cell r="DIN277"/>
          <cell r="DIO277"/>
          <cell r="DIP277"/>
          <cell r="DIQ277"/>
          <cell r="DIR277"/>
          <cell r="DIS277"/>
          <cell r="DIT277"/>
          <cell r="DIU277"/>
          <cell r="DIV277"/>
          <cell r="DIW277"/>
          <cell r="DIX277"/>
          <cell r="DIY277"/>
          <cell r="DIZ277"/>
          <cell r="DJA277"/>
          <cell r="DJB277"/>
          <cell r="DJC277"/>
          <cell r="DJD277"/>
          <cell r="DJE277"/>
          <cell r="DJF277"/>
          <cell r="DJG277"/>
          <cell r="DJH277"/>
          <cell r="DJI277"/>
          <cell r="DJJ277"/>
          <cell r="DJK277"/>
          <cell r="DJL277"/>
          <cell r="DJM277"/>
          <cell r="DJN277"/>
          <cell r="DJO277"/>
          <cell r="DJP277"/>
          <cell r="DJQ277"/>
          <cell r="DJR277"/>
          <cell r="DJS277"/>
          <cell r="DJT277"/>
          <cell r="DJU277"/>
          <cell r="DJV277"/>
          <cell r="DJW277"/>
          <cell r="DJX277"/>
          <cell r="DJY277"/>
          <cell r="DJZ277"/>
          <cell r="DKA277"/>
          <cell r="DKB277"/>
          <cell r="DKC277"/>
          <cell r="DKD277"/>
          <cell r="DKE277"/>
          <cell r="DKF277"/>
          <cell r="DKG277"/>
          <cell r="DKH277"/>
          <cell r="DKI277"/>
          <cell r="DKJ277"/>
          <cell r="DKK277"/>
          <cell r="DKL277"/>
          <cell r="DKM277"/>
          <cell r="DKN277"/>
          <cell r="DKO277"/>
          <cell r="DKP277"/>
          <cell r="DKQ277"/>
          <cell r="DKR277"/>
          <cell r="DKS277"/>
          <cell r="DKT277"/>
          <cell r="DKU277"/>
          <cell r="DKV277"/>
          <cell r="DKW277"/>
          <cell r="DKX277"/>
          <cell r="DKY277"/>
          <cell r="DKZ277"/>
          <cell r="DLA277"/>
          <cell r="DLB277"/>
          <cell r="DLC277"/>
          <cell r="DLD277"/>
          <cell r="DLE277"/>
          <cell r="DLF277"/>
          <cell r="DLG277"/>
          <cell r="DLH277"/>
          <cell r="DLI277"/>
          <cell r="DLJ277"/>
          <cell r="DLK277"/>
          <cell r="DLL277"/>
          <cell r="DLM277"/>
          <cell r="DLN277"/>
          <cell r="DLO277"/>
          <cell r="DLP277"/>
          <cell r="DLQ277"/>
          <cell r="DLR277"/>
          <cell r="DLS277"/>
          <cell r="DLT277"/>
          <cell r="DLU277"/>
          <cell r="DLV277"/>
          <cell r="DLW277"/>
          <cell r="DLX277"/>
          <cell r="DLY277"/>
          <cell r="DLZ277"/>
          <cell r="DMA277"/>
          <cell r="DMB277"/>
          <cell r="DMC277"/>
          <cell r="DMD277"/>
          <cell r="DME277"/>
          <cell r="DMF277"/>
          <cell r="DMG277"/>
          <cell r="DMH277"/>
          <cell r="DMI277"/>
          <cell r="DMJ277"/>
          <cell r="DMK277"/>
          <cell r="DML277"/>
          <cell r="DMM277"/>
          <cell r="DMN277"/>
          <cell r="DMO277"/>
          <cell r="DMP277"/>
          <cell r="DMQ277"/>
          <cell r="DMR277"/>
          <cell r="DMS277"/>
          <cell r="DMT277"/>
          <cell r="DMU277"/>
          <cell r="DMV277"/>
          <cell r="DMW277"/>
          <cell r="DMX277"/>
          <cell r="DMY277"/>
          <cell r="DMZ277"/>
          <cell r="DNA277"/>
          <cell r="DNB277"/>
          <cell r="DNC277"/>
          <cell r="DND277"/>
          <cell r="DNE277"/>
          <cell r="DNF277"/>
          <cell r="DNG277"/>
          <cell r="DNH277"/>
          <cell r="DNI277"/>
          <cell r="DNJ277"/>
          <cell r="DNK277"/>
          <cell r="DNL277"/>
          <cell r="DNM277"/>
          <cell r="DNN277"/>
          <cell r="DNO277"/>
          <cell r="DNP277"/>
          <cell r="DNQ277"/>
          <cell r="DNR277"/>
          <cell r="DNS277"/>
          <cell r="DNT277"/>
          <cell r="DNU277"/>
          <cell r="DNV277"/>
          <cell r="DNW277"/>
          <cell r="DNX277"/>
          <cell r="DNY277"/>
          <cell r="DNZ277"/>
          <cell r="DOA277"/>
          <cell r="DOB277"/>
          <cell r="DOC277"/>
          <cell r="DOD277"/>
          <cell r="DOE277"/>
          <cell r="DOF277"/>
          <cell r="DOG277"/>
          <cell r="DOH277"/>
          <cell r="DOI277"/>
          <cell r="DOJ277"/>
          <cell r="DOK277"/>
          <cell r="DOL277"/>
          <cell r="DOM277"/>
          <cell r="DON277"/>
          <cell r="DOO277"/>
          <cell r="DOP277"/>
          <cell r="DOQ277"/>
          <cell r="DOR277"/>
          <cell r="DOS277"/>
          <cell r="DOT277"/>
          <cell r="DOU277"/>
          <cell r="DOV277"/>
          <cell r="DOW277"/>
          <cell r="DOX277"/>
          <cell r="DOY277"/>
          <cell r="DOZ277"/>
          <cell r="DPA277"/>
          <cell r="DPB277"/>
          <cell r="DPC277"/>
          <cell r="DPD277"/>
          <cell r="DPE277"/>
          <cell r="DPF277"/>
          <cell r="DPG277"/>
          <cell r="DPH277"/>
          <cell r="DPI277"/>
          <cell r="DPJ277"/>
          <cell r="DPK277"/>
          <cell r="DPL277"/>
          <cell r="DPM277"/>
          <cell r="DPN277"/>
          <cell r="DPO277"/>
          <cell r="DPP277"/>
          <cell r="DPQ277"/>
          <cell r="DPR277"/>
          <cell r="DPS277"/>
          <cell r="DPT277"/>
          <cell r="DPU277"/>
          <cell r="DPV277"/>
          <cell r="DPW277"/>
          <cell r="DPX277"/>
          <cell r="DPY277"/>
          <cell r="DPZ277"/>
          <cell r="DQA277"/>
          <cell r="DQB277"/>
          <cell r="DQC277"/>
          <cell r="DQD277"/>
          <cell r="DQE277"/>
          <cell r="DQF277"/>
          <cell r="DQG277"/>
          <cell r="DQH277"/>
          <cell r="DQI277"/>
          <cell r="DQJ277"/>
          <cell r="DQK277"/>
          <cell r="DQL277"/>
          <cell r="DQM277"/>
          <cell r="DQN277"/>
          <cell r="DQO277"/>
          <cell r="DQP277"/>
          <cell r="DQQ277"/>
          <cell r="DQR277"/>
          <cell r="DQS277"/>
          <cell r="DQT277"/>
          <cell r="DQU277"/>
          <cell r="DQV277"/>
          <cell r="DQW277"/>
          <cell r="DQX277"/>
          <cell r="DQY277"/>
          <cell r="DQZ277"/>
          <cell r="DRA277"/>
          <cell r="DRB277"/>
          <cell r="DRC277"/>
          <cell r="DRD277"/>
          <cell r="DRE277"/>
          <cell r="DRF277"/>
          <cell r="DRG277"/>
          <cell r="DRH277"/>
          <cell r="DRI277"/>
          <cell r="DRJ277"/>
          <cell r="DRK277"/>
          <cell r="DRL277"/>
          <cell r="DRM277"/>
          <cell r="DRN277"/>
          <cell r="DRO277"/>
          <cell r="DRP277"/>
          <cell r="DRQ277"/>
          <cell r="DRR277"/>
          <cell r="DRS277"/>
          <cell r="DRT277"/>
          <cell r="DRU277"/>
          <cell r="DRV277"/>
          <cell r="DRW277"/>
          <cell r="DRX277"/>
          <cell r="DRY277"/>
          <cell r="DRZ277"/>
          <cell r="DSA277"/>
          <cell r="DSB277"/>
          <cell r="DSC277"/>
          <cell r="DSD277"/>
          <cell r="DSE277"/>
          <cell r="DSF277"/>
          <cell r="DSG277"/>
          <cell r="DSH277"/>
          <cell r="DSI277"/>
          <cell r="DSJ277"/>
          <cell r="DSK277"/>
          <cell r="DSL277"/>
          <cell r="DSM277"/>
          <cell r="DSN277"/>
          <cell r="DSO277"/>
          <cell r="DSP277"/>
          <cell r="DSQ277"/>
          <cell r="DSR277"/>
          <cell r="DSS277"/>
          <cell r="DST277"/>
          <cell r="DSU277"/>
          <cell r="DSV277"/>
          <cell r="DSW277"/>
          <cell r="DSX277"/>
          <cell r="DSY277"/>
          <cell r="DSZ277"/>
          <cell r="DTA277"/>
          <cell r="DTB277"/>
          <cell r="DTC277"/>
          <cell r="DTD277"/>
          <cell r="DTE277"/>
          <cell r="DTF277"/>
          <cell r="DTG277"/>
          <cell r="DTH277"/>
          <cell r="DTI277"/>
          <cell r="DTJ277"/>
          <cell r="DTK277"/>
          <cell r="DTL277"/>
          <cell r="DTM277"/>
          <cell r="DTN277"/>
          <cell r="DTO277"/>
          <cell r="DTP277"/>
          <cell r="DTQ277"/>
          <cell r="DTR277"/>
          <cell r="DTS277"/>
          <cell r="DTT277"/>
          <cell r="DTU277"/>
          <cell r="DTV277"/>
          <cell r="DTW277"/>
          <cell r="DTX277"/>
          <cell r="DTY277"/>
          <cell r="DTZ277"/>
          <cell r="DUA277"/>
          <cell r="DUB277"/>
          <cell r="DUC277"/>
          <cell r="DUD277"/>
          <cell r="DUE277"/>
          <cell r="DUF277"/>
          <cell r="DUG277"/>
          <cell r="DUH277"/>
          <cell r="DUI277"/>
          <cell r="DUJ277"/>
          <cell r="DUK277"/>
          <cell r="DUL277"/>
          <cell r="DUM277"/>
          <cell r="DUN277"/>
          <cell r="DUO277"/>
          <cell r="DUP277"/>
          <cell r="DUQ277"/>
          <cell r="DUR277"/>
          <cell r="DUS277"/>
          <cell r="DUT277"/>
          <cell r="DUU277"/>
          <cell r="DUV277"/>
          <cell r="DUW277"/>
          <cell r="DUX277"/>
          <cell r="DUY277"/>
          <cell r="DUZ277"/>
          <cell r="DVA277"/>
          <cell r="DVB277"/>
          <cell r="DVC277"/>
          <cell r="DVD277"/>
          <cell r="DVE277"/>
          <cell r="DVF277"/>
          <cell r="DVG277"/>
          <cell r="DVH277"/>
          <cell r="DVI277"/>
          <cell r="DVJ277"/>
          <cell r="DVK277"/>
          <cell r="DVL277"/>
          <cell r="DVM277"/>
          <cell r="DVN277"/>
          <cell r="DVO277"/>
          <cell r="DVP277"/>
          <cell r="DVQ277"/>
          <cell r="DVR277"/>
          <cell r="DVS277"/>
          <cell r="DVT277"/>
          <cell r="DVU277"/>
          <cell r="DVV277"/>
          <cell r="DVW277"/>
          <cell r="DVX277"/>
          <cell r="DVY277"/>
          <cell r="DVZ277"/>
          <cell r="DWA277"/>
          <cell r="DWB277"/>
          <cell r="DWC277"/>
          <cell r="DWD277"/>
          <cell r="DWE277"/>
          <cell r="DWF277"/>
          <cell r="DWG277"/>
          <cell r="DWH277"/>
          <cell r="DWI277"/>
          <cell r="DWJ277"/>
          <cell r="DWK277"/>
          <cell r="DWL277"/>
          <cell r="DWM277"/>
          <cell r="DWN277"/>
          <cell r="DWO277"/>
          <cell r="DWP277"/>
          <cell r="DWQ277"/>
          <cell r="DWR277"/>
          <cell r="DWS277"/>
          <cell r="DWT277"/>
          <cell r="DWU277"/>
          <cell r="DWV277"/>
          <cell r="DWW277"/>
          <cell r="DWX277"/>
          <cell r="DWY277"/>
          <cell r="DWZ277"/>
          <cell r="DXA277"/>
          <cell r="DXB277"/>
          <cell r="DXC277"/>
          <cell r="DXD277"/>
          <cell r="DXE277"/>
          <cell r="DXF277"/>
          <cell r="DXG277"/>
          <cell r="DXH277"/>
          <cell r="DXI277"/>
          <cell r="DXJ277"/>
          <cell r="DXK277"/>
          <cell r="DXL277"/>
          <cell r="DXM277"/>
          <cell r="DXN277"/>
          <cell r="DXO277"/>
          <cell r="DXP277"/>
          <cell r="DXQ277"/>
          <cell r="DXR277"/>
          <cell r="DXS277"/>
          <cell r="DXT277"/>
          <cell r="DXU277"/>
          <cell r="DXV277"/>
          <cell r="DXW277"/>
          <cell r="DXX277"/>
          <cell r="DXY277"/>
          <cell r="DXZ277"/>
          <cell r="DYA277"/>
          <cell r="DYB277"/>
          <cell r="DYC277"/>
          <cell r="DYD277"/>
          <cell r="DYE277"/>
          <cell r="DYF277"/>
          <cell r="DYG277"/>
          <cell r="DYH277"/>
          <cell r="DYI277"/>
          <cell r="DYJ277"/>
          <cell r="DYK277"/>
          <cell r="DYL277"/>
          <cell r="DYM277"/>
          <cell r="DYN277"/>
          <cell r="DYO277"/>
          <cell r="DYP277"/>
          <cell r="DYQ277"/>
          <cell r="DYR277"/>
          <cell r="DYS277"/>
          <cell r="DYT277"/>
          <cell r="DYU277"/>
          <cell r="DYV277"/>
          <cell r="DYW277"/>
          <cell r="DYX277"/>
          <cell r="DYY277"/>
          <cell r="DYZ277"/>
          <cell r="DZA277"/>
          <cell r="DZB277"/>
          <cell r="DZC277"/>
          <cell r="DZD277"/>
          <cell r="DZE277"/>
          <cell r="DZF277"/>
          <cell r="DZG277"/>
          <cell r="DZH277"/>
          <cell r="DZI277"/>
          <cell r="DZJ277"/>
          <cell r="DZK277"/>
          <cell r="DZL277"/>
          <cell r="DZM277"/>
          <cell r="DZN277"/>
          <cell r="DZO277"/>
          <cell r="DZP277"/>
          <cell r="DZQ277"/>
          <cell r="DZR277"/>
          <cell r="DZS277"/>
          <cell r="DZT277"/>
          <cell r="DZU277"/>
          <cell r="DZV277"/>
          <cell r="DZW277"/>
          <cell r="DZX277"/>
          <cell r="DZY277"/>
          <cell r="DZZ277"/>
          <cell r="EAA277"/>
          <cell r="EAB277"/>
          <cell r="EAC277"/>
          <cell r="EAD277"/>
          <cell r="EAE277"/>
          <cell r="EAF277"/>
          <cell r="EAG277"/>
          <cell r="EAH277"/>
          <cell r="EAI277"/>
          <cell r="EAJ277"/>
          <cell r="EAK277"/>
          <cell r="EAL277"/>
          <cell r="EAM277"/>
          <cell r="EAN277"/>
          <cell r="EAO277"/>
          <cell r="EAP277"/>
          <cell r="EAQ277"/>
          <cell r="EAR277"/>
          <cell r="EAS277"/>
          <cell r="EAT277"/>
          <cell r="EAU277"/>
          <cell r="EAV277"/>
          <cell r="EAW277"/>
          <cell r="EAX277"/>
          <cell r="EAY277"/>
          <cell r="EAZ277"/>
          <cell r="EBA277"/>
          <cell r="EBB277"/>
          <cell r="EBC277"/>
          <cell r="EBD277"/>
          <cell r="EBE277"/>
          <cell r="EBF277"/>
          <cell r="EBG277"/>
          <cell r="EBH277"/>
          <cell r="EBI277"/>
          <cell r="EBJ277"/>
          <cell r="EBK277"/>
          <cell r="EBL277"/>
          <cell r="EBM277"/>
          <cell r="EBN277"/>
          <cell r="EBO277"/>
          <cell r="EBP277"/>
          <cell r="EBQ277"/>
          <cell r="EBR277"/>
          <cell r="EBS277"/>
          <cell r="EBT277"/>
          <cell r="EBU277"/>
          <cell r="EBV277"/>
          <cell r="EBW277"/>
          <cell r="EBX277"/>
          <cell r="EBY277"/>
          <cell r="EBZ277"/>
          <cell r="ECA277"/>
          <cell r="ECB277"/>
          <cell r="ECC277"/>
          <cell r="ECD277"/>
          <cell r="ECE277"/>
          <cell r="ECF277"/>
          <cell r="ECG277"/>
          <cell r="ECH277"/>
          <cell r="ECI277"/>
          <cell r="ECJ277"/>
          <cell r="ECK277"/>
          <cell r="ECL277"/>
          <cell r="ECM277"/>
          <cell r="ECN277"/>
          <cell r="ECO277"/>
          <cell r="ECP277"/>
          <cell r="ECQ277"/>
          <cell r="ECR277"/>
          <cell r="ECS277"/>
          <cell r="ECT277"/>
          <cell r="ECU277"/>
          <cell r="ECV277"/>
          <cell r="ECW277"/>
          <cell r="ECX277"/>
          <cell r="ECY277"/>
          <cell r="ECZ277"/>
          <cell r="EDA277"/>
          <cell r="EDB277"/>
          <cell r="EDC277"/>
          <cell r="EDD277"/>
          <cell r="EDE277"/>
          <cell r="EDF277"/>
          <cell r="EDG277"/>
          <cell r="EDH277"/>
          <cell r="EDI277"/>
          <cell r="EDJ277"/>
          <cell r="EDK277"/>
          <cell r="EDL277"/>
          <cell r="EDM277"/>
          <cell r="EDN277"/>
          <cell r="EDO277"/>
          <cell r="EDP277"/>
          <cell r="EDQ277"/>
          <cell r="EDR277"/>
          <cell r="EDS277"/>
          <cell r="EDT277"/>
          <cell r="EDU277"/>
          <cell r="EDV277"/>
          <cell r="EDW277"/>
          <cell r="EDX277"/>
          <cell r="EDY277"/>
          <cell r="EDZ277"/>
          <cell r="EEA277"/>
          <cell r="EEB277"/>
          <cell r="EEC277"/>
          <cell r="EED277"/>
          <cell r="EEE277"/>
          <cell r="EEF277"/>
          <cell r="EEG277"/>
          <cell r="EEH277"/>
          <cell r="EEI277"/>
          <cell r="EEJ277"/>
          <cell r="EEK277"/>
          <cell r="EEL277"/>
          <cell r="EEM277"/>
          <cell r="EEN277"/>
          <cell r="EEO277"/>
          <cell r="EEP277"/>
          <cell r="EEQ277"/>
          <cell r="EER277"/>
          <cell r="EES277"/>
          <cell r="EET277"/>
          <cell r="EEU277"/>
          <cell r="EEV277"/>
          <cell r="EEW277"/>
          <cell r="EEX277"/>
          <cell r="EEY277"/>
          <cell r="EEZ277"/>
          <cell r="EFA277"/>
          <cell r="EFB277"/>
          <cell r="EFC277"/>
          <cell r="EFD277"/>
          <cell r="EFE277"/>
          <cell r="EFF277"/>
          <cell r="EFG277"/>
          <cell r="EFH277"/>
          <cell r="EFI277"/>
          <cell r="EFJ277"/>
          <cell r="EFK277"/>
          <cell r="EFL277"/>
          <cell r="EFM277"/>
          <cell r="EFN277"/>
          <cell r="EFO277"/>
          <cell r="EFP277"/>
          <cell r="EFQ277"/>
          <cell r="EFR277"/>
          <cell r="EFS277"/>
          <cell r="EFT277"/>
          <cell r="EFU277"/>
          <cell r="EFV277"/>
          <cell r="EFW277"/>
          <cell r="EFX277"/>
          <cell r="EFY277"/>
          <cell r="EFZ277"/>
          <cell r="EGA277"/>
          <cell r="EGB277"/>
          <cell r="EGC277"/>
          <cell r="EGD277"/>
          <cell r="EGE277"/>
          <cell r="EGF277"/>
          <cell r="EGG277"/>
          <cell r="EGH277"/>
          <cell r="EGI277"/>
          <cell r="EGJ277"/>
          <cell r="EGK277"/>
          <cell r="EGL277"/>
          <cell r="EGM277"/>
          <cell r="EGN277"/>
          <cell r="EGO277"/>
          <cell r="EGP277"/>
          <cell r="EGQ277"/>
          <cell r="EGR277"/>
          <cell r="EGS277"/>
          <cell r="EGT277"/>
          <cell r="EGU277"/>
          <cell r="EGV277"/>
          <cell r="EGW277"/>
          <cell r="EGX277"/>
          <cell r="EGY277"/>
          <cell r="EGZ277"/>
          <cell r="EHA277"/>
          <cell r="EHB277"/>
          <cell r="EHC277"/>
          <cell r="EHD277"/>
          <cell r="EHE277"/>
          <cell r="EHF277"/>
          <cell r="EHG277"/>
          <cell r="EHH277"/>
          <cell r="EHI277"/>
          <cell r="EHJ277"/>
          <cell r="EHK277"/>
          <cell r="EHL277"/>
          <cell r="EHM277"/>
          <cell r="EHN277"/>
          <cell r="EHO277"/>
          <cell r="EHP277"/>
          <cell r="EHQ277"/>
          <cell r="EHR277"/>
          <cell r="EHS277"/>
          <cell r="EHT277"/>
          <cell r="EHU277"/>
          <cell r="EHV277"/>
          <cell r="EHW277"/>
          <cell r="EHX277"/>
          <cell r="EHY277"/>
          <cell r="EHZ277"/>
          <cell r="EIA277"/>
          <cell r="EIB277"/>
          <cell r="EIC277"/>
          <cell r="EID277"/>
          <cell r="EIE277"/>
          <cell r="EIF277"/>
          <cell r="EIG277"/>
          <cell r="EIH277"/>
          <cell r="EII277"/>
          <cell r="EIJ277"/>
          <cell r="EIK277"/>
          <cell r="EIL277"/>
          <cell r="EIM277"/>
          <cell r="EIN277"/>
          <cell r="EIO277"/>
          <cell r="EIP277"/>
          <cell r="EIQ277"/>
          <cell r="EIR277"/>
          <cell r="EIS277"/>
          <cell r="EIT277"/>
          <cell r="EIU277"/>
          <cell r="EIV277"/>
          <cell r="EIW277"/>
          <cell r="EIX277"/>
          <cell r="EIY277"/>
          <cell r="EIZ277"/>
          <cell r="EJA277"/>
          <cell r="EJB277"/>
          <cell r="EJC277"/>
          <cell r="EJD277"/>
          <cell r="EJE277"/>
          <cell r="EJF277"/>
          <cell r="EJG277"/>
          <cell r="EJH277"/>
          <cell r="EJI277"/>
          <cell r="EJJ277"/>
          <cell r="EJK277"/>
          <cell r="EJL277"/>
          <cell r="EJM277"/>
          <cell r="EJN277"/>
          <cell r="EJO277"/>
          <cell r="EJP277"/>
          <cell r="EJQ277"/>
          <cell r="EJR277"/>
          <cell r="EJS277"/>
          <cell r="EJT277"/>
          <cell r="EJU277"/>
          <cell r="EJV277"/>
          <cell r="EJW277"/>
          <cell r="EJX277"/>
          <cell r="EJY277"/>
          <cell r="EJZ277"/>
          <cell r="EKA277"/>
          <cell r="EKB277"/>
          <cell r="EKC277"/>
          <cell r="EKD277"/>
          <cell r="EKE277"/>
          <cell r="EKF277"/>
          <cell r="EKG277"/>
          <cell r="EKH277"/>
          <cell r="EKI277"/>
          <cell r="EKJ277"/>
          <cell r="EKK277"/>
          <cell r="EKL277"/>
          <cell r="EKM277"/>
          <cell r="EKN277"/>
          <cell r="EKO277"/>
          <cell r="EKP277"/>
          <cell r="EKQ277"/>
          <cell r="EKR277"/>
          <cell r="EKS277"/>
          <cell r="EKT277"/>
          <cell r="EKU277"/>
          <cell r="EKV277"/>
          <cell r="EKW277"/>
          <cell r="EKX277"/>
          <cell r="EKY277"/>
          <cell r="EKZ277"/>
          <cell r="ELA277"/>
          <cell r="ELB277"/>
          <cell r="ELC277"/>
          <cell r="ELD277"/>
          <cell r="ELE277"/>
          <cell r="ELF277"/>
          <cell r="ELG277"/>
          <cell r="ELH277"/>
          <cell r="ELI277"/>
          <cell r="ELJ277"/>
          <cell r="ELK277"/>
          <cell r="ELL277"/>
          <cell r="ELM277"/>
          <cell r="ELN277"/>
          <cell r="ELO277"/>
          <cell r="ELP277"/>
          <cell r="ELQ277"/>
          <cell r="ELR277"/>
          <cell r="ELS277"/>
          <cell r="ELT277"/>
          <cell r="ELU277"/>
          <cell r="ELV277"/>
          <cell r="ELW277"/>
          <cell r="ELX277"/>
          <cell r="ELY277"/>
          <cell r="ELZ277"/>
          <cell r="EMA277"/>
          <cell r="EMB277"/>
          <cell r="EMC277"/>
          <cell r="EMD277"/>
          <cell r="EME277"/>
          <cell r="EMF277"/>
          <cell r="EMG277"/>
          <cell r="EMH277"/>
          <cell r="EMI277"/>
          <cell r="EMJ277"/>
          <cell r="EMK277"/>
          <cell r="EML277"/>
          <cell r="EMM277"/>
          <cell r="EMN277"/>
          <cell r="EMO277"/>
          <cell r="EMP277"/>
          <cell r="EMQ277"/>
          <cell r="EMR277"/>
          <cell r="EMS277"/>
          <cell r="EMT277"/>
          <cell r="EMU277"/>
          <cell r="EMV277"/>
          <cell r="EMW277"/>
          <cell r="EMX277"/>
          <cell r="EMY277"/>
          <cell r="EMZ277"/>
          <cell r="ENA277"/>
          <cell r="ENB277"/>
          <cell r="ENC277"/>
          <cell r="END277"/>
          <cell r="ENE277"/>
          <cell r="ENF277"/>
          <cell r="ENG277"/>
          <cell r="ENH277"/>
          <cell r="ENI277"/>
          <cell r="ENJ277"/>
          <cell r="ENK277"/>
          <cell r="ENL277"/>
          <cell r="ENM277"/>
          <cell r="ENN277"/>
          <cell r="ENO277"/>
          <cell r="ENP277"/>
          <cell r="ENQ277"/>
          <cell r="ENR277"/>
          <cell r="ENS277"/>
          <cell r="ENT277"/>
          <cell r="ENU277"/>
          <cell r="ENV277"/>
          <cell r="ENW277"/>
          <cell r="ENX277"/>
          <cell r="ENY277"/>
          <cell r="ENZ277"/>
          <cell r="EOA277"/>
          <cell r="EOB277"/>
          <cell r="EOC277"/>
          <cell r="EOD277"/>
          <cell r="EOE277"/>
          <cell r="EOF277"/>
          <cell r="EOG277"/>
          <cell r="EOH277"/>
          <cell r="EOI277"/>
          <cell r="EOJ277"/>
          <cell r="EOK277"/>
          <cell r="EOL277"/>
          <cell r="EOM277"/>
          <cell r="EON277"/>
          <cell r="EOO277"/>
          <cell r="EOP277"/>
          <cell r="EOQ277"/>
          <cell r="EOR277"/>
          <cell r="EOS277"/>
          <cell r="EOT277"/>
          <cell r="EOU277"/>
          <cell r="EOV277"/>
          <cell r="EOW277"/>
          <cell r="EOX277"/>
          <cell r="EOY277"/>
          <cell r="EOZ277"/>
          <cell r="EPA277"/>
          <cell r="EPB277"/>
          <cell r="EPC277"/>
          <cell r="EPD277"/>
          <cell r="EPE277"/>
          <cell r="EPF277"/>
          <cell r="EPG277"/>
          <cell r="EPH277"/>
          <cell r="EPI277"/>
          <cell r="EPJ277"/>
          <cell r="EPK277"/>
          <cell r="EPL277"/>
          <cell r="EPM277"/>
          <cell r="EPN277"/>
          <cell r="EPO277"/>
          <cell r="EPP277"/>
          <cell r="EPQ277"/>
          <cell r="EPR277"/>
          <cell r="EPS277"/>
          <cell r="EPT277"/>
          <cell r="EPU277"/>
          <cell r="EPV277"/>
          <cell r="EPW277"/>
          <cell r="EPX277"/>
          <cell r="EPY277"/>
          <cell r="EPZ277"/>
          <cell r="EQA277"/>
          <cell r="EQB277"/>
          <cell r="EQC277"/>
          <cell r="EQD277"/>
          <cell r="EQE277"/>
          <cell r="EQF277"/>
          <cell r="EQG277"/>
          <cell r="EQH277"/>
          <cell r="EQI277"/>
          <cell r="EQJ277"/>
          <cell r="EQK277"/>
          <cell r="EQL277"/>
          <cell r="EQM277"/>
          <cell r="EQN277"/>
          <cell r="EQO277"/>
          <cell r="EQP277"/>
          <cell r="EQQ277"/>
          <cell r="EQR277"/>
          <cell r="EQS277"/>
          <cell r="EQT277"/>
          <cell r="EQU277"/>
          <cell r="EQV277"/>
          <cell r="EQW277"/>
          <cell r="EQX277"/>
          <cell r="EQY277"/>
          <cell r="EQZ277"/>
          <cell r="ERA277"/>
          <cell r="ERB277"/>
          <cell r="ERC277"/>
          <cell r="ERD277"/>
          <cell r="ERE277"/>
          <cell r="ERF277"/>
          <cell r="ERG277"/>
          <cell r="ERH277"/>
          <cell r="ERI277"/>
          <cell r="ERJ277"/>
          <cell r="ERK277"/>
          <cell r="ERL277"/>
          <cell r="ERM277"/>
          <cell r="ERN277"/>
          <cell r="ERO277"/>
          <cell r="ERP277"/>
          <cell r="ERQ277"/>
          <cell r="ERR277"/>
          <cell r="ERS277"/>
          <cell r="ERT277"/>
          <cell r="ERU277"/>
          <cell r="ERV277"/>
          <cell r="ERW277"/>
          <cell r="ERX277"/>
          <cell r="ERY277"/>
          <cell r="ERZ277"/>
          <cell r="ESA277"/>
          <cell r="ESB277"/>
          <cell r="ESC277"/>
          <cell r="ESD277"/>
          <cell r="ESE277"/>
          <cell r="ESF277"/>
          <cell r="ESG277"/>
          <cell r="ESH277"/>
          <cell r="ESI277"/>
          <cell r="ESJ277"/>
          <cell r="ESK277"/>
          <cell r="ESL277"/>
          <cell r="ESM277"/>
          <cell r="ESN277"/>
          <cell r="ESO277"/>
          <cell r="ESP277"/>
          <cell r="ESQ277"/>
          <cell r="ESR277"/>
          <cell r="ESS277"/>
          <cell r="EST277"/>
          <cell r="ESU277"/>
          <cell r="ESV277"/>
          <cell r="ESW277"/>
          <cell r="ESX277"/>
          <cell r="ESY277"/>
          <cell r="ESZ277"/>
          <cell r="ETA277"/>
          <cell r="ETB277"/>
          <cell r="ETC277"/>
          <cell r="ETD277"/>
          <cell r="ETE277"/>
          <cell r="ETF277"/>
          <cell r="ETG277"/>
          <cell r="ETH277"/>
          <cell r="ETI277"/>
          <cell r="ETJ277"/>
          <cell r="ETK277"/>
          <cell r="ETL277"/>
          <cell r="ETM277"/>
          <cell r="ETN277"/>
          <cell r="ETO277"/>
          <cell r="ETP277"/>
          <cell r="ETQ277"/>
          <cell r="ETR277"/>
          <cell r="ETS277"/>
          <cell r="ETT277"/>
          <cell r="ETU277"/>
          <cell r="ETV277"/>
          <cell r="ETW277"/>
          <cell r="ETX277"/>
          <cell r="ETY277"/>
          <cell r="ETZ277"/>
          <cell r="EUA277"/>
          <cell r="EUB277"/>
          <cell r="EUC277"/>
          <cell r="EUD277"/>
          <cell r="EUE277"/>
          <cell r="EUF277"/>
          <cell r="EUG277"/>
          <cell r="EUH277"/>
          <cell r="EUI277"/>
          <cell r="EUJ277"/>
          <cell r="EUK277"/>
          <cell r="EUL277"/>
          <cell r="EUM277"/>
          <cell r="EUN277"/>
          <cell r="EUO277"/>
          <cell r="EUP277"/>
          <cell r="EUQ277"/>
          <cell r="EUR277"/>
          <cell r="EUS277"/>
          <cell r="EUT277"/>
          <cell r="EUU277"/>
          <cell r="EUV277"/>
          <cell r="EUW277"/>
          <cell r="EUX277"/>
          <cell r="EUY277"/>
          <cell r="EUZ277"/>
          <cell r="EVA277"/>
          <cell r="EVB277"/>
          <cell r="EVC277"/>
          <cell r="EVD277"/>
          <cell r="EVE277"/>
          <cell r="EVF277"/>
          <cell r="EVG277"/>
          <cell r="EVH277"/>
          <cell r="EVI277"/>
          <cell r="EVJ277"/>
          <cell r="EVK277"/>
          <cell r="EVL277"/>
          <cell r="EVM277"/>
          <cell r="EVN277"/>
          <cell r="EVO277"/>
          <cell r="EVP277"/>
          <cell r="EVQ277"/>
          <cell r="EVR277"/>
          <cell r="EVS277"/>
          <cell r="EVT277"/>
          <cell r="EVU277"/>
          <cell r="EVV277"/>
          <cell r="EVW277"/>
          <cell r="EVX277"/>
          <cell r="EVY277"/>
          <cell r="EVZ277"/>
          <cell r="EWA277"/>
          <cell r="EWB277"/>
          <cell r="EWC277"/>
          <cell r="EWD277"/>
          <cell r="EWE277"/>
          <cell r="EWF277"/>
          <cell r="EWG277"/>
          <cell r="EWH277"/>
          <cell r="EWI277"/>
          <cell r="EWJ277"/>
          <cell r="EWK277"/>
          <cell r="EWL277"/>
          <cell r="EWM277"/>
          <cell r="EWN277"/>
          <cell r="EWO277"/>
          <cell r="EWP277"/>
          <cell r="EWQ277"/>
          <cell r="EWR277"/>
          <cell r="EWS277"/>
          <cell r="EWT277"/>
          <cell r="EWU277"/>
          <cell r="EWV277"/>
          <cell r="EWW277"/>
          <cell r="EWX277"/>
          <cell r="EWY277"/>
          <cell r="EWZ277"/>
          <cell r="EXA277"/>
          <cell r="EXB277"/>
          <cell r="EXC277"/>
          <cell r="EXD277"/>
          <cell r="EXE277"/>
          <cell r="EXF277"/>
          <cell r="EXG277"/>
          <cell r="EXH277"/>
          <cell r="EXI277"/>
          <cell r="EXJ277"/>
          <cell r="EXK277"/>
          <cell r="EXL277"/>
          <cell r="EXM277"/>
          <cell r="EXN277"/>
          <cell r="EXO277"/>
          <cell r="EXP277"/>
          <cell r="EXQ277"/>
          <cell r="EXR277"/>
          <cell r="EXS277"/>
          <cell r="EXT277"/>
          <cell r="EXU277"/>
          <cell r="EXV277"/>
          <cell r="EXW277"/>
          <cell r="EXX277"/>
          <cell r="EXY277"/>
          <cell r="EXZ277"/>
          <cell r="EYA277"/>
          <cell r="EYB277"/>
          <cell r="EYC277"/>
          <cell r="EYD277"/>
          <cell r="EYE277"/>
          <cell r="EYF277"/>
          <cell r="EYG277"/>
          <cell r="EYH277"/>
          <cell r="EYI277"/>
          <cell r="EYJ277"/>
          <cell r="EYK277"/>
          <cell r="EYL277"/>
          <cell r="EYM277"/>
          <cell r="EYN277"/>
          <cell r="EYO277"/>
          <cell r="EYP277"/>
          <cell r="EYQ277"/>
          <cell r="EYR277"/>
          <cell r="EYS277"/>
          <cell r="EYT277"/>
          <cell r="EYU277"/>
          <cell r="EYV277"/>
          <cell r="EYW277"/>
          <cell r="EYX277"/>
          <cell r="EYY277"/>
          <cell r="EYZ277"/>
          <cell r="EZA277"/>
          <cell r="EZB277"/>
          <cell r="EZC277"/>
          <cell r="EZD277"/>
          <cell r="EZE277"/>
          <cell r="EZF277"/>
          <cell r="EZG277"/>
          <cell r="EZH277"/>
          <cell r="EZI277"/>
          <cell r="EZJ277"/>
          <cell r="EZK277"/>
          <cell r="EZL277"/>
          <cell r="EZM277"/>
          <cell r="EZN277"/>
          <cell r="EZO277"/>
          <cell r="EZP277"/>
          <cell r="EZQ277"/>
          <cell r="EZR277"/>
          <cell r="EZS277"/>
          <cell r="EZT277"/>
          <cell r="EZU277"/>
          <cell r="EZV277"/>
          <cell r="EZW277"/>
          <cell r="EZX277"/>
          <cell r="EZY277"/>
          <cell r="EZZ277"/>
          <cell r="FAA277"/>
          <cell r="FAB277"/>
          <cell r="FAC277"/>
          <cell r="FAD277"/>
          <cell r="FAE277"/>
          <cell r="FAF277"/>
          <cell r="FAG277"/>
          <cell r="FAH277"/>
          <cell r="FAI277"/>
          <cell r="FAJ277"/>
          <cell r="FAK277"/>
          <cell r="FAL277"/>
          <cell r="FAM277"/>
          <cell r="FAN277"/>
          <cell r="FAO277"/>
          <cell r="FAP277"/>
          <cell r="FAQ277"/>
          <cell r="FAR277"/>
          <cell r="FAS277"/>
          <cell r="FAT277"/>
          <cell r="FAU277"/>
          <cell r="FAV277"/>
          <cell r="FAW277"/>
          <cell r="FAX277"/>
          <cell r="FAY277"/>
          <cell r="FAZ277"/>
          <cell r="FBA277"/>
          <cell r="FBB277"/>
          <cell r="FBC277"/>
          <cell r="FBD277"/>
          <cell r="FBE277"/>
          <cell r="FBF277"/>
          <cell r="FBG277"/>
          <cell r="FBH277"/>
          <cell r="FBI277"/>
          <cell r="FBJ277"/>
          <cell r="FBK277"/>
          <cell r="FBL277"/>
          <cell r="FBM277"/>
          <cell r="FBN277"/>
          <cell r="FBO277"/>
          <cell r="FBP277"/>
          <cell r="FBQ277"/>
          <cell r="FBR277"/>
          <cell r="FBS277"/>
          <cell r="FBT277"/>
          <cell r="FBU277"/>
          <cell r="FBV277"/>
          <cell r="FBW277"/>
          <cell r="FBX277"/>
          <cell r="FBY277"/>
          <cell r="FBZ277"/>
          <cell r="FCA277"/>
          <cell r="FCB277"/>
          <cell r="FCC277"/>
          <cell r="FCD277"/>
          <cell r="FCE277"/>
          <cell r="FCF277"/>
          <cell r="FCG277"/>
          <cell r="FCH277"/>
          <cell r="FCI277"/>
          <cell r="FCJ277"/>
          <cell r="FCK277"/>
          <cell r="FCL277"/>
          <cell r="FCM277"/>
          <cell r="FCN277"/>
          <cell r="FCO277"/>
          <cell r="FCP277"/>
          <cell r="FCQ277"/>
          <cell r="FCR277"/>
          <cell r="FCS277"/>
          <cell r="FCT277"/>
          <cell r="FCU277"/>
          <cell r="FCV277"/>
          <cell r="FCW277"/>
          <cell r="FCX277"/>
          <cell r="FCY277"/>
          <cell r="FCZ277"/>
          <cell r="FDA277"/>
          <cell r="FDB277"/>
          <cell r="FDC277"/>
          <cell r="FDD277"/>
          <cell r="FDE277"/>
          <cell r="FDF277"/>
          <cell r="FDG277"/>
          <cell r="FDH277"/>
          <cell r="FDI277"/>
          <cell r="FDJ277"/>
          <cell r="FDK277"/>
          <cell r="FDL277"/>
          <cell r="FDM277"/>
          <cell r="FDN277"/>
          <cell r="FDO277"/>
          <cell r="FDP277"/>
          <cell r="FDQ277"/>
          <cell r="FDR277"/>
          <cell r="FDS277"/>
          <cell r="FDT277"/>
          <cell r="FDU277"/>
          <cell r="FDV277"/>
          <cell r="FDW277"/>
          <cell r="FDX277"/>
          <cell r="FDY277"/>
          <cell r="FDZ277"/>
          <cell r="FEA277"/>
          <cell r="FEB277"/>
          <cell r="FEC277"/>
          <cell r="FED277"/>
          <cell r="FEE277"/>
          <cell r="FEF277"/>
          <cell r="FEG277"/>
          <cell r="FEH277"/>
          <cell r="FEI277"/>
          <cell r="FEJ277"/>
          <cell r="FEK277"/>
          <cell r="FEL277"/>
          <cell r="FEM277"/>
          <cell r="FEN277"/>
          <cell r="FEO277"/>
          <cell r="FEP277"/>
          <cell r="FEQ277"/>
          <cell r="FER277"/>
          <cell r="FES277"/>
          <cell r="FET277"/>
          <cell r="FEU277"/>
          <cell r="FEV277"/>
          <cell r="FEW277"/>
          <cell r="FEX277"/>
          <cell r="FEY277"/>
          <cell r="FEZ277"/>
          <cell r="FFA277"/>
          <cell r="FFB277"/>
          <cell r="FFC277"/>
          <cell r="FFD277"/>
          <cell r="FFE277"/>
          <cell r="FFF277"/>
          <cell r="FFG277"/>
          <cell r="FFH277"/>
          <cell r="FFI277"/>
          <cell r="FFJ277"/>
          <cell r="FFK277"/>
          <cell r="FFL277"/>
          <cell r="FFM277"/>
          <cell r="FFN277"/>
          <cell r="FFO277"/>
          <cell r="FFP277"/>
          <cell r="FFQ277"/>
          <cell r="FFR277"/>
          <cell r="FFS277"/>
          <cell r="FFT277"/>
          <cell r="FFU277"/>
          <cell r="FFV277"/>
          <cell r="FFW277"/>
          <cell r="FFX277"/>
          <cell r="FFY277"/>
          <cell r="FFZ277"/>
          <cell r="FGA277"/>
          <cell r="FGB277"/>
          <cell r="FGC277"/>
          <cell r="FGD277"/>
          <cell r="FGE277"/>
          <cell r="FGF277"/>
          <cell r="FGG277"/>
          <cell r="FGH277"/>
          <cell r="FGI277"/>
          <cell r="FGJ277"/>
          <cell r="FGK277"/>
          <cell r="FGL277"/>
          <cell r="FGM277"/>
          <cell r="FGN277"/>
          <cell r="FGO277"/>
          <cell r="FGP277"/>
          <cell r="FGQ277"/>
          <cell r="FGR277"/>
          <cell r="FGS277"/>
          <cell r="FGT277"/>
          <cell r="FGU277"/>
          <cell r="FGV277"/>
          <cell r="FGW277"/>
          <cell r="FGX277"/>
          <cell r="FGY277"/>
          <cell r="FGZ277"/>
          <cell r="FHA277"/>
          <cell r="FHB277"/>
          <cell r="FHC277"/>
          <cell r="FHD277"/>
          <cell r="FHE277"/>
          <cell r="FHF277"/>
          <cell r="FHG277"/>
          <cell r="FHH277"/>
          <cell r="FHI277"/>
          <cell r="FHJ277"/>
          <cell r="FHK277"/>
          <cell r="FHL277"/>
          <cell r="FHM277"/>
          <cell r="FHN277"/>
          <cell r="FHO277"/>
          <cell r="FHP277"/>
          <cell r="FHQ277"/>
          <cell r="FHR277"/>
          <cell r="FHS277"/>
          <cell r="FHT277"/>
          <cell r="FHU277"/>
          <cell r="FHV277"/>
          <cell r="FHW277"/>
          <cell r="FHX277"/>
          <cell r="FHY277"/>
          <cell r="FHZ277"/>
          <cell r="FIA277"/>
          <cell r="FIB277"/>
          <cell r="FIC277"/>
          <cell r="FID277"/>
          <cell r="FIE277"/>
          <cell r="FIF277"/>
          <cell r="FIG277"/>
          <cell r="FIH277"/>
          <cell r="FII277"/>
          <cell r="FIJ277"/>
          <cell r="FIK277"/>
          <cell r="FIL277"/>
          <cell r="FIM277"/>
          <cell r="FIN277"/>
          <cell r="FIO277"/>
          <cell r="FIP277"/>
          <cell r="FIQ277"/>
          <cell r="FIR277"/>
          <cell r="FIS277"/>
          <cell r="FIT277"/>
          <cell r="FIU277"/>
          <cell r="FIV277"/>
          <cell r="FIW277"/>
          <cell r="FIX277"/>
          <cell r="FIY277"/>
          <cell r="FIZ277"/>
          <cell r="FJA277"/>
          <cell r="FJB277"/>
          <cell r="FJC277"/>
          <cell r="FJD277"/>
          <cell r="FJE277"/>
          <cell r="FJF277"/>
          <cell r="FJG277"/>
          <cell r="FJH277"/>
          <cell r="FJI277"/>
          <cell r="FJJ277"/>
          <cell r="FJK277"/>
          <cell r="FJL277"/>
          <cell r="FJM277"/>
          <cell r="FJN277"/>
          <cell r="FJO277"/>
          <cell r="FJP277"/>
          <cell r="FJQ277"/>
          <cell r="FJR277"/>
          <cell r="FJS277"/>
          <cell r="FJT277"/>
          <cell r="FJU277"/>
          <cell r="FJV277"/>
          <cell r="FJW277"/>
          <cell r="FJX277"/>
          <cell r="FJY277"/>
          <cell r="FJZ277"/>
          <cell r="FKA277"/>
          <cell r="FKB277"/>
          <cell r="FKC277"/>
          <cell r="FKD277"/>
          <cell r="FKE277"/>
          <cell r="FKF277"/>
          <cell r="FKG277"/>
          <cell r="FKH277"/>
          <cell r="FKI277"/>
          <cell r="FKJ277"/>
          <cell r="FKK277"/>
          <cell r="FKL277"/>
          <cell r="FKM277"/>
          <cell r="FKN277"/>
          <cell r="FKO277"/>
          <cell r="FKP277"/>
          <cell r="FKQ277"/>
          <cell r="FKR277"/>
          <cell r="FKS277"/>
          <cell r="FKT277"/>
          <cell r="FKU277"/>
          <cell r="FKV277"/>
          <cell r="FKW277"/>
          <cell r="FKX277"/>
          <cell r="FKY277"/>
          <cell r="FKZ277"/>
          <cell r="FLA277"/>
          <cell r="FLB277"/>
          <cell r="FLC277"/>
          <cell r="FLD277"/>
          <cell r="FLE277"/>
          <cell r="FLF277"/>
          <cell r="FLG277"/>
          <cell r="FLH277"/>
          <cell r="FLI277"/>
          <cell r="FLJ277"/>
          <cell r="FLK277"/>
          <cell r="FLL277"/>
          <cell r="FLM277"/>
          <cell r="FLN277"/>
          <cell r="FLO277"/>
          <cell r="FLP277"/>
          <cell r="FLQ277"/>
          <cell r="FLR277"/>
          <cell r="FLS277"/>
          <cell r="FLT277"/>
          <cell r="FLU277"/>
          <cell r="FLV277"/>
          <cell r="FLW277"/>
          <cell r="FLX277"/>
          <cell r="FLY277"/>
          <cell r="FLZ277"/>
          <cell r="FMA277"/>
          <cell r="FMB277"/>
          <cell r="FMC277"/>
          <cell r="FMD277"/>
          <cell r="FME277"/>
          <cell r="FMF277"/>
          <cell r="FMG277"/>
          <cell r="FMH277"/>
          <cell r="FMI277"/>
          <cell r="FMJ277"/>
          <cell r="FMK277"/>
          <cell r="FML277"/>
          <cell r="FMM277"/>
          <cell r="FMN277"/>
          <cell r="FMO277"/>
          <cell r="FMP277"/>
          <cell r="FMQ277"/>
          <cell r="FMR277"/>
          <cell r="FMS277"/>
          <cell r="FMT277"/>
          <cell r="FMU277"/>
          <cell r="FMV277"/>
          <cell r="FMW277"/>
          <cell r="FMX277"/>
          <cell r="FMY277"/>
          <cell r="FMZ277"/>
          <cell r="FNA277"/>
          <cell r="FNB277"/>
          <cell r="FNC277"/>
          <cell r="FND277"/>
          <cell r="FNE277"/>
          <cell r="FNF277"/>
          <cell r="FNG277"/>
          <cell r="FNH277"/>
          <cell r="FNI277"/>
          <cell r="FNJ277"/>
          <cell r="FNK277"/>
          <cell r="FNL277"/>
          <cell r="FNM277"/>
          <cell r="FNN277"/>
          <cell r="FNO277"/>
          <cell r="FNP277"/>
          <cell r="FNQ277"/>
          <cell r="FNR277"/>
          <cell r="FNS277"/>
          <cell r="FNT277"/>
          <cell r="FNU277"/>
          <cell r="FNV277"/>
          <cell r="FNW277"/>
          <cell r="FNX277"/>
          <cell r="FNY277"/>
          <cell r="FNZ277"/>
          <cell r="FOA277"/>
          <cell r="FOB277"/>
          <cell r="FOC277"/>
          <cell r="FOD277"/>
          <cell r="FOE277"/>
          <cell r="FOF277"/>
          <cell r="FOG277"/>
          <cell r="FOH277"/>
          <cell r="FOI277"/>
          <cell r="FOJ277"/>
          <cell r="FOK277"/>
          <cell r="FOL277"/>
          <cell r="FOM277"/>
          <cell r="FON277"/>
          <cell r="FOO277"/>
          <cell r="FOP277"/>
          <cell r="FOQ277"/>
          <cell r="FOR277"/>
          <cell r="FOS277"/>
          <cell r="FOT277"/>
          <cell r="FOU277"/>
          <cell r="FOV277"/>
          <cell r="FOW277"/>
          <cell r="FOX277"/>
          <cell r="FOY277"/>
          <cell r="FOZ277"/>
          <cell r="FPA277"/>
          <cell r="FPB277"/>
          <cell r="FPC277"/>
          <cell r="FPD277"/>
          <cell r="FPE277"/>
          <cell r="FPF277"/>
          <cell r="FPG277"/>
          <cell r="FPH277"/>
          <cell r="FPI277"/>
          <cell r="FPJ277"/>
          <cell r="FPK277"/>
          <cell r="FPL277"/>
          <cell r="FPM277"/>
          <cell r="FPN277"/>
          <cell r="FPO277"/>
          <cell r="FPP277"/>
          <cell r="FPQ277"/>
          <cell r="FPR277"/>
          <cell r="FPS277"/>
          <cell r="FPT277"/>
          <cell r="FPU277"/>
          <cell r="FPV277"/>
          <cell r="FPW277"/>
          <cell r="FPX277"/>
          <cell r="FPY277"/>
          <cell r="FPZ277"/>
          <cell r="FQA277"/>
          <cell r="FQB277"/>
          <cell r="FQC277"/>
          <cell r="FQD277"/>
          <cell r="FQE277"/>
          <cell r="FQF277"/>
          <cell r="FQG277"/>
          <cell r="FQH277"/>
          <cell r="FQI277"/>
          <cell r="FQJ277"/>
          <cell r="FQK277"/>
          <cell r="FQL277"/>
          <cell r="FQM277"/>
          <cell r="FQN277"/>
          <cell r="FQO277"/>
          <cell r="FQP277"/>
          <cell r="FQQ277"/>
          <cell r="FQR277"/>
          <cell r="FQS277"/>
          <cell r="FQT277"/>
          <cell r="FQU277"/>
          <cell r="FQV277"/>
          <cell r="FQW277"/>
          <cell r="FQX277"/>
          <cell r="FQY277"/>
          <cell r="FQZ277"/>
          <cell r="FRA277"/>
          <cell r="FRB277"/>
          <cell r="FRC277"/>
          <cell r="FRD277"/>
          <cell r="FRE277"/>
          <cell r="FRF277"/>
          <cell r="FRG277"/>
          <cell r="FRH277"/>
          <cell r="FRI277"/>
          <cell r="FRJ277"/>
          <cell r="FRK277"/>
          <cell r="FRL277"/>
          <cell r="FRM277"/>
          <cell r="FRN277"/>
          <cell r="FRO277"/>
          <cell r="FRP277"/>
          <cell r="FRQ277"/>
          <cell r="FRR277"/>
          <cell r="FRS277"/>
          <cell r="FRT277"/>
          <cell r="FRU277"/>
          <cell r="FRV277"/>
          <cell r="FRW277"/>
          <cell r="FRX277"/>
          <cell r="FRY277"/>
          <cell r="FRZ277"/>
          <cell r="FSA277"/>
          <cell r="FSB277"/>
          <cell r="FSC277"/>
          <cell r="FSD277"/>
          <cell r="FSE277"/>
          <cell r="FSF277"/>
          <cell r="FSG277"/>
          <cell r="FSH277"/>
          <cell r="FSI277"/>
          <cell r="FSJ277"/>
          <cell r="FSK277"/>
          <cell r="FSL277"/>
          <cell r="FSM277"/>
          <cell r="FSN277"/>
          <cell r="FSO277"/>
          <cell r="FSP277"/>
          <cell r="FSQ277"/>
          <cell r="FSR277"/>
          <cell r="FSS277"/>
          <cell r="FST277"/>
          <cell r="FSU277"/>
          <cell r="FSV277"/>
          <cell r="FSW277"/>
          <cell r="FSX277"/>
          <cell r="FSY277"/>
          <cell r="FSZ277"/>
          <cell r="FTA277"/>
          <cell r="FTB277"/>
          <cell r="FTC277"/>
          <cell r="FTD277"/>
          <cell r="FTE277"/>
          <cell r="FTF277"/>
          <cell r="FTG277"/>
          <cell r="FTH277"/>
          <cell r="FTI277"/>
          <cell r="FTJ277"/>
          <cell r="FTK277"/>
          <cell r="FTL277"/>
          <cell r="FTM277"/>
          <cell r="FTN277"/>
          <cell r="FTO277"/>
          <cell r="FTP277"/>
          <cell r="FTQ277"/>
          <cell r="FTR277"/>
          <cell r="FTS277"/>
          <cell r="FTT277"/>
          <cell r="FTU277"/>
          <cell r="FTV277"/>
          <cell r="FTW277"/>
          <cell r="FTX277"/>
          <cell r="FTY277"/>
          <cell r="FTZ277"/>
          <cell r="FUA277"/>
          <cell r="FUB277"/>
          <cell r="FUC277"/>
          <cell r="FUD277"/>
          <cell r="FUE277"/>
          <cell r="FUF277"/>
          <cell r="FUG277"/>
          <cell r="FUH277"/>
          <cell r="FUI277"/>
          <cell r="FUJ277"/>
          <cell r="FUK277"/>
          <cell r="FUL277"/>
          <cell r="FUM277"/>
          <cell r="FUN277"/>
          <cell r="FUO277"/>
          <cell r="FUP277"/>
          <cell r="FUQ277"/>
          <cell r="FUR277"/>
          <cell r="FUS277"/>
          <cell r="FUT277"/>
          <cell r="FUU277"/>
          <cell r="FUV277"/>
          <cell r="FUW277"/>
          <cell r="FUX277"/>
          <cell r="FUY277"/>
          <cell r="FUZ277"/>
          <cell r="FVA277"/>
          <cell r="FVB277"/>
          <cell r="FVC277"/>
          <cell r="FVD277"/>
          <cell r="FVE277"/>
          <cell r="FVF277"/>
          <cell r="FVG277"/>
          <cell r="FVH277"/>
          <cell r="FVI277"/>
          <cell r="FVJ277"/>
          <cell r="FVK277"/>
          <cell r="FVL277"/>
          <cell r="FVM277"/>
          <cell r="FVN277"/>
          <cell r="FVO277"/>
          <cell r="FVP277"/>
          <cell r="FVQ277"/>
          <cell r="FVR277"/>
          <cell r="FVS277"/>
          <cell r="FVT277"/>
          <cell r="FVU277"/>
          <cell r="FVV277"/>
          <cell r="FVW277"/>
          <cell r="FVX277"/>
          <cell r="FVY277"/>
          <cell r="FVZ277"/>
          <cell r="FWA277"/>
          <cell r="FWB277"/>
          <cell r="FWC277"/>
          <cell r="FWD277"/>
          <cell r="FWE277"/>
          <cell r="FWF277"/>
          <cell r="FWG277"/>
          <cell r="FWH277"/>
          <cell r="FWI277"/>
          <cell r="FWJ277"/>
          <cell r="FWK277"/>
          <cell r="FWL277"/>
          <cell r="FWM277"/>
          <cell r="FWN277"/>
          <cell r="FWO277"/>
          <cell r="FWP277"/>
          <cell r="FWQ277"/>
          <cell r="FWR277"/>
          <cell r="FWS277"/>
          <cell r="FWT277"/>
          <cell r="FWU277"/>
          <cell r="FWV277"/>
          <cell r="FWW277"/>
          <cell r="FWX277"/>
          <cell r="FWY277"/>
          <cell r="FWZ277"/>
          <cell r="FXA277"/>
          <cell r="FXB277"/>
          <cell r="FXC277"/>
          <cell r="FXD277"/>
          <cell r="FXE277"/>
          <cell r="FXF277"/>
          <cell r="FXG277"/>
          <cell r="FXH277"/>
          <cell r="FXI277"/>
          <cell r="FXJ277"/>
          <cell r="FXK277"/>
          <cell r="FXL277"/>
          <cell r="FXM277"/>
          <cell r="FXN277"/>
          <cell r="FXO277"/>
          <cell r="FXP277"/>
          <cell r="FXQ277"/>
          <cell r="FXR277"/>
          <cell r="FXS277"/>
          <cell r="FXT277"/>
          <cell r="FXU277"/>
          <cell r="FXV277"/>
          <cell r="FXW277"/>
          <cell r="FXX277"/>
          <cell r="FXY277"/>
          <cell r="FXZ277"/>
          <cell r="FYA277"/>
          <cell r="FYB277"/>
          <cell r="FYC277"/>
          <cell r="FYD277"/>
          <cell r="FYE277"/>
          <cell r="FYF277"/>
          <cell r="FYG277"/>
          <cell r="FYH277"/>
          <cell r="FYI277"/>
          <cell r="FYJ277"/>
          <cell r="FYK277"/>
          <cell r="FYL277"/>
          <cell r="FYM277"/>
          <cell r="FYN277"/>
          <cell r="FYO277"/>
          <cell r="FYP277"/>
          <cell r="FYQ277"/>
          <cell r="FYR277"/>
          <cell r="FYS277"/>
          <cell r="FYT277"/>
          <cell r="FYU277"/>
          <cell r="FYV277"/>
          <cell r="FYW277"/>
          <cell r="FYX277"/>
          <cell r="FYY277"/>
          <cell r="FYZ277"/>
          <cell r="FZA277"/>
          <cell r="FZB277"/>
          <cell r="FZC277"/>
          <cell r="FZD277"/>
          <cell r="FZE277"/>
          <cell r="FZF277"/>
          <cell r="FZG277"/>
          <cell r="FZH277"/>
          <cell r="FZI277"/>
          <cell r="FZJ277"/>
          <cell r="FZK277"/>
          <cell r="FZL277"/>
          <cell r="FZM277"/>
          <cell r="FZN277"/>
          <cell r="FZO277"/>
          <cell r="FZP277"/>
          <cell r="FZQ277"/>
          <cell r="FZR277"/>
          <cell r="FZS277"/>
          <cell r="FZT277"/>
          <cell r="FZU277"/>
          <cell r="FZV277"/>
          <cell r="FZW277"/>
          <cell r="FZX277"/>
          <cell r="FZY277"/>
          <cell r="FZZ277"/>
          <cell r="GAA277"/>
          <cell r="GAB277"/>
          <cell r="GAC277"/>
          <cell r="GAD277"/>
          <cell r="GAE277"/>
          <cell r="GAF277"/>
          <cell r="GAG277"/>
          <cell r="GAH277"/>
          <cell r="GAI277"/>
          <cell r="GAJ277"/>
          <cell r="GAK277"/>
          <cell r="GAL277"/>
          <cell r="GAM277"/>
          <cell r="GAN277"/>
          <cell r="GAO277"/>
          <cell r="GAP277"/>
          <cell r="GAQ277"/>
          <cell r="GAR277"/>
          <cell r="GAS277"/>
          <cell r="GAT277"/>
          <cell r="GAU277"/>
          <cell r="GAV277"/>
          <cell r="GAW277"/>
          <cell r="GAX277"/>
          <cell r="GAY277"/>
          <cell r="GAZ277"/>
          <cell r="GBA277"/>
          <cell r="GBB277"/>
          <cell r="GBC277"/>
          <cell r="GBD277"/>
          <cell r="GBE277"/>
          <cell r="GBF277"/>
          <cell r="GBG277"/>
          <cell r="GBH277"/>
          <cell r="GBI277"/>
          <cell r="GBJ277"/>
          <cell r="GBK277"/>
          <cell r="GBL277"/>
          <cell r="GBM277"/>
          <cell r="GBN277"/>
          <cell r="GBO277"/>
          <cell r="GBP277"/>
          <cell r="GBQ277"/>
          <cell r="GBR277"/>
          <cell r="GBS277"/>
          <cell r="GBT277"/>
          <cell r="GBU277"/>
          <cell r="GBV277"/>
          <cell r="GBW277"/>
          <cell r="GBX277"/>
          <cell r="GBY277"/>
          <cell r="GBZ277"/>
          <cell r="GCA277"/>
          <cell r="GCB277"/>
          <cell r="GCC277"/>
          <cell r="GCD277"/>
          <cell r="GCE277"/>
          <cell r="GCF277"/>
          <cell r="GCG277"/>
          <cell r="GCH277"/>
          <cell r="GCI277"/>
          <cell r="GCJ277"/>
          <cell r="GCK277"/>
          <cell r="GCL277"/>
          <cell r="GCM277"/>
          <cell r="GCN277"/>
          <cell r="GCO277"/>
          <cell r="GCP277"/>
          <cell r="GCQ277"/>
          <cell r="GCR277"/>
          <cell r="GCS277"/>
          <cell r="GCT277"/>
          <cell r="GCU277"/>
          <cell r="GCV277"/>
          <cell r="GCW277"/>
          <cell r="GCX277"/>
          <cell r="GCY277"/>
          <cell r="GCZ277"/>
          <cell r="GDA277"/>
          <cell r="GDB277"/>
          <cell r="GDC277"/>
          <cell r="GDD277"/>
          <cell r="GDE277"/>
          <cell r="GDF277"/>
          <cell r="GDG277"/>
          <cell r="GDH277"/>
          <cell r="GDI277"/>
          <cell r="GDJ277"/>
          <cell r="GDK277"/>
          <cell r="GDL277"/>
          <cell r="GDM277"/>
          <cell r="GDN277"/>
          <cell r="GDO277"/>
          <cell r="GDP277"/>
          <cell r="GDQ277"/>
          <cell r="GDR277"/>
          <cell r="GDS277"/>
          <cell r="GDT277"/>
          <cell r="GDU277"/>
          <cell r="GDV277"/>
          <cell r="GDW277"/>
          <cell r="GDX277"/>
          <cell r="GDY277"/>
          <cell r="GDZ277"/>
          <cell r="GEA277"/>
          <cell r="GEB277"/>
          <cell r="GEC277"/>
          <cell r="GED277"/>
          <cell r="GEE277"/>
          <cell r="GEF277"/>
          <cell r="GEG277"/>
          <cell r="GEH277"/>
          <cell r="GEI277"/>
          <cell r="GEJ277"/>
          <cell r="GEK277"/>
          <cell r="GEL277"/>
          <cell r="GEM277"/>
          <cell r="GEN277"/>
          <cell r="GEO277"/>
          <cell r="GEP277"/>
          <cell r="GEQ277"/>
          <cell r="GER277"/>
          <cell r="GES277"/>
          <cell r="GET277"/>
          <cell r="GEU277"/>
          <cell r="GEV277"/>
          <cell r="GEW277"/>
          <cell r="GEX277"/>
          <cell r="GEY277"/>
          <cell r="GEZ277"/>
          <cell r="GFA277"/>
          <cell r="GFB277"/>
          <cell r="GFC277"/>
          <cell r="GFD277"/>
          <cell r="GFE277"/>
          <cell r="GFF277"/>
          <cell r="GFG277"/>
          <cell r="GFH277"/>
          <cell r="GFI277"/>
          <cell r="GFJ277"/>
          <cell r="GFK277"/>
          <cell r="GFL277"/>
          <cell r="GFM277"/>
          <cell r="GFN277"/>
          <cell r="GFO277"/>
          <cell r="GFP277"/>
          <cell r="GFQ277"/>
          <cell r="GFR277"/>
          <cell r="GFS277"/>
          <cell r="GFT277"/>
          <cell r="GFU277"/>
          <cell r="GFV277"/>
          <cell r="GFW277"/>
          <cell r="GFX277"/>
          <cell r="GFY277"/>
          <cell r="GFZ277"/>
          <cell r="GGA277"/>
          <cell r="GGB277"/>
          <cell r="GGC277"/>
          <cell r="GGD277"/>
          <cell r="GGE277"/>
          <cell r="GGF277"/>
          <cell r="GGG277"/>
          <cell r="GGH277"/>
          <cell r="GGI277"/>
          <cell r="GGJ277"/>
          <cell r="GGK277"/>
          <cell r="GGL277"/>
          <cell r="GGM277"/>
          <cell r="GGN277"/>
          <cell r="GGO277"/>
          <cell r="GGP277"/>
          <cell r="GGQ277"/>
          <cell r="GGR277"/>
          <cell r="GGS277"/>
          <cell r="GGT277"/>
          <cell r="GGU277"/>
          <cell r="GGV277"/>
          <cell r="GGW277"/>
          <cell r="GGX277"/>
          <cell r="GGY277"/>
          <cell r="GGZ277"/>
          <cell r="GHA277"/>
          <cell r="GHB277"/>
          <cell r="GHC277"/>
          <cell r="GHD277"/>
          <cell r="GHE277"/>
          <cell r="GHF277"/>
          <cell r="GHG277"/>
          <cell r="GHH277"/>
          <cell r="GHI277"/>
          <cell r="GHJ277"/>
          <cell r="GHK277"/>
          <cell r="GHL277"/>
          <cell r="GHM277"/>
          <cell r="GHN277"/>
          <cell r="GHO277"/>
          <cell r="GHP277"/>
          <cell r="GHQ277"/>
          <cell r="GHR277"/>
          <cell r="GHS277"/>
          <cell r="GHT277"/>
          <cell r="GHU277"/>
          <cell r="GHV277"/>
          <cell r="GHW277"/>
          <cell r="GHX277"/>
          <cell r="GHY277"/>
          <cell r="GHZ277"/>
          <cell r="GIA277"/>
          <cell r="GIB277"/>
          <cell r="GIC277"/>
          <cell r="GID277"/>
          <cell r="GIE277"/>
          <cell r="GIF277"/>
          <cell r="GIG277"/>
          <cell r="GIH277"/>
          <cell r="GII277"/>
          <cell r="GIJ277"/>
          <cell r="GIK277"/>
          <cell r="GIL277"/>
          <cell r="GIM277"/>
          <cell r="GIN277"/>
          <cell r="GIO277"/>
          <cell r="GIP277"/>
          <cell r="GIQ277"/>
          <cell r="GIR277"/>
          <cell r="GIS277"/>
          <cell r="GIT277"/>
          <cell r="GIU277"/>
          <cell r="GIV277"/>
          <cell r="GIW277"/>
          <cell r="GIX277"/>
          <cell r="GIY277"/>
          <cell r="GIZ277"/>
          <cell r="GJA277"/>
          <cell r="GJB277"/>
          <cell r="GJC277"/>
          <cell r="GJD277"/>
          <cell r="GJE277"/>
          <cell r="GJF277"/>
          <cell r="GJG277"/>
          <cell r="GJH277"/>
          <cell r="GJI277"/>
          <cell r="GJJ277"/>
          <cell r="GJK277"/>
          <cell r="GJL277"/>
          <cell r="GJM277"/>
          <cell r="GJN277"/>
          <cell r="GJO277"/>
          <cell r="GJP277"/>
          <cell r="GJQ277"/>
          <cell r="GJR277"/>
          <cell r="GJS277"/>
          <cell r="GJT277"/>
          <cell r="GJU277"/>
          <cell r="GJV277"/>
          <cell r="GJW277"/>
          <cell r="GJX277"/>
          <cell r="GJY277"/>
          <cell r="GJZ277"/>
          <cell r="GKA277"/>
          <cell r="GKB277"/>
          <cell r="GKC277"/>
          <cell r="GKD277"/>
          <cell r="GKE277"/>
          <cell r="GKF277"/>
          <cell r="GKG277"/>
          <cell r="GKH277"/>
          <cell r="GKI277"/>
          <cell r="GKJ277"/>
          <cell r="GKK277"/>
          <cell r="GKL277"/>
          <cell r="GKM277"/>
          <cell r="GKN277"/>
          <cell r="GKO277"/>
          <cell r="GKP277"/>
          <cell r="GKQ277"/>
          <cell r="GKR277"/>
          <cell r="GKS277"/>
          <cell r="GKT277"/>
          <cell r="GKU277"/>
          <cell r="GKV277"/>
          <cell r="GKW277"/>
          <cell r="GKX277"/>
          <cell r="GKY277"/>
          <cell r="GKZ277"/>
          <cell r="GLA277"/>
          <cell r="GLB277"/>
          <cell r="GLC277"/>
          <cell r="GLD277"/>
          <cell r="GLE277"/>
          <cell r="GLF277"/>
          <cell r="GLG277"/>
          <cell r="GLH277"/>
          <cell r="GLI277"/>
          <cell r="GLJ277"/>
          <cell r="GLK277"/>
          <cell r="GLL277"/>
          <cell r="GLM277"/>
          <cell r="GLN277"/>
          <cell r="GLO277"/>
          <cell r="GLP277"/>
          <cell r="GLQ277"/>
          <cell r="GLR277"/>
          <cell r="GLS277"/>
          <cell r="GLT277"/>
          <cell r="GLU277"/>
          <cell r="GLV277"/>
          <cell r="GLW277"/>
          <cell r="GLX277"/>
          <cell r="GLY277"/>
          <cell r="GLZ277"/>
          <cell r="GMA277"/>
          <cell r="GMB277"/>
          <cell r="GMC277"/>
          <cell r="GMD277"/>
          <cell r="GME277"/>
          <cell r="GMF277"/>
          <cell r="GMG277"/>
          <cell r="GMH277"/>
          <cell r="GMI277"/>
          <cell r="GMJ277"/>
          <cell r="GMK277"/>
          <cell r="GML277"/>
          <cell r="GMM277"/>
          <cell r="GMN277"/>
          <cell r="GMO277"/>
          <cell r="GMP277"/>
          <cell r="GMQ277"/>
          <cell r="GMR277"/>
          <cell r="GMS277"/>
          <cell r="GMT277"/>
          <cell r="GMU277"/>
          <cell r="GMV277"/>
          <cell r="GMW277"/>
          <cell r="GMX277"/>
          <cell r="GMY277"/>
          <cell r="GMZ277"/>
          <cell r="GNA277"/>
          <cell r="GNB277"/>
          <cell r="GNC277"/>
          <cell r="GND277"/>
          <cell r="GNE277"/>
          <cell r="GNF277"/>
          <cell r="GNG277"/>
          <cell r="GNH277"/>
          <cell r="GNI277"/>
          <cell r="GNJ277"/>
          <cell r="GNK277"/>
          <cell r="GNL277"/>
          <cell r="GNM277"/>
          <cell r="GNN277"/>
          <cell r="GNO277"/>
          <cell r="GNP277"/>
          <cell r="GNQ277"/>
          <cell r="GNR277"/>
          <cell r="GNS277"/>
          <cell r="GNT277"/>
          <cell r="GNU277"/>
          <cell r="GNV277"/>
          <cell r="GNW277"/>
          <cell r="GNX277"/>
          <cell r="GNY277"/>
          <cell r="GNZ277"/>
          <cell r="GOA277"/>
          <cell r="GOB277"/>
          <cell r="GOC277"/>
          <cell r="GOD277"/>
          <cell r="GOE277"/>
          <cell r="GOF277"/>
          <cell r="GOG277"/>
          <cell r="GOH277"/>
          <cell r="GOI277"/>
          <cell r="GOJ277"/>
          <cell r="GOK277"/>
          <cell r="GOL277"/>
          <cell r="GOM277"/>
          <cell r="GON277"/>
          <cell r="GOO277"/>
          <cell r="GOP277"/>
          <cell r="GOQ277"/>
          <cell r="GOR277"/>
          <cell r="GOS277"/>
          <cell r="GOT277"/>
          <cell r="GOU277"/>
          <cell r="GOV277"/>
          <cell r="GOW277"/>
          <cell r="GOX277"/>
          <cell r="GOY277"/>
          <cell r="GOZ277"/>
          <cell r="GPA277"/>
          <cell r="GPB277"/>
          <cell r="GPC277"/>
          <cell r="GPD277"/>
          <cell r="GPE277"/>
          <cell r="GPF277"/>
          <cell r="GPG277"/>
          <cell r="GPH277"/>
          <cell r="GPI277"/>
          <cell r="GPJ277"/>
          <cell r="GPK277"/>
          <cell r="GPL277"/>
          <cell r="GPM277"/>
          <cell r="GPN277"/>
          <cell r="GPO277"/>
          <cell r="GPP277"/>
          <cell r="GPQ277"/>
          <cell r="GPR277"/>
          <cell r="GPS277"/>
          <cell r="GPT277"/>
          <cell r="GPU277"/>
          <cell r="GPV277"/>
          <cell r="GPW277"/>
          <cell r="GPX277"/>
          <cell r="GPY277"/>
          <cell r="GPZ277"/>
          <cell r="GQA277"/>
          <cell r="GQB277"/>
          <cell r="GQC277"/>
          <cell r="GQD277"/>
          <cell r="GQE277"/>
          <cell r="GQF277"/>
          <cell r="GQG277"/>
          <cell r="GQH277"/>
          <cell r="GQI277"/>
          <cell r="GQJ277"/>
          <cell r="GQK277"/>
          <cell r="GQL277"/>
          <cell r="GQM277"/>
          <cell r="GQN277"/>
          <cell r="GQO277"/>
          <cell r="GQP277"/>
          <cell r="GQQ277"/>
          <cell r="GQR277"/>
          <cell r="GQS277"/>
          <cell r="GQT277"/>
          <cell r="GQU277"/>
          <cell r="GQV277"/>
          <cell r="GQW277"/>
          <cell r="GQX277"/>
          <cell r="GQY277"/>
          <cell r="GQZ277"/>
          <cell r="GRA277"/>
          <cell r="GRB277"/>
          <cell r="GRC277"/>
          <cell r="GRD277"/>
          <cell r="GRE277"/>
          <cell r="GRF277"/>
          <cell r="GRG277"/>
          <cell r="GRH277"/>
          <cell r="GRI277"/>
          <cell r="GRJ277"/>
          <cell r="GRK277"/>
          <cell r="GRL277"/>
          <cell r="GRM277"/>
          <cell r="GRN277"/>
          <cell r="GRO277"/>
          <cell r="GRP277"/>
          <cell r="GRQ277"/>
          <cell r="GRR277"/>
          <cell r="GRS277"/>
          <cell r="GRT277"/>
          <cell r="GRU277"/>
          <cell r="GRV277"/>
          <cell r="GRW277"/>
          <cell r="GRX277"/>
          <cell r="GRY277"/>
          <cell r="GRZ277"/>
          <cell r="GSA277"/>
          <cell r="GSB277"/>
          <cell r="GSC277"/>
          <cell r="GSD277"/>
          <cell r="GSE277"/>
          <cell r="GSF277"/>
          <cell r="GSG277"/>
          <cell r="GSH277"/>
          <cell r="GSI277"/>
          <cell r="GSJ277"/>
          <cell r="GSK277"/>
          <cell r="GSL277"/>
          <cell r="GSM277"/>
          <cell r="GSN277"/>
          <cell r="GSO277"/>
          <cell r="GSP277"/>
          <cell r="GSQ277"/>
          <cell r="GSR277"/>
          <cell r="GSS277"/>
          <cell r="GST277"/>
          <cell r="GSU277"/>
          <cell r="GSV277"/>
          <cell r="GSW277"/>
          <cell r="GSX277"/>
          <cell r="GSY277"/>
          <cell r="GSZ277"/>
          <cell r="GTA277"/>
          <cell r="GTB277"/>
          <cell r="GTC277"/>
          <cell r="GTD277"/>
          <cell r="GTE277"/>
          <cell r="GTF277"/>
          <cell r="GTG277"/>
          <cell r="GTH277"/>
          <cell r="GTI277"/>
          <cell r="GTJ277"/>
          <cell r="GTK277"/>
          <cell r="GTL277"/>
          <cell r="GTM277"/>
          <cell r="GTN277"/>
          <cell r="GTO277"/>
          <cell r="GTP277"/>
          <cell r="GTQ277"/>
          <cell r="GTR277"/>
          <cell r="GTS277"/>
          <cell r="GTT277"/>
          <cell r="GTU277"/>
          <cell r="GTV277"/>
          <cell r="GTW277"/>
          <cell r="GTX277"/>
          <cell r="GTY277"/>
          <cell r="GTZ277"/>
          <cell r="GUA277"/>
          <cell r="GUB277"/>
          <cell r="GUC277"/>
          <cell r="GUD277"/>
          <cell r="GUE277"/>
          <cell r="GUF277"/>
          <cell r="GUG277"/>
          <cell r="GUH277"/>
          <cell r="GUI277"/>
          <cell r="GUJ277"/>
          <cell r="GUK277"/>
          <cell r="GUL277"/>
          <cell r="GUM277"/>
          <cell r="GUN277"/>
          <cell r="GUO277"/>
          <cell r="GUP277"/>
          <cell r="GUQ277"/>
          <cell r="GUR277"/>
          <cell r="GUS277"/>
          <cell r="GUT277"/>
          <cell r="GUU277"/>
          <cell r="GUV277"/>
          <cell r="GUW277"/>
          <cell r="GUX277"/>
          <cell r="GUY277"/>
          <cell r="GUZ277"/>
          <cell r="GVA277"/>
          <cell r="GVB277"/>
          <cell r="GVC277"/>
          <cell r="GVD277"/>
          <cell r="GVE277"/>
          <cell r="GVF277"/>
          <cell r="GVG277"/>
          <cell r="GVH277"/>
          <cell r="GVI277"/>
          <cell r="GVJ277"/>
          <cell r="GVK277"/>
          <cell r="GVL277"/>
          <cell r="GVM277"/>
          <cell r="GVN277"/>
          <cell r="GVO277"/>
          <cell r="GVP277"/>
          <cell r="GVQ277"/>
          <cell r="GVR277"/>
          <cell r="GVS277"/>
          <cell r="GVT277"/>
          <cell r="GVU277"/>
          <cell r="GVV277"/>
          <cell r="GVW277"/>
          <cell r="GVX277"/>
          <cell r="GVY277"/>
          <cell r="GVZ277"/>
          <cell r="GWA277"/>
          <cell r="GWB277"/>
          <cell r="GWC277"/>
          <cell r="GWD277"/>
          <cell r="GWE277"/>
          <cell r="GWF277"/>
          <cell r="GWG277"/>
          <cell r="GWH277"/>
          <cell r="GWI277"/>
          <cell r="GWJ277"/>
          <cell r="GWK277"/>
          <cell r="GWL277"/>
          <cell r="GWM277"/>
          <cell r="GWN277"/>
          <cell r="GWO277"/>
          <cell r="GWP277"/>
          <cell r="GWQ277"/>
          <cell r="GWR277"/>
          <cell r="GWS277"/>
          <cell r="GWT277"/>
          <cell r="GWU277"/>
          <cell r="GWV277"/>
          <cell r="GWW277"/>
          <cell r="GWX277"/>
          <cell r="GWY277"/>
          <cell r="GWZ277"/>
          <cell r="GXA277"/>
          <cell r="GXB277"/>
          <cell r="GXC277"/>
          <cell r="GXD277"/>
          <cell r="GXE277"/>
          <cell r="GXF277"/>
          <cell r="GXG277"/>
          <cell r="GXH277"/>
          <cell r="GXI277"/>
          <cell r="GXJ277"/>
          <cell r="GXK277"/>
          <cell r="GXL277"/>
          <cell r="GXM277"/>
          <cell r="GXN277"/>
          <cell r="GXO277"/>
          <cell r="GXP277"/>
          <cell r="GXQ277"/>
          <cell r="GXR277"/>
          <cell r="GXS277"/>
          <cell r="GXT277"/>
          <cell r="GXU277"/>
          <cell r="GXV277"/>
          <cell r="GXW277"/>
          <cell r="GXX277"/>
          <cell r="GXY277"/>
          <cell r="GXZ277"/>
          <cell r="GYA277"/>
          <cell r="GYB277"/>
          <cell r="GYC277"/>
          <cell r="GYD277"/>
          <cell r="GYE277"/>
          <cell r="GYF277"/>
          <cell r="GYG277"/>
          <cell r="GYH277"/>
          <cell r="GYI277"/>
          <cell r="GYJ277"/>
          <cell r="GYK277"/>
          <cell r="GYL277"/>
          <cell r="GYM277"/>
          <cell r="GYN277"/>
          <cell r="GYO277"/>
          <cell r="GYP277"/>
          <cell r="GYQ277"/>
          <cell r="GYR277"/>
          <cell r="GYS277"/>
          <cell r="GYT277"/>
          <cell r="GYU277"/>
          <cell r="GYV277"/>
          <cell r="GYW277"/>
          <cell r="GYX277"/>
          <cell r="GYY277"/>
          <cell r="GYZ277"/>
          <cell r="GZA277"/>
          <cell r="GZB277"/>
          <cell r="GZC277"/>
          <cell r="GZD277"/>
          <cell r="GZE277"/>
          <cell r="GZF277"/>
          <cell r="GZG277"/>
          <cell r="GZH277"/>
          <cell r="GZI277"/>
          <cell r="GZJ277"/>
          <cell r="GZK277"/>
          <cell r="GZL277"/>
          <cell r="GZM277"/>
          <cell r="GZN277"/>
          <cell r="GZO277"/>
          <cell r="GZP277"/>
          <cell r="GZQ277"/>
          <cell r="GZR277"/>
          <cell r="GZS277"/>
          <cell r="GZT277"/>
          <cell r="GZU277"/>
          <cell r="GZV277"/>
          <cell r="GZW277"/>
          <cell r="GZX277"/>
          <cell r="GZY277"/>
          <cell r="GZZ277"/>
          <cell r="HAA277"/>
          <cell r="HAB277"/>
          <cell r="HAC277"/>
          <cell r="HAD277"/>
          <cell r="HAE277"/>
          <cell r="HAF277"/>
          <cell r="HAG277"/>
          <cell r="HAH277"/>
          <cell r="HAI277"/>
          <cell r="HAJ277"/>
          <cell r="HAK277"/>
          <cell r="HAL277"/>
          <cell r="HAM277"/>
          <cell r="HAN277"/>
          <cell r="HAO277"/>
          <cell r="HAP277"/>
          <cell r="HAQ277"/>
          <cell r="HAR277"/>
          <cell r="HAS277"/>
          <cell r="HAT277"/>
          <cell r="HAU277"/>
          <cell r="HAV277"/>
          <cell r="HAW277"/>
          <cell r="HAX277"/>
          <cell r="HAY277"/>
          <cell r="HAZ277"/>
          <cell r="HBA277"/>
          <cell r="HBB277"/>
          <cell r="HBC277"/>
          <cell r="HBD277"/>
          <cell r="HBE277"/>
          <cell r="HBF277"/>
          <cell r="HBG277"/>
          <cell r="HBH277"/>
          <cell r="HBI277"/>
          <cell r="HBJ277"/>
          <cell r="HBK277"/>
          <cell r="HBL277"/>
          <cell r="HBM277"/>
          <cell r="HBN277"/>
          <cell r="HBO277"/>
          <cell r="HBP277"/>
          <cell r="HBQ277"/>
          <cell r="HBR277"/>
          <cell r="HBS277"/>
          <cell r="HBT277"/>
          <cell r="HBU277"/>
          <cell r="HBV277"/>
          <cell r="HBW277"/>
          <cell r="HBX277"/>
          <cell r="HBY277"/>
          <cell r="HBZ277"/>
          <cell r="HCA277"/>
          <cell r="HCB277"/>
          <cell r="HCC277"/>
          <cell r="HCD277"/>
          <cell r="HCE277"/>
          <cell r="HCF277"/>
          <cell r="HCG277"/>
          <cell r="HCH277"/>
          <cell r="HCI277"/>
          <cell r="HCJ277"/>
          <cell r="HCK277"/>
          <cell r="HCL277"/>
          <cell r="HCM277"/>
          <cell r="HCN277"/>
          <cell r="HCO277"/>
          <cell r="HCP277"/>
          <cell r="HCQ277"/>
          <cell r="HCR277"/>
          <cell r="HCS277"/>
          <cell r="HCT277"/>
          <cell r="HCU277"/>
          <cell r="HCV277"/>
          <cell r="HCW277"/>
          <cell r="HCX277"/>
          <cell r="HCY277"/>
          <cell r="HCZ277"/>
          <cell r="HDA277"/>
          <cell r="HDB277"/>
          <cell r="HDC277"/>
          <cell r="HDD277"/>
          <cell r="HDE277"/>
          <cell r="HDF277"/>
          <cell r="HDG277"/>
          <cell r="HDH277"/>
          <cell r="HDI277"/>
          <cell r="HDJ277"/>
          <cell r="HDK277"/>
          <cell r="HDL277"/>
          <cell r="HDM277"/>
          <cell r="HDN277"/>
          <cell r="HDO277"/>
          <cell r="HDP277"/>
          <cell r="HDQ277"/>
          <cell r="HDR277"/>
          <cell r="HDS277"/>
          <cell r="HDT277"/>
          <cell r="HDU277"/>
          <cell r="HDV277"/>
          <cell r="HDW277"/>
          <cell r="HDX277"/>
          <cell r="HDY277"/>
          <cell r="HDZ277"/>
          <cell r="HEA277"/>
          <cell r="HEB277"/>
          <cell r="HEC277"/>
          <cell r="HED277"/>
          <cell r="HEE277"/>
          <cell r="HEF277"/>
          <cell r="HEG277"/>
          <cell r="HEH277"/>
          <cell r="HEI277"/>
          <cell r="HEJ277"/>
          <cell r="HEK277"/>
          <cell r="HEL277"/>
          <cell r="HEM277"/>
          <cell r="HEN277"/>
          <cell r="HEO277"/>
          <cell r="HEP277"/>
          <cell r="HEQ277"/>
          <cell r="HER277"/>
          <cell r="HES277"/>
          <cell r="HET277"/>
          <cell r="HEU277"/>
          <cell r="HEV277"/>
          <cell r="HEW277"/>
          <cell r="HEX277"/>
          <cell r="HEY277"/>
          <cell r="HEZ277"/>
          <cell r="HFA277"/>
          <cell r="HFB277"/>
          <cell r="HFC277"/>
          <cell r="HFD277"/>
          <cell r="HFE277"/>
          <cell r="HFF277"/>
          <cell r="HFG277"/>
          <cell r="HFH277"/>
          <cell r="HFI277"/>
          <cell r="HFJ277"/>
          <cell r="HFK277"/>
          <cell r="HFL277"/>
          <cell r="HFM277"/>
          <cell r="HFN277"/>
          <cell r="HFO277"/>
          <cell r="HFP277"/>
          <cell r="HFQ277"/>
          <cell r="HFR277"/>
          <cell r="HFS277"/>
          <cell r="HFT277"/>
          <cell r="HFU277"/>
          <cell r="HFV277"/>
          <cell r="HFW277"/>
          <cell r="HFX277"/>
          <cell r="HFY277"/>
          <cell r="HFZ277"/>
          <cell r="HGA277"/>
          <cell r="HGB277"/>
          <cell r="HGC277"/>
          <cell r="HGD277"/>
          <cell r="HGE277"/>
          <cell r="HGF277"/>
          <cell r="HGG277"/>
          <cell r="HGH277"/>
          <cell r="HGI277"/>
          <cell r="HGJ277"/>
          <cell r="HGK277"/>
          <cell r="HGL277"/>
          <cell r="HGM277"/>
          <cell r="HGN277"/>
          <cell r="HGO277"/>
          <cell r="HGP277"/>
          <cell r="HGQ277"/>
          <cell r="HGR277"/>
          <cell r="HGS277"/>
          <cell r="HGT277"/>
          <cell r="HGU277"/>
          <cell r="HGV277"/>
          <cell r="HGW277"/>
          <cell r="HGX277"/>
          <cell r="HGY277"/>
          <cell r="HGZ277"/>
          <cell r="HHA277"/>
          <cell r="HHB277"/>
          <cell r="HHC277"/>
          <cell r="HHD277"/>
          <cell r="HHE277"/>
          <cell r="HHF277"/>
          <cell r="HHG277"/>
          <cell r="HHH277"/>
          <cell r="HHI277"/>
          <cell r="HHJ277"/>
          <cell r="HHK277"/>
          <cell r="HHL277"/>
          <cell r="HHM277"/>
          <cell r="HHN277"/>
          <cell r="HHO277"/>
          <cell r="HHP277"/>
          <cell r="HHQ277"/>
          <cell r="HHR277"/>
          <cell r="HHS277"/>
          <cell r="HHT277"/>
          <cell r="HHU277"/>
          <cell r="HHV277"/>
          <cell r="HHW277"/>
          <cell r="HHX277"/>
          <cell r="HHY277"/>
          <cell r="HHZ277"/>
          <cell r="HIA277"/>
          <cell r="HIB277"/>
          <cell r="HIC277"/>
          <cell r="HID277"/>
          <cell r="HIE277"/>
          <cell r="HIF277"/>
          <cell r="HIG277"/>
          <cell r="HIH277"/>
          <cell r="HII277"/>
          <cell r="HIJ277"/>
          <cell r="HIK277"/>
          <cell r="HIL277"/>
          <cell r="HIM277"/>
          <cell r="HIN277"/>
          <cell r="HIO277"/>
          <cell r="HIP277"/>
          <cell r="HIQ277"/>
          <cell r="HIR277"/>
          <cell r="HIS277"/>
          <cell r="HIT277"/>
          <cell r="HIU277"/>
          <cell r="HIV277"/>
          <cell r="HIW277"/>
          <cell r="HIX277"/>
          <cell r="HIY277"/>
          <cell r="HIZ277"/>
          <cell r="HJA277"/>
          <cell r="HJB277"/>
          <cell r="HJC277"/>
          <cell r="HJD277"/>
          <cell r="HJE277"/>
          <cell r="HJF277"/>
          <cell r="HJG277"/>
          <cell r="HJH277"/>
          <cell r="HJI277"/>
          <cell r="HJJ277"/>
          <cell r="HJK277"/>
          <cell r="HJL277"/>
          <cell r="HJM277"/>
          <cell r="HJN277"/>
          <cell r="HJO277"/>
          <cell r="HJP277"/>
          <cell r="HJQ277"/>
          <cell r="HJR277"/>
          <cell r="HJS277"/>
          <cell r="HJT277"/>
          <cell r="HJU277"/>
          <cell r="HJV277"/>
          <cell r="HJW277"/>
          <cell r="HJX277"/>
          <cell r="HJY277"/>
          <cell r="HJZ277"/>
          <cell r="HKA277"/>
          <cell r="HKB277"/>
          <cell r="HKC277"/>
          <cell r="HKD277"/>
          <cell r="HKE277"/>
          <cell r="HKF277"/>
          <cell r="HKG277"/>
          <cell r="HKH277"/>
          <cell r="HKI277"/>
          <cell r="HKJ277"/>
          <cell r="HKK277"/>
          <cell r="HKL277"/>
          <cell r="HKM277"/>
          <cell r="HKN277"/>
          <cell r="HKO277"/>
          <cell r="HKP277"/>
          <cell r="HKQ277"/>
          <cell r="HKR277"/>
          <cell r="HKS277"/>
          <cell r="HKT277"/>
          <cell r="HKU277"/>
          <cell r="HKV277"/>
          <cell r="HKW277"/>
          <cell r="HKX277"/>
          <cell r="HKY277"/>
          <cell r="HKZ277"/>
          <cell r="HLA277"/>
          <cell r="HLB277"/>
          <cell r="HLC277"/>
          <cell r="HLD277"/>
          <cell r="HLE277"/>
          <cell r="HLF277"/>
          <cell r="HLG277"/>
          <cell r="HLH277"/>
          <cell r="HLI277"/>
          <cell r="HLJ277"/>
          <cell r="HLK277"/>
          <cell r="HLL277"/>
          <cell r="HLM277"/>
          <cell r="HLN277"/>
          <cell r="HLO277"/>
          <cell r="HLP277"/>
          <cell r="HLQ277"/>
          <cell r="HLR277"/>
          <cell r="HLS277"/>
          <cell r="HLT277"/>
          <cell r="HLU277"/>
          <cell r="HLV277"/>
          <cell r="HLW277"/>
          <cell r="HLX277"/>
          <cell r="HLY277"/>
          <cell r="HLZ277"/>
          <cell r="HMA277"/>
          <cell r="HMB277"/>
          <cell r="HMC277"/>
          <cell r="HMD277"/>
          <cell r="HME277"/>
          <cell r="HMF277"/>
          <cell r="HMG277"/>
          <cell r="HMH277"/>
          <cell r="HMI277"/>
          <cell r="HMJ277"/>
          <cell r="HMK277"/>
          <cell r="HML277"/>
          <cell r="HMM277"/>
          <cell r="HMN277"/>
          <cell r="HMO277"/>
          <cell r="HMP277"/>
          <cell r="HMQ277"/>
          <cell r="HMR277"/>
          <cell r="HMS277"/>
          <cell r="HMT277"/>
          <cell r="HMU277"/>
          <cell r="HMV277"/>
          <cell r="HMW277"/>
          <cell r="HMX277"/>
          <cell r="HMY277"/>
          <cell r="HMZ277"/>
          <cell r="HNA277"/>
          <cell r="HNB277"/>
          <cell r="HNC277"/>
          <cell r="HND277"/>
          <cell r="HNE277"/>
          <cell r="HNF277"/>
          <cell r="HNG277"/>
          <cell r="HNH277"/>
          <cell r="HNI277"/>
          <cell r="HNJ277"/>
          <cell r="HNK277"/>
          <cell r="HNL277"/>
          <cell r="HNM277"/>
          <cell r="HNN277"/>
          <cell r="HNO277"/>
          <cell r="HNP277"/>
          <cell r="HNQ277"/>
          <cell r="HNR277"/>
          <cell r="HNS277"/>
          <cell r="HNT277"/>
          <cell r="HNU277"/>
          <cell r="HNV277"/>
          <cell r="HNW277"/>
          <cell r="HNX277"/>
          <cell r="HNY277"/>
          <cell r="HNZ277"/>
          <cell r="HOA277"/>
          <cell r="HOB277"/>
          <cell r="HOC277"/>
          <cell r="HOD277"/>
          <cell r="HOE277"/>
          <cell r="HOF277"/>
          <cell r="HOG277"/>
          <cell r="HOH277"/>
          <cell r="HOI277"/>
          <cell r="HOJ277"/>
          <cell r="HOK277"/>
          <cell r="HOL277"/>
          <cell r="HOM277"/>
          <cell r="HON277"/>
          <cell r="HOO277"/>
          <cell r="HOP277"/>
          <cell r="HOQ277"/>
          <cell r="HOR277"/>
          <cell r="HOS277"/>
          <cell r="HOT277"/>
          <cell r="HOU277"/>
          <cell r="HOV277"/>
          <cell r="HOW277"/>
          <cell r="HOX277"/>
          <cell r="HOY277"/>
          <cell r="HOZ277"/>
          <cell r="HPA277"/>
          <cell r="HPB277"/>
          <cell r="HPC277"/>
          <cell r="HPD277"/>
          <cell r="HPE277"/>
          <cell r="HPF277"/>
          <cell r="HPG277"/>
          <cell r="HPH277"/>
          <cell r="HPI277"/>
          <cell r="HPJ277"/>
          <cell r="HPK277"/>
          <cell r="HPL277"/>
          <cell r="HPM277"/>
          <cell r="HPN277"/>
          <cell r="HPO277"/>
          <cell r="HPP277"/>
          <cell r="HPQ277"/>
          <cell r="HPR277"/>
          <cell r="HPS277"/>
          <cell r="HPT277"/>
          <cell r="HPU277"/>
          <cell r="HPV277"/>
          <cell r="HPW277"/>
          <cell r="HPX277"/>
          <cell r="HPY277"/>
          <cell r="HPZ277"/>
          <cell r="HQA277"/>
          <cell r="HQB277"/>
          <cell r="HQC277"/>
          <cell r="HQD277"/>
          <cell r="HQE277"/>
          <cell r="HQF277"/>
          <cell r="HQG277"/>
          <cell r="HQH277"/>
          <cell r="HQI277"/>
          <cell r="HQJ277"/>
          <cell r="HQK277"/>
          <cell r="HQL277"/>
          <cell r="HQM277"/>
          <cell r="HQN277"/>
          <cell r="HQO277"/>
          <cell r="HQP277"/>
          <cell r="HQQ277"/>
          <cell r="HQR277"/>
          <cell r="HQS277"/>
          <cell r="HQT277"/>
          <cell r="HQU277"/>
          <cell r="HQV277"/>
          <cell r="HQW277"/>
          <cell r="HQX277"/>
          <cell r="HQY277"/>
          <cell r="HQZ277"/>
          <cell r="HRA277"/>
          <cell r="HRB277"/>
          <cell r="HRC277"/>
          <cell r="HRD277"/>
          <cell r="HRE277"/>
          <cell r="HRF277"/>
          <cell r="HRG277"/>
          <cell r="HRH277"/>
          <cell r="HRI277"/>
          <cell r="HRJ277"/>
          <cell r="HRK277"/>
          <cell r="HRL277"/>
          <cell r="HRM277"/>
          <cell r="HRN277"/>
          <cell r="HRO277"/>
          <cell r="HRP277"/>
          <cell r="HRQ277"/>
          <cell r="HRR277"/>
          <cell r="HRS277"/>
          <cell r="HRT277"/>
          <cell r="HRU277"/>
          <cell r="HRV277"/>
          <cell r="HRW277"/>
          <cell r="HRX277"/>
          <cell r="HRY277"/>
          <cell r="HRZ277"/>
          <cell r="HSA277"/>
          <cell r="HSB277"/>
          <cell r="HSC277"/>
          <cell r="HSD277"/>
          <cell r="HSE277"/>
          <cell r="HSF277"/>
          <cell r="HSG277"/>
          <cell r="HSH277"/>
          <cell r="HSI277"/>
          <cell r="HSJ277"/>
          <cell r="HSK277"/>
          <cell r="HSL277"/>
          <cell r="HSM277"/>
          <cell r="HSN277"/>
          <cell r="HSO277"/>
          <cell r="HSP277"/>
          <cell r="HSQ277"/>
          <cell r="HSR277"/>
          <cell r="HSS277"/>
          <cell r="HST277"/>
          <cell r="HSU277"/>
          <cell r="HSV277"/>
          <cell r="HSW277"/>
          <cell r="HSX277"/>
          <cell r="HSY277"/>
          <cell r="HSZ277"/>
          <cell r="HTA277"/>
          <cell r="HTB277"/>
          <cell r="HTC277"/>
          <cell r="HTD277"/>
          <cell r="HTE277"/>
          <cell r="HTF277"/>
          <cell r="HTG277"/>
          <cell r="HTH277"/>
          <cell r="HTI277"/>
          <cell r="HTJ277"/>
          <cell r="HTK277"/>
          <cell r="HTL277"/>
          <cell r="HTM277"/>
          <cell r="HTN277"/>
          <cell r="HTO277"/>
          <cell r="HTP277"/>
          <cell r="HTQ277"/>
          <cell r="HTR277"/>
          <cell r="HTS277"/>
          <cell r="HTT277"/>
          <cell r="HTU277"/>
          <cell r="HTV277"/>
          <cell r="HTW277"/>
          <cell r="HTX277"/>
          <cell r="HTY277"/>
          <cell r="HTZ277"/>
          <cell r="HUA277"/>
          <cell r="HUB277"/>
          <cell r="HUC277"/>
          <cell r="HUD277"/>
          <cell r="HUE277"/>
          <cell r="HUF277"/>
          <cell r="HUG277"/>
          <cell r="HUH277"/>
          <cell r="HUI277"/>
          <cell r="HUJ277"/>
          <cell r="HUK277"/>
          <cell r="HUL277"/>
          <cell r="HUM277"/>
          <cell r="HUN277"/>
          <cell r="HUO277"/>
          <cell r="HUP277"/>
          <cell r="HUQ277"/>
          <cell r="HUR277"/>
          <cell r="HUS277"/>
          <cell r="HUT277"/>
          <cell r="HUU277"/>
          <cell r="HUV277"/>
          <cell r="HUW277"/>
          <cell r="HUX277"/>
          <cell r="HUY277"/>
          <cell r="HUZ277"/>
          <cell r="HVA277"/>
          <cell r="HVB277"/>
          <cell r="HVC277"/>
          <cell r="HVD277"/>
          <cell r="HVE277"/>
          <cell r="HVF277"/>
          <cell r="HVG277"/>
          <cell r="HVH277"/>
          <cell r="HVI277"/>
          <cell r="HVJ277"/>
          <cell r="HVK277"/>
          <cell r="HVL277"/>
          <cell r="HVM277"/>
          <cell r="HVN277"/>
          <cell r="HVO277"/>
          <cell r="HVP277"/>
          <cell r="HVQ277"/>
          <cell r="HVR277"/>
          <cell r="HVS277"/>
          <cell r="HVT277"/>
          <cell r="HVU277"/>
          <cell r="HVV277"/>
          <cell r="HVW277"/>
          <cell r="HVX277"/>
          <cell r="HVY277"/>
          <cell r="HVZ277"/>
          <cell r="HWA277"/>
          <cell r="HWB277"/>
          <cell r="HWC277"/>
          <cell r="HWD277"/>
          <cell r="HWE277"/>
          <cell r="HWF277"/>
          <cell r="HWG277"/>
          <cell r="HWH277"/>
          <cell r="HWI277"/>
          <cell r="HWJ277"/>
          <cell r="HWK277"/>
          <cell r="HWL277"/>
          <cell r="HWM277"/>
          <cell r="HWN277"/>
          <cell r="HWO277"/>
          <cell r="HWP277"/>
          <cell r="HWQ277"/>
          <cell r="HWR277"/>
          <cell r="HWS277"/>
          <cell r="HWT277"/>
          <cell r="HWU277"/>
          <cell r="HWV277"/>
          <cell r="HWW277"/>
          <cell r="HWX277"/>
          <cell r="HWY277"/>
          <cell r="HWZ277"/>
          <cell r="HXA277"/>
          <cell r="HXB277"/>
          <cell r="HXC277"/>
          <cell r="HXD277"/>
          <cell r="HXE277"/>
          <cell r="HXF277"/>
          <cell r="HXG277"/>
          <cell r="HXH277"/>
          <cell r="HXI277"/>
          <cell r="HXJ277"/>
          <cell r="HXK277"/>
          <cell r="HXL277"/>
          <cell r="HXM277"/>
          <cell r="HXN277"/>
          <cell r="HXO277"/>
          <cell r="HXP277"/>
          <cell r="HXQ277"/>
          <cell r="HXR277"/>
          <cell r="HXS277"/>
          <cell r="HXT277"/>
          <cell r="HXU277"/>
          <cell r="HXV277"/>
          <cell r="HXW277"/>
          <cell r="HXX277"/>
          <cell r="HXY277"/>
          <cell r="HXZ277"/>
          <cell r="HYA277"/>
          <cell r="HYB277"/>
          <cell r="HYC277"/>
          <cell r="HYD277"/>
          <cell r="HYE277"/>
          <cell r="HYF277"/>
          <cell r="HYG277"/>
          <cell r="HYH277"/>
          <cell r="HYI277"/>
          <cell r="HYJ277"/>
          <cell r="HYK277"/>
          <cell r="HYL277"/>
          <cell r="HYM277"/>
          <cell r="HYN277"/>
          <cell r="HYO277"/>
          <cell r="HYP277"/>
          <cell r="HYQ277"/>
          <cell r="HYR277"/>
          <cell r="HYS277"/>
          <cell r="HYT277"/>
          <cell r="HYU277"/>
          <cell r="HYV277"/>
          <cell r="HYW277"/>
          <cell r="HYX277"/>
          <cell r="HYY277"/>
          <cell r="HYZ277"/>
          <cell r="HZA277"/>
          <cell r="HZB277"/>
          <cell r="HZC277"/>
          <cell r="HZD277"/>
          <cell r="HZE277"/>
          <cell r="HZF277"/>
          <cell r="HZG277"/>
          <cell r="HZH277"/>
          <cell r="HZI277"/>
          <cell r="HZJ277"/>
          <cell r="HZK277"/>
          <cell r="HZL277"/>
          <cell r="HZM277"/>
          <cell r="HZN277"/>
          <cell r="HZO277"/>
          <cell r="HZP277"/>
          <cell r="HZQ277"/>
          <cell r="HZR277"/>
          <cell r="HZS277"/>
          <cell r="HZT277"/>
          <cell r="HZU277"/>
          <cell r="HZV277"/>
          <cell r="HZW277"/>
          <cell r="HZX277"/>
          <cell r="HZY277"/>
          <cell r="HZZ277"/>
          <cell r="IAA277"/>
          <cell r="IAB277"/>
          <cell r="IAC277"/>
          <cell r="IAD277"/>
          <cell r="IAE277"/>
          <cell r="IAF277"/>
          <cell r="IAG277"/>
          <cell r="IAH277"/>
          <cell r="IAI277"/>
          <cell r="IAJ277"/>
          <cell r="IAK277"/>
          <cell r="IAL277"/>
          <cell r="IAM277"/>
          <cell r="IAN277"/>
          <cell r="IAO277"/>
          <cell r="IAP277"/>
          <cell r="IAQ277"/>
          <cell r="IAR277"/>
          <cell r="IAS277"/>
          <cell r="IAT277"/>
          <cell r="IAU277"/>
          <cell r="IAV277"/>
          <cell r="IAW277"/>
          <cell r="IAX277"/>
          <cell r="IAY277"/>
          <cell r="IAZ277"/>
          <cell r="IBA277"/>
          <cell r="IBB277"/>
          <cell r="IBC277"/>
          <cell r="IBD277"/>
          <cell r="IBE277"/>
          <cell r="IBF277"/>
          <cell r="IBG277"/>
          <cell r="IBH277"/>
          <cell r="IBI277"/>
          <cell r="IBJ277"/>
          <cell r="IBK277"/>
          <cell r="IBL277"/>
          <cell r="IBM277"/>
          <cell r="IBN277"/>
          <cell r="IBO277"/>
          <cell r="IBP277"/>
          <cell r="IBQ277"/>
          <cell r="IBR277"/>
          <cell r="IBS277"/>
          <cell r="IBT277"/>
          <cell r="IBU277"/>
          <cell r="IBV277"/>
          <cell r="IBW277"/>
          <cell r="IBX277"/>
          <cell r="IBY277"/>
          <cell r="IBZ277"/>
          <cell r="ICA277"/>
          <cell r="ICB277"/>
          <cell r="ICC277"/>
          <cell r="ICD277"/>
          <cell r="ICE277"/>
          <cell r="ICF277"/>
          <cell r="ICG277"/>
          <cell r="ICH277"/>
          <cell r="ICI277"/>
          <cell r="ICJ277"/>
          <cell r="ICK277"/>
          <cell r="ICL277"/>
          <cell r="ICM277"/>
          <cell r="ICN277"/>
          <cell r="ICO277"/>
          <cell r="ICP277"/>
          <cell r="ICQ277"/>
          <cell r="ICR277"/>
          <cell r="ICS277"/>
          <cell r="ICT277"/>
          <cell r="ICU277"/>
          <cell r="ICV277"/>
          <cell r="ICW277"/>
          <cell r="ICX277"/>
          <cell r="ICY277"/>
          <cell r="ICZ277"/>
          <cell r="IDA277"/>
          <cell r="IDB277"/>
          <cell r="IDC277"/>
          <cell r="IDD277"/>
          <cell r="IDE277"/>
          <cell r="IDF277"/>
          <cell r="IDG277"/>
          <cell r="IDH277"/>
          <cell r="IDI277"/>
          <cell r="IDJ277"/>
          <cell r="IDK277"/>
          <cell r="IDL277"/>
          <cell r="IDM277"/>
          <cell r="IDN277"/>
          <cell r="IDO277"/>
          <cell r="IDP277"/>
          <cell r="IDQ277"/>
          <cell r="IDR277"/>
          <cell r="IDS277"/>
          <cell r="IDT277"/>
          <cell r="IDU277"/>
          <cell r="IDV277"/>
          <cell r="IDW277"/>
          <cell r="IDX277"/>
          <cell r="IDY277"/>
          <cell r="IDZ277"/>
          <cell r="IEA277"/>
          <cell r="IEB277"/>
          <cell r="IEC277"/>
          <cell r="IED277"/>
          <cell r="IEE277"/>
          <cell r="IEF277"/>
          <cell r="IEG277"/>
          <cell r="IEH277"/>
          <cell r="IEI277"/>
          <cell r="IEJ277"/>
          <cell r="IEK277"/>
          <cell r="IEL277"/>
          <cell r="IEM277"/>
          <cell r="IEN277"/>
          <cell r="IEO277"/>
          <cell r="IEP277"/>
          <cell r="IEQ277"/>
          <cell r="IER277"/>
          <cell r="IES277"/>
          <cell r="IET277"/>
          <cell r="IEU277"/>
          <cell r="IEV277"/>
          <cell r="IEW277"/>
          <cell r="IEX277"/>
          <cell r="IEY277"/>
          <cell r="IEZ277"/>
          <cell r="IFA277"/>
          <cell r="IFB277"/>
          <cell r="IFC277"/>
          <cell r="IFD277"/>
          <cell r="IFE277"/>
          <cell r="IFF277"/>
          <cell r="IFG277"/>
          <cell r="IFH277"/>
          <cell r="IFI277"/>
          <cell r="IFJ277"/>
          <cell r="IFK277"/>
          <cell r="IFL277"/>
          <cell r="IFM277"/>
          <cell r="IFN277"/>
          <cell r="IFO277"/>
          <cell r="IFP277"/>
          <cell r="IFQ277"/>
          <cell r="IFR277"/>
          <cell r="IFS277"/>
          <cell r="IFT277"/>
          <cell r="IFU277"/>
          <cell r="IFV277"/>
          <cell r="IFW277"/>
          <cell r="IFX277"/>
          <cell r="IFY277"/>
          <cell r="IFZ277"/>
          <cell r="IGA277"/>
          <cell r="IGB277"/>
          <cell r="IGC277"/>
          <cell r="IGD277"/>
          <cell r="IGE277"/>
          <cell r="IGF277"/>
          <cell r="IGG277"/>
          <cell r="IGH277"/>
          <cell r="IGI277"/>
          <cell r="IGJ277"/>
          <cell r="IGK277"/>
          <cell r="IGL277"/>
          <cell r="IGM277"/>
          <cell r="IGN277"/>
          <cell r="IGO277"/>
          <cell r="IGP277"/>
          <cell r="IGQ277"/>
          <cell r="IGR277"/>
          <cell r="IGS277"/>
          <cell r="IGT277"/>
          <cell r="IGU277"/>
          <cell r="IGV277"/>
          <cell r="IGW277"/>
          <cell r="IGX277"/>
          <cell r="IGY277"/>
          <cell r="IGZ277"/>
          <cell r="IHA277"/>
          <cell r="IHB277"/>
          <cell r="IHC277"/>
          <cell r="IHD277"/>
          <cell r="IHE277"/>
          <cell r="IHF277"/>
          <cell r="IHG277"/>
          <cell r="IHH277"/>
          <cell r="IHI277"/>
          <cell r="IHJ277"/>
          <cell r="IHK277"/>
          <cell r="IHL277"/>
          <cell r="IHM277"/>
          <cell r="IHN277"/>
          <cell r="IHO277"/>
          <cell r="IHP277"/>
          <cell r="IHQ277"/>
          <cell r="IHR277"/>
          <cell r="IHS277"/>
          <cell r="IHT277"/>
          <cell r="IHU277"/>
          <cell r="IHV277"/>
          <cell r="IHW277"/>
          <cell r="IHX277"/>
          <cell r="IHY277"/>
          <cell r="IHZ277"/>
          <cell r="IIA277"/>
          <cell r="IIB277"/>
          <cell r="IIC277"/>
          <cell r="IID277"/>
          <cell r="IIE277"/>
          <cell r="IIF277"/>
          <cell r="IIG277"/>
          <cell r="IIH277"/>
          <cell r="III277"/>
          <cell r="IIJ277"/>
          <cell r="IIK277"/>
          <cell r="IIL277"/>
          <cell r="IIM277"/>
          <cell r="IIN277"/>
          <cell r="IIO277"/>
          <cell r="IIP277"/>
          <cell r="IIQ277"/>
          <cell r="IIR277"/>
          <cell r="IIS277"/>
          <cell r="IIT277"/>
          <cell r="IIU277"/>
          <cell r="IIV277"/>
          <cell r="IIW277"/>
          <cell r="IIX277"/>
          <cell r="IIY277"/>
          <cell r="IIZ277"/>
          <cell r="IJA277"/>
          <cell r="IJB277"/>
          <cell r="IJC277"/>
          <cell r="IJD277"/>
          <cell r="IJE277"/>
          <cell r="IJF277"/>
          <cell r="IJG277"/>
          <cell r="IJH277"/>
          <cell r="IJI277"/>
          <cell r="IJJ277"/>
          <cell r="IJK277"/>
          <cell r="IJL277"/>
          <cell r="IJM277"/>
          <cell r="IJN277"/>
          <cell r="IJO277"/>
          <cell r="IJP277"/>
          <cell r="IJQ277"/>
          <cell r="IJR277"/>
          <cell r="IJS277"/>
          <cell r="IJT277"/>
          <cell r="IJU277"/>
          <cell r="IJV277"/>
          <cell r="IJW277"/>
          <cell r="IJX277"/>
          <cell r="IJY277"/>
          <cell r="IJZ277"/>
          <cell r="IKA277"/>
          <cell r="IKB277"/>
          <cell r="IKC277"/>
          <cell r="IKD277"/>
          <cell r="IKE277"/>
          <cell r="IKF277"/>
          <cell r="IKG277"/>
          <cell r="IKH277"/>
          <cell r="IKI277"/>
          <cell r="IKJ277"/>
          <cell r="IKK277"/>
          <cell r="IKL277"/>
          <cell r="IKM277"/>
          <cell r="IKN277"/>
          <cell r="IKO277"/>
          <cell r="IKP277"/>
          <cell r="IKQ277"/>
          <cell r="IKR277"/>
          <cell r="IKS277"/>
          <cell r="IKT277"/>
          <cell r="IKU277"/>
          <cell r="IKV277"/>
          <cell r="IKW277"/>
          <cell r="IKX277"/>
          <cell r="IKY277"/>
          <cell r="IKZ277"/>
          <cell r="ILA277"/>
          <cell r="ILB277"/>
          <cell r="ILC277"/>
          <cell r="ILD277"/>
          <cell r="ILE277"/>
          <cell r="ILF277"/>
          <cell r="ILG277"/>
          <cell r="ILH277"/>
          <cell r="ILI277"/>
          <cell r="ILJ277"/>
          <cell r="ILK277"/>
          <cell r="ILL277"/>
          <cell r="ILM277"/>
          <cell r="ILN277"/>
          <cell r="ILO277"/>
          <cell r="ILP277"/>
          <cell r="ILQ277"/>
          <cell r="ILR277"/>
          <cell r="ILS277"/>
          <cell r="ILT277"/>
          <cell r="ILU277"/>
          <cell r="ILV277"/>
          <cell r="ILW277"/>
          <cell r="ILX277"/>
          <cell r="ILY277"/>
          <cell r="ILZ277"/>
          <cell r="IMA277"/>
          <cell r="IMB277"/>
          <cell r="IMC277"/>
          <cell r="IMD277"/>
          <cell r="IME277"/>
          <cell r="IMF277"/>
          <cell r="IMG277"/>
          <cell r="IMH277"/>
          <cell r="IMI277"/>
          <cell r="IMJ277"/>
          <cell r="IMK277"/>
          <cell r="IML277"/>
          <cell r="IMM277"/>
          <cell r="IMN277"/>
          <cell r="IMO277"/>
          <cell r="IMP277"/>
          <cell r="IMQ277"/>
          <cell r="IMR277"/>
          <cell r="IMS277"/>
          <cell r="IMT277"/>
          <cell r="IMU277"/>
          <cell r="IMV277"/>
          <cell r="IMW277"/>
          <cell r="IMX277"/>
          <cell r="IMY277"/>
          <cell r="IMZ277"/>
          <cell r="INA277"/>
          <cell r="INB277"/>
          <cell r="INC277"/>
          <cell r="IND277"/>
          <cell r="INE277"/>
          <cell r="INF277"/>
          <cell r="ING277"/>
          <cell r="INH277"/>
          <cell r="INI277"/>
          <cell r="INJ277"/>
          <cell r="INK277"/>
          <cell r="INL277"/>
          <cell r="INM277"/>
          <cell r="INN277"/>
          <cell r="INO277"/>
          <cell r="INP277"/>
          <cell r="INQ277"/>
          <cell r="INR277"/>
          <cell r="INS277"/>
          <cell r="INT277"/>
          <cell r="INU277"/>
          <cell r="INV277"/>
          <cell r="INW277"/>
          <cell r="INX277"/>
          <cell r="INY277"/>
          <cell r="INZ277"/>
          <cell r="IOA277"/>
          <cell r="IOB277"/>
          <cell r="IOC277"/>
          <cell r="IOD277"/>
          <cell r="IOE277"/>
          <cell r="IOF277"/>
          <cell r="IOG277"/>
          <cell r="IOH277"/>
          <cell r="IOI277"/>
          <cell r="IOJ277"/>
          <cell r="IOK277"/>
          <cell r="IOL277"/>
          <cell r="IOM277"/>
          <cell r="ION277"/>
          <cell r="IOO277"/>
          <cell r="IOP277"/>
          <cell r="IOQ277"/>
          <cell r="IOR277"/>
          <cell r="IOS277"/>
          <cell r="IOT277"/>
          <cell r="IOU277"/>
          <cell r="IOV277"/>
          <cell r="IOW277"/>
          <cell r="IOX277"/>
          <cell r="IOY277"/>
          <cell r="IOZ277"/>
          <cell r="IPA277"/>
          <cell r="IPB277"/>
          <cell r="IPC277"/>
          <cell r="IPD277"/>
          <cell r="IPE277"/>
          <cell r="IPF277"/>
          <cell r="IPG277"/>
          <cell r="IPH277"/>
          <cell r="IPI277"/>
          <cell r="IPJ277"/>
          <cell r="IPK277"/>
          <cell r="IPL277"/>
          <cell r="IPM277"/>
          <cell r="IPN277"/>
          <cell r="IPO277"/>
          <cell r="IPP277"/>
          <cell r="IPQ277"/>
          <cell r="IPR277"/>
          <cell r="IPS277"/>
          <cell r="IPT277"/>
          <cell r="IPU277"/>
          <cell r="IPV277"/>
          <cell r="IPW277"/>
          <cell r="IPX277"/>
          <cell r="IPY277"/>
          <cell r="IPZ277"/>
          <cell r="IQA277"/>
          <cell r="IQB277"/>
          <cell r="IQC277"/>
          <cell r="IQD277"/>
          <cell r="IQE277"/>
          <cell r="IQF277"/>
          <cell r="IQG277"/>
          <cell r="IQH277"/>
          <cell r="IQI277"/>
          <cell r="IQJ277"/>
          <cell r="IQK277"/>
          <cell r="IQL277"/>
          <cell r="IQM277"/>
          <cell r="IQN277"/>
          <cell r="IQO277"/>
          <cell r="IQP277"/>
          <cell r="IQQ277"/>
          <cell r="IQR277"/>
          <cell r="IQS277"/>
          <cell r="IQT277"/>
          <cell r="IQU277"/>
          <cell r="IQV277"/>
          <cell r="IQW277"/>
          <cell r="IQX277"/>
          <cell r="IQY277"/>
          <cell r="IQZ277"/>
          <cell r="IRA277"/>
          <cell r="IRB277"/>
          <cell r="IRC277"/>
          <cell r="IRD277"/>
          <cell r="IRE277"/>
          <cell r="IRF277"/>
          <cell r="IRG277"/>
          <cell r="IRH277"/>
          <cell r="IRI277"/>
          <cell r="IRJ277"/>
          <cell r="IRK277"/>
          <cell r="IRL277"/>
          <cell r="IRM277"/>
          <cell r="IRN277"/>
          <cell r="IRO277"/>
          <cell r="IRP277"/>
          <cell r="IRQ277"/>
          <cell r="IRR277"/>
          <cell r="IRS277"/>
          <cell r="IRT277"/>
          <cell r="IRU277"/>
          <cell r="IRV277"/>
          <cell r="IRW277"/>
          <cell r="IRX277"/>
          <cell r="IRY277"/>
          <cell r="IRZ277"/>
          <cell r="ISA277"/>
          <cell r="ISB277"/>
          <cell r="ISC277"/>
          <cell r="ISD277"/>
          <cell r="ISE277"/>
          <cell r="ISF277"/>
          <cell r="ISG277"/>
          <cell r="ISH277"/>
          <cell r="ISI277"/>
          <cell r="ISJ277"/>
          <cell r="ISK277"/>
          <cell r="ISL277"/>
          <cell r="ISM277"/>
          <cell r="ISN277"/>
          <cell r="ISO277"/>
          <cell r="ISP277"/>
          <cell r="ISQ277"/>
          <cell r="ISR277"/>
          <cell r="ISS277"/>
          <cell r="IST277"/>
          <cell r="ISU277"/>
          <cell r="ISV277"/>
          <cell r="ISW277"/>
          <cell r="ISX277"/>
          <cell r="ISY277"/>
          <cell r="ISZ277"/>
          <cell r="ITA277"/>
          <cell r="ITB277"/>
          <cell r="ITC277"/>
          <cell r="ITD277"/>
          <cell r="ITE277"/>
          <cell r="ITF277"/>
          <cell r="ITG277"/>
          <cell r="ITH277"/>
          <cell r="ITI277"/>
          <cell r="ITJ277"/>
          <cell r="ITK277"/>
          <cell r="ITL277"/>
          <cell r="ITM277"/>
          <cell r="ITN277"/>
          <cell r="ITO277"/>
          <cell r="ITP277"/>
          <cell r="ITQ277"/>
          <cell r="ITR277"/>
          <cell r="ITS277"/>
          <cell r="ITT277"/>
          <cell r="ITU277"/>
          <cell r="ITV277"/>
          <cell r="ITW277"/>
          <cell r="ITX277"/>
          <cell r="ITY277"/>
          <cell r="ITZ277"/>
          <cell r="IUA277"/>
          <cell r="IUB277"/>
          <cell r="IUC277"/>
          <cell r="IUD277"/>
          <cell r="IUE277"/>
          <cell r="IUF277"/>
          <cell r="IUG277"/>
          <cell r="IUH277"/>
          <cell r="IUI277"/>
          <cell r="IUJ277"/>
          <cell r="IUK277"/>
          <cell r="IUL277"/>
          <cell r="IUM277"/>
          <cell r="IUN277"/>
          <cell r="IUO277"/>
          <cell r="IUP277"/>
          <cell r="IUQ277"/>
          <cell r="IUR277"/>
          <cell r="IUS277"/>
          <cell r="IUT277"/>
          <cell r="IUU277"/>
          <cell r="IUV277"/>
          <cell r="IUW277"/>
          <cell r="IUX277"/>
          <cell r="IUY277"/>
          <cell r="IUZ277"/>
          <cell r="IVA277"/>
          <cell r="IVB277"/>
          <cell r="IVC277"/>
          <cell r="IVD277"/>
          <cell r="IVE277"/>
          <cell r="IVF277"/>
          <cell r="IVG277"/>
          <cell r="IVH277"/>
          <cell r="IVI277"/>
          <cell r="IVJ277"/>
          <cell r="IVK277"/>
          <cell r="IVL277"/>
          <cell r="IVM277"/>
          <cell r="IVN277"/>
          <cell r="IVO277"/>
          <cell r="IVP277"/>
          <cell r="IVQ277"/>
          <cell r="IVR277"/>
          <cell r="IVS277"/>
          <cell r="IVT277"/>
          <cell r="IVU277"/>
          <cell r="IVV277"/>
          <cell r="IVW277"/>
          <cell r="IVX277"/>
          <cell r="IVY277"/>
          <cell r="IVZ277"/>
          <cell r="IWA277"/>
          <cell r="IWB277"/>
          <cell r="IWC277"/>
          <cell r="IWD277"/>
          <cell r="IWE277"/>
          <cell r="IWF277"/>
          <cell r="IWG277"/>
          <cell r="IWH277"/>
          <cell r="IWI277"/>
          <cell r="IWJ277"/>
          <cell r="IWK277"/>
          <cell r="IWL277"/>
          <cell r="IWM277"/>
          <cell r="IWN277"/>
          <cell r="IWO277"/>
          <cell r="IWP277"/>
          <cell r="IWQ277"/>
          <cell r="IWR277"/>
          <cell r="IWS277"/>
          <cell r="IWT277"/>
          <cell r="IWU277"/>
          <cell r="IWV277"/>
          <cell r="IWW277"/>
          <cell r="IWX277"/>
          <cell r="IWY277"/>
          <cell r="IWZ277"/>
          <cell r="IXA277"/>
          <cell r="IXB277"/>
          <cell r="IXC277"/>
          <cell r="IXD277"/>
          <cell r="IXE277"/>
          <cell r="IXF277"/>
          <cell r="IXG277"/>
          <cell r="IXH277"/>
          <cell r="IXI277"/>
          <cell r="IXJ277"/>
          <cell r="IXK277"/>
          <cell r="IXL277"/>
          <cell r="IXM277"/>
          <cell r="IXN277"/>
          <cell r="IXO277"/>
          <cell r="IXP277"/>
          <cell r="IXQ277"/>
          <cell r="IXR277"/>
          <cell r="IXS277"/>
          <cell r="IXT277"/>
          <cell r="IXU277"/>
          <cell r="IXV277"/>
          <cell r="IXW277"/>
          <cell r="IXX277"/>
          <cell r="IXY277"/>
          <cell r="IXZ277"/>
          <cell r="IYA277"/>
          <cell r="IYB277"/>
          <cell r="IYC277"/>
          <cell r="IYD277"/>
          <cell r="IYE277"/>
          <cell r="IYF277"/>
          <cell r="IYG277"/>
          <cell r="IYH277"/>
          <cell r="IYI277"/>
          <cell r="IYJ277"/>
          <cell r="IYK277"/>
          <cell r="IYL277"/>
          <cell r="IYM277"/>
          <cell r="IYN277"/>
          <cell r="IYO277"/>
          <cell r="IYP277"/>
          <cell r="IYQ277"/>
          <cell r="IYR277"/>
          <cell r="IYS277"/>
          <cell r="IYT277"/>
          <cell r="IYU277"/>
          <cell r="IYV277"/>
          <cell r="IYW277"/>
          <cell r="IYX277"/>
          <cell r="IYY277"/>
          <cell r="IYZ277"/>
          <cell r="IZA277"/>
          <cell r="IZB277"/>
          <cell r="IZC277"/>
          <cell r="IZD277"/>
          <cell r="IZE277"/>
          <cell r="IZF277"/>
          <cell r="IZG277"/>
          <cell r="IZH277"/>
          <cell r="IZI277"/>
          <cell r="IZJ277"/>
          <cell r="IZK277"/>
          <cell r="IZL277"/>
          <cell r="IZM277"/>
          <cell r="IZN277"/>
          <cell r="IZO277"/>
          <cell r="IZP277"/>
          <cell r="IZQ277"/>
          <cell r="IZR277"/>
          <cell r="IZS277"/>
          <cell r="IZT277"/>
          <cell r="IZU277"/>
          <cell r="IZV277"/>
          <cell r="IZW277"/>
          <cell r="IZX277"/>
          <cell r="IZY277"/>
          <cell r="IZZ277"/>
          <cell r="JAA277"/>
          <cell r="JAB277"/>
          <cell r="JAC277"/>
          <cell r="JAD277"/>
          <cell r="JAE277"/>
          <cell r="JAF277"/>
          <cell r="JAG277"/>
          <cell r="JAH277"/>
          <cell r="JAI277"/>
          <cell r="JAJ277"/>
          <cell r="JAK277"/>
          <cell r="JAL277"/>
          <cell r="JAM277"/>
          <cell r="JAN277"/>
          <cell r="JAO277"/>
          <cell r="JAP277"/>
          <cell r="JAQ277"/>
          <cell r="JAR277"/>
          <cell r="JAS277"/>
          <cell r="JAT277"/>
          <cell r="JAU277"/>
          <cell r="JAV277"/>
          <cell r="JAW277"/>
          <cell r="JAX277"/>
          <cell r="JAY277"/>
          <cell r="JAZ277"/>
          <cell r="JBA277"/>
          <cell r="JBB277"/>
          <cell r="JBC277"/>
          <cell r="JBD277"/>
          <cell r="JBE277"/>
          <cell r="JBF277"/>
          <cell r="JBG277"/>
          <cell r="JBH277"/>
          <cell r="JBI277"/>
          <cell r="JBJ277"/>
          <cell r="JBK277"/>
          <cell r="JBL277"/>
          <cell r="JBM277"/>
          <cell r="JBN277"/>
          <cell r="JBO277"/>
          <cell r="JBP277"/>
          <cell r="JBQ277"/>
          <cell r="JBR277"/>
          <cell r="JBS277"/>
          <cell r="JBT277"/>
          <cell r="JBU277"/>
          <cell r="JBV277"/>
          <cell r="JBW277"/>
          <cell r="JBX277"/>
          <cell r="JBY277"/>
          <cell r="JBZ277"/>
          <cell r="JCA277"/>
          <cell r="JCB277"/>
          <cell r="JCC277"/>
          <cell r="JCD277"/>
          <cell r="JCE277"/>
          <cell r="JCF277"/>
          <cell r="JCG277"/>
          <cell r="JCH277"/>
          <cell r="JCI277"/>
          <cell r="JCJ277"/>
          <cell r="JCK277"/>
          <cell r="JCL277"/>
          <cell r="JCM277"/>
          <cell r="JCN277"/>
          <cell r="JCO277"/>
          <cell r="JCP277"/>
          <cell r="JCQ277"/>
          <cell r="JCR277"/>
          <cell r="JCS277"/>
          <cell r="JCT277"/>
          <cell r="JCU277"/>
          <cell r="JCV277"/>
          <cell r="JCW277"/>
          <cell r="JCX277"/>
          <cell r="JCY277"/>
          <cell r="JCZ277"/>
          <cell r="JDA277"/>
          <cell r="JDB277"/>
          <cell r="JDC277"/>
          <cell r="JDD277"/>
          <cell r="JDE277"/>
          <cell r="JDF277"/>
          <cell r="JDG277"/>
          <cell r="JDH277"/>
          <cell r="JDI277"/>
          <cell r="JDJ277"/>
          <cell r="JDK277"/>
          <cell r="JDL277"/>
          <cell r="JDM277"/>
          <cell r="JDN277"/>
          <cell r="JDO277"/>
          <cell r="JDP277"/>
          <cell r="JDQ277"/>
          <cell r="JDR277"/>
          <cell r="JDS277"/>
          <cell r="JDT277"/>
          <cell r="JDU277"/>
          <cell r="JDV277"/>
          <cell r="JDW277"/>
          <cell r="JDX277"/>
          <cell r="JDY277"/>
          <cell r="JDZ277"/>
          <cell r="JEA277"/>
          <cell r="JEB277"/>
          <cell r="JEC277"/>
          <cell r="JED277"/>
          <cell r="JEE277"/>
          <cell r="JEF277"/>
          <cell r="JEG277"/>
          <cell r="JEH277"/>
          <cell r="JEI277"/>
          <cell r="JEJ277"/>
          <cell r="JEK277"/>
          <cell r="JEL277"/>
          <cell r="JEM277"/>
          <cell r="JEN277"/>
          <cell r="JEO277"/>
          <cell r="JEP277"/>
          <cell r="JEQ277"/>
          <cell r="JER277"/>
          <cell r="JES277"/>
          <cell r="JET277"/>
          <cell r="JEU277"/>
          <cell r="JEV277"/>
          <cell r="JEW277"/>
          <cell r="JEX277"/>
          <cell r="JEY277"/>
          <cell r="JEZ277"/>
          <cell r="JFA277"/>
          <cell r="JFB277"/>
          <cell r="JFC277"/>
          <cell r="JFD277"/>
          <cell r="JFE277"/>
          <cell r="JFF277"/>
          <cell r="JFG277"/>
          <cell r="JFH277"/>
          <cell r="JFI277"/>
          <cell r="JFJ277"/>
          <cell r="JFK277"/>
          <cell r="JFL277"/>
          <cell r="JFM277"/>
          <cell r="JFN277"/>
          <cell r="JFO277"/>
          <cell r="JFP277"/>
          <cell r="JFQ277"/>
          <cell r="JFR277"/>
          <cell r="JFS277"/>
          <cell r="JFT277"/>
          <cell r="JFU277"/>
          <cell r="JFV277"/>
          <cell r="JFW277"/>
          <cell r="JFX277"/>
          <cell r="JFY277"/>
          <cell r="JFZ277"/>
          <cell r="JGA277"/>
          <cell r="JGB277"/>
          <cell r="JGC277"/>
          <cell r="JGD277"/>
          <cell r="JGE277"/>
          <cell r="JGF277"/>
          <cell r="JGG277"/>
          <cell r="JGH277"/>
          <cell r="JGI277"/>
          <cell r="JGJ277"/>
          <cell r="JGK277"/>
          <cell r="JGL277"/>
          <cell r="JGM277"/>
          <cell r="JGN277"/>
          <cell r="JGO277"/>
          <cell r="JGP277"/>
          <cell r="JGQ277"/>
          <cell r="JGR277"/>
          <cell r="JGS277"/>
          <cell r="JGT277"/>
          <cell r="JGU277"/>
          <cell r="JGV277"/>
          <cell r="JGW277"/>
          <cell r="JGX277"/>
          <cell r="JGY277"/>
          <cell r="JGZ277"/>
          <cell r="JHA277"/>
          <cell r="JHB277"/>
          <cell r="JHC277"/>
          <cell r="JHD277"/>
          <cell r="JHE277"/>
          <cell r="JHF277"/>
          <cell r="JHG277"/>
          <cell r="JHH277"/>
          <cell r="JHI277"/>
          <cell r="JHJ277"/>
          <cell r="JHK277"/>
          <cell r="JHL277"/>
          <cell r="JHM277"/>
          <cell r="JHN277"/>
          <cell r="JHO277"/>
          <cell r="JHP277"/>
          <cell r="JHQ277"/>
          <cell r="JHR277"/>
          <cell r="JHS277"/>
          <cell r="JHT277"/>
          <cell r="JHU277"/>
          <cell r="JHV277"/>
          <cell r="JHW277"/>
          <cell r="JHX277"/>
          <cell r="JHY277"/>
          <cell r="JHZ277"/>
          <cell r="JIA277"/>
          <cell r="JIB277"/>
          <cell r="JIC277"/>
          <cell r="JID277"/>
          <cell r="JIE277"/>
          <cell r="JIF277"/>
          <cell r="JIG277"/>
          <cell r="JIH277"/>
          <cell r="JII277"/>
          <cell r="JIJ277"/>
          <cell r="JIK277"/>
          <cell r="JIL277"/>
          <cell r="JIM277"/>
          <cell r="JIN277"/>
          <cell r="JIO277"/>
          <cell r="JIP277"/>
          <cell r="JIQ277"/>
          <cell r="JIR277"/>
          <cell r="JIS277"/>
          <cell r="JIT277"/>
          <cell r="JIU277"/>
          <cell r="JIV277"/>
          <cell r="JIW277"/>
          <cell r="JIX277"/>
          <cell r="JIY277"/>
          <cell r="JIZ277"/>
          <cell r="JJA277"/>
          <cell r="JJB277"/>
          <cell r="JJC277"/>
          <cell r="JJD277"/>
          <cell r="JJE277"/>
          <cell r="JJF277"/>
          <cell r="JJG277"/>
          <cell r="JJH277"/>
          <cell r="JJI277"/>
          <cell r="JJJ277"/>
          <cell r="JJK277"/>
          <cell r="JJL277"/>
          <cell r="JJM277"/>
          <cell r="JJN277"/>
          <cell r="JJO277"/>
          <cell r="JJP277"/>
          <cell r="JJQ277"/>
          <cell r="JJR277"/>
          <cell r="JJS277"/>
          <cell r="JJT277"/>
          <cell r="JJU277"/>
          <cell r="JJV277"/>
          <cell r="JJW277"/>
          <cell r="JJX277"/>
          <cell r="JJY277"/>
          <cell r="JJZ277"/>
          <cell r="JKA277"/>
          <cell r="JKB277"/>
          <cell r="JKC277"/>
          <cell r="JKD277"/>
          <cell r="JKE277"/>
          <cell r="JKF277"/>
          <cell r="JKG277"/>
          <cell r="JKH277"/>
          <cell r="JKI277"/>
          <cell r="JKJ277"/>
          <cell r="JKK277"/>
          <cell r="JKL277"/>
          <cell r="JKM277"/>
          <cell r="JKN277"/>
          <cell r="JKO277"/>
          <cell r="JKP277"/>
          <cell r="JKQ277"/>
          <cell r="JKR277"/>
          <cell r="JKS277"/>
          <cell r="JKT277"/>
          <cell r="JKU277"/>
          <cell r="JKV277"/>
          <cell r="JKW277"/>
          <cell r="JKX277"/>
          <cell r="JKY277"/>
          <cell r="JKZ277"/>
          <cell r="JLA277"/>
          <cell r="JLB277"/>
          <cell r="JLC277"/>
          <cell r="JLD277"/>
          <cell r="JLE277"/>
          <cell r="JLF277"/>
          <cell r="JLG277"/>
          <cell r="JLH277"/>
          <cell r="JLI277"/>
          <cell r="JLJ277"/>
          <cell r="JLK277"/>
          <cell r="JLL277"/>
          <cell r="JLM277"/>
          <cell r="JLN277"/>
          <cell r="JLO277"/>
          <cell r="JLP277"/>
          <cell r="JLQ277"/>
          <cell r="JLR277"/>
          <cell r="JLS277"/>
          <cell r="JLT277"/>
          <cell r="JLU277"/>
          <cell r="JLV277"/>
          <cell r="JLW277"/>
          <cell r="JLX277"/>
          <cell r="JLY277"/>
          <cell r="JLZ277"/>
          <cell r="JMA277"/>
          <cell r="JMB277"/>
          <cell r="JMC277"/>
          <cell r="JMD277"/>
          <cell r="JME277"/>
          <cell r="JMF277"/>
          <cell r="JMG277"/>
          <cell r="JMH277"/>
          <cell r="JMI277"/>
          <cell r="JMJ277"/>
          <cell r="JMK277"/>
          <cell r="JML277"/>
          <cell r="JMM277"/>
          <cell r="JMN277"/>
          <cell r="JMO277"/>
          <cell r="JMP277"/>
          <cell r="JMQ277"/>
          <cell r="JMR277"/>
          <cell r="JMS277"/>
          <cell r="JMT277"/>
          <cell r="JMU277"/>
          <cell r="JMV277"/>
          <cell r="JMW277"/>
          <cell r="JMX277"/>
          <cell r="JMY277"/>
          <cell r="JMZ277"/>
          <cell r="JNA277"/>
          <cell r="JNB277"/>
          <cell r="JNC277"/>
          <cell r="JND277"/>
          <cell r="JNE277"/>
          <cell r="JNF277"/>
          <cell r="JNG277"/>
          <cell r="JNH277"/>
          <cell r="JNI277"/>
          <cell r="JNJ277"/>
          <cell r="JNK277"/>
          <cell r="JNL277"/>
          <cell r="JNM277"/>
          <cell r="JNN277"/>
          <cell r="JNO277"/>
          <cell r="JNP277"/>
          <cell r="JNQ277"/>
          <cell r="JNR277"/>
          <cell r="JNS277"/>
          <cell r="JNT277"/>
          <cell r="JNU277"/>
          <cell r="JNV277"/>
          <cell r="JNW277"/>
          <cell r="JNX277"/>
          <cell r="JNY277"/>
          <cell r="JNZ277"/>
          <cell r="JOA277"/>
          <cell r="JOB277"/>
          <cell r="JOC277"/>
          <cell r="JOD277"/>
          <cell r="JOE277"/>
          <cell r="JOF277"/>
          <cell r="JOG277"/>
          <cell r="JOH277"/>
          <cell r="JOI277"/>
          <cell r="JOJ277"/>
          <cell r="JOK277"/>
          <cell r="JOL277"/>
          <cell r="JOM277"/>
          <cell r="JON277"/>
          <cell r="JOO277"/>
          <cell r="JOP277"/>
          <cell r="JOQ277"/>
          <cell r="JOR277"/>
          <cell r="JOS277"/>
          <cell r="JOT277"/>
          <cell r="JOU277"/>
          <cell r="JOV277"/>
          <cell r="JOW277"/>
          <cell r="JOX277"/>
          <cell r="JOY277"/>
          <cell r="JOZ277"/>
          <cell r="JPA277"/>
          <cell r="JPB277"/>
          <cell r="JPC277"/>
          <cell r="JPD277"/>
          <cell r="JPE277"/>
          <cell r="JPF277"/>
          <cell r="JPG277"/>
          <cell r="JPH277"/>
          <cell r="JPI277"/>
          <cell r="JPJ277"/>
          <cell r="JPK277"/>
          <cell r="JPL277"/>
          <cell r="JPM277"/>
          <cell r="JPN277"/>
          <cell r="JPO277"/>
          <cell r="JPP277"/>
          <cell r="JPQ277"/>
          <cell r="JPR277"/>
          <cell r="JPS277"/>
          <cell r="JPT277"/>
          <cell r="JPU277"/>
          <cell r="JPV277"/>
          <cell r="JPW277"/>
          <cell r="JPX277"/>
          <cell r="JPY277"/>
          <cell r="JPZ277"/>
          <cell r="JQA277"/>
          <cell r="JQB277"/>
          <cell r="JQC277"/>
          <cell r="JQD277"/>
          <cell r="JQE277"/>
          <cell r="JQF277"/>
          <cell r="JQG277"/>
          <cell r="JQH277"/>
          <cell r="JQI277"/>
          <cell r="JQJ277"/>
          <cell r="JQK277"/>
          <cell r="JQL277"/>
          <cell r="JQM277"/>
          <cell r="JQN277"/>
          <cell r="JQO277"/>
          <cell r="JQP277"/>
          <cell r="JQQ277"/>
          <cell r="JQR277"/>
          <cell r="JQS277"/>
          <cell r="JQT277"/>
          <cell r="JQU277"/>
          <cell r="JQV277"/>
          <cell r="JQW277"/>
          <cell r="JQX277"/>
          <cell r="JQY277"/>
          <cell r="JQZ277"/>
          <cell r="JRA277"/>
          <cell r="JRB277"/>
          <cell r="JRC277"/>
          <cell r="JRD277"/>
          <cell r="JRE277"/>
          <cell r="JRF277"/>
          <cell r="JRG277"/>
          <cell r="JRH277"/>
          <cell r="JRI277"/>
          <cell r="JRJ277"/>
          <cell r="JRK277"/>
          <cell r="JRL277"/>
          <cell r="JRM277"/>
          <cell r="JRN277"/>
          <cell r="JRO277"/>
          <cell r="JRP277"/>
          <cell r="JRQ277"/>
          <cell r="JRR277"/>
          <cell r="JRS277"/>
          <cell r="JRT277"/>
          <cell r="JRU277"/>
          <cell r="JRV277"/>
          <cell r="JRW277"/>
          <cell r="JRX277"/>
          <cell r="JRY277"/>
          <cell r="JRZ277"/>
          <cell r="JSA277"/>
          <cell r="JSB277"/>
          <cell r="JSC277"/>
          <cell r="JSD277"/>
          <cell r="JSE277"/>
          <cell r="JSF277"/>
          <cell r="JSG277"/>
          <cell r="JSH277"/>
          <cell r="JSI277"/>
          <cell r="JSJ277"/>
          <cell r="JSK277"/>
          <cell r="JSL277"/>
          <cell r="JSM277"/>
          <cell r="JSN277"/>
          <cell r="JSO277"/>
          <cell r="JSP277"/>
          <cell r="JSQ277"/>
          <cell r="JSR277"/>
          <cell r="JSS277"/>
          <cell r="JST277"/>
          <cell r="JSU277"/>
          <cell r="JSV277"/>
          <cell r="JSW277"/>
          <cell r="JSX277"/>
          <cell r="JSY277"/>
          <cell r="JSZ277"/>
          <cell r="JTA277"/>
          <cell r="JTB277"/>
          <cell r="JTC277"/>
          <cell r="JTD277"/>
          <cell r="JTE277"/>
          <cell r="JTF277"/>
          <cell r="JTG277"/>
          <cell r="JTH277"/>
          <cell r="JTI277"/>
          <cell r="JTJ277"/>
          <cell r="JTK277"/>
          <cell r="JTL277"/>
          <cell r="JTM277"/>
          <cell r="JTN277"/>
          <cell r="JTO277"/>
          <cell r="JTP277"/>
          <cell r="JTQ277"/>
          <cell r="JTR277"/>
          <cell r="JTS277"/>
          <cell r="JTT277"/>
          <cell r="JTU277"/>
          <cell r="JTV277"/>
          <cell r="JTW277"/>
          <cell r="JTX277"/>
          <cell r="JTY277"/>
          <cell r="JTZ277"/>
          <cell r="JUA277"/>
          <cell r="JUB277"/>
          <cell r="JUC277"/>
          <cell r="JUD277"/>
          <cell r="JUE277"/>
          <cell r="JUF277"/>
          <cell r="JUG277"/>
          <cell r="JUH277"/>
          <cell r="JUI277"/>
          <cell r="JUJ277"/>
          <cell r="JUK277"/>
          <cell r="JUL277"/>
          <cell r="JUM277"/>
          <cell r="JUN277"/>
          <cell r="JUO277"/>
          <cell r="JUP277"/>
          <cell r="JUQ277"/>
          <cell r="JUR277"/>
          <cell r="JUS277"/>
          <cell r="JUT277"/>
          <cell r="JUU277"/>
          <cell r="JUV277"/>
          <cell r="JUW277"/>
          <cell r="JUX277"/>
          <cell r="JUY277"/>
          <cell r="JUZ277"/>
          <cell r="JVA277"/>
          <cell r="JVB277"/>
          <cell r="JVC277"/>
          <cell r="JVD277"/>
          <cell r="JVE277"/>
          <cell r="JVF277"/>
          <cell r="JVG277"/>
          <cell r="JVH277"/>
          <cell r="JVI277"/>
          <cell r="JVJ277"/>
          <cell r="JVK277"/>
          <cell r="JVL277"/>
          <cell r="JVM277"/>
          <cell r="JVN277"/>
          <cell r="JVO277"/>
          <cell r="JVP277"/>
          <cell r="JVQ277"/>
          <cell r="JVR277"/>
          <cell r="JVS277"/>
          <cell r="JVT277"/>
          <cell r="JVU277"/>
          <cell r="JVV277"/>
          <cell r="JVW277"/>
          <cell r="JVX277"/>
          <cell r="JVY277"/>
          <cell r="JVZ277"/>
          <cell r="JWA277"/>
          <cell r="JWB277"/>
          <cell r="JWC277"/>
          <cell r="JWD277"/>
          <cell r="JWE277"/>
          <cell r="JWF277"/>
          <cell r="JWG277"/>
          <cell r="JWH277"/>
          <cell r="JWI277"/>
          <cell r="JWJ277"/>
          <cell r="JWK277"/>
          <cell r="JWL277"/>
          <cell r="JWM277"/>
          <cell r="JWN277"/>
          <cell r="JWO277"/>
          <cell r="JWP277"/>
          <cell r="JWQ277"/>
          <cell r="JWR277"/>
          <cell r="JWS277"/>
          <cell r="JWT277"/>
          <cell r="JWU277"/>
          <cell r="JWV277"/>
          <cell r="JWW277"/>
          <cell r="JWX277"/>
          <cell r="JWY277"/>
          <cell r="JWZ277"/>
          <cell r="JXA277"/>
          <cell r="JXB277"/>
          <cell r="JXC277"/>
          <cell r="JXD277"/>
          <cell r="JXE277"/>
          <cell r="JXF277"/>
          <cell r="JXG277"/>
          <cell r="JXH277"/>
          <cell r="JXI277"/>
          <cell r="JXJ277"/>
          <cell r="JXK277"/>
          <cell r="JXL277"/>
          <cell r="JXM277"/>
          <cell r="JXN277"/>
          <cell r="JXO277"/>
          <cell r="JXP277"/>
          <cell r="JXQ277"/>
          <cell r="JXR277"/>
          <cell r="JXS277"/>
          <cell r="JXT277"/>
          <cell r="JXU277"/>
          <cell r="JXV277"/>
          <cell r="JXW277"/>
          <cell r="JXX277"/>
          <cell r="JXY277"/>
          <cell r="JXZ277"/>
          <cell r="JYA277"/>
          <cell r="JYB277"/>
          <cell r="JYC277"/>
          <cell r="JYD277"/>
          <cell r="JYE277"/>
          <cell r="JYF277"/>
          <cell r="JYG277"/>
          <cell r="JYH277"/>
          <cell r="JYI277"/>
          <cell r="JYJ277"/>
          <cell r="JYK277"/>
          <cell r="JYL277"/>
          <cell r="JYM277"/>
          <cell r="JYN277"/>
          <cell r="JYO277"/>
          <cell r="JYP277"/>
          <cell r="JYQ277"/>
          <cell r="JYR277"/>
          <cell r="JYS277"/>
          <cell r="JYT277"/>
          <cell r="JYU277"/>
          <cell r="JYV277"/>
          <cell r="JYW277"/>
          <cell r="JYX277"/>
          <cell r="JYY277"/>
          <cell r="JYZ277"/>
          <cell r="JZA277"/>
          <cell r="JZB277"/>
          <cell r="JZC277"/>
          <cell r="JZD277"/>
          <cell r="JZE277"/>
          <cell r="JZF277"/>
          <cell r="JZG277"/>
          <cell r="JZH277"/>
          <cell r="JZI277"/>
          <cell r="JZJ277"/>
          <cell r="JZK277"/>
          <cell r="JZL277"/>
          <cell r="JZM277"/>
          <cell r="JZN277"/>
          <cell r="JZO277"/>
          <cell r="JZP277"/>
          <cell r="JZQ277"/>
          <cell r="JZR277"/>
          <cell r="JZS277"/>
          <cell r="JZT277"/>
          <cell r="JZU277"/>
          <cell r="JZV277"/>
          <cell r="JZW277"/>
          <cell r="JZX277"/>
          <cell r="JZY277"/>
          <cell r="JZZ277"/>
          <cell r="KAA277"/>
          <cell r="KAB277"/>
          <cell r="KAC277"/>
          <cell r="KAD277"/>
          <cell r="KAE277"/>
          <cell r="KAF277"/>
          <cell r="KAG277"/>
          <cell r="KAH277"/>
          <cell r="KAI277"/>
          <cell r="KAJ277"/>
          <cell r="KAK277"/>
          <cell r="KAL277"/>
          <cell r="KAM277"/>
          <cell r="KAN277"/>
          <cell r="KAO277"/>
          <cell r="KAP277"/>
          <cell r="KAQ277"/>
          <cell r="KAR277"/>
          <cell r="KAS277"/>
          <cell r="KAT277"/>
          <cell r="KAU277"/>
          <cell r="KAV277"/>
          <cell r="KAW277"/>
          <cell r="KAX277"/>
          <cell r="KAY277"/>
          <cell r="KAZ277"/>
          <cell r="KBA277"/>
          <cell r="KBB277"/>
          <cell r="KBC277"/>
          <cell r="KBD277"/>
          <cell r="KBE277"/>
          <cell r="KBF277"/>
          <cell r="KBG277"/>
          <cell r="KBH277"/>
          <cell r="KBI277"/>
          <cell r="KBJ277"/>
          <cell r="KBK277"/>
          <cell r="KBL277"/>
          <cell r="KBM277"/>
          <cell r="KBN277"/>
          <cell r="KBO277"/>
          <cell r="KBP277"/>
          <cell r="KBQ277"/>
          <cell r="KBR277"/>
          <cell r="KBS277"/>
          <cell r="KBT277"/>
          <cell r="KBU277"/>
          <cell r="KBV277"/>
          <cell r="KBW277"/>
          <cell r="KBX277"/>
          <cell r="KBY277"/>
          <cell r="KBZ277"/>
          <cell r="KCA277"/>
          <cell r="KCB277"/>
          <cell r="KCC277"/>
          <cell r="KCD277"/>
          <cell r="KCE277"/>
          <cell r="KCF277"/>
          <cell r="KCG277"/>
          <cell r="KCH277"/>
          <cell r="KCI277"/>
          <cell r="KCJ277"/>
          <cell r="KCK277"/>
          <cell r="KCL277"/>
          <cell r="KCM277"/>
          <cell r="KCN277"/>
          <cell r="KCO277"/>
          <cell r="KCP277"/>
          <cell r="KCQ277"/>
          <cell r="KCR277"/>
          <cell r="KCS277"/>
          <cell r="KCT277"/>
          <cell r="KCU277"/>
          <cell r="KCV277"/>
          <cell r="KCW277"/>
          <cell r="KCX277"/>
          <cell r="KCY277"/>
          <cell r="KCZ277"/>
          <cell r="KDA277"/>
          <cell r="KDB277"/>
          <cell r="KDC277"/>
          <cell r="KDD277"/>
          <cell r="KDE277"/>
          <cell r="KDF277"/>
          <cell r="KDG277"/>
          <cell r="KDH277"/>
          <cell r="KDI277"/>
          <cell r="KDJ277"/>
          <cell r="KDK277"/>
          <cell r="KDL277"/>
          <cell r="KDM277"/>
          <cell r="KDN277"/>
          <cell r="KDO277"/>
          <cell r="KDP277"/>
          <cell r="KDQ277"/>
          <cell r="KDR277"/>
          <cell r="KDS277"/>
          <cell r="KDT277"/>
          <cell r="KDU277"/>
          <cell r="KDV277"/>
          <cell r="KDW277"/>
          <cell r="KDX277"/>
          <cell r="KDY277"/>
          <cell r="KDZ277"/>
          <cell r="KEA277"/>
          <cell r="KEB277"/>
          <cell r="KEC277"/>
          <cell r="KED277"/>
          <cell r="KEE277"/>
          <cell r="KEF277"/>
          <cell r="KEG277"/>
          <cell r="KEH277"/>
          <cell r="KEI277"/>
          <cell r="KEJ277"/>
          <cell r="KEK277"/>
          <cell r="KEL277"/>
          <cell r="KEM277"/>
          <cell r="KEN277"/>
          <cell r="KEO277"/>
          <cell r="KEP277"/>
          <cell r="KEQ277"/>
          <cell r="KER277"/>
          <cell r="KES277"/>
          <cell r="KET277"/>
          <cell r="KEU277"/>
          <cell r="KEV277"/>
          <cell r="KEW277"/>
          <cell r="KEX277"/>
          <cell r="KEY277"/>
          <cell r="KEZ277"/>
          <cell r="KFA277"/>
          <cell r="KFB277"/>
          <cell r="KFC277"/>
          <cell r="KFD277"/>
          <cell r="KFE277"/>
          <cell r="KFF277"/>
          <cell r="KFG277"/>
          <cell r="KFH277"/>
          <cell r="KFI277"/>
          <cell r="KFJ277"/>
          <cell r="KFK277"/>
          <cell r="KFL277"/>
          <cell r="KFM277"/>
          <cell r="KFN277"/>
          <cell r="KFO277"/>
          <cell r="KFP277"/>
          <cell r="KFQ277"/>
          <cell r="KFR277"/>
          <cell r="KFS277"/>
          <cell r="KFT277"/>
          <cell r="KFU277"/>
          <cell r="KFV277"/>
          <cell r="KFW277"/>
          <cell r="KFX277"/>
          <cell r="KFY277"/>
          <cell r="KFZ277"/>
          <cell r="KGA277"/>
          <cell r="KGB277"/>
          <cell r="KGC277"/>
          <cell r="KGD277"/>
          <cell r="KGE277"/>
          <cell r="KGF277"/>
          <cell r="KGG277"/>
          <cell r="KGH277"/>
          <cell r="KGI277"/>
          <cell r="KGJ277"/>
          <cell r="KGK277"/>
          <cell r="KGL277"/>
          <cell r="KGM277"/>
          <cell r="KGN277"/>
          <cell r="KGO277"/>
          <cell r="KGP277"/>
          <cell r="KGQ277"/>
          <cell r="KGR277"/>
          <cell r="KGS277"/>
          <cell r="KGT277"/>
          <cell r="KGU277"/>
          <cell r="KGV277"/>
          <cell r="KGW277"/>
          <cell r="KGX277"/>
          <cell r="KGY277"/>
          <cell r="KGZ277"/>
          <cell r="KHA277"/>
          <cell r="KHB277"/>
          <cell r="KHC277"/>
          <cell r="KHD277"/>
          <cell r="KHE277"/>
          <cell r="KHF277"/>
          <cell r="KHG277"/>
          <cell r="KHH277"/>
          <cell r="KHI277"/>
          <cell r="KHJ277"/>
          <cell r="KHK277"/>
          <cell r="KHL277"/>
          <cell r="KHM277"/>
          <cell r="KHN277"/>
          <cell r="KHO277"/>
          <cell r="KHP277"/>
          <cell r="KHQ277"/>
          <cell r="KHR277"/>
          <cell r="KHS277"/>
          <cell r="KHT277"/>
          <cell r="KHU277"/>
          <cell r="KHV277"/>
          <cell r="KHW277"/>
          <cell r="KHX277"/>
          <cell r="KHY277"/>
          <cell r="KHZ277"/>
          <cell r="KIA277"/>
          <cell r="KIB277"/>
          <cell r="KIC277"/>
          <cell r="KID277"/>
          <cell r="KIE277"/>
          <cell r="KIF277"/>
          <cell r="KIG277"/>
          <cell r="KIH277"/>
          <cell r="KII277"/>
          <cell r="KIJ277"/>
          <cell r="KIK277"/>
          <cell r="KIL277"/>
          <cell r="KIM277"/>
          <cell r="KIN277"/>
          <cell r="KIO277"/>
          <cell r="KIP277"/>
          <cell r="KIQ277"/>
          <cell r="KIR277"/>
          <cell r="KIS277"/>
          <cell r="KIT277"/>
          <cell r="KIU277"/>
          <cell r="KIV277"/>
          <cell r="KIW277"/>
          <cell r="KIX277"/>
          <cell r="KIY277"/>
          <cell r="KIZ277"/>
          <cell r="KJA277"/>
          <cell r="KJB277"/>
          <cell r="KJC277"/>
          <cell r="KJD277"/>
          <cell r="KJE277"/>
          <cell r="KJF277"/>
          <cell r="KJG277"/>
          <cell r="KJH277"/>
          <cell r="KJI277"/>
          <cell r="KJJ277"/>
          <cell r="KJK277"/>
          <cell r="KJL277"/>
          <cell r="KJM277"/>
          <cell r="KJN277"/>
          <cell r="KJO277"/>
          <cell r="KJP277"/>
          <cell r="KJQ277"/>
          <cell r="KJR277"/>
          <cell r="KJS277"/>
          <cell r="KJT277"/>
          <cell r="KJU277"/>
          <cell r="KJV277"/>
          <cell r="KJW277"/>
          <cell r="KJX277"/>
          <cell r="KJY277"/>
          <cell r="KJZ277"/>
          <cell r="KKA277"/>
          <cell r="KKB277"/>
          <cell r="KKC277"/>
          <cell r="KKD277"/>
          <cell r="KKE277"/>
          <cell r="KKF277"/>
          <cell r="KKG277"/>
          <cell r="KKH277"/>
          <cell r="KKI277"/>
          <cell r="KKJ277"/>
          <cell r="KKK277"/>
          <cell r="KKL277"/>
          <cell r="KKM277"/>
          <cell r="KKN277"/>
          <cell r="KKO277"/>
          <cell r="KKP277"/>
          <cell r="KKQ277"/>
          <cell r="KKR277"/>
          <cell r="KKS277"/>
          <cell r="KKT277"/>
          <cell r="KKU277"/>
          <cell r="KKV277"/>
          <cell r="KKW277"/>
          <cell r="KKX277"/>
          <cell r="KKY277"/>
          <cell r="KKZ277"/>
          <cell r="KLA277"/>
          <cell r="KLB277"/>
          <cell r="KLC277"/>
          <cell r="KLD277"/>
          <cell r="KLE277"/>
          <cell r="KLF277"/>
          <cell r="KLG277"/>
          <cell r="KLH277"/>
          <cell r="KLI277"/>
          <cell r="KLJ277"/>
          <cell r="KLK277"/>
          <cell r="KLL277"/>
          <cell r="KLM277"/>
          <cell r="KLN277"/>
          <cell r="KLO277"/>
          <cell r="KLP277"/>
          <cell r="KLQ277"/>
          <cell r="KLR277"/>
          <cell r="KLS277"/>
          <cell r="KLT277"/>
          <cell r="KLU277"/>
          <cell r="KLV277"/>
          <cell r="KLW277"/>
          <cell r="KLX277"/>
          <cell r="KLY277"/>
          <cell r="KLZ277"/>
          <cell r="KMA277"/>
          <cell r="KMB277"/>
          <cell r="KMC277"/>
          <cell r="KMD277"/>
          <cell r="KME277"/>
          <cell r="KMF277"/>
          <cell r="KMG277"/>
          <cell r="KMH277"/>
          <cell r="KMI277"/>
          <cell r="KMJ277"/>
          <cell r="KMK277"/>
          <cell r="KML277"/>
          <cell r="KMM277"/>
          <cell r="KMN277"/>
          <cell r="KMO277"/>
          <cell r="KMP277"/>
          <cell r="KMQ277"/>
          <cell r="KMR277"/>
          <cell r="KMS277"/>
          <cell r="KMT277"/>
          <cell r="KMU277"/>
          <cell r="KMV277"/>
          <cell r="KMW277"/>
          <cell r="KMX277"/>
          <cell r="KMY277"/>
          <cell r="KMZ277"/>
          <cell r="KNA277"/>
          <cell r="KNB277"/>
          <cell r="KNC277"/>
          <cell r="KND277"/>
          <cell r="KNE277"/>
          <cell r="KNF277"/>
          <cell r="KNG277"/>
          <cell r="KNH277"/>
          <cell r="KNI277"/>
          <cell r="KNJ277"/>
          <cell r="KNK277"/>
          <cell r="KNL277"/>
          <cell r="KNM277"/>
          <cell r="KNN277"/>
          <cell r="KNO277"/>
          <cell r="KNP277"/>
          <cell r="KNQ277"/>
          <cell r="KNR277"/>
          <cell r="KNS277"/>
          <cell r="KNT277"/>
          <cell r="KNU277"/>
          <cell r="KNV277"/>
          <cell r="KNW277"/>
          <cell r="KNX277"/>
          <cell r="KNY277"/>
          <cell r="KNZ277"/>
          <cell r="KOA277"/>
          <cell r="KOB277"/>
          <cell r="KOC277"/>
          <cell r="KOD277"/>
          <cell r="KOE277"/>
          <cell r="KOF277"/>
          <cell r="KOG277"/>
          <cell r="KOH277"/>
          <cell r="KOI277"/>
          <cell r="KOJ277"/>
          <cell r="KOK277"/>
          <cell r="KOL277"/>
          <cell r="KOM277"/>
          <cell r="KON277"/>
          <cell r="KOO277"/>
          <cell r="KOP277"/>
          <cell r="KOQ277"/>
          <cell r="KOR277"/>
          <cell r="KOS277"/>
          <cell r="KOT277"/>
          <cell r="KOU277"/>
          <cell r="KOV277"/>
          <cell r="KOW277"/>
          <cell r="KOX277"/>
          <cell r="KOY277"/>
          <cell r="KOZ277"/>
          <cell r="KPA277"/>
          <cell r="KPB277"/>
          <cell r="KPC277"/>
          <cell r="KPD277"/>
          <cell r="KPE277"/>
          <cell r="KPF277"/>
          <cell r="KPG277"/>
          <cell r="KPH277"/>
          <cell r="KPI277"/>
          <cell r="KPJ277"/>
          <cell r="KPK277"/>
          <cell r="KPL277"/>
          <cell r="KPM277"/>
          <cell r="KPN277"/>
          <cell r="KPO277"/>
          <cell r="KPP277"/>
          <cell r="KPQ277"/>
          <cell r="KPR277"/>
          <cell r="KPS277"/>
          <cell r="KPT277"/>
          <cell r="KPU277"/>
          <cell r="KPV277"/>
          <cell r="KPW277"/>
          <cell r="KPX277"/>
          <cell r="KPY277"/>
          <cell r="KPZ277"/>
          <cell r="KQA277"/>
          <cell r="KQB277"/>
          <cell r="KQC277"/>
          <cell r="KQD277"/>
          <cell r="KQE277"/>
          <cell r="KQF277"/>
          <cell r="KQG277"/>
          <cell r="KQH277"/>
          <cell r="KQI277"/>
          <cell r="KQJ277"/>
          <cell r="KQK277"/>
          <cell r="KQL277"/>
          <cell r="KQM277"/>
          <cell r="KQN277"/>
          <cell r="KQO277"/>
          <cell r="KQP277"/>
          <cell r="KQQ277"/>
          <cell r="KQR277"/>
          <cell r="KQS277"/>
          <cell r="KQT277"/>
          <cell r="KQU277"/>
          <cell r="KQV277"/>
          <cell r="KQW277"/>
          <cell r="KQX277"/>
          <cell r="KQY277"/>
          <cell r="KQZ277"/>
          <cell r="KRA277"/>
          <cell r="KRB277"/>
          <cell r="KRC277"/>
          <cell r="KRD277"/>
          <cell r="KRE277"/>
          <cell r="KRF277"/>
          <cell r="KRG277"/>
          <cell r="KRH277"/>
          <cell r="KRI277"/>
          <cell r="KRJ277"/>
          <cell r="KRK277"/>
          <cell r="KRL277"/>
          <cell r="KRM277"/>
          <cell r="KRN277"/>
          <cell r="KRO277"/>
          <cell r="KRP277"/>
          <cell r="KRQ277"/>
          <cell r="KRR277"/>
          <cell r="KRS277"/>
          <cell r="KRT277"/>
          <cell r="KRU277"/>
          <cell r="KRV277"/>
          <cell r="KRW277"/>
          <cell r="KRX277"/>
          <cell r="KRY277"/>
          <cell r="KRZ277"/>
          <cell r="KSA277"/>
          <cell r="KSB277"/>
          <cell r="KSC277"/>
          <cell r="KSD277"/>
          <cell r="KSE277"/>
          <cell r="KSF277"/>
          <cell r="KSG277"/>
          <cell r="KSH277"/>
          <cell r="KSI277"/>
          <cell r="KSJ277"/>
          <cell r="KSK277"/>
          <cell r="KSL277"/>
          <cell r="KSM277"/>
          <cell r="KSN277"/>
          <cell r="KSO277"/>
          <cell r="KSP277"/>
          <cell r="KSQ277"/>
          <cell r="KSR277"/>
          <cell r="KSS277"/>
          <cell r="KST277"/>
          <cell r="KSU277"/>
          <cell r="KSV277"/>
          <cell r="KSW277"/>
          <cell r="KSX277"/>
          <cell r="KSY277"/>
          <cell r="KSZ277"/>
          <cell r="KTA277"/>
          <cell r="KTB277"/>
          <cell r="KTC277"/>
          <cell r="KTD277"/>
          <cell r="KTE277"/>
          <cell r="KTF277"/>
          <cell r="KTG277"/>
          <cell r="KTH277"/>
          <cell r="KTI277"/>
          <cell r="KTJ277"/>
          <cell r="KTK277"/>
          <cell r="KTL277"/>
          <cell r="KTM277"/>
          <cell r="KTN277"/>
          <cell r="KTO277"/>
          <cell r="KTP277"/>
          <cell r="KTQ277"/>
          <cell r="KTR277"/>
          <cell r="KTS277"/>
          <cell r="KTT277"/>
          <cell r="KTU277"/>
          <cell r="KTV277"/>
          <cell r="KTW277"/>
          <cell r="KTX277"/>
          <cell r="KTY277"/>
          <cell r="KTZ277"/>
          <cell r="KUA277"/>
          <cell r="KUB277"/>
          <cell r="KUC277"/>
          <cell r="KUD277"/>
          <cell r="KUE277"/>
          <cell r="KUF277"/>
          <cell r="KUG277"/>
          <cell r="KUH277"/>
          <cell r="KUI277"/>
          <cell r="KUJ277"/>
          <cell r="KUK277"/>
          <cell r="KUL277"/>
          <cell r="KUM277"/>
          <cell r="KUN277"/>
          <cell r="KUO277"/>
          <cell r="KUP277"/>
          <cell r="KUQ277"/>
          <cell r="KUR277"/>
          <cell r="KUS277"/>
          <cell r="KUT277"/>
          <cell r="KUU277"/>
          <cell r="KUV277"/>
          <cell r="KUW277"/>
          <cell r="KUX277"/>
          <cell r="KUY277"/>
          <cell r="KUZ277"/>
          <cell r="KVA277"/>
          <cell r="KVB277"/>
          <cell r="KVC277"/>
          <cell r="KVD277"/>
          <cell r="KVE277"/>
          <cell r="KVF277"/>
          <cell r="KVG277"/>
          <cell r="KVH277"/>
          <cell r="KVI277"/>
          <cell r="KVJ277"/>
          <cell r="KVK277"/>
          <cell r="KVL277"/>
          <cell r="KVM277"/>
          <cell r="KVN277"/>
          <cell r="KVO277"/>
          <cell r="KVP277"/>
          <cell r="KVQ277"/>
          <cell r="KVR277"/>
          <cell r="KVS277"/>
          <cell r="KVT277"/>
          <cell r="KVU277"/>
          <cell r="KVV277"/>
          <cell r="KVW277"/>
          <cell r="KVX277"/>
          <cell r="KVY277"/>
          <cell r="KVZ277"/>
          <cell r="KWA277"/>
          <cell r="KWB277"/>
          <cell r="KWC277"/>
          <cell r="KWD277"/>
          <cell r="KWE277"/>
          <cell r="KWF277"/>
          <cell r="KWG277"/>
          <cell r="KWH277"/>
          <cell r="KWI277"/>
          <cell r="KWJ277"/>
          <cell r="KWK277"/>
          <cell r="KWL277"/>
          <cell r="KWM277"/>
          <cell r="KWN277"/>
          <cell r="KWO277"/>
          <cell r="KWP277"/>
          <cell r="KWQ277"/>
          <cell r="KWR277"/>
          <cell r="KWS277"/>
          <cell r="KWT277"/>
          <cell r="KWU277"/>
          <cell r="KWV277"/>
          <cell r="KWW277"/>
          <cell r="KWX277"/>
          <cell r="KWY277"/>
          <cell r="KWZ277"/>
          <cell r="KXA277"/>
          <cell r="KXB277"/>
          <cell r="KXC277"/>
          <cell r="KXD277"/>
          <cell r="KXE277"/>
          <cell r="KXF277"/>
          <cell r="KXG277"/>
          <cell r="KXH277"/>
          <cell r="KXI277"/>
          <cell r="KXJ277"/>
          <cell r="KXK277"/>
          <cell r="KXL277"/>
          <cell r="KXM277"/>
          <cell r="KXN277"/>
          <cell r="KXO277"/>
          <cell r="KXP277"/>
          <cell r="KXQ277"/>
          <cell r="KXR277"/>
          <cell r="KXS277"/>
          <cell r="KXT277"/>
          <cell r="KXU277"/>
          <cell r="KXV277"/>
          <cell r="KXW277"/>
          <cell r="KXX277"/>
          <cell r="KXY277"/>
          <cell r="KXZ277"/>
          <cell r="KYA277"/>
          <cell r="KYB277"/>
          <cell r="KYC277"/>
          <cell r="KYD277"/>
          <cell r="KYE277"/>
          <cell r="KYF277"/>
          <cell r="KYG277"/>
          <cell r="KYH277"/>
          <cell r="KYI277"/>
          <cell r="KYJ277"/>
          <cell r="KYK277"/>
          <cell r="KYL277"/>
          <cell r="KYM277"/>
          <cell r="KYN277"/>
          <cell r="KYO277"/>
          <cell r="KYP277"/>
          <cell r="KYQ277"/>
          <cell r="KYR277"/>
          <cell r="KYS277"/>
          <cell r="KYT277"/>
          <cell r="KYU277"/>
          <cell r="KYV277"/>
          <cell r="KYW277"/>
          <cell r="KYX277"/>
          <cell r="KYY277"/>
          <cell r="KYZ277"/>
          <cell r="KZA277"/>
          <cell r="KZB277"/>
          <cell r="KZC277"/>
          <cell r="KZD277"/>
          <cell r="KZE277"/>
          <cell r="KZF277"/>
          <cell r="KZG277"/>
          <cell r="KZH277"/>
          <cell r="KZI277"/>
          <cell r="KZJ277"/>
          <cell r="KZK277"/>
          <cell r="KZL277"/>
          <cell r="KZM277"/>
          <cell r="KZN277"/>
          <cell r="KZO277"/>
          <cell r="KZP277"/>
          <cell r="KZQ277"/>
          <cell r="KZR277"/>
          <cell r="KZS277"/>
          <cell r="KZT277"/>
          <cell r="KZU277"/>
          <cell r="KZV277"/>
          <cell r="KZW277"/>
          <cell r="KZX277"/>
          <cell r="KZY277"/>
          <cell r="KZZ277"/>
          <cell r="LAA277"/>
          <cell r="LAB277"/>
          <cell r="LAC277"/>
          <cell r="LAD277"/>
          <cell r="LAE277"/>
          <cell r="LAF277"/>
          <cell r="LAG277"/>
          <cell r="LAH277"/>
          <cell r="LAI277"/>
          <cell r="LAJ277"/>
          <cell r="LAK277"/>
          <cell r="LAL277"/>
          <cell r="LAM277"/>
          <cell r="LAN277"/>
          <cell r="LAO277"/>
          <cell r="LAP277"/>
          <cell r="LAQ277"/>
          <cell r="LAR277"/>
          <cell r="LAS277"/>
          <cell r="LAT277"/>
          <cell r="LAU277"/>
          <cell r="LAV277"/>
          <cell r="LAW277"/>
          <cell r="LAX277"/>
          <cell r="LAY277"/>
          <cell r="LAZ277"/>
          <cell r="LBA277"/>
          <cell r="LBB277"/>
          <cell r="LBC277"/>
          <cell r="LBD277"/>
          <cell r="LBE277"/>
          <cell r="LBF277"/>
          <cell r="LBG277"/>
          <cell r="LBH277"/>
          <cell r="LBI277"/>
          <cell r="LBJ277"/>
          <cell r="LBK277"/>
          <cell r="LBL277"/>
          <cell r="LBM277"/>
          <cell r="LBN277"/>
          <cell r="LBO277"/>
          <cell r="LBP277"/>
          <cell r="LBQ277"/>
          <cell r="LBR277"/>
          <cell r="LBS277"/>
          <cell r="LBT277"/>
          <cell r="LBU277"/>
          <cell r="LBV277"/>
          <cell r="LBW277"/>
          <cell r="LBX277"/>
          <cell r="LBY277"/>
          <cell r="LBZ277"/>
          <cell r="LCA277"/>
          <cell r="LCB277"/>
          <cell r="LCC277"/>
          <cell r="LCD277"/>
          <cell r="LCE277"/>
          <cell r="LCF277"/>
          <cell r="LCG277"/>
          <cell r="LCH277"/>
          <cell r="LCI277"/>
          <cell r="LCJ277"/>
          <cell r="LCK277"/>
          <cell r="LCL277"/>
          <cell r="LCM277"/>
          <cell r="LCN277"/>
          <cell r="LCO277"/>
          <cell r="LCP277"/>
          <cell r="LCQ277"/>
          <cell r="LCR277"/>
          <cell r="LCS277"/>
          <cell r="LCT277"/>
          <cell r="LCU277"/>
          <cell r="LCV277"/>
          <cell r="LCW277"/>
          <cell r="LCX277"/>
          <cell r="LCY277"/>
          <cell r="LCZ277"/>
          <cell r="LDA277"/>
          <cell r="LDB277"/>
          <cell r="LDC277"/>
          <cell r="LDD277"/>
          <cell r="LDE277"/>
          <cell r="LDF277"/>
          <cell r="LDG277"/>
          <cell r="LDH277"/>
          <cell r="LDI277"/>
          <cell r="LDJ277"/>
          <cell r="LDK277"/>
          <cell r="LDL277"/>
          <cell r="LDM277"/>
          <cell r="LDN277"/>
          <cell r="LDO277"/>
          <cell r="LDP277"/>
          <cell r="LDQ277"/>
          <cell r="LDR277"/>
          <cell r="LDS277"/>
          <cell r="LDT277"/>
          <cell r="LDU277"/>
          <cell r="LDV277"/>
          <cell r="LDW277"/>
          <cell r="LDX277"/>
          <cell r="LDY277"/>
          <cell r="LDZ277"/>
          <cell r="LEA277"/>
          <cell r="LEB277"/>
          <cell r="LEC277"/>
          <cell r="LED277"/>
          <cell r="LEE277"/>
          <cell r="LEF277"/>
          <cell r="LEG277"/>
          <cell r="LEH277"/>
          <cell r="LEI277"/>
          <cell r="LEJ277"/>
          <cell r="LEK277"/>
          <cell r="LEL277"/>
          <cell r="LEM277"/>
          <cell r="LEN277"/>
          <cell r="LEO277"/>
          <cell r="LEP277"/>
          <cell r="LEQ277"/>
          <cell r="LER277"/>
          <cell r="LES277"/>
          <cell r="LET277"/>
          <cell r="LEU277"/>
          <cell r="LEV277"/>
          <cell r="LEW277"/>
          <cell r="LEX277"/>
          <cell r="LEY277"/>
          <cell r="LEZ277"/>
          <cell r="LFA277"/>
          <cell r="LFB277"/>
          <cell r="LFC277"/>
          <cell r="LFD277"/>
          <cell r="LFE277"/>
          <cell r="LFF277"/>
          <cell r="LFG277"/>
          <cell r="LFH277"/>
          <cell r="LFI277"/>
          <cell r="LFJ277"/>
          <cell r="LFK277"/>
          <cell r="LFL277"/>
          <cell r="LFM277"/>
          <cell r="LFN277"/>
          <cell r="LFO277"/>
          <cell r="LFP277"/>
          <cell r="LFQ277"/>
          <cell r="LFR277"/>
          <cell r="LFS277"/>
          <cell r="LFT277"/>
          <cell r="LFU277"/>
          <cell r="LFV277"/>
          <cell r="LFW277"/>
          <cell r="LFX277"/>
          <cell r="LFY277"/>
          <cell r="LFZ277"/>
          <cell r="LGA277"/>
          <cell r="LGB277"/>
          <cell r="LGC277"/>
          <cell r="LGD277"/>
          <cell r="LGE277"/>
          <cell r="LGF277"/>
          <cell r="LGG277"/>
          <cell r="LGH277"/>
          <cell r="LGI277"/>
          <cell r="LGJ277"/>
          <cell r="LGK277"/>
          <cell r="LGL277"/>
          <cell r="LGM277"/>
          <cell r="LGN277"/>
          <cell r="LGO277"/>
          <cell r="LGP277"/>
          <cell r="LGQ277"/>
          <cell r="LGR277"/>
          <cell r="LGS277"/>
          <cell r="LGT277"/>
          <cell r="LGU277"/>
          <cell r="LGV277"/>
          <cell r="LGW277"/>
          <cell r="LGX277"/>
          <cell r="LGY277"/>
          <cell r="LGZ277"/>
          <cell r="LHA277"/>
          <cell r="LHB277"/>
          <cell r="LHC277"/>
          <cell r="LHD277"/>
          <cell r="LHE277"/>
          <cell r="LHF277"/>
          <cell r="LHG277"/>
          <cell r="LHH277"/>
          <cell r="LHI277"/>
          <cell r="LHJ277"/>
          <cell r="LHK277"/>
          <cell r="LHL277"/>
          <cell r="LHM277"/>
          <cell r="LHN277"/>
          <cell r="LHO277"/>
          <cell r="LHP277"/>
          <cell r="LHQ277"/>
          <cell r="LHR277"/>
          <cell r="LHS277"/>
          <cell r="LHT277"/>
          <cell r="LHU277"/>
          <cell r="LHV277"/>
          <cell r="LHW277"/>
          <cell r="LHX277"/>
          <cell r="LHY277"/>
          <cell r="LHZ277"/>
          <cell r="LIA277"/>
          <cell r="LIB277"/>
          <cell r="LIC277"/>
          <cell r="LID277"/>
          <cell r="LIE277"/>
          <cell r="LIF277"/>
          <cell r="LIG277"/>
          <cell r="LIH277"/>
          <cell r="LII277"/>
          <cell r="LIJ277"/>
          <cell r="LIK277"/>
          <cell r="LIL277"/>
          <cell r="LIM277"/>
          <cell r="LIN277"/>
          <cell r="LIO277"/>
          <cell r="LIP277"/>
          <cell r="LIQ277"/>
          <cell r="LIR277"/>
          <cell r="LIS277"/>
          <cell r="LIT277"/>
          <cell r="LIU277"/>
          <cell r="LIV277"/>
          <cell r="LIW277"/>
          <cell r="LIX277"/>
          <cell r="LIY277"/>
          <cell r="LIZ277"/>
          <cell r="LJA277"/>
          <cell r="LJB277"/>
          <cell r="LJC277"/>
          <cell r="LJD277"/>
          <cell r="LJE277"/>
          <cell r="LJF277"/>
          <cell r="LJG277"/>
          <cell r="LJH277"/>
          <cell r="LJI277"/>
          <cell r="LJJ277"/>
          <cell r="LJK277"/>
          <cell r="LJL277"/>
          <cell r="LJM277"/>
          <cell r="LJN277"/>
          <cell r="LJO277"/>
          <cell r="LJP277"/>
          <cell r="LJQ277"/>
          <cell r="LJR277"/>
          <cell r="LJS277"/>
          <cell r="LJT277"/>
          <cell r="LJU277"/>
          <cell r="LJV277"/>
          <cell r="LJW277"/>
          <cell r="LJX277"/>
          <cell r="LJY277"/>
          <cell r="LJZ277"/>
          <cell r="LKA277"/>
          <cell r="LKB277"/>
          <cell r="LKC277"/>
          <cell r="LKD277"/>
          <cell r="LKE277"/>
          <cell r="LKF277"/>
          <cell r="LKG277"/>
          <cell r="LKH277"/>
          <cell r="LKI277"/>
          <cell r="LKJ277"/>
          <cell r="LKK277"/>
          <cell r="LKL277"/>
          <cell r="LKM277"/>
          <cell r="LKN277"/>
          <cell r="LKO277"/>
          <cell r="LKP277"/>
          <cell r="LKQ277"/>
          <cell r="LKR277"/>
          <cell r="LKS277"/>
          <cell r="LKT277"/>
          <cell r="LKU277"/>
          <cell r="LKV277"/>
          <cell r="LKW277"/>
          <cell r="LKX277"/>
          <cell r="LKY277"/>
          <cell r="LKZ277"/>
          <cell r="LLA277"/>
          <cell r="LLB277"/>
          <cell r="LLC277"/>
          <cell r="LLD277"/>
          <cell r="LLE277"/>
          <cell r="LLF277"/>
          <cell r="LLG277"/>
          <cell r="LLH277"/>
          <cell r="LLI277"/>
          <cell r="LLJ277"/>
          <cell r="LLK277"/>
          <cell r="LLL277"/>
          <cell r="LLM277"/>
          <cell r="LLN277"/>
          <cell r="LLO277"/>
          <cell r="LLP277"/>
          <cell r="LLQ277"/>
          <cell r="LLR277"/>
          <cell r="LLS277"/>
          <cell r="LLT277"/>
          <cell r="LLU277"/>
          <cell r="LLV277"/>
          <cell r="LLW277"/>
          <cell r="LLX277"/>
          <cell r="LLY277"/>
          <cell r="LLZ277"/>
          <cell r="LMA277"/>
          <cell r="LMB277"/>
          <cell r="LMC277"/>
          <cell r="LMD277"/>
          <cell r="LME277"/>
          <cell r="LMF277"/>
          <cell r="LMG277"/>
          <cell r="LMH277"/>
          <cell r="LMI277"/>
          <cell r="LMJ277"/>
          <cell r="LMK277"/>
          <cell r="LML277"/>
          <cell r="LMM277"/>
          <cell r="LMN277"/>
          <cell r="LMO277"/>
          <cell r="LMP277"/>
          <cell r="LMQ277"/>
          <cell r="LMR277"/>
          <cell r="LMS277"/>
          <cell r="LMT277"/>
          <cell r="LMU277"/>
          <cell r="LMV277"/>
          <cell r="LMW277"/>
          <cell r="LMX277"/>
          <cell r="LMY277"/>
          <cell r="LMZ277"/>
          <cell r="LNA277"/>
          <cell r="LNB277"/>
          <cell r="LNC277"/>
          <cell r="LND277"/>
          <cell r="LNE277"/>
          <cell r="LNF277"/>
          <cell r="LNG277"/>
          <cell r="LNH277"/>
          <cell r="LNI277"/>
          <cell r="LNJ277"/>
          <cell r="LNK277"/>
          <cell r="LNL277"/>
          <cell r="LNM277"/>
          <cell r="LNN277"/>
          <cell r="LNO277"/>
          <cell r="LNP277"/>
          <cell r="LNQ277"/>
          <cell r="LNR277"/>
          <cell r="LNS277"/>
          <cell r="LNT277"/>
          <cell r="LNU277"/>
          <cell r="LNV277"/>
          <cell r="LNW277"/>
          <cell r="LNX277"/>
          <cell r="LNY277"/>
          <cell r="LNZ277"/>
          <cell r="LOA277"/>
          <cell r="LOB277"/>
          <cell r="LOC277"/>
          <cell r="LOD277"/>
          <cell r="LOE277"/>
          <cell r="LOF277"/>
          <cell r="LOG277"/>
          <cell r="LOH277"/>
          <cell r="LOI277"/>
          <cell r="LOJ277"/>
          <cell r="LOK277"/>
          <cell r="LOL277"/>
          <cell r="LOM277"/>
          <cell r="LON277"/>
          <cell r="LOO277"/>
          <cell r="LOP277"/>
          <cell r="LOQ277"/>
          <cell r="LOR277"/>
          <cell r="LOS277"/>
          <cell r="LOT277"/>
          <cell r="LOU277"/>
          <cell r="LOV277"/>
          <cell r="LOW277"/>
          <cell r="LOX277"/>
          <cell r="LOY277"/>
          <cell r="LOZ277"/>
          <cell r="LPA277"/>
          <cell r="LPB277"/>
          <cell r="LPC277"/>
          <cell r="LPD277"/>
          <cell r="LPE277"/>
          <cell r="LPF277"/>
          <cell r="LPG277"/>
          <cell r="LPH277"/>
          <cell r="LPI277"/>
          <cell r="LPJ277"/>
          <cell r="LPK277"/>
          <cell r="LPL277"/>
          <cell r="LPM277"/>
          <cell r="LPN277"/>
          <cell r="LPO277"/>
          <cell r="LPP277"/>
          <cell r="LPQ277"/>
          <cell r="LPR277"/>
          <cell r="LPS277"/>
          <cell r="LPT277"/>
          <cell r="LPU277"/>
          <cell r="LPV277"/>
          <cell r="LPW277"/>
          <cell r="LPX277"/>
          <cell r="LPY277"/>
          <cell r="LPZ277"/>
          <cell r="LQA277"/>
          <cell r="LQB277"/>
          <cell r="LQC277"/>
          <cell r="LQD277"/>
          <cell r="LQE277"/>
          <cell r="LQF277"/>
          <cell r="LQG277"/>
          <cell r="LQH277"/>
          <cell r="LQI277"/>
          <cell r="LQJ277"/>
          <cell r="LQK277"/>
          <cell r="LQL277"/>
          <cell r="LQM277"/>
          <cell r="LQN277"/>
          <cell r="LQO277"/>
          <cell r="LQP277"/>
          <cell r="LQQ277"/>
          <cell r="LQR277"/>
          <cell r="LQS277"/>
          <cell r="LQT277"/>
          <cell r="LQU277"/>
          <cell r="LQV277"/>
          <cell r="LQW277"/>
          <cell r="LQX277"/>
          <cell r="LQY277"/>
          <cell r="LQZ277"/>
          <cell r="LRA277"/>
          <cell r="LRB277"/>
          <cell r="LRC277"/>
          <cell r="LRD277"/>
          <cell r="LRE277"/>
          <cell r="LRF277"/>
          <cell r="LRG277"/>
          <cell r="LRH277"/>
          <cell r="LRI277"/>
          <cell r="LRJ277"/>
          <cell r="LRK277"/>
          <cell r="LRL277"/>
          <cell r="LRM277"/>
          <cell r="LRN277"/>
          <cell r="LRO277"/>
          <cell r="LRP277"/>
          <cell r="LRQ277"/>
          <cell r="LRR277"/>
          <cell r="LRS277"/>
          <cell r="LRT277"/>
          <cell r="LRU277"/>
          <cell r="LRV277"/>
          <cell r="LRW277"/>
          <cell r="LRX277"/>
          <cell r="LRY277"/>
          <cell r="LRZ277"/>
          <cell r="LSA277"/>
          <cell r="LSB277"/>
          <cell r="LSC277"/>
          <cell r="LSD277"/>
          <cell r="LSE277"/>
          <cell r="LSF277"/>
          <cell r="LSG277"/>
          <cell r="LSH277"/>
          <cell r="LSI277"/>
          <cell r="LSJ277"/>
          <cell r="LSK277"/>
          <cell r="LSL277"/>
          <cell r="LSM277"/>
          <cell r="LSN277"/>
          <cell r="LSO277"/>
          <cell r="LSP277"/>
          <cell r="LSQ277"/>
          <cell r="LSR277"/>
          <cell r="LSS277"/>
          <cell r="LST277"/>
          <cell r="LSU277"/>
          <cell r="LSV277"/>
          <cell r="LSW277"/>
          <cell r="LSX277"/>
          <cell r="LSY277"/>
          <cell r="LSZ277"/>
          <cell r="LTA277"/>
          <cell r="LTB277"/>
          <cell r="LTC277"/>
          <cell r="LTD277"/>
          <cell r="LTE277"/>
          <cell r="LTF277"/>
          <cell r="LTG277"/>
          <cell r="LTH277"/>
          <cell r="LTI277"/>
          <cell r="LTJ277"/>
          <cell r="LTK277"/>
          <cell r="LTL277"/>
          <cell r="LTM277"/>
          <cell r="LTN277"/>
          <cell r="LTO277"/>
          <cell r="LTP277"/>
          <cell r="LTQ277"/>
          <cell r="LTR277"/>
          <cell r="LTS277"/>
          <cell r="LTT277"/>
          <cell r="LTU277"/>
          <cell r="LTV277"/>
          <cell r="LTW277"/>
          <cell r="LTX277"/>
          <cell r="LTY277"/>
          <cell r="LTZ277"/>
          <cell r="LUA277"/>
          <cell r="LUB277"/>
          <cell r="LUC277"/>
          <cell r="LUD277"/>
          <cell r="LUE277"/>
          <cell r="LUF277"/>
          <cell r="LUG277"/>
          <cell r="LUH277"/>
          <cell r="LUI277"/>
          <cell r="LUJ277"/>
          <cell r="LUK277"/>
          <cell r="LUL277"/>
          <cell r="LUM277"/>
          <cell r="LUN277"/>
          <cell r="LUO277"/>
          <cell r="LUP277"/>
          <cell r="LUQ277"/>
          <cell r="LUR277"/>
          <cell r="LUS277"/>
          <cell r="LUT277"/>
          <cell r="LUU277"/>
          <cell r="LUV277"/>
          <cell r="LUW277"/>
          <cell r="LUX277"/>
          <cell r="LUY277"/>
          <cell r="LUZ277"/>
          <cell r="LVA277"/>
          <cell r="LVB277"/>
          <cell r="LVC277"/>
          <cell r="LVD277"/>
          <cell r="LVE277"/>
          <cell r="LVF277"/>
          <cell r="LVG277"/>
          <cell r="LVH277"/>
          <cell r="LVI277"/>
          <cell r="LVJ277"/>
          <cell r="LVK277"/>
          <cell r="LVL277"/>
          <cell r="LVM277"/>
          <cell r="LVN277"/>
          <cell r="LVO277"/>
          <cell r="LVP277"/>
          <cell r="LVQ277"/>
          <cell r="LVR277"/>
          <cell r="LVS277"/>
          <cell r="LVT277"/>
          <cell r="LVU277"/>
          <cell r="LVV277"/>
          <cell r="LVW277"/>
          <cell r="LVX277"/>
          <cell r="LVY277"/>
          <cell r="LVZ277"/>
          <cell r="LWA277"/>
          <cell r="LWB277"/>
          <cell r="LWC277"/>
          <cell r="LWD277"/>
          <cell r="LWE277"/>
          <cell r="LWF277"/>
          <cell r="LWG277"/>
          <cell r="LWH277"/>
          <cell r="LWI277"/>
          <cell r="LWJ277"/>
          <cell r="LWK277"/>
          <cell r="LWL277"/>
          <cell r="LWM277"/>
          <cell r="LWN277"/>
          <cell r="LWO277"/>
          <cell r="LWP277"/>
          <cell r="LWQ277"/>
          <cell r="LWR277"/>
          <cell r="LWS277"/>
          <cell r="LWT277"/>
          <cell r="LWU277"/>
          <cell r="LWV277"/>
          <cell r="LWW277"/>
          <cell r="LWX277"/>
          <cell r="LWY277"/>
          <cell r="LWZ277"/>
          <cell r="LXA277"/>
          <cell r="LXB277"/>
          <cell r="LXC277"/>
          <cell r="LXD277"/>
          <cell r="LXE277"/>
          <cell r="LXF277"/>
          <cell r="LXG277"/>
          <cell r="LXH277"/>
          <cell r="LXI277"/>
          <cell r="LXJ277"/>
          <cell r="LXK277"/>
          <cell r="LXL277"/>
          <cell r="LXM277"/>
          <cell r="LXN277"/>
          <cell r="LXO277"/>
          <cell r="LXP277"/>
          <cell r="LXQ277"/>
          <cell r="LXR277"/>
          <cell r="LXS277"/>
          <cell r="LXT277"/>
          <cell r="LXU277"/>
          <cell r="LXV277"/>
          <cell r="LXW277"/>
          <cell r="LXX277"/>
          <cell r="LXY277"/>
          <cell r="LXZ277"/>
          <cell r="LYA277"/>
          <cell r="LYB277"/>
          <cell r="LYC277"/>
          <cell r="LYD277"/>
          <cell r="LYE277"/>
          <cell r="LYF277"/>
          <cell r="LYG277"/>
          <cell r="LYH277"/>
          <cell r="LYI277"/>
          <cell r="LYJ277"/>
          <cell r="LYK277"/>
          <cell r="LYL277"/>
          <cell r="LYM277"/>
          <cell r="LYN277"/>
          <cell r="LYO277"/>
          <cell r="LYP277"/>
          <cell r="LYQ277"/>
          <cell r="LYR277"/>
          <cell r="LYS277"/>
          <cell r="LYT277"/>
          <cell r="LYU277"/>
          <cell r="LYV277"/>
          <cell r="LYW277"/>
          <cell r="LYX277"/>
          <cell r="LYY277"/>
          <cell r="LYZ277"/>
          <cell r="LZA277"/>
          <cell r="LZB277"/>
          <cell r="LZC277"/>
          <cell r="LZD277"/>
          <cell r="LZE277"/>
          <cell r="LZF277"/>
          <cell r="LZG277"/>
          <cell r="LZH277"/>
          <cell r="LZI277"/>
          <cell r="LZJ277"/>
          <cell r="LZK277"/>
          <cell r="LZL277"/>
          <cell r="LZM277"/>
          <cell r="LZN277"/>
          <cell r="LZO277"/>
          <cell r="LZP277"/>
          <cell r="LZQ277"/>
          <cell r="LZR277"/>
          <cell r="LZS277"/>
          <cell r="LZT277"/>
          <cell r="LZU277"/>
          <cell r="LZV277"/>
          <cell r="LZW277"/>
          <cell r="LZX277"/>
          <cell r="LZY277"/>
          <cell r="LZZ277"/>
          <cell r="MAA277"/>
          <cell r="MAB277"/>
          <cell r="MAC277"/>
          <cell r="MAD277"/>
          <cell r="MAE277"/>
          <cell r="MAF277"/>
          <cell r="MAG277"/>
          <cell r="MAH277"/>
          <cell r="MAI277"/>
          <cell r="MAJ277"/>
          <cell r="MAK277"/>
          <cell r="MAL277"/>
          <cell r="MAM277"/>
          <cell r="MAN277"/>
          <cell r="MAO277"/>
          <cell r="MAP277"/>
          <cell r="MAQ277"/>
          <cell r="MAR277"/>
          <cell r="MAS277"/>
          <cell r="MAT277"/>
          <cell r="MAU277"/>
          <cell r="MAV277"/>
          <cell r="MAW277"/>
          <cell r="MAX277"/>
          <cell r="MAY277"/>
          <cell r="MAZ277"/>
          <cell r="MBA277"/>
          <cell r="MBB277"/>
          <cell r="MBC277"/>
          <cell r="MBD277"/>
          <cell r="MBE277"/>
          <cell r="MBF277"/>
          <cell r="MBG277"/>
          <cell r="MBH277"/>
          <cell r="MBI277"/>
          <cell r="MBJ277"/>
          <cell r="MBK277"/>
          <cell r="MBL277"/>
          <cell r="MBM277"/>
          <cell r="MBN277"/>
          <cell r="MBO277"/>
          <cell r="MBP277"/>
          <cell r="MBQ277"/>
          <cell r="MBR277"/>
          <cell r="MBS277"/>
          <cell r="MBT277"/>
          <cell r="MBU277"/>
          <cell r="MBV277"/>
          <cell r="MBW277"/>
          <cell r="MBX277"/>
          <cell r="MBY277"/>
          <cell r="MBZ277"/>
          <cell r="MCA277"/>
          <cell r="MCB277"/>
          <cell r="MCC277"/>
          <cell r="MCD277"/>
          <cell r="MCE277"/>
          <cell r="MCF277"/>
          <cell r="MCG277"/>
          <cell r="MCH277"/>
          <cell r="MCI277"/>
          <cell r="MCJ277"/>
          <cell r="MCK277"/>
          <cell r="MCL277"/>
          <cell r="MCM277"/>
          <cell r="MCN277"/>
          <cell r="MCO277"/>
          <cell r="MCP277"/>
          <cell r="MCQ277"/>
          <cell r="MCR277"/>
          <cell r="MCS277"/>
          <cell r="MCT277"/>
          <cell r="MCU277"/>
          <cell r="MCV277"/>
          <cell r="MCW277"/>
          <cell r="MCX277"/>
          <cell r="MCY277"/>
          <cell r="MCZ277"/>
          <cell r="MDA277"/>
          <cell r="MDB277"/>
          <cell r="MDC277"/>
          <cell r="MDD277"/>
          <cell r="MDE277"/>
          <cell r="MDF277"/>
          <cell r="MDG277"/>
          <cell r="MDH277"/>
          <cell r="MDI277"/>
          <cell r="MDJ277"/>
          <cell r="MDK277"/>
          <cell r="MDL277"/>
          <cell r="MDM277"/>
          <cell r="MDN277"/>
          <cell r="MDO277"/>
          <cell r="MDP277"/>
          <cell r="MDQ277"/>
          <cell r="MDR277"/>
          <cell r="MDS277"/>
          <cell r="MDT277"/>
          <cell r="MDU277"/>
          <cell r="MDV277"/>
          <cell r="MDW277"/>
          <cell r="MDX277"/>
          <cell r="MDY277"/>
          <cell r="MDZ277"/>
          <cell r="MEA277"/>
          <cell r="MEB277"/>
          <cell r="MEC277"/>
          <cell r="MED277"/>
          <cell r="MEE277"/>
          <cell r="MEF277"/>
          <cell r="MEG277"/>
          <cell r="MEH277"/>
          <cell r="MEI277"/>
          <cell r="MEJ277"/>
          <cell r="MEK277"/>
          <cell r="MEL277"/>
          <cell r="MEM277"/>
          <cell r="MEN277"/>
          <cell r="MEO277"/>
          <cell r="MEP277"/>
          <cell r="MEQ277"/>
          <cell r="MER277"/>
          <cell r="MES277"/>
          <cell r="MET277"/>
          <cell r="MEU277"/>
          <cell r="MEV277"/>
          <cell r="MEW277"/>
          <cell r="MEX277"/>
          <cell r="MEY277"/>
          <cell r="MEZ277"/>
          <cell r="MFA277"/>
          <cell r="MFB277"/>
          <cell r="MFC277"/>
          <cell r="MFD277"/>
          <cell r="MFE277"/>
          <cell r="MFF277"/>
          <cell r="MFG277"/>
          <cell r="MFH277"/>
          <cell r="MFI277"/>
          <cell r="MFJ277"/>
          <cell r="MFK277"/>
          <cell r="MFL277"/>
          <cell r="MFM277"/>
          <cell r="MFN277"/>
          <cell r="MFO277"/>
          <cell r="MFP277"/>
          <cell r="MFQ277"/>
          <cell r="MFR277"/>
          <cell r="MFS277"/>
          <cell r="MFT277"/>
          <cell r="MFU277"/>
          <cell r="MFV277"/>
          <cell r="MFW277"/>
          <cell r="MFX277"/>
          <cell r="MFY277"/>
          <cell r="MFZ277"/>
          <cell r="MGA277"/>
          <cell r="MGB277"/>
          <cell r="MGC277"/>
          <cell r="MGD277"/>
          <cell r="MGE277"/>
          <cell r="MGF277"/>
          <cell r="MGG277"/>
          <cell r="MGH277"/>
          <cell r="MGI277"/>
          <cell r="MGJ277"/>
          <cell r="MGK277"/>
          <cell r="MGL277"/>
          <cell r="MGM277"/>
          <cell r="MGN277"/>
          <cell r="MGO277"/>
          <cell r="MGP277"/>
          <cell r="MGQ277"/>
          <cell r="MGR277"/>
          <cell r="MGS277"/>
          <cell r="MGT277"/>
          <cell r="MGU277"/>
          <cell r="MGV277"/>
          <cell r="MGW277"/>
          <cell r="MGX277"/>
          <cell r="MGY277"/>
          <cell r="MGZ277"/>
          <cell r="MHA277"/>
          <cell r="MHB277"/>
          <cell r="MHC277"/>
          <cell r="MHD277"/>
          <cell r="MHE277"/>
          <cell r="MHF277"/>
          <cell r="MHG277"/>
          <cell r="MHH277"/>
          <cell r="MHI277"/>
          <cell r="MHJ277"/>
          <cell r="MHK277"/>
          <cell r="MHL277"/>
          <cell r="MHM277"/>
          <cell r="MHN277"/>
          <cell r="MHO277"/>
          <cell r="MHP277"/>
          <cell r="MHQ277"/>
          <cell r="MHR277"/>
          <cell r="MHS277"/>
          <cell r="MHT277"/>
          <cell r="MHU277"/>
          <cell r="MHV277"/>
          <cell r="MHW277"/>
          <cell r="MHX277"/>
          <cell r="MHY277"/>
          <cell r="MHZ277"/>
          <cell r="MIA277"/>
          <cell r="MIB277"/>
          <cell r="MIC277"/>
          <cell r="MID277"/>
          <cell r="MIE277"/>
          <cell r="MIF277"/>
          <cell r="MIG277"/>
          <cell r="MIH277"/>
          <cell r="MII277"/>
          <cell r="MIJ277"/>
          <cell r="MIK277"/>
          <cell r="MIL277"/>
          <cell r="MIM277"/>
          <cell r="MIN277"/>
          <cell r="MIO277"/>
          <cell r="MIP277"/>
          <cell r="MIQ277"/>
          <cell r="MIR277"/>
          <cell r="MIS277"/>
          <cell r="MIT277"/>
          <cell r="MIU277"/>
          <cell r="MIV277"/>
          <cell r="MIW277"/>
          <cell r="MIX277"/>
          <cell r="MIY277"/>
          <cell r="MIZ277"/>
          <cell r="MJA277"/>
          <cell r="MJB277"/>
          <cell r="MJC277"/>
          <cell r="MJD277"/>
          <cell r="MJE277"/>
          <cell r="MJF277"/>
          <cell r="MJG277"/>
          <cell r="MJH277"/>
          <cell r="MJI277"/>
          <cell r="MJJ277"/>
          <cell r="MJK277"/>
          <cell r="MJL277"/>
          <cell r="MJM277"/>
          <cell r="MJN277"/>
          <cell r="MJO277"/>
          <cell r="MJP277"/>
          <cell r="MJQ277"/>
          <cell r="MJR277"/>
          <cell r="MJS277"/>
          <cell r="MJT277"/>
          <cell r="MJU277"/>
          <cell r="MJV277"/>
          <cell r="MJW277"/>
          <cell r="MJX277"/>
          <cell r="MJY277"/>
          <cell r="MJZ277"/>
          <cell r="MKA277"/>
          <cell r="MKB277"/>
          <cell r="MKC277"/>
          <cell r="MKD277"/>
          <cell r="MKE277"/>
          <cell r="MKF277"/>
          <cell r="MKG277"/>
          <cell r="MKH277"/>
          <cell r="MKI277"/>
          <cell r="MKJ277"/>
          <cell r="MKK277"/>
          <cell r="MKL277"/>
          <cell r="MKM277"/>
          <cell r="MKN277"/>
          <cell r="MKO277"/>
          <cell r="MKP277"/>
          <cell r="MKQ277"/>
          <cell r="MKR277"/>
          <cell r="MKS277"/>
          <cell r="MKT277"/>
          <cell r="MKU277"/>
          <cell r="MKV277"/>
          <cell r="MKW277"/>
          <cell r="MKX277"/>
          <cell r="MKY277"/>
          <cell r="MKZ277"/>
          <cell r="MLA277"/>
          <cell r="MLB277"/>
          <cell r="MLC277"/>
          <cell r="MLD277"/>
          <cell r="MLE277"/>
          <cell r="MLF277"/>
          <cell r="MLG277"/>
          <cell r="MLH277"/>
          <cell r="MLI277"/>
          <cell r="MLJ277"/>
          <cell r="MLK277"/>
          <cell r="MLL277"/>
          <cell r="MLM277"/>
          <cell r="MLN277"/>
          <cell r="MLO277"/>
          <cell r="MLP277"/>
          <cell r="MLQ277"/>
          <cell r="MLR277"/>
          <cell r="MLS277"/>
          <cell r="MLT277"/>
          <cell r="MLU277"/>
          <cell r="MLV277"/>
          <cell r="MLW277"/>
          <cell r="MLX277"/>
          <cell r="MLY277"/>
          <cell r="MLZ277"/>
          <cell r="MMA277"/>
          <cell r="MMB277"/>
          <cell r="MMC277"/>
          <cell r="MMD277"/>
          <cell r="MME277"/>
          <cell r="MMF277"/>
          <cell r="MMG277"/>
          <cell r="MMH277"/>
          <cell r="MMI277"/>
          <cell r="MMJ277"/>
          <cell r="MMK277"/>
          <cell r="MML277"/>
          <cell r="MMM277"/>
          <cell r="MMN277"/>
          <cell r="MMO277"/>
          <cell r="MMP277"/>
          <cell r="MMQ277"/>
          <cell r="MMR277"/>
          <cell r="MMS277"/>
          <cell r="MMT277"/>
          <cell r="MMU277"/>
          <cell r="MMV277"/>
          <cell r="MMW277"/>
          <cell r="MMX277"/>
          <cell r="MMY277"/>
          <cell r="MMZ277"/>
          <cell r="MNA277"/>
          <cell r="MNB277"/>
          <cell r="MNC277"/>
          <cell r="MND277"/>
          <cell r="MNE277"/>
          <cell r="MNF277"/>
          <cell r="MNG277"/>
          <cell r="MNH277"/>
          <cell r="MNI277"/>
          <cell r="MNJ277"/>
          <cell r="MNK277"/>
          <cell r="MNL277"/>
          <cell r="MNM277"/>
          <cell r="MNN277"/>
          <cell r="MNO277"/>
          <cell r="MNP277"/>
          <cell r="MNQ277"/>
          <cell r="MNR277"/>
          <cell r="MNS277"/>
          <cell r="MNT277"/>
          <cell r="MNU277"/>
          <cell r="MNV277"/>
          <cell r="MNW277"/>
          <cell r="MNX277"/>
          <cell r="MNY277"/>
          <cell r="MNZ277"/>
          <cell r="MOA277"/>
          <cell r="MOB277"/>
          <cell r="MOC277"/>
          <cell r="MOD277"/>
          <cell r="MOE277"/>
          <cell r="MOF277"/>
          <cell r="MOG277"/>
          <cell r="MOH277"/>
          <cell r="MOI277"/>
          <cell r="MOJ277"/>
          <cell r="MOK277"/>
          <cell r="MOL277"/>
          <cell r="MOM277"/>
          <cell r="MON277"/>
          <cell r="MOO277"/>
          <cell r="MOP277"/>
          <cell r="MOQ277"/>
          <cell r="MOR277"/>
          <cell r="MOS277"/>
          <cell r="MOT277"/>
          <cell r="MOU277"/>
          <cell r="MOV277"/>
          <cell r="MOW277"/>
          <cell r="MOX277"/>
          <cell r="MOY277"/>
          <cell r="MOZ277"/>
          <cell r="MPA277"/>
          <cell r="MPB277"/>
          <cell r="MPC277"/>
          <cell r="MPD277"/>
          <cell r="MPE277"/>
          <cell r="MPF277"/>
          <cell r="MPG277"/>
          <cell r="MPH277"/>
          <cell r="MPI277"/>
          <cell r="MPJ277"/>
          <cell r="MPK277"/>
          <cell r="MPL277"/>
          <cell r="MPM277"/>
          <cell r="MPN277"/>
          <cell r="MPO277"/>
          <cell r="MPP277"/>
          <cell r="MPQ277"/>
          <cell r="MPR277"/>
          <cell r="MPS277"/>
          <cell r="MPT277"/>
          <cell r="MPU277"/>
          <cell r="MPV277"/>
          <cell r="MPW277"/>
          <cell r="MPX277"/>
          <cell r="MPY277"/>
          <cell r="MPZ277"/>
          <cell r="MQA277"/>
          <cell r="MQB277"/>
          <cell r="MQC277"/>
          <cell r="MQD277"/>
          <cell r="MQE277"/>
          <cell r="MQF277"/>
          <cell r="MQG277"/>
          <cell r="MQH277"/>
          <cell r="MQI277"/>
          <cell r="MQJ277"/>
          <cell r="MQK277"/>
          <cell r="MQL277"/>
          <cell r="MQM277"/>
          <cell r="MQN277"/>
          <cell r="MQO277"/>
          <cell r="MQP277"/>
          <cell r="MQQ277"/>
          <cell r="MQR277"/>
          <cell r="MQS277"/>
          <cell r="MQT277"/>
          <cell r="MQU277"/>
          <cell r="MQV277"/>
          <cell r="MQW277"/>
          <cell r="MQX277"/>
          <cell r="MQY277"/>
          <cell r="MQZ277"/>
          <cell r="MRA277"/>
          <cell r="MRB277"/>
          <cell r="MRC277"/>
          <cell r="MRD277"/>
          <cell r="MRE277"/>
          <cell r="MRF277"/>
          <cell r="MRG277"/>
          <cell r="MRH277"/>
          <cell r="MRI277"/>
          <cell r="MRJ277"/>
          <cell r="MRK277"/>
          <cell r="MRL277"/>
          <cell r="MRM277"/>
          <cell r="MRN277"/>
          <cell r="MRO277"/>
          <cell r="MRP277"/>
          <cell r="MRQ277"/>
          <cell r="MRR277"/>
          <cell r="MRS277"/>
          <cell r="MRT277"/>
          <cell r="MRU277"/>
          <cell r="MRV277"/>
          <cell r="MRW277"/>
          <cell r="MRX277"/>
          <cell r="MRY277"/>
          <cell r="MRZ277"/>
          <cell r="MSA277"/>
          <cell r="MSB277"/>
          <cell r="MSC277"/>
          <cell r="MSD277"/>
          <cell r="MSE277"/>
          <cell r="MSF277"/>
          <cell r="MSG277"/>
          <cell r="MSH277"/>
          <cell r="MSI277"/>
          <cell r="MSJ277"/>
          <cell r="MSK277"/>
          <cell r="MSL277"/>
          <cell r="MSM277"/>
          <cell r="MSN277"/>
          <cell r="MSO277"/>
          <cell r="MSP277"/>
          <cell r="MSQ277"/>
          <cell r="MSR277"/>
          <cell r="MSS277"/>
          <cell r="MST277"/>
          <cell r="MSU277"/>
          <cell r="MSV277"/>
          <cell r="MSW277"/>
          <cell r="MSX277"/>
          <cell r="MSY277"/>
          <cell r="MSZ277"/>
          <cell r="MTA277"/>
          <cell r="MTB277"/>
          <cell r="MTC277"/>
          <cell r="MTD277"/>
          <cell r="MTE277"/>
          <cell r="MTF277"/>
          <cell r="MTG277"/>
          <cell r="MTH277"/>
          <cell r="MTI277"/>
          <cell r="MTJ277"/>
          <cell r="MTK277"/>
          <cell r="MTL277"/>
          <cell r="MTM277"/>
          <cell r="MTN277"/>
          <cell r="MTO277"/>
          <cell r="MTP277"/>
          <cell r="MTQ277"/>
          <cell r="MTR277"/>
          <cell r="MTS277"/>
          <cell r="MTT277"/>
          <cell r="MTU277"/>
          <cell r="MTV277"/>
          <cell r="MTW277"/>
          <cell r="MTX277"/>
          <cell r="MTY277"/>
          <cell r="MTZ277"/>
          <cell r="MUA277"/>
          <cell r="MUB277"/>
          <cell r="MUC277"/>
          <cell r="MUD277"/>
          <cell r="MUE277"/>
          <cell r="MUF277"/>
          <cell r="MUG277"/>
          <cell r="MUH277"/>
          <cell r="MUI277"/>
          <cell r="MUJ277"/>
          <cell r="MUK277"/>
          <cell r="MUL277"/>
          <cell r="MUM277"/>
          <cell r="MUN277"/>
          <cell r="MUO277"/>
          <cell r="MUP277"/>
          <cell r="MUQ277"/>
          <cell r="MUR277"/>
          <cell r="MUS277"/>
          <cell r="MUT277"/>
          <cell r="MUU277"/>
          <cell r="MUV277"/>
          <cell r="MUW277"/>
          <cell r="MUX277"/>
          <cell r="MUY277"/>
          <cell r="MUZ277"/>
          <cell r="MVA277"/>
          <cell r="MVB277"/>
          <cell r="MVC277"/>
          <cell r="MVD277"/>
          <cell r="MVE277"/>
          <cell r="MVF277"/>
          <cell r="MVG277"/>
          <cell r="MVH277"/>
          <cell r="MVI277"/>
          <cell r="MVJ277"/>
          <cell r="MVK277"/>
          <cell r="MVL277"/>
          <cell r="MVM277"/>
          <cell r="MVN277"/>
          <cell r="MVO277"/>
          <cell r="MVP277"/>
          <cell r="MVQ277"/>
          <cell r="MVR277"/>
          <cell r="MVS277"/>
          <cell r="MVT277"/>
          <cell r="MVU277"/>
          <cell r="MVV277"/>
          <cell r="MVW277"/>
          <cell r="MVX277"/>
          <cell r="MVY277"/>
          <cell r="MVZ277"/>
          <cell r="MWA277"/>
          <cell r="MWB277"/>
          <cell r="MWC277"/>
          <cell r="MWD277"/>
          <cell r="MWE277"/>
          <cell r="MWF277"/>
          <cell r="MWG277"/>
          <cell r="MWH277"/>
          <cell r="MWI277"/>
          <cell r="MWJ277"/>
          <cell r="MWK277"/>
          <cell r="MWL277"/>
          <cell r="MWM277"/>
          <cell r="MWN277"/>
          <cell r="MWO277"/>
          <cell r="MWP277"/>
          <cell r="MWQ277"/>
          <cell r="MWR277"/>
          <cell r="MWS277"/>
          <cell r="MWT277"/>
          <cell r="MWU277"/>
          <cell r="MWV277"/>
          <cell r="MWW277"/>
          <cell r="MWX277"/>
          <cell r="MWY277"/>
          <cell r="MWZ277"/>
          <cell r="MXA277"/>
          <cell r="MXB277"/>
          <cell r="MXC277"/>
          <cell r="MXD277"/>
          <cell r="MXE277"/>
          <cell r="MXF277"/>
          <cell r="MXG277"/>
          <cell r="MXH277"/>
          <cell r="MXI277"/>
          <cell r="MXJ277"/>
          <cell r="MXK277"/>
          <cell r="MXL277"/>
          <cell r="MXM277"/>
          <cell r="MXN277"/>
          <cell r="MXO277"/>
          <cell r="MXP277"/>
          <cell r="MXQ277"/>
          <cell r="MXR277"/>
          <cell r="MXS277"/>
          <cell r="MXT277"/>
          <cell r="MXU277"/>
          <cell r="MXV277"/>
          <cell r="MXW277"/>
          <cell r="MXX277"/>
          <cell r="MXY277"/>
          <cell r="MXZ277"/>
          <cell r="MYA277"/>
          <cell r="MYB277"/>
          <cell r="MYC277"/>
          <cell r="MYD277"/>
          <cell r="MYE277"/>
          <cell r="MYF277"/>
          <cell r="MYG277"/>
          <cell r="MYH277"/>
          <cell r="MYI277"/>
          <cell r="MYJ277"/>
          <cell r="MYK277"/>
          <cell r="MYL277"/>
          <cell r="MYM277"/>
          <cell r="MYN277"/>
          <cell r="MYO277"/>
          <cell r="MYP277"/>
          <cell r="MYQ277"/>
          <cell r="MYR277"/>
          <cell r="MYS277"/>
          <cell r="MYT277"/>
          <cell r="MYU277"/>
          <cell r="MYV277"/>
          <cell r="MYW277"/>
          <cell r="MYX277"/>
          <cell r="MYY277"/>
          <cell r="MYZ277"/>
          <cell r="MZA277"/>
          <cell r="MZB277"/>
          <cell r="MZC277"/>
          <cell r="MZD277"/>
          <cell r="MZE277"/>
          <cell r="MZF277"/>
          <cell r="MZG277"/>
          <cell r="MZH277"/>
          <cell r="MZI277"/>
          <cell r="MZJ277"/>
          <cell r="MZK277"/>
          <cell r="MZL277"/>
          <cell r="MZM277"/>
          <cell r="MZN277"/>
          <cell r="MZO277"/>
          <cell r="MZP277"/>
          <cell r="MZQ277"/>
          <cell r="MZR277"/>
          <cell r="MZS277"/>
          <cell r="MZT277"/>
          <cell r="MZU277"/>
          <cell r="MZV277"/>
          <cell r="MZW277"/>
          <cell r="MZX277"/>
          <cell r="MZY277"/>
          <cell r="MZZ277"/>
          <cell r="NAA277"/>
          <cell r="NAB277"/>
          <cell r="NAC277"/>
          <cell r="NAD277"/>
          <cell r="NAE277"/>
          <cell r="NAF277"/>
          <cell r="NAG277"/>
          <cell r="NAH277"/>
          <cell r="NAI277"/>
          <cell r="NAJ277"/>
          <cell r="NAK277"/>
          <cell r="NAL277"/>
          <cell r="NAM277"/>
          <cell r="NAN277"/>
          <cell r="NAO277"/>
          <cell r="NAP277"/>
          <cell r="NAQ277"/>
          <cell r="NAR277"/>
          <cell r="NAS277"/>
          <cell r="NAT277"/>
          <cell r="NAU277"/>
          <cell r="NAV277"/>
          <cell r="NAW277"/>
          <cell r="NAX277"/>
          <cell r="NAY277"/>
          <cell r="NAZ277"/>
          <cell r="NBA277"/>
          <cell r="NBB277"/>
          <cell r="NBC277"/>
          <cell r="NBD277"/>
          <cell r="NBE277"/>
          <cell r="NBF277"/>
          <cell r="NBG277"/>
          <cell r="NBH277"/>
          <cell r="NBI277"/>
          <cell r="NBJ277"/>
          <cell r="NBK277"/>
          <cell r="NBL277"/>
          <cell r="NBM277"/>
          <cell r="NBN277"/>
          <cell r="NBO277"/>
          <cell r="NBP277"/>
          <cell r="NBQ277"/>
          <cell r="NBR277"/>
          <cell r="NBS277"/>
          <cell r="NBT277"/>
          <cell r="NBU277"/>
          <cell r="NBV277"/>
          <cell r="NBW277"/>
          <cell r="NBX277"/>
          <cell r="NBY277"/>
          <cell r="NBZ277"/>
          <cell r="NCA277"/>
          <cell r="NCB277"/>
          <cell r="NCC277"/>
          <cell r="NCD277"/>
          <cell r="NCE277"/>
          <cell r="NCF277"/>
          <cell r="NCG277"/>
          <cell r="NCH277"/>
          <cell r="NCI277"/>
          <cell r="NCJ277"/>
          <cell r="NCK277"/>
          <cell r="NCL277"/>
          <cell r="NCM277"/>
          <cell r="NCN277"/>
          <cell r="NCO277"/>
          <cell r="NCP277"/>
          <cell r="NCQ277"/>
          <cell r="NCR277"/>
          <cell r="NCS277"/>
          <cell r="NCT277"/>
          <cell r="NCU277"/>
          <cell r="NCV277"/>
          <cell r="NCW277"/>
          <cell r="NCX277"/>
          <cell r="NCY277"/>
          <cell r="NCZ277"/>
          <cell r="NDA277"/>
          <cell r="NDB277"/>
          <cell r="NDC277"/>
          <cell r="NDD277"/>
          <cell r="NDE277"/>
          <cell r="NDF277"/>
          <cell r="NDG277"/>
          <cell r="NDH277"/>
          <cell r="NDI277"/>
          <cell r="NDJ277"/>
          <cell r="NDK277"/>
          <cell r="NDL277"/>
          <cell r="NDM277"/>
          <cell r="NDN277"/>
          <cell r="NDO277"/>
          <cell r="NDP277"/>
          <cell r="NDQ277"/>
          <cell r="NDR277"/>
          <cell r="NDS277"/>
          <cell r="NDT277"/>
          <cell r="NDU277"/>
          <cell r="NDV277"/>
          <cell r="NDW277"/>
          <cell r="NDX277"/>
          <cell r="NDY277"/>
          <cell r="NDZ277"/>
          <cell r="NEA277"/>
          <cell r="NEB277"/>
          <cell r="NEC277"/>
          <cell r="NED277"/>
          <cell r="NEE277"/>
          <cell r="NEF277"/>
          <cell r="NEG277"/>
          <cell r="NEH277"/>
          <cell r="NEI277"/>
          <cell r="NEJ277"/>
          <cell r="NEK277"/>
          <cell r="NEL277"/>
          <cell r="NEM277"/>
          <cell r="NEN277"/>
          <cell r="NEO277"/>
          <cell r="NEP277"/>
          <cell r="NEQ277"/>
          <cell r="NER277"/>
          <cell r="NES277"/>
          <cell r="NET277"/>
          <cell r="NEU277"/>
          <cell r="NEV277"/>
          <cell r="NEW277"/>
          <cell r="NEX277"/>
          <cell r="NEY277"/>
          <cell r="NEZ277"/>
          <cell r="NFA277"/>
          <cell r="NFB277"/>
          <cell r="NFC277"/>
          <cell r="NFD277"/>
          <cell r="NFE277"/>
          <cell r="NFF277"/>
          <cell r="NFG277"/>
          <cell r="NFH277"/>
          <cell r="NFI277"/>
          <cell r="NFJ277"/>
          <cell r="NFK277"/>
          <cell r="NFL277"/>
          <cell r="NFM277"/>
          <cell r="NFN277"/>
          <cell r="NFO277"/>
          <cell r="NFP277"/>
          <cell r="NFQ277"/>
          <cell r="NFR277"/>
          <cell r="NFS277"/>
          <cell r="NFT277"/>
          <cell r="NFU277"/>
          <cell r="NFV277"/>
          <cell r="NFW277"/>
          <cell r="NFX277"/>
          <cell r="NFY277"/>
          <cell r="NFZ277"/>
          <cell r="NGA277"/>
          <cell r="NGB277"/>
          <cell r="NGC277"/>
          <cell r="NGD277"/>
          <cell r="NGE277"/>
          <cell r="NGF277"/>
          <cell r="NGG277"/>
          <cell r="NGH277"/>
          <cell r="NGI277"/>
          <cell r="NGJ277"/>
          <cell r="NGK277"/>
          <cell r="NGL277"/>
          <cell r="NGM277"/>
          <cell r="NGN277"/>
          <cell r="NGO277"/>
          <cell r="NGP277"/>
          <cell r="NGQ277"/>
          <cell r="NGR277"/>
          <cell r="NGS277"/>
          <cell r="NGT277"/>
          <cell r="NGU277"/>
          <cell r="NGV277"/>
          <cell r="NGW277"/>
          <cell r="NGX277"/>
          <cell r="NGY277"/>
          <cell r="NGZ277"/>
          <cell r="NHA277"/>
          <cell r="NHB277"/>
          <cell r="NHC277"/>
          <cell r="NHD277"/>
          <cell r="NHE277"/>
          <cell r="NHF277"/>
          <cell r="NHG277"/>
          <cell r="NHH277"/>
          <cell r="NHI277"/>
          <cell r="NHJ277"/>
          <cell r="NHK277"/>
          <cell r="NHL277"/>
          <cell r="NHM277"/>
          <cell r="NHN277"/>
          <cell r="NHO277"/>
          <cell r="NHP277"/>
          <cell r="NHQ277"/>
          <cell r="NHR277"/>
          <cell r="NHS277"/>
          <cell r="NHT277"/>
          <cell r="NHU277"/>
          <cell r="NHV277"/>
          <cell r="NHW277"/>
          <cell r="NHX277"/>
          <cell r="NHY277"/>
          <cell r="NHZ277"/>
          <cell r="NIA277"/>
          <cell r="NIB277"/>
          <cell r="NIC277"/>
          <cell r="NID277"/>
          <cell r="NIE277"/>
          <cell r="NIF277"/>
          <cell r="NIG277"/>
          <cell r="NIH277"/>
          <cell r="NII277"/>
          <cell r="NIJ277"/>
          <cell r="NIK277"/>
          <cell r="NIL277"/>
          <cell r="NIM277"/>
          <cell r="NIN277"/>
          <cell r="NIO277"/>
          <cell r="NIP277"/>
          <cell r="NIQ277"/>
          <cell r="NIR277"/>
          <cell r="NIS277"/>
          <cell r="NIT277"/>
          <cell r="NIU277"/>
          <cell r="NIV277"/>
          <cell r="NIW277"/>
          <cell r="NIX277"/>
          <cell r="NIY277"/>
          <cell r="NIZ277"/>
          <cell r="NJA277"/>
          <cell r="NJB277"/>
          <cell r="NJC277"/>
          <cell r="NJD277"/>
          <cell r="NJE277"/>
          <cell r="NJF277"/>
          <cell r="NJG277"/>
          <cell r="NJH277"/>
          <cell r="NJI277"/>
          <cell r="NJJ277"/>
          <cell r="NJK277"/>
          <cell r="NJL277"/>
          <cell r="NJM277"/>
          <cell r="NJN277"/>
          <cell r="NJO277"/>
          <cell r="NJP277"/>
          <cell r="NJQ277"/>
          <cell r="NJR277"/>
          <cell r="NJS277"/>
          <cell r="NJT277"/>
          <cell r="NJU277"/>
          <cell r="NJV277"/>
          <cell r="NJW277"/>
          <cell r="NJX277"/>
          <cell r="NJY277"/>
          <cell r="NJZ277"/>
          <cell r="NKA277"/>
          <cell r="NKB277"/>
          <cell r="NKC277"/>
          <cell r="NKD277"/>
          <cell r="NKE277"/>
          <cell r="NKF277"/>
          <cell r="NKG277"/>
          <cell r="NKH277"/>
          <cell r="NKI277"/>
          <cell r="NKJ277"/>
          <cell r="NKK277"/>
          <cell r="NKL277"/>
          <cell r="NKM277"/>
          <cell r="NKN277"/>
          <cell r="NKO277"/>
          <cell r="NKP277"/>
          <cell r="NKQ277"/>
          <cell r="NKR277"/>
          <cell r="NKS277"/>
          <cell r="NKT277"/>
          <cell r="NKU277"/>
          <cell r="NKV277"/>
          <cell r="NKW277"/>
          <cell r="NKX277"/>
          <cell r="NKY277"/>
          <cell r="NKZ277"/>
          <cell r="NLA277"/>
          <cell r="NLB277"/>
          <cell r="NLC277"/>
          <cell r="NLD277"/>
          <cell r="NLE277"/>
          <cell r="NLF277"/>
          <cell r="NLG277"/>
          <cell r="NLH277"/>
          <cell r="NLI277"/>
          <cell r="NLJ277"/>
          <cell r="NLK277"/>
          <cell r="NLL277"/>
          <cell r="NLM277"/>
          <cell r="NLN277"/>
          <cell r="NLO277"/>
          <cell r="NLP277"/>
          <cell r="NLQ277"/>
          <cell r="NLR277"/>
          <cell r="NLS277"/>
          <cell r="NLT277"/>
          <cell r="NLU277"/>
          <cell r="NLV277"/>
          <cell r="NLW277"/>
          <cell r="NLX277"/>
          <cell r="NLY277"/>
          <cell r="NLZ277"/>
          <cell r="NMA277"/>
          <cell r="NMB277"/>
          <cell r="NMC277"/>
          <cell r="NMD277"/>
          <cell r="NME277"/>
          <cell r="NMF277"/>
          <cell r="NMG277"/>
          <cell r="NMH277"/>
          <cell r="NMI277"/>
          <cell r="NMJ277"/>
          <cell r="NMK277"/>
          <cell r="NML277"/>
          <cell r="NMM277"/>
          <cell r="NMN277"/>
          <cell r="NMO277"/>
          <cell r="NMP277"/>
          <cell r="NMQ277"/>
          <cell r="NMR277"/>
          <cell r="NMS277"/>
          <cell r="NMT277"/>
          <cell r="NMU277"/>
          <cell r="NMV277"/>
          <cell r="NMW277"/>
          <cell r="NMX277"/>
          <cell r="NMY277"/>
          <cell r="NMZ277"/>
          <cell r="NNA277"/>
          <cell r="NNB277"/>
          <cell r="NNC277"/>
          <cell r="NND277"/>
          <cell r="NNE277"/>
          <cell r="NNF277"/>
          <cell r="NNG277"/>
          <cell r="NNH277"/>
          <cell r="NNI277"/>
          <cell r="NNJ277"/>
          <cell r="NNK277"/>
          <cell r="NNL277"/>
          <cell r="NNM277"/>
          <cell r="NNN277"/>
          <cell r="NNO277"/>
          <cell r="NNP277"/>
          <cell r="NNQ277"/>
          <cell r="NNR277"/>
          <cell r="NNS277"/>
          <cell r="NNT277"/>
          <cell r="NNU277"/>
          <cell r="NNV277"/>
          <cell r="NNW277"/>
          <cell r="NNX277"/>
          <cell r="NNY277"/>
          <cell r="NNZ277"/>
          <cell r="NOA277"/>
          <cell r="NOB277"/>
          <cell r="NOC277"/>
          <cell r="NOD277"/>
          <cell r="NOE277"/>
          <cell r="NOF277"/>
          <cell r="NOG277"/>
          <cell r="NOH277"/>
          <cell r="NOI277"/>
          <cell r="NOJ277"/>
          <cell r="NOK277"/>
          <cell r="NOL277"/>
          <cell r="NOM277"/>
          <cell r="NON277"/>
          <cell r="NOO277"/>
          <cell r="NOP277"/>
          <cell r="NOQ277"/>
          <cell r="NOR277"/>
          <cell r="NOS277"/>
          <cell r="NOT277"/>
          <cell r="NOU277"/>
          <cell r="NOV277"/>
          <cell r="NOW277"/>
          <cell r="NOX277"/>
          <cell r="NOY277"/>
          <cell r="NOZ277"/>
          <cell r="NPA277"/>
          <cell r="NPB277"/>
          <cell r="NPC277"/>
          <cell r="NPD277"/>
          <cell r="NPE277"/>
          <cell r="NPF277"/>
          <cell r="NPG277"/>
          <cell r="NPH277"/>
          <cell r="NPI277"/>
          <cell r="NPJ277"/>
          <cell r="NPK277"/>
          <cell r="NPL277"/>
          <cell r="NPM277"/>
          <cell r="NPN277"/>
          <cell r="NPO277"/>
          <cell r="NPP277"/>
          <cell r="NPQ277"/>
          <cell r="NPR277"/>
          <cell r="NPS277"/>
          <cell r="NPT277"/>
          <cell r="NPU277"/>
          <cell r="NPV277"/>
          <cell r="NPW277"/>
          <cell r="NPX277"/>
          <cell r="NPY277"/>
          <cell r="NPZ277"/>
          <cell r="NQA277"/>
          <cell r="NQB277"/>
          <cell r="NQC277"/>
          <cell r="NQD277"/>
          <cell r="NQE277"/>
          <cell r="NQF277"/>
          <cell r="NQG277"/>
          <cell r="NQH277"/>
          <cell r="NQI277"/>
          <cell r="NQJ277"/>
          <cell r="NQK277"/>
          <cell r="NQL277"/>
          <cell r="NQM277"/>
          <cell r="NQN277"/>
          <cell r="NQO277"/>
          <cell r="NQP277"/>
          <cell r="NQQ277"/>
          <cell r="NQR277"/>
          <cell r="NQS277"/>
          <cell r="NQT277"/>
          <cell r="NQU277"/>
          <cell r="NQV277"/>
          <cell r="NQW277"/>
          <cell r="NQX277"/>
          <cell r="NQY277"/>
          <cell r="NQZ277"/>
          <cell r="NRA277"/>
          <cell r="NRB277"/>
          <cell r="NRC277"/>
          <cell r="NRD277"/>
          <cell r="NRE277"/>
          <cell r="NRF277"/>
          <cell r="NRG277"/>
          <cell r="NRH277"/>
          <cell r="NRI277"/>
          <cell r="NRJ277"/>
          <cell r="NRK277"/>
          <cell r="NRL277"/>
          <cell r="NRM277"/>
          <cell r="NRN277"/>
          <cell r="NRO277"/>
          <cell r="NRP277"/>
          <cell r="NRQ277"/>
          <cell r="NRR277"/>
          <cell r="NRS277"/>
          <cell r="NRT277"/>
          <cell r="NRU277"/>
          <cell r="NRV277"/>
          <cell r="NRW277"/>
          <cell r="NRX277"/>
          <cell r="NRY277"/>
          <cell r="NRZ277"/>
          <cell r="NSA277"/>
          <cell r="NSB277"/>
          <cell r="NSC277"/>
          <cell r="NSD277"/>
          <cell r="NSE277"/>
          <cell r="NSF277"/>
          <cell r="NSG277"/>
          <cell r="NSH277"/>
          <cell r="NSI277"/>
          <cell r="NSJ277"/>
          <cell r="NSK277"/>
          <cell r="NSL277"/>
          <cell r="NSM277"/>
          <cell r="NSN277"/>
          <cell r="NSO277"/>
          <cell r="NSP277"/>
          <cell r="NSQ277"/>
          <cell r="NSR277"/>
          <cell r="NSS277"/>
          <cell r="NST277"/>
          <cell r="NSU277"/>
          <cell r="NSV277"/>
          <cell r="NSW277"/>
          <cell r="NSX277"/>
          <cell r="NSY277"/>
          <cell r="NSZ277"/>
          <cell r="NTA277"/>
          <cell r="NTB277"/>
          <cell r="NTC277"/>
          <cell r="NTD277"/>
          <cell r="NTE277"/>
          <cell r="NTF277"/>
          <cell r="NTG277"/>
          <cell r="NTH277"/>
          <cell r="NTI277"/>
          <cell r="NTJ277"/>
          <cell r="NTK277"/>
          <cell r="NTL277"/>
          <cell r="NTM277"/>
          <cell r="NTN277"/>
          <cell r="NTO277"/>
          <cell r="NTP277"/>
          <cell r="NTQ277"/>
          <cell r="NTR277"/>
          <cell r="NTS277"/>
          <cell r="NTT277"/>
          <cell r="NTU277"/>
          <cell r="NTV277"/>
          <cell r="NTW277"/>
          <cell r="NTX277"/>
          <cell r="NTY277"/>
          <cell r="NTZ277"/>
          <cell r="NUA277"/>
          <cell r="NUB277"/>
          <cell r="NUC277"/>
          <cell r="NUD277"/>
          <cell r="NUE277"/>
          <cell r="NUF277"/>
          <cell r="NUG277"/>
          <cell r="NUH277"/>
          <cell r="NUI277"/>
          <cell r="NUJ277"/>
          <cell r="NUK277"/>
          <cell r="NUL277"/>
          <cell r="NUM277"/>
          <cell r="NUN277"/>
          <cell r="NUO277"/>
          <cell r="NUP277"/>
          <cell r="NUQ277"/>
          <cell r="NUR277"/>
          <cell r="NUS277"/>
          <cell r="NUT277"/>
          <cell r="NUU277"/>
          <cell r="NUV277"/>
          <cell r="NUW277"/>
          <cell r="NUX277"/>
          <cell r="NUY277"/>
          <cell r="NUZ277"/>
          <cell r="NVA277"/>
          <cell r="NVB277"/>
          <cell r="NVC277"/>
          <cell r="NVD277"/>
          <cell r="NVE277"/>
          <cell r="NVF277"/>
          <cell r="NVG277"/>
          <cell r="NVH277"/>
          <cell r="NVI277"/>
          <cell r="NVJ277"/>
          <cell r="NVK277"/>
          <cell r="NVL277"/>
          <cell r="NVM277"/>
          <cell r="NVN277"/>
          <cell r="NVO277"/>
          <cell r="NVP277"/>
          <cell r="NVQ277"/>
          <cell r="NVR277"/>
          <cell r="NVS277"/>
          <cell r="NVT277"/>
          <cell r="NVU277"/>
          <cell r="NVV277"/>
          <cell r="NVW277"/>
          <cell r="NVX277"/>
          <cell r="NVY277"/>
          <cell r="NVZ277"/>
          <cell r="NWA277"/>
          <cell r="NWB277"/>
          <cell r="NWC277"/>
          <cell r="NWD277"/>
          <cell r="NWE277"/>
          <cell r="NWF277"/>
          <cell r="NWG277"/>
          <cell r="NWH277"/>
          <cell r="NWI277"/>
          <cell r="NWJ277"/>
          <cell r="NWK277"/>
          <cell r="NWL277"/>
          <cell r="NWM277"/>
          <cell r="NWN277"/>
          <cell r="NWO277"/>
          <cell r="NWP277"/>
          <cell r="NWQ277"/>
          <cell r="NWR277"/>
          <cell r="NWS277"/>
          <cell r="NWT277"/>
          <cell r="NWU277"/>
          <cell r="NWV277"/>
          <cell r="NWW277"/>
          <cell r="NWX277"/>
          <cell r="NWY277"/>
          <cell r="NWZ277"/>
          <cell r="NXA277"/>
          <cell r="NXB277"/>
          <cell r="NXC277"/>
          <cell r="NXD277"/>
          <cell r="NXE277"/>
          <cell r="NXF277"/>
          <cell r="NXG277"/>
          <cell r="NXH277"/>
          <cell r="NXI277"/>
          <cell r="NXJ277"/>
          <cell r="NXK277"/>
          <cell r="NXL277"/>
          <cell r="NXM277"/>
          <cell r="NXN277"/>
          <cell r="NXO277"/>
          <cell r="NXP277"/>
          <cell r="NXQ277"/>
          <cell r="NXR277"/>
          <cell r="NXS277"/>
          <cell r="NXT277"/>
          <cell r="NXU277"/>
          <cell r="NXV277"/>
          <cell r="NXW277"/>
          <cell r="NXX277"/>
          <cell r="NXY277"/>
          <cell r="NXZ277"/>
          <cell r="NYA277"/>
          <cell r="NYB277"/>
          <cell r="NYC277"/>
          <cell r="NYD277"/>
          <cell r="NYE277"/>
          <cell r="NYF277"/>
          <cell r="NYG277"/>
          <cell r="NYH277"/>
          <cell r="NYI277"/>
          <cell r="NYJ277"/>
          <cell r="NYK277"/>
          <cell r="NYL277"/>
          <cell r="NYM277"/>
          <cell r="NYN277"/>
          <cell r="NYO277"/>
          <cell r="NYP277"/>
          <cell r="NYQ277"/>
          <cell r="NYR277"/>
          <cell r="NYS277"/>
          <cell r="NYT277"/>
          <cell r="NYU277"/>
          <cell r="NYV277"/>
          <cell r="NYW277"/>
          <cell r="NYX277"/>
          <cell r="NYY277"/>
          <cell r="NYZ277"/>
          <cell r="NZA277"/>
          <cell r="NZB277"/>
          <cell r="NZC277"/>
          <cell r="NZD277"/>
          <cell r="NZE277"/>
          <cell r="NZF277"/>
          <cell r="NZG277"/>
          <cell r="NZH277"/>
          <cell r="NZI277"/>
          <cell r="NZJ277"/>
          <cell r="NZK277"/>
          <cell r="NZL277"/>
          <cell r="NZM277"/>
          <cell r="NZN277"/>
          <cell r="NZO277"/>
          <cell r="NZP277"/>
          <cell r="NZQ277"/>
          <cell r="NZR277"/>
          <cell r="NZS277"/>
          <cell r="NZT277"/>
          <cell r="NZU277"/>
          <cell r="NZV277"/>
          <cell r="NZW277"/>
          <cell r="NZX277"/>
          <cell r="NZY277"/>
          <cell r="NZZ277"/>
          <cell r="OAA277"/>
          <cell r="OAB277"/>
          <cell r="OAC277"/>
          <cell r="OAD277"/>
          <cell r="OAE277"/>
          <cell r="OAF277"/>
          <cell r="OAG277"/>
          <cell r="OAH277"/>
          <cell r="OAI277"/>
          <cell r="OAJ277"/>
          <cell r="OAK277"/>
          <cell r="OAL277"/>
          <cell r="OAM277"/>
          <cell r="OAN277"/>
          <cell r="OAO277"/>
          <cell r="OAP277"/>
          <cell r="OAQ277"/>
          <cell r="OAR277"/>
          <cell r="OAS277"/>
          <cell r="OAT277"/>
          <cell r="OAU277"/>
          <cell r="OAV277"/>
          <cell r="OAW277"/>
          <cell r="OAX277"/>
          <cell r="OAY277"/>
          <cell r="OAZ277"/>
          <cell r="OBA277"/>
          <cell r="OBB277"/>
          <cell r="OBC277"/>
          <cell r="OBD277"/>
          <cell r="OBE277"/>
          <cell r="OBF277"/>
          <cell r="OBG277"/>
          <cell r="OBH277"/>
          <cell r="OBI277"/>
          <cell r="OBJ277"/>
          <cell r="OBK277"/>
          <cell r="OBL277"/>
          <cell r="OBM277"/>
          <cell r="OBN277"/>
          <cell r="OBO277"/>
          <cell r="OBP277"/>
          <cell r="OBQ277"/>
          <cell r="OBR277"/>
          <cell r="OBS277"/>
          <cell r="OBT277"/>
          <cell r="OBU277"/>
          <cell r="OBV277"/>
          <cell r="OBW277"/>
          <cell r="OBX277"/>
          <cell r="OBY277"/>
          <cell r="OBZ277"/>
          <cell r="OCA277"/>
          <cell r="OCB277"/>
          <cell r="OCC277"/>
          <cell r="OCD277"/>
          <cell r="OCE277"/>
          <cell r="OCF277"/>
          <cell r="OCG277"/>
          <cell r="OCH277"/>
          <cell r="OCI277"/>
          <cell r="OCJ277"/>
          <cell r="OCK277"/>
          <cell r="OCL277"/>
          <cell r="OCM277"/>
          <cell r="OCN277"/>
          <cell r="OCO277"/>
          <cell r="OCP277"/>
          <cell r="OCQ277"/>
          <cell r="OCR277"/>
          <cell r="OCS277"/>
          <cell r="OCT277"/>
          <cell r="OCU277"/>
          <cell r="OCV277"/>
          <cell r="OCW277"/>
          <cell r="OCX277"/>
          <cell r="OCY277"/>
          <cell r="OCZ277"/>
          <cell r="ODA277"/>
          <cell r="ODB277"/>
          <cell r="ODC277"/>
          <cell r="ODD277"/>
          <cell r="ODE277"/>
          <cell r="ODF277"/>
          <cell r="ODG277"/>
          <cell r="ODH277"/>
          <cell r="ODI277"/>
          <cell r="ODJ277"/>
          <cell r="ODK277"/>
          <cell r="ODL277"/>
          <cell r="ODM277"/>
          <cell r="ODN277"/>
          <cell r="ODO277"/>
          <cell r="ODP277"/>
          <cell r="ODQ277"/>
          <cell r="ODR277"/>
          <cell r="ODS277"/>
          <cell r="ODT277"/>
          <cell r="ODU277"/>
          <cell r="ODV277"/>
          <cell r="ODW277"/>
          <cell r="ODX277"/>
          <cell r="ODY277"/>
          <cell r="ODZ277"/>
          <cell r="OEA277"/>
          <cell r="OEB277"/>
          <cell r="OEC277"/>
          <cell r="OED277"/>
          <cell r="OEE277"/>
          <cell r="OEF277"/>
          <cell r="OEG277"/>
          <cell r="OEH277"/>
          <cell r="OEI277"/>
          <cell r="OEJ277"/>
          <cell r="OEK277"/>
          <cell r="OEL277"/>
          <cell r="OEM277"/>
          <cell r="OEN277"/>
          <cell r="OEO277"/>
          <cell r="OEP277"/>
          <cell r="OEQ277"/>
          <cell r="OER277"/>
          <cell r="OES277"/>
          <cell r="OET277"/>
          <cell r="OEU277"/>
          <cell r="OEV277"/>
          <cell r="OEW277"/>
          <cell r="OEX277"/>
          <cell r="OEY277"/>
          <cell r="OEZ277"/>
          <cell r="OFA277"/>
          <cell r="OFB277"/>
          <cell r="OFC277"/>
          <cell r="OFD277"/>
          <cell r="OFE277"/>
          <cell r="OFF277"/>
          <cell r="OFG277"/>
          <cell r="OFH277"/>
          <cell r="OFI277"/>
          <cell r="OFJ277"/>
          <cell r="OFK277"/>
          <cell r="OFL277"/>
          <cell r="OFM277"/>
          <cell r="OFN277"/>
          <cell r="OFO277"/>
          <cell r="OFP277"/>
          <cell r="OFQ277"/>
          <cell r="OFR277"/>
          <cell r="OFS277"/>
          <cell r="OFT277"/>
          <cell r="OFU277"/>
          <cell r="OFV277"/>
          <cell r="OFW277"/>
          <cell r="OFX277"/>
          <cell r="OFY277"/>
          <cell r="OFZ277"/>
          <cell r="OGA277"/>
          <cell r="OGB277"/>
          <cell r="OGC277"/>
          <cell r="OGD277"/>
          <cell r="OGE277"/>
          <cell r="OGF277"/>
          <cell r="OGG277"/>
          <cell r="OGH277"/>
          <cell r="OGI277"/>
          <cell r="OGJ277"/>
          <cell r="OGK277"/>
          <cell r="OGL277"/>
          <cell r="OGM277"/>
          <cell r="OGN277"/>
          <cell r="OGO277"/>
          <cell r="OGP277"/>
          <cell r="OGQ277"/>
          <cell r="OGR277"/>
          <cell r="OGS277"/>
          <cell r="OGT277"/>
          <cell r="OGU277"/>
          <cell r="OGV277"/>
          <cell r="OGW277"/>
          <cell r="OGX277"/>
          <cell r="OGY277"/>
          <cell r="OGZ277"/>
          <cell r="OHA277"/>
          <cell r="OHB277"/>
          <cell r="OHC277"/>
          <cell r="OHD277"/>
          <cell r="OHE277"/>
          <cell r="OHF277"/>
          <cell r="OHG277"/>
          <cell r="OHH277"/>
          <cell r="OHI277"/>
          <cell r="OHJ277"/>
          <cell r="OHK277"/>
          <cell r="OHL277"/>
          <cell r="OHM277"/>
          <cell r="OHN277"/>
          <cell r="OHO277"/>
          <cell r="OHP277"/>
          <cell r="OHQ277"/>
          <cell r="OHR277"/>
          <cell r="OHS277"/>
          <cell r="OHT277"/>
          <cell r="OHU277"/>
          <cell r="OHV277"/>
          <cell r="OHW277"/>
          <cell r="OHX277"/>
          <cell r="OHY277"/>
          <cell r="OHZ277"/>
          <cell r="OIA277"/>
          <cell r="OIB277"/>
          <cell r="OIC277"/>
          <cell r="OID277"/>
          <cell r="OIE277"/>
          <cell r="OIF277"/>
          <cell r="OIG277"/>
          <cell r="OIH277"/>
          <cell r="OII277"/>
          <cell r="OIJ277"/>
          <cell r="OIK277"/>
          <cell r="OIL277"/>
          <cell r="OIM277"/>
          <cell r="OIN277"/>
          <cell r="OIO277"/>
          <cell r="OIP277"/>
          <cell r="OIQ277"/>
          <cell r="OIR277"/>
          <cell r="OIS277"/>
          <cell r="OIT277"/>
          <cell r="OIU277"/>
          <cell r="OIV277"/>
          <cell r="OIW277"/>
          <cell r="OIX277"/>
          <cell r="OIY277"/>
          <cell r="OIZ277"/>
          <cell r="OJA277"/>
          <cell r="OJB277"/>
          <cell r="OJC277"/>
          <cell r="OJD277"/>
          <cell r="OJE277"/>
          <cell r="OJF277"/>
          <cell r="OJG277"/>
          <cell r="OJH277"/>
          <cell r="OJI277"/>
          <cell r="OJJ277"/>
          <cell r="OJK277"/>
          <cell r="OJL277"/>
          <cell r="OJM277"/>
          <cell r="OJN277"/>
          <cell r="OJO277"/>
          <cell r="OJP277"/>
          <cell r="OJQ277"/>
          <cell r="OJR277"/>
          <cell r="OJS277"/>
          <cell r="OJT277"/>
          <cell r="OJU277"/>
          <cell r="OJV277"/>
          <cell r="OJW277"/>
          <cell r="OJX277"/>
          <cell r="OJY277"/>
          <cell r="OJZ277"/>
          <cell r="OKA277"/>
          <cell r="OKB277"/>
          <cell r="OKC277"/>
          <cell r="OKD277"/>
          <cell r="OKE277"/>
          <cell r="OKF277"/>
          <cell r="OKG277"/>
          <cell r="OKH277"/>
          <cell r="OKI277"/>
          <cell r="OKJ277"/>
          <cell r="OKK277"/>
          <cell r="OKL277"/>
          <cell r="OKM277"/>
          <cell r="OKN277"/>
          <cell r="OKO277"/>
          <cell r="OKP277"/>
          <cell r="OKQ277"/>
          <cell r="OKR277"/>
          <cell r="OKS277"/>
          <cell r="OKT277"/>
          <cell r="OKU277"/>
          <cell r="OKV277"/>
          <cell r="OKW277"/>
          <cell r="OKX277"/>
          <cell r="OKY277"/>
          <cell r="OKZ277"/>
          <cell r="OLA277"/>
          <cell r="OLB277"/>
          <cell r="OLC277"/>
          <cell r="OLD277"/>
          <cell r="OLE277"/>
          <cell r="OLF277"/>
          <cell r="OLG277"/>
          <cell r="OLH277"/>
          <cell r="OLI277"/>
          <cell r="OLJ277"/>
          <cell r="OLK277"/>
          <cell r="OLL277"/>
          <cell r="OLM277"/>
          <cell r="OLN277"/>
          <cell r="OLO277"/>
          <cell r="OLP277"/>
          <cell r="OLQ277"/>
          <cell r="OLR277"/>
          <cell r="OLS277"/>
          <cell r="OLT277"/>
          <cell r="OLU277"/>
          <cell r="OLV277"/>
          <cell r="OLW277"/>
          <cell r="OLX277"/>
          <cell r="OLY277"/>
          <cell r="OLZ277"/>
          <cell r="OMA277"/>
          <cell r="OMB277"/>
          <cell r="OMC277"/>
          <cell r="OMD277"/>
          <cell r="OME277"/>
          <cell r="OMF277"/>
          <cell r="OMG277"/>
          <cell r="OMH277"/>
          <cell r="OMI277"/>
          <cell r="OMJ277"/>
          <cell r="OMK277"/>
          <cell r="OML277"/>
          <cell r="OMM277"/>
          <cell r="OMN277"/>
          <cell r="OMO277"/>
          <cell r="OMP277"/>
          <cell r="OMQ277"/>
          <cell r="OMR277"/>
          <cell r="OMS277"/>
          <cell r="OMT277"/>
          <cell r="OMU277"/>
          <cell r="OMV277"/>
          <cell r="OMW277"/>
          <cell r="OMX277"/>
          <cell r="OMY277"/>
          <cell r="OMZ277"/>
          <cell r="ONA277"/>
          <cell r="ONB277"/>
          <cell r="ONC277"/>
          <cell r="OND277"/>
          <cell r="ONE277"/>
          <cell r="ONF277"/>
          <cell r="ONG277"/>
          <cell r="ONH277"/>
          <cell r="ONI277"/>
          <cell r="ONJ277"/>
          <cell r="ONK277"/>
          <cell r="ONL277"/>
          <cell r="ONM277"/>
          <cell r="ONN277"/>
          <cell r="ONO277"/>
          <cell r="ONP277"/>
          <cell r="ONQ277"/>
          <cell r="ONR277"/>
          <cell r="ONS277"/>
          <cell r="ONT277"/>
          <cell r="ONU277"/>
          <cell r="ONV277"/>
          <cell r="ONW277"/>
          <cell r="ONX277"/>
          <cell r="ONY277"/>
          <cell r="ONZ277"/>
          <cell r="OOA277"/>
          <cell r="OOB277"/>
          <cell r="OOC277"/>
          <cell r="OOD277"/>
          <cell r="OOE277"/>
          <cell r="OOF277"/>
          <cell r="OOG277"/>
          <cell r="OOH277"/>
          <cell r="OOI277"/>
          <cell r="OOJ277"/>
          <cell r="OOK277"/>
          <cell r="OOL277"/>
          <cell r="OOM277"/>
          <cell r="OON277"/>
          <cell r="OOO277"/>
          <cell r="OOP277"/>
          <cell r="OOQ277"/>
          <cell r="OOR277"/>
          <cell r="OOS277"/>
          <cell r="OOT277"/>
          <cell r="OOU277"/>
          <cell r="OOV277"/>
          <cell r="OOW277"/>
          <cell r="OOX277"/>
          <cell r="OOY277"/>
          <cell r="OOZ277"/>
          <cell r="OPA277"/>
          <cell r="OPB277"/>
          <cell r="OPC277"/>
          <cell r="OPD277"/>
          <cell r="OPE277"/>
          <cell r="OPF277"/>
          <cell r="OPG277"/>
          <cell r="OPH277"/>
          <cell r="OPI277"/>
          <cell r="OPJ277"/>
          <cell r="OPK277"/>
          <cell r="OPL277"/>
          <cell r="OPM277"/>
          <cell r="OPN277"/>
          <cell r="OPO277"/>
          <cell r="OPP277"/>
          <cell r="OPQ277"/>
          <cell r="OPR277"/>
          <cell r="OPS277"/>
          <cell r="OPT277"/>
          <cell r="OPU277"/>
          <cell r="OPV277"/>
          <cell r="OPW277"/>
          <cell r="OPX277"/>
          <cell r="OPY277"/>
          <cell r="OPZ277"/>
          <cell r="OQA277"/>
          <cell r="OQB277"/>
          <cell r="OQC277"/>
          <cell r="OQD277"/>
          <cell r="OQE277"/>
          <cell r="OQF277"/>
          <cell r="OQG277"/>
          <cell r="OQH277"/>
          <cell r="OQI277"/>
          <cell r="OQJ277"/>
          <cell r="OQK277"/>
          <cell r="OQL277"/>
          <cell r="OQM277"/>
          <cell r="OQN277"/>
          <cell r="OQO277"/>
          <cell r="OQP277"/>
          <cell r="OQQ277"/>
          <cell r="OQR277"/>
          <cell r="OQS277"/>
          <cell r="OQT277"/>
          <cell r="OQU277"/>
          <cell r="OQV277"/>
          <cell r="OQW277"/>
          <cell r="OQX277"/>
          <cell r="OQY277"/>
          <cell r="OQZ277"/>
          <cell r="ORA277"/>
          <cell r="ORB277"/>
          <cell r="ORC277"/>
          <cell r="ORD277"/>
          <cell r="ORE277"/>
          <cell r="ORF277"/>
          <cell r="ORG277"/>
          <cell r="ORH277"/>
          <cell r="ORI277"/>
          <cell r="ORJ277"/>
          <cell r="ORK277"/>
          <cell r="ORL277"/>
          <cell r="ORM277"/>
          <cell r="ORN277"/>
          <cell r="ORO277"/>
          <cell r="ORP277"/>
          <cell r="ORQ277"/>
          <cell r="ORR277"/>
          <cell r="ORS277"/>
          <cell r="ORT277"/>
          <cell r="ORU277"/>
          <cell r="ORV277"/>
          <cell r="ORW277"/>
          <cell r="ORX277"/>
          <cell r="ORY277"/>
          <cell r="ORZ277"/>
          <cell r="OSA277"/>
          <cell r="OSB277"/>
          <cell r="OSC277"/>
          <cell r="OSD277"/>
          <cell r="OSE277"/>
          <cell r="OSF277"/>
          <cell r="OSG277"/>
          <cell r="OSH277"/>
          <cell r="OSI277"/>
          <cell r="OSJ277"/>
          <cell r="OSK277"/>
          <cell r="OSL277"/>
          <cell r="OSM277"/>
          <cell r="OSN277"/>
          <cell r="OSO277"/>
          <cell r="OSP277"/>
          <cell r="OSQ277"/>
          <cell r="OSR277"/>
          <cell r="OSS277"/>
          <cell r="OST277"/>
          <cell r="OSU277"/>
          <cell r="OSV277"/>
          <cell r="OSW277"/>
          <cell r="OSX277"/>
          <cell r="OSY277"/>
          <cell r="OSZ277"/>
          <cell r="OTA277"/>
          <cell r="OTB277"/>
          <cell r="OTC277"/>
          <cell r="OTD277"/>
          <cell r="OTE277"/>
          <cell r="OTF277"/>
          <cell r="OTG277"/>
          <cell r="OTH277"/>
          <cell r="OTI277"/>
          <cell r="OTJ277"/>
          <cell r="OTK277"/>
          <cell r="OTL277"/>
          <cell r="OTM277"/>
          <cell r="OTN277"/>
          <cell r="OTO277"/>
          <cell r="OTP277"/>
          <cell r="OTQ277"/>
          <cell r="OTR277"/>
          <cell r="OTS277"/>
          <cell r="OTT277"/>
          <cell r="OTU277"/>
          <cell r="OTV277"/>
          <cell r="OTW277"/>
          <cell r="OTX277"/>
          <cell r="OTY277"/>
          <cell r="OTZ277"/>
          <cell r="OUA277"/>
          <cell r="OUB277"/>
          <cell r="OUC277"/>
          <cell r="OUD277"/>
          <cell r="OUE277"/>
          <cell r="OUF277"/>
          <cell r="OUG277"/>
          <cell r="OUH277"/>
          <cell r="OUI277"/>
          <cell r="OUJ277"/>
          <cell r="OUK277"/>
          <cell r="OUL277"/>
          <cell r="OUM277"/>
          <cell r="OUN277"/>
          <cell r="OUO277"/>
          <cell r="OUP277"/>
          <cell r="OUQ277"/>
          <cell r="OUR277"/>
          <cell r="OUS277"/>
          <cell r="OUT277"/>
          <cell r="OUU277"/>
          <cell r="OUV277"/>
          <cell r="OUW277"/>
          <cell r="OUX277"/>
          <cell r="OUY277"/>
          <cell r="OUZ277"/>
          <cell r="OVA277"/>
          <cell r="OVB277"/>
          <cell r="OVC277"/>
          <cell r="OVD277"/>
          <cell r="OVE277"/>
          <cell r="OVF277"/>
          <cell r="OVG277"/>
          <cell r="OVH277"/>
          <cell r="OVI277"/>
          <cell r="OVJ277"/>
          <cell r="OVK277"/>
          <cell r="OVL277"/>
          <cell r="OVM277"/>
          <cell r="OVN277"/>
          <cell r="OVO277"/>
          <cell r="OVP277"/>
          <cell r="OVQ277"/>
          <cell r="OVR277"/>
          <cell r="OVS277"/>
          <cell r="OVT277"/>
          <cell r="OVU277"/>
          <cell r="OVV277"/>
          <cell r="OVW277"/>
          <cell r="OVX277"/>
          <cell r="OVY277"/>
          <cell r="OVZ277"/>
          <cell r="OWA277"/>
          <cell r="OWB277"/>
          <cell r="OWC277"/>
          <cell r="OWD277"/>
          <cell r="OWE277"/>
          <cell r="OWF277"/>
          <cell r="OWG277"/>
          <cell r="OWH277"/>
          <cell r="OWI277"/>
          <cell r="OWJ277"/>
          <cell r="OWK277"/>
          <cell r="OWL277"/>
          <cell r="OWM277"/>
          <cell r="OWN277"/>
          <cell r="OWO277"/>
          <cell r="OWP277"/>
          <cell r="OWQ277"/>
          <cell r="OWR277"/>
          <cell r="OWS277"/>
          <cell r="OWT277"/>
          <cell r="OWU277"/>
          <cell r="OWV277"/>
          <cell r="OWW277"/>
          <cell r="OWX277"/>
          <cell r="OWY277"/>
          <cell r="OWZ277"/>
          <cell r="OXA277"/>
          <cell r="OXB277"/>
          <cell r="OXC277"/>
          <cell r="OXD277"/>
          <cell r="OXE277"/>
          <cell r="OXF277"/>
          <cell r="OXG277"/>
          <cell r="OXH277"/>
          <cell r="OXI277"/>
          <cell r="OXJ277"/>
          <cell r="OXK277"/>
          <cell r="OXL277"/>
          <cell r="OXM277"/>
          <cell r="OXN277"/>
          <cell r="OXO277"/>
          <cell r="OXP277"/>
          <cell r="OXQ277"/>
          <cell r="OXR277"/>
          <cell r="OXS277"/>
          <cell r="OXT277"/>
          <cell r="OXU277"/>
          <cell r="OXV277"/>
          <cell r="OXW277"/>
          <cell r="OXX277"/>
          <cell r="OXY277"/>
          <cell r="OXZ277"/>
          <cell r="OYA277"/>
          <cell r="OYB277"/>
          <cell r="OYC277"/>
          <cell r="OYD277"/>
          <cell r="OYE277"/>
          <cell r="OYF277"/>
          <cell r="OYG277"/>
          <cell r="OYH277"/>
          <cell r="OYI277"/>
          <cell r="OYJ277"/>
          <cell r="OYK277"/>
          <cell r="OYL277"/>
          <cell r="OYM277"/>
          <cell r="OYN277"/>
          <cell r="OYO277"/>
          <cell r="OYP277"/>
          <cell r="OYQ277"/>
          <cell r="OYR277"/>
          <cell r="OYS277"/>
          <cell r="OYT277"/>
          <cell r="OYU277"/>
          <cell r="OYV277"/>
          <cell r="OYW277"/>
          <cell r="OYX277"/>
          <cell r="OYY277"/>
          <cell r="OYZ277"/>
          <cell r="OZA277"/>
          <cell r="OZB277"/>
          <cell r="OZC277"/>
          <cell r="OZD277"/>
          <cell r="OZE277"/>
          <cell r="OZF277"/>
          <cell r="OZG277"/>
          <cell r="OZH277"/>
          <cell r="OZI277"/>
          <cell r="OZJ277"/>
          <cell r="OZK277"/>
          <cell r="OZL277"/>
          <cell r="OZM277"/>
          <cell r="OZN277"/>
          <cell r="OZO277"/>
          <cell r="OZP277"/>
          <cell r="OZQ277"/>
          <cell r="OZR277"/>
          <cell r="OZS277"/>
          <cell r="OZT277"/>
          <cell r="OZU277"/>
          <cell r="OZV277"/>
          <cell r="OZW277"/>
          <cell r="OZX277"/>
          <cell r="OZY277"/>
          <cell r="OZZ277"/>
          <cell r="PAA277"/>
          <cell r="PAB277"/>
          <cell r="PAC277"/>
          <cell r="PAD277"/>
          <cell r="PAE277"/>
          <cell r="PAF277"/>
          <cell r="PAG277"/>
          <cell r="PAH277"/>
          <cell r="PAI277"/>
          <cell r="PAJ277"/>
          <cell r="PAK277"/>
          <cell r="PAL277"/>
          <cell r="PAM277"/>
          <cell r="PAN277"/>
          <cell r="PAO277"/>
          <cell r="PAP277"/>
          <cell r="PAQ277"/>
          <cell r="PAR277"/>
          <cell r="PAS277"/>
          <cell r="PAT277"/>
          <cell r="PAU277"/>
          <cell r="PAV277"/>
          <cell r="PAW277"/>
          <cell r="PAX277"/>
          <cell r="PAY277"/>
          <cell r="PAZ277"/>
          <cell r="PBA277"/>
          <cell r="PBB277"/>
          <cell r="PBC277"/>
          <cell r="PBD277"/>
          <cell r="PBE277"/>
          <cell r="PBF277"/>
          <cell r="PBG277"/>
          <cell r="PBH277"/>
          <cell r="PBI277"/>
          <cell r="PBJ277"/>
          <cell r="PBK277"/>
          <cell r="PBL277"/>
          <cell r="PBM277"/>
          <cell r="PBN277"/>
          <cell r="PBO277"/>
          <cell r="PBP277"/>
          <cell r="PBQ277"/>
          <cell r="PBR277"/>
          <cell r="PBS277"/>
          <cell r="PBT277"/>
          <cell r="PBU277"/>
          <cell r="PBV277"/>
          <cell r="PBW277"/>
          <cell r="PBX277"/>
          <cell r="PBY277"/>
          <cell r="PBZ277"/>
          <cell r="PCA277"/>
          <cell r="PCB277"/>
          <cell r="PCC277"/>
          <cell r="PCD277"/>
          <cell r="PCE277"/>
          <cell r="PCF277"/>
          <cell r="PCG277"/>
          <cell r="PCH277"/>
          <cell r="PCI277"/>
          <cell r="PCJ277"/>
          <cell r="PCK277"/>
          <cell r="PCL277"/>
          <cell r="PCM277"/>
          <cell r="PCN277"/>
          <cell r="PCO277"/>
          <cell r="PCP277"/>
          <cell r="PCQ277"/>
          <cell r="PCR277"/>
          <cell r="PCS277"/>
          <cell r="PCT277"/>
          <cell r="PCU277"/>
          <cell r="PCV277"/>
          <cell r="PCW277"/>
          <cell r="PCX277"/>
          <cell r="PCY277"/>
          <cell r="PCZ277"/>
          <cell r="PDA277"/>
          <cell r="PDB277"/>
          <cell r="PDC277"/>
          <cell r="PDD277"/>
          <cell r="PDE277"/>
          <cell r="PDF277"/>
          <cell r="PDG277"/>
          <cell r="PDH277"/>
          <cell r="PDI277"/>
          <cell r="PDJ277"/>
          <cell r="PDK277"/>
          <cell r="PDL277"/>
          <cell r="PDM277"/>
          <cell r="PDN277"/>
          <cell r="PDO277"/>
          <cell r="PDP277"/>
          <cell r="PDQ277"/>
          <cell r="PDR277"/>
          <cell r="PDS277"/>
          <cell r="PDT277"/>
          <cell r="PDU277"/>
          <cell r="PDV277"/>
          <cell r="PDW277"/>
          <cell r="PDX277"/>
          <cell r="PDY277"/>
          <cell r="PDZ277"/>
          <cell r="PEA277"/>
          <cell r="PEB277"/>
          <cell r="PEC277"/>
          <cell r="PED277"/>
          <cell r="PEE277"/>
          <cell r="PEF277"/>
          <cell r="PEG277"/>
          <cell r="PEH277"/>
          <cell r="PEI277"/>
          <cell r="PEJ277"/>
          <cell r="PEK277"/>
          <cell r="PEL277"/>
          <cell r="PEM277"/>
          <cell r="PEN277"/>
          <cell r="PEO277"/>
          <cell r="PEP277"/>
          <cell r="PEQ277"/>
          <cell r="PER277"/>
          <cell r="PES277"/>
          <cell r="PET277"/>
          <cell r="PEU277"/>
          <cell r="PEV277"/>
          <cell r="PEW277"/>
          <cell r="PEX277"/>
          <cell r="PEY277"/>
          <cell r="PEZ277"/>
          <cell r="PFA277"/>
          <cell r="PFB277"/>
          <cell r="PFC277"/>
          <cell r="PFD277"/>
          <cell r="PFE277"/>
          <cell r="PFF277"/>
          <cell r="PFG277"/>
          <cell r="PFH277"/>
          <cell r="PFI277"/>
          <cell r="PFJ277"/>
          <cell r="PFK277"/>
          <cell r="PFL277"/>
          <cell r="PFM277"/>
          <cell r="PFN277"/>
          <cell r="PFO277"/>
          <cell r="PFP277"/>
          <cell r="PFQ277"/>
          <cell r="PFR277"/>
          <cell r="PFS277"/>
          <cell r="PFT277"/>
          <cell r="PFU277"/>
          <cell r="PFV277"/>
          <cell r="PFW277"/>
          <cell r="PFX277"/>
          <cell r="PFY277"/>
          <cell r="PFZ277"/>
          <cell r="PGA277"/>
          <cell r="PGB277"/>
          <cell r="PGC277"/>
          <cell r="PGD277"/>
          <cell r="PGE277"/>
          <cell r="PGF277"/>
          <cell r="PGG277"/>
          <cell r="PGH277"/>
          <cell r="PGI277"/>
          <cell r="PGJ277"/>
          <cell r="PGK277"/>
          <cell r="PGL277"/>
          <cell r="PGM277"/>
          <cell r="PGN277"/>
          <cell r="PGO277"/>
          <cell r="PGP277"/>
          <cell r="PGQ277"/>
          <cell r="PGR277"/>
          <cell r="PGS277"/>
          <cell r="PGT277"/>
          <cell r="PGU277"/>
          <cell r="PGV277"/>
          <cell r="PGW277"/>
          <cell r="PGX277"/>
          <cell r="PGY277"/>
          <cell r="PGZ277"/>
          <cell r="PHA277"/>
          <cell r="PHB277"/>
          <cell r="PHC277"/>
          <cell r="PHD277"/>
          <cell r="PHE277"/>
          <cell r="PHF277"/>
          <cell r="PHG277"/>
          <cell r="PHH277"/>
          <cell r="PHI277"/>
          <cell r="PHJ277"/>
          <cell r="PHK277"/>
          <cell r="PHL277"/>
          <cell r="PHM277"/>
          <cell r="PHN277"/>
          <cell r="PHO277"/>
          <cell r="PHP277"/>
          <cell r="PHQ277"/>
          <cell r="PHR277"/>
          <cell r="PHS277"/>
          <cell r="PHT277"/>
          <cell r="PHU277"/>
          <cell r="PHV277"/>
          <cell r="PHW277"/>
          <cell r="PHX277"/>
          <cell r="PHY277"/>
          <cell r="PHZ277"/>
          <cell r="PIA277"/>
          <cell r="PIB277"/>
          <cell r="PIC277"/>
          <cell r="PID277"/>
          <cell r="PIE277"/>
          <cell r="PIF277"/>
          <cell r="PIG277"/>
          <cell r="PIH277"/>
          <cell r="PII277"/>
          <cell r="PIJ277"/>
          <cell r="PIK277"/>
          <cell r="PIL277"/>
          <cell r="PIM277"/>
          <cell r="PIN277"/>
          <cell r="PIO277"/>
          <cell r="PIP277"/>
          <cell r="PIQ277"/>
          <cell r="PIR277"/>
          <cell r="PIS277"/>
          <cell r="PIT277"/>
          <cell r="PIU277"/>
          <cell r="PIV277"/>
          <cell r="PIW277"/>
          <cell r="PIX277"/>
          <cell r="PIY277"/>
          <cell r="PIZ277"/>
          <cell r="PJA277"/>
          <cell r="PJB277"/>
          <cell r="PJC277"/>
          <cell r="PJD277"/>
          <cell r="PJE277"/>
          <cell r="PJF277"/>
          <cell r="PJG277"/>
          <cell r="PJH277"/>
          <cell r="PJI277"/>
          <cell r="PJJ277"/>
          <cell r="PJK277"/>
          <cell r="PJL277"/>
          <cell r="PJM277"/>
          <cell r="PJN277"/>
          <cell r="PJO277"/>
          <cell r="PJP277"/>
          <cell r="PJQ277"/>
          <cell r="PJR277"/>
          <cell r="PJS277"/>
          <cell r="PJT277"/>
          <cell r="PJU277"/>
          <cell r="PJV277"/>
          <cell r="PJW277"/>
          <cell r="PJX277"/>
          <cell r="PJY277"/>
          <cell r="PJZ277"/>
          <cell r="PKA277"/>
          <cell r="PKB277"/>
          <cell r="PKC277"/>
          <cell r="PKD277"/>
          <cell r="PKE277"/>
          <cell r="PKF277"/>
          <cell r="PKG277"/>
          <cell r="PKH277"/>
          <cell r="PKI277"/>
          <cell r="PKJ277"/>
          <cell r="PKK277"/>
          <cell r="PKL277"/>
          <cell r="PKM277"/>
          <cell r="PKN277"/>
          <cell r="PKO277"/>
          <cell r="PKP277"/>
          <cell r="PKQ277"/>
          <cell r="PKR277"/>
          <cell r="PKS277"/>
          <cell r="PKT277"/>
          <cell r="PKU277"/>
          <cell r="PKV277"/>
          <cell r="PKW277"/>
          <cell r="PKX277"/>
          <cell r="PKY277"/>
          <cell r="PKZ277"/>
          <cell r="PLA277"/>
          <cell r="PLB277"/>
          <cell r="PLC277"/>
          <cell r="PLD277"/>
          <cell r="PLE277"/>
          <cell r="PLF277"/>
          <cell r="PLG277"/>
          <cell r="PLH277"/>
          <cell r="PLI277"/>
          <cell r="PLJ277"/>
          <cell r="PLK277"/>
          <cell r="PLL277"/>
          <cell r="PLM277"/>
          <cell r="PLN277"/>
          <cell r="PLO277"/>
          <cell r="PLP277"/>
          <cell r="PLQ277"/>
          <cell r="PLR277"/>
          <cell r="PLS277"/>
          <cell r="PLT277"/>
          <cell r="PLU277"/>
          <cell r="PLV277"/>
          <cell r="PLW277"/>
          <cell r="PLX277"/>
          <cell r="PLY277"/>
          <cell r="PLZ277"/>
          <cell r="PMA277"/>
          <cell r="PMB277"/>
          <cell r="PMC277"/>
          <cell r="PMD277"/>
          <cell r="PME277"/>
          <cell r="PMF277"/>
          <cell r="PMG277"/>
          <cell r="PMH277"/>
          <cell r="PMI277"/>
          <cell r="PMJ277"/>
          <cell r="PMK277"/>
          <cell r="PML277"/>
          <cell r="PMM277"/>
          <cell r="PMN277"/>
          <cell r="PMO277"/>
          <cell r="PMP277"/>
          <cell r="PMQ277"/>
          <cell r="PMR277"/>
          <cell r="PMS277"/>
          <cell r="PMT277"/>
          <cell r="PMU277"/>
          <cell r="PMV277"/>
          <cell r="PMW277"/>
          <cell r="PMX277"/>
          <cell r="PMY277"/>
          <cell r="PMZ277"/>
          <cell r="PNA277"/>
          <cell r="PNB277"/>
          <cell r="PNC277"/>
          <cell r="PND277"/>
          <cell r="PNE277"/>
          <cell r="PNF277"/>
          <cell r="PNG277"/>
          <cell r="PNH277"/>
          <cell r="PNI277"/>
          <cell r="PNJ277"/>
          <cell r="PNK277"/>
          <cell r="PNL277"/>
          <cell r="PNM277"/>
          <cell r="PNN277"/>
          <cell r="PNO277"/>
          <cell r="PNP277"/>
          <cell r="PNQ277"/>
          <cell r="PNR277"/>
          <cell r="PNS277"/>
          <cell r="PNT277"/>
          <cell r="PNU277"/>
          <cell r="PNV277"/>
          <cell r="PNW277"/>
          <cell r="PNX277"/>
          <cell r="PNY277"/>
          <cell r="PNZ277"/>
          <cell r="POA277"/>
          <cell r="POB277"/>
          <cell r="POC277"/>
          <cell r="POD277"/>
          <cell r="POE277"/>
          <cell r="POF277"/>
          <cell r="POG277"/>
          <cell r="POH277"/>
          <cell r="POI277"/>
          <cell r="POJ277"/>
          <cell r="POK277"/>
          <cell r="POL277"/>
          <cell r="POM277"/>
          <cell r="PON277"/>
          <cell r="POO277"/>
          <cell r="POP277"/>
          <cell r="POQ277"/>
          <cell r="POR277"/>
          <cell r="POS277"/>
          <cell r="POT277"/>
          <cell r="POU277"/>
          <cell r="POV277"/>
          <cell r="POW277"/>
          <cell r="POX277"/>
          <cell r="POY277"/>
          <cell r="POZ277"/>
          <cell r="PPA277"/>
          <cell r="PPB277"/>
          <cell r="PPC277"/>
          <cell r="PPD277"/>
          <cell r="PPE277"/>
          <cell r="PPF277"/>
          <cell r="PPG277"/>
          <cell r="PPH277"/>
          <cell r="PPI277"/>
          <cell r="PPJ277"/>
          <cell r="PPK277"/>
          <cell r="PPL277"/>
          <cell r="PPM277"/>
          <cell r="PPN277"/>
          <cell r="PPO277"/>
          <cell r="PPP277"/>
          <cell r="PPQ277"/>
          <cell r="PPR277"/>
          <cell r="PPS277"/>
          <cell r="PPT277"/>
          <cell r="PPU277"/>
          <cell r="PPV277"/>
          <cell r="PPW277"/>
          <cell r="PPX277"/>
          <cell r="PPY277"/>
          <cell r="PPZ277"/>
          <cell r="PQA277"/>
          <cell r="PQB277"/>
          <cell r="PQC277"/>
          <cell r="PQD277"/>
          <cell r="PQE277"/>
          <cell r="PQF277"/>
          <cell r="PQG277"/>
          <cell r="PQH277"/>
          <cell r="PQI277"/>
          <cell r="PQJ277"/>
          <cell r="PQK277"/>
          <cell r="PQL277"/>
          <cell r="PQM277"/>
          <cell r="PQN277"/>
          <cell r="PQO277"/>
          <cell r="PQP277"/>
          <cell r="PQQ277"/>
          <cell r="PQR277"/>
          <cell r="PQS277"/>
          <cell r="PQT277"/>
          <cell r="PQU277"/>
          <cell r="PQV277"/>
          <cell r="PQW277"/>
          <cell r="PQX277"/>
          <cell r="PQY277"/>
          <cell r="PQZ277"/>
          <cell r="PRA277"/>
          <cell r="PRB277"/>
          <cell r="PRC277"/>
          <cell r="PRD277"/>
          <cell r="PRE277"/>
          <cell r="PRF277"/>
          <cell r="PRG277"/>
          <cell r="PRH277"/>
          <cell r="PRI277"/>
          <cell r="PRJ277"/>
          <cell r="PRK277"/>
          <cell r="PRL277"/>
          <cell r="PRM277"/>
          <cell r="PRN277"/>
          <cell r="PRO277"/>
          <cell r="PRP277"/>
          <cell r="PRQ277"/>
          <cell r="PRR277"/>
          <cell r="PRS277"/>
          <cell r="PRT277"/>
          <cell r="PRU277"/>
          <cell r="PRV277"/>
          <cell r="PRW277"/>
          <cell r="PRX277"/>
          <cell r="PRY277"/>
          <cell r="PRZ277"/>
          <cell r="PSA277"/>
          <cell r="PSB277"/>
          <cell r="PSC277"/>
          <cell r="PSD277"/>
          <cell r="PSE277"/>
          <cell r="PSF277"/>
          <cell r="PSG277"/>
          <cell r="PSH277"/>
          <cell r="PSI277"/>
          <cell r="PSJ277"/>
          <cell r="PSK277"/>
          <cell r="PSL277"/>
          <cell r="PSM277"/>
          <cell r="PSN277"/>
          <cell r="PSO277"/>
          <cell r="PSP277"/>
          <cell r="PSQ277"/>
          <cell r="PSR277"/>
          <cell r="PSS277"/>
          <cell r="PST277"/>
          <cell r="PSU277"/>
          <cell r="PSV277"/>
          <cell r="PSW277"/>
          <cell r="PSX277"/>
          <cell r="PSY277"/>
          <cell r="PSZ277"/>
          <cell r="PTA277"/>
          <cell r="PTB277"/>
          <cell r="PTC277"/>
          <cell r="PTD277"/>
          <cell r="PTE277"/>
          <cell r="PTF277"/>
          <cell r="PTG277"/>
          <cell r="PTH277"/>
          <cell r="PTI277"/>
          <cell r="PTJ277"/>
          <cell r="PTK277"/>
          <cell r="PTL277"/>
          <cell r="PTM277"/>
          <cell r="PTN277"/>
          <cell r="PTO277"/>
          <cell r="PTP277"/>
          <cell r="PTQ277"/>
          <cell r="PTR277"/>
          <cell r="PTS277"/>
          <cell r="PTT277"/>
          <cell r="PTU277"/>
          <cell r="PTV277"/>
          <cell r="PTW277"/>
          <cell r="PTX277"/>
          <cell r="PTY277"/>
          <cell r="PTZ277"/>
          <cell r="PUA277"/>
          <cell r="PUB277"/>
          <cell r="PUC277"/>
          <cell r="PUD277"/>
          <cell r="PUE277"/>
          <cell r="PUF277"/>
          <cell r="PUG277"/>
          <cell r="PUH277"/>
          <cell r="PUI277"/>
          <cell r="PUJ277"/>
          <cell r="PUK277"/>
          <cell r="PUL277"/>
          <cell r="PUM277"/>
          <cell r="PUN277"/>
          <cell r="PUO277"/>
          <cell r="PUP277"/>
          <cell r="PUQ277"/>
          <cell r="PUR277"/>
          <cell r="PUS277"/>
          <cell r="PUT277"/>
          <cell r="PUU277"/>
          <cell r="PUV277"/>
          <cell r="PUW277"/>
          <cell r="PUX277"/>
          <cell r="PUY277"/>
          <cell r="PUZ277"/>
          <cell r="PVA277"/>
          <cell r="PVB277"/>
          <cell r="PVC277"/>
          <cell r="PVD277"/>
          <cell r="PVE277"/>
          <cell r="PVF277"/>
          <cell r="PVG277"/>
          <cell r="PVH277"/>
          <cell r="PVI277"/>
          <cell r="PVJ277"/>
          <cell r="PVK277"/>
          <cell r="PVL277"/>
          <cell r="PVM277"/>
          <cell r="PVN277"/>
          <cell r="PVO277"/>
          <cell r="PVP277"/>
          <cell r="PVQ277"/>
          <cell r="PVR277"/>
          <cell r="PVS277"/>
          <cell r="PVT277"/>
          <cell r="PVU277"/>
          <cell r="PVV277"/>
          <cell r="PVW277"/>
          <cell r="PVX277"/>
          <cell r="PVY277"/>
          <cell r="PVZ277"/>
          <cell r="PWA277"/>
          <cell r="PWB277"/>
          <cell r="PWC277"/>
          <cell r="PWD277"/>
          <cell r="PWE277"/>
          <cell r="PWF277"/>
          <cell r="PWG277"/>
          <cell r="PWH277"/>
          <cell r="PWI277"/>
          <cell r="PWJ277"/>
          <cell r="PWK277"/>
          <cell r="PWL277"/>
          <cell r="PWM277"/>
          <cell r="PWN277"/>
          <cell r="PWO277"/>
          <cell r="PWP277"/>
          <cell r="PWQ277"/>
          <cell r="PWR277"/>
          <cell r="PWS277"/>
          <cell r="PWT277"/>
          <cell r="PWU277"/>
          <cell r="PWV277"/>
          <cell r="PWW277"/>
          <cell r="PWX277"/>
          <cell r="PWY277"/>
          <cell r="PWZ277"/>
          <cell r="PXA277"/>
          <cell r="PXB277"/>
          <cell r="PXC277"/>
          <cell r="PXD277"/>
          <cell r="PXE277"/>
          <cell r="PXF277"/>
          <cell r="PXG277"/>
          <cell r="PXH277"/>
          <cell r="PXI277"/>
          <cell r="PXJ277"/>
          <cell r="PXK277"/>
          <cell r="PXL277"/>
          <cell r="PXM277"/>
          <cell r="PXN277"/>
          <cell r="PXO277"/>
          <cell r="PXP277"/>
          <cell r="PXQ277"/>
          <cell r="PXR277"/>
          <cell r="PXS277"/>
          <cell r="PXT277"/>
          <cell r="PXU277"/>
          <cell r="PXV277"/>
          <cell r="PXW277"/>
          <cell r="PXX277"/>
          <cell r="PXY277"/>
          <cell r="PXZ277"/>
          <cell r="PYA277"/>
          <cell r="PYB277"/>
          <cell r="PYC277"/>
          <cell r="PYD277"/>
          <cell r="PYE277"/>
          <cell r="PYF277"/>
          <cell r="PYG277"/>
          <cell r="PYH277"/>
          <cell r="PYI277"/>
          <cell r="PYJ277"/>
          <cell r="PYK277"/>
          <cell r="PYL277"/>
          <cell r="PYM277"/>
          <cell r="PYN277"/>
          <cell r="PYO277"/>
          <cell r="PYP277"/>
          <cell r="PYQ277"/>
          <cell r="PYR277"/>
          <cell r="PYS277"/>
          <cell r="PYT277"/>
          <cell r="PYU277"/>
          <cell r="PYV277"/>
          <cell r="PYW277"/>
          <cell r="PYX277"/>
          <cell r="PYY277"/>
          <cell r="PYZ277"/>
          <cell r="PZA277"/>
          <cell r="PZB277"/>
          <cell r="PZC277"/>
          <cell r="PZD277"/>
          <cell r="PZE277"/>
          <cell r="PZF277"/>
          <cell r="PZG277"/>
          <cell r="PZH277"/>
          <cell r="PZI277"/>
          <cell r="PZJ277"/>
          <cell r="PZK277"/>
          <cell r="PZL277"/>
          <cell r="PZM277"/>
          <cell r="PZN277"/>
          <cell r="PZO277"/>
          <cell r="PZP277"/>
          <cell r="PZQ277"/>
          <cell r="PZR277"/>
          <cell r="PZS277"/>
          <cell r="PZT277"/>
          <cell r="PZU277"/>
          <cell r="PZV277"/>
          <cell r="PZW277"/>
          <cell r="PZX277"/>
          <cell r="PZY277"/>
          <cell r="PZZ277"/>
          <cell r="QAA277"/>
          <cell r="QAB277"/>
          <cell r="QAC277"/>
          <cell r="QAD277"/>
          <cell r="QAE277"/>
          <cell r="QAF277"/>
          <cell r="QAG277"/>
          <cell r="QAH277"/>
          <cell r="QAI277"/>
          <cell r="QAJ277"/>
          <cell r="QAK277"/>
          <cell r="QAL277"/>
          <cell r="QAM277"/>
          <cell r="QAN277"/>
          <cell r="QAO277"/>
          <cell r="QAP277"/>
          <cell r="QAQ277"/>
          <cell r="QAR277"/>
          <cell r="QAS277"/>
          <cell r="QAT277"/>
          <cell r="QAU277"/>
          <cell r="QAV277"/>
          <cell r="QAW277"/>
          <cell r="QAX277"/>
          <cell r="QAY277"/>
          <cell r="QAZ277"/>
          <cell r="QBA277"/>
          <cell r="QBB277"/>
          <cell r="QBC277"/>
          <cell r="QBD277"/>
          <cell r="QBE277"/>
          <cell r="QBF277"/>
          <cell r="QBG277"/>
          <cell r="QBH277"/>
          <cell r="QBI277"/>
          <cell r="QBJ277"/>
          <cell r="QBK277"/>
          <cell r="QBL277"/>
          <cell r="QBM277"/>
          <cell r="QBN277"/>
          <cell r="QBO277"/>
          <cell r="QBP277"/>
          <cell r="QBQ277"/>
          <cell r="QBR277"/>
          <cell r="QBS277"/>
          <cell r="QBT277"/>
          <cell r="QBU277"/>
          <cell r="QBV277"/>
          <cell r="QBW277"/>
          <cell r="QBX277"/>
          <cell r="QBY277"/>
          <cell r="QBZ277"/>
          <cell r="QCA277"/>
          <cell r="QCB277"/>
          <cell r="QCC277"/>
          <cell r="QCD277"/>
          <cell r="QCE277"/>
          <cell r="QCF277"/>
          <cell r="QCG277"/>
          <cell r="QCH277"/>
          <cell r="QCI277"/>
          <cell r="QCJ277"/>
          <cell r="QCK277"/>
          <cell r="QCL277"/>
          <cell r="QCM277"/>
          <cell r="QCN277"/>
          <cell r="QCO277"/>
          <cell r="QCP277"/>
          <cell r="QCQ277"/>
          <cell r="QCR277"/>
          <cell r="QCS277"/>
          <cell r="QCT277"/>
          <cell r="QCU277"/>
          <cell r="QCV277"/>
          <cell r="QCW277"/>
          <cell r="QCX277"/>
          <cell r="QCY277"/>
          <cell r="QCZ277"/>
          <cell r="QDA277"/>
          <cell r="QDB277"/>
          <cell r="QDC277"/>
          <cell r="QDD277"/>
          <cell r="QDE277"/>
          <cell r="QDF277"/>
          <cell r="QDG277"/>
          <cell r="QDH277"/>
          <cell r="QDI277"/>
          <cell r="QDJ277"/>
          <cell r="QDK277"/>
          <cell r="QDL277"/>
          <cell r="QDM277"/>
          <cell r="QDN277"/>
          <cell r="QDO277"/>
          <cell r="QDP277"/>
          <cell r="QDQ277"/>
          <cell r="QDR277"/>
          <cell r="QDS277"/>
          <cell r="QDT277"/>
          <cell r="QDU277"/>
          <cell r="QDV277"/>
          <cell r="QDW277"/>
          <cell r="QDX277"/>
          <cell r="QDY277"/>
          <cell r="QDZ277"/>
          <cell r="QEA277"/>
          <cell r="QEB277"/>
          <cell r="QEC277"/>
          <cell r="QED277"/>
          <cell r="QEE277"/>
          <cell r="QEF277"/>
          <cell r="QEG277"/>
          <cell r="QEH277"/>
          <cell r="QEI277"/>
          <cell r="QEJ277"/>
          <cell r="QEK277"/>
          <cell r="QEL277"/>
          <cell r="QEM277"/>
          <cell r="QEN277"/>
          <cell r="QEO277"/>
          <cell r="QEP277"/>
          <cell r="QEQ277"/>
          <cell r="QER277"/>
          <cell r="QES277"/>
          <cell r="QET277"/>
          <cell r="QEU277"/>
          <cell r="QEV277"/>
          <cell r="QEW277"/>
          <cell r="QEX277"/>
          <cell r="QEY277"/>
          <cell r="QEZ277"/>
          <cell r="QFA277"/>
          <cell r="QFB277"/>
          <cell r="QFC277"/>
          <cell r="QFD277"/>
          <cell r="QFE277"/>
          <cell r="QFF277"/>
          <cell r="QFG277"/>
          <cell r="QFH277"/>
          <cell r="QFI277"/>
          <cell r="QFJ277"/>
          <cell r="QFK277"/>
          <cell r="QFL277"/>
          <cell r="QFM277"/>
          <cell r="QFN277"/>
          <cell r="QFO277"/>
          <cell r="QFP277"/>
          <cell r="QFQ277"/>
          <cell r="QFR277"/>
          <cell r="QFS277"/>
          <cell r="QFT277"/>
          <cell r="QFU277"/>
          <cell r="QFV277"/>
          <cell r="QFW277"/>
          <cell r="QFX277"/>
          <cell r="QFY277"/>
          <cell r="QFZ277"/>
          <cell r="QGA277"/>
          <cell r="QGB277"/>
          <cell r="QGC277"/>
          <cell r="QGD277"/>
          <cell r="QGE277"/>
          <cell r="QGF277"/>
          <cell r="QGG277"/>
          <cell r="QGH277"/>
          <cell r="QGI277"/>
          <cell r="QGJ277"/>
          <cell r="QGK277"/>
          <cell r="QGL277"/>
          <cell r="QGM277"/>
          <cell r="QGN277"/>
          <cell r="QGO277"/>
          <cell r="QGP277"/>
          <cell r="QGQ277"/>
          <cell r="QGR277"/>
          <cell r="QGS277"/>
          <cell r="QGT277"/>
          <cell r="QGU277"/>
          <cell r="QGV277"/>
          <cell r="QGW277"/>
          <cell r="QGX277"/>
          <cell r="QGY277"/>
          <cell r="QGZ277"/>
          <cell r="QHA277"/>
          <cell r="QHB277"/>
          <cell r="QHC277"/>
          <cell r="QHD277"/>
          <cell r="QHE277"/>
          <cell r="QHF277"/>
          <cell r="QHG277"/>
          <cell r="QHH277"/>
          <cell r="QHI277"/>
          <cell r="QHJ277"/>
          <cell r="QHK277"/>
          <cell r="QHL277"/>
          <cell r="QHM277"/>
          <cell r="QHN277"/>
          <cell r="QHO277"/>
          <cell r="QHP277"/>
          <cell r="QHQ277"/>
          <cell r="QHR277"/>
          <cell r="QHS277"/>
          <cell r="QHT277"/>
          <cell r="QHU277"/>
          <cell r="QHV277"/>
          <cell r="QHW277"/>
          <cell r="QHX277"/>
          <cell r="QHY277"/>
          <cell r="QHZ277"/>
          <cell r="QIA277"/>
          <cell r="QIB277"/>
          <cell r="QIC277"/>
          <cell r="QID277"/>
          <cell r="QIE277"/>
          <cell r="QIF277"/>
          <cell r="QIG277"/>
          <cell r="QIH277"/>
          <cell r="QII277"/>
          <cell r="QIJ277"/>
          <cell r="QIK277"/>
          <cell r="QIL277"/>
          <cell r="QIM277"/>
          <cell r="QIN277"/>
          <cell r="QIO277"/>
          <cell r="QIP277"/>
          <cell r="QIQ277"/>
          <cell r="QIR277"/>
          <cell r="QIS277"/>
          <cell r="QIT277"/>
          <cell r="QIU277"/>
          <cell r="QIV277"/>
          <cell r="QIW277"/>
          <cell r="QIX277"/>
          <cell r="QIY277"/>
          <cell r="QIZ277"/>
          <cell r="QJA277"/>
          <cell r="QJB277"/>
          <cell r="QJC277"/>
          <cell r="QJD277"/>
          <cell r="QJE277"/>
          <cell r="QJF277"/>
          <cell r="QJG277"/>
          <cell r="QJH277"/>
          <cell r="QJI277"/>
          <cell r="QJJ277"/>
          <cell r="QJK277"/>
          <cell r="QJL277"/>
          <cell r="QJM277"/>
          <cell r="QJN277"/>
          <cell r="QJO277"/>
          <cell r="QJP277"/>
          <cell r="QJQ277"/>
          <cell r="QJR277"/>
          <cell r="QJS277"/>
          <cell r="QJT277"/>
          <cell r="QJU277"/>
          <cell r="QJV277"/>
          <cell r="QJW277"/>
          <cell r="QJX277"/>
          <cell r="QJY277"/>
          <cell r="QJZ277"/>
          <cell r="QKA277"/>
          <cell r="QKB277"/>
          <cell r="QKC277"/>
          <cell r="QKD277"/>
          <cell r="QKE277"/>
          <cell r="QKF277"/>
          <cell r="QKG277"/>
          <cell r="QKH277"/>
          <cell r="QKI277"/>
          <cell r="QKJ277"/>
          <cell r="QKK277"/>
          <cell r="QKL277"/>
          <cell r="QKM277"/>
          <cell r="QKN277"/>
          <cell r="QKO277"/>
          <cell r="QKP277"/>
          <cell r="QKQ277"/>
          <cell r="QKR277"/>
          <cell r="QKS277"/>
          <cell r="QKT277"/>
          <cell r="QKU277"/>
          <cell r="QKV277"/>
          <cell r="QKW277"/>
          <cell r="QKX277"/>
          <cell r="QKY277"/>
          <cell r="QKZ277"/>
          <cell r="QLA277"/>
          <cell r="QLB277"/>
          <cell r="QLC277"/>
          <cell r="QLD277"/>
          <cell r="QLE277"/>
          <cell r="QLF277"/>
          <cell r="QLG277"/>
          <cell r="QLH277"/>
          <cell r="QLI277"/>
          <cell r="QLJ277"/>
          <cell r="QLK277"/>
          <cell r="QLL277"/>
          <cell r="QLM277"/>
          <cell r="QLN277"/>
          <cell r="QLO277"/>
          <cell r="QLP277"/>
          <cell r="QLQ277"/>
          <cell r="QLR277"/>
          <cell r="QLS277"/>
          <cell r="QLT277"/>
          <cell r="QLU277"/>
          <cell r="QLV277"/>
          <cell r="QLW277"/>
          <cell r="QLX277"/>
          <cell r="QLY277"/>
          <cell r="QLZ277"/>
          <cell r="QMA277"/>
          <cell r="QMB277"/>
          <cell r="QMC277"/>
          <cell r="QMD277"/>
          <cell r="QME277"/>
          <cell r="QMF277"/>
          <cell r="QMG277"/>
          <cell r="QMH277"/>
          <cell r="QMI277"/>
          <cell r="QMJ277"/>
          <cell r="QMK277"/>
          <cell r="QML277"/>
          <cell r="QMM277"/>
          <cell r="QMN277"/>
          <cell r="QMO277"/>
          <cell r="QMP277"/>
          <cell r="QMQ277"/>
          <cell r="QMR277"/>
          <cell r="QMS277"/>
          <cell r="QMT277"/>
          <cell r="QMU277"/>
          <cell r="QMV277"/>
          <cell r="QMW277"/>
          <cell r="QMX277"/>
          <cell r="QMY277"/>
          <cell r="QMZ277"/>
          <cell r="QNA277"/>
          <cell r="QNB277"/>
          <cell r="QNC277"/>
          <cell r="QND277"/>
          <cell r="QNE277"/>
          <cell r="QNF277"/>
          <cell r="QNG277"/>
          <cell r="QNH277"/>
          <cell r="QNI277"/>
          <cell r="QNJ277"/>
          <cell r="QNK277"/>
          <cell r="QNL277"/>
          <cell r="QNM277"/>
          <cell r="QNN277"/>
          <cell r="QNO277"/>
          <cell r="QNP277"/>
          <cell r="QNQ277"/>
          <cell r="QNR277"/>
          <cell r="QNS277"/>
          <cell r="QNT277"/>
          <cell r="QNU277"/>
          <cell r="QNV277"/>
          <cell r="QNW277"/>
          <cell r="QNX277"/>
          <cell r="QNY277"/>
          <cell r="QNZ277"/>
          <cell r="QOA277"/>
          <cell r="QOB277"/>
          <cell r="QOC277"/>
          <cell r="QOD277"/>
          <cell r="QOE277"/>
          <cell r="QOF277"/>
          <cell r="QOG277"/>
          <cell r="QOH277"/>
          <cell r="QOI277"/>
          <cell r="QOJ277"/>
          <cell r="QOK277"/>
          <cell r="QOL277"/>
          <cell r="QOM277"/>
          <cell r="QON277"/>
          <cell r="QOO277"/>
          <cell r="QOP277"/>
          <cell r="QOQ277"/>
          <cell r="QOR277"/>
          <cell r="QOS277"/>
          <cell r="QOT277"/>
          <cell r="QOU277"/>
          <cell r="QOV277"/>
          <cell r="QOW277"/>
          <cell r="QOX277"/>
          <cell r="QOY277"/>
          <cell r="QOZ277"/>
          <cell r="QPA277"/>
          <cell r="QPB277"/>
          <cell r="QPC277"/>
          <cell r="QPD277"/>
          <cell r="QPE277"/>
          <cell r="QPF277"/>
          <cell r="QPG277"/>
          <cell r="QPH277"/>
          <cell r="QPI277"/>
          <cell r="QPJ277"/>
          <cell r="QPK277"/>
          <cell r="QPL277"/>
          <cell r="QPM277"/>
          <cell r="QPN277"/>
          <cell r="QPO277"/>
          <cell r="QPP277"/>
          <cell r="QPQ277"/>
          <cell r="QPR277"/>
          <cell r="QPS277"/>
          <cell r="QPT277"/>
          <cell r="QPU277"/>
          <cell r="QPV277"/>
          <cell r="QPW277"/>
          <cell r="QPX277"/>
          <cell r="QPY277"/>
          <cell r="QPZ277"/>
          <cell r="QQA277"/>
          <cell r="QQB277"/>
          <cell r="QQC277"/>
          <cell r="QQD277"/>
          <cell r="QQE277"/>
          <cell r="QQF277"/>
          <cell r="QQG277"/>
          <cell r="QQH277"/>
          <cell r="QQI277"/>
          <cell r="QQJ277"/>
          <cell r="QQK277"/>
          <cell r="QQL277"/>
          <cell r="QQM277"/>
          <cell r="QQN277"/>
          <cell r="QQO277"/>
          <cell r="QQP277"/>
          <cell r="QQQ277"/>
          <cell r="QQR277"/>
          <cell r="QQS277"/>
          <cell r="QQT277"/>
          <cell r="QQU277"/>
          <cell r="QQV277"/>
          <cell r="QQW277"/>
          <cell r="QQX277"/>
          <cell r="QQY277"/>
          <cell r="QQZ277"/>
          <cell r="QRA277"/>
          <cell r="QRB277"/>
          <cell r="QRC277"/>
          <cell r="QRD277"/>
          <cell r="QRE277"/>
          <cell r="QRF277"/>
          <cell r="QRG277"/>
          <cell r="QRH277"/>
          <cell r="QRI277"/>
          <cell r="QRJ277"/>
          <cell r="QRK277"/>
          <cell r="QRL277"/>
          <cell r="QRM277"/>
          <cell r="QRN277"/>
          <cell r="QRO277"/>
          <cell r="QRP277"/>
          <cell r="QRQ277"/>
          <cell r="QRR277"/>
          <cell r="QRS277"/>
          <cell r="QRT277"/>
          <cell r="QRU277"/>
          <cell r="QRV277"/>
          <cell r="QRW277"/>
          <cell r="QRX277"/>
          <cell r="QRY277"/>
          <cell r="QRZ277"/>
          <cell r="QSA277"/>
          <cell r="QSB277"/>
          <cell r="QSC277"/>
          <cell r="QSD277"/>
          <cell r="QSE277"/>
          <cell r="QSF277"/>
          <cell r="QSG277"/>
          <cell r="QSH277"/>
          <cell r="QSI277"/>
          <cell r="QSJ277"/>
          <cell r="QSK277"/>
          <cell r="QSL277"/>
          <cell r="QSM277"/>
          <cell r="QSN277"/>
          <cell r="QSO277"/>
          <cell r="QSP277"/>
          <cell r="QSQ277"/>
          <cell r="QSR277"/>
          <cell r="QSS277"/>
          <cell r="QST277"/>
          <cell r="QSU277"/>
          <cell r="QSV277"/>
          <cell r="QSW277"/>
          <cell r="QSX277"/>
          <cell r="QSY277"/>
          <cell r="QSZ277"/>
          <cell r="QTA277"/>
          <cell r="QTB277"/>
          <cell r="QTC277"/>
          <cell r="QTD277"/>
          <cell r="QTE277"/>
          <cell r="QTF277"/>
          <cell r="QTG277"/>
          <cell r="QTH277"/>
          <cell r="QTI277"/>
          <cell r="QTJ277"/>
          <cell r="QTK277"/>
          <cell r="QTL277"/>
          <cell r="QTM277"/>
          <cell r="QTN277"/>
          <cell r="QTO277"/>
          <cell r="QTP277"/>
          <cell r="QTQ277"/>
          <cell r="QTR277"/>
          <cell r="QTS277"/>
          <cell r="QTT277"/>
          <cell r="QTU277"/>
          <cell r="QTV277"/>
          <cell r="QTW277"/>
          <cell r="QTX277"/>
          <cell r="QTY277"/>
          <cell r="QTZ277"/>
          <cell r="QUA277"/>
          <cell r="QUB277"/>
          <cell r="QUC277"/>
          <cell r="QUD277"/>
          <cell r="QUE277"/>
          <cell r="QUF277"/>
          <cell r="QUG277"/>
          <cell r="QUH277"/>
          <cell r="QUI277"/>
          <cell r="QUJ277"/>
          <cell r="QUK277"/>
          <cell r="QUL277"/>
          <cell r="QUM277"/>
          <cell r="QUN277"/>
          <cell r="QUO277"/>
          <cell r="QUP277"/>
          <cell r="QUQ277"/>
          <cell r="QUR277"/>
          <cell r="QUS277"/>
          <cell r="QUT277"/>
          <cell r="QUU277"/>
          <cell r="QUV277"/>
          <cell r="QUW277"/>
          <cell r="QUX277"/>
          <cell r="QUY277"/>
          <cell r="QUZ277"/>
          <cell r="QVA277"/>
          <cell r="QVB277"/>
          <cell r="QVC277"/>
          <cell r="QVD277"/>
          <cell r="QVE277"/>
          <cell r="QVF277"/>
          <cell r="QVG277"/>
          <cell r="QVH277"/>
          <cell r="QVI277"/>
          <cell r="QVJ277"/>
          <cell r="QVK277"/>
          <cell r="QVL277"/>
          <cell r="QVM277"/>
          <cell r="QVN277"/>
          <cell r="QVO277"/>
          <cell r="QVP277"/>
          <cell r="QVQ277"/>
          <cell r="QVR277"/>
          <cell r="QVS277"/>
          <cell r="QVT277"/>
          <cell r="QVU277"/>
          <cell r="QVV277"/>
          <cell r="QVW277"/>
          <cell r="QVX277"/>
          <cell r="QVY277"/>
          <cell r="QVZ277"/>
          <cell r="QWA277"/>
          <cell r="QWB277"/>
          <cell r="QWC277"/>
          <cell r="QWD277"/>
          <cell r="QWE277"/>
          <cell r="QWF277"/>
          <cell r="QWG277"/>
          <cell r="QWH277"/>
          <cell r="QWI277"/>
          <cell r="QWJ277"/>
          <cell r="QWK277"/>
          <cell r="QWL277"/>
          <cell r="QWM277"/>
          <cell r="QWN277"/>
          <cell r="QWO277"/>
          <cell r="QWP277"/>
          <cell r="QWQ277"/>
          <cell r="QWR277"/>
          <cell r="QWS277"/>
          <cell r="QWT277"/>
          <cell r="QWU277"/>
          <cell r="QWV277"/>
          <cell r="QWW277"/>
          <cell r="QWX277"/>
          <cell r="QWY277"/>
          <cell r="QWZ277"/>
          <cell r="QXA277"/>
          <cell r="QXB277"/>
          <cell r="QXC277"/>
          <cell r="QXD277"/>
          <cell r="QXE277"/>
          <cell r="QXF277"/>
          <cell r="QXG277"/>
          <cell r="QXH277"/>
          <cell r="QXI277"/>
          <cell r="QXJ277"/>
          <cell r="QXK277"/>
          <cell r="QXL277"/>
          <cell r="QXM277"/>
          <cell r="QXN277"/>
          <cell r="QXO277"/>
          <cell r="QXP277"/>
          <cell r="QXQ277"/>
          <cell r="QXR277"/>
          <cell r="QXS277"/>
          <cell r="QXT277"/>
          <cell r="QXU277"/>
          <cell r="QXV277"/>
          <cell r="QXW277"/>
          <cell r="QXX277"/>
          <cell r="QXY277"/>
          <cell r="QXZ277"/>
          <cell r="QYA277"/>
          <cell r="QYB277"/>
          <cell r="QYC277"/>
          <cell r="QYD277"/>
          <cell r="QYE277"/>
          <cell r="QYF277"/>
          <cell r="QYG277"/>
          <cell r="QYH277"/>
          <cell r="QYI277"/>
          <cell r="QYJ277"/>
          <cell r="QYK277"/>
          <cell r="QYL277"/>
          <cell r="QYM277"/>
          <cell r="QYN277"/>
          <cell r="QYO277"/>
          <cell r="QYP277"/>
          <cell r="QYQ277"/>
          <cell r="QYR277"/>
          <cell r="QYS277"/>
          <cell r="QYT277"/>
          <cell r="QYU277"/>
          <cell r="QYV277"/>
          <cell r="QYW277"/>
          <cell r="QYX277"/>
          <cell r="QYY277"/>
          <cell r="QYZ277"/>
          <cell r="QZA277"/>
          <cell r="QZB277"/>
          <cell r="QZC277"/>
          <cell r="QZD277"/>
          <cell r="QZE277"/>
          <cell r="QZF277"/>
          <cell r="QZG277"/>
          <cell r="QZH277"/>
          <cell r="QZI277"/>
          <cell r="QZJ277"/>
          <cell r="QZK277"/>
          <cell r="QZL277"/>
          <cell r="QZM277"/>
          <cell r="QZN277"/>
          <cell r="QZO277"/>
          <cell r="QZP277"/>
          <cell r="QZQ277"/>
          <cell r="QZR277"/>
          <cell r="QZS277"/>
          <cell r="QZT277"/>
          <cell r="QZU277"/>
          <cell r="QZV277"/>
          <cell r="QZW277"/>
          <cell r="QZX277"/>
          <cell r="QZY277"/>
          <cell r="QZZ277"/>
          <cell r="RAA277"/>
          <cell r="RAB277"/>
          <cell r="RAC277"/>
          <cell r="RAD277"/>
          <cell r="RAE277"/>
          <cell r="RAF277"/>
          <cell r="RAG277"/>
          <cell r="RAH277"/>
          <cell r="RAI277"/>
          <cell r="RAJ277"/>
          <cell r="RAK277"/>
          <cell r="RAL277"/>
          <cell r="RAM277"/>
          <cell r="RAN277"/>
          <cell r="RAO277"/>
          <cell r="RAP277"/>
          <cell r="RAQ277"/>
          <cell r="RAR277"/>
          <cell r="RAS277"/>
          <cell r="RAT277"/>
          <cell r="RAU277"/>
          <cell r="RAV277"/>
          <cell r="RAW277"/>
          <cell r="RAX277"/>
          <cell r="RAY277"/>
          <cell r="RAZ277"/>
          <cell r="RBA277"/>
          <cell r="RBB277"/>
          <cell r="RBC277"/>
          <cell r="RBD277"/>
          <cell r="RBE277"/>
          <cell r="RBF277"/>
          <cell r="RBG277"/>
          <cell r="RBH277"/>
          <cell r="RBI277"/>
          <cell r="RBJ277"/>
          <cell r="RBK277"/>
          <cell r="RBL277"/>
          <cell r="RBM277"/>
          <cell r="RBN277"/>
          <cell r="RBO277"/>
          <cell r="RBP277"/>
          <cell r="RBQ277"/>
          <cell r="RBR277"/>
          <cell r="RBS277"/>
          <cell r="RBT277"/>
          <cell r="RBU277"/>
          <cell r="RBV277"/>
          <cell r="RBW277"/>
          <cell r="RBX277"/>
          <cell r="RBY277"/>
          <cell r="RBZ277"/>
          <cell r="RCA277"/>
          <cell r="RCB277"/>
          <cell r="RCC277"/>
          <cell r="RCD277"/>
          <cell r="RCE277"/>
          <cell r="RCF277"/>
          <cell r="RCG277"/>
          <cell r="RCH277"/>
          <cell r="RCI277"/>
          <cell r="RCJ277"/>
          <cell r="RCK277"/>
          <cell r="RCL277"/>
          <cell r="RCM277"/>
          <cell r="RCN277"/>
          <cell r="RCO277"/>
          <cell r="RCP277"/>
          <cell r="RCQ277"/>
          <cell r="RCR277"/>
          <cell r="RCS277"/>
          <cell r="RCT277"/>
          <cell r="RCU277"/>
          <cell r="RCV277"/>
          <cell r="RCW277"/>
          <cell r="RCX277"/>
          <cell r="RCY277"/>
          <cell r="RCZ277"/>
          <cell r="RDA277"/>
          <cell r="RDB277"/>
          <cell r="RDC277"/>
          <cell r="RDD277"/>
          <cell r="RDE277"/>
          <cell r="RDF277"/>
          <cell r="RDG277"/>
          <cell r="RDH277"/>
          <cell r="RDI277"/>
          <cell r="RDJ277"/>
          <cell r="RDK277"/>
          <cell r="RDL277"/>
          <cell r="RDM277"/>
          <cell r="RDN277"/>
          <cell r="RDO277"/>
          <cell r="RDP277"/>
          <cell r="RDQ277"/>
          <cell r="RDR277"/>
          <cell r="RDS277"/>
          <cell r="RDT277"/>
          <cell r="RDU277"/>
          <cell r="RDV277"/>
          <cell r="RDW277"/>
          <cell r="RDX277"/>
          <cell r="RDY277"/>
          <cell r="RDZ277"/>
          <cell r="REA277"/>
          <cell r="REB277"/>
          <cell r="REC277"/>
          <cell r="RED277"/>
          <cell r="REE277"/>
          <cell r="REF277"/>
          <cell r="REG277"/>
          <cell r="REH277"/>
          <cell r="REI277"/>
          <cell r="REJ277"/>
          <cell r="REK277"/>
          <cell r="REL277"/>
          <cell r="REM277"/>
          <cell r="REN277"/>
          <cell r="REO277"/>
          <cell r="REP277"/>
          <cell r="REQ277"/>
          <cell r="RER277"/>
          <cell r="RES277"/>
          <cell r="RET277"/>
          <cell r="REU277"/>
          <cell r="REV277"/>
          <cell r="REW277"/>
          <cell r="REX277"/>
          <cell r="REY277"/>
          <cell r="REZ277"/>
          <cell r="RFA277"/>
          <cell r="RFB277"/>
          <cell r="RFC277"/>
          <cell r="RFD277"/>
          <cell r="RFE277"/>
          <cell r="RFF277"/>
          <cell r="RFG277"/>
          <cell r="RFH277"/>
          <cell r="RFI277"/>
          <cell r="RFJ277"/>
          <cell r="RFK277"/>
          <cell r="RFL277"/>
          <cell r="RFM277"/>
          <cell r="RFN277"/>
          <cell r="RFO277"/>
          <cell r="RFP277"/>
          <cell r="RFQ277"/>
          <cell r="RFR277"/>
          <cell r="RFS277"/>
          <cell r="RFT277"/>
          <cell r="RFU277"/>
          <cell r="RFV277"/>
          <cell r="RFW277"/>
          <cell r="RFX277"/>
          <cell r="RFY277"/>
          <cell r="RFZ277"/>
          <cell r="RGA277"/>
          <cell r="RGB277"/>
          <cell r="RGC277"/>
          <cell r="RGD277"/>
          <cell r="RGE277"/>
          <cell r="RGF277"/>
          <cell r="RGG277"/>
          <cell r="RGH277"/>
          <cell r="RGI277"/>
          <cell r="RGJ277"/>
          <cell r="RGK277"/>
          <cell r="RGL277"/>
          <cell r="RGM277"/>
          <cell r="RGN277"/>
          <cell r="RGO277"/>
          <cell r="RGP277"/>
          <cell r="RGQ277"/>
          <cell r="RGR277"/>
          <cell r="RGS277"/>
          <cell r="RGT277"/>
          <cell r="RGU277"/>
          <cell r="RGV277"/>
          <cell r="RGW277"/>
          <cell r="RGX277"/>
          <cell r="RGY277"/>
          <cell r="RGZ277"/>
          <cell r="RHA277"/>
          <cell r="RHB277"/>
          <cell r="RHC277"/>
          <cell r="RHD277"/>
          <cell r="RHE277"/>
          <cell r="RHF277"/>
          <cell r="RHG277"/>
          <cell r="RHH277"/>
          <cell r="RHI277"/>
          <cell r="RHJ277"/>
          <cell r="RHK277"/>
          <cell r="RHL277"/>
          <cell r="RHM277"/>
          <cell r="RHN277"/>
          <cell r="RHO277"/>
          <cell r="RHP277"/>
          <cell r="RHQ277"/>
          <cell r="RHR277"/>
          <cell r="RHS277"/>
          <cell r="RHT277"/>
          <cell r="RHU277"/>
          <cell r="RHV277"/>
          <cell r="RHW277"/>
          <cell r="RHX277"/>
          <cell r="RHY277"/>
          <cell r="RHZ277"/>
          <cell r="RIA277"/>
          <cell r="RIB277"/>
          <cell r="RIC277"/>
          <cell r="RID277"/>
          <cell r="RIE277"/>
          <cell r="RIF277"/>
          <cell r="RIG277"/>
          <cell r="RIH277"/>
          <cell r="RII277"/>
          <cell r="RIJ277"/>
          <cell r="RIK277"/>
          <cell r="RIL277"/>
          <cell r="RIM277"/>
          <cell r="RIN277"/>
          <cell r="RIO277"/>
          <cell r="RIP277"/>
          <cell r="RIQ277"/>
          <cell r="RIR277"/>
          <cell r="RIS277"/>
          <cell r="RIT277"/>
          <cell r="RIU277"/>
          <cell r="RIV277"/>
          <cell r="RIW277"/>
          <cell r="RIX277"/>
          <cell r="RIY277"/>
          <cell r="RIZ277"/>
          <cell r="RJA277"/>
          <cell r="RJB277"/>
          <cell r="RJC277"/>
          <cell r="RJD277"/>
          <cell r="RJE277"/>
          <cell r="RJF277"/>
          <cell r="RJG277"/>
          <cell r="RJH277"/>
          <cell r="RJI277"/>
          <cell r="RJJ277"/>
          <cell r="RJK277"/>
          <cell r="RJL277"/>
          <cell r="RJM277"/>
          <cell r="RJN277"/>
          <cell r="RJO277"/>
          <cell r="RJP277"/>
          <cell r="RJQ277"/>
          <cell r="RJR277"/>
          <cell r="RJS277"/>
          <cell r="RJT277"/>
          <cell r="RJU277"/>
          <cell r="RJV277"/>
          <cell r="RJW277"/>
          <cell r="RJX277"/>
          <cell r="RJY277"/>
          <cell r="RJZ277"/>
          <cell r="RKA277"/>
          <cell r="RKB277"/>
          <cell r="RKC277"/>
          <cell r="RKD277"/>
          <cell r="RKE277"/>
          <cell r="RKF277"/>
          <cell r="RKG277"/>
          <cell r="RKH277"/>
          <cell r="RKI277"/>
          <cell r="RKJ277"/>
          <cell r="RKK277"/>
          <cell r="RKL277"/>
          <cell r="RKM277"/>
          <cell r="RKN277"/>
          <cell r="RKO277"/>
          <cell r="RKP277"/>
          <cell r="RKQ277"/>
          <cell r="RKR277"/>
          <cell r="RKS277"/>
          <cell r="RKT277"/>
          <cell r="RKU277"/>
          <cell r="RKV277"/>
          <cell r="RKW277"/>
          <cell r="RKX277"/>
          <cell r="RKY277"/>
          <cell r="RKZ277"/>
          <cell r="RLA277"/>
          <cell r="RLB277"/>
          <cell r="RLC277"/>
          <cell r="RLD277"/>
          <cell r="RLE277"/>
          <cell r="RLF277"/>
          <cell r="RLG277"/>
          <cell r="RLH277"/>
          <cell r="RLI277"/>
          <cell r="RLJ277"/>
          <cell r="RLK277"/>
          <cell r="RLL277"/>
          <cell r="RLM277"/>
          <cell r="RLN277"/>
          <cell r="RLO277"/>
          <cell r="RLP277"/>
          <cell r="RLQ277"/>
          <cell r="RLR277"/>
          <cell r="RLS277"/>
          <cell r="RLT277"/>
          <cell r="RLU277"/>
          <cell r="RLV277"/>
          <cell r="RLW277"/>
          <cell r="RLX277"/>
          <cell r="RLY277"/>
          <cell r="RLZ277"/>
          <cell r="RMA277"/>
          <cell r="RMB277"/>
          <cell r="RMC277"/>
          <cell r="RMD277"/>
          <cell r="RME277"/>
          <cell r="RMF277"/>
          <cell r="RMG277"/>
          <cell r="RMH277"/>
          <cell r="RMI277"/>
          <cell r="RMJ277"/>
          <cell r="RMK277"/>
          <cell r="RML277"/>
          <cell r="RMM277"/>
          <cell r="RMN277"/>
          <cell r="RMO277"/>
          <cell r="RMP277"/>
          <cell r="RMQ277"/>
          <cell r="RMR277"/>
          <cell r="RMS277"/>
          <cell r="RMT277"/>
          <cell r="RMU277"/>
          <cell r="RMV277"/>
          <cell r="RMW277"/>
          <cell r="RMX277"/>
          <cell r="RMY277"/>
          <cell r="RMZ277"/>
          <cell r="RNA277"/>
          <cell r="RNB277"/>
          <cell r="RNC277"/>
          <cell r="RND277"/>
          <cell r="RNE277"/>
          <cell r="RNF277"/>
          <cell r="RNG277"/>
          <cell r="RNH277"/>
          <cell r="RNI277"/>
          <cell r="RNJ277"/>
          <cell r="RNK277"/>
          <cell r="RNL277"/>
          <cell r="RNM277"/>
          <cell r="RNN277"/>
          <cell r="RNO277"/>
          <cell r="RNP277"/>
          <cell r="RNQ277"/>
          <cell r="RNR277"/>
          <cell r="RNS277"/>
          <cell r="RNT277"/>
          <cell r="RNU277"/>
          <cell r="RNV277"/>
          <cell r="RNW277"/>
          <cell r="RNX277"/>
          <cell r="RNY277"/>
          <cell r="RNZ277"/>
          <cell r="ROA277"/>
          <cell r="ROB277"/>
          <cell r="ROC277"/>
          <cell r="ROD277"/>
          <cell r="ROE277"/>
          <cell r="ROF277"/>
          <cell r="ROG277"/>
          <cell r="ROH277"/>
          <cell r="ROI277"/>
          <cell r="ROJ277"/>
          <cell r="ROK277"/>
          <cell r="ROL277"/>
          <cell r="ROM277"/>
          <cell r="RON277"/>
          <cell r="ROO277"/>
          <cell r="ROP277"/>
          <cell r="ROQ277"/>
          <cell r="ROR277"/>
          <cell r="ROS277"/>
          <cell r="ROT277"/>
          <cell r="ROU277"/>
          <cell r="ROV277"/>
          <cell r="ROW277"/>
          <cell r="ROX277"/>
          <cell r="ROY277"/>
          <cell r="ROZ277"/>
          <cell r="RPA277"/>
          <cell r="RPB277"/>
          <cell r="RPC277"/>
          <cell r="RPD277"/>
          <cell r="RPE277"/>
          <cell r="RPF277"/>
          <cell r="RPG277"/>
          <cell r="RPH277"/>
          <cell r="RPI277"/>
          <cell r="RPJ277"/>
          <cell r="RPK277"/>
          <cell r="RPL277"/>
          <cell r="RPM277"/>
          <cell r="RPN277"/>
          <cell r="RPO277"/>
          <cell r="RPP277"/>
          <cell r="RPQ277"/>
          <cell r="RPR277"/>
          <cell r="RPS277"/>
          <cell r="RPT277"/>
          <cell r="RPU277"/>
          <cell r="RPV277"/>
          <cell r="RPW277"/>
          <cell r="RPX277"/>
          <cell r="RPY277"/>
          <cell r="RPZ277"/>
          <cell r="RQA277"/>
          <cell r="RQB277"/>
          <cell r="RQC277"/>
          <cell r="RQD277"/>
          <cell r="RQE277"/>
          <cell r="RQF277"/>
          <cell r="RQG277"/>
          <cell r="RQH277"/>
          <cell r="RQI277"/>
          <cell r="RQJ277"/>
          <cell r="RQK277"/>
          <cell r="RQL277"/>
          <cell r="RQM277"/>
          <cell r="RQN277"/>
          <cell r="RQO277"/>
          <cell r="RQP277"/>
          <cell r="RQQ277"/>
          <cell r="RQR277"/>
          <cell r="RQS277"/>
          <cell r="RQT277"/>
          <cell r="RQU277"/>
          <cell r="RQV277"/>
          <cell r="RQW277"/>
          <cell r="RQX277"/>
          <cell r="RQY277"/>
          <cell r="RQZ277"/>
          <cell r="RRA277"/>
          <cell r="RRB277"/>
          <cell r="RRC277"/>
          <cell r="RRD277"/>
          <cell r="RRE277"/>
          <cell r="RRF277"/>
          <cell r="RRG277"/>
          <cell r="RRH277"/>
          <cell r="RRI277"/>
          <cell r="RRJ277"/>
          <cell r="RRK277"/>
          <cell r="RRL277"/>
          <cell r="RRM277"/>
          <cell r="RRN277"/>
          <cell r="RRO277"/>
          <cell r="RRP277"/>
          <cell r="RRQ277"/>
          <cell r="RRR277"/>
          <cell r="RRS277"/>
          <cell r="RRT277"/>
          <cell r="RRU277"/>
          <cell r="RRV277"/>
          <cell r="RRW277"/>
          <cell r="RRX277"/>
          <cell r="RRY277"/>
          <cell r="RRZ277"/>
          <cell r="RSA277"/>
          <cell r="RSB277"/>
          <cell r="RSC277"/>
          <cell r="RSD277"/>
          <cell r="RSE277"/>
          <cell r="RSF277"/>
          <cell r="RSG277"/>
          <cell r="RSH277"/>
          <cell r="RSI277"/>
          <cell r="RSJ277"/>
          <cell r="RSK277"/>
          <cell r="RSL277"/>
          <cell r="RSM277"/>
          <cell r="RSN277"/>
          <cell r="RSO277"/>
          <cell r="RSP277"/>
          <cell r="RSQ277"/>
          <cell r="RSR277"/>
          <cell r="RSS277"/>
          <cell r="RST277"/>
          <cell r="RSU277"/>
          <cell r="RSV277"/>
          <cell r="RSW277"/>
          <cell r="RSX277"/>
          <cell r="RSY277"/>
          <cell r="RSZ277"/>
          <cell r="RTA277"/>
          <cell r="RTB277"/>
          <cell r="RTC277"/>
          <cell r="RTD277"/>
          <cell r="RTE277"/>
          <cell r="RTF277"/>
          <cell r="RTG277"/>
          <cell r="RTH277"/>
          <cell r="RTI277"/>
          <cell r="RTJ277"/>
          <cell r="RTK277"/>
          <cell r="RTL277"/>
          <cell r="RTM277"/>
          <cell r="RTN277"/>
          <cell r="RTO277"/>
          <cell r="RTP277"/>
          <cell r="RTQ277"/>
          <cell r="RTR277"/>
          <cell r="RTS277"/>
          <cell r="RTT277"/>
          <cell r="RTU277"/>
          <cell r="RTV277"/>
          <cell r="RTW277"/>
          <cell r="RTX277"/>
          <cell r="RTY277"/>
          <cell r="RTZ277"/>
          <cell r="RUA277"/>
          <cell r="RUB277"/>
          <cell r="RUC277"/>
          <cell r="RUD277"/>
          <cell r="RUE277"/>
          <cell r="RUF277"/>
          <cell r="RUG277"/>
          <cell r="RUH277"/>
          <cell r="RUI277"/>
          <cell r="RUJ277"/>
          <cell r="RUK277"/>
          <cell r="RUL277"/>
          <cell r="RUM277"/>
          <cell r="RUN277"/>
          <cell r="RUO277"/>
          <cell r="RUP277"/>
          <cell r="RUQ277"/>
          <cell r="RUR277"/>
          <cell r="RUS277"/>
          <cell r="RUT277"/>
          <cell r="RUU277"/>
          <cell r="RUV277"/>
          <cell r="RUW277"/>
          <cell r="RUX277"/>
          <cell r="RUY277"/>
          <cell r="RUZ277"/>
          <cell r="RVA277"/>
          <cell r="RVB277"/>
          <cell r="RVC277"/>
          <cell r="RVD277"/>
          <cell r="RVE277"/>
          <cell r="RVF277"/>
          <cell r="RVG277"/>
          <cell r="RVH277"/>
          <cell r="RVI277"/>
          <cell r="RVJ277"/>
          <cell r="RVK277"/>
          <cell r="RVL277"/>
          <cell r="RVM277"/>
          <cell r="RVN277"/>
          <cell r="RVO277"/>
          <cell r="RVP277"/>
          <cell r="RVQ277"/>
          <cell r="RVR277"/>
          <cell r="RVS277"/>
          <cell r="RVT277"/>
          <cell r="RVU277"/>
          <cell r="RVV277"/>
          <cell r="RVW277"/>
          <cell r="RVX277"/>
          <cell r="RVY277"/>
          <cell r="RVZ277"/>
          <cell r="RWA277"/>
          <cell r="RWB277"/>
          <cell r="RWC277"/>
          <cell r="RWD277"/>
          <cell r="RWE277"/>
          <cell r="RWF277"/>
          <cell r="RWG277"/>
          <cell r="RWH277"/>
          <cell r="RWI277"/>
          <cell r="RWJ277"/>
          <cell r="RWK277"/>
          <cell r="RWL277"/>
          <cell r="RWM277"/>
          <cell r="RWN277"/>
          <cell r="RWO277"/>
          <cell r="RWP277"/>
          <cell r="RWQ277"/>
          <cell r="RWR277"/>
          <cell r="RWS277"/>
          <cell r="RWT277"/>
          <cell r="RWU277"/>
          <cell r="RWV277"/>
          <cell r="RWW277"/>
          <cell r="RWX277"/>
          <cell r="RWY277"/>
          <cell r="RWZ277"/>
          <cell r="RXA277"/>
          <cell r="RXB277"/>
          <cell r="RXC277"/>
          <cell r="RXD277"/>
          <cell r="RXE277"/>
          <cell r="RXF277"/>
          <cell r="RXG277"/>
          <cell r="RXH277"/>
          <cell r="RXI277"/>
          <cell r="RXJ277"/>
          <cell r="RXK277"/>
          <cell r="RXL277"/>
          <cell r="RXM277"/>
          <cell r="RXN277"/>
          <cell r="RXO277"/>
          <cell r="RXP277"/>
          <cell r="RXQ277"/>
          <cell r="RXR277"/>
          <cell r="RXS277"/>
          <cell r="RXT277"/>
          <cell r="RXU277"/>
          <cell r="RXV277"/>
          <cell r="RXW277"/>
          <cell r="RXX277"/>
          <cell r="RXY277"/>
          <cell r="RXZ277"/>
          <cell r="RYA277"/>
          <cell r="RYB277"/>
          <cell r="RYC277"/>
          <cell r="RYD277"/>
          <cell r="RYE277"/>
          <cell r="RYF277"/>
          <cell r="RYG277"/>
          <cell r="RYH277"/>
          <cell r="RYI277"/>
          <cell r="RYJ277"/>
          <cell r="RYK277"/>
          <cell r="RYL277"/>
          <cell r="RYM277"/>
          <cell r="RYN277"/>
          <cell r="RYO277"/>
          <cell r="RYP277"/>
          <cell r="RYQ277"/>
          <cell r="RYR277"/>
          <cell r="RYS277"/>
          <cell r="RYT277"/>
          <cell r="RYU277"/>
          <cell r="RYV277"/>
          <cell r="RYW277"/>
          <cell r="RYX277"/>
          <cell r="RYY277"/>
          <cell r="RYZ277"/>
          <cell r="RZA277"/>
          <cell r="RZB277"/>
          <cell r="RZC277"/>
          <cell r="RZD277"/>
          <cell r="RZE277"/>
          <cell r="RZF277"/>
          <cell r="RZG277"/>
          <cell r="RZH277"/>
          <cell r="RZI277"/>
          <cell r="RZJ277"/>
          <cell r="RZK277"/>
          <cell r="RZL277"/>
          <cell r="RZM277"/>
          <cell r="RZN277"/>
          <cell r="RZO277"/>
          <cell r="RZP277"/>
          <cell r="RZQ277"/>
          <cell r="RZR277"/>
          <cell r="RZS277"/>
          <cell r="RZT277"/>
          <cell r="RZU277"/>
          <cell r="RZV277"/>
          <cell r="RZW277"/>
          <cell r="RZX277"/>
          <cell r="RZY277"/>
          <cell r="RZZ277"/>
          <cell r="SAA277"/>
          <cell r="SAB277"/>
          <cell r="SAC277"/>
          <cell r="SAD277"/>
          <cell r="SAE277"/>
          <cell r="SAF277"/>
          <cell r="SAG277"/>
          <cell r="SAH277"/>
          <cell r="SAI277"/>
          <cell r="SAJ277"/>
          <cell r="SAK277"/>
          <cell r="SAL277"/>
          <cell r="SAM277"/>
          <cell r="SAN277"/>
          <cell r="SAO277"/>
          <cell r="SAP277"/>
          <cell r="SAQ277"/>
          <cell r="SAR277"/>
          <cell r="SAS277"/>
          <cell r="SAT277"/>
          <cell r="SAU277"/>
          <cell r="SAV277"/>
          <cell r="SAW277"/>
          <cell r="SAX277"/>
          <cell r="SAY277"/>
          <cell r="SAZ277"/>
          <cell r="SBA277"/>
          <cell r="SBB277"/>
          <cell r="SBC277"/>
          <cell r="SBD277"/>
          <cell r="SBE277"/>
          <cell r="SBF277"/>
          <cell r="SBG277"/>
          <cell r="SBH277"/>
          <cell r="SBI277"/>
          <cell r="SBJ277"/>
          <cell r="SBK277"/>
          <cell r="SBL277"/>
          <cell r="SBM277"/>
          <cell r="SBN277"/>
          <cell r="SBO277"/>
          <cell r="SBP277"/>
          <cell r="SBQ277"/>
          <cell r="SBR277"/>
          <cell r="SBS277"/>
          <cell r="SBT277"/>
          <cell r="SBU277"/>
          <cell r="SBV277"/>
          <cell r="SBW277"/>
          <cell r="SBX277"/>
          <cell r="SBY277"/>
          <cell r="SBZ277"/>
          <cell r="SCA277"/>
          <cell r="SCB277"/>
          <cell r="SCC277"/>
          <cell r="SCD277"/>
          <cell r="SCE277"/>
          <cell r="SCF277"/>
          <cell r="SCG277"/>
          <cell r="SCH277"/>
          <cell r="SCI277"/>
          <cell r="SCJ277"/>
          <cell r="SCK277"/>
          <cell r="SCL277"/>
          <cell r="SCM277"/>
          <cell r="SCN277"/>
          <cell r="SCO277"/>
          <cell r="SCP277"/>
          <cell r="SCQ277"/>
          <cell r="SCR277"/>
          <cell r="SCS277"/>
          <cell r="SCT277"/>
          <cell r="SCU277"/>
          <cell r="SCV277"/>
          <cell r="SCW277"/>
          <cell r="SCX277"/>
          <cell r="SCY277"/>
          <cell r="SCZ277"/>
          <cell r="SDA277"/>
          <cell r="SDB277"/>
          <cell r="SDC277"/>
          <cell r="SDD277"/>
          <cell r="SDE277"/>
          <cell r="SDF277"/>
          <cell r="SDG277"/>
          <cell r="SDH277"/>
          <cell r="SDI277"/>
          <cell r="SDJ277"/>
          <cell r="SDK277"/>
          <cell r="SDL277"/>
          <cell r="SDM277"/>
          <cell r="SDN277"/>
          <cell r="SDO277"/>
          <cell r="SDP277"/>
          <cell r="SDQ277"/>
          <cell r="SDR277"/>
          <cell r="SDS277"/>
          <cell r="SDT277"/>
          <cell r="SDU277"/>
          <cell r="SDV277"/>
          <cell r="SDW277"/>
          <cell r="SDX277"/>
          <cell r="SDY277"/>
          <cell r="SDZ277"/>
          <cell r="SEA277"/>
          <cell r="SEB277"/>
          <cell r="SEC277"/>
          <cell r="SED277"/>
          <cell r="SEE277"/>
          <cell r="SEF277"/>
          <cell r="SEG277"/>
          <cell r="SEH277"/>
          <cell r="SEI277"/>
          <cell r="SEJ277"/>
          <cell r="SEK277"/>
          <cell r="SEL277"/>
          <cell r="SEM277"/>
          <cell r="SEN277"/>
          <cell r="SEO277"/>
          <cell r="SEP277"/>
          <cell r="SEQ277"/>
          <cell r="SER277"/>
          <cell r="SES277"/>
          <cell r="SET277"/>
          <cell r="SEU277"/>
          <cell r="SEV277"/>
          <cell r="SEW277"/>
          <cell r="SEX277"/>
          <cell r="SEY277"/>
          <cell r="SEZ277"/>
          <cell r="SFA277"/>
          <cell r="SFB277"/>
          <cell r="SFC277"/>
          <cell r="SFD277"/>
          <cell r="SFE277"/>
          <cell r="SFF277"/>
          <cell r="SFG277"/>
          <cell r="SFH277"/>
          <cell r="SFI277"/>
          <cell r="SFJ277"/>
          <cell r="SFK277"/>
          <cell r="SFL277"/>
          <cell r="SFM277"/>
          <cell r="SFN277"/>
          <cell r="SFO277"/>
          <cell r="SFP277"/>
          <cell r="SFQ277"/>
          <cell r="SFR277"/>
          <cell r="SFS277"/>
          <cell r="SFT277"/>
          <cell r="SFU277"/>
          <cell r="SFV277"/>
          <cell r="SFW277"/>
          <cell r="SFX277"/>
          <cell r="SFY277"/>
          <cell r="SFZ277"/>
          <cell r="SGA277"/>
          <cell r="SGB277"/>
          <cell r="SGC277"/>
          <cell r="SGD277"/>
          <cell r="SGE277"/>
          <cell r="SGF277"/>
          <cell r="SGG277"/>
          <cell r="SGH277"/>
          <cell r="SGI277"/>
          <cell r="SGJ277"/>
          <cell r="SGK277"/>
          <cell r="SGL277"/>
          <cell r="SGM277"/>
          <cell r="SGN277"/>
          <cell r="SGO277"/>
          <cell r="SGP277"/>
          <cell r="SGQ277"/>
          <cell r="SGR277"/>
          <cell r="SGS277"/>
          <cell r="SGT277"/>
          <cell r="SGU277"/>
          <cell r="SGV277"/>
          <cell r="SGW277"/>
          <cell r="SGX277"/>
          <cell r="SGY277"/>
          <cell r="SGZ277"/>
          <cell r="SHA277"/>
          <cell r="SHB277"/>
          <cell r="SHC277"/>
          <cell r="SHD277"/>
          <cell r="SHE277"/>
          <cell r="SHF277"/>
          <cell r="SHG277"/>
          <cell r="SHH277"/>
          <cell r="SHI277"/>
          <cell r="SHJ277"/>
          <cell r="SHK277"/>
          <cell r="SHL277"/>
          <cell r="SHM277"/>
          <cell r="SHN277"/>
          <cell r="SHO277"/>
          <cell r="SHP277"/>
          <cell r="SHQ277"/>
          <cell r="SHR277"/>
          <cell r="SHS277"/>
          <cell r="SHT277"/>
          <cell r="SHU277"/>
          <cell r="SHV277"/>
          <cell r="SHW277"/>
          <cell r="SHX277"/>
          <cell r="SHY277"/>
          <cell r="SHZ277"/>
          <cell r="SIA277"/>
          <cell r="SIB277"/>
          <cell r="SIC277"/>
          <cell r="SID277"/>
          <cell r="SIE277"/>
          <cell r="SIF277"/>
          <cell r="SIG277"/>
          <cell r="SIH277"/>
          <cell r="SII277"/>
          <cell r="SIJ277"/>
          <cell r="SIK277"/>
          <cell r="SIL277"/>
          <cell r="SIM277"/>
          <cell r="SIN277"/>
          <cell r="SIO277"/>
          <cell r="SIP277"/>
          <cell r="SIQ277"/>
          <cell r="SIR277"/>
          <cell r="SIS277"/>
          <cell r="SIT277"/>
          <cell r="SIU277"/>
          <cell r="SIV277"/>
          <cell r="SIW277"/>
          <cell r="SIX277"/>
          <cell r="SIY277"/>
          <cell r="SIZ277"/>
          <cell r="SJA277"/>
          <cell r="SJB277"/>
          <cell r="SJC277"/>
          <cell r="SJD277"/>
          <cell r="SJE277"/>
          <cell r="SJF277"/>
          <cell r="SJG277"/>
          <cell r="SJH277"/>
          <cell r="SJI277"/>
          <cell r="SJJ277"/>
          <cell r="SJK277"/>
          <cell r="SJL277"/>
          <cell r="SJM277"/>
          <cell r="SJN277"/>
          <cell r="SJO277"/>
          <cell r="SJP277"/>
          <cell r="SJQ277"/>
          <cell r="SJR277"/>
          <cell r="SJS277"/>
          <cell r="SJT277"/>
          <cell r="SJU277"/>
          <cell r="SJV277"/>
          <cell r="SJW277"/>
          <cell r="SJX277"/>
          <cell r="SJY277"/>
          <cell r="SJZ277"/>
          <cell r="SKA277"/>
          <cell r="SKB277"/>
          <cell r="SKC277"/>
          <cell r="SKD277"/>
          <cell r="SKE277"/>
          <cell r="SKF277"/>
          <cell r="SKG277"/>
          <cell r="SKH277"/>
          <cell r="SKI277"/>
          <cell r="SKJ277"/>
          <cell r="SKK277"/>
          <cell r="SKL277"/>
          <cell r="SKM277"/>
          <cell r="SKN277"/>
          <cell r="SKO277"/>
          <cell r="SKP277"/>
          <cell r="SKQ277"/>
          <cell r="SKR277"/>
          <cell r="SKS277"/>
          <cell r="SKT277"/>
          <cell r="SKU277"/>
          <cell r="SKV277"/>
          <cell r="SKW277"/>
          <cell r="SKX277"/>
          <cell r="SKY277"/>
          <cell r="SKZ277"/>
          <cell r="SLA277"/>
          <cell r="SLB277"/>
          <cell r="SLC277"/>
          <cell r="SLD277"/>
          <cell r="SLE277"/>
          <cell r="SLF277"/>
          <cell r="SLG277"/>
          <cell r="SLH277"/>
          <cell r="SLI277"/>
          <cell r="SLJ277"/>
          <cell r="SLK277"/>
          <cell r="SLL277"/>
          <cell r="SLM277"/>
          <cell r="SLN277"/>
          <cell r="SLO277"/>
          <cell r="SLP277"/>
          <cell r="SLQ277"/>
          <cell r="SLR277"/>
          <cell r="SLS277"/>
          <cell r="SLT277"/>
          <cell r="SLU277"/>
          <cell r="SLV277"/>
          <cell r="SLW277"/>
          <cell r="SLX277"/>
          <cell r="SLY277"/>
          <cell r="SLZ277"/>
          <cell r="SMA277"/>
          <cell r="SMB277"/>
          <cell r="SMC277"/>
          <cell r="SMD277"/>
          <cell r="SME277"/>
          <cell r="SMF277"/>
          <cell r="SMG277"/>
          <cell r="SMH277"/>
          <cell r="SMI277"/>
          <cell r="SMJ277"/>
          <cell r="SMK277"/>
          <cell r="SML277"/>
          <cell r="SMM277"/>
          <cell r="SMN277"/>
          <cell r="SMO277"/>
          <cell r="SMP277"/>
          <cell r="SMQ277"/>
          <cell r="SMR277"/>
          <cell r="SMS277"/>
          <cell r="SMT277"/>
          <cell r="SMU277"/>
          <cell r="SMV277"/>
          <cell r="SMW277"/>
          <cell r="SMX277"/>
          <cell r="SMY277"/>
          <cell r="SMZ277"/>
          <cell r="SNA277"/>
          <cell r="SNB277"/>
          <cell r="SNC277"/>
          <cell r="SND277"/>
          <cell r="SNE277"/>
          <cell r="SNF277"/>
          <cell r="SNG277"/>
          <cell r="SNH277"/>
          <cell r="SNI277"/>
          <cell r="SNJ277"/>
          <cell r="SNK277"/>
          <cell r="SNL277"/>
          <cell r="SNM277"/>
          <cell r="SNN277"/>
          <cell r="SNO277"/>
          <cell r="SNP277"/>
          <cell r="SNQ277"/>
          <cell r="SNR277"/>
          <cell r="SNS277"/>
          <cell r="SNT277"/>
          <cell r="SNU277"/>
          <cell r="SNV277"/>
          <cell r="SNW277"/>
          <cell r="SNX277"/>
          <cell r="SNY277"/>
          <cell r="SNZ277"/>
          <cell r="SOA277"/>
          <cell r="SOB277"/>
          <cell r="SOC277"/>
          <cell r="SOD277"/>
          <cell r="SOE277"/>
          <cell r="SOF277"/>
          <cell r="SOG277"/>
          <cell r="SOH277"/>
          <cell r="SOI277"/>
          <cell r="SOJ277"/>
          <cell r="SOK277"/>
          <cell r="SOL277"/>
          <cell r="SOM277"/>
          <cell r="SON277"/>
          <cell r="SOO277"/>
          <cell r="SOP277"/>
          <cell r="SOQ277"/>
          <cell r="SOR277"/>
          <cell r="SOS277"/>
          <cell r="SOT277"/>
          <cell r="SOU277"/>
          <cell r="SOV277"/>
          <cell r="SOW277"/>
          <cell r="SOX277"/>
          <cell r="SOY277"/>
          <cell r="SOZ277"/>
          <cell r="SPA277"/>
          <cell r="SPB277"/>
          <cell r="SPC277"/>
          <cell r="SPD277"/>
          <cell r="SPE277"/>
          <cell r="SPF277"/>
          <cell r="SPG277"/>
          <cell r="SPH277"/>
          <cell r="SPI277"/>
          <cell r="SPJ277"/>
          <cell r="SPK277"/>
          <cell r="SPL277"/>
          <cell r="SPM277"/>
          <cell r="SPN277"/>
          <cell r="SPO277"/>
          <cell r="SPP277"/>
          <cell r="SPQ277"/>
          <cell r="SPR277"/>
          <cell r="SPS277"/>
          <cell r="SPT277"/>
          <cell r="SPU277"/>
          <cell r="SPV277"/>
          <cell r="SPW277"/>
          <cell r="SPX277"/>
          <cell r="SPY277"/>
          <cell r="SPZ277"/>
          <cell r="SQA277"/>
          <cell r="SQB277"/>
          <cell r="SQC277"/>
          <cell r="SQD277"/>
          <cell r="SQE277"/>
          <cell r="SQF277"/>
          <cell r="SQG277"/>
          <cell r="SQH277"/>
          <cell r="SQI277"/>
          <cell r="SQJ277"/>
          <cell r="SQK277"/>
          <cell r="SQL277"/>
          <cell r="SQM277"/>
          <cell r="SQN277"/>
          <cell r="SQO277"/>
          <cell r="SQP277"/>
          <cell r="SQQ277"/>
          <cell r="SQR277"/>
          <cell r="SQS277"/>
          <cell r="SQT277"/>
          <cell r="SQU277"/>
          <cell r="SQV277"/>
          <cell r="SQW277"/>
          <cell r="SQX277"/>
          <cell r="SQY277"/>
          <cell r="SQZ277"/>
          <cell r="SRA277"/>
          <cell r="SRB277"/>
          <cell r="SRC277"/>
          <cell r="SRD277"/>
          <cell r="SRE277"/>
          <cell r="SRF277"/>
          <cell r="SRG277"/>
          <cell r="SRH277"/>
          <cell r="SRI277"/>
          <cell r="SRJ277"/>
          <cell r="SRK277"/>
          <cell r="SRL277"/>
          <cell r="SRM277"/>
          <cell r="SRN277"/>
          <cell r="SRO277"/>
          <cell r="SRP277"/>
          <cell r="SRQ277"/>
          <cell r="SRR277"/>
          <cell r="SRS277"/>
          <cell r="SRT277"/>
          <cell r="SRU277"/>
          <cell r="SRV277"/>
          <cell r="SRW277"/>
          <cell r="SRX277"/>
          <cell r="SRY277"/>
          <cell r="SRZ277"/>
          <cell r="SSA277"/>
          <cell r="SSB277"/>
          <cell r="SSC277"/>
          <cell r="SSD277"/>
          <cell r="SSE277"/>
          <cell r="SSF277"/>
          <cell r="SSG277"/>
          <cell r="SSH277"/>
          <cell r="SSI277"/>
          <cell r="SSJ277"/>
          <cell r="SSK277"/>
          <cell r="SSL277"/>
          <cell r="SSM277"/>
          <cell r="SSN277"/>
          <cell r="SSO277"/>
          <cell r="SSP277"/>
          <cell r="SSQ277"/>
          <cell r="SSR277"/>
          <cell r="SSS277"/>
          <cell r="SST277"/>
          <cell r="SSU277"/>
          <cell r="SSV277"/>
          <cell r="SSW277"/>
          <cell r="SSX277"/>
          <cell r="SSY277"/>
          <cell r="SSZ277"/>
          <cell r="STA277"/>
          <cell r="STB277"/>
          <cell r="STC277"/>
          <cell r="STD277"/>
          <cell r="STE277"/>
          <cell r="STF277"/>
          <cell r="STG277"/>
          <cell r="STH277"/>
          <cell r="STI277"/>
          <cell r="STJ277"/>
          <cell r="STK277"/>
          <cell r="STL277"/>
          <cell r="STM277"/>
          <cell r="STN277"/>
          <cell r="STO277"/>
          <cell r="STP277"/>
          <cell r="STQ277"/>
          <cell r="STR277"/>
          <cell r="STS277"/>
          <cell r="STT277"/>
          <cell r="STU277"/>
          <cell r="STV277"/>
          <cell r="STW277"/>
          <cell r="STX277"/>
          <cell r="STY277"/>
          <cell r="STZ277"/>
          <cell r="SUA277"/>
          <cell r="SUB277"/>
          <cell r="SUC277"/>
          <cell r="SUD277"/>
          <cell r="SUE277"/>
          <cell r="SUF277"/>
          <cell r="SUG277"/>
          <cell r="SUH277"/>
          <cell r="SUI277"/>
          <cell r="SUJ277"/>
          <cell r="SUK277"/>
          <cell r="SUL277"/>
          <cell r="SUM277"/>
          <cell r="SUN277"/>
          <cell r="SUO277"/>
          <cell r="SUP277"/>
          <cell r="SUQ277"/>
          <cell r="SUR277"/>
          <cell r="SUS277"/>
          <cell r="SUT277"/>
          <cell r="SUU277"/>
          <cell r="SUV277"/>
          <cell r="SUW277"/>
          <cell r="SUX277"/>
          <cell r="SUY277"/>
          <cell r="SUZ277"/>
          <cell r="SVA277"/>
          <cell r="SVB277"/>
          <cell r="SVC277"/>
          <cell r="SVD277"/>
          <cell r="SVE277"/>
          <cell r="SVF277"/>
          <cell r="SVG277"/>
          <cell r="SVH277"/>
          <cell r="SVI277"/>
          <cell r="SVJ277"/>
          <cell r="SVK277"/>
          <cell r="SVL277"/>
          <cell r="SVM277"/>
          <cell r="SVN277"/>
          <cell r="SVO277"/>
          <cell r="SVP277"/>
          <cell r="SVQ277"/>
          <cell r="SVR277"/>
          <cell r="SVS277"/>
          <cell r="SVT277"/>
          <cell r="SVU277"/>
          <cell r="SVV277"/>
          <cell r="SVW277"/>
          <cell r="SVX277"/>
          <cell r="SVY277"/>
          <cell r="SVZ277"/>
          <cell r="SWA277"/>
          <cell r="SWB277"/>
          <cell r="SWC277"/>
          <cell r="SWD277"/>
          <cell r="SWE277"/>
          <cell r="SWF277"/>
          <cell r="SWG277"/>
          <cell r="SWH277"/>
          <cell r="SWI277"/>
          <cell r="SWJ277"/>
          <cell r="SWK277"/>
          <cell r="SWL277"/>
          <cell r="SWM277"/>
          <cell r="SWN277"/>
          <cell r="SWO277"/>
          <cell r="SWP277"/>
          <cell r="SWQ277"/>
          <cell r="SWR277"/>
          <cell r="SWS277"/>
          <cell r="SWT277"/>
          <cell r="SWU277"/>
          <cell r="SWV277"/>
          <cell r="SWW277"/>
          <cell r="SWX277"/>
          <cell r="SWY277"/>
          <cell r="SWZ277"/>
          <cell r="SXA277"/>
          <cell r="SXB277"/>
          <cell r="SXC277"/>
          <cell r="SXD277"/>
          <cell r="SXE277"/>
          <cell r="SXF277"/>
          <cell r="SXG277"/>
          <cell r="SXH277"/>
          <cell r="SXI277"/>
          <cell r="SXJ277"/>
          <cell r="SXK277"/>
          <cell r="SXL277"/>
          <cell r="SXM277"/>
          <cell r="SXN277"/>
          <cell r="SXO277"/>
          <cell r="SXP277"/>
          <cell r="SXQ277"/>
          <cell r="SXR277"/>
          <cell r="SXS277"/>
          <cell r="SXT277"/>
          <cell r="SXU277"/>
          <cell r="SXV277"/>
          <cell r="SXW277"/>
          <cell r="SXX277"/>
          <cell r="SXY277"/>
          <cell r="SXZ277"/>
          <cell r="SYA277"/>
          <cell r="SYB277"/>
          <cell r="SYC277"/>
          <cell r="SYD277"/>
          <cell r="SYE277"/>
          <cell r="SYF277"/>
          <cell r="SYG277"/>
          <cell r="SYH277"/>
          <cell r="SYI277"/>
          <cell r="SYJ277"/>
          <cell r="SYK277"/>
          <cell r="SYL277"/>
          <cell r="SYM277"/>
          <cell r="SYN277"/>
          <cell r="SYO277"/>
          <cell r="SYP277"/>
          <cell r="SYQ277"/>
          <cell r="SYR277"/>
          <cell r="SYS277"/>
          <cell r="SYT277"/>
          <cell r="SYU277"/>
          <cell r="SYV277"/>
          <cell r="SYW277"/>
          <cell r="SYX277"/>
          <cell r="SYY277"/>
          <cell r="SYZ277"/>
          <cell r="SZA277"/>
          <cell r="SZB277"/>
          <cell r="SZC277"/>
          <cell r="SZD277"/>
          <cell r="SZE277"/>
          <cell r="SZF277"/>
          <cell r="SZG277"/>
          <cell r="SZH277"/>
          <cell r="SZI277"/>
          <cell r="SZJ277"/>
          <cell r="SZK277"/>
          <cell r="SZL277"/>
          <cell r="SZM277"/>
          <cell r="SZN277"/>
          <cell r="SZO277"/>
          <cell r="SZP277"/>
          <cell r="SZQ277"/>
          <cell r="SZR277"/>
          <cell r="SZS277"/>
          <cell r="SZT277"/>
          <cell r="SZU277"/>
          <cell r="SZV277"/>
          <cell r="SZW277"/>
          <cell r="SZX277"/>
          <cell r="SZY277"/>
          <cell r="SZZ277"/>
          <cell r="TAA277"/>
          <cell r="TAB277"/>
          <cell r="TAC277"/>
          <cell r="TAD277"/>
          <cell r="TAE277"/>
          <cell r="TAF277"/>
          <cell r="TAG277"/>
          <cell r="TAH277"/>
          <cell r="TAI277"/>
          <cell r="TAJ277"/>
          <cell r="TAK277"/>
          <cell r="TAL277"/>
          <cell r="TAM277"/>
          <cell r="TAN277"/>
          <cell r="TAO277"/>
          <cell r="TAP277"/>
          <cell r="TAQ277"/>
          <cell r="TAR277"/>
          <cell r="TAS277"/>
          <cell r="TAT277"/>
          <cell r="TAU277"/>
          <cell r="TAV277"/>
          <cell r="TAW277"/>
          <cell r="TAX277"/>
          <cell r="TAY277"/>
          <cell r="TAZ277"/>
          <cell r="TBA277"/>
          <cell r="TBB277"/>
          <cell r="TBC277"/>
          <cell r="TBD277"/>
          <cell r="TBE277"/>
          <cell r="TBF277"/>
          <cell r="TBG277"/>
          <cell r="TBH277"/>
          <cell r="TBI277"/>
          <cell r="TBJ277"/>
          <cell r="TBK277"/>
          <cell r="TBL277"/>
          <cell r="TBM277"/>
          <cell r="TBN277"/>
          <cell r="TBO277"/>
          <cell r="TBP277"/>
          <cell r="TBQ277"/>
          <cell r="TBR277"/>
          <cell r="TBS277"/>
          <cell r="TBT277"/>
          <cell r="TBU277"/>
          <cell r="TBV277"/>
          <cell r="TBW277"/>
          <cell r="TBX277"/>
          <cell r="TBY277"/>
          <cell r="TBZ277"/>
          <cell r="TCA277"/>
          <cell r="TCB277"/>
          <cell r="TCC277"/>
          <cell r="TCD277"/>
          <cell r="TCE277"/>
          <cell r="TCF277"/>
          <cell r="TCG277"/>
          <cell r="TCH277"/>
          <cell r="TCI277"/>
          <cell r="TCJ277"/>
          <cell r="TCK277"/>
          <cell r="TCL277"/>
          <cell r="TCM277"/>
          <cell r="TCN277"/>
          <cell r="TCO277"/>
          <cell r="TCP277"/>
          <cell r="TCQ277"/>
          <cell r="TCR277"/>
          <cell r="TCS277"/>
          <cell r="TCT277"/>
          <cell r="TCU277"/>
          <cell r="TCV277"/>
          <cell r="TCW277"/>
          <cell r="TCX277"/>
          <cell r="TCY277"/>
          <cell r="TCZ277"/>
          <cell r="TDA277"/>
          <cell r="TDB277"/>
          <cell r="TDC277"/>
          <cell r="TDD277"/>
          <cell r="TDE277"/>
          <cell r="TDF277"/>
          <cell r="TDG277"/>
          <cell r="TDH277"/>
          <cell r="TDI277"/>
          <cell r="TDJ277"/>
          <cell r="TDK277"/>
          <cell r="TDL277"/>
          <cell r="TDM277"/>
          <cell r="TDN277"/>
          <cell r="TDO277"/>
          <cell r="TDP277"/>
          <cell r="TDQ277"/>
          <cell r="TDR277"/>
          <cell r="TDS277"/>
          <cell r="TDT277"/>
          <cell r="TDU277"/>
          <cell r="TDV277"/>
          <cell r="TDW277"/>
          <cell r="TDX277"/>
          <cell r="TDY277"/>
          <cell r="TDZ277"/>
          <cell r="TEA277"/>
          <cell r="TEB277"/>
          <cell r="TEC277"/>
          <cell r="TED277"/>
          <cell r="TEE277"/>
          <cell r="TEF277"/>
          <cell r="TEG277"/>
          <cell r="TEH277"/>
          <cell r="TEI277"/>
          <cell r="TEJ277"/>
          <cell r="TEK277"/>
          <cell r="TEL277"/>
          <cell r="TEM277"/>
          <cell r="TEN277"/>
          <cell r="TEO277"/>
          <cell r="TEP277"/>
          <cell r="TEQ277"/>
          <cell r="TER277"/>
          <cell r="TES277"/>
          <cell r="TET277"/>
          <cell r="TEU277"/>
          <cell r="TEV277"/>
          <cell r="TEW277"/>
          <cell r="TEX277"/>
          <cell r="TEY277"/>
          <cell r="TEZ277"/>
          <cell r="TFA277"/>
          <cell r="TFB277"/>
          <cell r="TFC277"/>
          <cell r="TFD277"/>
          <cell r="TFE277"/>
          <cell r="TFF277"/>
          <cell r="TFG277"/>
          <cell r="TFH277"/>
          <cell r="TFI277"/>
          <cell r="TFJ277"/>
          <cell r="TFK277"/>
          <cell r="TFL277"/>
          <cell r="TFM277"/>
          <cell r="TFN277"/>
          <cell r="TFO277"/>
          <cell r="TFP277"/>
          <cell r="TFQ277"/>
          <cell r="TFR277"/>
          <cell r="TFS277"/>
          <cell r="TFT277"/>
          <cell r="TFU277"/>
          <cell r="TFV277"/>
          <cell r="TFW277"/>
          <cell r="TFX277"/>
          <cell r="TFY277"/>
          <cell r="TFZ277"/>
          <cell r="TGA277"/>
          <cell r="TGB277"/>
          <cell r="TGC277"/>
          <cell r="TGD277"/>
          <cell r="TGE277"/>
          <cell r="TGF277"/>
          <cell r="TGG277"/>
          <cell r="TGH277"/>
          <cell r="TGI277"/>
          <cell r="TGJ277"/>
          <cell r="TGK277"/>
          <cell r="TGL277"/>
          <cell r="TGM277"/>
          <cell r="TGN277"/>
          <cell r="TGO277"/>
          <cell r="TGP277"/>
          <cell r="TGQ277"/>
          <cell r="TGR277"/>
          <cell r="TGS277"/>
          <cell r="TGT277"/>
          <cell r="TGU277"/>
          <cell r="TGV277"/>
          <cell r="TGW277"/>
          <cell r="TGX277"/>
          <cell r="TGY277"/>
          <cell r="TGZ277"/>
          <cell r="THA277"/>
          <cell r="THB277"/>
          <cell r="THC277"/>
          <cell r="THD277"/>
          <cell r="THE277"/>
          <cell r="THF277"/>
          <cell r="THG277"/>
          <cell r="THH277"/>
          <cell r="THI277"/>
          <cell r="THJ277"/>
          <cell r="THK277"/>
          <cell r="THL277"/>
          <cell r="THM277"/>
          <cell r="THN277"/>
          <cell r="THO277"/>
          <cell r="THP277"/>
          <cell r="THQ277"/>
          <cell r="THR277"/>
          <cell r="THS277"/>
          <cell r="THT277"/>
          <cell r="THU277"/>
          <cell r="THV277"/>
          <cell r="THW277"/>
          <cell r="THX277"/>
          <cell r="THY277"/>
          <cell r="THZ277"/>
          <cell r="TIA277"/>
          <cell r="TIB277"/>
          <cell r="TIC277"/>
          <cell r="TID277"/>
          <cell r="TIE277"/>
          <cell r="TIF277"/>
          <cell r="TIG277"/>
          <cell r="TIH277"/>
          <cell r="TII277"/>
          <cell r="TIJ277"/>
          <cell r="TIK277"/>
          <cell r="TIL277"/>
          <cell r="TIM277"/>
          <cell r="TIN277"/>
          <cell r="TIO277"/>
          <cell r="TIP277"/>
          <cell r="TIQ277"/>
          <cell r="TIR277"/>
          <cell r="TIS277"/>
          <cell r="TIT277"/>
          <cell r="TIU277"/>
          <cell r="TIV277"/>
          <cell r="TIW277"/>
          <cell r="TIX277"/>
          <cell r="TIY277"/>
          <cell r="TIZ277"/>
          <cell r="TJA277"/>
          <cell r="TJB277"/>
          <cell r="TJC277"/>
          <cell r="TJD277"/>
          <cell r="TJE277"/>
          <cell r="TJF277"/>
          <cell r="TJG277"/>
          <cell r="TJH277"/>
          <cell r="TJI277"/>
          <cell r="TJJ277"/>
          <cell r="TJK277"/>
          <cell r="TJL277"/>
          <cell r="TJM277"/>
          <cell r="TJN277"/>
          <cell r="TJO277"/>
          <cell r="TJP277"/>
          <cell r="TJQ277"/>
          <cell r="TJR277"/>
          <cell r="TJS277"/>
          <cell r="TJT277"/>
          <cell r="TJU277"/>
          <cell r="TJV277"/>
          <cell r="TJW277"/>
          <cell r="TJX277"/>
          <cell r="TJY277"/>
          <cell r="TJZ277"/>
          <cell r="TKA277"/>
          <cell r="TKB277"/>
          <cell r="TKC277"/>
          <cell r="TKD277"/>
          <cell r="TKE277"/>
          <cell r="TKF277"/>
          <cell r="TKG277"/>
          <cell r="TKH277"/>
          <cell r="TKI277"/>
          <cell r="TKJ277"/>
          <cell r="TKK277"/>
          <cell r="TKL277"/>
          <cell r="TKM277"/>
          <cell r="TKN277"/>
          <cell r="TKO277"/>
          <cell r="TKP277"/>
          <cell r="TKQ277"/>
          <cell r="TKR277"/>
          <cell r="TKS277"/>
          <cell r="TKT277"/>
          <cell r="TKU277"/>
          <cell r="TKV277"/>
          <cell r="TKW277"/>
          <cell r="TKX277"/>
          <cell r="TKY277"/>
          <cell r="TKZ277"/>
          <cell r="TLA277"/>
          <cell r="TLB277"/>
          <cell r="TLC277"/>
          <cell r="TLD277"/>
          <cell r="TLE277"/>
          <cell r="TLF277"/>
          <cell r="TLG277"/>
          <cell r="TLH277"/>
          <cell r="TLI277"/>
          <cell r="TLJ277"/>
          <cell r="TLK277"/>
          <cell r="TLL277"/>
          <cell r="TLM277"/>
          <cell r="TLN277"/>
          <cell r="TLO277"/>
          <cell r="TLP277"/>
          <cell r="TLQ277"/>
          <cell r="TLR277"/>
          <cell r="TLS277"/>
          <cell r="TLT277"/>
          <cell r="TLU277"/>
          <cell r="TLV277"/>
          <cell r="TLW277"/>
          <cell r="TLX277"/>
          <cell r="TLY277"/>
          <cell r="TLZ277"/>
          <cell r="TMA277"/>
          <cell r="TMB277"/>
          <cell r="TMC277"/>
          <cell r="TMD277"/>
          <cell r="TME277"/>
          <cell r="TMF277"/>
          <cell r="TMG277"/>
          <cell r="TMH277"/>
          <cell r="TMI277"/>
          <cell r="TMJ277"/>
          <cell r="TMK277"/>
          <cell r="TML277"/>
          <cell r="TMM277"/>
          <cell r="TMN277"/>
          <cell r="TMO277"/>
          <cell r="TMP277"/>
          <cell r="TMQ277"/>
          <cell r="TMR277"/>
          <cell r="TMS277"/>
          <cell r="TMT277"/>
          <cell r="TMU277"/>
          <cell r="TMV277"/>
          <cell r="TMW277"/>
          <cell r="TMX277"/>
          <cell r="TMY277"/>
          <cell r="TMZ277"/>
          <cell r="TNA277"/>
          <cell r="TNB277"/>
          <cell r="TNC277"/>
          <cell r="TND277"/>
          <cell r="TNE277"/>
          <cell r="TNF277"/>
          <cell r="TNG277"/>
          <cell r="TNH277"/>
          <cell r="TNI277"/>
          <cell r="TNJ277"/>
          <cell r="TNK277"/>
          <cell r="TNL277"/>
          <cell r="TNM277"/>
          <cell r="TNN277"/>
          <cell r="TNO277"/>
          <cell r="TNP277"/>
          <cell r="TNQ277"/>
          <cell r="TNR277"/>
          <cell r="TNS277"/>
          <cell r="TNT277"/>
          <cell r="TNU277"/>
          <cell r="TNV277"/>
          <cell r="TNW277"/>
          <cell r="TNX277"/>
          <cell r="TNY277"/>
          <cell r="TNZ277"/>
          <cell r="TOA277"/>
          <cell r="TOB277"/>
          <cell r="TOC277"/>
          <cell r="TOD277"/>
          <cell r="TOE277"/>
          <cell r="TOF277"/>
          <cell r="TOG277"/>
          <cell r="TOH277"/>
          <cell r="TOI277"/>
          <cell r="TOJ277"/>
          <cell r="TOK277"/>
          <cell r="TOL277"/>
          <cell r="TOM277"/>
          <cell r="TON277"/>
          <cell r="TOO277"/>
          <cell r="TOP277"/>
          <cell r="TOQ277"/>
          <cell r="TOR277"/>
          <cell r="TOS277"/>
          <cell r="TOT277"/>
          <cell r="TOU277"/>
          <cell r="TOV277"/>
          <cell r="TOW277"/>
          <cell r="TOX277"/>
          <cell r="TOY277"/>
          <cell r="TOZ277"/>
          <cell r="TPA277"/>
          <cell r="TPB277"/>
          <cell r="TPC277"/>
          <cell r="TPD277"/>
          <cell r="TPE277"/>
          <cell r="TPF277"/>
          <cell r="TPG277"/>
          <cell r="TPH277"/>
          <cell r="TPI277"/>
          <cell r="TPJ277"/>
          <cell r="TPK277"/>
          <cell r="TPL277"/>
          <cell r="TPM277"/>
          <cell r="TPN277"/>
          <cell r="TPO277"/>
          <cell r="TPP277"/>
          <cell r="TPQ277"/>
          <cell r="TPR277"/>
          <cell r="TPS277"/>
          <cell r="TPT277"/>
          <cell r="TPU277"/>
          <cell r="TPV277"/>
          <cell r="TPW277"/>
          <cell r="TPX277"/>
          <cell r="TPY277"/>
          <cell r="TPZ277"/>
          <cell r="TQA277"/>
          <cell r="TQB277"/>
          <cell r="TQC277"/>
          <cell r="TQD277"/>
          <cell r="TQE277"/>
          <cell r="TQF277"/>
          <cell r="TQG277"/>
          <cell r="TQH277"/>
          <cell r="TQI277"/>
          <cell r="TQJ277"/>
          <cell r="TQK277"/>
          <cell r="TQL277"/>
          <cell r="TQM277"/>
          <cell r="TQN277"/>
          <cell r="TQO277"/>
          <cell r="TQP277"/>
          <cell r="TQQ277"/>
          <cell r="TQR277"/>
          <cell r="TQS277"/>
          <cell r="TQT277"/>
          <cell r="TQU277"/>
          <cell r="TQV277"/>
          <cell r="TQW277"/>
          <cell r="TQX277"/>
          <cell r="TQY277"/>
          <cell r="TQZ277"/>
          <cell r="TRA277"/>
          <cell r="TRB277"/>
          <cell r="TRC277"/>
          <cell r="TRD277"/>
          <cell r="TRE277"/>
          <cell r="TRF277"/>
          <cell r="TRG277"/>
          <cell r="TRH277"/>
          <cell r="TRI277"/>
          <cell r="TRJ277"/>
          <cell r="TRK277"/>
          <cell r="TRL277"/>
          <cell r="TRM277"/>
          <cell r="TRN277"/>
          <cell r="TRO277"/>
          <cell r="TRP277"/>
          <cell r="TRQ277"/>
          <cell r="TRR277"/>
          <cell r="TRS277"/>
          <cell r="TRT277"/>
          <cell r="TRU277"/>
          <cell r="TRV277"/>
          <cell r="TRW277"/>
          <cell r="TRX277"/>
          <cell r="TRY277"/>
          <cell r="TRZ277"/>
          <cell r="TSA277"/>
          <cell r="TSB277"/>
          <cell r="TSC277"/>
          <cell r="TSD277"/>
          <cell r="TSE277"/>
          <cell r="TSF277"/>
          <cell r="TSG277"/>
          <cell r="TSH277"/>
          <cell r="TSI277"/>
          <cell r="TSJ277"/>
          <cell r="TSK277"/>
          <cell r="TSL277"/>
          <cell r="TSM277"/>
          <cell r="TSN277"/>
          <cell r="TSO277"/>
          <cell r="TSP277"/>
          <cell r="TSQ277"/>
          <cell r="TSR277"/>
          <cell r="TSS277"/>
          <cell r="TST277"/>
          <cell r="TSU277"/>
          <cell r="TSV277"/>
          <cell r="TSW277"/>
          <cell r="TSX277"/>
          <cell r="TSY277"/>
          <cell r="TSZ277"/>
          <cell r="TTA277"/>
          <cell r="TTB277"/>
          <cell r="TTC277"/>
          <cell r="TTD277"/>
          <cell r="TTE277"/>
          <cell r="TTF277"/>
          <cell r="TTG277"/>
          <cell r="TTH277"/>
          <cell r="TTI277"/>
          <cell r="TTJ277"/>
          <cell r="TTK277"/>
          <cell r="TTL277"/>
          <cell r="TTM277"/>
          <cell r="TTN277"/>
          <cell r="TTO277"/>
          <cell r="TTP277"/>
          <cell r="TTQ277"/>
          <cell r="TTR277"/>
          <cell r="TTS277"/>
          <cell r="TTT277"/>
          <cell r="TTU277"/>
          <cell r="TTV277"/>
          <cell r="TTW277"/>
          <cell r="TTX277"/>
          <cell r="TTY277"/>
          <cell r="TTZ277"/>
          <cell r="TUA277"/>
          <cell r="TUB277"/>
          <cell r="TUC277"/>
          <cell r="TUD277"/>
          <cell r="TUE277"/>
          <cell r="TUF277"/>
          <cell r="TUG277"/>
          <cell r="TUH277"/>
          <cell r="TUI277"/>
          <cell r="TUJ277"/>
          <cell r="TUK277"/>
          <cell r="TUL277"/>
          <cell r="TUM277"/>
          <cell r="TUN277"/>
          <cell r="TUO277"/>
          <cell r="TUP277"/>
          <cell r="TUQ277"/>
          <cell r="TUR277"/>
          <cell r="TUS277"/>
          <cell r="TUT277"/>
          <cell r="TUU277"/>
          <cell r="TUV277"/>
          <cell r="TUW277"/>
          <cell r="TUX277"/>
          <cell r="TUY277"/>
          <cell r="TUZ277"/>
          <cell r="TVA277"/>
          <cell r="TVB277"/>
          <cell r="TVC277"/>
          <cell r="TVD277"/>
          <cell r="TVE277"/>
          <cell r="TVF277"/>
          <cell r="TVG277"/>
          <cell r="TVH277"/>
          <cell r="TVI277"/>
          <cell r="TVJ277"/>
          <cell r="TVK277"/>
          <cell r="TVL277"/>
          <cell r="TVM277"/>
          <cell r="TVN277"/>
          <cell r="TVO277"/>
          <cell r="TVP277"/>
          <cell r="TVQ277"/>
          <cell r="TVR277"/>
          <cell r="TVS277"/>
          <cell r="TVT277"/>
          <cell r="TVU277"/>
          <cell r="TVV277"/>
          <cell r="TVW277"/>
          <cell r="TVX277"/>
          <cell r="TVY277"/>
          <cell r="TVZ277"/>
          <cell r="TWA277"/>
          <cell r="TWB277"/>
          <cell r="TWC277"/>
          <cell r="TWD277"/>
          <cell r="TWE277"/>
          <cell r="TWF277"/>
          <cell r="TWG277"/>
          <cell r="TWH277"/>
          <cell r="TWI277"/>
          <cell r="TWJ277"/>
          <cell r="TWK277"/>
          <cell r="TWL277"/>
          <cell r="TWM277"/>
          <cell r="TWN277"/>
          <cell r="TWO277"/>
          <cell r="TWP277"/>
          <cell r="TWQ277"/>
          <cell r="TWR277"/>
          <cell r="TWS277"/>
          <cell r="TWT277"/>
          <cell r="TWU277"/>
          <cell r="TWV277"/>
          <cell r="TWW277"/>
          <cell r="TWX277"/>
          <cell r="TWY277"/>
          <cell r="TWZ277"/>
          <cell r="TXA277"/>
          <cell r="TXB277"/>
          <cell r="TXC277"/>
          <cell r="TXD277"/>
          <cell r="TXE277"/>
          <cell r="TXF277"/>
          <cell r="TXG277"/>
          <cell r="TXH277"/>
          <cell r="TXI277"/>
          <cell r="TXJ277"/>
          <cell r="TXK277"/>
          <cell r="TXL277"/>
          <cell r="TXM277"/>
          <cell r="TXN277"/>
          <cell r="TXO277"/>
          <cell r="TXP277"/>
          <cell r="TXQ277"/>
          <cell r="TXR277"/>
          <cell r="TXS277"/>
          <cell r="TXT277"/>
          <cell r="TXU277"/>
          <cell r="TXV277"/>
          <cell r="TXW277"/>
          <cell r="TXX277"/>
          <cell r="TXY277"/>
          <cell r="TXZ277"/>
          <cell r="TYA277"/>
          <cell r="TYB277"/>
          <cell r="TYC277"/>
          <cell r="TYD277"/>
          <cell r="TYE277"/>
          <cell r="TYF277"/>
          <cell r="TYG277"/>
          <cell r="TYH277"/>
          <cell r="TYI277"/>
          <cell r="TYJ277"/>
          <cell r="TYK277"/>
          <cell r="TYL277"/>
          <cell r="TYM277"/>
          <cell r="TYN277"/>
          <cell r="TYO277"/>
          <cell r="TYP277"/>
          <cell r="TYQ277"/>
          <cell r="TYR277"/>
          <cell r="TYS277"/>
          <cell r="TYT277"/>
          <cell r="TYU277"/>
          <cell r="TYV277"/>
          <cell r="TYW277"/>
          <cell r="TYX277"/>
          <cell r="TYY277"/>
          <cell r="TYZ277"/>
          <cell r="TZA277"/>
          <cell r="TZB277"/>
          <cell r="TZC277"/>
          <cell r="TZD277"/>
          <cell r="TZE277"/>
          <cell r="TZF277"/>
          <cell r="TZG277"/>
          <cell r="TZH277"/>
          <cell r="TZI277"/>
          <cell r="TZJ277"/>
          <cell r="TZK277"/>
          <cell r="TZL277"/>
          <cell r="TZM277"/>
          <cell r="TZN277"/>
          <cell r="TZO277"/>
          <cell r="TZP277"/>
          <cell r="TZQ277"/>
          <cell r="TZR277"/>
          <cell r="TZS277"/>
          <cell r="TZT277"/>
          <cell r="TZU277"/>
          <cell r="TZV277"/>
          <cell r="TZW277"/>
          <cell r="TZX277"/>
          <cell r="TZY277"/>
          <cell r="TZZ277"/>
          <cell r="UAA277"/>
          <cell r="UAB277"/>
          <cell r="UAC277"/>
          <cell r="UAD277"/>
          <cell r="UAE277"/>
          <cell r="UAF277"/>
          <cell r="UAG277"/>
          <cell r="UAH277"/>
          <cell r="UAI277"/>
          <cell r="UAJ277"/>
          <cell r="UAK277"/>
          <cell r="UAL277"/>
          <cell r="UAM277"/>
          <cell r="UAN277"/>
          <cell r="UAO277"/>
          <cell r="UAP277"/>
          <cell r="UAQ277"/>
          <cell r="UAR277"/>
          <cell r="UAS277"/>
          <cell r="UAT277"/>
          <cell r="UAU277"/>
          <cell r="UAV277"/>
          <cell r="UAW277"/>
          <cell r="UAX277"/>
          <cell r="UAY277"/>
          <cell r="UAZ277"/>
          <cell r="UBA277"/>
          <cell r="UBB277"/>
          <cell r="UBC277"/>
          <cell r="UBD277"/>
          <cell r="UBE277"/>
          <cell r="UBF277"/>
          <cell r="UBG277"/>
          <cell r="UBH277"/>
          <cell r="UBI277"/>
          <cell r="UBJ277"/>
          <cell r="UBK277"/>
          <cell r="UBL277"/>
          <cell r="UBM277"/>
          <cell r="UBN277"/>
          <cell r="UBO277"/>
          <cell r="UBP277"/>
          <cell r="UBQ277"/>
          <cell r="UBR277"/>
          <cell r="UBS277"/>
          <cell r="UBT277"/>
          <cell r="UBU277"/>
          <cell r="UBV277"/>
          <cell r="UBW277"/>
          <cell r="UBX277"/>
          <cell r="UBY277"/>
          <cell r="UBZ277"/>
          <cell r="UCA277"/>
          <cell r="UCB277"/>
          <cell r="UCC277"/>
          <cell r="UCD277"/>
          <cell r="UCE277"/>
          <cell r="UCF277"/>
          <cell r="UCG277"/>
          <cell r="UCH277"/>
          <cell r="UCI277"/>
          <cell r="UCJ277"/>
          <cell r="UCK277"/>
          <cell r="UCL277"/>
          <cell r="UCM277"/>
          <cell r="UCN277"/>
          <cell r="UCO277"/>
          <cell r="UCP277"/>
          <cell r="UCQ277"/>
          <cell r="UCR277"/>
          <cell r="UCS277"/>
          <cell r="UCT277"/>
          <cell r="UCU277"/>
          <cell r="UCV277"/>
          <cell r="UCW277"/>
          <cell r="UCX277"/>
          <cell r="UCY277"/>
          <cell r="UCZ277"/>
          <cell r="UDA277"/>
          <cell r="UDB277"/>
          <cell r="UDC277"/>
          <cell r="UDD277"/>
          <cell r="UDE277"/>
          <cell r="UDF277"/>
          <cell r="UDG277"/>
          <cell r="UDH277"/>
          <cell r="UDI277"/>
          <cell r="UDJ277"/>
          <cell r="UDK277"/>
          <cell r="UDL277"/>
          <cell r="UDM277"/>
          <cell r="UDN277"/>
          <cell r="UDO277"/>
          <cell r="UDP277"/>
          <cell r="UDQ277"/>
          <cell r="UDR277"/>
          <cell r="UDS277"/>
          <cell r="UDT277"/>
          <cell r="UDU277"/>
          <cell r="UDV277"/>
          <cell r="UDW277"/>
          <cell r="UDX277"/>
          <cell r="UDY277"/>
          <cell r="UDZ277"/>
          <cell r="UEA277"/>
          <cell r="UEB277"/>
          <cell r="UEC277"/>
          <cell r="UED277"/>
          <cell r="UEE277"/>
          <cell r="UEF277"/>
          <cell r="UEG277"/>
          <cell r="UEH277"/>
          <cell r="UEI277"/>
          <cell r="UEJ277"/>
          <cell r="UEK277"/>
          <cell r="UEL277"/>
          <cell r="UEM277"/>
          <cell r="UEN277"/>
          <cell r="UEO277"/>
          <cell r="UEP277"/>
          <cell r="UEQ277"/>
          <cell r="UER277"/>
          <cell r="UES277"/>
          <cell r="UET277"/>
          <cell r="UEU277"/>
          <cell r="UEV277"/>
          <cell r="UEW277"/>
          <cell r="UEX277"/>
          <cell r="UEY277"/>
          <cell r="UEZ277"/>
          <cell r="UFA277"/>
          <cell r="UFB277"/>
          <cell r="UFC277"/>
          <cell r="UFD277"/>
          <cell r="UFE277"/>
          <cell r="UFF277"/>
          <cell r="UFG277"/>
          <cell r="UFH277"/>
          <cell r="UFI277"/>
          <cell r="UFJ277"/>
          <cell r="UFK277"/>
          <cell r="UFL277"/>
          <cell r="UFM277"/>
          <cell r="UFN277"/>
          <cell r="UFO277"/>
          <cell r="UFP277"/>
          <cell r="UFQ277"/>
          <cell r="UFR277"/>
          <cell r="UFS277"/>
          <cell r="UFT277"/>
          <cell r="UFU277"/>
          <cell r="UFV277"/>
          <cell r="UFW277"/>
          <cell r="UFX277"/>
          <cell r="UFY277"/>
          <cell r="UFZ277"/>
          <cell r="UGA277"/>
          <cell r="UGB277"/>
          <cell r="UGC277"/>
          <cell r="UGD277"/>
          <cell r="UGE277"/>
          <cell r="UGF277"/>
          <cell r="UGG277"/>
          <cell r="UGH277"/>
          <cell r="UGI277"/>
          <cell r="UGJ277"/>
          <cell r="UGK277"/>
          <cell r="UGL277"/>
          <cell r="UGM277"/>
          <cell r="UGN277"/>
          <cell r="UGO277"/>
          <cell r="UGP277"/>
          <cell r="UGQ277"/>
          <cell r="UGR277"/>
          <cell r="UGS277"/>
          <cell r="UGT277"/>
          <cell r="UGU277"/>
          <cell r="UGV277"/>
          <cell r="UGW277"/>
          <cell r="UGX277"/>
          <cell r="UGY277"/>
          <cell r="UGZ277"/>
          <cell r="UHA277"/>
          <cell r="UHB277"/>
          <cell r="UHC277"/>
          <cell r="UHD277"/>
          <cell r="UHE277"/>
          <cell r="UHF277"/>
          <cell r="UHG277"/>
          <cell r="UHH277"/>
          <cell r="UHI277"/>
          <cell r="UHJ277"/>
          <cell r="UHK277"/>
          <cell r="UHL277"/>
          <cell r="UHM277"/>
          <cell r="UHN277"/>
          <cell r="UHO277"/>
          <cell r="UHP277"/>
          <cell r="UHQ277"/>
          <cell r="UHR277"/>
          <cell r="UHS277"/>
          <cell r="UHT277"/>
          <cell r="UHU277"/>
          <cell r="UHV277"/>
          <cell r="UHW277"/>
          <cell r="UHX277"/>
          <cell r="UHY277"/>
          <cell r="UHZ277"/>
          <cell r="UIA277"/>
          <cell r="UIB277"/>
          <cell r="UIC277"/>
          <cell r="UID277"/>
          <cell r="UIE277"/>
          <cell r="UIF277"/>
          <cell r="UIG277"/>
          <cell r="UIH277"/>
          <cell r="UII277"/>
          <cell r="UIJ277"/>
          <cell r="UIK277"/>
          <cell r="UIL277"/>
          <cell r="UIM277"/>
          <cell r="UIN277"/>
          <cell r="UIO277"/>
          <cell r="UIP277"/>
          <cell r="UIQ277"/>
          <cell r="UIR277"/>
          <cell r="UIS277"/>
          <cell r="UIT277"/>
          <cell r="UIU277"/>
          <cell r="UIV277"/>
          <cell r="UIW277"/>
          <cell r="UIX277"/>
          <cell r="UIY277"/>
          <cell r="UIZ277"/>
          <cell r="UJA277"/>
          <cell r="UJB277"/>
          <cell r="UJC277"/>
          <cell r="UJD277"/>
          <cell r="UJE277"/>
          <cell r="UJF277"/>
          <cell r="UJG277"/>
          <cell r="UJH277"/>
          <cell r="UJI277"/>
          <cell r="UJJ277"/>
          <cell r="UJK277"/>
          <cell r="UJL277"/>
          <cell r="UJM277"/>
          <cell r="UJN277"/>
          <cell r="UJO277"/>
          <cell r="UJP277"/>
          <cell r="UJQ277"/>
          <cell r="UJR277"/>
          <cell r="UJS277"/>
          <cell r="UJT277"/>
          <cell r="UJU277"/>
          <cell r="UJV277"/>
          <cell r="UJW277"/>
          <cell r="UJX277"/>
          <cell r="UJY277"/>
          <cell r="UJZ277"/>
          <cell r="UKA277"/>
          <cell r="UKB277"/>
          <cell r="UKC277"/>
          <cell r="UKD277"/>
          <cell r="UKE277"/>
          <cell r="UKF277"/>
          <cell r="UKG277"/>
          <cell r="UKH277"/>
          <cell r="UKI277"/>
          <cell r="UKJ277"/>
          <cell r="UKK277"/>
          <cell r="UKL277"/>
          <cell r="UKM277"/>
          <cell r="UKN277"/>
          <cell r="UKO277"/>
          <cell r="UKP277"/>
          <cell r="UKQ277"/>
          <cell r="UKR277"/>
          <cell r="UKS277"/>
          <cell r="UKT277"/>
          <cell r="UKU277"/>
          <cell r="UKV277"/>
          <cell r="UKW277"/>
          <cell r="UKX277"/>
          <cell r="UKY277"/>
          <cell r="UKZ277"/>
          <cell r="ULA277"/>
          <cell r="ULB277"/>
          <cell r="ULC277"/>
          <cell r="ULD277"/>
          <cell r="ULE277"/>
          <cell r="ULF277"/>
          <cell r="ULG277"/>
          <cell r="ULH277"/>
          <cell r="ULI277"/>
          <cell r="ULJ277"/>
          <cell r="ULK277"/>
          <cell r="ULL277"/>
          <cell r="ULM277"/>
          <cell r="ULN277"/>
          <cell r="ULO277"/>
          <cell r="ULP277"/>
          <cell r="ULQ277"/>
          <cell r="ULR277"/>
          <cell r="ULS277"/>
          <cell r="ULT277"/>
          <cell r="ULU277"/>
          <cell r="ULV277"/>
          <cell r="ULW277"/>
          <cell r="ULX277"/>
          <cell r="ULY277"/>
          <cell r="ULZ277"/>
          <cell r="UMA277"/>
          <cell r="UMB277"/>
          <cell r="UMC277"/>
          <cell r="UMD277"/>
          <cell r="UME277"/>
          <cell r="UMF277"/>
          <cell r="UMG277"/>
          <cell r="UMH277"/>
          <cell r="UMI277"/>
          <cell r="UMJ277"/>
          <cell r="UMK277"/>
          <cell r="UML277"/>
          <cell r="UMM277"/>
          <cell r="UMN277"/>
          <cell r="UMO277"/>
          <cell r="UMP277"/>
          <cell r="UMQ277"/>
          <cell r="UMR277"/>
          <cell r="UMS277"/>
          <cell r="UMT277"/>
          <cell r="UMU277"/>
          <cell r="UMV277"/>
          <cell r="UMW277"/>
          <cell r="UMX277"/>
          <cell r="UMY277"/>
          <cell r="UMZ277"/>
          <cell r="UNA277"/>
          <cell r="UNB277"/>
          <cell r="UNC277"/>
          <cell r="UND277"/>
          <cell r="UNE277"/>
          <cell r="UNF277"/>
          <cell r="UNG277"/>
          <cell r="UNH277"/>
          <cell r="UNI277"/>
          <cell r="UNJ277"/>
          <cell r="UNK277"/>
          <cell r="UNL277"/>
          <cell r="UNM277"/>
          <cell r="UNN277"/>
          <cell r="UNO277"/>
          <cell r="UNP277"/>
          <cell r="UNQ277"/>
          <cell r="UNR277"/>
          <cell r="UNS277"/>
          <cell r="UNT277"/>
          <cell r="UNU277"/>
          <cell r="UNV277"/>
          <cell r="UNW277"/>
          <cell r="UNX277"/>
          <cell r="UNY277"/>
          <cell r="UNZ277"/>
          <cell r="UOA277"/>
          <cell r="UOB277"/>
          <cell r="UOC277"/>
          <cell r="UOD277"/>
          <cell r="UOE277"/>
          <cell r="UOF277"/>
          <cell r="UOG277"/>
          <cell r="UOH277"/>
          <cell r="UOI277"/>
          <cell r="UOJ277"/>
          <cell r="UOK277"/>
          <cell r="UOL277"/>
          <cell r="UOM277"/>
          <cell r="UON277"/>
          <cell r="UOO277"/>
          <cell r="UOP277"/>
          <cell r="UOQ277"/>
          <cell r="UOR277"/>
          <cell r="UOS277"/>
          <cell r="UOT277"/>
          <cell r="UOU277"/>
          <cell r="UOV277"/>
          <cell r="UOW277"/>
          <cell r="UOX277"/>
          <cell r="UOY277"/>
          <cell r="UOZ277"/>
          <cell r="UPA277"/>
          <cell r="UPB277"/>
          <cell r="UPC277"/>
          <cell r="UPD277"/>
          <cell r="UPE277"/>
          <cell r="UPF277"/>
          <cell r="UPG277"/>
          <cell r="UPH277"/>
          <cell r="UPI277"/>
          <cell r="UPJ277"/>
          <cell r="UPK277"/>
          <cell r="UPL277"/>
          <cell r="UPM277"/>
          <cell r="UPN277"/>
          <cell r="UPO277"/>
          <cell r="UPP277"/>
          <cell r="UPQ277"/>
          <cell r="UPR277"/>
          <cell r="UPS277"/>
          <cell r="UPT277"/>
          <cell r="UPU277"/>
          <cell r="UPV277"/>
          <cell r="UPW277"/>
          <cell r="UPX277"/>
          <cell r="UPY277"/>
          <cell r="UPZ277"/>
          <cell r="UQA277"/>
          <cell r="UQB277"/>
          <cell r="UQC277"/>
          <cell r="UQD277"/>
          <cell r="UQE277"/>
          <cell r="UQF277"/>
          <cell r="UQG277"/>
          <cell r="UQH277"/>
          <cell r="UQI277"/>
          <cell r="UQJ277"/>
          <cell r="UQK277"/>
          <cell r="UQL277"/>
          <cell r="UQM277"/>
          <cell r="UQN277"/>
          <cell r="UQO277"/>
          <cell r="UQP277"/>
          <cell r="UQQ277"/>
          <cell r="UQR277"/>
          <cell r="UQS277"/>
          <cell r="UQT277"/>
          <cell r="UQU277"/>
          <cell r="UQV277"/>
          <cell r="UQW277"/>
          <cell r="UQX277"/>
          <cell r="UQY277"/>
          <cell r="UQZ277"/>
          <cell r="URA277"/>
          <cell r="URB277"/>
          <cell r="URC277"/>
          <cell r="URD277"/>
          <cell r="URE277"/>
          <cell r="URF277"/>
          <cell r="URG277"/>
          <cell r="URH277"/>
          <cell r="URI277"/>
          <cell r="URJ277"/>
          <cell r="URK277"/>
          <cell r="URL277"/>
          <cell r="URM277"/>
          <cell r="URN277"/>
          <cell r="URO277"/>
          <cell r="URP277"/>
          <cell r="URQ277"/>
          <cell r="URR277"/>
          <cell r="URS277"/>
          <cell r="URT277"/>
          <cell r="URU277"/>
          <cell r="URV277"/>
          <cell r="URW277"/>
          <cell r="URX277"/>
          <cell r="URY277"/>
          <cell r="URZ277"/>
          <cell r="USA277"/>
          <cell r="USB277"/>
          <cell r="USC277"/>
          <cell r="USD277"/>
          <cell r="USE277"/>
          <cell r="USF277"/>
          <cell r="USG277"/>
          <cell r="USH277"/>
          <cell r="USI277"/>
          <cell r="USJ277"/>
          <cell r="USK277"/>
          <cell r="USL277"/>
          <cell r="USM277"/>
          <cell r="USN277"/>
          <cell r="USO277"/>
          <cell r="USP277"/>
          <cell r="USQ277"/>
          <cell r="USR277"/>
          <cell r="USS277"/>
          <cell r="UST277"/>
          <cell r="USU277"/>
          <cell r="USV277"/>
          <cell r="USW277"/>
          <cell r="USX277"/>
          <cell r="USY277"/>
          <cell r="USZ277"/>
          <cell r="UTA277"/>
          <cell r="UTB277"/>
          <cell r="UTC277"/>
          <cell r="UTD277"/>
          <cell r="UTE277"/>
          <cell r="UTF277"/>
          <cell r="UTG277"/>
          <cell r="UTH277"/>
          <cell r="UTI277"/>
          <cell r="UTJ277"/>
          <cell r="UTK277"/>
          <cell r="UTL277"/>
          <cell r="UTM277"/>
          <cell r="UTN277"/>
          <cell r="UTO277"/>
          <cell r="UTP277"/>
          <cell r="UTQ277"/>
          <cell r="UTR277"/>
          <cell r="UTS277"/>
          <cell r="UTT277"/>
          <cell r="UTU277"/>
          <cell r="UTV277"/>
          <cell r="UTW277"/>
          <cell r="UTX277"/>
          <cell r="UTY277"/>
          <cell r="UTZ277"/>
          <cell r="UUA277"/>
          <cell r="UUB277"/>
          <cell r="UUC277"/>
          <cell r="UUD277"/>
          <cell r="UUE277"/>
          <cell r="UUF277"/>
          <cell r="UUG277"/>
          <cell r="UUH277"/>
          <cell r="UUI277"/>
          <cell r="UUJ277"/>
          <cell r="UUK277"/>
          <cell r="UUL277"/>
          <cell r="UUM277"/>
          <cell r="UUN277"/>
          <cell r="UUO277"/>
          <cell r="UUP277"/>
          <cell r="UUQ277"/>
          <cell r="UUR277"/>
          <cell r="UUS277"/>
          <cell r="UUT277"/>
          <cell r="UUU277"/>
          <cell r="UUV277"/>
          <cell r="UUW277"/>
          <cell r="UUX277"/>
          <cell r="UUY277"/>
          <cell r="UUZ277"/>
          <cell r="UVA277"/>
          <cell r="UVB277"/>
          <cell r="UVC277"/>
          <cell r="UVD277"/>
          <cell r="UVE277"/>
          <cell r="UVF277"/>
          <cell r="UVG277"/>
          <cell r="UVH277"/>
          <cell r="UVI277"/>
          <cell r="UVJ277"/>
          <cell r="UVK277"/>
          <cell r="UVL277"/>
          <cell r="UVM277"/>
          <cell r="UVN277"/>
          <cell r="UVO277"/>
          <cell r="UVP277"/>
          <cell r="UVQ277"/>
          <cell r="UVR277"/>
          <cell r="UVS277"/>
          <cell r="UVT277"/>
          <cell r="UVU277"/>
          <cell r="UVV277"/>
          <cell r="UVW277"/>
          <cell r="UVX277"/>
          <cell r="UVY277"/>
          <cell r="UVZ277"/>
          <cell r="UWA277"/>
          <cell r="UWB277"/>
          <cell r="UWC277"/>
          <cell r="UWD277"/>
          <cell r="UWE277"/>
          <cell r="UWF277"/>
          <cell r="UWG277"/>
          <cell r="UWH277"/>
          <cell r="UWI277"/>
          <cell r="UWJ277"/>
          <cell r="UWK277"/>
          <cell r="UWL277"/>
          <cell r="UWM277"/>
          <cell r="UWN277"/>
          <cell r="UWO277"/>
          <cell r="UWP277"/>
          <cell r="UWQ277"/>
          <cell r="UWR277"/>
          <cell r="UWS277"/>
          <cell r="UWT277"/>
          <cell r="UWU277"/>
          <cell r="UWV277"/>
          <cell r="UWW277"/>
          <cell r="UWX277"/>
          <cell r="UWY277"/>
          <cell r="UWZ277"/>
          <cell r="UXA277"/>
          <cell r="UXB277"/>
          <cell r="UXC277"/>
          <cell r="UXD277"/>
          <cell r="UXE277"/>
          <cell r="UXF277"/>
          <cell r="UXG277"/>
          <cell r="UXH277"/>
          <cell r="UXI277"/>
          <cell r="UXJ277"/>
          <cell r="UXK277"/>
          <cell r="UXL277"/>
          <cell r="UXM277"/>
          <cell r="UXN277"/>
          <cell r="UXO277"/>
          <cell r="UXP277"/>
          <cell r="UXQ277"/>
          <cell r="UXR277"/>
          <cell r="UXS277"/>
          <cell r="UXT277"/>
          <cell r="UXU277"/>
          <cell r="UXV277"/>
          <cell r="UXW277"/>
          <cell r="UXX277"/>
          <cell r="UXY277"/>
          <cell r="UXZ277"/>
          <cell r="UYA277"/>
          <cell r="UYB277"/>
          <cell r="UYC277"/>
          <cell r="UYD277"/>
          <cell r="UYE277"/>
          <cell r="UYF277"/>
          <cell r="UYG277"/>
          <cell r="UYH277"/>
          <cell r="UYI277"/>
          <cell r="UYJ277"/>
          <cell r="UYK277"/>
          <cell r="UYL277"/>
          <cell r="UYM277"/>
          <cell r="UYN277"/>
          <cell r="UYO277"/>
          <cell r="UYP277"/>
          <cell r="UYQ277"/>
          <cell r="UYR277"/>
          <cell r="UYS277"/>
          <cell r="UYT277"/>
          <cell r="UYU277"/>
          <cell r="UYV277"/>
          <cell r="UYW277"/>
          <cell r="UYX277"/>
          <cell r="UYY277"/>
          <cell r="UYZ277"/>
          <cell r="UZA277"/>
          <cell r="UZB277"/>
          <cell r="UZC277"/>
          <cell r="UZD277"/>
          <cell r="UZE277"/>
          <cell r="UZF277"/>
          <cell r="UZG277"/>
          <cell r="UZH277"/>
          <cell r="UZI277"/>
          <cell r="UZJ277"/>
          <cell r="UZK277"/>
          <cell r="UZL277"/>
          <cell r="UZM277"/>
          <cell r="UZN277"/>
          <cell r="UZO277"/>
          <cell r="UZP277"/>
          <cell r="UZQ277"/>
          <cell r="UZR277"/>
          <cell r="UZS277"/>
          <cell r="UZT277"/>
          <cell r="UZU277"/>
          <cell r="UZV277"/>
          <cell r="UZW277"/>
          <cell r="UZX277"/>
          <cell r="UZY277"/>
          <cell r="UZZ277"/>
          <cell r="VAA277"/>
          <cell r="VAB277"/>
          <cell r="VAC277"/>
          <cell r="VAD277"/>
          <cell r="VAE277"/>
          <cell r="VAF277"/>
          <cell r="VAG277"/>
          <cell r="VAH277"/>
          <cell r="VAI277"/>
          <cell r="VAJ277"/>
          <cell r="VAK277"/>
          <cell r="VAL277"/>
          <cell r="VAM277"/>
          <cell r="VAN277"/>
          <cell r="VAO277"/>
          <cell r="VAP277"/>
          <cell r="VAQ277"/>
          <cell r="VAR277"/>
          <cell r="VAS277"/>
          <cell r="VAT277"/>
          <cell r="VAU277"/>
          <cell r="VAV277"/>
          <cell r="VAW277"/>
          <cell r="VAX277"/>
          <cell r="VAY277"/>
          <cell r="VAZ277"/>
          <cell r="VBA277"/>
          <cell r="VBB277"/>
          <cell r="VBC277"/>
          <cell r="VBD277"/>
          <cell r="VBE277"/>
          <cell r="VBF277"/>
          <cell r="VBG277"/>
          <cell r="VBH277"/>
          <cell r="VBI277"/>
          <cell r="VBJ277"/>
          <cell r="VBK277"/>
          <cell r="VBL277"/>
          <cell r="VBM277"/>
          <cell r="VBN277"/>
          <cell r="VBO277"/>
          <cell r="VBP277"/>
          <cell r="VBQ277"/>
          <cell r="VBR277"/>
          <cell r="VBS277"/>
          <cell r="VBT277"/>
          <cell r="VBU277"/>
          <cell r="VBV277"/>
          <cell r="VBW277"/>
          <cell r="VBX277"/>
          <cell r="VBY277"/>
          <cell r="VBZ277"/>
          <cell r="VCA277"/>
          <cell r="VCB277"/>
          <cell r="VCC277"/>
          <cell r="VCD277"/>
          <cell r="VCE277"/>
          <cell r="VCF277"/>
          <cell r="VCG277"/>
          <cell r="VCH277"/>
          <cell r="VCI277"/>
          <cell r="VCJ277"/>
          <cell r="VCK277"/>
          <cell r="VCL277"/>
          <cell r="VCM277"/>
          <cell r="VCN277"/>
          <cell r="VCO277"/>
          <cell r="VCP277"/>
          <cell r="VCQ277"/>
          <cell r="VCR277"/>
          <cell r="VCS277"/>
          <cell r="VCT277"/>
          <cell r="VCU277"/>
          <cell r="VCV277"/>
          <cell r="VCW277"/>
          <cell r="VCX277"/>
          <cell r="VCY277"/>
          <cell r="VCZ277"/>
          <cell r="VDA277"/>
          <cell r="VDB277"/>
          <cell r="VDC277"/>
          <cell r="VDD277"/>
          <cell r="VDE277"/>
          <cell r="VDF277"/>
          <cell r="VDG277"/>
          <cell r="VDH277"/>
          <cell r="VDI277"/>
          <cell r="VDJ277"/>
          <cell r="VDK277"/>
          <cell r="VDL277"/>
          <cell r="VDM277"/>
          <cell r="VDN277"/>
          <cell r="VDO277"/>
          <cell r="VDP277"/>
          <cell r="VDQ277"/>
          <cell r="VDR277"/>
          <cell r="VDS277"/>
          <cell r="VDT277"/>
          <cell r="VDU277"/>
          <cell r="VDV277"/>
          <cell r="VDW277"/>
          <cell r="VDX277"/>
          <cell r="VDY277"/>
          <cell r="VDZ277"/>
          <cell r="VEA277"/>
          <cell r="VEB277"/>
          <cell r="VEC277"/>
          <cell r="VED277"/>
          <cell r="VEE277"/>
          <cell r="VEF277"/>
          <cell r="VEG277"/>
          <cell r="VEH277"/>
          <cell r="VEI277"/>
          <cell r="VEJ277"/>
          <cell r="VEK277"/>
          <cell r="VEL277"/>
          <cell r="VEM277"/>
          <cell r="VEN277"/>
          <cell r="VEO277"/>
          <cell r="VEP277"/>
          <cell r="VEQ277"/>
          <cell r="VER277"/>
          <cell r="VES277"/>
          <cell r="VET277"/>
          <cell r="VEU277"/>
          <cell r="VEV277"/>
          <cell r="VEW277"/>
          <cell r="VEX277"/>
          <cell r="VEY277"/>
          <cell r="VEZ277"/>
          <cell r="VFA277"/>
          <cell r="VFB277"/>
          <cell r="VFC277"/>
          <cell r="VFD277"/>
          <cell r="VFE277"/>
          <cell r="VFF277"/>
          <cell r="VFG277"/>
          <cell r="VFH277"/>
          <cell r="VFI277"/>
          <cell r="VFJ277"/>
          <cell r="VFK277"/>
          <cell r="VFL277"/>
          <cell r="VFM277"/>
          <cell r="VFN277"/>
          <cell r="VFO277"/>
          <cell r="VFP277"/>
          <cell r="VFQ277"/>
          <cell r="VFR277"/>
          <cell r="VFS277"/>
          <cell r="VFT277"/>
          <cell r="VFU277"/>
          <cell r="VFV277"/>
          <cell r="VFW277"/>
          <cell r="VFX277"/>
          <cell r="VFY277"/>
          <cell r="VFZ277"/>
          <cell r="VGA277"/>
          <cell r="VGB277"/>
          <cell r="VGC277"/>
          <cell r="VGD277"/>
          <cell r="VGE277"/>
          <cell r="VGF277"/>
          <cell r="VGG277"/>
          <cell r="VGH277"/>
          <cell r="VGI277"/>
          <cell r="VGJ277"/>
          <cell r="VGK277"/>
          <cell r="VGL277"/>
          <cell r="VGM277"/>
          <cell r="VGN277"/>
          <cell r="VGO277"/>
          <cell r="VGP277"/>
          <cell r="VGQ277"/>
          <cell r="VGR277"/>
          <cell r="VGS277"/>
          <cell r="VGT277"/>
          <cell r="VGU277"/>
          <cell r="VGV277"/>
          <cell r="VGW277"/>
          <cell r="VGX277"/>
          <cell r="VGY277"/>
          <cell r="VGZ277"/>
          <cell r="VHA277"/>
          <cell r="VHB277"/>
          <cell r="VHC277"/>
          <cell r="VHD277"/>
          <cell r="VHE277"/>
          <cell r="VHF277"/>
          <cell r="VHG277"/>
          <cell r="VHH277"/>
          <cell r="VHI277"/>
          <cell r="VHJ277"/>
          <cell r="VHK277"/>
          <cell r="VHL277"/>
          <cell r="VHM277"/>
          <cell r="VHN277"/>
          <cell r="VHO277"/>
          <cell r="VHP277"/>
          <cell r="VHQ277"/>
          <cell r="VHR277"/>
          <cell r="VHS277"/>
          <cell r="VHT277"/>
          <cell r="VHU277"/>
          <cell r="VHV277"/>
          <cell r="VHW277"/>
          <cell r="VHX277"/>
          <cell r="VHY277"/>
          <cell r="VHZ277"/>
          <cell r="VIA277"/>
          <cell r="VIB277"/>
          <cell r="VIC277"/>
          <cell r="VID277"/>
          <cell r="VIE277"/>
          <cell r="VIF277"/>
          <cell r="VIG277"/>
          <cell r="VIH277"/>
          <cell r="VII277"/>
          <cell r="VIJ277"/>
          <cell r="VIK277"/>
          <cell r="VIL277"/>
          <cell r="VIM277"/>
          <cell r="VIN277"/>
          <cell r="VIO277"/>
          <cell r="VIP277"/>
          <cell r="VIQ277"/>
          <cell r="VIR277"/>
          <cell r="VIS277"/>
          <cell r="VIT277"/>
          <cell r="VIU277"/>
          <cell r="VIV277"/>
          <cell r="VIW277"/>
          <cell r="VIX277"/>
          <cell r="VIY277"/>
          <cell r="VIZ277"/>
          <cell r="VJA277"/>
          <cell r="VJB277"/>
          <cell r="VJC277"/>
          <cell r="VJD277"/>
          <cell r="VJE277"/>
          <cell r="VJF277"/>
          <cell r="VJG277"/>
          <cell r="VJH277"/>
          <cell r="VJI277"/>
          <cell r="VJJ277"/>
          <cell r="VJK277"/>
          <cell r="VJL277"/>
          <cell r="VJM277"/>
          <cell r="VJN277"/>
          <cell r="VJO277"/>
          <cell r="VJP277"/>
          <cell r="VJQ277"/>
          <cell r="VJR277"/>
          <cell r="VJS277"/>
          <cell r="VJT277"/>
          <cell r="VJU277"/>
          <cell r="VJV277"/>
          <cell r="VJW277"/>
          <cell r="VJX277"/>
          <cell r="VJY277"/>
          <cell r="VJZ277"/>
          <cell r="VKA277"/>
          <cell r="VKB277"/>
          <cell r="VKC277"/>
          <cell r="VKD277"/>
          <cell r="VKE277"/>
          <cell r="VKF277"/>
          <cell r="VKG277"/>
          <cell r="VKH277"/>
          <cell r="VKI277"/>
          <cell r="VKJ277"/>
          <cell r="VKK277"/>
          <cell r="VKL277"/>
          <cell r="VKM277"/>
          <cell r="VKN277"/>
          <cell r="VKO277"/>
          <cell r="VKP277"/>
          <cell r="VKQ277"/>
          <cell r="VKR277"/>
          <cell r="VKS277"/>
          <cell r="VKT277"/>
          <cell r="VKU277"/>
          <cell r="VKV277"/>
          <cell r="VKW277"/>
          <cell r="VKX277"/>
          <cell r="VKY277"/>
          <cell r="VKZ277"/>
          <cell r="VLA277"/>
          <cell r="VLB277"/>
          <cell r="VLC277"/>
          <cell r="VLD277"/>
          <cell r="VLE277"/>
          <cell r="VLF277"/>
          <cell r="VLG277"/>
          <cell r="VLH277"/>
          <cell r="VLI277"/>
          <cell r="VLJ277"/>
          <cell r="VLK277"/>
          <cell r="VLL277"/>
          <cell r="VLM277"/>
          <cell r="VLN277"/>
          <cell r="VLO277"/>
          <cell r="VLP277"/>
          <cell r="VLQ277"/>
          <cell r="VLR277"/>
          <cell r="VLS277"/>
          <cell r="VLT277"/>
          <cell r="VLU277"/>
          <cell r="VLV277"/>
          <cell r="VLW277"/>
          <cell r="VLX277"/>
          <cell r="VLY277"/>
          <cell r="VLZ277"/>
          <cell r="VMA277"/>
          <cell r="VMB277"/>
          <cell r="VMC277"/>
          <cell r="VMD277"/>
          <cell r="VME277"/>
          <cell r="VMF277"/>
          <cell r="VMG277"/>
          <cell r="VMH277"/>
          <cell r="VMI277"/>
          <cell r="VMJ277"/>
          <cell r="VMK277"/>
          <cell r="VML277"/>
          <cell r="VMM277"/>
          <cell r="VMN277"/>
          <cell r="VMO277"/>
          <cell r="VMP277"/>
          <cell r="VMQ277"/>
          <cell r="VMR277"/>
          <cell r="VMS277"/>
          <cell r="VMT277"/>
          <cell r="VMU277"/>
          <cell r="VMV277"/>
          <cell r="VMW277"/>
          <cell r="VMX277"/>
          <cell r="VMY277"/>
          <cell r="VMZ277"/>
          <cell r="VNA277"/>
          <cell r="VNB277"/>
          <cell r="VNC277"/>
          <cell r="VND277"/>
          <cell r="VNE277"/>
          <cell r="VNF277"/>
          <cell r="VNG277"/>
          <cell r="VNH277"/>
          <cell r="VNI277"/>
          <cell r="VNJ277"/>
          <cell r="VNK277"/>
          <cell r="VNL277"/>
          <cell r="VNM277"/>
          <cell r="VNN277"/>
          <cell r="VNO277"/>
          <cell r="VNP277"/>
          <cell r="VNQ277"/>
          <cell r="VNR277"/>
          <cell r="VNS277"/>
          <cell r="VNT277"/>
          <cell r="VNU277"/>
          <cell r="VNV277"/>
          <cell r="VNW277"/>
          <cell r="VNX277"/>
          <cell r="VNY277"/>
          <cell r="VNZ277"/>
          <cell r="VOA277"/>
          <cell r="VOB277"/>
          <cell r="VOC277"/>
          <cell r="VOD277"/>
          <cell r="VOE277"/>
          <cell r="VOF277"/>
          <cell r="VOG277"/>
          <cell r="VOH277"/>
          <cell r="VOI277"/>
          <cell r="VOJ277"/>
          <cell r="VOK277"/>
          <cell r="VOL277"/>
          <cell r="VOM277"/>
          <cell r="VON277"/>
          <cell r="VOO277"/>
          <cell r="VOP277"/>
          <cell r="VOQ277"/>
          <cell r="VOR277"/>
          <cell r="VOS277"/>
          <cell r="VOT277"/>
          <cell r="VOU277"/>
          <cell r="VOV277"/>
          <cell r="VOW277"/>
          <cell r="VOX277"/>
          <cell r="VOY277"/>
          <cell r="VOZ277"/>
          <cell r="VPA277"/>
          <cell r="VPB277"/>
          <cell r="VPC277"/>
          <cell r="VPD277"/>
          <cell r="VPE277"/>
          <cell r="VPF277"/>
          <cell r="VPG277"/>
          <cell r="VPH277"/>
          <cell r="VPI277"/>
          <cell r="VPJ277"/>
          <cell r="VPK277"/>
          <cell r="VPL277"/>
          <cell r="VPM277"/>
          <cell r="VPN277"/>
          <cell r="VPO277"/>
          <cell r="VPP277"/>
          <cell r="VPQ277"/>
          <cell r="VPR277"/>
          <cell r="VPS277"/>
          <cell r="VPT277"/>
          <cell r="VPU277"/>
          <cell r="VPV277"/>
          <cell r="VPW277"/>
          <cell r="VPX277"/>
          <cell r="VPY277"/>
          <cell r="VPZ277"/>
          <cell r="VQA277"/>
          <cell r="VQB277"/>
          <cell r="VQC277"/>
          <cell r="VQD277"/>
          <cell r="VQE277"/>
          <cell r="VQF277"/>
          <cell r="VQG277"/>
          <cell r="VQH277"/>
          <cell r="VQI277"/>
          <cell r="VQJ277"/>
          <cell r="VQK277"/>
          <cell r="VQL277"/>
          <cell r="VQM277"/>
          <cell r="VQN277"/>
          <cell r="VQO277"/>
          <cell r="VQP277"/>
          <cell r="VQQ277"/>
          <cell r="VQR277"/>
          <cell r="VQS277"/>
          <cell r="VQT277"/>
          <cell r="VQU277"/>
          <cell r="VQV277"/>
          <cell r="VQW277"/>
          <cell r="VQX277"/>
          <cell r="VQY277"/>
          <cell r="VQZ277"/>
          <cell r="VRA277"/>
          <cell r="VRB277"/>
          <cell r="VRC277"/>
          <cell r="VRD277"/>
          <cell r="VRE277"/>
          <cell r="VRF277"/>
          <cell r="VRG277"/>
          <cell r="VRH277"/>
          <cell r="VRI277"/>
          <cell r="VRJ277"/>
          <cell r="VRK277"/>
          <cell r="VRL277"/>
          <cell r="VRM277"/>
          <cell r="VRN277"/>
          <cell r="VRO277"/>
          <cell r="VRP277"/>
          <cell r="VRQ277"/>
          <cell r="VRR277"/>
          <cell r="VRS277"/>
          <cell r="VRT277"/>
          <cell r="VRU277"/>
          <cell r="VRV277"/>
          <cell r="VRW277"/>
          <cell r="VRX277"/>
          <cell r="VRY277"/>
          <cell r="VRZ277"/>
          <cell r="VSA277"/>
          <cell r="VSB277"/>
          <cell r="VSC277"/>
          <cell r="VSD277"/>
          <cell r="VSE277"/>
          <cell r="VSF277"/>
          <cell r="VSG277"/>
          <cell r="VSH277"/>
          <cell r="VSI277"/>
          <cell r="VSJ277"/>
          <cell r="VSK277"/>
          <cell r="VSL277"/>
          <cell r="VSM277"/>
          <cell r="VSN277"/>
          <cell r="VSO277"/>
          <cell r="VSP277"/>
          <cell r="VSQ277"/>
          <cell r="VSR277"/>
          <cell r="VSS277"/>
          <cell r="VST277"/>
          <cell r="VSU277"/>
          <cell r="VSV277"/>
          <cell r="VSW277"/>
          <cell r="VSX277"/>
          <cell r="VSY277"/>
          <cell r="VSZ277"/>
          <cell r="VTA277"/>
          <cell r="VTB277"/>
          <cell r="VTC277"/>
          <cell r="VTD277"/>
          <cell r="VTE277"/>
          <cell r="VTF277"/>
          <cell r="VTG277"/>
          <cell r="VTH277"/>
          <cell r="VTI277"/>
          <cell r="VTJ277"/>
          <cell r="VTK277"/>
          <cell r="VTL277"/>
          <cell r="VTM277"/>
          <cell r="VTN277"/>
          <cell r="VTO277"/>
          <cell r="VTP277"/>
          <cell r="VTQ277"/>
          <cell r="VTR277"/>
          <cell r="VTS277"/>
          <cell r="VTT277"/>
          <cell r="VTU277"/>
          <cell r="VTV277"/>
          <cell r="VTW277"/>
          <cell r="VTX277"/>
          <cell r="VTY277"/>
          <cell r="VTZ277"/>
          <cell r="VUA277"/>
          <cell r="VUB277"/>
          <cell r="VUC277"/>
          <cell r="VUD277"/>
          <cell r="VUE277"/>
          <cell r="VUF277"/>
          <cell r="VUG277"/>
          <cell r="VUH277"/>
          <cell r="VUI277"/>
          <cell r="VUJ277"/>
          <cell r="VUK277"/>
          <cell r="VUL277"/>
          <cell r="VUM277"/>
          <cell r="VUN277"/>
          <cell r="VUO277"/>
          <cell r="VUP277"/>
          <cell r="VUQ277"/>
          <cell r="VUR277"/>
          <cell r="VUS277"/>
          <cell r="VUT277"/>
          <cell r="VUU277"/>
          <cell r="VUV277"/>
          <cell r="VUW277"/>
          <cell r="VUX277"/>
          <cell r="VUY277"/>
          <cell r="VUZ277"/>
          <cell r="VVA277"/>
          <cell r="VVB277"/>
          <cell r="VVC277"/>
          <cell r="VVD277"/>
          <cell r="VVE277"/>
          <cell r="VVF277"/>
          <cell r="VVG277"/>
          <cell r="VVH277"/>
          <cell r="VVI277"/>
          <cell r="VVJ277"/>
          <cell r="VVK277"/>
          <cell r="VVL277"/>
          <cell r="VVM277"/>
          <cell r="VVN277"/>
          <cell r="VVO277"/>
          <cell r="VVP277"/>
          <cell r="VVQ277"/>
          <cell r="VVR277"/>
          <cell r="VVS277"/>
          <cell r="VVT277"/>
          <cell r="VVU277"/>
          <cell r="VVV277"/>
          <cell r="VVW277"/>
          <cell r="VVX277"/>
          <cell r="VVY277"/>
          <cell r="VVZ277"/>
          <cell r="VWA277"/>
          <cell r="VWB277"/>
          <cell r="VWC277"/>
          <cell r="VWD277"/>
          <cell r="VWE277"/>
          <cell r="VWF277"/>
          <cell r="VWG277"/>
          <cell r="VWH277"/>
          <cell r="VWI277"/>
          <cell r="VWJ277"/>
          <cell r="VWK277"/>
          <cell r="VWL277"/>
          <cell r="VWM277"/>
          <cell r="VWN277"/>
          <cell r="VWO277"/>
          <cell r="VWP277"/>
          <cell r="VWQ277"/>
          <cell r="VWR277"/>
          <cell r="VWS277"/>
          <cell r="VWT277"/>
          <cell r="VWU277"/>
          <cell r="VWV277"/>
          <cell r="VWW277"/>
          <cell r="VWX277"/>
          <cell r="VWY277"/>
          <cell r="VWZ277"/>
          <cell r="VXA277"/>
          <cell r="VXB277"/>
          <cell r="VXC277"/>
          <cell r="VXD277"/>
          <cell r="VXE277"/>
          <cell r="VXF277"/>
          <cell r="VXG277"/>
          <cell r="VXH277"/>
          <cell r="VXI277"/>
          <cell r="VXJ277"/>
          <cell r="VXK277"/>
          <cell r="VXL277"/>
          <cell r="VXM277"/>
          <cell r="VXN277"/>
          <cell r="VXO277"/>
          <cell r="VXP277"/>
          <cell r="VXQ277"/>
          <cell r="VXR277"/>
          <cell r="VXS277"/>
          <cell r="VXT277"/>
          <cell r="VXU277"/>
          <cell r="VXV277"/>
          <cell r="VXW277"/>
          <cell r="VXX277"/>
          <cell r="VXY277"/>
          <cell r="VXZ277"/>
          <cell r="VYA277"/>
          <cell r="VYB277"/>
          <cell r="VYC277"/>
          <cell r="VYD277"/>
          <cell r="VYE277"/>
          <cell r="VYF277"/>
          <cell r="VYG277"/>
          <cell r="VYH277"/>
          <cell r="VYI277"/>
          <cell r="VYJ277"/>
          <cell r="VYK277"/>
          <cell r="VYL277"/>
          <cell r="VYM277"/>
          <cell r="VYN277"/>
          <cell r="VYO277"/>
          <cell r="VYP277"/>
          <cell r="VYQ277"/>
          <cell r="VYR277"/>
          <cell r="VYS277"/>
          <cell r="VYT277"/>
          <cell r="VYU277"/>
          <cell r="VYV277"/>
          <cell r="VYW277"/>
          <cell r="VYX277"/>
          <cell r="VYY277"/>
          <cell r="VYZ277"/>
          <cell r="VZA277"/>
          <cell r="VZB277"/>
          <cell r="VZC277"/>
          <cell r="VZD277"/>
          <cell r="VZE277"/>
          <cell r="VZF277"/>
          <cell r="VZG277"/>
          <cell r="VZH277"/>
          <cell r="VZI277"/>
          <cell r="VZJ277"/>
          <cell r="VZK277"/>
          <cell r="VZL277"/>
          <cell r="VZM277"/>
          <cell r="VZN277"/>
          <cell r="VZO277"/>
          <cell r="VZP277"/>
          <cell r="VZQ277"/>
          <cell r="VZR277"/>
          <cell r="VZS277"/>
          <cell r="VZT277"/>
          <cell r="VZU277"/>
          <cell r="VZV277"/>
          <cell r="VZW277"/>
          <cell r="VZX277"/>
          <cell r="VZY277"/>
          <cell r="VZZ277"/>
          <cell r="WAA277"/>
          <cell r="WAB277"/>
          <cell r="WAC277"/>
          <cell r="WAD277"/>
          <cell r="WAE277"/>
          <cell r="WAF277"/>
          <cell r="WAG277"/>
          <cell r="WAH277"/>
          <cell r="WAI277"/>
          <cell r="WAJ277"/>
          <cell r="WAK277"/>
          <cell r="WAL277"/>
          <cell r="WAM277"/>
          <cell r="WAN277"/>
          <cell r="WAO277"/>
          <cell r="WAP277"/>
          <cell r="WAQ277"/>
          <cell r="WAR277"/>
          <cell r="WAS277"/>
          <cell r="WAT277"/>
          <cell r="WAU277"/>
          <cell r="WAV277"/>
          <cell r="WAW277"/>
          <cell r="WAX277"/>
          <cell r="WAY277"/>
          <cell r="WAZ277"/>
          <cell r="WBA277"/>
          <cell r="WBB277"/>
          <cell r="WBC277"/>
          <cell r="WBD277"/>
          <cell r="WBE277"/>
          <cell r="WBF277"/>
          <cell r="WBG277"/>
          <cell r="WBH277"/>
          <cell r="WBI277"/>
          <cell r="WBJ277"/>
          <cell r="WBK277"/>
          <cell r="WBL277"/>
          <cell r="WBM277"/>
          <cell r="WBN277"/>
          <cell r="WBO277"/>
          <cell r="WBP277"/>
          <cell r="WBQ277"/>
          <cell r="WBR277"/>
          <cell r="WBS277"/>
          <cell r="WBT277"/>
          <cell r="WBU277"/>
          <cell r="WBV277"/>
          <cell r="WBW277"/>
          <cell r="WBX277"/>
          <cell r="WBY277"/>
          <cell r="WBZ277"/>
          <cell r="WCA277"/>
          <cell r="WCB277"/>
          <cell r="WCC277"/>
          <cell r="WCD277"/>
          <cell r="WCE277"/>
          <cell r="WCF277"/>
          <cell r="WCG277"/>
          <cell r="WCH277"/>
          <cell r="WCI277"/>
          <cell r="WCJ277"/>
          <cell r="WCK277"/>
          <cell r="WCL277"/>
          <cell r="WCM277"/>
          <cell r="WCN277"/>
          <cell r="WCO277"/>
          <cell r="WCP277"/>
          <cell r="WCQ277"/>
          <cell r="WCR277"/>
          <cell r="WCS277"/>
          <cell r="WCT277"/>
          <cell r="WCU277"/>
          <cell r="WCV277"/>
          <cell r="WCW277"/>
          <cell r="WCX277"/>
          <cell r="WCY277"/>
          <cell r="WCZ277"/>
          <cell r="WDA277"/>
          <cell r="WDB277"/>
          <cell r="WDC277"/>
          <cell r="WDD277"/>
          <cell r="WDE277"/>
          <cell r="WDF277"/>
          <cell r="WDG277"/>
          <cell r="WDH277"/>
          <cell r="WDI277"/>
          <cell r="WDJ277"/>
          <cell r="WDK277"/>
          <cell r="WDL277"/>
          <cell r="WDM277"/>
          <cell r="WDN277"/>
          <cell r="WDO277"/>
          <cell r="WDP277"/>
          <cell r="WDQ277"/>
          <cell r="WDR277"/>
          <cell r="WDS277"/>
          <cell r="WDT277"/>
          <cell r="WDU277"/>
          <cell r="WDV277"/>
          <cell r="WDW277"/>
          <cell r="WDX277"/>
          <cell r="WDY277"/>
          <cell r="WDZ277"/>
          <cell r="WEA277"/>
          <cell r="WEB277"/>
          <cell r="WEC277"/>
          <cell r="WED277"/>
          <cell r="WEE277"/>
          <cell r="WEF277"/>
          <cell r="WEG277"/>
          <cell r="WEH277"/>
          <cell r="WEI277"/>
          <cell r="WEJ277"/>
          <cell r="WEK277"/>
          <cell r="WEL277"/>
          <cell r="WEM277"/>
          <cell r="WEN277"/>
          <cell r="WEO277"/>
          <cell r="WEP277"/>
          <cell r="WEQ277"/>
          <cell r="WER277"/>
          <cell r="WES277"/>
          <cell r="WET277"/>
          <cell r="WEU277"/>
          <cell r="WEV277"/>
          <cell r="WEW277"/>
          <cell r="WEX277"/>
          <cell r="WEY277"/>
          <cell r="WEZ277"/>
          <cell r="WFA277"/>
          <cell r="WFB277"/>
          <cell r="WFC277"/>
          <cell r="WFD277"/>
          <cell r="WFE277"/>
          <cell r="WFF277"/>
          <cell r="WFG277"/>
          <cell r="WFH277"/>
          <cell r="WFI277"/>
          <cell r="WFJ277"/>
          <cell r="WFK277"/>
          <cell r="WFL277"/>
          <cell r="WFM277"/>
          <cell r="WFN277"/>
          <cell r="WFO277"/>
          <cell r="WFP277"/>
          <cell r="WFQ277"/>
          <cell r="WFR277"/>
          <cell r="WFS277"/>
          <cell r="WFT277"/>
          <cell r="WFU277"/>
          <cell r="WFV277"/>
          <cell r="WFW277"/>
          <cell r="WFX277"/>
          <cell r="WFY277"/>
          <cell r="WFZ277"/>
          <cell r="WGA277"/>
          <cell r="WGB277"/>
          <cell r="WGC277"/>
          <cell r="WGD277"/>
          <cell r="WGE277"/>
          <cell r="WGF277"/>
          <cell r="WGG277"/>
          <cell r="WGH277"/>
          <cell r="WGI277"/>
          <cell r="WGJ277"/>
          <cell r="WGK277"/>
          <cell r="WGL277"/>
          <cell r="WGM277"/>
          <cell r="WGN277"/>
          <cell r="WGO277"/>
          <cell r="WGP277"/>
          <cell r="WGQ277"/>
          <cell r="WGR277"/>
          <cell r="WGS277"/>
          <cell r="WGT277"/>
          <cell r="WGU277"/>
          <cell r="WGV277"/>
          <cell r="WGW277"/>
          <cell r="WGX277"/>
          <cell r="WGY277"/>
          <cell r="WGZ277"/>
          <cell r="WHA277"/>
          <cell r="WHB277"/>
          <cell r="WHC277"/>
          <cell r="WHD277"/>
          <cell r="WHE277"/>
          <cell r="WHF277"/>
          <cell r="WHG277"/>
          <cell r="WHH277"/>
          <cell r="WHI277"/>
          <cell r="WHJ277"/>
          <cell r="WHK277"/>
          <cell r="WHL277"/>
          <cell r="WHM277"/>
          <cell r="WHN277"/>
          <cell r="WHO277"/>
          <cell r="WHP277"/>
          <cell r="WHQ277"/>
          <cell r="WHR277"/>
          <cell r="WHS277"/>
          <cell r="WHT277"/>
          <cell r="WHU277"/>
          <cell r="WHV277"/>
          <cell r="WHW277"/>
          <cell r="WHX277"/>
          <cell r="WHY277"/>
          <cell r="WHZ277"/>
          <cell r="WIA277"/>
          <cell r="WIB277"/>
          <cell r="WIC277"/>
          <cell r="WID277"/>
          <cell r="WIE277"/>
          <cell r="WIF277"/>
          <cell r="WIG277"/>
          <cell r="WIH277"/>
          <cell r="WII277"/>
          <cell r="WIJ277"/>
          <cell r="WIK277"/>
          <cell r="WIL277"/>
          <cell r="WIM277"/>
          <cell r="WIN277"/>
          <cell r="WIO277"/>
          <cell r="WIP277"/>
          <cell r="WIQ277"/>
          <cell r="WIR277"/>
          <cell r="WIS277"/>
          <cell r="WIT277"/>
          <cell r="WIU277"/>
          <cell r="WIV277"/>
          <cell r="WIW277"/>
          <cell r="WIX277"/>
          <cell r="WIY277"/>
          <cell r="WIZ277"/>
          <cell r="WJA277"/>
          <cell r="WJB277"/>
          <cell r="WJC277"/>
          <cell r="WJD277"/>
          <cell r="WJE277"/>
          <cell r="WJF277"/>
          <cell r="WJG277"/>
          <cell r="WJH277"/>
          <cell r="WJI277"/>
          <cell r="WJJ277"/>
          <cell r="WJK277"/>
          <cell r="WJL277"/>
          <cell r="WJM277"/>
          <cell r="WJN277"/>
          <cell r="WJO277"/>
          <cell r="WJP277"/>
          <cell r="WJQ277"/>
          <cell r="WJR277"/>
          <cell r="WJS277"/>
          <cell r="WJT277"/>
          <cell r="WJU277"/>
          <cell r="WJV277"/>
          <cell r="WJW277"/>
          <cell r="WJX277"/>
          <cell r="WJY277"/>
          <cell r="WJZ277"/>
          <cell r="WKA277"/>
          <cell r="WKB277"/>
          <cell r="WKC277"/>
          <cell r="WKD277"/>
          <cell r="WKE277"/>
          <cell r="WKF277"/>
          <cell r="WKG277"/>
          <cell r="WKH277"/>
          <cell r="WKI277"/>
          <cell r="WKJ277"/>
          <cell r="WKK277"/>
          <cell r="WKL277"/>
          <cell r="WKM277"/>
          <cell r="WKN277"/>
          <cell r="WKO277"/>
          <cell r="WKP277"/>
          <cell r="WKQ277"/>
          <cell r="WKR277"/>
          <cell r="WKS277"/>
          <cell r="WKT277"/>
          <cell r="WKU277"/>
          <cell r="WKV277"/>
          <cell r="WKW277"/>
          <cell r="WKX277"/>
          <cell r="WKY277"/>
          <cell r="WKZ277"/>
          <cell r="WLA277"/>
          <cell r="WLB277"/>
          <cell r="WLC277"/>
          <cell r="WLD277"/>
          <cell r="WLE277"/>
          <cell r="WLF277"/>
          <cell r="WLG277"/>
          <cell r="WLH277"/>
          <cell r="WLI277"/>
          <cell r="WLJ277"/>
          <cell r="WLK277"/>
          <cell r="WLL277"/>
          <cell r="WLM277"/>
          <cell r="WLN277"/>
          <cell r="WLO277"/>
          <cell r="WLP277"/>
          <cell r="WLQ277"/>
          <cell r="WLR277"/>
          <cell r="WLS277"/>
          <cell r="WLT277"/>
          <cell r="WLU277"/>
          <cell r="WLV277"/>
          <cell r="WLW277"/>
          <cell r="WLX277"/>
          <cell r="WLY277"/>
          <cell r="WLZ277"/>
          <cell r="WMA277"/>
          <cell r="WMB277"/>
          <cell r="WMC277"/>
          <cell r="WMD277"/>
          <cell r="WME277"/>
          <cell r="WMF277"/>
          <cell r="WMG277"/>
          <cell r="WMH277"/>
          <cell r="WMI277"/>
          <cell r="WMJ277"/>
          <cell r="WMK277"/>
          <cell r="WML277"/>
          <cell r="WMM277"/>
          <cell r="WMN277"/>
          <cell r="WMO277"/>
          <cell r="WMP277"/>
          <cell r="WMQ277"/>
          <cell r="WMR277"/>
          <cell r="WMS277"/>
          <cell r="WMT277"/>
          <cell r="WMU277"/>
          <cell r="WMV277"/>
          <cell r="WMW277"/>
          <cell r="WMX277"/>
          <cell r="WMY277"/>
          <cell r="WMZ277"/>
          <cell r="WNA277"/>
          <cell r="WNB277"/>
          <cell r="WNC277"/>
          <cell r="WND277"/>
          <cell r="WNE277"/>
          <cell r="WNF277"/>
          <cell r="WNG277"/>
          <cell r="WNH277"/>
          <cell r="WNI277"/>
          <cell r="WNJ277"/>
          <cell r="WNK277"/>
          <cell r="WNL277"/>
          <cell r="WNM277"/>
          <cell r="WNN277"/>
          <cell r="WNO277"/>
          <cell r="WNP277"/>
          <cell r="WNQ277"/>
          <cell r="WNR277"/>
          <cell r="WNS277"/>
          <cell r="WNT277"/>
          <cell r="WNU277"/>
          <cell r="WNV277"/>
          <cell r="WNW277"/>
          <cell r="WNX277"/>
          <cell r="WNY277"/>
          <cell r="WNZ277"/>
          <cell r="WOA277"/>
          <cell r="WOB277"/>
          <cell r="WOC277"/>
          <cell r="WOD277"/>
          <cell r="WOE277"/>
          <cell r="WOF277"/>
          <cell r="WOG277"/>
          <cell r="WOH277"/>
          <cell r="WOI277"/>
          <cell r="WOJ277"/>
          <cell r="WOK277"/>
          <cell r="WOL277"/>
          <cell r="WOM277"/>
          <cell r="WON277"/>
          <cell r="WOO277"/>
          <cell r="WOP277"/>
          <cell r="WOQ277"/>
          <cell r="WOR277"/>
          <cell r="WOS277"/>
          <cell r="WOT277"/>
          <cell r="WOU277"/>
          <cell r="WOV277"/>
          <cell r="WOW277"/>
          <cell r="WOX277"/>
          <cell r="WOY277"/>
          <cell r="WOZ277"/>
          <cell r="WPA277"/>
          <cell r="WPB277"/>
          <cell r="WPC277"/>
          <cell r="WPD277"/>
          <cell r="WPE277"/>
          <cell r="WPF277"/>
          <cell r="WPG277"/>
          <cell r="WPH277"/>
          <cell r="WPI277"/>
          <cell r="WPJ277"/>
          <cell r="WPK277"/>
          <cell r="WPL277"/>
          <cell r="WPM277"/>
          <cell r="WPN277"/>
          <cell r="WPO277"/>
          <cell r="WPP277"/>
          <cell r="WPQ277"/>
          <cell r="WPR277"/>
          <cell r="WPS277"/>
          <cell r="WPT277"/>
          <cell r="WPU277"/>
          <cell r="WPV277"/>
          <cell r="WPW277"/>
          <cell r="WPX277"/>
          <cell r="WPY277"/>
          <cell r="WPZ277"/>
          <cell r="WQA277"/>
          <cell r="WQB277"/>
          <cell r="WQC277"/>
          <cell r="WQD277"/>
          <cell r="WQE277"/>
          <cell r="WQF277"/>
          <cell r="WQG277"/>
          <cell r="WQH277"/>
          <cell r="WQI277"/>
          <cell r="WQJ277"/>
          <cell r="WQK277"/>
          <cell r="WQL277"/>
          <cell r="WQM277"/>
          <cell r="WQN277"/>
          <cell r="WQO277"/>
          <cell r="WQP277"/>
          <cell r="WQQ277"/>
          <cell r="WQR277"/>
          <cell r="WQS277"/>
          <cell r="WQT277"/>
          <cell r="WQU277"/>
          <cell r="WQV277"/>
          <cell r="WQW277"/>
          <cell r="WQX277"/>
          <cell r="WQY277"/>
          <cell r="WQZ277"/>
          <cell r="WRA277"/>
          <cell r="WRB277"/>
          <cell r="WRC277"/>
          <cell r="WRD277"/>
          <cell r="WRE277"/>
          <cell r="WRF277"/>
          <cell r="WRG277"/>
          <cell r="WRH277"/>
          <cell r="WRI277"/>
          <cell r="WRJ277"/>
          <cell r="WRK277"/>
          <cell r="WRL277"/>
          <cell r="WRM277"/>
          <cell r="WRN277"/>
          <cell r="WRO277"/>
          <cell r="WRP277"/>
          <cell r="WRQ277"/>
          <cell r="WRR277"/>
          <cell r="WRS277"/>
          <cell r="WRT277"/>
          <cell r="WRU277"/>
          <cell r="WRV277"/>
          <cell r="WRW277"/>
          <cell r="WRX277"/>
          <cell r="WRY277"/>
          <cell r="WRZ277"/>
          <cell r="WSA277"/>
          <cell r="WSB277"/>
          <cell r="WSC277"/>
          <cell r="WSD277"/>
          <cell r="WSE277"/>
          <cell r="WSF277"/>
          <cell r="WSG277"/>
          <cell r="WSH277"/>
          <cell r="WSI277"/>
          <cell r="WSJ277"/>
          <cell r="WSK277"/>
          <cell r="WSL277"/>
          <cell r="WSM277"/>
          <cell r="WSN277"/>
          <cell r="WSO277"/>
          <cell r="WSP277"/>
          <cell r="WSQ277"/>
          <cell r="WSR277"/>
          <cell r="WSS277"/>
          <cell r="WST277"/>
          <cell r="WSU277"/>
          <cell r="WSV277"/>
          <cell r="WSW277"/>
          <cell r="WSX277"/>
          <cell r="WSY277"/>
          <cell r="WSZ277"/>
          <cell r="WTA277"/>
          <cell r="WTB277"/>
          <cell r="WTC277"/>
          <cell r="WTD277"/>
          <cell r="WTE277"/>
          <cell r="WTF277"/>
          <cell r="WTG277"/>
          <cell r="WTH277"/>
          <cell r="WTI277"/>
          <cell r="WTJ277"/>
          <cell r="WTK277"/>
          <cell r="WTL277"/>
          <cell r="WTM277"/>
          <cell r="WTN277"/>
          <cell r="WTO277"/>
          <cell r="WTP277"/>
          <cell r="WTQ277"/>
          <cell r="WTR277"/>
          <cell r="WTS277"/>
          <cell r="WTT277"/>
          <cell r="WTU277"/>
          <cell r="WTV277"/>
          <cell r="WTW277"/>
          <cell r="WTX277"/>
          <cell r="WTY277"/>
          <cell r="WTZ277"/>
          <cell r="WUA277"/>
          <cell r="WUB277"/>
          <cell r="WUC277"/>
          <cell r="WUD277"/>
          <cell r="WUE277"/>
          <cell r="WUF277"/>
          <cell r="WUG277"/>
          <cell r="WUH277"/>
          <cell r="WUI277"/>
          <cell r="WUJ277"/>
          <cell r="WUK277"/>
          <cell r="WUL277"/>
          <cell r="WUM277"/>
          <cell r="WUN277"/>
          <cell r="WUO277"/>
          <cell r="WUP277"/>
          <cell r="WUQ277"/>
          <cell r="WUR277"/>
          <cell r="WUS277"/>
          <cell r="WUT277"/>
          <cell r="WUU277"/>
          <cell r="WUV277"/>
          <cell r="WUW277"/>
          <cell r="WUX277"/>
          <cell r="WUY277"/>
          <cell r="WUZ277"/>
          <cell r="WVA277"/>
          <cell r="WVB277"/>
          <cell r="WVC277"/>
          <cell r="WVD277"/>
          <cell r="WVE277"/>
          <cell r="WVF277"/>
          <cell r="WVG277"/>
          <cell r="WVH277"/>
          <cell r="WVI277"/>
          <cell r="WVJ277"/>
          <cell r="WVK277"/>
          <cell r="WVL277"/>
          <cell r="WVM277"/>
          <cell r="WVN277"/>
          <cell r="WVO277"/>
          <cell r="WVP277"/>
          <cell r="WVQ277"/>
          <cell r="WVR277"/>
          <cell r="WVS277"/>
          <cell r="WVT277"/>
          <cell r="WVU277"/>
          <cell r="WVV277"/>
          <cell r="WVW277"/>
          <cell r="WVX277"/>
          <cell r="WVY277"/>
          <cell r="WVZ277"/>
          <cell r="WWA277"/>
          <cell r="WWB277"/>
          <cell r="WWC277"/>
          <cell r="WWD277"/>
          <cell r="WWE277"/>
          <cell r="WWF277"/>
          <cell r="WWG277"/>
          <cell r="WWH277"/>
          <cell r="WWI277"/>
          <cell r="WWJ277"/>
          <cell r="WWK277"/>
          <cell r="WWL277"/>
          <cell r="WWM277"/>
          <cell r="WWN277"/>
          <cell r="WWO277"/>
          <cell r="WWP277"/>
          <cell r="WWQ277"/>
          <cell r="WWR277"/>
          <cell r="WWS277"/>
          <cell r="WWT277"/>
          <cell r="WWU277"/>
          <cell r="WWV277"/>
          <cell r="WWW277"/>
          <cell r="WWX277"/>
          <cell r="WWY277"/>
          <cell r="WWZ277"/>
          <cell r="WXA277"/>
          <cell r="WXB277"/>
          <cell r="WXC277"/>
          <cell r="WXD277"/>
          <cell r="WXE277"/>
          <cell r="WXF277"/>
          <cell r="WXG277"/>
          <cell r="WXH277"/>
          <cell r="WXI277"/>
          <cell r="WXJ277"/>
          <cell r="WXK277"/>
          <cell r="WXL277"/>
          <cell r="WXM277"/>
          <cell r="WXN277"/>
          <cell r="WXO277"/>
          <cell r="WXP277"/>
          <cell r="WXQ277"/>
          <cell r="WXR277"/>
          <cell r="WXS277"/>
          <cell r="WXT277"/>
          <cell r="WXU277"/>
          <cell r="WXV277"/>
          <cell r="WXW277"/>
          <cell r="WXX277"/>
          <cell r="WXY277"/>
          <cell r="WXZ277"/>
          <cell r="WYA277"/>
          <cell r="WYB277"/>
          <cell r="WYC277"/>
          <cell r="WYD277"/>
          <cell r="WYE277"/>
          <cell r="WYF277"/>
          <cell r="WYG277"/>
          <cell r="WYH277"/>
          <cell r="WYI277"/>
          <cell r="WYJ277"/>
          <cell r="WYK277"/>
          <cell r="WYL277"/>
          <cell r="WYM277"/>
          <cell r="WYN277"/>
          <cell r="WYO277"/>
          <cell r="WYP277"/>
          <cell r="WYQ277"/>
          <cell r="WYR277"/>
          <cell r="WYS277"/>
          <cell r="WYT277"/>
          <cell r="WYU277"/>
          <cell r="WYV277"/>
          <cell r="WYW277"/>
          <cell r="WYX277"/>
          <cell r="WYY277"/>
          <cell r="WYZ277"/>
          <cell r="WZA277"/>
          <cell r="WZB277"/>
          <cell r="WZC277"/>
          <cell r="WZD277"/>
          <cell r="WZE277"/>
          <cell r="WZF277"/>
          <cell r="WZG277"/>
          <cell r="WZH277"/>
          <cell r="WZI277"/>
          <cell r="WZJ277"/>
          <cell r="WZK277"/>
          <cell r="WZL277"/>
          <cell r="WZM277"/>
          <cell r="WZN277"/>
          <cell r="WZO277"/>
          <cell r="WZP277"/>
          <cell r="WZQ277"/>
          <cell r="WZR277"/>
          <cell r="WZS277"/>
          <cell r="WZT277"/>
          <cell r="WZU277"/>
          <cell r="WZV277"/>
          <cell r="WZW277"/>
          <cell r="WZX277"/>
          <cell r="WZY277"/>
          <cell r="WZZ277"/>
          <cell r="XAA277"/>
          <cell r="XAB277"/>
          <cell r="XAC277"/>
          <cell r="XAD277"/>
          <cell r="XAE277"/>
          <cell r="XAF277"/>
          <cell r="XAG277"/>
          <cell r="XAH277"/>
          <cell r="XAI277"/>
          <cell r="XAJ277"/>
          <cell r="XAK277"/>
          <cell r="XAL277"/>
          <cell r="XAM277"/>
          <cell r="XAN277"/>
          <cell r="XAO277"/>
          <cell r="XAP277"/>
          <cell r="XAQ277"/>
          <cell r="XAR277"/>
          <cell r="XAS277"/>
          <cell r="XAT277"/>
          <cell r="XAU277"/>
          <cell r="XAV277"/>
          <cell r="XAW277"/>
          <cell r="XAX277"/>
          <cell r="XAY277"/>
          <cell r="XAZ277"/>
          <cell r="XBA277"/>
          <cell r="XBB277"/>
          <cell r="XBC277"/>
          <cell r="XBD277"/>
          <cell r="XBE277"/>
          <cell r="XBF277"/>
          <cell r="XBG277"/>
          <cell r="XBH277"/>
          <cell r="XBI277"/>
          <cell r="XBJ277"/>
          <cell r="XBK277"/>
          <cell r="XBL277"/>
          <cell r="XBM277"/>
          <cell r="XBN277"/>
          <cell r="XBO277"/>
          <cell r="XBP277"/>
          <cell r="XBQ277"/>
          <cell r="XBR277"/>
          <cell r="XBS277"/>
          <cell r="XBT277"/>
          <cell r="XBU277"/>
          <cell r="XBV277"/>
          <cell r="XBW277"/>
          <cell r="XBX277"/>
          <cell r="XBY277"/>
          <cell r="XBZ277"/>
          <cell r="XCA277"/>
          <cell r="XCB277"/>
          <cell r="XCC277"/>
          <cell r="XCD277"/>
          <cell r="XCE277"/>
          <cell r="XCF277"/>
          <cell r="XCG277"/>
          <cell r="XCH277"/>
          <cell r="XCI277"/>
          <cell r="XCJ277"/>
          <cell r="XCK277"/>
          <cell r="XCL277"/>
          <cell r="XCM277"/>
          <cell r="XCN277"/>
          <cell r="XCO277"/>
          <cell r="XCP277"/>
          <cell r="XCQ277"/>
          <cell r="XCR277"/>
          <cell r="XCS277"/>
          <cell r="XCT277"/>
          <cell r="XCU277"/>
          <cell r="XCV277"/>
          <cell r="XCW277"/>
          <cell r="XCX277"/>
          <cell r="XCY277"/>
          <cell r="XCZ277"/>
          <cell r="XDA277"/>
          <cell r="XDB277"/>
          <cell r="XDC277"/>
          <cell r="XDD277"/>
          <cell r="XDE277"/>
          <cell r="XDF277"/>
          <cell r="XDG277"/>
          <cell r="XDH277"/>
          <cell r="XDI277"/>
          <cell r="XDJ277"/>
          <cell r="XDK277"/>
          <cell r="XDL277"/>
          <cell r="XDM277"/>
          <cell r="XDN277"/>
          <cell r="XDO277"/>
          <cell r="XDP277"/>
          <cell r="XDQ277"/>
          <cell r="XDR277"/>
          <cell r="XDS277"/>
          <cell r="XDT277"/>
          <cell r="XDU277"/>
          <cell r="XDV277"/>
          <cell r="XDW277"/>
          <cell r="XDX277"/>
          <cell r="XDY277"/>
          <cell r="XDZ277"/>
          <cell r="XEA277"/>
          <cell r="XEB277"/>
          <cell r="XEC277"/>
          <cell r="XED277"/>
          <cell r="XEE277"/>
          <cell r="XEF277"/>
          <cell r="XEG277"/>
          <cell r="XEH277"/>
          <cell r="XEI277"/>
          <cell r="XEJ277"/>
          <cell r="XEK277"/>
          <cell r="XEL277"/>
          <cell r="XEM277"/>
          <cell r="XEN277"/>
          <cell r="XEO277"/>
          <cell r="XEP277"/>
          <cell r="XEQ277"/>
        </row>
        <row r="278">
          <cell r="A278">
            <v>53550</v>
          </cell>
          <cell r="B278" t="str">
            <v>NW-000010</v>
          </cell>
          <cell r="C278">
            <v>701771</v>
          </cell>
          <cell r="D278" t="str">
            <v>Transit Shelter Display</v>
          </cell>
          <cell r="E278" t="str">
            <v>Newark Blvd WS 50ft N/O Civic Terrace Ave F/N - 1</v>
          </cell>
          <cell r="F278" t="str">
            <v>Newark</v>
          </cell>
          <cell r="G278" t="str">
            <v>94560</v>
          </cell>
          <cell r="H278" t="str">
            <v>SALEABLE</v>
          </cell>
          <cell r="I278">
            <v>39462</v>
          </cell>
          <cell r="J278" t="str">
            <v>37.535999</v>
          </cell>
          <cell r="K278" t="str">
            <v>-122.02917</v>
          </cell>
          <cell r="L278" t="str">
            <v>N</v>
          </cell>
          <cell r="R278">
            <v>53550</v>
          </cell>
          <cell r="S278">
            <v>53550</v>
          </cell>
        </row>
        <row r="279">
          <cell r="A279">
            <v>53536</v>
          </cell>
          <cell r="B279" t="str">
            <v>EB-000024</v>
          </cell>
          <cell r="C279">
            <v>702911</v>
          </cell>
          <cell r="D279" t="str">
            <v>Transit Shelter Display</v>
          </cell>
          <cell r="E279" t="str">
            <v>Hopkins Ave NS 9ft E/O Monterey Ave F/E - 1</v>
          </cell>
          <cell r="F279" t="str">
            <v>Berkeley</v>
          </cell>
          <cell r="G279" t="str">
            <v>94707</v>
          </cell>
          <cell r="H279" t="str">
            <v>SALEABLE</v>
          </cell>
          <cell r="I279">
            <v>39462</v>
          </cell>
          <cell r="J279" t="str">
            <v>37.881838</v>
          </cell>
          <cell r="K279" t="str">
            <v>-122.281798</v>
          </cell>
          <cell r="L279" t="str">
            <v>N</v>
          </cell>
          <cell r="P279" t="str">
            <v>20G &amp; City Can</v>
          </cell>
          <cell r="Q279" t="str">
            <v>Y</v>
          </cell>
          <cell r="R279">
            <v>53536</v>
          </cell>
          <cell r="S279">
            <v>53536</v>
          </cell>
        </row>
        <row r="280">
          <cell r="A280">
            <v>53532</v>
          </cell>
          <cell r="B280" t="str">
            <v>HD-000061</v>
          </cell>
          <cell r="C280">
            <v>700451</v>
          </cell>
          <cell r="D280" t="str">
            <v>Transit Shelter Display</v>
          </cell>
          <cell r="E280" t="str">
            <v>Patrick St ES 50ft N/O W Tennyson Rd F/S - 1</v>
          </cell>
          <cell r="F280" t="str">
            <v>Hayward</v>
          </cell>
          <cell r="G280" t="str">
            <v>94544</v>
          </cell>
          <cell r="H280" t="str">
            <v>SALEABLE</v>
          </cell>
          <cell r="I280">
            <v>39462</v>
          </cell>
          <cell r="J280" t="str">
            <v>37.631713</v>
          </cell>
          <cell r="K280" t="str">
            <v>-122.079292</v>
          </cell>
          <cell r="L280" t="str">
            <v>N</v>
          </cell>
          <cell r="P280" t="str">
            <v>20G</v>
          </cell>
          <cell r="Q280" t="str">
            <v>Y</v>
          </cell>
          <cell r="R280">
            <v>53532</v>
          </cell>
          <cell r="S280">
            <v>53532</v>
          </cell>
        </row>
        <row r="281">
          <cell r="A281">
            <v>53515</v>
          </cell>
          <cell r="B281" t="str">
            <v>HD-000038</v>
          </cell>
          <cell r="C281">
            <v>702181</v>
          </cell>
          <cell r="D281" t="str">
            <v>Transit Shelter Display</v>
          </cell>
          <cell r="E281" t="str">
            <v>Amador St WS 20ft N/O Elmhurst St F/N - 1</v>
          </cell>
          <cell r="F281" t="str">
            <v>Hayward</v>
          </cell>
          <cell r="G281" t="str">
            <v>94544</v>
          </cell>
          <cell r="H281" t="str">
            <v>SALEABLE</v>
          </cell>
          <cell r="I281">
            <v>39462</v>
          </cell>
          <cell r="J281" t="str">
            <v>37.656565</v>
          </cell>
          <cell r="K281" t="str">
            <v>-122.093193</v>
          </cell>
          <cell r="L281" t="str">
            <v>N</v>
          </cell>
          <cell r="P281" t="str">
            <v>20G &amp; City Can</v>
          </cell>
          <cell r="Q281" t="str">
            <v>Y</v>
          </cell>
          <cell r="R281">
            <v>53515</v>
          </cell>
          <cell r="S281">
            <v>53515</v>
          </cell>
        </row>
        <row r="282">
          <cell r="A282">
            <v>53456</v>
          </cell>
          <cell r="B282" t="str">
            <v>NW-000002</v>
          </cell>
          <cell r="C282">
            <v>701741</v>
          </cell>
          <cell r="D282" t="str">
            <v>Transit Shelter Display</v>
          </cell>
          <cell r="E282" t="str">
            <v>Newark Blvd NS 755ft E/O Jarvis Ave F/E - 1</v>
          </cell>
          <cell r="F282" t="str">
            <v>Newark</v>
          </cell>
          <cell r="G282" t="str">
            <v>94560</v>
          </cell>
          <cell r="H282" t="str">
            <v>SALEABLE</v>
          </cell>
          <cell r="I282">
            <v>39462</v>
          </cell>
          <cell r="J282" t="str">
            <v>37.54934</v>
          </cell>
          <cell r="K282" t="str">
            <v>-122.046784</v>
          </cell>
          <cell r="L282" t="str">
            <v>N</v>
          </cell>
          <cell r="P282" t="str">
            <v>20G</v>
          </cell>
          <cell r="Q282" t="str">
            <v>Y</v>
          </cell>
          <cell r="R282">
            <v>53456</v>
          </cell>
          <cell r="S282">
            <v>53456</v>
          </cell>
        </row>
        <row r="283">
          <cell r="A283">
            <v>53396</v>
          </cell>
          <cell r="B283" t="str">
            <v>HD-000052</v>
          </cell>
          <cell r="C283">
            <v>700511</v>
          </cell>
          <cell r="D283" t="str">
            <v>Transit Shelter Display</v>
          </cell>
          <cell r="E283" t="str">
            <v>Industrial Blvd WS 135ft S/O Mt Eden Industrial Park F/N - 1</v>
          </cell>
          <cell r="F283" t="str">
            <v>Hayward</v>
          </cell>
          <cell r="G283" t="str">
            <v>94545</v>
          </cell>
          <cell r="H283" t="str">
            <v>SALEABLE</v>
          </cell>
          <cell r="I283">
            <v>39462</v>
          </cell>
          <cell r="J283" t="str">
            <v>37.634565</v>
          </cell>
          <cell r="K283" t="str">
            <v>-122.112624</v>
          </cell>
          <cell r="L283" t="str">
            <v>N</v>
          </cell>
          <cell r="P283" t="str">
            <v>20G</v>
          </cell>
          <cell r="Q283" t="str">
            <v>Y</v>
          </cell>
          <cell r="R283">
            <v>53396</v>
          </cell>
          <cell r="S283">
            <v>53396</v>
          </cell>
        </row>
        <row r="284">
          <cell r="A284">
            <v>53395</v>
          </cell>
          <cell r="B284" t="str">
            <v>NW-000007</v>
          </cell>
          <cell r="C284">
            <v>700191</v>
          </cell>
          <cell r="D284" t="str">
            <v>Transit Shelter Display</v>
          </cell>
          <cell r="E284" t="str">
            <v>Cedar Blvd ES 200ft N/O Thornton Ave F/S - 1</v>
          </cell>
          <cell r="F284" t="str">
            <v>Newark</v>
          </cell>
          <cell r="G284" t="str">
            <v>94560</v>
          </cell>
          <cell r="H284" t="str">
            <v>SALEABLE</v>
          </cell>
          <cell r="I284">
            <v>39462</v>
          </cell>
          <cell r="J284" t="str">
            <v>37.542965</v>
          </cell>
          <cell r="K284" t="str">
            <v>-122.027293</v>
          </cell>
          <cell r="L284" t="str">
            <v>N</v>
          </cell>
          <cell r="P284" t="str">
            <v>20G</v>
          </cell>
          <cell r="Q284" t="str">
            <v>Y</v>
          </cell>
          <cell r="R284">
            <v>53395</v>
          </cell>
          <cell r="S284">
            <v>53395</v>
          </cell>
        </row>
        <row r="285">
          <cell r="A285">
            <v>53388</v>
          </cell>
          <cell r="B285" t="str">
            <v>EB-000076</v>
          </cell>
          <cell r="C285">
            <v>703271</v>
          </cell>
          <cell r="D285" t="str">
            <v>Transit Shelter Display</v>
          </cell>
          <cell r="E285" t="str">
            <v>San Pablo Ave WS 200ft N/O MacDonald Ave F/N - 1</v>
          </cell>
          <cell r="F285" t="str">
            <v>Richmond</v>
          </cell>
          <cell r="G285" t="str">
            <v>94805</v>
          </cell>
          <cell r="H285" t="str">
            <v>SALEABLE</v>
          </cell>
          <cell r="I285">
            <v>39462</v>
          </cell>
          <cell r="J285" t="str">
            <v>37.932751</v>
          </cell>
          <cell r="K285" t="str">
            <v>-122.323833</v>
          </cell>
          <cell r="L285" t="str">
            <v>Y</v>
          </cell>
          <cell r="O285" t="str">
            <v>Y</v>
          </cell>
          <cell r="P285" t="str">
            <v>30G &amp; City Can</v>
          </cell>
          <cell r="Q285" t="str">
            <v>Y</v>
          </cell>
          <cell r="R285">
            <v>53388</v>
          </cell>
          <cell r="S285">
            <v>53388</v>
          </cell>
        </row>
        <row r="286">
          <cell r="A286">
            <v>53377</v>
          </cell>
          <cell r="B286" t="str">
            <v>O-000159</v>
          </cell>
          <cell r="C286">
            <v>3038</v>
          </cell>
          <cell r="D286" t="str">
            <v>Transit Shelter Display</v>
          </cell>
          <cell r="E286" t="str">
            <v>Telegraph Ave WS 62ft N/O Alcatraz Ave F/N - 1</v>
          </cell>
          <cell r="F286" t="str">
            <v>Oakland</v>
          </cell>
          <cell r="G286" t="str">
            <v>94609</v>
          </cell>
          <cell r="H286" t="str">
            <v>SALEABLE</v>
          </cell>
          <cell r="I286">
            <v>40072</v>
          </cell>
          <cell r="J286" t="str">
            <v>37.85042519</v>
          </cell>
          <cell r="K286" t="str">
            <v>-122.26074059</v>
          </cell>
          <cell r="L286" t="str">
            <v>Y</v>
          </cell>
          <cell r="M286"/>
          <cell r="O286" t="str">
            <v>Y</v>
          </cell>
          <cell r="P286" t="str">
            <v xml:space="preserve">City Can </v>
          </cell>
          <cell r="R286">
            <v>53377</v>
          </cell>
          <cell r="S286">
            <v>53377</v>
          </cell>
        </row>
        <row r="287">
          <cell r="A287">
            <v>53359</v>
          </cell>
          <cell r="B287" t="str">
            <v>HD-000008</v>
          </cell>
          <cell r="C287">
            <v>702441</v>
          </cell>
          <cell r="D287" t="str">
            <v>Transit Shelter Display</v>
          </cell>
          <cell r="E287" t="str">
            <v>Mission Blvd ES 160ft N/O Fairway St F/S - 1</v>
          </cell>
          <cell r="F287" t="str">
            <v>Hayward</v>
          </cell>
          <cell r="G287" t="str">
            <v>94544</v>
          </cell>
          <cell r="H287" t="str">
            <v>SALEABLE</v>
          </cell>
          <cell r="I287">
            <v>39462</v>
          </cell>
          <cell r="J287" t="str">
            <v>37.62257881</v>
          </cell>
          <cell r="K287" t="str">
            <v>-122.03854908</v>
          </cell>
          <cell r="L287" t="str">
            <v xml:space="preserve">Y </v>
          </cell>
          <cell r="M287"/>
          <cell r="P287" t="str">
            <v>20G</v>
          </cell>
          <cell r="Q287" t="str">
            <v xml:space="preserve">Y </v>
          </cell>
          <cell r="R287">
            <v>53359</v>
          </cell>
          <cell r="S287">
            <v>53359</v>
          </cell>
        </row>
        <row r="288">
          <cell r="A288">
            <v>53351</v>
          </cell>
          <cell r="B288" t="str">
            <v>HD-000012</v>
          </cell>
          <cell r="C288">
            <v>704151</v>
          </cell>
          <cell r="D288" t="str">
            <v>Non Ad Shelter</v>
          </cell>
          <cell r="E288" t="str">
            <v>B St NS 100ft W/O Main St F/ - 1</v>
          </cell>
          <cell r="F288" t="str">
            <v>Hayward</v>
          </cell>
          <cell r="G288" t="str">
            <v>94541</v>
          </cell>
          <cell r="H288" t="str">
            <v>UnSaleable</v>
          </cell>
          <cell r="I288">
            <v>39462</v>
          </cell>
          <cell r="J288" t="str">
            <v>31.672634</v>
          </cell>
          <cell r="K288" t="str">
            <v>-122.083152</v>
          </cell>
          <cell r="L288" t="str">
            <v>N</v>
          </cell>
          <cell r="M288"/>
          <cell r="P288" t="str">
            <v>City Can</v>
          </cell>
          <cell r="Q288" t="str">
            <v>N</v>
          </cell>
          <cell r="R288">
            <v>53351</v>
          </cell>
          <cell r="S288">
            <v>53351</v>
          </cell>
        </row>
        <row r="289">
          <cell r="A289">
            <v>53239</v>
          </cell>
          <cell r="B289" t="str">
            <v>SL-000009</v>
          </cell>
          <cell r="C289">
            <v>701491</v>
          </cell>
          <cell r="D289" t="str">
            <v>Transit Shelter Display</v>
          </cell>
          <cell r="E289" t="str">
            <v>Hays St WS 60ft N/O Juana Ave F/N - 1</v>
          </cell>
          <cell r="F289" t="str">
            <v>San Leandro</v>
          </cell>
          <cell r="G289" t="str">
            <v>94577</v>
          </cell>
          <cell r="H289" t="str">
            <v>SALEABLE</v>
          </cell>
          <cell r="I289">
            <v>39462</v>
          </cell>
          <cell r="J289" t="str">
            <v>37.72278</v>
          </cell>
          <cell r="K289" t="str">
            <v>-122.156465</v>
          </cell>
          <cell r="L289" t="str">
            <v>N</v>
          </cell>
          <cell r="M289"/>
          <cell r="P289" t="str">
            <v>20G</v>
          </cell>
          <cell r="Q289" t="str">
            <v>Y</v>
          </cell>
          <cell r="R289">
            <v>53239</v>
          </cell>
          <cell r="S289">
            <v>53239</v>
          </cell>
        </row>
        <row r="290">
          <cell r="A290">
            <v>53199</v>
          </cell>
          <cell r="B290" t="str">
            <v>FM-000043</v>
          </cell>
          <cell r="C290">
            <v>703131</v>
          </cell>
          <cell r="D290" t="str">
            <v>Transit Shelter Display</v>
          </cell>
          <cell r="E290" t="str">
            <v>Mission Blvd WS 96ft S/O Ondina Dr F/N - 1</v>
          </cell>
          <cell r="F290" t="str">
            <v>Fremont</v>
          </cell>
          <cell r="G290" t="str">
            <v>94539</v>
          </cell>
          <cell r="H290" t="str">
            <v>SALEABLE</v>
          </cell>
          <cell r="I290">
            <v>39462</v>
          </cell>
          <cell r="J290" t="str">
            <v>37.551274</v>
          </cell>
          <cell r="K290" t="str">
            <v>-121.942409</v>
          </cell>
          <cell r="L290" t="str">
            <v>N</v>
          </cell>
          <cell r="M290"/>
          <cell r="P290" t="str">
            <v>20G</v>
          </cell>
          <cell r="Q290" t="str">
            <v>Y</v>
          </cell>
          <cell r="R290">
            <v>53199</v>
          </cell>
          <cell r="S290">
            <v>53199</v>
          </cell>
        </row>
        <row r="291">
          <cell r="A291">
            <v>53119</v>
          </cell>
          <cell r="B291" t="str">
            <v>HD-000010</v>
          </cell>
          <cell r="C291">
            <v>702211</v>
          </cell>
          <cell r="D291" t="str">
            <v>Non Ad Shelter</v>
          </cell>
          <cell r="E291" t="str">
            <v>B St. NS 43ft W/O Templeton St. F/E - 1</v>
          </cell>
          <cell r="F291" t="str">
            <v>Hayward</v>
          </cell>
          <cell r="G291" t="str">
            <v>94541</v>
          </cell>
          <cell r="H291" t="str">
            <v>UnSaleable</v>
          </cell>
          <cell r="I291">
            <v>39462</v>
          </cell>
          <cell r="J291" t="str">
            <v>37.681497</v>
          </cell>
          <cell r="K291" t="str">
            <v>-122.067971</v>
          </cell>
          <cell r="L291" t="str">
            <v>N</v>
          </cell>
          <cell r="P291" t="str">
            <v>20G</v>
          </cell>
          <cell r="Q291" t="str">
            <v>Y</v>
          </cell>
          <cell r="R291">
            <v>53119</v>
          </cell>
          <cell r="S291">
            <v>53119</v>
          </cell>
        </row>
        <row r="292">
          <cell r="A292">
            <v>53110</v>
          </cell>
          <cell r="B292" t="str">
            <v>SL-000030</v>
          </cell>
          <cell r="C292">
            <v>701381</v>
          </cell>
          <cell r="D292" t="str">
            <v>Transit Shelter Display</v>
          </cell>
          <cell r="E292" t="str">
            <v>Lewelling Blvd NS 130ft W/O Tropic Ct F/E - 1</v>
          </cell>
          <cell r="F292" t="str">
            <v>San Leandro</v>
          </cell>
          <cell r="G292" t="str">
            <v>94579</v>
          </cell>
          <cell r="H292" t="str">
            <v>SALEABLE</v>
          </cell>
          <cell r="I292">
            <v>39462</v>
          </cell>
          <cell r="J292" t="str">
            <v>37.686776</v>
          </cell>
          <cell r="K292" t="str">
            <v>-122.137767</v>
          </cell>
          <cell r="L292" t="str">
            <v>N</v>
          </cell>
          <cell r="M292"/>
          <cell r="P292" t="str">
            <v>20G</v>
          </cell>
          <cell r="Q292" t="str">
            <v>Y</v>
          </cell>
          <cell r="R292">
            <v>53110</v>
          </cell>
          <cell r="S292">
            <v>53110</v>
          </cell>
        </row>
        <row r="293">
          <cell r="A293">
            <v>53045</v>
          </cell>
          <cell r="B293" t="str">
            <v>HD-000007</v>
          </cell>
          <cell r="C293">
            <v>702411</v>
          </cell>
          <cell r="D293" t="str">
            <v>Transit Shelter Display</v>
          </cell>
          <cell r="E293" t="str">
            <v>Mission Blvd WS 185ft N/O W Tennyson Rd F/N - 1</v>
          </cell>
          <cell r="F293" t="str">
            <v>Hayward</v>
          </cell>
          <cell r="G293" t="str">
            <v>94544</v>
          </cell>
          <cell r="H293" t="str">
            <v>SALEABLE</v>
          </cell>
          <cell r="I293">
            <v>39462</v>
          </cell>
          <cell r="J293" t="str">
            <v>37.636911</v>
          </cell>
          <cell r="K293" t="str">
            <v>-122.055267</v>
          </cell>
          <cell r="L293" t="str">
            <v>N</v>
          </cell>
          <cell r="P293" t="str">
            <v>20G</v>
          </cell>
          <cell r="Q293" t="str">
            <v>Y</v>
          </cell>
          <cell r="R293">
            <v>53045</v>
          </cell>
          <cell r="S293">
            <v>53045</v>
          </cell>
        </row>
        <row r="294">
          <cell r="A294">
            <v>53030</v>
          </cell>
          <cell r="B294" t="str">
            <v>FM-000006</v>
          </cell>
          <cell r="C294">
            <v>700971</v>
          </cell>
          <cell r="D294" t="str">
            <v>Transit Shelter Display</v>
          </cell>
          <cell r="E294" t="str">
            <v>Mowry Ave SS 300ft E/O Fremont Blvd F/W - 1</v>
          </cell>
          <cell r="F294" t="str">
            <v>Fremont</v>
          </cell>
          <cell r="G294" t="str">
            <v>94538</v>
          </cell>
          <cell r="H294" t="str">
            <v>SALEABLE</v>
          </cell>
          <cell r="I294">
            <v>39462</v>
          </cell>
          <cell r="J294" t="str">
            <v>37.549541</v>
          </cell>
          <cell r="K294" t="str">
            <v>-121.987341</v>
          </cell>
          <cell r="L294" t="str">
            <v>N</v>
          </cell>
          <cell r="M294"/>
          <cell r="P294" t="str">
            <v>20G &amp; City Can</v>
          </cell>
          <cell r="Q294" t="str">
            <v>Y</v>
          </cell>
          <cell r="R294">
            <v>53030</v>
          </cell>
          <cell r="S294">
            <v>53030</v>
          </cell>
        </row>
        <row r="295">
          <cell r="A295">
            <v>52996</v>
          </cell>
          <cell r="B295" t="str">
            <v>HD-000018</v>
          </cell>
          <cell r="C295">
            <v>700271</v>
          </cell>
          <cell r="D295" t="str">
            <v>Non Ad Shelter</v>
          </cell>
          <cell r="E295" t="str">
            <v>A St. NS 50ft E/O Western Blvd. F/E - 1</v>
          </cell>
          <cell r="F295" t="str">
            <v>Hayward</v>
          </cell>
          <cell r="G295" t="str">
            <v>94541</v>
          </cell>
          <cell r="H295" t="str">
            <v>UnSaleable</v>
          </cell>
          <cell r="I295">
            <v>39462</v>
          </cell>
          <cell r="J295" t="str">
            <v>37.671140</v>
          </cell>
          <cell r="K295" t="str">
            <v>-122.089729</v>
          </cell>
          <cell r="L295" t="str">
            <v>N</v>
          </cell>
          <cell r="P295" t="str">
            <v>20G</v>
          </cell>
          <cell r="Q295" t="str">
            <v>Y</v>
          </cell>
          <cell r="R295">
            <v>52996</v>
          </cell>
          <cell r="S295">
            <v>52996</v>
          </cell>
        </row>
        <row r="296">
          <cell r="A296">
            <v>52996</v>
          </cell>
          <cell r="B296" t="str">
            <v>HD-000017</v>
          </cell>
          <cell r="C296">
            <v>700381</v>
          </cell>
          <cell r="D296" t="str">
            <v>Transit Shelter Display</v>
          </cell>
          <cell r="E296" t="str">
            <v>A St SS 60ft W/O Grand St F/W - 1</v>
          </cell>
          <cell r="F296" t="str">
            <v>Hayward</v>
          </cell>
          <cell r="G296" t="str">
            <v>94541</v>
          </cell>
          <cell r="H296" t="str">
            <v>SALEABLE</v>
          </cell>
          <cell r="I296">
            <v>39462</v>
          </cell>
          <cell r="J296" t="str">
            <v>37.670713</v>
          </cell>
          <cell r="K296" t="str">
            <v>-122.090177</v>
          </cell>
          <cell r="L296" t="str">
            <v>N</v>
          </cell>
          <cell r="P296" t="str">
            <v>20G &amp; City Can</v>
          </cell>
          <cell r="Q296" t="str">
            <v>Y</v>
          </cell>
          <cell r="R296">
            <v>52996</v>
          </cell>
          <cell r="S296">
            <v>52996</v>
          </cell>
        </row>
        <row r="297">
          <cell r="A297">
            <v>52855</v>
          </cell>
          <cell r="B297" t="str">
            <v>O-000158</v>
          </cell>
          <cell r="C297">
            <v>3034</v>
          </cell>
          <cell r="D297" t="str">
            <v>Transit Shelter Display</v>
          </cell>
          <cell r="E297" t="str">
            <v>Hegenberger Rd ES 76ft S/O Baldwin St F/S - 1</v>
          </cell>
          <cell r="F297" t="str">
            <v>Oakland</v>
          </cell>
          <cell r="G297" t="str">
            <v>94621</v>
          </cell>
          <cell r="H297" t="str">
            <v>SALEABLE</v>
          </cell>
          <cell r="I297">
            <v>40072</v>
          </cell>
          <cell r="J297" t="str">
            <v>37.747276</v>
          </cell>
          <cell r="K297" t="str">
            <v>-122.195861586198</v>
          </cell>
          <cell r="L297" t="str">
            <v>Y</v>
          </cell>
          <cell r="M297"/>
          <cell r="P297" t="str">
            <v xml:space="preserve">City Can </v>
          </cell>
          <cell r="Q297" t="str">
            <v>N</v>
          </cell>
          <cell r="R297">
            <v>52855</v>
          </cell>
          <cell r="S297">
            <v>52855</v>
          </cell>
        </row>
        <row r="298">
          <cell r="A298">
            <v>52727</v>
          </cell>
          <cell r="B298" t="str">
            <v>O-000101</v>
          </cell>
          <cell r="C298">
            <v>2179</v>
          </cell>
          <cell r="D298" t="str">
            <v>Transit Shelter Display</v>
          </cell>
          <cell r="E298" t="str">
            <v>Lake Shore Ave. ES 48ft S/O E. 18th St. F/S - 1</v>
          </cell>
          <cell r="F298" t="str">
            <v>Oakland</v>
          </cell>
          <cell r="G298" t="str">
            <v>94606</v>
          </cell>
          <cell r="H298" t="str">
            <v>SALEABLE</v>
          </cell>
          <cell r="I298">
            <v>32874</v>
          </cell>
          <cell r="J298" t="str">
            <v>37.800239</v>
          </cell>
          <cell r="K298" t="str">
            <v>-122.2544079</v>
          </cell>
          <cell r="L298" t="str">
            <v>Y</v>
          </cell>
          <cell r="M298"/>
          <cell r="P298" t="str">
            <v xml:space="preserve">City Can </v>
          </cell>
          <cell r="Q298" t="str">
            <v>N</v>
          </cell>
          <cell r="R298">
            <v>52727</v>
          </cell>
          <cell r="S298">
            <v>52727</v>
          </cell>
        </row>
        <row r="299">
          <cell r="A299">
            <v>52725</v>
          </cell>
          <cell r="B299" t="str">
            <v>FM-000042</v>
          </cell>
          <cell r="C299">
            <v>700061</v>
          </cell>
          <cell r="D299" t="str">
            <v>Transit Shelter Display</v>
          </cell>
          <cell r="E299" t="str">
            <v>Mission Blvd WS 50ft N/O Las Palmas Ave F/N - 1</v>
          </cell>
          <cell r="F299" t="str">
            <v>Fremont</v>
          </cell>
          <cell r="G299" t="str">
            <v>94539</v>
          </cell>
          <cell r="H299" t="str">
            <v>SALEABLE</v>
          </cell>
          <cell r="I299">
            <v>39462</v>
          </cell>
          <cell r="J299" t="str">
            <v>37.55791672</v>
          </cell>
          <cell r="K299" t="str">
            <v>-121.95290615</v>
          </cell>
          <cell r="L299" t="str">
            <v>N</v>
          </cell>
          <cell r="M299"/>
          <cell r="P299" t="str">
            <v>20G</v>
          </cell>
          <cell r="Q299" t="str">
            <v>Y</v>
          </cell>
          <cell r="R299">
            <v>52725</v>
          </cell>
          <cell r="S299">
            <v>52725</v>
          </cell>
        </row>
        <row r="300">
          <cell r="A300">
            <v>52710</v>
          </cell>
          <cell r="B300" t="str">
            <v>HD-000042</v>
          </cell>
          <cell r="C300">
            <v>702131</v>
          </cell>
          <cell r="D300" t="str">
            <v>Transit Shelter Display</v>
          </cell>
          <cell r="E300" t="str">
            <v>W Winton Ave NS 57ft E/O Curtis St F/E - 1</v>
          </cell>
          <cell r="F300" t="str">
            <v>Hayward</v>
          </cell>
          <cell r="G300" t="str">
            <v>94545</v>
          </cell>
          <cell r="H300" t="str">
            <v>SALEABLE</v>
          </cell>
          <cell r="I300">
            <v>39462</v>
          </cell>
          <cell r="J300" t="str">
            <v>37.653173</v>
          </cell>
          <cell r="K300" t="str">
            <v>-122.123618</v>
          </cell>
          <cell r="L300" t="str">
            <v>N</v>
          </cell>
          <cell r="M300"/>
          <cell r="P300" t="str">
            <v>20G</v>
          </cell>
          <cell r="Q300" t="str">
            <v>Y</v>
          </cell>
          <cell r="R300">
            <v>52710</v>
          </cell>
          <cell r="S300">
            <v>52710</v>
          </cell>
        </row>
        <row r="301">
          <cell r="A301">
            <v>52673</v>
          </cell>
          <cell r="B301" t="str">
            <v>O-000044</v>
          </cell>
          <cell r="C301">
            <v>2027</v>
          </cell>
          <cell r="D301" t="str">
            <v>Transit Shelter Display</v>
          </cell>
          <cell r="E301" t="str">
            <v>Broadway WS 27ft N/O 13th St. F/N - 1</v>
          </cell>
          <cell r="F301" t="str">
            <v>Oakland</v>
          </cell>
          <cell r="G301" t="str">
            <v>94612</v>
          </cell>
          <cell r="H301" t="str">
            <v>SALEABLE</v>
          </cell>
          <cell r="I301">
            <v>32874</v>
          </cell>
          <cell r="J301" t="str">
            <v>37.803929</v>
          </cell>
          <cell r="K301" t="str">
            <v>-122.271624</v>
          </cell>
          <cell r="L301" t="str">
            <v>Y</v>
          </cell>
          <cell r="M301"/>
          <cell r="O301" t="str">
            <v>Y</v>
          </cell>
          <cell r="P301" t="str">
            <v xml:space="preserve">City Can </v>
          </cell>
          <cell r="R301">
            <v>52673</v>
          </cell>
          <cell r="S301">
            <v>52673</v>
          </cell>
        </row>
        <row r="302">
          <cell r="A302">
            <v>52600</v>
          </cell>
          <cell r="B302" t="str">
            <v>FM-000027</v>
          </cell>
          <cell r="C302">
            <v>701131</v>
          </cell>
          <cell r="D302" t="str">
            <v>Transit Shelter Display</v>
          </cell>
          <cell r="E302" t="str">
            <v>Fremont Blvd WS 80ft N/O Sundale Dr F/N - 1</v>
          </cell>
          <cell r="F302" t="str">
            <v>Fremont</v>
          </cell>
          <cell r="G302" t="str">
            <v>94538</v>
          </cell>
          <cell r="H302" t="str">
            <v>SALEABLE</v>
          </cell>
          <cell r="I302">
            <v>39462</v>
          </cell>
          <cell r="J302" t="str">
            <v>37.544702</v>
          </cell>
          <cell r="K302" t="str">
            <v>-121.981142</v>
          </cell>
          <cell r="L302" t="str">
            <v>N</v>
          </cell>
          <cell r="M302"/>
          <cell r="P302" t="str">
            <v>20G &amp; City Can</v>
          </cell>
          <cell r="Q302" t="str">
            <v>Y</v>
          </cell>
          <cell r="R302">
            <v>52600</v>
          </cell>
          <cell r="S302">
            <v>52600</v>
          </cell>
        </row>
        <row r="303">
          <cell r="A303">
            <v>52599</v>
          </cell>
          <cell r="B303" t="str">
            <v>EB-000015</v>
          </cell>
          <cell r="C303">
            <v>702801</v>
          </cell>
          <cell r="D303" t="str">
            <v>Transit Shelter Display</v>
          </cell>
          <cell r="E303" t="str">
            <v>Ashby Ave NS 83ft W/O San Pablo Ave F/E - 1</v>
          </cell>
          <cell r="F303" t="str">
            <v>Berkeley</v>
          </cell>
          <cell r="G303" t="str">
            <v>94710</v>
          </cell>
          <cell r="H303" t="str">
            <v>SALEABLE</v>
          </cell>
          <cell r="I303">
            <v>39462</v>
          </cell>
          <cell r="J303" t="str">
            <v>37.852171</v>
          </cell>
          <cell r="K303" t="str">
            <v>-122.287071</v>
          </cell>
          <cell r="L303" t="str">
            <v>N</v>
          </cell>
          <cell r="M303"/>
          <cell r="P303" t="str">
            <v>20G</v>
          </cell>
          <cell r="Q303" t="str">
            <v>Y</v>
          </cell>
          <cell r="R303">
            <v>52599</v>
          </cell>
          <cell r="S303">
            <v>52599</v>
          </cell>
        </row>
        <row r="304">
          <cell r="A304">
            <v>52525</v>
          </cell>
          <cell r="B304" t="str">
            <v>EB-000013</v>
          </cell>
          <cell r="C304">
            <v>703091</v>
          </cell>
          <cell r="D304" t="str">
            <v>Transit Shelter Display</v>
          </cell>
          <cell r="E304" t="str">
            <v>Adeline St WS 85ft S/O Alcatraz Ave F/N - 1</v>
          </cell>
          <cell r="F304" t="str">
            <v>Berkeley</v>
          </cell>
          <cell r="G304" t="str">
            <v>94703</v>
          </cell>
          <cell r="H304" t="str">
            <v>SALEABLE</v>
          </cell>
          <cell r="I304">
            <v>39462</v>
          </cell>
          <cell r="J304" t="str">
            <v>37.848406</v>
          </cell>
          <cell r="K304" t="str">
            <v>-122.271806</v>
          </cell>
          <cell r="L304" t="str">
            <v>N</v>
          </cell>
          <cell r="M304"/>
          <cell r="P304" t="str">
            <v>City Can</v>
          </cell>
          <cell r="Q304" t="str">
            <v>Y</v>
          </cell>
          <cell r="R304">
            <v>52525</v>
          </cell>
          <cell r="S304">
            <v>52525</v>
          </cell>
        </row>
        <row r="305">
          <cell r="A305">
            <v>52444</v>
          </cell>
          <cell r="B305" t="str">
            <v>HD-000054</v>
          </cell>
          <cell r="C305">
            <v>700401</v>
          </cell>
          <cell r="D305" t="str">
            <v>Transit Shelter Display</v>
          </cell>
          <cell r="E305" t="str">
            <v>W Tennyson Rd SS 95ft E/O Hesperian Blvd F/W - 1</v>
          </cell>
          <cell r="F305" t="str">
            <v>Hayward</v>
          </cell>
          <cell r="G305" t="str">
            <v>94545</v>
          </cell>
          <cell r="H305" t="str">
            <v>SALEABLE</v>
          </cell>
          <cell r="I305">
            <v>39462</v>
          </cell>
          <cell r="J305" t="str">
            <v>37.630988</v>
          </cell>
          <cell r="K305" t="str">
            <v>-122.096067</v>
          </cell>
          <cell r="L305" t="str">
            <v>N</v>
          </cell>
          <cell r="M305"/>
          <cell r="P305" t="str">
            <v>20G</v>
          </cell>
          <cell r="Q305" t="str">
            <v>Y</v>
          </cell>
          <cell r="R305">
            <v>52444</v>
          </cell>
          <cell r="S305">
            <v>52444</v>
          </cell>
        </row>
        <row r="306">
          <cell r="A306">
            <v>52422</v>
          </cell>
          <cell r="B306" t="str">
            <v>O-000149</v>
          </cell>
          <cell r="C306">
            <v>2083</v>
          </cell>
          <cell r="D306" t="str">
            <v>Transit Shelter Display</v>
          </cell>
          <cell r="E306" t="str">
            <v>Telegraph WS 21ft N/O 55th St. F/N - 1</v>
          </cell>
          <cell r="F306" t="str">
            <v>Oakland</v>
          </cell>
          <cell r="G306" t="str">
            <v>94609</v>
          </cell>
          <cell r="H306" t="str">
            <v>SALEABLE</v>
          </cell>
          <cell r="I306">
            <v>32874</v>
          </cell>
          <cell r="J306" t="str">
            <v>37.8403856</v>
          </cell>
          <cell r="K306" t="str">
            <v>-122.26204951</v>
          </cell>
          <cell r="L306" t="str">
            <v>Y</v>
          </cell>
          <cell r="M306">
            <v>9182991823</v>
          </cell>
          <cell r="P306" t="str">
            <v xml:space="preserve">City Can </v>
          </cell>
          <cell r="Q306" t="str">
            <v>N</v>
          </cell>
          <cell r="R306">
            <v>52422</v>
          </cell>
          <cell r="S306">
            <v>52422</v>
          </cell>
        </row>
        <row r="307">
          <cell r="A307">
            <v>52353</v>
          </cell>
          <cell r="B307" t="str">
            <v>FM-000035</v>
          </cell>
          <cell r="C307">
            <v>701141</v>
          </cell>
          <cell r="D307" t="str">
            <v>Transit Shelter Display</v>
          </cell>
          <cell r="E307" t="str">
            <v>Fremont Blvd WS 230ft S/O Grimmer Blvd F/N - 1</v>
          </cell>
          <cell r="F307" t="str">
            <v>Fremont</v>
          </cell>
          <cell r="G307" t="str">
            <v>94538</v>
          </cell>
          <cell r="H307" t="str">
            <v>SALEABLE</v>
          </cell>
          <cell r="I307">
            <v>39462</v>
          </cell>
          <cell r="J307" t="str">
            <v>37.501808</v>
          </cell>
          <cell r="K307" t="str">
            <v>-121.949097</v>
          </cell>
          <cell r="L307" t="str">
            <v>N</v>
          </cell>
          <cell r="M307"/>
          <cell r="P307" t="str">
            <v>20G &amp; City Can</v>
          </cell>
          <cell r="Q307" t="str">
            <v>Y</v>
          </cell>
          <cell r="R307">
            <v>52353</v>
          </cell>
          <cell r="S307">
            <v>52353</v>
          </cell>
        </row>
        <row r="308">
          <cell r="A308">
            <v>52344</v>
          </cell>
          <cell r="B308" t="str">
            <v>NW-000005</v>
          </cell>
          <cell r="C308">
            <v>701711</v>
          </cell>
          <cell r="D308" t="str">
            <v>Transit Shelter Display</v>
          </cell>
          <cell r="E308" t="str">
            <v>Cedar Blvd WS 5ft N/O Lake Blvd F/N - 1</v>
          </cell>
          <cell r="F308" t="str">
            <v>Newark</v>
          </cell>
          <cell r="G308" t="str">
            <v>94560</v>
          </cell>
          <cell r="H308" t="str">
            <v>SALEABLE</v>
          </cell>
          <cell r="I308">
            <v>39462</v>
          </cell>
          <cell r="J308" t="str">
            <v>37.550391</v>
          </cell>
          <cell r="K308" t="str">
            <v>-122.037154</v>
          </cell>
          <cell r="L308" t="str">
            <v>N</v>
          </cell>
          <cell r="P308" t="str">
            <v>20G</v>
          </cell>
          <cell r="Q308" t="str">
            <v>Y</v>
          </cell>
          <cell r="R308">
            <v>52344</v>
          </cell>
          <cell r="S308">
            <v>52344</v>
          </cell>
        </row>
        <row r="309">
          <cell r="A309">
            <v>52343</v>
          </cell>
          <cell r="B309" t="str">
            <v>CV-000002</v>
          </cell>
          <cell r="C309">
            <v>704301</v>
          </cell>
          <cell r="D309" t="str">
            <v>Transit Shelter Display</v>
          </cell>
          <cell r="E309" t="str">
            <v>Castro Valley Blvd SS 70ft E/O Santa Maria  Ave F/W - 1</v>
          </cell>
          <cell r="F309" t="str">
            <v>Alameda Unincorporated</v>
          </cell>
          <cell r="G309" t="str">
            <v>94546</v>
          </cell>
          <cell r="H309" t="str">
            <v>SALEABLE</v>
          </cell>
          <cell r="I309">
            <v>41429</v>
          </cell>
          <cell r="J309" t="str">
            <v>37.695465</v>
          </cell>
          <cell r="K309" t="str">
            <v>-122.078085</v>
          </cell>
          <cell r="L309" t="str">
            <v>N</v>
          </cell>
          <cell r="M309"/>
          <cell r="P309" t="str">
            <v>None</v>
          </cell>
          <cell r="Q309" t="str">
            <v>N</v>
          </cell>
          <cell r="R309">
            <v>52343</v>
          </cell>
          <cell r="S309">
            <v>52343</v>
          </cell>
        </row>
        <row r="310">
          <cell r="A310">
            <v>52332</v>
          </cell>
          <cell r="B310" t="str">
            <v>HD-000026</v>
          </cell>
          <cell r="C310">
            <v>704121</v>
          </cell>
          <cell r="D310" t="str">
            <v>Transit Shelter Display</v>
          </cell>
          <cell r="E310" t="str">
            <v>Hesperian Blvd ES 50ft N/O West St F/S - 1</v>
          </cell>
          <cell r="F310" t="str">
            <v>Hayward</v>
          </cell>
          <cell r="G310" t="str">
            <v>94545</v>
          </cell>
          <cell r="H310" t="str">
            <v>SALEABLE</v>
          </cell>
          <cell r="I310">
            <v>39462</v>
          </cell>
          <cell r="J310" t="str">
            <v>37.648</v>
          </cell>
          <cell r="K310" t="str">
            <v>-122.107</v>
          </cell>
          <cell r="L310" t="str">
            <v>N</v>
          </cell>
          <cell r="M310"/>
          <cell r="P310" t="str">
            <v>20G</v>
          </cell>
          <cell r="Q310" t="str">
            <v>Y</v>
          </cell>
          <cell r="R310">
            <v>52332</v>
          </cell>
          <cell r="S310">
            <v>52332</v>
          </cell>
        </row>
        <row r="311">
          <cell r="A311">
            <v>52299</v>
          </cell>
          <cell r="B311" t="str">
            <v>HD-000056</v>
          </cell>
          <cell r="C311">
            <v>700431</v>
          </cell>
          <cell r="D311" t="str">
            <v>Transit Shelter Display</v>
          </cell>
          <cell r="E311" t="str">
            <v>W Tennyson Rd SS 65ft E/O Calaroga Ave F/W - 1</v>
          </cell>
          <cell r="F311" t="str">
            <v>Hayward</v>
          </cell>
          <cell r="G311" t="str">
            <v>94545</v>
          </cell>
          <cell r="H311" t="str">
            <v>SALEABLE</v>
          </cell>
          <cell r="I311">
            <v>39462</v>
          </cell>
          <cell r="J311" t="str">
            <v>37.631508</v>
          </cell>
          <cell r="K311" t="str">
            <v>-122.08929</v>
          </cell>
          <cell r="L311" t="str">
            <v>N</v>
          </cell>
          <cell r="M311"/>
          <cell r="P311" t="str">
            <v>20G &amp; City Can</v>
          </cell>
          <cell r="Q311" t="str">
            <v>Y</v>
          </cell>
          <cell r="R311">
            <v>52299</v>
          </cell>
          <cell r="S311">
            <v>52299</v>
          </cell>
        </row>
        <row r="312">
          <cell r="A312">
            <v>52289</v>
          </cell>
          <cell r="B312" t="str">
            <v>FM-000030</v>
          </cell>
          <cell r="C312">
            <v>701121</v>
          </cell>
          <cell r="D312" t="str">
            <v>Transit Shelter Display</v>
          </cell>
          <cell r="E312" t="str">
            <v>Walnut Ave NS 200ft E/O Fremont Blvd F/E - 1</v>
          </cell>
          <cell r="F312" t="str">
            <v>Fremont</v>
          </cell>
          <cell r="G312" t="str">
            <v>94538</v>
          </cell>
          <cell r="H312" t="str">
            <v>SALEABLE</v>
          </cell>
          <cell r="I312">
            <v>39462</v>
          </cell>
          <cell r="J312" t="str">
            <v>37.546309</v>
          </cell>
          <cell r="K312" t="str">
            <v>-121.982332</v>
          </cell>
          <cell r="L312" t="str">
            <v>N</v>
          </cell>
          <cell r="M312"/>
          <cell r="P312" t="str">
            <v>20G</v>
          </cell>
          <cell r="Q312" t="str">
            <v>Y</v>
          </cell>
          <cell r="R312">
            <v>52289</v>
          </cell>
          <cell r="S312">
            <v>52289</v>
          </cell>
        </row>
        <row r="313">
          <cell r="A313">
            <v>52277</v>
          </cell>
          <cell r="B313" t="str">
            <v>O-000073</v>
          </cell>
          <cell r="C313">
            <v>2300</v>
          </cell>
          <cell r="D313" t="str">
            <v>Transit Shelter Display</v>
          </cell>
          <cell r="E313" t="str">
            <v>MacArthur Blvd ES 72ft N/O Richards Rd F/S - 1</v>
          </cell>
          <cell r="F313" t="str">
            <v>Oakland</v>
          </cell>
          <cell r="G313" t="str">
            <v>94619</v>
          </cell>
          <cell r="H313" t="str">
            <v>SALEABLE</v>
          </cell>
          <cell r="I313">
            <v>43707</v>
          </cell>
          <cell r="J313" t="str">
            <v>37.783065</v>
          </cell>
          <cell r="K313" t="str">
            <v>-122.187946</v>
          </cell>
          <cell r="L313" t="str">
            <v>Y</v>
          </cell>
          <cell r="N313"/>
          <cell r="O313"/>
          <cell r="P313" t="str">
            <v xml:space="preserve">City Can </v>
          </cell>
          <cell r="Q313" t="str">
            <v>N</v>
          </cell>
          <cell r="R313">
            <v>52277</v>
          </cell>
          <cell r="S313">
            <v>52277</v>
          </cell>
        </row>
        <row r="314">
          <cell r="A314">
            <v>52272</v>
          </cell>
          <cell r="B314" t="str">
            <v>FM-000014</v>
          </cell>
          <cell r="C314">
            <v>701001</v>
          </cell>
          <cell r="D314" t="str">
            <v>Transit Shelter Display</v>
          </cell>
          <cell r="E314" t="str">
            <v>Fremont Blvd ES 70ft N/O Darwin Dr F/S - 1</v>
          </cell>
          <cell r="F314" t="str">
            <v>Fremont</v>
          </cell>
          <cell r="G314" t="str">
            <v>94555</v>
          </cell>
          <cell r="H314" t="str">
            <v>SALEABLE</v>
          </cell>
          <cell r="I314">
            <v>39462</v>
          </cell>
          <cell r="J314" t="str">
            <v>37.574316</v>
          </cell>
          <cell r="K314" t="str">
            <v>-122.039076</v>
          </cell>
          <cell r="L314" t="str">
            <v>N</v>
          </cell>
          <cell r="P314" t="str">
            <v>20G</v>
          </cell>
          <cell r="Q314" t="str">
            <v>Y</v>
          </cell>
          <cell r="R314">
            <v>52272</v>
          </cell>
          <cell r="S314">
            <v>52272</v>
          </cell>
        </row>
        <row r="315">
          <cell r="A315">
            <v>52252</v>
          </cell>
          <cell r="B315" t="str">
            <v>EB-000010</v>
          </cell>
          <cell r="C315">
            <v>703071</v>
          </cell>
          <cell r="D315" t="str">
            <v>Transit Shelter Display</v>
          </cell>
          <cell r="E315" t="str">
            <v>Adeline St ES 100ft N/O Alcatraz Ave F/S - 1</v>
          </cell>
          <cell r="F315" t="str">
            <v>Berkeley</v>
          </cell>
          <cell r="G315" t="str">
            <v>94703</v>
          </cell>
          <cell r="H315" t="str">
            <v>SALEABLE</v>
          </cell>
          <cell r="I315">
            <v>39462</v>
          </cell>
          <cell r="J315" t="str">
            <v>37.849078</v>
          </cell>
          <cell r="K315" t="str">
            <v>-122.271063</v>
          </cell>
          <cell r="L315" t="str">
            <v>N</v>
          </cell>
          <cell r="P315" t="str">
            <v>20G &amp; City Can</v>
          </cell>
          <cell r="Q315" t="str">
            <v>Y</v>
          </cell>
          <cell r="R315">
            <v>52252</v>
          </cell>
          <cell r="S315">
            <v>52252</v>
          </cell>
        </row>
        <row r="316">
          <cell r="A316">
            <v>52251</v>
          </cell>
          <cell r="B316" t="str">
            <v>EB-000089</v>
          </cell>
          <cell r="C316">
            <v>702491</v>
          </cell>
          <cell r="D316" t="str">
            <v>Transit Shelter Display</v>
          </cell>
          <cell r="E316" t="str">
            <v>San Pablo Ave WS 600ft S/O 23rd St F/N - 1</v>
          </cell>
          <cell r="F316" t="str">
            <v>San Pablo</v>
          </cell>
          <cell r="G316" t="str">
            <v>94806</v>
          </cell>
          <cell r="H316" t="str">
            <v>SALEABLE</v>
          </cell>
          <cell r="I316">
            <v>39462</v>
          </cell>
          <cell r="J316" t="str">
            <v>37.961318</v>
          </cell>
          <cell r="K316" t="str">
            <v>-122.343919</v>
          </cell>
          <cell r="L316" t="str">
            <v>N</v>
          </cell>
          <cell r="P316" t="str">
            <v>20G &amp; City Can</v>
          </cell>
          <cell r="Q316" t="str">
            <v>Y</v>
          </cell>
          <cell r="R316">
            <v>52251</v>
          </cell>
          <cell r="S316">
            <v>52251</v>
          </cell>
        </row>
        <row r="317">
          <cell r="A317">
            <v>52250</v>
          </cell>
          <cell r="B317" t="str">
            <v>EB-000056</v>
          </cell>
          <cell r="C317">
            <v>700741</v>
          </cell>
          <cell r="D317" t="str">
            <v>Transit Shelter Display</v>
          </cell>
          <cell r="E317" t="str">
            <v>Telegraph Ave ES 70ft S/O Parker St F/S - 1</v>
          </cell>
          <cell r="F317" t="str">
            <v>Berkeley</v>
          </cell>
          <cell r="G317" t="str">
            <v>94704</v>
          </cell>
          <cell r="H317" t="str">
            <v>SALEABLE</v>
          </cell>
          <cell r="I317">
            <v>39462</v>
          </cell>
          <cell r="J317" t="str">
            <v>37.863011</v>
          </cell>
          <cell r="K317" t="str">
            <v>-122.258586</v>
          </cell>
          <cell r="L317" t="str">
            <v>N</v>
          </cell>
          <cell r="M317"/>
          <cell r="P317" t="str">
            <v>City Can</v>
          </cell>
          <cell r="Q317" t="str">
            <v>Y</v>
          </cell>
          <cell r="R317">
            <v>52250</v>
          </cell>
          <cell r="S317">
            <v>52250</v>
          </cell>
        </row>
        <row r="318">
          <cell r="A318">
            <v>52228</v>
          </cell>
          <cell r="B318" t="str">
            <v>EB-000040</v>
          </cell>
          <cell r="C318">
            <v>700851</v>
          </cell>
          <cell r="D318" t="str">
            <v>Transit Shelter Display</v>
          </cell>
          <cell r="E318" t="str">
            <v>San Pablo Ave WS 60ft S/O Ashby Ave F/N - 1</v>
          </cell>
          <cell r="F318" t="str">
            <v>Berkeley</v>
          </cell>
          <cell r="G318" t="str">
            <v>94710</v>
          </cell>
          <cell r="H318" t="str">
            <v>SALEABLE</v>
          </cell>
          <cell r="I318">
            <v>39462</v>
          </cell>
          <cell r="J318" t="str">
            <v>37.851926</v>
          </cell>
          <cell r="K318" t="str">
            <v>-122.286752</v>
          </cell>
          <cell r="L318" t="str">
            <v>N</v>
          </cell>
          <cell r="M318"/>
          <cell r="P318" t="str">
            <v>City Can</v>
          </cell>
          <cell r="Q318" t="str">
            <v>Y</v>
          </cell>
          <cell r="R318">
            <v>52228</v>
          </cell>
          <cell r="S318">
            <v>52228</v>
          </cell>
        </row>
        <row r="319">
          <cell r="A319">
            <v>52226</v>
          </cell>
          <cell r="B319" t="str">
            <v>O-000134</v>
          </cell>
          <cell r="C319">
            <v>2251</v>
          </cell>
          <cell r="D319" t="str">
            <v>Transit Shelter Display</v>
          </cell>
          <cell r="E319" t="str">
            <v>San Pablo WS 90ft N/O Alcatraz F/N - 1</v>
          </cell>
          <cell r="F319" t="str">
            <v>Oakland</v>
          </cell>
          <cell r="G319" t="str">
            <v>94608</v>
          </cell>
          <cell r="H319" t="str">
            <v>SALEABLE</v>
          </cell>
          <cell r="I319">
            <v>38785</v>
          </cell>
          <cell r="J319" t="str">
            <v>37.84719742</v>
          </cell>
          <cell r="K319" t="str">
            <v>-122.28493184</v>
          </cell>
          <cell r="L319" t="str">
            <v>Y</v>
          </cell>
          <cell r="O319" t="str">
            <v>Y</v>
          </cell>
          <cell r="P319" t="str">
            <v xml:space="preserve">City Can </v>
          </cell>
          <cell r="R319">
            <v>52226</v>
          </cell>
          <cell r="S319">
            <v>52226</v>
          </cell>
        </row>
        <row r="320">
          <cell r="A320">
            <v>52224</v>
          </cell>
          <cell r="B320" t="str">
            <v>NW-000013</v>
          </cell>
          <cell r="C320">
            <v>700181</v>
          </cell>
          <cell r="D320" t="str">
            <v>Transit Shelter Display</v>
          </cell>
          <cell r="E320" t="str">
            <v>Cedar Blvd ES 180ft N/O Balentine Dr F/S - 1</v>
          </cell>
          <cell r="F320" t="str">
            <v>Newark</v>
          </cell>
          <cell r="G320" t="str">
            <v>94560</v>
          </cell>
          <cell r="H320" t="str">
            <v>SALEABLE</v>
          </cell>
          <cell r="I320">
            <v>39462</v>
          </cell>
          <cell r="J320" t="str">
            <v>37.522267</v>
          </cell>
          <cell r="K320" t="str">
            <v>-121.999553</v>
          </cell>
          <cell r="L320" t="str">
            <v>N</v>
          </cell>
          <cell r="P320" t="str">
            <v>20G &amp; Long Can</v>
          </cell>
          <cell r="Q320" t="str">
            <v>Y</v>
          </cell>
          <cell r="R320">
            <v>52224</v>
          </cell>
          <cell r="S320">
            <v>52224</v>
          </cell>
        </row>
        <row r="321">
          <cell r="A321">
            <v>52221</v>
          </cell>
          <cell r="B321" t="str">
            <v>EB-000066</v>
          </cell>
          <cell r="C321">
            <v>703211</v>
          </cell>
          <cell r="D321" t="str">
            <v>Non Ad Shelter</v>
          </cell>
          <cell r="E321" t="str">
            <v>San Pablo Ave WS 120ft S/O Carlson Blvd F/N - 1</v>
          </cell>
          <cell r="F321" t="str">
            <v>El Cerrito</v>
          </cell>
          <cell r="G321" t="str">
            <v>94530</v>
          </cell>
          <cell r="H321" t="str">
            <v>UnSaleable</v>
          </cell>
          <cell r="I321">
            <v>39462</v>
          </cell>
          <cell r="J321" t="str">
            <v>37.898593</v>
          </cell>
          <cell r="K321" t="str">
            <v>-122.301803</v>
          </cell>
          <cell r="L321" t="str">
            <v>N</v>
          </cell>
          <cell r="M321">
            <v>3307923</v>
          </cell>
          <cell r="N321">
            <v>1005711702</v>
          </cell>
          <cell r="P321" t="str">
            <v>City Can</v>
          </cell>
          <cell r="Q321" t="str">
            <v>Y</v>
          </cell>
          <cell r="R321">
            <v>52221</v>
          </cell>
          <cell r="S321">
            <v>52221</v>
          </cell>
        </row>
        <row r="322">
          <cell r="A322">
            <v>52212</v>
          </cell>
          <cell r="B322" t="str">
            <v>FM-000038</v>
          </cell>
          <cell r="C322">
            <v>701681</v>
          </cell>
          <cell r="D322" t="str">
            <v>Transit Shelter Display</v>
          </cell>
          <cell r="E322" t="str">
            <v>Fremont Blvd ES 160ft N/O Irvington Ave F/S - 1</v>
          </cell>
          <cell r="F322" t="str">
            <v>Fremont</v>
          </cell>
          <cell r="G322" t="str">
            <v>94538</v>
          </cell>
          <cell r="H322" t="str">
            <v>SALEABLE</v>
          </cell>
          <cell r="I322">
            <v>39462</v>
          </cell>
          <cell r="J322" t="str">
            <v>37.531707</v>
          </cell>
          <cell r="K322" t="str">
            <v>-121.958749</v>
          </cell>
          <cell r="L322" t="str">
            <v>N</v>
          </cell>
          <cell r="M322"/>
          <cell r="P322" t="str">
            <v>20G</v>
          </cell>
          <cell r="Q322" t="str">
            <v>Y</v>
          </cell>
          <cell r="R322">
            <v>52212</v>
          </cell>
          <cell r="S322">
            <v>52212</v>
          </cell>
        </row>
        <row r="323">
          <cell r="A323">
            <v>52200</v>
          </cell>
          <cell r="B323" t="str">
            <v>O-000019</v>
          </cell>
          <cell r="C323">
            <v>2223</v>
          </cell>
          <cell r="D323" t="str">
            <v>Transit Shelter Display</v>
          </cell>
          <cell r="E323" t="str">
            <v>35th Ave. ES 69ft S/O MacArthur Blvd. F/S - 1</v>
          </cell>
          <cell r="F323" t="str">
            <v>Oakland</v>
          </cell>
          <cell r="G323" t="str">
            <v>94619</v>
          </cell>
          <cell r="H323" t="str">
            <v>SALEABLE</v>
          </cell>
          <cell r="I323">
            <v>38328</v>
          </cell>
          <cell r="J323" t="str">
            <v>37.7938192</v>
          </cell>
          <cell r="K323" t="str">
            <v>-122.20027824</v>
          </cell>
          <cell r="L323" t="str">
            <v>Y</v>
          </cell>
          <cell r="P323" t="str">
            <v xml:space="preserve">City Can </v>
          </cell>
          <cell r="R323">
            <v>52200</v>
          </cell>
          <cell r="S323">
            <v>52200</v>
          </cell>
        </row>
        <row r="324">
          <cell r="A324">
            <v>52199</v>
          </cell>
          <cell r="B324" t="str">
            <v>O-000071</v>
          </cell>
          <cell r="C324">
            <v>2091</v>
          </cell>
          <cell r="D324" t="str">
            <v>Transit Shelter Display</v>
          </cell>
          <cell r="E324" t="str">
            <v>High St. ES 38ft S/O MacArthur Blvd. F/S - 1</v>
          </cell>
          <cell r="F324" t="str">
            <v>Oakland</v>
          </cell>
          <cell r="G324" t="str">
            <v>94619</v>
          </cell>
          <cell r="H324" t="str">
            <v>SALEABLE</v>
          </cell>
          <cell r="I324">
            <v>32874</v>
          </cell>
          <cell r="J324" t="str">
            <v>37.78712963</v>
          </cell>
          <cell r="K324" t="str">
            <v>-122.19495405</v>
          </cell>
          <cell r="L324" t="str">
            <v>Y</v>
          </cell>
          <cell r="M324">
            <v>9182991000</v>
          </cell>
          <cell r="P324" t="str">
            <v xml:space="preserve">City Can </v>
          </cell>
          <cell r="Q324" t="str">
            <v>N</v>
          </cell>
          <cell r="R324">
            <v>52199</v>
          </cell>
          <cell r="S324">
            <v>52199</v>
          </cell>
        </row>
        <row r="325">
          <cell r="A325">
            <v>52112</v>
          </cell>
          <cell r="B325" t="str">
            <v>FM-000018</v>
          </cell>
          <cell r="C325">
            <v>701031</v>
          </cell>
          <cell r="D325" t="str">
            <v>Transit Shelter Display</v>
          </cell>
          <cell r="E325" t="str">
            <v>Fremont Blvd WS 150ft S/O Nicolet Ave F/N - 1</v>
          </cell>
          <cell r="F325" t="str">
            <v>Fremont</v>
          </cell>
          <cell r="G325" t="str">
            <v>94536</v>
          </cell>
          <cell r="H325" t="str">
            <v>SALEABLE</v>
          </cell>
          <cell r="I325">
            <v>39462</v>
          </cell>
          <cell r="J325" t="str">
            <v>37.566221</v>
          </cell>
          <cell r="K325" t="str">
            <v>-122.023383</v>
          </cell>
          <cell r="L325" t="str">
            <v>N</v>
          </cell>
          <cell r="M325"/>
          <cell r="P325" t="str">
            <v>20G</v>
          </cell>
          <cell r="Q325" t="str">
            <v>Y</v>
          </cell>
          <cell r="R325">
            <v>52112</v>
          </cell>
          <cell r="S325">
            <v>52112</v>
          </cell>
        </row>
        <row r="326">
          <cell r="A326">
            <v>52107</v>
          </cell>
          <cell r="B326" t="str">
            <v>SL-000022</v>
          </cell>
          <cell r="C326">
            <v>701591</v>
          </cell>
          <cell r="D326" t="str">
            <v>Transit Shelter Display</v>
          </cell>
          <cell r="E326" t="str">
            <v>Wicks Blvd WS 110ft S/O Manor Blvd F/N - 1</v>
          </cell>
          <cell r="F326" t="str">
            <v>San Leandro</v>
          </cell>
          <cell r="G326" t="str">
            <v>94577</v>
          </cell>
          <cell r="H326" t="str">
            <v>SALEABLE</v>
          </cell>
          <cell r="I326">
            <v>39462</v>
          </cell>
          <cell r="J326" t="str">
            <v>37.6904</v>
          </cell>
          <cell r="K326" t="str">
            <v>-122.163</v>
          </cell>
          <cell r="L326" t="str">
            <v>N</v>
          </cell>
          <cell r="M326"/>
          <cell r="P326" t="str">
            <v>20G</v>
          </cell>
          <cell r="Q326" t="str">
            <v>Y</v>
          </cell>
          <cell r="R326">
            <v>52107</v>
          </cell>
          <cell r="S326">
            <v>52107</v>
          </cell>
        </row>
        <row r="327">
          <cell r="A327">
            <v>52001</v>
          </cell>
          <cell r="B327" t="str">
            <v>EB-000113</v>
          </cell>
          <cell r="C327">
            <v>702481</v>
          </cell>
          <cell r="D327" t="str">
            <v>Transit Shelter Display</v>
          </cell>
          <cell r="E327" t="str">
            <v>Calaroga Ave ES 100ft N/O W Tennyson Rd F/S - 1</v>
          </cell>
          <cell r="F327" t="str">
            <v>Hayward</v>
          </cell>
          <cell r="G327" t="str">
            <v>94545</v>
          </cell>
          <cell r="H327" t="str">
            <v>SALEABLE</v>
          </cell>
          <cell r="I327">
            <v>39462</v>
          </cell>
          <cell r="J327" t="str">
            <v>37.632158</v>
          </cell>
          <cell r="K327" t="str">
            <v>-122.089841</v>
          </cell>
          <cell r="L327" t="str">
            <v>N</v>
          </cell>
          <cell r="M327"/>
          <cell r="P327" t="str">
            <v>20G</v>
          </cell>
          <cell r="Q327" t="str">
            <v>Y</v>
          </cell>
          <cell r="R327">
            <v>52001</v>
          </cell>
          <cell r="S327">
            <v>52001</v>
          </cell>
        </row>
        <row r="328">
          <cell r="A328">
            <v>51915</v>
          </cell>
          <cell r="B328" t="str">
            <v>EB-000008</v>
          </cell>
          <cell r="C328">
            <v>702691</v>
          </cell>
          <cell r="D328" t="str">
            <v>Transit Shelter Display</v>
          </cell>
          <cell r="E328" t="str">
            <v>Solano Ave NS 42ft W/O Ramona Ave F/E - 1</v>
          </cell>
          <cell r="F328" t="str">
            <v>Albany</v>
          </cell>
          <cell r="G328" t="str">
            <v>94706</v>
          </cell>
          <cell r="H328" t="str">
            <v>SALEABLE</v>
          </cell>
          <cell r="I328">
            <v>39462</v>
          </cell>
          <cell r="J328" t="str">
            <v>37.890761</v>
          </cell>
          <cell r="K328" t="str">
            <v>-122.291291</v>
          </cell>
          <cell r="L328" t="str">
            <v>N</v>
          </cell>
          <cell r="P328" t="str">
            <v>City Can</v>
          </cell>
          <cell r="Q328" t="str">
            <v>Y</v>
          </cell>
          <cell r="R328">
            <v>51915</v>
          </cell>
          <cell r="S328">
            <v>51915</v>
          </cell>
        </row>
        <row r="329">
          <cell r="A329">
            <v>51878</v>
          </cell>
          <cell r="B329" t="str">
            <v>HD-000051</v>
          </cell>
          <cell r="C329">
            <v>700521</v>
          </cell>
          <cell r="D329" t="str">
            <v>Transit Shelter Display</v>
          </cell>
          <cell r="E329" t="str">
            <v>Industrial Blvd WS 250ft S/O Depot Rd F/N - 1</v>
          </cell>
          <cell r="F329" t="str">
            <v>Hayward</v>
          </cell>
          <cell r="G329" t="str">
            <v>94545</v>
          </cell>
          <cell r="H329" t="str">
            <v>SALEABLE</v>
          </cell>
          <cell r="I329">
            <v>39462</v>
          </cell>
          <cell r="J329" t="str">
            <v>37.638317</v>
          </cell>
          <cell r="K329" t="str">
            <v>-122.117112</v>
          </cell>
          <cell r="L329" t="str">
            <v>N</v>
          </cell>
          <cell r="P329" t="str">
            <v>20G</v>
          </cell>
          <cell r="Q329" t="str">
            <v>Y</v>
          </cell>
          <cell r="R329">
            <v>51878</v>
          </cell>
          <cell r="S329">
            <v>51878</v>
          </cell>
        </row>
        <row r="330">
          <cell r="A330">
            <v>51835</v>
          </cell>
          <cell r="B330" t="str">
            <v>EB-000019</v>
          </cell>
          <cell r="C330">
            <v>700721</v>
          </cell>
          <cell r="D330" t="str">
            <v>Transit Shelter Display</v>
          </cell>
          <cell r="E330" t="str">
            <v>Durant Ave SS 10ft E/O Shattuck Ave F/W - 1</v>
          </cell>
          <cell r="F330" t="str">
            <v>Berkeley</v>
          </cell>
          <cell r="G330" t="str">
            <v>94704</v>
          </cell>
          <cell r="H330" t="str">
            <v>SALEABLE</v>
          </cell>
          <cell r="I330">
            <v>39462</v>
          </cell>
          <cell r="J330" t="str">
            <v>37.866645</v>
          </cell>
          <cell r="K330" t="str">
            <v>-122.267248</v>
          </cell>
          <cell r="L330" t="str">
            <v>N</v>
          </cell>
          <cell r="M330"/>
          <cell r="P330" t="str">
            <v>20G</v>
          </cell>
          <cell r="Q330" t="str">
            <v>Y</v>
          </cell>
          <cell r="R330">
            <v>51835</v>
          </cell>
          <cell r="S330">
            <v>51835</v>
          </cell>
        </row>
        <row r="331">
          <cell r="A331">
            <v>51810</v>
          </cell>
          <cell r="B331" t="str">
            <v>HD-000048</v>
          </cell>
          <cell r="C331">
            <v>702111</v>
          </cell>
          <cell r="D331" t="str">
            <v>Transit Shelter Display</v>
          </cell>
          <cell r="E331" t="str">
            <v>Depot Rd SS 90ft E/O Viking St F/W - 1</v>
          </cell>
          <cell r="F331" t="str">
            <v>Hayward</v>
          </cell>
          <cell r="G331" t="str">
            <v>94545</v>
          </cell>
          <cell r="H331" t="str">
            <v>SALEABLE</v>
          </cell>
          <cell r="I331">
            <v>39462</v>
          </cell>
          <cell r="J331" t="str">
            <v>37.638301</v>
          </cell>
          <cell r="K331" t="str">
            <v>-122.123999</v>
          </cell>
          <cell r="L331" t="str">
            <v>N</v>
          </cell>
          <cell r="P331" t="str">
            <v>20G</v>
          </cell>
          <cell r="Q331" t="str">
            <v>Y</v>
          </cell>
          <cell r="R331">
            <v>51810</v>
          </cell>
          <cell r="S331">
            <v>51810</v>
          </cell>
        </row>
        <row r="332">
          <cell r="A332">
            <v>51799</v>
          </cell>
          <cell r="B332" t="str">
            <v>HD-000006</v>
          </cell>
          <cell r="C332">
            <v>702401</v>
          </cell>
          <cell r="D332" t="str">
            <v>Transit Shelter Display</v>
          </cell>
          <cell r="E332" t="str">
            <v>Mission Blvd WS 13ft S/O Jefferson St F/N - 1</v>
          </cell>
          <cell r="F332" t="str">
            <v>Hayward</v>
          </cell>
          <cell r="G332" t="str">
            <v>94544</v>
          </cell>
          <cell r="H332" t="str">
            <v>SALEABLE</v>
          </cell>
          <cell r="I332">
            <v>39462</v>
          </cell>
          <cell r="J332" t="str">
            <v>37.641405</v>
          </cell>
          <cell r="K332" t="str">
            <v>-122.0595</v>
          </cell>
          <cell r="L332" t="str">
            <v>N</v>
          </cell>
          <cell r="M332"/>
          <cell r="P332" t="str">
            <v>20G</v>
          </cell>
          <cell r="Q332" t="str">
            <v>Y</v>
          </cell>
          <cell r="R332">
            <v>51799</v>
          </cell>
          <cell r="S332">
            <v>51799</v>
          </cell>
        </row>
        <row r="333">
          <cell r="A333">
            <v>51788</v>
          </cell>
          <cell r="B333" t="str">
            <v>FM-000029</v>
          </cell>
          <cell r="C333">
            <v>701111</v>
          </cell>
          <cell r="D333" t="str">
            <v>Transit Shelter Display</v>
          </cell>
          <cell r="E333" t="str">
            <v>Walnut Ave SS 200ft E/O Fremont Blvd F/W - 1</v>
          </cell>
          <cell r="F333" t="str">
            <v>Fremont</v>
          </cell>
          <cell r="G333" t="str">
            <v>94538</v>
          </cell>
          <cell r="H333" t="str">
            <v>SALEABLE</v>
          </cell>
          <cell r="I333">
            <v>39462</v>
          </cell>
          <cell r="J333" t="str">
            <v>37.546299</v>
          </cell>
          <cell r="K333" t="str">
            <v>-121.981951</v>
          </cell>
          <cell r="L333" t="str">
            <v>N</v>
          </cell>
          <cell r="P333" t="str">
            <v>20G</v>
          </cell>
          <cell r="Q333" t="str">
            <v>Y</v>
          </cell>
          <cell r="R333">
            <v>51788</v>
          </cell>
          <cell r="S333">
            <v>51788</v>
          </cell>
        </row>
        <row r="334">
          <cell r="A334">
            <v>51778</v>
          </cell>
          <cell r="B334" t="str">
            <v>SL-000044</v>
          </cell>
          <cell r="C334">
            <v>704501</v>
          </cell>
          <cell r="D334" t="str">
            <v>Transit Shelter Display</v>
          </cell>
          <cell r="E334" t="str">
            <v>E 14th St WS 60ft S/O 163rd Ave F/W -1</v>
          </cell>
          <cell r="F334" t="str">
            <v>San Leandro</v>
          </cell>
          <cell r="G334" t="str">
            <v>94578</v>
          </cell>
          <cell r="H334" t="str">
            <v>SALEABLE</v>
          </cell>
          <cell r="I334">
            <v>41562</v>
          </cell>
          <cell r="J334" t="str">
            <v>37.695999</v>
          </cell>
          <cell r="K334" t="str">
            <v>-122.115268</v>
          </cell>
          <cell r="L334" t="str">
            <v>N</v>
          </cell>
          <cell r="P334" t="str">
            <v>20G &amp; City Can</v>
          </cell>
          <cell r="Q334" t="str">
            <v>N</v>
          </cell>
          <cell r="R334">
            <v>51778</v>
          </cell>
          <cell r="S334">
            <v>51778</v>
          </cell>
        </row>
        <row r="335">
          <cell r="A335">
            <v>51761</v>
          </cell>
          <cell r="B335" t="str">
            <v>SL-000023</v>
          </cell>
          <cell r="C335">
            <v>701281</v>
          </cell>
          <cell r="D335" t="str">
            <v>Non Ad Shelter</v>
          </cell>
          <cell r="E335" t="str">
            <v>Wicks Blvd. ES 80ft N/O Liberty Way F/S - 1</v>
          </cell>
          <cell r="F335" t="str">
            <v>San Leandro</v>
          </cell>
          <cell r="G335" t="str">
            <v>94579</v>
          </cell>
          <cell r="H335" t="str">
            <v>UnSaleable</v>
          </cell>
          <cell r="I335">
            <v>39462</v>
          </cell>
          <cell r="J335" t="str">
            <v>37.686839</v>
          </cell>
          <cell r="K335" t="str">
            <v>-122.161069</v>
          </cell>
          <cell r="L335" t="str">
            <v>N</v>
          </cell>
          <cell r="P335" t="str">
            <v>20G</v>
          </cell>
          <cell r="Q335" t="str">
            <v>Y</v>
          </cell>
          <cell r="R335">
            <v>51761</v>
          </cell>
          <cell r="S335">
            <v>51761</v>
          </cell>
        </row>
        <row r="336">
          <cell r="A336">
            <v>51757</v>
          </cell>
          <cell r="B336" t="str">
            <v>EB-000082</v>
          </cell>
          <cell r="C336">
            <v>703511</v>
          </cell>
          <cell r="D336" t="str">
            <v>Transit Shelter Display</v>
          </cell>
          <cell r="E336" t="str">
            <v>San Pablo Ave ES 100ft N/O Van Ness St F/S - 1</v>
          </cell>
          <cell r="F336" t="str">
            <v>San Pablo</v>
          </cell>
          <cell r="G336" t="str">
            <v>94806</v>
          </cell>
          <cell r="H336" t="str">
            <v>SALEABLE</v>
          </cell>
          <cell r="I336">
            <v>39462</v>
          </cell>
          <cell r="J336" t="str">
            <v>37.960806</v>
          </cell>
          <cell r="K336" t="str">
            <v>-122.342848</v>
          </cell>
          <cell r="L336" t="str">
            <v>N</v>
          </cell>
          <cell r="P336" t="str">
            <v>30G</v>
          </cell>
          <cell r="Q336" t="str">
            <v>Y</v>
          </cell>
          <cell r="R336">
            <v>51757</v>
          </cell>
          <cell r="S336">
            <v>51757</v>
          </cell>
        </row>
        <row r="337">
          <cell r="A337">
            <v>51697</v>
          </cell>
          <cell r="B337" t="str">
            <v>EB-000096</v>
          </cell>
          <cell r="C337">
            <v>793046</v>
          </cell>
          <cell r="D337" t="str">
            <v>Transit Shelter Display</v>
          </cell>
          <cell r="E337" t="str">
            <v>Shellmound St WS 23ft S/O Bay St F/N - 1</v>
          </cell>
          <cell r="F337" t="str">
            <v>Emeryville</v>
          </cell>
          <cell r="G337" t="str">
            <v>94608</v>
          </cell>
          <cell r="H337" t="str">
            <v>UnSaleable</v>
          </cell>
          <cell r="I337">
            <v>39924</v>
          </cell>
          <cell r="J337" t="str">
            <v>37.83442262</v>
          </cell>
          <cell r="K337" t="str">
            <v>-122.29334553</v>
          </cell>
          <cell r="L337" t="str">
            <v>N</v>
          </cell>
          <cell r="P337" t="str">
            <v>City Can</v>
          </cell>
          <cell r="Q337" t="str">
            <v>Y</v>
          </cell>
          <cell r="R337">
            <v>51697</v>
          </cell>
          <cell r="S337">
            <v>51697</v>
          </cell>
        </row>
        <row r="338">
          <cell r="A338">
            <v>51579</v>
          </cell>
          <cell r="B338" t="str">
            <v>EB-000020</v>
          </cell>
          <cell r="C338">
            <v>700701</v>
          </cell>
          <cell r="D338" t="str">
            <v>Transit Shelter Display</v>
          </cell>
          <cell r="E338" t="str">
            <v>Durant Ave SS 24ft W/O Telegraph Ave F/W - 1</v>
          </cell>
          <cell r="F338" t="str">
            <v>Berkeley</v>
          </cell>
          <cell r="G338" t="str">
            <v>94704</v>
          </cell>
          <cell r="H338" t="str">
            <v>SALEABLE</v>
          </cell>
          <cell r="I338">
            <v>39462</v>
          </cell>
          <cell r="J338" t="str">
            <v>37.867703</v>
          </cell>
          <cell r="K338" t="str">
            <v>-122.259227</v>
          </cell>
          <cell r="L338" t="str">
            <v>N</v>
          </cell>
          <cell r="P338" t="str">
            <v>City Can</v>
          </cell>
          <cell r="Q338" t="str">
            <v>Y</v>
          </cell>
          <cell r="R338">
            <v>51579</v>
          </cell>
          <cell r="S338">
            <v>51579</v>
          </cell>
        </row>
        <row r="339">
          <cell r="A339">
            <v>51572</v>
          </cell>
          <cell r="B339" t="str">
            <v>O-000057</v>
          </cell>
          <cell r="C339">
            <v>2069</v>
          </cell>
          <cell r="D339" t="str">
            <v>Transit Shelter Display</v>
          </cell>
          <cell r="E339" t="str">
            <v>Grand Ave ES 35ft N/O Embarcadero</v>
          </cell>
          <cell r="F339" t="str">
            <v>Oakland</v>
          </cell>
          <cell r="G339" t="str">
            <v>94610</v>
          </cell>
          <cell r="H339" t="str">
            <v>SALEABLE</v>
          </cell>
          <cell r="I339">
            <v>32874</v>
          </cell>
          <cell r="J339" t="str">
            <v>37.80984541</v>
          </cell>
          <cell r="K339" t="str">
            <v>-122.24882354</v>
          </cell>
          <cell r="L339" t="str">
            <v>Y</v>
          </cell>
          <cell r="P339" t="str">
            <v xml:space="preserve">City Can </v>
          </cell>
          <cell r="Q339" t="str">
            <v>N</v>
          </cell>
          <cell r="R339">
            <v>51572</v>
          </cell>
          <cell r="S339">
            <v>51572</v>
          </cell>
        </row>
        <row r="340">
          <cell r="A340">
            <v>51555</v>
          </cell>
          <cell r="B340" t="str">
            <v>EB-000053</v>
          </cell>
          <cell r="C340">
            <v>700691</v>
          </cell>
          <cell r="D340" t="str">
            <v>Transit Shelter Display</v>
          </cell>
          <cell r="E340" t="str">
            <v>Telegraph Ave WS 250ft S/O Dwight Way F/N - 1</v>
          </cell>
          <cell r="F340" t="str">
            <v>Berkeley</v>
          </cell>
          <cell r="G340" t="str">
            <v>94704</v>
          </cell>
          <cell r="H340" t="str">
            <v>SALEABLE</v>
          </cell>
          <cell r="I340">
            <v>39462</v>
          </cell>
          <cell r="J340" t="str">
            <v>37.864555</v>
          </cell>
          <cell r="K340" t="str">
            <v>-122.258648</v>
          </cell>
          <cell r="L340" t="str">
            <v>Y</v>
          </cell>
          <cell r="O340" t="str">
            <v>Y</v>
          </cell>
          <cell r="P340" t="str">
            <v>City Can</v>
          </cell>
          <cell r="Q340" t="str">
            <v>N</v>
          </cell>
          <cell r="R340">
            <v>51555</v>
          </cell>
          <cell r="S340">
            <v>51555</v>
          </cell>
        </row>
        <row r="341">
          <cell r="A341">
            <v>51536</v>
          </cell>
          <cell r="B341" t="str">
            <v>O-000046</v>
          </cell>
          <cell r="C341">
            <v>2253</v>
          </cell>
          <cell r="D341" t="str">
            <v>Transit Shelter Display</v>
          </cell>
          <cell r="E341" t="str">
            <v>Broadway WS 45ft N/O 9th St. F/N - 1</v>
          </cell>
          <cell r="F341" t="str">
            <v>Oakland</v>
          </cell>
          <cell r="G341" t="str">
            <v>94607</v>
          </cell>
          <cell r="H341" t="str">
            <v>SALEABLE</v>
          </cell>
          <cell r="I341">
            <v>38789</v>
          </cell>
          <cell r="J341" t="str">
            <v>37.80106</v>
          </cell>
          <cell r="K341" t="str">
            <v>-122.2734</v>
          </cell>
          <cell r="L341" t="str">
            <v>Y</v>
          </cell>
          <cell r="P341" t="str">
            <v xml:space="preserve">City Can </v>
          </cell>
          <cell r="R341">
            <v>51536</v>
          </cell>
          <cell r="S341">
            <v>51536</v>
          </cell>
        </row>
        <row r="342">
          <cell r="A342">
            <v>51517</v>
          </cell>
          <cell r="B342" t="str">
            <v>O-000053</v>
          </cell>
          <cell r="C342">
            <v>2267</v>
          </cell>
          <cell r="D342" t="str">
            <v>Transit Shelter Display</v>
          </cell>
          <cell r="E342" t="str">
            <v>Foothill NS 32ft W/O 16th Ave. F/E - 1</v>
          </cell>
          <cell r="F342" t="str">
            <v>Oakland</v>
          </cell>
          <cell r="G342" t="str">
            <v>94606</v>
          </cell>
          <cell r="H342" t="str">
            <v>SALEABLE</v>
          </cell>
          <cell r="I342">
            <v>38924</v>
          </cell>
          <cell r="J342" t="str">
            <v>37.78997849</v>
          </cell>
          <cell r="K342" t="str">
            <v>-122.24234332</v>
          </cell>
          <cell r="P342" t="str">
            <v xml:space="preserve">City Can </v>
          </cell>
          <cell r="Q342" t="str">
            <v>N</v>
          </cell>
          <cell r="R342">
            <v>51517</v>
          </cell>
          <cell r="S342">
            <v>51517</v>
          </cell>
        </row>
        <row r="343">
          <cell r="A343">
            <v>51513</v>
          </cell>
          <cell r="B343" t="str">
            <v>HD-000011</v>
          </cell>
          <cell r="C343">
            <v>704141</v>
          </cell>
          <cell r="D343" t="str">
            <v>Non Ad Shelter</v>
          </cell>
          <cell r="E343" t="str">
            <v>B St NS 70ft W/O Foothill Blvd F/ - 1</v>
          </cell>
          <cell r="F343" t="str">
            <v>Hayward</v>
          </cell>
          <cell r="G343" t="str">
            <v>94541</v>
          </cell>
          <cell r="H343" t="str">
            <v>UnSaleable</v>
          </cell>
          <cell r="I343">
            <v>39462</v>
          </cell>
          <cell r="J343" t="str">
            <v>37.673845</v>
          </cell>
          <cell r="K343" t="str">
            <v>-122.081349</v>
          </cell>
          <cell r="L343" t="str">
            <v>N</v>
          </cell>
          <cell r="P343" t="str">
            <v>20G &amp; City Can</v>
          </cell>
          <cell r="Q343" t="str">
            <v>N</v>
          </cell>
          <cell r="R343">
            <v>51513</v>
          </cell>
          <cell r="S343">
            <v>51513</v>
          </cell>
        </row>
        <row r="344">
          <cell r="A344">
            <v>51511</v>
          </cell>
          <cell r="B344" t="str">
            <v>FM-000040</v>
          </cell>
          <cell r="C344">
            <v>701271</v>
          </cell>
          <cell r="D344" t="str">
            <v>Transit Shelter Display</v>
          </cell>
          <cell r="E344" t="str">
            <v>Blacow Rd ES 60ft N/O Greenpark Dr F/S - 1</v>
          </cell>
          <cell r="F344" t="str">
            <v>Fremont</v>
          </cell>
          <cell r="G344" t="str">
            <v>94538</v>
          </cell>
          <cell r="H344" t="str">
            <v>SALEABLE</v>
          </cell>
          <cell r="I344">
            <v>39462</v>
          </cell>
          <cell r="J344" t="str">
            <v>37.522904</v>
          </cell>
          <cell r="K344" t="str">
            <v>-121.964983</v>
          </cell>
          <cell r="L344" t="str">
            <v>N</v>
          </cell>
          <cell r="P344" t="str">
            <v>20G</v>
          </cell>
          <cell r="Q344" t="str">
            <v>Y</v>
          </cell>
          <cell r="R344">
            <v>51511</v>
          </cell>
          <cell r="S344" t="e">
            <v>#N/A</v>
          </cell>
          <cell r="T344" t="str">
            <v xml:space="preserve">School Tripper </v>
          </cell>
        </row>
        <row r="345">
          <cell r="A345">
            <v>51510</v>
          </cell>
          <cell r="B345" t="str">
            <v>EB-000131</v>
          </cell>
          <cell r="C345">
            <v>703541</v>
          </cell>
          <cell r="D345" t="str">
            <v>Non Ad Shelter</v>
          </cell>
          <cell r="E345" t="str">
            <v>Derby St NS 9ft E/O Claremont Blvd</v>
          </cell>
          <cell r="F345" t="str">
            <v>Berkeley</v>
          </cell>
          <cell r="G345">
            <v>94705</v>
          </cell>
          <cell r="H345" t="str">
            <v>UnSaleable</v>
          </cell>
          <cell r="J345">
            <v>37.862586999999998</v>
          </cell>
          <cell r="K345">
            <v>-122.24704800000001</v>
          </cell>
          <cell r="L345" t="str">
            <v>N</v>
          </cell>
          <cell r="R345">
            <v>51510</v>
          </cell>
          <cell r="S345">
            <v>51510</v>
          </cell>
        </row>
        <row r="346">
          <cell r="A346">
            <v>51499</v>
          </cell>
          <cell r="B346" t="str">
            <v>O-000041</v>
          </cell>
          <cell r="C346">
            <v>2065</v>
          </cell>
          <cell r="D346" t="str">
            <v>Transit Shelter Display</v>
          </cell>
          <cell r="E346" t="str">
            <v>Broadway WS 101ft S/O MacArthur Bd. F/N - 1</v>
          </cell>
          <cell r="F346" t="str">
            <v>Oakland</v>
          </cell>
          <cell r="G346" t="str">
            <v>94609</v>
          </cell>
          <cell r="H346" t="str">
            <v>SALEABLE</v>
          </cell>
          <cell r="I346">
            <v>32874</v>
          </cell>
          <cell r="J346" t="str">
            <v>37.82408636</v>
          </cell>
          <cell r="K346" t="str">
            <v>-122.25904275</v>
          </cell>
          <cell r="L346" t="str">
            <v>Y</v>
          </cell>
          <cell r="M346">
            <v>9182991930</v>
          </cell>
          <cell r="P346" t="str">
            <v xml:space="preserve">City Can </v>
          </cell>
          <cell r="R346">
            <v>51499</v>
          </cell>
          <cell r="S346">
            <v>51499</v>
          </cell>
        </row>
        <row r="347">
          <cell r="A347">
            <v>51450</v>
          </cell>
          <cell r="B347" t="str">
            <v>HD-000047</v>
          </cell>
          <cell r="C347">
            <v>702121</v>
          </cell>
          <cell r="D347" t="str">
            <v>Transit Shelter Display</v>
          </cell>
          <cell r="E347" t="str">
            <v>Depot Rd NS 50ft W/O Viking St F/E - 1</v>
          </cell>
          <cell r="F347" t="str">
            <v>Hayward</v>
          </cell>
          <cell r="G347" t="str">
            <v>94545</v>
          </cell>
          <cell r="H347" t="str">
            <v>SALEABLE</v>
          </cell>
          <cell r="I347">
            <v>39462</v>
          </cell>
          <cell r="J347" t="str">
            <v>37.638457</v>
          </cell>
          <cell r="K347" t="str">
            <v>-122.125233</v>
          </cell>
          <cell r="L347" t="str">
            <v>N</v>
          </cell>
          <cell r="P347" t="str">
            <v>20G</v>
          </cell>
          <cell r="Q347" t="str">
            <v>Y</v>
          </cell>
          <cell r="R347">
            <v>51450</v>
          </cell>
          <cell r="S347">
            <v>51450</v>
          </cell>
        </row>
        <row r="348">
          <cell r="A348">
            <v>51443</v>
          </cell>
          <cell r="B348" t="str">
            <v>O-000155</v>
          </cell>
          <cell r="C348">
            <v>3030</v>
          </cell>
          <cell r="D348" t="str">
            <v>Transit Shelter Display</v>
          </cell>
          <cell r="E348" t="str">
            <v>Hegenberger Rd WS 57ft S/O Baldwin St F/N - 1</v>
          </cell>
          <cell r="F348" t="str">
            <v>Oakland</v>
          </cell>
          <cell r="G348" t="str">
            <v>94621</v>
          </cell>
          <cell r="H348" t="str">
            <v>SALEABLE</v>
          </cell>
          <cell r="I348">
            <v>39847</v>
          </cell>
          <cell r="J348" t="str">
            <v>37.747277</v>
          </cell>
          <cell r="K348" t="str">
            <v>-122.196361</v>
          </cell>
          <cell r="L348" t="str">
            <v>Y</v>
          </cell>
          <cell r="P348" t="str">
            <v xml:space="preserve">City Can </v>
          </cell>
          <cell r="Q348" t="str">
            <v>N</v>
          </cell>
          <cell r="R348">
            <v>51443</v>
          </cell>
          <cell r="S348">
            <v>51443</v>
          </cell>
        </row>
        <row r="349">
          <cell r="A349">
            <v>51397</v>
          </cell>
          <cell r="B349" t="str">
            <v>FM-000001</v>
          </cell>
          <cell r="C349">
            <v>793061</v>
          </cell>
          <cell r="D349" t="str">
            <v>Transit Shelter Display</v>
          </cell>
          <cell r="E349" t="str">
            <v>Newark Blvd WS 360ft S/O Ardenwood Blvd F/N - 1</v>
          </cell>
          <cell r="F349" t="str">
            <v>Fremont</v>
          </cell>
          <cell r="G349" t="str">
            <v>94555</v>
          </cell>
          <cell r="H349" t="str">
            <v>SALEABLE</v>
          </cell>
          <cell r="I349">
            <v>39974</v>
          </cell>
          <cell r="J349" t="str">
            <v>37.55154396</v>
          </cell>
          <cell r="K349" t="str">
            <v>-122.05478449</v>
          </cell>
          <cell r="L349" t="str">
            <v>Y</v>
          </cell>
          <cell r="P349" t="str">
            <v>City Can</v>
          </cell>
          <cell r="Q349" t="str">
            <v>N</v>
          </cell>
          <cell r="R349">
            <v>51397</v>
          </cell>
          <cell r="S349">
            <v>51397</v>
          </cell>
        </row>
        <row r="350">
          <cell r="A350">
            <v>51397</v>
          </cell>
          <cell r="B350" t="str">
            <v>FM-000002</v>
          </cell>
          <cell r="C350">
            <v>793051</v>
          </cell>
          <cell r="D350" t="str">
            <v>Transit Shelter Display</v>
          </cell>
          <cell r="E350" t="str">
            <v>Newark Blvd WS 350ft S/O Ardenwood Blvd F/N - 1</v>
          </cell>
          <cell r="F350" t="str">
            <v>Fremont</v>
          </cell>
          <cell r="G350" t="str">
            <v>94555</v>
          </cell>
          <cell r="H350" t="str">
            <v>SALEABLE</v>
          </cell>
          <cell r="I350">
            <v>39974</v>
          </cell>
          <cell r="J350" t="str">
            <v>37.55168431</v>
          </cell>
          <cell r="K350" t="str">
            <v>-122.05467452</v>
          </cell>
          <cell r="L350" t="str">
            <v>Y</v>
          </cell>
          <cell r="P350" t="str">
            <v>City Can</v>
          </cell>
          <cell r="Q350" t="str">
            <v>N</v>
          </cell>
          <cell r="R350">
            <v>51397</v>
          </cell>
          <cell r="S350">
            <v>51397</v>
          </cell>
        </row>
        <row r="351">
          <cell r="A351">
            <v>51330</v>
          </cell>
          <cell r="B351" t="str">
            <v>NW-000009</v>
          </cell>
          <cell r="C351">
            <v>701791</v>
          </cell>
          <cell r="D351" t="str">
            <v>Transit Shelter Display</v>
          </cell>
          <cell r="E351" t="str">
            <v>Filbert St ES 188ft N/O Enterprise Dr F/S - 1</v>
          </cell>
          <cell r="F351" t="str">
            <v>Newark</v>
          </cell>
          <cell r="G351" t="str">
            <v>94560</v>
          </cell>
          <cell r="H351" t="str">
            <v>SALEABLE</v>
          </cell>
          <cell r="I351">
            <v>39462</v>
          </cell>
          <cell r="J351" t="str">
            <v>37.525231</v>
          </cell>
          <cell r="K351" t="str">
            <v>-122.036306</v>
          </cell>
          <cell r="L351" t="str">
            <v>N</v>
          </cell>
          <cell r="P351" t="str">
            <v>20G</v>
          </cell>
          <cell r="Q351" t="str">
            <v>Y</v>
          </cell>
          <cell r="R351">
            <v>51330</v>
          </cell>
          <cell r="S351">
            <v>51330</v>
          </cell>
        </row>
        <row r="352">
          <cell r="A352">
            <v>51305</v>
          </cell>
          <cell r="B352" t="str">
            <v>HD-000002</v>
          </cell>
          <cell r="C352">
            <v>702321</v>
          </cell>
          <cell r="D352" t="str">
            <v>Transit Shelter Display</v>
          </cell>
          <cell r="E352" t="str">
            <v>Mission Blvd ES 100ft N/O Carlos Bee Blvd F/S - 1</v>
          </cell>
          <cell r="F352" t="str">
            <v>Hayward</v>
          </cell>
          <cell r="G352" t="str">
            <v>94542</v>
          </cell>
          <cell r="H352" t="str">
            <v>SALEABLE</v>
          </cell>
          <cell r="I352">
            <v>39462</v>
          </cell>
          <cell r="J352" t="str">
            <v>37.660686</v>
          </cell>
          <cell r="K352" t="str">
            <v>-122.074141</v>
          </cell>
          <cell r="L352" t="str">
            <v>N</v>
          </cell>
          <cell r="P352" t="str">
            <v>20G</v>
          </cell>
          <cell r="Q352" t="str">
            <v>Y</v>
          </cell>
          <cell r="R352">
            <v>51305</v>
          </cell>
          <cell r="S352">
            <v>51305</v>
          </cell>
        </row>
        <row r="353">
          <cell r="A353">
            <v>51279</v>
          </cell>
          <cell r="B353" t="str">
            <v>FM-000008</v>
          </cell>
          <cell r="C353">
            <v>700121</v>
          </cell>
          <cell r="D353" t="str">
            <v>Transit Shelter Display</v>
          </cell>
          <cell r="E353" t="str">
            <v>Civic Center Dr WS 300ft S/O Mowry Ave F/N - 1</v>
          </cell>
          <cell r="F353" t="str">
            <v>Fremont</v>
          </cell>
          <cell r="G353" t="str">
            <v>94538</v>
          </cell>
          <cell r="H353" t="str">
            <v>SALEABLE</v>
          </cell>
          <cell r="I353">
            <v>39462</v>
          </cell>
          <cell r="J353" t="str">
            <v>37.556257</v>
          </cell>
          <cell r="K353" t="str">
            <v>-121.980554</v>
          </cell>
          <cell r="L353" t="str">
            <v>N</v>
          </cell>
          <cell r="P353" t="str">
            <v>20G</v>
          </cell>
          <cell r="R353">
            <v>51279</v>
          </cell>
          <cell r="S353">
            <v>51279</v>
          </cell>
        </row>
        <row r="354">
          <cell r="A354">
            <v>51223</v>
          </cell>
          <cell r="B354" t="str">
            <v>O-000055</v>
          </cell>
          <cell r="C354">
            <v>2199</v>
          </cell>
          <cell r="D354" t="str">
            <v>Transit Shelter Display</v>
          </cell>
          <cell r="E354" t="str">
            <v>Fruitvale Ave. WS 10ft N/O E. 16th St. F/N - 1</v>
          </cell>
          <cell r="F354" t="str">
            <v>Oakland</v>
          </cell>
          <cell r="G354" t="str">
            <v>94601</v>
          </cell>
          <cell r="H354" t="str">
            <v>SALEABLE</v>
          </cell>
          <cell r="I354">
            <v>32874</v>
          </cell>
          <cell r="J354" t="str">
            <v>37.78043734</v>
          </cell>
          <cell r="K354" t="str">
            <v>-122.22457905</v>
          </cell>
          <cell r="L354" t="str">
            <v>Y</v>
          </cell>
          <cell r="P354" t="str">
            <v xml:space="preserve">City Can </v>
          </cell>
          <cell r="Q354" t="str">
            <v>N</v>
          </cell>
          <cell r="R354">
            <v>51223</v>
          </cell>
          <cell r="S354">
            <v>51223</v>
          </cell>
        </row>
        <row r="355">
          <cell r="A355">
            <v>51199</v>
          </cell>
          <cell r="B355" t="str">
            <v>EB-000018</v>
          </cell>
          <cell r="C355">
            <v>702841</v>
          </cell>
          <cell r="D355" t="str">
            <v>Transit Shelter Display</v>
          </cell>
          <cell r="E355" t="str">
            <v>College Ave ES 85ft N/O Russell St F/S - 1</v>
          </cell>
          <cell r="F355" t="str">
            <v>Berkeley</v>
          </cell>
          <cell r="G355" t="str">
            <v>94705</v>
          </cell>
          <cell r="H355" t="str">
            <v>SALEABLE</v>
          </cell>
          <cell r="I355">
            <v>39462</v>
          </cell>
          <cell r="J355" t="str">
            <v>37.858779</v>
          </cell>
          <cell r="K355" t="str">
            <v>-122.253131</v>
          </cell>
          <cell r="L355" t="str">
            <v>N</v>
          </cell>
          <cell r="P355" t="str">
            <v>20G</v>
          </cell>
          <cell r="Q355" t="str">
            <v>Y</v>
          </cell>
          <cell r="R355">
            <v>51199</v>
          </cell>
          <cell r="S355">
            <v>51199</v>
          </cell>
        </row>
        <row r="356">
          <cell r="A356">
            <v>51166</v>
          </cell>
          <cell r="B356" t="str">
            <v>EB-000004</v>
          </cell>
          <cell r="C356">
            <v>702551</v>
          </cell>
          <cell r="D356" t="str">
            <v>Transit Shelter Display</v>
          </cell>
          <cell r="E356" t="str">
            <v>San Pablo Ave WS 35ft S/O Marin Ave F/N - 1</v>
          </cell>
          <cell r="F356" t="str">
            <v>Albany</v>
          </cell>
          <cell r="G356" t="str">
            <v>94706</v>
          </cell>
          <cell r="H356" t="str">
            <v>SALEABLE</v>
          </cell>
          <cell r="I356">
            <v>39462</v>
          </cell>
          <cell r="J356" t="str">
            <v>37.886553</v>
          </cell>
          <cell r="K356" t="str">
            <v>-122.297908</v>
          </cell>
          <cell r="L356" t="str">
            <v>N</v>
          </cell>
          <cell r="P356" t="str">
            <v>City Can</v>
          </cell>
          <cell r="Q356" t="str">
            <v>Y</v>
          </cell>
          <cell r="R356">
            <v>51166</v>
          </cell>
          <cell r="S356">
            <v>51166</v>
          </cell>
        </row>
        <row r="357">
          <cell r="A357">
            <v>51165</v>
          </cell>
          <cell r="B357" t="str">
            <v>SL-000010</v>
          </cell>
          <cell r="C357">
            <v>701351</v>
          </cell>
          <cell r="D357" t="str">
            <v>Transit Shelter Display</v>
          </cell>
          <cell r="E357" t="str">
            <v>Estudillo Ave SS 50ft E/O East 14th St F/W - 1</v>
          </cell>
          <cell r="F357" t="str">
            <v>San Leandro</v>
          </cell>
          <cell r="G357" t="str">
            <v>94577</v>
          </cell>
          <cell r="H357" t="str">
            <v>SALEABLE</v>
          </cell>
          <cell r="I357">
            <v>39462</v>
          </cell>
          <cell r="J357" t="str">
            <v>37.725208</v>
          </cell>
          <cell r="K357" t="str">
            <v>-122.154748</v>
          </cell>
          <cell r="L357" t="str">
            <v>N</v>
          </cell>
          <cell r="P357" t="str">
            <v>20G &amp; City Can</v>
          </cell>
          <cell r="Q357" t="str">
            <v>Y</v>
          </cell>
          <cell r="R357">
            <v>51165</v>
          </cell>
          <cell r="S357">
            <v>51165</v>
          </cell>
        </row>
        <row r="358">
          <cell r="A358">
            <v>51158</v>
          </cell>
          <cell r="B358" t="str">
            <v>NW-000012</v>
          </cell>
          <cell r="C358">
            <v>700171</v>
          </cell>
          <cell r="D358" t="str">
            <v>Transit Shelter Display</v>
          </cell>
          <cell r="E358" t="str">
            <v>Cedar Blvd ES 10ft S/O N Magazine F/S - 1</v>
          </cell>
          <cell r="F358" t="str">
            <v>Newark</v>
          </cell>
          <cell r="G358" t="str">
            <v>94560</v>
          </cell>
          <cell r="H358" t="str">
            <v>SALEABLE</v>
          </cell>
          <cell r="I358">
            <v>39462</v>
          </cell>
          <cell r="J358" t="str">
            <v>37.523577</v>
          </cell>
          <cell r="K358" t="str">
            <v>-122.004772</v>
          </cell>
          <cell r="L358" t="str">
            <v>N</v>
          </cell>
          <cell r="P358" t="str">
            <v>20G &amp; Long Can</v>
          </cell>
          <cell r="Q358" t="str">
            <v>Y</v>
          </cell>
          <cell r="R358">
            <v>51158</v>
          </cell>
          <cell r="S358">
            <v>51158</v>
          </cell>
        </row>
        <row r="359">
          <cell r="A359">
            <v>51130</v>
          </cell>
          <cell r="B359" t="str">
            <v>NW-000006</v>
          </cell>
          <cell r="C359">
            <v>700201</v>
          </cell>
          <cell r="D359" t="str">
            <v>Transit Shelter Display</v>
          </cell>
          <cell r="E359" t="str">
            <v>Cedar Blvd WS 200ft N/O Thornton Ave F/N - 1</v>
          </cell>
          <cell r="F359" t="str">
            <v>Newark</v>
          </cell>
          <cell r="G359" t="str">
            <v>94560</v>
          </cell>
          <cell r="H359" t="str">
            <v>SALEABLE</v>
          </cell>
          <cell r="I359">
            <v>39462</v>
          </cell>
          <cell r="J359" t="str">
            <v>37.542728</v>
          </cell>
          <cell r="K359" t="str">
            <v>-122.027499</v>
          </cell>
          <cell r="L359" t="str">
            <v>N</v>
          </cell>
          <cell r="P359" t="str">
            <v>20G &amp; City Can</v>
          </cell>
          <cell r="Q359" t="str">
            <v>Y</v>
          </cell>
          <cell r="R359">
            <v>51130</v>
          </cell>
          <cell r="S359">
            <v>51130</v>
          </cell>
        </row>
        <row r="360">
          <cell r="A360">
            <v>51117</v>
          </cell>
          <cell r="B360" t="str">
            <v>EB-000036</v>
          </cell>
          <cell r="C360">
            <v>700841</v>
          </cell>
          <cell r="D360" t="str">
            <v>Transit Shelter Display</v>
          </cell>
          <cell r="E360" t="str">
            <v>San Pablo Ave ES 90ft N/O Ashby Ave F/S - 1</v>
          </cell>
          <cell r="F360" t="str">
            <v>Berkeley</v>
          </cell>
          <cell r="G360" t="str">
            <v>94710</v>
          </cell>
          <cell r="H360" t="str">
            <v>SALEABLE</v>
          </cell>
          <cell r="I360">
            <v>39462</v>
          </cell>
          <cell r="J360" t="str">
            <v>37.85229</v>
          </cell>
          <cell r="K360" t="str">
            <v>-122.286867</v>
          </cell>
          <cell r="L360" t="str">
            <v>Y</v>
          </cell>
          <cell r="O360" t="str">
            <v>Y</v>
          </cell>
          <cell r="P360" t="str">
            <v>30G</v>
          </cell>
          <cell r="Q360" t="str">
            <v>Y</v>
          </cell>
          <cell r="R360">
            <v>51117</v>
          </cell>
          <cell r="S360">
            <v>51117</v>
          </cell>
        </row>
        <row r="361">
          <cell r="A361">
            <v>51110</v>
          </cell>
          <cell r="B361" t="str">
            <v>O-000006</v>
          </cell>
          <cell r="C361">
            <v>2245</v>
          </cell>
          <cell r="D361" t="str">
            <v>Transit Shelter Display</v>
          </cell>
          <cell r="E361" t="str">
            <v>11th St. SS 28ft W/O Jefferson F/W - 1</v>
          </cell>
          <cell r="F361" t="str">
            <v>Oakland</v>
          </cell>
          <cell r="G361" t="str">
            <v>94607</v>
          </cell>
          <cell r="H361" t="str">
            <v>SALEABLE</v>
          </cell>
          <cell r="I361">
            <v>38785</v>
          </cell>
          <cell r="J361" t="str">
            <v>37.80367439</v>
          </cell>
          <cell r="K361" t="str">
            <v>-122.27638055</v>
          </cell>
          <cell r="L361" t="str">
            <v>Y</v>
          </cell>
          <cell r="P361" t="str">
            <v xml:space="preserve">City Can </v>
          </cell>
          <cell r="R361">
            <v>51110</v>
          </cell>
          <cell r="S361">
            <v>51110</v>
          </cell>
        </row>
        <row r="362">
          <cell r="A362">
            <v>51101</v>
          </cell>
          <cell r="B362" t="str">
            <v>EB-000045</v>
          </cell>
          <cell r="C362">
            <v>793001</v>
          </cell>
          <cell r="D362" t="str">
            <v>Transit Shelter Display</v>
          </cell>
          <cell r="E362" t="str">
            <v>Shattuck Ave ES 50ft S/O Ashby Ave F/S - 1</v>
          </cell>
          <cell r="F362" t="str">
            <v>Berkeley</v>
          </cell>
          <cell r="G362" t="str">
            <v>94705</v>
          </cell>
          <cell r="H362" t="str">
            <v>SALEABLE</v>
          </cell>
          <cell r="I362">
            <v>39462</v>
          </cell>
          <cell r="J362" t="str">
            <v>37.855078</v>
          </cell>
          <cell r="K362" t="str">
            <v>-122.266363</v>
          </cell>
          <cell r="L362" t="str">
            <v>N</v>
          </cell>
          <cell r="P362" t="str">
            <v>City Can</v>
          </cell>
          <cell r="Q362" t="str">
            <v>Y</v>
          </cell>
          <cell r="R362">
            <v>51101</v>
          </cell>
          <cell r="S362">
            <v>51101</v>
          </cell>
        </row>
        <row r="363">
          <cell r="A363">
            <v>51011</v>
          </cell>
          <cell r="B363" t="str">
            <v>FM-000028</v>
          </cell>
          <cell r="C363">
            <v>701161</v>
          </cell>
          <cell r="D363" t="str">
            <v>Transit Shelter Display</v>
          </cell>
          <cell r="E363" t="str">
            <v>Fremont Blvd ES 165ft N/O Sundale Dr F/S - 1</v>
          </cell>
          <cell r="F363" t="str">
            <v>Fremont</v>
          </cell>
          <cell r="G363" t="str">
            <v>94538</v>
          </cell>
          <cell r="H363" t="str">
            <v>SALEABLE</v>
          </cell>
          <cell r="I363">
            <v>39462</v>
          </cell>
          <cell r="J363" t="str">
            <v>37.545135</v>
          </cell>
          <cell r="K363" t="str">
            <v>-121.9812</v>
          </cell>
          <cell r="L363" t="str">
            <v>N</v>
          </cell>
          <cell r="P363" t="str">
            <v>20G &amp; City Can</v>
          </cell>
          <cell r="Q363" t="str">
            <v>Y</v>
          </cell>
          <cell r="R363">
            <v>51011</v>
          </cell>
          <cell r="S363">
            <v>51011</v>
          </cell>
        </row>
        <row r="364">
          <cell r="A364">
            <v>50944</v>
          </cell>
          <cell r="B364" t="str">
            <v>FM-000032</v>
          </cell>
          <cell r="C364">
            <v>700081</v>
          </cell>
          <cell r="D364" t="str">
            <v>Transit Shelter Display</v>
          </cell>
          <cell r="E364" t="str">
            <v>Paseo Padre Pkwy WS 300ft S/O Walnut Ave F/N - 1</v>
          </cell>
          <cell r="F364" t="str">
            <v>Fremont</v>
          </cell>
          <cell r="G364" t="str">
            <v>94538</v>
          </cell>
          <cell r="H364" t="str">
            <v>SALEABLE</v>
          </cell>
          <cell r="I364">
            <v>39462</v>
          </cell>
          <cell r="J364" t="str">
            <v>37.551305</v>
          </cell>
          <cell r="K364" t="str">
            <v>-121.977058</v>
          </cell>
          <cell r="L364" t="str">
            <v>N</v>
          </cell>
          <cell r="P364" t="str">
            <v>20G</v>
          </cell>
          <cell r="Q364" t="str">
            <v>Y</v>
          </cell>
          <cell r="R364">
            <v>50944</v>
          </cell>
          <cell r="S364">
            <v>50944</v>
          </cell>
        </row>
        <row r="365">
          <cell r="A365">
            <v>50952</v>
          </cell>
          <cell r="B365" t="str">
            <v>SL-000019</v>
          </cell>
          <cell r="C365">
            <v>701263</v>
          </cell>
          <cell r="D365" t="str">
            <v>Transit Shelter Display</v>
          </cell>
          <cell r="E365" t="str">
            <v>Mission Blvd ES 45ft N/O Rockland Ct F/S - 1</v>
          </cell>
          <cell r="F365" t="str">
            <v>Fremont</v>
          </cell>
          <cell r="G365" t="str">
            <v>94536</v>
          </cell>
          <cell r="H365" t="str">
            <v>SALEABLE</v>
          </cell>
          <cell r="I365">
            <v>43290</v>
          </cell>
          <cell r="J365" t="str">
            <v>37.5862</v>
          </cell>
          <cell r="K365" t="str">
            <v>-121.9974</v>
          </cell>
          <cell r="L365" t="str">
            <v>N</v>
          </cell>
          <cell r="P365" t="str">
            <v>20G</v>
          </cell>
          <cell r="Q365" t="str">
            <v>Y</v>
          </cell>
          <cell r="R365">
            <v>50952</v>
          </cell>
          <cell r="S365">
            <v>50952</v>
          </cell>
        </row>
        <row r="366">
          <cell r="A366">
            <v>50922</v>
          </cell>
          <cell r="B366" t="str">
            <v>EB-000023</v>
          </cell>
          <cell r="C366">
            <v>702871</v>
          </cell>
          <cell r="D366" t="str">
            <v>Transit Shelter Display</v>
          </cell>
          <cell r="E366" t="str">
            <v>Dwight Way NS 54ft W/O San Pablo Ave F/E - 1</v>
          </cell>
          <cell r="F366" t="str">
            <v>Berkeley</v>
          </cell>
          <cell r="G366" t="str">
            <v>94702</v>
          </cell>
          <cell r="H366" t="str">
            <v>SALEABLE</v>
          </cell>
          <cell r="I366">
            <v>39462</v>
          </cell>
          <cell r="J366" t="str">
            <v>37.861181</v>
          </cell>
          <cell r="K366" t="str">
            <v>-122.289353</v>
          </cell>
          <cell r="L366" t="str">
            <v>N</v>
          </cell>
          <cell r="M366">
            <v>3307923</v>
          </cell>
          <cell r="N366">
            <v>1005713246</v>
          </cell>
          <cell r="P366" t="str">
            <v>None</v>
          </cell>
          <cell r="Q366" t="str">
            <v>Y</v>
          </cell>
          <cell r="R366">
            <v>50922</v>
          </cell>
          <cell r="S366">
            <v>50922</v>
          </cell>
        </row>
        <row r="367">
          <cell r="A367">
            <v>50919</v>
          </cell>
          <cell r="B367" t="str">
            <v>EB-000128 </v>
          </cell>
          <cell r="C367">
            <v>701941</v>
          </cell>
          <cell r="D367" t="str">
            <v>Transit Shelter Display</v>
          </cell>
          <cell r="E367" t="str">
            <v>E 14th St NS 55ft N/O 159th Ave F/SE - 1</v>
          </cell>
          <cell r="F367" t="str">
            <v>Alameda Unincorporated</v>
          </cell>
          <cell r="G367">
            <v>94578</v>
          </cell>
          <cell r="H367" t="str">
            <v>SALEABLE</v>
          </cell>
          <cell r="I367">
            <v>43696</v>
          </cell>
          <cell r="J367">
            <v>37.700133999999998</v>
          </cell>
          <cell r="K367">
            <v>-122.121028</v>
          </cell>
          <cell r="L367" t="str">
            <v>N</v>
          </cell>
          <cell r="M367"/>
          <cell r="P367" t="str">
            <v>20G</v>
          </cell>
          <cell r="R367">
            <v>50919</v>
          </cell>
          <cell r="S367">
            <v>50919</v>
          </cell>
        </row>
        <row r="368">
          <cell r="A368">
            <v>50900</v>
          </cell>
          <cell r="B368" t="str">
            <v>HD-000020</v>
          </cell>
          <cell r="C368">
            <v>700331</v>
          </cell>
          <cell r="D368" t="str">
            <v>Transit Shelter Display</v>
          </cell>
          <cell r="E368" t="str">
            <v>Hesperian Blvd WS 130ft S/O West A St F/N - 1</v>
          </cell>
          <cell r="F368" t="str">
            <v>Hayward</v>
          </cell>
          <cell r="G368" t="str">
            <v>94541</v>
          </cell>
          <cell r="H368" t="str">
            <v>SALEABLE</v>
          </cell>
          <cell r="I368">
            <v>39462</v>
          </cell>
          <cell r="J368" t="str">
            <v>37.664993</v>
          </cell>
          <cell r="K368" t="str">
            <v>-122.117867</v>
          </cell>
          <cell r="L368" t="str">
            <v>N</v>
          </cell>
          <cell r="P368" t="str">
            <v>20G &amp; City Can</v>
          </cell>
          <cell r="Q368" t="str">
            <v>Y</v>
          </cell>
          <cell r="R368">
            <v>50900</v>
          </cell>
          <cell r="S368">
            <v>50900</v>
          </cell>
        </row>
        <row r="369">
          <cell r="A369">
            <v>50880</v>
          </cell>
          <cell r="B369" t="str">
            <v>HD-000036</v>
          </cell>
          <cell r="C369">
            <v>700581</v>
          </cell>
          <cell r="D369" t="str">
            <v>Transit Shelter Display</v>
          </cell>
          <cell r="E369" t="str">
            <v>Santa Clara St ES 70ft N/O W Winton Ave F/S - 1</v>
          </cell>
          <cell r="F369" t="str">
            <v>Hayward</v>
          </cell>
          <cell r="G369" t="str">
            <v>94541</v>
          </cell>
          <cell r="H369" t="str">
            <v>SALEABLE</v>
          </cell>
          <cell r="I369">
            <v>39462</v>
          </cell>
          <cell r="J369" t="str">
            <v>37.658053</v>
          </cell>
          <cell r="K369" t="str">
            <v>-122.098238</v>
          </cell>
          <cell r="L369" t="str">
            <v>N</v>
          </cell>
          <cell r="P369" t="str">
            <v>20G</v>
          </cell>
          <cell r="Q369" t="str">
            <v>Y</v>
          </cell>
          <cell r="R369">
            <v>50880</v>
          </cell>
          <cell r="S369">
            <v>50880</v>
          </cell>
        </row>
        <row r="370">
          <cell r="A370">
            <v>50880</v>
          </cell>
          <cell r="B370" t="str">
            <v>HD-000035</v>
          </cell>
          <cell r="C370">
            <v>700601</v>
          </cell>
          <cell r="D370" t="str">
            <v>Transit Shelter Display</v>
          </cell>
          <cell r="E370" t="str">
            <v>W Winton Ave NS 30ft E/O Santa Clara St F/E - 1</v>
          </cell>
          <cell r="F370" t="str">
            <v>Hayward</v>
          </cell>
          <cell r="G370" t="str">
            <v>94541</v>
          </cell>
          <cell r="H370" t="str">
            <v>SALEABLE</v>
          </cell>
          <cell r="I370">
            <v>39462</v>
          </cell>
          <cell r="J370" t="str">
            <v>37.657937</v>
          </cell>
          <cell r="K370" t="str">
            <v>-122.097874</v>
          </cell>
          <cell r="L370" t="str">
            <v>N</v>
          </cell>
          <cell r="P370" t="str">
            <v>20G</v>
          </cell>
          <cell r="Q370" t="str">
            <v>Y</v>
          </cell>
          <cell r="R370">
            <v>50880</v>
          </cell>
          <cell r="S370">
            <v>50880</v>
          </cell>
        </row>
        <row r="371">
          <cell r="A371">
            <v>50773</v>
          </cell>
          <cell r="B371" t="str">
            <v>CV-000008</v>
          </cell>
          <cell r="C371">
            <v>704191</v>
          </cell>
          <cell r="D371" t="str">
            <v>Transit Shelter Display</v>
          </cell>
          <cell r="E371" t="str">
            <v>Castro Valley Blvd NS 62ft E/O Santa Maria Ave F/ E -1</v>
          </cell>
          <cell r="F371" t="str">
            <v>Alameda Unincorporated</v>
          </cell>
          <cell r="G371" t="str">
            <v>94546</v>
          </cell>
          <cell r="H371" t="str">
            <v>UnSaleable</v>
          </cell>
          <cell r="I371">
            <v>41429</v>
          </cell>
          <cell r="J371" t="str">
            <v>37.695683</v>
          </cell>
          <cell r="K371" t="str">
            <v>-122.078092</v>
          </cell>
          <cell r="L371" t="str">
            <v>N</v>
          </cell>
          <cell r="R371">
            <v>50773</v>
          </cell>
          <cell r="S371">
            <v>50773</v>
          </cell>
        </row>
        <row r="372">
          <cell r="A372">
            <v>50630</v>
          </cell>
          <cell r="B372" t="str">
            <v>SL-000011</v>
          </cell>
          <cell r="C372">
            <v>701341</v>
          </cell>
          <cell r="D372" t="str">
            <v>Non Ad Shelter</v>
          </cell>
          <cell r="E372" t="str">
            <v>Estudillo Ave  NS 170ft E/O Harrison St F/ - 1</v>
          </cell>
          <cell r="F372" t="str">
            <v>San Leandro</v>
          </cell>
          <cell r="G372" t="str">
            <v>94577</v>
          </cell>
          <cell r="H372" t="str">
            <v>UnSaleable</v>
          </cell>
          <cell r="I372">
            <v>39462</v>
          </cell>
          <cell r="J372" t="str">
            <v>37.725663</v>
          </cell>
          <cell r="K372" t="str">
            <v>-122153715</v>
          </cell>
          <cell r="L372" t="str">
            <v>N</v>
          </cell>
          <cell r="P372" t="str">
            <v>None</v>
          </cell>
          <cell r="Q372" t="str">
            <v>Y</v>
          </cell>
          <cell r="R372">
            <v>50630</v>
          </cell>
          <cell r="S372">
            <v>50630</v>
          </cell>
        </row>
        <row r="373">
          <cell r="A373">
            <v>50558</v>
          </cell>
          <cell r="B373" t="str">
            <v>HD-000041</v>
          </cell>
          <cell r="C373">
            <v>702151</v>
          </cell>
          <cell r="D373" t="str">
            <v>Transit Shelter Display</v>
          </cell>
          <cell r="E373" t="str">
            <v>W Winton Ave SS 245ft E/O Saklan Rd F/W - 1</v>
          </cell>
          <cell r="F373" t="str">
            <v>Hayward</v>
          </cell>
          <cell r="G373" t="str">
            <v>94545</v>
          </cell>
          <cell r="H373" t="str">
            <v>SALEABLE</v>
          </cell>
          <cell r="I373">
            <v>39462</v>
          </cell>
          <cell r="J373" t="str">
            <v>37.652987</v>
          </cell>
          <cell r="K373" t="str">
            <v>-122.117772</v>
          </cell>
          <cell r="L373" t="str">
            <v>N</v>
          </cell>
          <cell r="P373" t="str">
            <v>20G</v>
          </cell>
          <cell r="Q373" t="str">
            <v>Y</v>
          </cell>
          <cell r="R373">
            <v>50558</v>
          </cell>
          <cell r="S373">
            <v>50558</v>
          </cell>
        </row>
        <row r="374">
          <cell r="A374">
            <v>50544</v>
          </cell>
          <cell r="B374" t="str">
            <v>EB-000027</v>
          </cell>
          <cell r="C374">
            <v>702981</v>
          </cell>
          <cell r="D374" t="str">
            <v>Transit Shelter Display</v>
          </cell>
          <cell r="E374" t="str">
            <v>Martin Luther King Jr Wy ES 60ft N/O Russell St F/S - 1</v>
          </cell>
          <cell r="F374" t="str">
            <v>Berkeley</v>
          </cell>
          <cell r="G374" t="str">
            <v>94703</v>
          </cell>
          <cell r="H374" t="str">
            <v>SALEABLE</v>
          </cell>
          <cell r="I374">
            <v>39462</v>
          </cell>
          <cell r="J374" t="str">
            <v>37.856362</v>
          </cell>
          <cell r="K374" t="str">
            <v>-122.271177</v>
          </cell>
          <cell r="L374" t="str">
            <v>N</v>
          </cell>
          <cell r="Q374" t="str">
            <v>Y</v>
          </cell>
          <cell r="R374">
            <v>50544</v>
          </cell>
          <cell r="S374">
            <v>50544</v>
          </cell>
        </row>
        <row r="375">
          <cell r="A375">
            <v>50522</v>
          </cell>
          <cell r="B375" t="str">
            <v>HD-000032</v>
          </cell>
          <cell r="C375">
            <v>702051</v>
          </cell>
          <cell r="D375" t="str">
            <v>Transit Shelter Display</v>
          </cell>
          <cell r="E375" t="str">
            <v>Hesperian Blvd ES 21ft S/O Sleepy Hollow Ave F/S - 1</v>
          </cell>
          <cell r="F375" t="str">
            <v>Hayward</v>
          </cell>
          <cell r="G375" t="str">
            <v>94545</v>
          </cell>
          <cell r="H375" t="str">
            <v>SALEABLE</v>
          </cell>
          <cell r="I375">
            <v>39462</v>
          </cell>
          <cell r="J375" t="str">
            <v>37.634359</v>
          </cell>
          <cell r="K375" t="str">
            <v>-122.098605</v>
          </cell>
          <cell r="L375" t="str">
            <v>N</v>
          </cell>
          <cell r="P375" t="str">
            <v>20G</v>
          </cell>
          <cell r="Q375" t="str">
            <v>Y</v>
          </cell>
          <cell r="R375">
            <v>50522</v>
          </cell>
          <cell r="S375">
            <v>50522</v>
          </cell>
        </row>
        <row r="376">
          <cell r="A376">
            <v>50515</v>
          </cell>
          <cell r="B376" t="str">
            <v>CV-000001</v>
          </cell>
          <cell r="C376">
            <v>702221</v>
          </cell>
          <cell r="D376" t="str">
            <v>Transit Shelter Display</v>
          </cell>
          <cell r="E376" t="str">
            <v>Castro Valley Blvd SS 50ft W/O San Miguel Ave F/W - 1</v>
          </cell>
          <cell r="F376" t="str">
            <v>Alameda Unincorporated</v>
          </cell>
          <cell r="G376" t="str">
            <v>94546</v>
          </cell>
          <cell r="H376" t="str">
            <v>SALEABLE</v>
          </cell>
          <cell r="I376">
            <v>39462</v>
          </cell>
          <cell r="J376" t="str">
            <v>37.695391</v>
          </cell>
          <cell r="K376" t="str">
            <v>-122.081438</v>
          </cell>
          <cell r="L376" t="str">
            <v>N</v>
          </cell>
          <cell r="P376" t="str">
            <v>City Can</v>
          </cell>
          <cell r="Q376" t="str">
            <v>N</v>
          </cell>
          <cell r="R376">
            <v>50515</v>
          </cell>
          <cell r="S376">
            <v>50515</v>
          </cell>
        </row>
        <row r="377">
          <cell r="A377">
            <v>50504</v>
          </cell>
          <cell r="B377" t="str">
            <v>FM-000004</v>
          </cell>
          <cell r="C377">
            <v>700111</v>
          </cell>
          <cell r="D377" t="str">
            <v>Transit Shelter Display</v>
          </cell>
          <cell r="E377" t="str">
            <v>Mowry Ave SS 260ft W/O Fremont Blvd F/W - 1</v>
          </cell>
          <cell r="F377" t="str">
            <v>Fremont</v>
          </cell>
          <cell r="G377" t="str">
            <v>94538</v>
          </cell>
          <cell r="H377" t="str">
            <v>SALEABLE</v>
          </cell>
          <cell r="I377">
            <v>39462</v>
          </cell>
          <cell r="J377" t="str">
            <v>37.547637</v>
          </cell>
          <cell r="K377" t="str">
            <v>-121.988881</v>
          </cell>
          <cell r="L377" t="str">
            <v>N</v>
          </cell>
          <cell r="P377" t="str">
            <v>20G &amp; City Can</v>
          </cell>
          <cell r="Q377" t="str">
            <v>Y</v>
          </cell>
          <cell r="R377">
            <v>50504</v>
          </cell>
          <cell r="S377">
            <v>50504</v>
          </cell>
        </row>
        <row r="378">
          <cell r="A378">
            <v>50504</v>
          </cell>
          <cell r="B378" t="str">
            <v>FM-000034</v>
          </cell>
          <cell r="C378">
            <v>700011</v>
          </cell>
          <cell r="D378" t="str">
            <v>Transit Shelter Display</v>
          </cell>
          <cell r="E378" t="str">
            <v>Paseo Padre Pkwy ES 30ft N/O Sr Citizen Center F/S - 1</v>
          </cell>
          <cell r="F378" t="str">
            <v>Fremont</v>
          </cell>
          <cell r="G378" t="str">
            <v>94538</v>
          </cell>
          <cell r="H378" t="str">
            <v>SALEABLE</v>
          </cell>
          <cell r="I378">
            <v>39462</v>
          </cell>
          <cell r="J378" t="str">
            <v>37.546008</v>
          </cell>
          <cell r="K378" t="str">
            <v>-121.966633</v>
          </cell>
          <cell r="L378" t="str">
            <v>N</v>
          </cell>
          <cell r="P378" t="str">
            <v>20G</v>
          </cell>
          <cell r="Q378" t="str">
            <v>Y</v>
          </cell>
          <cell r="R378">
            <v>50504</v>
          </cell>
          <cell r="S378">
            <v>50504</v>
          </cell>
        </row>
        <row r="379">
          <cell r="A379">
            <v>50502</v>
          </cell>
          <cell r="B379" t="str">
            <v>EB-000074</v>
          </cell>
          <cell r="C379">
            <v>702331</v>
          </cell>
          <cell r="D379" t="str">
            <v>Non Ad Shelter</v>
          </cell>
          <cell r="E379" t="str">
            <v>MacDonald Ave NS 20ft E/O 44th St F/ - 1</v>
          </cell>
          <cell r="F379" t="str">
            <v>Richmond</v>
          </cell>
          <cell r="G379" t="str">
            <v>94805</v>
          </cell>
          <cell r="H379" t="str">
            <v>UnSaleable</v>
          </cell>
          <cell r="I379">
            <v>39462</v>
          </cell>
          <cell r="J379" t="str">
            <v>37.933118</v>
          </cell>
          <cell r="K379" t="str">
            <v>-122.328458</v>
          </cell>
          <cell r="L379" t="str">
            <v>N</v>
          </cell>
          <cell r="P379" t="str">
            <v>20G &amp; City Can</v>
          </cell>
          <cell r="Q379" t="str">
            <v>N</v>
          </cell>
          <cell r="R379">
            <v>50502</v>
          </cell>
          <cell r="S379">
            <v>50502</v>
          </cell>
        </row>
        <row r="380">
          <cell r="A380">
            <v>50239</v>
          </cell>
          <cell r="B380" t="str">
            <v>HD-000027</v>
          </cell>
          <cell r="C380">
            <v>700531</v>
          </cell>
          <cell r="D380" t="str">
            <v>Transit Shelter Display</v>
          </cell>
          <cell r="E380" t="str">
            <v>Chabot Ct WS N/O Depot Rd F/S -1</v>
          </cell>
          <cell r="F380" t="str">
            <v>Hayward</v>
          </cell>
          <cell r="G380" t="str">
            <v>94545</v>
          </cell>
          <cell r="H380" t="str">
            <v>SALEABLE</v>
          </cell>
          <cell r="I380">
            <v>39462</v>
          </cell>
          <cell r="J380" t="str">
            <v>37.6433</v>
          </cell>
          <cell r="K380" t="str">
            <v>-122.1049</v>
          </cell>
          <cell r="L380" t="str">
            <v>N</v>
          </cell>
          <cell r="P380" t="str">
            <v>None</v>
          </cell>
          <cell r="Q380" t="str">
            <v>Y</v>
          </cell>
          <cell r="R380">
            <v>50239</v>
          </cell>
          <cell r="S380">
            <v>50239</v>
          </cell>
        </row>
        <row r="381">
          <cell r="A381">
            <v>50238</v>
          </cell>
          <cell r="B381" t="str">
            <v>HD-000028</v>
          </cell>
          <cell r="C381">
            <v>702281</v>
          </cell>
          <cell r="D381" t="str">
            <v>Transit Shelter Display</v>
          </cell>
          <cell r="E381" t="str">
            <v>Chabot Ct ES N/O Depot Rd F/N -1</v>
          </cell>
          <cell r="F381" t="str">
            <v>Hayward</v>
          </cell>
          <cell r="G381" t="str">
            <v>94545</v>
          </cell>
          <cell r="H381" t="str">
            <v>SALEABLE</v>
          </cell>
          <cell r="I381">
            <v>39462</v>
          </cell>
          <cell r="J381" t="str">
            <v>37.6333</v>
          </cell>
          <cell r="K381" t="str">
            <v>-122.1052</v>
          </cell>
          <cell r="L381" t="str">
            <v>N</v>
          </cell>
          <cell r="M381"/>
          <cell r="P381" t="str">
            <v>None</v>
          </cell>
          <cell r="Q381" t="str">
            <v>Y</v>
          </cell>
          <cell r="R381">
            <v>50238</v>
          </cell>
          <cell r="S381">
            <v>50238</v>
          </cell>
        </row>
        <row r="382">
          <cell r="A382">
            <v>50212</v>
          </cell>
          <cell r="B382" t="str">
            <v>O-000045</v>
          </cell>
          <cell r="C382">
            <v>2135</v>
          </cell>
          <cell r="D382" t="str">
            <v>Transit Shelter Display</v>
          </cell>
          <cell r="E382" t="str">
            <v>Broadway WS 44ft N/O 12th St. F/N - 1</v>
          </cell>
          <cell r="F382" t="str">
            <v>Oakland</v>
          </cell>
          <cell r="G382" t="str">
            <v>94612</v>
          </cell>
          <cell r="H382" t="str">
            <v>SALEABLE</v>
          </cell>
          <cell r="I382">
            <v>32874</v>
          </cell>
          <cell r="J382" t="str">
            <v>37.80317425</v>
          </cell>
          <cell r="K382" t="str">
            <v>-122.27207829</v>
          </cell>
          <cell r="L382" t="str">
            <v>Y</v>
          </cell>
          <cell r="P382" t="str">
            <v xml:space="preserve">City Can </v>
          </cell>
          <cell r="R382">
            <v>50212</v>
          </cell>
          <cell r="S382">
            <v>50212</v>
          </cell>
        </row>
        <row r="383">
          <cell r="A383">
            <v>50200</v>
          </cell>
          <cell r="B383" t="str">
            <v>SL-000036</v>
          </cell>
          <cell r="C383">
            <v>701621</v>
          </cell>
          <cell r="D383" t="str">
            <v>Transit Shelter Display</v>
          </cell>
          <cell r="E383" t="str">
            <v>East 14th St ES 115ft N/O Fairmont Dr F/S - 1</v>
          </cell>
          <cell r="F383" t="str">
            <v>San Leandro</v>
          </cell>
          <cell r="G383" t="str">
            <v>94578</v>
          </cell>
          <cell r="H383" t="str">
            <v>SALEABLE</v>
          </cell>
          <cell r="I383">
            <v>39462</v>
          </cell>
          <cell r="J383" t="str">
            <v>37.703809</v>
          </cell>
          <cell r="K383" t="str">
            <v>-122.126254</v>
          </cell>
          <cell r="L383" t="str">
            <v>N</v>
          </cell>
          <cell r="P383" t="str">
            <v>None</v>
          </cell>
          <cell r="Q383" t="str">
            <v>Y</v>
          </cell>
          <cell r="R383">
            <v>50200</v>
          </cell>
          <cell r="S383">
            <v>50200</v>
          </cell>
        </row>
        <row r="384">
          <cell r="A384">
            <v>50163</v>
          </cell>
          <cell r="B384" t="str">
            <v>EB-000091</v>
          </cell>
          <cell r="C384">
            <v>793111</v>
          </cell>
          <cell r="D384" t="str">
            <v>Transit Shelter Display</v>
          </cell>
          <cell r="E384" t="str">
            <v>40th St NS 116ft W/O Emery St F/E - 1</v>
          </cell>
          <cell r="F384" t="str">
            <v>Emeryville</v>
          </cell>
          <cell r="G384" t="str">
            <v>94608</v>
          </cell>
          <cell r="H384" t="str">
            <v>UnSaleable</v>
          </cell>
          <cell r="I384">
            <v>40084</v>
          </cell>
          <cell r="J384" t="str">
            <v>37.830809</v>
          </cell>
          <cell r="K384" t="str">
            <v>-122.281505</v>
          </cell>
          <cell r="L384" t="str">
            <v>N</v>
          </cell>
          <cell r="P384" t="str">
            <v>City Can</v>
          </cell>
          <cell r="Q384" t="str">
            <v>Y</v>
          </cell>
          <cell r="R384">
            <v>50163</v>
          </cell>
          <cell r="S384">
            <v>50163</v>
          </cell>
        </row>
        <row r="385">
          <cell r="A385">
            <v>50117</v>
          </cell>
          <cell r="B385" t="str">
            <v>O-000070</v>
          </cell>
          <cell r="C385">
            <v>2053</v>
          </cell>
          <cell r="D385" t="str">
            <v>Transit Shelter Display</v>
          </cell>
          <cell r="E385" t="str">
            <v>Hegenberger Rd. WS 394ft N/O Doolittle F/N - 1</v>
          </cell>
          <cell r="F385" t="str">
            <v>Oakland</v>
          </cell>
          <cell r="G385" t="str">
            <v>94621</v>
          </cell>
          <cell r="H385" t="str">
            <v>SALEABLE</v>
          </cell>
          <cell r="I385">
            <v>32874</v>
          </cell>
          <cell r="J385" t="str">
            <v>37.72784246</v>
          </cell>
          <cell r="K385" t="str">
            <v>-122.20142354</v>
          </cell>
          <cell r="L385" t="str">
            <v>Y</v>
          </cell>
          <cell r="M385">
            <v>9182991008</v>
          </cell>
          <cell r="P385" t="str">
            <v xml:space="preserve">City Can </v>
          </cell>
          <cell r="Q385" t="str">
            <v>N</v>
          </cell>
          <cell r="R385">
            <v>50117</v>
          </cell>
          <cell r="S385">
            <v>50117</v>
          </cell>
        </row>
        <row r="386">
          <cell r="A386">
            <v>50112</v>
          </cell>
          <cell r="B386" t="str">
            <v>O-000056</v>
          </cell>
          <cell r="C386">
            <v>2003</v>
          </cell>
          <cell r="D386" t="str">
            <v>Transit Shelter Display</v>
          </cell>
          <cell r="E386" t="str">
            <v>Fruitvale WS 54ft S/O International Bd. F/N - 1</v>
          </cell>
          <cell r="F386" t="str">
            <v>Oakland</v>
          </cell>
          <cell r="G386" t="str">
            <v>94601</v>
          </cell>
          <cell r="H386" t="str">
            <v>SALEABLE</v>
          </cell>
          <cell r="I386">
            <v>32874</v>
          </cell>
          <cell r="J386" t="str">
            <v>37.77740367</v>
          </cell>
          <cell r="K386" t="str">
            <v>-122.22608913</v>
          </cell>
          <cell r="L386" t="str">
            <v>Y</v>
          </cell>
          <cell r="M386"/>
          <cell r="P386" t="str">
            <v xml:space="preserve">City Can </v>
          </cell>
          <cell r="R386">
            <v>50112</v>
          </cell>
          <cell r="S386">
            <v>50112</v>
          </cell>
        </row>
        <row r="387">
          <cell r="A387">
            <v>55007</v>
          </cell>
          <cell r="B387" t="str">
            <v>EB-000135</v>
          </cell>
          <cell r="C387" t="str">
            <v>703191</v>
          </cell>
          <cell r="D387" t="str">
            <v>Transit Shelter Display</v>
          </cell>
          <cell r="E387" t="str">
            <v>West Entrance (UC Campus) WS 100ft S/O University Dr F/N - 1</v>
          </cell>
          <cell r="F387" t="str">
            <v>UC Berkeley</v>
          </cell>
          <cell r="G387" t="str">
            <v>94720</v>
          </cell>
          <cell r="H387" t="str">
            <v>UnSaleable</v>
          </cell>
          <cell r="I387">
            <v>39462</v>
          </cell>
          <cell r="J387" t="str">
            <v>37.871377</v>
          </cell>
          <cell r="K387" t="str">
            <v>-122.265142</v>
          </cell>
          <cell r="L387"/>
          <cell r="M387"/>
          <cell r="N387"/>
          <cell r="O387"/>
          <cell r="P387"/>
          <cell r="Q387"/>
          <cell r="R387" t="str">
            <v xml:space="preserve">No Service </v>
          </cell>
          <cell r="S387" t="e">
            <v>#N/A</v>
          </cell>
          <cell r="T387"/>
        </row>
        <row r="388">
          <cell r="A388">
            <v>50400</v>
          </cell>
          <cell r="B388" t="str">
            <v>EB-000108</v>
          </cell>
          <cell r="C388" t="str">
            <v>703371</v>
          </cell>
          <cell r="D388" t="str">
            <v>Transit Shelter Display</v>
          </cell>
          <cell r="E388" t="str">
            <v>Oxford St (UC Campus)  ES 60ft N/O West Entrance F/S - 1</v>
          </cell>
          <cell r="F388" t="str">
            <v>UC Berkeley</v>
          </cell>
          <cell r="G388" t="str">
            <v>94720</v>
          </cell>
          <cell r="H388" t="str">
            <v>SALEABLE</v>
          </cell>
          <cell r="I388">
            <v>39462</v>
          </cell>
          <cell r="J388" t="str">
            <v>37.8727</v>
          </cell>
          <cell r="K388" t="str">
            <v>-122.265928</v>
          </cell>
          <cell r="L388"/>
          <cell r="M388"/>
          <cell r="N388"/>
          <cell r="O388"/>
          <cell r="P388"/>
          <cell r="Q388"/>
          <cell r="R388">
            <v>50400</v>
          </cell>
          <cell r="S388">
            <v>50400</v>
          </cell>
          <cell r="T388"/>
        </row>
        <row r="389">
          <cell r="A389">
            <v>57955</v>
          </cell>
          <cell r="B389" t="str">
            <v>EB-000100</v>
          </cell>
          <cell r="C389" t="str">
            <v>703401</v>
          </cell>
          <cell r="D389" t="str">
            <v>Transit Shelter Display</v>
          </cell>
          <cell r="E389" t="str">
            <v>Hearst Ave (UC Campus)  SS 80ft E/O Le Roy Ave F/W - 1</v>
          </cell>
          <cell r="F389" t="str">
            <v>UC Berkeley</v>
          </cell>
          <cell r="G389" t="str">
            <v>94720</v>
          </cell>
          <cell r="H389" t="str">
            <v>SALEABLE</v>
          </cell>
          <cell r="I389">
            <v>39462</v>
          </cell>
          <cell r="J389" t="str">
            <v>37.875276</v>
          </cell>
          <cell r="K389" t="str">
            <v>-122.257963</v>
          </cell>
          <cell r="L389"/>
          <cell r="M389"/>
          <cell r="N389"/>
          <cell r="O389"/>
          <cell r="P389"/>
          <cell r="Q389"/>
          <cell r="R389">
            <v>57955</v>
          </cell>
          <cell r="S389">
            <v>57955</v>
          </cell>
          <cell r="T389"/>
        </row>
        <row r="390">
          <cell r="A390">
            <v>53700</v>
          </cell>
          <cell r="B390" t="str">
            <v>EB-000098</v>
          </cell>
          <cell r="C390" t="str">
            <v>703411</v>
          </cell>
          <cell r="D390" t="str">
            <v>Transit Shelter Display</v>
          </cell>
          <cell r="E390" t="str">
            <v>Gayley Rd (UC Campus) WS 45ft S/O University Dr F/N - 1</v>
          </cell>
          <cell r="F390" t="str">
            <v>UC Berkeley</v>
          </cell>
          <cell r="G390" t="str">
            <v>94720</v>
          </cell>
          <cell r="H390" t="str">
            <v>SALEABLE</v>
          </cell>
          <cell r="I390">
            <v>39462</v>
          </cell>
          <cell r="J390" t="str">
            <v>37.873534</v>
          </cell>
          <cell r="K390" t="str">
            <v>-122.255267</v>
          </cell>
          <cell r="L390"/>
          <cell r="M390"/>
          <cell r="N390"/>
          <cell r="O390"/>
          <cell r="P390"/>
          <cell r="Q390"/>
          <cell r="R390">
            <v>53700</v>
          </cell>
          <cell r="S390">
            <v>53700</v>
          </cell>
          <cell r="T390"/>
        </row>
        <row r="391">
          <cell r="A391">
            <v>55800</v>
          </cell>
          <cell r="B391" t="str">
            <v>EB-000097</v>
          </cell>
          <cell r="C391" t="str">
            <v>703421</v>
          </cell>
          <cell r="D391" t="str">
            <v>Transit Shelter Display</v>
          </cell>
          <cell r="E391" t="str">
            <v>Gayley Rd (UC Campus)  ES 140ft N/O University Dr F/S - 1</v>
          </cell>
          <cell r="F391" t="str">
            <v>UC Berkeley</v>
          </cell>
          <cell r="G391" t="str">
            <v>94720</v>
          </cell>
          <cell r="H391" t="str">
            <v>SALEABLE</v>
          </cell>
          <cell r="I391">
            <v>39462</v>
          </cell>
          <cell r="J391" t="str">
            <v>37.874235</v>
          </cell>
          <cell r="K391" t="str">
            <v>-122.255548</v>
          </cell>
          <cell r="L391"/>
          <cell r="M391"/>
          <cell r="N391"/>
          <cell r="O391"/>
          <cell r="P391"/>
          <cell r="Q391"/>
          <cell r="R391" t="str">
            <v>No Service</v>
          </cell>
          <cell r="S391" t="e">
            <v>#N/A</v>
          </cell>
          <cell r="T391"/>
        </row>
        <row r="392">
          <cell r="A392">
            <v>52995</v>
          </cell>
          <cell r="B392" t="str">
            <v>EB-000026</v>
          </cell>
          <cell r="C392" t="str">
            <v>703443</v>
          </cell>
          <cell r="D392" t="str">
            <v>Transit Shelter Display</v>
          </cell>
          <cell r="E392" t="str">
            <v>Piedmont Ave (UC Campus) WS 40ft N/O Bancroft Wy F/N - 1</v>
          </cell>
          <cell r="F392" t="str">
            <v>UC Berkeley</v>
          </cell>
          <cell r="G392" t="str">
            <v>94704</v>
          </cell>
          <cell r="H392" t="str">
            <v>SALEABLE</v>
          </cell>
          <cell r="I392">
            <v>43276</v>
          </cell>
          <cell r="J392" t="str">
            <v>37.8697</v>
          </cell>
          <cell r="K392" t="str">
            <v>-122.2524</v>
          </cell>
          <cell r="L392"/>
          <cell r="M392"/>
          <cell r="N392"/>
          <cell r="O392"/>
          <cell r="P392"/>
          <cell r="Q392"/>
          <cell r="R392">
            <v>52995</v>
          </cell>
          <cell r="S392">
            <v>52995</v>
          </cell>
          <cell r="T392"/>
        </row>
        <row r="393">
          <cell r="A393">
            <v>59555</v>
          </cell>
          <cell r="B393" t="str">
            <v>EB-000078</v>
          </cell>
          <cell r="C393" t="str">
            <v>703451</v>
          </cell>
          <cell r="D393" t="str">
            <v>Transit Shelter Display</v>
          </cell>
          <cell r="E393" t="str">
            <v>Bancroft Way (UC Campus) NS 125ft W/O College Ave F/E - 1</v>
          </cell>
          <cell r="F393" t="str">
            <v>UC Berkeley</v>
          </cell>
          <cell r="G393" t="str">
            <v>94720</v>
          </cell>
          <cell r="H393" t="str">
            <v>SALEABLE</v>
          </cell>
          <cell r="I393">
            <v>39462</v>
          </cell>
          <cell r="J393" t="str">
            <v>37.869317</v>
          </cell>
          <cell r="K393" t="str">
            <v>-122.255128</v>
          </cell>
          <cell r="L393"/>
          <cell r="M393"/>
          <cell r="N393"/>
          <cell r="O393"/>
          <cell r="P393"/>
          <cell r="Q393"/>
          <cell r="R393">
            <v>59555</v>
          </cell>
          <cell r="S393">
            <v>59555</v>
          </cell>
          <cell r="T393"/>
        </row>
        <row r="394">
          <cell r="A394">
            <v>55593</v>
          </cell>
          <cell r="B394" t="str">
            <v>EB-000112</v>
          </cell>
          <cell r="C394" t="str">
            <v>703471</v>
          </cell>
          <cell r="D394" t="str">
            <v>Transit Shelter Display</v>
          </cell>
          <cell r="E394" t="str">
            <v>Bancroft Way (UC Campus)  NS 67ft W/O Dana St F/E - 1</v>
          </cell>
          <cell r="F394" t="str">
            <v>UC Berkeley</v>
          </cell>
          <cell r="G394" t="str">
            <v>94720</v>
          </cell>
          <cell r="H394" t="str">
            <v>SALEABLE</v>
          </cell>
          <cell r="I394">
            <v>39462</v>
          </cell>
          <cell r="J394" t="str">
            <v>37.868699</v>
          </cell>
          <cell r="K394" t="str">
            <v>-122.259853</v>
          </cell>
          <cell r="L394"/>
          <cell r="M394"/>
          <cell r="N394"/>
          <cell r="O394"/>
          <cell r="P394"/>
          <cell r="Q394"/>
          <cell r="R394">
            <v>55593</v>
          </cell>
          <cell r="S394">
            <v>55593</v>
          </cell>
          <cell r="T394" t="str">
            <v>Two shelters at this location - UCB Earned</v>
          </cell>
        </row>
        <row r="395">
          <cell r="A395">
            <v>54655</v>
          </cell>
          <cell r="B395" t="str">
            <v>EB-000055</v>
          </cell>
          <cell r="C395" t="str">
            <v>703481</v>
          </cell>
          <cell r="D395" t="str">
            <v>Transit Shelter Display</v>
          </cell>
          <cell r="E395" t="str">
            <v>Bancroft Way (UC Campus)  NS 30ft W/O Ellesworth</v>
          </cell>
          <cell r="F395" t="str">
            <v>UC Berkeley</v>
          </cell>
          <cell r="G395" t="str">
            <v>94720</v>
          </cell>
          <cell r="H395" t="str">
            <v>SALEABLE</v>
          </cell>
          <cell r="I395">
            <v>39462</v>
          </cell>
          <cell r="J395" t="str">
            <v>37.868495</v>
          </cell>
          <cell r="K395" t="str">
            <v>-122.261744</v>
          </cell>
          <cell r="L395"/>
          <cell r="M395"/>
          <cell r="N395"/>
          <cell r="O395"/>
          <cell r="P395"/>
          <cell r="Q395"/>
          <cell r="R395">
            <v>54655</v>
          </cell>
          <cell r="S395">
            <v>54655</v>
          </cell>
          <cell r="T395" t="str">
            <v xml:space="preserve">Ellesworth </v>
          </cell>
        </row>
        <row r="396">
          <cell r="A396">
            <v>55006</v>
          </cell>
          <cell r="B396" t="str">
            <v>EB-000110</v>
          </cell>
          <cell r="C396" t="str">
            <v>703521</v>
          </cell>
          <cell r="D396" t="str">
            <v>Transit Shelter Display</v>
          </cell>
          <cell r="E396" t="str">
            <v>Hearst Ave (UC Campus) SS 119ft W/O Euclid Ave F/N - 1</v>
          </cell>
          <cell r="F396" t="str">
            <v>UC Berkeley</v>
          </cell>
          <cell r="G396" t="str">
            <v>94709</v>
          </cell>
          <cell r="H396" t="str">
            <v>SALEABLE</v>
          </cell>
          <cell r="I396">
            <v>43360</v>
          </cell>
          <cell r="J396" t="str">
            <v>37.874937</v>
          </cell>
          <cell r="K396" t="str">
            <v>-122.260539</v>
          </cell>
          <cell r="L396"/>
          <cell r="M396"/>
          <cell r="N396"/>
          <cell r="O396"/>
          <cell r="P396"/>
          <cell r="Q396"/>
          <cell r="R396">
            <v>55006</v>
          </cell>
          <cell r="S396">
            <v>55006</v>
          </cell>
          <cell r="T396"/>
        </row>
        <row r="397">
          <cell r="A397">
            <v>58558</v>
          </cell>
          <cell r="B397" t="str">
            <v>EB-000109</v>
          </cell>
          <cell r="C397" t="str">
            <v>703531</v>
          </cell>
          <cell r="D397" t="str">
            <v>Transit Shelter Display</v>
          </cell>
          <cell r="E397" t="str">
            <v>Hearst Ave (UC Campus) SS 79ft W/O Arch St F/N - 1</v>
          </cell>
          <cell r="F397" t="str">
            <v>UC Berkeley</v>
          </cell>
          <cell r="G397" t="str">
            <v>94720</v>
          </cell>
          <cell r="H397" t="str">
            <v>SALEABLE</v>
          </cell>
          <cell r="I397">
            <v>43362</v>
          </cell>
          <cell r="J397" t="str">
            <v>37.874425</v>
          </cell>
          <cell r="K397" t="str">
            <v>-122.264207</v>
          </cell>
          <cell r="L397"/>
          <cell r="M397"/>
          <cell r="N397"/>
          <cell r="O397"/>
          <cell r="P397"/>
          <cell r="Q397"/>
          <cell r="R397">
            <v>58558</v>
          </cell>
          <cell r="S397">
            <v>58558</v>
          </cell>
          <cell r="T397"/>
        </row>
        <row r="398">
          <cell r="A398" t="str">
            <v xml:space="preserve">No Stop ID </v>
          </cell>
          <cell r="B398" t="str">
            <v>EB-000116</v>
          </cell>
          <cell r="C398" t="str">
            <v>704171</v>
          </cell>
          <cell r="D398" t="str">
            <v>Transit Shelter Display</v>
          </cell>
          <cell r="E398" t="str">
            <v>Mining Circle (UC Campus) SS 367ft W/O Gayley Rd F/W - 1</v>
          </cell>
          <cell r="F398" t="str">
            <v>UC Berkeley</v>
          </cell>
          <cell r="G398" t="str">
            <v>94720</v>
          </cell>
          <cell r="H398" t="str">
            <v>UnSaleable</v>
          </cell>
          <cell r="I398">
            <v>39707</v>
          </cell>
          <cell r="J398" t="str">
            <v>37.873596</v>
          </cell>
          <cell r="K398" t="str">
            <v>-122.256702</v>
          </cell>
          <cell r="L398"/>
          <cell r="M398"/>
          <cell r="N398"/>
          <cell r="O398"/>
          <cell r="P398"/>
          <cell r="Q398"/>
          <cell r="R398" t="str">
            <v xml:space="preserve">No Service </v>
          </cell>
          <cell r="S398" t="e">
            <v>#N/A</v>
          </cell>
          <cell r="T398"/>
        </row>
        <row r="399">
          <cell r="A399">
            <v>54455</v>
          </cell>
          <cell r="B399" t="str">
            <v>EB-000017</v>
          </cell>
          <cell r="C399" t="str">
            <v>705101</v>
          </cell>
          <cell r="D399" t="str">
            <v>Transit Shelter Display</v>
          </cell>
          <cell r="E399" t="str">
            <v>Bancroft Way (UC Campus) NS 63ft W/O Telegraph Ave F/E-1</v>
          </cell>
          <cell r="F399" t="str">
            <v>UC Berkeley</v>
          </cell>
          <cell r="G399" t="str">
            <v>94720</v>
          </cell>
          <cell r="H399" t="str">
            <v>SALEABLE</v>
          </cell>
          <cell r="I399">
            <v>42398</v>
          </cell>
          <cell r="J399" t="str">
            <v>37.86877</v>
          </cell>
          <cell r="K399" t="str">
            <v>-122.25975</v>
          </cell>
          <cell r="L399"/>
          <cell r="M399"/>
          <cell r="N399"/>
          <cell r="O399"/>
          <cell r="P399"/>
          <cell r="Q399"/>
          <cell r="R399" t="e">
            <v>#REF!</v>
          </cell>
          <cell r="S399" t="e">
            <v>#REF!</v>
          </cell>
          <cell r="T399"/>
        </row>
        <row r="400">
          <cell r="A400">
            <v>56888</v>
          </cell>
          <cell r="B400" t="str">
            <v>EB-000029</v>
          </cell>
          <cell r="C400" t="str">
            <v>705103</v>
          </cell>
          <cell r="D400" t="str">
            <v>Transit Shelter Display</v>
          </cell>
          <cell r="E400" t="str">
            <v>Bancroft Way (UC Campus) NS 170ft W/O Telegraph Ave F/E-1</v>
          </cell>
          <cell r="F400" t="str">
            <v>UC Berkeley</v>
          </cell>
          <cell r="G400" t="str">
            <v>94720</v>
          </cell>
          <cell r="H400" t="str">
            <v>SALEABLE</v>
          </cell>
          <cell r="I400">
            <v>42398</v>
          </cell>
          <cell r="J400" t="str">
            <v>37.86858</v>
          </cell>
          <cell r="K400" t="str">
            <v>-122.26014</v>
          </cell>
          <cell r="L400"/>
          <cell r="M400"/>
          <cell r="N400"/>
          <cell r="O400"/>
          <cell r="P400"/>
          <cell r="Q400"/>
          <cell r="R400">
            <v>56888</v>
          </cell>
          <cell r="S400">
            <v>56888</v>
          </cell>
          <cell r="T400"/>
        </row>
        <row r="401">
          <cell r="A401">
            <v>54963</v>
          </cell>
          <cell r="B401" t="str">
            <v>EB-000099</v>
          </cell>
          <cell r="C401" t="str">
            <v>705105</v>
          </cell>
          <cell r="D401" t="str">
            <v>Transit Shelter Display</v>
          </cell>
          <cell r="E401" t="str">
            <v>Bancroft Way (UC Campus) NS 231ft W/O Telegraph Ave F/E-1</v>
          </cell>
          <cell r="F401" t="str">
            <v>UC Berkeley</v>
          </cell>
          <cell r="G401" t="str">
            <v>94720</v>
          </cell>
          <cell r="H401" t="str">
            <v>SALEABLE</v>
          </cell>
          <cell r="I401">
            <v>42398</v>
          </cell>
          <cell r="J401" t="str">
            <v>37.86871</v>
          </cell>
          <cell r="K401" t="str">
            <v>-122.26074</v>
          </cell>
          <cell r="L401"/>
          <cell r="M401"/>
          <cell r="N401"/>
          <cell r="O401"/>
          <cell r="P401"/>
          <cell r="Q401"/>
          <cell r="R401">
            <v>54963</v>
          </cell>
          <cell r="S401">
            <v>54963</v>
          </cell>
          <cell r="T401"/>
        </row>
      </sheetData>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issa Lee" refreshedDate="45399.678873263889" createdVersion="8" refreshedVersion="8" minRefreshableVersion="3" recordCount="277" xr:uid="{C2D17D2F-D560-4DF5-9BF9-6C8E93828834}">
  <cacheSource type="worksheet">
    <worksheetSource ref="A1:AB1048576" sheet="Old"/>
  </cacheSource>
  <cacheFields count="29">
    <cacheField name="Stop ID" numFmtId="49">
      <sharedItems containsBlank="1" containsMixedTypes="1" containsNumber="1" containsInteger="1" minValue="50156" maxValue="59958"/>
    </cacheField>
    <cacheField name="Barcode" numFmtId="0">
      <sharedItems containsBlank="1"/>
    </cacheField>
    <cacheField name="Panel No" numFmtId="0">
      <sharedItems containsBlank="1" containsMixedTypes="1" containsNumber="1" containsInteger="1" minValue="703541" maxValue="703541"/>
    </cacheField>
    <cacheField name="Ad Box Type" numFmtId="0">
      <sharedItems containsBlank="1"/>
    </cacheField>
    <cacheField name="Media Product Name" numFmtId="0">
      <sharedItems containsBlank="1" count="4">
        <m/>
        <s v="Non Ad Shelter"/>
        <s v="Transit Shelter Display"/>
        <s v="Kiosk"/>
      </sharedItems>
    </cacheField>
    <cacheField name="Sales Address " numFmtId="0">
      <sharedItems containsBlank="1"/>
    </cacheField>
    <cacheField name="Area Name" numFmtId="0">
      <sharedItems containsBlank="1"/>
    </cacheField>
    <cacheField name="Zip" numFmtId="0">
      <sharedItems containsBlank="1" containsMixedTypes="1" containsNumber="1" containsInteger="1" minValue="94544" maxValue="94544"/>
    </cacheField>
    <cacheField name="Status" numFmtId="0">
      <sharedItems containsBlank="1"/>
    </cacheField>
    <cacheField name="LIVE" numFmtId="0">
      <sharedItems containsNonDate="0" containsDate="1" containsString="0" containsBlank="1" minDate="2008-01-15T00:00:00" maxDate="2022-03-10T00:00:00"/>
    </cacheField>
    <cacheField name="Finish" numFmtId="0">
      <sharedItems containsNonDate="0" containsDate="1" containsString="0" containsBlank="1" minDate="2009-03-12T00:00:00" maxDate="3100-01-01T00:00:00"/>
    </cacheField>
    <cacheField name="Illumination" numFmtId="0">
      <sharedItems containsBlank="1"/>
    </cacheField>
    <cacheField name="PG&amp;E Account Number " numFmtId="0">
      <sharedItems containsBlank="1"/>
    </cacheField>
    <cacheField name="Meter Number" numFmtId="0">
      <sharedItems containsBlank="1" containsMixedTypes="1" containsNumber="1" containsInteger="1" minValue="1005363009" maxValue="1009672676"/>
    </cacheField>
    <cacheField name="NextBus" numFmtId="0">
      <sharedItems containsBlank="1"/>
    </cacheField>
    <cacheField name="Trash Can Size" numFmtId="0">
      <sharedItems containsBlank="1"/>
    </cacheField>
    <cacheField name="Map Case" numFmtId="0">
      <sharedItems containsBlank="1"/>
    </cacheField>
    <cacheField name="Panel Height" numFmtId="0">
      <sharedItems containsString="0" containsBlank="1" containsNumber="1" minValue="0" maxValue="69"/>
    </cacheField>
    <cacheField name="Panel Width" numFmtId="0">
      <sharedItems containsString="0" containsBlank="1" containsNumber="1" minValue="0" maxValue="48"/>
    </cacheField>
    <cacheField name="Latitude" numFmtId="0">
      <sharedItems containsBlank="1" containsMixedTypes="1" containsNumber="1" minValue="37.551397999999999" maxValue="37.958506"/>
    </cacheField>
    <cacheField name="Longitude" numFmtId="0">
      <sharedItems containsBlank="1" containsMixedTypes="1" containsNumber="1" minValue="-122.054866" maxValue="122.26773"/>
    </cacheField>
    <cacheField name="Misc. " numFmtId="0">
      <sharedItems containsBlank="1"/>
    </cacheField>
    <cacheField name="Status " numFmtId="0">
      <sharedItems containsBlank="1"/>
    </cacheField>
    <cacheField name="Bus Service (Y/N)" numFmtId="0">
      <sharedItems containsBlank="1" count="4">
        <s v="Y"/>
        <s v="N"/>
        <s v="Maybe - Realign"/>
        <m/>
      </sharedItems>
    </cacheField>
    <cacheField name="Size" numFmtId="49">
      <sharedItems containsBlank="1" count="9">
        <s v="12-14"/>
        <s v="22"/>
        <s v="16"/>
        <s v="18"/>
        <s v="Kiosk"/>
        <m/>
        <s v="No shelter on maps" u="1"/>
        <s v="N/A" u="1"/>
        <s v="12-14 (stop number doesn't match, different locations)" u="1"/>
      </sharedItems>
    </cacheField>
    <cacheField name="Person-Minutes Ranking" numFmtId="1">
      <sharedItems containsBlank="1" containsMixedTypes="1" containsNumber="1" minValue="21.9" maxValue="204.54500000000002"/>
    </cacheField>
    <cacheField name="Ownership" numFmtId="0">
      <sharedItems containsBlank="1"/>
    </cacheField>
    <cacheField name="Maintenance " numFmtId="0">
      <sharedItems containsBlank="1"/>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
  <r>
    <n v="55722"/>
    <m/>
    <m/>
    <m/>
    <x v="0"/>
    <s v="University Ave NS, W/O Sacramento St"/>
    <s v="Berkeley "/>
    <s v="94703"/>
    <m/>
    <m/>
    <m/>
    <s v="N"/>
    <m/>
    <m/>
    <s v="N"/>
    <m/>
    <m/>
    <m/>
    <m/>
    <s v="37.870601970914976"/>
    <s v=" -122.28164690373802"/>
    <m/>
    <s v="Install Future "/>
    <x v="0"/>
    <x v="0"/>
    <m/>
    <s v="ACT"/>
    <m/>
    <s v="New shelter installation for Telegraph Rapid Corridors Project. Construction in 2024. "/>
  </r>
  <r>
    <n v="52566"/>
    <m/>
    <m/>
    <m/>
    <x v="0"/>
    <s v="University Ave MS. W/O San Pablo Ave"/>
    <s v="Berkeley "/>
    <s v="94710"/>
    <m/>
    <m/>
    <m/>
    <s v="N"/>
    <m/>
    <m/>
    <s v="N"/>
    <m/>
    <m/>
    <m/>
    <m/>
    <s v="37.86914980750505"/>
    <s v="-122.29264365723706"/>
    <m/>
    <s v="Install Future "/>
    <x v="0"/>
    <x v="0"/>
    <m/>
    <s v="ACT "/>
    <m/>
    <s v="New shelter installation for Telegraph Rapid Corridors Project. Construction in 2024. "/>
  </r>
  <r>
    <n v="50156"/>
    <s v="EB-000146"/>
    <s v="701671"/>
    <s v="NA"/>
    <x v="1"/>
    <s v="Gallaudet Dr. ES 280ft S/O Walnut Ave. F/S - 1"/>
    <s v="Fremont"/>
    <s v="94538"/>
    <s v="UnSaleable"/>
    <d v="2008-01-15T00:00:00"/>
    <d v="3099-12-31T00:00:00"/>
    <s v="N"/>
    <m/>
    <m/>
    <s v="N"/>
    <s v="20G"/>
    <s v="Y"/>
    <n v="69"/>
    <n v="48"/>
    <s v="37.558612"/>
    <s v="-121.970441"/>
    <m/>
    <m/>
    <x v="0"/>
    <x v="0"/>
    <m/>
    <s v="ACT"/>
    <s v="GPC "/>
    <m/>
  </r>
  <r>
    <n v="50163"/>
    <s v="EB-000091"/>
    <s v="793111"/>
    <s v="BTB"/>
    <x v="2"/>
    <s v="40th St NS 116ft W/O Emery St F/E - 1"/>
    <s v="Emeryville"/>
    <s v="94608"/>
    <s v="UnSaleable"/>
    <d v="2009-09-28T00:00:00"/>
    <d v="3099-12-31T00:00:00"/>
    <s v="N"/>
    <m/>
    <m/>
    <s v="N"/>
    <s v="City Can"/>
    <s v="Y"/>
    <n v="69"/>
    <n v="48"/>
    <s v="37.830809"/>
    <s v="-122.281505"/>
    <m/>
    <m/>
    <x v="0"/>
    <x v="0"/>
    <e v="#N/A"/>
    <s v="Emeryville"/>
    <m/>
    <m/>
  </r>
  <r>
    <n v="50200"/>
    <s v="SL-000036"/>
    <s v="701621"/>
    <s v="V Angle"/>
    <x v="2"/>
    <s v="East 14th St ES 115ft N/O Fairmont Dr F/S - 1"/>
    <s v="San Leandro"/>
    <s v="94578"/>
    <s v="SALEABLE"/>
    <d v="2008-01-15T00:00:00"/>
    <d v="3099-12-31T00:00:00"/>
    <s v="N"/>
    <m/>
    <m/>
    <s v="N"/>
    <s v="None"/>
    <s v="Y"/>
    <n v="69"/>
    <n v="48"/>
    <s v="37.703809"/>
    <s v="-122.126254"/>
    <m/>
    <m/>
    <x v="0"/>
    <x v="0"/>
    <n v="155.5"/>
    <s v="ACT"/>
    <s v="GPC "/>
    <m/>
  </r>
  <r>
    <n v="50502"/>
    <s v="EB-000074"/>
    <s v="702331"/>
    <s v="NA"/>
    <x v="1"/>
    <s v="MacDonald Ave NS 20ft E/O 44th St F/ - 1"/>
    <s v="Richmond"/>
    <s v="94805"/>
    <s v="UnSaleable"/>
    <d v="2008-01-15T00:00:00"/>
    <d v="3099-12-31T00:00:00"/>
    <s v="N"/>
    <m/>
    <m/>
    <s v="N"/>
    <s v="20G &amp; City Can"/>
    <s v="N"/>
    <n v="69"/>
    <n v="48"/>
    <s v="37.933118"/>
    <s v="-122.328458"/>
    <s v="WMMC+6Q Richmond, California"/>
    <m/>
    <x v="0"/>
    <x v="0"/>
    <n v="157.46"/>
    <s v="ACT"/>
    <s v="GPC "/>
    <m/>
  </r>
  <r>
    <n v="55197"/>
    <s v="FM-000004"/>
    <s v="700111"/>
    <s v="V Angle"/>
    <x v="2"/>
    <s v="Mowry Ave SS 260ft W/O Fremont Blvd F/W - 1"/>
    <s v="Fremont"/>
    <s v="94538"/>
    <s v="SALEABLE"/>
    <d v="2008-01-15T00:00:00"/>
    <d v="3099-12-31T00:00:00"/>
    <s v="N"/>
    <m/>
    <m/>
    <s v="N"/>
    <s v="20G &amp; City Can"/>
    <s v="Y"/>
    <n v="69"/>
    <n v="48"/>
    <s v="37.547774, -121.988866"/>
    <s v="-121.988881"/>
    <m/>
    <m/>
    <x v="0"/>
    <x v="0"/>
    <m/>
    <s v="ACT"/>
    <s v="GPC "/>
    <m/>
  </r>
  <r>
    <n v="50515"/>
    <s v="CV-000001"/>
    <s v="702221"/>
    <s v="BTB"/>
    <x v="2"/>
    <s v="Castro Valley Blvd SS 50ft W/O San Miguel Ave F/W - 1"/>
    <s v="Castro Valley"/>
    <s v="94546"/>
    <s v="SALEABLE"/>
    <d v="2008-01-15T00:00:00"/>
    <d v="3099-12-31T00:00:00"/>
    <s v="N"/>
    <m/>
    <m/>
    <s v="N"/>
    <s v="City Can"/>
    <s v="N"/>
    <n v="69"/>
    <n v="48"/>
    <s v="37.695398"/>
    <s v="-122.081463"/>
    <m/>
    <m/>
    <x v="0"/>
    <x v="0"/>
    <n v="102.65"/>
    <s v="ACT"/>
    <s v="GPC "/>
    <m/>
  </r>
  <r>
    <n v="50522"/>
    <s v="HD-000032"/>
    <s v="702051"/>
    <s v="BTB"/>
    <x v="2"/>
    <s v="Hesperian Blvd ES 21ft S/O Sleepy Hollow Ave F/S - 1"/>
    <s v="Hayward"/>
    <s v="94545"/>
    <s v="SALEABLE"/>
    <d v="2008-01-15T00:00:00"/>
    <d v="3099-12-31T00:00:00"/>
    <s v="N"/>
    <m/>
    <m/>
    <s v="N"/>
    <s v="None"/>
    <s v="Y"/>
    <n v="69"/>
    <n v="48"/>
    <s v="37.634359"/>
    <s v="-122.098605"/>
    <m/>
    <m/>
    <x v="0"/>
    <x v="0"/>
    <n v="134.6"/>
    <s v="ACT"/>
    <s v="GPC "/>
    <m/>
  </r>
  <r>
    <n v="50544"/>
    <s v="EB-000027"/>
    <s v="702981"/>
    <s v="BTB"/>
    <x v="2"/>
    <s v="Martin Luther King Jr Wy ES 60ft N/O Russell St F/S - 1"/>
    <s v="Berkeley"/>
    <s v="94703"/>
    <s v="SALEABLE"/>
    <d v="2008-01-15T00:00:00"/>
    <d v="3099-12-31T00:00:00"/>
    <s v="N"/>
    <m/>
    <m/>
    <s v="N"/>
    <s v="None"/>
    <s v="Y"/>
    <n v="69"/>
    <n v="48"/>
    <s v="37.856362"/>
    <s v="-122.271177"/>
    <m/>
    <m/>
    <x v="0"/>
    <x v="0"/>
    <n v="144.67500000000001"/>
    <s v="ACT"/>
    <s v="GPC "/>
    <m/>
  </r>
  <r>
    <n v="50558"/>
    <s v="HD-000041"/>
    <s v="702151"/>
    <s v="BTB"/>
    <x v="2"/>
    <s v="W Winton Ave SS 245ft E/O Saklan Rd F/W - 1"/>
    <s v="Hayward"/>
    <s v="94545"/>
    <s v="SALEABLE"/>
    <d v="2008-01-15T00:00:00"/>
    <d v="3099-12-31T00:00:00"/>
    <s v="N"/>
    <m/>
    <m/>
    <s v="N"/>
    <s v="20G"/>
    <s v="Y"/>
    <n v="69"/>
    <n v="48"/>
    <s v="37.652987"/>
    <s v="-122.117772"/>
    <m/>
    <m/>
    <x v="0"/>
    <x v="0"/>
    <n v="112.5"/>
    <s v="ACT"/>
    <s v="GPC "/>
    <m/>
  </r>
  <r>
    <n v="50630"/>
    <s v="SL-000011"/>
    <s v="701341"/>
    <s v="NA"/>
    <x v="1"/>
    <s v="Estudillo Ave NS 170ft E/O Harrison St F/E - 1"/>
    <s v="San Leandro"/>
    <s v="94577"/>
    <s v="UnSaleable"/>
    <d v="2008-01-15T00:00:00"/>
    <d v="3099-12-31T00:00:00"/>
    <s v="N"/>
    <m/>
    <m/>
    <s v="N"/>
    <s v="None"/>
    <s v="Y"/>
    <n v="69"/>
    <n v="48"/>
    <s v="37.725663"/>
    <s v="-122.153715"/>
    <m/>
    <m/>
    <x v="0"/>
    <x v="0"/>
    <n v="93.4"/>
    <s v="ACT"/>
    <s v="GPC "/>
    <m/>
  </r>
  <r>
    <n v="50869"/>
    <s v="EB-000113"/>
    <s v="702481"/>
    <s v="BTB"/>
    <x v="2"/>
    <s v="Calaroga Ave ES 100ft N/O W Tennyson Rd F/S - 1"/>
    <s v="Hayward"/>
    <s v="94545"/>
    <s v="SALEABLE"/>
    <d v="2008-01-15T00:00:00"/>
    <d v="3099-12-31T00:00:00"/>
    <s v="N"/>
    <m/>
    <m/>
    <s v="N"/>
    <s v="20G"/>
    <s v="Y"/>
    <n v="69"/>
    <n v="48"/>
    <s v="37.632158"/>
    <s v="-122.089841"/>
    <m/>
    <m/>
    <x v="1"/>
    <x v="0"/>
    <e v="#N/A"/>
    <s v="ACT"/>
    <s v="GPC "/>
    <m/>
  </r>
  <r>
    <n v="50880"/>
    <s v="HD-000035"/>
    <s v="700601"/>
    <s v="BTB"/>
    <x v="2"/>
    <s v="W Winton Ave NS 30ft E/O Santa Clara St F/E - 1"/>
    <s v="Hayward"/>
    <s v="94541"/>
    <s v="SALEABLE"/>
    <d v="2008-01-15T00:00:00"/>
    <d v="3099-12-31T00:00:00"/>
    <s v="N"/>
    <m/>
    <m/>
    <s v="N"/>
    <s v="20G"/>
    <s v="Y"/>
    <n v="69"/>
    <n v="48"/>
    <s v="37.657937"/>
    <s v="-122.097874"/>
    <m/>
    <m/>
    <x v="0"/>
    <x v="0"/>
    <n v="135.07499999999999"/>
    <s v="ACT"/>
    <s v="GPC "/>
    <m/>
  </r>
  <r>
    <n v="50900"/>
    <s v="HD-000020"/>
    <s v="700331"/>
    <s v="BTB"/>
    <x v="2"/>
    <s v="Hesperian Blvd WS 130ft S/O West A St F/N - 1"/>
    <s v="Hayward"/>
    <s v="94541"/>
    <s v="SALEABLE"/>
    <d v="2008-01-15T00:00:00"/>
    <d v="3099-12-31T00:00:00"/>
    <s v="N"/>
    <m/>
    <m/>
    <s v="N"/>
    <s v="20G &amp; City Can"/>
    <s v="Y"/>
    <n v="69"/>
    <n v="48"/>
    <s v="37.664993"/>
    <s v="-122.117867"/>
    <m/>
    <m/>
    <x v="0"/>
    <x v="0"/>
    <n v="128.85"/>
    <s v="ACT"/>
    <s v="GPC "/>
    <m/>
  </r>
  <r>
    <n v="50919"/>
    <s v="EB-000128 "/>
    <s v="701941"/>
    <s v="BTB"/>
    <x v="2"/>
    <s v="E 14th St NS 55ft N/O 159th Ave F/SE - 1"/>
    <s v="Alameda Unincorporated"/>
    <s v="94578"/>
    <s v="SALEABLE"/>
    <d v="2019-08-19T00:00:00"/>
    <d v="3099-12-31T00:00:00"/>
    <s v="N"/>
    <m/>
    <m/>
    <s v="N"/>
    <s v="20G"/>
    <s v="Y"/>
    <n v="69"/>
    <n v="48"/>
    <s v="37.700134"/>
    <s v="-122.121028"/>
    <m/>
    <m/>
    <x v="0"/>
    <x v="0"/>
    <n v="167.5"/>
    <s v="ACT"/>
    <s v="GPC "/>
    <m/>
  </r>
  <r>
    <n v="50922"/>
    <s v="EB-000023"/>
    <s v="702871"/>
    <s v="BTB"/>
    <x v="2"/>
    <s v="Dwight Way NS 54ft W/O San Pablo Ave F/E - 1"/>
    <s v="Berkeley"/>
    <s v="94702"/>
    <s v="SALEABLE"/>
    <d v="2008-01-15T00:00:00"/>
    <d v="3099-12-31T00:00:00"/>
    <s v="N"/>
    <s v="0003307923-7"/>
    <n v="1005713246"/>
    <s v="N"/>
    <s v="None"/>
    <s v="Y"/>
    <n v="69"/>
    <n v="48"/>
    <s v="37.861181"/>
    <s v="-122.289353"/>
    <m/>
    <m/>
    <x v="0"/>
    <x v="0"/>
    <n v="141.1"/>
    <s v="ACT"/>
    <s v="GPC "/>
    <m/>
  </r>
  <r>
    <n v="50952"/>
    <s v="SL-000019"/>
    <s v="701263"/>
    <s v="V Angle"/>
    <x v="2"/>
    <s v="Mission Blvd ES 45ft N/O Rockland Ct F/S - 1"/>
    <s v="Fremont"/>
    <s v="94536"/>
    <s v="SALEABLE"/>
    <d v="2018-07-09T00:00:00"/>
    <d v="3099-12-31T00:00:00"/>
    <s v="N"/>
    <m/>
    <m/>
    <s v="N"/>
    <s v="20G"/>
    <s v="Y"/>
    <n v="69"/>
    <n v="48"/>
    <s v="37.5862"/>
    <s v="-121.9974"/>
    <m/>
    <m/>
    <x v="0"/>
    <x v="0"/>
    <n v="79.95"/>
    <s v="ACT"/>
    <s v="GPC "/>
    <m/>
  </r>
  <r>
    <n v="50944"/>
    <s v="FM-000032"/>
    <s v="700081"/>
    <s v="V Angle"/>
    <x v="2"/>
    <s v="Paseo Padre Pkwy WS 300ft S/O Walnut Ave F/N - 1"/>
    <s v="Fremont"/>
    <s v="94538"/>
    <s v="SALEABLE"/>
    <d v="2008-01-15T00:00:00"/>
    <d v="3099-12-31T00:00:00"/>
    <s v="N"/>
    <m/>
    <m/>
    <s v="N"/>
    <s v="20G"/>
    <s v="Y"/>
    <n v="69"/>
    <n v="48"/>
    <s v="37.551305"/>
    <s v="-121.977058"/>
    <m/>
    <m/>
    <x v="0"/>
    <x v="0"/>
    <n v="165.07500000000002"/>
    <s v="ACT"/>
    <s v="GPC "/>
    <m/>
  </r>
  <r>
    <n v="51011"/>
    <s v="FM-000028"/>
    <s v="701161"/>
    <s v="V Angle"/>
    <x v="2"/>
    <s v="Fremont Blvd ES 165ft N/O Sundale Dr F/S - 1"/>
    <s v="Fremont"/>
    <s v="94538"/>
    <s v="SALEABLE"/>
    <d v="2008-01-15T00:00:00"/>
    <d v="3099-12-31T00:00:00"/>
    <s v="N"/>
    <m/>
    <m/>
    <s v="N"/>
    <s v="20G &amp; City Can"/>
    <s v="Y"/>
    <n v="69"/>
    <n v="48"/>
    <s v="37.545135"/>
    <s v="-121.9812"/>
    <m/>
    <m/>
    <x v="0"/>
    <x v="0"/>
    <n v="155.07500000000002"/>
    <s v="ACT"/>
    <s v="GPC "/>
    <m/>
  </r>
  <r>
    <n v="51101"/>
    <s v="EB-000045"/>
    <s v="793001"/>
    <s v="BTB"/>
    <x v="2"/>
    <s v="Shattuck Ave ES 50ft S/O Ashby Ave F/S - 1"/>
    <s v="Berkeley"/>
    <s v="94705"/>
    <s v="SALEABLE"/>
    <d v="2008-01-15T00:00:00"/>
    <d v="3099-12-31T00:00:00"/>
    <s v="N"/>
    <m/>
    <m/>
    <s v="N"/>
    <s v="City Can"/>
    <s v="Y"/>
    <n v="69"/>
    <n v="48"/>
    <s v="37.855078"/>
    <s v="-122.266363"/>
    <m/>
    <m/>
    <x v="0"/>
    <x v="0"/>
    <n v="152.96"/>
    <s v="ACT"/>
    <s v="GPC "/>
    <m/>
  </r>
  <r>
    <n v="51114"/>
    <s v="EB-000054"/>
    <s v="793091"/>
    <s v="NA"/>
    <x v="1"/>
    <s v="Telegraph Ave ES 36ft S/O Webster St F/S - 1"/>
    <s v="Berkeley"/>
    <s v="94705"/>
    <s v="UnSaleable"/>
    <d v="2009-07-01T00:00:00"/>
    <d v="3099-12-31T00:00:00"/>
    <s v="Y"/>
    <s v="2200089816-_"/>
    <n v="1007274062"/>
    <s v="Y"/>
    <s v="30G"/>
    <s v="Y"/>
    <n v="69"/>
    <n v="48"/>
    <s v="37.854982"/>
    <s v="-122.259731"/>
    <m/>
    <s v="Remove Future "/>
    <x v="0"/>
    <x v="0"/>
    <m/>
    <s v="ACT"/>
    <s v="GPC "/>
    <s v="Removed for Telegraph Rapid Corridors Project. Construction in 2024."/>
  </r>
  <r>
    <n v="51117"/>
    <s v="EB-000036"/>
    <s v="700841"/>
    <s v="BTB"/>
    <x v="2"/>
    <s v="San Pablo Ave ES 90ft N/O Ashby Ave F/S - 1"/>
    <s v="Berkeley"/>
    <s v="94710"/>
    <s v="SALEABLE"/>
    <d v="2008-01-15T00:00:00"/>
    <d v="3099-12-31T00:00:00"/>
    <s v="Y"/>
    <m/>
    <m/>
    <s v="Y"/>
    <s v="30G"/>
    <s v="Y"/>
    <n v="69"/>
    <n v="48"/>
    <s v="37.852168"/>
    <s v="-122.287053"/>
    <m/>
    <m/>
    <x v="0"/>
    <x v="0"/>
    <n v="105.45"/>
    <s v="ACT"/>
    <s v="GPC "/>
    <m/>
  </r>
  <r>
    <n v="51130"/>
    <s v="NW-000006"/>
    <s v="700201"/>
    <s v="V Angle"/>
    <x v="2"/>
    <s v="Cedar Blvd WS 200ft N/O Thornton Ave F/N - 1"/>
    <s v="Newark"/>
    <s v="94560"/>
    <s v="SALEABLE"/>
    <d v="2008-01-15T00:00:00"/>
    <d v="3099-12-31T00:00:00"/>
    <s v="N"/>
    <m/>
    <m/>
    <s v="N"/>
    <s v="20G &amp; City Can"/>
    <s v="Y"/>
    <n v="69"/>
    <n v="48"/>
    <s v="37.542728"/>
    <s v="-122.027499"/>
    <m/>
    <m/>
    <x v="0"/>
    <x v="0"/>
    <n v="47.3"/>
    <s v="ACT"/>
    <s v="GPC "/>
    <m/>
  </r>
  <r>
    <n v="51158"/>
    <s v="NW-000012"/>
    <s v="700171"/>
    <s v="V Angle"/>
    <x v="2"/>
    <s v="Cedar Blvd ES 10ft S/O N Magazine F/S - 1"/>
    <s v="Newark"/>
    <s v="94560"/>
    <s v="SALEABLE"/>
    <d v="2008-01-15T00:00:00"/>
    <d v="3099-12-31T00:00:00"/>
    <s v="N"/>
    <m/>
    <m/>
    <s v="N"/>
    <s v="20G &amp; Long Can"/>
    <s v="Y"/>
    <n v="69"/>
    <n v="48"/>
    <s v="37.523577"/>
    <s v="-122.004772"/>
    <m/>
    <m/>
    <x v="0"/>
    <x v="0"/>
    <n v="43.7"/>
    <s v="ACT"/>
    <s v="GPC "/>
    <m/>
  </r>
  <r>
    <n v="51165"/>
    <s v="SL-000010"/>
    <s v="701351"/>
    <s v="V Angle"/>
    <x v="2"/>
    <s v="Estudillo Ave SS 50ft E/O East 14th St F/W - 1"/>
    <s v="San Leandro"/>
    <s v="94577"/>
    <s v="SALEABLE"/>
    <d v="2008-01-15T00:00:00"/>
    <d v="3099-12-31T00:00:00"/>
    <s v="N"/>
    <m/>
    <m/>
    <s v="N"/>
    <s v="20G &amp; City Can"/>
    <s v="Y"/>
    <n v="69"/>
    <n v="48"/>
    <s v="37.725208"/>
    <s v="-122.154748"/>
    <m/>
    <m/>
    <x v="0"/>
    <x v="0"/>
    <n v="121.375"/>
    <s v="ACT"/>
    <s v="GPC "/>
    <m/>
  </r>
  <r>
    <n v="51199"/>
    <s v="EB-000018"/>
    <s v="702841"/>
    <s v="BTB"/>
    <x v="2"/>
    <s v="College Ave ES 85ft N/O Russell St F/S - 1"/>
    <s v="Berkeley"/>
    <s v="94705"/>
    <s v="SALEABLE"/>
    <d v="2008-01-15T00:00:00"/>
    <d v="3099-12-31T00:00:00"/>
    <s v="N"/>
    <m/>
    <m/>
    <s v="N"/>
    <s v="20G"/>
    <s v="Y"/>
    <n v="69"/>
    <n v="48"/>
    <s v="37.858779"/>
    <s v="-122.253131"/>
    <m/>
    <m/>
    <x v="0"/>
    <x v="0"/>
    <n v="87.1"/>
    <s v="ACT"/>
    <s v="GPC "/>
    <m/>
  </r>
  <r>
    <n v="51211"/>
    <s v="HD-000029"/>
    <s v="700541"/>
    <s v="BTB"/>
    <x v="2"/>
    <s v="Hesperian Blvd ES 43ft S/O Turner Ct F/S - 1"/>
    <s v="Hayward"/>
    <s v="94545"/>
    <s v="SALEABLE"/>
    <d v="2008-01-15T00:00:00"/>
    <d v="3099-12-31T00:00:00"/>
    <s v="N"/>
    <s v="0003307923-7"/>
    <m/>
    <s v="N"/>
    <s v="20G &amp; City Can"/>
    <s v="Y"/>
    <n v="69"/>
    <n v="48"/>
    <s v="37.644547"/>
    <s v="-122.104864"/>
    <m/>
    <m/>
    <x v="1"/>
    <x v="0"/>
    <e v="#N/A"/>
    <s v="ACT"/>
    <s v="GPC "/>
    <m/>
  </r>
  <r>
    <n v="51279"/>
    <s v="FM-000008"/>
    <s v="700121"/>
    <s v="V Angle"/>
    <x v="2"/>
    <s v="Civic Center Dr WS 300ft S/O Mowry Ave F/N - 1"/>
    <s v="Fremont"/>
    <s v="94538"/>
    <s v="SALEABLE"/>
    <d v="2008-01-15T00:00:00"/>
    <d v="3099-12-31T00:00:00"/>
    <s v="N"/>
    <m/>
    <m/>
    <s v="N"/>
    <s v="20G"/>
    <s v="Y"/>
    <n v="69"/>
    <n v="48"/>
    <s v="37.556257"/>
    <s v="-121.980554"/>
    <m/>
    <m/>
    <x v="0"/>
    <x v="0"/>
    <n v="97.424999999999997"/>
    <s v="ACT"/>
    <s v="GPC "/>
    <m/>
  </r>
  <r>
    <n v="51305"/>
    <s v="HD-000002"/>
    <s v="702321"/>
    <s v="BTB"/>
    <x v="2"/>
    <s v="Mission Blvd ES 100ft N/O Carlos Bee Blvd F/S - 1"/>
    <s v="Hayward"/>
    <s v="94542"/>
    <s v="SALEABLE"/>
    <d v="2008-01-15T00:00:00"/>
    <d v="3099-12-31T00:00:00"/>
    <s v="N"/>
    <m/>
    <m/>
    <s v="N"/>
    <s v="20G"/>
    <s v="Y"/>
    <n v="69"/>
    <n v="48"/>
    <s v="37.660686"/>
    <s v="-122.074141"/>
    <m/>
    <m/>
    <x v="0"/>
    <x v="0"/>
    <n v="118.85000000000001"/>
    <s v="ACT"/>
    <s v="GPC "/>
    <m/>
  </r>
  <r>
    <n v="51330"/>
    <s v="NW-000009"/>
    <s v="701791"/>
    <s v="V Angle"/>
    <x v="2"/>
    <s v="Filbert St ES 188ft N/O Enterprise Dr F/S - 1"/>
    <s v="Newark"/>
    <s v="94560"/>
    <s v="SALEABLE"/>
    <d v="2008-01-15T00:00:00"/>
    <d v="3099-12-31T00:00:00"/>
    <s v="N"/>
    <m/>
    <m/>
    <s v="N"/>
    <s v="20G"/>
    <s v="Y"/>
    <n v="69"/>
    <n v="48"/>
    <s v="37.525231"/>
    <s v="-122.036306"/>
    <m/>
    <m/>
    <x v="0"/>
    <x v="0"/>
    <n v="118.35000000000001"/>
    <s v="ACT"/>
    <s v="GPC "/>
    <m/>
  </r>
  <r>
    <n v="51397"/>
    <s v="FM-000002"/>
    <s v="793051"/>
    <s v="BTB"/>
    <x v="2"/>
    <s v="Ardenwood Terrace ES 460ft S/O Ardenwood Blvd F/N - 1"/>
    <s v="Fremont"/>
    <s v="94555"/>
    <s v="SALEABLE"/>
    <d v="2009-06-10T00:00:00"/>
    <d v="3099-12-31T00:00:00"/>
    <s v="Y"/>
    <m/>
    <m/>
    <s v="Y"/>
    <s v="City Can"/>
    <s v="N"/>
    <n v="69"/>
    <n v="48"/>
    <s v="37.551518"/>
    <s v="-122.054759"/>
    <m/>
    <m/>
    <x v="0"/>
    <x v="0"/>
    <n v="137.1"/>
    <s v="ACT"/>
    <s v="GPC "/>
    <s v="Ardenwood Park &amp; Ride Lot: There are two shelters at this location for a single bus stop ID 51397"/>
  </r>
  <r>
    <n v="51397"/>
    <s v="FM-000002"/>
    <s v="793051"/>
    <s v="BTB"/>
    <x v="2"/>
    <s v="Ardenwood Terrace ES 460ft S/O Ardenwood Blvd F/N - 1"/>
    <s v="Fremont"/>
    <s v="94555"/>
    <s v="SALEABLE"/>
    <d v="2009-06-10T00:00:00"/>
    <d v="3099-12-31T00:00:00"/>
    <s v="Y"/>
    <m/>
    <m/>
    <s v="Y"/>
    <s v="City Can"/>
    <s v="N"/>
    <n v="69"/>
    <n v="48"/>
    <n v="37.551397999999999"/>
    <n v="-122.054866"/>
    <m/>
    <m/>
    <x v="0"/>
    <x v="0"/>
    <n v="137.1"/>
    <s v="ACT"/>
    <s v="GPC "/>
    <s v="Ardenwood Park &amp; Ride Lot: There are two shelters at this location for a single bus stop ID 51397"/>
  </r>
  <r>
    <n v="51450"/>
    <s v="HD-000047"/>
    <s v="702121"/>
    <s v="BTB"/>
    <x v="2"/>
    <s v="Depot Rd NS 50ft W/O Viking St F/E - 1"/>
    <s v="Hayward"/>
    <s v="94545"/>
    <s v="SALEABLE"/>
    <d v="2008-01-15T00:00:00"/>
    <d v="3099-12-31T00:00:00"/>
    <s v="N"/>
    <m/>
    <m/>
    <s v="N"/>
    <s v="20G"/>
    <s v="Y"/>
    <n v="69"/>
    <n v="48"/>
    <s v="37.638457"/>
    <s v="-122.125233"/>
    <m/>
    <m/>
    <x v="0"/>
    <x v="0"/>
    <n v="79.25"/>
    <s v="ACT"/>
    <s v="GPC "/>
    <m/>
  </r>
  <r>
    <n v="51510"/>
    <s v="EB-000131"/>
    <n v="703541"/>
    <s v="NA"/>
    <x v="1"/>
    <s v="Derby St NS 9ft E/O Claremont Blvd F/E - 1"/>
    <s v="Berkeley"/>
    <s v="94705"/>
    <s v="UnSaleable"/>
    <d v="2019-10-21T00:00:00"/>
    <d v="3099-12-31T00:00:00"/>
    <s v="N"/>
    <m/>
    <m/>
    <s v="N"/>
    <s v="None"/>
    <s v="N"/>
    <n v="69"/>
    <n v="48"/>
    <s v="37.862587"/>
    <s v="-122.247048"/>
    <m/>
    <m/>
    <x v="0"/>
    <x v="0"/>
    <n v="133.89999999999998"/>
    <s v="ACT"/>
    <s v="GPC "/>
    <m/>
  </r>
  <r>
    <n v="51511"/>
    <s v="FM-000040"/>
    <s v="701271"/>
    <s v="V Angle"/>
    <x v="2"/>
    <s v="Blacow Rd ES 60ft N/O Greenpark Dr F/S - 1"/>
    <s v="Fremont"/>
    <s v="94538"/>
    <s v="SALEABLE"/>
    <d v="2008-01-15T00:00:00"/>
    <d v="3099-12-31T00:00:00"/>
    <s v="N"/>
    <m/>
    <m/>
    <s v="N"/>
    <s v="20G"/>
    <s v="Y"/>
    <n v="69"/>
    <n v="48"/>
    <s v="37.522904"/>
    <s v="-121.964983"/>
    <m/>
    <m/>
    <x v="1"/>
    <x v="0"/>
    <e v="#N/A"/>
    <s v="ACT"/>
    <s v="GPC "/>
    <m/>
  </r>
  <r>
    <n v="51513"/>
    <s v="HD-000011"/>
    <s v="704141"/>
    <s v="NA"/>
    <x v="1"/>
    <s v="B St NS 70ft W/O Foothill Blvd F/E - 1"/>
    <s v="Hayward"/>
    <s v="94541"/>
    <s v="UnSaleable"/>
    <d v="2008-01-15T00:00:00"/>
    <d v="3099-12-31T00:00:00"/>
    <s v="N"/>
    <m/>
    <m/>
    <s v="N"/>
    <s v="20G &amp; City Can"/>
    <s v="N"/>
    <n v="0"/>
    <n v="0"/>
    <s v="37.673845"/>
    <s v="-122.081349"/>
    <m/>
    <m/>
    <x v="0"/>
    <x v="0"/>
    <n v="114.96"/>
    <s v="ACT"/>
    <s v="GPC "/>
    <m/>
  </r>
  <r>
    <n v="51555"/>
    <s v="EB-000053"/>
    <s v="700691"/>
    <s v="BTB"/>
    <x v="2"/>
    <s v="Telegraph Ave WS 250ft S/O Dwight Way F/N - 1"/>
    <s v="Berkeley"/>
    <s v="94704"/>
    <s v="SALEABLE"/>
    <d v="2008-01-15T00:00:00"/>
    <d v="3099-12-31T00:00:00"/>
    <s v="Y"/>
    <s v="0003307923-7"/>
    <s v="5000063297"/>
    <s v="Y"/>
    <s v="City Can"/>
    <s v="N"/>
    <n v="69"/>
    <n v="48"/>
    <s v="37.864555"/>
    <s v="-122.258648"/>
    <m/>
    <m/>
    <x v="0"/>
    <x v="0"/>
    <n v="188.91"/>
    <s v="ACT"/>
    <s v="GPC "/>
    <m/>
  </r>
  <r>
    <n v="51579"/>
    <s v="EB-000020"/>
    <s v="700701"/>
    <s v="BTB"/>
    <x v="2"/>
    <s v="Durant Ave SS 24ft W/O Telegraph Ave F/W - 1"/>
    <s v="Berkeley"/>
    <s v="94704"/>
    <s v="SALEABLE"/>
    <d v="2008-01-15T00:00:00"/>
    <d v="3099-12-31T00:00:00"/>
    <s v="N"/>
    <m/>
    <m/>
    <s v="N"/>
    <s v="City Can"/>
    <s v="Y"/>
    <n v="69"/>
    <n v="48"/>
    <s v="37.867703"/>
    <s v="-122.259227"/>
    <m/>
    <m/>
    <x v="0"/>
    <x v="0"/>
    <n v="200.96"/>
    <s v="ACT"/>
    <s v="GPC "/>
    <m/>
  </r>
  <r>
    <n v="51697"/>
    <s v="EB-000096"/>
    <s v="793046"/>
    <s v="BTB"/>
    <x v="2"/>
    <s v="Shellmound St WS 23ft S/O Bay St F/N - 1"/>
    <s v="Emeryville"/>
    <s v="94608"/>
    <s v="UnSaleable"/>
    <d v="2009-04-21T00:00:00"/>
    <d v="3099-12-31T00:00:00"/>
    <s v="N"/>
    <m/>
    <m/>
    <s v="N"/>
    <s v="City Can"/>
    <s v="Y"/>
    <n v="69"/>
    <n v="48"/>
    <s v="37.833743"/>
    <s v="-122.293311"/>
    <m/>
    <m/>
    <x v="0"/>
    <x v="0"/>
    <e v="#N/A"/>
    <s v="Emeryville"/>
    <m/>
    <m/>
  </r>
  <r>
    <n v="51757"/>
    <s v="EB-000082"/>
    <s v="703511"/>
    <s v="BTB"/>
    <x v="2"/>
    <s v="San Pablo Ave ES 100ft N/O Van Ness St F/S - 1"/>
    <s v="San Pablo"/>
    <s v="94806"/>
    <s v="SALEABLE"/>
    <d v="2008-01-15T00:00:00"/>
    <d v="3099-12-31T00:00:00"/>
    <s v="Y"/>
    <m/>
    <m/>
    <s v="Y"/>
    <s v="30G"/>
    <s v="Y"/>
    <n v="69"/>
    <n v="48"/>
    <s v="37.960806"/>
    <s v="-122.342848"/>
    <m/>
    <m/>
    <x v="0"/>
    <x v="0"/>
    <n v="204.54500000000002"/>
    <s v="ACT"/>
    <s v="GPC "/>
    <m/>
  </r>
  <r>
    <n v="51761"/>
    <s v="SL-000023"/>
    <s v="701281"/>
    <s v="NA"/>
    <x v="1"/>
    <s v="Wicks Blvd. ES 80ft N/O Liberty Way F/S - 1"/>
    <s v="San Leandro"/>
    <s v="94579"/>
    <s v="UnSaleable"/>
    <d v="2008-01-15T00:00:00"/>
    <d v="3099-12-31T00:00:00"/>
    <s v="N"/>
    <m/>
    <m/>
    <s v="N"/>
    <s v="20G"/>
    <s v="Y"/>
    <n v="69"/>
    <n v="48"/>
    <s v="37.686839"/>
    <s v="-122.161069"/>
    <m/>
    <m/>
    <x v="0"/>
    <x v="0"/>
    <n v="58.05"/>
    <s v="ACT"/>
    <s v="GPC "/>
    <m/>
  </r>
  <r>
    <n v="51778"/>
    <s v="SL-000044"/>
    <s v="704501"/>
    <s v="BTB"/>
    <x v="2"/>
    <s v="E 14th St WS 60ft S/O 163rd Ave F/W -1"/>
    <s v="Alameda Unincorporated"/>
    <s v="94578"/>
    <s v="SALEABLE"/>
    <d v="2013-10-15T00:00:00"/>
    <d v="3099-12-31T00:00:00"/>
    <s v="N"/>
    <m/>
    <m/>
    <s v="N"/>
    <s v="20G &amp; City Can"/>
    <s v="N"/>
    <n v="69"/>
    <n v="48"/>
    <s v="37.696"/>
    <s v="-122.115"/>
    <m/>
    <m/>
    <x v="0"/>
    <x v="0"/>
    <n v="141.5"/>
    <s v="ACT"/>
    <s v="GPC "/>
    <m/>
  </r>
  <r>
    <n v="51788"/>
    <s v="FM-000029"/>
    <s v="701111"/>
    <s v="V Angle"/>
    <x v="2"/>
    <s v="Walnut Ave SS 200ft E/O Fremont Blvd F/W - 1"/>
    <s v="Fremont"/>
    <s v="94538"/>
    <s v="SALEABLE"/>
    <d v="2008-01-15T00:00:00"/>
    <d v="3099-12-31T00:00:00"/>
    <s v="N"/>
    <m/>
    <m/>
    <s v="N"/>
    <s v="20G"/>
    <s v="Y"/>
    <n v="69"/>
    <n v="48"/>
    <s v="37.546299"/>
    <s v="-121.981951"/>
    <m/>
    <m/>
    <x v="0"/>
    <x v="0"/>
    <n v="144.57499999999999"/>
    <s v="ACT"/>
    <s v="GPC "/>
    <m/>
  </r>
  <r>
    <n v="51799"/>
    <s v="HD-000006"/>
    <s v="702401"/>
    <s v="BTB"/>
    <x v="2"/>
    <s v="Mission Blvd WS 13ft S/O Jefferson St F/N - 1"/>
    <s v="Hayward"/>
    <s v="94544"/>
    <s v="SALEABLE"/>
    <d v="2008-01-15T00:00:00"/>
    <d v="3099-12-31T00:00:00"/>
    <s v="N"/>
    <m/>
    <m/>
    <s v="N"/>
    <s v="20G"/>
    <s v="Y"/>
    <n v="69"/>
    <n v="48"/>
    <s v="37.641405"/>
    <s v="-122.0595"/>
    <m/>
    <m/>
    <x v="0"/>
    <x v="0"/>
    <n v="121.5"/>
    <s v="ACT"/>
    <s v="GPC "/>
    <m/>
  </r>
  <r>
    <n v="51810"/>
    <s v="HD-000048"/>
    <s v="702111"/>
    <s v="BTB"/>
    <x v="2"/>
    <s v="Depot Rd SS 90ft E/O Viking St F/W - 1"/>
    <s v="Hayward"/>
    <s v="94545"/>
    <s v="SALEABLE"/>
    <d v="2008-01-15T00:00:00"/>
    <d v="3099-12-31T00:00:00"/>
    <s v="N"/>
    <m/>
    <m/>
    <s v="N"/>
    <s v="20G"/>
    <s v="Y"/>
    <n v="69"/>
    <n v="48"/>
    <s v="37.638294"/>
    <s v="-122.124493"/>
    <m/>
    <m/>
    <x v="0"/>
    <x v="0"/>
    <n v="79.25"/>
    <s v="ACT"/>
    <s v="GPC "/>
    <m/>
  </r>
  <r>
    <n v="51878"/>
    <s v="HD-000051"/>
    <s v="700521"/>
    <s v="BTB"/>
    <x v="2"/>
    <s v="Industrial Blvd WS 250ft S/O Depot Rd F/N - 1"/>
    <s v="Hayward"/>
    <s v="94545"/>
    <s v="SALEABLE"/>
    <d v="2008-01-15T00:00:00"/>
    <d v="3099-12-31T00:00:00"/>
    <s v="N"/>
    <m/>
    <m/>
    <s v="N"/>
    <s v="20G"/>
    <s v="Y"/>
    <n v="69"/>
    <n v="48"/>
    <s v="37.638317"/>
    <s v="-122.117112"/>
    <m/>
    <m/>
    <x v="0"/>
    <x v="0"/>
    <n v="93.85"/>
    <s v="ACT"/>
    <s v="GPC "/>
    <m/>
  </r>
  <r>
    <n v="52107"/>
    <s v="SL-000022"/>
    <s v="701591"/>
    <s v="V Angle"/>
    <x v="2"/>
    <s v="Wicks Blvd WS 110ft S/O Manor Blvd F/N - 1"/>
    <s v="San Leandro"/>
    <s v="94577"/>
    <s v="SALEABLE"/>
    <d v="2008-01-15T00:00:00"/>
    <d v="3099-12-31T00:00:00"/>
    <s v="N"/>
    <m/>
    <m/>
    <s v="N"/>
    <s v="20G"/>
    <s v="Y"/>
    <n v="69"/>
    <n v="48"/>
    <s v="37.690738"/>
    <s v="-122.163058"/>
    <m/>
    <m/>
    <x v="0"/>
    <x v="0"/>
    <n v="62.149999999999991"/>
    <s v="ACT"/>
    <s v="GPC "/>
    <m/>
  </r>
  <r>
    <n v="52112"/>
    <s v="FM-000018"/>
    <s v="701031"/>
    <s v="V Angle"/>
    <x v="2"/>
    <s v="Fremont Blvd WS 150ft S/O Nicolet Ave F/N - 1"/>
    <s v="Fremont"/>
    <s v="94536"/>
    <s v="SALEABLE"/>
    <d v="2008-01-15T00:00:00"/>
    <d v="3099-12-31T00:00:00"/>
    <s v="N"/>
    <m/>
    <m/>
    <s v="N"/>
    <s v="20G"/>
    <s v="Y"/>
    <n v="69"/>
    <n v="48"/>
    <s v="37.566221"/>
    <s v="-122.023383"/>
    <m/>
    <m/>
    <x v="0"/>
    <x v="0"/>
    <n v="77.049999999999983"/>
    <s v="ACT"/>
    <s v="GPC "/>
    <m/>
  </r>
  <r>
    <n v="52160"/>
    <s v="SL-000002"/>
    <s v="701521"/>
    <s v="V Angle"/>
    <x v="2"/>
    <s v="Doolittle Dr WS 65ft N/O Polvorosa Ave F/N - 1"/>
    <s v="San Leandro"/>
    <s v="94577"/>
    <s v="SALEABLE"/>
    <d v="2008-01-15T00:00:00"/>
    <d v="3099-12-31T00:00:00"/>
    <s v="N"/>
    <m/>
    <m/>
    <s v="N"/>
    <s v="None"/>
    <s v="Y"/>
    <n v="69"/>
    <n v="48"/>
    <s v="37.711209"/>
    <s v="-122.18417"/>
    <m/>
    <m/>
    <x v="1"/>
    <x v="0"/>
    <e v="#N/A"/>
    <s v="ACT"/>
    <s v="GPC "/>
    <m/>
  </r>
  <r>
    <n v="52212"/>
    <s v="FM-000038"/>
    <s v="701681"/>
    <s v="V Angle"/>
    <x v="2"/>
    <s v="Fremont Blvd ES 160ft N/O Irvington Ave F/S - 1"/>
    <s v="Fremont"/>
    <s v="94538"/>
    <s v="SALEABLE"/>
    <d v="2008-01-15T00:00:00"/>
    <d v="3099-12-31T00:00:00"/>
    <s v="N"/>
    <m/>
    <m/>
    <s v="N"/>
    <s v="20G"/>
    <s v="Y"/>
    <n v="69"/>
    <n v="48"/>
    <s v="37.531707"/>
    <s v="-121.958749"/>
    <m/>
    <m/>
    <x v="0"/>
    <x v="0"/>
    <n v="142.52499999999998"/>
    <s v="ACT"/>
    <s v="GPC "/>
    <m/>
  </r>
  <r>
    <n v="52213"/>
    <s v="SL-000016"/>
    <s v="701411"/>
    <s v="V Angle"/>
    <x v="2"/>
    <s v="Washington Ave ES 100ft N/O Halcyon Dr F/S - 1"/>
    <s v="San Leandro"/>
    <s v="94578"/>
    <s v="SALEABLE"/>
    <d v="2008-01-15T00:00:00"/>
    <d v="3099-12-31T00:00:00"/>
    <s v="N"/>
    <m/>
    <m/>
    <s v="N"/>
    <s v="City Can"/>
    <s v="Y"/>
    <n v="69"/>
    <n v="48"/>
    <s v="37.702208"/>
    <s v="-122.141147"/>
    <m/>
    <s v="Removed Permanently "/>
    <x v="1"/>
    <x v="0"/>
    <e v="#N/A"/>
    <s v="ACT"/>
    <s v="GPC "/>
    <s v="Removed Permanently - stop was made inactive in 2018, shelter was removed by Clear Channel in August 2022"/>
  </r>
  <r>
    <n v="52221"/>
    <s v="EB-000066"/>
    <s v="703211"/>
    <s v="NA"/>
    <x v="1"/>
    <s v="San Pablo Ave WS 120ft S/O Carlson Blvd F/N - 1"/>
    <s v="El Cerrito"/>
    <s v="94530"/>
    <s v="UnSaleable"/>
    <d v="2008-01-15T00:00:00"/>
    <d v="3099-12-31T00:00:00"/>
    <s v="Y"/>
    <s v="0003307923-7"/>
    <n v="1005711702"/>
    <s v="Y"/>
    <s v="City Can"/>
    <s v="Y"/>
    <n v="0"/>
    <n v="0"/>
    <s v="37.898593"/>
    <s v="-122.301803"/>
    <m/>
    <m/>
    <x v="0"/>
    <x v="1"/>
    <n v="165.32500000000002"/>
    <s v="ACT"/>
    <s v="GPC "/>
    <m/>
  </r>
  <r>
    <n v="52224"/>
    <s v="NW-000013"/>
    <s v="700181"/>
    <s v="V Angle"/>
    <x v="2"/>
    <s v="Cedar Blvd ES 180ft N/O Balentine Dr F/S - 1"/>
    <s v="Newark"/>
    <s v="94560"/>
    <s v="SALEABLE"/>
    <d v="2008-01-15T00:00:00"/>
    <d v="3099-12-31T00:00:00"/>
    <s v="N"/>
    <m/>
    <m/>
    <s v="N"/>
    <s v="20G &amp; Long Can"/>
    <s v="Y"/>
    <n v="69"/>
    <n v="48"/>
    <s v="37.522267"/>
    <s v="-121.999553"/>
    <m/>
    <m/>
    <x v="0"/>
    <x v="0"/>
    <n v="32"/>
    <s v="ACT"/>
    <s v="GPC "/>
    <m/>
  </r>
  <r>
    <n v="52228"/>
    <s v="EB-000040"/>
    <s v="700851"/>
    <s v="BTB"/>
    <x v="2"/>
    <s v="San Pablo Ave WS 60ft S/O Ashby Ave F/N - 1"/>
    <s v="Berkeley"/>
    <s v="94710"/>
    <s v="UnSaleable"/>
    <d v="2008-01-15T00:00:00"/>
    <d v="3099-12-31T00:00:00"/>
    <s v="N"/>
    <m/>
    <m/>
    <s v="N"/>
    <s v="City Can"/>
    <s v="Y"/>
    <n v="69"/>
    <n v="48"/>
    <s v="37.851926"/>
    <s v="-122.286752"/>
    <m/>
    <s v="Removed Permanently "/>
    <x v="0"/>
    <x v="0"/>
    <n v="91.8"/>
    <s v="ACT"/>
    <s v="GPC "/>
    <m/>
  </r>
  <r>
    <n v="52250"/>
    <s v="EB-000056"/>
    <s v="700741"/>
    <s v="BTB"/>
    <x v="2"/>
    <s v="Telegraph Ave ES 70ft S/O Parker St F/S - 1"/>
    <s v="Berkeley"/>
    <s v="94704"/>
    <s v="SALEABLE"/>
    <d v="2008-01-15T00:00:00"/>
    <d v="3099-12-31T00:00:00"/>
    <s v="N"/>
    <m/>
    <m/>
    <s v="N"/>
    <s v="City Can"/>
    <s v="Y"/>
    <n v="69"/>
    <n v="48"/>
    <s v="37.863011"/>
    <s v="-122.258586"/>
    <m/>
    <s v="Remove Future "/>
    <x v="0"/>
    <x v="0"/>
    <n v="173.32499999999999"/>
    <s v="ACT"/>
    <s v="GPC "/>
    <s v="Removed for Telegraph Rapid Corridors Project. Construction in 2024."/>
  </r>
  <r>
    <n v="52251"/>
    <s v="EB-000089"/>
    <s v="702491"/>
    <s v="BTB"/>
    <x v="2"/>
    <s v="San Pablo Ave WS 600ft S/O 23rd St F/N - 1"/>
    <s v="San Pablo"/>
    <s v="94806"/>
    <s v="SALEABLE"/>
    <d v="2008-01-15T00:00:00"/>
    <d v="3099-12-31T00:00:00"/>
    <s v="N"/>
    <m/>
    <m/>
    <s v="N"/>
    <s v="20G &amp; City Can"/>
    <s v="Y"/>
    <n v="69"/>
    <n v="48"/>
    <s v="37.961318"/>
    <s v="-122.343919"/>
    <m/>
    <m/>
    <x v="0"/>
    <x v="0"/>
    <n v="195.12500000000003"/>
    <s v="ACT"/>
    <s v="GPC "/>
    <m/>
  </r>
  <r>
    <n v="52272"/>
    <s v="FM-000014"/>
    <s v="701001"/>
    <s v="V Angle"/>
    <x v="2"/>
    <s v="Fremont Blvd ES 70ft N/O Darwin Dr F/S - 1"/>
    <s v="Fremont"/>
    <s v="94555"/>
    <s v="SALEABLE"/>
    <d v="2008-01-15T00:00:00"/>
    <d v="3099-12-31T00:00:00"/>
    <s v="N"/>
    <m/>
    <m/>
    <s v="N"/>
    <s v="20G"/>
    <s v="Y"/>
    <n v="69"/>
    <n v="48"/>
    <s v="37.574316"/>
    <s v="-122.039076"/>
    <m/>
    <m/>
    <x v="0"/>
    <x v="0"/>
    <n v="116.1"/>
    <s v="ACT"/>
    <s v="GPC "/>
    <m/>
  </r>
  <r>
    <n v="52289"/>
    <s v="FM-000030"/>
    <s v="701121"/>
    <s v="V Angle"/>
    <x v="2"/>
    <s v="Walnut Ave NS 200ft E/O Fremont Blvd F/E - 1"/>
    <s v="Fremont"/>
    <s v="94538"/>
    <s v="SALEABLE"/>
    <d v="2008-01-15T00:00:00"/>
    <d v="3099-12-31T00:00:00"/>
    <s v="N"/>
    <m/>
    <m/>
    <s v="N"/>
    <s v="20G"/>
    <s v="Y"/>
    <n v="69"/>
    <n v="48"/>
    <s v="37.546309"/>
    <s v="-121.982332"/>
    <m/>
    <m/>
    <x v="0"/>
    <x v="0"/>
    <n v="150.32499999999999"/>
    <s v="ACT"/>
    <s v="GPC "/>
    <m/>
  </r>
  <r>
    <n v="52299"/>
    <s v="HD-000056"/>
    <s v="700431"/>
    <s v="BTB"/>
    <x v="2"/>
    <s v="W Tennyson Rd SS 65ft E/O Calaroga Ave F/W - 1"/>
    <s v="Hayward"/>
    <s v="94545"/>
    <s v="SALEABLE"/>
    <d v="2008-01-15T00:00:00"/>
    <d v="3099-12-31T00:00:00"/>
    <s v="N"/>
    <m/>
    <m/>
    <s v="N"/>
    <s v="20G &amp; City Can"/>
    <s v="Y"/>
    <n v="69"/>
    <n v="48"/>
    <s v="37.631508"/>
    <s v="-122.08929"/>
    <m/>
    <m/>
    <x v="0"/>
    <x v="0"/>
    <n v="176.52499999999998"/>
    <s v="ACT"/>
    <s v="GPC "/>
    <m/>
  </r>
  <r>
    <n v="52332"/>
    <s v="HD-000026"/>
    <s v="704121"/>
    <s v="V Angle"/>
    <x v="2"/>
    <s v="Hesperian Blvd ES 50ft N/O West St F/S - 1"/>
    <s v="Hayward"/>
    <s v="94545"/>
    <s v="SALEABLE"/>
    <d v="2008-01-15T00:00:00"/>
    <d v="3099-12-31T00:00:00"/>
    <s v="N"/>
    <m/>
    <m/>
    <s v="N"/>
    <s v="20G"/>
    <s v="Y"/>
    <n v="69"/>
    <n v="48"/>
    <s v="37.648"/>
    <s v="-122.107"/>
    <m/>
    <m/>
    <x v="0"/>
    <x v="0"/>
    <n v="145.60000000000002"/>
    <s v="ACT"/>
    <s v="GPC "/>
    <m/>
  </r>
  <r>
    <n v="52343"/>
    <s v="CV-000002"/>
    <s v="704301"/>
    <s v="BTB"/>
    <x v="2"/>
    <s v="Castro Valley Blvd SS 70ft E/O Santa Maria  Ave F/W - 1"/>
    <s v="Castro Valley"/>
    <s v="94546"/>
    <s v="SALEABLE"/>
    <d v="2013-06-04T00:00:00"/>
    <d v="3099-12-31T00:00:00"/>
    <s v="N"/>
    <m/>
    <m/>
    <s v="N"/>
    <s v="None"/>
    <s v="N"/>
    <n v="69"/>
    <n v="48"/>
    <s v="37.6955"/>
    <s v="-122.078"/>
    <m/>
    <m/>
    <x v="0"/>
    <x v="0"/>
    <n v="109.85000000000001"/>
    <s v="ACT"/>
    <s v="GPC "/>
    <m/>
  </r>
  <r>
    <n v="52344"/>
    <s v="NW-000005"/>
    <s v="701711"/>
    <s v="V Angle"/>
    <x v="2"/>
    <s v="Cedar Blvd WS 5ft N/O Lake Blvd F/N - 1"/>
    <s v="Newark"/>
    <s v="94560"/>
    <s v="SALEABLE"/>
    <d v="2008-01-15T00:00:00"/>
    <d v="3099-12-31T00:00:00"/>
    <s v="N"/>
    <m/>
    <m/>
    <s v="N"/>
    <s v="20G"/>
    <s v="Y"/>
    <n v="69"/>
    <n v="48"/>
    <s v="37.550391"/>
    <s v="-122.037154"/>
    <m/>
    <m/>
    <x v="0"/>
    <x v="0"/>
    <n v="37.950000000000003"/>
    <s v="ACT"/>
    <s v="GPC "/>
    <m/>
  </r>
  <r>
    <n v="52353"/>
    <s v="FM-000035"/>
    <s v="701141"/>
    <s v="V Angle"/>
    <x v="2"/>
    <s v="Fremont Blvd WS 230ft S/O Grimmer Blvd F/N - 1"/>
    <s v="Fremont"/>
    <s v="94538"/>
    <s v="SALEABLE"/>
    <d v="2008-01-15T00:00:00"/>
    <d v="3099-12-31T00:00:00"/>
    <s v="N"/>
    <m/>
    <m/>
    <s v="N"/>
    <s v="20G &amp; City Can"/>
    <s v="Y"/>
    <n v="69"/>
    <n v="48"/>
    <s v="37.501808"/>
    <s v="-121.949097"/>
    <m/>
    <m/>
    <x v="2"/>
    <x v="0"/>
    <n v="161.72500000000002"/>
    <s v="ACT"/>
    <s v="GPC "/>
    <m/>
  </r>
  <r>
    <n v="52444"/>
    <s v="HD-000054"/>
    <s v="700401"/>
    <s v="BTB"/>
    <x v="2"/>
    <s v="W Tennyson Rd SS 95ft E/O Hesperian Blvd F/W - 1"/>
    <s v="Hayward"/>
    <s v="94545"/>
    <s v="SALEABLE"/>
    <d v="2008-01-15T00:00:00"/>
    <d v="3099-12-31T00:00:00"/>
    <s v="N"/>
    <m/>
    <m/>
    <s v="N"/>
    <s v="20G"/>
    <s v="Y"/>
    <n v="69"/>
    <n v="48"/>
    <s v="37.630988"/>
    <s v="-122.096067"/>
    <m/>
    <m/>
    <x v="0"/>
    <x v="0"/>
    <n v="161.79999999999998"/>
    <s v="ACT"/>
    <s v="GPC "/>
    <m/>
  </r>
  <r>
    <n v="52568"/>
    <s v="HD-000065"/>
    <s v="701951"/>
    <s v="BTB"/>
    <x v="2"/>
    <s v="Hesperian Blvd WS 67ft N/O Tahoe Ave F/N - 1"/>
    <s v="Hayward"/>
    <s v="94545"/>
    <s v="SALEABLE"/>
    <d v="2008-01-15T00:00:00"/>
    <d v="3099-12-31T00:00:00"/>
    <s v="N"/>
    <m/>
    <m/>
    <s v="N"/>
    <s v="City Can"/>
    <s v="Y"/>
    <n v="69"/>
    <n v="48"/>
    <s v="37.620343"/>
    <s v="-122.090426"/>
    <m/>
    <s v="Remove Future "/>
    <x v="0"/>
    <x v="0"/>
    <m/>
    <s v="ACT"/>
    <s v="GPC "/>
    <s v="Shelter is currently on the near-side, needs to be moved to the far-side or removed. "/>
  </r>
  <r>
    <n v="52600"/>
    <s v="FM-000027"/>
    <s v="701131"/>
    <s v="V Angle"/>
    <x v="2"/>
    <s v="Fremont Blvd WS 80ft N/O Sundale Dr F/N - 1"/>
    <s v="Fremont"/>
    <s v="94538"/>
    <s v="SALEABLE"/>
    <d v="2008-01-15T00:00:00"/>
    <d v="3099-12-31T00:00:00"/>
    <s v="N"/>
    <m/>
    <m/>
    <s v="N"/>
    <s v="20G &amp; City Can"/>
    <s v="Y"/>
    <n v="69"/>
    <n v="48"/>
    <s v="37.544814"/>
    <s v="-121.981426"/>
    <m/>
    <m/>
    <x v="0"/>
    <x v="0"/>
    <n v="167.07499999999999"/>
    <s v="ACT"/>
    <s v="GPC "/>
    <m/>
  </r>
  <r>
    <n v="52710"/>
    <s v="HD-000042"/>
    <s v="702131"/>
    <s v="BTB"/>
    <x v="2"/>
    <s v="W Winton Ave NS 57ft E/O Curtis St F/E - 1"/>
    <s v="Hayward"/>
    <s v="94545"/>
    <s v="SALEABLE"/>
    <d v="2008-01-15T00:00:00"/>
    <d v="3099-12-31T00:00:00"/>
    <s v="N"/>
    <m/>
    <m/>
    <s v="N"/>
    <s v="20G"/>
    <s v="Y"/>
    <n v="69"/>
    <n v="48"/>
    <s v="37.653173"/>
    <s v="-122.123618"/>
    <m/>
    <m/>
    <x v="0"/>
    <x v="0"/>
    <n v="109.85"/>
    <s v="ACT"/>
    <s v="GPC "/>
    <m/>
  </r>
  <r>
    <n v="52725"/>
    <s v="FM-000042"/>
    <s v="700061"/>
    <s v="V Angle"/>
    <x v="2"/>
    <s v="Mission Blvd WS 50ft N/O Las Palmas Ave F/N - 1"/>
    <s v="Fremont"/>
    <s v="94539"/>
    <s v="SALEABLE"/>
    <d v="2008-01-15T00:00:00"/>
    <d v="3099-12-31T00:00:00"/>
    <s v="N"/>
    <m/>
    <m/>
    <s v="N"/>
    <s v="20G"/>
    <s v="Y"/>
    <n v="69"/>
    <n v="48"/>
    <s v="37.55791672"/>
    <s v="-121.95290615"/>
    <m/>
    <m/>
    <x v="0"/>
    <x v="0"/>
    <n v="81.75"/>
    <s v="ACT"/>
    <s v="GPC "/>
    <m/>
  </r>
  <r>
    <n v="52983"/>
    <s v="SL-000017"/>
    <s v="793113"/>
    <s v="BTB"/>
    <x v="2"/>
    <s v="E 14th St ES 140ft N/O 167th Ave F/S - 1"/>
    <s v="San Leandro"/>
    <s v="94578"/>
    <s v="SALEABLE"/>
    <d v="2022-03-09T00:00:00"/>
    <d v="3099-12-31T00:00:00"/>
    <s v="N"/>
    <m/>
    <m/>
    <s v="N"/>
    <s v="City Can"/>
    <s v="Y"/>
    <n v="69"/>
    <n v="48"/>
    <s v="37.69247"/>
    <s v="-122.11018"/>
    <m/>
    <m/>
    <x v="0"/>
    <x v="0"/>
    <n v="157.35"/>
    <s v="ACT"/>
    <s v="GPC "/>
    <m/>
  </r>
  <r>
    <n v="53014"/>
    <s v="SL-000046"/>
    <s v="793115"/>
    <s v="BTB"/>
    <x v="2"/>
    <s v="E 14th St ES 110ft N/O 164th Ave F/S - 1"/>
    <s v="San Leandro"/>
    <s v="94578"/>
    <s v="UnSaleable"/>
    <d v="2022-03-09T00:00:00"/>
    <d v="3099-12-31T00:00:00"/>
    <s v="N"/>
    <m/>
    <m/>
    <s v="N"/>
    <s v="City Can"/>
    <s v="Y"/>
    <n v="69"/>
    <n v="48"/>
    <s v="37.69500"/>
    <s v="-122.11378"/>
    <m/>
    <m/>
    <x v="0"/>
    <x v="0"/>
    <m/>
    <s v="ACT"/>
    <s v="GPC "/>
    <m/>
  </r>
  <r>
    <n v="52996"/>
    <s v="HD-000017"/>
    <s v="700381"/>
    <s v="BTB"/>
    <x v="2"/>
    <s v="A St SS 60ft W/O Grand St F/W - 1"/>
    <s v="Hayward"/>
    <s v="94541"/>
    <s v="SALEABLE"/>
    <d v="2008-01-15T00:00:00"/>
    <d v="3099-12-31T00:00:00"/>
    <s v="N"/>
    <m/>
    <m/>
    <s v="N"/>
    <s v="20G &amp; City Can"/>
    <s v="Y"/>
    <n v="69"/>
    <n v="48"/>
    <s v="37.670713"/>
    <s v="-122.090177"/>
    <m/>
    <m/>
    <x v="0"/>
    <x v="0"/>
    <n v="120.625"/>
    <s v="ACT"/>
    <s v="GPC "/>
    <m/>
  </r>
  <r>
    <n v="52986"/>
    <s v="SL-000040"/>
    <s v="793117"/>
    <s v="BTB"/>
    <x v="2"/>
    <s v="E 14th St WS 100ft S/O 164th Ave F/N - 1"/>
    <s v="San Leandro"/>
    <s v="94578"/>
    <s v="SALEABLE"/>
    <d v="2022-03-09T00:00:00"/>
    <d v="3099-12-31T00:00:00"/>
    <s v="N"/>
    <m/>
    <m/>
    <s v="N"/>
    <s v="City Can"/>
    <s v="Y"/>
    <n v="69"/>
    <n v="48"/>
    <s v="37.694547"/>
    <s v="-122.113452"/>
    <m/>
    <m/>
    <x v="0"/>
    <x v="0"/>
    <m/>
    <s v="ACT"/>
    <s v="GPC "/>
    <m/>
  </r>
  <r>
    <n v="53030"/>
    <s v="FM-000006"/>
    <s v="700971"/>
    <s v="V Angle"/>
    <x v="2"/>
    <s v="Mowry Ave SS 300ft E/O Fremont Blvd F/W - 1"/>
    <s v="Fremont"/>
    <s v="94538"/>
    <s v="SALEABLE"/>
    <d v="2008-01-15T00:00:00"/>
    <d v="3099-12-31T00:00:00"/>
    <s v="N"/>
    <m/>
    <m/>
    <s v="N"/>
    <s v="20G &amp; City Can"/>
    <s v="Y"/>
    <n v="69"/>
    <n v="48"/>
    <s v="37.549541"/>
    <s v="-121.987341"/>
    <m/>
    <m/>
    <x v="0"/>
    <x v="0"/>
    <n v="108.22499999999999"/>
    <s v="ACT"/>
    <s v="GPC "/>
    <m/>
  </r>
  <r>
    <n v="53045"/>
    <s v="HD-000007"/>
    <s v="702411"/>
    <s v="BTB"/>
    <x v="2"/>
    <s v="Mission Blvd WS 185ft N/O W Tennyson Rd F/N - 1"/>
    <s v="Hayward"/>
    <s v="94544"/>
    <s v="SALEABLE"/>
    <d v="2008-01-15T00:00:00"/>
    <d v="3099-12-31T00:00:00"/>
    <s v="N"/>
    <m/>
    <m/>
    <s v="N"/>
    <s v="20G"/>
    <s v="Y"/>
    <n v="69"/>
    <n v="48"/>
    <s v="37.636911"/>
    <s v="-122.055267"/>
    <m/>
    <m/>
    <x v="0"/>
    <x v="0"/>
    <n v="98.05"/>
    <s v="ACT"/>
    <s v="GPC "/>
    <m/>
  </r>
  <r>
    <n v="53106"/>
    <s v="EB-000149"/>
    <s v="701151"/>
    <s v="V Angle"/>
    <x v="2"/>
    <s v="S Grimmer Blvd SS 58ft E/O Wisdom Way F/W - 1"/>
    <s v="Fremont"/>
    <s v="94538"/>
    <s v="SALEABLE"/>
    <d v="2021-09-22T00:00:00"/>
    <d v="3099-12-31T00:00:00"/>
    <s v="N"/>
    <m/>
    <m/>
    <s v="N"/>
    <s v="20G"/>
    <s v="N"/>
    <n v="69"/>
    <n v="48"/>
    <s v="37.503082"/>
    <s v="-121.945595"/>
    <m/>
    <m/>
    <x v="0"/>
    <x v="0"/>
    <m/>
    <s v="ACT"/>
    <s v="GPC "/>
    <s v="New Stop Added"/>
  </r>
  <r>
    <n v="53110"/>
    <s v="SL-000030"/>
    <s v="701381"/>
    <s v="V Angle"/>
    <x v="2"/>
    <s v="Lewelling Blvd NS 130ft W/O Tropic Ct F/E - 1"/>
    <s v="San Leandro"/>
    <s v="94579"/>
    <s v="SALEABLE"/>
    <d v="2008-01-15T00:00:00"/>
    <d v="3099-12-31T00:00:00"/>
    <s v="N"/>
    <m/>
    <m/>
    <s v="N"/>
    <s v="20G"/>
    <s v="Y"/>
    <n v="69"/>
    <n v="48"/>
    <s v="37.686776"/>
    <s v="-122.137767"/>
    <m/>
    <m/>
    <x v="0"/>
    <x v="0"/>
    <n v="147.6"/>
    <s v="ACT"/>
    <s v="GPC "/>
    <m/>
  </r>
  <r>
    <n v="53119"/>
    <s v="HD-000010"/>
    <s v="702211"/>
    <s v="NA"/>
    <x v="1"/>
    <s v="B St. NS 43ft E/O Templeton St. F/E - 1"/>
    <s v="Hayward"/>
    <s v="94541"/>
    <s v="UnSaleable"/>
    <d v="2008-01-15T00:00:00"/>
    <d v="3099-12-31T00:00:00"/>
    <s v="N"/>
    <m/>
    <m/>
    <s v="N"/>
    <s v="20G"/>
    <s v="Y"/>
    <n v="0"/>
    <n v="0"/>
    <s v="37.681794"/>
    <s v="-122.067434"/>
    <m/>
    <m/>
    <x v="0"/>
    <x v="0"/>
    <n v="78"/>
    <s v="ACT"/>
    <s v="GPC "/>
    <m/>
  </r>
  <r>
    <n v="53199"/>
    <s v="FM-000043"/>
    <s v="703131"/>
    <s v="V Angle"/>
    <x v="2"/>
    <s v="Mission Blvd WS 96ft S/O Ondina Dr F/N - 1"/>
    <s v="Fremont"/>
    <s v="94539"/>
    <s v="SALEABLE"/>
    <d v="2008-01-15T00:00:00"/>
    <d v="3099-12-31T00:00:00"/>
    <s v="N"/>
    <m/>
    <m/>
    <s v="N"/>
    <s v="20G"/>
    <s v="Y"/>
    <n v="69"/>
    <n v="48"/>
    <s v="37.551274"/>
    <s v="-121.942409"/>
    <m/>
    <m/>
    <x v="0"/>
    <x v="0"/>
    <n v="69.650000000000006"/>
    <s v="ACT"/>
    <s v="GPC "/>
    <m/>
  </r>
  <r>
    <n v="53239"/>
    <s v="SL-000009"/>
    <s v="701491"/>
    <s v="V Angle"/>
    <x v="2"/>
    <s v="Hays St WS 60ft N/O Juana Ave F/N - 1"/>
    <s v="San Leandro"/>
    <s v="94577"/>
    <s v="SALEABLE"/>
    <d v="2008-01-15T00:00:00"/>
    <d v="3099-12-31T00:00:00"/>
    <s v="N"/>
    <m/>
    <m/>
    <s v="N"/>
    <s v="20G"/>
    <s v="Y"/>
    <n v="69"/>
    <n v="48"/>
    <s v="37.72278"/>
    <s v="-122.156465"/>
    <m/>
    <m/>
    <x v="0"/>
    <x v="0"/>
    <n v="126.06"/>
    <s v="ACT"/>
    <s v="GPC "/>
    <m/>
  </r>
  <r>
    <n v="53302"/>
    <s v="HD-000044"/>
    <s v="702101"/>
    <s v="BTB"/>
    <x v="2"/>
    <s v="Clawiter Rd WS 67ft S/O Depot Rd F/N - 1"/>
    <s v="Hayward"/>
    <s v="94545"/>
    <s v="SALEABLE"/>
    <d v="2008-01-15T00:00:00"/>
    <d v="3099-12-31T00:00:00"/>
    <s v="N"/>
    <m/>
    <m/>
    <s v="N"/>
    <s v="20G"/>
    <s v="Y"/>
    <n v="69"/>
    <n v="48"/>
    <s v="37.638357"/>
    <s v="-122.119879"/>
    <m/>
    <m/>
    <x v="0"/>
    <x v="0"/>
    <e v="#N/A"/>
    <s v="ACT"/>
    <s v="GPC "/>
    <m/>
  </r>
  <r>
    <n v="53351"/>
    <s v="HD-000012"/>
    <s v="704151"/>
    <s v="NA"/>
    <x v="1"/>
    <s v="B St NS 100ft W/O Main St F/W - 1"/>
    <s v="Hayward"/>
    <s v="94541"/>
    <s v="UnSaleable"/>
    <d v="2008-01-15T00:00:00"/>
    <d v="3099-12-31T00:00:00"/>
    <s v="N"/>
    <m/>
    <m/>
    <s v="N"/>
    <s v="City Can"/>
    <s v="N"/>
    <n v="0"/>
    <n v="0"/>
    <s v="37.672634"/>
    <s v="-122.083152"/>
    <m/>
    <m/>
    <x v="0"/>
    <x v="0"/>
    <n v="104.175"/>
    <s v="ACT"/>
    <s v="GPC "/>
    <m/>
  </r>
  <r>
    <n v="53359"/>
    <s v="HD-000008"/>
    <s v="702441"/>
    <s v="BTB"/>
    <x v="2"/>
    <s v="Mission Blvd ES 160ft N/O Fairway St F/S - 1"/>
    <s v="Hayward"/>
    <s v="94544"/>
    <s v="SALEABLE"/>
    <d v="2008-01-15T00:00:00"/>
    <d v="3099-12-31T00:00:00"/>
    <s v="Y "/>
    <m/>
    <m/>
    <s v="N"/>
    <s v="20G"/>
    <s v="Y "/>
    <n v="69"/>
    <n v="48"/>
    <s v="37.622579"/>
    <s v="-122.038549"/>
    <m/>
    <m/>
    <x v="0"/>
    <x v="0"/>
    <n v="93.85"/>
    <s v="ACT"/>
    <s v="GPC "/>
    <m/>
  </r>
  <r>
    <n v="53388"/>
    <s v="EB-000076"/>
    <s v="703271"/>
    <s v="BTB"/>
    <x v="2"/>
    <s v="San Pablo Ave WS 200ft N/O MacDonald Ave F/N - 1"/>
    <s v="Richmond"/>
    <s v="94805"/>
    <s v="SALEABLE"/>
    <d v="2008-01-15T00:00:00"/>
    <d v="3099-12-31T00:00:00"/>
    <s v="Y"/>
    <s v="0003307923-7"/>
    <m/>
    <s v="Y"/>
    <s v="30G &amp; City Can"/>
    <s v="Y"/>
    <n v="69"/>
    <n v="48"/>
    <s v="37.932751"/>
    <s v="-122.323833"/>
    <m/>
    <m/>
    <x v="0"/>
    <x v="0"/>
    <n v="89.2"/>
    <s v="ACT"/>
    <s v="GPC "/>
    <m/>
  </r>
  <r>
    <n v="53391"/>
    <s v="HD-000040"/>
    <s v="700641"/>
    <s v="NA"/>
    <x v="1"/>
    <s v="Hayward Blvd  50ft W/O Civic Ave F/ - 1"/>
    <s v="Hayward"/>
    <s v="94542"/>
    <s v="UnSaleable"/>
    <d v="2008-01-15T00:00:00"/>
    <d v="3099-12-31T00:00:00"/>
    <s v="N"/>
    <m/>
    <m/>
    <s v="N"/>
    <s v="20G"/>
    <s v="Y"/>
    <n v="0"/>
    <n v="0"/>
    <s v="37.65571"/>
    <s v="-122.04811"/>
    <s v="WMMG+69 Richmond, California"/>
    <m/>
    <x v="0"/>
    <x v="0"/>
    <e v="#N/A"/>
    <s v="ACT"/>
    <s v="GPC "/>
    <m/>
  </r>
  <r>
    <n v="53395"/>
    <s v="NW-000007"/>
    <s v="700191"/>
    <s v="V Angle"/>
    <x v="2"/>
    <s v="Cedar Blvd ES 200ft N/O Thornton Ave F/S - 1"/>
    <s v="Newark"/>
    <s v="94560"/>
    <s v="SALEABLE"/>
    <d v="2008-01-15T00:00:00"/>
    <d v="3099-12-31T00:00:00"/>
    <s v="N"/>
    <m/>
    <m/>
    <s v="N"/>
    <s v="20G"/>
    <s v="Y"/>
    <n v="69"/>
    <n v="48"/>
    <s v="37.542965"/>
    <s v="-122.027293"/>
    <m/>
    <m/>
    <x v="0"/>
    <x v="0"/>
    <n v="51.899999999999991"/>
    <s v="ACT"/>
    <s v="GPC "/>
    <m/>
  </r>
  <r>
    <n v="53396"/>
    <s v="HD-000052"/>
    <s v="700511"/>
    <s v="BTB"/>
    <x v="2"/>
    <s v="Industrial Blvd WS 135ft S/O Mt Eden Industrial Park F/N - 1"/>
    <s v="Hayward"/>
    <s v="94545"/>
    <s v="SALEABLE"/>
    <d v="2008-01-15T00:00:00"/>
    <d v="3099-12-31T00:00:00"/>
    <s v="N"/>
    <m/>
    <m/>
    <s v="N"/>
    <s v="20G"/>
    <s v="Y"/>
    <n v="69"/>
    <n v="48"/>
    <s v="37.634565"/>
    <s v="-122.112624"/>
    <m/>
    <m/>
    <x v="0"/>
    <x v="0"/>
    <n v="102.25"/>
    <s v="ACT"/>
    <s v="GPC "/>
    <m/>
  </r>
  <r>
    <n v="53456"/>
    <s v="NW-000002"/>
    <s v="701741"/>
    <s v="V Angle"/>
    <x v="2"/>
    <s v="Newark Blvd NS 755ft E/O Jarvis Ave F/E - 1"/>
    <s v="Newark"/>
    <s v="94560"/>
    <s v="SALEABLE"/>
    <d v="2008-01-15T00:00:00"/>
    <d v="3099-12-31T00:00:00"/>
    <s v="N"/>
    <m/>
    <m/>
    <s v="N"/>
    <s v="20G"/>
    <s v="Y"/>
    <n v="69"/>
    <n v="48"/>
    <s v="37.54934"/>
    <s v="-122.046784"/>
    <m/>
    <m/>
    <x v="0"/>
    <x v="0"/>
    <n v="87.825000000000003"/>
    <s v="ACT"/>
    <s v="GPC "/>
    <m/>
  </r>
  <r>
    <n v="53515"/>
    <s v="HD-000038"/>
    <s v="702181"/>
    <s v="BTB"/>
    <x v="2"/>
    <s v="Amador St WS 20ft N/O Elmhurst St F/N - 1"/>
    <s v="Hayward"/>
    <s v="94544"/>
    <s v="SALEABLE"/>
    <d v="2008-01-15T00:00:00"/>
    <d v="3099-12-31T00:00:00"/>
    <s v="N"/>
    <m/>
    <m/>
    <s v="N"/>
    <s v="20G &amp; City Can"/>
    <s v="Y"/>
    <n v="69"/>
    <n v="48"/>
    <s v="37.656565"/>
    <s v="-122.093193"/>
    <m/>
    <s v="Replace"/>
    <x v="0"/>
    <x v="0"/>
    <n v="117.325"/>
    <s v="ACT"/>
    <s v="GPC "/>
    <s v="Removed - shelter was damaged in October 2023 and has not been replaced. Currently only a bench is remaining. City has inquired about reinstalling a shelter at this location."/>
  </r>
  <r>
    <n v="53532"/>
    <s v="HD-000061"/>
    <s v="700451"/>
    <s v="BTB"/>
    <x v="2"/>
    <s v="Patrick St ES 50ft N/O W Tennyson Rd F/S - 1"/>
    <s v="Hayward"/>
    <s v="94544"/>
    <s v="SALEABLE"/>
    <d v="2008-01-15T00:00:00"/>
    <d v="3099-12-31T00:00:00"/>
    <s v="N"/>
    <m/>
    <m/>
    <s v="N"/>
    <s v="20G"/>
    <s v="Y"/>
    <n v="69"/>
    <n v="48"/>
    <s v="37.631713"/>
    <s v="-122.079292"/>
    <m/>
    <m/>
    <x v="0"/>
    <x v="0"/>
    <n v="76.7"/>
    <s v="ACT"/>
    <s v="GPC "/>
    <m/>
  </r>
  <r>
    <n v="53536"/>
    <s v="EB-000024"/>
    <s v="702911"/>
    <s v="BTB"/>
    <x v="2"/>
    <s v="Hopkins Ave NS 9ft E/O Monterey Ave F/E - 1"/>
    <s v="Berkeley"/>
    <s v="94707"/>
    <s v="SALEABLE"/>
    <d v="2008-01-15T00:00:00"/>
    <d v="3099-12-31T00:00:00"/>
    <s v="N"/>
    <m/>
    <m/>
    <s v="N"/>
    <s v="20G &amp; City Can"/>
    <s v="Y"/>
    <n v="69"/>
    <n v="48"/>
    <s v="37.881838"/>
    <s v="-122.281798"/>
    <m/>
    <m/>
    <x v="0"/>
    <x v="0"/>
    <n v="76.100000000000009"/>
    <s v="ACT"/>
    <s v="GPC "/>
    <m/>
  </r>
  <r>
    <n v="53556"/>
    <s v="EB-000032"/>
    <s v="703081"/>
    <s v="BTB"/>
    <x v="2"/>
    <s v="Sacramento St ES 175ft N/O Alcatraz Ave F/S - 1"/>
    <s v="Berkeley"/>
    <s v="94703"/>
    <s v="SALEABLE"/>
    <d v="2008-01-15T00:00:00"/>
    <d v="3099-12-31T00:00:00"/>
    <s v="N"/>
    <m/>
    <m/>
    <s v="N"/>
    <s v="20G &amp; City Can"/>
    <s v="Y"/>
    <n v="69"/>
    <n v="48"/>
    <s v="37.848433"/>
    <s v="-122.277684"/>
    <m/>
    <m/>
    <x v="0"/>
    <x v="0"/>
    <n v="119.80000000000001"/>
    <s v="ACT"/>
    <s v="GPC "/>
    <m/>
  </r>
  <r>
    <n v="53573"/>
    <s v="NW-000015"/>
    <s v="700151"/>
    <s v="V Angle"/>
    <x v="2"/>
    <s v="Mowry Ave SS 190ft E/O Alpenrose Ct F/W - 1"/>
    <s v="Newark"/>
    <s v="94560"/>
    <s v="SALEABLE"/>
    <d v="2008-01-15T00:00:00"/>
    <d v="3099-12-31T00:00:00"/>
    <s v="N"/>
    <m/>
    <m/>
    <s v="N"/>
    <s v="20G"/>
    <s v="Y"/>
    <n v="69"/>
    <n v="48"/>
    <s v="37.527099"/>
    <s v="-122.005686"/>
    <m/>
    <m/>
    <x v="0"/>
    <x v="0"/>
    <n v="109.9"/>
    <s v="ACT"/>
    <s v="GPC "/>
    <m/>
  </r>
  <r>
    <n v="53884"/>
    <s v="SL-000004"/>
    <s v="701461"/>
    <s v="V Angle"/>
    <x v="2"/>
    <s v="Davis St SS 80ft E/O Doolittle Dr F/W - 1"/>
    <s v="San Leandro"/>
    <s v="94577"/>
    <s v="SALEABLE"/>
    <d v="2008-01-15T00:00:00"/>
    <d v="3099-12-31T00:00:00"/>
    <s v="N"/>
    <m/>
    <m/>
    <s v="N"/>
    <s v="20G"/>
    <s v="Y"/>
    <n v="69"/>
    <n v="48"/>
    <s v="37.716341"/>
    <s v="-122.186363"/>
    <m/>
    <m/>
    <x v="1"/>
    <x v="0"/>
    <e v="#N/A"/>
    <s v="ACT"/>
    <s v="GPC "/>
    <m/>
  </r>
  <r>
    <n v="53900"/>
    <s v="EB-000124"/>
    <s v="009332"/>
    <s v="NA"/>
    <x v="1"/>
    <s v="Davis St SS 58ft W/O Timothy Dr F/W - 1"/>
    <s v="San Leandro"/>
    <s v="94577"/>
    <s v="UnSaleable"/>
    <d v="2019-02-01T00:00:00"/>
    <d v="3099-12-31T00:00:00"/>
    <s v="N"/>
    <m/>
    <m/>
    <m/>
    <s v="20G"/>
    <s v="N"/>
    <n v="69"/>
    <n v="48"/>
    <s v="37.718198"/>
    <s v="-122.180107"/>
    <m/>
    <m/>
    <x v="0"/>
    <x v="0"/>
    <e v="#N/A"/>
    <s v="ACT"/>
    <s v="GPC "/>
    <m/>
  </r>
  <r>
    <n v="54040"/>
    <s v="EB-000087"/>
    <s v="702501"/>
    <s v="BTB"/>
    <x v="2"/>
    <s v="San Pablo Ave WS 500ft S/O Church Ln F/N - 1"/>
    <s v="San Pablo"/>
    <s v="94806"/>
    <s v="SALEABLE"/>
    <d v="2008-01-15T00:00:00"/>
    <d v="3099-12-31T00:00:00"/>
    <s v="N"/>
    <m/>
    <m/>
    <s v="N"/>
    <s v="20G"/>
    <s v="Y"/>
    <n v="69"/>
    <n v="48"/>
    <s v="37.957673"/>
    <s v="-122.33891"/>
    <m/>
    <s v="Removed Permanently "/>
    <x v="0"/>
    <x v="0"/>
    <e v="#N/A"/>
    <s v="ACT"/>
    <s v="GPC "/>
    <m/>
  </r>
  <r>
    <n v="54055"/>
    <s v="HD-000022"/>
    <s v="700571"/>
    <s v="BTB"/>
    <x v="2"/>
    <s v="Hesperian Blvd WS 150ft S/O W Winton Ave F/N - 1"/>
    <s v="Hayward"/>
    <s v="94545"/>
    <s v="SALEABLE"/>
    <d v="2008-01-15T00:00:00"/>
    <d v="3099-12-31T00:00:00"/>
    <s v="N"/>
    <m/>
    <m/>
    <s v="N"/>
    <s v="20G"/>
    <s v="Y"/>
    <n v="69"/>
    <n v="48"/>
    <s v="37.652527"/>
    <s v="-122.11014"/>
    <m/>
    <m/>
    <x v="0"/>
    <x v="0"/>
    <n v="153.6"/>
    <s v="ACT"/>
    <s v="GPC "/>
    <m/>
  </r>
  <r>
    <n v="54077"/>
    <s v="NW-000011"/>
    <s v="701761"/>
    <s v="V Angle"/>
    <x v="2"/>
    <s v="Newark Blvd ES 32ft N/O Civic Terrace Ave F/S - 1"/>
    <s v="Newark"/>
    <s v="94560"/>
    <s v="SALEABLE"/>
    <d v="2008-01-15T00:00:00"/>
    <d v="3099-12-31T00:00:00"/>
    <s v="N"/>
    <m/>
    <m/>
    <s v="N"/>
    <s v="20G"/>
    <s v="Y"/>
    <n v="69"/>
    <n v="48"/>
    <s v="37.536154"/>
    <s v="-122.028886"/>
    <m/>
    <m/>
    <x v="0"/>
    <x v="0"/>
    <n v="21.9"/>
    <s v="ACT"/>
    <s v="GPC "/>
    <m/>
  </r>
  <r>
    <n v="54114"/>
    <s v="FM-000026"/>
    <s v="700021"/>
    <s v="V Angle"/>
    <x v="2"/>
    <s v="Fremont Blvd WS 47ft N/O Beacon Ave F/N - 1"/>
    <s v="Fremont"/>
    <s v="94538"/>
    <s v="SALEABLE"/>
    <d v="2008-01-15T00:00:00"/>
    <d v="3099-12-31T00:00:00"/>
    <s v="N"/>
    <m/>
    <m/>
    <s v="N"/>
    <s v="20G &amp; City Can"/>
    <s v="Y"/>
    <n v="69"/>
    <n v="48"/>
    <s v="37.546542"/>
    <s v="-121.984754"/>
    <m/>
    <m/>
    <x v="0"/>
    <x v="0"/>
    <n v="140.72500000000002"/>
    <s v="ACT"/>
    <s v="GPC "/>
    <m/>
  </r>
  <r>
    <n v="54311"/>
    <s v="EB-000075"/>
    <s v="702261"/>
    <s v="NA"/>
    <x v="1"/>
    <s v="MacDonald Ave NS 20ft W/O 42nd St F/ - 1"/>
    <s v="Richmond"/>
    <s v="94805"/>
    <s v="UnSaleable"/>
    <d v="2008-01-15T00:00:00"/>
    <d v="3099-12-31T00:00:00"/>
    <s v="N"/>
    <m/>
    <m/>
    <s v="N"/>
    <s v="City Can"/>
    <s v="N"/>
    <n v="69"/>
    <n v="48"/>
    <s v="37.933360"/>
    <s v="-122.330181"/>
    <m/>
    <m/>
    <x v="0"/>
    <x v="0"/>
    <n v="135.35999999999999"/>
    <s v="ACT"/>
    <s v="GPC "/>
    <m/>
  </r>
  <r>
    <n v="54325"/>
    <s v="HD-000033"/>
    <s v="700491"/>
    <s v="BTB"/>
    <x v="2"/>
    <s v="Hesperian Blvd ES 25ft S/O Cathy Way F/S - 1"/>
    <s v="Hayward"/>
    <s v="94545"/>
    <s v="SALEABLE"/>
    <d v="2008-01-15T00:00:00"/>
    <d v="3099-12-31T00:00:00"/>
    <s v="N"/>
    <m/>
    <m/>
    <s v="N"/>
    <s v="20G"/>
    <s v="Y"/>
    <n v="69"/>
    <n v="48"/>
    <s v="37.639347"/>
    <s v="-122.10167"/>
    <s v="WMM9+8W Richmond, California"/>
    <m/>
    <x v="0"/>
    <x v="0"/>
    <e v="#N/A"/>
    <s v="ACT"/>
    <s v="GPC "/>
    <m/>
  </r>
  <r>
    <n v="54420"/>
    <s v="HD-000043"/>
    <s v="702171"/>
    <s v="BTB"/>
    <x v="2"/>
    <s v="Clawiter Rd WS 100ft S/O W Winton Ave F/N - 1"/>
    <s v="Hayward"/>
    <s v="94545"/>
    <s v="SALEABLE"/>
    <d v="2008-01-15T00:00:00"/>
    <d v="3099-12-31T00:00:00"/>
    <s v="N"/>
    <m/>
    <m/>
    <s v="N"/>
    <s v="20G"/>
    <s v="Y"/>
    <n v="69"/>
    <n v="48"/>
    <s v="37.652457"/>
    <s v="-122.120403"/>
    <m/>
    <m/>
    <x v="0"/>
    <x v="0"/>
    <e v="#N/A"/>
    <s v="ACT"/>
    <s v="GPC "/>
    <m/>
  </r>
  <r>
    <n v="54433"/>
    <s v="HD-000025"/>
    <s v="704111"/>
    <s v="V Angle"/>
    <x v="2"/>
    <s v="Southland Dr SS 50ft E/O Southland Pl F/W - 1"/>
    <s v="Hayward"/>
    <s v="94545"/>
    <s v="SALEABLE"/>
    <d v="2008-01-15T00:00:00"/>
    <d v="3099-12-31T00:00:00"/>
    <s v="N"/>
    <m/>
    <m/>
    <s v="N"/>
    <s v="20G"/>
    <s v="N"/>
    <n v="69"/>
    <n v="48"/>
    <s v="37.651835"/>
    <s v="-122.105098"/>
    <m/>
    <m/>
    <x v="0"/>
    <x v="2"/>
    <n v="147.5"/>
    <s v="ACT"/>
    <s v="GPC "/>
    <m/>
  </r>
  <r>
    <n v="54454"/>
    <s v="EB-000048"/>
    <s v="702921"/>
    <s v="BTB"/>
    <x v="2"/>
    <s v="Shattuck Ave WS 30ft S/O Dwight Way F/N - 1"/>
    <s v="Berkeley"/>
    <s v="94704"/>
    <s v="SALEABLE"/>
    <d v="2008-01-15T00:00:00"/>
    <d v="3099-12-31T00:00:00"/>
    <s v="N"/>
    <m/>
    <m/>
    <s v="N"/>
    <s v="20G &amp; City Can"/>
    <s v="Y"/>
    <n v="69"/>
    <n v="48"/>
    <s v="37.863778"/>
    <s v="-122.267501"/>
    <m/>
    <m/>
    <x v="0"/>
    <x v="0"/>
    <n v="160.625"/>
    <s v="ACT"/>
    <s v="GPC "/>
    <m/>
  </r>
  <r>
    <n v="54466"/>
    <s v="EB-000064"/>
    <s v="793011"/>
    <s v="BTB"/>
    <x v="2"/>
    <s v="University Ave SS 25ft W/O Shattuck Ave F/W - 1"/>
    <s v="Berkeley"/>
    <s v="94704"/>
    <s v="SALEABLE"/>
    <d v="2008-01-15T00:00:00"/>
    <d v="3099-12-31T00:00:00"/>
    <s v="N"/>
    <m/>
    <m/>
    <s v="N"/>
    <s v="20G"/>
    <s v="N"/>
    <n v="69"/>
    <n v="48"/>
    <s v="37.871996"/>
    <s v="-122.268649"/>
    <m/>
    <m/>
    <x v="0"/>
    <x v="0"/>
    <n v="181.22499999999999"/>
    <s v="ACT"/>
    <s v="GPC "/>
    <m/>
  </r>
  <r>
    <n v="54480"/>
    <s v="HD-000050"/>
    <s v="702081"/>
    <s v="BTB"/>
    <x v="2"/>
    <s v="Clawiter Rd ES 60ft N/O Enterprise Ave F/S - 1"/>
    <s v="Hayward"/>
    <s v="94545"/>
    <s v="SALEABLE"/>
    <d v="2008-01-15T00:00:00"/>
    <d v="3099-12-31T00:00:00"/>
    <s v="N"/>
    <m/>
    <m/>
    <s v="N"/>
    <s v="20G"/>
    <s v="Y"/>
    <n v="69"/>
    <n v="48"/>
    <s v="37.633632"/>
    <s v="-122.119635"/>
    <m/>
    <m/>
    <x v="0"/>
    <x v="0"/>
    <e v="#N/A"/>
    <s v="ACT"/>
    <s v="GPC "/>
    <m/>
  </r>
  <r>
    <n v="54511"/>
    <s v="EB-000148"/>
    <s v="700501"/>
    <s v="BTB"/>
    <x v="2"/>
    <s v="Hesperian Blvd WS 50ft S/O Depot Rd F/N - 1"/>
    <s v="Hayward"/>
    <s v="94545"/>
    <s v="SALEABLE"/>
    <d v="2008-01-15T00:00:00"/>
    <d v="3099-12-31T00:00:00"/>
    <s v="N"/>
    <m/>
    <m/>
    <s v="N"/>
    <s v="20G"/>
    <s v="Y"/>
    <n v="69"/>
    <n v="48"/>
    <s v="37.639119"/>
    <s v="-122.101937"/>
    <m/>
    <m/>
    <x v="0"/>
    <x v="0"/>
    <n v="135.92500000000001"/>
    <s v="ACT"/>
    <s v="GPC "/>
    <m/>
  </r>
  <r>
    <n v="54646"/>
    <s v="EB-000102"/>
    <s v="701971"/>
    <s v="BTB"/>
    <x v="2"/>
    <s v="Hesperian Blvd WS 81ft S/O Arf Ave F/N - 1"/>
    <s v="Hayward"/>
    <s v="94545"/>
    <s v="SALEABLE"/>
    <d v="2008-01-15T00:00:00"/>
    <d v="3099-12-31T00:00:00"/>
    <s v="N"/>
    <m/>
    <m/>
    <s v="N"/>
    <s v="20G"/>
    <s v="Y"/>
    <n v="69"/>
    <n v="48"/>
    <s v="37.624193"/>
    <s v="-122.092775"/>
    <m/>
    <m/>
    <x v="0"/>
    <x v="0"/>
    <n v="152.9"/>
    <s v="ACT"/>
    <s v="GPC "/>
    <m/>
  </r>
  <r>
    <n v="54734"/>
    <s v="SL-000021"/>
    <s v="701601"/>
    <s v="V Angle"/>
    <x v="2"/>
    <s v="Wicks Blvd ES 85ft N/O Manor Blvd F/S - 1"/>
    <s v="San Leandro"/>
    <s v="94577"/>
    <s v="SALEABLE"/>
    <d v="2008-01-15T00:00:00"/>
    <d v="3099-12-31T00:00:00"/>
    <s v="N"/>
    <m/>
    <m/>
    <s v="N"/>
    <s v="20G"/>
    <s v="Y"/>
    <n v="69"/>
    <n v="48"/>
    <s v="37.691352"/>
    <s v="-122.162857"/>
    <m/>
    <m/>
    <x v="0"/>
    <x v="0"/>
    <n v="79.349999999999994"/>
    <s v="ACT"/>
    <s v="GPC "/>
    <m/>
  </r>
  <r>
    <n v="54771"/>
    <s v="FM-000007"/>
    <s v="701171"/>
    <s v="V Angle"/>
    <x v="2"/>
    <s v="Mowry Ave SS 170ft E/O Hastings St F/W - 1"/>
    <s v="Fremont"/>
    <s v="94538"/>
    <s v="SALEABLE"/>
    <d v="2008-01-15T00:00:00"/>
    <d v="3099-12-31T00:00:00"/>
    <s v="N"/>
    <m/>
    <m/>
    <s v="N"/>
    <s v="20G"/>
    <s v="Y"/>
    <n v="69"/>
    <n v="48"/>
    <s v="37.553486"/>
    <s v="-121.984143"/>
    <m/>
    <m/>
    <x v="0"/>
    <x v="0"/>
    <n v="108.11"/>
    <s v="ACT"/>
    <s v="GPC "/>
    <m/>
  </r>
  <r>
    <n v="54785"/>
    <s v="SL-000043"/>
    <s v="701611"/>
    <s v="V Angle"/>
    <x v="2"/>
    <s v="Wicks Blvd WS 100ft S/O Burkhart Ave F/N - 1"/>
    <s v="San Leandro"/>
    <s v="94579"/>
    <s v="SALEABLE"/>
    <d v="2008-01-15T00:00:00"/>
    <d v="3099-12-31T00:00:00"/>
    <s v="N"/>
    <m/>
    <m/>
    <s v="N"/>
    <s v="20G"/>
    <s v="Y"/>
    <n v="69"/>
    <n v="48"/>
    <s v="37.68285"/>
    <s v="-122.158103"/>
    <m/>
    <m/>
    <x v="0"/>
    <x v="0"/>
    <n v="105.35"/>
    <s v="ACT"/>
    <s v="GPC "/>
    <m/>
  </r>
  <r>
    <n v="54949"/>
    <s v="HD-000024"/>
    <s v="700561"/>
    <s v="BTB"/>
    <x v="2"/>
    <s v="Hesperian Blvd WS 85ft S/O Middle Lane F/N - 1"/>
    <s v="Hayward"/>
    <s v="94545"/>
    <s v="SALEABLE"/>
    <d v="2008-01-15T00:00:00"/>
    <d v="3099-12-31T00:00:00"/>
    <s v="N"/>
    <m/>
    <m/>
    <s v="N"/>
    <s v="20G &amp; City Can"/>
    <s v="Y"/>
    <n v="69"/>
    <n v="48"/>
    <s v="37.650164"/>
    <s v="-122.108727"/>
    <m/>
    <m/>
    <x v="0"/>
    <x v="0"/>
    <n v="149.6"/>
    <s v="ACT"/>
    <s v="GPC "/>
    <m/>
  </r>
  <r>
    <n v="54959"/>
    <s v="SL-000012"/>
    <s v="701561"/>
    <s v="V Angle"/>
    <x v="2"/>
    <s v="East 14th St WS 75ft S/O Cornwall Way F/N - 1"/>
    <s v="San Leandro"/>
    <s v="94577"/>
    <s v="SALEABLE"/>
    <d v="2008-01-15T00:00:00"/>
    <d v="3099-12-31T00:00:00"/>
    <s v="N"/>
    <m/>
    <m/>
    <s v="N"/>
    <s v="20G"/>
    <s v="Y"/>
    <n v="69"/>
    <n v="48"/>
    <s v="37.717512"/>
    <s v="-122.146002"/>
    <m/>
    <m/>
    <x v="0"/>
    <x v="0"/>
    <n v="118.8"/>
    <s v="ACT"/>
    <s v="GPC "/>
    <m/>
  </r>
  <r>
    <n v="54980"/>
    <s v="FM-000033"/>
    <s v="700091"/>
    <s v="V Angle"/>
    <x v="2"/>
    <s v="Paseo Padre Pkwy ES 320ft S/O Walnut Ave F/S – 1"/>
    <s v="Fremont"/>
    <s v="94538"/>
    <s v="SALEABLE"/>
    <d v="2008-01-15T00:00:00"/>
    <d v="3099-12-31T00:00:00"/>
    <s v="N"/>
    <m/>
    <m/>
    <s v="N"/>
    <s v="None"/>
    <s v="Y"/>
    <n v="69"/>
    <n v="48"/>
    <s v="37.55141"/>
    <s v="-121.976504"/>
    <m/>
    <m/>
    <x v="0"/>
    <x v="0"/>
    <n v="142.82500000000002"/>
    <s v="ACT"/>
    <s v="GPC "/>
    <m/>
  </r>
  <r>
    <n v="54994"/>
    <s v="SL-000047"/>
    <s v="702371"/>
    <s v="BTB"/>
    <x v="2"/>
    <s v="Mission Blvd WS 67ft S/O Sorenson Rd F/N - 1"/>
    <s v="Hayward"/>
    <s v="94544"/>
    <s v="SALEABLE"/>
    <d v="2008-01-15T00:00:00"/>
    <d v="3099-12-31T00:00:00"/>
    <s v="N"/>
    <m/>
    <m/>
    <s v="N"/>
    <s v="20G"/>
    <s v="Y"/>
    <n v="69"/>
    <n v="48"/>
    <s v="37.646133"/>
    <s v="-122.063169"/>
    <m/>
    <m/>
    <x v="0"/>
    <x v="0"/>
    <n v="142.6"/>
    <s v="ACT"/>
    <s v="GPC "/>
    <m/>
  </r>
  <r>
    <n v="55009"/>
    <s v="FM-000012"/>
    <s v="700981"/>
    <s v="V Angle"/>
    <x v="2"/>
    <s v="Mowry Ave NS 100ft W/O Fremont Blvd F/E - 1"/>
    <s v="Fremont"/>
    <s v="94538"/>
    <s v="SALEABLE"/>
    <d v="2008-01-15T00:00:00"/>
    <d v="3099-12-31T00:00:00"/>
    <s v="N"/>
    <m/>
    <m/>
    <s v="N"/>
    <s v="20G"/>
    <s v="Y"/>
    <n v="69"/>
    <n v="48"/>
    <s v="37.548352"/>
    <s v="-121.988847"/>
    <m/>
    <m/>
    <x v="0"/>
    <x v="0"/>
    <n v="140.65"/>
    <s v="ACT"/>
    <s v="GPC "/>
    <m/>
  </r>
  <r>
    <n v="55011"/>
    <s v="FM-000021"/>
    <s v="701061"/>
    <s v="V Angle"/>
    <x v="2"/>
    <s v="Fremont Blvd WS 175ft S/O Central Ave F/N - 1"/>
    <s v="Fremont"/>
    <s v="94536"/>
    <s v="SALEABLE"/>
    <d v="2008-01-15T00:00:00"/>
    <d v="3099-12-31T00:00:00"/>
    <s v="N"/>
    <m/>
    <m/>
    <s v="N"/>
    <s v="20G &amp; City Can"/>
    <s v="Y"/>
    <n v="69"/>
    <n v="48"/>
    <s v="37.556123"/>
    <s v="-122.00326"/>
    <m/>
    <m/>
    <x v="0"/>
    <x v="0"/>
    <n v="106"/>
    <s v="ACT"/>
    <s v="GPC "/>
    <m/>
  </r>
  <r>
    <n v="55050"/>
    <s v="EB-000147"/>
    <s v="702141"/>
    <s v="BTB"/>
    <x v="2"/>
    <s v="C St SS 100ft W/O Mission Blvd F/SE - 1"/>
    <s v="Hayward"/>
    <s v="94541"/>
    <s v="SALEABLE"/>
    <d v="2021-01-05T00:00:00"/>
    <d v="3099-12-31T00:00:00"/>
    <s v="Y"/>
    <m/>
    <m/>
    <s v="N"/>
    <s v="City Can"/>
    <s v="Y"/>
    <n v="69"/>
    <n v="48"/>
    <s v="37.670931"/>
    <s v="-122.083069"/>
    <m/>
    <m/>
    <x v="0"/>
    <x v="0"/>
    <n v="170.67499999999998"/>
    <s v="ACT"/>
    <s v="GPC "/>
    <m/>
  </r>
  <r>
    <n v="55501"/>
    <s v="EB-000041"/>
    <s v="700881"/>
    <s v="NA"/>
    <x v="1"/>
    <s v="San Pablo Ave ES 90ft N/O Gilman St F/ - 1"/>
    <s v="Berkeley"/>
    <s v="94706"/>
    <s v="UnSaleable"/>
    <d v="2008-01-15T00:00:00"/>
    <d v="3099-12-31T00:00:00"/>
    <s v="N"/>
    <s v="0003307923-7"/>
    <s v="1009070488"/>
    <s v="N"/>
    <s v="City Can"/>
    <s v="Y"/>
    <n v="69"/>
    <n v="48"/>
    <s v="37.88075"/>
    <s v="-122.295738"/>
    <m/>
    <m/>
    <x v="0"/>
    <x v="0"/>
    <e v="#N/A"/>
    <s v="ACT"/>
    <s v="GPC "/>
    <m/>
  </r>
  <r>
    <n v="55111"/>
    <s v="EB-000039"/>
    <s v="700871"/>
    <s v="BTB"/>
    <x v="2"/>
    <s v="San Pablo Ave WS 20ft S/O University Ave F/N - 1"/>
    <s v="Berkeley"/>
    <s v="94710"/>
    <s v="SALEABLE"/>
    <d v="2008-01-15T00:00:00"/>
    <d v="3099-12-31T00:00:00"/>
    <s v="Y"/>
    <m/>
    <m/>
    <s v="Y"/>
    <s v="City Can"/>
    <s v="Y"/>
    <n v="69"/>
    <n v="48"/>
    <s v="37.868749"/>
    <s v="-122.292171"/>
    <m/>
    <m/>
    <x v="0"/>
    <x v="0"/>
    <n v="141.1"/>
    <s v="ACT"/>
    <s v="GPC "/>
    <m/>
  </r>
  <r>
    <n v="55117"/>
    <s v="EB-000065"/>
    <s v="703241"/>
    <s v="NA"/>
    <x v="1"/>
    <s v="San Pablo Ave ES 150ft N/O Potrero Ave F/S - 1"/>
    <s v="El Cerrito"/>
    <s v="94530"/>
    <s v="UnSaleable"/>
    <d v="2008-01-15T00:00:00"/>
    <d v="3099-12-31T00:00:00"/>
    <s v="Y"/>
    <s v="0003307923-7"/>
    <n v="1009129051"/>
    <s v="Y"/>
    <s v="None"/>
    <s v="Y"/>
    <n v="0"/>
    <n v="0"/>
    <s v="37.921109"/>
    <s v="-122.315268"/>
    <m/>
    <m/>
    <x v="0"/>
    <x v="1"/>
    <n v="146.47499999999999"/>
    <s v="ACT"/>
    <s v="GPC "/>
    <m/>
  </r>
  <r>
    <n v="55122"/>
    <s v="EB-000136"/>
    <s v="700621"/>
    <s v="BTB"/>
    <x v="2"/>
    <s v="Hesperian Blvd ES 375ft S/O West A St F/S - 1"/>
    <s v="Hayward"/>
    <s v="94541"/>
    <s v="SALEABLE"/>
    <d v="2008-01-15T00:00:00"/>
    <d v="3099-12-31T00:00:00"/>
    <s v="N"/>
    <m/>
    <m/>
    <s v="N"/>
    <s v="20G"/>
    <s v="Y"/>
    <n v="69"/>
    <n v="48"/>
    <s v="37.664506"/>
    <s v="-122.117144"/>
    <m/>
    <m/>
    <x v="0"/>
    <x v="0"/>
    <n v="169.75"/>
    <s v="ACT"/>
    <s v="GPC "/>
    <m/>
  </r>
  <r>
    <n v="55156"/>
    <s v="NW-000014"/>
    <s v="700141"/>
    <s v="V Angle"/>
    <x v="2"/>
    <s v="Mowry Ave NS 120ft W/O Alpenrose Ct F/E - 1"/>
    <s v="Newark"/>
    <s v="94560"/>
    <s v="SALEABLE"/>
    <d v="2008-01-15T00:00:00"/>
    <d v="3099-12-31T00:00:00"/>
    <s v="N"/>
    <m/>
    <m/>
    <s v="N"/>
    <s v="20G"/>
    <s v="Y"/>
    <n v="69"/>
    <n v="48"/>
    <s v="37.526301"/>
    <s v="-122.006863"/>
    <m/>
    <m/>
    <x v="0"/>
    <x v="0"/>
    <n v="109.65"/>
    <s v="ACT"/>
    <s v="GPC "/>
    <m/>
  </r>
  <r>
    <n v="55179"/>
    <s v="FM-000013"/>
    <s v="701201"/>
    <s v="V Angle"/>
    <x v="2"/>
    <s v="Paseo Padre Pkwy ES 110ft N/O Country Dr F/S - 1"/>
    <s v="Fremont"/>
    <s v="94536"/>
    <s v="SALEABLE"/>
    <d v="2008-01-15T00:00:00"/>
    <d v="3099-12-31T00:00:00"/>
    <s v="N"/>
    <m/>
    <m/>
    <s v="N"/>
    <s v="20G"/>
    <s v="Y"/>
    <n v="69"/>
    <n v="48"/>
    <s v="37.557042"/>
    <s v="-121.987508"/>
    <m/>
    <m/>
    <x v="0"/>
    <x v="0"/>
    <n v="80.775000000000006"/>
    <s v="ACT"/>
    <s v="GPC "/>
    <m/>
  </r>
  <r>
    <n v="55197"/>
    <s v="FM-000034"/>
    <s v="700011"/>
    <s v="V Angle"/>
    <x v="2"/>
    <s v="Paseo Padre Pkwy ES 30ft N/O Sr Citizen Center F/S - 1"/>
    <s v="Fremont"/>
    <s v="94538"/>
    <s v="SALEABLE"/>
    <d v="2008-01-15T00:00:00"/>
    <d v="3099-12-31T00:00:00"/>
    <s v="N"/>
    <m/>
    <m/>
    <s v="N"/>
    <s v="20G"/>
    <s v="Y"/>
    <n v="69"/>
    <n v="48"/>
    <s v="37.546008"/>
    <s v="-121.966633"/>
    <m/>
    <m/>
    <x v="0"/>
    <x v="0"/>
    <e v="#N/A"/>
    <s v="ACT"/>
    <s v="GPC "/>
    <m/>
  </r>
  <r>
    <n v="55213"/>
    <s v="SL-000018"/>
    <s v="701391"/>
    <s v="V Angle"/>
    <x v="2"/>
    <s v="Washington Ave ES 105ft N/O Springlake Dr F/S - 1"/>
    <s v="San Leandro"/>
    <s v="94578"/>
    <s v="SALEABLE"/>
    <d v="2008-01-15T00:00:00"/>
    <d v="3099-12-31T00:00:00"/>
    <s v="N"/>
    <m/>
    <m/>
    <s v="N"/>
    <s v="20G"/>
    <s v="Y"/>
    <n v="69"/>
    <n v="48"/>
    <s v="37.694131"/>
    <s v="-122.139004"/>
    <m/>
    <m/>
    <x v="1"/>
    <x v="0"/>
    <e v="#N/A"/>
    <s v="ACT"/>
    <s v="GPC "/>
    <m/>
  </r>
  <r>
    <n v="55215"/>
    <s v="FM-000011"/>
    <s v="701181"/>
    <s v="V Angle"/>
    <x v="2"/>
    <s v="Mowry Ave NS 122ft W/O Paseo Padre Pkwy F/E - 1"/>
    <s v="Fremont"/>
    <s v="94536"/>
    <s v="SALEABLE"/>
    <d v="2008-01-15T00:00:00"/>
    <d v="3099-12-31T00:00:00"/>
    <s v="N"/>
    <m/>
    <m/>
    <s v="N"/>
    <s v="20G"/>
    <s v="Y"/>
    <n v="69"/>
    <n v="48"/>
    <s v="37.554273"/>
    <s v="-121.984001"/>
    <m/>
    <m/>
    <x v="0"/>
    <x v="0"/>
    <n v="119.57499999999999"/>
    <s v="ACT"/>
    <s v="GPC "/>
    <m/>
  </r>
  <r>
    <n v="55228"/>
    <s v="EB-000073"/>
    <s v="702391"/>
    <s v="BTB"/>
    <x v="2"/>
    <s v="Blume Dr ES 251ft S/O Richmond Parkway Park &amp; Ride F/S - 1"/>
    <s v="Richmond"/>
    <s v="94806"/>
    <s v="SALEABLE"/>
    <d v="2008-01-15T00:00:00"/>
    <d v="3099-12-31T00:00:00"/>
    <s v="N"/>
    <m/>
    <m/>
    <s v="N"/>
    <s v="City Can"/>
    <s v="N"/>
    <n v="69"/>
    <n v="48"/>
    <s v="37.986075"/>
    <s v="-122.316692"/>
    <m/>
    <m/>
    <x v="0"/>
    <x v="0"/>
    <e v="#N/A"/>
    <s v="ACT"/>
    <s v="GPC "/>
    <m/>
  </r>
  <r>
    <n v="55229"/>
    <s v="FM-000019"/>
    <s v="701051"/>
    <s v="V Angle"/>
    <x v="2"/>
    <s v="Fremont Blvd ES 250ft N/O Alder Ave F/S - 1"/>
    <s v="Fremont"/>
    <s v="94536"/>
    <s v="SALEABLE"/>
    <d v="2008-01-15T00:00:00"/>
    <d v="3099-12-31T00:00:00"/>
    <s v="N"/>
    <m/>
    <m/>
    <s v="N"/>
    <s v="20G"/>
    <s v="Y"/>
    <n v="69"/>
    <n v="48"/>
    <s v="37.563419"/>
    <s v="-122.016941"/>
    <m/>
    <m/>
    <x v="0"/>
    <x v="0"/>
    <n v="82.95"/>
    <s v="ACT"/>
    <s v="GPC "/>
    <m/>
  </r>
  <r>
    <n v="55299"/>
    <s v="EB-000137"/>
    <s v="703301"/>
    <s v="BTB"/>
    <x v="2"/>
    <s v="San Pablo Av  S/O San Pablo Dam Rd"/>
    <s v="San Pablo"/>
    <s v="94806"/>
    <s v="SALEABLE"/>
    <d v="2008-01-15T00:00:00"/>
    <d v="3099-12-31T00:00:00"/>
    <s v="Y"/>
    <s v="0003307923-7"/>
    <n v="1009164347"/>
    <s v="Y"/>
    <s v="None"/>
    <s v="Y"/>
    <n v="69"/>
    <n v="48"/>
    <s v="37.952752"/>
    <s v="-122.333144"/>
    <s v="XMPM+C8 Tara Hills, California"/>
    <m/>
    <x v="0"/>
    <x v="1"/>
    <e v="#N/A"/>
    <s v="ACT"/>
    <s v="GPC "/>
    <m/>
  </r>
  <r>
    <n v="55325"/>
    <s v="HD-000013"/>
    <s v="702341"/>
    <s v="NA"/>
    <x v="1"/>
    <s v="B St WS 126ft S/O Mission Blvd F/S - 1"/>
    <s v="Hayward"/>
    <s v="94541"/>
    <s v="UnSaleable"/>
    <d v="2008-01-15T00:00:00"/>
    <d v="3099-12-31T00:00:00"/>
    <s v="N"/>
    <m/>
    <m/>
    <s v="N"/>
    <s v="20G &amp; City Can"/>
    <s v="N"/>
    <n v="69"/>
    <n v="48"/>
    <s v="37.671937"/>
    <s v="-122.084382"/>
    <m/>
    <m/>
    <x v="0"/>
    <x v="0"/>
    <n v="140.17500000000001"/>
    <s v="ACT"/>
    <s v="GPC "/>
    <m/>
  </r>
  <r>
    <n v="55330"/>
    <s v="SL-000031"/>
    <s v="701401"/>
    <s v="V Angle"/>
    <x v="2"/>
    <s v="Washington Ave ES 85ft N/O Fargo Ave F/S - 1"/>
    <s v="San Leandro"/>
    <s v="94579"/>
    <s v="SALEABLE"/>
    <d v="2008-01-15T00:00:00"/>
    <d v="3099-12-31T00:00:00"/>
    <s v="N"/>
    <m/>
    <m/>
    <s v="N"/>
    <s v="City Can"/>
    <s v="Y"/>
    <n v="69"/>
    <n v="48"/>
    <s v="37.688337"/>
    <s v="-122.138841"/>
    <m/>
    <m/>
    <x v="1"/>
    <x v="0"/>
    <e v="#N/A"/>
    <s v="ACT"/>
    <s v="GPC "/>
    <m/>
  </r>
  <r>
    <n v="55338"/>
    <s v="FM-000045"/>
    <s v="701241"/>
    <s v="V Angle"/>
    <x v="2"/>
    <s v="Mission Blvd WS 53ft N/O Palm Ave F/N - 1"/>
    <s v="Fremont"/>
    <s v="94539"/>
    <s v="SALEABLE"/>
    <d v="2008-01-15T00:00:00"/>
    <d v="3099-12-31T00:00:00"/>
    <s v="N"/>
    <m/>
    <m/>
    <s v="N"/>
    <s v="20G"/>
    <s v="Y"/>
    <n v="69"/>
    <n v="48"/>
    <s v="37.545124"/>
    <s v="-121.932136"/>
    <m/>
    <m/>
    <x v="0"/>
    <x v="0"/>
    <n v="119.75"/>
    <s v="ACT"/>
    <s v="GPC "/>
    <m/>
  </r>
  <r>
    <n v="55347"/>
    <s v="NW-000003"/>
    <s v="701731"/>
    <s v="NA"/>
    <x v="1"/>
    <s v="Cedar Blvd ES 200ft N/O Newark Blvd F/E - 1"/>
    <s v="Newark"/>
    <s v="94560"/>
    <s v="UnSaleable"/>
    <d v="2008-01-15T00:00:00"/>
    <d v="3099-12-31T00:00:00"/>
    <s v="N"/>
    <m/>
    <m/>
    <s v="N"/>
    <s v="20G"/>
    <s v="Y"/>
    <n v="0"/>
    <n v="0"/>
    <s v="37.548517"/>
    <s v="-122.04381"/>
    <m/>
    <m/>
    <x v="0"/>
    <x v="0"/>
    <n v="63.325000000000003"/>
    <s v="ACT"/>
    <s v="GPC "/>
    <m/>
  </r>
  <r>
    <n v="55365"/>
    <s v="EB-000061"/>
    <s v="703111"/>
    <s v="BTB"/>
    <x v="2"/>
    <s v="University Ave NS 48ft E/O San Pablo Ave F/E - 1"/>
    <s v="Berkeley"/>
    <s v="94702"/>
    <s v="SALEABLE"/>
    <d v="2008-01-15T00:00:00"/>
    <d v="3099-12-31T00:00:00"/>
    <s v="N"/>
    <m/>
    <m/>
    <s v="N"/>
    <s v="20G &amp; City Can"/>
    <s v="Y"/>
    <n v="69"/>
    <n v="48"/>
    <s v="37.869269"/>
    <s v="-122.291816"/>
    <m/>
    <m/>
    <x v="0"/>
    <x v="0"/>
    <n v="65.174999999999997"/>
    <s v="ACT"/>
    <s v="GPC "/>
    <m/>
  </r>
  <r>
    <n v="55366"/>
    <s v="SL-000027"/>
    <s v="700361"/>
    <s v="BTB"/>
    <x v="2"/>
    <s v="Hesperian Blvd WS 125ft S/O Paseo Grande F/N - 1"/>
    <s v="San Lorenzo"/>
    <s v="94580"/>
    <s v="UnSaleable"/>
    <d v="2008-01-15T00:00:00"/>
    <d v="3099-12-31T00:00:00"/>
    <s v="N"/>
    <m/>
    <m/>
    <s v="N"/>
    <s v="20G &amp; City Can"/>
    <s v="Y"/>
    <n v="69"/>
    <n v="48"/>
    <s v="37.678843"/>
    <s v="-122.126661"/>
    <m/>
    <m/>
    <x v="0"/>
    <x v="0"/>
    <n v="135.75"/>
    <s v="ACT"/>
    <s v="GPC "/>
    <m/>
  </r>
  <r>
    <n v="55401"/>
    <s v="SL-000037"/>
    <s v="701871"/>
    <s v="V Angle"/>
    <x v="2"/>
    <s v="East 14th St WS 95ft S/O Bayfair Dr F/N - 1"/>
    <s v="Alameda Unincorporated"/>
    <s v="94578"/>
    <s v="SALEABLE"/>
    <d v="2008-01-15T00:00:00"/>
    <d v="3099-12-31T00:00:00"/>
    <s v="N"/>
    <m/>
    <m/>
    <s v="N"/>
    <s v="20G"/>
    <s v="Y"/>
    <n v="69"/>
    <n v="48"/>
    <s v="37.701516"/>
    <s v="-122.123479"/>
    <m/>
    <m/>
    <x v="0"/>
    <x v="0"/>
    <n v="116.10000000000001"/>
    <s v="ACT"/>
    <s v="GPC "/>
    <m/>
  </r>
  <r>
    <n v="55422"/>
    <s v="HD-000055"/>
    <s v="700411"/>
    <s v="V Angle"/>
    <x v="2"/>
    <s v="Hesperian Blvd ES 35ft S/O W Tennyson Rd F/S - 1"/>
    <s v="Hayward"/>
    <s v="94545"/>
    <s v="SALEABLE"/>
    <d v="2008-01-15T00:00:00"/>
    <d v="3099-12-31T00:00:00"/>
    <s v="N"/>
    <s v="0003307923-7?"/>
    <m/>
    <m/>
    <s v="20G &amp; City Can"/>
    <s v="Y"/>
    <n v="69"/>
    <n v="48"/>
    <s v="37.630686"/>
    <s v="-122.096355"/>
    <m/>
    <m/>
    <x v="0"/>
    <x v="0"/>
    <n v="170"/>
    <s v="ACT"/>
    <s v="GPC "/>
    <m/>
  </r>
  <r>
    <n v="55422"/>
    <s v="HD-000053"/>
    <s v="700421"/>
    <s v="BTB"/>
    <x v="2"/>
    <s v="Hesperian Blvd WS 80ft S/O W Tennyson Rd F/N - 1"/>
    <s v="Hayward"/>
    <s v="94545"/>
    <s v="SALEABLE"/>
    <d v="2008-01-15T00:00:00"/>
    <d v="3099-12-31T00:00:00"/>
    <s v="N"/>
    <m/>
    <m/>
    <s v="N"/>
    <s v="20G &amp; City Can"/>
    <s v="Y"/>
    <n v="69"/>
    <n v="48"/>
    <s v="37.630465"/>
    <s v="-122.096627"/>
    <m/>
    <m/>
    <x v="0"/>
    <x v="0"/>
    <n v="170"/>
    <s v="ACT"/>
    <s v="GPC "/>
    <m/>
  </r>
  <r>
    <n v="55484"/>
    <s v="EB-000104"/>
    <s v="701321"/>
    <s v="NA"/>
    <x v="1"/>
    <s v="Aurora Dr ES 150ft S/O Walnut Ave F/S - 1"/>
    <s v="San Leandro"/>
    <s v="94577"/>
    <s v="UnSaleable"/>
    <d v="2008-01-15T00:00:00"/>
    <d v="3099-12-31T00:00:00"/>
    <s v="N"/>
    <m/>
    <m/>
    <s v="N"/>
    <s v="City Can"/>
    <s v="Y"/>
    <n v="69"/>
    <n v="48"/>
    <s v="37.703164"/>
    <s v="-122.185475"/>
    <m/>
    <m/>
    <x v="0"/>
    <x v="0"/>
    <n v="133.29999999999998"/>
    <s v="ACT"/>
    <s v="GPC "/>
    <m/>
  </r>
  <r>
    <n v="55492"/>
    <s v="SL-000008"/>
    <s v="701481"/>
    <s v="V Angle"/>
    <x v="2"/>
    <s v="San Leandro Blvd WS 140ft S/O Thornton St F/N - 1"/>
    <s v="San Leandro"/>
    <s v="94577"/>
    <s v="SALEABLE"/>
    <d v="2008-01-15T00:00:00"/>
    <d v="3099-12-31T00:00:00"/>
    <s v="N"/>
    <m/>
    <m/>
    <s v="N"/>
    <s v="20G"/>
    <s v="Y"/>
    <n v="69"/>
    <n v="48"/>
    <s v="37.719297"/>
    <s v="-122.158126"/>
    <m/>
    <m/>
    <x v="0"/>
    <x v="0"/>
    <n v="173.97499999999999"/>
    <s v="ACT"/>
    <s v="GPC "/>
    <m/>
  </r>
  <r>
    <n v="55501"/>
    <s v="EB-000038"/>
    <s v="700891"/>
    <s v="BTB"/>
    <x v="2"/>
    <s v="San Pablo Ave WS 75ft S/O Gilman St F/N - 1"/>
    <s v="Berkeley"/>
    <s v="94710"/>
    <s v="SALEABLE"/>
    <d v="2008-01-15T00:00:00"/>
    <d v="3099-12-31T00:00:00"/>
    <s v="N"/>
    <s v="8597497267-2"/>
    <s v="TBD"/>
    <s v="N"/>
    <s v="City Can"/>
    <s v="Y"/>
    <n v="69"/>
    <n v="48"/>
    <n v="37.880234999999999"/>
    <s v="-122.295861"/>
    <m/>
    <m/>
    <x v="0"/>
    <x v="0"/>
    <e v="#N/A"/>
    <s v="ACT"/>
    <s v="GPC "/>
    <m/>
  </r>
  <r>
    <n v="55505"/>
    <s v="EB-000094"/>
    <s v="793021"/>
    <s v="NA"/>
    <x v="1"/>
    <s v="San Pablo Ave WS 100ft S/O 40th St F/S - 1"/>
    <s v="Emeryville"/>
    <s v="94608"/>
    <s v="UnSaleable"/>
    <d v="2019-01-30T00:00:00"/>
    <d v="3099-12-31T00:00:00"/>
    <s v="N"/>
    <m/>
    <m/>
    <s v="N"/>
    <s v="None"/>
    <s v="N"/>
    <n v="0"/>
    <n v="0"/>
    <s v="37.830602"/>
    <s v="-122.27989"/>
    <m/>
    <m/>
    <x v="0"/>
    <x v="0"/>
    <e v="#N/A"/>
    <s v="Emeryville"/>
    <m/>
    <m/>
  </r>
  <r>
    <n v="55506"/>
    <s v="EB-000067"/>
    <s v="703251"/>
    <s v="NA"/>
    <x v="1"/>
    <s v="San Pablo Ave WS 185ft S/O Potrero Ave F/N - 1"/>
    <s v="El Cerrito"/>
    <s v="94530"/>
    <s v="UnSaleable"/>
    <d v="2008-01-15T00:00:00"/>
    <d v="3099-12-31T00:00:00"/>
    <s v="Y"/>
    <s v="0003307923-7"/>
    <n v="1009129823"/>
    <s v="Y"/>
    <s v="30G"/>
    <s v="Y"/>
    <n v="0"/>
    <n v="0"/>
    <s v="37.92014"/>
    <s v="-122.314962"/>
    <m/>
    <m/>
    <x v="0"/>
    <x v="1"/>
    <n v="161.86000000000001"/>
    <s v="ACT"/>
    <s v="GPC "/>
    <m/>
  </r>
  <r>
    <n v="55525"/>
    <s v="EB-000063"/>
    <s v="700861"/>
    <s v="BTB"/>
    <x v="2"/>
    <s v="San Pablo Ave ES 40ft N/O University Ave F/S - 1"/>
    <s v="Berkeley"/>
    <s v="94702"/>
    <s v="SALEABLE"/>
    <d v="2008-01-15T00:00:00"/>
    <d v="3099-12-31T00:00:00"/>
    <s v="N"/>
    <m/>
    <m/>
    <s v="N"/>
    <s v="None"/>
    <s v="Y"/>
    <n v="69"/>
    <n v="48"/>
    <s v="37.869304"/>
    <s v="-122.29206"/>
    <m/>
    <m/>
    <x v="0"/>
    <x v="0"/>
    <n v="157.375"/>
    <s v="ACT"/>
    <s v="GPC "/>
    <m/>
  </r>
  <r>
    <n v="55529"/>
    <s v="EB-000059"/>
    <s v="700901"/>
    <s v="BTB"/>
    <x v="2"/>
    <s v="Telegraph Ave WS 50ft N/O Webster St F/N - 1"/>
    <s v="Berkeley"/>
    <s v="94705"/>
    <s v="SALEABLE"/>
    <d v="2008-01-15T00:00:00"/>
    <d v="3099-12-31T00:00:00"/>
    <s v="Y"/>
    <m/>
    <m/>
    <s v="Y"/>
    <s v="20G &amp; City Can"/>
    <s v="N"/>
    <n v="69"/>
    <n v="48"/>
    <s v="37.855355"/>
    <s v="-122.259959"/>
    <s v="WMMG+3HQ Richmond, California"/>
    <m/>
    <x v="0"/>
    <x v="0"/>
    <n v="114.35"/>
    <s v="ACT"/>
    <s v="GPC "/>
    <m/>
  </r>
  <r>
    <n v="55530"/>
    <s v="O-000087"/>
    <s v="703261"/>
    <s v="BTB"/>
    <x v="2"/>
    <s v="San Pablo Ave. ES 170ft N/O MacDonald Ave F/S - 1"/>
    <s v="Richmond"/>
    <s v="94805"/>
    <s v="SALEABLE"/>
    <d v="2008-01-15T00:00:00"/>
    <d v="3099-12-31T00:00:00"/>
    <s v="N"/>
    <m/>
    <m/>
    <s v="N"/>
    <s v="30G"/>
    <s v="Y"/>
    <n v="69"/>
    <n v="48"/>
    <s v="37.932719"/>
    <s v="-122.323499"/>
    <m/>
    <m/>
    <x v="0"/>
    <x v="3"/>
    <n v="89.7"/>
    <s v="ACT"/>
    <s v="GPC "/>
    <m/>
  </r>
  <r>
    <n v="55535"/>
    <s v="EB-000095"/>
    <s v="703251"/>
    <s v="NA"/>
    <x v="1"/>
    <s v="San Pablo Ave. ES 100ft N/O 40th St. F/N - 1"/>
    <s v="Emeryville"/>
    <s v="94608"/>
    <s v="UnSaleable"/>
    <d v="2008-01-15T00:00:00"/>
    <d v="3099-12-31T00:00:00"/>
    <s v="Y"/>
    <s v="0003307923-7"/>
    <n v="1009129823"/>
    <s v="Y"/>
    <s v="30G"/>
    <s v="Y"/>
    <n v="0"/>
    <n v="0"/>
    <s v="37.83151"/>
    <s v="-122.279948"/>
    <m/>
    <m/>
    <x v="0"/>
    <x v="0"/>
    <e v="#N/A"/>
    <s v="Emeryville"/>
    <m/>
    <m/>
  </r>
  <r>
    <n v="55538"/>
    <s v="EB-000126"/>
    <s v="701531"/>
    <s v="BTB"/>
    <x v="2"/>
    <s v="East 14th St ES 95ft N/O 150th Ave F/S - 1"/>
    <s v="San Leandro"/>
    <s v="94578"/>
    <s v="SALEABLE"/>
    <d v="2008-01-15T00:00:00"/>
    <d v="3099-12-31T00:00:00"/>
    <s v="Y"/>
    <s v="0003307923-7"/>
    <s v="1004474685"/>
    <s v="Y"/>
    <s v="City can &amp; Long Can"/>
    <s v="Y"/>
    <n v="69"/>
    <n v="48"/>
    <s v="37.706054"/>
    <s v="-122.129456"/>
    <m/>
    <m/>
    <x v="0"/>
    <x v="0"/>
    <n v="162.72499999999999"/>
    <s v="ACT"/>
    <s v="GPC "/>
    <m/>
  </r>
  <r>
    <n v="55559"/>
    <s v="EB-000129"/>
    <s v="702761"/>
    <s v="BTB"/>
    <x v="2"/>
    <s v="Shattuck St ES 150ft S/O Center St F/S - 1"/>
    <s v="Berkeley"/>
    <s v="94704"/>
    <s v="SALEABLE"/>
    <d v="2020-01-02T00:00:00"/>
    <d v="3099-12-31T00:00:00"/>
    <s v="Y"/>
    <m/>
    <m/>
    <s v="N"/>
    <s v="None"/>
    <s v="N"/>
    <n v="69"/>
    <n v="48"/>
    <n v="37.870193999999998"/>
    <n v="122.26773"/>
    <m/>
    <m/>
    <x v="0"/>
    <x v="0"/>
    <e v="#N/A"/>
    <s v="ACT"/>
    <s v="GPC "/>
    <m/>
  </r>
  <r>
    <n v="55562"/>
    <s v="EB-000069"/>
    <s v="703201"/>
    <s v="NA"/>
    <x v="1"/>
    <s v="San Pablo Ave ES 80ft N/O Carlson Blvd F/S - 1"/>
    <s v="El Cerrito"/>
    <s v="94530"/>
    <s v="UnSaleable"/>
    <d v="2008-01-15T00:00:00"/>
    <d v="3099-12-31T00:00:00"/>
    <s v="Y"/>
    <s v="0003307923-7"/>
    <n v="1008863749"/>
    <s v="Y"/>
    <s v="30G"/>
    <s v="Y"/>
    <n v="0"/>
    <n v="0"/>
    <s v="37.89931"/>
    <s v="-122.302"/>
    <m/>
    <m/>
    <x v="0"/>
    <x v="0"/>
    <n v="138.57499999999999"/>
    <s v="ACT"/>
    <s v="GPC "/>
    <m/>
  </r>
  <r>
    <n v="55578"/>
    <s v="EB-000084"/>
    <s v="703231"/>
    <s v="BTB"/>
    <x v="2"/>
    <s v="San Pablo Ave WS 100ft S/O Vale Rd F/N - 1"/>
    <s v="San Pablo"/>
    <s v="94806"/>
    <s v="SALEABLE"/>
    <d v="2008-01-15T00:00:00"/>
    <d v="3099-12-31T00:00:00"/>
    <s v="Y"/>
    <s v="0003307923-7"/>
    <n v="1009291591"/>
    <s v="Y"/>
    <s v="30G"/>
    <s v="Y"/>
    <n v="69"/>
    <n v="48"/>
    <s v="37.955181"/>
    <s v="-122.335429"/>
    <m/>
    <m/>
    <x v="0"/>
    <x v="1"/>
    <n v="168.47499999999999"/>
    <s v="ACT"/>
    <s v="GPC "/>
    <m/>
  </r>
  <r>
    <n v="55585"/>
    <s v="EB-000044"/>
    <s v="703061"/>
    <s v="BTB"/>
    <x v="2"/>
    <s v="Shattuck Ave ES 30ft S/O Kittredge St F/S - 1"/>
    <s v="Berkeley"/>
    <s v="94704"/>
    <s v="SALEABLE"/>
    <d v="2008-01-15T00:00:00"/>
    <d v="3099-12-31T00:00:00"/>
    <s v="N"/>
    <m/>
    <m/>
    <s v="N"/>
    <s v="City Can"/>
    <s v="Y"/>
    <n v="69"/>
    <n v="48"/>
    <s v="37.868371"/>
    <s v="-122.267666"/>
    <m/>
    <m/>
    <x v="0"/>
    <x v="0"/>
    <n v="128.75"/>
    <s v="ACT"/>
    <s v="GPC "/>
    <m/>
  </r>
  <r>
    <n v="55586"/>
    <s v="EB-000127"/>
    <s v="701921"/>
    <s v="BTB"/>
    <x v="2"/>
    <s v="E 14th St SS 80ft S/O 159th Ave F/NW - 1"/>
    <s v="Alameda Unincorporated"/>
    <s v="94578"/>
    <s v="SALEABLE"/>
    <d v="2019-08-19T00:00:00"/>
    <d v="3099-12-31T00:00:00"/>
    <s v="N"/>
    <m/>
    <m/>
    <s v="N"/>
    <s v="20G"/>
    <s v="Y "/>
    <n v="69"/>
    <n v="48"/>
    <s v="37.69961"/>
    <s v="-122.120754"/>
    <m/>
    <m/>
    <x v="0"/>
    <x v="0"/>
    <n v="116.10000000000001"/>
    <s v="ACT"/>
    <s v="GPC "/>
    <m/>
  </r>
  <r>
    <n v="55594"/>
    <s v="EB-000070"/>
    <s v="703231"/>
    <s v="NA"/>
    <x v="3"/>
    <s v="San Pablo Ave 80ft S/O Moeser Lane F/ - 1"/>
    <s v="El Cerrito"/>
    <s v="Missing"/>
    <s v="UnSaleable"/>
    <d v="2008-01-15T00:00:00"/>
    <d v="3099-12-31T00:00:00"/>
    <s v="Y"/>
    <s v="0003307923-7"/>
    <n v="1009291591"/>
    <s v="Y"/>
    <s v="30G"/>
    <s v="Y"/>
    <n v="0"/>
    <n v="0"/>
    <s v="37.911101"/>
    <s v="-122.308652"/>
    <m/>
    <m/>
    <x v="0"/>
    <x v="4"/>
    <n v="122.6"/>
    <s v="ACT"/>
    <s v="GPC "/>
    <s v="Ons: 90, Offs: 106, Total: 196"/>
  </r>
  <r>
    <n v="55618"/>
    <s v="SL-000015"/>
    <s v="701421"/>
    <s v="V Angle"/>
    <x v="2"/>
    <s v="Washington Ave WS 440ft S/O Floresta Blvd F/N - 1"/>
    <s v="San Leandro"/>
    <s v="94578"/>
    <s v="SALEABLE"/>
    <d v="2008-01-15T00:00:00"/>
    <d v="3099-12-31T00:00:00"/>
    <s v="N"/>
    <m/>
    <m/>
    <s v="N"/>
    <s v="20G &amp; City Can"/>
    <s v="Y"/>
    <n v="69"/>
    <n v="48"/>
    <s v="37.700674"/>
    <s v="-122.140573"/>
    <m/>
    <m/>
    <x v="1"/>
    <x v="0"/>
    <e v="#N/A"/>
    <s v="ACT"/>
    <s v="GPC "/>
    <m/>
  </r>
  <r>
    <n v="55625"/>
    <s v="EB-000028"/>
    <s v="700771"/>
    <s v="BTB"/>
    <x v="2"/>
    <s v="Martin Luther King Jr Wy ES 70ft N/O Ashby Ave F/S - 1"/>
    <s v="Berkeley"/>
    <s v="94703"/>
    <s v="SALEABLE"/>
    <d v="2008-01-15T00:00:00"/>
    <d v="3099-12-31T00:00:00"/>
    <s v="N"/>
    <m/>
    <m/>
    <s v="N"/>
    <s v="20G"/>
    <s v="Y"/>
    <n v="69"/>
    <n v="48"/>
    <s v="37.854538"/>
    <s v="-122.270982"/>
    <m/>
    <m/>
    <x v="0"/>
    <x v="0"/>
    <e v="#N/A"/>
    <s v="ACT"/>
    <s v="GPC "/>
    <m/>
  </r>
  <r>
    <n v="55638"/>
    <s v="SL-000039"/>
    <s v="701841"/>
    <s v="V Angle"/>
    <x v="2"/>
    <s v="East 14th St ES 50ft N/O Ashland Ave F/S - 1"/>
    <s v="Alameda Unincorporated"/>
    <s v="94578"/>
    <s v="SALEABLE"/>
    <d v="2008-01-15T00:00:00"/>
    <d v="3099-12-31T00:00:00"/>
    <s v="N"/>
    <m/>
    <m/>
    <s v="N"/>
    <s v="20G"/>
    <s v="Y"/>
    <n v="69"/>
    <n v="48"/>
    <s v="37.698649"/>
    <s v="-122.118945"/>
    <m/>
    <m/>
    <x v="0"/>
    <x v="0"/>
    <n v="87.8"/>
    <s v="ACT"/>
    <s v="GPC "/>
    <m/>
  </r>
  <r>
    <n v="55669"/>
    <s v="EB-000133"/>
    <s v="701331"/>
    <s v="NA"/>
    <x v="3"/>
    <s v="*East 14th St. SS 350ft E/O 136th Ave. F/W - 1"/>
    <s v="San Leandro"/>
    <s v="94578"/>
    <s v="UnSaleable"/>
    <d v="2008-01-15T00:00:00"/>
    <d v="2009-03-12T00:00:00"/>
    <s v="N"/>
    <s v="7315118596-_ "/>
    <s v="1004475446"/>
    <s v="Y"/>
    <s v="None"/>
    <s v="N"/>
    <n v="0"/>
    <n v="0"/>
    <s v="37.714303"/>
    <s v="-122.141647"/>
    <m/>
    <m/>
    <x v="0"/>
    <x v="4"/>
    <n v="164.51"/>
    <s v="ACT"/>
    <s v="GPC "/>
    <s v="Ons: 56, Offs: 36, Total: 92"/>
  </r>
  <r>
    <n v="55691"/>
    <s v="EB-000092"/>
    <s v="793101"/>
    <s v="BTB"/>
    <x v="2"/>
    <s v="Hollis St ES 74ft S/O 63rd St F/N - 1"/>
    <s v="Emeryville"/>
    <s v="94608"/>
    <s v="UnSaleable"/>
    <d v="2009-09-28T00:00:00"/>
    <d v="3099-12-31T00:00:00"/>
    <s v="N"/>
    <m/>
    <m/>
    <s v="N"/>
    <s v="City Can"/>
    <s v="Y"/>
    <n v="69"/>
    <n v="48"/>
    <s v="37.84363"/>
    <s v="-122.29063"/>
    <m/>
    <m/>
    <x v="0"/>
    <x v="0"/>
    <e v="#N/A"/>
    <s v="Emeryville"/>
    <m/>
    <m/>
  </r>
  <r>
    <n v="55713"/>
    <s v="SL-000006"/>
    <s v="701451"/>
    <s v="V Angle"/>
    <x v="2"/>
    <s v="Davis St SS 110ft E/O Pierce Ave F/W - 1"/>
    <s v="San Leandro"/>
    <s v="94577"/>
    <s v="SALEABLE"/>
    <d v="2008-01-15T00:00:00"/>
    <d v="3099-12-31T00:00:00"/>
    <s v="N"/>
    <m/>
    <m/>
    <s v="N"/>
    <s v="20G"/>
    <s v="Y"/>
    <n v="69"/>
    <n v="48"/>
    <s v="37.721034"/>
    <s v="-122.170145"/>
    <m/>
    <m/>
    <x v="0"/>
    <x v="0"/>
    <n v="67.75"/>
    <s v="ACT"/>
    <s v="GPC "/>
    <m/>
  </r>
  <r>
    <n v="55756"/>
    <s v="HD-000023"/>
    <s v="700551"/>
    <s v="BTB"/>
    <x v="2"/>
    <s v="Hesperian Blvd ES 40ft S/O Southland Dr F/S - 1"/>
    <s v="Hayward"/>
    <s v="94545"/>
    <s v="SALEABLE"/>
    <d v="2008-01-15T00:00:00"/>
    <d v="3099-12-31T00:00:00"/>
    <s v="N"/>
    <m/>
    <m/>
    <s v="N"/>
    <s v="20G"/>
    <s v="Y"/>
    <n v="69"/>
    <n v="48"/>
    <s v="37.650328"/>
    <s v="-122.108410"/>
    <m/>
    <m/>
    <x v="0"/>
    <x v="0"/>
    <n v="137.30000000000001"/>
    <s v="ACT"/>
    <s v="GPC "/>
    <m/>
  </r>
  <r>
    <n v="55811"/>
    <s v="EB-000085"/>
    <s v="703221"/>
    <s v="NA"/>
    <x v="1"/>
    <s v="San Pablo Ave ES 90ft N/O Vale Rd F/S - 1"/>
    <s v="San Pablo"/>
    <s v="94806"/>
    <s v="UnSaleable"/>
    <d v="2008-01-15T00:00:00"/>
    <d v="3099-12-31T00:00:00"/>
    <s v="Y"/>
    <s v="0003307923-7"/>
    <n v="1009073460"/>
    <s v="Y"/>
    <s v="30G &amp; City Can"/>
    <s v="Y"/>
    <n v="59"/>
    <n v="30.5"/>
    <s v="37.955437"/>
    <s v="-122.335384"/>
    <m/>
    <m/>
    <x v="0"/>
    <x v="1"/>
    <n v="169.66"/>
    <s v="ACT"/>
    <s v="GPC "/>
    <m/>
  </r>
  <r>
    <n v="55821"/>
    <s v="SL-000026"/>
    <s v="701361"/>
    <s v="V Angle"/>
    <x v="2"/>
    <s v="Washington Ave ES 30ft S/O Lewelling Blvd F/S - 1"/>
    <s v="San Leandro"/>
    <s v="94579"/>
    <s v="SALEABLE"/>
    <d v="2008-01-15T00:00:00"/>
    <d v="3099-12-31T00:00:00"/>
    <s v="N"/>
    <m/>
    <m/>
    <s v="N"/>
    <s v="20G"/>
    <s v="Y"/>
    <n v="69"/>
    <n v="48"/>
    <s v="37.685534"/>
    <s v="-122.138764"/>
    <m/>
    <m/>
    <x v="1"/>
    <x v="0"/>
    <e v="#N/A"/>
    <s v="ACT"/>
    <s v="GPC "/>
    <m/>
  </r>
  <r>
    <n v="55880"/>
    <s v="EB-000114"/>
    <s v="703041"/>
    <s v="BTB"/>
    <x v="2"/>
    <s v="San Pablo Ave ES 90ft N/O Dwight Wy F/S - 1"/>
    <s v="Berkeley"/>
    <s v="94702"/>
    <s v="UnSaleable"/>
    <d v="2008-01-15T00:00:00"/>
    <d v="3099-12-31T00:00:00"/>
    <s v="Y"/>
    <m/>
    <m/>
    <s v="Y"/>
    <s v="None"/>
    <s v="Y"/>
    <n v="69"/>
    <n v="48"/>
    <s v="37.861464"/>
    <s v="-122.289502"/>
    <m/>
    <s v="Removed Temporary"/>
    <x v="0"/>
    <x v="0"/>
    <n v="83.950000000000017"/>
    <s v="ACT"/>
    <s v="GPC "/>
    <s v="There is currently construction at this location and the contractor has committed to reinstalling the shelter in May 2024."/>
  </r>
  <r>
    <n v="55899"/>
    <s v="FM-000025"/>
    <s v="700991"/>
    <s v="V Angle"/>
    <x v="2"/>
    <s v="Fremont Blvd ES 200ft N/O Mowry Ave F/S - 1"/>
    <s v="Fremont"/>
    <s v="94536"/>
    <s v="SALEABLE"/>
    <d v="2008-01-15T00:00:00"/>
    <d v="3099-12-31T00:00:00"/>
    <s v="N"/>
    <m/>
    <m/>
    <s v="N"/>
    <s v="20G &amp; City Can"/>
    <s v="Y"/>
    <n v="69"/>
    <n v="48"/>
    <s v="37.549363"/>
    <s v="-121.989425"/>
    <m/>
    <m/>
    <x v="0"/>
    <x v="0"/>
    <n v="93.25"/>
    <s v="ACT"/>
    <s v="GPC "/>
    <m/>
  </r>
  <r>
    <n v="55928"/>
    <s v="CV-000006"/>
    <s v="701901"/>
    <s v="BTB"/>
    <x v="2"/>
    <s v="Castro Valley Blvd NS 52ft E/O Marshall St F/E - 1"/>
    <s v="Castro Valley"/>
    <s v="94546"/>
    <s v="SALEABLE"/>
    <d v="2008-01-15T00:00:00"/>
    <d v="3099-12-31T00:00:00"/>
    <s v="N"/>
    <m/>
    <m/>
    <s v="N"/>
    <s v="20G &amp; City Can"/>
    <s v="Y"/>
    <n v="69"/>
    <n v="48"/>
    <s v="37.693405"/>
    <s v="-122.066799"/>
    <m/>
    <m/>
    <x v="1"/>
    <x v="0"/>
    <e v="#N/A"/>
    <s v="ACT"/>
    <s v="GPC "/>
    <m/>
  </r>
  <r>
    <n v="55935"/>
    <s v="EB-000051"/>
    <s v="700731"/>
    <s v="BTB"/>
    <x v="2"/>
    <s v="Shattuck Ave WS 60ft S/O Parker St F/N - 1"/>
    <s v="Berkeley"/>
    <s v="94704"/>
    <s v="SALEABLE"/>
    <d v="2008-01-15T00:00:00"/>
    <d v="3099-12-31T00:00:00"/>
    <s v="N"/>
    <m/>
    <m/>
    <s v="N"/>
    <s v="20G"/>
    <s v="Y"/>
    <n v="69"/>
    <n v="48"/>
    <s v="37.861965"/>
    <s v="-122.267308"/>
    <m/>
    <m/>
    <x v="0"/>
    <x v="0"/>
    <n v="151.72500000000002"/>
    <s v="ACT"/>
    <s v="GPC "/>
    <m/>
  </r>
  <r>
    <n v="55948"/>
    <s v="CV-000011"/>
    <s v="701861"/>
    <s v="BTB"/>
    <x v="2"/>
    <s v="Castro Valley Blvd NS 100ft W/O Stanton Ave F/E - 1"/>
    <s v="Castro Valley"/>
    <s v="94546"/>
    <s v="SALEABLE"/>
    <d v="2008-01-15T00:00:00"/>
    <d v="3099-12-31T00:00:00"/>
    <s v="N"/>
    <m/>
    <m/>
    <s v="N"/>
    <s v="20G &amp; City Can"/>
    <s v="N"/>
    <n v="69"/>
    <n v="48"/>
    <s v="37.692896"/>
    <s v="-122.090031"/>
    <m/>
    <m/>
    <x v="0"/>
    <x v="0"/>
    <e v="#N/A"/>
    <s v="ACT"/>
    <s v="GPC "/>
    <m/>
  </r>
  <r>
    <n v="55965"/>
    <s v="FM-000009"/>
    <s v="700131"/>
    <s v="V Angle"/>
    <x v="2"/>
    <s v="Civic Center Dr ES 310ft S/O Mowry Ave F/S - 1"/>
    <s v="Fremont"/>
    <s v="94538"/>
    <s v="SALEABLE"/>
    <d v="2008-01-15T00:00:00"/>
    <d v="3099-12-31T00:00:00"/>
    <s v="N"/>
    <m/>
    <m/>
    <s v="N"/>
    <s v="20G"/>
    <s v="Y"/>
    <n v="69"/>
    <n v="48"/>
    <s v="37.556443"/>
    <s v="-121.980318"/>
    <m/>
    <m/>
    <x v="0"/>
    <x v="0"/>
    <n v="100.375"/>
    <s v="ACT"/>
    <s v="GPC "/>
    <m/>
  </r>
  <r>
    <n v="55998"/>
    <s v="EB-000034"/>
    <s v="703031"/>
    <s v="BTB"/>
    <x v="2"/>
    <s v="Sacramento St WS 44ft S/O Universtity Ave F/N - 1"/>
    <s v="Berkeley"/>
    <s v="94702"/>
    <s v="SALEABLE"/>
    <d v="2008-01-15T00:00:00"/>
    <d v="3099-12-31T00:00:00"/>
    <s v="N"/>
    <m/>
    <m/>
    <s v="N"/>
    <s v="20G &amp; City Can"/>
    <s v="Y"/>
    <n v="69"/>
    <n v="48"/>
    <s v="37.870675"/>
    <s v="-122.282161"/>
    <m/>
    <m/>
    <x v="0"/>
    <x v="0"/>
    <n v="103.4"/>
    <s v="ACT"/>
    <s v="GPC "/>
    <m/>
  </r>
  <r>
    <n v="55999"/>
    <s v="EB-000050"/>
    <s v="702791"/>
    <s v="BTB"/>
    <x v="2"/>
    <s v="Shattuck Ave WS 60ft S/O Kittredge St F/N - 1"/>
    <s v="Berkeley"/>
    <s v="94704"/>
    <s v="SALEABLE"/>
    <d v="2008-01-15T00:00:00"/>
    <d v="3099-12-31T00:00:00"/>
    <s v="N"/>
    <m/>
    <m/>
    <s v="N"/>
    <s v="City Can"/>
    <s v="Y"/>
    <n v="69"/>
    <n v="48"/>
    <s v="37.868287"/>
    <s v="-122.268021"/>
    <m/>
    <m/>
    <x v="0"/>
    <x v="0"/>
    <n v="170.72499999999999"/>
    <s v="ACT"/>
    <s v="GPC "/>
    <m/>
  </r>
  <r>
    <n v="56055"/>
    <s v="FM-000020"/>
    <s v="701071"/>
    <s v="V Angle"/>
    <x v="2"/>
    <s v="Fremont Blvd ES 285ft N/O Thornton Ave F/S - 1"/>
    <s v="Fremont"/>
    <s v="94536"/>
    <s v="SALEABLE"/>
    <d v="2008-01-15T00:00:00"/>
    <d v="3099-12-31T00:00:00"/>
    <s v="N"/>
    <m/>
    <m/>
    <s v="N"/>
    <s v="20G &amp; City Can"/>
    <s v="Y"/>
    <n v="69"/>
    <n v="48"/>
    <s v="37.561257"/>
    <s v="-122.012665"/>
    <m/>
    <m/>
    <x v="0"/>
    <x v="0"/>
    <n v="113.70000000000002"/>
    <s v="ACT"/>
    <s v="GPC "/>
    <m/>
  </r>
  <r>
    <n v="56111"/>
    <s v="EB-000101"/>
    <s v="703241"/>
    <s v="BTB"/>
    <x v="2"/>
    <s v="San Pablo Ave WS 50ft S/O Stone St F/N - 1"/>
    <s v="San Pablo"/>
    <s v="94806"/>
    <s v="SALEABLE"/>
    <d v="2008-01-15T00:00:00"/>
    <d v="3099-12-31T00:00:00"/>
    <s v="N"/>
    <s v="0003307923-7"/>
    <n v="1009129051"/>
    <s v="Y"/>
    <s v="None"/>
    <s v="Y"/>
    <n v="69"/>
    <n v="48"/>
    <s v="37.965825"/>
    <s v="-122.344899"/>
    <m/>
    <m/>
    <x v="0"/>
    <x v="1"/>
    <n v="201.82499999999999"/>
    <s v="ACT"/>
    <s v="GPC "/>
    <s v="Power Issue site"/>
  </r>
  <r>
    <s v="56113"/>
    <s v="EB-000083"/>
    <s v="702511"/>
    <s v="BTB"/>
    <x v="2"/>
    <s v="San Pablo Ave ES 146ft S/O Church Ln F/S - 1"/>
    <s v="San Pablo"/>
    <s v="94806"/>
    <s v="SALEABLE"/>
    <d v="2008-01-15T00:00:00"/>
    <d v="3099-12-31T00:00:00"/>
    <s v="N"/>
    <m/>
    <m/>
    <s v="N"/>
    <s v="20G"/>
    <s v="Y"/>
    <n v="69"/>
    <n v="48"/>
    <n v="37.958506"/>
    <s v="-122.339689"/>
    <m/>
    <m/>
    <x v="0"/>
    <x v="0"/>
    <m/>
    <s v="ACT"/>
    <s v="GPC "/>
    <m/>
  </r>
  <r>
    <n v="56166"/>
    <s v="HD-000067"/>
    <s v="701961"/>
    <s v="NA"/>
    <x v="1"/>
    <s v="Hesperian Blvd. ES 100ft S/O Catalpla Way F/S - 1"/>
    <s v="Hayward"/>
    <s v="94545"/>
    <s v="UnSaleable"/>
    <d v="2008-01-15T00:00:00"/>
    <d v="3099-12-31T00:00:00"/>
    <s v="N"/>
    <m/>
    <m/>
    <s v="N"/>
    <s v="20G &amp; City Can"/>
    <s v="N"/>
    <n v="0"/>
    <n v="0"/>
    <s v="37.620211"/>
    <s v="-122.089983"/>
    <m/>
    <m/>
    <x v="0"/>
    <x v="0"/>
    <n v="133.35"/>
    <s v="ACT"/>
    <s v="GPC "/>
    <m/>
  </r>
  <r>
    <n v="56200"/>
    <s v="EB-000022"/>
    <s v="702861"/>
    <s v="BTB"/>
    <x v="2"/>
    <s v="Dwight Way SS 68ft E/O San Pablo Ave F/W - 1"/>
    <s v="Berkeley"/>
    <s v="94702"/>
    <s v="SALEABLE"/>
    <d v="2008-01-15T00:00:00"/>
    <d v="3099-12-31T00:00:00"/>
    <s v="N"/>
    <s v="7897590436-_"/>
    <n v="1005363009"/>
    <s v="N"/>
    <s v="None"/>
    <s v="Y"/>
    <n v="69"/>
    <n v="48"/>
    <s v="37.86107"/>
    <s v="-122.289189"/>
    <m/>
    <m/>
    <x v="0"/>
    <x v="0"/>
    <n v="128.6"/>
    <s v="ACT"/>
    <s v="GPC "/>
    <m/>
  </r>
  <r>
    <n v="56331"/>
    <s v="FM-000048"/>
    <s v="701261"/>
    <s v="V Angle"/>
    <x v="2"/>
    <s v="Mission Blvd ES 550ft N/O Pickering Ave F/S - 1"/>
    <s v="Fremont"/>
    <s v="94536"/>
    <s v="SALEABLE"/>
    <d v="2008-01-15T00:00:00"/>
    <d v="3099-12-31T00:00:00"/>
    <s v="N"/>
    <m/>
    <m/>
    <s v="N"/>
    <s v="20G"/>
    <s v="Y"/>
    <n v="69"/>
    <n v="48"/>
    <s v="37.571011"/>
    <s v="-121.966264"/>
    <m/>
    <m/>
    <x v="0"/>
    <x v="0"/>
    <n v="50.800000000000004"/>
    <s v="ACT"/>
    <s v="GPC "/>
    <m/>
  </r>
  <r>
    <n v="56445"/>
    <s v="FM-000036"/>
    <s v="701701"/>
    <s v="V Angle"/>
    <x v="2"/>
    <s v="Fremont Blvd WS 40ft N/O Papazian Way F/N - 1"/>
    <s v="Fremont"/>
    <s v="94538"/>
    <s v="SALEABLE"/>
    <d v="2008-01-15T00:00:00"/>
    <d v="3099-12-31T00:00:00"/>
    <s v="N"/>
    <m/>
    <m/>
    <s v="N"/>
    <s v="20G &amp; City Can"/>
    <s v="Y"/>
    <n v="69"/>
    <n v="48"/>
    <s v="37.534029"/>
    <s v="-121.961455"/>
    <m/>
    <m/>
    <x v="0"/>
    <x v="0"/>
    <n v="161.72500000000002"/>
    <s v="ACT"/>
    <s v="GPC "/>
    <m/>
  </r>
  <r>
    <n v="56505"/>
    <s v="FM-000022"/>
    <s v="701081"/>
    <s v="V Angle"/>
    <x v="2"/>
    <s v="Fremont Blvd WS 100ft N/O Eggers Dr F/N - 1"/>
    <s v="Fremont"/>
    <s v="94536"/>
    <s v="SALEABLE"/>
    <d v="2008-01-15T00:00:00"/>
    <d v="3099-12-31T00:00:00"/>
    <s v="N"/>
    <m/>
    <m/>
    <s v="N"/>
    <s v="20G &amp; City Can"/>
    <s v="Y"/>
    <n v="69"/>
    <n v="48"/>
    <s v="37.552762"/>
    <s v="-121.996754"/>
    <m/>
    <m/>
    <x v="0"/>
    <x v="0"/>
    <n v="72"/>
    <s v="ACT"/>
    <s v="GPC "/>
    <m/>
  </r>
  <r>
    <n v="56526"/>
    <s v="HD-000016"/>
    <s v="700371"/>
    <s v="BTB"/>
    <x v="2"/>
    <s v="A St SS 45ft W/O Filbert St F/W - 1"/>
    <s v="Hayward"/>
    <s v="94541"/>
    <s v="SALEABLE"/>
    <d v="2008-01-15T00:00:00"/>
    <d v="3099-12-31T00:00:00"/>
    <s v="N"/>
    <m/>
    <m/>
    <s v="N"/>
    <s v="20G"/>
    <s v="Y"/>
    <n v="69"/>
    <n v="48"/>
    <s v="37.668212"/>
    <s v="-122.096096"/>
    <m/>
    <m/>
    <x v="0"/>
    <x v="0"/>
    <n v="122.075"/>
    <s v="ACT"/>
    <s v="GPC "/>
    <m/>
  </r>
  <r>
    <n v="56530"/>
    <s v="FM-000047"/>
    <s v="703141"/>
    <s v="V Angle"/>
    <x v="2"/>
    <s v="Mission Blvd ES 124ft N/O Mackintosh St F/S - 1"/>
    <s v="Fremont"/>
    <s v="94539"/>
    <s v="SALEABLE"/>
    <d v="2008-01-15T00:00:00"/>
    <d v="3099-12-31T00:00:00"/>
    <s v="N"/>
    <m/>
    <m/>
    <s v="N"/>
    <s v="20G"/>
    <s v="Y"/>
    <n v="69"/>
    <n v="48"/>
    <s v="37.554224"/>
    <s v="-121.946445"/>
    <m/>
    <m/>
    <x v="0"/>
    <x v="0"/>
    <n v="45.55"/>
    <s v="ACT"/>
    <s v="GPC "/>
    <m/>
  </r>
  <r>
    <n v="56533"/>
    <m/>
    <s v="700321"/>
    <s v="K"/>
    <x v="3"/>
    <s v="East 14th St. SS 75ft E/O Parrott St. F/W - 1"/>
    <s v="San Leandro"/>
    <s v="94577"/>
    <s v="UnSaleable"/>
    <d v="2008-01-15T00:00:00"/>
    <d v="2009-03-12T00:00:00"/>
    <s v="Y"/>
    <m/>
    <m/>
    <s v="Y"/>
    <s v="None"/>
    <s v="Y"/>
    <n v="69"/>
    <n v="48"/>
    <s v="37.722424"/>
    <s v="-122.152538"/>
    <m/>
    <m/>
    <x v="0"/>
    <x v="4"/>
    <n v="129.30000000000001"/>
    <s v="ACT"/>
    <s v="GPC "/>
    <s v="Ons: 41, Offs: 7, Total: 48"/>
  </r>
  <r>
    <n v="56546"/>
    <s v="EB-000031"/>
    <s v="702991"/>
    <s v="NA"/>
    <x v="1"/>
    <s v="Martin Luther King Jr. Way WS 4ft N/O Russell St. F/N - 1"/>
    <s v="Berkeley"/>
    <s v="94703"/>
    <s v="UnSaleable"/>
    <d v="2008-01-15T00:00:00"/>
    <d v="3099-12-31T00:00:00"/>
    <s v="N"/>
    <m/>
    <m/>
    <s v="N"/>
    <s v="None"/>
    <s v="Y"/>
    <n v="69"/>
    <n v="48"/>
    <s v="37.856261"/>
    <s v="-122.271420"/>
    <m/>
    <m/>
    <x v="0"/>
    <x v="0"/>
    <n v="151.625"/>
    <s v="ACT"/>
    <s v="GPC "/>
    <m/>
  </r>
  <r>
    <n v="56551"/>
    <s v="FM-000031"/>
    <s v="700031"/>
    <s v="V Angle"/>
    <x v="2"/>
    <s v="Fremont Blvd ES 70ft N/O Beacon Ave F/S - 1"/>
    <s v="Fremont"/>
    <s v="94538"/>
    <s v="SALEABLE"/>
    <d v="2008-01-15T00:00:00"/>
    <d v="3099-12-31T00:00:00"/>
    <s v="N"/>
    <m/>
    <m/>
    <s v="N"/>
    <s v="20G &amp; City Can"/>
    <s v="Y"/>
    <n v="69"/>
    <n v="48"/>
    <s v="37.547156"/>
    <s v="-121.98513"/>
    <m/>
    <m/>
    <x v="0"/>
    <x v="0"/>
    <n v="136.92500000000001"/>
    <s v="ACT"/>
    <s v="GPC "/>
    <m/>
  </r>
  <r>
    <n v="51835"/>
    <s v="EB-000019"/>
    <s v="700721"/>
    <s v="BTB"/>
    <x v="2"/>
    <s v="Durant Ave SS 10ft E/O Shattuck Ave F/W - 1"/>
    <s v="Berkeley"/>
    <s v="94704"/>
    <s v="SALEABLE"/>
    <d v="2008-01-15T00:00:00"/>
    <d v="3099-12-31T00:00:00"/>
    <s v="N"/>
    <m/>
    <m/>
    <s v="N"/>
    <s v="20G"/>
    <s v="Y"/>
    <n v="69"/>
    <n v="48"/>
    <s v="37.866645"/>
    <s v="-122.267248"/>
    <m/>
    <m/>
    <x v="0"/>
    <x v="0"/>
    <n v="184.61"/>
    <s v="ACT"/>
    <s v="GPC "/>
    <m/>
  </r>
  <r>
    <n v="56559"/>
    <s v="HD-000005"/>
    <s v="702381"/>
    <s v="BTB"/>
    <x v="2"/>
    <s v="Mission Blvd ES 20ft N/O Sorenson Rd F/S - 1"/>
    <s v="Hayward"/>
    <s v="94544"/>
    <s v="SALEABLE"/>
    <d v="2008-01-15T00:00:00"/>
    <d v="3099-12-31T00:00:00"/>
    <s v="N"/>
    <m/>
    <m/>
    <s v="N"/>
    <s v="20G"/>
    <s v="Y"/>
    <n v="69"/>
    <n v="48"/>
    <s v="37.646707"/>
    <s v="-122.063231"/>
    <m/>
    <m/>
    <x v="0"/>
    <x v="0"/>
    <n v="115.75"/>
    <s v="ACT"/>
    <s v="GPC "/>
    <m/>
  </r>
  <r>
    <n v="56621"/>
    <s v="EB-000123"/>
    <s v="009330"/>
    <s v="NA"/>
    <x v="1"/>
    <s v="Davis St NS 57ft W/O Warden Ave F/E - 1"/>
    <s v="San Leandro"/>
    <s v="94577"/>
    <s v="UnSaleable"/>
    <d v="2019-02-01T00:00:00"/>
    <d v="3099-12-31T00:00:00"/>
    <s v="N"/>
    <m/>
    <m/>
    <m/>
    <s v="20G"/>
    <s v="N"/>
    <n v="69"/>
    <n v="48"/>
    <s v="37.718444"/>
    <s v="-122.180171"/>
    <m/>
    <m/>
    <x v="0"/>
    <x v="0"/>
    <e v="#N/A"/>
    <s v="ACT"/>
    <s v="GPC "/>
    <m/>
  </r>
  <r>
    <n v="56625"/>
    <s v="FM-000017"/>
    <s v="701021"/>
    <s v="V Angle"/>
    <x v="2"/>
    <s v="Fremont Blvd ES 257ft N/O Nicolet Ave F/S - 1"/>
    <s v="Fremont"/>
    <s v="94536"/>
    <s v="SALEABLE"/>
    <d v="2008-01-15T00:00:00"/>
    <d v="3099-12-31T00:00:00"/>
    <s v="N"/>
    <m/>
    <m/>
    <s v="N"/>
    <s v="20G"/>
    <s v="Y"/>
    <n v="69"/>
    <n v="48"/>
    <s v="37.566567"/>
    <s v="-122.023317"/>
    <m/>
    <m/>
    <x v="0"/>
    <x v="0"/>
    <n v="84.75"/>
    <s v="ACT"/>
    <s v="GPC "/>
    <m/>
  </r>
  <r>
    <n v="56628"/>
    <s v="CV-000010"/>
    <s v="701821"/>
    <s v="BTB"/>
    <x v="2"/>
    <s v="Castro Valley Blvd NS 75ft E/O Lake Chabot Rd F/E - 1"/>
    <s v="Castro Valley"/>
    <s v="94546"/>
    <s v="SALEABLE"/>
    <d v="2008-01-15T00:00:00"/>
    <d v="3099-12-31T00:00:00"/>
    <s v="N"/>
    <m/>
    <m/>
    <s v="N"/>
    <s v="20G"/>
    <s v="N"/>
    <n v="69"/>
    <n v="48"/>
    <s v="37.694538"/>
    <s v="-122.086187"/>
    <m/>
    <m/>
    <x v="0"/>
    <x v="0"/>
    <n v="142.125"/>
    <s v="ACT"/>
    <s v="GPC "/>
    <m/>
  </r>
  <r>
    <n v="56651"/>
    <s v="HD-000057"/>
    <s v="700461"/>
    <s v="BTB"/>
    <x v="2"/>
    <s v="W Tennyson Rd SS 65ft E/O Pompano Ave F/W - 1"/>
    <s v="Hayward"/>
    <s v="94544"/>
    <s v="SALEABLE"/>
    <d v="2008-01-15T00:00:00"/>
    <d v="3099-12-31T00:00:00"/>
    <s v="N"/>
    <m/>
    <m/>
    <s v="N"/>
    <s v="20G &amp; City Can"/>
    <s v="Y"/>
    <n v="69"/>
    <n v="48"/>
    <s v="37.63117"/>
    <s v="-122.07724"/>
    <m/>
    <m/>
    <x v="0"/>
    <x v="0"/>
    <n v="165.8"/>
    <s v="ACT"/>
    <s v="GPC "/>
    <m/>
  </r>
  <r>
    <n v="56664"/>
    <s v="EB-000071"/>
    <s v="702541"/>
    <s v="BTB"/>
    <x v="2"/>
    <s v="Blume Dr ES 384ft S/O Richmond Parkway Park &amp; Ride F/S - 1"/>
    <s v="Richmond"/>
    <s v="94806"/>
    <s v="SALEABLE"/>
    <d v="2008-01-15T00:00:00"/>
    <d v="3099-12-31T00:00:00"/>
    <s v="N"/>
    <m/>
    <m/>
    <s v="N"/>
    <s v="City Can"/>
    <s v="N"/>
    <n v="69"/>
    <n v="48"/>
    <s v="37.98576"/>
    <s v="-122.316914"/>
    <m/>
    <m/>
    <x v="0"/>
    <x v="0"/>
    <e v="#N/A"/>
    <s v="ACT"/>
    <s v="GPC "/>
    <m/>
  </r>
  <r>
    <n v="56667"/>
    <s v="EB-000062"/>
    <s v="700831"/>
    <s v="BTB"/>
    <x v="2"/>
    <s v="University Ave SS 100ft E/O Sacramento Ave F/W - 1"/>
    <s v="Berkeley"/>
    <s v="94703"/>
    <s v="SALEABLE"/>
    <d v="2008-01-15T00:00:00"/>
    <d v="3099-12-31T00:00:00"/>
    <s v="N"/>
    <m/>
    <m/>
    <s v="N"/>
    <s v="20G &amp; City Can"/>
    <s v="Y"/>
    <n v="69"/>
    <n v="48"/>
    <s v="37.870325"/>
    <s v="-122.281446"/>
    <m/>
    <m/>
    <x v="0"/>
    <x v="0"/>
    <n v="107.25000000000001"/>
    <s v="ACT"/>
    <s v="GPC "/>
    <m/>
  </r>
  <r>
    <n v="56700"/>
    <s v="FM-000024"/>
    <s v="701101"/>
    <s v="V Angle"/>
    <x v="2"/>
    <s v="Fremont Blvd WS 50ft N/O Country Dr F/N - 1"/>
    <s v="Fremont"/>
    <s v="94536"/>
    <s v="SALEABLE"/>
    <d v="2008-01-15T00:00:00"/>
    <d v="3099-12-31T00:00:00"/>
    <s v="N"/>
    <m/>
    <m/>
    <s v="N"/>
    <s v="20G &amp; City Can"/>
    <s v="Y"/>
    <n v="69"/>
    <n v="48"/>
    <s v="37.550732"/>
    <s v="-121.992866"/>
    <m/>
    <m/>
    <x v="0"/>
    <x v="0"/>
    <n v="66.099999999999994"/>
    <s v="ACT"/>
    <s v="GPC "/>
    <m/>
  </r>
  <r>
    <n v="56780"/>
    <s v="EB-000072"/>
    <s v="702431"/>
    <s v="BTB"/>
    <x v="2"/>
    <s v="Blume Dr ES 318ft S/O Richmond Parkway Park &amp; Ride F/S - 1"/>
    <s v="Richmond"/>
    <s v="94806"/>
    <s v="UnSaleable"/>
    <d v="2008-01-15T00:00:00"/>
    <d v="3099-12-31T00:00:00"/>
    <s v="Y"/>
    <m/>
    <m/>
    <s v="N"/>
    <s v="City Can"/>
    <s v="N"/>
    <n v="69"/>
    <n v="48"/>
    <s v="37.985919"/>
    <s v="-122.3168"/>
    <m/>
    <m/>
    <x v="0"/>
    <x v="0"/>
    <e v="#N/A"/>
    <s v="ACT"/>
    <s v="GPC "/>
    <m/>
  </r>
  <r>
    <n v="56788"/>
    <s v="FM-000005"/>
    <s v="700041"/>
    <s v="V Angle"/>
    <x v="2"/>
    <s v="Fremont Blvd WS 190ft S/O Mowry Ave F/N - 1"/>
    <s v="Fremont"/>
    <s v="94538"/>
    <s v="SALEABLE"/>
    <d v="2008-01-15T00:00:00"/>
    <d v="3099-12-31T00:00:00"/>
    <s v="N"/>
    <m/>
    <m/>
    <s v="N"/>
    <s v="20G &amp; City Can"/>
    <s v="Y"/>
    <n v="69"/>
    <n v="48"/>
    <s v="37.548014"/>
    <s v="-121.987655"/>
    <s v="XMPM+C8 Tara Hills, California"/>
    <m/>
    <x v="0"/>
    <x v="0"/>
    <n v="135.15"/>
    <s v="ACT"/>
    <s v="GPC "/>
    <m/>
  </r>
  <r>
    <n v="56866"/>
    <s v="HD-000034"/>
    <s v="700591"/>
    <s v="BTB"/>
    <x v="2"/>
    <s v="W Winton Ave SS 50ft E/O Santa Clara St F/W - 1"/>
    <s v="Hayward"/>
    <s v="94544"/>
    <s v="SALEABLE"/>
    <d v="2008-01-15T00:00:00"/>
    <d v="3099-12-31T00:00:00"/>
    <s v="N"/>
    <m/>
    <m/>
    <s v="N"/>
    <s v="20G"/>
    <s v="Y"/>
    <n v="69"/>
    <n v="48"/>
    <s v="37.65774"/>
    <s v="-122.097721"/>
    <s v="XMPM+C8 Tara Hills, California"/>
    <m/>
    <x v="0"/>
    <x v="0"/>
    <n v="138.42500000000001"/>
    <s v="ACT"/>
    <s v="GPC "/>
    <m/>
  </r>
  <r>
    <n v="57006"/>
    <s v="HD-000036"/>
    <s v="700581"/>
    <s v="BTB"/>
    <x v="2"/>
    <s v="Santa Clara St ES 70ft N/O W Winton Ave F/S - 1"/>
    <s v="Hayward"/>
    <s v="94541"/>
    <s v="SALEABLE"/>
    <d v="2008-01-15T00:00:00"/>
    <d v="3099-12-31T00:00:00"/>
    <s v="N"/>
    <m/>
    <m/>
    <s v="N"/>
    <s v="20G"/>
    <s v="Y"/>
    <n v="69"/>
    <n v="48"/>
    <s v="37.658053"/>
    <s v="-122.098238"/>
    <m/>
    <m/>
    <x v="1"/>
    <x v="0"/>
    <e v="#N/A"/>
    <s v="ACT"/>
    <s v="GPC "/>
    <m/>
  </r>
  <r>
    <n v="57088"/>
    <s v="EB-000060"/>
    <s v="700681"/>
    <s v="BTB"/>
    <x v="2"/>
    <s v="Telegraph Ave WS 60ft N/O Ashby Ave F/N - 1"/>
    <s v="Berkeley"/>
    <s v="94705"/>
    <s v="SALEABLE"/>
    <d v="2008-01-15T00:00:00"/>
    <d v="3099-12-31T00:00:00"/>
    <s v="N"/>
    <m/>
    <m/>
    <s v="N"/>
    <s v="City Can"/>
    <s v="Y"/>
    <n v="69"/>
    <n v="48"/>
    <s v="37.856467"/>
    <s v="-122.259809"/>
    <m/>
    <s v="Remove Future "/>
    <x v="0"/>
    <x v="0"/>
    <n v="114.6"/>
    <s v="ACT"/>
    <s v="GPC "/>
    <s v="Removed for Telegraph Rapid Corridors Project. Construction in 2024."/>
  </r>
  <r>
    <n v="57116"/>
    <s v="NW-000004"/>
    <s v="701721"/>
    <s v="NA"/>
    <x v="1"/>
    <s v="Cedar Blvd. NS 350ft W/O Chapman Dr. F/S - 1"/>
    <s v="Newark"/>
    <s v="94560"/>
    <s v="UnSaleable"/>
    <d v="2008-01-15T00:00:00"/>
    <d v="3099-12-31T00:00:00"/>
    <s v="N"/>
    <m/>
    <m/>
    <s v="N"/>
    <s v="20G"/>
    <s v="Y"/>
    <n v="0"/>
    <n v="0"/>
    <s v="37.54917"/>
    <s v="-122.043546"/>
    <m/>
    <m/>
    <x v="0"/>
    <x v="0"/>
    <n v="63.325000000000003"/>
    <s v="ACT"/>
    <s v="GPC "/>
    <m/>
  </r>
  <r>
    <n v="57260"/>
    <s v="FM-000044"/>
    <s v="703151"/>
    <s v="V Angle"/>
    <x v="2"/>
    <s v="Mission Blvd WS 115ft S/O Driscoll Rd F/N - 1"/>
    <s v="Fremont"/>
    <s v="94539"/>
    <s v="SALEABLE"/>
    <d v="2008-01-15T00:00:00"/>
    <d v="3099-12-31T00:00:00"/>
    <s v="N"/>
    <m/>
    <m/>
    <s v="N"/>
    <s v="20G"/>
    <s v="Y"/>
    <n v="69"/>
    <n v="48"/>
    <s v="37.549166"/>
    <s v="-121.939088"/>
    <m/>
    <m/>
    <x v="0"/>
    <x v="0"/>
    <n v="52.25"/>
    <s v="ACT"/>
    <s v="GPC "/>
    <m/>
  </r>
  <r>
    <n v="57380"/>
    <s v="FM-000041"/>
    <s v="701231"/>
    <s v="V Angle"/>
    <x v="2"/>
    <s v="Blacow Rd SS 120ft E/O Greenpark Dr F/W - 1"/>
    <s v="Fremont"/>
    <s v="94538"/>
    <s v="SALEABLE"/>
    <d v="2008-01-15T00:00:00"/>
    <d v="3099-12-31T00:00:00"/>
    <s v="N"/>
    <m/>
    <m/>
    <s v="N"/>
    <s v="20G"/>
    <s v="Y"/>
    <n v="69"/>
    <n v="48"/>
    <s v="37.522912"/>
    <s v="-121.964994"/>
    <m/>
    <m/>
    <x v="1"/>
    <x v="0"/>
    <e v="#N/A"/>
    <s v="ACT"/>
    <s v="GPC "/>
    <m/>
  </r>
  <r>
    <n v="57455"/>
    <s v="EB-000081"/>
    <s v="793031"/>
    <s v="BTB"/>
    <x v="2"/>
    <s v="San Pablo Ave WS 75ft N/O San Pablo Dam Rd F/N - 1"/>
    <s v="San Pablo"/>
    <s v="94806"/>
    <s v="SALEABLE"/>
    <d v="2009-03-12T00:00:00"/>
    <d v="3099-12-31T00:00:00"/>
    <s v="N"/>
    <m/>
    <m/>
    <s v="N"/>
    <s v="20G"/>
    <s v="Y"/>
    <n v="69"/>
    <n v="48"/>
    <s v="37.953482"/>
    <s v="-122.333885"/>
    <m/>
    <m/>
    <x v="0"/>
    <x v="0"/>
    <n v="182.27500000000001"/>
    <s v="ACT"/>
    <s v="GPC "/>
    <m/>
  </r>
  <r>
    <n v="57552"/>
    <s v="HD-000021"/>
    <s v="700611"/>
    <s v="BTB"/>
    <x v="2"/>
    <s v="Hesperian Blvd WS 50ft S/O Skywest Dr F/N - 1"/>
    <s v="Hayward"/>
    <s v="94545"/>
    <s v="SALEABLE"/>
    <d v="2008-01-15T00:00:00"/>
    <d v="3099-12-31T00:00:00"/>
    <s v="N"/>
    <m/>
    <m/>
    <s v="N"/>
    <s v="20G"/>
    <s v="Y"/>
    <n v="69"/>
    <n v="48"/>
    <s v="37.658001"/>
    <s v="-122.113628"/>
    <m/>
    <m/>
    <x v="0"/>
    <x v="0"/>
    <n v="112.85"/>
    <s v="ACT"/>
    <s v="GPC "/>
    <m/>
  </r>
  <r>
    <n v="57555"/>
    <s v="EB-000021"/>
    <s v="703021"/>
    <s v="BTB"/>
    <x v="2"/>
    <s v="Durant Ave SS 25ft W/O Dana St F/W - 1"/>
    <s v="Berkeley"/>
    <s v="94704"/>
    <s v="SALEABLE"/>
    <d v="2008-01-15T00:00:00"/>
    <d v="3099-12-31T00:00:00"/>
    <s v="Y"/>
    <m/>
    <m/>
    <s v="Y"/>
    <s v="City Can"/>
    <s v="N"/>
    <n v="69"/>
    <n v="48"/>
    <s v="37.867402"/>
    <s v="-122.261423"/>
    <m/>
    <s v="Remove Future "/>
    <x v="0"/>
    <x v="0"/>
    <n v="198.26"/>
    <s v="ACT"/>
    <s v="GPC "/>
    <s v="Removed for Telegraph Rapid Corridors Project. Construction in 2024."/>
  </r>
  <r>
    <n v="57560"/>
    <s v="FM-000010"/>
    <s v="701221"/>
    <s v="V Angle"/>
    <x v="2"/>
    <s v="Paseo Padre Pkwy WS 110ft S/O Country Dr F/N - 1"/>
    <s v="Fremont"/>
    <s v="94536"/>
    <s v="SALEABLE"/>
    <d v="2008-01-15T00:00:00"/>
    <d v="3099-12-31T00:00:00"/>
    <s v="N"/>
    <m/>
    <m/>
    <s v="N"/>
    <s v="20G &amp; Long Can"/>
    <s v="Y"/>
    <n v="69"/>
    <n v="48"/>
    <s v="37.556373"/>
    <s v="-121.986858"/>
    <m/>
    <m/>
    <x v="0"/>
    <x v="0"/>
    <n v="79.475000000000009"/>
    <s v="ACT"/>
    <s v="GPC "/>
    <m/>
  </r>
  <r>
    <n v="57600"/>
    <s v="SL-000028"/>
    <s v="700351"/>
    <s v="V Angle"/>
    <x v="2"/>
    <s v="Hesperian Blvd ES 75ft N/O Paseo Grande F/S - 1"/>
    <s v="San Lorenzo"/>
    <s v="94580"/>
    <s v="SALEABLE"/>
    <d v="2008-01-15T00:00:00"/>
    <d v="3099-12-31T00:00:00"/>
    <s v="N"/>
    <m/>
    <m/>
    <s v="N"/>
    <s v="20G &amp; City Can"/>
    <s v="Y"/>
    <n v="69"/>
    <n v="48"/>
    <s v="37.680277"/>
    <s v="-122.127124"/>
    <m/>
    <m/>
    <x v="0"/>
    <x v="0"/>
    <n v="128.1"/>
    <s v="ACT"/>
    <s v="GPC "/>
    <m/>
  </r>
  <r>
    <n v="57633"/>
    <s v="HD-000037"/>
    <s v="702191"/>
    <s v="BTB"/>
    <x v="2"/>
    <s v="Amador St ES 20ft N/O Elmhurst St F/S - 1"/>
    <s v="Hayward"/>
    <s v="94544"/>
    <s v="SALEABLE"/>
    <d v="2008-01-15T00:00:00"/>
    <d v="3099-12-31T00:00:00"/>
    <s v="N"/>
    <m/>
    <m/>
    <s v="N"/>
    <s v="20G"/>
    <s v="Y"/>
    <n v="69"/>
    <n v="48"/>
    <s v="37.65672"/>
    <s v="-122.093036"/>
    <m/>
    <m/>
    <x v="0"/>
    <x v="0"/>
    <n v="117.325"/>
    <s v="ACT"/>
    <s v="GPC "/>
    <m/>
  </r>
  <r>
    <n v="57663"/>
    <s v="EB-000107"/>
    <s v="700801"/>
    <s v="BTB"/>
    <x v="2"/>
    <s v="Martin Luther King Jr Wy WS 20ft N/O Hearst St F/N - 1"/>
    <s v="Berkeley"/>
    <s v="94703"/>
    <s v="SALEABLE"/>
    <d v="2008-01-15T00:00:00"/>
    <d v="3099-12-31T00:00:00"/>
    <s v="N"/>
    <m/>
    <m/>
    <s v="N"/>
    <s v="20G"/>
    <s v="Y"/>
    <n v="69"/>
    <n v="48"/>
    <s v="37.873511"/>
    <s v="-122.273334"/>
    <m/>
    <m/>
    <x v="0"/>
    <x v="0"/>
    <n v="119.125"/>
    <s v="ACT"/>
    <s v="GPC "/>
    <m/>
  </r>
  <r>
    <n v="57676"/>
    <s v="HD-000060"/>
    <s v="700481"/>
    <s v="BTB"/>
    <x v="2"/>
    <s v="W Tennyson Rd NS 15ft W/O Huntwood  Ave F/E - 1"/>
    <s v="Hayward"/>
    <s v="94544"/>
    <s v="SALEABLE"/>
    <d v="2008-01-15T00:00:00"/>
    <d v="3099-12-31T00:00:00"/>
    <s v="N"/>
    <m/>
    <m/>
    <s v="N"/>
    <s v="20G &amp; City Can"/>
    <s v="Y"/>
    <n v="69"/>
    <n v="48"/>
    <s v="37.633544"/>
    <s v="-122.065296"/>
    <m/>
    <m/>
    <x v="0"/>
    <x v="0"/>
    <n v="165.7"/>
    <s v="ACT"/>
    <s v="GPC "/>
    <m/>
  </r>
  <r>
    <n v="57685"/>
    <s v="SL-000003"/>
    <s v="701661"/>
    <s v="V Angle"/>
    <x v="2"/>
    <s v="Doolittle Dr WS 210ft S/O Davis St F/N - 1"/>
    <s v="San Leandro"/>
    <s v="94577"/>
    <s v="SALEABLE"/>
    <d v="2008-01-15T00:00:00"/>
    <d v="3099-12-31T00:00:00"/>
    <s v="N"/>
    <m/>
    <m/>
    <s v="N"/>
    <s v="20G"/>
    <s v="Y"/>
    <n v="69"/>
    <n v="48"/>
    <s v="37.715739"/>
    <s v="-122.18677"/>
    <m/>
    <m/>
    <x v="1"/>
    <x v="0"/>
    <e v="#N/A"/>
    <s v="ACT"/>
    <s v="GPC "/>
    <m/>
  </r>
  <r>
    <n v="57686"/>
    <s v="SL-000001"/>
    <s v="701311"/>
    <s v="V Angle"/>
    <x v="2"/>
    <s v="Doolittle Dr WS 50ft S/O Davis St F/N - 1"/>
    <s v="San Leandro"/>
    <s v="94577"/>
    <s v="SALEABLE"/>
    <d v="2008-01-15T00:00:00"/>
    <d v="3099-12-31T00:00:00"/>
    <s v="N"/>
    <m/>
    <m/>
    <s v="N"/>
    <s v="None"/>
    <s v="Y"/>
    <n v="69"/>
    <n v="48"/>
    <s v="37.715961"/>
    <s v="-122.186883"/>
    <m/>
    <m/>
    <x v="1"/>
    <x v="0"/>
    <e v="#N/A"/>
    <s v="ACT"/>
    <s v="GPC "/>
    <m/>
  </r>
  <r>
    <n v="57709"/>
    <s v="HD-000019"/>
    <s v="700341"/>
    <s v="BTB"/>
    <x v="2"/>
    <s v="W A St NS 40ft E/O Hesperian Blvd F/E - 1"/>
    <s v="Hayward"/>
    <s v="94541"/>
    <s v="UnSaleable"/>
    <d v="2008-01-15T00:00:00"/>
    <d v="3099-12-31T00:00:00"/>
    <s v="N"/>
    <m/>
    <m/>
    <s v="N"/>
    <s v="20G"/>
    <s v="Y"/>
    <n v="69"/>
    <n v="48"/>
    <s v="37.66585"/>
    <s v="-122.117822"/>
    <m/>
    <s v="Removed Permanently "/>
    <x v="0"/>
    <x v="0"/>
    <n v="156.6"/>
    <s v="ACT"/>
    <s v="GPC "/>
    <s v="Removed Permanently - due to construction/reconfigured street"/>
  </r>
  <r>
    <n v="57711"/>
    <s v="EB-000058"/>
    <s v="700911"/>
    <s v="NA"/>
    <x v="3"/>
    <s v="Telegraph Ave ES 35ft S/O Dwight Way F/S - 1"/>
    <s v="Berkeley"/>
    <s v="94704"/>
    <s v="UnSaleable"/>
    <d v="2008-01-15T00:00:00"/>
    <d v="3099-12-31T00:00:00"/>
    <s v="N"/>
    <m/>
    <m/>
    <s v="N"/>
    <s v="City Can"/>
    <s v="Y"/>
    <n v="69"/>
    <n v="48"/>
    <s v="37.865037"/>
    <s v="-122.258349"/>
    <m/>
    <m/>
    <x v="0"/>
    <x v="4"/>
    <n v="199.76"/>
    <s v="ACT"/>
    <s v="GPC "/>
    <s v="Ons: 177, Offs: 101, Total: 279"/>
  </r>
  <r>
    <n v="57755"/>
    <s v="EB-000042"/>
    <s v="703051"/>
    <s v="BTB"/>
    <x v="2"/>
    <s v="San Pablo Ave WS 78ft S/O Dwight Way F/N - 1"/>
    <s v="Berkeley"/>
    <s v="94710"/>
    <s v="SALEABLE"/>
    <d v="2008-01-15T00:00:00"/>
    <d v="3099-12-31T00:00:00"/>
    <s v="Y"/>
    <s v="0003307923-7"/>
    <s v="1005713289"/>
    <s v="Y"/>
    <s v="None"/>
    <s v="Y"/>
    <n v="69"/>
    <n v="48"/>
    <s v="37.860873"/>
    <s v="-122.289634"/>
    <m/>
    <m/>
    <x v="0"/>
    <x v="0"/>
    <n v="82.199999999999989"/>
    <s v="ACT"/>
    <s v="GPC "/>
    <m/>
  </r>
  <r>
    <n v="57799"/>
    <s v="EB-000052"/>
    <s v="703123"/>
    <s v="BTB"/>
    <x v="2"/>
    <s v="Solano SS 100ft E/O Colusa Ave F/W - 1"/>
    <s v="Berkeley"/>
    <s v="94707"/>
    <s v="SALEABLE"/>
    <d v="2008-01-15T00:00:00"/>
    <d v="3099-12-31T00:00:00"/>
    <s v="N"/>
    <m/>
    <m/>
    <s v="N"/>
    <s v="20G &amp; City Can"/>
    <s v="Y"/>
    <n v="69"/>
    <n v="48"/>
    <s v="37.891287"/>
    <s v="-122.278795"/>
    <m/>
    <m/>
    <x v="0"/>
    <x v="0"/>
    <n v="92.1"/>
    <s v="ACT"/>
    <s v="GPC "/>
    <m/>
  </r>
  <r>
    <n v="57822"/>
    <s v="HD-000031"/>
    <s v="702041"/>
    <s v="BTB"/>
    <x v="2"/>
    <s v="Hesperian Blvd WS 100ft S/O Sleepy Hollow Ave F/N - 1"/>
    <s v="Hayward"/>
    <s v="94545"/>
    <s v="SALEABLE"/>
    <d v="2008-01-15T00:00:00"/>
    <d v="3099-12-31T00:00:00"/>
    <s v="N"/>
    <m/>
    <m/>
    <s v="N"/>
    <s v="20G"/>
    <s v="Y"/>
    <n v="69"/>
    <n v="48"/>
    <s v="37.634078"/>
    <s v="-122.098828"/>
    <m/>
    <m/>
    <x v="0"/>
    <x v="0"/>
    <n v="135.6"/>
    <s v="ACT"/>
    <s v="GPC "/>
    <m/>
  </r>
  <r>
    <n v="57880"/>
    <s v="FM-000003"/>
    <s v="700101"/>
    <s v="V Angle"/>
    <x v="2"/>
    <s v="Mowry Ave SS 180ft E/O Argonaut Way F/W - 1"/>
    <s v="Fremont"/>
    <s v="94538"/>
    <s v="SALEABLE"/>
    <d v="2008-01-15T00:00:00"/>
    <d v="3099-12-31T00:00:00"/>
    <s v="N"/>
    <m/>
    <m/>
    <s v="N"/>
    <s v="20G"/>
    <s v="Y"/>
    <n v="69"/>
    <n v="48"/>
    <s v="37.545943"/>
    <s v="-121.990281"/>
    <m/>
    <m/>
    <x v="0"/>
    <x v="0"/>
    <n v="120.94999999999999"/>
    <s v="ACT"/>
    <s v="GPC "/>
    <m/>
  </r>
  <r>
    <n v="57992"/>
    <s v="EB-000103"/>
    <s v="700071"/>
    <s v="V Angle"/>
    <x v="2"/>
    <s v="Mission Blvd WS 93ft S/O Gurdwara Rd F/NW - 1"/>
    <s v="Fremont"/>
    <s v="94536"/>
    <s v="SALEABLE"/>
    <d v="2018-08-14T00:00:00"/>
    <d v="3099-12-31T00:00:00"/>
    <s v="N"/>
    <m/>
    <m/>
    <s v="N"/>
    <s v="City Can"/>
    <s v="N"/>
    <n v="69"/>
    <n v="48"/>
    <s v="37.5853"/>
    <s v="-121.9967"/>
    <m/>
    <m/>
    <x v="0"/>
    <x v="0"/>
    <n v="87.75"/>
    <s v="ACT"/>
    <s v="GPC "/>
    <m/>
  </r>
  <r>
    <n v="58001"/>
    <s v="HD-000009"/>
    <s v="702421"/>
    <s v="BTB"/>
    <x v="2"/>
    <s v="Mission Blvd ES 160ft N/O W Tennyson Rd F/S - 1"/>
    <s v="Hayward"/>
    <s v="94544"/>
    <s v="SALEABLE"/>
    <d v="2008-01-15T00:00:00"/>
    <d v="3099-12-31T00:00:00"/>
    <s v="N"/>
    <m/>
    <m/>
    <s v="N"/>
    <s v="20G"/>
    <s v="Y"/>
    <n v="69"/>
    <n v="48"/>
    <s v="37.636835"/>
    <s v="-122.054628"/>
    <m/>
    <m/>
    <x v="0"/>
    <x v="0"/>
    <n v="94.65"/>
    <s v="ACT"/>
    <s v="GPC "/>
    <m/>
  </r>
  <r>
    <n v="58111"/>
    <s v="EB-000086"/>
    <s v="703311"/>
    <s v="BTB"/>
    <x v="2"/>
    <s v="San Pablo Ave WS 45ft N/O Tulare Ave F/N - 1"/>
    <s v="San Pablo"/>
    <s v="94804"/>
    <s v="SALEABLE"/>
    <d v="2008-01-15T00:00:00"/>
    <d v="3099-12-31T00:00:00"/>
    <s v="Y"/>
    <s v="9653460305-3"/>
    <n v="1009672676"/>
    <s v="Y"/>
    <s v="None"/>
    <s v="Y"/>
    <n v="69"/>
    <n v="48"/>
    <s v="37.951521"/>
    <s v="-122.33294"/>
    <m/>
    <m/>
    <x v="0"/>
    <x v="0"/>
    <n v="165.1"/>
    <s v="ACT"/>
    <s v="GPC "/>
    <m/>
  </r>
  <r>
    <n v="58115"/>
    <s v="EB-000030"/>
    <s v="702951"/>
    <s v="BTB"/>
    <x v="2"/>
    <s v="Martin Luther King Jr Wy WS 57ft S/O Dwight Wy F/N - 1"/>
    <s v="Berkeley"/>
    <s v="94703"/>
    <s v="SALEABLE"/>
    <d v="2008-01-15T00:00:00"/>
    <d v="3099-12-31T00:00:00"/>
    <s v="N"/>
    <m/>
    <m/>
    <s v="N"/>
    <s v="20G"/>
    <s v="Y"/>
    <n v="69"/>
    <n v="48"/>
    <s v="37.863062"/>
    <s v="-122.272197"/>
    <m/>
    <m/>
    <x v="0"/>
    <x v="0"/>
    <n v="146.72499999999999"/>
    <s v="ACT"/>
    <s v="GPC "/>
    <m/>
  </r>
  <r>
    <n v="58300"/>
    <s v="EB-000079"/>
    <s v="703281"/>
    <s v="NA"/>
    <x v="3"/>
    <s v="San Pablo Ave ES 35ft N/O Garvin Ave F/S - 1"/>
    <s v="Richmond"/>
    <s v="94805"/>
    <s v="SALEABLE"/>
    <d v="2008-01-15T00:00:00"/>
    <d v="3099-12-31T00:00:00"/>
    <s v="Y"/>
    <s v="0003307923-7"/>
    <n v="1009162679"/>
    <s v="N"/>
    <s v="City Can"/>
    <s v="Y"/>
    <n v="69"/>
    <n v="48"/>
    <s v="37.94415"/>
    <s v="-122.329099"/>
    <m/>
    <m/>
    <x v="0"/>
    <x v="4"/>
    <n v="111.9"/>
    <s v="ACT"/>
    <s v="GPC "/>
    <s v="Ons: 28, Offs: 128, Total: 154"/>
  </r>
  <r>
    <n v="58366"/>
    <s v="CV-000007"/>
    <s v="704801"/>
    <s v="BTB"/>
    <x v="2"/>
    <s v="Castro Valley Blvd NS 66ft W/O Redwood Road F/W -1"/>
    <s v="Castro Valley"/>
    <s v="94546"/>
    <s v="SALEABLE"/>
    <d v="2013-06-04T00:00:00"/>
    <d v="3099-12-31T00:00:00"/>
    <s v="N"/>
    <m/>
    <m/>
    <s v="N"/>
    <s v="City Can"/>
    <s v="Y"/>
    <n v="69"/>
    <n v="48"/>
    <s v="37.6958"/>
    <s v="-122.078"/>
    <m/>
    <m/>
    <x v="0"/>
    <x v="0"/>
    <n v="108.1"/>
    <s v="ACT"/>
    <s v="GPC "/>
    <m/>
  </r>
  <r>
    <n v="58447"/>
    <s v="SL-000007"/>
    <s v="701441"/>
    <s v="V Angle"/>
    <x v="2"/>
    <s v="Davis St SS 90ft E/O Orchard Ave F/W - 1"/>
    <s v="San Leandro"/>
    <s v="94577"/>
    <s v="SALEABLE"/>
    <d v="2008-01-15T00:00:00"/>
    <d v="3099-12-31T00:00:00"/>
    <s v="N"/>
    <m/>
    <m/>
    <s v="N"/>
    <s v="None"/>
    <s v="Y"/>
    <n v="69"/>
    <n v="48"/>
    <s v="37.722408"/>
    <s v="-122.165701"/>
    <s v="WMVC+J9 Richmond, California"/>
    <m/>
    <x v="0"/>
    <x v="0"/>
    <n v="86.15"/>
    <s v="ACT"/>
    <s v="GPC "/>
    <m/>
  </r>
  <r>
    <n v="58544"/>
    <s v="SL-000038"/>
    <s v="701831"/>
    <s v="BTB"/>
    <x v="2"/>
    <s v="East 14th St WS 100ft S/O Ashland Ave F/N - 1"/>
    <s v="Alameda Unincorporated"/>
    <s v="94580"/>
    <s v="SALEABLE"/>
    <d v="2008-01-15T00:00:00"/>
    <d v="3099-12-31T00:00:00"/>
    <s v="N"/>
    <m/>
    <m/>
    <s v="N"/>
    <s v="20G"/>
    <s v="Y"/>
    <n v="69"/>
    <n v="48"/>
    <s v="37.69814286"/>
    <s v="-122.11862911"/>
    <m/>
    <m/>
    <x v="0"/>
    <x v="0"/>
    <n v="124"/>
    <s v="ACT"/>
    <s v="GPC "/>
    <m/>
  </r>
  <r>
    <n v="58553"/>
    <s v="FM-000023"/>
    <s v="701091"/>
    <s v="V Angle"/>
    <x v="2"/>
    <s v="Fremont Blvd ES 70ft N/O Eggers Dr F/S - 1"/>
    <s v="Fremont"/>
    <s v="94536"/>
    <s v="SALEABLE"/>
    <d v="2008-01-15T00:00:00"/>
    <d v="3099-12-31T00:00:00"/>
    <s v="N"/>
    <m/>
    <m/>
    <s v="N"/>
    <s v="20G &amp; City Can"/>
    <s v="Y"/>
    <n v="69"/>
    <n v="48"/>
    <s v="37.552985"/>
    <s v="-121.996543"/>
    <m/>
    <m/>
    <x v="0"/>
    <x v="0"/>
    <n v="59.95"/>
    <s v="ACT"/>
    <s v="GPC "/>
    <m/>
  </r>
  <r>
    <n v="58733"/>
    <s v="FM-000037"/>
    <s v="701691"/>
    <s v="V Angle"/>
    <x v="2"/>
    <s v="Fremont Blvd WS 170ft S/O Washington Blvd F/N - 1"/>
    <s v="Fremont"/>
    <s v="94538"/>
    <s v="SALEABLE"/>
    <d v="2008-01-15T00:00:00"/>
    <d v="3099-12-31T00:00:00"/>
    <s v="N"/>
    <m/>
    <m/>
    <s v="N"/>
    <s v="20G &amp; City Can"/>
    <s v="Y"/>
    <n v="69"/>
    <n v="48"/>
    <s v="37.532643"/>
    <s v="-121.959215"/>
    <m/>
    <m/>
    <x v="0"/>
    <x v="0"/>
    <n v="158.82499999999999"/>
    <s v="ACT"/>
    <s v="GPC "/>
    <m/>
  </r>
  <r>
    <n v="53110"/>
    <s v="SL-000029"/>
    <s v="701291"/>
    <s v="V Angle"/>
    <x v="2"/>
    <s v="Lewelling Blvd NS 658ft E/O Tropic Ct F/E - 1"/>
    <s v="San Leandro"/>
    <s v="94579"/>
    <s v="SALEABLE"/>
    <d v="2008-01-15T00:00:00"/>
    <d v="3099-12-31T00:00:00"/>
    <s v="N"/>
    <m/>
    <m/>
    <s v="N"/>
    <s v="20G"/>
    <s v="Y"/>
    <n v="69"/>
    <n v="48"/>
    <s v="37.686777"/>
    <s v="-122.137824"/>
    <m/>
    <m/>
    <x v="0"/>
    <x v="0"/>
    <n v="147.6"/>
    <s v="ACT"/>
    <s v="GPC "/>
    <m/>
  </r>
  <r>
    <n v="55489"/>
    <s v="SL-000025"/>
    <s v="701511"/>
    <s v="V Angle"/>
    <x v="2"/>
    <s v="Lewelling Blvd SS 50ft W/O Calgary St F/W - 1"/>
    <s v="San Leandro"/>
    <s v="94579"/>
    <s v="SALEABLE"/>
    <d v="2008-01-15T00:00:00"/>
    <d v="3099-12-31T00:00:00"/>
    <s v="N"/>
    <m/>
    <m/>
    <s v="N"/>
    <s v="20G"/>
    <s v="Y"/>
    <n v="69"/>
    <n v="48"/>
    <s v="37.680025"/>
    <s v="-122.154416"/>
    <m/>
    <m/>
    <x v="0"/>
    <x v="0"/>
    <e v="#N/A"/>
    <s v="ACT"/>
    <s v="GPC "/>
    <m/>
  </r>
  <r>
    <n v="58800"/>
    <s v="NW-000001"/>
    <s v="701751"/>
    <s v="V Angle"/>
    <x v="2"/>
    <s v="Newark Blvd SS 823ft E/O Jarvis Ave F/W - 1"/>
    <s v="Newark"/>
    <s v="94560"/>
    <s v="SALEABLE"/>
    <d v="2008-01-15T00:00:00"/>
    <d v="3099-12-31T00:00:00"/>
    <s v="N"/>
    <m/>
    <m/>
    <s v="N"/>
    <s v="20G &amp; City Can"/>
    <s v="Y"/>
    <n v="69"/>
    <n v="48"/>
    <s v="37.549093"/>
    <s v="-122.046945"/>
    <m/>
    <m/>
    <x v="0"/>
    <x v="0"/>
    <n v="138.27500000000001"/>
    <s v="ACT"/>
    <s v="GPC "/>
    <m/>
  </r>
  <r>
    <n v="58808"/>
    <s v="EB-000106"/>
    <s v="701931"/>
    <s v="V Angle"/>
    <x v="2"/>
    <s v="159th Ave NS 180ft W/O East 14th St F/E - 1"/>
    <s v="San Leandro"/>
    <s v="94578"/>
    <s v="SALEABLE"/>
    <d v="2008-01-15T00:00:00"/>
    <d v="3099-12-31T00:00:00"/>
    <s v="N"/>
    <m/>
    <m/>
    <s v="N"/>
    <s v="20G"/>
    <s v="Y"/>
    <n v="69"/>
    <n v="48"/>
    <s v="37.700308"/>
    <s v="-122.120578"/>
    <m/>
    <m/>
    <x v="0"/>
    <x v="0"/>
    <n v="127.80000000000001"/>
    <s v="ACT"/>
    <s v="GPC "/>
    <m/>
  </r>
  <r>
    <n v="58835"/>
    <s v="EB-000057"/>
    <s v="700751"/>
    <s v="BTB"/>
    <x v="2"/>
    <s v="Telegraph Ave WS 100ft S/O Parker St F/N - 1"/>
    <s v="Berkeley"/>
    <s v="94704"/>
    <s v="SALEABLE"/>
    <d v="2008-01-15T00:00:00"/>
    <d v="3099-12-31T00:00:00"/>
    <s v="N"/>
    <m/>
    <m/>
    <s v="N"/>
    <s v="20G &amp; City Can"/>
    <s v="Y"/>
    <n v="69"/>
    <n v="48"/>
    <s v="37.862934"/>
    <s v="-122.258885"/>
    <m/>
    <s v="Remove Future "/>
    <x v="0"/>
    <x v="0"/>
    <n v="172.125"/>
    <s v="ACT"/>
    <s v="GPC "/>
    <s v="Removed for Telegraph Rapid Corridors Project. Construction in 2024."/>
  </r>
  <r>
    <n v="58853"/>
    <s v="FM-000015"/>
    <s v="701251"/>
    <s v="V Angle"/>
    <x v="2"/>
    <s v="Paseo Padre Pkwy SS 45ft W/O Milton St F/W - 1"/>
    <s v="Fremont"/>
    <s v="94555"/>
    <s v="SALEABLE"/>
    <d v="2008-01-15T00:00:00"/>
    <d v="3099-12-31T00:00:00"/>
    <s v="N"/>
    <m/>
    <m/>
    <s v="N"/>
    <s v="20G"/>
    <s v="Y"/>
    <n v="69"/>
    <n v="48"/>
    <s v="37.577123"/>
    <s v="-122.039395"/>
    <m/>
    <m/>
    <x v="0"/>
    <x v="0"/>
    <n v="54.699999999999996"/>
    <s v="ACT"/>
    <s v="GPC "/>
    <m/>
  </r>
  <r>
    <n v="58855"/>
    <s v="EB-000068"/>
    <s v="703221"/>
    <s v="NA"/>
    <x v="1"/>
    <s v="San Pablo Ave 175ft N/O Moeser Lane F/S - 1"/>
    <s v="El Cerrito"/>
    <s v="94530"/>
    <s v="UnSaleable"/>
    <d v="2008-01-15T00:00:00"/>
    <d v="3099-12-31T00:00:00"/>
    <s v="Y"/>
    <s v="0003307923-7"/>
    <n v="1009073460"/>
    <s v="Y"/>
    <s v="30G &amp; City Can"/>
    <s v="Y"/>
    <n v="0"/>
    <n v="0"/>
    <s v="37.911862"/>
    <s v="-122.308879"/>
    <m/>
    <m/>
    <x v="0"/>
    <x v="0"/>
    <n v="155.97500000000002"/>
    <s v="ACT"/>
    <s v="GPC "/>
    <m/>
  </r>
  <r>
    <n v="58884"/>
    <s v="EB-000077"/>
    <s v="793041"/>
    <s v="NA"/>
    <x v="3"/>
    <s v="San Pablo Ave WS 110ft S/O Garvin Ave F/N - 1"/>
    <s v="Richmond"/>
    <s v="94805"/>
    <s v="SALEABLE"/>
    <d v="2009-03-12T00:00:00"/>
    <d v="3099-12-31T00:00:00"/>
    <s v="Y"/>
    <m/>
    <m/>
    <s v="Y"/>
    <s v="None"/>
    <s v="Y"/>
    <n v="69"/>
    <n v="48"/>
    <s v="37.94334"/>
    <s v="-122.329026"/>
    <m/>
    <m/>
    <x v="0"/>
    <x v="4"/>
    <n v="112"/>
    <s v="ACT"/>
    <s v="GPC "/>
    <s v="Ons: 126, Offs: 28, Total: 154"/>
  </r>
  <r>
    <n v="58959"/>
    <s v="EB-000033"/>
    <s v="702781"/>
    <s v="BTB"/>
    <x v="2"/>
    <s v="Sacramento St ES 48ft S/O Ashby Ave F/S - 1"/>
    <s v="Berkeley"/>
    <s v="94703"/>
    <s v="SALEABLE"/>
    <d v="2008-01-15T00:00:00"/>
    <d v="3099-12-31T00:00:00"/>
    <s v="N"/>
    <m/>
    <m/>
    <s v="N"/>
    <s v="20G &amp; City Can"/>
    <s v="Y"/>
    <n v="69"/>
    <n v="48"/>
    <s v="37.853116"/>
    <s v="-122.278783"/>
    <m/>
    <m/>
    <x v="0"/>
    <x v="0"/>
    <n v="124.1"/>
    <s v="ACT"/>
    <s v="GPC "/>
    <m/>
  </r>
  <r>
    <n v="59009"/>
    <s v="HD-000001"/>
    <s v="702361"/>
    <s v="BTB"/>
    <x v="2"/>
    <s v="Mission Blvd ES 175ft N/O Harder Rd F/S - 1"/>
    <s v="Hayward"/>
    <s v="94542"/>
    <s v="SALEABLE"/>
    <d v="2008-01-15T00:00:00"/>
    <d v="3099-12-31T00:00:00"/>
    <s v="N"/>
    <m/>
    <m/>
    <s v="N"/>
    <s v="20G &amp; City Can"/>
    <s v="Y"/>
    <n v="69"/>
    <n v="48"/>
    <s v="37.651711"/>
    <s v="-122.067215"/>
    <s v="WMVC+89 Richmond, California"/>
    <m/>
    <x v="0"/>
    <x v="0"/>
    <n v="141.05000000000001"/>
    <s v="ACT"/>
    <s v="GPC "/>
    <m/>
  </r>
  <r>
    <n v="59059"/>
    <s v="NW-000008"/>
    <s v="701781"/>
    <s v="V Angle"/>
    <x v="2"/>
    <s v="Filbert St WS 137ft N/O Enterprise Dr F/N - 1"/>
    <s v="Newark"/>
    <s v="94560"/>
    <s v="SALEABLE"/>
    <d v="2008-01-15T00:00:00"/>
    <d v="3099-12-31T00:00:00"/>
    <s v="N"/>
    <m/>
    <m/>
    <s v="N"/>
    <s v="20G"/>
    <s v="Y"/>
    <n v="69"/>
    <n v="48"/>
    <s v="37.525046"/>
    <s v="-122.036511"/>
    <m/>
    <m/>
    <x v="0"/>
    <x v="0"/>
    <n v="114.25"/>
    <s v="ACT"/>
    <s v="GPC "/>
    <m/>
  </r>
  <r>
    <n v="59332"/>
    <s v="CV-000004"/>
    <s v="701801"/>
    <s v="BTB"/>
    <x v="2"/>
    <s v="Castro Valley Blvd SS 24ft E/O Yeandle Ave F/W - 1"/>
    <s v="Castro Valley"/>
    <s v="94546"/>
    <s v="SALEABLE"/>
    <d v="2008-01-15T00:00:00"/>
    <d v="3099-12-31T00:00:00"/>
    <s v="N"/>
    <m/>
    <m/>
    <s v="N"/>
    <s v="20G &amp; City Can"/>
    <s v="Y"/>
    <n v="69"/>
    <n v="48"/>
    <s v="37.694555"/>
    <s v="-122.07107"/>
    <m/>
    <m/>
    <x v="1"/>
    <x v="0"/>
    <e v="#N/A"/>
    <s v="ACT"/>
    <s v="GPC "/>
    <m/>
  </r>
  <r>
    <n v="59558"/>
    <s v="FM-000046"/>
    <s v="701191"/>
    <s v="V Angle"/>
    <x v="2"/>
    <s v="Mission Blvd ES 110ft N/O Palm Ave F/S - 1"/>
    <s v="Fremont"/>
    <s v="94539"/>
    <s v="SALEABLE"/>
    <d v="2008-01-15T00:00:00"/>
    <d v="3099-12-31T00:00:00"/>
    <s v="N"/>
    <m/>
    <m/>
    <s v="N"/>
    <s v="20G"/>
    <s v="Y"/>
    <n v="69"/>
    <n v="48"/>
    <s v="37.5453897"/>
    <s v="-121.93202247"/>
    <m/>
    <m/>
    <x v="0"/>
    <x v="0"/>
    <n v="97.649999999999991"/>
    <s v="ACT"/>
    <s v="GPC "/>
    <m/>
  </r>
  <r>
    <n v="59569"/>
    <s v="HD-000062"/>
    <s v="700441"/>
    <s v="NA"/>
    <x v="1"/>
    <s v="Patrick St ES 51ft N/O Roosevelt Ave F/S - 1"/>
    <s v="Hayward"/>
    <s v="94544"/>
    <s v="UnSaleable"/>
    <d v="2008-01-15T00:00:00"/>
    <d v="3099-12-31T00:00:00"/>
    <s v="N"/>
    <m/>
    <m/>
    <s v="N"/>
    <s v="20G"/>
    <s v="N"/>
    <n v="0"/>
    <n v="0"/>
    <s v="37.633774"/>
    <s v="-122.079211"/>
    <m/>
    <m/>
    <x v="0"/>
    <x v="0"/>
    <n v="120"/>
    <s v="ACT"/>
    <s v="GPC "/>
    <m/>
  </r>
  <r>
    <n v="59589"/>
    <s v="SL-000035"/>
    <s v="701881"/>
    <s v="V Angle"/>
    <x v="2"/>
    <s v="East 14th St WS 100ft N/O Fairmont Dr F/N - 1"/>
    <s v="San Leandro"/>
    <s v="94578"/>
    <s v="SALEABLE"/>
    <d v="2008-01-15T00:00:00"/>
    <d v="3099-12-31T00:00:00"/>
    <s v="N"/>
    <m/>
    <m/>
    <s v="N"/>
    <s v="20G &amp; City Can"/>
    <s v="Y"/>
    <n v="69"/>
    <n v="48"/>
    <s v="37.703613"/>
    <s v="-122.126459"/>
    <m/>
    <m/>
    <x v="0"/>
    <x v="0"/>
    <n v="132.19999999999999"/>
    <s v="ACT"/>
    <s v="GPC "/>
    <m/>
  </r>
  <r>
    <n v="59656"/>
    <s v="SL-000045"/>
    <s v="702461"/>
    <s v="BTB"/>
    <x v="2"/>
    <s v="East 14th St ES 1469ft N/O 163rd Ave F/S - 1"/>
    <s v="Alameda Unincorporated"/>
    <s v="94578"/>
    <s v="SALEABLE"/>
    <d v="2008-01-15T00:00:00"/>
    <d v="3099-12-31T00:00:00"/>
    <s v="N"/>
    <m/>
    <m/>
    <s v="N"/>
    <s v="20G &amp; City Can"/>
    <s v="Y"/>
    <n v="69"/>
    <n v="48"/>
    <s v="37.69634231743626"/>
    <s v="-122.11564086063241"/>
    <m/>
    <m/>
    <x v="0"/>
    <x v="0"/>
    <e v="#N/A"/>
    <s v="ACT"/>
    <s v="GPC "/>
    <m/>
  </r>
  <r>
    <n v="59690"/>
    <s v="CV-000009"/>
    <s v="704201"/>
    <s v="BTB"/>
    <x v="2"/>
    <s v="Castro Valley Blvd NS 171ft W/O San Miguel Ave F/E -1"/>
    <s v="Castro Valley"/>
    <s v="94546"/>
    <s v="SALEABLE"/>
    <d v="2013-06-04T00:00:00"/>
    <d v="3099-12-31T00:00:00"/>
    <s v="N"/>
    <m/>
    <m/>
    <s v="N"/>
    <s v="None"/>
    <s v="N"/>
    <n v="69"/>
    <n v="48"/>
    <s v="37.695602"/>
    <s v="-122.081648"/>
    <m/>
    <m/>
    <x v="0"/>
    <x v="0"/>
    <n v="95.7"/>
    <s v="ACT"/>
    <s v="GPC "/>
    <m/>
  </r>
  <r>
    <n v="59880"/>
    <s v="CV-000005"/>
    <s v="701911"/>
    <s v="BTB"/>
    <x v="2"/>
    <s v="Castro Valley Blvd SS 60ft W/O Marshall St F/W - 1"/>
    <s v="Castro Valley"/>
    <s v="94546"/>
    <s v="SALEABLE"/>
    <d v="2008-01-15T00:00:00"/>
    <d v="3099-12-31T00:00:00"/>
    <s v="N"/>
    <m/>
    <m/>
    <s v="N"/>
    <s v="20G &amp; City Can"/>
    <s v="N"/>
    <n v="69"/>
    <n v="48"/>
    <s v="37.693143"/>
    <s v="-122.066918"/>
    <m/>
    <m/>
    <x v="0"/>
    <x v="0"/>
    <e v="#N/A"/>
    <s v="ACT"/>
    <s v="GPC "/>
    <m/>
  </r>
  <r>
    <n v="59887"/>
    <s v="CV-000003"/>
    <s v="704401"/>
    <s v="BTB"/>
    <x v="2"/>
    <s v="Castro Valley Blvd SS 190ft W/O Redwood Road F/W -1"/>
    <s v="Castro Valley"/>
    <s v="94546"/>
    <s v="SALEABLE"/>
    <d v="2013-06-04T00:00:00"/>
    <d v="3099-12-31T00:00:00"/>
    <s v="N"/>
    <m/>
    <m/>
    <s v="N"/>
    <s v="None"/>
    <s v="N"/>
    <n v="69"/>
    <n v="48"/>
    <s v="37.695481"/>
    <s v="-122.074822"/>
    <m/>
    <m/>
    <x v="0"/>
    <x v="0"/>
    <e v="#N/A"/>
    <s v="ACT"/>
    <s v="GPC "/>
    <m/>
  </r>
  <r>
    <n v="59954"/>
    <s v="EB-000049"/>
    <s v="700711"/>
    <s v="BTB"/>
    <x v="2"/>
    <s v="Shattuck Ave WS 35ft N/O Ashby Ave F/N - 1"/>
    <s v="Berkeley"/>
    <s v="94703"/>
    <s v="SALEABLE"/>
    <d v="2008-01-15T00:00:00"/>
    <d v="3099-12-31T00:00:00"/>
    <s v="N"/>
    <m/>
    <m/>
    <s v="N"/>
    <s v="20G"/>
    <s v="Y"/>
    <n v="69"/>
    <n v="48"/>
    <s v="37.855461"/>
    <s v="-122.26663"/>
    <m/>
    <m/>
    <x v="0"/>
    <x v="0"/>
    <n v="154.875"/>
    <s v="ACT"/>
    <s v="GPC "/>
    <m/>
  </r>
  <r>
    <n v="59958"/>
    <s v="FM-000016"/>
    <s v="701211"/>
    <s v="V Angle"/>
    <x v="2"/>
    <s v="Paseo Padre Pkwy NS 100ft W/O Milton St F/E - 1"/>
    <s v="Fremont"/>
    <s v="94555"/>
    <s v="SALEABLE"/>
    <d v="2008-01-15T00:00:00"/>
    <d v="3099-12-31T00:00:00"/>
    <s v="N"/>
    <m/>
    <m/>
    <s v="N"/>
    <s v="20G"/>
    <s v="Y"/>
    <n v="69"/>
    <n v="48"/>
    <s v="37.577172"/>
    <s v="-122.039764"/>
    <m/>
    <m/>
    <x v="0"/>
    <x v="0"/>
    <n v="94.200000000000017"/>
    <s v="ACT"/>
    <s v="GPC "/>
    <m/>
  </r>
  <r>
    <s v="50238"/>
    <s v="HD-000028"/>
    <s v="702281"/>
    <s v="BTB"/>
    <x v="2"/>
    <s v="Chabot College "/>
    <s v="Hayward"/>
    <s v="94545"/>
    <s v="SALEABLE"/>
    <d v="2008-01-15T00:00:00"/>
    <d v="3099-12-31T00:00:00"/>
    <s v="N"/>
    <m/>
    <m/>
    <s v="N"/>
    <s v="None"/>
    <s v="Y"/>
    <n v="69"/>
    <n v="48"/>
    <s v="37.64333379213439"/>
    <s v=" -122.10498366701515"/>
    <m/>
    <m/>
    <x v="0"/>
    <x v="0"/>
    <e v="#N/A"/>
    <s v="ACT"/>
    <s v="GPC "/>
    <m/>
  </r>
  <r>
    <s v="50239"/>
    <s v="HD-000027"/>
    <s v="700531"/>
    <s v="BTB"/>
    <x v="2"/>
    <s v="Chabot College "/>
    <s v="Hayward"/>
    <s v="94545"/>
    <s v="SALEABLE"/>
    <d v="2008-01-15T00:00:00"/>
    <d v="3099-12-31T00:00:00"/>
    <s v="N"/>
    <m/>
    <m/>
    <s v="N"/>
    <s v="None"/>
    <s v="Y"/>
    <n v="69"/>
    <n v="48"/>
    <s v="37.64320132648377"/>
    <s v="-122.10513098326192"/>
    <m/>
    <m/>
    <x v="0"/>
    <x v="0"/>
    <e v="#N/A"/>
    <s v="ACT"/>
    <s v="GPC "/>
    <m/>
  </r>
  <r>
    <s v="51166"/>
    <s v="EB-000004"/>
    <s v="702551"/>
    <s v="BTB"/>
    <x v="2"/>
    <s v="San Pablo Ave WS 35ft S/O Marin Ave F/N - 1"/>
    <s v="Albany"/>
    <s v="94706"/>
    <s v="SALEABLE"/>
    <d v="2008-01-15T00:00:00"/>
    <d v="3099-12-31T00:00:00"/>
    <s v="N"/>
    <m/>
    <m/>
    <s v="N"/>
    <s v="City Can"/>
    <s v="Y"/>
    <n v="69"/>
    <n v="48"/>
    <s v="37.886553"/>
    <s v="-122.297908"/>
    <m/>
    <m/>
    <x v="0"/>
    <x v="0"/>
    <e v="#N/A"/>
    <s v="ACT"/>
    <s v="GPC "/>
    <m/>
  </r>
  <r>
    <s v="51915"/>
    <s v="EB-000008"/>
    <s v="702691"/>
    <s v="BTB"/>
    <x v="2"/>
    <s v="Solano Ave NS 42ft W/O Ramona Ave F/E - 1"/>
    <s v="Albany"/>
    <s v="94706"/>
    <s v="SALEABLE"/>
    <d v="2008-01-15T00:00:00"/>
    <d v="3099-12-31T00:00:00"/>
    <s v="N"/>
    <m/>
    <m/>
    <s v="N"/>
    <s v="City Can"/>
    <s v="Y"/>
    <n v="69"/>
    <n v="48"/>
    <s v="37.890761"/>
    <s v="-122.291291"/>
    <m/>
    <m/>
    <x v="0"/>
    <x v="0"/>
    <e v="#N/A"/>
    <s v="ACT"/>
    <s v="GPC "/>
    <m/>
  </r>
  <r>
    <s v="52252"/>
    <s v="EB-000010"/>
    <s v="703071"/>
    <s v="BTB"/>
    <x v="2"/>
    <s v="Adeline St ES 100ft N/O Alcatraz Ave F/S - 1"/>
    <s v="Berkeley"/>
    <s v="94703"/>
    <s v="SALEABLE"/>
    <d v="2008-01-15T00:00:00"/>
    <d v="3099-12-31T00:00:00"/>
    <s v="N"/>
    <m/>
    <m/>
    <s v="N"/>
    <s v="20G &amp; City Can"/>
    <s v="Y"/>
    <n v="69"/>
    <n v="48"/>
    <s v="37.849091"/>
    <s v="-122.271087"/>
    <m/>
    <m/>
    <x v="0"/>
    <x v="0"/>
    <e v="#N/A"/>
    <s v="ACT"/>
    <s v="GPC "/>
    <m/>
  </r>
  <r>
    <s v="52525"/>
    <s v="EB-000013"/>
    <s v="703091"/>
    <s v="BTB"/>
    <x v="2"/>
    <s v="Adeline St WS 85ft S/O Alcatraz Ave F/N - 1"/>
    <s v="Berkeley"/>
    <s v="94703"/>
    <s v="SALEABLE"/>
    <d v="2008-01-15T00:00:00"/>
    <d v="3099-12-31T00:00:00"/>
    <s v="N"/>
    <m/>
    <m/>
    <s v="N"/>
    <s v="City Can"/>
    <s v="Y"/>
    <n v="69"/>
    <n v="48"/>
    <s v="37.848406"/>
    <s v="-122.271806"/>
    <m/>
    <m/>
    <x v="0"/>
    <x v="0"/>
    <e v="#N/A"/>
    <s v="ACT"/>
    <s v="GPC "/>
    <m/>
  </r>
  <r>
    <s v="52599"/>
    <s v="EB-000015"/>
    <s v="702801"/>
    <s v="BTB"/>
    <x v="2"/>
    <s v="Ashby Ave NS 83ft W/O San Pablo Ave F/E - 1"/>
    <s v="Berkeley"/>
    <s v="94710"/>
    <s v="SALEABLE"/>
    <d v="2008-01-15T00:00:00"/>
    <d v="3099-12-31T00:00:00"/>
    <s v="N"/>
    <m/>
    <m/>
    <s v="N"/>
    <s v="20G"/>
    <s v="Y"/>
    <n v="69"/>
    <n v="48"/>
    <s v="37.852171"/>
    <s v="-122.287071"/>
    <m/>
    <m/>
    <x v="0"/>
    <x v="0"/>
    <e v="#N/A"/>
    <s v="ACT"/>
    <s v="GPC "/>
    <m/>
  </r>
  <r>
    <s v="54344"/>
    <s v="EB-000005"/>
    <s v="702531"/>
    <s v="BTB"/>
    <x v="2"/>
    <s v="San Pablo Ave WS 35ft S/O Monroe St F/N - 1"/>
    <s v="Albany"/>
    <s v="94706"/>
    <s v="SALEABLE"/>
    <d v="2008-01-15T00:00:00"/>
    <d v="3099-12-31T00:00:00"/>
    <s v="N"/>
    <m/>
    <m/>
    <s v="N"/>
    <s v="20G"/>
    <s v="Y"/>
    <n v="69"/>
    <n v="48"/>
    <s v="37.884425"/>
    <s v="-122.297232"/>
    <m/>
    <m/>
    <x v="0"/>
    <x v="0"/>
    <e v="#N/A"/>
    <s v="ACT"/>
    <s v="GPC "/>
    <m/>
  </r>
  <r>
    <s v="55089"/>
    <s v="EB-000132"/>
    <s v="700471"/>
    <s v="NA"/>
    <x v="1"/>
    <s v="2nd St WS 186ft S/O B St F/S - 1"/>
    <s v="Hayward"/>
    <s v="94541"/>
    <s v="UnSaleable"/>
    <d v="2020-08-05T00:00:00"/>
    <d v="3099-12-31T00:00:00"/>
    <s v="N"/>
    <m/>
    <m/>
    <s v="N"/>
    <s v="None"/>
    <s v="Y"/>
    <n v="59.5"/>
    <n v="30.5"/>
    <s v="37.674826"/>
    <s v="-122.078853"/>
    <m/>
    <m/>
    <x v="0"/>
    <x v="0"/>
    <e v="#N/A"/>
    <s v="ACT"/>
    <s v="GPC "/>
    <m/>
  </r>
  <r>
    <s v="55133"/>
    <s v="EB-000007"/>
    <s v="702681"/>
    <s v="BTB"/>
    <x v="2"/>
    <s v="Solano Ave SS 48ft W/O Masonic Ave F/W - 1"/>
    <s v="Albany"/>
    <s v="94706"/>
    <s v="SALEABLE"/>
    <d v="2008-01-15T00:00:00"/>
    <d v="3099-12-31T00:00:00"/>
    <s v="N"/>
    <m/>
    <m/>
    <s v="N"/>
    <s v="20G &amp; City Can"/>
    <s v="Y"/>
    <n v="69"/>
    <n v="48"/>
    <s v="37.890488"/>
    <s v="-122.293771"/>
    <m/>
    <m/>
    <x v="0"/>
    <x v="0"/>
    <e v="#N/A"/>
    <s v="ACT"/>
    <s v="GPC "/>
    <m/>
  </r>
  <r>
    <s v="56460"/>
    <s v="HD-000049"/>
    <s v="702061"/>
    <s v="BTB"/>
    <x v="2"/>
    <s v="Eden Landing Rd ES 30ft S/O Clawiter Rd F/S - 1"/>
    <s v="Hayward"/>
    <s v="94545"/>
    <s v="SALEABLE"/>
    <d v="2008-01-15T00:00:00"/>
    <d v="3099-12-31T00:00:00"/>
    <s v="N"/>
    <m/>
    <m/>
    <s v="N"/>
    <s v="20G"/>
    <s v="Y"/>
    <n v="69"/>
    <n v="48"/>
    <s v="37.62637"/>
    <s v="-122.12172"/>
    <m/>
    <m/>
    <x v="0"/>
    <x v="0"/>
    <e v="#N/A"/>
    <s v="ACT"/>
    <s v="GPC "/>
    <m/>
  </r>
  <r>
    <s v="56606"/>
    <s v="EB-000006"/>
    <s v="702571"/>
    <s v="BTB"/>
    <x v="2"/>
    <s v="San Pablo Ave ES 43ft N/O Buchanan St F/S - 1"/>
    <s v="Albany"/>
    <s v="94706"/>
    <s v="SALEABLE"/>
    <d v="2008-01-15T00:00:00"/>
    <d v="3099-12-31T00:00:00"/>
    <s v="N"/>
    <m/>
    <m/>
    <s v="N"/>
    <s v="20G &amp; City Can"/>
    <s v="Y"/>
    <n v="69"/>
    <n v="48"/>
    <s v="37.888044"/>
    <s v="-122.298058"/>
    <m/>
    <m/>
    <x v="0"/>
    <x v="0"/>
    <e v="#N/A"/>
    <s v="ACT"/>
    <s v="GPC "/>
    <m/>
  </r>
  <r>
    <s v="56688"/>
    <s v="EB-000003"/>
    <s v="702621"/>
    <s v="BTB"/>
    <x v="2"/>
    <s v="San Pablo Ave WS 100ft S/O Solano Ave F/N - 1"/>
    <s v="Albany"/>
    <s v="94706"/>
    <s v="SALEABLE"/>
    <d v="2008-01-15T00:00:00"/>
    <d v="3099-12-31T00:00:00"/>
    <s v="Y"/>
    <s v="0003307923-7"/>
    <n v="1009075245"/>
    <s v="Y"/>
    <s v="30G &amp; City Can"/>
    <s v="Y"/>
    <n v="69"/>
    <n v="48"/>
    <s v="37.889904"/>
    <s v="-122.298957"/>
    <m/>
    <m/>
    <x v="0"/>
    <x v="0"/>
    <e v="#N/A"/>
    <s v="ACT"/>
    <s v="GPC "/>
    <m/>
  </r>
  <r>
    <s v="56858"/>
    <s v="EB-000014"/>
    <s v="702771"/>
    <s v="BTB"/>
    <x v="2"/>
    <s v="Ashby Ave NS 54ft E/O Adeline St F/E - 1"/>
    <s v="Berkeley"/>
    <s v="94703"/>
    <s v="UnSaleable"/>
    <d v="2008-01-15T00:00:00"/>
    <d v="3099-12-31T00:00:00"/>
    <s v="N"/>
    <m/>
    <m/>
    <s v="N"/>
    <s v="20G &amp; City Can"/>
    <s v="Y"/>
    <n v="69"/>
    <n v="48"/>
    <s v="37.855147"/>
    <s v="-122.268437"/>
    <m/>
    <s v="Removed Temporary"/>
    <x v="0"/>
    <x v="0"/>
    <e v="#N/A"/>
    <s v="ACT"/>
    <s v="GPC "/>
    <s v="Removed in 2022 for construction. Unsure if going back."/>
  </r>
  <r>
    <s v="57220"/>
    <s v="EB-000011"/>
    <s v="700221"/>
    <s v="BTB"/>
    <x v="2"/>
    <s v="Adeline St ES 60ft N/O Oregon St F/S - 1"/>
    <s v="Berkeley"/>
    <s v="94703"/>
    <s v="SALEABLE"/>
    <d v="2008-01-15T00:00:00"/>
    <d v="3099-12-31T00:00:00"/>
    <s v="N"/>
    <m/>
    <m/>
    <s v="N"/>
    <s v="20G"/>
    <s v="Y"/>
    <n v="69"/>
    <n v="48"/>
    <s v="37.857711"/>
    <s v="-122.267689"/>
    <m/>
    <m/>
    <x v="0"/>
    <x v="0"/>
    <e v="#N/A"/>
    <s v="ACT"/>
    <s v="GPC "/>
    <m/>
  </r>
  <r>
    <s v="57330"/>
    <s v="EB-000143"/>
    <s v="700251"/>
    <s v="V Angle"/>
    <x v="2"/>
    <s v="Adeline St WS 100ft S/O Oregon St F/N - 1"/>
    <s v="Berkeley"/>
    <s v="94703"/>
    <s v="SALEABLE"/>
    <d v="2008-01-15T00:00:00"/>
    <d v="3099-12-31T00:00:00"/>
    <s v="N"/>
    <m/>
    <m/>
    <s v="N"/>
    <s v="20G &amp; City Can"/>
    <s v="Y"/>
    <n v="69"/>
    <n v="48"/>
    <s v="37.857072"/>
    <s v="-122.268521"/>
    <m/>
    <m/>
    <x v="0"/>
    <x v="0"/>
    <e v="#N/A"/>
    <s v="ACT"/>
    <s v="GPC "/>
    <m/>
  </r>
  <r>
    <s v="57550"/>
    <s v="EB-000150"/>
    <s v="702021"/>
    <s v="NA"/>
    <x v="1"/>
    <s v="Hesperian Blvd. WS 47ft S/O Oliver Dr. F/S - 1"/>
    <s v="Hayward"/>
    <s v="94545"/>
    <s v="UnSaleable"/>
    <d v="2008-01-15T00:00:00"/>
    <d v="3099-12-31T00:00:00"/>
    <s v="N"/>
    <m/>
    <m/>
    <s v="N"/>
    <s v="20G"/>
    <s v="Y"/>
    <n v="69"/>
    <n v="48"/>
    <s v="37.626663"/>
    <s v="-122.093884"/>
    <m/>
    <s v="Removed Permanently "/>
    <x v="0"/>
    <x v="0"/>
    <e v="#N/A"/>
    <s v="ACT"/>
    <s v="GPC "/>
    <m/>
  </r>
  <r>
    <s v="57887"/>
    <s v="EB-000025"/>
    <s v="702901"/>
    <s v="BTB"/>
    <x v="2"/>
    <s v="Hopkins Ave SS 9ft W/O California St F/W - 1"/>
    <s v="Berkeley"/>
    <s v="94707"/>
    <s v="SALEABLE"/>
    <d v="2008-01-15T00:00:00"/>
    <d v="3099-12-31T00:00:00"/>
    <s v="N"/>
    <m/>
    <m/>
    <s v="N"/>
    <s v="20G"/>
    <s v="Y"/>
    <n v="69"/>
    <n v="48"/>
    <s v="37.88153"/>
    <s v="-122.282051"/>
    <m/>
    <m/>
    <x v="0"/>
    <x v="0"/>
    <e v="#N/A"/>
    <s v="ACT"/>
    <s v="GPC "/>
    <m/>
  </r>
  <r>
    <s v="57957"/>
    <s v="EB-000002"/>
    <s v="702561"/>
    <s v="BTB"/>
    <x v="2"/>
    <s v="San Pablo Ave WS 62ft N/O Buchanan St F/N - 1"/>
    <s v="Albany"/>
    <s v="94706"/>
    <s v="SALEABLE"/>
    <d v="2008-01-15T00:00:00"/>
    <d v="3099-12-31T00:00:00"/>
    <s v="N"/>
    <m/>
    <m/>
    <s v="N"/>
    <s v="20G"/>
    <s v="Y"/>
    <n v="69"/>
    <n v="48"/>
    <s v="37.888114"/>
    <s v="-122.298419"/>
    <m/>
    <m/>
    <x v="0"/>
    <x v="0"/>
    <e v="#N/A"/>
    <s v="ACT"/>
    <s v="GPC "/>
    <m/>
  </r>
  <r>
    <s v="58977"/>
    <s v="EB-000009"/>
    <s v="702671"/>
    <s v="BTB"/>
    <x v="2"/>
    <s v="Solano Ave NS 20ft E/O Masonic Ave F/E - 1"/>
    <s v="Albany"/>
    <s v="94706"/>
    <s v="SALEABLE"/>
    <d v="2008-01-15T00:00:00"/>
    <d v="3099-12-31T00:00:00"/>
    <s v="N"/>
    <m/>
    <m/>
    <s v="N"/>
    <s v="20G"/>
    <s v="Y"/>
    <n v="69"/>
    <n v="48"/>
    <s v="37.89072"/>
    <s v="-122.293292"/>
    <m/>
    <m/>
    <x v="0"/>
    <x v="0"/>
    <e v="#N/A"/>
    <s v="ACT"/>
    <s v="GPC "/>
    <m/>
  </r>
  <r>
    <s v="59300"/>
    <s v="EB-000016"/>
    <s v="702751"/>
    <s v="BTB"/>
    <x v="2"/>
    <s v="Ashby Ave  at Telegraph Ave "/>
    <s v="Berkeley"/>
    <s v="94705"/>
    <s v="SALEABLE"/>
    <d v="2008-01-15T00:00:00"/>
    <d v="3099-12-31T00:00:00"/>
    <s v="N"/>
    <m/>
    <m/>
    <s v="N"/>
    <s v="20G"/>
    <s v="Y"/>
    <n v="69"/>
    <n v="48"/>
    <s v="37.856225"/>
    <s v="-122.26013"/>
    <m/>
    <m/>
    <x v="0"/>
    <x v="0"/>
    <e v="#N/A"/>
    <s v="ACT"/>
    <s v="GPC "/>
    <m/>
  </r>
  <r>
    <m/>
    <s v="SL-000013"/>
    <s v="701581"/>
    <s v="V Angle"/>
    <x v="2"/>
    <s v="Marina Blvd SS 75ft E/O Teagarden St F/W - 1"/>
    <s v="San Leandro"/>
    <s v="94577"/>
    <s v="SALEABLE"/>
    <d v="2008-01-15T00:00:00"/>
    <d v="3099-12-31T00:00:00"/>
    <s v="N"/>
    <m/>
    <m/>
    <s v="N"/>
    <s v="None"/>
    <s v="Y"/>
    <n v="69"/>
    <n v="48"/>
    <s v="37.712128"/>
    <s v="-122.1621"/>
    <m/>
    <m/>
    <x v="0"/>
    <x v="0"/>
    <e v="#N/A"/>
    <s v="ACT"/>
    <s v="GPC "/>
    <s v="Link Shuttle at this stop"/>
  </r>
  <r>
    <m/>
    <s v="HD-000046"/>
    <s v="702071"/>
    <s v="BTB"/>
    <x v="2"/>
    <s v="Depot Rd NS 50ft W/O Dodge Ave F/E - 1"/>
    <s v="Hayward"/>
    <s v="94545"/>
    <s v="SALEABLE"/>
    <d v="2008-01-15T00:00:00"/>
    <d v="3099-12-31T00:00:00"/>
    <s v="N"/>
    <m/>
    <m/>
    <s v="N"/>
    <s v="20G"/>
    <s v="Y"/>
    <n v="69"/>
    <n v="48"/>
    <s v="37.638870"/>
    <s v="122.106229"/>
    <m/>
    <m/>
    <x v="1"/>
    <x v="0"/>
    <e v="#N/A"/>
    <s v="ACT"/>
    <s v="GPC "/>
    <m/>
  </r>
  <r>
    <m/>
    <s v="HD-000018"/>
    <s v="700271"/>
    <s v="NA"/>
    <x v="1"/>
    <s v="A St. NS 50ft E/O Western Blvd. F/E - 1"/>
    <s v="Hayward"/>
    <s v="94541"/>
    <s v="UnSaleable"/>
    <d v="2008-01-15T00:00:00"/>
    <d v="3099-12-31T00:00:00"/>
    <s v="N"/>
    <m/>
    <m/>
    <s v="N"/>
    <s v="20G"/>
    <s v="Y"/>
    <n v="0"/>
    <n v="0"/>
    <s v="37.671140"/>
    <s v="-122.089729"/>
    <m/>
    <m/>
    <x v="1"/>
    <x v="0"/>
    <e v="#N/A"/>
    <s v="ACT"/>
    <s v="GPC "/>
    <m/>
  </r>
  <r>
    <m/>
    <s v="EB-000093"/>
    <s v="793044"/>
    <s v="BTB"/>
    <x v="2"/>
    <s v="Powell St SS 10ft W/O Commodore Dr F/W - 1"/>
    <s v="Emeryville"/>
    <s v="94608"/>
    <s v="UnSaleable"/>
    <d v="2009-04-15T00:00:00"/>
    <d v="3099-12-31T00:00:00"/>
    <s v="N"/>
    <m/>
    <m/>
    <s v="N"/>
    <s v="City Can"/>
    <s v="Y"/>
    <n v="69"/>
    <n v="48"/>
    <s v="37.836995"/>
    <s v="-122.304703"/>
    <m/>
    <m/>
    <x v="0"/>
    <x v="0"/>
    <e v="#N/A"/>
    <s v="Emeryville"/>
    <m/>
    <s v="stop closed and serviced by emery go round"/>
  </r>
  <r>
    <m/>
    <s v="EB-000105"/>
    <s v="701342"/>
    <m/>
    <x v="1"/>
    <s v="Washington Ave ES 57ft S/O 2nd Ave F/ -"/>
    <s v="San Leandro"/>
    <s v="94577"/>
    <s v="Inactive"/>
    <d v="2019-05-20T00:00:00"/>
    <d v="3099-12-31T00:00:00"/>
    <m/>
    <m/>
    <m/>
    <m/>
    <m/>
    <m/>
    <n v="59.5"/>
    <n v="30.5"/>
    <s v="37.715539"/>
    <s v="-122.150096"/>
    <m/>
    <m/>
    <x v="1"/>
    <x v="0"/>
    <e v="#N/A"/>
    <s v="ACT"/>
    <s v="GPC "/>
    <m/>
  </r>
  <r>
    <n v="57553"/>
    <m/>
    <m/>
    <m/>
    <x v="1"/>
    <s v="Mission Blvd &amp; Blanche St"/>
    <s v="Hayward"/>
    <n v="94544"/>
    <m/>
    <m/>
    <m/>
    <m/>
    <m/>
    <m/>
    <m/>
    <s v="None"/>
    <s v="N"/>
    <m/>
    <m/>
    <n v="37.614319999999999"/>
    <n v="-122.02946"/>
    <m/>
    <s v="Keep "/>
    <x v="0"/>
    <x v="0"/>
    <m/>
    <s v="ACT"/>
    <s v="???"/>
    <s v="Shelter dimensions: 12.7'x4.9'. Shelter was installed by CCO in October 2023"/>
  </r>
  <r>
    <m/>
    <m/>
    <m/>
    <m/>
    <x v="0"/>
    <m/>
    <m/>
    <m/>
    <m/>
    <m/>
    <m/>
    <m/>
    <m/>
    <m/>
    <m/>
    <m/>
    <m/>
    <m/>
    <m/>
    <m/>
    <m/>
    <m/>
    <m/>
    <x v="3"/>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9ADC6-9739-4BF0-B633-C61A717F98C9}" name="PivotTable1" cacheId="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5" firstHeaderRow="1" firstDataRow="1" firstDataCol="1"/>
  <pivotFields count="29">
    <pivotField showAll="0"/>
    <pivotField showAll="0"/>
    <pivotField showAll="0"/>
    <pivotField showAll="0"/>
    <pivotField axis="axisRow" showAll="0">
      <items count="5">
        <item x="3"/>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ales Address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79F4A8-9BBA-47CC-8A00-C601C355D05C}" name="PivotTable2" cacheId="8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9">
    <pivotField showAll="0"/>
    <pivotField showAll="0"/>
    <pivotField showAll="0"/>
    <pivotField showAll="0"/>
    <pivotField axis="axisRow" showAll="0">
      <items count="5">
        <item x="3"/>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ales Address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47922-D51C-4CFA-85CE-BF8E64A12E2C}">
  <sheetPr filterMode="1"/>
  <dimension ref="A1:Y276"/>
  <sheetViews>
    <sheetView tabSelected="1" zoomScale="80" zoomScaleNormal="80" workbookViewId="0">
      <pane xSplit="11" ySplit="2" topLeftCell="L37" activePane="bottomRight" state="frozen"/>
      <selection pane="bottomRight" activeCell="A43" sqref="A37:XFD43"/>
      <selection pane="bottomLeft" activeCell="A3" sqref="A3"/>
      <selection pane="topRight" activeCell="J1" sqref="J1"/>
    </sheetView>
  </sheetViews>
  <sheetFormatPr defaultColWidth="8.5703125" defaultRowHeight="14.45"/>
  <cols>
    <col min="1" max="1" width="9.7109375" style="85" customWidth="1"/>
    <col min="2" max="2" width="14.140625" style="91" customWidth="1"/>
    <col min="3" max="3" width="8.7109375" style="91" bestFit="1" customWidth="1"/>
    <col min="4" max="4" width="50.5703125" style="91" bestFit="1" customWidth="1"/>
    <col min="5" max="5" width="11.85546875" style="91" bestFit="1" customWidth="1"/>
    <col min="6" max="6" width="13.7109375" style="91" bestFit="1" customWidth="1"/>
    <col min="7" max="7" width="11.140625" style="91" customWidth="1"/>
    <col min="8" max="8" width="8.7109375" style="91" bestFit="1" customWidth="1"/>
    <col min="9" max="11" width="8.5703125" style="91" customWidth="1"/>
    <col min="12" max="13" width="8.5703125" style="91"/>
    <col min="14" max="15" width="8.7109375" style="91" bestFit="1" customWidth="1"/>
    <col min="16" max="16" width="8.5703125" style="91"/>
    <col min="17" max="17" width="9.7109375" style="91" customWidth="1"/>
    <col min="18" max="18" width="12.42578125" style="91" bestFit="1" customWidth="1"/>
    <col min="19" max="21" width="8.5703125" style="91"/>
    <col min="22" max="23" width="11.5703125" style="94" customWidth="1"/>
    <col min="24" max="24" width="39" style="94" customWidth="1"/>
    <col min="26" max="16384" width="8.5703125" style="91"/>
  </cols>
  <sheetData>
    <row r="1" spans="1:24" s="9" customFormat="1" ht="18.600000000000001">
      <c r="A1" s="110" t="s">
        <v>0</v>
      </c>
      <c r="B1" s="111"/>
      <c r="C1" s="111"/>
      <c r="D1" s="111"/>
      <c r="E1" s="111"/>
      <c r="F1" s="114"/>
      <c r="G1" s="110" t="s">
        <v>1</v>
      </c>
      <c r="H1" s="111"/>
      <c r="I1" s="112" t="s">
        <v>2</v>
      </c>
      <c r="J1" s="113"/>
      <c r="K1" s="115"/>
      <c r="L1" s="110" t="s">
        <v>3</v>
      </c>
      <c r="M1" s="111"/>
      <c r="N1" s="111"/>
      <c r="O1" s="114"/>
      <c r="P1" s="112" t="s">
        <v>4</v>
      </c>
      <c r="Q1" s="113"/>
      <c r="R1" s="115"/>
      <c r="S1" s="110" t="s">
        <v>5</v>
      </c>
      <c r="T1" s="111"/>
      <c r="U1" s="111"/>
      <c r="V1" s="112" t="s">
        <v>6</v>
      </c>
      <c r="W1" s="113"/>
      <c r="X1" s="10"/>
    </row>
    <row r="2" spans="1:24" s="84" customFormat="1" ht="46.5">
      <c r="A2" s="103" t="s">
        <v>7</v>
      </c>
      <c r="B2" s="5" t="s">
        <v>8</v>
      </c>
      <c r="C2" s="5" t="s">
        <v>9</v>
      </c>
      <c r="D2" s="5" t="s">
        <v>10</v>
      </c>
      <c r="E2" s="5" t="s">
        <v>11</v>
      </c>
      <c r="F2" s="5" t="s">
        <v>12</v>
      </c>
      <c r="G2" s="8" t="s">
        <v>13</v>
      </c>
      <c r="H2" s="84" t="s">
        <v>14</v>
      </c>
      <c r="I2" s="8" t="s">
        <v>15</v>
      </c>
      <c r="J2" s="8" t="s">
        <v>16</v>
      </c>
      <c r="K2" s="8" t="s">
        <v>17</v>
      </c>
      <c r="L2" s="5" t="s">
        <v>18</v>
      </c>
      <c r="M2" s="5" t="s">
        <v>19</v>
      </c>
      <c r="N2" s="5" t="s">
        <v>20</v>
      </c>
      <c r="O2" s="5" t="s">
        <v>21</v>
      </c>
      <c r="P2" s="5" t="s">
        <v>22</v>
      </c>
      <c r="Q2" s="5" t="s">
        <v>23</v>
      </c>
      <c r="R2" s="7" t="s">
        <v>24</v>
      </c>
      <c r="S2" s="7" t="s">
        <v>25</v>
      </c>
      <c r="T2" s="7" t="s">
        <v>26</v>
      </c>
      <c r="U2" s="7" t="s">
        <v>27</v>
      </c>
      <c r="V2" s="8" t="s">
        <v>28</v>
      </c>
      <c r="W2" s="8" t="s">
        <v>29</v>
      </c>
      <c r="X2" s="5" t="s">
        <v>30</v>
      </c>
    </row>
    <row r="3" spans="1:24" ht="43.5" hidden="1">
      <c r="A3" s="85">
        <v>52353</v>
      </c>
      <c r="B3" s="85" t="s">
        <v>31</v>
      </c>
      <c r="C3" s="85" t="s">
        <v>32</v>
      </c>
      <c r="D3" s="85" t="s">
        <v>33</v>
      </c>
      <c r="E3" s="93" t="s">
        <v>34</v>
      </c>
      <c r="F3" s="93" t="s">
        <v>35</v>
      </c>
      <c r="G3" s="90" t="s">
        <v>36</v>
      </c>
      <c r="H3" s="91">
        <f>VLOOKUP($A3,'SP23'!$1:$1048576,7,0)</f>
        <v>63</v>
      </c>
      <c r="I3" s="86" t="s">
        <v>37</v>
      </c>
      <c r="J3" s="86" t="s">
        <v>38</v>
      </c>
      <c r="K3" s="86" t="s">
        <v>39</v>
      </c>
      <c r="L3" s="87" t="s">
        <v>40</v>
      </c>
      <c r="M3" s="85" t="s">
        <v>41</v>
      </c>
      <c r="N3" s="85">
        <v>69</v>
      </c>
      <c r="O3" s="85">
        <v>48</v>
      </c>
      <c r="P3" s="85" t="s">
        <v>42</v>
      </c>
      <c r="Q3" s="88"/>
      <c r="R3" s="88"/>
      <c r="S3" s="88" t="s">
        <v>42</v>
      </c>
      <c r="T3" s="87" t="s">
        <v>43</v>
      </c>
      <c r="U3" s="85" t="s">
        <v>44</v>
      </c>
      <c r="V3" s="90"/>
      <c r="W3" s="90"/>
      <c r="X3" s="87"/>
    </row>
    <row r="4" spans="1:24" ht="43.5" hidden="1">
      <c r="A4" s="85">
        <v>50869</v>
      </c>
      <c r="B4" s="85" t="s">
        <v>45</v>
      </c>
      <c r="C4" s="85" t="s">
        <v>46</v>
      </c>
      <c r="D4" s="85" t="s">
        <v>47</v>
      </c>
      <c r="E4" s="85" t="s">
        <v>48</v>
      </c>
      <c r="F4" s="85" t="s">
        <v>49</v>
      </c>
      <c r="G4" s="86" t="s">
        <v>42</v>
      </c>
      <c r="H4" s="91" t="e">
        <f>VLOOKUP($A4,'SP23'!$1:$1048576,7,0)</f>
        <v>#N/A</v>
      </c>
      <c r="I4" s="86" t="s">
        <v>37</v>
      </c>
      <c r="J4" s="86" t="s">
        <v>38</v>
      </c>
      <c r="K4" s="86" t="s">
        <v>39</v>
      </c>
      <c r="L4" s="87" t="s">
        <v>40</v>
      </c>
      <c r="M4" s="85" t="s">
        <v>50</v>
      </c>
      <c r="N4" s="85">
        <v>69</v>
      </c>
      <c r="O4" s="85">
        <v>48</v>
      </c>
      <c r="P4" s="85" t="s">
        <v>42</v>
      </c>
      <c r="Q4" s="88"/>
      <c r="R4" s="88"/>
      <c r="S4" s="88" t="s">
        <v>42</v>
      </c>
      <c r="T4" s="87" t="s">
        <v>51</v>
      </c>
      <c r="U4" s="85" t="s">
        <v>44</v>
      </c>
      <c r="V4" s="90" t="s">
        <v>52</v>
      </c>
      <c r="W4" s="90"/>
      <c r="X4" s="96" t="s">
        <v>53</v>
      </c>
    </row>
    <row r="5" spans="1:24" ht="43.5" hidden="1">
      <c r="A5" s="85">
        <v>51211</v>
      </c>
      <c r="B5" s="85" t="s">
        <v>45</v>
      </c>
      <c r="C5" s="85" t="s">
        <v>46</v>
      </c>
      <c r="D5" s="85" t="s">
        <v>54</v>
      </c>
      <c r="E5" s="85" t="s">
        <v>55</v>
      </c>
      <c r="F5" s="85" t="s">
        <v>56</v>
      </c>
      <c r="G5" s="86" t="s">
        <v>42</v>
      </c>
      <c r="H5" s="91" t="e">
        <f>VLOOKUP($A5,'SP23'!$1:$1048576,7,0)</f>
        <v>#N/A</v>
      </c>
      <c r="I5" s="86" t="s">
        <v>37</v>
      </c>
      <c r="J5" s="86" t="s">
        <v>38</v>
      </c>
      <c r="K5" s="86" t="s">
        <v>39</v>
      </c>
      <c r="L5" s="87" t="s">
        <v>40</v>
      </c>
      <c r="M5" s="85" t="s">
        <v>50</v>
      </c>
      <c r="N5" s="85">
        <v>69</v>
      </c>
      <c r="O5" s="85">
        <v>48</v>
      </c>
      <c r="P5" s="85" t="s">
        <v>42</v>
      </c>
      <c r="Q5" s="97" t="s">
        <v>57</v>
      </c>
      <c r="R5" s="88"/>
      <c r="S5" s="85" t="s">
        <v>42</v>
      </c>
      <c r="T5" s="87" t="s">
        <v>43</v>
      </c>
      <c r="U5" s="85" t="s">
        <v>44</v>
      </c>
      <c r="V5" s="90" t="s">
        <v>52</v>
      </c>
      <c r="W5" s="90"/>
      <c r="X5" s="87" t="s">
        <v>53</v>
      </c>
    </row>
    <row r="6" spans="1:24" ht="43.5" hidden="1">
      <c r="A6" s="85">
        <v>51511</v>
      </c>
      <c r="B6" s="85" t="s">
        <v>31</v>
      </c>
      <c r="C6" s="85" t="s">
        <v>32</v>
      </c>
      <c r="D6" s="85" t="s">
        <v>58</v>
      </c>
      <c r="E6" s="85" t="s">
        <v>59</v>
      </c>
      <c r="F6" s="85" t="s">
        <v>60</v>
      </c>
      <c r="G6" s="86" t="s">
        <v>44</v>
      </c>
      <c r="H6" s="91">
        <f>VLOOKUP($A6,'SP23'!$1:$1048576,7,0)</f>
        <v>74</v>
      </c>
      <c r="I6" s="86" t="s">
        <v>37</v>
      </c>
      <c r="J6" s="86" t="s">
        <v>38</v>
      </c>
      <c r="K6" s="86" t="s">
        <v>39</v>
      </c>
      <c r="L6" s="87" t="s">
        <v>40</v>
      </c>
      <c r="M6" s="85" t="s">
        <v>41</v>
      </c>
      <c r="N6" s="85">
        <v>69</v>
      </c>
      <c r="O6" s="85">
        <v>48</v>
      </c>
      <c r="P6" s="85" t="s">
        <v>42</v>
      </c>
      <c r="Q6" s="88"/>
      <c r="R6" s="88"/>
      <c r="S6" s="85" t="s">
        <v>42</v>
      </c>
      <c r="T6" s="87" t="s">
        <v>51</v>
      </c>
      <c r="U6" s="85" t="s">
        <v>44</v>
      </c>
      <c r="V6" s="90"/>
      <c r="W6" s="90"/>
      <c r="X6" s="87"/>
    </row>
    <row r="7" spans="1:24" ht="43.5" hidden="1">
      <c r="A7" s="85">
        <v>52160</v>
      </c>
      <c r="B7" s="85" t="s">
        <v>61</v>
      </c>
      <c r="C7" s="85" t="s">
        <v>62</v>
      </c>
      <c r="D7" s="85" t="s">
        <v>63</v>
      </c>
      <c r="E7" s="85" t="s">
        <v>64</v>
      </c>
      <c r="F7" s="85" t="s">
        <v>65</v>
      </c>
      <c r="G7" s="86" t="s">
        <v>42</v>
      </c>
      <c r="H7" s="91" t="e">
        <f>VLOOKUP($A7,'SP23'!$1:$1048576,7,0)</f>
        <v>#N/A</v>
      </c>
      <c r="I7" s="86" t="s">
        <v>37</v>
      </c>
      <c r="J7" s="86" t="s">
        <v>38</v>
      </c>
      <c r="K7" s="86" t="s">
        <v>39</v>
      </c>
      <c r="L7" s="87" t="s">
        <v>40</v>
      </c>
      <c r="M7" s="85" t="s">
        <v>41</v>
      </c>
      <c r="N7" s="85">
        <v>69</v>
      </c>
      <c r="O7" s="85">
        <v>48</v>
      </c>
      <c r="P7" s="85" t="s">
        <v>42</v>
      </c>
      <c r="Q7" s="88"/>
      <c r="R7" s="88"/>
      <c r="S7" s="85" t="s">
        <v>42</v>
      </c>
      <c r="T7" s="87" t="s">
        <v>66</v>
      </c>
      <c r="U7" s="85" t="s">
        <v>44</v>
      </c>
      <c r="V7" s="90" t="s">
        <v>52</v>
      </c>
      <c r="W7" s="90"/>
      <c r="X7" s="87" t="s">
        <v>53</v>
      </c>
    </row>
    <row r="8" spans="1:24" ht="43.5" hidden="1">
      <c r="A8" s="85">
        <v>52213</v>
      </c>
      <c r="B8" s="85" t="s">
        <v>61</v>
      </c>
      <c r="C8" s="85" t="s">
        <v>67</v>
      </c>
      <c r="D8" s="85" t="s">
        <v>68</v>
      </c>
      <c r="E8" s="93" t="s">
        <v>69</v>
      </c>
      <c r="F8" s="85" t="s">
        <v>70</v>
      </c>
      <c r="G8" s="86" t="s">
        <v>42</v>
      </c>
      <c r="H8" s="91" t="e">
        <f>VLOOKUP($A8,'SP23'!$1:$1048576,7,0)</f>
        <v>#N/A</v>
      </c>
      <c r="I8" s="86" t="s">
        <v>37</v>
      </c>
      <c r="J8" s="86" t="s">
        <v>38</v>
      </c>
      <c r="K8" s="86" t="s">
        <v>39</v>
      </c>
      <c r="L8" s="87" t="s">
        <v>40</v>
      </c>
      <c r="M8" s="85" t="s">
        <v>41</v>
      </c>
      <c r="N8" s="85">
        <v>69</v>
      </c>
      <c r="O8" s="85">
        <v>48</v>
      </c>
      <c r="P8" s="85" t="s">
        <v>42</v>
      </c>
      <c r="Q8" s="88"/>
      <c r="R8" s="88"/>
      <c r="S8" s="85" t="s">
        <v>42</v>
      </c>
      <c r="T8" s="87" t="s">
        <v>71</v>
      </c>
      <c r="U8" s="85" t="s">
        <v>44</v>
      </c>
      <c r="V8" s="90" t="s">
        <v>72</v>
      </c>
      <c r="W8" s="90"/>
      <c r="X8" s="87" t="s">
        <v>73</v>
      </c>
    </row>
    <row r="9" spans="1:24" ht="43.5" hidden="1">
      <c r="A9" s="85">
        <v>53302</v>
      </c>
      <c r="B9" s="85" t="s">
        <v>45</v>
      </c>
      <c r="C9" s="85" t="s">
        <v>46</v>
      </c>
      <c r="D9" s="85" t="s">
        <v>74</v>
      </c>
      <c r="E9" s="85" t="s">
        <v>75</v>
      </c>
      <c r="F9" s="85" t="s">
        <v>76</v>
      </c>
      <c r="G9" s="86" t="s">
        <v>42</v>
      </c>
      <c r="H9" s="91" t="e">
        <f>VLOOKUP($A9,'SP23'!$1:$1048576,7,0)</f>
        <v>#N/A</v>
      </c>
      <c r="I9" s="86" t="s">
        <v>37</v>
      </c>
      <c r="J9" s="86" t="s">
        <v>38</v>
      </c>
      <c r="K9" s="86" t="s">
        <v>39</v>
      </c>
      <c r="L9" s="87" t="s">
        <v>40</v>
      </c>
      <c r="M9" s="85" t="s">
        <v>50</v>
      </c>
      <c r="N9" s="85">
        <v>69</v>
      </c>
      <c r="O9" s="85">
        <v>48</v>
      </c>
      <c r="P9" s="85" t="s">
        <v>42</v>
      </c>
      <c r="Q9" s="88"/>
      <c r="R9" s="88"/>
      <c r="S9" s="85" t="s">
        <v>42</v>
      </c>
      <c r="T9" s="87" t="s">
        <v>51</v>
      </c>
      <c r="U9" s="85" t="s">
        <v>44</v>
      </c>
      <c r="V9" s="90" t="s">
        <v>77</v>
      </c>
      <c r="W9" s="90"/>
      <c r="X9" s="87" t="s">
        <v>78</v>
      </c>
    </row>
    <row r="10" spans="1:24" ht="57.95" hidden="1">
      <c r="A10" s="85">
        <v>53391</v>
      </c>
      <c r="B10" s="85" t="s">
        <v>45</v>
      </c>
      <c r="C10" s="85" t="s">
        <v>79</v>
      </c>
      <c r="D10" s="85" t="s">
        <v>80</v>
      </c>
      <c r="E10" s="85" t="s">
        <v>81</v>
      </c>
      <c r="F10" s="85" t="s">
        <v>82</v>
      </c>
      <c r="G10" s="86" t="s">
        <v>42</v>
      </c>
      <c r="H10" s="91" t="e">
        <f>VLOOKUP($A10,'SP23'!$1:$1048576,7,0)</f>
        <v>#N/A</v>
      </c>
      <c r="I10" s="86" t="s">
        <v>37</v>
      </c>
      <c r="J10" s="86" t="s">
        <v>38</v>
      </c>
      <c r="K10" s="86" t="s">
        <v>39</v>
      </c>
      <c r="L10" s="87" t="s">
        <v>83</v>
      </c>
      <c r="M10" s="85" t="s">
        <v>84</v>
      </c>
      <c r="N10" s="85">
        <v>0</v>
      </c>
      <c r="O10" s="85">
        <v>0</v>
      </c>
      <c r="P10" s="85" t="s">
        <v>42</v>
      </c>
      <c r="Q10" s="88"/>
      <c r="R10" s="88"/>
      <c r="S10" s="85" t="s">
        <v>42</v>
      </c>
      <c r="T10" s="85" t="s">
        <v>51</v>
      </c>
      <c r="U10" s="85" t="s">
        <v>44</v>
      </c>
      <c r="V10" s="90" t="s">
        <v>52</v>
      </c>
      <c r="W10" s="90"/>
      <c r="X10" s="87" t="s">
        <v>85</v>
      </c>
    </row>
    <row r="11" spans="1:24" ht="43.5" hidden="1">
      <c r="A11" s="85">
        <v>53884</v>
      </c>
      <c r="B11" s="85" t="s">
        <v>61</v>
      </c>
      <c r="C11" s="85" t="s">
        <v>62</v>
      </c>
      <c r="D11" s="85" t="s">
        <v>86</v>
      </c>
      <c r="E11" s="85" t="s">
        <v>87</v>
      </c>
      <c r="F11" s="85" t="s">
        <v>88</v>
      </c>
      <c r="G11" s="86" t="s">
        <v>42</v>
      </c>
      <c r="H11" s="91" t="e">
        <f>VLOOKUP($A11,'SP23'!$1:$1048576,7,0)</f>
        <v>#N/A</v>
      </c>
      <c r="I11" s="86" t="s">
        <v>37</v>
      </c>
      <c r="J11" s="86" t="s">
        <v>38</v>
      </c>
      <c r="K11" s="86" t="s">
        <v>39</v>
      </c>
      <c r="L11" s="87" t="s">
        <v>40</v>
      </c>
      <c r="M11" s="85" t="s">
        <v>41</v>
      </c>
      <c r="N11" s="85">
        <v>69</v>
      </c>
      <c r="O11" s="85">
        <v>48</v>
      </c>
      <c r="P11" s="85" t="s">
        <v>42</v>
      </c>
      <c r="Q11" s="88"/>
      <c r="R11" s="88"/>
      <c r="S11" s="85" t="s">
        <v>42</v>
      </c>
      <c r="T11" s="87" t="s">
        <v>51</v>
      </c>
      <c r="U11" s="85" t="s">
        <v>44</v>
      </c>
      <c r="V11" s="90" t="s">
        <v>52</v>
      </c>
      <c r="W11" s="90"/>
      <c r="X11" s="87" t="s">
        <v>89</v>
      </c>
    </row>
    <row r="12" spans="1:24" ht="57.95" hidden="1">
      <c r="A12" s="85">
        <v>53900</v>
      </c>
      <c r="B12" s="85" t="s">
        <v>61</v>
      </c>
      <c r="C12" s="85" t="s">
        <v>62</v>
      </c>
      <c r="D12" s="85" t="s">
        <v>90</v>
      </c>
      <c r="E12" s="85" t="s">
        <v>91</v>
      </c>
      <c r="F12" s="85" t="s">
        <v>92</v>
      </c>
      <c r="G12" s="86" t="s">
        <v>42</v>
      </c>
      <c r="H12" s="91" t="e">
        <f>VLOOKUP($A12,'SP23'!$1:$1048576,7,0)</f>
        <v>#N/A</v>
      </c>
      <c r="I12" s="86" t="s">
        <v>37</v>
      </c>
      <c r="J12" s="86" t="s">
        <v>38</v>
      </c>
      <c r="K12" s="86" t="s">
        <v>39</v>
      </c>
      <c r="L12" s="87" t="s">
        <v>83</v>
      </c>
      <c r="M12" s="85" t="s">
        <v>84</v>
      </c>
      <c r="N12" s="85">
        <v>69</v>
      </c>
      <c r="O12" s="85">
        <v>48</v>
      </c>
      <c r="P12" s="85" t="s">
        <v>42</v>
      </c>
      <c r="Q12" s="88"/>
      <c r="R12" s="88"/>
      <c r="S12" s="85"/>
      <c r="T12" s="87" t="s">
        <v>51</v>
      </c>
      <c r="U12" s="85" t="s">
        <v>42</v>
      </c>
      <c r="V12" s="90" t="s">
        <v>52</v>
      </c>
      <c r="W12" s="90"/>
      <c r="X12" s="96" t="s">
        <v>93</v>
      </c>
    </row>
    <row r="13" spans="1:24" ht="43.5" hidden="1">
      <c r="A13" s="85">
        <v>55213</v>
      </c>
      <c r="B13" s="85" t="s">
        <v>61</v>
      </c>
      <c r="C13" s="85" t="s">
        <v>67</v>
      </c>
      <c r="D13" s="85" t="s">
        <v>94</v>
      </c>
      <c r="E13" s="85" t="s">
        <v>95</v>
      </c>
      <c r="F13" s="85" t="s">
        <v>96</v>
      </c>
      <c r="G13" s="86" t="s">
        <v>42</v>
      </c>
      <c r="H13" s="91" t="e">
        <f>VLOOKUP($A13,'SP23'!$1:$1048576,7,0)</f>
        <v>#N/A</v>
      </c>
      <c r="I13" s="86" t="s">
        <v>37</v>
      </c>
      <c r="J13" s="86" t="s">
        <v>38</v>
      </c>
      <c r="K13" s="86" t="s">
        <v>39</v>
      </c>
      <c r="L13" s="87" t="s">
        <v>40</v>
      </c>
      <c r="M13" s="85" t="s">
        <v>41</v>
      </c>
      <c r="N13" s="85">
        <v>69</v>
      </c>
      <c r="O13" s="85">
        <v>48</v>
      </c>
      <c r="P13" s="85" t="s">
        <v>42</v>
      </c>
      <c r="Q13" s="88"/>
      <c r="R13" s="88"/>
      <c r="S13" s="85" t="s">
        <v>42</v>
      </c>
      <c r="T13" s="87" t="s">
        <v>51</v>
      </c>
      <c r="U13" s="85" t="s">
        <v>44</v>
      </c>
      <c r="V13" s="90" t="s">
        <v>52</v>
      </c>
      <c r="W13" s="90"/>
      <c r="X13" s="87" t="s">
        <v>53</v>
      </c>
    </row>
    <row r="14" spans="1:24" ht="43.5" hidden="1">
      <c r="A14" s="85">
        <v>55330</v>
      </c>
      <c r="B14" s="85" t="s">
        <v>61</v>
      </c>
      <c r="C14" s="85" t="s">
        <v>97</v>
      </c>
      <c r="D14" s="85" t="s">
        <v>98</v>
      </c>
      <c r="E14" s="85" t="s">
        <v>99</v>
      </c>
      <c r="F14" s="85" t="s">
        <v>100</v>
      </c>
      <c r="G14" s="86" t="s">
        <v>42</v>
      </c>
      <c r="H14" s="91" t="e">
        <f>VLOOKUP($A14,'SP23'!$1:$1048576,7,0)</f>
        <v>#N/A</v>
      </c>
      <c r="I14" s="86" t="s">
        <v>37</v>
      </c>
      <c r="J14" s="86" t="s">
        <v>38</v>
      </c>
      <c r="K14" s="86" t="s">
        <v>39</v>
      </c>
      <c r="L14" s="87" t="s">
        <v>40</v>
      </c>
      <c r="M14" s="85" t="s">
        <v>41</v>
      </c>
      <c r="N14" s="85">
        <v>69</v>
      </c>
      <c r="O14" s="85">
        <v>48</v>
      </c>
      <c r="P14" s="85" t="s">
        <v>42</v>
      </c>
      <c r="Q14" s="88"/>
      <c r="R14" s="88"/>
      <c r="S14" s="85" t="s">
        <v>42</v>
      </c>
      <c r="T14" s="87" t="s">
        <v>71</v>
      </c>
      <c r="U14" s="85" t="s">
        <v>44</v>
      </c>
      <c r="V14" s="90" t="s">
        <v>52</v>
      </c>
      <c r="W14" s="90"/>
      <c r="X14" s="87" t="s">
        <v>53</v>
      </c>
    </row>
    <row r="15" spans="1:24" ht="43.5" hidden="1">
      <c r="A15" s="85">
        <v>55618</v>
      </c>
      <c r="B15" s="85" t="s">
        <v>61</v>
      </c>
      <c r="C15" s="85" t="s">
        <v>67</v>
      </c>
      <c r="D15" s="85" t="s">
        <v>101</v>
      </c>
      <c r="E15" s="85" t="s">
        <v>102</v>
      </c>
      <c r="F15" s="85" t="s">
        <v>103</v>
      </c>
      <c r="G15" s="86" t="s">
        <v>42</v>
      </c>
      <c r="H15" s="91" t="e">
        <f>VLOOKUP($A15,'SP23'!$1:$1048576,7,0)</f>
        <v>#N/A</v>
      </c>
      <c r="I15" s="86" t="s">
        <v>37</v>
      </c>
      <c r="J15" s="86" t="s">
        <v>38</v>
      </c>
      <c r="K15" s="86" t="s">
        <v>39</v>
      </c>
      <c r="L15" s="87" t="s">
        <v>40</v>
      </c>
      <c r="M15" s="85" t="s">
        <v>41</v>
      </c>
      <c r="N15" s="85">
        <v>69</v>
      </c>
      <c r="O15" s="85">
        <v>48</v>
      </c>
      <c r="P15" s="85" t="s">
        <v>42</v>
      </c>
      <c r="Q15" s="88"/>
      <c r="R15" s="88"/>
      <c r="S15" s="85" t="s">
        <v>42</v>
      </c>
      <c r="T15" s="87" t="s">
        <v>43</v>
      </c>
      <c r="U15" s="85" t="s">
        <v>44</v>
      </c>
      <c r="V15" s="90" t="s">
        <v>52</v>
      </c>
      <c r="W15" s="90"/>
      <c r="X15" s="87" t="s">
        <v>53</v>
      </c>
    </row>
    <row r="16" spans="1:24" ht="43.5" hidden="1">
      <c r="A16" s="85">
        <v>55821</v>
      </c>
      <c r="B16" s="85" t="s">
        <v>61</v>
      </c>
      <c r="C16" s="85" t="s">
        <v>97</v>
      </c>
      <c r="D16" s="85" t="s">
        <v>104</v>
      </c>
      <c r="E16" s="85" t="s">
        <v>105</v>
      </c>
      <c r="F16" s="85" t="s">
        <v>106</v>
      </c>
      <c r="G16" s="86" t="s">
        <v>42</v>
      </c>
      <c r="H16" s="91" t="e">
        <f>VLOOKUP($A16,'SP23'!$1:$1048576,7,0)</f>
        <v>#N/A</v>
      </c>
      <c r="I16" s="86" t="s">
        <v>37</v>
      </c>
      <c r="J16" s="86" t="s">
        <v>38</v>
      </c>
      <c r="K16" s="86" t="s">
        <v>39</v>
      </c>
      <c r="L16" s="87" t="s">
        <v>40</v>
      </c>
      <c r="M16" s="85" t="s">
        <v>41</v>
      </c>
      <c r="N16" s="85">
        <v>69</v>
      </c>
      <c r="O16" s="85">
        <v>48</v>
      </c>
      <c r="P16" s="85" t="s">
        <v>42</v>
      </c>
      <c r="Q16" s="88"/>
      <c r="R16" s="88"/>
      <c r="S16" s="85" t="s">
        <v>42</v>
      </c>
      <c r="T16" s="87" t="s">
        <v>51</v>
      </c>
      <c r="U16" s="85" t="s">
        <v>44</v>
      </c>
      <c r="V16" s="90" t="s">
        <v>52</v>
      </c>
      <c r="W16" s="90"/>
      <c r="X16" s="87" t="s">
        <v>53</v>
      </c>
    </row>
    <row r="17" spans="1:24" ht="43.5" hidden="1">
      <c r="A17" s="85">
        <v>55928</v>
      </c>
      <c r="B17" s="85" t="s">
        <v>107</v>
      </c>
      <c r="C17" s="85" t="s">
        <v>108</v>
      </c>
      <c r="D17" s="85" t="s">
        <v>109</v>
      </c>
      <c r="E17" s="85" t="s">
        <v>110</v>
      </c>
      <c r="F17" s="85" t="s">
        <v>111</v>
      </c>
      <c r="G17" s="86" t="s">
        <v>42</v>
      </c>
      <c r="H17" s="91" t="e">
        <f>VLOOKUP($A17,'SP23'!$1:$1048576,7,0)</f>
        <v>#N/A</v>
      </c>
      <c r="I17" s="86" t="s">
        <v>37</v>
      </c>
      <c r="J17" s="86" t="s">
        <v>38</v>
      </c>
      <c r="K17" s="86" t="s">
        <v>39</v>
      </c>
      <c r="L17" s="87" t="s">
        <v>40</v>
      </c>
      <c r="M17" s="85" t="s">
        <v>50</v>
      </c>
      <c r="N17" s="85">
        <v>69</v>
      </c>
      <c r="O17" s="85">
        <v>48</v>
      </c>
      <c r="P17" s="85" t="s">
        <v>42</v>
      </c>
      <c r="Q17" s="88"/>
      <c r="R17" s="88"/>
      <c r="S17" s="85" t="s">
        <v>42</v>
      </c>
      <c r="T17" s="87" t="s">
        <v>43</v>
      </c>
      <c r="U17" s="85" t="s">
        <v>44</v>
      </c>
      <c r="V17" s="90" t="s">
        <v>52</v>
      </c>
      <c r="W17" s="90"/>
      <c r="X17" s="87" t="s">
        <v>53</v>
      </c>
    </row>
    <row r="18" spans="1:24" ht="43.5" hidden="1">
      <c r="A18" s="85">
        <v>55948</v>
      </c>
      <c r="B18" s="85" t="s">
        <v>107</v>
      </c>
      <c r="C18" s="85" t="s">
        <v>108</v>
      </c>
      <c r="D18" s="85" t="s">
        <v>112</v>
      </c>
      <c r="E18" s="85" t="s">
        <v>113</v>
      </c>
      <c r="F18" s="85" t="s">
        <v>114</v>
      </c>
      <c r="G18" s="86" t="s">
        <v>42</v>
      </c>
      <c r="H18" s="91" t="e">
        <f>VLOOKUP($A18,'SP23'!$1:$1048576,7,0)</f>
        <v>#N/A</v>
      </c>
      <c r="I18" s="86" t="s">
        <v>37</v>
      </c>
      <c r="J18" s="86" t="s">
        <v>38</v>
      </c>
      <c r="K18" s="86" t="s">
        <v>39</v>
      </c>
      <c r="L18" s="87" t="s">
        <v>40</v>
      </c>
      <c r="M18" s="85" t="s">
        <v>50</v>
      </c>
      <c r="N18" s="85">
        <v>69</v>
      </c>
      <c r="O18" s="85">
        <v>48</v>
      </c>
      <c r="P18" s="85" t="s">
        <v>42</v>
      </c>
      <c r="Q18" s="88"/>
      <c r="R18" s="88"/>
      <c r="S18" s="85" t="s">
        <v>42</v>
      </c>
      <c r="T18" s="87" t="s">
        <v>43</v>
      </c>
      <c r="U18" s="85" t="s">
        <v>42</v>
      </c>
      <c r="V18" s="90" t="s">
        <v>52</v>
      </c>
      <c r="W18" s="90"/>
      <c r="X18" s="87" t="s">
        <v>115</v>
      </c>
    </row>
    <row r="19" spans="1:24" ht="57.95" hidden="1">
      <c r="A19" s="85">
        <v>56621</v>
      </c>
      <c r="B19" s="85" t="s">
        <v>61</v>
      </c>
      <c r="C19" s="85" t="s">
        <v>62</v>
      </c>
      <c r="D19" s="85" t="s">
        <v>116</v>
      </c>
      <c r="E19" s="85" t="s">
        <v>117</v>
      </c>
      <c r="F19" s="85" t="s">
        <v>118</v>
      </c>
      <c r="G19" s="86" t="s">
        <v>42</v>
      </c>
      <c r="H19" s="91" t="e">
        <f>VLOOKUP($A19,'SP23'!$1:$1048576,7,0)</f>
        <v>#N/A</v>
      </c>
      <c r="I19" s="86" t="s">
        <v>37</v>
      </c>
      <c r="J19" s="86" t="s">
        <v>38</v>
      </c>
      <c r="K19" s="86" t="s">
        <v>39</v>
      </c>
      <c r="L19" s="87" t="s">
        <v>83</v>
      </c>
      <c r="M19" s="85" t="s">
        <v>84</v>
      </c>
      <c r="N19" s="85">
        <v>69</v>
      </c>
      <c r="O19" s="85">
        <v>48</v>
      </c>
      <c r="P19" s="85" t="s">
        <v>42</v>
      </c>
      <c r="Q19" s="88"/>
      <c r="R19" s="88"/>
      <c r="S19" s="85"/>
      <c r="T19" s="87" t="s">
        <v>51</v>
      </c>
      <c r="U19" s="85" t="s">
        <v>42</v>
      </c>
      <c r="V19" s="90" t="s">
        <v>52</v>
      </c>
      <c r="W19" s="90"/>
      <c r="X19" s="87" t="s">
        <v>119</v>
      </c>
    </row>
    <row r="20" spans="1:24" ht="43.5" hidden="1">
      <c r="A20" s="85">
        <v>57006</v>
      </c>
      <c r="B20" s="85" t="s">
        <v>45</v>
      </c>
      <c r="C20" s="85" t="s">
        <v>120</v>
      </c>
      <c r="D20" s="85" t="s">
        <v>121</v>
      </c>
      <c r="E20" s="85" t="s">
        <v>122</v>
      </c>
      <c r="F20" s="85" t="s">
        <v>123</v>
      </c>
      <c r="G20" s="86" t="s">
        <v>42</v>
      </c>
      <c r="H20" s="91" t="e">
        <f>VLOOKUP($A20,'SP23'!$1:$1048576,7,0)</f>
        <v>#N/A</v>
      </c>
      <c r="I20" s="86" t="s">
        <v>37</v>
      </c>
      <c r="J20" s="86" t="s">
        <v>38</v>
      </c>
      <c r="K20" s="86" t="s">
        <v>39</v>
      </c>
      <c r="L20" s="87" t="s">
        <v>40</v>
      </c>
      <c r="M20" s="85" t="s">
        <v>50</v>
      </c>
      <c r="N20" s="85">
        <v>69</v>
      </c>
      <c r="O20" s="85">
        <v>48</v>
      </c>
      <c r="P20" s="85" t="s">
        <v>42</v>
      </c>
      <c r="Q20" s="88"/>
      <c r="R20" s="88"/>
      <c r="S20" s="85" t="s">
        <v>42</v>
      </c>
      <c r="T20" s="87" t="s">
        <v>51</v>
      </c>
      <c r="U20" s="85" t="s">
        <v>44</v>
      </c>
      <c r="V20" s="90" t="s">
        <v>124</v>
      </c>
      <c r="W20" s="90"/>
      <c r="X20" s="87" t="s">
        <v>125</v>
      </c>
    </row>
    <row r="21" spans="1:24" ht="43.5" hidden="1">
      <c r="A21" s="85">
        <v>57380</v>
      </c>
      <c r="B21" s="85" t="s">
        <v>31</v>
      </c>
      <c r="C21" s="85" t="s">
        <v>32</v>
      </c>
      <c r="D21" s="85" t="s">
        <v>126</v>
      </c>
      <c r="E21" s="85" t="s">
        <v>127</v>
      </c>
      <c r="F21" s="85" t="s">
        <v>128</v>
      </c>
      <c r="G21" s="86" t="s">
        <v>42</v>
      </c>
      <c r="H21" s="91">
        <f>VLOOKUP($A21,'SP23'!$1:$1048576,7,0)</f>
        <v>1</v>
      </c>
      <c r="I21" s="86" t="s">
        <v>37</v>
      </c>
      <c r="J21" s="86" t="s">
        <v>38</v>
      </c>
      <c r="K21" s="86" t="s">
        <v>39</v>
      </c>
      <c r="L21" s="87" t="s">
        <v>40</v>
      </c>
      <c r="M21" s="85" t="s">
        <v>41</v>
      </c>
      <c r="N21" s="85">
        <v>69</v>
      </c>
      <c r="O21" s="85">
        <v>48</v>
      </c>
      <c r="P21" s="85" t="s">
        <v>42</v>
      </c>
      <c r="Q21" s="88"/>
      <c r="R21" s="88"/>
      <c r="S21" s="85" t="s">
        <v>42</v>
      </c>
      <c r="T21" s="87" t="s">
        <v>51</v>
      </c>
      <c r="U21" s="85" t="s">
        <v>44</v>
      </c>
      <c r="V21" s="90"/>
      <c r="W21" s="90"/>
      <c r="X21" s="87"/>
    </row>
    <row r="22" spans="1:24" ht="43.5" hidden="1">
      <c r="A22" s="85">
        <v>57685</v>
      </c>
      <c r="B22" s="85" t="s">
        <v>61</v>
      </c>
      <c r="C22" s="85" t="s">
        <v>62</v>
      </c>
      <c r="D22" s="85" t="s">
        <v>129</v>
      </c>
      <c r="E22" s="85" t="s">
        <v>130</v>
      </c>
      <c r="F22" s="85" t="s">
        <v>131</v>
      </c>
      <c r="G22" s="86" t="s">
        <v>42</v>
      </c>
      <c r="H22" s="91" t="e">
        <f>VLOOKUP($A22,'SP23'!$1:$1048576,7,0)</f>
        <v>#N/A</v>
      </c>
      <c r="I22" s="86" t="s">
        <v>37</v>
      </c>
      <c r="J22" s="86" t="s">
        <v>38</v>
      </c>
      <c r="K22" s="86" t="s">
        <v>39</v>
      </c>
      <c r="L22" s="87" t="s">
        <v>40</v>
      </c>
      <c r="M22" s="85" t="s">
        <v>41</v>
      </c>
      <c r="N22" s="85">
        <v>69</v>
      </c>
      <c r="O22" s="85">
        <v>48</v>
      </c>
      <c r="P22" s="85" t="s">
        <v>42</v>
      </c>
      <c r="Q22" s="88"/>
      <c r="R22" s="88"/>
      <c r="S22" s="85" t="s">
        <v>42</v>
      </c>
      <c r="T22" s="87" t="s">
        <v>51</v>
      </c>
      <c r="U22" s="85" t="s">
        <v>44</v>
      </c>
      <c r="V22" s="90" t="s">
        <v>52</v>
      </c>
      <c r="W22" s="90"/>
      <c r="X22" s="87" t="s">
        <v>53</v>
      </c>
    </row>
    <row r="23" spans="1:24" ht="43.5" hidden="1">
      <c r="A23" s="85">
        <v>57686</v>
      </c>
      <c r="B23" s="85" t="s">
        <v>61</v>
      </c>
      <c r="C23" s="85" t="s">
        <v>62</v>
      </c>
      <c r="D23" s="85" t="s">
        <v>132</v>
      </c>
      <c r="E23" s="85" t="s">
        <v>133</v>
      </c>
      <c r="F23" s="85" t="s">
        <v>134</v>
      </c>
      <c r="G23" s="86" t="s">
        <v>42</v>
      </c>
      <c r="H23" s="91" t="e">
        <f>VLOOKUP($A23,'SP23'!$1:$1048576,7,0)</f>
        <v>#N/A</v>
      </c>
      <c r="I23" s="86" t="s">
        <v>37</v>
      </c>
      <c r="J23" s="86" t="s">
        <v>38</v>
      </c>
      <c r="K23" s="86" t="s">
        <v>39</v>
      </c>
      <c r="L23" s="87" t="s">
        <v>40</v>
      </c>
      <c r="M23" s="85" t="s">
        <v>41</v>
      </c>
      <c r="N23" s="85">
        <v>69</v>
      </c>
      <c r="O23" s="85">
        <v>48</v>
      </c>
      <c r="P23" s="85" t="s">
        <v>42</v>
      </c>
      <c r="Q23" s="88"/>
      <c r="R23" s="88"/>
      <c r="S23" s="85" t="s">
        <v>42</v>
      </c>
      <c r="T23" s="87" t="s">
        <v>66</v>
      </c>
      <c r="U23" s="85" t="s">
        <v>44</v>
      </c>
      <c r="V23" s="90" t="s">
        <v>52</v>
      </c>
      <c r="W23" s="90"/>
      <c r="X23" s="87" t="s">
        <v>53</v>
      </c>
    </row>
    <row r="24" spans="1:24" ht="43.5" hidden="1">
      <c r="A24" s="85">
        <v>59332</v>
      </c>
      <c r="B24" s="85" t="s">
        <v>107</v>
      </c>
      <c r="C24" s="85" t="s">
        <v>108</v>
      </c>
      <c r="D24" s="85" t="s">
        <v>135</v>
      </c>
      <c r="E24" s="85" t="s">
        <v>136</v>
      </c>
      <c r="F24" s="85" t="s">
        <v>137</v>
      </c>
      <c r="G24" s="86" t="s">
        <v>42</v>
      </c>
      <c r="H24" s="91" t="e">
        <f>VLOOKUP($A24,'SP23'!$1:$1048576,7,0)</f>
        <v>#N/A</v>
      </c>
      <c r="I24" s="86" t="s">
        <v>37</v>
      </c>
      <c r="J24" s="86" t="s">
        <v>38</v>
      </c>
      <c r="K24" s="86" t="s">
        <v>39</v>
      </c>
      <c r="L24" s="87" t="s">
        <v>40</v>
      </c>
      <c r="M24" s="85" t="s">
        <v>50</v>
      </c>
      <c r="N24" s="85">
        <v>69</v>
      </c>
      <c r="O24" s="85">
        <v>48</v>
      </c>
      <c r="P24" s="85" t="s">
        <v>42</v>
      </c>
      <c r="Q24" s="88"/>
      <c r="R24" s="88"/>
      <c r="S24" s="85" t="s">
        <v>42</v>
      </c>
      <c r="T24" s="87" t="s">
        <v>43</v>
      </c>
      <c r="U24" s="85" t="s">
        <v>44</v>
      </c>
      <c r="V24" s="90" t="s">
        <v>52</v>
      </c>
      <c r="W24" s="90"/>
      <c r="X24" s="87" t="s">
        <v>53</v>
      </c>
    </row>
    <row r="25" spans="1:24" ht="43.5" hidden="1">
      <c r="A25" s="85">
        <v>59880</v>
      </c>
      <c r="B25" s="85" t="s">
        <v>107</v>
      </c>
      <c r="C25" s="85" t="s">
        <v>108</v>
      </c>
      <c r="D25" s="85" t="s">
        <v>138</v>
      </c>
      <c r="E25" s="85" t="s">
        <v>139</v>
      </c>
      <c r="F25" s="85" t="s">
        <v>140</v>
      </c>
      <c r="G25" s="86" t="s">
        <v>42</v>
      </c>
      <c r="H25" s="91" t="e">
        <f>VLOOKUP($A25,'SP23'!$1:$1048576,7,0)</f>
        <v>#N/A</v>
      </c>
      <c r="I25" s="86" t="s">
        <v>37</v>
      </c>
      <c r="J25" s="86" t="s">
        <v>38</v>
      </c>
      <c r="K25" s="86" t="s">
        <v>39</v>
      </c>
      <c r="L25" s="87" t="s">
        <v>40</v>
      </c>
      <c r="M25" s="85" t="s">
        <v>50</v>
      </c>
      <c r="N25" s="85">
        <v>69</v>
      </c>
      <c r="O25" s="85">
        <v>48</v>
      </c>
      <c r="P25" s="85" t="s">
        <v>42</v>
      </c>
      <c r="Q25" s="88"/>
      <c r="R25" s="88"/>
      <c r="S25" s="85" t="s">
        <v>42</v>
      </c>
      <c r="T25" s="87" t="s">
        <v>43</v>
      </c>
      <c r="U25" s="85" t="s">
        <v>42</v>
      </c>
      <c r="V25" s="90" t="s">
        <v>52</v>
      </c>
      <c r="W25" s="90"/>
      <c r="X25" s="87" t="s">
        <v>141</v>
      </c>
    </row>
    <row r="26" spans="1:24" ht="43.5" hidden="1">
      <c r="B26" s="93" t="s">
        <v>61</v>
      </c>
      <c r="C26" s="93" t="s">
        <v>62</v>
      </c>
      <c r="D26" s="93" t="s">
        <v>142</v>
      </c>
      <c r="E26" s="93" t="s">
        <v>143</v>
      </c>
      <c r="F26" s="93" t="s">
        <v>144</v>
      </c>
      <c r="G26" s="86" t="s">
        <v>42</v>
      </c>
      <c r="H26" s="91" t="e">
        <f>VLOOKUP($A26,'SP23'!$1:$1048576,7,0)</f>
        <v>#N/A</v>
      </c>
      <c r="I26" s="86" t="s">
        <v>37</v>
      </c>
      <c r="J26" s="86" t="s">
        <v>38</v>
      </c>
      <c r="K26" s="86" t="s">
        <v>39</v>
      </c>
      <c r="L26" s="87" t="s">
        <v>40</v>
      </c>
      <c r="M26" s="93" t="s">
        <v>41</v>
      </c>
      <c r="N26" s="93">
        <v>69</v>
      </c>
      <c r="O26" s="93">
        <v>48</v>
      </c>
      <c r="P26" s="93" t="s">
        <v>42</v>
      </c>
      <c r="Q26" s="93"/>
      <c r="R26" s="93"/>
      <c r="S26" s="85" t="s">
        <v>42</v>
      </c>
      <c r="T26" s="87" t="s">
        <v>66</v>
      </c>
      <c r="U26" s="85" t="s">
        <v>44</v>
      </c>
      <c r="V26" s="90" t="s">
        <v>52</v>
      </c>
      <c r="W26" s="90"/>
      <c r="X26" s="96" t="s">
        <v>145</v>
      </c>
    </row>
    <row r="27" spans="1:24" ht="43.5" hidden="1">
      <c r="B27" s="85" t="s">
        <v>45</v>
      </c>
      <c r="C27" s="85" t="s">
        <v>46</v>
      </c>
      <c r="D27" s="85" t="s">
        <v>146</v>
      </c>
      <c r="E27" s="85" t="s">
        <v>147</v>
      </c>
      <c r="F27" s="85" t="s">
        <v>148</v>
      </c>
      <c r="G27" s="86" t="s">
        <v>42</v>
      </c>
      <c r="H27" s="91" t="e">
        <f>VLOOKUP($A27,'SP23'!$1:$1048576,7,0)</f>
        <v>#N/A</v>
      </c>
      <c r="I27" s="86" t="s">
        <v>37</v>
      </c>
      <c r="J27" s="86" t="s">
        <v>38</v>
      </c>
      <c r="K27" s="86" t="s">
        <v>39</v>
      </c>
      <c r="L27" s="87" t="s">
        <v>40</v>
      </c>
      <c r="M27" s="85" t="s">
        <v>50</v>
      </c>
      <c r="N27" s="85">
        <v>69</v>
      </c>
      <c r="O27" s="85">
        <v>48</v>
      </c>
      <c r="P27" s="85" t="s">
        <v>42</v>
      </c>
      <c r="Q27" s="88"/>
      <c r="R27" s="88"/>
      <c r="S27" s="85" t="s">
        <v>42</v>
      </c>
      <c r="T27" s="87" t="s">
        <v>51</v>
      </c>
      <c r="U27" s="85" t="s">
        <v>44</v>
      </c>
      <c r="V27" s="90" t="s">
        <v>52</v>
      </c>
      <c r="W27" s="90"/>
      <c r="X27" s="87" t="s">
        <v>53</v>
      </c>
    </row>
    <row r="28" spans="1:24" ht="57.95" hidden="1">
      <c r="B28" s="85" t="s">
        <v>45</v>
      </c>
      <c r="C28" s="85" t="s">
        <v>120</v>
      </c>
      <c r="D28" s="85" t="s">
        <v>149</v>
      </c>
      <c r="E28" s="85" t="s">
        <v>150</v>
      </c>
      <c r="F28" s="85" t="s">
        <v>151</v>
      </c>
      <c r="G28" s="86" t="s">
        <v>42</v>
      </c>
      <c r="H28" s="91" t="e">
        <f>VLOOKUP($A28,'SP23'!$1:$1048576,7,0)</f>
        <v>#N/A</v>
      </c>
      <c r="I28" s="86" t="s">
        <v>37</v>
      </c>
      <c r="J28" s="86" t="s">
        <v>38</v>
      </c>
      <c r="K28" s="86" t="s">
        <v>39</v>
      </c>
      <c r="L28" s="87" t="s">
        <v>83</v>
      </c>
      <c r="M28" s="85" t="s">
        <v>84</v>
      </c>
      <c r="N28" s="85">
        <v>0</v>
      </c>
      <c r="O28" s="85">
        <v>0</v>
      </c>
      <c r="P28" s="85" t="s">
        <v>42</v>
      </c>
      <c r="Q28" s="88"/>
      <c r="R28" s="88"/>
      <c r="S28" s="85" t="s">
        <v>42</v>
      </c>
      <c r="T28" s="87" t="s">
        <v>51</v>
      </c>
      <c r="U28" s="85" t="s">
        <v>44</v>
      </c>
      <c r="V28" s="90" t="s">
        <v>52</v>
      </c>
      <c r="W28" s="90"/>
      <c r="X28" s="87" t="s">
        <v>53</v>
      </c>
    </row>
    <row r="29" spans="1:24" ht="57.95" hidden="1">
      <c r="B29" s="85" t="s">
        <v>61</v>
      </c>
      <c r="C29" s="85" t="s">
        <v>62</v>
      </c>
      <c r="D29" s="85" t="s">
        <v>152</v>
      </c>
      <c r="E29" s="85" t="s">
        <v>153</v>
      </c>
      <c r="F29" s="85" t="s">
        <v>154</v>
      </c>
      <c r="G29" s="86" t="s">
        <v>42</v>
      </c>
      <c r="H29" s="91" t="e">
        <f>VLOOKUP($A29,'SP23'!$1:$1048576,7,0)</f>
        <v>#N/A</v>
      </c>
      <c r="I29" s="86" t="s">
        <v>37</v>
      </c>
      <c r="J29" s="86" t="s">
        <v>38</v>
      </c>
      <c r="K29" s="86" t="s">
        <v>39</v>
      </c>
      <c r="L29" s="87" t="s">
        <v>83</v>
      </c>
      <c r="M29" s="85"/>
      <c r="N29" s="85">
        <v>59.5</v>
      </c>
      <c r="O29" s="85">
        <v>30.5</v>
      </c>
      <c r="P29" s="85"/>
      <c r="Q29" s="88"/>
      <c r="R29" s="88"/>
      <c r="S29" s="85"/>
      <c r="T29" s="85"/>
      <c r="U29" s="85"/>
      <c r="V29" s="90" t="s">
        <v>52</v>
      </c>
      <c r="W29" s="90"/>
      <c r="X29" s="87" t="s">
        <v>53</v>
      </c>
    </row>
    <row r="30" spans="1:24" ht="57.95" hidden="1">
      <c r="A30" s="85">
        <v>50156</v>
      </c>
      <c r="B30" s="85" t="s">
        <v>31</v>
      </c>
      <c r="C30" s="85" t="s">
        <v>32</v>
      </c>
      <c r="D30" s="85" t="s">
        <v>155</v>
      </c>
      <c r="E30" s="85" t="s">
        <v>156</v>
      </c>
      <c r="F30" s="85" t="s">
        <v>157</v>
      </c>
      <c r="G30" s="86" t="s">
        <v>44</v>
      </c>
      <c r="H30" s="91">
        <f>VLOOKUP($A30,'SP23'!$1:$1048576,7,0)</f>
        <v>1</v>
      </c>
      <c r="I30" s="86" t="s">
        <v>37</v>
      </c>
      <c r="J30" s="86" t="s">
        <v>38</v>
      </c>
      <c r="K30" s="86" t="s">
        <v>39</v>
      </c>
      <c r="L30" s="87" t="s">
        <v>83</v>
      </c>
      <c r="M30" s="85" t="s">
        <v>84</v>
      </c>
      <c r="N30" s="85">
        <v>69</v>
      </c>
      <c r="O30" s="85">
        <v>48</v>
      </c>
      <c r="P30" s="85" t="s">
        <v>42</v>
      </c>
      <c r="Q30" s="88"/>
      <c r="R30" s="88"/>
      <c r="S30" s="85" t="s">
        <v>42</v>
      </c>
      <c r="T30" s="89" t="s">
        <v>51</v>
      </c>
      <c r="U30" s="89" t="s">
        <v>44</v>
      </c>
      <c r="V30" s="90"/>
      <c r="W30" s="90"/>
      <c r="X30" s="87"/>
    </row>
    <row r="31" spans="1:24" ht="43.5" hidden="1">
      <c r="A31" s="85">
        <v>50163</v>
      </c>
      <c r="B31" s="85" t="s">
        <v>158</v>
      </c>
      <c r="C31" s="85" t="s">
        <v>159</v>
      </c>
      <c r="D31" s="85" t="s">
        <v>160</v>
      </c>
      <c r="E31" s="85" t="s">
        <v>161</v>
      </c>
      <c r="F31" s="85" t="s">
        <v>162</v>
      </c>
      <c r="G31" s="86" t="s">
        <v>44</v>
      </c>
      <c r="H31" s="91">
        <f>VLOOKUP($A31,'SP23'!$1:$1048576,7,0)</f>
        <v>60</v>
      </c>
      <c r="I31" s="86" t="s">
        <v>158</v>
      </c>
      <c r="J31" s="86"/>
      <c r="K31" s="86" t="s">
        <v>39</v>
      </c>
      <c r="L31" s="87" t="s">
        <v>40</v>
      </c>
      <c r="M31" s="85" t="s">
        <v>50</v>
      </c>
      <c r="N31" s="85">
        <v>69</v>
      </c>
      <c r="O31" s="85">
        <v>48</v>
      </c>
      <c r="P31" s="85" t="s">
        <v>42</v>
      </c>
      <c r="Q31" s="88"/>
      <c r="R31" s="88"/>
      <c r="S31" s="85" t="s">
        <v>42</v>
      </c>
      <c r="T31" s="87" t="s">
        <v>163</v>
      </c>
      <c r="U31" s="85" t="s">
        <v>44</v>
      </c>
      <c r="V31" s="90"/>
      <c r="W31" s="90"/>
      <c r="X31" s="87"/>
    </row>
    <row r="32" spans="1:24" ht="57.95" hidden="1">
      <c r="A32" s="85">
        <v>51761</v>
      </c>
      <c r="B32" s="85" t="s">
        <v>61</v>
      </c>
      <c r="C32" s="85" t="s">
        <v>97</v>
      </c>
      <c r="D32" s="85" t="s">
        <v>164</v>
      </c>
      <c r="E32" s="85" t="s">
        <v>165</v>
      </c>
      <c r="F32" s="85" t="s">
        <v>166</v>
      </c>
      <c r="G32" s="86" t="s">
        <v>44</v>
      </c>
      <c r="H32" s="91">
        <f>VLOOKUP($A32,'SP23'!$1:$1048576,7,0)</f>
        <v>1</v>
      </c>
      <c r="I32" s="86" t="s">
        <v>37</v>
      </c>
      <c r="J32" s="86" t="s">
        <v>38</v>
      </c>
      <c r="K32" s="86" t="s">
        <v>39</v>
      </c>
      <c r="L32" s="87" t="s">
        <v>83</v>
      </c>
      <c r="M32" s="85" t="s">
        <v>84</v>
      </c>
      <c r="N32" s="85">
        <v>69</v>
      </c>
      <c r="O32" s="85">
        <v>48</v>
      </c>
      <c r="P32" s="85" t="s">
        <v>42</v>
      </c>
      <c r="Q32" s="88"/>
      <c r="R32" s="88"/>
      <c r="S32" s="85" t="s">
        <v>42</v>
      </c>
      <c r="T32" s="87" t="s">
        <v>51</v>
      </c>
      <c r="U32" s="85" t="s">
        <v>44</v>
      </c>
      <c r="V32" s="90"/>
      <c r="W32" s="90"/>
      <c r="X32" s="87"/>
    </row>
    <row r="33" spans="1:24" ht="57.95" hidden="1">
      <c r="A33" s="85">
        <v>50502</v>
      </c>
      <c r="B33" s="85" t="s">
        <v>167</v>
      </c>
      <c r="C33" s="85" t="s">
        <v>168</v>
      </c>
      <c r="D33" s="85" t="s">
        <v>169</v>
      </c>
      <c r="E33" s="85" t="s">
        <v>170</v>
      </c>
      <c r="F33" s="85" t="s">
        <v>171</v>
      </c>
      <c r="G33" s="86" t="s">
        <v>44</v>
      </c>
      <c r="H33" s="91">
        <f>VLOOKUP($A33,'SP23'!$1:$1048576,7,0)</f>
        <v>38</v>
      </c>
      <c r="I33" s="86" t="s">
        <v>37</v>
      </c>
      <c r="J33" s="86" t="s">
        <v>38</v>
      </c>
      <c r="K33" s="86" t="s">
        <v>39</v>
      </c>
      <c r="L33" s="87" t="s">
        <v>83</v>
      </c>
      <c r="M33" s="85" t="s">
        <v>84</v>
      </c>
      <c r="N33" s="85">
        <v>69</v>
      </c>
      <c r="O33" s="85">
        <v>48</v>
      </c>
      <c r="P33" s="85" t="s">
        <v>42</v>
      </c>
      <c r="Q33" s="88"/>
      <c r="R33" s="88"/>
      <c r="S33" s="85" t="s">
        <v>42</v>
      </c>
      <c r="T33" s="87" t="s">
        <v>43</v>
      </c>
      <c r="U33" s="85" t="s">
        <v>42</v>
      </c>
      <c r="V33" s="90"/>
      <c r="W33" s="90"/>
      <c r="X33" s="87"/>
    </row>
    <row r="34" spans="1:24" ht="43.5" hidden="1">
      <c r="A34" s="85">
        <v>55197</v>
      </c>
      <c r="B34" s="85" t="s">
        <v>31</v>
      </c>
      <c r="C34" s="85" t="s">
        <v>32</v>
      </c>
      <c r="D34" s="85" t="s">
        <v>172</v>
      </c>
      <c r="E34" s="104" t="s">
        <v>173</v>
      </c>
      <c r="F34" s="85" t="s">
        <v>174</v>
      </c>
      <c r="G34" s="86" t="s">
        <v>44</v>
      </c>
      <c r="H34" s="91">
        <f>VLOOKUP($A34,'SP23'!$1:$1048576,7,0)</f>
        <v>5</v>
      </c>
      <c r="I34" s="86" t="s">
        <v>37</v>
      </c>
      <c r="J34" s="86" t="s">
        <v>38</v>
      </c>
      <c r="K34" s="86" t="s">
        <v>39</v>
      </c>
      <c r="L34" s="87" t="s">
        <v>40</v>
      </c>
      <c r="M34" s="85" t="s">
        <v>41</v>
      </c>
      <c r="N34" s="85">
        <v>69</v>
      </c>
      <c r="O34" s="85">
        <v>48</v>
      </c>
      <c r="P34" s="85" t="s">
        <v>42</v>
      </c>
      <c r="Q34" s="85"/>
      <c r="R34" s="85"/>
      <c r="S34" s="85" t="s">
        <v>42</v>
      </c>
      <c r="T34" s="87" t="s">
        <v>43</v>
      </c>
      <c r="U34" s="85" t="s">
        <v>44</v>
      </c>
      <c r="V34" s="90"/>
      <c r="W34" s="90"/>
      <c r="X34" s="87"/>
    </row>
    <row r="35" spans="1:24" ht="43.5" hidden="1">
      <c r="A35" s="85">
        <v>55492</v>
      </c>
      <c r="B35" s="85" t="s">
        <v>61</v>
      </c>
      <c r="C35" s="85" t="s">
        <v>62</v>
      </c>
      <c r="D35" s="85" t="s">
        <v>175</v>
      </c>
      <c r="E35" s="85" t="s">
        <v>176</v>
      </c>
      <c r="F35" s="85" t="s">
        <v>177</v>
      </c>
      <c r="G35" s="86" t="s">
        <v>44</v>
      </c>
      <c r="H35" s="91">
        <f>VLOOKUP($A35,'SP23'!$1:$1048576,7,0)</f>
        <v>1</v>
      </c>
      <c r="I35" s="86" t="s">
        <v>37</v>
      </c>
      <c r="J35" s="86" t="s">
        <v>38</v>
      </c>
      <c r="K35" s="86" t="s">
        <v>39</v>
      </c>
      <c r="L35" s="87" t="s">
        <v>40</v>
      </c>
      <c r="M35" s="85" t="s">
        <v>41</v>
      </c>
      <c r="N35" s="85">
        <v>69</v>
      </c>
      <c r="O35" s="85">
        <v>48</v>
      </c>
      <c r="P35" s="85" t="s">
        <v>42</v>
      </c>
      <c r="Q35" s="88"/>
      <c r="R35" s="88"/>
      <c r="S35" s="85" t="s">
        <v>42</v>
      </c>
      <c r="T35" s="87" t="s">
        <v>51</v>
      </c>
      <c r="U35" s="85" t="s">
        <v>44</v>
      </c>
      <c r="V35" s="90"/>
      <c r="W35" s="90"/>
      <c r="X35" s="87"/>
    </row>
    <row r="36" spans="1:24" ht="57.95" hidden="1">
      <c r="A36" s="85">
        <v>53119</v>
      </c>
      <c r="B36" s="85" t="s">
        <v>45</v>
      </c>
      <c r="C36" s="85" t="s">
        <v>120</v>
      </c>
      <c r="D36" s="85" t="s">
        <v>178</v>
      </c>
      <c r="E36" s="85" t="s">
        <v>179</v>
      </c>
      <c r="F36" s="85" t="s">
        <v>180</v>
      </c>
      <c r="G36" s="86" t="s">
        <v>44</v>
      </c>
      <c r="H36" s="91">
        <f>VLOOKUP($A36,'SP23'!$1:$1048576,7,0)</f>
        <v>2</v>
      </c>
      <c r="I36" s="86" t="s">
        <v>37</v>
      </c>
      <c r="J36" s="86" t="s">
        <v>38</v>
      </c>
      <c r="K36" s="86" t="s">
        <v>39</v>
      </c>
      <c r="L36" s="87" t="s">
        <v>83</v>
      </c>
      <c r="M36" s="85" t="s">
        <v>84</v>
      </c>
      <c r="N36" s="85">
        <v>0</v>
      </c>
      <c r="O36" s="85">
        <v>0</v>
      </c>
      <c r="P36" s="85" t="s">
        <v>42</v>
      </c>
      <c r="Q36" s="88"/>
      <c r="R36" s="88"/>
      <c r="S36" s="85" t="s">
        <v>42</v>
      </c>
      <c r="T36" s="87" t="s">
        <v>51</v>
      </c>
      <c r="U36" s="85" t="s">
        <v>44</v>
      </c>
      <c r="V36" s="90"/>
      <c r="W36" s="90"/>
      <c r="X36" s="87"/>
    </row>
    <row r="37" spans="1:24" ht="43.5">
      <c r="A37" s="85">
        <v>50544</v>
      </c>
      <c r="B37" s="85" t="s">
        <v>181</v>
      </c>
      <c r="C37" s="85" t="s">
        <v>182</v>
      </c>
      <c r="D37" s="85" t="s">
        <v>183</v>
      </c>
      <c r="E37" s="85" t="s">
        <v>184</v>
      </c>
      <c r="F37" s="85" t="s">
        <v>185</v>
      </c>
      <c r="G37" s="86" t="s">
        <v>44</v>
      </c>
      <c r="H37" s="91">
        <f>VLOOKUP($A37,'SP23'!$1:$1048576,7,0)</f>
        <v>25</v>
      </c>
      <c r="I37" s="86" t="s">
        <v>37</v>
      </c>
      <c r="J37" s="86" t="s">
        <v>38</v>
      </c>
      <c r="K37" s="86" t="s">
        <v>39</v>
      </c>
      <c r="L37" s="87" t="s">
        <v>40</v>
      </c>
      <c r="M37" s="85" t="s">
        <v>50</v>
      </c>
      <c r="N37" s="85">
        <v>69</v>
      </c>
      <c r="O37" s="85">
        <v>48</v>
      </c>
      <c r="P37" s="85" t="s">
        <v>42</v>
      </c>
      <c r="Q37" s="88"/>
      <c r="R37" s="88"/>
      <c r="S37" s="85" t="s">
        <v>42</v>
      </c>
      <c r="T37" s="87" t="s">
        <v>66</v>
      </c>
      <c r="U37" s="85" t="s">
        <v>44</v>
      </c>
      <c r="V37" s="90"/>
      <c r="W37" s="90"/>
      <c r="X37" s="87"/>
    </row>
    <row r="38" spans="1:24" ht="43.5">
      <c r="A38" s="85">
        <v>53532</v>
      </c>
      <c r="B38" s="85" t="s">
        <v>45</v>
      </c>
      <c r="C38" s="85" t="s">
        <v>186</v>
      </c>
      <c r="D38" s="85" t="s">
        <v>187</v>
      </c>
      <c r="E38" s="85" t="s">
        <v>188</v>
      </c>
      <c r="F38" s="85" t="s">
        <v>189</v>
      </c>
      <c r="G38" s="86" t="s">
        <v>44</v>
      </c>
      <c r="H38" s="91">
        <f>VLOOKUP($A38,'SP23'!$1:$1048576,7,0)</f>
        <v>2</v>
      </c>
      <c r="I38" s="86" t="s">
        <v>37</v>
      </c>
      <c r="J38" s="86" t="s">
        <v>38</v>
      </c>
      <c r="K38" s="86" t="s">
        <v>39</v>
      </c>
      <c r="L38" s="87" t="s">
        <v>40</v>
      </c>
      <c r="M38" s="85" t="s">
        <v>50</v>
      </c>
      <c r="N38" s="85">
        <v>69</v>
      </c>
      <c r="O38" s="85">
        <v>48</v>
      </c>
      <c r="P38" s="85" t="s">
        <v>42</v>
      </c>
      <c r="Q38" s="88"/>
      <c r="R38" s="88"/>
      <c r="S38" s="85" t="s">
        <v>42</v>
      </c>
      <c r="T38" s="87" t="s">
        <v>51</v>
      </c>
      <c r="U38" s="85" t="s">
        <v>44</v>
      </c>
      <c r="V38" s="90"/>
      <c r="W38" s="90"/>
      <c r="X38" s="87"/>
    </row>
    <row r="39" spans="1:24" ht="43.5">
      <c r="A39" s="85">
        <v>52107</v>
      </c>
      <c r="B39" s="85" t="s">
        <v>61</v>
      </c>
      <c r="C39" s="85" t="s">
        <v>62</v>
      </c>
      <c r="D39" s="85" t="s">
        <v>190</v>
      </c>
      <c r="E39" s="85" t="s">
        <v>191</v>
      </c>
      <c r="F39" s="85" t="s">
        <v>192</v>
      </c>
      <c r="G39" s="86" t="s">
        <v>44</v>
      </c>
      <c r="H39" s="91">
        <f>VLOOKUP($A39,'SP23'!$1:$1048576,7,0)</f>
        <v>4</v>
      </c>
      <c r="I39" s="86" t="s">
        <v>37</v>
      </c>
      <c r="J39" s="86" t="s">
        <v>38</v>
      </c>
      <c r="K39" s="86" t="s">
        <v>39</v>
      </c>
      <c r="L39" s="87" t="s">
        <v>40</v>
      </c>
      <c r="M39" s="85" t="s">
        <v>41</v>
      </c>
      <c r="N39" s="85">
        <v>69</v>
      </c>
      <c r="O39" s="85">
        <v>48</v>
      </c>
      <c r="P39" s="85" t="s">
        <v>42</v>
      </c>
      <c r="Q39" s="88"/>
      <c r="R39" s="88"/>
      <c r="S39" s="85" t="s">
        <v>42</v>
      </c>
      <c r="T39" s="87" t="s">
        <v>51</v>
      </c>
      <c r="U39" s="85" t="s">
        <v>44</v>
      </c>
      <c r="V39" s="90"/>
      <c r="W39" s="90"/>
      <c r="X39" s="106"/>
    </row>
    <row r="40" spans="1:24" ht="43.5">
      <c r="A40" s="85">
        <v>54734</v>
      </c>
      <c r="B40" s="85" t="s">
        <v>61</v>
      </c>
      <c r="C40" s="85" t="s">
        <v>62</v>
      </c>
      <c r="D40" s="85" t="s">
        <v>193</v>
      </c>
      <c r="E40" s="85" t="s">
        <v>194</v>
      </c>
      <c r="F40" s="85" t="s">
        <v>195</v>
      </c>
      <c r="G40" s="86" t="s">
        <v>44</v>
      </c>
      <c r="H40" s="91">
        <f>VLOOKUP($A40,'SP23'!$1:$1048576,7,0)</f>
        <v>4</v>
      </c>
      <c r="I40" s="86" t="s">
        <v>37</v>
      </c>
      <c r="J40" s="86" t="s">
        <v>38</v>
      </c>
      <c r="K40" s="86" t="s">
        <v>39</v>
      </c>
      <c r="L40" s="87" t="s">
        <v>40</v>
      </c>
      <c r="M40" s="85" t="s">
        <v>41</v>
      </c>
      <c r="N40" s="85">
        <v>69</v>
      </c>
      <c r="O40" s="85">
        <v>48</v>
      </c>
      <c r="P40" s="85" t="s">
        <v>42</v>
      </c>
      <c r="Q40" s="88"/>
      <c r="R40" s="88"/>
      <c r="S40" s="85" t="s">
        <v>42</v>
      </c>
      <c r="T40" s="87" t="s">
        <v>51</v>
      </c>
      <c r="U40" s="85" t="s">
        <v>44</v>
      </c>
      <c r="V40" s="90"/>
      <c r="W40" s="90"/>
      <c r="X40" s="87"/>
    </row>
    <row r="41" spans="1:24" ht="43.5">
      <c r="A41" s="85">
        <v>58447</v>
      </c>
      <c r="B41" s="85" t="s">
        <v>61</v>
      </c>
      <c r="C41" s="85" t="s">
        <v>62</v>
      </c>
      <c r="D41" s="85" t="s">
        <v>196</v>
      </c>
      <c r="E41" s="85" t="s">
        <v>197</v>
      </c>
      <c r="F41" s="85" t="s">
        <v>198</v>
      </c>
      <c r="G41" s="86" t="s">
        <v>44</v>
      </c>
      <c r="H41" s="91">
        <f>VLOOKUP($A41,'SP23'!$1:$1048576,7,0)</f>
        <v>5</v>
      </c>
      <c r="I41" s="86" t="s">
        <v>37</v>
      </c>
      <c r="J41" s="86" t="s">
        <v>38</v>
      </c>
      <c r="K41" s="86" t="s">
        <v>39</v>
      </c>
      <c r="L41" s="87" t="s">
        <v>40</v>
      </c>
      <c r="M41" s="85" t="s">
        <v>41</v>
      </c>
      <c r="N41" s="85">
        <v>69</v>
      </c>
      <c r="O41" s="85">
        <v>48</v>
      </c>
      <c r="P41" s="85" t="s">
        <v>42</v>
      </c>
      <c r="Q41" s="88"/>
      <c r="R41" s="88"/>
      <c r="S41" s="85" t="s">
        <v>42</v>
      </c>
      <c r="T41" s="87" t="s">
        <v>66</v>
      </c>
      <c r="U41" s="85" t="s">
        <v>44</v>
      </c>
      <c r="V41" s="90"/>
      <c r="W41" s="90"/>
      <c r="X41" s="87"/>
    </row>
    <row r="42" spans="1:24" ht="43.5">
      <c r="A42" s="85">
        <v>50919</v>
      </c>
      <c r="B42" s="85" t="s">
        <v>199</v>
      </c>
      <c r="C42" s="85" t="s">
        <v>67</v>
      </c>
      <c r="D42" s="85" t="s">
        <v>200</v>
      </c>
      <c r="E42" s="85" t="s">
        <v>201</v>
      </c>
      <c r="F42" s="85" t="s">
        <v>202</v>
      </c>
      <c r="G42" s="86" t="s">
        <v>44</v>
      </c>
      <c r="H42" s="91">
        <f>VLOOKUP($A42,'SP23'!$1:$1048576,7,0)</f>
        <v>98</v>
      </c>
      <c r="I42" s="86" t="s">
        <v>37</v>
      </c>
      <c r="J42" s="86" t="s">
        <v>38</v>
      </c>
      <c r="K42" s="86" t="s">
        <v>39</v>
      </c>
      <c r="L42" s="87" t="s">
        <v>40</v>
      </c>
      <c r="M42" s="85" t="s">
        <v>50</v>
      </c>
      <c r="N42" s="85">
        <v>69</v>
      </c>
      <c r="O42" s="85">
        <v>48</v>
      </c>
      <c r="P42" s="85" t="s">
        <v>42</v>
      </c>
      <c r="Q42" s="88"/>
      <c r="R42" s="88"/>
      <c r="S42" s="85" t="s">
        <v>42</v>
      </c>
      <c r="T42" s="87" t="s">
        <v>51</v>
      </c>
      <c r="U42" s="85" t="s">
        <v>44</v>
      </c>
      <c r="V42" s="90"/>
      <c r="W42" s="90"/>
      <c r="X42" s="87"/>
    </row>
    <row r="43" spans="1:24" ht="43.5">
      <c r="A43" s="85">
        <v>50922</v>
      </c>
      <c r="B43" s="85" t="s">
        <v>181</v>
      </c>
      <c r="C43" s="85" t="s">
        <v>203</v>
      </c>
      <c r="D43" s="85" t="s">
        <v>204</v>
      </c>
      <c r="E43" s="85" t="s">
        <v>205</v>
      </c>
      <c r="F43" s="85" t="s">
        <v>206</v>
      </c>
      <c r="G43" s="86" t="s">
        <v>44</v>
      </c>
      <c r="H43" s="91">
        <f>VLOOKUP($A43,'SP23'!$1:$1048576,7,0)</f>
        <v>34</v>
      </c>
      <c r="I43" s="86" t="s">
        <v>37</v>
      </c>
      <c r="J43" s="86" t="s">
        <v>38</v>
      </c>
      <c r="K43" s="86" t="s">
        <v>39</v>
      </c>
      <c r="L43" s="87" t="s">
        <v>40</v>
      </c>
      <c r="M43" s="85" t="s">
        <v>50</v>
      </c>
      <c r="N43" s="85">
        <v>69</v>
      </c>
      <c r="O43" s="85">
        <v>48</v>
      </c>
      <c r="P43" s="85" t="s">
        <v>42</v>
      </c>
      <c r="Q43" s="88" t="s">
        <v>57</v>
      </c>
      <c r="R43" s="88">
        <v>1005713246</v>
      </c>
      <c r="S43" s="85" t="s">
        <v>42</v>
      </c>
      <c r="T43" s="87" t="s">
        <v>66</v>
      </c>
      <c r="U43" s="85" t="s">
        <v>44</v>
      </c>
      <c r="V43" s="90"/>
      <c r="W43" s="90"/>
      <c r="X43" s="87"/>
    </row>
    <row r="44" spans="1:24" ht="43.5" hidden="1">
      <c r="A44" s="85">
        <v>50952</v>
      </c>
      <c r="B44" s="85" t="s">
        <v>31</v>
      </c>
      <c r="C44" s="85" t="s">
        <v>207</v>
      </c>
      <c r="D44" s="85" t="s">
        <v>208</v>
      </c>
      <c r="E44" s="85" t="s">
        <v>209</v>
      </c>
      <c r="F44" s="85" t="s">
        <v>210</v>
      </c>
      <c r="G44" s="86" t="s">
        <v>44</v>
      </c>
      <c r="H44" s="91">
        <f>VLOOKUP($A44,'SP23'!$1:$1048576,7,0)</f>
        <v>8</v>
      </c>
      <c r="I44" s="86" t="s">
        <v>37</v>
      </c>
      <c r="J44" s="86" t="s">
        <v>38</v>
      </c>
      <c r="K44" s="86" t="s">
        <v>39</v>
      </c>
      <c r="L44" s="87" t="s">
        <v>40</v>
      </c>
      <c r="M44" s="85" t="s">
        <v>41</v>
      </c>
      <c r="N44" s="85">
        <v>69</v>
      </c>
      <c r="O44" s="85">
        <v>48</v>
      </c>
      <c r="P44" s="85" t="s">
        <v>42</v>
      </c>
      <c r="Q44" s="88"/>
      <c r="R44" s="88"/>
      <c r="S44" s="85" t="s">
        <v>42</v>
      </c>
      <c r="T44" s="87" t="s">
        <v>51</v>
      </c>
      <c r="U44" s="85" t="s">
        <v>44</v>
      </c>
      <c r="V44" s="90"/>
      <c r="W44" s="90"/>
      <c r="X44" s="87"/>
    </row>
    <row r="45" spans="1:24" ht="43.5" hidden="1">
      <c r="A45" s="85">
        <v>50944</v>
      </c>
      <c r="B45" s="85" t="s">
        <v>31</v>
      </c>
      <c r="C45" s="85" t="s">
        <v>32</v>
      </c>
      <c r="D45" s="85" t="s">
        <v>211</v>
      </c>
      <c r="E45" s="85" t="s">
        <v>212</v>
      </c>
      <c r="F45" s="85" t="s">
        <v>213</v>
      </c>
      <c r="G45" s="86" t="s">
        <v>44</v>
      </c>
      <c r="H45" s="91">
        <f>VLOOKUP($A45,'SP23'!$1:$1048576,7,0)</f>
        <v>12</v>
      </c>
      <c r="I45" s="86" t="s">
        <v>37</v>
      </c>
      <c r="J45" s="86" t="s">
        <v>38</v>
      </c>
      <c r="K45" s="86" t="s">
        <v>39</v>
      </c>
      <c r="L45" s="87" t="s">
        <v>40</v>
      </c>
      <c r="M45" s="85" t="s">
        <v>41</v>
      </c>
      <c r="N45" s="85">
        <v>69</v>
      </c>
      <c r="O45" s="85">
        <v>48</v>
      </c>
      <c r="P45" s="85" t="s">
        <v>42</v>
      </c>
      <c r="Q45" s="88"/>
      <c r="R45" s="88"/>
      <c r="S45" s="85" t="s">
        <v>42</v>
      </c>
      <c r="T45" s="87" t="s">
        <v>51</v>
      </c>
      <c r="U45" s="85" t="s">
        <v>44</v>
      </c>
      <c r="V45" s="90"/>
      <c r="W45" s="90"/>
      <c r="X45" s="87"/>
    </row>
    <row r="46" spans="1:24" ht="43.5" hidden="1">
      <c r="A46" s="85">
        <v>51011</v>
      </c>
      <c r="B46" s="85" t="s">
        <v>31</v>
      </c>
      <c r="C46" s="85" t="s">
        <v>32</v>
      </c>
      <c r="D46" s="85" t="s">
        <v>214</v>
      </c>
      <c r="E46" s="85" t="s">
        <v>215</v>
      </c>
      <c r="F46" s="85" t="s">
        <v>216</v>
      </c>
      <c r="G46" s="86" t="s">
        <v>44</v>
      </c>
      <c r="H46" s="91">
        <f>VLOOKUP($A46,'SP23'!$1:$1048576,7,0)</f>
        <v>55</v>
      </c>
      <c r="I46" s="86" t="s">
        <v>37</v>
      </c>
      <c r="J46" s="86" t="s">
        <v>38</v>
      </c>
      <c r="K46" s="86" t="s">
        <v>39</v>
      </c>
      <c r="L46" s="87" t="s">
        <v>40</v>
      </c>
      <c r="M46" s="85" t="s">
        <v>41</v>
      </c>
      <c r="N46" s="85">
        <v>69</v>
      </c>
      <c r="O46" s="85">
        <v>48</v>
      </c>
      <c r="P46" s="85" t="s">
        <v>42</v>
      </c>
      <c r="Q46" s="88"/>
      <c r="R46" s="88"/>
      <c r="S46" s="85" t="s">
        <v>42</v>
      </c>
      <c r="T46" s="87" t="s">
        <v>43</v>
      </c>
      <c r="U46" s="85" t="s">
        <v>44</v>
      </c>
      <c r="V46" s="90"/>
      <c r="W46" s="90"/>
      <c r="X46" s="87"/>
    </row>
    <row r="47" spans="1:24" ht="43.5">
      <c r="A47" s="85">
        <v>51101</v>
      </c>
      <c r="B47" s="85" t="s">
        <v>181</v>
      </c>
      <c r="C47" s="85" t="s">
        <v>217</v>
      </c>
      <c r="D47" s="85" t="s">
        <v>218</v>
      </c>
      <c r="E47" s="85" t="s">
        <v>219</v>
      </c>
      <c r="F47" s="85" t="s">
        <v>220</v>
      </c>
      <c r="G47" s="86" t="s">
        <v>44</v>
      </c>
      <c r="H47" s="91">
        <f>VLOOKUP($A47,'SP23'!$1:$1048576,7,0)</f>
        <v>54</v>
      </c>
      <c r="I47" s="86" t="s">
        <v>37</v>
      </c>
      <c r="J47" s="86" t="s">
        <v>38</v>
      </c>
      <c r="K47" s="86" t="s">
        <v>39</v>
      </c>
      <c r="L47" s="87" t="s">
        <v>40</v>
      </c>
      <c r="M47" s="85" t="s">
        <v>50</v>
      </c>
      <c r="N47" s="85">
        <v>69</v>
      </c>
      <c r="O47" s="85">
        <v>48</v>
      </c>
      <c r="P47" s="85" t="s">
        <v>42</v>
      </c>
      <c r="Q47" s="85"/>
      <c r="R47" s="85"/>
      <c r="S47" s="85" t="s">
        <v>42</v>
      </c>
      <c r="T47" s="87" t="s">
        <v>163</v>
      </c>
      <c r="U47" s="85" t="s">
        <v>44</v>
      </c>
      <c r="V47" s="90"/>
      <c r="W47" s="90"/>
      <c r="X47" s="95"/>
    </row>
    <row r="48" spans="1:24" ht="57.95">
      <c r="A48" s="85">
        <v>51114</v>
      </c>
      <c r="B48" s="85" t="s">
        <v>181</v>
      </c>
      <c r="C48" s="85" t="s">
        <v>217</v>
      </c>
      <c r="D48" s="85" t="s">
        <v>221</v>
      </c>
      <c r="E48" s="85" t="s">
        <v>222</v>
      </c>
      <c r="F48" s="85" t="s">
        <v>223</v>
      </c>
      <c r="G48" s="86" t="s">
        <v>44</v>
      </c>
      <c r="H48" s="91">
        <f>VLOOKUP($A48,'SP23'!$1:$1048576,7,0)</f>
        <v>82</v>
      </c>
      <c r="I48" s="86" t="s">
        <v>37</v>
      </c>
      <c r="J48" s="86" t="s">
        <v>38</v>
      </c>
      <c r="K48" s="86" t="s">
        <v>39</v>
      </c>
      <c r="L48" s="87" t="s">
        <v>83</v>
      </c>
      <c r="M48" s="85" t="s">
        <v>84</v>
      </c>
      <c r="N48" s="85">
        <v>69</v>
      </c>
      <c r="O48" s="85">
        <v>48</v>
      </c>
      <c r="P48" s="85" t="s">
        <v>44</v>
      </c>
      <c r="Q48" s="88" t="s">
        <v>224</v>
      </c>
      <c r="R48" s="88">
        <v>1007274062</v>
      </c>
      <c r="S48" s="85" t="s">
        <v>44</v>
      </c>
      <c r="T48" s="87" t="s">
        <v>225</v>
      </c>
      <c r="U48" s="85" t="s">
        <v>44</v>
      </c>
      <c r="V48" s="90" t="s">
        <v>52</v>
      </c>
      <c r="W48" s="90"/>
      <c r="X48" s="87" t="s">
        <v>226</v>
      </c>
    </row>
    <row r="49" spans="1:24" ht="43.5">
      <c r="A49" s="85">
        <v>51117</v>
      </c>
      <c r="B49" s="85" t="s">
        <v>181</v>
      </c>
      <c r="C49" s="85" t="s">
        <v>227</v>
      </c>
      <c r="D49" s="85" t="s">
        <v>228</v>
      </c>
      <c r="E49" s="85" t="s">
        <v>229</v>
      </c>
      <c r="F49" s="85" t="s">
        <v>230</v>
      </c>
      <c r="G49" s="86" t="s">
        <v>44</v>
      </c>
      <c r="H49" s="91">
        <f>VLOOKUP($A49,'SP23'!$1:$1048576,7,0)</f>
        <v>147</v>
      </c>
      <c r="I49" s="86" t="s">
        <v>37</v>
      </c>
      <c r="J49" s="86" t="s">
        <v>38</v>
      </c>
      <c r="K49" s="86" t="s">
        <v>39</v>
      </c>
      <c r="L49" s="87" t="s">
        <v>40</v>
      </c>
      <c r="M49" s="85" t="s">
        <v>50</v>
      </c>
      <c r="N49" s="85">
        <v>69</v>
      </c>
      <c r="O49" s="85">
        <v>48</v>
      </c>
      <c r="P49" s="85" t="s">
        <v>44</v>
      </c>
      <c r="Q49" s="88"/>
      <c r="R49" s="88"/>
      <c r="S49" s="85" t="s">
        <v>44</v>
      </c>
      <c r="T49" s="87" t="s">
        <v>225</v>
      </c>
      <c r="U49" s="85" t="s">
        <v>44</v>
      </c>
      <c r="V49" s="90"/>
      <c r="W49" s="90"/>
      <c r="X49" s="87"/>
    </row>
    <row r="50" spans="1:24" ht="43.5" hidden="1">
      <c r="A50" s="85">
        <v>51130</v>
      </c>
      <c r="B50" s="85" t="s">
        <v>231</v>
      </c>
      <c r="C50" s="85" t="s">
        <v>232</v>
      </c>
      <c r="D50" s="85" t="s">
        <v>233</v>
      </c>
      <c r="E50" s="85" t="s">
        <v>234</v>
      </c>
      <c r="F50" s="85" t="s">
        <v>235</v>
      </c>
      <c r="G50" s="86" t="s">
        <v>44</v>
      </c>
      <c r="H50" s="91">
        <f>VLOOKUP($A50,'SP23'!$1:$1048576,7,0)</f>
        <v>5</v>
      </c>
      <c r="I50" s="86" t="s">
        <v>37</v>
      </c>
      <c r="J50" s="86" t="s">
        <v>38</v>
      </c>
      <c r="K50" s="86" t="s">
        <v>39</v>
      </c>
      <c r="L50" s="87" t="s">
        <v>40</v>
      </c>
      <c r="M50" s="85" t="s">
        <v>41</v>
      </c>
      <c r="N50" s="85">
        <v>69</v>
      </c>
      <c r="O50" s="85">
        <v>48</v>
      </c>
      <c r="P50" s="85" t="s">
        <v>42</v>
      </c>
      <c r="Q50" s="88"/>
      <c r="R50" s="88"/>
      <c r="S50" s="85" t="s">
        <v>42</v>
      </c>
      <c r="T50" s="87" t="s">
        <v>43</v>
      </c>
      <c r="U50" s="85" t="s">
        <v>44</v>
      </c>
      <c r="V50" s="90"/>
      <c r="W50" s="90"/>
      <c r="X50" s="87"/>
    </row>
    <row r="51" spans="1:24" ht="43.5" hidden="1">
      <c r="A51" s="85">
        <v>51158</v>
      </c>
      <c r="B51" s="85" t="s">
        <v>231</v>
      </c>
      <c r="C51" s="85" t="s">
        <v>232</v>
      </c>
      <c r="D51" s="85" t="s">
        <v>236</v>
      </c>
      <c r="E51" s="85" t="s">
        <v>237</v>
      </c>
      <c r="F51" s="85" t="s">
        <v>238</v>
      </c>
      <c r="G51" s="86" t="s">
        <v>44</v>
      </c>
      <c r="H51" s="91">
        <f>VLOOKUP($A51,'SP23'!$1:$1048576,7,0)</f>
        <v>5</v>
      </c>
      <c r="I51" s="86" t="s">
        <v>37</v>
      </c>
      <c r="J51" s="86" t="s">
        <v>38</v>
      </c>
      <c r="K51" s="86" t="s">
        <v>39</v>
      </c>
      <c r="L51" s="87" t="s">
        <v>40</v>
      </c>
      <c r="M51" s="85" t="s">
        <v>41</v>
      </c>
      <c r="N51" s="85">
        <v>69</v>
      </c>
      <c r="O51" s="85">
        <v>48</v>
      </c>
      <c r="P51" s="85" t="s">
        <v>42</v>
      </c>
      <c r="Q51" s="88"/>
      <c r="R51" s="88"/>
      <c r="S51" s="85" t="s">
        <v>42</v>
      </c>
      <c r="T51" s="87" t="s">
        <v>239</v>
      </c>
      <c r="U51" s="85" t="s">
        <v>44</v>
      </c>
      <c r="V51" s="90"/>
      <c r="W51" s="90"/>
      <c r="X51" s="87"/>
    </row>
    <row r="52" spans="1:24" ht="43.5" hidden="1">
      <c r="A52" s="85">
        <v>54785</v>
      </c>
      <c r="B52" s="85" t="s">
        <v>61</v>
      </c>
      <c r="C52" s="85" t="s">
        <v>97</v>
      </c>
      <c r="D52" s="85" t="s">
        <v>240</v>
      </c>
      <c r="E52" s="85" t="s">
        <v>241</v>
      </c>
      <c r="F52" s="85" t="s">
        <v>242</v>
      </c>
      <c r="G52" s="86" t="s">
        <v>44</v>
      </c>
      <c r="H52" s="91">
        <f>VLOOKUP($A52,'SP23'!$1:$1048576,7,0)</f>
        <v>6</v>
      </c>
      <c r="I52" s="86" t="s">
        <v>37</v>
      </c>
      <c r="J52" s="86" t="s">
        <v>38</v>
      </c>
      <c r="K52" s="86" t="s">
        <v>39</v>
      </c>
      <c r="L52" s="87" t="s">
        <v>40</v>
      </c>
      <c r="M52" s="85" t="s">
        <v>41</v>
      </c>
      <c r="N52" s="85">
        <v>69</v>
      </c>
      <c r="O52" s="85">
        <v>48</v>
      </c>
      <c r="P52" s="85" t="s">
        <v>42</v>
      </c>
      <c r="Q52" s="88"/>
      <c r="R52" s="88"/>
      <c r="S52" s="85" t="s">
        <v>42</v>
      </c>
      <c r="T52" s="87" t="s">
        <v>51</v>
      </c>
      <c r="U52" s="85" t="s">
        <v>44</v>
      </c>
      <c r="V52" s="90"/>
      <c r="W52" s="90"/>
      <c r="X52" s="87"/>
    </row>
    <row r="53" spans="1:24" ht="43.5">
      <c r="A53" s="85">
        <v>51199</v>
      </c>
      <c r="B53" s="85" t="s">
        <v>181</v>
      </c>
      <c r="C53" s="85" t="s">
        <v>217</v>
      </c>
      <c r="D53" s="85" t="s">
        <v>243</v>
      </c>
      <c r="E53" s="85" t="s">
        <v>244</v>
      </c>
      <c r="F53" s="85" t="s">
        <v>245</v>
      </c>
      <c r="G53" s="86" t="s">
        <v>44</v>
      </c>
      <c r="H53" s="91">
        <f>VLOOKUP($A53,'SP23'!$1:$1048576,7,0)</f>
        <v>133</v>
      </c>
      <c r="I53" s="86" t="s">
        <v>37</v>
      </c>
      <c r="J53" s="86" t="s">
        <v>38</v>
      </c>
      <c r="K53" s="86" t="s">
        <v>39</v>
      </c>
      <c r="L53" s="87" t="s">
        <v>40</v>
      </c>
      <c r="M53" s="85" t="s">
        <v>50</v>
      </c>
      <c r="N53" s="85">
        <v>69</v>
      </c>
      <c r="O53" s="85">
        <v>48</v>
      </c>
      <c r="P53" s="85" t="s">
        <v>42</v>
      </c>
      <c r="Q53" s="88"/>
      <c r="R53" s="88"/>
      <c r="S53" s="85" t="s">
        <v>42</v>
      </c>
      <c r="T53" s="87" t="s">
        <v>51</v>
      </c>
      <c r="U53" s="85" t="s">
        <v>44</v>
      </c>
      <c r="V53" s="90"/>
      <c r="W53" s="90"/>
      <c r="X53" s="87"/>
    </row>
    <row r="54" spans="1:24" ht="43.5" hidden="1">
      <c r="A54" s="85">
        <v>51279</v>
      </c>
      <c r="B54" s="85" t="s">
        <v>31</v>
      </c>
      <c r="C54" s="85" t="s">
        <v>32</v>
      </c>
      <c r="D54" s="85" t="s">
        <v>246</v>
      </c>
      <c r="E54" s="85" t="s">
        <v>247</v>
      </c>
      <c r="F54" s="85" t="s">
        <v>248</v>
      </c>
      <c r="G54" s="86" t="s">
        <v>44</v>
      </c>
      <c r="H54" s="91">
        <f>VLOOKUP($A54,'SP23'!$1:$1048576,7,0)</f>
        <v>12</v>
      </c>
      <c r="I54" s="86" t="s">
        <v>37</v>
      </c>
      <c r="J54" s="86" t="s">
        <v>38</v>
      </c>
      <c r="K54" s="86" t="s">
        <v>39</v>
      </c>
      <c r="L54" s="87" t="s">
        <v>40</v>
      </c>
      <c r="M54" s="85" t="s">
        <v>41</v>
      </c>
      <c r="N54" s="85">
        <v>69</v>
      </c>
      <c r="O54" s="85">
        <v>48</v>
      </c>
      <c r="P54" s="85" t="s">
        <v>42</v>
      </c>
      <c r="Q54" s="88"/>
      <c r="R54" s="88"/>
      <c r="S54" s="85" t="s">
        <v>42</v>
      </c>
      <c r="T54" s="87" t="s">
        <v>51</v>
      </c>
      <c r="U54" s="85" t="s">
        <v>44</v>
      </c>
      <c r="V54" s="90"/>
      <c r="W54" s="90"/>
      <c r="X54" s="87"/>
    </row>
    <row r="55" spans="1:24" ht="43.5" hidden="1">
      <c r="A55" s="85">
        <v>57633</v>
      </c>
      <c r="B55" s="85" t="s">
        <v>45</v>
      </c>
      <c r="C55" s="85" t="s">
        <v>186</v>
      </c>
      <c r="D55" s="85" t="s">
        <v>249</v>
      </c>
      <c r="E55" s="85" t="s">
        <v>250</v>
      </c>
      <c r="F55" s="85" t="s">
        <v>251</v>
      </c>
      <c r="G55" s="86" t="s">
        <v>44</v>
      </c>
      <c r="H55" s="91">
        <f>VLOOKUP($A55,'SP23'!$1:$1048576,7,0)</f>
        <v>6</v>
      </c>
      <c r="I55" s="86" t="s">
        <v>37</v>
      </c>
      <c r="J55" s="86" t="s">
        <v>38</v>
      </c>
      <c r="K55" s="86" t="s">
        <v>39</v>
      </c>
      <c r="L55" s="87" t="s">
        <v>40</v>
      </c>
      <c r="M55" s="85" t="s">
        <v>50</v>
      </c>
      <c r="N55" s="85">
        <v>69</v>
      </c>
      <c r="O55" s="85">
        <v>48</v>
      </c>
      <c r="P55" s="85" t="s">
        <v>42</v>
      </c>
      <c r="Q55" s="88"/>
      <c r="R55" s="88"/>
      <c r="S55" s="85" t="s">
        <v>42</v>
      </c>
      <c r="T55" s="87" t="s">
        <v>51</v>
      </c>
      <c r="U55" s="85" t="s">
        <v>44</v>
      </c>
      <c r="V55" s="90"/>
      <c r="W55" s="90"/>
      <c r="X55" s="87"/>
    </row>
    <row r="56" spans="1:24" ht="43.5" hidden="1">
      <c r="A56" s="85">
        <v>51330</v>
      </c>
      <c r="B56" s="85" t="s">
        <v>231</v>
      </c>
      <c r="C56" s="85" t="s">
        <v>232</v>
      </c>
      <c r="D56" s="85" t="s">
        <v>252</v>
      </c>
      <c r="E56" s="85" t="s">
        <v>253</v>
      </c>
      <c r="F56" s="85" t="s">
        <v>254</v>
      </c>
      <c r="G56" s="86" t="s">
        <v>44</v>
      </c>
      <c r="H56" s="91">
        <f>VLOOKUP($A56,'SP23'!$1:$1048576,7,0)</f>
        <v>19</v>
      </c>
      <c r="I56" s="86" t="s">
        <v>37</v>
      </c>
      <c r="J56" s="86" t="s">
        <v>38</v>
      </c>
      <c r="K56" s="86" t="s">
        <v>39</v>
      </c>
      <c r="L56" s="87" t="s">
        <v>40</v>
      </c>
      <c r="M56" s="85" t="s">
        <v>41</v>
      </c>
      <c r="N56" s="85">
        <v>69</v>
      </c>
      <c r="O56" s="85">
        <v>48</v>
      </c>
      <c r="P56" s="85" t="s">
        <v>42</v>
      </c>
      <c r="Q56" s="88"/>
      <c r="R56" s="88"/>
      <c r="S56" s="85" t="s">
        <v>42</v>
      </c>
      <c r="T56" s="87" t="s">
        <v>51</v>
      </c>
      <c r="U56" s="85" t="s">
        <v>44</v>
      </c>
      <c r="V56" s="90"/>
      <c r="W56" s="90"/>
      <c r="X56" s="87"/>
    </row>
    <row r="57" spans="1:24" ht="43.5" hidden="1">
      <c r="A57" s="85">
        <v>51397</v>
      </c>
      <c r="B57" s="85" t="s">
        <v>31</v>
      </c>
      <c r="C57" s="85" t="s">
        <v>255</v>
      </c>
      <c r="D57" s="85" t="s">
        <v>256</v>
      </c>
      <c r="E57" s="85" t="s">
        <v>257</v>
      </c>
      <c r="F57" s="85" t="s">
        <v>258</v>
      </c>
      <c r="G57" s="86" t="s">
        <v>44</v>
      </c>
      <c r="H57" s="91">
        <f>VLOOKUP($A57,'SP23'!$1:$1048576,7,0)</f>
        <v>123</v>
      </c>
      <c r="I57" s="86" t="s">
        <v>37</v>
      </c>
      <c r="J57" s="86" t="s">
        <v>38</v>
      </c>
      <c r="K57" s="86" t="s">
        <v>39</v>
      </c>
      <c r="L57" s="87" t="s">
        <v>40</v>
      </c>
      <c r="M57" s="85" t="s">
        <v>50</v>
      </c>
      <c r="N57" s="85">
        <v>69</v>
      </c>
      <c r="O57" s="85">
        <v>48</v>
      </c>
      <c r="P57" s="85" t="s">
        <v>44</v>
      </c>
      <c r="Q57" s="88"/>
      <c r="R57" s="88"/>
      <c r="S57" s="85" t="s">
        <v>44</v>
      </c>
      <c r="T57" s="87" t="s">
        <v>163</v>
      </c>
      <c r="U57" s="85" t="s">
        <v>42</v>
      </c>
      <c r="V57" s="90"/>
      <c r="W57" s="90"/>
      <c r="X57" s="87" t="s">
        <v>259</v>
      </c>
    </row>
    <row r="58" spans="1:24" ht="43.5" hidden="1">
      <c r="A58" s="85">
        <v>51397</v>
      </c>
      <c r="B58" s="85" t="s">
        <v>31</v>
      </c>
      <c r="C58" s="85" t="s">
        <v>255</v>
      </c>
      <c r="D58" s="85" t="s">
        <v>256</v>
      </c>
      <c r="E58" s="85">
        <v>37.551397999999999</v>
      </c>
      <c r="F58" s="85">
        <v>-122.054866</v>
      </c>
      <c r="G58" s="86" t="s">
        <v>44</v>
      </c>
      <c r="H58" s="91">
        <f>VLOOKUP($A58,'SP23'!$1:$1048576,7,0)</f>
        <v>123</v>
      </c>
      <c r="I58" s="86" t="s">
        <v>37</v>
      </c>
      <c r="J58" s="86" t="s">
        <v>38</v>
      </c>
      <c r="K58" s="86" t="s">
        <v>39</v>
      </c>
      <c r="L58" s="87" t="s">
        <v>40</v>
      </c>
      <c r="M58" s="85" t="s">
        <v>50</v>
      </c>
      <c r="N58" s="85">
        <v>69</v>
      </c>
      <c r="O58" s="85">
        <v>48</v>
      </c>
      <c r="P58" s="85" t="s">
        <v>44</v>
      </c>
      <c r="Q58" s="85"/>
      <c r="R58" s="85"/>
      <c r="S58" s="85" t="s">
        <v>44</v>
      </c>
      <c r="T58" s="87" t="s">
        <v>163</v>
      </c>
      <c r="U58" s="85" t="s">
        <v>42</v>
      </c>
      <c r="V58" s="90"/>
      <c r="W58" s="90"/>
      <c r="X58" s="87" t="s">
        <v>259</v>
      </c>
    </row>
    <row r="59" spans="1:24" ht="43.5" hidden="1">
      <c r="A59" s="85">
        <v>51450</v>
      </c>
      <c r="B59" s="85" t="s">
        <v>45</v>
      </c>
      <c r="C59" s="85" t="s">
        <v>46</v>
      </c>
      <c r="D59" s="85" t="s">
        <v>260</v>
      </c>
      <c r="E59" s="85" t="s">
        <v>261</v>
      </c>
      <c r="F59" s="85" t="s">
        <v>262</v>
      </c>
      <c r="G59" s="86" t="s">
        <v>44</v>
      </c>
      <c r="H59" s="91">
        <f>VLOOKUP($A59,'SP23'!$1:$1048576,7,0)</f>
        <v>7</v>
      </c>
      <c r="I59" s="86" t="s">
        <v>37</v>
      </c>
      <c r="J59" s="86" t="s">
        <v>38</v>
      </c>
      <c r="K59" s="86" t="s">
        <v>39</v>
      </c>
      <c r="L59" s="87" t="s">
        <v>40</v>
      </c>
      <c r="M59" s="85" t="s">
        <v>50</v>
      </c>
      <c r="N59" s="85">
        <v>69</v>
      </c>
      <c r="O59" s="85">
        <v>48</v>
      </c>
      <c r="P59" s="85" t="s">
        <v>42</v>
      </c>
      <c r="Q59" s="88"/>
      <c r="R59" s="88"/>
      <c r="S59" s="85" t="s">
        <v>42</v>
      </c>
      <c r="T59" s="87" t="s">
        <v>51</v>
      </c>
      <c r="U59" s="85" t="s">
        <v>44</v>
      </c>
      <c r="V59" s="90"/>
      <c r="W59" s="90"/>
      <c r="X59" s="87"/>
    </row>
    <row r="60" spans="1:24" ht="57.95">
      <c r="A60" s="85">
        <v>51510</v>
      </c>
      <c r="B60" s="85" t="s">
        <v>181</v>
      </c>
      <c r="C60" s="85" t="s">
        <v>217</v>
      </c>
      <c r="D60" s="85" t="s">
        <v>263</v>
      </c>
      <c r="E60" s="85" t="s">
        <v>264</v>
      </c>
      <c r="F60" s="85" t="s">
        <v>265</v>
      </c>
      <c r="G60" s="86" t="s">
        <v>44</v>
      </c>
      <c r="H60" s="91">
        <f>VLOOKUP($A60,'SP23'!$1:$1048576,7,0)</f>
        <v>51</v>
      </c>
      <c r="I60" s="86" t="s">
        <v>37</v>
      </c>
      <c r="J60" s="86" t="s">
        <v>38</v>
      </c>
      <c r="K60" s="86" t="s">
        <v>39</v>
      </c>
      <c r="L60" s="87" t="s">
        <v>83</v>
      </c>
      <c r="M60" s="85" t="s">
        <v>84</v>
      </c>
      <c r="N60" s="85">
        <v>69</v>
      </c>
      <c r="O60" s="85">
        <v>48</v>
      </c>
      <c r="P60" s="85" t="s">
        <v>42</v>
      </c>
      <c r="Q60" s="88"/>
      <c r="R60" s="88"/>
      <c r="S60" s="85" t="s">
        <v>42</v>
      </c>
      <c r="T60" s="87" t="s">
        <v>66</v>
      </c>
      <c r="U60" s="85" t="s">
        <v>42</v>
      </c>
      <c r="V60" s="90"/>
      <c r="W60" s="90"/>
      <c r="X60" s="95"/>
    </row>
    <row r="61" spans="1:24" ht="43.5" hidden="1">
      <c r="A61" s="85">
        <v>56628</v>
      </c>
      <c r="B61" s="85" t="s">
        <v>107</v>
      </c>
      <c r="C61" s="85" t="s">
        <v>108</v>
      </c>
      <c r="D61" s="85" t="s">
        <v>266</v>
      </c>
      <c r="E61" s="85" t="s">
        <v>267</v>
      </c>
      <c r="F61" s="85" t="s">
        <v>268</v>
      </c>
      <c r="G61" s="86" t="s">
        <v>44</v>
      </c>
      <c r="H61" s="91">
        <f>VLOOKUP($A61,'SP23'!$1:$1048576,7,0)</f>
        <v>7</v>
      </c>
      <c r="I61" s="86" t="s">
        <v>37</v>
      </c>
      <c r="J61" s="86" t="s">
        <v>38</v>
      </c>
      <c r="K61" s="86" t="s">
        <v>39</v>
      </c>
      <c r="L61" s="87" t="s">
        <v>40</v>
      </c>
      <c r="M61" s="85" t="s">
        <v>50</v>
      </c>
      <c r="N61" s="85">
        <v>69</v>
      </c>
      <c r="O61" s="85">
        <v>48</v>
      </c>
      <c r="P61" s="85" t="s">
        <v>42</v>
      </c>
      <c r="Q61" s="88"/>
      <c r="R61" s="88"/>
      <c r="S61" s="85" t="s">
        <v>42</v>
      </c>
      <c r="T61" s="87" t="s">
        <v>51</v>
      </c>
      <c r="U61" s="85" t="s">
        <v>42</v>
      </c>
      <c r="V61" s="90"/>
      <c r="W61" s="90"/>
      <c r="X61" s="87"/>
    </row>
    <row r="62" spans="1:24" ht="43.5">
      <c r="A62" s="85">
        <v>51555</v>
      </c>
      <c r="B62" s="85" t="s">
        <v>181</v>
      </c>
      <c r="C62" s="85" t="s">
        <v>269</v>
      </c>
      <c r="D62" s="85" t="s">
        <v>270</v>
      </c>
      <c r="E62" s="85" t="s">
        <v>271</v>
      </c>
      <c r="F62" s="85" t="s">
        <v>272</v>
      </c>
      <c r="G62" s="86" t="s">
        <v>44</v>
      </c>
      <c r="H62" s="91">
        <f>VLOOKUP($A62,'SP23'!$1:$1048576,7,0)</f>
        <v>268</v>
      </c>
      <c r="I62" s="86" t="s">
        <v>37</v>
      </c>
      <c r="J62" s="86" t="s">
        <v>38</v>
      </c>
      <c r="K62" s="86" t="s">
        <v>39</v>
      </c>
      <c r="L62" s="87" t="s">
        <v>40</v>
      </c>
      <c r="M62" s="85" t="s">
        <v>50</v>
      </c>
      <c r="N62" s="85">
        <v>69</v>
      </c>
      <c r="O62" s="85">
        <v>48</v>
      </c>
      <c r="P62" s="85" t="s">
        <v>44</v>
      </c>
      <c r="Q62" s="88" t="s">
        <v>57</v>
      </c>
      <c r="R62" s="97" t="s">
        <v>273</v>
      </c>
      <c r="S62" s="85" t="s">
        <v>44</v>
      </c>
      <c r="T62" s="87" t="s">
        <v>163</v>
      </c>
      <c r="U62" s="85" t="s">
        <v>42</v>
      </c>
      <c r="V62" s="90"/>
      <c r="W62" s="90"/>
      <c r="X62" s="87"/>
    </row>
    <row r="63" spans="1:24" ht="43.5">
      <c r="A63" s="85">
        <v>51579</v>
      </c>
      <c r="B63" s="85" t="s">
        <v>181</v>
      </c>
      <c r="C63" s="85" t="s">
        <v>269</v>
      </c>
      <c r="D63" s="85" t="s">
        <v>274</v>
      </c>
      <c r="E63" s="85" t="s">
        <v>275</v>
      </c>
      <c r="F63" s="85" t="s">
        <v>276</v>
      </c>
      <c r="G63" s="86" t="s">
        <v>44</v>
      </c>
      <c r="H63" s="91">
        <f>VLOOKUP($A63,'SP23'!$1:$1048576,7,0)</f>
        <v>1305</v>
      </c>
      <c r="I63" s="86" t="s">
        <v>37</v>
      </c>
      <c r="J63" s="86" t="s">
        <v>38</v>
      </c>
      <c r="K63" s="86" t="s">
        <v>39</v>
      </c>
      <c r="L63" s="87" t="s">
        <v>40</v>
      </c>
      <c r="M63" s="85" t="s">
        <v>50</v>
      </c>
      <c r="N63" s="85">
        <v>69</v>
      </c>
      <c r="O63" s="85">
        <v>48</v>
      </c>
      <c r="P63" s="85" t="s">
        <v>42</v>
      </c>
      <c r="Q63" s="88"/>
      <c r="R63" s="88"/>
      <c r="S63" s="85" t="s">
        <v>42</v>
      </c>
      <c r="T63" s="87" t="s">
        <v>163</v>
      </c>
      <c r="U63" s="85" t="s">
        <v>44</v>
      </c>
      <c r="V63" s="90"/>
      <c r="W63" s="90"/>
      <c r="X63" s="87"/>
    </row>
    <row r="64" spans="1:24" ht="43.5" hidden="1">
      <c r="A64" s="85">
        <v>51697</v>
      </c>
      <c r="B64" s="85" t="s">
        <v>158</v>
      </c>
      <c r="C64" s="85" t="s">
        <v>159</v>
      </c>
      <c r="D64" s="85" t="s">
        <v>277</v>
      </c>
      <c r="E64" s="85" t="s">
        <v>278</v>
      </c>
      <c r="F64" s="85" t="s">
        <v>279</v>
      </c>
      <c r="G64" s="86" t="s">
        <v>44</v>
      </c>
      <c r="H64" s="91">
        <f>VLOOKUP($A64,'SP23'!$1:$1048576,7,0)</f>
        <v>165</v>
      </c>
      <c r="I64" s="86" t="s">
        <v>158</v>
      </c>
      <c r="J64" s="86"/>
      <c r="K64" s="86" t="s">
        <v>39</v>
      </c>
      <c r="L64" s="87" t="s">
        <v>40</v>
      </c>
      <c r="M64" s="85" t="s">
        <v>50</v>
      </c>
      <c r="N64" s="85">
        <v>69</v>
      </c>
      <c r="O64" s="85">
        <v>48</v>
      </c>
      <c r="P64" s="85" t="s">
        <v>42</v>
      </c>
      <c r="Q64" s="88"/>
      <c r="R64" s="88"/>
      <c r="S64" s="85" t="s">
        <v>42</v>
      </c>
      <c r="T64" s="87" t="s">
        <v>163</v>
      </c>
      <c r="U64" s="85" t="s">
        <v>44</v>
      </c>
      <c r="V64" s="90"/>
      <c r="W64" s="90"/>
      <c r="X64" s="87"/>
    </row>
    <row r="65" spans="1:24" ht="43.5" hidden="1">
      <c r="A65" s="85">
        <v>51757</v>
      </c>
      <c r="B65" s="85" t="s">
        <v>280</v>
      </c>
      <c r="C65" s="85" t="s">
        <v>281</v>
      </c>
      <c r="D65" s="85" t="s">
        <v>282</v>
      </c>
      <c r="E65" s="85" t="s">
        <v>283</v>
      </c>
      <c r="F65" s="85" t="s">
        <v>284</v>
      </c>
      <c r="G65" s="86" t="s">
        <v>44</v>
      </c>
      <c r="H65" s="91">
        <f>VLOOKUP($A65,'SP23'!$1:$1048576,7,0)</f>
        <v>139</v>
      </c>
      <c r="I65" s="86" t="s">
        <v>37</v>
      </c>
      <c r="J65" s="86" t="s">
        <v>38</v>
      </c>
      <c r="K65" s="86" t="s">
        <v>39</v>
      </c>
      <c r="L65" s="87" t="s">
        <v>40</v>
      </c>
      <c r="M65" s="85" t="s">
        <v>50</v>
      </c>
      <c r="N65" s="85">
        <v>69</v>
      </c>
      <c r="O65" s="85">
        <v>48</v>
      </c>
      <c r="P65" s="85" t="s">
        <v>44</v>
      </c>
      <c r="Q65" s="88"/>
      <c r="R65" s="88"/>
      <c r="S65" s="85" t="s">
        <v>44</v>
      </c>
      <c r="T65" s="87" t="s">
        <v>225</v>
      </c>
      <c r="U65" s="85" t="s">
        <v>44</v>
      </c>
      <c r="V65" s="90"/>
      <c r="W65" s="90"/>
      <c r="X65" s="95"/>
    </row>
    <row r="66" spans="1:24" ht="57.95" hidden="1">
      <c r="A66" s="85">
        <v>59569</v>
      </c>
      <c r="B66" s="85" t="s">
        <v>45</v>
      </c>
      <c r="C66" s="85" t="s">
        <v>186</v>
      </c>
      <c r="D66" s="85" t="s">
        <v>285</v>
      </c>
      <c r="E66" s="85" t="s">
        <v>286</v>
      </c>
      <c r="F66" s="85" t="s">
        <v>287</v>
      </c>
      <c r="G66" s="86" t="s">
        <v>44</v>
      </c>
      <c r="H66" s="91">
        <f>VLOOKUP($A66,'SP23'!$1:$1048576,7,0)</f>
        <v>7</v>
      </c>
      <c r="I66" s="86" t="s">
        <v>37</v>
      </c>
      <c r="J66" s="86" t="s">
        <v>38</v>
      </c>
      <c r="K66" s="86" t="s">
        <v>39</v>
      </c>
      <c r="L66" s="87" t="s">
        <v>83</v>
      </c>
      <c r="M66" s="85" t="s">
        <v>84</v>
      </c>
      <c r="N66" s="85">
        <v>0</v>
      </c>
      <c r="O66" s="85">
        <v>0</v>
      </c>
      <c r="P66" s="85" t="s">
        <v>42</v>
      </c>
      <c r="Q66" s="88"/>
      <c r="R66" s="88"/>
      <c r="S66" s="85" t="s">
        <v>42</v>
      </c>
      <c r="T66" s="87" t="s">
        <v>51</v>
      </c>
      <c r="U66" s="85" t="s">
        <v>42</v>
      </c>
      <c r="V66" s="90"/>
      <c r="W66" s="90"/>
      <c r="X66" s="87"/>
    </row>
    <row r="67" spans="1:24" ht="43.5" hidden="1">
      <c r="A67" s="85">
        <v>51778</v>
      </c>
      <c r="B67" s="85" t="s">
        <v>199</v>
      </c>
      <c r="C67" s="85" t="s">
        <v>67</v>
      </c>
      <c r="D67" s="85" t="s">
        <v>288</v>
      </c>
      <c r="E67" s="85" t="s">
        <v>289</v>
      </c>
      <c r="F67" s="85" t="s">
        <v>290</v>
      </c>
      <c r="G67" s="86" t="s">
        <v>44</v>
      </c>
      <c r="H67" s="91">
        <f>VLOOKUP($A67,'SP23'!$1:$1048576,7,0)</f>
        <v>47</v>
      </c>
      <c r="I67" s="86" t="s">
        <v>37</v>
      </c>
      <c r="J67" s="86" t="s">
        <v>38</v>
      </c>
      <c r="K67" s="86" t="s">
        <v>39</v>
      </c>
      <c r="L67" s="87" t="s">
        <v>40</v>
      </c>
      <c r="M67" s="85" t="s">
        <v>50</v>
      </c>
      <c r="N67" s="85">
        <v>69</v>
      </c>
      <c r="O67" s="85">
        <v>48</v>
      </c>
      <c r="P67" s="85" t="s">
        <v>42</v>
      </c>
      <c r="Q67" s="88"/>
      <c r="R67" s="88"/>
      <c r="S67" s="85" t="s">
        <v>42</v>
      </c>
      <c r="T67" s="87" t="s">
        <v>43</v>
      </c>
      <c r="U67" s="85" t="s">
        <v>42</v>
      </c>
      <c r="V67" s="90"/>
      <c r="W67" s="90"/>
      <c r="X67" s="95"/>
    </row>
    <row r="68" spans="1:24" ht="43.5" hidden="1">
      <c r="A68" s="85">
        <v>51788</v>
      </c>
      <c r="B68" s="85" t="s">
        <v>31</v>
      </c>
      <c r="C68" s="85" t="s">
        <v>32</v>
      </c>
      <c r="D68" s="85" t="s">
        <v>291</v>
      </c>
      <c r="E68" s="85" t="s">
        <v>292</v>
      </c>
      <c r="F68" s="85" t="s">
        <v>293</v>
      </c>
      <c r="G68" s="86" t="s">
        <v>44</v>
      </c>
      <c r="H68" s="91">
        <f>VLOOKUP($A68,'SP23'!$1:$1048576,7,0)</f>
        <v>72</v>
      </c>
      <c r="I68" s="86" t="s">
        <v>37</v>
      </c>
      <c r="J68" s="86" t="s">
        <v>38</v>
      </c>
      <c r="K68" s="86" t="s">
        <v>39</v>
      </c>
      <c r="L68" s="87" t="s">
        <v>40</v>
      </c>
      <c r="M68" s="85" t="s">
        <v>41</v>
      </c>
      <c r="N68" s="85">
        <v>69</v>
      </c>
      <c r="O68" s="85">
        <v>48</v>
      </c>
      <c r="P68" s="85" t="s">
        <v>42</v>
      </c>
      <c r="Q68" s="85"/>
      <c r="R68" s="85"/>
      <c r="S68" s="85" t="s">
        <v>42</v>
      </c>
      <c r="T68" s="87" t="s">
        <v>51</v>
      </c>
      <c r="U68" s="85" t="s">
        <v>44</v>
      </c>
      <c r="V68" s="90"/>
      <c r="W68" s="90"/>
      <c r="X68" s="87"/>
    </row>
    <row r="69" spans="1:24" ht="43.5" hidden="1">
      <c r="A69" s="85">
        <v>59690</v>
      </c>
      <c r="B69" s="93" t="s">
        <v>107</v>
      </c>
      <c r="C69" s="93" t="s">
        <v>108</v>
      </c>
      <c r="D69" s="93" t="s">
        <v>294</v>
      </c>
      <c r="E69" s="93" t="s">
        <v>295</v>
      </c>
      <c r="F69" s="93" t="s">
        <v>296</v>
      </c>
      <c r="G69" s="86" t="s">
        <v>44</v>
      </c>
      <c r="H69" s="91">
        <f>VLOOKUP($A69,'SP23'!$1:$1048576,7,0)</f>
        <v>7</v>
      </c>
      <c r="I69" s="86" t="s">
        <v>37</v>
      </c>
      <c r="J69" s="86" t="s">
        <v>38</v>
      </c>
      <c r="K69" s="86" t="s">
        <v>39</v>
      </c>
      <c r="L69" s="87" t="s">
        <v>40</v>
      </c>
      <c r="M69" s="85" t="s">
        <v>50</v>
      </c>
      <c r="N69" s="93">
        <v>69</v>
      </c>
      <c r="O69" s="93">
        <v>48</v>
      </c>
      <c r="P69" s="85" t="s">
        <v>42</v>
      </c>
      <c r="Q69" s="88"/>
      <c r="R69" s="88"/>
      <c r="S69" s="85" t="s">
        <v>42</v>
      </c>
      <c r="T69" s="87" t="s">
        <v>66</v>
      </c>
      <c r="U69" s="85" t="s">
        <v>42</v>
      </c>
      <c r="V69" s="90"/>
      <c r="W69" s="90"/>
      <c r="X69" s="105"/>
    </row>
    <row r="70" spans="1:24" ht="43.5" hidden="1">
      <c r="A70" s="85">
        <v>58366</v>
      </c>
      <c r="B70" s="85" t="s">
        <v>107</v>
      </c>
      <c r="C70" s="85" t="s">
        <v>108</v>
      </c>
      <c r="D70" s="85" t="s">
        <v>297</v>
      </c>
      <c r="E70" s="85" t="s">
        <v>298</v>
      </c>
      <c r="F70" s="85" t="s">
        <v>299</v>
      </c>
      <c r="G70" s="86" t="s">
        <v>44</v>
      </c>
      <c r="H70" s="91">
        <f>VLOOKUP($A70,'SP23'!$1:$1048576,7,0)</f>
        <v>8</v>
      </c>
      <c r="I70" s="86" t="s">
        <v>37</v>
      </c>
      <c r="J70" s="86" t="s">
        <v>38</v>
      </c>
      <c r="K70" s="86" t="s">
        <v>39</v>
      </c>
      <c r="L70" s="87" t="s">
        <v>40</v>
      </c>
      <c r="M70" s="85" t="s">
        <v>50</v>
      </c>
      <c r="N70" s="85">
        <v>69</v>
      </c>
      <c r="O70" s="85">
        <v>48</v>
      </c>
      <c r="P70" s="85" t="s">
        <v>42</v>
      </c>
      <c r="Q70" s="88"/>
      <c r="R70" s="88"/>
      <c r="S70" s="85" t="s">
        <v>42</v>
      </c>
      <c r="T70" s="87" t="s">
        <v>163</v>
      </c>
      <c r="U70" s="85" t="s">
        <v>44</v>
      </c>
      <c r="V70" s="90"/>
      <c r="W70" s="90"/>
      <c r="X70" s="95"/>
    </row>
    <row r="71" spans="1:24" ht="43.5" hidden="1">
      <c r="A71" s="85">
        <v>59887</v>
      </c>
      <c r="B71" s="85" t="s">
        <v>107</v>
      </c>
      <c r="C71" s="85" t="s">
        <v>108</v>
      </c>
      <c r="D71" s="85" t="s">
        <v>300</v>
      </c>
      <c r="E71" s="85" t="s">
        <v>301</v>
      </c>
      <c r="F71" s="85" t="s">
        <v>302</v>
      </c>
      <c r="G71" s="86" t="s">
        <v>44</v>
      </c>
      <c r="H71" s="91">
        <f>VLOOKUP($A71,'SP23'!$1:$1048576,7,0)</f>
        <v>8</v>
      </c>
      <c r="I71" s="86" t="s">
        <v>37</v>
      </c>
      <c r="J71" s="86" t="s">
        <v>38</v>
      </c>
      <c r="K71" s="86" t="s">
        <v>39</v>
      </c>
      <c r="L71" s="87" t="s">
        <v>40</v>
      </c>
      <c r="M71" s="85" t="s">
        <v>50</v>
      </c>
      <c r="N71" s="85">
        <v>69</v>
      </c>
      <c r="O71" s="85">
        <v>48</v>
      </c>
      <c r="P71" s="85" t="s">
        <v>42</v>
      </c>
      <c r="Q71" s="85"/>
      <c r="R71" s="85"/>
      <c r="S71" s="85" t="s">
        <v>42</v>
      </c>
      <c r="T71" s="87" t="s">
        <v>66</v>
      </c>
      <c r="U71" s="85" t="s">
        <v>42</v>
      </c>
      <c r="V71" s="90"/>
      <c r="W71" s="90"/>
      <c r="X71" s="95"/>
    </row>
    <row r="72" spans="1:24" ht="43.5" hidden="1">
      <c r="A72" s="85">
        <v>50515</v>
      </c>
      <c r="B72" s="85" t="s">
        <v>107</v>
      </c>
      <c r="C72" s="85" t="s">
        <v>108</v>
      </c>
      <c r="D72" s="85" t="s">
        <v>303</v>
      </c>
      <c r="E72" s="85" t="s">
        <v>304</v>
      </c>
      <c r="F72" s="85" t="s">
        <v>305</v>
      </c>
      <c r="G72" s="86" t="s">
        <v>44</v>
      </c>
      <c r="H72" s="91">
        <f>VLOOKUP($A72,'SP23'!$1:$1048576,7,0)</f>
        <v>9</v>
      </c>
      <c r="I72" s="86" t="s">
        <v>37</v>
      </c>
      <c r="J72" s="86" t="s">
        <v>38</v>
      </c>
      <c r="K72" s="86" t="s">
        <v>39</v>
      </c>
      <c r="L72" s="87" t="s">
        <v>40</v>
      </c>
      <c r="M72" s="85" t="s">
        <v>50</v>
      </c>
      <c r="N72" s="85">
        <v>69</v>
      </c>
      <c r="O72" s="85">
        <v>48</v>
      </c>
      <c r="P72" s="85" t="s">
        <v>42</v>
      </c>
      <c r="Q72" s="85"/>
      <c r="R72" s="85"/>
      <c r="S72" s="85" t="s">
        <v>42</v>
      </c>
      <c r="T72" s="87" t="s">
        <v>163</v>
      </c>
      <c r="U72" s="85" t="s">
        <v>42</v>
      </c>
      <c r="V72" s="90"/>
      <c r="W72" s="90"/>
      <c r="X72" s="87"/>
    </row>
    <row r="73" spans="1:24" ht="43.5" hidden="1">
      <c r="A73" s="85">
        <v>52112</v>
      </c>
      <c r="B73" s="85" t="s">
        <v>31</v>
      </c>
      <c r="C73" s="85" t="s">
        <v>207</v>
      </c>
      <c r="D73" s="85" t="s">
        <v>306</v>
      </c>
      <c r="E73" s="85" t="s">
        <v>307</v>
      </c>
      <c r="F73" s="85" t="s">
        <v>308</v>
      </c>
      <c r="G73" s="86" t="s">
        <v>44</v>
      </c>
      <c r="H73" s="91">
        <f>VLOOKUP($A73,'SP23'!$1:$1048576,7,0)</f>
        <v>43</v>
      </c>
      <c r="I73" s="86" t="s">
        <v>37</v>
      </c>
      <c r="J73" s="86" t="s">
        <v>38</v>
      </c>
      <c r="K73" s="86" t="s">
        <v>39</v>
      </c>
      <c r="L73" s="87" t="s">
        <v>40</v>
      </c>
      <c r="M73" s="85" t="s">
        <v>41</v>
      </c>
      <c r="N73" s="85">
        <v>69</v>
      </c>
      <c r="O73" s="85">
        <v>48</v>
      </c>
      <c r="P73" s="85" t="s">
        <v>42</v>
      </c>
      <c r="Q73" s="85"/>
      <c r="R73" s="93"/>
      <c r="S73" s="85" t="s">
        <v>42</v>
      </c>
      <c r="T73" s="87" t="s">
        <v>51</v>
      </c>
      <c r="U73" s="85" t="s">
        <v>44</v>
      </c>
      <c r="V73" s="90"/>
      <c r="W73" s="90"/>
      <c r="X73" s="87"/>
    </row>
    <row r="74" spans="1:24" ht="43.5" hidden="1">
      <c r="A74" s="85">
        <v>52212</v>
      </c>
      <c r="B74" s="85" t="s">
        <v>31</v>
      </c>
      <c r="C74" s="85" t="s">
        <v>32</v>
      </c>
      <c r="D74" s="85" t="s">
        <v>309</v>
      </c>
      <c r="E74" s="85" t="s">
        <v>310</v>
      </c>
      <c r="F74" s="85" t="s">
        <v>311</v>
      </c>
      <c r="G74" s="86" t="s">
        <v>44</v>
      </c>
      <c r="H74" s="91">
        <f>VLOOKUP($A74,'SP23'!$1:$1048576,7,0)</f>
        <v>28</v>
      </c>
      <c r="I74" s="86" t="s">
        <v>37</v>
      </c>
      <c r="J74" s="86" t="s">
        <v>38</v>
      </c>
      <c r="K74" s="86" t="s">
        <v>39</v>
      </c>
      <c r="L74" s="87" t="s">
        <v>40</v>
      </c>
      <c r="M74" s="85" t="s">
        <v>41</v>
      </c>
      <c r="N74" s="85">
        <v>69</v>
      </c>
      <c r="O74" s="85">
        <v>48</v>
      </c>
      <c r="P74" s="85" t="s">
        <v>42</v>
      </c>
      <c r="Q74" s="88"/>
      <c r="R74" s="88"/>
      <c r="S74" s="85" t="s">
        <v>42</v>
      </c>
      <c r="T74" s="87" t="s">
        <v>51</v>
      </c>
      <c r="U74" s="85" t="s">
        <v>44</v>
      </c>
      <c r="V74" s="90"/>
      <c r="W74" s="90"/>
      <c r="X74" s="87"/>
    </row>
    <row r="75" spans="1:24" ht="57.95" hidden="1">
      <c r="A75" s="85">
        <v>52221</v>
      </c>
      <c r="B75" s="85" t="s">
        <v>312</v>
      </c>
      <c r="C75" s="85" t="s">
        <v>313</v>
      </c>
      <c r="D75" s="85" t="s">
        <v>314</v>
      </c>
      <c r="E75" s="85" t="s">
        <v>315</v>
      </c>
      <c r="F75" s="85" t="s">
        <v>316</v>
      </c>
      <c r="G75" s="86" t="s">
        <v>44</v>
      </c>
      <c r="H75" s="91">
        <f>VLOOKUP($A75,'SP23'!$1:$1048576,7,0)</f>
        <v>242</v>
      </c>
      <c r="I75" s="86" t="s">
        <v>37</v>
      </c>
      <c r="J75" s="86" t="s">
        <v>38</v>
      </c>
      <c r="K75" s="86" t="s">
        <v>317</v>
      </c>
      <c r="L75" s="87" t="s">
        <v>83</v>
      </c>
      <c r="M75" s="85" t="s">
        <v>84</v>
      </c>
      <c r="N75" s="85">
        <v>0</v>
      </c>
      <c r="O75" s="85">
        <v>0</v>
      </c>
      <c r="P75" s="85" t="s">
        <v>44</v>
      </c>
      <c r="Q75" s="88" t="s">
        <v>57</v>
      </c>
      <c r="R75" s="88">
        <v>1005711702</v>
      </c>
      <c r="S75" s="85" t="s">
        <v>44</v>
      </c>
      <c r="T75" s="87" t="s">
        <v>163</v>
      </c>
      <c r="U75" s="85" t="s">
        <v>44</v>
      </c>
      <c r="V75" s="90"/>
      <c r="W75" s="90"/>
      <c r="X75" s="95"/>
    </row>
    <row r="76" spans="1:24" ht="43.5" hidden="1">
      <c r="A76" s="85">
        <v>52224</v>
      </c>
      <c r="B76" s="85" t="s">
        <v>231</v>
      </c>
      <c r="C76" s="85" t="s">
        <v>232</v>
      </c>
      <c r="D76" s="85" t="s">
        <v>318</v>
      </c>
      <c r="E76" s="85" t="s">
        <v>319</v>
      </c>
      <c r="F76" s="85" t="s">
        <v>320</v>
      </c>
      <c r="G76" s="86" t="s">
        <v>44</v>
      </c>
      <c r="H76" s="91">
        <f>VLOOKUP($A76,'SP23'!$1:$1048576,7,0)</f>
        <v>2</v>
      </c>
      <c r="I76" s="86" t="s">
        <v>37</v>
      </c>
      <c r="J76" s="86" t="s">
        <v>38</v>
      </c>
      <c r="K76" s="86" t="s">
        <v>39</v>
      </c>
      <c r="L76" s="87" t="s">
        <v>40</v>
      </c>
      <c r="M76" s="85" t="s">
        <v>41</v>
      </c>
      <c r="N76" s="85">
        <v>69</v>
      </c>
      <c r="O76" s="85">
        <v>48</v>
      </c>
      <c r="P76" s="85" t="s">
        <v>42</v>
      </c>
      <c r="Q76" s="88"/>
      <c r="R76" s="88"/>
      <c r="S76" s="85" t="s">
        <v>42</v>
      </c>
      <c r="T76" s="87" t="s">
        <v>239</v>
      </c>
      <c r="U76" s="85" t="s">
        <v>44</v>
      </c>
      <c r="V76" s="90"/>
      <c r="W76" s="90"/>
      <c r="X76" s="87"/>
    </row>
    <row r="77" spans="1:24" ht="43.5" hidden="1">
      <c r="A77" s="85">
        <v>52228</v>
      </c>
      <c r="B77" s="85" t="s">
        <v>181</v>
      </c>
      <c r="C77" s="85" t="s">
        <v>227</v>
      </c>
      <c r="D77" s="85" t="s">
        <v>321</v>
      </c>
      <c r="E77" s="85" t="s">
        <v>322</v>
      </c>
      <c r="F77" s="85" t="s">
        <v>323</v>
      </c>
      <c r="G77" s="86" t="s">
        <v>44</v>
      </c>
      <c r="H77" s="91">
        <f>VLOOKUP($A77,'SP23'!$1:$1048576,7,0)</f>
        <v>143</v>
      </c>
      <c r="I77" s="86" t="s">
        <v>37</v>
      </c>
      <c r="J77" s="86" t="s">
        <v>38</v>
      </c>
      <c r="K77" s="86" t="s">
        <v>39</v>
      </c>
      <c r="L77" s="87" t="s">
        <v>40</v>
      </c>
      <c r="M77" s="85" t="s">
        <v>50</v>
      </c>
      <c r="N77" s="85">
        <v>69</v>
      </c>
      <c r="O77" s="85">
        <v>48</v>
      </c>
      <c r="P77" s="85" t="s">
        <v>42</v>
      </c>
      <c r="Q77" s="88"/>
      <c r="R77" s="88"/>
      <c r="S77" s="85" t="s">
        <v>42</v>
      </c>
      <c r="T77" s="87" t="s">
        <v>163</v>
      </c>
      <c r="U77" s="85" t="s">
        <v>44</v>
      </c>
      <c r="V77" s="90" t="s">
        <v>72</v>
      </c>
      <c r="W77" s="90"/>
      <c r="X77" s="87"/>
    </row>
    <row r="78" spans="1:24" ht="43.5">
      <c r="A78" s="85">
        <v>52250</v>
      </c>
      <c r="B78" s="85" t="s">
        <v>181</v>
      </c>
      <c r="C78" s="85" t="s">
        <v>269</v>
      </c>
      <c r="D78" s="85" t="s">
        <v>324</v>
      </c>
      <c r="E78" s="85" t="s">
        <v>325</v>
      </c>
      <c r="F78" s="85" t="s">
        <v>326</v>
      </c>
      <c r="G78" s="86" t="s">
        <v>44</v>
      </c>
      <c r="H78" s="91">
        <f>VLOOKUP($A78,'SP23'!$1:$1048576,7,0)</f>
        <v>159</v>
      </c>
      <c r="I78" s="86" t="s">
        <v>37</v>
      </c>
      <c r="J78" s="86" t="s">
        <v>38</v>
      </c>
      <c r="K78" s="86" t="s">
        <v>39</v>
      </c>
      <c r="L78" s="87" t="s">
        <v>40</v>
      </c>
      <c r="M78" s="85" t="s">
        <v>50</v>
      </c>
      <c r="N78" s="85">
        <v>69</v>
      </c>
      <c r="O78" s="85">
        <v>48</v>
      </c>
      <c r="P78" s="85" t="s">
        <v>42</v>
      </c>
      <c r="Q78" s="88"/>
      <c r="R78" s="88"/>
      <c r="S78" s="85" t="s">
        <v>42</v>
      </c>
      <c r="T78" s="87" t="s">
        <v>163</v>
      </c>
      <c r="U78" s="85" t="s">
        <v>44</v>
      </c>
      <c r="V78" s="90" t="s">
        <v>52</v>
      </c>
      <c r="W78" s="90"/>
      <c r="X78" s="87" t="s">
        <v>226</v>
      </c>
    </row>
    <row r="79" spans="1:24" ht="43.5" hidden="1">
      <c r="A79" s="85">
        <v>52251</v>
      </c>
      <c r="B79" s="85" t="s">
        <v>280</v>
      </c>
      <c r="C79" s="85" t="s">
        <v>281</v>
      </c>
      <c r="D79" s="85" t="s">
        <v>327</v>
      </c>
      <c r="E79" s="85" t="s">
        <v>328</v>
      </c>
      <c r="F79" s="85" t="s">
        <v>329</v>
      </c>
      <c r="G79" s="86" t="s">
        <v>44</v>
      </c>
      <c r="H79" s="91">
        <f>VLOOKUP($A79,'SP23'!$1:$1048576,7,0)</f>
        <v>17</v>
      </c>
      <c r="I79" s="86" t="s">
        <v>37</v>
      </c>
      <c r="J79" s="86" t="s">
        <v>38</v>
      </c>
      <c r="K79" s="86" t="s">
        <v>39</v>
      </c>
      <c r="L79" s="87" t="s">
        <v>40</v>
      </c>
      <c r="M79" s="85" t="s">
        <v>50</v>
      </c>
      <c r="N79" s="85">
        <v>69</v>
      </c>
      <c r="O79" s="85">
        <v>48</v>
      </c>
      <c r="P79" s="85" t="s">
        <v>42</v>
      </c>
      <c r="Q79" s="88"/>
      <c r="R79" s="88"/>
      <c r="S79" s="85" t="s">
        <v>42</v>
      </c>
      <c r="T79" s="87" t="s">
        <v>43</v>
      </c>
      <c r="U79" s="85" t="s">
        <v>44</v>
      </c>
      <c r="V79" s="90"/>
      <c r="W79" s="90"/>
      <c r="X79" s="87"/>
    </row>
    <row r="80" spans="1:24" ht="43.5" hidden="1">
      <c r="A80" s="85">
        <v>52272</v>
      </c>
      <c r="B80" s="85" t="s">
        <v>31</v>
      </c>
      <c r="C80" s="85" t="s">
        <v>255</v>
      </c>
      <c r="D80" s="85" t="s">
        <v>330</v>
      </c>
      <c r="E80" s="85" t="s">
        <v>331</v>
      </c>
      <c r="F80" s="85" t="s">
        <v>332</v>
      </c>
      <c r="G80" s="86" t="s">
        <v>44</v>
      </c>
      <c r="H80" s="91">
        <f>VLOOKUP($A80,'SP23'!$1:$1048576,7,0)</f>
        <v>39</v>
      </c>
      <c r="I80" s="86" t="s">
        <v>37</v>
      </c>
      <c r="J80" s="86" t="s">
        <v>38</v>
      </c>
      <c r="K80" s="86" t="s">
        <v>39</v>
      </c>
      <c r="L80" s="87" t="s">
        <v>40</v>
      </c>
      <c r="M80" s="85" t="s">
        <v>41</v>
      </c>
      <c r="N80" s="85">
        <v>69</v>
      </c>
      <c r="O80" s="85">
        <v>48</v>
      </c>
      <c r="P80" s="85" t="s">
        <v>42</v>
      </c>
      <c r="Q80" s="88"/>
      <c r="R80" s="88"/>
      <c r="S80" s="85" t="s">
        <v>42</v>
      </c>
      <c r="T80" s="87" t="s">
        <v>51</v>
      </c>
      <c r="U80" s="85" t="s">
        <v>44</v>
      </c>
      <c r="V80" s="90"/>
      <c r="W80" s="90"/>
      <c r="X80" s="87"/>
    </row>
    <row r="81" spans="1:24" ht="43.5" hidden="1">
      <c r="A81" s="85">
        <v>52289</v>
      </c>
      <c r="B81" s="85" t="s">
        <v>31</v>
      </c>
      <c r="C81" s="85" t="s">
        <v>32</v>
      </c>
      <c r="D81" s="85" t="s">
        <v>333</v>
      </c>
      <c r="E81" s="85" t="s">
        <v>334</v>
      </c>
      <c r="F81" s="85" t="s">
        <v>335</v>
      </c>
      <c r="G81" s="86" t="s">
        <v>44</v>
      </c>
      <c r="H81" s="91">
        <f>VLOOKUP($A81,'SP23'!$1:$1048576,7,0)</f>
        <v>43</v>
      </c>
      <c r="I81" s="86" t="s">
        <v>37</v>
      </c>
      <c r="J81" s="86" t="s">
        <v>38</v>
      </c>
      <c r="K81" s="86" t="s">
        <v>39</v>
      </c>
      <c r="L81" s="87" t="s">
        <v>40</v>
      </c>
      <c r="M81" s="85" t="s">
        <v>41</v>
      </c>
      <c r="N81" s="85">
        <v>69</v>
      </c>
      <c r="O81" s="85">
        <v>48</v>
      </c>
      <c r="P81" s="85" t="s">
        <v>42</v>
      </c>
      <c r="Q81" s="88"/>
      <c r="R81" s="88"/>
      <c r="S81" s="85" t="s">
        <v>42</v>
      </c>
      <c r="T81" s="87" t="s">
        <v>51</v>
      </c>
      <c r="U81" s="85" t="s">
        <v>44</v>
      </c>
      <c r="V81" s="90"/>
      <c r="W81" s="90"/>
      <c r="X81" s="87"/>
    </row>
    <row r="82" spans="1:24" ht="43.5" hidden="1">
      <c r="A82" s="85">
        <v>52343</v>
      </c>
      <c r="B82" s="85" t="s">
        <v>107</v>
      </c>
      <c r="C82" s="85" t="s">
        <v>108</v>
      </c>
      <c r="D82" s="85" t="s">
        <v>336</v>
      </c>
      <c r="E82" s="85" t="s">
        <v>337</v>
      </c>
      <c r="F82" s="85" t="s">
        <v>299</v>
      </c>
      <c r="G82" s="86" t="s">
        <v>44</v>
      </c>
      <c r="H82" s="91">
        <f>VLOOKUP($A82,'SP23'!$1:$1048576,7,0)</f>
        <v>9</v>
      </c>
      <c r="I82" s="86" t="s">
        <v>37</v>
      </c>
      <c r="J82" s="86" t="s">
        <v>38</v>
      </c>
      <c r="K82" s="86" t="s">
        <v>39</v>
      </c>
      <c r="L82" s="87" t="s">
        <v>40</v>
      </c>
      <c r="M82" s="85" t="s">
        <v>50</v>
      </c>
      <c r="N82" s="85">
        <v>69</v>
      </c>
      <c r="O82" s="85">
        <v>48</v>
      </c>
      <c r="P82" s="85" t="s">
        <v>42</v>
      </c>
      <c r="Q82" s="88"/>
      <c r="R82" s="88"/>
      <c r="S82" s="85" t="s">
        <v>42</v>
      </c>
      <c r="T82" s="87" t="s">
        <v>66</v>
      </c>
      <c r="U82" s="85" t="s">
        <v>42</v>
      </c>
      <c r="V82" s="90"/>
      <c r="W82" s="90"/>
      <c r="X82" s="95"/>
    </row>
    <row r="83" spans="1:24" ht="43.5" hidden="1">
      <c r="A83" s="85">
        <v>53045</v>
      </c>
      <c r="B83" s="85" t="s">
        <v>45</v>
      </c>
      <c r="C83" s="85" t="s">
        <v>186</v>
      </c>
      <c r="D83" s="85" t="s">
        <v>338</v>
      </c>
      <c r="E83" s="85" t="s">
        <v>339</v>
      </c>
      <c r="F83" s="85" t="s">
        <v>340</v>
      </c>
      <c r="G83" s="86" t="s">
        <v>44</v>
      </c>
      <c r="H83" s="91">
        <f>VLOOKUP($A83,'SP23'!$1:$1048576,7,0)</f>
        <v>10</v>
      </c>
      <c r="I83" s="86" t="s">
        <v>37</v>
      </c>
      <c r="J83" s="86" t="s">
        <v>38</v>
      </c>
      <c r="K83" s="86" t="s">
        <v>39</v>
      </c>
      <c r="L83" s="87" t="s">
        <v>40</v>
      </c>
      <c r="M83" s="85" t="s">
        <v>50</v>
      </c>
      <c r="N83" s="85">
        <v>69</v>
      </c>
      <c r="O83" s="85">
        <v>48</v>
      </c>
      <c r="P83" s="85" t="s">
        <v>42</v>
      </c>
      <c r="Q83" s="88"/>
      <c r="R83" s="88"/>
      <c r="S83" s="85" t="s">
        <v>42</v>
      </c>
      <c r="T83" s="87" t="s">
        <v>51</v>
      </c>
      <c r="U83" s="85" t="s">
        <v>44</v>
      </c>
      <c r="V83" s="90"/>
      <c r="W83" s="90"/>
      <c r="X83" s="87"/>
    </row>
    <row r="84" spans="1:24" ht="43.5" hidden="1">
      <c r="A84" s="85">
        <v>51810</v>
      </c>
      <c r="B84" s="85" t="s">
        <v>45</v>
      </c>
      <c r="C84" s="85" t="s">
        <v>46</v>
      </c>
      <c r="D84" s="85" t="s">
        <v>341</v>
      </c>
      <c r="E84" s="85" t="s">
        <v>342</v>
      </c>
      <c r="F84" s="85" t="s">
        <v>343</v>
      </c>
      <c r="G84" s="86" t="s">
        <v>44</v>
      </c>
      <c r="H84" s="91">
        <f>VLOOKUP($A84,'SP23'!$1:$1048576,7,0)</f>
        <v>11</v>
      </c>
      <c r="I84" s="86" t="s">
        <v>37</v>
      </c>
      <c r="J84" s="86" t="s">
        <v>38</v>
      </c>
      <c r="K84" s="86" t="s">
        <v>39</v>
      </c>
      <c r="L84" s="87" t="s">
        <v>40</v>
      </c>
      <c r="M84" s="85" t="s">
        <v>50</v>
      </c>
      <c r="N84" s="85">
        <v>69</v>
      </c>
      <c r="O84" s="85">
        <v>48</v>
      </c>
      <c r="P84" s="85" t="s">
        <v>42</v>
      </c>
      <c r="Q84" s="88"/>
      <c r="R84" s="88"/>
      <c r="S84" s="85" t="s">
        <v>42</v>
      </c>
      <c r="T84" s="87" t="s">
        <v>51</v>
      </c>
      <c r="U84" s="85" t="s">
        <v>44</v>
      </c>
      <c r="V84" s="90"/>
      <c r="W84" s="90"/>
      <c r="X84" s="87"/>
    </row>
    <row r="85" spans="1:24" ht="43.5" hidden="1">
      <c r="A85" s="85">
        <v>52344</v>
      </c>
      <c r="B85" s="85" t="s">
        <v>231</v>
      </c>
      <c r="C85" s="85" t="s">
        <v>232</v>
      </c>
      <c r="D85" s="85" t="s">
        <v>344</v>
      </c>
      <c r="E85" s="85" t="s">
        <v>345</v>
      </c>
      <c r="F85" s="85" t="s">
        <v>346</v>
      </c>
      <c r="G85" s="86" t="s">
        <v>44</v>
      </c>
      <c r="H85" s="91">
        <f>VLOOKUP($A85,'SP23'!$1:$1048576,7,0)</f>
        <v>2</v>
      </c>
      <c r="I85" s="86" t="s">
        <v>37</v>
      </c>
      <c r="J85" s="86" t="s">
        <v>38</v>
      </c>
      <c r="K85" s="86" t="s">
        <v>39</v>
      </c>
      <c r="L85" s="87" t="s">
        <v>40</v>
      </c>
      <c r="M85" s="85" t="s">
        <v>41</v>
      </c>
      <c r="N85" s="85">
        <v>69</v>
      </c>
      <c r="O85" s="85">
        <v>48</v>
      </c>
      <c r="P85" s="85" t="s">
        <v>42</v>
      </c>
      <c r="Q85" s="88"/>
      <c r="R85" s="88"/>
      <c r="S85" s="85" t="s">
        <v>42</v>
      </c>
      <c r="T85" s="87" t="s">
        <v>51</v>
      </c>
      <c r="U85" s="85" t="s">
        <v>44</v>
      </c>
      <c r="V85" s="90"/>
      <c r="W85" s="90"/>
      <c r="X85" s="87"/>
    </row>
    <row r="86" spans="1:24" ht="43.5" hidden="1">
      <c r="A86" s="85">
        <v>51878</v>
      </c>
      <c r="B86" s="85" t="s">
        <v>45</v>
      </c>
      <c r="C86" s="85" t="s">
        <v>46</v>
      </c>
      <c r="D86" s="85" t="s">
        <v>347</v>
      </c>
      <c r="E86" s="85" t="s">
        <v>348</v>
      </c>
      <c r="F86" s="85" t="s">
        <v>349</v>
      </c>
      <c r="G86" s="86" t="s">
        <v>44</v>
      </c>
      <c r="H86" s="91">
        <f>VLOOKUP($A86,'SP23'!$1:$1048576,7,0)</f>
        <v>11</v>
      </c>
      <c r="I86" s="86" t="s">
        <v>37</v>
      </c>
      <c r="J86" s="86" t="s">
        <v>38</v>
      </c>
      <c r="K86" s="86" t="s">
        <v>39</v>
      </c>
      <c r="L86" s="87" t="s">
        <v>40</v>
      </c>
      <c r="M86" s="85" t="s">
        <v>50</v>
      </c>
      <c r="N86" s="85">
        <v>69</v>
      </c>
      <c r="O86" s="85">
        <v>48</v>
      </c>
      <c r="P86" s="85" t="s">
        <v>42</v>
      </c>
      <c r="Q86" s="88"/>
      <c r="R86" s="88"/>
      <c r="S86" s="85" t="s">
        <v>42</v>
      </c>
      <c r="T86" s="87" t="s">
        <v>51</v>
      </c>
      <c r="U86" s="85" t="s">
        <v>44</v>
      </c>
      <c r="V86" s="90"/>
      <c r="W86" s="90"/>
      <c r="X86" s="87"/>
    </row>
    <row r="87" spans="1:24" ht="43.5" hidden="1">
      <c r="A87" s="85">
        <v>52085</v>
      </c>
      <c r="B87" s="85" t="s">
        <v>45</v>
      </c>
      <c r="C87" s="85" t="s">
        <v>46</v>
      </c>
      <c r="D87" s="85" t="s">
        <v>350</v>
      </c>
      <c r="E87" s="85" t="s">
        <v>351</v>
      </c>
      <c r="F87" s="85" t="s">
        <v>352</v>
      </c>
      <c r="G87" s="86" t="s">
        <v>44</v>
      </c>
      <c r="H87" s="91">
        <f>VLOOKUP($A87,'SP23'!$1:$1048576,7,0)</f>
        <v>26</v>
      </c>
      <c r="I87" s="86" t="s">
        <v>37</v>
      </c>
      <c r="J87" s="86" t="s">
        <v>38</v>
      </c>
      <c r="K87" s="86" t="s">
        <v>39</v>
      </c>
      <c r="L87" s="87" t="s">
        <v>40</v>
      </c>
      <c r="M87" s="85" t="s">
        <v>50</v>
      </c>
      <c r="N87" s="85">
        <v>69</v>
      </c>
      <c r="O87" s="85">
        <v>48</v>
      </c>
      <c r="P87" s="85" t="s">
        <v>42</v>
      </c>
      <c r="Q87" s="88"/>
      <c r="R87" s="88"/>
      <c r="S87" s="85" t="s">
        <v>42</v>
      </c>
      <c r="T87" s="87" t="s">
        <v>163</v>
      </c>
      <c r="U87" s="85" t="s">
        <v>44</v>
      </c>
      <c r="V87" s="90"/>
      <c r="W87" s="90"/>
      <c r="X87" s="87" t="s">
        <v>353</v>
      </c>
    </row>
    <row r="88" spans="1:24" ht="43.5" hidden="1">
      <c r="A88" s="85">
        <v>52600</v>
      </c>
      <c r="B88" s="85" t="s">
        <v>31</v>
      </c>
      <c r="C88" s="85" t="s">
        <v>32</v>
      </c>
      <c r="D88" s="85" t="s">
        <v>354</v>
      </c>
      <c r="E88" s="85" t="s">
        <v>355</v>
      </c>
      <c r="F88" s="85" t="s">
        <v>356</v>
      </c>
      <c r="G88" s="86" t="s">
        <v>44</v>
      </c>
      <c r="H88" s="91">
        <f>VLOOKUP($A88,'SP23'!$1:$1048576,7,0)</f>
        <v>87</v>
      </c>
      <c r="I88" s="86" t="s">
        <v>37</v>
      </c>
      <c r="J88" s="86" t="s">
        <v>38</v>
      </c>
      <c r="K88" s="86" t="s">
        <v>39</v>
      </c>
      <c r="L88" s="87" t="s">
        <v>40</v>
      </c>
      <c r="M88" s="85" t="s">
        <v>41</v>
      </c>
      <c r="N88" s="85">
        <v>69</v>
      </c>
      <c r="O88" s="85">
        <v>48</v>
      </c>
      <c r="P88" s="85" t="s">
        <v>42</v>
      </c>
      <c r="Q88" s="88"/>
      <c r="R88" s="88"/>
      <c r="S88" s="85" t="s">
        <v>42</v>
      </c>
      <c r="T88" s="87" t="s">
        <v>43</v>
      </c>
      <c r="U88" s="85" t="s">
        <v>44</v>
      </c>
      <c r="V88" s="90"/>
      <c r="W88" s="90"/>
      <c r="X88" s="87"/>
    </row>
    <row r="89" spans="1:24" ht="43.5" hidden="1">
      <c r="A89" s="85">
        <v>50558</v>
      </c>
      <c r="B89" s="85" t="s">
        <v>45</v>
      </c>
      <c r="C89" s="85" t="s">
        <v>46</v>
      </c>
      <c r="D89" s="85" t="s">
        <v>357</v>
      </c>
      <c r="E89" s="85" t="s">
        <v>358</v>
      </c>
      <c r="F89" s="85" t="s">
        <v>359</v>
      </c>
      <c r="G89" s="86" t="s">
        <v>44</v>
      </c>
      <c r="H89" s="91">
        <f>VLOOKUP($A89,'SP23'!$1:$1048576,7,0)</f>
        <v>12</v>
      </c>
      <c r="I89" s="86" t="s">
        <v>37</v>
      </c>
      <c r="J89" s="86" t="s">
        <v>38</v>
      </c>
      <c r="K89" s="86" t="s">
        <v>39</v>
      </c>
      <c r="L89" s="87" t="s">
        <v>40</v>
      </c>
      <c r="M89" s="85" t="s">
        <v>50</v>
      </c>
      <c r="N89" s="85">
        <v>69</v>
      </c>
      <c r="O89" s="85">
        <v>48</v>
      </c>
      <c r="P89" s="85" t="s">
        <v>42</v>
      </c>
      <c r="Q89" s="88"/>
      <c r="R89" s="88"/>
      <c r="S89" s="85" t="s">
        <v>42</v>
      </c>
      <c r="T89" s="87" t="s">
        <v>51</v>
      </c>
      <c r="U89" s="85" t="s">
        <v>44</v>
      </c>
      <c r="V89" s="90"/>
      <c r="W89" s="90"/>
      <c r="X89" s="87"/>
    </row>
    <row r="90" spans="1:24" ht="43.5" hidden="1">
      <c r="A90" s="85">
        <v>52725</v>
      </c>
      <c r="B90" s="85" t="s">
        <v>31</v>
      </c>
      <c r="C90" s="85" t="s">
        <v>360</v>
      </c>
      <c r="D90" s="85" t="s">
        <v>361</v>
      </c>
      <c r="E90" s="85" t="s">
        <v>362</v>
      </c>
      <c r="F90" s="85" t="s">
        <v>363</v>
      </c>
      <c r="G90" s="86" t="s">
        <v>44</v>
      </c>
      <c r="H90" s="91">
        <f>VLOOKUP($A90,'SP23'!$1:$1048576,7,0)</f>
        <v>8</v>
      </c>
      <c r="I90" s="86" t="s">
        <v>37</v>
      </c>
      <c r="J90" s="86" t="s">
        <v>38</v>
      </c>
      <c r="K90" s="86" t="s">
        <v>39</v>
      </c>
      <c r="L90" s="87" t="s">
        <v>40</v>
      </c>
      <c r="M90" s="85" t="s">
        <v>41</v>
      </c>
      <c r="N90" s="85">
        <v>69</v>
      </c>
      <c r="O90" s="85">
        <v>48</v>
      </c>
      <c r="P90" s="85" t="s">
        <v>42</v>
      </c>
      <c r="Q90" s="88"/>
      <c r="R90" s="88"/>
      <c r="S90" s="85" t="s">
        <v>42</v>
      </c>
      <c r="T90" s="87" t="s">
        <v>51</v>
      </c>
      <c r="U90" s="85" t="s">
        <v>44</v>
      </c>
      <c r="V90" s="90"/>
      <c r="W90" s="90"/>
      <c r="X90" s="87"/>
    </row>
    <row r="91" spans="1:24" ht="43.5" hidden="1">
      <c r="A91" s="85">
        <v>55489</v>
      </c>
      <c r="B91" s="85" t="s">
        <v>61</v>
      </c>
      <c r="C91" s="85" t="s">
        <v>97</v>
      </c>
      <c r="D91" s="85" t="s">
        <v>364</v>
      </c>
      <c r="E91" s="85" t="s">
        <v>365</v>
      </c>
      <c r="F91" s="85" t="s">
        <v>366</v>
      </c>
      <c r="G91" s="86" t="s">
        <v>44</v>
      </c>
      <c r="H91" s="91">
        <f>VLOOKUP($A91,'SP23'!$1:$1048576,7,0)</f>
        <v>12</v>
      </c>
      <c r="I91" s="86" t="s">
        <v>37</v>
      </c>
      <c r="J91" s="86" t="s">
        <v>38</v>
      </c>
      <c r="K91" s="86" t="s">
        <v>39</v>
      </c>
      <c r="L91" s="87" t="s">
        <v>40</v>
      </c>
      <c r="M91" s="85" t="s">
        <v>41</v>
      </c>
      <c r="N91" s="85">
        <v>69</v>
      </c>
      <c r="O91" s="85">
        <v>48</v>
      </c>
      <c r="P91" s="85" t="s">
        <v>42</v>
      </c>
      <c r="Q91" s="88"/>
      <c r="R91" s="88"/>
      <c r="S91" s="85" t="s">
        <v>42</v>
      </c>
      <c r="T91" s="87" t="s">
        <v>51</v>
      </c>
      <c r="U91" s="85" t="s">
        <v>44</v>
      </c>
      <c r="V91" s="90"/>
      <c r="W91" s="90"/>
      <c r="X91" s="87"/>
    </row>
    <row r="92" spans="1:24" ht="57.95" hidden="1">
      <c r="A92" s="85">
        <v>50630</v>
      </c>
      <c r="B92" s="85" t="s">
        <v>61</v>
      </c>
      <c r="C92" s="85" t="s">
        <v>62</v>
      </c>
      <c r="D92" s="85" t="s">
        <v>367</v>
      </c>
      <c r="E92" s="85" t="s">
        <v>368</v>
      </c>
      <c r="F92" s="85" t="s">
        <v>369</v>
      </c>
      <c r="G92" s="86" t="s">
        <v>44</v>
      </c>
      <c r="H92" s="91">
        <f>VLOOKUP($A92,'SP23'!$1:$1048576,7,0)</f>
        <v>13</v>
      </c>
      <c r="I92" s="86" t="s">
        <v>37</v>
      </c>
      <c r="J92" s="86" t="s">
        <v>38</v>
      </c>
      <c r="K92" s="86" t="s">
        <v>39</v>
      </c>
      <c r="L92" s="87" t="s">
        <v>83</v>
      </c>
      <c r="M92" s="85" t="s">
        <v>84</v>
      </c>
      <c r="N92" s="85">
        <v>69</v>
      </c>
      <c r="O92" s="85">
        <v>48</v>
      </c>
      <c r="P92" s="85" t="s">
        <v>42</v>
      </c>
      <c r="Q92" s="88"/>
      <c r="R92" s="88"/>
      <c r="S92" s="85" t="s">
        <v>42</v>
      </c>
      <c r="T92" s="87" t="s">
        <v>66</v>
      </c>
      <c r="U92" s="85" t="s">
        <v>44</v>
      </c>
      <c r="V92" s="90"/>
      <c r="W92" s="90"/>
      <c r="X92" s="87"/>
    </row>
    <row r="93" spans="1:24" ht="43.5" hidden="1">
      <c r="A93" s="85">
        <v>52996</v>
      </c>
      <c r="B93" s="85" t="s">
        <v>45</v>
      </c>
      <c r="C93" s="85" t="s">
        <v>120</v>
      </c>
      <c r="D93" s="85" t="s">
        <v>370</v>
      </c>
      <c r="E93" s="85" t="s">
        <v>371</v>
      </c>
      <c r="F93" s="85" t="s">
        <v>372</v>
      </c>
      <c r="G93" s="86" t="s">
        <v>44</v>
      </c>
      <c r="H93" s="91">
        <f>VLOOKUP($A93,'SP23'!$1:$1048576,7,0)</f>
        <v>13</v>
      </c>
      <c r="I93" s="86" t="s">
        <v>37</v>
      </c>
      <c r="J93" s="86" t="s">
        <v>38</v>
      </c>
      <c r="K93" s="86" t="s">
        <v>39</v>
      </c>
      <c r="L93" s="87" t="s">
        <v>40</v>
      </c>
      <c r="M93" s="85" t="s">
        <v>50</v>
      </c>
      <c r="N93" s="85">
        <v>69</v>
      </c>
      <c r="O93" s="85">
        <v>48</v>
      </c>
      <c r="P93" s="85" t="s">
        <v>42</v>
      </c>
      <c r="Q93" s="88"/>
      <c r="R93" s="88"/>
      <c r="S93" s="85" t="s">
        <v>42</v>
      </c>
      <c r="T93" s="87" t="s">
        <v>43</v>
      </c>
      <c r="U93" s="85" t="s">
        <v>44</v>
      </c>
      <c r="V93" s="90"/>
      <c r="W93" s="90"/>
      <c r="X93" s="87"/>
    </row>
    <row r="94" spans="1:24" ht="43.5" hidden="1">
      <c r="A94" s="85">
        <v>55713</v>
      </c>
      <c r="B94" s="85" t="s">
        <v>61</v>
      </c>
      <c r="C94" s="85" t="s">
        <v>62</v>
      </c>
      <c r="D94" s="85" t="s">
        <v>373</v>
      </c>
      <c r="E94" s="85" t="s">
        <v>374</v>
      </c>
      <c r="F94" s="85" t="s">
        <v>375</v>
      </c>
      <c r="G94" s="86" t="s">
        <v>44</v>
      </c>
      <c r="H94" s="91">
        <f>VLOOKUP($A94,'SP23'!$1:$1048576,7,0)</f>
        <v>13</v>
      </c>
      <c r="I94" s="86" t="s">
        <v>37</v>
      </c>
      <c r="J94" s="86" t="s">
        <v>38</v>
      </c>
      <c r="K94" s="86" t="s">
        <v>39</v>
      </c>
      <c r="L94" s="87" t="s">
        <v>40</v>
      </c>
      <c r="M94" s="85" t="s">
        <v>41</v>
      </c>
      <c r="N94" s="85">
        <v>69</v>
      </c>
      <c r="O94" s="85">
        <v>48</v>
      </c>
      <c r="P94" s="85" t="s">
        <v>42</v>
      </c>
      <c r="Q94" s="88"/>
      <c r="R94" s="88"/>
      <c r="S94" s="85" t="s">
        <v>42</v>
      </c>
      <c r="T94" s="87" t="s">
        <v>51</v>
      </c>
      <c r="U94" s="85" t="s">
        <v>44</v>
      </c>
      <c r="V94" s="90"/>
      <c r="W94" s="90"/>
      <c r="X94" s="87"/>
    </row>
    <row r="95" spans="1:24" ht="43.5" hidden="1">
      <c r="A95" s="85">
        <v>53030</v>
      </c>
      <c r="B95" s="85" t="s">
        <v>31</v>
      </c>
      <c r="C95" s="85" t="s">
        <v>32</v>
      </c>
      <c r="D95" s="85" t="s">
        <v>376</v>
      </c>
      <c r="E95" s="85" t="s">
        <v>377</v>
      </c>
      <c r="F95" s="85" t="s">
        <v>378</v>
      </c>
      <c r="G95" s="86" t="s">
        <v>44</v>
      </c>
      <c r="H95" s="91">
        <f>VLOOKUP($A95,'SP23'!$1:$1048576,7,0)</f>
        <v>23</v>
      </c>
      <c r="I95" s="86" t="s">
        <v>37</v>
      </c>
      <c r="J95" s="86" t="s">
        <v>38</v>
      </c>
      <c r="K95" s="86" t="s">
        <v>39</v>
      </c>
      <c r="L95" s="87" t="s">
        <v>40</v>
      </c>
      <c r="M95" s="85" t="s">
        <v>41</v>
      </c>
      <c r="N95" s="85">
        <v>69</v>
      </c>
      <c r="O95" s="85">
        <v>48</v>
      </c>
      <c r="P95" s="85" t="s">
        <v>42</v>
      </c>
      <c r="Q95" s="88"/>
      <c r="R95" s="88"/>
      <c r="S95" s="85" t="s">
        <v>42</v>
      </c>
      <c r="T95" s="87" t="s">
        <v>43</v>
      </c>
      <c r="U95" s="85" t="s">
        <v>44</v>
      </c>
      <c r="V95" s="90"/>
      <c r="W95" s="90"/>
      <c r="X95" s="87"/>
    </row>
    <row r="96" spans="1:24" ht="43.5" hidden="1">
      <c r="A96" s="85">
        <v>58001</v>
      </c>
      <c r="B96" s="85" t="s">
        <v>45</v>
      </c>
      <c r="C96" s="85" t="s">
        <v>186</v>
      </c>
      <c r="D96" s="85" t="s">
        <v>379</v>
      </c>
      <c r="E96" s="85" t="s">
        <v>380</v>
      </c>
      <c r="F96" s="85" t="s">
        <v>381</v>
      </c>
      <c r="G96" s="86" t="s">
        <v>44</v>
      </c>
      <c r="H96" s="91">
        <f>VLOOKUP($A96,'SP23'!$1:$1048576,7,0)</f>
        <v>13</v>
      </c>
      <c r="I96" s="86" t="s">
        <v>37</v>
      </c>
      <c r="J96" s="86" t="s">
        <v>38</v>
      </c>
      <c r="K96" s="86" t="s">
        <v>39</v>
      </c>
      <c r="L96" s="87" t="s">
        <v>40</v>
      </c>
      <c r="M96" s="85" t="s">
        <v>50</v>
      </c>
      <c r="N96" s="85">
        <v>69</v>
      </c>
      <c r="O96" s="85">
        <v>48</v>
      </c>
      <c r="P96" s="85" t="s">
        <v>42</v>
      </c>
      <c r="Q96" s="88"/>
      <c r="R96" s="88"/>
      <c r="S96" s="85" t="s">
        <v>42</v>
      </c>
      <c r="T96" s="87" t="s">
        <v>51</v>
      </c>
      <c r="U96" s="85" t="s">
        <v>44</v>
      </c>
      <c r="V96" s="90"/>
      <c r="W96" s="90"/>
      <c r="X96" s="87"/>
    </row>
    <row r="97" spans="1:25" ht="43.5" hidden="1">
      <c r="A97" s="85">
        <v>53106</v>
      </c>
      <c r="B97" s="85" t="s">
        <v>31</v>
      </c>
      <c r="C97" s="85" t="s">
        <v>32</v>
      </c>
      <c r="D97" s="85" t="s">
        <v>382</v>
      </c>
      <c r="E97" s="85" t="s">
        <v>383</v>
      </c>
      <c r="F97" s="85" t="s">
        <v>384</v>
      </c>
      <c r="G97" s="86" t="s">
        <v>44</v>
      </c>
      <c r="H97" s="91">
        <f>VLOOKUP($A97,'SP23'!$1:$1048576,7,0)</f>
        <v>5</v>
      </c>
      <c r="I97" s="86" t="s">
        <v>37</v>
      </c>
      <c r="J97" s="86" t="s">
        <v>38</v>
      </c>
      <c r="K97" s="86" t="s">
        <v>39</v>
      </c>
      <c r="L97" s="87" t="s">
        <v>40</v>
      </c>
      <c r="M97" s="85" t="s">
        <v>41</v>
      </c>
      <c r="N97" s="85">
        <v>69</v>
      </c>
      <c r="O97" s="85">
        <v>48</v>
      </c>
      <c r="P97" s="85" t="s">
        <v>42</v>
      </c>
      <c r="Q97" s="88"/>
      <c r="R97" s="88"/>
      <c r="S97" s="85" t="s">
        <v>42</v>
      </c>
      <c r="T97" s="87" t="s">
        <v>51</v>
      </c>
      <c r="U97" s="85" t="s">
        <v>42</v>
      </c>
      <c r="V97" s="90"/>
      <c r="W97" s="90"/>
      <c r="X97" s="87" t="s">
        <v>385</v>
      </c>
    </row>
    <row r="98" spans="1:25" ht="57.95" hidden="1">
      <c r="A98" s="85">
        <v>53351</v>
      </c>
      <c r="B98" s="85" t="s">
        <v>45</v>
      </c>
      <c r="C98" s="85" t="s">
        <v>120</v>
      </c>
      <c r="D98" s="85" t="s">
        <v>386</v>
      </c>
      <c r="E98" s="85" t="s">
        <v>387</v>
      </c>
      <c r="F98" s="85" t="s">
        <v>388</v>
      </c>
      <c r="G98" s="86" t="s">
        <v>44</v>
      </c>
      <c r="H98" s="91">
        <f>VLOOKUP($A98,'SP23'!$1:$1048576,7,0)</f>
        <v>14</v>
      </c>
      <c r="I98" s="86" t="s">
        <v>37</v>
      </c>
      <c r="J98" s="86" t="s">
        <v>38</v>
      </c>
      <c r="K98" s="86" t="s">
        <v>39</v>
      </c>
      <c r="L98" s="87" t="s">
        <v>83</v>
      </c>
      <c r="M98" s="85" t="s">
        <v>84</v>
      </c>
      <c r="N98" s="85">
        <v>0</v>
      </c>
      <c r="O98" s="85">
        <v>0</v>
      </c>
      <c r="P98" s="85" t="s">
        <v>42</v>
      </c>
      <c r="Q98" s="88"/>
      <c r="R98" s="88"/>
      <c r="S98" s="85" t="s">
        <v>42</v>
      </c>
      <c r="T98" s="87" t="s">
        <v>163</v>
      </c>
      <c r="U98" s="85" t="s">
        <v>42</v>
      </c>
      <c r="V98" s="90"/>
      <c r="W98" s="90"/>
      <c r="X98" s="95"/>
    </row>
    <row r="99" spans="1:25" ht="57.95" hidden="1">
      <c r="A99" s="85">
        <v>55484</v>
      </c>
      <c r="B99" s="85" t="s">
        <v>61</v>
      </c>
      <c r="C99" s="85" t="s">
        <v>62</v>
      </c>
      <c r="D99" s="85" t="s">
        <v>389</v>
      </c>
      <c r="E99" s="85" t="s">
        <v>390</v>
      </c>
      <c r="F99" s="85" t="s">
        <v>391</v>
      </c>
      <c r="G99" s="86" t="s">
        <v>44</v>
      </c>
      <c r="H99" s="91">
        <f>VLOOKUP($A99,'SP23'!$1:$1048576,7,0)</f>
        <v>14</v>
      </c>
      <c r="I99" s="86" t="s">
        <v>37</v>
      </c>
      <c r="J99" s="86" t="s">
        <v>38</v>
      </c>
      <c r="K99" s="86" t="s">
        <v>39</v>
      </c>
      <c r="L99" s="87" t="s">
        <v>83</v>
      </c>
      <c r="M99" s="85" t="s">
        <v>84</v>
      </c>
      <c r="N99" s="85">
        <v>69</v>
      </c>
      <c r="O99" s="85">
        <v>48</v>
      </c>
      <c r="P99" s="85" t="s">
        <v>42</v>
      </c>
      <c r="Q99" s="88"/>
      <c r="R99" s="88"/>
      <c r="S99" s="85" t="s">
        <v>42</v>
      </c>
      <c r="T99" s="87" t="s">
        <v>71</v>
      </c>
      <c r="U99" s="85" t="s">
        <v>44</v>
      </c>
      <c r="V99" s="90"/>
      <c r="W99" s="90"/>
      <c r="X99" s="87"/>
    </row>
    <row r="100" spans="1:25" ht="43.5" hidden="1">
      <c r="A100" s="85">
        <v>53199</v>
      </c>
      <c r="B100" s="85" t="s">
        <v>31</v>
      </c>
      <c r="C100" s="85" t="s">
        <v>360</v>
      </c>
      <c r="D100" s="85" t="s">
        <v>392</v>
      </c>
      <c r="E100" s="85" t="s">
        <v>393</v>
      </c>
      <c r="F100" s="85" t="s">
        <v>394</v>
      </c>
      <c r="G100" s="86" t="s">
        <v>44</v>
      </c>
      <c r="H100" s="91">
        <f>VLOOKUP($A100,'SP23'!$1:$1048576,7,0)</f>
        <v>5</v>
      </c>
      <c r="I100" s="86" t="s">
        <v>37</v>
      </c>
      <c r="J100" s="86" t="s">
        <v>38</v>
      </c>
      <c r="K100" s="86" t="s">
        <v>39</v>
      </c>
      <c r="L100" s="87" t="s">
        <v>40</v>
      </c>
      <c r="M100" s="85" t="s">
        <v>41</v>
      </c>
      <c r="N100" s="85">
        <v>69</v>
      </c>
      <c r="O100" s="85">
        <v>48</v>
      </c>
      <c r="P100" s="85" t="s">
        <v>42</v>
      </c>
      <c r="Q100" s="88"/>
      <c r="R100" s="88"/>
      <c r="S100" s="85" t="s">
        <v>42</v>
      </c>
      <c r="T100" s="87" t="s">
        <v>51</v>
      </c>
      <c r="U100" s="85" t="s">
        <v>44</v>
      </c>
      <c r="V100" s="90"/>
      <c r="W100" s="90"/>
      <c r="X100" s="95"/>
    </row>
    <row r="101" spans="1:25" ht="57.95" hidden="1">
      <c r="A101" s="85">
        <v>51513</v>
      </c>
      <c r="B101" s="85" t="s">
        <v>45</v>
      </c>
      <c r="C101" s="85" t="s">
        <v>120</v>
      </c>
      <c r="D101" s="85" t="s">
        <v>395</v>
      </c>
      <c r="E101" s="85" t="s">
        <v>396</v>
      </c>
      <c r="F101" s="85" t="s">
        <v>397</v>
      </c>
      <c r="G101" s="86" t="s">
        <v>44</v>
      </c>
      <c r="H101" s="91">
        <f>VLOOKUP($A101,'SP23'!$1:$1048576,7,0)</f>
        <v>15</v>
      </c>
      <c r="I101" s="86" t="s">
        <v>37</v>
      </c>
      <c r="J101" s="86" t="s">
        <v>38</v>
      </c>
      <c r="K101" s="86" t="s">
        <v>39</v>
      </c>
      <c r="L101" s="87" t="s">
        <v>83</v>
      </c>
      <c r="M101" s="85" t="s">
        <v>84</v>
      </c>
      <c r="N101" s="85">
        <v>0</v>
      </c>
      <c r="O101" s="85">
        <v>0</v>
      </c>
      <c r="P101" s="85" t="s">
        <v>42</v>
      </c>
      <c r="Q101" s="88"/>
      <c r="R101" s="88"/>
      <c r="S101" s="85" t="s">
        <v>42</v>
      </c>
      <c r="T101" s="87" t="s">
        <v>43</v>
      </c>
      <c r="U101" s="85" t="s">
        <v>42</v>
      </c>
      <c r="V101" s="90"/>
      <c r="W101" s="90"/>
      <c r="X101" s="95"/>
    </row>
    <row r="102" spans="1:25" ht="43.5" hidden="1">
      <c r="A102" s="85">
        <v>51799</v>
      </c>
      <c r="B102" s="85" t="s">
        <v>45</v>
      </c>
      <c r="C102" s="85" t="s">
        <v>186</v>
      </c>
      <c r="D102" s="85" t="s">
        <v>398</v>
      </c>
      <c r="E102" s="85" t="s">
        <v>399</v>
      </c>
      <c r="F102" s="85" t="s">
        <v>400</v>
      </c>
      <c r="G102" s="86" t="s">
        <v>44</v>
      </c>
      <c r="H102" s="91">
        <f>VLOOKUP($A102,'SP23'!$1:$1048576,7,0)</f>
        <v>17</v>
      </c>
      <c r="I102" s="86" t="s">
        <v>37</v>
      </c>
      <c r="J102" s="86" t="s">
        <v>38</v>
      </c>
      <c r="K102" s="86" t="s">
        <v>39</v>
      </c>
      <c r="L102" s="87" t="s">
        <v>40</v>
      </c>
      <c r="M102" s="85" t="s">
        <v>50</v>
      </c>
      <c r="N102" s="85">
        <v>69</v>
      </c>
      <c r="O102" s="85">
        <v>48</v>
      </c>
      <c r="P102" s="85" t="s">
        <v>42</v>
      </c>
      <c r="Q102" s="88"/>
      <c r="R102" s="88"/>
      <c r="S102" s="85" t="s">
        <v>42</v>
      </c>
      <c r="T102" s="87" t="s">
        <v>51</v>
      </c>
      <c r="U102" s="85" t="s">
        <v>44</v>
      </c>
      <c r="V102" s="90"/>
      <c r="W102" s="90"/>
      <c r="X102" s="87"/>
    </row>
    <row r="103" spans="1:25" ht="43.5" hidden="1">
      <c r="A103" s="85">
        <v>52710</v>
      </c>
      <c r="B103" s="85" t="s">
        <v>45</v>
      </c>
      <c r="C103" s="85" t="s">
        <v>46</v>
      </c>
      <c r="D103" s="85" t="s">
        <v>401</v>
      </c>
      <c r="E103" s="85" t="s">
        <v>402</v>
      </c>
      <c r="F103" s="85" t="s">
        <v>403</v>
      </c>
      <c r="G103" s="86" t="s">
        <v>44</v>
      </c>
      <c r="H103" s="91">
        <f>VLOOKUP($A103,'SP23'!$1:$1048576,7,0)</f>
        <v>17</v>
      </c>
      <c r="I103" s="86" t="s">
        <v>37</v>
      </c>
      <c r="J103" s="86" t="s">
        <v>38</v>
      </c>
      <c r="K103" s="86" t="s">
        <v>39</v>
      </c>
      <c r="L103" s="87" t="s">
        <v>40</v>
      </c>
      <c r="M103" s="85" t="s">
        <v>50</v>
      </c>
      <c r="N103" s="85">
        <v>69</v>
      </c>
      <c r="O103" s="85">
        <v>48</v>
      </c>
      <c r="P103" s="85" t="s">
        <v>42</v>
      </c>
      <c r="Q103" s="88"/>
      <c r="R103" s="88"/>
      <c r="S103" s="85" t="s">
        <v>42</v>
      </c>
      <c r="T103" s="87" t="s">
        <v>51</v>
      </c>
      <c r="U103" s="85" t="s">
        <v>44</v>
      </c>
      <c r="V103" s="90"/>
      <c r="W103" s="90"/>
      <c r="X103" s="87"/>
    </row>
    <row r="104" spans="1:25" s="98" customFormat="1" ht="43.5" hidden="1">
      <c r="A104" s="85">
        <v>53388</v>
      </c>
      <c r="B104" s="85" t="s">
        <v>167</v>
      </c>
      <c r="C104" s="85" t="s">
        <v>168</v>
      </c>
      <c r="D104" s="85" t="s">
        <v>404</v>
      </c>
      <c r="E104" s="85" t="s">
        <v>405</v>
      </c>
      <c r="F104" s="85" t="s">
        <v>406</v>
      </c>
      <c r="G104" s="86" t="s">
        <v>44</v>
      </c>
      <c r="H104" s="91">
        <f>VLOOKUP($A104,'SP23'!$1:$1048576,7,0)</f>
        <v>170</v>
      </c>
      <c r="I104" s="86" t="s">
        <v>37</v>
      </c>
      <c r="J104" s="86" t="s">
        <v>38</v>
      </c>
      <c r="K104" s="86" t="s">
        <v>39</v>
      </c>
      <c r="L104" s="87" t="s">
        <v>40</v>
      </c>
      <c r="M104" s="85" t="s">
        <v>50</v>
      </c>
      <c r="N104" s="85">
        <v>69</v>
      </c>
      <c r="O104" s="85">
        <v>48</v>
      </c>
      <c r="P104" s="85" t="s">
        <v>44</v>
      </c>
      <c r="Q104" s="88" t="s">
        <v>57</v>
      </c>
      <c r="R104" s="88"/>
      <c r="S104" s="85" t="s">
        <v>44</v>
      </c>
      <c r="T104" s="87" t="s">
        <v>407</v>
      </c>
      <c r="U104" s="85" t="s">
        <v>44</v>
      </c>
      <c r="V104" s="90"/>
      <c r="W104" s="90"/>
      <c r="X104" s="95"/>
      <c r="Y104"/>
    </row>
    <row r="105" spans="1:25" s="98" customFormat="1" ht="43.5" hidden="1">
      <c r="A105" s="85">
        <v>53395</v>
      </c>
      <c r="B105" s="85" t="s">
        <v>231</v>
      </c>
      <c r="C105" s="85" t="s">
        <v>232</v>
      </c>
      <c r="D105" s="85" t="s">
        <v>408</v>
      </c>
      <c r="E105" s="85" t="s">
        <v>409</v>
      </c>
      <c r="F105" s="85" t="s">
        <v>410</v>
      </c>
      <c r="G105" s="86" t="s">
        <v>44</v>
      </c>
      <c r="H105" s="91">
        <f>VLOOKUP($A105,'SP23'!$1:$1048576,7,0)</f>
        <v>8</v>
      </c>
      <c r="I105" s="86" t="s">
        <v>37</v>
      </c>
      <c r="J105" s="86" t="s">
        <v>38</v>
      </c>
      <c r="K105" s="86" t="s">
        <v>39</v>
      </c>
      <c r="L105" s="87" t="s">
        <v>40</v>
      </c>
      <c r="M105" s="85" t="s">
        <v>41</v>
      </c>
      <c r="N105" s="85">
        <v>69</v>
      </c>
      <c r="O105" s="85">
        <v>48</v>
      </c>
      <c r="P105" s="85" t="s">
        <v>42</v>
      </c>
      <c r="Q105" s="88"/>
      <c r="R105" s="88"/>
      <c r="S105" s="85" t="s">
        <v>42</v>
      </c>
      <c r="T105" s="87" t="s">
        <v>51</v>
      </c>
      <c r="U105" s="85" t="s">
        <v>44</v>
      </c>
      <c r="V105" s="90"/>
      <c r="W105" s="90"/>
      <c r="X105" s="87"/>
      <c r="Y105"/>
    </row>
    <row r="106" spans="1:25" ht="43.5" hidden="1">
      <c r="A106" s="85">
        <v>53239</v>
      </c>
      <c r="B106" s="85" t="s">
        <v>61</v>
      </c>
      <c r="C106" s="85" t="s">
        <v>62</v>
      </c>
      <c r="D106" s="85" t="s">
        <v>411</v>
      </c>
      <c r="E106" s="85" t="s">
        <v>412</v>
      </c>
      <c r="F106" s="85" t="s">
        <v>413</v>
      </c>
      <c r="G106" s="86" t="s">
        <v>44</v>
      </c>
      <c r="H106" s="91">
        <f>VLOOKUP($A106,'SP23'!$1:$1048576,7,0)</f>
        <v>18</v>
      </c>
      <c r="I106" s="86" t="s">
        <v>37</v>
      </c>
      <c r="J106" s="86" t="s">
        <v>38</v>
      </c>
      <c r="K106" s="86" t="s">
        <v>39</v>
      </c>
      <c r="L106" s="87" t="s">
        <v>40</v>
      </c>
      <c r="M106" s="85" t="s">
        <v>41</v>
      </c>
      <c r="N106" s="85">
        <v>69</v>
      </c>
      <c r="O106" s="85">
        <v>48</v>
      </c>
      <c r="P106" s="85" t="s">
        <v>42</v>
      </c>
      <c r="Q106" s="88"/>
      <c r="R106" s="88"/>
      <c r="S106" s="85" t="s">
        <v>42</v>
      </c>
      <c r="T106" s="87" t="s">
        <v>51</v>
      </c>
      <c r="U106" s="85" t="s">
        <v>44</v>
      </c>
      <c r="V106" s="90"/>
      <c r="W106" s="90"/>
      <c r="X106" s="87"/>
    </row>
    <row r="107" spans="1:25" ht="43.5" hidden="1">
      <c r="A107" s="85">
        <v>53456</v>
      </c>
      <c r="B107" s="85" t="s">
        <v>231</v>
      </c>
      <c r="C107" s="85" t="s">
        <v>232</v>
      </c>
      <c r="D107" s="85" t="s">
        <v>414</v>
      </c>
      <c r="E107" s="85" t="s">
        <v>415</v>
      </c>
      <c r="F107" s="85" t="s">
        <v>416</v>
      </c>
      <c r="G107" s="86" t="s">
        <v>44</v>
      </c>
      <c r="H107" s="91">
        <f>VLOOKUP($A107,'SP23'!$1:$1048576,7,0)</f>
        <v>70</v>
      </c>
      <c r="I107" s="86" t="s">
        <v>37</v>
      </c>
      <c r="J107" s="86" t="s">
        <v>38</v>
      </c>
      <c r="K107" s="86" t="s">
        <v>39</v>
      </c>
      <c r="L107" s="87" t="s">
        <v>40</v>
      </c>
      <c r="M107" s="85" t="s">
        <v>41</v>
      </c>
      <c r="N107" s="85">
        <v>69</v>
      </c>
      <c r="O107" s="85">
        <v>48</v>
      </c>
      <c r="P107" s="85" t="s">
        <v>42</v>
      </c>
      <c r="Q107" s="88"/>
      <c r="R107" s="88"/>
      <c r="S107" s="85" t="s">
        <v>42</v>
      </c>
      <c r="T107" s="87" t="s">
        <v>51</v>
      </c>
      <c r="U107" s="85" t="s">
        <v>44</v>
      </c>
      <c r="V107" s="90"/>
      <c r="W107" s="90"/>
      <c r="X107" s="87"/>
    </row>
    <row r="108" spans="1:25" ht="57.95" hidden="1">
      <c r="A108" s="85">
        <v>53515</v>
      </c>
      <c r="B108" s="85" t="s">
        <v>45</v>
      </c>
      <c r="C108" s="85" t="s">
        <v>186</v>
      </c>
      <c r="D108" s="85" t="s">
        <v>417</v>
      </c>
      <c r="E108" s="85" t="s">
        <v>418</v>
      </c>
      <c r="F108" s="85" t="s">
        <v>419</v>
      </c>
      <c r="G108" s="86" t="s">
        <v>44</v>
      </c>
      <c r="H108" s="91">
        <f>VLOOKUP($A108,'SP23'!$1:$1048576,7,0)</f>
        <v>5</v>
      </c>
      <c r="I108" s="86" t="s">
        <v>37</v>
      </c>
      <c r="J108" s="86" t="s">
        <v>38</v>
      </c>
      <c r="K108" s="86" t="s">
        <v>39</v>
      </c>
      <c r="L108" s="87" t="s">
        <v>40</v>
      </c>
      <c r="M108" s="85" t="s">
        <v>50</v>
      </c>
      <c r="N108" s="85">
        <v>69</v>
      </c>
      <c r="O108" s="85">
        <v>48</v>
      </c>
      <c r="P108" s="85" t="s">
        <v>42</v>
      </c>
      <c r="Q108" s="88"/>
      <c r="R108" s="88"/>
      <c r="S108" s="85" t="s">
        <v>42</v>
      </c>
      <c r="T108" s="87" t="s">
        <v>43</v>
      </c>
      <c r="U108" s="85" t="s">
        <v>44</v>
      </c>
      <c r="V108" s="90" t="s">
        <v>124</v>
      </c>
      <c r="W108" s="90"/>
      <c r="X108" s="87" t="s">
        <v>420</v>
      </c>
    </row>
    <row r="109" spans="1:25" ht="43.5" hidden="1">
      <c r="A109" s="85">
        <v>51165</v>
      </c>
      <c r="B109" s="85" t="s">
        <v>61</v>
      </c>
      <c r="C109" s="85" t="s">
        <v>62</v>
      </c>
      <c r="D109" s="85" t="s">
        <v>421</v>
      </c>
      <c r="E109" s="85" t="s">
        <v>422</v>
      </c>
      <c r="F109" s="85" t="s">
        <v>423</v>
      </c>
      <c r="G109" s="86" t="s">
        <v>44</v>
      </c>
      <c r="H109" s="91">
        <f>VLOOKUP($A109,'SP23'!$1:$1048576,7,0)</f>
        <v>19</v>
      </c>
      <c r="I109" s="86" t="s">
        <v>37</v>
      </c>
      <c r="J109" s="86" t="s">
        <v>38</v>
      </c>
      <c r="K109" s="86" t="s">
        <v>39</v>
      </c>
      <c r="L109" s="87" t="s">
        <v>40</v>
      </c>
      <c r="M109" s="85" t="s">
        <v>41</v>
      </c>
      <c r="N109" s="85">
        <v>69</v>
      </c>
      <c r="O109" s="85">
        <v>48</v>
      </c>
      <c r="P109" s="85" t="s">
        <v>42</v>
      </c>
      <c r="Q109" s="88"/>
      <c r="R109" s="88"/>
      <c r="S109" s="85" t="s">
        <v>42</v>
      </c>
      <c r="T109" s="87" t="s">
        <v>43</v>
      </c>
      <c r="U109" s="87" t="s">
        <v>44</v>
      </c>
      <c r="V109" s="90"/>
      <c r="W109" s="90"/>
      <c r="X109" s="87"/>
    </row>
    <row r="110" spans="1:25" ht="43.5">
      <c r="A110" s="85">
        <v>53536</v>
      </c>
      <c r="B110" s="85" t="s">
        <v>181</v>
      </c>
      <c r="C110" s="85" t="s">
        <v>424</v>
      </c>
      <c r="D110" s="85" t="s">
        <v>425</v>
      </c>
      <c r="E110" s="85" t="s">
        <v>426</v>
      </c>
      <c r="F110" s="85" t="s">
        <v>427</v>
      </c>
      <c r="G110" s="86" t="s">
        <v>44</v>
      </c>
      <c r="H110" s="91">
        <f>VLOOKUP($A110,'SP23'!$1:$1048576,7,0)</f>
        <v>22</v>
      </c>
      <c r="I110" s="86" t="s">
        <v>37</v>
      </c>
      <c r="J110" s="86" t="s">
        <v>38</v>
      </c>
      <c r="K110" s="86" t="s">
        <v>39</v>
      </c>
      <c r="L110" s="87" t="s">
        <v>40</v>
      </c>
      <c r="M110" s="85" t="s">
        <v>50</v>
      </c>
      <c r="N110" s="85">
        <v>69</v>
      </c>
      <c r="O110" s="85">
        <v>48</v>
      </c>
      <c r="P110" s="85" t="s">
        <v>42</v>
      </c>
      <c r="Q110" s="85"/>
      <c r="R110" s="85"/>
      <c r="S110" s="85" t="s">
        <v>42</v>
      </c>
      <c r="T110" s="87" t="s">
        <v>43</v>
      </c>
      <c r="U110" s="85" t="s">
        <v>44</v>
      </c>
      <c r="V110" s="90"/>
      <c r="W110" s="90"/>
      <c r="X110" s="87"/>
    </row>
    <row r="111" spans="1:25" ht="43.5">
      <c r="A111" s="85">
        <v>53556</v>
      </c>
      <c r="B111" s="85" t="s">
        <v>181</v>
      </c>
      <c r="C111" s="85" t="s">
        <v>182</v>
      </c>
      <c r="D111" s="85" t="s">
        <v>428</v>
      </c>
      <c r="E111" s="85" t="s">
        <v>429</v>
      </c>
      <c r="F111" s="85" t="s">
        <v>430</v>
      </c>
      <c r="G111" s="86" t="s">
        <v>44</v>
      </c>
      <c r="H111" s="91">
        <f>VLOOKUP($A111,'SP23'!$1:$1048576,7,0)</f>
        <v>59</v>
      </c>
      <c r="I111" s="86" t="s">
        <v>37</v>
      </c>
      <c r="J111" s="86" t="s">
        <v>38</v>
      </c>
      <c r="K111" s="86" t="s">
        <v>39</v>
      </c>
      <c r="L111" s="87" t="s">
        <v>40</v>
      </c>
      <c r="M111" s="85" t="s">
        <v>50</v>
      </c>
      <c r="N111" s="85">
        <v>69</v>
      </c>
      <c r="O111" s="85">
        <v>48</v>
      </c>
      <c r="P111" s="85" t="s">
        <v>42</v>
      </c>
      <c r="Q111" s="88"/>
      <c r="R111" s="88"/>
      <c r="S111" s="85" t="s">
        <v>42</v>
      </c>
      <c r="T111" s="87" t="s">
        <v>43</v>
      </c>
      <c r="U111" s="85" t="s">
        <v>44</v>
      </c>
      <c r="V111" s="90"/>
      <c r="W111" s="90"/>
      <c r="X111" s="95"/>
    </row>
    <row r="112" spans="1:25" ht="21" hidden="1" customHeight="1">
      <c r="A112" s="85">
        <v>53573</v>
      </c>
      <c r="B112" s="85" t="s">
        <v>231</v>
      </c>
      <c r="C112" s="85" t="s">
        <v>232</v>
      </c>
      <c r="D112" s="85" t="s">
        <v>431</v>
      </c>
      <c r="E112" s="85" t="s">
        <v>432</v>
      </c>
      <c r="F112" s="85" t="s">
        <v>433</v>
      </c>
      <c r="G112" s="86" t="s">
        <v>44</v>
      </c>
      <c r="H112" s="91">
        <f>VLOOKUP($A112,'SP23'!$1:$1048576,7,0)</f>
        <v>59</v>
      </c>
      <c r="I112" s="86" t="s">
        <v>37</v>
      </c>
      <c r="J112" s="86" t="s">
        <v>38</v>
      </c>
      <c r="K112" s="86" t="s">
        <v>39</v>
      </c>
      <c r="L112" s="87" t="s">
        <v>40</v>
      </c>
      <c r="M112" s="85" t="s">
        <v>41</v>
      </c>
      <c r="N112" s="85">
        <v>69</v>
      </c>
      <c r="O112" s="85">
        <v>48</v>
      </c>
      <c r="P112" s="85" t="s">
        <v>42</v>
      </c>
      <c r="Q112" s="85"/>
      <c r="R112" s="85"/>
      <c r="S112" s="85" t="s">
        <v>42</v>
      </c>
      <c r="T112" s="87" t="s">
        <v>51</v>
      </c>
      <c r="U112" s="85" t="s">
        <v>44</v>
      </c>
      <c r="V112" s="90"/>
      <c r="W112" s="90"/>
      <c r="X112" s="87"/>
    </row>
    <row r="113" spans="1:24" ht="43.5" hidden="1">
      <c r="A113" s="85">
        <v>54040</v>
      </c>
      <c r="B113" s="85" t="s">
        <v>280</v>
      </c>
      <c r="C113" s="85" t="s">
        <v>281</v>
      </c>
      <c r="D113" s="85" t="s">
        <v>434</v>
      </c>
      <c r="E113" s="85" t="s">
        <v>435</v>
      </c>
      <c r="F113" s="85" t="s">
        <v>436</v>
      </c>
      <c r="G113" s="86" t="s">
        <v>44</v>
      </c>
      <c r="H113" s="91" t="e">
        <f>VLOOKUP($A113,'SP23'!$1:$1048576,7,0)</f>
        <v>#N/A</v>
      </c>
      <c r="I113" s="86" t="s">
        <v>37</v>
      </c>
      <c r="J113" s="86" t="s">
        <v>38</v>
      </c>
      <c r="K113" s="86" t="s">
        <v>39</v>
      </c>
      <c r="L113" s="87" t="s">
        <v>40</v>
      </c>
      <c r="M113" s="85" t="s">
        <v>50</v>
      </c>
      <c r="N113" s="85">
        <v>69</v>
      </c>
      <c r="O113" s="85">
        <v>48</v>
      </c>
      <c r="P113" s="85" t="s">
        <v>42</v>
      </c>
      <c r="Q113" s="88"/>
      <c r="R113" s="88"/>
      <c r="S113" s="85" t="s">
        <v>42</v>
      </c>
      <c r="T113" s="96" t="s">
        <v>51</v>
      </c>
      <c r="U113" s="93" t="s">
        <v>44</v>
      </c>
      <c r="V113" s="90" t="s">
        <v>72</v>
      </c>
      <c r="W113" s="90"/>
      <c r="X113" s="87"/>
    </row>
    <row r="114" spans="1:24" ht="43.5" hidden="1">
      <c r="A114" s="85">
        <v>53396</v>
      </c>
      <c r="B114" s="85" t="s">
        <v>45</v>
      </c>
      <c r="C114" s="85" t="s">
        <v>46</v>
      </c>
      <c r="D114" s="85" t="s">
        <v>437</v>
      </c>
      <c r="E114" s="85" t="s">
        <v>438</v>
      </c>
      <c r="F114" s="85" t="s">
        <v>439</v>
      </c>
      <c r="G114" s="86" t="s">
        <v>44</v>
      </c>
      <c r="H114" s="91">
        <f>VLOOKUP($A114,'SP23'!$1:$1048576,7,0)</f>
        <v>21</v>
      </c>
      <c r="I114" s="86" t="s">
        <v>37</v>
      </c>
      <c r="J114" s="86" t="s">
        <v>38</v>
      </c>
      <c r="K114" s="86" t="s">
        <v>39</v>
      </c>
      <c r="L114" s="87" t="s">
        <v>40</v>
      </c>
      <c r="M114" s="85" t="s">
        <v>50</v>
      </c>
      <c r="N114" s="85">
        <v>69</v>
      </c>
      <c r="O114" s="85">
        <v>48</v>
      </c>
      <c r="P114" s="85" t="s">
        <v>42</v>
      </c>
      <c r="Q114" s="88"/>
      <c r="R114" s="88"/>
      <c r="S114" s="85" t="s">
        <v>42</v>
      </c>
      <c r="T114" s="87" t="s">
        <v>51</v>
      </c>
      <c r="U114" s="85" t="s">
        <v>44</v>
      </c>
      <c r="V114" s="90"/>
      <c r="W114" s="90"/>
      <c r="X114" s="87"/>
    </row>
    <row r="115" spans="1:24" ht="43.5" hidden="1">
      <c r="A115" s="85">
        <v>54077</v>
      </c>
      <c r="B115" s="85" t="s">
        <v>231</v>
      </c>
      <c r="C115" s="85" t="s">
        <v>232</v>
      </c>
      <c r="D115" s="85" t="s">
        <v>440</v>
      </c>
      <c r="E115" s="85" t="s">
        <v>441</v>
      </c>
      <c r="F115" s="85" t="s">
        <v>442</v>
      </c>
      <c r="G115" s="86" t="s">
        <v>44</v>
      </c>
      <c r="H115" s="91">
        <f>VLOOKUP($A115,'SP23'!$1:$1048576,7,0)</f>
        <v>3</v>
      </c>
      <c r="I115" s="86" t="s">
        <v>37</v>
      </c>
      <c r="J115" s="86" t="s">
        <v>38</v>
      </c>
      <c r="K115" s="86" t="s">
        <v>39</v>
      </c>
      <c r="L115" s="87" t="s">
        <v>40</v>
      </c>
      <c r="M115" s="85" t="s">
        <v>41</v>
      </c>
      <c r="N115" s="85">
        <v>69</v>
      </c>
      <c r="O115" s="85">
        <v>48</v>
      </c>
      <c r="P115" s="85" t="s">
        <v>42</v>
      </c>
      <c r="Q115" s="88"/>
      <c r="R115" s="88"/>
      <c r="S115" s="85" t="s">
        <v>42</v>
      </c>
      <c r="T115" s="87" t="s">
        <v>51</v>
      </c>
      <c r="U115" s="85" t="s">
        <v>44</v>
      </c>
      <c r="V115" s="90"/>
      <c r="W115" s="90"/>
      <c r="X115" s="87"/>
    </row>
    <row r="116" spans="1:24" ht="43.5" hidden="1">
      <c r="A116" s="85">
        <v>54114</v>
      </c>
      <c r="B116" s="85" t="s">
        <v>31</v>
      </c>
      <c r="C116" s="85" t="s">
        <v>32</v>
      </c>
      <c r="D116" s="85" t="s">
        <v>443</v>
      </c>
      <c r="E116" s="85" t="s">
        <v>444</v>
      </c>
      <c r="F116" s="85" t="s">
        <v>445</v>
      </c>
      <c r="G116" s="86" t="s">
        <v>44</v>
      </c>
      <c r="H116" s="91">
        <f>VLOOKUP($A116,'SP23'!$1:$1048576,7,0)</f>
        <v>64</v>
      </c>
      <c r="I116" s="86" t="s">
        <v>37</v>
      </c>
      <c r="J116" s="86" t="s">
        <v>38</v>
      </c>
      <c r="K116" s="86" t="s">
        <v>39</v>
      </c>
      <c r="L116" s="87" t="s">
        <v>40</v>
      </c>
      <c r="M116" s="85" t="s">
        <v>41</v>
      </c>
      <c r="N116" s="85">
        <v>69</v>
      </c>
      <c r="O116" s="85">
        <v>48</v>
      </c>
      <c r="P116" s="85" t="s">
        <v>42</v>
      </c>
      <c r="Q116" s="88"/>
      <c r="R116" s="88"/>
      <c r="S116" s="85" t="s">
        <v>42</v>
      </c>
      <c r="T116" s="87" t="s">
        <v>43</v>
      </c>
      <c r="U116" s="85" t="s">
        <v>44</v>
      </c>
      <c r="V116" s="90"/>
      <c r="W116" s="90"/>
      <c r="X116" s="87"/>
    </row>
    <row r="117" spans="1:24" ht="57.95" hidden="1">
      <c r="A117" s="85">
        <v>54311</v>
      </c>
      <c r="B117" s="85" t="s">
        <v>167</v>
      </c>
      <c r="C117" s="85" t="s">
        <v>168</v>
      </c>
      <c r="D117" s="85" t="s">
        <v>446</v>
      </c>
      <c r="E117" s="85" t="s">
        <v>447</v>
      </c>
      <c r="F117" s="85" t="s">
        <v>448</v>
      </c>
      <c r="G117" s="86" t="s">
        <v>44</v>
      </c>
      <c r="H117" s="91">
        <f>VLOOKUP($A117,'SP23'!$1:$1048576,7,0)</f>
        <v>23</v>
      </c>
      <c r="I117" s="86" t="s">
        <v>37</v>
      </c>
      <c r="J117" s="86" t="s">
        <v>38</v>
      </c>
      <c r="K117" s="86" t="s">
        <v>39</v>
      </c>
      <c r="L117" s="87" t="s">
        <v>83</v>
      </c>
      <c r="M117" s="85" t="s">
        <v>84</v>
      </c>
      <c r="N117" s="85">
        <v>69</v>
      </c>
      <c r="O117" s="85">
        <v>48</v>
      </c>
      <c r="P117" s="85" t="s">
        <v>42</v>
      </c>
      <c r="Q117" s="88"/>
      <c r="R117" s="88"/>
      <c r="S117" s="85" t="s">
        <v>42</v>
      </c>
      <c r="T117" s="87" t="s">
        <v>163</v>
      </c>
      <c r="U117" s="85" t="s">
        <v>42</v>
      </c>
      <c r="V117" s="90"/>
      <c r="W117" s="90"/>
      <c r="X117" s="87"/>
    </row>
    <row r="118" spans="1:24" ht="43.5" hidden="1">
      <c r="A118" s="85">
        <v>51305</v>
      </c>
      <c r="B118" s="85" t="s">
        <v>45</v>
      </c>
      <c r="C118" s="85" t="s">
        <v>79</v>
      </c>
      <c r="D118" s="85" t="s">
        <v>449</v>
      </c>
      <c r="E118" s="85" t="s">
        <v>450</v>
      </c>
      <c r="F118" s="85" t="s">
        <v>451</v>
      </c>
      <c r="G118" s="86" t="s">
        <v>44</v>
      </c>
      <c r="H118" s="91">
        <f>VLOOKUP($A118,'SP23'!$1:$1048576,7,0)</f>
        <v>27</v>
      </c>
      <c r="I118" s="86" t="s">
        <v>37</v>
      </c>
      <c r="J118" s="86" t="s">
        <v>38</v>
      </c>
      <c r="K118" s="86" t="s">
        <v>39</v>
      </c>
      <c r="L118" s="87" t="s">
        <v>40</v>
      </c>
      <c r="M118" s="85" t="s">
        <v>50</v>
      </c>
      <c r="N118" s="85">
        <v>69</v>
      </c>
      <c r="O118" s="85">
        <v>48</v>
      </c>
      <c r="P118" s="85" t="s">
        <v>42</v>
      </c>
      <c r="Q118" s="88"/>
      <c r="R118" s="88"/>
      <c r="S118" s="85" t="s">
        <v>42</v>
      </c>
      <c r="T118" s="87" t="s">
        <v>51</v>
      </c>
      <c r="U118" s="85" t="s">
        <v>44</v>
      </c>
      <c r="V118" s="90"/>
      <c r="W118" s="90"/>
      <c r="X118" s="87"/>
    </row>
    <row r="119" spans="1:24" ht="43.5" hidden="1">
      <c r="A119" s="85">
        <v>54420</v>
      </c>
      <c r="B119" s="85" t="s">
        <v>45</v>
      </c>
      <c r="C119" s="85" t="s">
        <v>46</v>
      </c>
      <c r="D119" s="85" t="s">
        <v>452</v>
      </c>
      <c r="E119" s="85" t="s">
        <v>453</v>
      </c>
      <c r="F119" s="85" t="s">
        <v>454</v>
      </c>
      <c r="G119" s="86" t="s">
        <v>44</v>
      </c>
      <c r="H119" s="91" t="e">
        <f>VLOOKUP($A119,'SP23'!$1:$1048576,7,0)</f>
        <v>#N/A</v>
      </c>
      <c r="I119" s="86" t="s">
        <v>37</v>
      </c>
      <c r="J119" s="86" t="s">
        <v>38</v>
      </c>
      <c r="K119" s="86" t="s">
        <v>39</v>
      </c>
      <c r="L119" s="87" t="s">
        <v>40</v>
      </c>
      <c r="M119" s="85" t="s">
        <v>50</v>
      </c>
      <c r="N119" s="85">
        <v>69</v>
      </c>
      <c r="O119" s="85">
        <v>48</v>
      </c>
      <c r="P119" s="85" t="s">
        <v>42</v>
      </c>
      <c r="Q119" s="88"/>
      <c r="R119" s="88"/>
      <c r="S119" s="85" t="s">
        <v>42</v>
      </c>
      <c r="T119" s="87" t="s">
        <v>51</v>
      </c>
      <c r="U119" s="85" t="s">
        <v>44</v>
      </c>
      <c r="V119" s="90" t="s">
        <v>52</v>
      </c>
      <c r="W119" s="90"/>
      <c r="X119" s="87" t="s">
        <v>455</v>
      </c>
    </row>
    <row r="120" spans="1:24" ht="43.5" hidden="1">
      <c r="A120" s="85">
        <v>53359</v>
      </c>
      <c r="B120" s="85" t="s">
        <v>45</v>
      </c>
      <c r="C120" s="85" t="s">
        <v>186</v>
      </c>
      <c r="D120" s="85" t="s">
        <v>456</v>
      </c>
      <c r="E120" s="85" t="s">
        <v>457</v>
      </c>
      <c r="F120" s="85" t="s">
        <v>458</v>
      </c>
      <c r="G120" s="86" t="s">
        <v>44</v>
      </c>
      <c r="H120" s="91">
        <f>VLOOKUP($A120,'SP23'!$1:$1048576,7,0)</f>
        <v>27</v>
      </c>
      <c r="I120" s="86" t="s">
        <v>37</v>
      </c>
      <c r="J120" s="86" t="s">
        <v>38</v>
      </c>
      <c r="K120" s="86" t="s">
        <v>39</v>
      </c>
      <c r="L120" s="87" t="s">
        <v>40</v>
      </c>
      <c r="M120" s="85" t="s">
        <v>50</v>
      </c>
      <c r="N120" s="85">
        <v>69</v>
      </c>
      <c r="O120" s="85">
        <v>48</v>
      </c>
      <c r="P120" s="85" t="s">
        <v>459</v>
      </c>
      <c r="Q120" s="88"/>
      <c r="R120" s="88"/>
      <c r="S120" s="85" t="s">
        <v>42</v>
      </c>
      <c r="T120" s="85" t="s">
        <v>51</v>
      </c>
      <c r="U120" s="85" t="s">
        <v>459</v>
      </c>
      <c r="V120" s="90"/>
      <c r="W120" s="90"/>
      <c r="X120" s="87"/>
    </row>
    <row r="121" spans="1:24" s="98" customFormat="1" ht="43.5">
      <c r="A121" s="85">
        <v>54454</v>
      </c>
      <c r="B121" s="85" t="s">
        <v>181</v>
      </c>
      <c r="C121" s="85" t="s">
        <v>269</v>
      </c>
      <c r="D121" s="85" t="s">
        <v>460</v>
      </c>
      <c r="E121" s="85" t="s">
        <v>461</v>
      </c>
      <c r="F121" s="85" t="s">
        <v>462</v>
      </c>
      <c r="G121" s="86" t="s">
        <v>44</v>
      </c>
      <c r="H121" s="91">
        <f>VLOOKUP($A121,'SP23'!$1:$1048576,7,0)</f>
        <v>143</v>
      </c>
      <c r="I121" s="86" t="s">
        <v>37</v>
      </c>
      <c r="J121" s="86" t="s">
        <v>38</v>
      </c>
      <c r="K121" s="86" t="s">
        <v>39</v>
      </c>
      <c r="L121" s="87" t="s">
        <v>40</v>
      </c>
      <c r="M121" s="85" t="s">
        <v>50</v>
      </c>
      <c r="N121" s="85">
        <v>69</v>
      </c>
      <c r="O121" s="85">
        <v>48</v>
      </c>
      <c r="P121" s="85" t="s">
        <v>42</v>
      </c>
      <c r="Q121" s="88"/>
      <c r="R121" s="88"/>
      <c r="S121" s="85" t="s">
        <v>42</v>
      </c>
      <c r="T121" s="87" t="s">
        <v>43</v>
      </c>
      <c r="U121" s="85" t="s">
        <v>44</v>
      </c>
      <c r="V121" s="90"/>
      <c r="W121" s="90"/>
      <c r="X121" s="87"/>
    </row>
    <row r="122" spans="1:24" s="98" customFormat="1" ht="43.5">
      <c r="A122" s="85">
        <v>54466</v>
      </c>
      <c r="B122" s="85" t="s">
        <v>181</v>
      </c>
      <c r="C122" s="85" t="s">
        <v>269</v>
      </c>
      <c r="D122" s="85" t="s">
        <v>463</v>
      </c>
      <c r="E122" s="93" t="s">
        <v>464</v>
      </c>
      <c r="F122" s="85" t="s">
        <v>465</v>
      </c>
      <c r="G122" s="86" t="s">
        <v>44</v>
      </c>
      <c r="H122" s="91">
        <f>VLOOKUP($A122,'SP23'!$1:$1048576,7,0)</f>
        <v>578</v>
      </c>
      <c r="I122" s="86" t="s">
        <v>37</v>
      </c>
      <c r="J122" s="86" t="s">
        <v>38</v>
      </c>
      <c r="K122" s="86" t="s">
        <v>39</v>
      </c>
      <c r="L122" s="87" t="s">
        <v>40</v>
      </c>
      <c r="M122" s="85" t="s">
        <v>50</v>
      </c>
      <c r="N122" s="85">
        <v>69</v>
      </c>
      <c r="O122" s="85">
        <v>48</v>
      </c>
      <c r="P122" s="85" t="s">
        <v>42</v>
      </c>
      <c r="Q122" s="88"/>
      <c r="R122" s="88"/>
      <c r="S122" s="85" t="s">
        <v>42</v>
      </c>
      <c r="T122" s="87" t="s">
        <v>51</v>
      </c>
      <c r="U122" s="85" t="s">
        <v>42</v>
      </c>
      <c r="V122" s="90"/>
      <c r="W122" s="90"/>
      <c r="X122" s="95"/>
    </row>
    <row r="123" spans="1:24" ht="43.5" hidden="1">
      <c r="A123" s="85">
        <v>54480</v>
      </c>
      <c r="B123" s="85" t="s">
        <v>45</v>
      </c>
      <c r="C123" s="85" t="s">
        <v>46</v>
      </c>
      <c r="D123" s="85" t="s">
        <v>466</v>
      </c>
      <c r="E123" s="85" t="s">
        <v>467</v>
      </c>
      <c r="F123" s="85" t="s">
        <v>468</v>
      </c>
      <c r="G123" s="86" t="s">
        <v>44</v>
      </c>
      <c r="H123" s="91" t="e">
        <f>VLOOKUP($A123,'SP23'!$1:$1048576,7,0)</f>
        <v>#N/A</v>
      </c>
      <c r="I123" s="86" t="s">
        <v>37</v>
      </c>
      <c r="J123" s="86" t="s">
        <v>38</v>
      </c>
      <c r="K123" s="86" t="s">
        <v>39</v>
      </c>
      <c r="L123" s="87" t="s">
        <v>40</v>
      </c>
      <c r="M123" s="85" t="s">
        <v>50</v>
      </c>
      <c r="N123" s="85">
        <v>69</v>
      </c>
      <c r="O123" s="85">
        <v>48</v>
      </c>
      <c r="P123" s="85" t="s">
        <v>42</v>
      </c>
      <c r="Q123" s="88"/>
      <c r="R123" s="88"/>
      <c r="S123" s="85" t="s">
        <v>42</v>
      </c>
      <c r="T123" s="87" t="s">
        <v>51</v>
      </c>
      <c r="U123" s="85" t="s">
        <v>44</v>
      </c>
      <c r="V123" s="90" t="s">
        <v>124</v>
      </c>
      <c r="W123" s="90"/>
      <c r="X123" s="87" t="s">
        <v>469</v>
      </c>
    </row>
    <row r="124" spans="1:24" ht="43.5" hidden="1">
      <c r="A124" s="85">
        <v>56526</v>
      </c>
      <c r="B124" s="85" t="s">
        <v>45</v>
      </c>
      <c r="C124" s="85" t="s">
        <v>120</v>
      </c>
      <c r="D124" s="85" t="s">
        <v>470</v>
      </c>
      <c r="E124" s="85" t="s">
        <v>471</v>
      </c>
      <c r="F124" s="85" t="s">
        <v>472</v>
      </c>
      <c r="G124" s="86" t="s">
        <v>44</v>
      </c>
      <c r="H124" s="91">
        <f>VLOOKUP($A124,'SP23'!$1:$1048576,7,0)</f>
        <v>27</v>
      </c>
      <c r="I124" s="86" t="s">
        <v>37</v>
      </c>
      <c r="J124" s="86" t="s">
        <v>38</v>
      </c>
      <c r="K124" s="86" t="s">
        <v>39</v>
      </c>
      <c r="L124" s="87" t="s">
        <v>40</v>
      </c>
      <c r="M124" s="85" t="s">
        <v>50</v>
      </c>
      <c r="N124" s="85">
        <v>69</v>
      </c>
      <c r="O124" s="85">
        <v>48</v>
      </c>
      <c r="P124" s="85" t="s">
        <v>42</v>
      </c>
      <c r="Q124" s="88"/>
      <c r="R124" s="88"/>
      <c r="S124" s="85" t="s">
        <v>42</v>
      </c>
      <c r="T124" s="87" t="s">
        <v>51</v>
      </c>
      <c r="U124" s="85" t="s">
        <v>44</v>
      </c>
      <c r="V124" s="90"/>
      <c r="W124" s="90"/>
      <c r="X124" s="87"/>
    </row>
    <row r="125" spans="1:24" ht="43.5" hidden="1">
      <c r="A125" s="85">
        <v>53110</v>
      </c>
      <c r="B125" s="85" t="s">
        <v>61</v>
      </c>
      <c r="C125" s="85" t="s">
        <v>97</v>
      </c>
      <c r="D125" s="85" t="s">
        <v>473</v>
      </c>
      <c r="E125" s="85" t="s">
        <v>474</v>
      </c>
      <c r="F125" s="85" t="s">
        <v>475</v>
      </c>
      <c r="G125" s="86" t="s">
        <v>44</v>
      </c>
      <c r="H125" s="91">
        <f>VLOOKUP($A125,'SP23'!$1:$1048576,7,0)</f>
        <v>32</v>
      </c>
      <c r="I125" s="86" t="s">
        <v>37</v>
      </c>
      <c r="J125" s="86" t="s">
        <v>38</v>
      </c>
      <c r="K125" s="86" t="s">
        <v>39</v>
      </c>
      <c r="L125" s="87" t="s">
        <v>40</v>
      </c>
      <c r="M125" s="85" t="s">
        <v>41</v>
      </c>
      <c r="N125" s="85">
        <v>69</v>
      </c>
      <c r="O125" s="85">
        <v>48</v>
      </c>
      <c r="P125" s="85" t="s">
        <v>42</v>
      </c>
      <c r="Q125" s="88"/>
      <c r="R125" s="88"/>
      <c r="S125" s="85" t="s">
        <v>42</v>
      </c>
      <c r="T125" s="87" t="s">
        <v>51</v>
      </c>
      <c r="U125" s="85" t="s">
        <v>44</v>
      </c>
      <c r="V125" s="90"/>
      <c r="W125" s="90"/>
      <c r="X125" s="87"/>
    </row>
    <row r="126" spans="1:24" ht="43.5" hidden="1">
      <c r="A126" s="85">
        <v>53110</v>
      </c>
      <c r="B126" s="85" t="s">
        <v>61</v>
      </c>
      <c r="C126" s="85" t="s">
        <v>97</v>
      </c>
      <c r="D126" s="85" t="s">
        <v>476</v>
      </c>
      <c r="E126" s="85" t="s">
        <v>477</v>
      </c>
      <c r="F126" s="85" t="s">
        <v>478</v>
      </c>
      <c r="G126" s="86" t="s">
        <v>44</v>
      </c>
      <c r="H126" s="91">
        <f>VLOOKUP($A126,'SP23'!$1:$1048576,7,0)</f>
        <v>32</v>
      </c>
      <c r="I126" s="86" t="s">
        <v>37</v>
      </c>
      <c r="J126" s="86" t="s">
        <v>38</v>
      </c>
      <c r="K126" s="86" t="s">
        <v>39</v>
      </c>
      <c r="L126" s="87" t="s">
        <v>40</v>
      </c>
      <c r="M126" s="85" t="s">
        <v>41</v>
      </c>
      <c r="N126" s="85">
        <v>69</v>
      </c>
      <c r="O126" s="85">
        <v>48</v>
      </c>
      <c r="P126" s="85" t="s">
        <v>42</v>
      </c>
      <c r="Q126" s="88"/>
      <c r="R126" s="88"/>
      <c r="S126" s="85" t="s">
        <v>42</v>
      </c>
      <c r="T126" s="87" t="s">
        <v>51</v>
      </c>
      <c r="U126" s="85" t="s">
        <v>44</v>
      </c>
      <c r="V126" s="90"/>
      <c r="W126" s="90"/>
      <c r="X126" s="87"/>
    </row>
    <row r="127" spans="1:24" ht="43.5" hidden="1">
      <c r="A127" s="85">
        <v>54771</v>
      </c>
      <c r="B127" s="85" t="s">
        <v>31</v>
      </c>
      <c r="C127" s="85" t="s">
        <v>32</v>
      </c>
      <c r="D127" s="85" t="s">
        <v>479</v>
      </c>
      <c r="E127" s="85" t="s">
        <v>480</v>
      </c>
      <c r="F127" s="85" t="s">
        <v>481</v>
      </c>
      <c r="G127" s="86" t="s">
        <v>44</v>
      </c>
      <c r="H127" s="91">
        <f>VLOOKUP($A127,'SP23'!$1:$1048576,7,0)</f>
        <v>15</v>
      </c>
      <c r="I127" s="86" t="s">
        <v>37</v>
      </c>
      <c r="J127" s="86" t="s">
        <v>38</v>
      </c>
      <c r="K127" s="86" t="s">
        <v>39</v>
      </c>
      <c r="L127" s="87" t="s">
        <v>40</v>
      </c>
      <c r="M127" s="85" t="s">
        <v>41</v>
      </c>
      <c r="N127" s="85">
        <v>69</v>
      </c>
      <c r="O127" s="85">
        <v>48</v>
      </c>
      <c r="P127" s="85" t="s">
        <v>42</v>
      </c>
      <c r="Q127" s="85"/>
      <c r="R127" s="85"/>
      <c r="S127" s="85" t="s">
        <v>42</v>
      </c>
      <c r="T127" s="87" t="s">
        <v>51</v>
      </c>
      <c r="U127" s="85" t="s">
        <v>44</v>
      </c>
      <c r="V127" s="90"/>
      <c r="W127" s="90"/>
      <c r="X127" s="87"/>
    </row>
    <row r="128" spans="1:24" ht="43.5" hidden="1">
      <c r="A128" s="85">
        <v>50880</v>
      </c>
      <c r="B128" s="85" t="s">
        <v>45</v>
      </c>
      <c r="C128" s="85" t="s">
        <v>120</v>
      </c>
      <c r="D128" s="85" t="s">
        <v>482</v>
      </c>
      <c r="E128" s="85" t="s">
        <v>483</v>
      </c>
      <c r="F128" s="85" t="s">
        <v>484</v>
      </c>
      <c r="G128" s="86" t="s">
        <v>44</v>
      </c>
      <c r="H128" s="91">
        <f>VLOOKUP($A128,'SP23'!$1:$1048576,7,0)</f>
        <v>36</v>
      </c>
      <c r="I128" s="86" t="s">
        <v>37</v>
      </c>
      <c r="J128" s="86" t="s">
        <v>38</v>
      </c>
      <c r="K128" s="86" t="s">
        <v>39</v>
      </c>
      <c r="L128" s="87" t="s">
        <v>40</v>
      </c>
      <c r="M128" s="85" t="s">
        <v>50</v>
      </c>
      <c r="N128" s="85">
        <v>69</v>
      </c>
      <c r="O128" s="85">
        <v>48</v>
      </c>
      <c r="P128" s="85" t="s">
        <v>42</v>
      </c>
      <c r="Q128" s="88"/>
      <c r="R128" s="88"/>
      <c r="S128" s="85" t="s">
        <v>42</v>
      </c>
      <c r="T128" s="87" t="s">
        <v>51</v>
      </c>
      <c r="U128" s="85" t="s">
        <v>44</v>
      </c>
      <c r="V128" s="90"/>
      <c r="W128" s="90"/>
      <c r="X128" s="87"/>
    </row>
    <row r="129" spans="1:25" ht="43.5" hidden="1">
      <c r="A129" s="85">
        <v>57822</v>
      </c>
      <c r="B129" s="85" t="s">
        <v>45</v>
      </c>
      <c r="C129" s="85" t="s">
        <v>46</v>
      </c>
      <c r="D129" s="85" t="s">
        <v>485</v>
      </c>
      <c r="E129" s="85" t="s">
        <v>486</v>
      </c>
      <c r="F129" s="85" t="s">
        <v>487</v>
      </c>
      <c r="G129" s="86" t="s">
        <v>44</v>
      </c>
      <c r="H129" s="91">
        <f>VLOOKUP($A129,'SP23'!$1:$1048576,7,0)</f>
        <v>36</v>
      </c>
      <c r="I129" s="86" t="s">
        <v>37</v>
      </c>
      <c r="J129" s="86" t="s">
        <v>38</v>
      </c>
      <c r="K129" s="86" t="s">
        <v>39</v>
      </c>
      <c r="L129" s="87" t="s">
        <v>40</v>
      </c>
      <c r="M129" s="85" t="s">
        <v>50</v>
      </c>
      <c r="N129" s="85">
        <v>69</v>
      </c>
      <c r="O129" s="85">
        <v>48</v>
      </c>
      <c r="P129" s="85" t="s">
        <v>42</v>
      </c>
      <c r="Q129" s="88"/>
      <c r="R129" s="88"/>
      <c r="S129" s="85" t="s">
        <v>42</v>
      </c>
      <c r="T129" s="87" t="s">
        <v>51</v>
      </c>
      <c r="U129" s="85" t="s">
        <v>44</v>
      </c>
      <c r="V129" s="90"/>
      <c r="W129" s="90"/>
      <c r="X129" s="87"/>
    </row>
    <row r="130" spans="1:25" ht="43.5" hidden="1">
      <c r="A130" s="85">
        <v>57552</v>
      </c>
      <c r="B130" s="85" t="s">
        <v>45</v>
      </c>
      <c r="C130" s="85" t="s">
        <v>46</v>
      </c>
      <c r="D130" s="85" t="s">
        <v>488</v>
      </c>
      <c r="E130" s="85" t="s">
        <v>489</v>
      </c>
      <c r="F130" s="85" t="s">
        <v>490</v>
      </c>
      <c r="G130" s="86" t="s">
        <v>44</v>
      </c>
      <c r="H130" s="91">
        <f>VLOOKUP($A130,'SP23'!$1:$1048576,7,0)</f>
        <v>39</v>
      </c>
      <c r="I130" s="86" t="s">
        <v>37</v>
      </c>
      <c r="J130" s="86" t="s">
        <v>38</v>
      </c>
      <c r="K130" s="86" t="s">
        <v>39</v>
      </c>
      <c r="L130" s="87" t="s">
        <v>40</v>
      </c>
      <c r="M130" s="85" t="s">
        <v>50</v>
      </c>
      <c r="N130" s="85">
        <v>69</v>
      </c>
      <c r="O130" s="85">
        <v>48</v>
      </c>
      <c r="P130" s="85" t="s">
        <v>42</v>
      </c>
      <c r="Q130" s="88"/>
      <c r="R130" s="88"/>
      <c r="S130" s="85" t="s">
        <v>42</v>
      </c>
      <c r="T130" s="87" t="s">
        <v>51</v>
      </c>
      <c r="U130" s="85" t="s">
        <v>44</v>
      </c>
      <c r="V130" s="90"/>
      <c r="W130" s="90"/>
      <c r="X130" s="87"/>
    </row>
    <row r="131" spans="1:25" ht="43.5" hidden="1">
      <c r="A131" s="85">
        <v>54980</v>
      </c>
      <c r="B131" s="85" t="s">
        <v>31</v>
      </c>
      <c r="C131" s="85" t="s">
        <v>32</v>
      </c>
      <c r="D131" s="85" t="s">
        <v>491</v>
      </c>
      <c r="E131" s="85" t="s">
        <v>492</v>
      </c>
      <c r="F131" s="85" t="s">
        <v>493</v>
      </c>
      <c r="G131" s="86" t="s">
        <v>44</v>
      </c>
      <c r="H131" s="91">
        <f>VLOOKUP($A131,'SP23'!$1:$1048576,7,0)</f>
        <v>11</v>
      </c>
      <c r="I131" s="86" t="s">
        <v>37</v>
      </c>
      <c r="J131" s="86" t="s">
        <v>38</v>
      </c>
      <c r="K131" s="86" t="s">
        <v>39</v>
      </c>
      <c r="L131" s="87" t="s">
        <v>40</v>
      </c>
      <c r="M131" s="85" t="s">
        <v>41</v>
      </c>
      <c r="N131" s="85">
        <v>69</v>
      </c>
      <c r="O131" s="85">
        <v>48</v>
      </c>
      <c r="P131" s="85" t="s">
        <v>42</v>
      </c>
      <c r="Q131" s="88"/>
      <c r="R131" s="88"/>
      <c r="S131" s="85" t="s">
        <v>42</v>
      </c>
      <c r="T131" s="87" t="s">
        <v>66</v>
      </c>
      <c r="U131" s="85" t="s">
        <v>44</v>
      </c>
      <c r="V131" s="90"/>
      <c r="W131" s="90"/>
      <c r="X131" s="87"/>
    </row>
    <row r="132" spans="1:25" ht="43.5" hidden="1">
      <c r="A132" s="85">
        <v>56559</v>
      </c>
      <c r="B132" s="85" t="s">
        <v>45</v>
      </c>
      <c r="C132" s="85" t="s">
        <v>186</v>
      </c>
      <c r="D132" s="85" t="s">
        <v>494</v>
      </c>
      <c r="E132" s="85" t="s">
        <v>495</v>
      </c>
      <c r="F132" s="85" t="s">
        <v>496</v>
      </c>
      <c r="G132" s="86" t="s">
        <v>44</v>
      </c>
      <c r="H132" s="91">
        <f>VLOOKUP($A132,'SP23'!$1:$1048576,7,0)</f>
        <v>40</v>
      </c>
      <c r="I132" s="86" t="s">
        <v>37</v>
      </c>
      <c r="J132" s="86" t="s">
        <v>38</v>
      </c>
      <c r="K132" s="86" t="s">
        <v>39</v>
      </c>
      <c r="L132" s="87" t="s">
        <v>40</v>
      </c>
      <c r="M132" s="85" t="s">
        <v>50</v>
      </c>
      <c r="N132" s="85">
        <v>69</v>
      </c>
      <c r="O132" s="85">
        <v>48</v>
      </c>
      <c r="P132" s="85" t="s">
        <v>42</v>
      </c>
      <c r="Q132" s="88"/>
      <c r="R132" s="88"/>
      <c r="S132" s="85" t="s">
        <v>42</v>
      </c>
      <c r="T132" s="87" t="s">
        <v>51</v>
      </c>
      <c r="U132" s="85" t="s">
        <v>44</v>
      </c>
      <c r="V132" s="90"/>
      <c r="W132" s="90"/>
      <c r="X132" s="87"/>
    </row>
    <row r="133" spans="1:25" ht="43.5" hidden="1">
      <c r="A133" s="85">
        <v>55009</v>
      </c>
      <c r="B133" s="85" t="s">
        <v>31</v>
      </c>
      <c r="C133" s="85" t="s">
        <v>32</v>
      </c>
      <c r="D133" s="85" t="s">
        <v>497</v>
      </c>
      <c r="E133" s="85" t="s">
        <v>498</v>
      </c>
      <c r="F133" s="85" t="s">
        <v>499</v>
      </c>
      <c r="G133" s="86" t="s">
        <v>44</v>
      </c>
      <c r="H133" s="91">
        <f>VLOOKUP($A133,'SP23'!$1:$1048576,7,0)</f>
        <v>82</v>
      </c>
      <c r="I133" s="86" t="s">
        <v>37</v>
      </c>
      <c r="J133" s="86" t="s">
        <v>38</v>
      </c>
      <c r="K133" s="86" t="s">
        <v>39</v>
      </c>
      <c r="L133" s="87" t="s">
        <v>40</v>
      </c>
      <c r="M133" s="85" t="s">
        <v>41</v>
      </c>
      <c r="N133" s="85">
        <v>69</v>
      </c>
      <c r="O133" s="85">
        <v>48</v>
      </c>
      <c r="P133" s="85" t="s">
        <v>42</v>
      </c>
      <c r="Q133" s="88"/>
      <c r="R133" s="88"/>
      <c r="S133" s="85" t="s">
        <v>42</v>
      </c>
      <c r="T133" s="87" t="s">
        <v>51</v>
      </c>
      <c r="U133" s="85" t="s">
        <v>44</v>
      </c>
      <c r="V133" s="90"/>
      <c r="W133" s="90"/>
      <c r="X133" s="87"/>
    </row>
    <row r="134" spans="1:25" ht="43.5" hidden="1">
      <c r="A134" s="85">
        <v>55011</v>
      </c>
      <c r="B134" s="85" t="s">
        <v>31</v>
      </c>
      <c r="C134" s="85" t="s">
        <v>207</v>
      </c>
      <c r="D134" s="85" t="s">
        <v>500</v>
      </c>
      <c r="E134" s="85" t="s">
        <v>501</v>
      </c>
      <c r="F134" s="85" t="s">
        <v>502</v>
      </c>
      <c r="G134" s="86" t="s">
        <v>44</v>
      </c>
      <c r="H134" s="91">
        <f>VLOOKUP($A134,'SP23'!$1:$1048576,7,0)</f>
        <v>91</v>
      </c>
      <c r="I134" s="86" t="s">
        <v>37</v>
      </c>
      <c r="J134" s="86" t="s">
        <v>38</v>
      </c>
      <c r="K134" s="86" t="s">
        <v>39</v>
      </c>
      <c r="L134" s="87" t="s">
        <v>40</v>
      </c>
      <c r="M134" s="85" t="s">
        <v>41</v>
      </c>
      <c r="N134" s="85">
        <v>69</v>
      </c>
      <c r="O134" s="85">
        <v>48</v>
      </c>
      <c r="P134" s="85" t="s">
        <v>42</v>
      </c>
      <c r="Q134" s="88"/>
      <c r="R134" s="88"/>
      <c r="S134" s="85" t="s">
        <v>42</v>
      </c>
      <c r="T134" s="87" t="s">
        <v>43</v>
      </c>
      <c r="U134" s="85" t="s">
        <v>44</v>
      </c>
      <c r="V134" s="90"/>
      <c r="W134" s="90"/>
      <c r="X134" s="87"/>
    </row>
    <row r="135" spans="1:25" ht="43.5" hidden="1">
      <c r="A135" s="85">
        <v>50522</v>
      </c>
      <c r="B135" s="85" t="s">
        <v>45</v>
      </c>
      <c r="C135" s="85" t="s">
        <v>46</v>
      </c>
      <c r="D135" s="85" t="s">
        <v>503</v>
      </c>
      <c r="E135" s="85" t="s">
        <v>504</v>
      </c>
      <c r="F135" s="85" t="s">
        <v>505</v>
      </c>
      <c r="G135" s="86" t="s">
        <v>44</v>
      </c>
      <c r="H135" s="91">
        <f>VLOOKUP($A135,'SP23'!$1:$1048576,7,0)</f>
        <v>41</v>
      </c>
      <c r="I135" s="86" t="s">
        <v>37</v>
      </c>
      <c r="J135" s="86" t="s">
        <v>38</v>
      </c>
      <c r="K135" s="86" t="s">
        <v>39</v>
      </c>
      <c r="L135" s="87" t="s">
        <v>40</v>
      </c>
      <c r="M135" s="85" t="s">
        <v>50</v>
      </c>
      <c r="N135" s="85">
        <v>69</v>
      </c>
      <c r="O135" s="85">
        <v>48</v>
      </c>
      <c r="P135" s="85" t="s">
        <v>42</v>
      </c>
      <c r="Q135" s="88"/>
      <c r="R135" s="88"/>
      <c r="S135" s="85" t="s">
        <v>42</v>
      </c>
      <c r="T135" s="87" t="s">
        <v>66</v>
      </c>
      <c r="U135" s="85" t="s">
        <v>44</v>
      </c>
      <c r="V135" s="90"/>
      <c r="W135" s="90"/>
      <c r="X135" s="87"/>
    </row>
    <row r="136" spans="1:25" ht="57.95">
      <c r="A136" s="85">
        <v>55501</v>
      </c>
      <c r="B136" s="85" t="s">
        <v>181</v>
      </c>
      <c r="C136" s="85" t="s">
        <v>506</v>
      </c>
      <c r="D136" s="85" t="s">
        <v>507</v>
      </c>
      <c r="E136" s="85" t="s">
        <v>508</v>
      </c>
      <c r="F136" s="85" t="s">
        <v>509</v>
      </c>
      <c r="G136" s="86" t="s">
        <v>44</v>
      </c>
      <c r="H136" s="91">
        <f>VLOOKUP($A136,'SP23'!$1:$1048576,7,0)</f>
        <v>361</v>
      </c>
      <c r="I136" s="86" t="s">
        <v>37</v>
      </c>
      <c r="J136" s="86" t="s">
        <v>38</v>
      </c>
      <c r="K136" s="86" t="s">
        <v>39</v>
      </c>
      <c r="L136" s="87" t="s">
        <v>83</v>
      </c>
      <c r="M136" s="85" t="s">
        <v>84</v>
      </c>
      <c r="N136" s="85">
        <v>69</v>
      </c>
      <c r="O136" s="85">
        <v>48</v>
      </c>
      <c r="P136" s="85" t="s">
        <v>42</v>
      </c>
      <c r="Q136" s="88" t="s">
        <v>57</v>
      </c>
      <c r="R136" s="97" t="s">
        <v>510</v>
      </c>
      <c r="S136" s="85" t="s">
        <v>42</v>
      </c>
      <c r="T136" s="87" t="s">
        <v>163</v>
      </c>
      <c r="U136" s="85" t="s">
        <v>44</v>
      </c>
      <c r="V136" s="90"/>
      <c r="W136" s="90"/>
      <c r="X136" s="87"/>
    </row>
    <row r="137" spans="1:25" ht="43.5">
      <c r="A137" s="85">
        <v>55111</v>
      </c>
      <c r="B137" s="85" t="s">
        <v>181</v>
      </c>
      <c r="C137" s="85" t="s">
        <v>227</v>
      </c>
      <c r="D137" s="85" t="s">
        <v>511</v>
      </c>
      <c r="E137" s="85" t="s">
        <v>512</v>
      </c>
      <c r="F137" s="85" t="s">
        <v>513</v>
      </c>
      <c r="G137" s="86" t="s">
        <v>44</v>
      </c>
      <c r="H137" s="91">
        <f>VLOOKUP($A137,'SP23'!$1:$1048576,7,0)</f>
        <v>478</v>
      </c>
      <c r="I137" s="86" t="s">
        <v>37</v>
      </c>
      <c r="J137" s="86" t="s">
        <v>38</v>
      </c>
      <c r="K137" s="86" t="s">
        <v>39</v>
      </c>
      <c r="L137" s="87" t="s">
        <v>40</v>
      </c>
      <c r="M137" s="85" t="s">
        <v>50</v>
      </c>
      <c r="N137" s="85">
        <v>69</v>
      </c>
      <c r="O137" s="85">
        <v>48</v>
      </c>
      <c r="P137" s="85" t="s">
        <v>44</v>
      </c>
      <c r="Q137" s="88"/>
      <c r="R137" s="88"/>
      <c r="S137" s="85" t="s">
        <v>44</v>
      </c>
      <c r="T137" s="87" t="s">
        <v>163</v>
      </c>
      <c r="U137" s="85" t="s">
        <v>44</v>
      </c>
      <c r="V137" s="90"/>
      <c r="W137" s="90"/>
      <c r="X137" s="87"/>
    </row>
    <row r="138" spans="1:25" ht="57.95" hidden="1">
      <c r="A138" s="85">
        <v>55117</v>
      </c>
      <c r="B138" s="85" t="s">
        <v>312</v>
      </c>
      <c r="C138" s="85" t="s">
        <v>313</v>
      </c>
      <c r="D138" s="85" t="s">
        <v>514</v>
      </c>
      <c r="E138" s="85" t="s">
        <v>515</v>
      </c>
      <c r="F138" s="85" t="s">
        <v>516</v>
      </c>
      <c r="G138" s="86" t="s">
        <v>44</v>
      </c>
      <c r="H138" s="91">
        <f>VLOOKUP($A138,'SP23'!$1:$1048576,7,0)</f>
        <v>123</v>
      </c>
      <c r="I138" s="86" t="s">
        <v>37</v>
      </c>
      <c r="J138" s="86" t="s">
        <v>38</v>
      </c>
      <c r="K138" s="86" t="s">
        <v>317</v>
      </c>
      <c r="L138" s="87" t="s">
        <v>83</v>
      </c>
      <c r="M138" s="85" t="s">
        <v>84</v>
      </c>
      <c r="N138" s="85">
        <v>0</v>
      </c>
      <c r="O138" s="85">
        <v>0</v>
      </c>
      <c r="P138" s="85" t="s">
        <v>44</v>
      </c>
      <c r="Q138" s="88" t="s">
        <v>57</v>
      </c>
      <c r="R138" s="88">
        <v>1009129051</v>
      </c>
      <c r="S138" s="85" t="s">
        <v>44</v>
      </c>
      <c r="T138" s="87" t="s">
        <v>66</v>
      </c>
      <c r="U138" s="85" t="s">
        <v>44</v>
      </c>
      <c r="V138" s="90"/>
      <c r="W138" s="90"/>
      <c r="X138" s="95"/>
      <c r="Y138" s="98"/>
    </row>
    <row r="139" spans="1:25" ht="43.5" hidden="1">
      <c r="A139" s="85">
        <v>59009</v>
      </c>
      <c r="B139" s="85" t="s">
        <v>45</v>
      </c>
      <c r="C139" s="85" t="s">
        <v>79</v>
      </c>
      <c r="D139" s="85" t="s">
        <v>517</v>
      </c>
      <c r="E139" s="85" t="s">
        <v>518</v>
      </c>
      <c r="F139" s="85" t="s">
        <v>519</v>
      </c>
      <c r="G139" s="86" t="s">
        <v>44</v>
      </c>
      <c r="H139" s="91">
        <f>VLOOKUP($A139,'SP23'!$1:$1048576,7,0)</f>
        <v>41</v>
      </c>
      <c r="I139" s="86" t="s">
        <v>37</v>
      </c>
      <c r="J139" s="86" t="s">
        <v>38</v>
      </c>
      <c r="K139" s="86" t="s">
        <v>39</v>
      </c>
      <c r="L139" s="87" t="s">
        <v>40</v>
      </c>
      <c r="M139" s="85" t="s">
        <v>50</v>
      </c>
      <c r="N139" s="85">
        <v>69</v>
      </c>
      <c r="O139" s="85">
        <v>48</v>
      </c>
      <c r="P139" s="85" t="s">
        <v>42</v>
      </c>
      <c r="Q139" s="88"/>
      <c r="R139" s="88"/>
      <c r="S139" s="85" t="s">
        <v>42</v>
      </c>
      <c r="T139" s="87" t="s">
        <v>43</v>
      </c>
      <c r="U139" s="85" t="s">
        <v>44</v>
      </c>
      <c r="V139" s="90"/>
      <c r="W139" s="90"/>
      <c r="X139" s="87"/>
      <c r="Y139" s="98"/>
    </row>
    <row r="140" spans="1:25" ht="43.5" hidden="1">
      <c r="A140" s="85">
        <v>55156</v>
      </c>
      <c r="B140" s="85" t="s">
        <v>231</v>
      </c>
      <c r="C140" s="85" t="s">
        <v>232</v>
      </c>
      <c r="D140" s="85" t="s">
        <v>520</v>
      </c>
      <c r="E140" s="85" t="s">
        <v>521</v>
      </c>
      <c r="F140" s="85" t="s">
        <v>522</v>
      </c>
      <c r="G140" s="86" t="s">
        <v>44</v>
      </c>
      <c r="H140" s="91">
        <f>VLOOKUP($A140,'SP23'!$1:$1048576,7,0)</f>
        <v>155</v>
      </c>
      <c r="I140" s="86" t="s">
        <v>37</v>
      </c>
      <c r="J140" s="86" t="s">
        <v>38</v>
      </c>
      <c r="K140" s="86" t="s">
        <v>39</v>
      </c>
      <c r="L140" s="87" t="s">
        <v>40</v>
      </c>
      <c r="M140" s="85" t="s">
        <v>41</v>
      </c>
      <c r="N140" s="85">
        <v>69</v>
      </c>
      <c r="O140" s="85">
        <v>48</v>
      </c>
      <c r="P140" s="85" t="s">
        <v>42</v>
      </c>
      <c r="Q140" s="88"/>
      <c r="R140" s="88"/>
      <c r="S140" s="85" t="s">
        <v>42</v>
      </c>
      <c r="T140" s="87" t="s">
        <v>51</v>
      </c>
      <c r="U140" s="85" t="s">
        <v>44</v>
      </c>
      <c r="V140" s="90"/>
      <c r="W140" s="90"/>
      <c r="X140" s="87"/>
    </row>
    <row r="141" spans="1:25" ht="43.5" hidden="1">
      <c r="A141" s="85">
        <v>55179</v>
      </c>
      <c r="B141" s="85" t="s">
        <v>31</v>
      </c>
      <c r="C141" s="85" t="s">
        <v>207</v>
      </c>
      <c r="D141" s="85" t="s">
        <v>523</v>
      </c>
      <c r="E141" s="85" t="s">
        <v>524</v>
      </c>
      <c r="F141" s="85" t="s">
        <v>525</v>
      </c>
      <c r="G141" s="86" t="s">
        <v>44</v>
      </c>
      <c r="H141" s="91">
        <f>VLOOKUP($A141,'SP23'!$1:$1048576,7,0)</f>
        <v>1</v>
      </c>
      <c r="I141" s="86" t="s">
        <v>37</v>
      </c>
      <c r="J141" s="86" t="s">
        <v>38</v>
      </c>
      <c r="K141" s="86" t="s">
        <v>39</v>
      </c>
      <c r="L141" s="87" t="s">
        <v>40</v>
      </c>
      <c r="M141" s="85" t="s">
        <v>41</v>
      </c>
      <c r="N141" s="85">
        <v>69</v>
      </c>
      <c r="O141" s="85">
        <v>48</v>
      </c>
      <c r="P141" s="85" t="s">
        <v>42</v>
      </c>
      <c r="Q141" s="88"/>
      <c r="R141" s="88"/>
      <c r="S141" s="85" t="s">
        <v>42</v>
      </c>
      <c r="T141" s="87" t="s">
        <v>51</v>
      </c>
      <c r="U141" s="85" t="s">
        <v>44</v>
      </c>
      <c r="V141" s="90"/>
      <c r="W141" s="90"/>
      <c r="X141" s="87"/>
    </row>
    <row r="142" spans="1:25" ht="43.5" hidden="1">
      <c r="A142" s="85">
        <v>55197</v>
      </c>
      <c r="B142" s="85" t="s">
        <v>31</v>
      </c>
      <c r="C142" s="85" t="s">
        <v>32</v>
      </c>
      <c r="D142" s="85" t="s">
        <v>526</v>
      </c>
      <c r="E142" s="85" t="s">
        <v>527</v>
      </c>
      <c r="F142" s="85" t="s">
        <v>528</v>
      </c>
      <c r="G142" s="86" t="s">
        <v>44</v>
      </c>
      <c r="H142" s="91">
        <f>VLOOKUP($A142,'SP23'!$1:$1048576,7,0)</f>
        <v>5</v>
      </c>
      <c r="I142" s="86" t="s">
        <v>37</v>
      </c>
      <c r="J142" s="86" t="s">
        <v>38</v>
      </c>
      <c r="K142" s="86" t="s">
        <v>39</v>
      </c>
      <c r="L142" s="87" t="s">
        <v>40</v>
      </c>
      <c r="M142" s="85" t="s">
        <v>41</v>
      </c>
      <c r="N142" s="85">
        <v>69</v>
      </c>
      <c r="O142" s="85">
        <v>48</v>
      </c>
      <c r="P142" s="85" t="s">
        <v>42</v>
      </c>
      <c r="Q142" s="88"/>
      <c r="R142" s="88"/>
      <c r="S142" s="85" t="s">
        <v>42</v>
      </c>
      <c r="T142" s="87" t="s">
        <v>51</v>
      </c>
      <c r="U142" s="85" t="s">
        <v>44</v>
      </c>
      <c r="V142" s="90"/>
      <c r="W142" s="90"/>
      <c r="X142" s="87"/>
    </row>
    <row r="143" spans="1:25" ht="43.5" hidden="1">
      <c r="A143" s="85">
        <v>55215</v>
      </c>
      <c r="B143" s="85" t="s">
        <v>31</v>
      </c>
      <c r="C143" s="85" t="s">
        <v>207</v>
      </c>
      <c r="D143" s="85" t="s">
        <v>529</v>
      </c>
      <c r="E143" s="85" t="s">
        <v>530</v>
      </c>
      <c r="F143" s="85" t="s">
        <v>531</v>
      </c>
      <c r="G143" s="86" t="s">
        <v>44</v>
      </c>
      <c r="H143" s="91">
        <f>VLOOKUP($A143,'SP23'!$1:$1048576,7,0)</f>
        <v>23</v>
      </c>
      <c r="I143" s="86" t="s">
        <v>37</v>
      </c>
      <c r="J143" s="86" t="s">
        <v>38</v>
      </c>
      <c r="K143" s="86" t="s">
        <v>39</v>
      </c>
      <c r="L143" s="87" t="s">
        <v>40</v>
      </c>
      <c r="M143" s="85" t="s">
        <v>41</v>
      </c>
      <c r="N143" s="85">
        <v>69</v>
      </c>
      <c r="O143" s="85">
        <v>48</v>
      </c>
      <c r="P143" s="85" t="s">
        <v>42</v>
      </c>
      <c r="Q143" s="88"/>
      <c r="R143" s="88"/>
      <c r="S143" s="85" t="s">
        <v>42</v>
      </c>
      <c r="T143" s="87" t="s">
        <v>51</v>
      </c>
      <c r="U143" s="85" t="s">
        <v>44</v>
      </c>
      <c r="V143" s="90"/>
      <c r="W143" s="90"/>
      <c r="X143" s="87"/>
    </row>
    <row r="144" spans="1:25" ht="43.5" hidden="1">
      <c r="A144" s="85">
        <v>55228</v>
      </c>
      <c r="B144" s="85" t="s">
        <v>167</v>
      </c>
      <c r="C144" s="85" t="s">
        <v>281</v>
      </c>
      <c r="D144" s="85" t="s">
        <v>532</v>
      </c>
      <c r="E144" s="85" t="s">
        <v>533</v>
      </c>
      <c r="F144" s="85" t="s">
        <v>534</v>
      </c>
      <c r="G144" s="86" t="s">
        <v>44</v>
      </c>
      <c r="H144" s="91">
        <f>VLOOKUP($A144,'SP23'!$1:$1048576,7,0)</f>
        <v>79</v>
      </c>
      <c r="I144" s="86" t="s">
        <v>37</v>
      </c>
      <c r="J144" s="86" t="s">
        <v>38</v>
      </c>
      <c r="K144" s="86" t="s">
        <v>39</v>
      </c>
      <c r="L144" s="87" t="s">
        <v>40</v>
      </c>
      <c r="M144" s="85" t="s">
        <v>50</v>
      </c>
      <c r="N144" s="85">
        <v>69</v>
      </c>
      <c r="O144" s="85">
        <v>48</v>
      </c>
      <c r="P144" s="85" t="s">
        <v>42</v>
      </c>
      <c r="Q144" s="88"/>
      <c r="R144" s="88"/>
      <c r="S144" s="85" t="s">
        <v>42</v>
      </c>
      <c r="T144" s="87" t="s">
        <v>163</v>
      </c>
      <c r="U144" s="85" t="s">
        <v>42</v>
      </c>
      <c r="V144" s="90"/>
      <c r="W144" s="90"/>
      <c r="X144" s="87"/>
    </row>
    <row r="145" spans="1:25" ht="43.5" hidden="1">
      <c r="A145" s="85">
        <v>55229</v>
      </c>
      <c r="B145" s="85" t="s">
        <v>31</v>
      </c>
      <c r="C145" s="85" t="s">
        <v>207</v>
      </c>
      <c r="D145" s="85" t="s">
        <v>535</v>
      </c>
      <c r="E145" s="85" t="s">
        <v>536</v>
      </c>
      <c r="F145" s="85" t="s">
        <v>537</v>
      </c>
      <c r="G145" s="86" t="s">
        <v>44</v>
      </c>
      <c r="H145" s="91">
        <f>VLOOKUP($A145,'SP23'!$1:$1048576,7,0)</f>
        <v>77</v>
      </c>
      <c r="I145" s="86" t="s">
        <v>37</v>
      </c>
      <c r="J145" s="86" t="s">
        <v>38</v>
      </c>
      <c r="K145" s="86" t="s">
        <v>39</v>
      </c>
      <c r="L145" s="87" t="s">
        <v>40</v>
      </c>
      <c r="M145" s="85" t="s">
        <v>41</v>
      </c>
      <c r="N145" s="85">
        <v>69</v>
      </c>
      <c r="O145" s="85">
        <v>48</v>
      </c>
      <c r="P145" s="85" t="s">
        <v>42</v>
      </c>
      <c r="Q145" s="88"/>
      <c r="R145" s="88"/>
      <c r="S145" s="85" t="s">
        <v>42</v>
      </c>
      <c r="T145" s="87" t="s">
        <v>51</v>
      </c>
      <c r="U145" s="85" t="s">
        <v>44</v>
      </c>
      <c r="V145" s="90"/>
      <c r="W145" s="90"/>
      <c r="X145" s="87"/>
    </row>
    <row r="146" spans="1:25" ht="43.5" hidden="1">
      <c r="A146" s="85">
        <v>55299</v>
      </c>
      <c r="B146" s="85" t="s">
        <v>280</v>
      </c>
      <c r="C146" s="85" t="s">
        <v>281</v>
      </c>
      <c r="D146" s="85" t="s">
        <v>538</v>
      </c>
      <c r="E146" s="85" t="s">
        <v>539</v>
      </c>
      <c r="F146" s="85" t="s">
        <v>540</v>
      </c>
      <c r="G146" s="86" t="s">
        <v>44</v>
      </c>
      <c r="H146" s="91">
        <f>VLOOKUP($A146,'SP23'!$1:$1048576,7,0)</f>
        <v>348</v>
      </c>
      <c r="I146" s="86" t="s">
        <v>37</v>
      </c>
      <c r="J146" s="86" t="s">
        <v>38</v>
      </c>
      <c r="K146" s="86" t="s">
        <v>317</v>
      </c>
      <c r="L146" s="87" t="s">
        <v>40</v>
      </c>
      <c r="M146" s="85" t="s">
        <v>50</v>
      </c>
      <c r="N146" s="85">
        <v>69</v>
      </c>
      <c r="O146" s="85">
        <v>48</v>
      </c>
      <c r="P146" s="85" t="s">
        <v>44</v>
      </c>
      <c r="Q146" s="97" t="s">
        <v>57</v>
      </c>
      <c r="R146" s="88">
        <v>1009164347</v>
      </c>
      <c r="S146" s="85" t="s">
        <v>44</v>
      </c>
      <c r="T146" s="87" t="s">
        <v>66</v>
      </c>
      <c r="U146" s="85" t="s">
        <v>44</v>
      </c>
      <c r="V146" s="90"/>
      <c r="W146" s="90"/>
      <c r="X146" s="105"/>
    </row>
    <row r="147" spans="1:25" ht="43.5" hidden="1">
      <c r="A147" s="85">
        <v>56866</v>
      </c>
      <c r="B147" s="85" t="s">
        <v>45</v>
      </c>
      <c r="C147" s="85" t="s">
        <v>186</v>
      </c>
      <c r="D147" s="85" t="s">
        <v>541</v>
      </c>
      <c r="E147" s="85" t="s">
        <v>542</v>
      </c>
      <c r="F147" s="85" t="s">
        <v>543</v>
      </c>
      <c r="G147" s="86" t="s">
        <v>44</v>
      </c>
      <c r="H147" s="91">
        <f>VLOOKUP($A147,'SP23'!$1:$1048576,7,0)</f>
        <v>42</v>
      </c>
      <c r="I147" s="86" t="s">
        <v>37</v>
      </c>
      <c r="J147" s="86" t="s">
        <v>38</v>
      </c>
      <c r="K147" s="86" t="s">
        <v>39</v>
      </c>
      <c r="L147" s="87" t="s">
        <v>40</v>
      </c>
      <c r="M147" s="85" t="s">
        <v>50</v>
      </c>
      <c r="N147" s="85">
        <v>69</v>
      </c>
      <c r="O147" s="85">
        <v>48</v>
      </c>
      <c r="P147" s="85" t="s">
        <v>42</v>
      </c>
      <c r="Q147" s="88"/>
      <c r="R147" s="88"/>
      <c r="S147" s="85" t="s">
        <v>42</v>
      </c>
      <c r="T147" s="87" t="s">
        <v>51</v>
      </c>
      <c r="U147" s="85" t="s">
        <v>44</v>
      </c>
      <c r="V147" s="90"/>
      <c r="W147" s="90"/>
      <c r="X147" s="87"/>
    </row>
    <row r="148" spans="1:25" ht="43.5" hidden="1">
      <c r="A148" s="85">
        <v>55338</v>
      </c>
      <c r="B148" s="85" t="s">
        <v>31</v>
      </c>
      <c r="C148" s="85" t="s">
        <v>360</v>
      </c>
      <c r="D148" s="85" t="s">
        <v>544</v>
      </c>
      <c r="E148" s="85" t="s">
        <v>545</v>
      </c>
      <c r="F148" s="85" t="s">
        <v>546</v>
      </c>
      <c r="G148" s="86" t="s">
        <v>44</v>
      </c>
      <c r="H148" s="91">
        <f>VLOOKUP($A148,'SP23'!$1:$1048576,7,0)</f>
        <v>26</v>
      </c>
      <c r="I148" s="86" t="s">
        <v>37</v>
      </c>
      <c r="J148" s="86" t="s">
        <v>38</v>
      </c>
      <c r="K148" s="86" t="s">
        <v>39</v>
      </c>
      <c r="L148" s="87" t="s">
        <v>40</v>
      </c>
      <c r="M148" s="85" t="s">
        <v>41</v>
      </c>
      <c r="N148" s="85">
        <v>69</v>
      </c>
      <c r="O148" s="85">
        <v>48</v>
      </c>
      <c r="P148" s="85" t="s">
        <v>42</v>
      </c>
      <c r="Q148" s="88"/>
      <c r="R148" s="88"/>
      <c r="S148" s="85" t="s">
        <v>42</v>
      </c>
      <c r="T148" s="87" t="s">
        <v>51</v>
      </c>
      <c r="U148" s="85" t="s">
        <v>44</v>
      </c>
      <c r="V148" s="90"/>
      <c r="W148" s="90"/>
      <c r="X148" s="87"/>
    </row>
    <row r="149" spans="1:25" ht="57.95" hidden="1">
      <c r="A149" s="85">
        <v>55347</v>
      </c>
      <c r="B149" s="85" t="s">
        <v>231</v>
      </c>
      <c r="C149" s="85" t="s">
        <v>232</v>
      </c>
      <c r="D149" s="85" t="s">
        <v>547</v>
      </c>
      <c r="E149" s="85" t="s">
        <v>548</v>
      </c>
      <c r="F149" s="85" t="s">
        <v>549</v>
      </c>
      <c r="G149" s="86" t="s">
        <v>44</v>
      </c>
      <c r="H149" s="91">
        <f>VLOOKUP($A149,'SP23'!$1:$1048576,7,0)</f>
        <v>3</v>
      </c>
      <c r="I149" s="86" t="s">
        <v>37</v>
      </c>
      <c r="J149" s="86" t="s">
        <v>38</v>
      </c>
      <c r="K149" s="86" t="s">
        <v>39</v>
      </c>
      <c r="L149" s="87" t="s">
        <v>83</v>
      </c>
      <c r="M149" s="85" t="s">
        <v>84</v>
      </c>
      <c r="N149" s="85">
        <v>0</v>
      </c>
      <c r="O149" s="85">
        <v>0</v>
      </c>
      <c r="P149" s="85" t="s">
        <v>42</v>
      </c>
      <c r="Q149" s="88"/>
      <c r="R149" s="88"/>
      <c r="S149" s="85" t="s">
        <v>42</v>
      </c>
      <c r="T149" s="87" t="s">
        <v>51</v>
      </c>
      <c r="U149" s="85" t="s">
        <v>44</v>
      </c>
      <c r="V149" s="90"/>
      <c r="W149" s="90"/>
      <c r="X149" s="87"/>
    </row>
    <row r="150" spans="1:25" ht="43.5">
      <c r="A150" s="85">
        <v>55365</v>
      </c>
      <c r="B150" s="85" t="s">
        <v>181</v>
      </c>
      <c r="C150" s="85" t="s">
        <v>203</v>
      </c>
      <c r="D150" s="85" t="s">
        <v>550</v>
      </c>
      <c r="E150" s="85" t="s">
        <v>551</v>
      </c>
      <c r="F150" s="85" t="s">
        <v>552</v>
      </c>
      <c r="G150" s="86" t="s">
        <v>44</v>
      </c>
      <c r="H150" s="91" t="e">
        <f>VLOOKUP($A150,'SP23'!$1:$1048576,7,0)</f>
        <v>#N/A</v>
      </c>
      <c r="I150" s="86" t="s">
        <v>37</v>
      </c>
      <c r="J150" s="86" t="s">
        <v>38</v>
      </c>
      <c r="K150" s="86" t="s">
        <v>39</v>
      </c>
      <c r="L150" s="87" t="s">
        <v>40</v>
      </c>
      <c r="M150" s="85" t="s">
        <v>50</v>
      </c>
      <c r="N150" s="85">
        <v>69</v>
      </c>
      <c r="O150" s="85">
        <v>48</v>
      </c>
      <c r="P150" s="85" t="s">
        <v>42</v>
      </c>
      <c r="Q150" s="88"/>
      <c r="R150" s="88"/>
      <c r="S150" s="85" t="s">
        <v>42</v>
      </c>
      <c r="T150" s="87" t="s">
        <v>43</v>
      </c>
      <c r="U150" s="85" t="s">
        <v>44</v>
      </c>
      <c r="V150" s="90" t="s">
        <v>52</v>
      </c>
      <c r="W150" s="90"/>
      <c r="X150" s="95" t="s">
        <v>553</v>
      </c>
    </row>
    <row r="151" spans="1:25" ht="43.5" hidden="1">
      <c r="A151" s="85">
        <v>55366</v>
      </c>
      <c r="B151" s="85" t="s">
        <v>554</v>
      </c>
      <c r="C151" s="85" t="s">
        <v>555</v>
      </c>
      <c r="D151" s="85" t="s">
        <v>556</v>
      </c>
      <c r="E151" s="85" t="s">
        <v>557</v>
      </c>
      <c r="F151" s="85" t="s">
        <v>558</v>
      </c>
      <c r="G151" s="86" t="s">
        <v>44</v>
      </c>
      <c r="H151" s="91">
        <f>VLOOKUP($A151,'SP23'!$1:$1048576,7,0)</f>
        <v>45</v>
      </c>
      <c r="I151" s="86" t="s">
        <v>37</v>
      </c>
      <c r="J151" s="86" t="s">
        <v>38</v>
      </c>
      <c r="K151" s="86" t="s">
        <v>39</v>
      </c>
      <c r="L151" s="87" t="s">
        <v>40</v>
      </c>
      <c r="M151" s="85" t="s">
        <v>50</v>
      </c>
      <c r="N151" s="85">
        <v>69</v>
      </c>
      <c r="O151" s="85">
        <v>48</v>
      </c>
      <c r="P151" s="85" t="s">
        <v>42</v>
      </c>
      <c r="Q151" s="88"/>
      <c r="R151" s="88"/>
      <c r="S151" s="85" t="s">
        <v>42</v>
      </c>
      <c r="T151" s="87" t="s">
        <v>43</v>
      </c>
      <c r="U151" s="85" t="s">
        <v>44</v>
      </c>
      <c r="V151" s="90"/>
      <c r="W151" s="90"/>
      <c r="X151" s="87"/>
    </row>
    <row r="152" spans="1:25" ht="43.5" hidden="1">
      <c r="A152" s="85">
        <v>55401</v>
      </c>
      <c r="B152" s="85" t="s">
        <v>199</v>
      </c>
      <c r="C152" s="85" t="s">
        <v>67</v>
      </c>
      <c r="D152" s="85" t="s">
        <v>559</v>
      </c>
      <c r="E152" s="85" t="s">
        <v>560</v>
      </c>
      <c r="F152" s="85" t="s">
        <v>561</v>
      </c>
      <c r="G152" s="86" t="s">
        <v>44</v>
      </c>
      <c r="H152" s="91">
        <f>VLOOKUP($A152,'SP23'!$1:$1048576,7,0)</f>
        <v>55</v>
      </c>
      <c r="I152" s="86" t="s">
        <v>37</v>
      </c>
      <c r="J152" s="86" t="s">
        <v>38</v>
      </c>
      <c r="K152" s="86" t="s">
        <v>39</v>
      </c>
      <c r="L152" s="87" t="s">
        <v>40</v>
      </c>
      <c r="M152" s="85" t="s">
        <v>41</v>
      </c>
      <c r="N152" s="85">
        <v>69</v>
      </c>
      <c r="O152" s="85">
        <v>48</v>
      </c>
      <c r="P152" s="85" t="s">
        <v>42</v>
      </c>
      <c r="Q152" s="88"/>
      <c r="R152" s="88"/>
      <c r="S152" s="85" t="s">
        <v>42</v>
      </c>
      <c r="T152" s="87" t="s">
        <v>51</v>
      </c>
      <c r="U152" s="85" t="s">
        <v>44</v>
      </c>
      <c r="V152" s="90"/>
      <c r="W152" s="90"/>
      <c r="X152" s="87"/>
    </row>
    <row r="153" spans="1:25" ht="43.5" hidden="1">
      <c r="A153" s="85">
        <v>54959</v>
      </c>
      <c r="B153" s="85" t="s">
        <v>61</v>
      </c>
      <c r="C153" s="85" t="s">
        <v>62</v>
      </c>
      <c r="D153" s="85" t="s">
        <v>562</v>
      </c>
      <c r="E153" s="85" t="s">
        <v>563</v>
      </c>
      <c r="F153" s="85" t="s">
        <v>564</v>
      </c>
      <c r="G153" s="86" t="s">
        <v>44</v>
      </c>
      <c r="H153" s="91">
        <f>VLOOKUP($A153,'SP23'!$1:$1048576,7,0)</f>
        <v>43</v>
      </c>
      <c r="I153" s="86" t="s">
        <v>37</v>
      </c>
      <c r="J153" s="86" t="s">
        <v>38</v>
      </c>
      <c r="K153" s="86" t="s">
        <v>39</v>
      </c>
      <c r="L153" s="87" t="s">
        <v>40</v>
      </c>
      <c r="M153" s="85" t="s">
        <v>41</v>
      </c>
      <c r="N153" s="85">
        <v>69</v>
      </c>
      <c r="O153" s="85">
        <v>48</v>
      </c>
      <c r="P153" s="85" t="s">
        <v>42</v>
      </c>
      <c r="Q153" s="88"/>
      <c r="R153" s="88"/>
      <c r="S153" s="85" t="s">
        <v>42</v>
      </c>
      <c r="T153" s="87" t="s">
        <v>51</v>
      </c>
      <c r="U153" s="85" t="s">
        <v>44</v>
      </c>
      <c r="V153" s="90"/>
      <c r="W153" s="90"/>
      <c r="X153" s="87"/>
    </row>
    <row r="154" spans="1:25" ht="43.5" hidden="1">
      <c r="A154" s="85">
        <v>54511</v>
      </c>
      <c r="B154" s="85" t="s">
        <v>45</v>
      </c>
      <c r="C154" s="85" t="s">
        <v>46</v>
      </c>
      <c r="D154" s="85" t="s">
        <v>565</v>
      </c>
      <c r="E154" s="85" t="s">
        <v>566</v>
      </c>
      <c r="F154" s="85" t="s">
        <v>567</v>
      </c>
      <c r="G154" s="86" t="s">
        <v>44</v>
      </c>
      <c r="H154" s="91">
        <f>VLOOKUP($A154,'SP23'!$1:$1048576,7,0)</f>
        <v>52</v>
      </c>
      <c r="I154" s="86" t="s">
        <v>37</v>
      </c>
      <c r="J154" s="86" t="s">
        <v>38</v>
      </c>
      <c r="K154" s="86" t="s">
        <v>39</v>
      </c>
      <c r="L154" s="87" t="s">
        <v>40</v>
      </c>
      <c r="M154" s="85" t="s">
        <v>50</v>
      </c>
      <c r="N154" s="85">
        <v>69</v>
      </c>
      <c r="O154" s="85">
        <v>48</v>
      </c>
      <c r="P154" s="85" t="s">
        <v>42</v>
      </c>
      <c r="Q154" s="88"/>
      <c r="R154" s="88"/>
      <c r="S154" s="85" t="s">
        <v>42</v>
      </c>
      <c r="T154" s="87" t="s">
        <v>51</v>
      </c>
      <c r="U154" s="85" t="s">
        <v>44</v>
      </c>
      <c r="V154" s="90"/>
      <c r="W154" s="90"/>
      <c r="X154" s="87"/>
    </row>
    <row r="155" spans="1:25" ht="43.5" hidden="1">
      <c r="A155" s="85">
        <v>54994</v>
      </c>
      <c r="B155" s="85" t="s">
        <v>45</v>
      </c>
      <c r="C155" s="85" t="s">
        <v>186</v>
      </c>
      <c r="D155" s="85" t="s">
        <v>568</v>
      </c>
      <c r="E155" s="85" t="s">
        <v>569</v>
      </c>
      <c r="F155" s="85" t="s">
        <v>570</v>
      </c>
      <c r="G155" s="86" t="s">
        <v>44</v>
      </c>
      <c r="H155" s="91">
        <f>VLOOKUP($A155,'SP23'!$1:$1048576,7,0)</f>
        <v>52</v>
      </c>
      <c r="I155" s="86" t="s">
        <v>37</v>
      </c>
      <c r="J155" s="86" t="s">
        <v>38</v>
      </c>
      <c r="K155" s="86" t="s">
        <v>39</v>
      </c>
      <c r="L155" s="87" t="s">
        <v>40</v>
      </c>
      <c r="M155" s="85" t="s">
        <v>50</v>
      </c>
      <c r="N155" s="85">
        <v>69</v>
      </c>
      <c r="O155" s="85">
        <v>48</v>
      </c>
      <c r="P155" s="85" t="s">
        <v>42</v>
      </c>
      <c r="Q155" s="88"/>
      <c r="R155" s="88"/>
      <c r="S155" s="85" t="s">
        <v>42</v>
      </c>
      <c r="T155" s="87" t="s">
        <v>51</v>
      </c>
      <c r="U155" s="85" t="s">
        <v>44</v>
      </c>
      <c r="V155" s="90"/>
      <c r="W155" s="90"/>
      <c r="X155" s="87"/>
    </row>
    <row r="156" spans="1:25" ht="57.95" hidden="1">
      <c r="A156" s="85">
        <v>56166</v>
      </c>
      <c r="B156" s="85" t="s">
        <v>45</v>
      </c>
      <c r="C156" s="85" t="s">
        <v>46</v>
      </c>
      <c r="D156" s="85" t="s">
        <v>571</v>
      </c>
      <c r="E156" s="85" t="s">
        <v>572</v>
      </c>
      <c r="F156" s="85" t="s">
        <v>573</v>
      </c>
      <c r="G156" s="86" t="s">
        <v>44</v>
      </c>
      <c r="H156" s="91">
        <f>VLOOKUP($A156,'SP23'!$1:$1048576,7,0)</f>
        <v>52</v>
      </c>
      <c r="I156" s="86" t="s">
        <v>37</v>
      </c>
      <c r="J156" s="86" t="s">
        <v>38</v>
      </c>
      <c r="K156" s="86" t="s">
        <v>39</v>
      </c>
      <c r="L156" s="87" t="s">
        <v>83</v>
      </c>
      <c r="M156" s="85" t="s">
        <v>84</v>
      </c>
      <c r="N156" s="85">
        <v>0</v>
      </c>
      <c r="O156" s="85">
        <v>0</v>
      </c>
      <c r="P156" s="85" t="s">
        <v>42</v>
      </c>
      <c r="Q156" s="88"/>
      <c r="R156" s="88"/>
      <c r="S156" s="85" t="s">
        <v>42</v>
      </c>
      <c r="T156" s="87" t="s">
        <v>43</v>
      </c>
      <c r="U156" s="85" t="s">
        <v>42</v>
      </c>
      <c r="V156" s="90"/>
      <c r="W156" s="90"/>
      <c r="X156" s="87"/>
    </row>
    <row r="157" spans="1:25" s="98" customFormat="1" ht="43.5">
      <c r="A157" s="85">
        <v>55501</v>
      </c>
      <c r="B157" s="85" t="s">
        <v>181</v>
      </c>
      <c r="C157" s="85" t="s">
        <v>227</v>
      </c>
      <c r="D157" s="85" t="s">
        <v>574</v>
      </c>
      <c r="E157" s="92">
        <v>37.880234999999999</v>
      </c>
      <c r="F157" s="85" t="s">
        <v>575</v>
      </c>
      <c r="G157" s="86" t="s">
        <v>44</v>
      </c>
      <c r="H157" s="91">
        <f>VLOOKUP($A157,'SP23'!$1:$1048576,7,0)</f>
        <v>361</v>
      </c>
      <c r="I157" s="86" t="s">
        <v>37</v>
      </c>
      <c r="J157" s="86" t="s">
        <v>38</v>
      </c>
      <c r="K157" s="86" t="s">
        <v>39</v>
      </c>
      <c r="L157" s="87" t="s">
        <v>40</v>
      </c>
      <c r="M157" s="85" t="s">
        <v>50</v>
      </c>
      <c r="N157" s="85">
        <v>69</v>
      </c>
      <c r="O157" s="85">
        <v>48</v>
      </c>
      <c r="P157" s="85" t="s">
        <v>42</v>
      </c>
      <c r="Q157" s="88" t="s">
        <v>576</v>
      </c>
      <c r="R157" s="88" t="s">
        <v>577</v>
      </c>
      <c r="S157" s="85" t="s">
        <v>42</v>
      </c>
      <c r="T157" s="87" t="s">
        <v>163</v>
      </c>
      <c r="U157" s="85" t="s">
        <v>44</v>
      </c>
      <c r="V157" s="90"/>
      <c r="W157" s="90"/>
      <c r="X157" s="87"/>
      <c r="Y157"/>
    </row>
    <row r="158" spans="1:25" s="98" customFormat="1" ht="57.95" hidden="1">
      <c r="A158" s="85">
        <v>55505</v>
      </c>
      <c r="B158" s="85" t="s">
        <v>158</v>
      </c>
      <c r="C158" s="85" t="s">
        <v>159</v>
      </c>
      <c r="D158" s="85" t="s">
        <v>578</v>
      </c>
      <c r="E158" s="85" t="s">
        <v>579</v>
      </c>
      <c r="F158" s="85" t="s">
        <v>580</v>
      </c>
      <c r="G158" s="86" t="s">
        <v>44</v>
      </c>
      <c r="H158" s="91">
        <f>VLOOKUP($A158,'SP23'!$1:$1048576,7,0)</f>
        <v>544</v>
      </c>
      <c r="I158" s="86" t="s">
        <v>158</v>
      </c>
      <c r="J158" s="86"/>
      <c r="K158" s="86" t="s">
        <v>39</v>
      </c>
      <c r="L158" s="87" t="s">
        <v>83</v>
      </c>
      <c r="M158" s="85" t="s">
        <v>84</v>
      </c>
      <c r="N158" s="85">
        <v>0</v>
      </c>
      <c r="O158" s="85">
        <v>0</v>
      </c>
      <c r="P158" s="85" t="s">
        <v>42</v>
      </c>
      <c r="Q158" s="88"/>
      <c r="R158" s="88"/>
      <c r="S158" s="85" t="s">
        <v>42</v>
      </c>
      <c r="T158" s="87" t="s">
        <v>66</v>
      </c>
      <c r="U158" s="85" t="s">
        <v>42</v>
      </c>
      <c r="V158" s="90"/>
      <c r="W158" s="90"/>
      <c r="X158" s="95"/>
      <c r="Y158"/>
    </row>
    <row r="159" spans="1:25" ht="57.95" hidden="1">
      <c r="A159" s="85">
        <v>55506</v>
      </c>
      <c r="B159" s="85" t="s">
        <v>312</v>
      </c>
      <c r="C159" s="85" t="s">
        <v>313</v>
      </c>
      <c r="D159" s="85" t="s">
        <v>581</v>
      </c>
      <c r="E159" s="85" t="s">
        <v>582</v>
      </c>
      <c r="F159" s="85" t="s">
        <v>583</v>
      </c>
      <c r="G159" s="86" t="s">
        <v>44</v>
      </c>
      <c r="H159" s="91">
        <f>VLOOKUP($A159,'SP23'!$1:$1048576,7,0)</f>
        <v>114</v>
      </c>
      <c r="I159" s="86" t="s">
        <v>37</v>
      </c>
      <c r="J159" s="86" t="s">
        <v>38</v>
      </c>
      <c r="K159" s="86" t="s">
        <v>317</v>
      </c>
      <c r="L159" s="87" t="s">
        <v>83</v>
      </c>
      <c r="M159" s="85" t="s">
        <v>84</v>
      </c>
      <c r="N159" s="85">
        <v>0</v>
      </c>
      <c r="O159" s="85">
        <v>0</v>
      </c>
      <c r="P159" s="85" t="s">
        <v>44</v>
      </c>
      <c r="Q159" s="88" t="s">
        <v>57</v>
      </c>
      <c r="R159" s="88">
        <v>1009129823</v>
      </c>
      <c r="S159" s="85" t="s">
        <v>44</v>
      </c>
      <c r="T159" s="87" t="s">
        <v>225</v>
      </c>
      <c r="U159" s="85" t="s">
        <v>44</v>
      </c>
      <c r="V159" s="90"/>
      <c r="W159" s="90"/>
      <c r="X159" s="95"/>
    </row>
    <row r="160" spans="1:25" ht="43.5" hidden="1">
      <c r="A160" s="85">
        <v>55525</v>
      </c>
      <c r="B160" s="85" t="s">
        <v>181</v>
      </c>
      <c r="C160" s="85" t="s">
        <v>203</v>
      </c>
      <c r="D160" s="85" t="s">
        <v>584</v>
      </c>
      <c r="E160" s="85" t="s">
        <v>585</v>
      </c>
      <c r="F160" s="85" t="s">
        <v>586</v>
      </c>
      <c r="G160" s="86" t="s">
        <v>44</v>
      </c>
      <c r="H160" s="91">
        <f>VLOOKUP($A160,'SP23'!$1:$1048576,7,0)</f>
        <v>430</v>
      </c>
      <c r="I160" s="86" t="s">
        <v>37</v>
      </c>
      <c r="J160" s="86" t="s">
        <v>38</v>
      </c>
      <c r="K160" s="86" t="s">
        <v>39</v>
      </c>
      <c r="L160" s="87" t="s">
        <v>40</v>
      </c>
      <c r="M160" s="85" t="s">
        <v>50</v>
      </c>
      <c r="N160" s="85">
        <v>69</v>
      </c>
      <c r="O160" s="85">
        <v>48</v>
      </c>
      <c r="P160" s="85" t="s">
        <v>42</v>
      </c>
      <c r="Q160" s="88"/>
      <c r="R160" s="88"/>
      <c r="S160" s="85" t="s">
        <v>42</v>
      </c>
      <c r="T160" s="87" t="s">
        <v>66</v>
      </c>
      <c r="U160" s="85" t="s">
        <v>44</v>
      </c>
      <c r="V160" s="90"/>
      <c r="W160" s="90"/>
      <c r="X160" s="87"/>
    </row>
    <row r="161" spans="1:25" ht="43.5" hidden="1">
      <c r="A161" s="85">
        <v>55529</v>
      </c>
      <c r="B161" s="85" t="s">
        <v>181</v>
      </c>
      <c r="C161" s="85" t="s">
        <v>217</v>
      </c>
      <c r="D161" s="85" t="s">
        <v>587</v>
      </c>
      <c r="E161" s="85" t="s">
        <v>588</v>
      </c>
      <c r="F161" s="85" t="s">
        <v>589</v>
      </c>
      <c r="G161" s="86" t="s">
        <v>44</v>
      </c>
      <c r="H161" s="91">
        <f>VLOOKUP($A161,'SP23'!$1:$1048576,7,0)</f>
        <v>151</v>
      </c>
      <c r="I161" s="86" t="s">
        <v>37</v>
      </c>
      <c r="J161" s="86" t="s">
        <v>38</v>
      </c>
      <c r="K161" s="86" t="s">
        <v>39</v>
      </c>
      <c r="L161" s="87" t="s">
        <v>40</v>
      </c>
      <c r="M161" s="85" t="s">
        <v>50</v>
      </c>
      <c r="N161" s="85">
        <v>69</v>
      </c>
      <c r="O161" s="85">
        <v>48</v>
      </c>
      <c r="P161" s="85" t="s">
        <v>44</v>
      </c>
      <c r="Q161" s="88"/>
      <c r="R161" s="88"/>
      <c r="S161" s="85" t="s">
        <v>44</v>
      </c>
      <c r="T161" s="87" t="s">
        <v>43</v>
      </c>
      <c r="U161" s="85" t="s">
        <v>42</v>
      </c>
      <c r="V161" s="90"/>
      <c r="W161" s="90"/>
      <c r="X161" s="87"/>
    </row>
    <row r="162" spans="1:25" ht="43.5" hidden="1">
      <c r="A162" s="85">
        <v>55530</v>
      </c>
      <c r="B162" s="85" t="s">
        <v>167</v>
      </c>
      <c r="C162" s="85" t="s">
        <v>168</v>
      </c>
      <c r="D162" s="85" t="s">
        <v>590</v>
      </c>
      <c r="E162" s="85" t="s">
        <v>591</v>
      </c>
      <c r="F162" s="85" t="s">
        <v>592</v>
      </c>
      <c r="G162" s="86" t="s">
        <v>44</v>
      </c>
      <c r="H162" s="91">
        <f>VLOOKUP($A162,'SP23'!$1:$1048576,7,0)</f>
        <v>169</v>
      </c>
      <c r="I162" s="86" t="s">
        <v>37</v>
      </c>
      <c r="J162" s="86" t="s">
        <v>38</v>
      </c>
      <c r="K162" s="86" t="s">
        <v>593</v>
      </c>
      <c r="L162" s="87" t="s">
        <v>40</v>
      </c>
      <c r="M162" s="85" t="s">
        <v>50</v>
      </c>
      <c r="N162" s="85">
        <v>69</v>
      </c>
      <c r="O162" s="85">
        <v>48</v>
      </c>
      <c r="P162" s="85" t="s">
        <v>42</v>
      </c>
      <c r="Q162" s="88"/>
      <c r="R162" s="88"/>
      <c r="S162" s="85" t="s">
        <v>42</v>
      </c>
      <c r="T162" s="87" t="s">
        <v>225</v>
      </c>
      <c r="U162" s="85" t="s">
        <v>44</v>
      </c>
      <c r="V162" s="90"/>
      <c r="W162" s="90"/>
      <c r="X162" s="95"/>
    </row>
    <row r="163" spans="1:25" ht="57.95" hidden="1">
      <c r="A163" s="85">
        <v>55535</v>
      </c>
      <c r="B163" s="85" t="s">
        <v>158</v>
      </c>
      <c r="C163" s="85" t="s">
        <v>159</v>
      </c>
      <c r="D163" s="85" t="s">
        <v>594</v>
      </c>
      <c r="E163" s="85" t="s">
        <v>595</v>
      </c>
      <c r="F163" s="85" t="s">
        <v>596</v>
      </c>
      <c r="G163" s="86" t="s">
        <v>44</v>
      </c>
      <c r="H163" s="91">
        <f>VLOOKUP($A163,'SP23'!$1:$1048576,7,0)</f>
        <v>566</v>
      </c>
      <c r="I163" s="86" t="s">
        <v>158</v>
      </c>
      <c r="J163" s="86"/>
      <c r="K163" s="86" t="s">
        <v>39</v>
      </c>
      <c r="L163" s="87" t="s">
        <v>83</v>
      </c>
      <c r="M163" s="85" t="s">
        <v>84</v>
      </c>
      <c r="N163" s="85">
        <v>0</v>
      </c>
      <c r="O163" s="85">
        <v>0</v>
      </c>
      <c r="P163" s="85" t="s">
        <v>44</v>
      </c>
      <c r="Q163" s="88" t="s">
        <v>57</v>
      </c>
      <c r="R163" s="88">
        <v>1009129823</v>
      </c>
      <c r="S163" s="85" t="s">
        <v>44</v>
      </c>
      <c r="T163" s="87" t="s">
        <v>225</v>
      </c>
      <c r="U163" s="85" t="s">
        <v>44</v>
      </c>
      <c r="V163" s="90"/>
      <c r="W163" s="90"/>
      <c r="X163" s="95"/>
    </row>
    <row r="164" spans="1:25" ht="43.5" hidden="1">
      <c r="A164" s="85">
        <v>57676</v>
      </c>
      <c r="B164" s="85" t="s">
        <v>45</v>
      </c>
      <c r="C164" s="85" t="s">
        <v>186</v>
      </c>
      <c r="D164" s="85" t="s">
        <v>597</v>
      </c>
      <c r="E164" s="85" t="s">
        <v>598</v>
      </c>
      <c r="F164" s="85" t="s">
        <v>599</v>
      </c>
      <c r="G164" s="86" t="s">
        <v>44</v>
      </c>
      <c r="H164" s="91">
        <f>VLOOKUP($A164,'SP23'!$1:$1048576,7,0)</f>
        <v>55</v>
      </c>
      <c r="I164" s="86" t="s">
        <v>37</v>
      </c>
      <c r="J164" s="86" t="s">
        <v>38</v>
      </c>
      <c r="K164" s="86" t="s">
        <v>39</v>
      </c>
      <c r="L164" s="87" t="s">
        <v>40</v>
      </c>
      <c r="M164" s="85" t="s">
        <v>50</v>
      </c>
      <c r="N164" s="85">
        <v>69</v>
      </c>
      <c r="O164" s="85">
        <v>48</v>
      </c>
      <c r="P164" s="85" t="s">
        <v>42</v>
      </c>
      <c r="Q164" s="88"/>
      <c r="R164" s="88"/>
      <c r="S164" s="85" t="s">
        <v>42</v>
      </c>
      <c r="T164" s="87" t="s">
        <v>43</v>
      </c>
      <c r="U164" s="85" t="s">
        <v>44</v>
      </c>
      <c r="V164" s="90"/>
      <c r="W164" s="90"/>
      <c r="X164" s="87"/>
    </row>
    <row r="165" spans="1:25" ht="43.5">
      <c r="A165" s="85">
        <v>55559</v>
      </c>
      <c r="B165" s="85" t="s">
        <v>181</v>
      </c>
      <c r="C165" s="85" t="s">
        <v>269</v>
      </c>
      <c r="D165" s="85" t="s">
        <v>600</v>
      </c>
      <c r="E165" s="99">
        <v>37.870193999999998</v>
      </c>
      <c r="F165" s="99">
        <v>122.26773</v>
      </c>
      <c r="G165" s="86" t="s">
        <v>44</v>
      </c>
      <c r="H165" s="91">
        <f>VLOOKUP($A165,'SP23'!$1:$1048576,7,0)</f>
        <v>1233</v>
      </c>
      <c r="I165" s="86" t="s">
        <v>37</v>
      </c>
      <c r="J165" s="86" t="s">
        <v>38</v>
      </c>
      <c r="K165" s="86" t="s">
        <v>39</v>
      </c>
      <c r="L165" s="87" t="s">
        <v>40</v>
      </c>
      <c r="M165" s="85" t="s">
        <v>50</v>
      </c>
      <c r="N165" s="85">
        <v>69</v>
      </c>
      <c r="O165" s="85">
        <v>48</v>
      </c>
      <c r="P165" s="85" t="s">
        <v>44</v>
      </c>
      <c r="Q165" s="88"/>
      <c r="R165" s="88"/>
      <c r="S165" s="85" t="s">
        <v>42</v>
      </c>
      <c r="T165" s="87" t="s">
        <v>66</v>
      </c>
      <c r="U165" s="85" t="s">
        <v>42</v>
      </c>
      <c r="V165" s="90"/>
      <c r="W165" s="90"/>
      <c r="X165" s="87"/>
    </row>
    <row r="166" spans="1:25" ht="57.95" hidden="1">
      <c r="A166" s="85">
        <v>55562</v>
      </c>
      <c r="B166" s="85" t="s">
        <v>312</v>
      </c>
      <c r="C166" s="85" t="s">
        <v>313</v>
      </c>
      <c r="D166" s="85" t="s">
        <v>601</v>
      </c>
      <c r="E166" s="85" t="s">
        <v>602</v>
      </c>
      <c r="F166" s="85" t="s">
        <v>603</v>
      </c>
      <c r="G166" s="86" t="s">
        <v>44</v>
      </c>
      <c r="H166" s="91">
        <f>VLOOKUP($A166,'SP23'!$1:$1048576,7,0)</f>
        <v>271</v>
      </c>
      <c r="I166" s="86" t="s">
        <v>37</v>
      </c>
      <c r="J166" s="86" t="s">
        <v>38</v>
      </c>
      <c r="K166" s="86" t="s">
        <v>39</v>
      </c>
      <c r="L166" s="87" t="s">
        <v>83</v>
      </c>
      <c r="M166" s="85" t="s">
        <v>84</v>
      </c>
      <c r="N166" s="85">
        <v>0</v>
      </c>
      <c r="O166" s="85">
        <v>0</v>
      </c>
      <c r="P166" s="85" t="s">
        <v>44</v>
      </c>
      <c r="Q166" s="88" t="s">
        <v>57</v>
      </c>
      <c r="R166" s="88">
        <v>1008863749</v>
      </c>
      <c r="S166" s="85" t="s">
        <v>44</v>
      </c>
      <c r="T166" s="87" t="s">
        <v>225</v>
      </c>
      <c r="U166" s="85" t="s">
        <v>44</v>
      </c>
      <c r="V166" s="90"/>
      <c r="W166" s="90"/>
      <c r="X166" s="87"/>
    </row>
    <row r="167" spans="1:25" ht="43.5" hidden="1">
      <c r="A167" s="85">
        <v>55578</v>
      </c>
      <c r="B167" s="85" t="s">
        <v>280</v>
      </c>
      <c r="C167" s="85" t="s">
        <v>281</v>
      </c>
      <c r="D167" s="85" t="s">
        <v>604</v>
      </c>
      <c r="E167" s="85" t="s">
        <v>605</v>
      </c>
      <c r="F167" s="85" t="s">
        <v>606</v>
      </c>
      <c r="G167" s="86" t="s">
        <v>44</v>
      </c>
      <c r="H167" s="91">
        <f>VLOOKUP($A167,'SP23'!$1:$1048576,7,0)</f>
        <v>217</v>
      </c>
      <c r="I167" s="86" t="s">
        <v>37</v>
      </c>
      <c r="J167" s="86" t="s">
        <v>38</v>
      </c>
      <c r="K167" s="86" t="s">
        <v>317</v>
      </c>
      <c r="L167" s="87" t="s">
        <v>40</v>
      </c>
      <c r="M167" s="85" t="s">
        <v>50</v>
      </c>
      <c r="N167" s="85">
        <v>69</v>
      </c>
      <c r="O167" s="85">
        <v>48</v>
      </c>
      <c r="P167" s="85" t="s">
        <v>44</v>
      </c>
      <c r="Q167" s="88" t="s">
        <v>57</v>
      </c>
      <c r="R167" s="88">
        <v>1009291591</v>
      </c>
      <c r="S167" s="85" t="s">
        <v>44</v>
      </c>
      <c r="T167" s="87" t="s">
        <v>225</v>
      </c>
      <c r="U167" s="85" t="s">
        <v>44</v>
      </c>
      <c r="V167" s="90"/>
      <c r="W167" s="90"/>
      <c r="X167" s="95"/>
    </row>
    <row r="168" spans="1:25" ht="43.5">
      <c r="A168" s="85">
        <v>55585</v>
      </c>
      <c r="B168" s="85" t="s">
        <v>181</v>
      </c>
      <c r="C168" s="85" t="s">
        <v>269</v>
      </c>
      <c r="D168" s="85" t="s">
        <v>607</v>
      </c>
      <c r="E168" s="85" t="s">
        <v>608</v>
      </c>
      <c r="F168" s="85" t="s">
        <v>609</v>
      </c>
      <c r="G168" s="86" t="s">
        <v>44</v>
      </c>
      <c r="H168" s="91">
        <f>VLOOKUP($A168,'SP23'!$1:$1048576,7,0)</f>
        <v>47</v>
      </c>
      <c r="I168" s="86" t="s">
        <v>37</v>
      </c>
      <c r="J168" s="86" t="s">
        <v>38</v>
      </c>
      <c r="K168" s="86" t="s">
        <v>39</v>
      </c>
      <c r="L168" s="87" t="s">
        <v>40</v>
      </c>
      <c r="M168" s="85" t="s">
        <v>50</v>
      </c>
      <c r="N168" s="85">
        <v>69</v>
      </c>
      <c r="O168" s="85">
        <v>48</v>
      </c>
      <c r="P168" s="85" t="s">
        <v>42</v>
      </c>
      <c r="Q168" s="88"/>
      <c r="R168" s="88"/>
      <c r="S168" s="85" t="s">
        <v>42</v>
      </c>
      <c r="T168" s="87" t="s">
        <v>163</v>
      </c>
      <c r="U168" s="85" t="s">
        <v>44</v>
      </c>
      <c r="V168" s="90"/>
      <c r="W168" s="90"/>
      <c r="X168" s="87"/>
    </row>
    <row r="169" spans="1:25" ht="43.5" hidden="1">
      <c r="A169" s="85">
        <v>55586</v>
      </c>
      <c r="B169" s="85" t="s">
        <v>199</v>
      </c>
      <c r="C169" s="85" t="s">
        <v>67</v>
      </c>
      <c r="D169" s="85" t="s">
        <v>610</v>
      </c>
      <c r="E169" s="85" t="s">
        <v>611</v>
      </c>
      <c r="F169" s="85" t="s">
        <v>612</v>
      </c>
      <c r="G169" s="86" t="s">
        <v>44</v>
      </c>
      <c r="H169" s="91">
        <f>VLOOKUP($A169,'SP23'!$1:$1048576,7,0)</f>
        <v>43</v>
      </c>
      <c r="I169" s="86" t="s">
        <v>37</v>
      </c>
      <c r="J169" s="86" t="s">
        <v>38</v>
      </c>
      <c r="K169" s="86" t="s">
        <v>39</v>
      </c>
      <c r="L169" s="87" t="s">
        <v>40</v>
      </c>
      <c r="M169" s="85" t="s">
        <v>50</v>
      </c>
      <c r="N169" s="85">
        <v>69</v>
      </c>
      <c r="O169" s="85">
        <v>48</v>
      </c>
      <c r="P169" s="85" t="s">
        <v>42</v>
      </c>
      <c r="Q169" s="88"/>
      <c r="R169" s="88"/>
      <c r="S169" s="85" t="s">
        <v>42</v>
      </c>
      <c r="T169" s="87" t="s">
        <v>51</v>
      </c>
      <c r="U169" s="85" t="s">
        <v>459</v>
      </c>
      <c r="V169" s="90"/>
      <c r="W169" s="90"/>
      <c r="X169" s="87"/>
    </row>
    <row r="170" spans="1:25" hidden="1">
      <c r="A170" s="85">
        <v>55594</v>
      </c>
      <c r="B170" s="85" t="s">
        <v>312</v>
      </c>
      <c r="C170" s="85" t="s">
        <v>613</v>
      </c>
      <c r="D170" s="85" t="s">
        <v>614</v>
      </c>
      <c r="E170" s="85" t="s">
        <v>615</v>
      </c>
      <c r="F170" s="85" t="s">
        <v>616</v>
      </c>
      <c r="G170" s="86" t="s">
        <v>44</v>
      </c>
      <c r="H170" s="91">
        <f>VLOOKUP($A170,'SP23'!$1:$1048576,7,0)</f>
        <v>154</v>
      </c>
      <c r="I170" s="86" t="s">
        <v>37</v>
      </c>
      <c r="J170" s="86" t="s">
        <v>38</v>
      </c>
      <c r="K170" s="90" t="s">
        <v>617</v>
      </c>
      <c r="L170" s="87" t="s">
        <v>617</v>
      </c>
      <c r="M170" s="85" t="s">
        <v>84</v>
      </c>
      <c r="N170" s="85">
        <v>0</v>
      </c>
      <c r="O170" s="85">
        <v>0</v>
      </c>
      <c r="P170" s="85" t="s">
        <v>44</v>
      </c>
      <c r="Q170" s="88" t="s">
        <v>57</v>
      </c>
      <c r="R170" s="88">
        <v>1009291591</v>
      </c>
      <c r="S170" s="85" t="s">
        <v>44</v>
      </c>
      <c r="T170" s="87" t="s">
        <v>225</v>
      </c>
      <c r="U170" s="85" t="s">
        <v>44</v>
      </c>
      <c r="V170" s="90"/>
      <c r="W170" s="90"/>
      <c r="X170" s="95" t="s">
        <v>618</v>
      </c>
    </row>
    <row r="171" spans="1:25" ht="43.5">
      <c r="A171" s="85">
        <v>55625</v>
      </c>
      <c r="B171" s="85" t="s">
        <v>181</v>
      </c>
      <c r="C171" s="85" t="s">
        <v>182</v>
      </c>
      <c r="D171" s="85" t="s">
        <v>619</v>
      </c>
      <c r="E171" s="85" t="s">
        <v>620</v>
      </c>
      <c r="F171" s="85" t="s">
        <v>621</v>
      </c>
      <c r="G171" s="86" t="s">
        <v>44</v>
      </c>
      <c r="H171" s="91">
        <f>VLOOKUP($A171,'SP23'!$1:$1048576,7,0)</f>
        <v>25</v>
      </c>
      <c r="I171" s="86" t="s">
        <v>37</v>
      </c>
      <c r="J171" s="86" t="s">
        <v>38</v>
      </c>
      <c r="K171" s="86" t="s">
        <v>39</v>
      </c>
      <c r="L171" s="87" t="s">
        <v>40</v>
      </c>
      <c r="M171" s="85" t="s">
        <v>50</v>
      </c>
      <c r="N171" s="85">
        <v>69</v>
      </c>
      <c r="O171" s="85">
        <v>48</v>
      </c>
      <c r="P171" s="85" t="s">
        <v>42</v>
      </c>
      <c r="Q171" s="88"/>
      <c r="R171" s="88"/>
      <c r="S171" s="85" t="s">
        <v>42</v>
      </c>
      <c r="T171" s="87" t="s">
        <v>51</v>
      </c>
      <c r="U171" s="85" t="s">
        <v>44</v>
      </c>
      <c r="V171" s="90"/>
      <c r="W171" s="90"/>
      <c r="X171" s="87"/>
      <c r="Y171" s="98"/>
    </row>
    <row r="172" spans="1:25" ht="43.5" hidden="1">
      <c r="A172" s="85">
        <v>55638</v>
      </c>
      <c r="B172" s="85" t="s">
        <v>199</v>
      </c>
      <c r="C172" s="85" t="s">
        <v>67</v>
      </c>
      <c r="D172" s="85" t="s">
        <v>622</v>
      </c>
      <c r="E172" s="85" t="s">
        <v>623</v>
      </c>
      <c r="F172" s="85" t="s">
        <v>624</v>
      </c>
      <c r="G172" s="86" t="s">
        <v>44</v>
      </c>
      <c r="H172" s="91">
        <f>VLOOKUP($A172,'SP23'!$1:$1048576,7,0)</f>
        <v>27</v>
      </c>
      <c r="I172" s="86" t="s">
        <v>37</v>
      </c>
      <c r="J172" s="86" t="s">
        <v>38</v>
      </c>
      <c r="K172" s="86" t="s">
        <v>39</v>
      </c>
      <c r="L172" s="87" t="s">
        <v>40</v>
      </c>
      <c r="M172" s="85" t="s">
        <v>41</v>
      </c>
      <c r="N172" s="85">
        <v>69</v>
      </c>
      <c r="O172" s="85">
        <v>48</v>
      </c>
      <c r="P172" s="85" t="s">
        <v>42</v>
      </c>
      <c r="Q172" s="85"/>
      <c r="R172" s="85"/>
      <c r="S172" s="85" t="s">
        <v>42</v>
      </c>
      <c r="T172" s="87" t="s">
        <v>51</v>
      </c>
      <c r="U172" s="85" t="s">
        <v>44</v>
      </c>
      <c r="V172" s="90"/>
      <c r="W172" s="90"/>
      <c r="X172" s="87"/>
      <c r="Y172" s="98"/>
    </row>
    <row r="173" spans="1:25" hidden="1">
      <c r="A173" s="85">
        <v>55669</v>
      </c>
      <c r="B173" s="85" t="s">
        <v>61</v>
      </c>
      <c r="C173" s="85" t="s">
        <v>67</v>
      </c>
      <c r="D173" s="85" t="s">
        <v>625</v>
      </c>
      <c r="E173" s="85" t="s">
        <v>626</v>
      </c>
      <c r="F173" s="85" t="s">
        <v>627</v>
      </c>
      <c r="G173" s="86" t="s">
        <v>44</v>
      </c>
      <c r="H173" s="91">
        <f>VLOOKUP($A173,'SP23'!$1:$1048576,7,0)</f>
        <v>83</v>
      </c>
      <c r="I173" s="86" t="s">
        <v>37</v>
      </c>
      <c r="J173" s="86" t="s">
        <v>38</v>
      </c>
      <c r="K173" s="90" t="s">
        <v>617</v>
      </c>
      <c r="L173" s="87" t="s">
        <v>617</v>
      </c>
      <c r="M173" s="85" t="s">
        <v>84</v>
      </c>
      <c r="N173" s="85">
        <v>0</v>
      </c>
      <c r="O173" s="85">
        <v>0</v>
      </c>
      <c r="P173" s="85" t="s">
        <v>42</v>
      </c>
      <c r="Q173" s="97" t="s">
        <v>628</v>
      </c>
      <c r="R173" s="97" t="s">
        <v>629</v>
      </c>
      <c r="S173" s="85" t="s">
        <v>44</v>
      </c>
      <c r="T173" s="87" t="s">
        <v>66</v>
      </c>
      <c r="U173" s="87" t="s">
        <v>42</v>
      </c>
      <c r="V173" s="90"/>
      <c r="W173" s="90"/>
      <c r="X173" s="87"/>
    </row>
    <row r="174" spans="1:25" ht="43.5" hidden="1">
      <c r="A174" s="85">
        <v>55691</v>
      </c>
      <c r="B174" s="85" t="s">
        <v>158</v>
      </c>
      <c r="C174" s="85" t="s">
        <v>159</v>
      </c>
      <c r="D174" s="85" t="s">
        <v>630</v>
      </c>
      <c r="E174" s="85" t="s">
        <v>631</v>
      </c>
      <c r="F174" s="85" t="s">
        <v>632</v>
      </c>
      <c r="G174" s="86" t="s">
        <v>44</v>
      </c>
      <c r="H174" s="91">
        <f>VLOOKUP($A174,'SP23'!$1:$1048576,7,0)</f>
        <v>7</v>
      </c>
      <c r="I174" s="86" t="s">
        <v>158</v>
      </c>
      <c r="J174" s="86"/>
      <c r="K174" s="86" t="s">
        <v>39</v>
      </c>
      <c r="L174" s="87" t="s">
        <v>40</v>
      </c>
      <c r="M174" s="85" t="s">
        <v>50</v>
      </c>
      <c r="N174" s="85">
        <v>69</v>
      </c>
      <c r="O174" s="85">
        <v>48</v>
      </c>
      <c r="P174" s="85" t="s">
        <v>42</v>
      </c>
      <c r="Q174" s="88"/>
      <c r="R174" s="88"/>
      <c r="S174" s="85" t="s">
        <v>42</v>
      </c>
      <c r="T174" s="87" t="s">
        <v>163</v>
      </c>
      <c r="U174" s="85" t="s">
        <v>44</v>
      </c>
      <c r="V174" s="90"/>
      <c r="W174" s="90"/>
      <c r="X174" s="87"/>
    </row>
    <row r="175" spans="1:25" s="98" customFormat="1" ht="43.5" hidden="1">
      <c r="A175" s="85">
        <v>54433</v>
      </c>
      <c r="B175" s="85" t="s">
        <v>45</v>
      </c>
      <c r="C175" s="85" t="s">
        <v>46</v>
      </c>
      <c r="D175" s="85" t="s">
        <v>633</v>
      </c>
      <c r="E175" s="85" t="s">
        <v>634</v>
      </c>
      <c r="F175" s="85" t="s">
        <v>635</v>
      </c>
      <c r="G175" s="86" t="s">
        <v>44</v>
      </c>
      <c r="H175" s="91">
        <f>VLOOKUP($A175,'SP23'!$1:$1048576,7,0)</f>
        <v>65</v>
      </c>
      <c r="I175" s="86" t="s">
        <v>37</v>
      </c>
      <c r="J175" s="86" t="s">
        <v>38</v>
      </c>
      <c r="K175" s="86" t="s">
        <v>636</v>
      </c>
      <c r="L175" s="87" t="s">
        <v>40</v>
      </c>
      <c r="M175" s="85" t="s">
        <v>41</v>
      </c>
      <c r="N175" s="85">
        <v>69</v>
      </c>
      <c r="O175" s="85">
        <v>48</v>
      </c>
      <c r="P175" s="85" t="s">
        <v>42</v>
      </c>
      <c r="Q175" s="88"/>
      <c r="R175" s="88"/>
      <c r="S175" s="85" t="s">
        <v>42</v>
      </c>
      <c r="T175" s="87" t="s">
        <v>51</v>
      </c>
      <c r="U175" s="85" t="s">
        <v>42</v>
      </c>
      <c r="V175" s="90"/>
      <c r="W175" s="90"/>
      <c r="X175" s="95"/>
      <c r="Y175"/>
    </row>
    <row r="176" spans="1:25" s="98" customFormat="1" ht="43.5" hidden="1">
      <c r="A176" s="85">
        <v>52299</v>
      </c>
      <c r="B176" s="85" t="s">
        <v>45</v>
      </c>
      <c r="C176" s="85" t="s">
        <v>46</v>
      </c>
      <c r="D176" s="85" t="s">
        <v>637</v>
      </c>
      <c r="E176" s="85" t="s">
        <v>638</v>
      </c>
      <c r="F176" s="85" t="s">
        <v>639</v>
      </c>
      <c r="G176" s="86" t="s">
        <v>44</v>
      </c>
      <c r="H176" s="91">
        <f>VLOOKUP($A176,'SP23'!$1:$1048576,7,0)</f>
        <v>66</v>
      </c>
      <c r="I176" s="86" t="s">
        <v>37</v>
      </c>
      <c r="J176" s="86" t="s">
        <v>38</v>
      </c>
      <c r="K176" s="86" t="s">
        <v>39</v>
      </c>
      <c r="L176" s="87" t="s">
        <v>40</v>
      </c>
      <c r="M176" s="85" t="s">
        <v>50</v>
      </c>
      <c r="N176" s="85">
        <v>69</v>
      </c>
      <c r="O176" s="85">
        <v>48</v>
      </c>
      <c r="P176" s="85" t="s">
        <v>42</v>
      </c>
      <c r="Q176" s="88"/>
      <c r="R176" s="88"/>
      <c r="S176" s="85" t="s">
        <v>42</v>
      </c>
      <c r="T176" s="87" t="s">
        <v>43</v>
      </c>
      <c r="U176" s="85" t="s">
        <v>44</v>
      </c>
      <c r="V176" s="90"/>
      <c r="W176" s="90"/>
      <c r="X176" s="87"/>
      <c r="Y176"/>
    </row>
    <row r="177" spans="1:25" ht="57.95" hidden="1">
      <c r="A177" s="85">
        <v>55811</v>
      </c>
      <c r="B177" s="85" t="s">
        <v>280</v>
      </c>
      <c r="C177" s="85" t="s">
        <v>281</v>
      </c>
      <c r="D177" s="85" t="s">
        <v>640</v>
      </c>
      <c r="E177" s="85" t="s">
        <v>641</v>
      </c>
      <c r="F177" s="85" t="s">
        <v>642</v>
      </c>
      <c r="G177" s="86" t="s">
        <v>44</v>
      </c>
      <c r="H177" s="91">
        <f>VLOOKUP($A177,'SP23'!$1:$1048576,7,0)</f>
        <v>143</v>
      </c>
      <c r="I177" s="86" t="s">
        <v>37</v>
      </c>
      <c r="J177" s="86" t="s">
        <v>38</v>
      </c>
      <c r="K177" s="86" t="s">
        <v>317</v>
      </c>
      <c r="L177" s="87" t="s">
        <v>83</v>
      </c>
      <c r="M177" s="85" t="s">
        <v>84</v>
      </c>
      <c r="N177" s="85">
        <v>59</v>
      </c>
      <c r="O177" s="85">
        <v>30.5</v>
      </c>
      <c r="P177" s="85" t="s">
        <v>44</v>
      </c>
      <c r="Q177" s="88" t="s">
        <v>57</v>
      </c>
      <c r="R177" s="88">
        <v>1009073460</v>
      </c>
      <c r="S177" s="85" t="s">
        <v>44</v>
      </c>
      <c r="T177" s="87" t="s">
        <v>407</v>
      </c>
      <c r="U177" s="85" t="s">
        <v>44</v>
      </c>
      <c r="V177" s="90"/>
      <c r="W177" s="90"/>
      <c r="X177" s="95"/>
    </row>
    <row r="178" spans="1:25" ht="43.5">
      <c r="A178" s="85">
        <v>55880</v>
      </c>
      <c r="B178" s="85" t="s">
        <v>181</v>
      </c>
      <c r="C178" s="85" t="s">
        <v>203</v>
      </c>
      <c r="D178" s="85" t="s">
        <v>643</v>
      </c>
      <c r="E178" s="85" t="s">
        <v>644</v>
      </c>
      <c r="F178" s="85" t="s">
        <v>645</v>
      </c>
      <c r="G178" s="86" t="s">
        <v>44</v>
      </c>
      <c r="H178" s="91">
        <f>VLOOKUP($A178,'SP23'!$1:$1048576,7,0)</f>
        <v>105</v>
      </c>
      <c r="I178" s="86" t="s">
        <v>37</v>
      </c>
      <c r="J178" s="86" t="s">
        <v>38</v>
      </c>
      <c r="K178" s="90" t="s">
        <v>39</v>
      </c>
      <c r="L178" s="87" t="s">
        <v>40</v>
      </c>
      <c r="M178" s="85" t="s">
        <v>50</v>
      </c>
      <c r="N178" s="85">
        <v>69</v>
      </c>
      <c r="O178" s="85">
        <v>48</v>
      </c>
      <c r="P178" s="85" t="s">
        <v>44</v>
      </c>
      <c r="Q178" s="88"/>
      <c r="R178" s="88"/>
      <c r="S178" s="85" t="s">
        <v>44</v>
      </c>
      <c r="T178" s="87" t="s">
        <v>66</v>
      </c>
      <c r="U178" s="85" t="s">
        <v>44</v>
      </c>
      <c r="V178" s="90" t="s">
        <v>646</v>
      </c>
      <c r="W178" s="90"/>
      <c r="X178" s="87" t="s">
        <v>647</v>
      </c>
    </row>
    <row r="179" spans="1:25" ht="43.5" hidden="1">
      <c r="A179" s="85">
        <v>55899</v>
      </c>
      <c r="B179" s="85" t="s">
        <v>31</v>
      </c>
      <c r="C179" s="85" t="s">
        <v>207</v>
      </c>
      <c r="D179" s="85" t="s">
        <v>648</v>
      </c>
      <c r="E179" s="85" t="s">
        <v>649</v>
      </c>
      <c r="F179" s="85" t="s">
        <v>650</v>
      </c>
      <c r="G179" s="86" t="s">
        <v>44</v>
      </c>
      <c r="H179" s="91">
        <f>VLOOKUP($A179,'SP23'!$1:$1048576,7,0)</f>
        <v>64</v>
      </c>
      <c r="I179" s="86" t="s">
        <v>37</v>
      </c>
      <c r="J179" s="86" t="s">
        <v>38</v>
      </c>
      <c r="K179" s="86" t="s">
        <v>39</v>
      </c>
      <c r="L179" s="87" t="s">
        <v>40</v>
      </c>
      <c r="M179" s="85" t="s">
        <v>41</v>
      </c>
      <c r="N179" s="85">
        <v>69</v>
      </c>
      <c r="O179" s="85">
        <v>48</v>
      </c>
      <c r="P179" s="85" t="s">
        <v>42</v>
      </c>
      <c r="Q179" s="88"/>
      <c r="R179" s="88"/>
      <c r="S179" s="85" t="s">
        <v>42</v>
      </c>
      <c r="T179" s="87" t="s">
        <v>43</v>
      </c>
      <c r="U179" s="85" t="s">
        <v>44</v>
      </c>
      <c r="V179" s="90"/>
      <c r="W179" s="90"/>
      <c r="X179" s="87"/>
    </row>
    <row r="180" spans="1:25" ht="43.5">
      <c r="A180" s="85">
        <v>55935</v>
      </c>
      <c r="B180" s="85" t="s">
        <v>181</v>
      </c>
      <c r="C180" s="85" t="s">
        <v>269</v>
      </c>
      <c r="D180" s="85" t="s">
        <v>651</v>
      </c>
      <c r="E180" s="85" t="s">
        <v>652</v>
      </c>
      <c r="F180" s="85" t="s">
        <v>653</v>
      </c>
      <c r="G180" s="86" t="s">
        <v>44</v>
      </c>
      <c r="H180" s="91">
        <f>VLOOKUP($A180,'SP23'!$1:$1048576,7,0)</f>
        <v>77</v>
      </c>
      <c r="I180" s="86" t="s">
        <v>37</v>
      </c>
      <c r="J180" s="86" t="s">
        <v>38</v>
      </c>
      <c r="K180" s="86" t="s">
        <v>39</v>
      </c>
      <c r="L180" s="87" t="s">
        <v>40</v>
      </c>
      <c r="M180" s="85" t="s">
        <v>50</v>
      </c>
      <c r="N180" s="85">
        <v>69</v>
      </c>
      <c r="O180" s="85">
        <v>48</v>
      </c>
      <c r="P180" s="85" t="s">
        <v>42</v>
      </c>
      <c r="Q180" s="88"/>
      <c r="R180" s="88"/>
      <c r="S180" s="85" t="s">
        <v>42</v>
      </c>
      <c r="T180" s="87" t="s">
        <v>51</v>
      </c>
      <c r="U180" s="85" t="s">
        <v>44</v>
      </c>
      <c r="V180" s="90"/>
      <c r="W180" s="90"/>
      <c r="X180" s="87"/>
    </row>
    <row r="181" spans="1:25" ht="43.5" hidden="1">
      <c r="A181" s="85">
        <v>55965</v>
      </c>
      <c r="B181" s="85" t="s">
        <v>31</v>
      </c>
      <c r="C181" s="85" t="s">
        <v>32</v>
      </c>
      <c r="D181" s="85" t="s">
        <v>654</v>
      </c>
      <c r="E181" s="85" t="s">
        <v>655</v>
      </c>
      <c r="F181" s="85" t="s">
        <v>656</v>
      </c>
      <c r="G181" s="86" t="s">
        <v>44</v>
      </c>
      <c r="H181" s="91">
        <f>VLOOKUP($A181,'SP23'!$1:$1048576,7,0)</f>
        <v>17</v>
      </c>
      <c r="I181" s="86" t="s">
        <v>37</v>
      </c>
      <c r="J181" s="86" t="s">
        <v>38</v>
      </c>
      <c r="K181" s="86" t="s">
        <v>39</v>
      </c>
      <c r="L181" s="87" t="s">
        <v>40</v>
      </c>
      <c r="M181" s="85" t="s">
        <v>41</v>
      </c>
      <c r="N181" s="85">
        <v>69</v>
      </c>
      <c r="O181" s="85">
        <v>48</v>
      </c>
      <c r="P181" s="85" t="s">
        <v>42</v>
      </c>
      <c r="Q181" s="88"/>
      <c r="R181" s="88"/>
      <c r="S181" s="85" t="s">
        <v>42</v>
      </c>
      <c r="T181" s="87" t="s">
        <v>51</v>
      </c>
      <c r="U181" s="85" t="s">
        <v>44</v>
      </c>
      <c r="V181" s="90"/>
      <c r="W181" s="90"/>
      <c r="X181" s="87"/>
    </row>
    <row r="182" spans="1:25" ht="43.5">
      <c r="A182" s="85">
        <v>55998</v>
      </c>
      <c r="B182" s="85" t="s">
        <v>181</v>
      </c>
      <c r="C182" s="85" t="s">
        <v>203</v>
      </c>
      <c r="D182" s="85" t="s">
        <v>657</v>
      </c>
      <c r="E182" s="85" t="s">
        <v>658</v>
      </c>
      <c r="F182" s="85" t="s">
        <v>659</v>
      </c>
      <c r="G182" s="86" t="s">
        <v>44</v>
      </c>
      <c r="H182" s="91">
        <f>VLOOKUP($A182,'SP23'!$1:$1048576,7,0)</f>
        <v>63</v>
      </c>
      <c r="I182" s="86" t="s">
        <v>37</v>
      </c>
      <c r="J182" s="86" t="s">
        <v>38</v>
      </c>
      <c r="K182" s="86" t="s">
        <v>39</v>
      </c>
      <c r="L182" s="87" t="s">
        <v>40</v>
      </c>
      <c r="M182" s="85" t="s">
        <v>50</v>
      </c>
      <c r="N182" s="85">
        <v>69</v>
      </c>
      <c r="O182" s="85">
        <v>48</v>
      </c>
      <c r="P182" s="85" t="s">
        <v>42</v>
      </c>
      <c r="Q182" s="88"/>
      <c r="R182" s="88"/>
      <c r="S182" s="85" t="s">
        <v>42</v>
      </c>
      <c r="T182" s="87" t="s">
        <v>43</v>
      </c>
      <c r="U182" s="85" t="s">
        <v>44</v>
      </c>
      <c r="V182" s="90"/>
      <c r="W182" s="90"/>
      <c r="X182" s="87"/>
    </row>
    <row r="183" spans="1:25" ht="43.5">
      <c r="A183" s="85">
        <v>55999</v>
      </c>
      <c r="B183" s="85" t="s">
        <v>181</v>
      </c>
      <c r="C183" s="85" t="s">
        <v>269</v>
      </c>
      <c r="D183" s="85" t="s">
        <v>660</v>
      </c>
      <c r="E183" s="85" t="s">
        <v>661</v>
      </c>
      <c r="F183" s="85" t="s">
        <v>662</v>
      </c>
      <c r="G183" s="86" t="s">
        <v>44</v>
      </c>
      <c r="H183" s="91">
        <f>VLOOKUP($A183,'SP23'!$1:$1048576,7,0)</f>
        <v>374</v>
      </c>
      <c r="I183" s="86" t="s">
        <v>37</v>
      </c>
      <c r="J183" s="86" t="s">
        <v>38</v>
      </c>
      <c r="K183" s="86" t="s">
        <v>39</v>
      </c>
      <c r="L183" s="87" t="s">
        <v>40</v>
      </c>
      <c r="M183" s="85" t="s">
        <v>50</v>
      </c>
      <c r="N183" s="85">
        <v>69</v>
      </c>
      <c r="O183" s="85">
        <v>48</v>
      </c>
      <c r="P183" s="85" t="s">
        <v>42</v>
      </c>
      <c r="Q183" s="88"/>
      <c r="R183" s="88"/>
      <c r="S183" s="85" t="s">
        <v>42</v>
      </c>
      <c r="T183" s="87" t="s">
        <v>163</v>
      </c>
      <c r="U183" s="85" t="s">
        <v>44</v>
      </c>
      <c r="V183" s="90"/>
      <c r="W183" s="90"/>
      <c r="X183" s="87"/>
    </row>
    <row r="184" spans="1:25" ht="43.5" hidden="1">
      <c r="A184" s="85">
        <v>56055</v>
      </c>
      <c r="B184" s="85" t="s">
        <v>31</v>
      </c>
      <c r="C184" s="85" t="s">
        <v>207</v>
      </c>
      <c r="D184" s="85" t="s">
        <v>663</v>
      </c>
      <c r="E184" s="85" t="s">
        <v>664</v>
      </c>
      <c r="F184" s="85" t="s">
        <v>665</v>
      </c>
      <c r="G184" s="86" t="s">
        <v>44</v>
      </c>
      <c r="H184" s="91">
        <f>VLOOKUP($A184,'SP23'!$1:$1048576,7,0)</f>
        <v>65</v>
      </c>
      <c r="I184" s="86" t="s">
        <v>37</v>
      </c>
      <c r="J184" s="86" t="s">
        <v>38</v>
      </c>
      <c r="K184" s="86" t="s">
        <v>39</v>
      </c>
      <c r="L184" s="87" t="s">
        <v>40</v>
      </c>
      <c r="M184" s="85" t="s">
        <v>41</v>
      </c>
      <c r="N184" s="85">
        <v>69</v>
      </c>
      <c r="O184" s="85">
        <v>48</v>
      </c>
      <c r="P184" s="85" t="s">
        <v>42</v>
      </c>
      <c r="Q184" s="88"/>
      <c r="R184" s="88"/>
      <c r="S184" s="85" t="s">
        <v>42</v>
      </c>
      <c r="T184" s="87" t="s">
        <v>43</v>
      </c>
      <c r="U184" s="85" t="s">
        <v>44</v>
      </c>
      <c r="V184" s="90"/>
      <c r="W184" s="90"/>
      <c r="X184" s="87"/>
    </row>
    <row r="185" spans="1:25" ht="43.5" hidden="1">
      <c r="A185" s="85">
        <v>56111</v>
      </c>
      <c r="B185" s="85" t="s">
        <v>280</v>
      </c>
      <c r="C185" s="85" t="s">
        <v>281</v>
      </c>
      <c r="D185" s="85" t="s">
        <v>666</v>
      </c>
      <c r="E185" s="85" t="s">
        <v>667</v>
      </c>
      <c r="F185" s="85" t="s">
        <v>668</v>
      </c>
      <c r="G185" s="86" t="s">
        <v>44</v>
      </c>
      <c r="H185" s="91">
        <f>VLOOKUP($A185,'SP23'!$1:$1048576,7,0)</f>
        <v>295</v>
      </c>
      <c r="I185" s="86" t="s">
        <v>37</v>
      </c>
      <c r="J185" s="86" t="s">
        <v>38</v>
      </c>
      <c r="K185" s="86" t="s">
        <v>317</v>
      </c>
      <c r="L185" s="87" t="s">
        <v>40</v>
      </c>
      <c r="M185" s="85" t="s">
        <v>50</v>
      </c>
      <c r="N185" s="85">
        <v>69</v>
      </c>
      <c r="O185" s="85">
        <v>48</v>
      </c>
      <c r="P185" s="85" t="s">
        <v>42</v>
      </c>
      <c r="Q185" s="88" t="s">
        <v>57</v>
      </c>
      <c r="R185" s="88">
        <v>1009129051</v>
      </c>
      <c r="S185" s="85" t="s">
        <v>44</v>
      </c>
      <c r="T185" s="87" t="s">
        <v>66</v>
      </c>
      <c r="U185" s="85" t="s">
        <v>44</v>
      </c>
      <c r="V185" s="90"/>
      <c r="W185" s="90"/>
      <c r="X185" s="95" t="s">
        <v>669</v>
      </c>
    </row>
    <row r="186" spans="1:25" ht="43.5" hidden="1">
      <c r="A186" s="85">
        <v>56113</v>
      </c>
      <c r="B186" s="85" t="s">
        <v>280</v>
      </c>
      <c r="C186" s="85" t="s">
        <v>281</v>
      </c>
      <c r="D186" s="85" t="s">
        <v>670</v>
      </c>
      <c r="E186" s="85">
        <v>37.958506</v>
      </c>
      <c r="F186" s="85" t="s">
        <v>671</v>
      </c>
      <c r="G186" s="86" t="s">
        <v>44</v>
      </c>
      <c r="H186" s="91">
        <f>VLOOKUP($A186,'SP23'!$1:$1048576,7,0)</f>
        <v>22</v>
      </c>
      <c r="I186" s="86" t="s">
        <v>37</v>
      </c>
      <c r="J186" s="86" t="s">
        <v>38</v>
      </c>
      <c r="K186" s="90" t="s">
        <v>39</v>
      </c>
      <c r="L186" s="87" t="s">
        <v>40</v>
      </c>
      <c r="M186" s="85" t="s">
        <v>50</v>
      </c>
      <c r="N186" s="85">
        <v>69</v>
      </c>
      <c r="O186" s="85">
        <v>48</v>
      </c>
      <c r="P186" s="85" t="s">
        <v>42</v>
      </c>
      <c r="Q186" s="88"/>
      <c r="R186" s="88"/>
      <c r="S186" s="85" t="s">
        <v>42</v>
      </c>
      <c r="T186" s="87" t="s">
        <v>51</v>
      </c>
      <c r="U186" s="85" t="s">
        <v>44</v>
      </c>
      <c r="V186" s="90" t="s">
        <v>77</v>
      </c>
      <c r="W186" s="90"/>
      <c r="X186" s="87"/>
      <c r="Y186" s="98"/>
    </row>
    <row r="187" spans="1:25" ht="43.5" hidden="1">
      <c r="A187" s="85">
        <v>54325</v>
      </c>
      <c r="B187" s="85" t="s">
        <v>45</v>
      </c>
      <c r="C187" s="85" t="s">
        <v>46</v>
      </c>
      <c r="D187" s="85" t="s">
        <v>672</v>
      </c>
      <c r="E187" s="85" t="s">
        <v>673</v>
      </c>
      <c r="F187" s="85" t="s">
        <v>674</v>
      </c>
      <c r="G187" s="86" t="s">
        <v>44</v>
      </c>
      <c r="H187" s="91">
        <v>66</v>
      </c>
      <c r="I187" s="86" t="s">
        <v>37</v>
      </c>
      <c r="J187" s="86" t="s">
        <v>38</v>
      </c>
      <c r="K187" s="86" t="s">
        <v>39</v>
      </c>
      <c r="L187" s="87" t="s">
        <v>40</v>
      </c>
      <c r="M187" s="85" t="s">
        <v>50</v>
      </c>
      <c r="N187" s="85">
        <v>69</v>
      </c>
      <c r="O187" s="85">
        <v>48</v>
      </c>
      <c r="P187" s="85" t="s">
        <v>42</v>
      </c>
      <c r="Q187" s="88"/>
      <c r="R187" s="88"/>
      <c r="S187" s="85" t="s">
        <v>42</v>
      </c>
      <c r="T187" s="87" t="s">
        <v>51</v>
      </c>
      <c r="U187" s="85" t="s">
        <v>44</v>
      </c>
      <c r="V187" s="90"/>
      <c r="W187" s="90"/>
      <c r="X187" s="87"/>
      <c r="Y187" s="98"/>
    </row>
    <row r="188" spans="1:25" ht="43.5">
      <c r="A188" s="85">
        <v>56200</v>
      </c>
      <c r="B188" s="85" t="s">
        <v>181</v>
      </c>
      <c r="C188" s="85" t="s">
        <v>203</v>
      </c>
      <c r="D188" s="85" t="s">
        <v>675</v>
      </c>
      <c r="E188" s="85" t="s">
        <v>676</v>
      </c>
      <c r="F188" s="85" t="s">
        <v>677</v>
      </c>
      <c r="G188" s="86" t="s">
        <v>44</v>
      </c>
      <c r="H188" s="91">
        <f>VLOOKUP($A188,'SP23'!$1:$1048576,7,0)</f>
        <v>37</v>
      </c>
      <c r="I188" s="86" t="s">
        <v>37</v>
      </c>
      <c r="J188" s="86" t="s">
        <v>38</v>
      </c>
      <c r="K188" s="86" t="s">
        <v>39</v>
      </c>
      <c r="L188" s="87" t="s">
        <v>40</v>
      </c>
      <c r="M188" s="85" t="s">
        <v>50</v>
      </c>
      <c r="N188" s="85">
        <v>69</v>
      </c>
      <c r="O188" s="85">
        <v>48</v>
      </c>
      <c r="P188" s="85" t="s">
        <v>42</v>
      </c>
      <c r="Q188" s="88" t="s">
        <v>678</v>
      </c>
      <c r="R188" s="88">
        <v>1005363009</v>
      </c>
      <c r="S188" s="85" t="s">
        <v>42</v>
      </c>
      <c r="T188" s="87" t="s">
        <v>66</v>
      </c>
      <c r="U188" s="85" t="s">
        <v>44</v>
      </c>
      <c r="V188" s="90"/>
      <c r="W188" s="90"/>
      <c r="X188" s="87"/>
    </row>
    <row r="189" spans="1:25" ht="43.5" hidden="1">
      <c r="A189" s="85">
        <v>56331</v>
      </c>
      <c r="B189" s="85" t="s">
        <v>31</v>
      </c>
      <c r="C189" s="85" t="s">
        <v>207</v>
      </c>
      <c r="D189" s="85" t="s">
        <v>679</v>
      </c>
      <c r="E189" s="85" t="s">
        <v>680</v>
      </c>
      <c r="F189" s="85" t="s">
        <v>681</v>
      </c>
      <c r="G189" s="86" t="s">
        <v>44</v>
      </c>
      <c r="H189" s="91">
        <f>VLOOKUP($A189,'SP23'!$1:$1048576,7,0)</f>
        <v>4</v>
      </c>
      <c r="I189" s="86" t="s">
        <v>37</v>
      </c>
      <c r="J189" s="86" t="s">
        <v>38</v>
      </c>
      <c r="K189" s="86" t="s">
        <v>39</v>
      </c>
      <c r="L189" s="87" t="s">
        <v>40</v>
      </c>
      <c r="M189" s="85" t="s">
        <v>41</v>
      </c>
      <c r="N189" s="85">
        <v>69</v>
      </c>
      <c r="O189" s="85">
        <v>48</v>
      </c>
      <c r="P189" s="85" t="s">
        <v>42</v>
      </c>
      <c r="Q189" s="88"/>
      <c r="R189" s="88"/>
      <c r="S189" s="85" t="s">
        <v>42</v>
      </c>
      <c r="T189" s="87" t="s">
        <v>51</v>
      </c>
      <c r="U189" s="85" t="s">
        <v>44</v>
      </c>
      <c r="V189" s="90"/>
      <c r="W189" s="90"/>
      <c r="X189" s="87"/>
    </row>
    <row r="190" spans="1:25" ht="43.5" hidden="1">
      <c r="A190" s="85">
        <v>56445</v>
      </c>
      <c r="B190" s="85" t="s">
        <v>31</v>
      </c>
      <c r="C190" s="85" t="s">
        <v>32</v>
      </c>
      <c r="D190" s="85" t="s">
        <v>682</v>
      </c>
      <c r="E190" s="85" t="s">
        <v>683</v>
      </c>
      <c r="F190" s="85" t="s">
        <v>684</v>
      </c>
      <c r="G190" s="86" t="s">
        <v>44</v>
      </c>
      <c r="H190" s="91">
        <f>VLOOKUP($A190,'SP23'!$1:$1048576,7,0)</f>
        <v>61</v>
      </c>
      <c r="I190" s="86" t="s">
        <v>37</v>
      </c>
      <c r="J190" s="86" t="s">
        <v>38</v>
      </c>
      <c r="K190" s="86" t="s">
        <v>39</v>
      </c>
      <c r="L190" s="87" t="s">
        <v>40</v>
      </c>
      <c r="M190" s="85" t="s">
        <v>41</v>
      </c>
      <c r="N190" s="85">
        <v>69</v>
      </c>
      <c r="O190" s="85">
        <v>48</v>
      </c>
      <c r="P190" s="85" t="s">
        <v>42</v>
      </c>
      <c r="Q190" s="88"/>
      <c r="R190" s="88"/>
      <c r="S190" s="85" t="s">
        <v>42</v>
      </c>
      <c r="T190" s="87" t="s">
        <v>43</v>
      </c>
      <c r="U190" s="85" t="s">
        <v>44</v>
      </c>
      <c r="V190" s="90"/>
      <c r="W190" s="90"/>
      <c r="X190" s="87"/>
    </row>
    <row r="191" spans="1:25" s="98" customFormat="1" ht="43.5" hidden="1">
      <c r="A191" s="85">
        <v>56505</v>
      </c>
      <c r="B191" s="85" t="s">
        <v>31</v>
      </c>
      <c r="C191" s="85" t="s">
        <v>207</v>
      </c>
      <c r="D191" s="85" t="s">
        <v>685</v>
      </c>
      <c r="E191" s="85" t="s">
        <v>686</v>
      </c>
      <c r="F191" s="85" t="s">
        <v>687</v>
      </c>
      <c r="G191" s="86" t="s">
        <v>44</v>
      </c>
      <c r="H191" s="91">
        <f>VLOOKUP($A191,'SP23'!$1:$1048576,7,0)</f>
        <v>20</v>
      </c>
      <c r="I191" s="86" t="s">
        <v>37</v>
      </c>
      <c r="J191" s="86" t="s">
        <v>38</v>
      </c>
      <c r="K191" s="86" t="s">
        <v>39</v>
      </c>
      <c r="L191" s="87" t="s">
        <v>40</v>
      </c>
      <c r="M191" s="85" t="s">
        <v>41</v>
      </c>
      <c r="N191" s="85">
        <v>69</v>
      </c>
      <c r="O191" s="85">
        <v>48</v>
      </c>
      <c r="P191" s="85" t="s">
        <v>42</v>
      </c>
      <c r="Q191" s="88"/>
      <c r="R191" s="88"/>
      <c r="S191" s="85" t="s">
        <v>42</v>
      </c>
      <c r="T191" s="87" t="s">
        <v>43</v>
      </c>
      <c r="U191" s="85" t="s">
        <v>44</v>
      </c>
      <c r="V191" s="90"/>
      <c r="W191" s="90"/>
      <c r="X191" s="87"/>
      <c r="Y191"/>
    </row>
    <row r="192" spans="1:25" s="98" customFormat="1" ht="43.5" hidden="1">
      <c r="A192" s="85">
        <v>55050</v>
      </c>
      <c r="B192" s="85" t="s">
        <v>45</v>
      </c>
      <c r="C192" s="85" t="s">
        <v>120</v>
      </c>
      <c r="D192" s="85" t="s">
        <v>688</v>
      </c>
      <c r="E192" s="85" t="s">
        <v>689</v>
      </c>
      <c r="F192" s="85" t="s">
        <v>690</v>
      </c>
      <c r="G192" s="86" t="s">
        <v>44</v>
      </c>
      <c r="H192" s="91">
        <f>VLOOKUP($A192,'SP23'!$1:$1048576,7,0)</f>
        <v>71</v>
      </c>
      <c r="I192" s="86" t="s">
        <v>37</v>
      </c>
      <c r="J192" s="86" t="s">
        <v>38</v>
      </c>
      <c r="K192" s="86" t="s">
        <v>39</v>
      </c>
      <c r="L192" s="87" t="s">
        <v>40</v>
      </c>
      <c r="M192" s="85" t="s">
        <v>50</v>
      </c>
      <c r="N192" s="85">
        <v>69</v>
      </c>
      <c r="O192" s="85">
        <v>48</v>
      </c>
      <c r="P192" s="85" t="s">
        <v>44</v>
      </c>
      <c r="Q192" s="85"/>
      <c r="R192" s="85"/>
      <c r="S192" s="85" t="s">
        <v>42</v>
      </c>
      <c r="T192" s="85" t="s">
        <v>163</v>
      </c>
      <c r="U192" s="85" t="s">
        <v>44</v>
      </c>
      <c r="V192" s="90"/>
      <c r="W192" s="90"/>
      <c r="X192" s="87"/>
      <c r="Y192"/>
    </row>
    <row r="193" spans="1:25" ht="43.5" hidden="1">
      <c r="A193" s="85">
        <v>56530</v>
      </c>
      <c r="B193" s="85" t="s">
        <v>31</v>
      </c>
      <c r="C193" s="85" t="s">
        <v>360</v>
      </c>
      <c r="D193" s="85" t="s">
        <v>691</v>
      </c>
      <c r="E193" s="85" t="s">
        <v>692</v>
      </c>
      <c r="F193" s="85" t="s">
        <v>693</v>
      </c>
      <c r="G193" s="86" t="s">
        <v>44</v>
      </c>
      <c r="H193" s="91">
        <f>VLOOKUP($A193,'SP23'!$1:$1048576,7,0)</f>
        <v>3</v>
      </c>
      <c r="I193" s="86" t="s">
        <v>37</v>
      </c>
      <c r="J193" s="86" t="s">
        <v>38</v>
      </c>
      <c r="K193" s="86" t="s">
        <v>39</v>
      </c>
      <c r="L193" s="87" t="s">
        <v>40</v>
      </c>
      <c r="M193" s="85" t="s">
        <v>41</v>
      </c>
      <c r="N193" s="85">
        <v>69</v>
      </c>
      <c r="O193" s="85">
        <v>48</v>
      </c>
      <c r="P193" s="85" t="s">
        <v>42</v>
      </c>
      <c r="Q193" s="88"/>
      <c r="R193" s="88"/>
      <c r="S193" s="85" t="s">
        <v>42</v>
      </c>
      <c r="T193" s="87" t="s">
        <v>51</v>
      </c>
      <c r="U193" s="85" t="s">
        <v>44</v>
      </c>
      <c r="V193" s="90"/>
      <c r="W193" s="90"/>
      <c r="X193" s="95"/>
    </row>
    <row r="194" spans="1:25" hidden="1">
      <c r="A194" s="85">
        <v>56533</v>
      </c>
      <c r="B194" s="85" t="s">
        <v>61</v>
      </c>
      <c r="C194" s="85" t="s">
        <v>62</v>
      </c>
      <c r="D194" s="85" t="s">
        <v>694</v>
      </c>
      <c r="E194" s="85" t="s">
        <v>695</v>
      </c>
      <c r="F194" s="85" t="s">
        <v>696</v>
      </c>
      <c r="G194" s="86" t="s">
        <v>44</v>
      </c>
      <c r="H194" s="91">
        <f>VLOOKUP($A194,'SP23'!$1:$1048576,7,0)</f>
        <v>41</v>
      </c>
      <c r="I194" s="86" t="s">
        <v>37</v>
      </c>
      <c r="J194" s="86" t="s">
        <v>38</v>
      </c>
      <c r="K194" s="86" t="s">
        <v>617</v>
      </c>
      <c r="L194" s="87" t="s">
        <v>617</v>
      </c>
      <c r="M194" s="85" t="s">
        <v>697</v>
      </c>
      <c r="N194" s="85">
        <v>69</v>
      </c>
      <c r="O194" s="85">
        <v>48</v>
      </c>
      <c r="P194" s="85" t="s">
        <v>44</v>
      </c>
      <c r="Q194" s="88"/>
      <c r="R194" s="88"/>
      <c r="S194" s="85" t="s">
        <v>44</v>
      </c>
      <c r="T194" s="87" t="s">
        <v>66</v>
      </c>
      <c r="U194" s="85" t="s">
        <v>44</v>
      </c>
      <c r="V194" s="90"/>
      <c r="W194" s="90"/>
      <c r="X194" s="87" t="s">
        <v>698</v>
      </c>
    </row>
    <row r="195" spans="1:25" ht="57.95">
      <c r="A195" s="85">
        <v>56546</v>
      </c>
      <c r="B195" s="85" t="s">
        <v>181</v>
      </c>
      <c r="C195" s="85" t="s">
        <v>182</v>
      </c>
      <c r="D195" s="85" t="s">
        <v>699</v>
      </c>
      <c r="E195" s="85" t="s">
        <v>700</v>
      </c>
      <c r="F195" s="85" t="s">
        <v>701</v>
      </c>
      <c r="G195" s="86" t="s">
        <v>44</v>
      </c>
      <c r="H195" s="91">
        <f>VLOOKUP($A195,'SP23'!$1:$1048576,7,0)</f>
        <v>26</v>
      </c>
      <c r="I195" s="86" t="s">
        <v>37</v>
      </c>
      <c r="J195" s="86" t="s">
        <v>38</v>
      </c>
      <c r="K195" s="86" t="s">
        <v>39</v>
      </c>
      <c r="L195" s="87" t="s">
        <v>83</v>
      </c>
      <c r="M195" s="85" t="s">
        <v>84</v>
      </c>
      <c r="N195" s="85">
        <v>69</v>
      </c>
      <c r="O195" s="85">
        <v>48</v>
      </c>
      <c r="P195" s="85" t="s">
        <v>42</v>
      </c>
      <c r="Q195" s="88"/>
      <c r="R195" s="88"/>
      <c r="S195" s="85" t="s">
        <v>42</v>
      </c>
      <c r="T195" s="87" t="s">
        <v>66</v>
      </c>
      <c r="U195" s="85" t="s">
        <v>44</v>
      </c>
      <c r="V195" s="90"/>
      <c r="W195" s="90"/>
      <c r="X195" s="87"/>
    </row>
    <row r="196" spans="1:25" s="98" customFormat="1" ht="43.5" hidden="1">
      <c r="A196" s="85">
        <v>56551</v>
      </c>
      <c r="B196" s="85" t="s">
        <v>31</v>
      </c>
      <c r="C196" s="85" t="s">
        <v>32</v>
      </c>
      <c r="D196" s="85" t="s">
        <v>702</v>
      </c>
      <c r="E196" s="85" t="s">
        <v>703</v>
      </c>
      <c r="F196" s="85" t="s">
        <v>704</v>
      </c>
      <c r="G196" s="86" t="s">
        <v>44</v>
      </c>
      <c r="H196" s="91">
        <f>VLOOKUP($A196,'SP23'!$1:$1048576,7,0)</f>
        <v>50</v>
      </c>
      <c r="I196" s="86" t="s">
        <v>37</v>
      </c>
      <c r="J196" s="86" t="s">
        <v>38</v>
      </c>
      <c r="K196" s="86" t="s">
        <v>39</v>
      </c>
      <c r="L196" s="87" t="s">
        <v>40</v>
      </c>
      <c r="M196" s="85" t="s">
        <v>41</v>
      </c>
      <c r="N196" s="85">
        <v>69</v>
      </c>
      <c r="O196" s="85">
        <v>48</v>
      </c>
      <c r="P196" s="85" t="s">
        <v>42</v>
      </c>
      <c r="Q196" s="88"/>
      <c r="R196" s="88"/>
      <c r="S196" s="85" t="s">
        <v>42</v>
      </c>
      <c r="T196" s="87" t="s">
        <v>43</v>
      </c>
      <c r="U196" s="85" t="s">
        <v>44</v>
      </c>
      <c r="V196" s="90"/>
      <c r="W196" s="90"/>
      <c r="X196" s="87"/>
      <c r="Y196"/>
    </row>
    <row r="197" spans="1:25" s="98" customFormat="1" ht="43.5">
      <c r="A197" s="85">
        <v>51835</v>
      </c>
      <c r="B197" s="85" t="s">
        <v>181</v>
      </c>
      <c r="C197" s="85" t="s">
        <v>269</v>
      </c>
      <c r="D197" s="85" t="s">
        <v>705</v>
      </c>
      <c r="E197" s="85" t="s">
        <v>706</v>
      </c>
      <c r="F197" s="85" t="s">
        <v>707</v>
      </c>
      <c r="G197" s="86" t="s">
        <v>44</v>
      </c>
      <c r="H197" s="91">
        <f>VLOOKUP($A197,'SP23'!$1:$1048576,7,0)</f>
        <v>766</v>
      </c>
      <c r="I197" s="86" t="s">
        <v>37</v>
      </c>
      <c r="J197" s="86" t="s">
        <v>38</v>
      </c>
      <c r="K197" s="86" t="s">
        <v>39</v>
      </c>
      <c r="L197" s="87" t="s">
        <v>40</v>
      </c>
      <c r="M197" s="85" t="s">
        <v>50</v>
      </c>
      <c r="N197" s="85">
        <v>69</v>
      </c>
      <c r="O197" s="85">
        <v>48</v>
      </c>
      <c r="P197" s="85" t="s">
        <v>42</v>
      </c>
      <c r="Q197" s="88"/>
      <c r="R197" s="88"/>
      <c r="S197" s="85" t="s">
        <v>42</v>
      </c>
      <c r="T197" s="87" t="s">
        <v>51</v>
      </c>
      <c r="U197" s="85" t="s">
        <v>44</v>
      </c>
      <c r="V197" s="90"/>
      <c r="W197" s="90"/>
      <c r="X197" s="87"/>
      <c r="Y197"/>
    </row>
    <row r="198" spans="1:25" ht="43.5" hidden="1">
      <c r="A198" s="85">
        <v>52983</v>
      </c>
      <c r="B198" s="85" t="s">
        <v>61</v>
      </c>
      <c r="C198" s="85" t="s">
        <v>67</v>
      </c>
      <c r="D198" s="85" t="s">
        <v>708</v>
      </c>
      <c r="E198" s="85" t="s">
        <v>709</v>
      </c>
      <c r="F198" s="85" t="s">
        <v>710</v>
      </c>
      <c r="G198" s="86" t="s">
        <v>44</v>
      </c>
      <c r="H198" s="91">
        <f>VLOOKUP($A198,'SP23'!$1:$1048576,7,0)</f>
        <v>73</v>
      </c>
      <c r="I198" s="86" t="s">
        <v>37</v>
      </c>
      <c r="J198" s="86" t="s">
        <v>38</v>
      </c>
      <c r="K198" s="86" t="s">
        <v>39</v>
      </c>
      <c r="L198" s="87" t="s">
        <v>40</v>
      </c>
      <c r="M198" s="85" t="s">
        <v>50</v>
      </c>
      <c r="N198" s="85">
        <v>69</v>
      </c>
      <c r="O198" s="85">
        <v>48</v>
      </c>
      <c r="P198" s="85" t="s">
        <v>42</v>
      </c>
      <c r="Q198" s="88"/>
      <c r="R198" s="88"/>
      <c r="S198" s="85" t="s">
        <v>42</v>
      </c>
      <c r="T198" s="87" t="s">
        <v>163</v>
      </c>
      <c r="U198" s="85" t="s">
        <v>44</v>
      </c>
      <c r="V198" s="90"/>
      <c r="W198" s="90"/>
      <c r="X198" s="87"/>
    </row>
    <row r="199" spans="1:25" ht="43.5" hidden="1">
      <c r="A199" s="85">
        <v>56625</v>
      </c>
      <c r="B199" s="85" t="s">
        <v>31</v>
      </c>
      <c r="C199" s="85" t="s">
        <v>207</v>
      </c>
      <c r="D199" s="85" t="s">
        <v>711</v>
      </c>
      <c r="E199" s="85" t="s">
        <v>712</v>
      </c>
      <c r="F199" s="85" t="s">
        <v>713</v>
      </c>
      <c r="G199" s="86" t="s">
        <v>44</v>
      </c>
      <c r="H199" s="91">
        <f>VLOOKUP($A199,'SP23'!$1:$1048576,7,0)</f>
        <v>64</v>
      </c>
      <c r="I199" s="86" t="s">
        <v>37</v>
      </c>
      <c r="J199" s="86" t="s">
        <v>38</v>
      </c>
      <c r="K199" s="86" t="s">
        <v>39</v>
      </c>
      <c r="L199" s="87" t="s">
        <v>40</v>
      </c>
      <c r="M199" s="85" t="s">
        <v>41</v>
      </c>
      <c r="N199" s="85">
        <v>69</v>
      </c>
      <c r="O199" s="85">
        <v>48</v>
      </c>
      <c r="P199" s="85" t="s">
        <v>42</v>
      </c>
      <c r="Q199" s="88"/>
      <c r="R199" s="88"/>
      <c r="S199" s="85" t="s">
        <v>42</v>
      </c>
      <c r="T199" s="87" t="s">
        <v>51</v>
      </c>
      <c r="U199" s="85" t="s">
        <v>44</v>
      </c>
      <c r="V199" s="90"/>
      <c r="W199" s="90"/>
      <c r="X199" s="87"/>
    </row>
    <row r="200" spans="1:25" ht="43.5" hidden="1">
      <c r="A200" s="85">
        <v>54646</v>
      </c>
      <c r="B200" s="85" t="s">
        <v>45</v>
      </c>
      <c r="C200" s="85" t="s">
        <v>46</v>
      </c>
      <c r="D200" s="85" t="s">
        <v>714</v>
      </c>
      <c r="E200" s="85" t="s">
        <v>715</v>
      </c>
      <c r="F200" s="85" t="s">
        <v>716</v>
      </c>
      <c r="G200" s="86" t="s">
        <v>44</v>
      </c>
      <c r="H200" s="91">
        <f>VLOOKUP($A200,'SP23'!$1:$1048576,7,0)</f>
        <v>74</v>
      </c>
      <c r="I200" s="86" t="s">
        <v>37</v>
      </c>
      <c r="J200" s="86" t="s">
        <v>38</v>
      </c>
      <c r="K200" s="86" t="s">
        <v>39</v>
      </c>
      <c r="L200" s="87" t="s">
        <v>40</v>
      </c>
      <c r="M200" s="85" t="s">
        <v>50</v>
      </c>
      <c r="N200" s="85">
        <v>69</v>
      </c>
      <c r="O200" s="85">
        <v>48</v>
      </c>
      <c r="P200" s="85" t="s">
        <v>42</v>
      </c>
      <c r="Q200" s="88"/>
      <c r="R200" s="88"/>
      <c r="S200" s="85" t="s">
        <v>42</v>
      </c>
      <c r="T200" s="87" t="s">
        <v>51</v>
      </c>
      <c r="U200" s="85" t="s">
        <v>44</v>
      </c>
      <c r="V200" s="90"/>
      <c r="W200" s="90"/>
      <c r="X200" s="87"/>
    </row>
    <row r="201" spans="1:25" ht="43.5" hidden="1">
      <c r="A201" s="85">
        <v>55538</v>
      </c>
      <c r="B201" s="85" t="s">
        <v>61</v>
      </c>
      <c r="C201" s="85" t="s">
        <v>67</v>
      </c>
      <c r="D201" s="85" t="s">
        <v>717</v>
      </c>
      <c r="E201" s="85" t="s">
        <v>718</v>
      </c>
      <c r="F201" s="85" t="s">
        <v>719</v>
      </c>
      <c r="G201" s="86" t="s">
        <v>44</v>
      </c>
      <c r="H201" s="91">
        <f>VLOOKUP($A201,'SP23'!$1:$1048576,7,0)</f>
        <v>78</v>
      </c>
      <c r="I201" s="86" t="s">
        <v>37</v>
      </c>
      <c r="J201" s="86" t="s">
        <v>38</v>
      </c>
      <c r="K201" s="86" t="s">
        <v>39</v>
      </c>
      <c r="L201" s="87" t="s">
        <v>40</v>
      </c>
      <c r="M201" s="85" t="s">
        <v>50</v>
      </c>
      <c r="N201" s="85">
        <v>69</v>
      </c>
      <c r="O201" s="85">
        <v>48</v>
      </c>
      <c r="P201" s="85" t="s">
        <v>44</v>
      </c>
      <c r="Q201" s="97" t="s">
        <v>57</v>
      </c>
      <c r="R201" s="97" t="s">
        <v>720</v>
      </c>
      <c r="S201" s="85" t="s">
        <v>44</v>
      </c>
      <c r="T201" s="87" t="s">
        <v>721</v>
      </c>
      <c r="U201" s="85" t="s">
        <v>44</v>
      </c>
      <c r="V201" s="90"/>
      <c r="W201" s="90"/>
      <c r="X201" s="87"/>
      <c r="Y201" s="98"/>
    </row>
    <row r="202" spans="1:25" ht="43.5" hidden="1">
      <c r="A202" s="85">
        <v>56664</v>
      </c>
      <c r="B202" s="85" t="s">
        <v>167</v>
      </c>
      <c r="C202" s="85" t="s">
        <v>281</v>
      </c>
      <c r="D202" s="85" t="s">
        <v>722</v>
      </c>
      <c r="E202" s="85" t="s">
        <v>723</v>
      </c>
      <c r="F202" s="85" t="s">
        <v>724</v>
      </c>
      <c r="G202" s="86" t="s">
        <v>44</v>
      </c>
      <c r="H202" s="91">
        <f>VLOOKUP($A202,'SP23'!$1:$1048576,7,0)</f>
        <v>192</v>
      </c>
      <c r="I202" s="86" t="s">
        <v>37</v>
      </c>
      <c r="J202" s="86" t="s">
        <v>38</v>
      </c>
      <c r="K202" s="86" t="s">
        <v>39</v>
      </c>
      <c r="L202" s="87" t="s">
        <v>40</v>
      </c>
      <c r="M202" s="85" t="s">
        <v>50</v>
      </c>
      <c r="N202" s="85">
        <v>69</v>
      </c>
      <c r="O202" s="85">
        <v>48</v>
      </c>
      <c r="P202" s="85" t="s">
        <v>42</v>
      </c>
      <c r="Q202" s="88"/>
      <c r="R202" s="88"/>
      <c r="S202" s="85" t="s">
        <v>42</v>
      </c>
      <c r="T202" s="87" t="s">
        <v>163</v>
      </c>
      <c r="U202" s="85" t="s">
        <v>42</v>
      </c>
      <c r="V202" s="90"/>
      <c r="W202" s="90"/>
      <c r="X202" s="87"/>
      <c r="Y202" s="98"/>
    </row>
    <row r="203" spans="1:25" ht="43.5">
      <c r="A203" s="85">
        <v>56667</v>
      </c>
      <c r="B203" s="85" t="s">
        <v>181</v>
      </c>
      <c r="C203" s="85" t="s">
        <v>182</v>
      </c>
      <c r="D203" s="85" t="s">
        <v>725</v>
      </c>
      <c r="E203" s="85" t="s">
        <v>726</v>
      </c>
      <c r="F203" s="85" t="s">
        <v>727</v>
      </c>
      <c r="G203" s="86" t="s">
        <v>44</v>
      </c>
      <c r="H203" s="91">
        <f>VLOOKUP($A203,'SP23'!$1:$1048576,7,0)</f>
        <v>248</v>
      </c>
      <c r="I203" s="86" t="s">
        <v>37</v>
      </c>
      <c r="J203" s="86" t="s">
        <v>38</v>
      </c>
      <c r="K203" s="86" t="s">
        <v>39</v>
      </c>
      <c r="L203" s="87" t="s">
        <v>40</v>
      </c>
      <c r="M203" s="85" t="s">
        <v>50</v>
      </c>
      <c r="N203" s="85">
        <v>69</v>
      </c>
      <c r="O203" s="85">
        <v>48</v>
      </c>
      <c r="P203" s="85" t="s">
        <v>42</v>
      </c>
      <c r="Q203" s="85"/>
      <c r="R203" s="85"/>
      <c r="S203" s="85" t="s">
        <v>42</v>
      </c>
      <c r="T203" s="87" t="s">
        <v>43</v>
      </c>
      <c r="U203" s="85" t="s">
        <v>44</v>
      </c>
      <c r="V203" s="90"/>
      <c r="W203" s="90"/>
      <c r="X203" s="87"/>
    </row>
    <row r="204" spans="1:25" ht="43.5" hidden="1">
      <c r="A204" s="85">
        <v>56700</v>
      </c>
      <c r="B204" s="85" t="s">
        <v>31</v>
      </c>
      <c r="C204" s="85" t="s">
        <v>207</v>
      </c>
      <c r="D204" s="85" t="s">
        <v>728</v>
      </c>
      <c r="E204" s="85" t="s">
        <v>729</v>
      </c>
      <c r="F204" s="85" t="s">
        <v>730</v>
      </c>
      <c r="G204" s="86" t="s">
        <v>44</v>
      </c>
      <c r="H204" s="91">
        <f>VLOOKUP($A204,'SP23'!$1:$1048576,7,0)</f>
        <v>94</v>
      </c>
      <c r="I204" s="86" t="s">
        <v>37</v>
      </c>
      <c r="J204" s="86" t="s">
        <v>38</v>
      </c>
      <c r="K204" s="86" t="s">
        <v>39</v>
      </c>
      <c r="L204" s="87" t="s">
        <v>40</v>
      </c>
      <c r="M204" s="85" t="s">
        <v>41</v>
      </c>
      <c r="N204" s="85">
        <v>69</v>
      </c>
      <c r="O204" s="85">
        <v>48</v>
      </c>
      <c r="P204" s="85" t="s">
        <v>42</v>
      </c>
      <c r="Q204" s="88"/>
      <c r="R204" s="88"/>
      <c r="S204" s="85" t="s">
        <v>42</v>
      </c>
      <c r="T204" s="87" t="s">
        <v>43</v>
      </c>
      <c r="U204" s="85" t="s">
        <v>44</v>
      </c>
      <c r="V204" s="90"/>
      <c r="W204" s="90"/>
      <c r="X204" s="87"/>
    </row>
    <row r="205" spans="1:25" ht="43.5" hidden="1">
      <c r="A205" s="85">
        <v>56780</v>
      </c>
      <c r="B205" s="85" t="s">
        <v>167</v>
      </c>
      <c r="C205" s="85" t="s">
        <v>281</v>
      </c>
      <c r="D205" s="85" t="s">
        <v>731</v>
      </c>
      <c r="E205" s="85" t="s">
        <v>732</v>
      </c>
      <c r="F205" s="85" t="s">
        <v>733</v>
      </c>
      <c r="G205" s="86" t="s">
        <v>44</v>
      </c>
      <c r="H205" s="91">
        <f>VLOOKUP($A205,'SP23'!$1:$1048576,7,0)</f>
        <v>139</v>
      </c>
      <c r="I205" s="86" t="s">
        <v>37</v>
      </c>
      <c r="J205" s="86" t="s">
        <v>38</v>
      </c>
      <c r="K205" s="86" t="s">
        <v>39</v>
      </c>
      <c r="L205" s="87" t="s">
        <v>40</v>
      </c>
      <c r="M205" s="85" t="s">
        <v>50</v>
      </c>
      <c r="N205" s="85">
        <v>69</v>
      </c>
      <c r="O205" s="85">
        <v>48</v>
      </c>
      <c r="P205" s="85" t="s">
        <v>44</v>
      </c>
      <c r="Q205" s="88"/>
      <c r="R205" s="88"/>
      <c r="S205" s="85" t="s">
        <v>42</v>
      </c>
      <c r="T205" s="87" t="s">
        <v>163</v>
      </c>
      <c r="U205" s="85" t="s">
        <v>42</v>
      </c>
      <c r="V205" s="90"/>
      <c r="W205" s="90"/>
      <c r="X205" s="87"/>
    </row>
    <row r="206" spans="1:25" ht="43.5" hidden="1">
      <c r="A206" s="85">
        <v>56788</v>
      </c>
      <c r="B206" s="85" t="s">
        <v>31</v>
      </c>
      <c r="C206" s="85" t="s">
        <v>32</v>
      </c>
      <c r="D206" s="85" t="s">
        <v>734</v>
      </c>
      <c r="E206" s="85" t="s">
        <v>735</v>
      </c>
      <c r="F206" s="85" t="s">
        <v>736</v>
      </c>
      <c r="G206" s="86" t="s">
        <v>44</v>
      </c>
      <c r="H206" s="91">
        <f>VLOOKUP($A206,'SP23'!$1:$1048576,7,0)</f>
        <v>142</v>
      </c>
      <c r="I206" s="86" t="s">
        <v>37</v>
      </c>
      <c r="J206" s="86" t="s">
        <v>38</v>
      </c>
      <c r="K206" s="86" t="s">
        <v>39</v>
      </c>
      <c r="L206" s="87" t="s">
        <v>40</v>
      </c>
      <c r="M206" s="85" t="s">
        <v>41</v>
      </c>
      <c r="N206" s="85">
        <v>69</v>
      </c>
      <c r="O206" s="85">
        <v>48</v>
      </c>
      <c r="P206" s="85" t="s">
        <v>42</v>
      </c>
      <c r="Q206" s="88"/>
      <c r="R206" s="88"/>
      <c r="S206" s="85" t="s">
        <v>42</v>
      </c>
      <c r="T206" s="87" t="s">
        <v>43</v>
      </c>
      <c r="U206" s="85" t="s">
        <v>44</v>
      </c>
      <c r="V206" s="90"/>
      <c r="W206" s="90"/>
      <c r="X206" s="87"/>
      <c r="Y206" s="98"/>
    </row>
    <row r="207" spans="1:25" ht="43.5" hidden="1">
      <c r="A207" s="85">
        <v>50200</v>
      </c>
      <c r="B207" s="85" t="s">
        <v>61</v>
      </c>
      <c r="C207" s="85" t="s">
        <v>67</v>
      </c>
      <c r="D207" s="85" t="s">
        <v>737</v>
      </c>
      <c r="E207" s="85" t="s">
        <v>738</v>
      </c>
      <c r="F207" s="85" t="s">
        <v>739</v>
      </c>
      <c r="G207" s="86" t="s">
        <v>44</v>
      </c>
      <c r="H207" s="91">
        <f>VLOOKUP($A207,'SP23'!$1:$1048576,7,0)</f>
        <v>91</v>
      </c>
      <c r="I207" s="86" t="s">
        <v>37</v>
      </c>
      <c r="J207" s="86" t="s">
        <v>38</v>
      </c>
      <c r="K207" s="86" t="s">
        <v>39</v>
      </c>
      <c r="L207" s="87" t="s">
        <v>40</v>
      </c>
      <c r="M207" s="85" t="s">
        <v>41</v>
      </c>
      <c r="N207" s="85">
        <v>69</v>
      </c>
      <c r="O207" s="85">
        <v>48</v>
      </c>
      <c r="P207" s="85" t="s">
        <v>42</v>
      </c>
      <c r="Q207" s="88"/>
      <c r="R207" s="88"/>
      <c r="S207" s="85" t="s">
        <v>42</v>
      </c>
      <c r="T207" s="87" t="s">
        <v>66</v>
      </c>
      <c r="U207" s="85" t="s">
        <v>44</v>
      </c>
      <c r="V207" s="90"/>
      <c r="W207" s="90"/>
      <c r="X207" s="87"/>
      <c r="Y207" s="98"/>
    </row>
    <row r="208" spans="1:25" ht="43.5">
      <c r="A208" s="85">
        <v>57088</v>
      </c>
      <c r="B208" s="85" t="s">
        <v>181</v>
      </c>
      <c r="C208" s="85" t="s">
        <v>217</v>
      </c>
      <c r="D208" s="85" t="s">
        <v>740</v>
      </c>
      <c r="E208" s="85" t="s">
        <v>741</v>
      </c>
      <c r="F208" s="85" t="s">
        <v>742</v>
      </c>
      <c r="G208" s="86" t="s">
        <v>44</v>
      </c>
      <c r="H208" s="91">
        <f>VLOOKUP($A208,'SP23'!$1:$1048576,7,0)</f>
        <v>86</v>
      </c>
      <c r="I208" s="86" t="s">
        <v>37</v>
      </c>
      <c r="J208" s="86" t="s">
        <v>38</v>
      </c>
      <c r="K208" s="86" t="s">
        <v>39</v>
      </c>
      <c r="L208" s="87" t="s">
        <v>40</v>
      </c>
      <c r="M208" s="85" t="s">
        <v>50</v>
      </c>
      <c r="N208" s="85">
        <v>69</v>
      </c>
      <c r="O208" s="85">
        <v>48</v>
      </c>
      <c r="P208" s="85" t="s">
        <v>42</v>
      </c>
      <c r="Q208" s="85"/>
      <c r="R208" s="85"/>
      <c r="S208" s="85" t="s">
        <v>42</v>
      </c>
      <c r="T208" s="87" t="s">
        <v>163</v>
      </c>
      <c r="U208" s="85" t="s">
        <v>44</v>
      </c>
      <c r="V208" s="90" t="s">
        <v>52</v>
      </c>
      <c r="W208" s="90"/>
      <c r="X208" s="87" t="s">
        <v>226</v>
      </c>
    </row>
    <row r="209" spans="1:24" ht="57.95" hidden="1">
      <c r="A209" s="85">
        <v>57116</v>
      </c>
      <c r="B209" s="85" t="s">
        <v>231</v>
      </c>
      <c r="C209" s="93" t="s">
        <v>232</v>
      </c>
      <c r="D209" s="93" t="s">
        <v>743</v>
      </c>
      <c r="E209" s="93" t="s">
        <v>744</v>
      </c>
      <c r="F209" s="93" t="s">
        <v>745</v>
      </c>
      <c r="G209" s="86" t="s">
        <v>44</v>
      </c>
      <c r="H209" s="91">
        <f>VLOOKUP($A209,'SP23'!$1:$1048576,7,0)</f>
        <v>5</v>
      </c>
      <c r="I209" s="86" t="s">
        <v>37</v>
      </c>
      <c r="J209" s="86" t="s">
        <v>38</v>
      </c>
      <c r="K209" s="86" t="s">
        <v>39</v>
      </c>
      <c r="L209" s="87" t="s">
        <v>83</v>
      </c>
      <c r="M209" s="85" t="s">
        <v>84</v>
      </c>
      <c r="N209" s="93">
        <v>0</v>
      </c>
      <c r="O209" s="93">
        <v>0</v>
      </c>
      <c r="P209" s="85" t="s">
        <v>42</v>
      </c>
      <c r="Q209" s="88"/>
      <c r="R209" s="88"/>
      <c r="S209" s="85" t="s">
        <v>42</v>
      </c>
      <c r="T209" s="87" t="s">
        <v>51</v>
      </c>
      <c r="U209" s="85" t="s">
        <v>44</v>
      </c>
      <c r="V209" s="90"/>
      <c r="W209" s="90"/>
      <c r="X209" s="96"/>
    </row>
    <row r="210" spans="1:24" ht="43.5" hidden="1">
      <c r="A210" s="85">
        <v>57260</v>
      </c>
      <c r="B210" s="85" t="s">
        <v>31</v>
      </c>
      <c r="C210" s="85" t="s">
        <v>360</v>
      </c>
      <c r="D210" s="85" t="s">
        <v>746</v>
      </c>
      <c r="E210" s="85" t="s">
        <v>747</v>
      </c>
      <c r="F210" s="85" t="s">
        <v>748</v>
      </c>
      <c r="G210" s="86" t="s">
        <v>44</v>
      </c>
      <c r="H210" s="91">
        <f>VLOOKUP($A210,'SP23'!$1:$1048576,7,0)</f>
        <v>1</v>
      </c>
      <c r="I210" s="86" t="s">
        <v>37</v>
      </c>
      <c r="J210" s="86" t="s">
        <v>38</v>
      </c>
      <c r="K210" s="86" t="s">
        <v>39</v>
      </c>
      <c r="L210" s="87" t="s">
        <v>40</v>
      </c>
      <c r="M210" s="85" t="s">
        <v>41</v>
      </c>
      <c r="N210" s="85">
        <v>69</v>
      </c>
      <c r="O210" s="85">
        <v>48</v>
      </c>
      <c r="P210" s="85" t="s">
        <v>42</v>
      </c>
      <c r="Q210" s="88"/>
      <c r="R210" s="88"/>
      <c r="S210" s="85" t="s">
        <v>42</v>
      </c>
      <c r="T210" s="87" t="s">
        <v>51</v>
      </c>
      <c r="U210" s="85" t="s">
        <v>44</v>
      </c>
      <c r="V210" s="90"/>
      <c r="W210" s="90"/>
      <c r="X210" s="95"/>
    </row>
    <row r="211" spans="1:24" ht="43.5" hidden="1">
      <c r="A211" s="85">
        <v>57455</v>
      </c>
      <c r="B211" s="85" t="s">
        <v>280</v>
      </c>
      <c r="C211" s="85" t="s">
        <v>281</v>
      </c>
      <c r="D211" s="85" t="s">
        <v>749</v>
      </c>
      <c r="E211" s="85" t="s">
        <v>750</v>
      </c>
      <c r="F211" s="85" t="s">
        <v>751</v>
      </c>
      <c r="G211" s="86" t="s">
        <v>44</v>
      </c>
      <c r="H211" s="91">
        <f>VLOOKUP($A211,'SP23'!$1:$1048576,7,0)</f>
        <v>40</v>
      </c>
      <c r="I211" s="86" t="s">
        <v>37</v>
      </c>
      <c r="J211" s="86" t="s">
        <v>38</v>
      </c>
      <c r="K211" s="86" t="s">
        <v>39</v>
      </c>
      <c r="L211" s="87" t="s">
        <v>40</v>
      </c>
      <c r="M211" s="85" t="s">
        <v>50</v>
      </c>
      <c r="N211" s="85">
        <v>69</v>
      </c>
      <c r="O211" s="85">
        <v>48</v>
      </c>
      <c r="P211" s="85" t="s">
        <v>42</v>
      </c>
      <c r="Q211" s="88"/>
      <c r="R211" s="88"/>
      <c r="S211" s="85" t="s">
        <v>42</v>
      </c>
      <c r="T211" s="87" t="s">
        <v>51</v>
      </c>
      <c r="U211" s="85" t="s">
        <v>44</v>
      </c>
      <c r="V211" s="90"/>
      <c r="W211" s="90"/>
      <c r="X211" s="95"/>
    </row>
    <row r="212" spans="1:24" ht="43.5" hidden="1">
      <c r="A212" s="85">
        <v>53014</v>
      </c>
      <c r="B212" s="85" t="s">
        <v>61</v>
      </c>
      <c r="C212" s="85" t="s">
        <v>67</v>
      </c>
      <c r="D212" s="85" t="s">
        <v>752</v>
      </c>
      <c r="E212" s="85" t="s">
        <v>753</v>
      </c>
      <c r="F212" s="85" t="s">
        <v>754</v>
      </c>
      <c r="G212" s="86" t="s">
        <v>44</v>
      </c>
      <c r="H212" s="91">
        <f>VLOOKUP($A212,'SP23'!$1:$1048576,7,0)</f>
        <v>91</v>
      </c>
      <c r="I212" s="86" t="s">
        <v>37</v>
      </c>
      <c r="J212" s="86" t="s">
        <v>38</v>
      </c>
      <c r="K212" s="86" t="s">
        <v>39</v>
      </c>
      <c r="L212" s="87" t="s">
        <v>40</v>
      </c>
      <c r="M212" s="85" t="s">
        <v>50</v>
      </c>
      <c r="N212" s="85">
        <v>69</v>
      </c>
      <c r="O212" s="85">
        <v>48</v>
      </c>
      <c r="P212" s="85" t="s">
        <v>42</v>
      </c>
      <c r="Q212" s="88"/>
      <c r="R212" s="88"/>
      <c r="S212" s="85" t="s">
        <v>42</v>
      </c>
      <c r="T212" s="87" t="s">
        <v>163</v>
      </c>
      <c r="U212" s="85" t="s">
        <v>44</v>
      </c>
      <c r="V212" s="90"/>
      <c r="W212" s="90"/>
      <c r="X212" s="87"/>
    </row>
    <row r="213" spans="1:24" ht="72.599999999999994">
      <c r="A213" s="85">
        <v>57555</v>
      </c>
      <c r="B213" s="85" t="s">
        <v>181</v>
      </c>
      <c r="C213" s="85" t="s">
        <v>269</v>
      </c>
      <c r="D213" s="85" t="s">
        <v>755</v>
      </c>
      <c r="E213" s="85" t="s">
        <v>756</v>
      </c>
      <c r="F213" s="85" t="s">
        <v>757</v>
      </c>
      <c r="G213" s="86" t="s">
        <v>44</v>
      </c>
      <c r="H213" s="91">
        <f>VLOOKUP($A213,'SP23'!$1:$1048576,7,0)</f>
        <v>396</v>
      </c>
      <c r="I213" s="86" t="s">
        <v>37</v>
      </c>
      <c r="J213" s="86" t="s">
        <v>38</v>
      </c>
      <c r="K213" s="86" t="s">
        <v>39</v>
      </c>
      <c r="L213" s="87" t="s">
        <v>40</v>
      </c>
      <c r="M213" s="85" t="s">
        <v>50</v>
      </c>
      <c r="N213" s="85">
        <v>69</v>
      </c>
      <c r="O213" s="85">
        <v>48</v>
      </c>
      <c r="P213" s="85" t="s">
        <v>44</v>
      </c>
      <c r="Q213" s="88"/>
      <c r="R213" s="88"/>
      <c r="S213" s="85" t="s">
        <v>44</v>
      </c>
      <c r="T213" s="87" t="s">
        <v>163</v>
      </c>
      <c r="U213" s="85" t="s">
        <v>42</v>
      </c>
      <c r="V213" s="90" t="s">
        <v>52</v>
      </c>
      <c r="W213" s="90"/>
      <c r="X213" s="87" t="s">
        <v>758</v>
      </c>
    </row>
    <row r="214" spans="1:24" ht="43.5" hidden="1">
      <c r="A214" s="85">
        <v>57560</v>
      </c>
      <c r="B214" s="85" t="s">
        <v>31</v>
      </c>
      <c r="C214" s="85" t="s">
        <v>207</v>
      </c>
      <c r="D214" s="85" t="s">
        <v>759</v>
      </c>
      <c r="E214" s="85" t="s">
        <v>760</v>
      </c>
      <c r="F214" s="85" t="s">
        <v>761</v>
      </c>
      <c r="G214" s="86" t="s">
        <v>44</v>
      </c>
      <c r="H214" s="91">
        <f>VLOOKUP($A214,'SP23'!$1:$1048576,7,0)</f>
        <v>1</v>
      </c>
      <c r="I214" s="86" t="s">
        <v>37</v>
      </c>
      <c r="J214" s="86" t="s">
        <v>38</v>
      </c>
      <c r="K214" s="86" t="s">
        <v>39</v>
      </c>
      <c r="L214" s="87" t="s">
        <v>40</v>
      </c>
      <c r="M214" s="85" t="s">
        <v>41</v>
      </c>
      <c r="N214" s="85">
        <v>69</v>
      </c>
      <c r="O214" s="85">
        <v>48</v>
      </c>
      <c r="P214" s="85" t="s">
        <v>42</v>
      </c>
      <c r="Q214" s="85"/>
      <c r="R214" s="85"/>
      <c r="S214" s="85" t="s">
        <v>42</v>
      </c>
      <c r="T214" s="87" t="s">
        <v>239</v>
      </c>
      <c r="U214" s="85" t="s">
        <v>44</v>
      </c>
      <c r="V214" s="90"/>
      <c r="W214" s="90"/>
      <c r="X214" s="87"/>
    </row>
    <row r="215" spans="1:24" ht="43.5" hidden="1">
      <c r="A215" s="85">
        <v>57600</v>
      </c>
      <c r="B215" s="85" t="s">
        <v>554</v>
      </c>
      <c r="C215" s="85" t="s">
        <v>555</v>
      </c>
      <c r="D215" s="85" t="s">
        <v>762</v>
      </c>
      <c r="E215" s="85" t="s">
        <v>763</v>
      </c>
      <c r="F215" s="85" t="s">
        <v>764</v>
      </c>
      <c r="G215" s="86" t="s">
        <v>44</v>
      </c>
      <c r="H215" s="91">
        <f>VLOOKUP($A215,'SP23'!$1:$1048576,7,0)</f>
        <v>53</v>
      </c>
      <c r="I215" s="86" t="s">
        <v>37</v>
      </c>
      <c r="J215" s="86" t="s">
        <v>38</v>
      </c>
      <c r="K215" s="86" t="s">
        <v>39</v>
      </c>
      <c r="L215" s="87" t="s">
        <v>40</v>
      </c>
      <c r="M215" s="85" t="s">
        <v>41</v>
      </c>
      <c r="N215" s="85">
        <v>69</v>
      </c>
      <c r="O215" s="85">
        <v>48</v>
      </c>
      <c r="P215" s="85" t="s">
        <v>42</v>
      </c>
      <c r="Q215" s="85"/>
      <c r="R215" s="85"/>
      <c r="S215" s="85" t="s">
        <v>42</v>
      </c>
      <c r="T215" s="87" t="s">
        <v>43</v>
      </c>
      <c r="U215" s="85" t="s">
        <v>44</v>
      </c>
      <c r="V215" s="90"/>
      <c r="W215" s="90"/>
      <c r="X215" s="87"/>
    </row>
    <row r="216" spans="1:24" ht="43.5" hidden="1">
      <c r="A216" s="85">
        <v>55756</v>
      </c>
      <c r="B216" s="85" t="s">
        <v>45</v>
      </c>
      <c r="C216" s="85" t="s">
        <v>46</v>
      </c>
      <c r="D216" s="85" t="s">
        <v>765</v>
      </c>
      <c r="E216" s="85" t="s">
        <v>766</v>
      </c>
      <c r="F216" s="85" t="s">
        <v>767</v>
      </c>
      <c r="G216" s="86" t="s">
        <v>44</v>
      </c>
      <c r="H216" s="91">
        <f>VLOOKUP($A216,'SP23'!$1:$1048576,7,0)</f>
        <v>94</v>
      </c>
      <c r="I216" s="86" t="s">
        <v>37</v>
      </c>
      <c r="J216" s="86" t="s">
        <v>38</v>
      </c>
      <c r="K216" s="86" t="s">
        <v>39</v>
      </c>
      <c r="L216" s="87" t="s">
        <v>40</v>
      </c>
      <c r="M216" s="85" t="s">
        <v>50</v>
      </c>
      <c r="N216" s="85">
        <v>69</v>
      </c>
      <c r="O216" s="85">
        <v>48</v>
      </c>
      <c r="P216" s="85" t="s">
        <v>42</v>
      </c>
      <c r="Q216" s="88"/>
      <c r="R216" s="88"/>
      <c r="S216" s="85" t="s">
        <v>42</v>
      </c>
      <c r="T216" s="87" t="s">
        <v>51</v>
      </c>
      <c r="U216" s="85" t="s">
        <v>44</v>
      </c>
      <c r="V216" s="90"/>
      <c r="W216" s="90"/>
      <c r="X216" s="87"/>
    </row>
    <row r="217" spans="1:24" ht="43.5">
      <c r="A217" s="85">
        <v>57663</v>
      </c>
      <c r="B217" s="85" t="s">
        <v>181</v>
      </c>
      <c r="C217" s="85" t="s">
        <v>182</v>
      </c>
      <c r="D217" s="85" t="s">
        <v>768</v>
      </c>
      <c r="E217" s="85" t="s">
        <v>769</v>
      </c>
      <c r="F217" s="85" t="s">
        <v>770</v>
      </c>
      <c r="G217" s="86" t="s">
        <v>44</v>
      </c>
      <c r="H217" s="91">
        <f>VLOOKUP($A217,'SP23'!$1:$1048576,7,0)</f>
        <v>39</v>
      </c>
      <c r="I217" s="86" t="s">
        <v>37</v>
      </c>
      <c r="J217" s="86" t="s">
        <v>38</v>
      </c>
      <c r="K217" s="86" t="s">
        <v>39</v>
      </c>
      <c r="L217" s="87" t="s">
        <v>40</v>
      </c>
      <c r="M217" s="85" t="s">
        <v>50</v>
      </c>
      <c r="N217" s="85">
        <v>69</v>
      </c>
      <c r="O217" s="85">
        <v>48</v>
      </c>
      <c r="P217" s="85" t="s">
        <v>42</v>
      </c>
      <c r="Q217" s="88"/>
      <c r="R217" s="88"/>
      <c r="S217" s="85" t="s">
        <v>42</v>
      </c>
      <c r="T217" s="87" t="s">
        <v>51</v>
      </c>
      <c r="U217" s="85" t="s">
        <v>44</v>
      </c>
      <c r="V217" s="90"/>
      <c r="W217" s="90"/>
      <c r="X217" s="87"/>
    </row>
    <row r="218" spans="1:24" ht="43.5" hidden="1">
      <c r="A218" s="85">
        <v>54055</v>
      </c>
      <c r="B218" s="85" t="s">
        <v>45</v>
      </c>
      <c r="C218" s="85" t="s">
        <v>46</v>
      </c>
      <c r="D218" s="85" t="s">
        <v>771</v>
      </c>
      <c r="E218" s="85" t="s">
        <v>772</v>
      </c>
      <c r="F218" s="85" t="s">
        <v>773</v>
      </c>
      <c r="G218" s="86" t="s">
        <v>44</v>
      </c>
      <c r="H218" s="91">
        <f>VLOOKUP($A218,'SP23'!$1:$1048576,7,0)</f>
        <v>98</v>
      </c>
      <c r="I218" s="86" t="s">
        <v>37</v>
      </c>
      <c r="J218" s="86" t="s">
        <v>38</v>
      </c>
      <c r="K218" s="86" t="s">
        <v>39</v>
      </c>
      <c r="L218" s="87" t="s">
        <v>40</v>
      </c>
      <c r="M218" s="85" t="s">
        <v>50</v>
      </c>
      <c r="N218" s="85">
        <v>69</v>
      </c>
      <c r="O218" s="85">
        <v>48</v>
      </c>
      <c r="P218" s="85" t="s">
        <v>42</v>
      </c>
      <c r="Q218" s="88"/>
      <c r="R218" s="88"/>
      <c r="S218" s="85" t="s">
        <v>42</v>
      </c>
      <c r="T218" s="87" t="s">
        <v>51</v>
      </c>
      <c r="U218" s="85" t="s">
        <v>44</v>
      </c>
      <c r="V218" s="90"/>
      <c r="W218" s="90"/>
      <c r="X218" s="87"/>
    </row>
    <row r="219" spans="1:24" ht="43.5" hidden="1">
      <c r="A219" s="85">
        <v>57709</v>
      </c>
      <c r="B219" s="85" t="s">
        <v>45</v>
      </c>
      <c r="C219" s="85" t="s">
        <v>120</v>
      </c>
      <c r="D219" s="100" t="s">
        <v>774</v>
      </c>
      <c r="E219" s="85" t="s">
        <v>775</v>
      </c>
      <c r="F219" s="85" t="s">
        <v>776</v>
      </c>
      <c r="G219" s="86" t="s">
        <v>44</v>
      </c>
      <c r="H219" s="91">
        <f>VLOOKUP($A219,'SP23'!$1:$1048576,7,0)</f>
        <v>2</v>
      </c>
      <c r="I219" s="86" t="s">
        <v>37</v>
      </c>
      <c r="J219" s="86" t="s">
        <v>38</v>
      </c>
      <c r="K219" s="86" t="s">
        <v>39</v>
      </c>
      <c r="L219" s="87" t="s">
        <v>40</v>
      </c>
      <c r="M219" s="100" t="s">
        <v>50</v>
      </c>
      <c r="N219" s="85">
        <v>69</v>
      </c>
      <c r="O219" s="85">
        <v>48</v>
      </c>
      <c r="P219" s="85" t="s">
        <v>42</v>
      </c>
      <c r="Q219" s="88"/>
      <c r="R219" s="88"/>
      <c r="S219" s="85" t="s">
        <v>42</v>
      </c>
      <c r="T219" s="87" t="s">
        <v>51</v>
      </c>
      <c r="U219" s="85" t="s">
        <v>44</v>
      </c>
      <c r="V219" s="90" t="s">
        <v>72</v>
      </c>
      <c r="W219" s="90"/>
      <c r="X219" s="87" t="s">
        <v>777</v>
      </c>
    </row>
    <row r="220" spans="1:24">
      <c r="A220" s="85">
        <v>57711</v>
      </c>
      <c r="B220" s="85" t="s">
        <v>181</v>
      </c>
      <c r="C220" s="85" t="s">
        <v>269</v>
      </c>
      <c r="D220" s="85" t="s">
        <v>778</v>
      </c>
      <c r="E220" s="85" t="s">
        <v>779</v>
      </c>
      <c r="F220" s="85" t="s">
        <v>780</v>
      </c>
      <c r="G220" s="86" t="s">
        <v>44</v>
      </c>
      <c r="H220" s="91">
        <f>VLOOKUP($A220,'SP23'!$1:$1048576,7,0)</f>
        <v>187</v>
      </c>
      <c r="I220" s="86" t="s">
        <v>37</v>
      </c>
      <c r="J220" s="86" t="s">
        <v>38</v>
      </c>
      <c r="K220" s="86" t="s">
        <v>617</v>
      </c>
      <c r="L220" s="87" t="s">
        <v>617</v>
      </c>
      <c r="M220" s="85" t="s">
        <v>84</v>
      </c>
      <c r="N220" s="85">
        <v>69</v>
      </c>
      <c r="O220" s="85">
        <v>48</v>
      </c>
      <c r="P220" s="85" t="s">
        <v>42</v>
      </c>
      <c r="Q220" s="88"/>
      <c r="R220" s="88"/>
      <c r="S220" s="85" t="s">
        <v>42</v>
      </c>
      <c r="T220" s="87" t="s">
        <v>163</v>
      </c>
      <c r="U220" s="85" t="s">
        <v>44</v>
      </c>
      <c r="V220" s="90"/>
      <c r="W220" s="90"/>
      <c r="X220" s="87" t="s">
        <v>781</v>
      </c>
    </row>
    <row r="221" spans="1:24" ht="43.5">
      <c r="A221" s="85">
        <v>57755</v>
      </c>
      <c r="B221" s="85" t="s">
        <v>181</v>
      </c>
      <c r="C221" s="85" t="s">
        <v>227</v>
      </c>
      <c r="D221" s="85" t="s">
        <v>782</v>
      </c>
      <c r="E221" s="85" t="s">
        <v>783</v>
      </c>
      <c r="F221" s="85" t="s">
        <v>784</v>
      </c>
      <c r="G221" s="86" t="s">
        <v>44</v>
      </c>
      <c r="H221" s="91">
        <f>VLOOKUP($A221,'SP23'!$1:$1048576,7,0)</f>
        <v>128</v>
      </c>
      <c r="I221" s="86" t="s">
        <v>37</v>
      </c>
      <c r="J221" s="86" t="s">
        <v>38</v>
      </c>
      <c r="K221" s="86" t="s">
        <v>39</v>
      </c>
      <c r="L221" s="87" t="s">
        <v>40</v>
      </c>
      <c r="M221" s="85" t="s">
        <v>50</v>
      </c>
      <c r="N221" s="85">
        <v>69</v>
      </c>
      <c r="O221" s="85">
        <v>48</v>
      </c>
      <c r="P221" s="85" t="s">
        <v>44</v>
      </c>
      <c r="Q221" s="88" t="s">
        <v>57</v>
      </c>
      <c r="R221" s="97" t="s">
        <v>785</v>
      </c>
      <c r="S221" s="85" t="s">
        <v>44</v>
      </c>
      <c r="T221" s="87" t="s">
        <v>66</v>
      </c>
      <c r="U221" s="85" t="s">
        <v>44</v>
      </c>
      <c r="V221" s="90"/>
      <c r="W221" s="90"/>
      <c r="X221" s="87"/>
    </row>
    <row r="222" spans="1:24" ht="43.5">
      <c r="A222" s="85">
        <v>57799</v>
      </c>
      <c r="B222" s="85" t="s">
        <v>181</v>
      </c>
      <c r="C222" s="85" t="s">
        <v>424</v>
      </c>
      <c r="D222" s="85" t="s">
        <v>786</v>
      </c>
      <c r="E222" s="85" t="s">
        <v>787</v>
      </c>
      <c r="F222" s="85" t="s">
        <v>788</v>
      </c>
      <c r="G222" s="86" t="s">
        <v>44</v>
      </c>
      <c r="H222" s="91">
        <f>VLOOKUP($A222,'SP23'!$1:$1048576,7,0)</f>
        <v>113</v>
      </c>
      <c r="I222" s="86" t="s">
        <v>37</v>
      </c>
      <c r="J222" s="86" t="s">
        <v>38</v>
      </c>
      <c r="K222" s="86" t="s">
        <v>39</v>
      </c>
      <c r="L222" s="87" t="s">
        <v>40</v>
      </c>
      <c r="M222" s="85" t="s">
        <v>50</v>
      </c>
      <c r="N222" s="85">
        <v>69</v>
      </c>
      <c r="O222" s="85">
        <v>48</v>
      </c>
      <c r="P222" s="85" t="s">
        <v>42</v>
      </c>
      <c r="Q222" s="85"/>
      <c r="R222" s="85"/>
      <c r="S222" s="85" t="s">
        <v>42</v>
      </c>
      <c r="T222" s="87" t="s">
        <v>43</v>
      </c>
      <c r="U222" s="85" t="s">
        <v>44</v>
      </c>
      <c r="V222" s="90"/>
      <c r="W222" s="90"/>
      <c r="X222" s="95"/>
    </row>
    <row r="223" spans="1:24" ht="43.5" hidden="1">
      <c r="A223" s="85">
        <v>59589</v>
      </c>
      <c r="B223" s="85" t="s">
        <v>61</v>
      </c>
      <c r="C223" s="85" t="s">
        <v>67</v>
      </c>
      <c r="D223" s="85" t="s">
        <v>789</v>
      </c>
      <c r="E223" s="85" t="s">
        <v>790</v>
      </c>
      <c r="F223" s="85" t="s">
        <v>791</v>
      </c>
      <c r="G223" s="86" t="s">
        <v>44</v>
      </c>
      <c r="H223" s="91">
        <f>VLOOKUP($A223,'SP23'!$1:$1048576,7,0)</f>
        <v>100</v>
      </c>
      <c r="I223" s="86" t="s">
        <v>37</v>
      </c>
      <c r="J223" s="86" t="s">
        <v>38</v>
      </c>
      <c r="K223" s="86" t="s">
        <v>39</v>
      </c>
      <c r="L223" s="87" t="s">
        <v>40</v>
      </c>
      <c r="M223" s="85" t="s">
        <v>41</v>
      </c>
      <c r="N223" s="85">
        <v>69</v>
      </c>
      <c r="O223" s="85">
        <v>48</v>
      </c>
      <c r="P223" s="85" t="s">
        <v>42</v>
      </c>
      <c r="Q223" s="88"/>
      <c r="R223" s="88"/>
      <c r="S223" s="85" t="s">
        <v>42</v>
      </c>
      <c r="T223" s="87" t="s">
        <v>43</v>
      </c>
      <c r="U223" s="85" t="s">
        <v>44</v>
      </c>
      <c r="V223" s="90"/>
      <c r="W223" s="90"/>
      <c r="X223" s="87"/>
    </row>
    <row r="224" spans="1:24" ht="43.5" hidden="1">
      <c r="A224" s="85">
        <v>57880</v>
      </c>
      <c r="B224" s="85" t="s">
        <v>31</v>
      </c>
      <c r="C224" s="85" t="s">
        <v>32</v>
      </c>
      <c r="D224" s="85" t="s">
        <v>792</v>
      </c>
      <c r="E224" s="85" t="s">
        <v>793</v>
      </c>
      <c r="F224" s="85" t="s">
        <v>794</v>
      </c>
      <c r="G224" s="86" t="s">
        <v>44</v>
      </c>
      <c r="H224" s="91">
        <f>VLOOKUP($A224,'SP23'!$1:$1048576,7,0)</f>
        <v>34</v>
      </c>
      <c r="I224" s="86" t="s">
        <v>37</v>
      </c>
      <c r="J224" s="86" t="s">
        <v>38</v>
      </c>
      <c r="K224" s="86" t="s">
        <v>39</v>
      </c>
      <c r="L224" s="87" t="s">
        <v>40</v>
      </c>
      <c r="M224" s="85" t="s">
        <v>41</v>
      </c>
      <c r="N224" s="85">
        <v>69</v>
      </c>
      <c r="O224" s="85">
        <v>48</v>
      </c>
      <c r="P224" s="85" t="s">
        <v>42</v>
      </c>
      <c r="Q224" s="85"/>
      <c r="R224" s="85"/>
      <c r="S224" s="85" t="s">
        <v>42</v>
      </c>
      <c r="T224" s="87" t="s">
        <v>51</v>
      </c>
      <c r="U224" s="85" t="s">
        <v>44</v>
      </c>
      <c r="V224" s="90"/>
      <c r="W224" s="90"/>
      <c r="X224" s="87"/>
    </row>
    <row r="225" spans="1:24" ht="43.5" hidden="1">
      <c r="A225" s="85">
        <v>57992</v>
      </c>
      <c r="B225" s="85" t="s">
        <v>31</v>
      </c>
      <c r="C225" s="85" t="s">
        <v>207</v>
      </c>
      <c r="D225" s="85" t="s">
        <v>795</v>
      </c>
      <c r="E225" s="85" t="s">
        <v>796</v>
      </c>
      <c r="F225" s="85" t="s">
        <v>797</v>
      </c>
      <c r="G225" s="86" t="s">
        <v>44</v>
      </c>
      <c r="H225" s="91">
        <f>VLOOKUP($A225,'SP23'!$1:$1048576,7,0)</f>
        <v>10</v>
      </c>
      <c r="I225" s="86" t="s">
        <v>37</v>
      </c>
      <c r="J225" s="86" t="s">
        <v>38</v>
      </c>
      <c r="K225" s="86" t="s">
        <v>39</v>
      </c>
      <c r="L225" s="87" t="s">
        <v>40</v>
      </c>
      <c r="M225" s="85" t="s">
        <v>41</v>
      </c>
      <c r="N225" s="85">
        <v>69</v>
      </c>
      <c r="O225" s="85">
        <v>48</v>
      </c>
      <c r="P225" s="85" t="s">
        <v>42</v>
      </c>
      <c r="Q225" s="85"/>
      <c r="R225" s="85"/>
      <c r="S225" s="85" t="s">
        <v>42</v>
      </c>
      <c r="T225" s="87" t="s">
        <v>163</v>
      </c>
      <c r="U225" s="85" t="s">
        <v>42</v>
      </c>
      <c r="V225" s="90"/>
      <c r="W225" s="90"/>
      <c r="X225" s="87"/>
    </row>
    <row r="226" spans="1:24" ht="43.5" hidden="1">
      <c r="A226" s="85">
        <v>52986</v>
      </c>
      <c r="B226" s="85" t="s">
        <v>61</v>
      </c>
      <c r="C226" s="85" t="s">
        <v>67</v>
      </c>
      <c r="D226" s="85" t="s">
        <v>798</v>
      </c>
      <c r="E226" s="85" t="s">
        <v>799</v>
      </c>
      <c r="F226" s="85" t="s">
        <v>800</v>
      </c>
      <c r="G226" s="86" t="s">
        <v>44</v>
      </c>
      <c r="H226" s="91">
        <f>VLOOKUP($A226,'SP23'!$1:$1048576,7,0)</f>
        <v>102</v>
      </c>
      <c r="I226" s="86" t="s">
        <v>37</v>
      </c>
      <c r="J226" s="86" t="s">
        <v>38</v>
      </c>
      <c r="K226" s="86" t="s">
        <v>39</v>
      </c>
      <c r="L226" s="87" t="s">
        <v>40</v>
      </c>
      <c r="M226" s="85" t="s">
        <v>50</v>
      </c>
      <c r="N226" s="85">
        <v>69</v>
      </c>
      <c r="O226" s="85">
        <v>48</v>
      </c>
      <c r="P226" s="85" t="s">
        <v>42</v>
      </c>
      <c r="Q226" s="88"/>
      <c r="R226" s="88"/>
      <c r="S226" s="85" t="s">
        <v>42</v>
      </c>
      <c r="T226" s="87" t="s">
        <v>163</v>
      </c>
      <c r="U226" s="85" t="s">
        <v>44</v>
      </c>
      <c r="V226" s="90"/>
      <c r="W226" s="90"/>
      <c r="X226" s="87"/>
    </row>
    <row r="227" spans="1:24" ht="43.5" hidden="1">
      <c r="A227" s="85">
        <v>58111</v>
      </c>
      <c r="B227" s="85" t="s">
        <v>280</v>
      </c>
      <c r="C227" s="85" t="s">
        <v>801</v>
      </c>
      <c r="D227" s="85" t="s">
        <v>802</v>
      </c>
      <c r="E227" s="85" t="s">
        <v>803</v>
      </c>
      <c r="F227" s="85" t="s">
        <v>804</v>
      </c>
      <c r="G227" s="86" t="s">
        <v>44</v>
      </c>
      <c r="H227" s="91">
        <f>VLOOKUP($A227,'SP23'!$1:$1048576,7,0)</f>
        <v>263</v>
      </c>
      <c r="I227" s="86" t="s">
        <v>37</v>
      </c>
      <c r="J227" s="86" t="s">
        <v>38</v>
      </c>
      <c r="K227" s="86" t="s">
        <v>39</v>
      </c>
      <c r="L227" s="87" t="s">
        <v>40</v>
      </c>
      <c r="M227" s="85" t="s">
        <v>50</v>
      </c>
      <c r="N227" s="85">
        <v>69</v>
      </c>
      <c r="O227" s="85">
        <v>48</v>
      </c>
      <c r="P227" s="85" t="s">
        <v>44</v>
      </c>
      <c r="Q227" s="97" t="s">
        <v>805</v>
      </c>
      <c r="R227" s="88">
        <v>1009672676</v>
      </c>
      <c r="S227" s="85" t="s">
        <v>44</v>
      </c>
      <c r="T227" s="87" t="s">
        <v>66</v>
      </c>
      <c r="U227" s="85" t="s">
        <v>44</v>
      </c>
      <c r="V227" s="90"/>
      <c r="W227" s="90"/>
      <c r="X227" s="95"/>
    </row>
    <row r="228" spans="1:24" ht="43.5">
      <c r="A228" s="85">
        <v>58115</v>
      </c>
      <c r="B228" s="85" t="s">
        <v>181</v>
      </c>
      <c r="C228" s="85" t="s">
        <v>182</v>
      </c>
      <c r="D228" s="85" t="s">
        <v>806</v>
      </c>
      <c r="E228" s="85" t="s">
        <v>807</v>
      </c>
      <c r="F228" s="85" t="s">
        <v>808</v>
      </c>
      <c r="G228" s="86" t="s">
        <v>44</v>
      </c>
      <c r="H228" s="91">
        <f>VLOOKUP($A228,'SP23'!$1:$1048576,7,0)</f>
        <v>25</v>
      </c>
      <c r="I228" s="86" t="s">
        <v>37</v>
      </c>
      <c r="J228" s="86" t="s">
        <v>38</v>
      </c>
      <c r="K228" s="86" t="s">
        <v>39</v>
      </c>
      <c r="L228" s="87" t="s">
        <v>40</v>
      </c>
      <c r="M228" s="85" t="s">
        <v>50</v>
      </c>
      <c r="N228" s="85">
        <v>69</v>
      </c>
      <c r="O228" s="85">
        <v>48</v>
      </c>
      <c r="P228" s="85" t="s">
        <v>42</v>
      </c>
      <c r="Q228" s="88"/>
      <c r="R228" s="88"/>
      <c r="S228" s="85" t="s">
        <v>42</v>
      </c>
      <c r="T228" s="87" t="s">
        <v>51</v>
      </c>
      <c r="U228" s="85" t="s">
        <v>44</v>
      </c>
      <c r="V228" s="90"/>
      <c r="W228" s="90"/>
      <c r="X228" s="87"/>
    </row>
    <row r="229" spans="1:24" hidden="1">
      <c r="A229" s="85">
        <v>58300</v>
      </c>
      <c r="B229" s="85" t="s">
        <v>167</v>
      </c>
      <c r="C229" s="85" t="s">
        <v>168</v>
      </c>
      <c r="D229" s="85" t="s">
        <v>809</v>
      </c>
      <c r="E229" s="85" t="s">
        <v>810</v>
      </c>
      <c r="F229" s="85" t="s">
        <v>811</v>
      </c>
      <c r="G229" s="86" t="s">
        <v>44</v>
      </c>
      <c r="H229" s="91">
        <f>VLOOKUP($A229,'SP23'!$1:$1048576,7,0)</f>
        <v>149</v>
      </c>
      <c r="I229" s="86" t="s">
        <v>37</v>
      </c>
      <c r="J229" s="86" t="s">
        <v>38</v>
      </c>
      <c r="K229" s="86" t="s">
        <v>617</v>
      </c>
      <c r="L229" s="87" t="s">
        <v>617</v>
      </c>
      <c r="M229" s="85" t="s">
        <v>84</v>
      </c>
      <c r="N229" s="85">
        <v>69</v>
      </c>
      <c r="O229" s="85">
        <v>48</v>
      </c>
      <c r="P229" s="85" t="s">
        <v>44</v>
      </c>
      <c r="Q229" s="88" t="s">
        <v>57</v>
      </c>
      <c r="R229" s="102">
        <v>1009162679</v>
      </c>
      <c r="S229" s="85" t="s">
        <v>42</v>
      </c>
      <c r="T229" s="87" t="s">
        <v>163</v>
      </c>
      <c r="U229" s="85" t="s">
        <v>44</v>
      </c>
      <c r="V229" s="90"/>
      <c r="W229" s="90"/>
      <c r="X229" s="95" t="s">
        <v>812</v>
      </c>
    </row>
    <row r="230" spans="1:24" ht="57.95" hidden="1">
      <c r="A230" s="85">
        <v>55325</v>
      </c>
      <c r="B230" s="85" t="s">
        <v>45</v>
      </c>
      <c r="C230" s="85" t="s">
        <v>120</v>
      </c>
      <c r="D230" s="85" t="s">
        <v>813</v>
      </c>
      <c r="E230" s="85" t="s">
        <v>814</v>
      </c>
      <c r="F230" s="85" t="s">
        <v>815</v>
      </c>
      <c r="G230" s="86" t="s">
        <v>44</v>
      </c>
      <c r="H230" s="91">
        <f>VLOOKUP($A230,'SP23'!$1:$1048576,7,0)</f>
        <v>103</v>
      </c>
      <c r="I230" s="86" t="s">
        <v>37</v>
      </c>
      <c r="J230" s="86" t="s">
        <v>38</v>
      </c>
      <c r="K230" s="86" t="s">
        <v>39</v>
      </c>
      <c r="L230" s="87" t="s">
        <v>83</v>
      </c>
      <c r="M230" s="85" t="s">
        <v>84</v>
      </c>
      <c r="N230" s="85">
        <v>69</v>
      </c>
      <c r="O230" s="85">
        <v>48</v>
      </c>
      <c r="P230" s="85" t="s">
        <v>42</v>
      </c>
      <c r="Q230" s="88"/>
      <c r="R230" s="88"/>
      <c r="S230" s="85" t="s">
        <v>42</v>
      </c>
      <c r="T230" s="87" t="s">
        <v>43</v>
      </c>
      <c r="U230" s="85" t="s">
        <v>42</v>
      </c>
      <c r="V230" s="90"/>
      <c r="W230" s="90"/>
      <c r="X230" s="87"/>
    </row>
    <row r="231" spans="1:24" ht="43.5" hidden="1">
      <c r="A231" s="85">
        <v>50900</v>
      </c>
      <c r="B231" s="85" t="s">
        <v>45</v>
      </c>
      <c r="C231" s="85" t="s">
        <v>120</v>
      </c>
      <c r="D231" s="85" t="s">
        <v>816</v>
      </c>
      <c r="E231" s="85" t="s">
        <v>817</v>
      </c>
      <c r="F231" s="85" t="s">
        <v>818</v>
      </c>
      <c r="G231" s="86" t="s">
        <v>44</v>
      </c>
      <c r="H231" s="91">
        <f>VLOOKUP($A231,'SP23'!$1:$1048576,7,0)</f>
        <v>105</v>
      </c>
      <c r="I231" s="86" t="s">
        <v>37</v>
      </c>
      <c r="J231" s="86" t="s">
        <v>38</v>
      </c>
      <c r="K231" s="86" t="s">
        <v>39</v>
      </c>
      <c r="L231" s="87" t="s">
        <v>40</v>
      </c>
      <c r="M231" s="85" t="s">
        <v>50</v>
      </c>
      <c r="N231" s="85">
        <v>69</v>
      </c>
      <c r="O231" s="85">
        <v>48</v>
      </c>
      <c r="P231" s="85" t="s">
        <v>42</v>
      </c>
      <c r="Q231" s="88"/>
      <c r="R231" s="88"/>
      <c r="S231" s="85" t="s">
        <v>42</v>
      </c>
      <c r="T231" s="87" t="s">
        <v>43</v>
      </c>
      <c r="U231" s="85" t="s">
        <v>44</v>
      </c>
      <c r="V231" s="90"/>
      <c r="W231" s="90"/>
      <c r="X231" s="87"/>
    </row>
    <row r="232" spans="1:24" ht="43.5" hidden="1">
      <c r="A232" s="85">
        <v>58544</v>
      </c>
      <c r="B232" s="85" t="s">
        <v>199</v>
      </c>
      <c r="C232" s="85" t="s">
        <v>555</v>
      </c>
      <c r="D232" s="85" t="s">
        <v>819</v>
      </c>
      <c r="E232" s="85" t="s">
        <v>820</v>
      </c>
      <c r="F232" s="85" t="s">
        <v>821</v>
      </c>
      <c r="G232" s="86" t="s">
        <v>44</v>
      </c>
      <c r="H232" s="91">
        <f>VLOOKUP($A232,'SP23'!$1:$1048576,7,0)</f>
        <v>32</v>
      </c>
      <c r="I232" s="86" t="s">
        <v>37</v>
      </c>
      <c r="J232" s="86" t="s">
        <v>38</v>
      </c>
      <c r="K232" s="86" t="s">
        <v>39</v>
      </c>
      <c r="L232" s="87" t="s">
        <v>40</v>
      </c>
      <c r="M232" s="85" t="s">
        <v>50</v>
      </c>
      <c r="N232" s="85">
        <v>69</v>
      </c>
      <c r="O232" s="85">
        <v>48</v>
      </c>
      <c r="P232" s="85" t="s">
        <v>42</v>
      </c>
      <c r="Q232" s="88"/>
      <c r="R232" s="88"/>
      <c r="S232" s="85" t="s">
        <v>42</v>
      </c>
      <c r="T232" s="87" t="s">
        <v>51</v>
      </c>
      <c r="U232" s="85" t="s">
        <v>44</v>
      </c>
      <c r="V232" s="90"/>
      <c r="W232" s="90"/>
      <c r="X232" s="87"/>
    </row>
    <row r="233" spans="1:24" ht="43.5" hidden="1">
      <c r="A233" s="85">
        <v>58553</v>
      </c>
      <c r="B233" s="85" t="s">
        <v>31</v>
      </c>
      <c r="C233" s="85" t="s">
        <v>207</v>
      </c>
      <c r="D233" s="85" t="s">
        <v>822</v>
      </c>
      <c r="E233" s="85" t="s">
        <v>823</v>
      </c>
      <c r="F233" s="85" t="s">
        <v>824</v>
      </c>
      <c r="G233" s="86" t="s">
        <v>44</v>
      </c>
      <c r="H233" s="91">
        <f>VLOOKUP($A233,'SP23'!$1:$1048576,7,0)</f>
        <v>26</v>
      </c>
      <c r="I233" s="86" t="s">
        <v>37</v>
      </c>
      <c r="J233" s="86" t="s">
        <v>38</v>
      </c>
      <c r="K233" s="86" t="s">
        <v>39</v>
      </c>
      <c r="L233" s="87" t="s">
        <v>40</v>
      </c>
      <c r="M233" s="85" t="s">
        <v>41</v>
      </c>
      <c r="N233" s="85">
        <v>69</v>
      </c>
      <c r="O233" s="85">
        <v>48</v>
      </c>
      <c r="P233" s="85" t="s">
        <v>42</v>
      </c>
      <c r="Q233" s="88"/>
      <c r="R233" s="88"/>
      <c r="S233" s="85" t="s">
        <v>42</v>
      </c>
      <c r="T233" s="87" t="s">
        <v>43</v>
      </c>
      <c r="U233" s="85" t="s">
        <v>44</v>
      </c>
      <c r="V233" s="90"/>
      <c r="W233" s="90"/>
      <c r="X233" s="87"/>
    </row>
    <row r="234" spans="1:24" ht="43.5" hidden="1">
      <c r="A234" s="85">
        <v>58733</v>
      </c>
      <c r="B234" s="85" t="s">
        <v>31</v>
      </c>
      <c r="C234" s="85" t="s">
        <v>32</v>
      </c>
      <c r="D234" s="85" t="s">
        <v>825</v>
      </c>
      <c r="E234" s="85" t="s">
        <v>826</v>
      </c>
      <c r="F234" s="85" t="s">
        <v>827</v>
      </c>
      <c r="G234" s="86" t="s">
        <v>44</v>
      </c>
      <c r="H234" s="91">
        <f>VLOOKUP($A234,'SP23'!$1:$1048576,7,0)</f>
        <v>31</v>
      </c>
      <c r="I234" s="86" t="s">
        <v>37</v>
      </c>
      <c r="J234" s="86" t="s">
        <v>38</v>
      </c>
      <c r="K234" s="86" t="s">
        <v>39</v>
      </c>
      <c r="L234" s="87" t="s">
        <v>40</v>
      </c>
      <c r="M234" s="85" t="s">
        <v>41</v>
      </c>
      <c r="N234" s="85">
        <v>69</v>
      </c>
      <c r="O234" s="85">
        <v>48</v>
      </c>
      <c r="P234" s="85" t="s">
        <v>42</v>
      </c>
      <c r="Q234" s="88"/>
      <c r="R234" s="88"/>
      <c r="S234" s="85" t="s">
        <v>42</v>
      </c>
      <c r="T234" s="87" t="s">
        <v>43</v>
      </c>
      <c r="U234" s="85" t="s">
        <v>44</v>
      </c>
      <c r="V234" s="90"/>
      <c r="W234" s="90"/>
      <c r="X234" s="87"/>
    </row>
    <row r="235" spans="1:24" ht="43.5" hidden="1">
      <c r="A235" s="85">
        <v>54949</v>
      </c>
      <c r="B235" s="93" t="s">
        <v>45</v>
      </c>
      <c r="C235" s="93" t="s">
        <v>46</v>
      </c>
      <c r="D235" s="93" t="s">
        <v>828</v>
      </c>
      <c r="E235" s="93" t="s">
        <v>829</v>
      </c>
      <c r="F235" s="93" t="s">
        <v>830</v>
      </c>
      <c r="G235" s="86" t="s">
        <v>44</v>
      </c>
      <c r="H235" s="91">
        <f>VLOOKUP($A235,'SP23'!$1:$1048576,7,0)</f>
        <v>107</v>
      </c>
      <c r="I235" s="86" t="s">
        <v>37</v>
      </c>
      <c r="J235" s="86" t="s">
        <v>38</v>
      </c>
      <c r="K235" s="86" t="s">
        <v>39</v>
      </c>
      <c r="L235" s="87" t="s">
        <v>40</v>
      </c>
      <c r="M235" s="85" t="s">
        <v>50</v>
      </c>
      <c r="N235" s="85">
        <v>69</v>
      </c>
      <c r="O235" s="85">
        <v>48</v>
      </c>
      <c r="P235" s="85" t="s">
        <v>42</v>
      </c>
      <c r="Q235" s="85"/>
      <c r="R235" s="85"/>
      <c r="S235" s="85" t="s">
        <v>42</v>
      </c>
      <c r="T235" s="87" t="s">
        <v>43</v>
      </c>
      <c r="U235" s="85" t="s">
        <v>44</v>
      </c>
      <c r="V235" s="90"/>
      <c r="W235" s="90"/>
      <c r="X235" s="96"/>
    </row>
    <row r="236" spans="1:24" ht="43.5" hidden="1">
      <c r="A236" s="85">
        <v>55422</v>
      </c>
      <c r="B236" s="85" t="s">
        <v>45</v>
      </c>
      <c r="C236" s="85" t="s">
        <v>46</v>
      </c>
      <c r="D236" s="85" t="s">
        <v>831</v>
      </c>
      <c r="E236" s="85" t="s">
        <v>832</v>
      </c>
      <c r="F236" s="85" t="s">
        <v>833</v>
      </c>
      <c r="G236" s="86" t="s">
        <v>44</v>
      </c>
      <c r="H236" s="91">
        <f>VLOOKUP($A236,'SP23'!$1:$1048576,7,0)</f>
        <v>109</v>
      </c>
      <c r="I236" s="86" t="s">
        <v>37</v>
      </c>
      <c r="J236" s="86" t="s">
        <v>38</v>
      </c>
      <c r="K236" s="90" t="s">
        <v>39</v>
      </c>
      <c r="L236" s="87" t="s">
        <v>40</v>
      </c>
      <c r="M236" s="85" t="s">
        <v>41</v>
      </c>
      <c r="N236" s="85">
        <v>69</v>
      </c>
      <c r="O236" s="85">
        <v>48</v>
      </c>
      <c r="P236" s="85" t="s">
        <v>42</v>
      </c>
      <c r="Q236" s="101" t="s">
        <v>834</v>
      </c>
      <c r="R236" s="85"/>
      <c r="S236" s="85"/>
      <c r="T236" s="87" t="s">
        <v>43</v>
      </c>
      <c r="U236" s="85" t="s">
        <v>44</v>
      </c>
      <c r="V236" s="90"/>
      <c r="W236" s="90"/>
      <c r="X236" s="87"/>
    </row>
    <row r="237" spans="1:24" ht="43.5" hidden="1">
      <c r="A237" s="85">
        <v>58800</v>
      </c>
      <c r="B237" s="85" t="s">
        <v>231</v>
      </c>
      <c r="C237" s="85" t="s">
        <v>232</v>
      </c>
      <c r="D237" s="85" t="s">
        <v>835</v>
      </c>
      <c r="E237" s="85" t="s">
        <v>836</v>
      </c>
      <c r="F237" s="85" t="s">
        <v>837</v>
      </c>
      <c r="G237" s="86" t="s">
        <v>44</v>
      </c>
      <c r="H237" s="91">
        <f>VLOOKUP($A237,'SP23'!$1:$1048576,7,0)</f>
        <v>74</v>
      </c>
      <c r="I237" s="86" t="s">
        <v>37</v>
      </c>
      <c r="J237" s="86" t="s">
        <v>38</v>
      </c>
      <c r="K237" s="86" t="s">
        <v>39</v>
      </c>
      <c r="L237" s="87" t="s">
        <v>40</v>
      </c>
      <c r="M237" s="85" t="s">
        <v>41</v>
      </c>
      <c r="N237" s="85">
        <v>69</v>
      </c>
      <c r="O237" s="85">
        <v>48</v>
      </c>
      <c r="P237" s="85" t="s">
        <v>42</v>
      </c>
      <c r="Q237" s="85"/>
      <c r="R237" s="85"/>
      <c r="S237" s="85" t="s">
        <v>42</v>
      </c>
      <c r="T237" s="87" t="s">
        <v>43</v>
      </c>
      <c r="U237" s="85" t="s">
        <v>44</v>
      </c>
      <c r="V237" s="90"/>
      <c r="W237" s="90"/>
      <c r="X237" s="87"/>
    </row>
    <row r="238" spans="1:24" ht="43.5" hidden="1">
      <c r="A238" s="85">
        <v>55422</v>
      </c>
      <c r="B238" s="85" t="s">
        <v>45</v>
      </c>
      <c r="C238" s="85" t="s">
        <v>46</v>
      </c>
      <c r="D238" s="85" t="s">
        <v>838</v>
      </c>
      <c r="E238" s="85" t="s">
        <v>839</v>
      </c>
      <c r="F238" s="85" t="s">
        <v>840</v>
      </c>
      <c r="G238" s="86" t="s">
        <v>44</v>
      </c>
      <c r="H238" s="91">
        <f>VLOOKUP($A238,'SP23'!$1:$1048576,7,0)</f>
        <v>109</v>
      </c>
      <c r="I238" s="86" t="s">
        <v>37</v>
      </c>
      <c r="J238" s="86" t="s">
        <v>38</v>
      </c>
      <c r="K238" s="86" t="s">
        <v>39</v>
      </c>
      <c r="L238" s="87" t="s">
        <v>40</v>
      </c>
      <c r="M238" s="85" t="s">
        <v>50</v>
      </c>
      <c r="N238" s="85">
        <v>69</v>
      </c>
      <c r="O238" s="85">
        <v>48</v>
      </c>
      <c r="P238" s="85" t="s">
        <v>42</v>
      </c>
      <c r="Q238" s="85"/>
      <c r="R238" s="85"/>
      <c r="S238" s="85" t="s">
        <v>42</v>
      </c>
      <c r="T238" s="87" t="s">
        <v>43</v>
      </c>
      <c r="U238" s="85" t="s">
        <v>44</v>
      </c>
      <c r="V238" s="90"/>
      <c r="W238" s="90"/>
      <c r="X238" s="87"/>
    </row>
    <row r="239" spans="1:24" ht="43.5">
      <c r="A239" s="85">
        <v>58835</v>
      </c>
      <c r="B239" s="85" t="s">
        <v>181</v>
      </c>
      <c r="C239" s="85" t="s">
        <v>269</v>
      </c>
      <c r="D239" s="85" t="s">
        <v>841</v>
      </c>
      <c r="E239" s="85" t="s">
        <v>842</v>
      </c>
      <c r="F239" s="85" t="s">
        <v>843</v>
      </c>
      <c r="G239" s="86" t="s">
        <v>44</v>
      </c>
      <c r="H239" s="91">
        <f>VLOOKUP($A239,'SP23'!$1:$1048576,7,0)</f>
        <v>144</v>
      </c>
      <c r="I239" s="86" t="s">
        <v>37</v>
      </c>
      <c r="J239" s="86" t="s">
        <v>38</v>
      </c>
      <c r="K239" s="86" t="s">
        <v>39</v>
      </c>
      <c r="L239" s="87" t="s">
        <v>40</v>
      </c>
      <c r="M239" s="85" t="s">
        <v>50</v>
      </c>
      <c r="N239" s="85">
        <v>69</v>
      </c>
      <c r="O239" s="85">
        <v>48</v>
      </c>
      <c r="P239" s="85" t="s">
        <v>42</v>
      </c>
      <c r="Q239" s="85"/>
      <c r="R239" s="85"/>
      <c r="S239" s="85" t="s">
        <v>42</v>
      </c>
      <c r="T239" s="87" t="s">
        <v>43</v>
      </c>
      <c r="U239" s="85" t="s">
        <v>44</v>
      </c>
      <c r="V239" s="90" t="s">
        <v>52</v>
      </c>
      <c r="W239" s="90"/>
      <c r="X239" s="87" t="s">
        <v>226</v>
      </c>
    </row>
    <row r="240" spans="1:24" ht="43.5" hidden="1">
      <c r="A240" s="85">
        <v>58853</v>
      </c>
      <c r="B240" s="85" t="s">
        <v>31</v>
      </c>
      <c r="C240" s="85" t="s">
        <v>255</v>
      </c>
      <c r="D240" s="85" t="s">
        <v>844</v>
      </c>
      <c r="E240" s="85" t="s">
        <v>845</v>
      </c>
      <c r="F240" s="85" t="s">
        <v>846</v>
      </c>
      <c r="G240" s="86" t="s">
        <v>44</v>
      </c>
      <c r="H240" s="91">
        <f>VLOOKUP($A240,'SP23'!$1:$1048576,7,0)</f>
        <v>7</v>
      </c>
      <c r="I240" s="86" t="s">
        <v>37</v>
      </c>
      <c r="J240" s="86" t="s">
        <v>38</v>
      </c>
      <c r="K240" s="86" t="s">
        <v>39</v>
      </c>
      <c r="L240" s="87" t="s">
        <v>40</v>
      </c>
      <c r="M240" s="85" t="s">
        <v>41</v>
      </c>
      <c r="N240" s="85">
        <v>69</v>
      </c>
      <c r="O240" s="85">
        <v>48</v>
      </c>
      <c r="P240" s="85" t="s">
        <v>42</v>
      </c>
      <c r="Q240" s="85"/>
      <c r="R240" s="85"/>
      <c r="S240" s="85" t="s">
        <v>42</v>
      </c>
      <c r="T240" s="87" t="s">
        <v>51</v>
      </c>
      <c r="U240" s="85" t="s">
        <v>44</v>
      </c>
      <c r="V240" s="90"/>
      <c r="W240" s="90"/>
      <c r="X240" s="87"/>
    </row>
    <row r="241" spans="1:24" ht="57.95" hidden="1">
      <c r="A241" s="85">
        <v>58855</v>
      </c>
      <c r="B241" s="85" t="s">
        <v>312</v>
      </c>
      <c r="C241" s="85" t="s">
        <v>313</v>
      </c>
      <c r="D241" s="85" t="s">
        <v>847</v>
      </c>
      <c r="E241" s="85" t="s">
        <v>848</v>
      </c>
      <c r="F241" s="85" t="s">
        <v>849</v>
      </c>
      <c r="G241" s="86" t="s">
        <v>44</v>
      </c>
      <c r="H241" s="91">
        <f>VLOOKUP($A241,'SP23'!$1:$1048576,7,0)</f>
        <v>195</v>
      </c>
      <c r="I241" s="86" t="s">
        <v>37</v>
      </c>
      <c r="J241" s="86" t="s">
        <v>38</v>
      </c>
      <c r="K241" s="86" t="s">
        <v>39</v>
      </c>
      <c r="L241" s="87" t="s">
        <v>83</v>
      </c>
      <c r="M241" s="85" t="s">
        <v>84</v>
      </c>
      <c r="N241" s="85">
        <v>0</v>
      </c>
      <c r="O241" s="85">
        <v>0</v>
      </c>
      <c r="P241" s="85" t="s">
        <v>44</v>
      </c>
      <c r="Q241" s="88" t="s">
        <v>57</v>
      </c>
      <c r="R241" s="88">
        <v>1009073460</v>
      </c>
      <c r="S241" s="85" t="s">
        <v>44</v>
      </c>
      <c r="T241" s="87" t="s">
        <v>407</v>
      </c>
      <c r="U241" s="85" t="s">
        <v>44</v>
      </c>
      <c r="V241" s="90"/>
      <c r="W241" s="90"/>
      <c r="X241" s="95"/>
    </row>
    <row r="242" spans="1:24" hidden="1">
      <c r="A242" s="85">
        <v>58884</v>
      </c>
      <c r="B242" s="85" t="s">
        <v>167</v>
      </c>
      <c r="C242" s="85" t="s">
        <v>168</v>
      </c>
      <c r="D242" s="85" t="s">
        <v>850</v>
      </c>
      <c r="E242" s="85" t="s">
        <v>851</v>
      </c>
      <c r="F242" s="85" t="s">
        <v>852</v>
      </c>
      <c r="G242" s="86" t="s">
        <v>44</v>
      </c>
      <c r="H242" s="91">
        <f>VLOOKUP($A242,'SP23'!$1:$1048576,7,0)</f>
        <v>142</v>
      </c>
      <c r="I242" s="86" t="s">
        <v>37</v>
      </c>
      <c r="J242" s="86" t="s">
        <v>38</v>
      </c>
      <c r="K242" s="86" t="s">
        <v>617</v>
      </c>
      <c r="L242" s="87" t="s">
        <v>617</v>
      </c>
      <c r="M242" s="85" t="s">
        <v>84</v>
      </c>
      <c r="N242" s="85">
        <v>69</v>
      </c>
      <c r="O242" s="85">
        <v>48</v>
      </c>
      <c r="P242" s="85" t="s">
        <v>44</v>
      </c>
      <c r="Q242" s="85"/>
      <c r="R242" s="85"/>
      <c r="S242" s="85" t="s">
        <v>44</v>
      </c>
      <c r="T242" s="87" t="s">
        <v>66</v>
      </c>
      <c r="U242" s="85" t="s">
        <v>44</v>
      </c>
      <c r="V242" s="90"/>
      <c r="W242" s="90"/>
      <c r="X242" s="95" t="s">
        <v>853</v>
      </c>
    </row>
    <row r="243" spans="1:24" ht="43.5">
      <c r="A243" s="85">
        <v>58959</v>
      </c>
      <c r="B243" s="85" t="s">
        <v>181</v>
      </c>
      <c r="C243" s="85" t="s">
        <v>182</v>
      </c>
      <c r="D243" s="85" t="s">
        <v>854</v>
      </c>
      <c r="E243" s="85" t="s">
        <v>855</v>
      </c>
      <c r="F243" s="85" t="s">
        <v>856</v>
      </c>
      <c r="G243" s="86" t="s">
        <v>44</v>
      </c>
      <c r="H243" s="91">
        <f>VLOOKUP($A243,'SP23'!$1:$1048576,7,0)</f>
        <v>51</v>
      </c>
      <c r="I243" s="86" t="s">
        <v>37</v>
      </c>
      <c r="J243" s="86" t="s">
        <v>38</v>
      </c>
      <c r="K243" s="86" t="s">
        <v>39</v>
      </c>
      <c r="L243" s="87" t="s">
        <v>40</v>
      </c>
      <c r="M243" s="85" t="s">
        <v>50</v>
      </c>
      <c r="N243" s="85">
        <v>69</v>
      </c>
      <c r="O243" s="85">
        <v>48</v>
      </c>
      <c r="P243" s="85" t="s">
        <v>42</v>
      </c>
      <c r="Q243" s="85"/>
      <c r="R243" s="85"/>
      <c r="S243" s="85" t="s">
        <v>42</v>
      </c>
      <c r="T243" s="87" t="s">
        <v>43</v>
      </c>
      <c r="U243" s="85" t="s">
        <v>44</v>
      </c>
      <c r="V243" s="90"/>
      <c r="W243" s="90"/>
      <c r="X243" s="87"/>
    </row>
    <row r="244" spans="1:24" ht="43.5" hidden="1">
      <c r="A244" s="85">
        <v>52332</v>
      </c>
      <c r="B244" s="85" t="s">
        <v>45</v>
      </c>
      <c r="C244" s="85" t="s">
        <v>46</v>
      </c>
      <c r="D244" s="85" t="s">
        <v>857</v>
      </c>
      <c r="E244" s="85" t="s">
        <v>858</v>
      </c>
      <c r="F244" s="85" t="s">
        <v>859</v>
      </c>
      <c r="G244" s="86" t="s">
        <v>44</v>
      </c>
      <c r="H244" s="91">
        <f>VLOOKUP($A244,'SP23'!$1:$1048576,7,0)</f>
        <v>113</v>
      </c>
      <c r="I244" s="86" t="s">
        <v>37</v>
      </c>
      <c r="J244" s="86" t="s">
        <v>38</v>
      </c>
      <c r="K244" s="86" t="s">
        <v>39</v>
      </c>
      <c r="L244" s="87" t="s">
        <v>40</v>
      </c>
      <c r="M244" s="85" t="s">
        <v>41</v>
      </c>
      <c r="N244" s="85">
        <v>69</v>
      </c>
      <c r="O244" s="85">
        <v>48</v>
      </c>
      <c r="P244" s="85" t="s">
        <v>42</v>
      </c>
      <c r="Q244" s="85"/>
      <c r="R244" s="85"/>
      <c r="S244" s="85" t="s">
        <v>42</v>
      </c>
      <c r="T244" s="87" t="s">
        <v>51</v>
      </c>
      <c r="U244" s="85" t="s">
        <v>44</v>
      </c>
      <c r="V244" s="90"/>
      <c r="W244" s="90"/>
      <c r="X244" s="95"/>
    </row>
    <row r="245" spans="1:24" ht="43.5" hidden="1">
      <c r="A245" s="85">
        <v>59059</v>
      </c>
      <c r="B245" s="85" t="s">
        <v>231</v>
      </c>
      <c r="C245" s="85" t="s">
        <v>232</v>
      </c>
      <c r="D245" s="85" t="s">
        <v>860</v>
      </c>
      <c r="E245" s="85" t="s">
        <v>861</v>
      </c>
      <c r="F245" s="85" t="s">
        <v>862</v>
      </c>
      <c r="G245" s="86" t="s">
        <v>44</v>
      </c>
      <c r="H245" s="91">
        <f>VLOOKUP($A245,'SP23'!$1:$1048576,7,0)</f>
        <v>19</v>
      </c>
      <c r="I245" s="86" t="s">
        <v>37</v>
      </c>
      <c r="J245" s="86" t="s">
        <v>38</v>
      </c>
      <c r="K245" s="86" t="s">
        <v>39</v>
      </c>
      <c r="L245" s="87" t="s">
        <v>40</v>
      </c>
      <c r="M245" s="85" t="s">
        <v>41</v>
      </c>
      <c r="N245" s="85">
        <v>69</v>
      </c>
      <c r="O245" s="85">
        <v>48</v>
      </c>
      <c r="P245" s="85" t="s">
        <v>42</v>
      </c>
      <c r="Q245" s="85"/>
      <c r="R245" s="85"/>
      <c r="S245" s="85" t="s">
        <v>42</v>
      </c>
      <c r="T245" s="87" t="s">
        <v>51</v>
      </c>
      <c r="U245" s="85" t="s">
        <v>44</v>
      </c>
      <c r="V245" s="90"/>
      <c r="W245" s="90"/>
      <c r="X245" s="87"/>
    </row>
    <row r="246" spans="1:24" ht="43.5" hidden="1">
      <c r="A246" s="85">
        <v>59558</v>
      </c>
      <c r="B246" s="85" t="s">
        <v>31</v>
      </c>
      <c r="C246" s="85" t="s">
        <v>360</v>
      </c>
      <c r="D246" s="85" t="s">
        <v>863</v>
      </c>
      <c r="E246" s="85" t="s">
        <v>864</v>
      </c>
      <c r="F246" s="85" t="s">
        <v>865</v>
      </c>
      <c r="G246" s="86" t="s">
        <v>44</v>
      </c>
      <c r="H246" s="91">
        <f>VLOOKUP($A246,'SP23'!$1:$1048576,7,0)</f>
        <v>16</v>
      </c>
      <c r="I246" s="86" t="s">
        <v>37</v>
      </c>
      <c r="J246" s="86" t="s">
        <v>38</v>
      </c>
      <c r="K246" s="86" t="s">
        <v>39</v>
      </c>
      <c r="L246" s="87" t="s">
        <v>40</v>
      </c>
      <c r="M246" s="85" t="s">
        <v>41</v>
      </c>
      <c r="N246" s="85">
        <v>69</v>
      </c>
      <c r="O246" s="85">
        <v>48</v>
      </c>
      <c r="P246" s="85" t="s">
        <v>42</v>
      </c>
      <c r="Q246" s="85"/>
      <c r="R246" s="85"/>
      <c r="S246" s="85" t="s">
        <v>42</v>
      </c>
      <c r="T246" s="87" t="s">
        <v>51</v>
      </c>
      <c r="U246" s="85" t="s">
        <v>44</v>
      </c>
      <c r="V246" s="90"/>
      <c r="W246" s="90"/>
      <c r="X246" s="87"/>
    </row>
    <row r="247" spans="1:24" ht="43.5" hidden="1">
      <c r="A247" s="85">
        <v>55122</v>
      </c>
      <c r="B247" s="85" t="s">
        <v>45</v>
      </c>
      <c r="C247" s="85" t="s">
        <v>120</v>
      </c>
      <c r="D247" s="85" t="s">
        <v>866</v>
      </c>
      <c r="E247" s="85" t="s">
        <v>867</v>
      </c>
      <c r="F247" s="85" t="s">
        <v>868</v>
      </c>
      <c r="G247" s="86" t="s">
        <v>44</v>
      </c>
      <c r="H247" s="91">
        <f>VLOOKUP($A247,'SP23'!$1:$1048576,7,0)</f>
        <v>115</v>
      </c>
      <c r="I247" s="86" t="s">
        <v>37</v>
      </c>
      <c r="J247" s="86" t="s">
        <v>38</v>
      </c>
      <c r="K247" s="86" t="s">
        <v>39</v>
      </c>
      <c r="L247" s="87" t="s">
        <v>40</v>
      </c>
      <c r="M247" s="85" t="s">
        <v>50</v>
      </c>
      <c r="N247" s="85">
        <v>69</v>
      </c>
      <c r="O247" s="85">
        <v>48</v>
      </c>
      <c r="P247" s="85" t="s">
        <v>42</v>
      </c>
      <c r="Q247" s="85"/>
      <c r="R247" s="85"/>
      <c r="S247" s="85" t="s">
        <v>42</v>
      </c>
      <c r="T247" s="87" t="s">
        <v>51</v>
      </c>
      <c r="U247" s="85" t="s">
        <v>44</v>
      </c>
      <c r="V247" s="90"/>
      <c r="W247" s="90"/>
      <c r="X247" s="87"/>
    </row>
    <row r="248" spans="1:24" ht="43.5" hidden="1">
      <c r="A248" s="85">
        <v>52444</v>
      </c>
      <c r="B248" s="85" t="s">
        <v>45</v>
      </c>
      <c r="C248" s="85" t="s">
        <v>46</v>
      </c>
      <c r="D248" s="85" t="s">
        <v>869</v>
      </c>
      <c r="E248" s="85" t="s">
        <v>870</v>
      </c>
      <c r="F248" s="85" t="s">
        <v>871</v>
      </c>
      <c r="G248" s="86" t="s">
        <v>44</v>
      </c>
      <c r="H248" s="91">
        <f>VLOOKUP($A248,'SP23'!$1:$1048576,7,0)</f>
        <v>120</v>
      </c>
      <c r="I248" s="86" t="s">
        <v>37</v>
      </c>
      <c r="J248" s="86" t="s">
        <v>38</v>
      </c>
      <c r="K248" s="86" t="s">
        <v>39</v>
      </c>
      <c r="L248" s="87" t="s">
        <v>40</v>
      </c>
      <c r="M248" s="85" t="s">
        <v>50</v>
      </c>
      <c r="N248" s="85">
        <v>69</v>
      </c>
      <c r="O248" s="85">
        <v>48</v>
      </c>
      <c r="P248" s="85" t="s">
        <v>42</v>
      </c>
      <c r="Q248" s="85"/>
      <c r="R248" s="85"/>
      <c r="S248" s="85" t="s">
        <v>42</v>
      </c>
      <c r="T248" s="87" t="s">
        <v>51</v>
      </c>
      <c r="U248" s="85" t="s">
        <v>44</v>
      </c>
      <c r="V248" s="90"/>
      <c r="W248" s="90"/>
      <c r="X248" s="87"/>
    </row>
    <row r="249" spans="1:24" ht="57.95" hidden="1">
      <c r="A249" s="85">
        <v>59656</v>
      </c>
      <c r="B249" s="85" t="s">
        <v>199</v>
      </c>
      <c r="C249" s="85" t="s">
        <v>67</v>
      </c>
      <c r="D249" s="85" t="s">
        <v>872</v>
      </c>
      <c r="E249" s="85" t="s">
        <v>873</v>
      </c>
      <c r="F249" s="85" t="s">
        <v>874</v>
      </c>
      <c r="G249" s="86" t="s">
        <v>44</v>
      </c>
      <c r="H249" s="91" t="e">
        <f>VLOOKUP($A249,'SP23'!$1:$1048576,7,0)</f>
        <v>#N/A</v>
      </c>
      <c r="I249" s="86" t="s">
        <v>37</v>
      </c>
      <c r="J249" s="86" t="s">
        <v>38</v>
      </c>
      <c r="K249" s="86" t="s">
        <v>39</v>
      </c>
      <c r="L249" s="87" t="s">
        <v>40</v>
      </c>
      <c r="M249" s="85" t="s">
        <v>50</v>
      </c>
      <c r="N249" s="85">
        <v>69</v>
      </c>
      <c r="O249" s="85">
        <v>48</v>
      </c>
      <c r="P249" s="85" t="s">
        <v>42</v>
      </c>
      <c r="Q249" s="85"/>
      <c r="R249" s="85"/>
      <c r="S249" s="85" t="s">
        <v>42</v>
      </c>
      <c r="T249" s="87" t="s">
        <v>43</v>
      </c>
      <c r="U249" s="85" t="s">
        <v>44</v>
      </c>
      <c r="V249" s="90" t="s">
        <v>124</v>
      </c>
      <c r="W249" s="90"/>
      <c r="X249" s="87" t="s">
        <v>875</v>
      </c>
    </row>
    <row r="250" spans="1:24" ht="43.5" hidden="1">
      <c r="A250" s="85">
        <v>58808</v>
      </c>
      <c r="B250" s="85" t="s">
        <v>61</v>
      </c>
      <c r="C250" s="85" t="s">
        <v>67</v>
      </c>
      <c r="D250" s="85" t="s">
        <v>876</v>
      </c>
      <c r="E250" s="85" t="s">
        <v>877</v>
      </c>
      <c r="F250" s="85" t="s">
        <v>878</v>
      </c>
      <c r="G250" s="86" t="s">
        <v>44</v>
      </c>
      <c r="H250" s="91">
        <f>VLOOKUP($A250,'SP23'!$1:$1048576,7,0)</f>
        <v>121</v>
      </c>
      <c r="I250" s="86" t="s">
        <v>37</v>
      </c>
      <c r="J250" s="86" t="s">
        <v>38</v>
      </c>
      <c r="K250" s="86" t="s">
        <v>39</v>
      </c>
      <c r="L250" s="87" t="s">
        <v>40</v>
      </c>
      <c r="M250" s="85" t="s">
        <v>41</v>
      </c>
      <c r="N250" s="85">
        <v>69</v>
      </c>
      <c r="O250" s="85">
        <v>48</v>
      </c>
      <c r="P250" s="85" t="s">
        <v>42</v>
      </c>
      <c r="Q250" s="85"/>
      <c r="R250" s="85"/>
      <c r="S250" s="85" t="s">
        <v>42</v>
      </c>
      <c r="T250" s="87" t="s">
        <v>51</v>
      </c>
      <c r="U250" s="85" t="s">
        <v>44</v>
      </c>
      <c r="V250" s="90"/>
      <c r="W250" s="90"/>
      <c r="X250" s="87"/>
    </row>
    <row r="251" spans="1:24" ht="43.5" hidden="1">
      <c r="A251" s="85">
        <v>56651</v>
      </c>
      <c r="B251" s="85" t="s">
        <v>45</v>
      </c>
      <c r="C251" s="85" t="s">
        <v>186</v>
      </c>
      <c r="D251" s="85" t="s">
        <v>879</v>
      </c>
      <c r="E251" s="85" t="s">
        <v>880</v>
      </c>
      <c r="F251" s="85" t="s">
        <v>881</v>
      </c>
      <c r="G251" s="86" t="s">
        <v>44</v>
      </c>
      <c r="H251" s="91">
        <f>VLOOKUP($A251,'SP23'!$1:$1048576,7,0)</f>
        <v>129</v>
      </c>
      <c r="I251" s="86" t="s">
        <v>37</v>
      </c>
      <c r="J251" s="86" t="s">
        <v>38</v>
      </c>
      <c r="K251" s="86" t="s">
        <v>39</v>
      </c>
      <c r="L251" s="87" t="s">
        <v>40</v>
      </c>
      <c r="M251" s="85" t="s">
        <v>50</v>
      </c>
      <c r="N251" s="85">
        <v>69</v>
      </c>
      <c r="O251" s="85">
        <v>48</v>
      </c>
      <c r="P251" s="85" t="s">
        <v>42</v>
      </c>
      <c r="Q251" s="88"/>
      <c r="R251" s="88"/>
      <c r="S251" s="85" t="s">
        <v>42</v>
      </c>
      <c r="T251" s="87" t="s">
        <v>43</v>
      </c>
      <c r="U251" s="85" t="s">
        <v>44</v>
      </c>
      <c r="V251" s="90"/>
      <c r="W251" s="90"/>
      <c r="X251" s="87"/>
    </row>
    <row r="252" spans="1:24" ht="43.5">
      <c r="A252" s="85">
        <v>59954</v>
      </c>
      <c r="B252" s="85" t="s">
        <v>181</v>
      </c>
      <c r="C252" s="85" t="s">
        <v>182</v>
      </c>
      <c r="D252" s="85" t="s">
        <v>882</v>
      </c>
      <c r="E252" s="85" t="s">
        <v>883</v>
      </c>
      <c r="F252" s="85" t="s">
        <v>884</v>
      </c>
      <c r="G252" s="86" t="s">
        <v>44</v>
      </c>
      <c r="H252" s="91">
        <f>VLOOKUP($A252,'SP23'!$1:$1048576,7,0)</f>
        <v>51</v>
      </c>
      <c r="I252" s="86" t="s">
        <v>37</v>
      </c>
      <c r="J252" s="86" t="s">
        <v>38</v>
      </c>
      <c r="K252" s="86" t="s">
        <v>39</v>
      </c>
      <c r="L252" s="87" t="s">
        <v>40</v>
      </c>
      <c r="M252" s="85" t="s">
        <v>50</v>
      </c>
      <c r="N252" s="85">
        <v>69</v>
      </c>
      <c r="O252" s="85">
        <v>48</v>
      </c>
      <c r="P252" s="85" t="s">
        <v>42</v>
      </c>
      <c r="Q252" s="88"/>
      <c r="R252" s="88"/>
      <c r="S252" s="85" t="s">
        <v>42</v>
      </c>
      <c r="T252" s="87" t="s">
        <v>51</v>
      </c>
      <c r="U252" s="85" t="s">
        <v>44</v>
      </c>
      <c r="V252" s="90"/>
      <c r="W252" s="90"/>
      <c r="X252" s="87"/>
    </row>
    <row r="253" spans="1:24" ht="43.5" hidden="1">
      <c r="A253" s="85">
        <v>59958</v>
      </c>
      <c r="B253" s="85" t="s">
        <v>31</v>
      </c>
      <c r="C253" s="85" t="s">
        <v>255</v>
      </c>
      <c r="D253" s="85" t="s">
        <v>885</v>
      </c>
      <c r="E253" s="85" t="s">
        <v>886</v>
      </c>
      <c r="F253" s="85" t="s">
        <v>887</v>
      </c>
      <c r="G253" s="86" t="s">
        <v>44</v>
      </c>
      <c r="H253" s="91">
        <f>VLOOKUP($A253,'SP23'!$1:$1048576,7,0)</f>
        <v>16</v>
      </c>
      <c r="I253" s="86" t="s">
        <v>37</v>
      </c>
      <c r="J253" s="86" t="s">
        <v>38</v>
      </c>
      <c r="K253" s="86" t="s">
        <v>39</v>
      </c>
      <c r="L253" s="87" t="s">
        <v>40</v>
      </c>
      <c r="M253" s="85" t="s">
        <v>41</v>
      </c>
      <c r="N253" s="85">
        <v>69</v>
      </c>
      <c r="O253" s="85">
        <v>48</v>
      </c>
      <c r="P253" s="85" t="s">
        <v>42</v>
      </c>
      <c r="Q253" s="88"/>
      <c r="R253" s="88"/>
      <c r="S253" s="85" t="s">
        <v>42</v>
      </c>
      <c r="T253" s="87" t="s">
        <v>51</v>
      </c>
      <c r="U253" s="85" t="s">
        <v>44</v>
      </c>
      <c r="V253" s="90"/>
      <c r="W253" s="90"/>
      <c r="X253" s="87"/>
    </row>
    <row r="254" spans="1:24" ht="43.5" hidden="1">
      <c r="A254" s="85" t="s">
        <v>888</v>
      </c>
      <c r="B254" s="85" t="s">
        <v>45</v>
      </c>
      <c r="C254" s="85" t="s">
        <v>46</v>
      </c>
      <c r="D254" s="85" t="s">
        <v>889</v>
      </c>
      <c r="E254" s="85" t="s">
        <v>890</v>
      </c>
      <c r="F254" s="85" t="s">
        <v>891</v>
      </c>
      <c r="G254" s="86" t="s">
        <v>44</v>
      </c>
      <c r="H254" s="91">
        <v>199</v>
      </c>
      <c r="I254" s="86" t="s">
        <v>37</v>
      </c>
      <c r="J254" s="86" t="s">
        <v>38</v>
      </c>
      <c r="K254" s="86" t="s">
        <v>39</v>
      </c>
      <c r="L254" s="87" t="s">
        <v>40</v>
      </c>
      <c r="M254" s="85" t="s">
        <v>50</v>
      </c>
      <c r="N254" s="85">
        <v>69</v>
      </c>
      <c r="O254" s="85">
        <v>48</v>
      </c>
      <c r="P254" s="85" t="s">
        <v>42</v>
      </c>
      <c r="Q254" s="88"/>
      <c r="R254" s="88"/>
      <c r="S254" s="85" t="s">
        <v>42</v>
      </c>
      <c r="T254" s="87" t="s">
        <v>66</v>
      </c>
      <c r="U254" s="85" t="s">
        <v>44</v>
      </c>
      <c r="V254" s="90" t="s">
        <v>124</v>
      </c>
      <c r="W254" s="90"/>
      <c r="X254" s="87" t="s">
        <v>892</v>
      </c>
    </row>
    <row r="255" spans="1:24" ht="43.5" hidden="1">
      <c r="A255" s="85" t="s">
        <v>893</v>
      </c>
      <c r="B255" s="85" t="s">
        <v>45</v>
      </c>
      <c r="C255" s="85" t="s">
        <v>46</v>
      </c>
      <c r="D255" s="85" t="s">
        <v>889</v>
      </c>
      <c r="E255" s="85" t="s">
        <v>894</v>
      </c>
      <c r="F255" s="85" t="s">
        <v>895</v>
      </c>
      <c r="G255" s="86" t="s">
        <v>44</v>
      </c>
      <c r="H255" s="91">
        <v>162</v>
      </c>
      <c r="I255" s="86" t="s">
        <v>37</v>
      </c>
      <c r="J255" s="86" t="s">
        <v>38</v>
      </c>
      <c r="K255" s="86" t="s">
        <v>39</v>
      </c>
      <c r="L255" s="87" t="s">
        <v>40</v>
      </c>
      <c r="M255" s="85" t="s">
        <v>50</v>
      </c>
      <c r="N255" s="85">
        <v>69</v>
      </c>
      <c r="O255" s="85">
        <v>48</v>
      </c>
      <c r="P255" s="85" t="s">
        <v>42</v>
      </c>
      <c r="Q255" s="88"/>
      <c r="R255" s="88"/>
      <c r="S255" s="85" t="s">
        <v>42</v>
      </c>
      <c r="T255" s="87" t="s">
        <v>66</v>
      </c>
      <c r="U255" s="85" t="s">
        <v>44</v>
      </c>
      <c r="V255" s="90"/>
      <c r="W255" s="90"/>
      <c r="X255" s="87" t="s">
        <v>896</v>
      </c>
    </row>
    <row r="256" spans="1:24" ht="43.5" hidden="1">
      <c r="A256" s="85">
        <v>51166</v>
      </c>
      <c r="B256" s="85" t="s">
        <v>897</v>
      </c>
      <c r="C256" s="85" t="s">
        <v>506</v>
      </c>
      <c r="D256" s="85" t="s">
        <v>898</v>
      </c>
      <c r="E256" s="85" t="s">
        <v>899</v>
      </c>
      <c r="F256" s="85" t="s">
        <v>900</v>
      </c>
      <c r="G256" s="86" t="s">
        <v>44</v>
      </c>
      <c r="H256" s="91">
        <f>VLOOKUP($A256,'SP23'!$1:$1048576,7,0)</f>
        <v>37</v>
      </c>
      <c r="I256" s="86" t="s">
        <v>37</v>
      </c>
      <c r="J256" s="86" t="s">
        <v>38</v>
      </c>
      <c r="K256" s="86" t="s">
        <v>39</v>
      </c>
      <c r="L256" s="87" t="s">
        <v>40</v>
      </c>
      <c r="M256" s="85" t="s">
        <v>50</v>
      </c>
      <c r="N256" s="85">
        <v>69</v>
      </c>
      <c r="O256" s="85">
        <v>48</v>
      </c>
      <c r="P256" s="85" t="s">
        <v>42</v>
      </c>
      <c r="Q256" s="88"/>
      <c r="R256" s="88"/>
      <c r="S256" s="85" t="s">
        <v>42</v>
      </c>
      <c r="T256" s="87" t="s">
        <v>163</v>
      </c>
      <c r="U256" s="85" t="s">
        <v>44</v>
      </c>
      <c r="V256" s="90"/>
      <c r="W256" s="90"/>
      <c r="X256" s="87"/>
    </row>
    <row r="257" spans="1:24" ht="43.5" hidden="1">
      <c r="A257" s="85">
        <v>51915</v>
      </c>
      <c r="B257" s="85" t="s">
        <v>897</v>
      </c>
      <c r="C257" s="85" t="s">
        <v>506</v>
      </c>
      <c r="D257" s="85" t="s">
        <v>901</v>
      </c>
      <c r="E257" s="85" t="s">
        <v>902</v>
      </c>
      <c r="F257" s="85" t="s">
        <v>903</v>
      </c>
      <c r="G257" s="86" t="s">
        <v>44</v>
      </c>
      <c r="H257" s="91">
        <f>VLOOKUP($A257,'SP23'!$1:$1048576,7,0)</f>
        <v>24</v>
      </c>
      <c r="I257" s="86" t="s">
        <v>37</v>
      </c>
      <c r="J257" s="86" t="s">
        <v>38</v>
      </c>
      <c r="K257" s="86" t="s">
        <v>39</v>
      </c>
      <c r="L257" s="87" t="s">
        <v>40</v>
      </c>
      <c r="M257" s="85" t="s">
        <v>50</v>
      </c>
      <c r="N257" s="85">
        <v>69</v>
      </c>
      <c r="O257" s="85">
        <v>48</v>
      </c>
      <c r="P257" s="85" t="s">
        <v>42</v>
      </c>
      <c r="Q257" s="88"/>
      <c r="R257" s="88"/>
      <c r="S257" s="85" t="s">
        <v>42</v>
      </c>
      <c r="T257" s="87" t="s">
        <v>163</v>
      </c>
      <c r="U257" s="85" t="s">
        <v>44</v>
      </c>
      <c r="V257" s="90"/>
      <c r="W257" s="90"/>
      <c r="X257" s="87"/>
    </row>
    <row r="258" spans="1:24" ht="43.5" hidden="1">
      <c r="A258" s="85">
        <v>52252</v>
      </c>
      <c r="B258" s="85" t="s">
        <v>181</v>
      </c>
      <c r="C258" s="85" t="s">
        <v>182</v>
      </c>
      <c r="D258" s="85" t="s">
        <v>904</v>
      </c>
      <c r="E258" s="85" t="s">
        <v>905</v>
      </c>
      <c r="F258" s="85" t="s">
        <v>906</v>
      </c>
      <c r="G258" s="86" t="s">
        <v>44</v>
      </c>
      <c r="H258" s="91">
        <f>VLOOKUP($A258,'SP23'!$1:$1048576,7,0)</f>
        <v>81</v>
      </c>
      <c r="I258" s="86" t="s">
        <v>37</v>
      </c>
      <c r="J258" s="86" t="s">
        <v>38</v>
      </c>
      <c r="K258" s="86" t="s">
        <v>39</v>
      </c>
      <c r="L258" s="87" t="s">
        <v>40</v>
      </c>
      <c r="M258" s="85" t="s">
        <v>50</v>
      </c>
      <c r="N258" s="85">
        <v>69</v>
      </c>
      <c r="O258" s="85">
        <v>48</v>
      </c>
      <c r="P258" s="85" t="s">
        <v>42</v>
      </c>
      <c r="Q258" s="88"/>
      <c r="R258" s="88"/>
      <c r="S258" s="85" t="s">
        <v>42</v>
      </c>
      <c r="T258" s="87" t="s">
        <v>43</v>
      </c>
      <c r="U258" s="85" t="s">
        <v>44</v>
      </c>
      <c r="V258" s="90"/>
      <c r="W258" s="90"/>
      <c r="X258" s="95"/>
    </row>
    <row r="259" spans="1:24" ht="43.5" hidden="1">
      <c r="A259" s="85">
        <v>52525</v>
      </c>
      <c r="B259" s="85" t="s">
        <v>181</v>
      </c>
      <c r="C259" s="85" t="s">
        <v>182</v>
      </c>
      <c r="D259" s="85" t="s">
        <v>907</v>
      </c>
      <c r="E259" s="85" t="s">
        <v>908</v>
      </c>
      <c r="F259" s="85" t="s">
        <v>909</v>
      </c>
      <c r="G259" s="86" t="s">
        <v>44</v>
      </c>
      <c r="H259" s="91">
        <f>VLOOKUP($A259,'SP23'!$1:$1048576,7,0)</f>
        <v>76</v>
      </c>
      <c r="I259" s="86" t="s">
        <v>37</v>
      </c>
      <c r="J259" s="86" t="s">
        <v>38</v>
      </c>
      <c r="K259" s="86" t="s">
        <v>39</v>
      </c>
      <c r="L259" s="87" t="s">
        <v>40</v>
      </c>
      <c r="M259" s="85" t="s">
        <v>50</v>
      </c>
      <c r="N259" s="85">
        <v>69</v>
      </c>
      <c r="O259" s="85">
        <v>48</v>
      </c>
      <c r="P259" s="85" t="s">
        <v>42</v>
      </c>
      <c r="Q259" s="88"/>
      <c r="R259" s="88"/>
      <c r="S259" s="85" t="s">
        <v>42</v>
      </c>
      <c r="T259" s="87" t="s">
        <v>163</v>
      </c>
      <c r="U259" s="85" t="s">
        <v>44</v>
      </c>
      <c r="V259" s="90"/>
      <c r="W259" s="90"/>
      <c r="X259" s="95"/>
    </row>
    <row r="260" spans="1:24" ht="43.5" hidden="1">
      <c r="A260" s="85">
        <v>52599</v>
      </c>
      <c r="B260" s="85" t="s">
        <v>181</v>
      </c>
      <c r="C260" s="85" t="s">
        <v>227</v>
      </c>
      <c r="D260" s="85" t="s">
        <v>910</v>
      </c>
      <c r="E260" s="85" t="s">
        <v>911</v>
      </c>
      <c r="F260" s="85" t="s">
        <v>912</v>
      </c>
      <c r="G260" s="86" t="s">
        <v>44</v>
      </c>
      <c r="H260" s="91">
        <f>VLOOKUP($A260,'SP23'!$1:$1048576,7,0)</f>
        <v>10</v>
      </c>
      <c r="I260" s="86" t="s">
        <v>37</v>
      </c>
      <c r="J260" s="86" t="s">
        <v>38</v>
      </c>
      <c r="K260" s="86" t="s">
        <v>39</v>
      </c>
      <c r="L260" s="87" t="s">
        <v>40</v>
      </c>
      <c r="M260" s="85" t="s">
        <v>50</v>
      </c>
      <c r="N260" s="85">
        <v>69</v>
      </c>
      <c r="O260" s="85">
        <v>48</v>
      </c>
      <c r="P260" s="85" t="s">
        <v>42</v>
      </c>
      <c r="Q260" s="88"/>
      <c r="R260" s="88"/>
      <c r="S260" s="85" t="s">
        <v>42</v>
      </c>
      <c r="T260" s="87" t="s">
        <v>51</v>
      </c>
      <c r="U260" s="85" t="s">
        <v>44</v>
      </c>
      <c r="V260" s="90"/>
      <c r="W260" s="90"/>
      <c r="X260" s="87"/>
    </row>
    <row r="261" spans="1:24" ht="43.5" hidden="1">
      <c r="A261" s="85">
        <v>54344</v>
      </c>
      <c r="B261" s="85" t="s">
        <v>897</v>
      </c>
      <c r="C261" s="85" t="s">
        <v>506</v>
      </c>
      <c r="D261" s="85" t="s">
        <v>913</v>
      </c>
      <c r="E261" s="85" t="s">
        <v>914</v>
      </c>
      <c r="F261" s="85" t="s">
        <v>915</v>
      </c>
      <c r="G261" s="86" t="s">
        <v>44</v>
      </c>
      <c r="H261" s="91">
        <f>VLOOKUP($A261,'SP23'!$1:$1048576,7,0)</f>
        <v>216</v>
      </c>
      <c r="I261" s="86" t="s">
        <v>37</v>
      </c>
      <c r="J261" s="86" t="s">
        <v>38</v>
      </c>
      <c r="K261" s="86" t="s">
        <v>39</v>
      </c>
      <c r="L261" s="87" t="s">
        <v>40</v>
      </c>
      <c r="M261" s="85" t="s">
        <v>50</v>
      </c>
      <c r="N261" s="85">
        <v>69</v>
      </c>
      <c r="O261" s="85">
        <v>48</v>
      </c>
      <c r="P261" s="85" t="s">
        <v>42</v>
      </c>
      <c r="Q261" s="88"/>
      <c r="R261" s="88"/>
      <c r="S261" s="85" t="s">
        <v>42</v>
      </c>
      <c r="T261" s="87" t="s">
        <v>51</v>
      </c>
      <c r="U261" s="85" t="s">
        <v>916</v>
      </c>
      <c r="V261" s="90"/>
      <c r="W261" s="90"/>
      <c r="X261" s="87"/>
    </row>
    <row r="262" spans="1:24" ht="57.95" hidden="1">
      <c r="A262" s="85" t="s">
        <v>917</v>
      </c>
      <c r="B262" s="85" t="s">
        <v>45</v>
      </c>
      <c r="C262" s="85" t="s">
        <v>120</v>
      </c>
      <c r="D262" s="85" t="s">
        <v>918</v>
      </c>
      <c r="E262" s="85" t="s">
        <v>919</v>
      </c>
      <c r="F262" s="85" t="s">
        <v>920</v>
      </c>
      <c r="G262" s="86" t="s">
        <v>44</v>
      </c>
      <c r="H262" s="91">
        <v>5</v>
      </c>
      <c r="I262" s="86" t="s">
        <v>37</v>
      </c>
      <c r="J262" s="86" t="s">
        <v>38</v>
      </c>
      <c r="K262" s="86" t="s">
        <v>39</v>
      </c>
      <c r="L262" s="87" t="s">
        <v>83</v>
      </c>
      <c r="M262" s="85" t="s">
        <v>84</v>
      </c>
      <c r="N262" s="85">
        <v>59.5</v>
      </c>
      <c r="O262" s="85">
        <v>30.5</v>
      </c>
      <c r="P262" s="89" t="s">
        <v>42</v>
      </c>
      <c r="Q262" s="88"/>
      <c r="R262" s="88"/>
      <c r="S262" s="85" t="s">
        <v>42</v>
      </c>
      <c r="T262" s="89" t="s">
        <v>921</v>
      </c>
      <c r="U262" s="89" t="s">
        <v>44</v>
      </c>
      <c r="V262" s="90"/>
      <c r="W262" s="90"/>
      <c r="X262" s="87" t="s">
        <v>922</v>
      </c>
    </row>
    <row r="263" spans="1:24" ht="43.5" hidden="1">
      <c r="A263" s="85">
        <v>55133</v>
      </c>
      <c r="B263" s="85" t="s">
        <v>897</v>
      </c>
      <c r="C263" s="85" t="s">
        <v>506</v>
      </c>
      <c r="D263" s="85" t="s">
        <v>923</v>
      </c>
      <c r="E263" s="85" t="s">
        <v>924</v>
      </c>
      <c r="F263" s="85" t="s">
        <v>925</v>
      </c>
      <c r="G263" s="86" t="s">
        <v>44</v>
      </c>
      <c r="H263" s="91">
        <f>VLOOKUP($A263,'SP23'!$1:$1048576,7,0)</f>
        <v>41</v>
      </c>
      <c r="I263" s="86" t="s">
        <v>37</v>
      </c>
      <c r="J263" s="86" t="s">
        <v>38</v>
      </c>
      <c r="K263" s="86" t="s">
        <v>39</v>
      </c>
      <c r="L263" s="87" t="s">
        <v>40</v>
      </c>
      <c r="M263" s="85" t="s">
        <v>50</v>
      </c>
      <c r="N263" s="85">
        <v>69</v>
      </c>
      <c r="O263" s="85">
        <v>48</v>
      </c>
      <c r="P263" s="85" t="s">
        <v>42</v>
      </c>
      <c r="Q263" s="88"/>
      <c r="R263" s="88"/>
      <c r="S263" s="85" t="s">
        <v>42</v>
      </c>
      <c r="T263" s="87" t="s">
        <v>43</v>
      </c>
      <c r="U263" s="85" t="s">
        <v>44</v>
      </c>
      <c r="V263" s="90"/>
      <c r="W263" s="90"/>
      <c r="X263" s="87"/>
    </row>
    <row r="264" spans="1:24" ht="43.5" hidden="1">
      <c r="A264" s="85" t="s">
        <v>926</v>
      </c>
      <c r="B264" s="85" t="s">
        <v>45</v>
      </c>
      <c r="C264" s="85" t="s">
        <v>46</v>
      </c>
      <c r="D264" s="85" t="s">
        <v>927</v>
      </c>
      <c r="E264" s="85" t="s">
        <v>928</v>
      </c>
      <c r="F264" s="85" t="s">
        <v>929</v>
      </c>
      <c r="G264" s="86" t="s">
        <v>44</v>
      </c>
      <c r="H264" s="91" t="e">
        <f>VLOOKUP($A264,'SP23'!$1:$1048576,7,0)</f>
        <v>#N/A</v>
      </c>
      <c r="I264" s="86" t="s">
        <v>37</v>
      </c>
      <c r="J264" s="86" t="s">
        <v>38</v>
      </c>
      <c r="K264" s="86" t="s">
        <v>39</v>
      </c>
      <c r="L264" s="87" t="s">
        <v>40</v>
      </c>
      <c r="M264" s="85" t="s">
        <v>50</v>
      </c>
      <c r="N264" s="85">
        <v>69</v>
      </c>
      <c r="O264" s="85">
        <v>48</v>
      </c>
      <c r="P264" s="85" t="s">
        <v>42</v>
      </c>
      <c r="Q264" s="88"/>
      <c r="R264" s="88"/>
      <c r="S264" s="85" t="s">
        <v>42</v>
      </c>
      <c r="T264" s="87" t="s">
        <v>51</v>
      </c>
      <c r="U264" s="85" t="s">
        <v>44</v>
      </c>
      <c r="V264" s="90" t="s">
        <v>124</v>
      </c>
      <c r="W264" s="90"/>
      <c r="X264" s="87" t="s">
        <v>469</v>
      </c>
    </row>
    <row r="265" spans="1:24" ht="43.5" hidden="1">
      <c r="A265" s="85">
        <v>56606</v>
      </c>
      <c r="B265" s="85" t="s">
        <v>897</v>
      </c>
      <c r="C265" s="85" t="s">
        <v>506</v>
      </c>
      <c r="D265" s="85" t="s">
        <v>930</v>
      </c>
      <c r="E265" s="85" t="s">
        <v>931</v>
      </c>
      <c r="F265" s="85" t="s">
        <v>932</v>
      </c>
      <c r="G265" s="86" t="s">
        <v>44</v>
      </c>
      <c r="H265" s="91">
        <f>VLOOKUP($A265,'SP23'!$1:$1048576,7,0)</f>
        <v>15</v>
      </c>
      <c r="I265" s="86" t="s">
        <v>37</v>
      </c>
      <c r="J265" s="86" t="s">
        <v>38</v>
      </c>
      <c r="K265" s="86" t="s">
        <v>39</v>
      </c>
      <c r="L265" s="87" t="s">
        <v>40</v>
      </c>
      <c r="M265" s="85" t="s">
        <v>50</v>
      </c>
      <c r="N265" s="85">
        <v>69</v>
      </c>
      <c r="O265" s="85">
        <v>48</v>
      </c>
      <c r="P265" s="85" t="s">
        <v>42</v>
      </c>
      <c r="Q265" s="88"/>
      <c r="R265" s="88"/>
      <c r="S265" s="85" t="s">
        <v>42</v>
      </c>
      <c r="T265" s="87" t="s">
        <v>43</v>
      </c>
      <c r="U265" s="85" t="s">
        <v>44</v>
      </c>
      <c r="V265" s="90"/>
      <c r="W265" s="90"/>
      <c r="X265" s="87"/>
    </row>
    <row r="266" spans="1:24" ht="43.5" hidden="1">
      <c r="A266" s="85">
        <v>56688</v>
      </c>
      <c r="B266" s="85" t="s">
        <v>897</v>
      </c>
      <c r="C266" s="85" t="s">
        <v>506</v>
      </c>
      <c r="D266" s="85" t="s">
        <v>933</v>
      </c>
      <c r="E266" s="85" t="s">
        <v>934</v>
      </c>
      <c r="F266" s="85" t="s">
        <v>935</v>
      </c>
      <c r="G266" s="86" t="s">
        <v>44</v>
      </c>
      <c r="H266" s="91">
        <f>VLOOKUP($A266,'SP23'!$1:$1048576,7,0)</f>
        <v>187</v>
      </c>
      <c r="I266" s="86" t="s">
        <v>37</v>
      </c>
      <c r="J266" s="86" t="s">
        <v>38</v>
      </c>
      <c r="K266" s="86" t="s">
        <v>39</v>
      </c>
      <c r="L266" s="87" t="s">
        <v>40</v>
      </c>
      <c r="M266" s="85" t="s">
        <v>50</v>
      </c>
      <c r="N266" s="85">
        <v>69</v>
      </c>
      <c r="O266" s="85">
        <v>48</v>
      </c>
      <c r="P266" s="85" t="s">
        <v>44</v>
      </c>
      <c r="Q266" s="88" t="s">
        <v>57</v>
      </c>
      <c r="R266" s="88">
        <v>1009075245</v>
      </c>
      <c r="S266" s="85" t="s">
        <v>44</v>
      </c>
      <c r="T266" s="87" t="s">
        <v>407</v>
      </c>
      <c r="U266" s="85" t="s">
        <v>44</v>
      </c>
      <c r="V266" s="90"/>
      <c r="W266" s="90"/>
      <c r="X266" s="87"/>
    </row>
    <row r="267" spans="1:24" ht="43.5">
      <c r="A267" s="85">
        <v>56858</v>
      </c>
      <c r="B267" s="85" t="s">
        <v>181</v>
      </c>
      <c r="C267" s="85" t="s">
        <v>182</v>
      </c>
      <c r="D267" s="85" t="s">
        <v>936</v>
      </c>
      <c r="E267" s="85" t="s">
        <v>937</v>
      </c>
      <c r="F267" s="85" t="s">
        <v>938</v>
      </c>
      <c r="G267" s="86" t="s">
        <v>44</v>
      </c>
      <c r="H267" s="91">
        <f>VLOOKUP($A267,'SP23'!$1:$1048576,7,0)</f>
        <v>4</v>
      </c>
      <c r="I267" s="86" t="s">
        <v>37</v>
      </c>
      <c r="J267" s="86" t="s">
        <v>38</v>
      </c>
      <c r="K267" s="86" t="s">
        <v>39</v>
      </c>
      <c r="L267" s="87" t="s">
        <v>40</v>
      </c>
      <c r="M267" s="85" t="s">
        <v>50</v>
      </c>
      <c r="N267" s="85">
        <v>69</v>
      </c>
      <c r="O267" s="85">
        <v>48</v>
      </c>
      <c r="P267" s="85" t="s">
        <v>42</v>
      </c>
      <c r="Q267" s="88"/>
      <c r="R267" s="88"/>
      <c r="S267" s="85" t="s">
        <v>42</v>
      </c>
      <c r="T267" s="87" t="s">
        <v>43</v>
      </c>
      <c r="U267" s="85" t="s">
        <v>44</v>
      </c>
      <c r="V267" s="90" t="s">
        <v>646</v>
      </c>
      <c r="W267" s="90"/>
      <c r="X267" s="87" t="s">
        <v>939</v>
      </c>
    </row>
    <row r="268" spans="1:24" ht="43.5">
      <c r="A268" s="85">
        <v>57220</v>
      </c>
      <c r="B268" s="85" t="s">
        <v>181</v>
      </c>
      <c r="C268" s="85" t="s">
        <v>182</v>
      </c>
      <c r="D268" s="85" t="s">
        <v>940</v>
      </c>
      <c r="E268" s="85" t="s">
        <v>941</v>
      </c>
      <c r="F268" s="85" t="s">
        <v>942</v>
      </c>
      <c r="G268" s="86" t="s">
        <v>44</v>
      </c>
      <c r="H268" s="91">
        <f>VLOOKUP($A268,'SP23'!$1:$1048576,7,0)</f>
        <v>53</v>
      </c>
      <c r="I268" s="86" t="s">
        <v>37</v>
      </c>
      <c r="J268" s="86" t="s">
        <v>38</v>
      </c>
      <c r="K268" s="86" t="s">
        <v>39</v>
      </c>
      <c r="L268" s="87" t="s">
        <v>40</v>
      </c>
      <c r="M268" s="85" t="s">
        <v>50</v>
      </c>
      <c r="N268" s="85">
        <v>69</v>
      </c>
      <c r="O268" s="85">
        <v>48</v>
      </c>
      <c r="P268" s="85" t="s">
        <v>42</v>
      </c>
      <c r="Q268" s="85"/>
      <c r="R268" s="85"/>
      <c r="S268" s="85" t="s">
        <v>42</v>
      </c>
      <c r="T268" s="87" t="s">
        <v>51</v>
      </c>
      <c r="U268" s="85" t="s">
        <v>44</v>
      </c>
      <c r="V268" s="90"/>
      <c r="W268" s="90"/>
      <c r="X268" s="87"/>
    </row>
    <row r="269" spans="1:24" ht="43.5">
      <c r="A269" s="85">
        <v>57330</v>
      </c>
      <c r="B269" s="85" t="s">
        <v>181</v>
      </c>
      <c r="C269" s="85" t="s">
        <v>182</v>
      </c>
      <c r="D269" s="85" t="s">
        <v>943</v>
      </c>
      <c r="E269" s="85" t="s">
        <v>944</v>
      </c>
      <c r="F269" s="85" t="s">
        <v>945</v>
      </c>
      <c r="G269" s="86" t="s">
        <v>44</v>
      </c>
      <c r="H269" s="91">
        <f>VLOOKUP($A269,'SP23'!$1:$1048576,7,0)</f>
        <v>57</v>
      </c>
      <c r="I269" s="86" t="s">
        <v>37</v>
      </c>
      <c r="J269" s="86" t="s">
        <v>38</v>
      </c>
      <c r="K269" s="86" t="s">
        <v>39</v>
      </c>
      <c r="L269" s="87" t="s">
        <v>40</v>
      </c>
      <c r="M269" s="85" t="s">
        <v>41</v>
      </c>
      <c r="N269" s="85">
        <v>69</v>
      </c>
      <c r="O269" s="85">
        <v>48</v>
      </c>
      <c r="P269" s="85" t="s">
        <v>42</v>
      </c>
      <c r="Q269" s="93"/>
      <c r="R269" s="85"/>
      <c r="S269" s="85" t="s">
        <v>42</v>
      </c>
      <c r="T269" s="87" t="s">
        <v>43</v>
      </c>
      <c r="U269" s="85" t="s">
        <v>44</v>
      </c>
      <c r="V269" s="90"/>
      <c r="W269" s="90"/>
      <c r="X269" s="87"/>
    </row>
    <row r="270" spans="1:24" ht="57.95" hidden="1">
      <c r="A270" s="85" t="s">
        <v>946</v>
      </c>
      <c r="B270" s="85" t="s">
        <v>45</v>
      </c>
      <c r="C270" s="85" t="s">
        <v>46</v>
      </c>
      <c r="D270" s="85" t="s">
        <v>947</v>
      </c>
      <c r="E270" s="85" t="s">
        <v>948</v>
      </c>
      <c r="F270" s="85" t="s">
        <v>949</v>
      </c>
      <c r="G270" s="86" t="s">
        <v>44</v>
      </c>
      <c r="H270" s="91">
        <v>12</v>
      </c>
      <c r="I270" s="86" t="s">
        <v>37</v>
      </c>
      <c r="J270" s="86" t="s">
        <v>38</v>
      </c>
      <c r="K270" s="86" t="s">
        <v>39</v>
      </c>
      <c r="L270" s="87" t="s">
        <v>83</v>
      </c>
      <c r="M270" s="85" t="s">
        <v>84</v>
      </c>
      <c r="N270" s="85">
        <v>69</v>
      </c>
      <c r="O270" s="85">
        <v>48</v>
      </c>
      <c r="P270" s="85" t="s">
        <v>42</v>
      </c>
      <c r="Q270" s="85"/>
      <c r="R270" s="85"/>
      <c r="S270" s="85" t="s">
        <v>42</v>
      </c>
      <c r="T270" s="87" t="s">
        <v>51</v>
      </c>
      <c r="U270" s="85" t="s">
        <v>44</v>
      </c>
      <c r="V270" s="90"/>
      <c r="W270" s="90"/>
      <c r="X270" s="87" t="s">
        <v>950</v>
      </c>
    </row>
    <row r="271" spans="1:24" ht="43.5">
      <c r="A271" s="85">
        <v>57887</v>
      </c>
      <c r="B271" s="85" t="s">
        <v>181</v>
      </c>
      <c r="C271" s="85" t="s">
        <v>424</v>
      </c>
      <c r="D271" s="85" t="s">
        <v>951</v>
      </c>
      <c r="E271" s="85" t="s">
        <v>952</v>
      </c>
      <c r="F271" s="85" t="s">
        <v>953</v>
      </c>
      <c r="G271" s="86" t="s">
        <v>44</v>
      </c>
      <c r="H271" s="91">
        <f>VLOOKUP($A271,'SP23'!$1:$1048576,7,0)</f>
        <v>41</v>
      </c>
      <c r="I271" s="86" t="s">
        <v>37</v>
      </c>
      <c r="J271" s="86" t="s">
        <v>38</v>
      </c>
      <c r="K271" s="86" t="s">
        <v>39</v>
      </c>
      <c r="L271" s="87" t="s">
        <v>40</v>
      </c>
      <c r="M271" s="85" t="s">
        <v>50</v>
      </c>
      <c r="N271" s="85">
        <v>69</v>
      </c>
      <c r="O271" s="85">
        <v>48</v>
      </c>
      <c r="P271" s="85" t="s">
        <v>42</v>
      </c>
      <c r="Q271" s="88"/>
      <c r="R271" s="88"/>
      <c r="S271" s="85" t="s">
        <v>42</v>
      </c>
      <c r="T271" s="87" t="s">
        <v>51</v>
      </c>
      <c r="U271" s="85" t="s">
        <v>44</v>
      </c>
      <c r="V271" s="90"/>
      <c r="W271" s="90"/>
      <c r="X271" s="87"/>
    </row>
    <row r="272" spans="1:24" ht="43.5" hidden="1">
      <c r="A272" s="85">
        <v>57957</v>
      </c>
      <c r="B272" s="85" t="s">
        <v>897</v>
      </c>
      <c r="C272" s="85" t="s">
        <v>506</v>
      </c>
      <c r="D272" s="85" t="s">
        <v>954</v>
      </c>
      <c r="E272" s="85" t="s">
        <v>955</v>
      </c>
      <c r="F272" s="85" t="s">
        <v>956</v>
      </c>
      <c r="G272" s="86" t="s">
        <v>44</v>
      </c>
      <c r="H272" s="91">
        <f>VLOOKUP($A272,'SP23'!$1:$1048576,7,0)</f>
        <v>42</v>
      </c>
      <c r="I272" s="86" t="s">
        <v>37</v>
      </c>
      <c r="J272" s="86" t="s">
        <v>38</v>
      </c>
      <c r="K272" s="86" t="s">
        <v>39</v>
      </c>
      <c r="L272" s="87" t="s">
        <v>40</v>
      </c>
      <c r="M272" s="85" t="s">
        <v>50</v>
      </c>
      <c r="N272" s="85">
        <v>69</v>
      </c>
      <c r="O272" s="85">
        <v>48</v>
      </c>
      <c r="P272" s="85" t="s">
        <v>42</v>
      </c>
      <c r="Q272" s="88"/>
      <c r="R272" s="88"/>
      <c r="S272" s="85" t="s">
        <v>42</v>
      </c>
      <c r="T272" s="87" t="s">
        <v>51</v>
      </c>
      <c r="U272" s="85" t="s">
        <v>44</v>
      </c>
      <c r="V272" s="90"/>
      <c r="W272" s="90"/>
      <c r="X272" s="87"/>
    </row>
    <row r="273" spans="1:24" ht="43.5" hidden="1">
      <c r="A273" s="85">
        <v>58977</v>
      </c>
      <c r="B273" s="85" t="s">
        <v>897</v>
      </c>
      <c r="C273" s="85" t="s">
        <v>506</v>
      </c>
      <c r="D273" s="85" t="s">
        <v>957</v>
      </c>
      <c r="E273" s="85" t="s">
        <v>958</v>
      </c>
      <c r="F273" s="85" t="s">
        <v>959</v>
      </c>
      <c r="G273" s="86" t="s">
        <v>44</v>
      </c>
      <c r="H273" s="91">
        <f>VLOOKUP($A273,'SP23'!$1:$1048576,7,0)</f>
        <v>37</v>
      </c>
      <c r="I273" s="86" t="s">
        <v>37</v>
      </c>
      <c r="J273" s="86" t="s">
        <v>38</v>
      </c>
      <c r="K273" s="86" t="s">
        <v>39</v>
      </c>
      <c r="L273" s="87" t="s">
        <v>40</v>
      </c>
      <c r="M273" s="85" t="s">
        <v>50</v>
      </c>
      <c r="N273" s="85">
        <v>69</v>
      </c>
      <c r="O273" s="85">
        <v>48</v>
      </c>
      <c r="P273" s="85" t="s">
        <v>42</v>
      </c>
      <c r="Q273" s="88"/>
      <c r="R273" s="88"/>
      <c r="S273" s="85" t="s">
        <v>42</v>
      </c>
      <c r="T273" s="87" t="s">
        <v>51</v>
      </c>
      <c r="U273" s="85" t="s">
        <v>44</v>
      </c>
      <c r="V273" s="90"/>
      <c r="W273" s="90"/>
      <c r="X273" s="87"/>
    </row>
    <row r="274" spans="1:24" ht="43.5">
      <c r="A274" s="85">
        <v>59300</v>
      </c>
      <c r="B274" s="85" t="s">
        <v>181</v>
      </c>
      <c r="C274" s="85" t="s">
        <v>217</v>
      </c>
      <c r="D274" s="85" t="s">
        <v>960</v>
      </c>
      <c r="E274" s="85" t="s">
        <v>961</v>
      </c>
      <c r="F274" s="85" t="s">
        <v>962</v>
      </c>
      <c r="G274" s="86" t="s">
        <v>44</v>
      </c>
      <c r="H274" s="91">
        <f>VLOOKUP($A274,'SP23'!$1:$1048576,7,0)</f>
        <v>3</v>
      </c>
      <c r="I274" s="86" t="s">
        <v>37</v>
      </c>
      <c r="J274" s="86" t="s">
        <v>38</v>
      </c>
      <c r="K274" s="86" t="s">
        <v>39</v>
      </c>
      <c r="L274" s="87" t="s">
        <v>40</v>
      </c>
      <c r="M274" s="85" t="s">
        <v>50</v>
      </c>
      <c r="N274" s="85">
        <v>69</v>
      </c>
      <c r="O274" s="85">
        <v>48</v>
      </c>
      <c r="P274" s="85" t="s">
        <v>42</v>
      </c>
      <c r="Q274" s="88"/>
      <c r="R274" s="88"/>
      <c r="S274" s="85" t="s">
        <v>42</v>
      </c>
      <c r="T274" s="87" t="s">
        <v>51</v>
      </c>
      <c r="U274" s="85" t="s">
        <v>44</v>
      </c>
      <c r="V274" s="90"/>
      <c r="W274" s="90"/>
      <c r="X274" s="87"/>
    </row>
    <row r="275" spans="1:24" ht="43.5" hidden="1">
      <c r="B275" s="85" t="s">
        <v>158</v>
      </c>
      <c r="C275" s="85" t="s">
        <v>159</v>
      </c>
      <c r="D275" s="85" t="s">
        <v>963</v>
      </c>
      <c r="E275" s="85" t="s">
        <v>964</v>
      </c>
      <c r="F275" s="85" t="s">
        <v>965</v>
      </c>
      <c r="G275" s="86" t="s">
        <v>44</v>
      </c>
      <c r="H275" s="91" t="e">
        <f>VLOOKUP($A275,'SP23'!$1:$1048576,7,0)</f>
        <v>#N/A</v>
      </c>
      <c r="I275" s="86" t="s">
        <v>158</v>
      </c>
      <c r="J275" s="86"/>
      <c r="K275" s="86" t="s">
        <v>39</v>
      </c>
      <c r="L275" s="87" t="s">
        <v>40</v>
      </c>
      <c r="M275" s="85" t="s">
        <v>50</v>
      </c>
      <c r="N275" s="85">
        <v>69</v>
      </c>
      <c r="O275" s="85">
        <v>48</v>
      </c>
      <c r="P275" s="85" t="s">
        <v>42</v>
      </c>
      <c r="Q275" s="88"/>
      <c r="R275" s="88"/>
      <c r="S275" s="85" t="s">
        <v>42</v>
      </c>
      <c r="T275" s="87" t="s">
        <v>163</v>
      </c>
      <c r="U275" s="85" t="s">
        <v>44</v>
      </c>
      <c r="V275" s="90"/>
      <c r="W275" s="90"/>
      <c r="X275" s="95" t="s">
        <v>966</v>
      </c>
    </row>
    <row r="276" spans="1:24" ht="57.95" hidden="1">
      <c r="A276" s="85">
        <v>57553</v>
      </c>
      <c r="B276" s="85" t="s">
        <v>45</v>
      </c>
      <c r="C276" s="85">
        <v>94544</v>
      </c>
      <c r="D276" s="85" t="s">
        <v>967</v>
      </c>
      <c r="E276" s="85">
        <v>37.614319999999999</v>
      </c>
      <c r="F276" s="85">
        <v>-122.02946</v>
      </c>
      <c r="G276" s="86" t="s">
        <v>44</v>
      </c>
      <c r="H276" s="91">
        <f>VLOOKUP($A276,'SP23'!$1:$1048576,7,0)</f>
        <v>31</v>
      </c>
      <c r="I276" s="86" t="s">
        <v>37</v>
      </c>
      <c r="J276" s="86" t="s">
        <v>968</v>
      </c>
      <c r="K276" s="86" t="s">
        <v>39</v>
      </c>
      <c r="L276" s="87" t="s">
        <v>83</v>
      </c>
      <c r="M276" s="85"/>
      <c r="N276" s="85"/>
      <c r="O276" s="85"/>
      <c r="P276" s="85"/>
      <c r="Q276" s="88"/>
      <c r="R276" s="88"/>
      <c r="S276" s="85"/>
      <c r="T276" s="87" t="s">
        <v>66</v>
      </c>
      <c r="U276" s="85" t="s">
        <v>42</v>
      </c>
      <c r="V276" s="90" t="s">
        <v>969</v>
      </c>
      <c r="W276" s="90"/>
      <c r="X276" s="95" t="s">
        <v>970</v>
      </c>
    </row>
  </sheetData>
  <autoFilter ref="A2:Y276" xr:uid="{F8A7F404-D633-4769-B54A-FFE237FDFE59}">
    <filterColumn colId="0">
      <filters>
        <filter val="50544"/>
        <filter val="50922"/>
        <filter val="51101"/>
        <filter val="51114"/>
        <filter val="51117"/>
        <filter val="51199"/>
        <filter val="51510"/>
        <filter val="51555"/>
        <filter val="51579"/>
        <filter val="51835"/>
        <filter val="52250"/>
        <filter val="53536"/>
        <filter val="53556"/>
        <filter val="54454"/>
        <filter val="54466"/>
        <filter val="55111"/>
        <filter val="55365"/>
        <filter val="55501"/>
        <filter val="55559"/>
        <filter val="55585"/>
        <filter val="55625"/>
        <filter val="55880"/>
        <filter val="55935"/>
        <filter val="55998"/>
        <filter val="55999"/>
        <filter val="56200"/>
        <filter val="56546"/>
        <filter val="56667"/>
        <filter val="56858"/>
        <filter val="57088"/>
        <filter val="57220"/>
        <filter val="57330"/>
        <filter val="57555"/>
        <filter val="57663"/>
        <filter val="57711"/>
        <filter val="57755"/>
        <filter val="57799"/>
        <filter val="57887"/>
        <filter val="58115"/>
        <filter val="58835"/>
        <filter val="58959"/>
        <filter val="59300"/>
        <filter val="59954"/>
      </filters>
    </filterColumn>
    <filterColumn colId="1">
      <filters>
        <filter val="Berkeley"/>
      </filters>
    </filterColumn>
  </autoFilter>
  <mergeCells count="7">
    <mergeCell ref="G1:H1"/>
    <mergeCell ref="V1:W1"/>
    <mergeCell ref="A1:F1"/>
    <mergeCell ref="I1:K1"/>
    <mergeCell ref="L1:O1"/>
    <mergeCell ref="P1:R1"/>
    <mergeCell ref="S1:U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697-7046-4169-AA84-A96602708B63}">
  <dimension ref="A1:AB7"/>
  <sheetViews>
    <sheetView zoomScale="80" zoomScaleNormal="80" workbookViewId="0">
      <selection activeCell="K10" sqref="K10"/>
    </sheetView>
  </sheetViews>
  <sheetFormatPr defaultRowHeight="14.45"/>
  <cols>
    <col min="4" max="4" width="35.42578125" customWidth="1"/>
    <col min="5" max="6" width="12" customWidth="1"/>
    <col min="7" max="8" width="9.42578125" customWidth="1"/>
    <col min="25" max="25" width="79" style="107" customWidth="1"/>
    <col min="27" max="27" width="43.42578125" customWidth="1"/>
    <col min="31" max="31" width="17.42578125" customWidth="1"/>
    <col min="32" max="32" width="10.28515625" customWidth="1"/>
  </cols>
  <sheetData>
    <row r="1" spans="1:28" s="9" customFormat="1" ht="18.600000000000001">
      <c r="A1" s="110" t="s">
        <v>0</v>
      </c>
      <c r="B1" s="111"/>
      <c r="C1" s="111"/>
      <c r="D1" s="111"/>
      <c r="E1" s="111"/>
      <c r="F1" s="114"/>
      <c r="G1" s="110" t="s">
        <v>1</v>
      </c>
      <c r="H1" s="111"/>
      <c r="I1" s="112" t="s">
        <v>2</v>
      </c>
      <c r="J1" s="113"/>
      <c r="K1" s="115"/>
      <c r="L1" s="110" t="s">
        <v>3</v>
      </c>
      <c r="M1" s="111"/>
      <c r="N1" s="111"/>
      <c r="O1" s="114"/>
      <c r="P1" s="112" t="s">
        <v>4</v>
      </c>
      <c r="Q1" s="113"/>
      <c r="R1" s="115"/>
      <c r="S1" s="110" t="s">
        <v>5</v>
      </c>
      <c r="T1" s="111"/>
      <c r="U1" s="111"/>
      <c r="V1" s="111"/>
      <c r="W1" s="112" t="s">
        <v>6</v>
      </c>
      <c r="X1" s="113"/>
      <c r="Y1" s="10"/>
      <c r="AA1" s="10"/>
    </row>
    <row r="2" spans="1:28" s="84" customFormat="1" ht="62.1">
      <c r="A2" s="103" t="s">
        <v>7</v>
      </c>
      <c r="B2" s="5" t="s">
        <v>8</v>
      </c>
      <c r="C2" s="5" t="s">
        <v>9</v>
      </c>
      <c r="D2" s="5" t="s">
        <v>10</v>
      </c>
      <c r="E2" s="5" t="s">
        <v>11</v>
      </c>
      <c r="F2" s="5" t="s">
        <v>12</v>
      </c>
      <c r="G2" s="8" t="s">
        <v>13</v>
      </c>
      <c r="H2" s="84" t="s">
        <v>14</v>
      </c>
      <c r="I2" s="8" t="s">
        <v>15</v>
      </c>
      <c r="J2" s="8" t="s">
        <v>16</v>
      </c>
      <c r="K2" s="8" t="s">
        <v>971</v>
      </c>
      <c r="L2" s="5" t="s">
        <v>18</v>
      </c>
      <c r="M2" s="5" t="s">
        <v>19</v>
      </c>
      <c r="N2" s="5" t="s">
        <v>20</v>
      </c>
      <c r="O2" s="5" t="s">
        <v>21</v>
      </c>
      <c r="P2" s="5" t="s">
        <v>22</v>
      </c>
      <c r="Q2" s="5" t="s">
        <v>23</v>
      </c>
      <c r="R2" s="7" t="s">
        <v>24</v>
      </c>
      <c r="S2" s="7" t="s">
        <v>25</v>
      </c>
      <c r="T2" s="7" t="s">
        <v>26</v>
      </c>
      <c r="U2" s="7" t="s">
        <v>27</v>
      </c>
      <c r="V2" s="7" t="s">
        <v>972</v>
      </c>
      <c r="W2" s="8" t="s">
        <v>28</v>
      </c>
      <c r="X2" s="8" t="s">
        <v>29</v>
      </c>
      <c r="Y2" s="5" t="s">
        <v>30</v>
      </c>
    </row>
    <row r="3" spans="1:28" s="91" customFormat="1" ht="43.5">
      <c r="A3" s="85">
        <v>55722</v>
      </c>
      <c r="B3" s="85" t="s">
        <v>973</v>
      </c>
      <c r="C3" s="85" t="s">
        <v>182</v>
      </c>
      <c r="D3" s="85" t="s">
        <v>974</v>
      </c>
      <c r="E3" s="86" t="s">
        <v>975</v>
      </c>
      <c r="F3" s="86" t="s">
        <v>976</v>
      </c>
      <c r="G3" s="86" t="s">
        <v>44</v>
      </c>
      <c r="H3" s="91">
        <f>VLOOKUP($A3,'SP23'!$1:$1048576,7,0)</f>
        <v>151</v>
      </c>
      <c r="I3" s="86" t="s">
        <v>37</v>
      </c>
      <c r="J3" s="86"/>
      <c r="K3" s="86"/>
      <c r="L3" s="87"/>
      <c r="M3" s="85"/>
      <c r="N3" s="85"/>
      <c r="O3" s="85"/>
      <c r="P3" s="85" t="s">
        <v>42</v>
      </c>
      <c r="Q3" s="85"/>
      <c r="R3" s="85"/>
      <c r="S3" s="88" t="s">
        <v>42</v>
      </c>
      <c r="T3" s="89"/>
      <c r="U3" s="89"/>
      <c r="V3" s="89"/>
      <c r="W3" s="90" t="s">
        <v>977</v>
      </c>
      <c r="X3" s="90"/>
      <c r="Y3" s="94"/>
      <c r="AA3" s="87"/>
      <c r="AB3"/>
    </row>
    <row r="4" spans="1:28" s="91" customFormat="1" ht="43.5">
      <c r="A4" s="85">
        <v>52566</v>
      </c>
      <c r="B4" s="85" t="s">
        <v>973</v>
      </c>
      <c r="C4" s="85" t="s">
        <v>227</v>
      </c>
      <c r="D4" s="85" t="s">
        <v>978</v>
      </c>
      <c r="E4" s="86" t="s">
        <v>979</v>
      </c>
      <c r="F4" s="86" t="s">
        <v>980</v>
      </c>
      <c r="G4" s="86" t="s">
        <v>44</v>
      </c>
      <c r="H4" s="91">
        <f>VLOOKUP($A4,'SP23'!$1:$1048576,7,0)</f>
        <v>350</v>
      </c>
      <c r="I4" s="86" t="s">
        <v>981</v>
      </c>
      <c r="J4" s="86"/>
      <c r="K4" s="86"/>
      <c r="L4" s="87"/>
      <c r="M4" s="85"/>
      <c r="N4" s="85"/>
      <c r="O4" s="85"/>
      <c r="P4" s="85" t="s">
        <v>42</v>
      </c>
      <c r="Q4" s="85"/>
      <c r="R4" s="85"/>
      <c r="S4" s="88" t="s">
        <v>42</v>
      </c>
      <c r="T4" s="89"/>
      <c r="U4" s="89"/>
      <c r="V4" s="89"/>
      <c r="W4" s="90" t="s">
        <v>977</v>
      </c>
      <c r="X4" s="90"/>
      <c r="Y4" s="94"/>
      <c r="AA4" s="87"/>
      <c r="AB4"/>
    </row>
    <row r="5" spans="1:28" s="85" customFormat="1" ht="50.45" customHeight="1">
      <c r="A5" s="85">
        <v>51584</v>
      </c>
      <c r="B5" s="85" t="s">
        <v>973</v>
      </c>
      <c r="C5" s="85" t="s">
        <v>269</v>
      </c>
      <c r="D5" s="85" t="s">
        <v>982</v>
      </c>
      <c r="E5" s="85" t="s">
        <v>983</v>
      </c>
      <c r="F5" s="85">
        <v>-122.26323731806001</v>
      </c>
      <c r="G5" s="85" t="s">
        <v>44</v>
      </c>
      <c r="H5" s="108"/>
      <c r="I5" s="85" t="s">
        <v>37</v>
      </c>
      <c r="J5" s="85" t="s">
        <v>38</v>
      </c>
      <c r="K5" s="108" t="s">
        <v>984</v>
      </c>
      <c r="L5" s="109" t="s">
        <v>985</v>
      </c>
      <c r="M5" s="108"/>
      <c r="N5" s="108"/>
      <c r="O5" s="108"/>
      <c r="P5" s="85" t="s">
        <v>44</v>
      </c>
      <c r="S5" s="85" t="s">
        <v>42</v>
      </c>
      <c r="T5" s="85" t="s">
        <v>42</v>
      </c>
      <c r="U5" s="85" t="s">
        <v>44</v>
      </c>
      <c r="V5" s="85" t="s">
        <v>44</v>
      </c>
      <c r="W5" s="90" t="s">
        <v>986</v>
      </c>
      <c r="Y5" s="87" t="s">
        <v>987</v>
      </c>
    </row>
    <row r="6" spans="1:28" s="85" customFormat="1" ht="50.45" customHeight="1">
      <c r="A6" s="85">
        <v>51606</v>
      </c>
      <c r="B6" s="85" t="s">
        <v>181</v>
      </c>
      <c r="C6" s="85" t="s">
        <v>269</v>
      </c>
      <c r="D6" s="85" t="s">
        <v>755</v>
      </c>
      <c r="E6" s="85" t="s">
        <v>756</v>
      </c>
      <c r="F6" s="85" t="s">
        <v>757</v>
      </c>
      <c r="G6" s="85" t="s">
        <v>44</v>
      </c>
      <c r="H6" s="85">
        <f>VLOOKUP($A6,'SP23'!$1:$1048576,7,0)</f>
        <v>466</v>
      </c>
      <c r="I6" s="85" t="s">
        <v>37</v>
      </c>
      <c r="J6" s="85" t="s">
        <v>38</v>
      </c>
      <c r="K6" s="108" t="s">
        <v>984</v>
      </c>
      <c r="L6" s="109" t="s">
        <v>83</v>
      </c>
      <c r="M6" s="108"/>
      <c r="N6" s="108"/>
      <c r="O6" s="108"/>
      <c r="P6" s="85" t="s">
        <v>44</v>
      </c>
      <c r="S6" s="85" t="s">
        <v>42</v>
      </c>
      <c r="T6" s="85" t="s">
        <v>42</v>
      </c>
      <c r="U6" s="85" t="s">
        <v>44</v>
      </c>
      <c r="V6" s="85" t="s">
        <v>44</v>
      </c>
      <c r="W6" s="85" t="s">
        <v>124</v>
      </c>
      <c r="Y6" s="87" t="s">
        <v>988</v>
      </c>
    </row>
    <row r="7" spans="1:28" s="85" customFormat="1" ht="50.45" customHeight="1">
      <c r="A7" s="85">
        <v>52333</v>
      </c>
      <c r="B7" s="85" t="s">
        <v>181</v>
      </c>
      <c r="C7" s="85">
        <v>94720</v>
      </c>
      <c r="D7" s="85" t="s">
        <v>989</v>
      </c>
      <c r="E7" s="85" t="s">
        <v>990</v>
      </c>
      <c r="F7" s="85">
        <v>-122.2544777059</v>
      </c>
      <c r="G7" s="85" t="s">
        <v>44</v>
      </c>
      <c r="H7" s="108"/>
      <c r="I7" s="85" t="s">
        <v>37</v>
      </c>
      <c r="J7" s="85" t="s">
        <v>38</v>
      </c>
      <c r="K7" s="108" t="s">
        <v>984</v>
      </c>
      <c r="L7" s="109" t="s">
        <v>83</v>
      </c>
      <c r="M7" s="108"/>
      <c r="N7" s="108"/>
      <c r="O7" s="108"/>
      <c r="P7" s="85" t="s">
        <v>44</v>
      </c>
      <c r="S7" s="85" t="s">
        <v>42</v>
      </c>
      <c r="T7" s="85" t="s">
        <v>42</v>
      </c>
      <c r="U7" s="85" t="s">
        <v>44</v>
      </c>
      <c r="V7" s="85" t="s">
        <v>44</v>
      </c>
      <c r="W7" s="90" t="s">
        <v>986</v>
      </c>
      <c r="Y7" s="87" t="s">
        <v>987</v>
      </c>
    </row>
  </sheetData>
  <mergeCells count="7">
    <mergeCell ref="W1:X1"/>
    <mergeCell ref="G1:H1"/>
    <mergeCell ref="A1:F1"/>
    <mergeCell ref="I1:K1"/>
    <mergeCell ref="L1:O1"/>
    <mergeCell ref="P1:R1"/>
    <mergeCell ref="S1:V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ACE4-77A6-4515-A84E-03617C26F42F}">
  <dimension ref="A2:B24"/>
  <sheetViews>
    <sheetView workbookViewId="0">
      <selection activeCell="B12" sqref="B12"/>
    </sheetView>
  </sheetViews>
  <sheetFormatPr defaultRowHeight="14.45"/>
  <cols>
    <col min="1" max="1" width="20.5703125" bestFit="1" customWidth="1"/>
    <col min="2" max="2" width="15.42578125" bestFit="1" customWidth="1"/>
    <col min="3" max="3" width="2.85546875" bestFit="1" customWidth="1"/>
    <col min="4" max="4" width="3.85546875" bestFit="1" customWidth="1"/>
    <col min="5" max="5" width="6.85546875" bestFit="1" customWidth="1"/>
    <col min="6" max="6" width="10.5703125" bestFit="1" customWidth="1"/>
    <col min="7" max="7" width="5.42578125" bestFit="1" customWidth="1"/>
    <col min="8" max="8" width="4.42578125" bestFit="1" customWidth="1"/>
    <col min="9" max="9" width="17.42578125" bestFit="1" customWidth="1"/>
    <col min="10" max="10" width="6.85546875" bestFit="1" customWidth="1"/>
    <col min="11" max="11" width="10.5703125" bestFit="1" customWidth="1"/>
    <col min="12" max="12" width="11.42578125" bestFit="1" customWidth="1"/>
    <col min="13" max="13" width="10.5703125" bestFit="1" customWidth="1"/>
  </cols>
  <sheetData>
    <row r="2" spans="1:2">
      <c r="A2" s="2" t="s">
        <v>991</v>
      </c>
    </row>
    <row r="3" spans="1:2">
      <c r="A3" s="59" t="s">
        <v>992</v>
      </c>
      <c r="B3" t="s">
        <v>993</v>
      </c>
    </row>
    <row r="4" spans="1:2">
      <c r="A4" s="60" t="s">
        <v>617</v>
      </c>
      <c r="B4" s="61">
        <v>6</v>
      </c>
    </row>
    <row r="5" spans="1:2">
      <c r="A5" s="60" t="s">
        <v>994</v>
      </c>
      <c r="B5" s="61">
        <v>34</v>
      </c>
    </row>
    <row r="6" spans="1:2">
      <c r="A6" s="60" t="s">
        <v>995</v>
      </c>
      <c r="B6" s="61">
        <v>234</v>
      </c>
    </row>
    <row r="7" spans="1:2">
      <c r="A7" s="60" t="s">
        <v>996</v>
      </c>
      <c r="B7" s="61">
        <v>2</v>
      </c>
    </row>
    <row r="8" spans="1:2">
      <c r="A8" s="60" t="s">
        <v>997</v>
      </c>
      <c r="B8" s="61">
        <v>276</v>
      </c>
    </row>
    <row r="10" spans="1:2">
      <c r="A10" s="59" t="s">
        <v>992</v>
      </c>
      <c r="B10" t="s">
        <v>993</v>
      </c>
    </row>
    <row r="11" spans="1:2">
      <c r="A11" s="60" t="s">
        <v>617</v>
      </c>
      <c r="B11" s="61">
        <v>6</v>
      </c>
    </row>
    <row r="12" spans="1:2">
      <c r="A12" s="60" t="s">
        <v>994</v>
      </c>
      <c r="B12" s="61">
        <v>34</v>
      </c>
    </row>
    <row r="13" spans="1:2">
      <c r="A13" s="60" t="s">
        <v>995</v>
      </c>
      <c r="B13" s="61">
        <v>234</v>
      </c>
    </row>
    <row r="14" spans="1:2">
      <c r="A14" s="60" t="s">
        <v>996</v>
      </c>
      <c r="B14" s="61">
        <v>2</v>
      </c>
    </row>
    <row r="15" spans="1:2">
      <c r="A15" s="60" t="s">
        <v>997</v>
      </c>
      <c r="B15" s="61">
        <v>276</v>
      </c>
    </row>
    <row r="22" spans="1:1" ht="15.6">
      <c r="A22" s="62"/>
    </row>
    <row r="23" spans="1:1" ht="15.6">
      <c r="A23" s="62"/>
    </row>
    <row r="24" spans="1:1" ht="15.6">
      <c r="A24" s="62"/>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1F003-F11A-4584-8B25-AF9831955D8E}">
  <dimension ref="A1:D24"/>
  <sheetViews>
    <sheetView workbookViewId="0">
      <selection activeCell="F9" sqref="F9"/>
    </sheetView>
  </sheetViews>
  <sheetFormatPr defaultRowHeight="14.45"/>
  <cols>
    <col min="1" max="1" width="32.42578125" bestFit="1" customWidth="1"/>
    <col min="2" max="2" width="11" customWidth="1"/>
  </cols>
  <sheetData>
    <row r="1" spans="1:3">
      <c r="A1" s="2" t="s">
        <v>998</v>
      </c>
      <c r="B1" s="2" t="s">
        <v>985</v>
      </c>
      <c r="C1" s="2" t="s">
        <v>999</v>
      </c>
    </row>
    <row r="2" spans="1:3">
      <c r="A2" t="s">
        <v>1000</v>
      </c>
    </row>
    <row r="3" spans="1:3">
      <c r="A3" t="s">
        <v>1001</v>
      </c>
    </row>
    <row r="4" spans="1:3">
      <c r="A4" t="s">
        <v>1002</v>
      </c>
    </row>
    <row r="6" spans="1:3">
      <c r="A6" t="s">
        <v>1003</v>
      </c>
    </row>
    <row r="7" spans="1:3">
      <c r="A7" t="s">
        <v>1004</v>
      </c>
    </row>
    <row r="8" spans="1:3">
      <c r="A8" t="s">
        <v>1005</v>
      </c>
    </row>
    <row r="10" spans="1:3">
      <c r="A10" s="2" t="s">
        <v>1006</v>
      </c>
    </row>
    <row r="11" spans="1:3">
      <c r="A11" t="s">
        <v>1007</v>
      </c>
      <c r="B11" t="s">
        <v>1008</v>
      </c>
    </row>
    <row r="12" spans="1:3">
      <c r="A12" t="s">
        <v>1009</v>
      </c>
      <c r="B12" t="s">
        <v>1010</v>
      </c>
    </row>
    <row r="13" spans="1:3">
      <c r="A13" t="s">
        <v>1011</v>
      </c>
    </row>
    <row r="14" spans="1:3">
      <c r="A14" t="s">
        <v>1012</v>
      </c>
      <c r="B14" t="s">
        <v>1013</v>
      </c>
    </row>
    <row r="15" spans="1:3">
      <c r="A15" t="s">
        <v>28</v>
      </c>
      <c r="B15" t="s">
        <v>1014</v>
      </c>
    </row>
    <row r="16" spans="1:3">
      <c r="A16" s="3" t="s">
        <v>1015</v>
      </c>
      <c r="B16" t="s">
        <v>1016</v>
      </c>
    </row>
    <row r="17" spans="1:4">
      <c r="A17" s="3" t="s">
        <v>1017</v>
      </c>
    </row>
    <row r="18" spans="1:4">
      <c r="A18" s="3" t="s">
        <v>1018</v>
      </c>
      <c r="B18" t="s">
        <v>1019</v>
      </c>
    </row>
    <row r="19" spans="1:4">
      <c r="A19" s="3" t="s">
        <v>124</v>
      </c>
      <c r="B19" t="s">
        <v>1020</v>
      </c>
    </row>
    <row r="20" spans="1:4">
      <c r="A20" s="3" t="s">
        <v>1021</v>
      </c>
      <c r="B20" t="s">
        <v>1022</v>
      </c>
    </row>
    <row r="21" spans="1:4">
      <c r="A21" s="3" t="s">
        <v>1023</v>
      </c>
      <c r="B21" t="s">
        <v>1024</v>
      </c>
    </row>
    <row r="24" spans="1:4">
      <c r="D24" s="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10F2B-BEC9-4DED-AEC7-792A5DB543AC}">
  <dimension ref="A1:J4739"/>
  <sheetViews>
    <sheetView workbookViewId="0">
      <selection activeCell="D342" sqref="D342"/>
    </sheetView>
  </sheetViews>
  <sheetFormatPr defaultRowHeight="14.45"/>
  <cols>
    <col min="4" max="4" width="42.42578125" customWidth="1"/>
  </cols>
  <sheetData>
    <row r="1" spans="1:10">
      <c r="A1" s="69" t="s">
        <v>1025</v>
      </c>
      <c r="B1" s="69" t="s">
        <v>1026</v>
      </c>
      <c r="C1" s="69" t="s">
        <v>1027</v>
      </c>
      <c r="D1" s="69" t="s">
        <v>1028</v>
      </c>
      <c r="E1" s="69" t="s">
        <v>1029</v>
      </c>
      <c r="F1" s="69" t="s">
        <v>1030</v>
      </c>
      <c r="G1" s="69" t="s">
        <v>1031</v>
      </c>
      <c r="H1" s="69" t="s">
        <v>1032</v>
      </c>
      <c r="I1" s="69" t="s">
        <v>1033</v>
      </c>
      <c r="J1" s="69" t="s">
        <v>1034</v>
      </c>
    </row>
    <row r="2" spans="1:10" ht="24" customHeight="1">
      <c r="A2" s="71">
        <v>55555</v>
      </c>
      <c r="B2" s="70" t="s">
        <v>1035</v>
      </c>
      <c r="C2" s="71">
        <v>304790</v>
      </c>
      <c r="D2" s="72" t="s">
        <v>1036</v>
      </c>
      <c r="E2" s="71">
        <v>1372</v>
      </c>
      <c r="F2" s="71">
        <v>627</v>
      </c>
      <c r="G2" s="71">
        <v>1999</v>
      </c>
      <c r="H2" s="71">
        <v>1</v>
      </c>
      <c r="I2" s="71">
        <v>37.869479800000001</v>
      </c>
      <c r="J2" s="71">
        <v>-122.2681269</v>
      </c>
    </row>
    <row r="3" spans="1:10" ht="29.1">
      <c r="A3" s="71">
        <v>52541</v>
      </c>
      <c r="B3" s="70" t="s">
        <v>1035</v>
      </c>
      <c r="C3" s="71">
        <v>9906560</v>
      </c>
      <c r="D3" s="72" t="s">
        <v>1037</v>
      </c>
      <c r="E3" s="71">
        <v>819</v>
      </c>
      <c r="F3" s="71">
        <v>877</v>
      </c>
      <c r="G3" s="71">
        <v>1696</v>
      </c>
      <c r="H3" s="71">
        <v>2</v>
      </c>
      <c r="I3" s="71">
        <v>37.721569299999999</v>
      </c>
      <c r="J3" s="71">
        <v>-122.1601658</v>
      </c>
    </row>
    <row r="4" spans="1:10" ht="29.1">
      <c r="A4" s="71">
        <v>52597</v>
      </c>
      <c r="B4" s="70" t="s">
        <v>1035</v>
      </c>
      <c r="C4" s="71">
        <v>9906730</v>
      </c>
      <c r="D4" s="72" t="s">
        <v>1038</v>
      </c>
      <c r="E4" s="71">
        <v>450</v>
      </c>
      <c r="F4" s="71">
        <v>862</v>
      </c>
      <c r="G4" s="71">
        <v>1312</v>
      </c>
      <c r="H4" s="71">
        <v>3</v>
      </c>
      <c r="I4" s="71">
        <v>37.776536299999997</v>
      </c>
      <c r="J4" s="71">
        <v>-122.22358</v>
      </c>
    </row>
    <row r="5" spans="1:10" ht="29.1">
      <c r="A5" s="71">
        <v>51579</v>
      </c>
      <c r="B5" s="70" t="s">
        <v>1035</v>
      </c>
      <c r="C5" s="71">
        <v>9903600</v>
      </c>
      <c r="D5" s="72" t="s">
        <v>1039</v>
      </c>
      <c r="E5" s="71">
        <v>483</v>
      </c>
      <c r="F5" s="71">
        <v>822</v>
      </c>
      <c r="G5" s="71">
        <v>1305</v>
      </c>
      <c r="H5" s="71">
        <v>4</v>
      </c>
      <c r="I5" s="71">
        <v>37.8678393</v>
      </c>
      <c r="J5" s="71">
        <v>-122.2586398</v>
      </c>
    </row>
    <row r="6" spans="1:10" ht="29.1">
      <c r="A6" s="71">
        <v>52601</v>
      </c>
      <c r="B6" s="70" t="s">
        <v>1035</v>
      </c>
      <c r="C6" s="71">
        <v>9906740</v>
      </c>
      <c r="D6" s="72" t="s">
        <v>1038</v>
      </c>
      <c r="E6" s="71">
        <v>805</v>
      </c>
      <c r="F6" s="71">
        <v>470</v>
      </c>
      <c r="G6" s="71">
        <v>1275</v>
      </c>
      <c r="H6" s="71">
        <v>5</v>
      </c>
      <c r="I6" s="71">
        <v>37.776437600000001</v>
      </c>
      <c r="J6" s="71">
        <v>-122.22344320000001</v>
      </c>
    </row>
    <row r="7" spans="1:10" ht="29.1">
      <c r="A7" s="71">
        <v>55559</v>
      </c>
      <c r="B7" s="70" t="s">
        <v>1035</v>
      </c>
      <c r="C7" s="71">
        <v>304840</v>
      </c>
      <c r="D7" s="72" t="s">
        <v>1040</v>
      </c>
      <c r="E7" s="71">
        <v>441</v>
      </c>
      <c r="F7" s="71">
        <v>792</v>
      </c>
      <c r="G7" s="71">
        <v>1233</v>
      </c>
      <c r="H7" s="71">
        <v>6</v>
      </c>
      <c r="I7" s="71">
        <v>37.8701942</v>
      </c>
      <c r="J7" s="71">
        <v>-122.26772990000001</v>
      </c>
    </row>
    <row r="8" spans="1:10" ht="29.1">
      <c r="A8" s="71">
        <v>59555</v>
      </c>
      <c r="B8" s="70" t="s">
        <v>1035</v>
      </c>
      <c r="C8" s="71">
        <v>301120</v>
      </c>
      <c r="D8" s="72" t="s">
        <v>1041</v>
      </c>
      <c r="E8" s="71">
        <v>687</v>
      </c>
      <c r="F8" s="71">
        <v>504</v>
      </c>
      <c r="G8" s="71">
        <v>1191</v>
      </c>
      <c r="H8" s="71">
        <v>7</v>
      </c>
      <c r="I8" s="71">
        <v>37.869293999999996</v>
      </c>
      <c r="J8" s="71">
        <v>-122.2551292</v>
      </c>
    </row>
    <row r="9" spans="1:10" ht="29.1">
      <c r="A9" s="71">
        <v>50212</v>
      </c>
      <c r="B9" s="70" t="s">
        <v>1035</v>
      </c>
      <c r="C9" s="71">
        <v>1006310</v>
      </c>
      <c r="D9" s="72" t="s">
        <v>1042</v>
      </c>
      <c r="E9" s="71">
        <v>353</v>
      </c>
      <c r="F9" s="71">
        <v>764</v>
      </c>
      <c r="G9" s="71">
        <v>1117</v>
      </c>
      <c r="H9" s="71">
        <v>8</v>
      </c>
      <c r="I9" s="71">
        <v>37.803051000000004</v>
      </c>
      <c r="J9" s="71">
        <v>-122.272065</v>
      </c>
    </row>
    <row r="10" spans="1:10" ht="29.1">
      <c r="A10" s="71">
        <v>55557</v>
      </c>
      <c r="B10" s="70" t="s">
        <v>1035</v>
      </c>
      <c r="C10" s="71">
        <v>1000430</v>
      </c>
      <c r="D10" s="72" t="s">
        <v>1043</v>
      </c>
      <c r="E10" s="71">
        <v>276</v>
      </c>
      <c r="F10" s="71">
        <v>812</v>
      </c>
      <c r="G10" s="71">
        <v>1087</v>
      </c>
      <c r="H10" s="71">
        <v>9</v>
      </c>
      <c r="I10" s="71">
        <v>37.803167999999999</v>
      </c>
      <c r="J10" s="71">
        <v>-122.27262399999999</v>
      </c>
    </row>
    <row r="11" spans="1:10" ht="29.1">
      <c r="A11" s="71">
        <v>51333</v>
      </c>
      <c r="B11" s="70" t="s">
        <v>1035</v>
      </c>
      <c r="C11" s="71">
        <v>1011370</v>
      </c>
      <c r="D11" s="72" t="s">
        <v>1044</v>
      </c>
      <c r="E11" s="71">
        <v>533</v>
      </c>
      <c r="F11" s="71">
        <v>434</v>
      </c>
      <c r="G11" s="71">
        <v>967</v>
      </c>
      <c r="H11" s="71">
        <v>10</v>
      </c>
      <c r="I11" s="71">
        <v>37.7750001</v>
      </c>
      <c r="J11" s="71">
        <v>-122.22456870000001</v>
      </c>
    </row>
    <row r="12" spans="1:10" ht="29.1">
      <c r="A12" s="71">
        <v>56888</v>
      </c>
      <c r="B12" s="70" t="s">
        <v>1035</v>
      </c>
      <c r="C12" s="71">
        <v>301180</v>
      </c>
      <c r="D12" s="72" t="s">
        <v>1045</v>
      </c>
      <c r="E12" s="71">
        <v>336</v>
      </c>
      <c r="F12" s="71">
        <v>594</v>
      </c>
      <c r="G12" s="71">
        <v>930</v>
      </c>
      <c r="H12" s="71">
        <v>11</v>
      </c>
      <c r="I12" s="71">
        <v>37.868645899999997</v>
      </c>
      <c r="J12" s="71">
        <v>-122.260255</v>
      </c>
    </row>
    <row r="13" spans="1:10" ht="29.1">
      <c r="A13" s="71">
        <v>52333</v>
      </c>
      <c r="B13" s="70" t="s">
        <v>1035</v>
      </c>
      <c r="C13" s="71">
        <v>301980</v>
      </c>
      <c r="D13" s="72" t="s">
        <v>1046</v>
      </c>
      <c r="E13" s="71">
        <v>220</v>
      </c>
      <c r="F13" s="71">
        <v>709</v>
      </c>
      <c r="G13" s="71">
        <v>929</v>
      </c>
      <c r="H13" s="71">
        <v>12</v>
      </c>
      <c r="I13" s="71">
        <v>37.868301700000004</v>
      </c>
      <c r="J13" s="71">
        <v>-122.25462829999999</v>
      </c>
    </row>
    <row r="14" spans="1:10" ht="29.1">
      <c r="A14" s="71">
        <v>51188</v>
      </c>
      <c r="B14" s="70" t="s">
        <v>1035</v>
      </c>
      <c r="C14" s="71">
        <v>1007550</v>
      </c>
      <c r="D14" s="72" t="s">
        <v>1047</v>
      </c>
      <c r="E14" s="71">
        <v>473</v>
      </c>
      <c r="F14" s="71">
        <v>440</v>
      </c>
      <c r="G14" s="71">
        <v>913</v>
      </c>
      <c r="H14" s="71">
        <v>13</v>
      </c>
      <c r="I14" s="71">
        <v>37.844550400000003</v>
      </c>
      <c r="J14" s="71">
        <v>-122.25168669999999</v>
      </c>
    </row>
    <row r="15" spans="1:10" ht="29.1">
      <c r="A15" s="71">
        <v>52225</v>
      </c>
      <c r="B15" s="70" t="s">
        <v>1035</v>
      </c>
      <c r="C15" s="71">
        <v>1019605</v>
      </c>
      <c r="D15" s="72" t="s">
        <v>1048</v>
      </c>
      <c r="E15" s="71">
        <v>692</v>
      </c>
      <c r="F15" s="71">
        <v>215</v>
      </c>
      <c r="G15" s="71">
        <v>907</v>
      </c>
      <c r="H15" s="71">
        <v>14</v>
      </c>
      <c r="I15" s="71">
        <v>37.7986</v>
      </c>
      <c r="J15" s="71">
        <v>-122.16193</v>
      </c>
    </row>
    <row r="16" spans="1:10" ht="29.1">
      <c r="A16" s="71">
        <v>52894</v>
      </c>
      <c r="B16" s="70" t="s">
        <v>1035</v>
      </c>
      <c r="C16" s="71">
        <v>9907630</v>
      </c>
      <c r="D16" s="72" t="s">
        <v>1049</v>
      </c>
      <c r="E16" s="71">
        <v>666</v>
      </c>
      <c r="F16" s="71">
        <v>225</v>
      </c>
      <c r="G16" s="71">
        <v>891</v>
      </c>
      <c r="H16" s="71">
        <v>15</v>
      </c>
      <c r="I16" s="71">
        <v>37.805036999999999</v>
      </c>
      <c r="J16" s="71">
        <v>-122.270599</v>
      </c>
    </row>
    <row r="17" spans="1:10" ht="29.1">
      <c r="A17" s="71">
        <v>55222</v>
      </c>
      <c r="B17" s="70" t="s">
        <v>1035</v>
      </c>
      <c r="C17" s="71">
        <v>1006290</v>
      </c>
      <c r="D17" s="72" t="s">
        <v>1042</v>
      </c>
      <c r="E17" s="71">
        <v>206</v>
      </c>
      <c r="F17" s="71">
        <v>625</v>
      </c>
      <c r="G17" s="71">
        <v>832</v>
      </c>
      <c r="H17" s="71">
        <v>16</v>
      </c>
      <c r="I17" s="71">
        <v>37.802651900000001</v>
      </c>
      <c r="J17" s="71">
        <v>-122.2723999</v>
      </c>
    </row>
    <row r="18" spans="1:10" ht="29.1">
      <c r="A18" s="71">
        <v>52842</v>
      </c>
      <c r="B18" s="70" t="s">
        <v>1035</v>
      </c>
      <c r="C18" s="71">
        <v>9907480</v>
      </c>
      <c r="D18" s="72" t="s">
        <v>1050</v>
      </c>
      <c r="E18" s="71">
        <v>200</v>
      </c>
      <c r="F18" s="71">
        <v>612</v>
      </c>
      <c r="G18" s="71">
        <v>812</v>
      </c>
      <c r="H18" s="71">
        <v>17</v>
      </c>
      <c r="I18" s="71">
        <v>37.871470000000002</v>
      </c>
      <c r="J18" s="71">
        <v>-122.266577</v>
      </c>
    </row>
    <row r="19" spans="1:10" ht="29.1">
      <c r="A19" s="71">
        <v>55988</v>
      </c>
      <c r="B19" s="70" t="s">
        <v>1035</v>
      </c>
      <c r="C19" s="71">
        <v>305990</v>
      </c>
      <c r="D19" s="72" t="s">
        <v>1051</v>
      </c>
      <c r="E19" s="71">
        <v>587</v>
      </c>
      <c r="F19" s="71">
        <v>225</v>
      </c>
      <c r="G19" s="71">
        <v>812</v>
      </c>
      <c r="H19" s="71">
        <v>18</v>
      </c>
      <c r="I19" s="71">
        <v>37.871544</v>
      </c>
      <c r="J19" s="71">
        <v>-122.2726715</v>
      </c>
    </row>
    <row r="20" spans="1:10" ht="29.1">
      <c r="A20" s="71">
        <v>55558</v>
      </c>
      <c r="B20" s="70" t="s">
        <v>1035</v>
      </c>
      <c r="C20" s="71">
        <v>1030020</v>
      </c>
      <c r="D20" s="72" t="s">
        <v>1052</v>
      </c>
      <c r="E20" s="71">
        <v>543</v>
      </c>
      <c r="F20" s="71">
        <v>246</v>
      </c>
      <c r="G20" s="71">
        <v>789</v>
      </c>
      <c r="H20" s="71">
        <v>19</v>
      </c>
      <c r="I20" s="71">
        <v>37.809432000000001</v>
      </c>
      <c r="J20" s="71">
        <v>-122.269009</v>
      </c>
    </row>
    <row r="21" spans="1:10" ht="29.1">
      <c r="A21" s="71">
        <v>50030</v>
      </c>
      <c r="B21" s="70" t="s">
        <v>1035</v>
      </c>
      <c r="C21" s="71">
        <v>9905130</v>
      </c>
      <c r="D21" s="72" t="s">
        <v>1053</v>
      </c>
      <c r="E21" s="71">
        <v>413</v>
      </c>
      <c r="F21" s="71">
        <v>368</v>
      </c>
      <c r="G21" s="71">
        <v>781</v>
      </c>
      <c r="H21" s="71">
        <v>20</v>
      </c>
      <c r="I21" s="71">
        <v>37.7898</v>
      </c>
      <c r="J21" s="71">
        <v>-122.395854</v>
      </c>
    </row>
    <row r="22" spans="1:10" ht="29.1">
      <c r="A22" s="71">
        <v>57000</v>
      </c>
      <c r="B22" s="70" t="s">
        <v>1035</v>
      </c>
      <c r="C22" s="71">
        <v>1009520</v>
      </c>
      <c r="D22" s="72" t="s">
        <v>1054</v>
      </c>
      <c r="E22" s="71">
        <v>558</v>
      </c>
      <c r="F22" s="71">
        <v>223</v>
      </c>
      <c r="G22" s="71">
        <v>781</v>
      </c>
      <c r="H22" s="71">
        <v>21</v>
      </c>
      <c r="I22" s="71">
        <v>37.769185</v>
      </c>
      <c r="J22" s="71">
        <v>-122.1744125</v>
      </c>
    </row>
    <row r="23" spans="1:10" ht="29.1">
      <c r="A23" s="71">
        <v>51835</v>
      </c>
      <c r="B23" s="70" t="s">
        <v>1035</v>
      </c>
      <c r="C23" s="71">
        <v>9904470</v>
      </c>
      <c r="D23" s="72" t="s">
        <v>1055</v>
      </c>
      <c r="E23" s="71">
        <v>595</v>
      </c>
      <c r="F23" s="71">
        <v>172</v>
      </c>
      <c r="G23" s="71">
        <v>766</v>
      </c>
      <c r="H23" s="71">
        <v>22</v>
      </c>
      <c r="I23" s="71">
        <v>37.866695</v>
      </c>
      <c r="J23" s="71">
        <v>-122.2671512</v>
      </c>
    </row>
    <row r="24" spans="1:10" ht="29.1">
      <c r="A24" s="71">
        <v>55550</v>
      </c>
      <c r="B24" s="70" t="s">
        <v>1035</v>
      </c>
      <c r="C24" s="71">
        <v>1011350</v>
      </c>
      <c r="D24" s="72" t="s">
        <v>1044</v>
      </c>
      <c r="E24" s="71">
        <v>407</v>
      </c>
      <c r="F24" s="71">
        <v>339</v>
      </c>
      <c r="G24" s="71">
        <v>746</v>
      </c>
      <c r="H24" s="71">
        <v>23</v>
      </c>
      <c r="I24" s="71">
        <v>37.775195500000002</v>
      </c>
      <c r="J24" s="71">
        <v>-122.2248895</v>
      </c>
    </row>
    <row r="25" spans="1:10" ht="29.1">
      <c r="A25" s="71">
        <v>55593</v>
      </c>
      <c r="B25" s="70" t="s">
        <v>1035</v>
      </c>
      <c r="C25" s="71">
        <v>301130</v>
      </c>
      <c r="D25" s="72" t="s">
        <v>1056</v>
      </c>
      <c r="E25" s="71">
        <v>437</v>
      </c>
      <c r="F25" s="71">
        <v>308</v>
      </c>
      <c r="G25" s="71">
        <v>745</v>
      </c>
      <c r="H25" s="71">
        <v>24</v>
      </c>
      <c r="I25" s="71">
        <v>37.8684577</v>
      </c>
      <c r="J25" s="71">
        <v>-122.2619131</v>
      </c>
    </row>
    <row r="26" spans="1:10" ht="29.1">
      <c r="A26" s="71">
        <v>54455</v>
      </c>
      <c r="B26" s="70" t="s">
        <v>1035</v>
      </c>
      <c r="C26" s="71">
        <v>301170</v>
      </c>
      <c r="D26" s="72" t="s">
        <v>1045</v>
      </c>
      <c r="E26" s="71">
        <v>491</v>
      </c>
      <c r="F26" s="71">
        <v>252</v>
      </c>
      <c r="G26" s="71">
        <v>743</v>
      </c>
      <c r="H26" s="71">
        <v>25</v>
      </c>
      <c r="I26" s="71">
        <v>37.868659999999998</v>
      </c>
      <c r="J26" s="71">
        <v>-122.2599089</v>
      </c>
    </row>
    <row r="27" spans="1:10" ht="29.1">
      <c r="A27" s="71">
        <v>50032</v>
      </c>
      <c r="B27" s="70" t="s">
        <v>1035</v>
      </c>
      <c r="C27" s="71">
        <v>9905150</v>
      </c>
      <c r="D27" s="72" t="s">
        <v>1053</v>
      </c>
      <c r="E27" s="71">
        <v>382</v>
      </c>
      <c r="F27" s="71">
        <v>337</v>
      </c>
      <c r="G27" s="71">
        <v>719</v>
      </c>
      <c r="H27" s="71">
        <v>26</v>
      </c>
      <c r="I27" s="71">
        <v>37.789949</v>
      </c>
      <c r="J27" s="71">
        <v>-122.395668</v>
      </c>
    </row>
    <row r="28" spans="1:10" ht="29.1">
      <c r="A28" s="71">
        <v>52584</v>
      </c>
      <c r="B28" s="70" t="s">
        <v>1035</v>
      </c>
      <c r="C28" s="71">
        <v>9906670</v>
      </c>
      <c r="D28" s="72" t="s">
        <v>1057</v>
      </c>
      <c r="E28" s="71">
        <v>41</v>
      </c>
      <c r="F28" s="71">
        <v>652</v>
      </c>
      <c r="G28" s="71">
        <v>693</v>
      </c>
      <c r="H28" s="71">
        <v>27</v>
      </c>
      <c r="I28" s="71">
        <v>37.8028154</v>
      </c>
      <c r="J28" s="71">
        <v>-122.2715082</v>
      </c>
    </row>
    <row r="29" spans="1:10" ht="29.1">
      <c r="A29" s="71">
        <v>52513</v>
      </c>
      <c r="B29" s="70" t="s">
        <v>1035</v>
      </c>
      <c r="C29" s="71">
        <v>9906450</v>
      </c>
      <c r="D29" s="72" t="s">
        <v>1058</v>
      </c>
      <c r="E29" s="71">
        <v>339</v>
      </c>
      <c r="F29" s="71">
        <v>344</v>
      </c>
      <c r="G29" s="71">
        <v>683</v>
      </c>
      <c r="H29" s="71">
        <v>28</v>
      </c>
      <c r="I29" s="71">
        <v>37.771538399999997</v>
      </c>
      <c r="J29" s="71">
        <v>-122.213176</v>
      </c>
    </row>
    <row r="30" spans="1:10" ht="29.1">
      <c r="A30" s="71">
        <v>55599</v>
      </c>
      <c r="B30" s="70" t="s">
        <v>1035</v>
      </c>
      <c r="C30" s="71">
        <v>1009540</v>
      </c>
      <c r="D30" s="72" t="s">
        <v>1054</v>
      </c>
      <c r="E30" s="71">
        <v>363</v>
      </c>
      <c r="F30" s="71">
        <v>320</v>
      </c>
      <c r="G30" s="71">
        <v>683</v>
      </c>
      <c r="H30" s="71">
        <v>29</v>
      </c>
      <c r="I30" s="71">
        <v>37.768954999999998</v>
      </c>
      <c r="J30" s="71">
        <v>-122.17436669999999</v>
      </c>
    </row>
    <row r="31" spans="1:10" ht="29.1">
      <c r="A31" s="71">
        <v>57955</v>
      </c>
      <c r="B31" s="70" t="s">
        <v>1035</v>
      </c>
      <c r="C31" s="71">
        <v>303140</v>
      </c>
      <c r="D31" s="72" t="s">
        <v>1059</v>
      </c>
      <c r="E31" s="71">
        <v>229</v>
      </c>
      <c r="F31" s="71">
        <v>442</v>
      </c>
      <c r="G31" s="71">
        <v>671</v>
      </c>
      <c r="H31" s="71">
        <v>30</v>
      </c>
      <c r="I31" s="71">
        <v>37.875298299999997</v>
      </c>
      <c r="J31" s="71">
        <v>-122.2579698</v>
      </c>
    </row>
    <row r="32" spans="1:10" ht="29.1">
      <c r="A32" s="71">
        <v>50444</v>
      </c>
      <c r="B32" s="70" t="s">
        <v>1035</v>
      </c>
      <c r="C32" s="71">
        <v>306650</v>
      </c>
      <c r="D32" s="72" t="s">
        <v>1060</v>
      </c>
      <c r="E32" s="71">
        <v>299</v>
      </c>
      <c r="F32" s="71">
        <v>369</v>
      </c>
      <c r="G32" s="71">
        <v>668</v>
      </c>
      <c r="H32" s="71">
        <v>31</v>
      </c>
      <c r="I32" s="71">
        <v>37.8722013</v>
      </c>
      <c r="J32" s="71">
        <v>-122.268776</v>
      </c>
    </row>
    <row r="33" spans="1:10" ht="29.1">
      <c r="A33" s="71">
        <v>55504</v>
      </c>
      <c r="B33" s="70" t="s">
        <v>1035</v>
      </c>
      <c r="C33" s="71">
        <v>1502840</v>
      </c>
      <c r="D33" s="72" t="s">
        <v>1037</v>
      </c>
      <c r="E33" s="71">
        <v>328</v>
      </c>
      <c r="F33" s="71">
        <v>327</v>
      </c>
      <c r="G33" s="71">
        <v>655</v>
      </c>
      <c r="H33" s="71">
        <v>32</v>
      </c>
      <c r="I33" s="71">
        <v>37.721266200000002</v>
      </c>
      <c r="J33" s="71">
        <v>-122.1602015</v>
      </c>
    </row>
    <row r="34" spans="1:10" ht="29.1">
      <c r="A34" s="71">
        <v>55552</v>
      </c>
      <c r="B34" s="70" t="s">
        <v>1035</v>
      </c>
      <c r="C34" s="71">
        <v>1031010</v>
      </c>
      <c r="D34" s="72" t="s">
        <v>1061</v>
      </c>
      <c r="E34" s="71">
        <v>308</v>
      </c>
      <c r="F34" s="71">
        <v>342</v>
      </c>
      <c r="G34" s="71">
        <v>649</v>
      </c>
      <c r="H34" s="71">
        <v>33</v>
      </c>
      <c r="I34" s="71">
        <v>37.753492899999998</v>
      </c>
      <c r="J34" s="71">
        <v>-122.1972075</v>
      </c>
    </row>
    <row r="35" spans="1:10" ht="29.1">
      <c r="A35" s="71">
        <v>52509</v>
      </c>
      <c r="B35" s="70" t="s">
        <v>1035</v>
      </c>
      <c r="C35" s="71">
        <v>9906440</v>
      </c>
      <c r="D35" s="72" t="s">
        <v>1058</v>
      </c>
      <c r="E35" s="71">
        <v>302</v>
      </c>
      <c r="F35" s="71">
        <v>334</v>
      </c>
      <c r="G35" s="71">
        <v>636</v>
      </c>
      <c r="H35" s="71">
        <v>34</v>
      </c>
      <c r="I35" s="71">
        <v>37.7716432</v>
      </c>
      <c r="J35" s="71">
        <v>-122.2133264</v>
      </c>
    </row>
    <row r="36" spans="1:10" ht="29.1">
      <c r="A36" s="71">
        <v>52581</v>
      </c>
      <c r="B36" s="70" t="s">
        <v>1035</v>
      </c>
      <c r="C36" s="71">
        <v>9906650</v>
      </c>
      <c r="D36" s="72" t="s">
        <v>1062</v>
      </c>
      <c r="E36" s="71">
        <v>139</v>
      </c>
      <c r="F36" s="71">
        <v>497</v>
      </c>
      <c r="G36" s="71">
        <v>636</v>
      </c>
      <c r="H36" s="71">
        <v>35</v>
      </c>
      <c r="I36" s="71">
        <v>37.804575800000002</v>
      </c>
      <c r="J36" s="71">
        <v>-122.2708949</v>
      </c>
    </row>
    <row r="37" spans="1:10" ht="29.1">
      <c r="A37" s="71">
        <v>50028</v>
      </c>
      <c r="B37" s="70" t="s">
        <v>1035</v>
      </c>
      <c r="C37" s="71">
        <v>9905110</v>
      </c>
      <c r="D37" s="72" t="s">
        <v>1053</v>
      </c>
      <c r="E37" s="71">
        <v>313</v>
      </c>
      <c r="F37" s="71">
        <v>319</v>
      </c>
      <c r="G37" s="71">
        <v>633</v>
      </c>
      <c r="H37" s="71">
        <v>36</v>
      </c>
      <c r="I37" s="71">
        <v>37.789650000000002</v>
      </c>
      <c r="J37" s="71">
        <v>-122.396049</v>
      </c>
    </row>
    <row r="38" spans="1:10" ht="29.1">
      <c r="A38" s="71">
        <v>52999</v>
      </c>
      <c r="B38" s="70" t="s">
        <v>1035</v>
      </c>
      <c r="C38" s="71">
        <v>1006300</v>
      </c>
      <c r="D38" s="72" t="s">
        <v>1063</v>
      </c>
      <c r="E38" s="71">
        <v>193</v>
      </c>
      <c r="F38" s="71">
        <v>424</v>
      </c>
      <c r="G38" s="71">
        <v>616</v>
      </c>
      <c r="H38" s="71">
        <v>37</v>
      </c>
      <c r="I38" s="71">
        <v>37.802080400000001</v>
      </c>
      <c r="J38" s="71">
        <v>-122.2724528</v>
      </c>
    </row>
    <row r="39" spans="1:10" ht="29.1">
      <c r="A39" s="71">
        <v>52586</v>
      </c>
      <c r="B39" s="70" t="s">
        <v>1035</v>
      </c>
      <c r="C39" s="71">
        <v>9906680</v>
      </c>
      <c r="D39" s="72" t="s">
        <v>1064</v>
      </c>
      <c r="E39" s="71">
        <v>559</v>
      </c>
      <c r="F39" s="71">
        <v>55</v>
      </c>
      <c r="G39" s="71">
        <v>614</v>
      </c>
      <c r="H39" s="71">
        <v>38</v>
      </c>
      <c r="I39" s="71">
        <v>37.801890299999997</v>
      </c>
      <c r="J39" s="71">
        <v>-122.2717966</v>
      </c>
    </row>
    <row r="40" spans="1:10" ht="29.1">
      <c r="A40" s="71">
        <v>51666</v>
      </c>
      <c r="B40" s="70" t="s">
        <v>1035</v>
      </c>
      <c r="C40" s="71">
        <v>1009550</v>
      </c>
      <c r="D40" s="72" t="s">
        <v>1054</v>
      </c>
      <c r="E40" s="71">
        <v>129</v>
      </c>
      <c r="F40" s="71">
        <v>480</v>
      </c>
      <c r="G40" s="71">
        <v>609</v>
      </c>
      <c r="H40" s="71">
        <v>39</v>
      </c>
      <c r="I40" s="71">
        <v>37.768772900000002</v>
      </c>
      <c r="J40" s="71">
        <v>-122.1740223</v>
      </c>
    </row>
    <row r="41" spans="1:10" ht="29.1">
      <c r="A41" s="71">
        <v>52579</v>
      </c>
      <c r="B41" s="70" t="s">
        <v>1035</v>
      </c>
      <c r="C41" s="71">
        <v>9906640</v>
      </c>
      <c r="D41" s="72" t="s">
        <v>1065</v>
      </c>
      <c r="E41" s="71">
        <v>597</v>
      </c>
      <c r="F41" s="71">
        <v>4</v>
      </c>
      <c r="G41" s="71">
        <v>601</v>
      </c>
      <c r="H41" s="71">
        <v>40</v>
      </c>
      <c r="I41" s="71">
        <v>37.8085375</v>
      </c>
      <c r="J41" s="71">
        <v>-122.2686807</v>
      </c>
    </row>
    <row r="42" spans="1:10" ht="29.1">
      <c r="A42" s="71">
        <v>57557</v>
      </c>
      <c r="B42" s="70" t="s">
        <v>1035</v>
      </c>
      <c r="C42" s="71">
        <v>305980</v>
      </c>
      <c r="D42" s="72" t="s">
        <v>1051</v>
      </c>
      <c r="E42" s="71">
        <v>199</v>
      </c>
      <c r="F42" s="71">
        <v>396</v>
      </c>
      <c r="G42" s="71">
        <v>595</v>
      </c>
      <c r="H42" s="71">
        <v>41</v>
      </c>
      <c r="I42" s="71">
        <v>37.871699999999997</v>
      </c>
      <c r="J42" s="71">
        <v>-122.2728718</v>
      </c>
    </row>
    <row r="43" spans="1:10" ht="29.1">
      <c r="A43" s="71">
        <v>51111</v>
      </c>
      <c r="B43" s="70" t="s">
        <v>1035</v>
      </c>
      <c r="C43" s="71">
        <v>1006320</v>
      </c>
      <c r="D43" s="72" t="s">
        <v>1042</v>
      </c>
      <c r="E43" s="71">
        <v>514</v>
      </c>
      <c r="F43" s="71">
        <v>69</v>
      </c>
      <c r="G43" s="71">
        <v>583</v>
      </c>
      <c r="H43" s="71">
        <v>42</v>
      </c>
      <c r="I43" s="71">
        <v>37.802806199999999</v>
      </c>
      <c r="J43" s="71">
        <v>-122.2720152</v>
      </c>
    </row>
    <row r="44" spans="1:10" ht="29.1">
      <c r="A44" s="71">
        <v>55595</v>
      </c>
      <c r="B44" s="70" t="s">
        <v>1035</v>
      </c>
      <c r="C44" s="71">
        <v>1011200</v>
      </c>
      <c r="D44" s="72" t="s">
        <v>1066</v>
      </c>
      <c r="E44" s="71">
        <v>297</v>
      </c>
      <c r="F44" s="71">
        <v>281</v>
      </c>
      <c r="G44" s="71">
        <v>578</v>
      </c>
      <c r="H44" s="71">
        <v>43</v>
      </c>
      <c r="I44" s="71">
        <v>37.800098699999999</v>
      </c>
      <c r="J44" s="71">
        <v>-122.2163427</v>
      </c>
    </row>
    <row r="45" spans="1:10" ht="29.1">
      <c r="A45" s="71">
        <v>54466</v>
      </c>
      <c r="B45" s="70" t="s">
        <v>1035</v>
      </c>
      <c r="C45" s="71">
        <v>306080</v>
      </c>
      <c r="D45" s="72" t="s">
        <v>1060</v>
      </c>
      <c r="E45" s="71">
        <v>270</v>
      </c>
      <c r="F45" s="71">
        <v>308</v>
      </c>
      <c r="G45" s="71">
        <v>578</v>
      </c>
      <c r="H45" s="71">
        <v>44</v>
      </c>
      <c r="I45" s="71">
        <v>37.872031800000002</v>
      </c>
      <c r="J45" s="71">
        <v>-122.26856859999999</v>
      </c>
    </row>
    <row r="46" spans="1:10" ht="29.1">
      <c r="A46" s="71">
        <v>54963</v>
      </c>
      <c r="B46" s="70" t="s">
        <v>1035</v>
      </c>
      <c r="C46" s="71">
        <v>301190</v>
      </c>
      <c r="D46" s="72" t="s">
        <v>1045</v>
      </c>
      <c r="E46" s="71">
        <v>378</v>
      </c>
      <c r="F46" s="71">
        <v>194</v>
      </c>
      <c r="G46" s="71">
        <v>572</v>
      </c>
      <c r="H46" s="71">
        <v>45</v>
      </c>
      <c r="I46" s="71">
        <v>37.868613500000002</v>
      </c>
      <c r="J46" s="71">
        <v>-122.2605215</v>
      </c>
    </row>
    <row r="47" spans="1:10" ht="29.1">
      <c r="A47" s="71">
        <v>55535</v>
      </c>
      <c r="B47" s="70" t="s">
        <v>1035</v>
      </c>
      <c r="C47" s="71">
        <v>600810</v>
      </c>
      <c r="D47" s="72" t="s">
        <v>1067</v>
      </c>
      <c r="E47" s="71">
        <v>302</v>
      </c>
      <c r="F47" s="71">
        <v>265</v>
      </c>
      <c r="G47" s="71">
        <v>566</v>
      </c>
      <c r="H47" s="71">
        <v>46</v>
      </c>
      <c r="I47" s="71">
        <v>37.8314868</v>
      </c>
      <c r="J47" s="71">
        <v>-122.2798835</v>
      </c>
    </row>
    <row r="48" spans="1:10" ht="29.1">
      <c r="A48" s="71">
        <v>52517</v>
      </c>
      <c r="B48" s="70" t="s">
        <v>1035</v>
      </c>
      <c r="C48" s="71">
        <v>9906480</v>
      </c>
      <c r="D48" s="72" t="s">
        <v>1068</v>
      </c>
      <c r="E48" s="71">
        <v>228</v>
      </c>
      <c r="F48" s="71">
        <v>319</v>
      </c>
      <c r="G48" s="71">
        <v>547</v>
      </c>
      <c r="H48" s="71">
        <v>47</v>
      </c>
      <c r="I48" s="71">
        <v>37.7826211</v>
      </c>
      <c r="J48" s="71">
        <v>-122.2346016</v>
      </c>
    </row>
    <row r="49" spans="1:10" ht="29.1">
      <c r="A49" s="71">
        <v>55505</v>
      </c>
      <c r="B49" s="70" t="s">
        <v>1035</v>
      </c>
      <c r="C49" s="71">
        <v>600700</v>
      </c>
      <c r="D49" s="72" t="s">
        <v>1067</v>
      </c>
      <c r="E49" s="71">
        <v>265</v>
      </c>
      <c r="F49" s="71">
        <v>279</v>
      </c>
      <c r="G49" s="71">
        <v>544</v>
      </c>
      <c r="H49" s="71">
        <v>48</v>
      </c>
      <c r="I49" s="71">
        <v>37.830609000000003</v>
      </c>
      <c r="J49" s="71">
        <v>-122.27985099999999</v>
      </c>
    </row>
    <row r="50" spans="1:10" ht="29.1">
      <c r="A50" s="71">
        <v>52518</v>
      </c>
      <c r="B50" s="70" t="s">
        <v>1035</v>
      </c>
      <c r="C50" s="71">
        <v>9906490</v>
      </c>
      <c r="D50" s="72" t="s">
        <v>1068</v>
      </c>
      <c r="E50" s="71">
        <v>332</v>
      </c>
      <c r="F50" s="71">
        <v>209</v>
      </c>
      <c r="G50" s="71">
        <v>541</v>
      </c>
      <c r="H50" s="71">
        <v>49</v>
      </c>
      <c r="I50" s="71">
        <v>37.782546600000003</v>
      </c>
      <c r="J50" s="71">
        <v>-122.23452570000001</v>
      </c>
    </row>
    <row r="51" spans="1:10" ht="29.1">
      <c r="A51" s="71">
        <v>55888</v>
      </c>
      <c r="B51" s="70" t="s">
        <v>1035</v>
      </c>
      <c r="C51" s="71">
        <v>1600410</v>
      </c>
      <c r="D51" s="72" t="s">
        <v>1069</v>
      </c>
      <c r="E51" s="71">
        <v>287</v>
      </c>
      <c r="F51" s="71">
        <v>250</v>
      </c>
      <c r="G51" s="71">
        <v>537</v>
      </c>
      <c r="H51" s="71">
        <v>50</v>
      </c>
      <c r="I51" s="71">
        <v>37.971079400000001</v>
      </c>
      <c r="J51" s="71">
        <v>-122.3398753</v>
      </c>
    </row>
    <row r="52" spans="1:10" ht="29.1">
      <c r="A52" s="71">
        <v>51536</v>
      </c>
      <c r="B52" s="70" t="s">
        <v>1035</v>
      </c>
      <c r="C52" s="71">
        <v>9903500</v>
      </c>
      <c r="D52" s="72" t="s">
        <v>1070</v>
      </c>
      <c r="E52" s="71">
        <v>258</v>
      </c>
      <c r="F52" s="71">
        <v>275</v>
      </c>
      <c r="G52" s="71">
        <v>533</v>
      </c>
      <c r="H52" s="71">
        <v>51</v>
      </c>
      <c r="I52" s="71">
        <v>37.8011974</v>
      </c>
      <c r="J52" s="71">
        <v>-122.2733132</v>
      </c>
    </row>
    <row r="53" spans="1:10" ht="29.1">
      <c r="A53" s="71">
        <v>55886</v>
      </c>
      <c r="B53" s="70" t="s">
        <v>1035</v>
      </c>
      <c r="C53" s="71">
        <v>1011320</v>
      </c>
      <c r="D53" s="72" t="s">
        <v>1044</v>
      </c>
      <c r="E53" s="71">
        <v>292</v>
      </c>
      <c r="F53" s="71">
        <v>230</v>
      </c>
      <c r="G53" s="71">
        <v>522</v>
      </c>
      <c r="H53" s="71">
        <v>52</v>
      </c>
      <c r="I53" s="71">
        <v>37.775517999999998</v>
      </c>
      <c r="J53" s="71">
        <v>-122.2254576</v>
      </c>
    </row>
    <row r="54" spans="1:10" ht="29.1">
      <c r="A54" s="71">
        <v>52489</v>
      </c>
      <c r="B54" s="70" t="s">
        <v>1035</v>
      </c>
      <c r="C54" s="71">
        <v>9906340</v>
      </c>
      <c r="D54" s="72" t="s">
        <v>1071</v>
      </c>
      <c r="E54" s="71">
        <v>329</v>
      </c>
      <c r="F54" s="71">
        <v>188</v>
      </c>
      <c r="G54" s="71">
        <v>516</v>
      </c>
      <c r="H54" s="71">
        <v>53</v>
      </c>
      <c r="I54" s="71">
        <v>37.759900100000003</v>
      </c>
      <c r="J54" s="71">
        <v>-122.18852339999999</v>
      </c>
    </row>
    <row r="55" spans="1:10" ht="29.1">
      <c r="A55" s="71">
        <v>59999</v>
      </c>
      <c r="B55" s="70" t="s">
        <v>1035</v>
      </c>
      <c r="C55" s="71">
        <v>1003480</v>
      </c>
      <c r="D55" s="72" t="s">
        <v>1072</v>
      </c>
      <c r="E55" s="71">
        <v>370</v>
      </c>
      <c r="F55" s="71">
        <v>145</v>
      </c>
      <c r="G55" s="71">
        <v>515</v>
      </c>
      <c r="H55" s="71">
        <v>54</v>
      </c>
      <c r="I55" s="71">
        <v>37.799013899999999</v>
      </c>
      <c r="J55" s="71">
        <v>-122.2731766</v>
      </c>
    </row>
    <row r="56" spans="1:10" ht="29.1">
      <c r="A56" s="71">
        <v>52492</v>
      </c>
      <c r="B56" s="70" t="s">
        <v>1035</v>
      </c>
      <c r="C56" s="71">
        <v>9906350</v>
      </c>
      <c r="D56" s="72" t="s">
        <v>1071</v>
      </c>
      <c r="E56" s="71">
        <v>196</v>
      </c>
      <c r="F56" s="71">
        <v>316</v>
      </c>
      <c r="G56" s="71">
        <v>513</v>
      </c>
      <c r="H56" s="71">
        <v>55</v>
      </c>
      <c r="I56" s="71">
        <v>37.759805</v>
      </c>
      <c r="J56" s="71">
        <v>-122.18838030000001</v>
      </c>
    </row>
    <row r="57" spans="1:10" ht="29.1">
      <c r="A57" s="71">
        <v>54139</v>
      </c>
      <c r="B57" s="70" t="s">
        <v>1035</v>
      </c>
      <c r="C57" s="71">
        <v>301540</v>
      </c>
      <c r="D57" s="72" t="s">
        <v>1073</v>
      </c>
      <c r="E57" s="71">
        <v>292</v>
      </c>
      <c r="F57" s="71">
        <v>221</v>
      </c>
      <c r="G57" s="71">
        <v>513</v>
      </c>
      <c r="H57" s="71">
        <v>56</v>
      </c>
      <c r="I57" s="71">
        <v>37.870311999999998</v>
      </c>
      <c r="J57" s="71">
        <v>-122.26857</v>
      </c>
    </row>
    <row r="58" spans="1:10" ht="29.1">
      <c r="A58" s="71">
        <v>59000</v>
      </c>
      <c r="B58" s="70" t="s">
        <v>1035</v>
      </c>
      <c r="C58" s="71">
        <v>1011360</v>
      </c>
      <c r="D58" s="72" t="s">
        <v>1044</v>
      </c>
      <c r="E58" s="71">
        <v>278</v>
      </c>
      <c r="F58" s="71">
        <v>233</v>
      </c>
      <c r="G58" s="71">
        <v>511</v>
      </c>
      <c r="H58" s="71">
        <v>57</v>
      </c>
      <c r="I58" s="71">
        <v>37.775109399999998</v>
      </c>
      <c r="J58" s="71">
        <v>-122.2247397</v>
      </c>
    </row>
    <row r="59" spans="1:10" ht="29.1">
      <c r="A59" s="71">
        <v>51636</v>
      </c>
      <c r="B59" s="70" t="s">
        <v>1035</v>
      </c>
      <c r="C59" s="71">
        <v>9903830</v>
      </c>
      <c r="D59" s="72" t="s">
        <v>1074</v>
      </c>
      <c r="E59" s="71">
        <v>187</v>
      </c>
      <c r="F59" s="71">
        <v>324</v>
      </c>
      <c r="G59" s="71">
        <v>510</v>
      </c>
      <c r="H59" s="71">
        <v>58</v>
      </c>
      <c r="I59" s="71">
        <v>37.802253999999998</v>
      </c>
      <c r="J59" s="71">
        <v>-122.2744562</v>
      </c>
    </row>
    <row r="60" spans="1:10" ht="29.1">
      <c r="A60" s="71">
        <v>55000</v>
      </c>
      <c r="B60" s="70" t="s">
        <v>1035</v>
      </c>
      <c r="C60" s="71">
        <v>1014960</v>
      </c>
      <c r="D60" s="72" t="s">
        <v>1075</v>
      </c>
      <c r="E60" s="71">
        <v>296</v>
      </c>
      <c r="F60" s="71">
        <v>209</v>
      </c>
      <c r="G60" s="71">
        <v>505</v>
      </c>
      <c r="H60" s="71">
        <v>59</v>
      </c>
      <c r="I60" s="71">
        <v>37.800545999999997</v>
      </c>
      <c r="J60" s="71">
        <v>-122.2166217</v>
      </c>
    </row>
    <row r="61" spans="1:10" ht="29.1">
      <c r="A61" s="71">
        <v>51267</v>
      </c>
      <c r="B61" s="70" t="s">
        <v>1035</v>
      </c>
      <c r="C61" s="71">
        <v>9902640</v>
      </c>
      <c r="D61" s="72" t="s">
        <v>1075</v>
      </c>
      <c r="E61" s="71">
        <v>198</v>
      </c>
      <c r="F61" s="71">
        <v>302</v>
      </c>
      <c r="G61" s="71">
        <v>499</v>
      </c>
      <c r="H61" s="71">
        <v>60</v>
      </c>
      <c r="I61" s="71">
        <v>37.8002045</v>
      </c>
      <c r="J61" s="71">
        <v>-122.215789</v>
      </c>
    </row>
    <row r="62" spans="1:10" ht="29.1">
      <c r="A62" s="71">
        <v>52808</v>
      </c>
      <c r="B62" s="70" t="s">
        <v>1035</v>
      </c>
      <c r="C62" s="71">
        <v>9907380</v>
      </c>
      <c r="D62" s="72" t="s">
        <v>1036</v>
      </c>
      <c r="E62" s="71">
        <v>280</v>
      </c>
      <c r="F62" s="71">
        <v>218</v>
      </c>
      <c r="G62" s="71">
        <v>498</v>
      </c>
      <c r="H62" s="71">
        <v>61</v>
      </c>
      <c r="I62" s="71">
        <v>37.8698798</v>
      </c>
      <c r="J62" s="71">
        <v>-122.26780170000001</v>
      </c>
    </row>
    <row r="63" spans="1:10" ht="29.1">
      <c r="A63" s="71">
        <v>57111</v>
      </c>
      <c r="B63" s="70" t="s">
        <v>1035</v>
      </c>
      <c r="C63" s="71">
        <v>1006450</v>
      </c>
      <c r="D63" s="72" t="s">
        <v>1076</v>
      </c>
      <c r="E63" s="71">
        <v>348</v>
      </c>
      <c r="F63" s="71">
        <v>142</v>
      </c>
      <c r="G63" s="71">
        <v>490</v>
      </c>
      <c r="H63" s="71">
        <v>62</v>
      </c>
      <c r="I63" s="71">
        <v>37.809323999999997</v>
      </c>
      <c r="J63" s="71">
        <v>-122.267939</v>
      </c>
    </row>
    <row r="64" spans="1:10" ht="29.1">
      <c r="A64" s="71">
        <v>58885</v>
      </c>
      <c r="B64" s="70" t="s">
        <v>1035</v>
      </c>
      <c r="C64" s="71">
        <v>500700</v>
      </c>
      <c r="D64" s="72" t="s">
        <v>1077</v>
      </c>
      <c r="E64" s="71">
        <v>279</v>
      </c>
      <c r="F64" s="71">
        <v>208</v>
      </c>
      <c r="G64" s="71">
        <v>488</v>
      </c>
      <c r="H64" s="71">
        <v>63</v>
      </c>
      <c r="I64" s="71">
        <v>37.924708000000003</v>
      </c>
      <c r="J64" s="71">
        <v>-122.316726</v>
      </c>
    </row>
    <row r="65" spans="1:10" ht="29.1">
      <c r="A65" s="71">
        <v>55522</v>
      </c>
      <c r="B65" s="70" t="s">
        <v>1035</v>
      </c>
      <c r="C65" s="71">
        <v>1011330</v>
      </c>
      <c r="D65" s="72" t="s">
        <v>1044</v>
      </c>
      <c r="E65" s="71">
        <v>262</v>
      </c>
      <c r="F65" s="71">
        <v>226</v>
      </c>
      <c r="G65" s="71">
        <v>488</v>
      </c>
      <c r="H65" s="71">
        <v>64</v>
      </c>
      <c r="I65" s="71">
        <v>37.775429000000003</v>
      </c>
      <c r="J65" s="71">
        <v>-122.225279</v>
      </c>
    </row>
    <row r="66" spans="1:10" ht="29.1">
      <c r="A66" s="71">
        <v>52404</v>
      </c>
      <c r="B66" s="70" t="s">
        <v>1035</v>
      </c>
      <c r="C66" s="71">
        <v>9906120</v>
      </c>
      <c r="D66" s="72" t="s">
        <v>1078</v>
      </c>
      <c r="E66" s="71">
        <v>440</v>
      </c>
      <c r="F66" s="71">
        <v>45</v>
      </c>
      <c r="G66" s="71">
        <v>484</v>
      </c>
      <c r="H66" s="71">
        <v>65</v>
      </c>
      <c r="I66" s="71">
        <v>37.725382099999997</v>
      </c>
      <c r="J66" s="71">
        <v>-122.1575692</v>
      </c>
    </row>
    <row r="67" spans="1:10" ht="29.1">
      <c r="A67" s="71">
        <v>52583</v>
      </c>
      <c r="B67" s="70" t="s">
        <v>1035</v>
      </c>
      <c r="C67" s="71">
        <v>9906660</v>
      </c>
      <c r="D67" s="72" t="s">
        <v>1079</v>
      </c>
      <c r="E67" s="71">
        <v>441</v>
      </c>
      <c r="F67" s="71">
        <v>41</v>
      </c>
      <c r="G67" s="71">
        <v>482</v>
      </c>
      <c r="H67" s="71">
        <v>66</v>
      </c>
      <c r="I67" s="71">
        <v>37.804092300000001</v>
      </c>
      <c r="J67" s="71">
        <v>-122.27148750000001</v>
      </c>
    </row>
    <row r="68" spans="1:10" ht="29.1">
      <c r="A68" s="71">
        <v>55111</v>
      </c>
      <c r="B68" s="70" t="s">
        <v>1035</v>
      </c>
      <c r="C68" s="71">
        <v>306310</v>
      </c>
      <c r="D68" s="72" t="s">
        <v>1080</v>
      </c>
      <c r="E68" s="71">
        <v>263</v>
      </c>
      <c r="F68" s="71">
        <v>216</v>
      </c>
      <c r="G68" s="71">
        <v>478</v>
      </c>
      <c r="H68" s="71">
        <v>67</v>
      </c>
      <c r="I68" s="71">
        <v>37.8687057</v>
      </c>
      <c r="J68" s="71">
        <v>-122.2920896</v>
      </c>
    </row>
    <row r="69" spans="1:10" ht="29.1">
      <c r="A69" s="71">
        <v>52728</v>
      </c>
      <c r="B69" s="70" t="s">
        <v>1035</v>
      </c>
      <c r="C69" s="71">
        <v>9907100</v>
      </c>
      <c r="D69" s="72" t="s">
        <v>1081</v>
      </c>
      <c r="E69" s="71">
        <v>467</v>
      </c>
      <c r="F69" s="71">
        <v>7</v>
      </c>
      <c r="G69" s="71">
        <v>474</v>
      </c>
      <c r="H69" s="71">
        <v>68</v>
      </c>
      <c r="I69" s="71">
        <v>37.802032099999998</v>
      </c>
      <c r="J69" s="71">
        <v>-122.27218860000001</v>
      </c>
    </row>
    <row r="70" spans="1:10" ht="29.1">
      <c r="A70" s="71">
        <v>55533</v>
      </c>
      <c r="B70" s="70" t="s">
        <v>1035</v>
      </c>
      <c r="C70" s="71">
        <v>1011340</v>
      </c>
      <c r="D70" s="72" t="s">
        <v>1044</v>
      </c>
      <c r="E70" s="71">
        <v>226</v>
      </c>
      <c r="F70" s="71">
        <v>246</v>
      </c>
      <c r="G70" s="71">
        <v>472</v>
      </c>
      <c r="H70" s="71">
        <v>69</v>
      </c>
      <c r="I70" s="71">
        <v>37.77534</v>
      </c>
      <c r="J70" s="71">
        <v>-122.2251141</v>
      </c>
    </row>
    <row r="71" spans="1:10" ht="29.1">
      <c r="A71" s="71">
        <v>53449</v>
      </c>
      <c r="B71" s="70" t="s">
        <v>1035</v>
      </c>
      <c r="C71" s="71">
        <v>1010650</v>
      </c>
      <c r="D71" s="72" t="s">
        <v>1082</v>
      </c>
      <c r="E71" s="71">
        <v>148</v>
      </c>
      <c r="F71" s="71">
        <v>321</v>
      </c>
      <c r="G71" s="71">
        <v>469</v>
      </c>
      <c r="H71" s="71">
        <v>70</v>
      </c>
      <c r="I71" s="71">
        <v>37.769278999999997</v>
      </c>
      <c r="J71" s="71">
        <v>-122.17414840000001</v>
      </c>
    </row>
    <row r="72" spans="1:10" ht="29.1">
      <c r="A72" s="71">
        <v>51606</v>
      </c>
      <c r="B72" s="70" t="s">
        <v>1035</v>
      </c>
      <c r="C72" s="71">
        <v>9903710</v>
      </c>
      <c r="D72" s="72" t="s">
        <v>1083</v>
      </c>
      <c r="E72" s="71">
        <v>188</v>
      </c>
      <c r="F72" s="71">
        <v>278</v>
      </c>
      <c r="G72" s="71">
        <v>466</v>
      </c>
      <c r="H72" s="71">
        <v>71</v>
      </c>
      <c r="I72" s="71">
        <v>37.867491399999999</v>
      </c>
      <c r="J72" s="71">
        <v>-122.2608438</v>
      </c>
    </row>
    <row r="73" spans="1:10" ht="29.1">
      <c r="A73" s="71">
        <v>55659</v>
      </c>
      <c r="B73" s="70" t="s">
        <v>1035</v>
      </c>
      <c r="C73" s="71">
        <v>701210</v>
      </c>
      <c r="D73" s="72" t="s">
        <v>1084</v>
      </c>
      <c r="E73" s="71">
        <v>465</v>
      </c>
      <c r="F73" s="71">
        <v>0</v>
      </c>
      <c r="G73" s="71">
        <v>465</v>
      </c>
      <c r="H73" s="71">
        <v>72</v>
      </c>
      <c r="I73" s="71">
        <v>37.529975999999998</v>
      </c>
      <c r="J73" s="71">
        <v>-121.9632318</v>
      </c>
    </row>
    <row r="74" spans="1:10" ht="29.1">
      <c r="A74" s="71">
        <v>52405</v>
      </c>
      <c r="B74" s="70" t="s">
        <v>1035</v>
      </c>
      <c r="C74" s="71">
        <v>9906130</v>
      </c>
      <c r="D74" s="72" t="s">
        <v>1085</v>
      </c>
      <c r="E74" s="71">
        <v>33</v>
      </c>
      <c r="F74" s="71">
        <v>432</v>
      </c>
      <c r="G74" s="71">
        <v>465</v>
      </c>
      <c r="H74" s="71">
        <v>73</v>
      </c>
      <c r="I74" s="71">
        <v>37.725440200000001</v>
      </c>
      <c r="J74" s="71">
        <v>-122.1579246</v>
      </c>
    </row>
    <row r="75" spans="1:10" ht="29.1">
      <c r="A75" s="71">
        <v>51209</v>
      </c>
      <c r="B75" s="70" t="s">
        <v>1035</v>
      </c>
      <c r="C75" s="71">
        <v>9902560</v>
      </c>
      <c r="D75" s="72" t="s">
        <v>1086</v>
      </c>
      <c r="E75" s="71">
        <v>248</v>
      </c>
      <c r="F75" s="71">
        <v>216</v>
      </c>
      <c r="G75" s="71">
        <v>464</v>
      </c>
      <c r="H75" s="71">
        <v>74</v>
      </c>
      <c r="I75" s="71">
        <v>37.669511</v>
      </c>
      <c r="J75" s="71">
        <v>-122.0864097</v>
      </c>
    </row>
    <row r="76" spans="1:10" ht="29.1">
      <c r="A76" s="71">
        <v>53700</v>
      </c>
      <c r="B76" s="70" t="s">
        <v>1035</v>
      </c>
      <c r="C76" s="71">
        <v>302670</v>
      </c>
      <c r="D76" s="72" t="s">
        <v>1087</v>
      </c>
      <c r="E76" s="71">
        <v>157</v>
      </c>
      <c r="F76" s="71">
        <v>306</v>
      </c>
      <c r="G76" s="71">
        <v>463</v>
      </c>
      <c r="H76" s="71">
        <v>75</v>
      </c>
      <c r="I76" s="71">
        <v>37.873471799999997</v>
      </c>
      <c r="J76" s="71">
        <v>-122.2552278</v>
      </c>
    </row>
    <row r="77" spans="1:10" ht="29.1">
      <c r="A77" s="71">
        <v>55005</v>
      </c>
      <c r="B77" s="70" t="s">
        <v>1035</v>
      </c>
      <c r="C77" s="71">
        <v>1502810</v>
      </c>
      <c r="D77" s="72" t="s">
        <v>1037</v>
      </c>
      <c r="E77" s="71">
        <v>241</v>
      </c>
      <c r="F77" s="71">
        <v>213</v>
      </c>
      <c r="G77" s="71">
        <v>454</v>
      </c>
      <c r="H77" s="71">
        <v>76</v>
      </c>
      <c r="I77" s="71">
        <v>37.721800799999997</v>
      </c>
      <c r="J77" s="71">
        <v>-122.1605105</v>
      </c>
    </row>
    <row r="78" spans="1:10" ht="29.1">
      <c r="A78" s="71">
        <v>56777</v>
      </c>
      <c r="B78" s="70" t="s">
        <v>1035</v>
      </c>
      <c r="C78" s="71">
        <v>1018240</v>
      </c>
      <c r="D78" s="72" t="s">
        <v>1061</v>
      </c>
      <c r="E78" s="71">
        <v>277</v>
      </c>
      <c r="F78" s="71">
        <v>174</v>
      </c>
      <c r="G78" s="71">
        <v>451</v>
      </c>
      <c r="H78" s="71">
        <v>77</v>
      </c>
      <c r="I78" s="71">
        <v>37.753655600000002</v>
      </c>
      <c r="J78" s="71">
        <v>-122.1970134</v>
      </c>
    </row>
    <row r="79" spans="1:10" ht="29.1">
      <c r="A79" s="71">
        <v>53684</v>
      </c>
      <c r="B79" s="70" t="s">
        <v>1035</v>
      </c>
      <c r="C79" s="71">
        <v>1504220</v>
      </c>
      <c r="D79" s="72" t="s">
        <v>1088</v>
      </c>
      <c r="E79" s="71">
        <v>450</v>
      </c>
      <c r="F79" s="71">
        <v>0</v>
      </c>
      <c r="G79" s="71">
        <v>451</v>
      </c>
      <c r="H79" s="71">
        <v>78</v>
      </c>
      <c r="I79" s="71">
        <v>37.696700200000002</v>
      </c>
      <c r="J79" s="71">
        <v>-122.1257177</v>
      </c>
    </row>
    <row r="80" spans="1:10" ht="29.1">
      <c r="A80" s="71">
        <v>52484</v>
      </c>
      <c r="B80" s="70" t="s">
        <v>1035</v>
      </c>
      <c r="C80" s="71">
        <v>9906310</v>
      </c>
      <c r="D80" s="72" t="s">
        <v>1089</v>
      </c>
      <c r="E80" s="71">
        <v>158</v>
      </c>
      <c r="F80" s="71">
        <v>291</v>
      </c>
      <c r="G80" s="71">
        <v>448</v>
      </c>
      <c r="H80" s="71">
        <v>79</v>
      </c>
      <c r="I80" s="71">
        <v>37.755696999999998</v>
      </c>
      <c r="J80" s="71">
        <v>-122.1797373</v>
      </c>
    </row>
    <row r="81" spans="1:10" ht="29.1">
      <c r="A81" s="71">
        <v>56333</v>
      </c>
      <c r="B81" s="70" t="s">
        <v>1035</v>
      </c>
      <c r="C81" s="71">
        <v>1500610</v>
      </c>
      <c r="D81" s="72" t="s">
        <v>1088</v>
      </c>
      <c r="E81" s="71">
        <v>5</v>
      </c>
      <c r="F81" s="71">
        <v>439</v>
      </c>
      <c r="G81" s="71">
        <v>444</v>
      </c>
      <c r="H81" s="71">
        <v>80</v>
      </c>
      <c r="I81" s="71">
        <v>37.696772500000002</v>
      </c>
      <c r="J81" s="71">
        <v>-122.1258847</v>
      </c>
    </row>
    <row r="82" spans="1:10" ht="29.1">
      <c r="A82" s="71">
        <v>53888</v>
      </c>
      <c r="B82" s="70" t="s">
        <v>1035</v>
      </c>
      <c r="C82" s="71">
        <v>1001240</v>
      </c>
      <c r="D82" s="72" t="s">
        <v>1052</v>
      </c>
      <c r="E82" s="71">
        <v>45</v>
      </c>
      <c r="F82" s="71">
        <v>397</v>
      </c>
      <c r="G82" s="71">
        <v>442</v>
      </c>
      <c r="H82" s="71">
        <v>81</v>
      </c>
      <c r="I82" s="71">
        <v>37.809080000000002</v>
      </c>
      <c r="J82" s="71">
        <v>-122.2684</v>
      </c>
    </row>
    <row r="83" spans="1:10" ht="29.1">
      <c r="A83" s="71">
        <v>52506</v>
      </c>
      <c r="B83" s="70" t="s">
        <v>1035</v>
      </c>
      <c r="C83" s="71">
        <v>9906410</v>
      </c>
      <c r="D83" s="72" t="s">
        <v>1090</v>
      </c>
      <c r="E83" s="71">
        <v>152</v>
      </c>
      <c r="F83" s="71">
        <v>284</v>
      </c>
      <c r="G83" s="71">
        <v>437</v>
      </c>
      <c r="H83" s="71">
        <v>82</v>
      </c>
      <c r="I83" s="71">
        <v>37.7655903</v>
      </c>
      <c r="J83" s="71">
        <v>-122.200553</v>
      </c>
    </row>
    <row r="84" spans="1:10" ht="29.1">
      <c r="A84" s="71">
        <v>52949</v>
      </c>
      <c r="B84" s="70" t="s">
        <v>1035</v>
      </c>
      <c r="C84" s="71">
        <v>9907810</v>
      </c>
      <c r="D84" s="72" t="s">
        <v>1091</v>
      </c>
      <c r="E84" s="71">
        <v>328</v>
      </c>
      <c r="F84" s="71">
        <v>106</v>
      </c>
      <c r="G84" s="71">
        <v>435</v>
      </c>
      <c r="H84" s="71">
        <v>83</v>
      </c>
      <c r="I84" s="71">
        <v>37.924553000000003</v>
      </c>
      <c r="J84" s="71">
        <v>-122.31657300000001</v>
      </c>
    </row>
    <row r="85" spans="1:10" ht="29.1">
      <c r="A85" s="71">
        <v>50786</v>
      </c>
      <c r="B85" s="70" t="s">
        <v>1035</v>
      </c>
      <c r="C85" s="71">
        <v>1701220</v>
      </c>
      <c r="D85" s="72" t="s">
        <v>1092</v>
      </c>
      <c r="E85" s="71">
        <v>230</v>
      </c>
      <c r="F85" s="71">
        <v>205</v>
      </c>
      <c r="G85" s="71">
        <v>434</v>
      </c>
      <c r="H85" s="71">
        <v>84</v>
      </c>
      <c r="I85" s="71">
        <v>37.590398</v>
      </c>
      <c r="J85" s="71">
        <v>-122.017262</v>
      </c>
    </row>
    <row r="86" spans="1:10" ht="29.1">
      <c r="A86" s="71">
        <v>52574</v>
      </c>
      <c r="B86" s="70" t="s">
        <v>1035</v>
      </c>
      <c r="C86" s="71">
        <v>9906630</v>
      </c>
      <c r="D86" s="72" t="s">
        <v>1093</v>
      </c>
      <c r="E86" s="71">
        <v>2</v>
      </c>
      <c r="F86" s="71">
        <v>431</v>
      </c>
      <c r="G86" s="71">
        <v>433</v>
      </c>
      <c r="H86" s="71">
        <v>85</v>
      </c>
      <c r="I86" s="71">
        <v>37.807371000000003</v>
      </c>
      <c r="J86" s="71">
        <v>-122.26919049999999</v>
      </c>
    </row>
    <row r="87" spans="1:10" ht="29.1">
      <c r="A87" s="71">
        <v>55525</v>
      </c>
      <c r="B87" s="70" t="s">
        <v>1035</v>
      </c>
      <c r="C87" s="71">
        <v>306300</v>
      </c>
      <c r="D87" s="72" t="s">
        <v>1080</v>
      </c>
      <c r="E87" s="71">
        <v>202</v>
      </c>
      <c r="F87" s="71">
        <v>228</v>
      </c>
      <c r="G87" s="71">
        <v>430</v>
      </c>
      <c r="H87" s="71">
        <v>86</v>
      </c>
      <c r="I87" s="71">
        <v>37.869467</v>
      </c>
      <c r="J87" s="71">
        <v>-122.2921181</v>
      </c>
    </row>
    <row r="88" spans="1:10" ht="29.1">
      <c r="A88" s="71">
        <v>50958</v>
      </c>
      <c r="B88" s="70" t="s">
        <v>1035</v>
      </c>
      <c r="C88" s="71">
        <v>9902070</v>
      </c>
      <c r="D88" s="72" t="s">
        <v>1094</v>
      </c>
      <c r="E88" s="71">
        <v>117</v>
      </c>
      <c r="F88" s="71">
        <v>313</v>
      </c>
      <c r="G88" s="71">
        <v>430</v>
      </c>
      <c r="H88" s="71">
        <v>87</v>
      </c>
      <c r="I88" s="71">
        <v>37.806322899999998</v>
      </c>
      <c r="J88" s="71">
        <v>-122.2700784</v>
      </c>
    </row>
    <row r="89" spans="1:10" ht="29.1">
      <c r="A89" s="71">
        <v>52605</v>
      </c>
      <c r="B89" s="70" t="s">
        <v>1035</v>
      </c>
      <c r="C89" s="71">
        <v>9906760</v>
      </c>
      <c r="D89" s="72" t="s">
        <v>1095</v>
      </c>
      <c r="E89" s="71">
        <v>237</v>
      </c>
      <c r="F89" s="71">
        <v>193</v>
      </c>
      <c r="G89" s="71">
        <v>430</v>
      </c>
      <c r="H89" s="71">
        <v>88</v>
      </c>
      <c r="I89" s="71">
        <v>37.774450000000002</v>
      </c>
      <c r="J89" s="71">
        <v>-122.2192816</v>
      </c>
    </row>
    <row r="90" spans="1:10" ht="29.1">
      <c r="A90" s="71">
        <v>52482</v>
      </c>
      <c r="B90" s="70" t="s">
        <v>1035</v>
      </c>
      <c r="C90" s="71">
        <v>9906300</v>
      </c>
      <c r="D90" s="72" t="s">
        <v>1089</v>
      </c>
      <c r="E90" s="71">
        <v>282</v>
      </c>
      <c r="F90" s="71">
        <v>148</v>
      </c>
      <c r="G90" s="71">
        <v>430</v>
      </c>
      <c r="H90" s="71">
        <v>89</v>
      </c>
      <c r="I90" s="71">
        <v>37.755762699999998</v>
      </c>
      <c r="J90" s="71">
        <v>-122.17982120000001</v>
      </c>
    </row>
    <row r="91" spans="1:10" ht="29.1">
      <c r="A91" s="71">
        <v>52504</v>
      </c>
      <c r="B91" s="70" t="s">
        <v>1035</v>
      </c>
      <c r="C91" s="71">
        <v>9906400</v>
      </c>
      <c r="D91" s="72" t="s">
        <v>1090</v>
      </c>
      <c r="E91" s="71">
        <v>280</v>
      </c>
      <c r="F91" s="71">
        <v>149</v>
      </c>
      <c r="G91" s="71">
        <v>429</v>
      </c>
      <c r="H91" s="71">
        <v>90</v>
      </c>
      <c r="I91" s="71">
        <v>37.765657300000001</v>
      </c>
      <c r="J91" s="71">
        <v>-122.20063740000001</v>
      </c>
    </row>
    <row r="92" spans="1:10" ht="29.1">
      <c r="A92" s="71">
        <v>54700</v>
      </c>
      <c r="B92" s="70" t="s">
        <v>1035</v>
      </c>
      <c r="C92" s="71">
        <v>1006430</v>
      </c>
      <c r="D92" s="72" t="s">
        <v>1096</v>
      </c>
      <c r="E92" s="71">
        <v>99</v>
      </c>
      <c r="F92" s="71">
        <v>328</v>
      </c>
      <c r="G92" s="71">
        <v>427</v>
      </c>
      <c r="H92" s="71">
        <v>91</v>
      </c>
      <c r="I92" s="71">
        <v>37.807922400000002</v>
      </c>
      <c r="J92" s="71">
        <v>-122.2690892</v>
      </c>
    </row>
    <row r="93" spans="1:10" ht="29.1">
      <c r="A93" s="71">
        <v>52223</v>
      </c>
      <c r="B93" s="70" t="s">
        <v>1035</v>
      </c>
      <c r="C93" s="71">
        <v>301730</v>
      </c>
      <c r="D93" s="72" t="s">
        <v>1097</v>
      </c>
      <c r="E93" s="71">
        <v>279</v>
      </c>
      <c r="F93" s="71">
        <v>145</v>
      </c>
      <c r="G93" s="71">
        <v>424</v>
      </c>
      <c r="H93" s="71">
        <v>92</v>
      </c>
      <c r="I93" s="71">
        <v>37.866774999999997</v>
      </c>
      <c r="J93" s="71">
        <v>-122.254045</v>
      </c>
    </row>
    <row r="94" spans="1:10" ht="29.1">
      <c r="A94" s="71">
        <v>55833</v>
      </c>
      <c r="B94" s="70" t="s">
        <v>1035</v>
      </c>
      <c r="C94" s="71">
        <v>1004170</v>
      </c>
      <c r="D94" s="72" t="s">
        <v>1098</v>
      </c>
      <c r="E94" s="71">
        <v>157</v>
      </c>
      <c r="F94" s="71">
        <v>254</v>
      </c>
      <c r="G94" s="71">
        <v>412</v>
      </c>
      <c r="H94" s="71">
        <v>93</v>
      </c>
      <c r="I94" s="71">
        <v>37.797159999999998</v>
      </c>
      <c r="J94" s="71">
        <v>-122.265807</v>
      </c>
    </row>
    <row r="95" spans="1:10" ht="29.1">
      <c r="A95" s="71">
        <v>59222</v>
      </c>
      <c r="B95" s="70" t="s">
        <v>1035</v>
      </c>
      <c r="C95" s="71">
        <v>1004140</v>
      </c>
      <c r="D95" s="72" t="s">
        <v>1099</v>
      </c>
      <c r="E95" s="71">
        <v>125</v>
      </c>
      <c r="F95" s="71">
        <v>283</v>
      </c>
      <c r="G95" s="71">
        <v>409</v>
      </c>
      <c r="H95" s="71">
        <v>94</v>
      </c>
      <c r="I95" s="71">
        <v>37.799058100000003</v>
      </c>
      <c r="J95" s="71">
        <v>-122.2705469</v>
      </c>
    </row>
    <row r="96" spans="1:10" ht="29.1">
      <c r="A96" s="71">
        <v>51632</v>
      </c>
      <c r="B96" s="70" t="s">
        <v>1035</v>
      </c>
      <c r="C96" s="71">
        <v>9903800</v>
      </c>
      <c r="D96" s="72" t="s">
        <v>1100</v>
      </c>
      <c r="E96" s="71">
        <v>194</v>
      </c>
      <c r="F96" s="71">
        <v>214</v>
      </c>
      <c r="G96" s="71">
        <v>408</v>
      </c>
      <c r="H96" s="71">
        <v>95</v>
      </c>
      <c r="I96" s="71">
        <v>37.7965673</v>
      </c>
      <c r="J96" s="71">
        <v>-122.27785009999999</v>
      </c>
    </row>
    <row r="97" spans="1:10" ht="29.1">
      <c r="A97" s="71">
        <v>53108</v>
      </c>
      <c r="B97" s="70" t="s">
        <v>1035</v>
      </c>
      <c r="C97" s="71">
        <v>9908300</v>
      </c>
      <c r="D97" s="72" t="s">
        <v>1042</v>
      </c>
      <c r="E97" s="71">
        <v>368</v>
      </c>
      <c r="F97" s="71">
        <v>39</v>
      </c>
      <c r="G97" s="71">
        <v>406</v>
      </c>
      <c r="H97" s="71">
        <v>96</v>
      </c>
      <c r="I97" s="71">
        <v>37.803207200000003</v>
      </c>
      <c r="J97" s="71">
        <v>-122.27177210000001</v>
      </c>
    </row>
    <row r="98" spans="1:10" ht="29.1">
      <c r="A98" s="71">
        <v>55663</v>
      </c>
      <c r="B98" s="70" t="s">
        <v>1035</v>
      </c>
      <c r="C98" s="71">
        <v>1018230</v>
      </c>
      <c r="D98" s="72" t="s">
        <v>1061</v>
      </c>
      <c r="E98" s="71">
        <v>202</v>
      </c>
      <c r="F98" s="71">
        <v>203</v>
      </c>
      <c r="G98" s="71">
        <v>405</v>
      </c>
      <c r="H98" s="71">
        <v>97</v>
      </c>
      <c r="I98" s="71">
        <v>37.753416100000003</v>
      </c>
      <c r="J98" s="71">
        <v>-122.1967269</v>
      </c>
    </row>
    <row r="99" spans="1:10" ht="29.1">
      <c r="A99" s="71">
        <v>57222</v>
      </c>
      <c r="B99" s="70" t="s">
        <v>1035</v>
      </c>
      <c r="C99" s="71">
        <v>1010670</v>
      </c>
      <c r="D99" s="72" t="s">
        <v>1101</v>
      </c>
      <c r="E99" s="71">
        <v>211</v>
      </c>
      <c r="F99" s="71">
        <v>189</v>
      </c>
      <c r="G99" s="71">
        <v>400</v>
      </c>
      <c r="H99" s="71">
        <v>98</v>
      </c>
      <c r="I99" s="71">
        <v>37.783583800000002</v>
      </c>
      <c r="J99" s="71">
        <v>-122.2225151</v>
      </c>
    </row>
    <row r="100" spans="1:10" ht="29.1">
      <c r="A100" s="71">
        <v>52244</v>
      </c>
      <c r="B100" s="70" t="s">
        <v>1035</v>
      </c>
      <c r="C100" s="71">
        <v>301740</v>
      </c>
      <c r="D100" s="72" t="s">
        <v>1097</v>
      </c>
      <c r="E100" s="71">
        <v>113</v>
      </c>
      <c r="F100" s="71">
        <v>285</v>
      </c>
      <c r="G100" s="71">
        <v>398</v>
      </c>
      <c r="H100" s="71">
        <v>99</v>
      </c>
      <c r="I100" s="71">
        <v>37.866707300000002</v>
      </c>
      <c r="J100" s="71">
        <v>-122.2542</v>
      </c>
    </row>
    <row r="101" spans="1:10" ht="29.1">
      <c r="A101" s="71">
        <v>50777</v>
      </c>
      <c r="B101" s="70" t="s">
        <v>1035</v>
      </c>
      <c r="C101" s="71">
        <v>1016525</v>
      </c>
      <c r="D101" s="72" t="s">
        <v>1102</v>
      </c>
      <c r="E101" s="71">
        <v>281</v>
      </c>
      <c r="F101" s="71">
        <v>117</v>
      </c>
      <c r="G101" s="71">
        <v>397</v>
      </c>
      <c r="H101" s="71">
        <v>100</v>
      </c>
      <c r="I101" s="71">
        <v>37.821138599999998</v>
      </c>
      <c r="J101" s="71">
        <v>-122.2019693</v>
      </c>
    </row>
    <row r="102" spans="1:10" ht="29.1">
      <c r="A102" s="71">
        <v>59599</v>
      </c>
      <c r="B102" s="70" t="s">
        <v>1035</v>
      </c>
      <c r="C102" s="71">
        <v>1031020</v>
      </c>
      <c r="D102" s="72" t="s">
        <v>1061</v>
      </c>
      <c r="E102" s="71">
        <v>238</v>
      </c>
      <c r="F102" s="71">
        <v>159</v>
      </c>
      <c r="G102" s="71">
        <v>397</v>
      </c>
      <c r="H102" s="71">
        <v>101</v>
      </c>
      <c r="I102" s="71">
        <v>37.753357100000002</v>
      </c>
      <c r="J102" s="71">
        <v>-122.1970616</v>
      </c>
    </row>
    <row r="103" spans="1:10" ht="29.1">
      <c r="A103" s="71">
        <v>57555</v>
      </c>
      <c r="B103" s="70" t="s">
        <v>1035</v>
      </c>
      <c r="C103" s="71">
        <v>301990</v>
      </c>
      <c r="D103" s="72" t="s">
        <v>1083</v>
      </c>
      <c r="E103" s="71">
        <v>291</v>
      </c>
      <c r="F103" s="71">
        <v>104</v>
      </c>
      <c r="G103" s="71">
        <v>396</v>
      </c>
      <c r="H103" s="71">
        <v>102</v>
      </c>
      <c r="I103" s="71">
        <v>37.8674222</v>
      </c>
      <c r="J103" s="71">
        <v>-122.2614165</v>
      </c>
    </row>
    <row r="104" spans="1:10" ht="29.1">
      <c r="A104" s="71">
        <v>52503</v>
      </c>
      <c r="B104" s="70" t="s">
        <v>1035</v>
      </c>
      <c r="C104" s="71">
        <v>9906390</v>
      </c>
      <c r="D104" s="72" t="s">
        <v>1103</v>
      </c>
      <c r="E104" s="71">
        <v>164</v>
      </c>
      <c r="F104" s="71">
        <v>231</v>
      </c>
      <c r="G104" s="71">
        <v>394</v>
      </c>
      <c r="H104" s="71">
        <v>103</v>
      </c>
      <c r="I104" s="71">
        <v>37.763435600000001</v>
      </c>
      <c r="J104" s="71">
        <v>-122.19604630000001</v>
      </c>
    </row>
    <row r="105" spans="1:10" ht="29.1">
      <c r="A105" s="71">
        <v>51096</v>
      </c>
      <c r="B105" s="70" t="s">
        <v>1035</v>
      </c>
      <c r="C105" s="71">
        <v>9902480</v>
      </c>
      <c r="D105" s="72" t="s">
        <v>1104</v>
      </c>
      <c r="E105" s="71">
        <v>207</v>
      </c>
      <c r="F105" s="71">
        <v>186</v>
      </c>
      <c r="G105" s="71">
        <v>393</v>
      </c>
      <c r="H105" s="71">
        <v>104</v>
      </c>
      <c r="I105" s="71">
        <v>37.8694913</v>
      </c>
      <c r="J105" s="71">
        <v>-122.2676491</v>
      </c>
    </row>
    <row r="106" spans="1:10" ht="29.1">
      <c r="A106" s="71">
        <v>52467</v>
      </c>
      <c r="B106" s="70" t="s">
        <v>1035</v>
      </c>
      <c r="C106" s="71">
        <v>9906240</v>
      </c>
      <c r="D106" s="72" t="s">
        <v>1105</v>
      </c>
      <c r="E106" s="71">
        <v>271</v>
      </c>
      <c r="F106" s="71">
        <v>120</v>
      </c>
      <c r="G106" s="71">
        <v>391</v>
      </c>
      <c r="H106" s="71">
        <v>105</v>
      </c>
      <c r="I106" s="71">
        <v>37.7460722</v>
      </c>
      <c r="J106" s="71">
        <v>-122.1717598</v>
      </c>
    </row>
    <row r="107" spans="1:10" ht="29.1">
      <c r="A107" s="71">
        <v>50400</v>
      </c>
      <c r="B107" s="70" t="s">
        <v>1035</v>
      </c>
      <c r="C107" s="71">
        <v>303940</v>
      </c>
      <c r="D107" s="72" t="s">
        <v>1106</v>
      </c>
      <c r="E107" s="71">
        <v>294</v>
      </c>
      <c r="F107" s="71">
        <v>97</v>
      </c>
      <c r="G107" s="71">
        <v>391</v>
      </c>
      <c r="H107" s="71">
        <v>106</v>
      </c>
      <c r="I107" s="71">
        <v>37.872767899999999</v>
      </c>
      <c r="J107" s="71">
        <v>-122.2659805</v>
      </c>
    </row>
    <row r="108" spans="1:10" ht="29.1">
      <c r="A108" s="71">
        <v>52472</v>
      </c>
      <c r="B108" s="70" t="s">
        <v>1035</v>
      </c>
      <c r="C108" s="71">
        <v>9906250</v>
      </c>
      <c r="D108" s="72" t="s">
        <v>1105</v>
      </c>
      <c r="E108" s="71">
        <v>119</v>
      </c>
      <c r="F108" s="71">
        <v>272</v>
      </c>
      <c r="G108" s="71">
        <v>390</v>
      </c>
      <c r="H108" s="71">
        <v>107</v>
      </c>
      <c r="I108" s="71">
        <v>37.745978899999997</v>
      </c>
      <c r="J108" s="71">
        <v>-122.1717316</v>
      </c>
    </row>
    <row r="109" spans="1:10" ht="29.1">
      <c r="A109" s="71">
        <v>52435</v>
      </c>
      <c r="B109" s="70" t="s">
        <v>1035</v>
      </c>
      <c r="C109" s="71">
        <v>9906200</v>
      </c>
      <c r="D109" s="72" t="s">
        <v>1107</v>
      </c>
      <c r="E109" s="71">
        <v>239</v>
      </c>
      <c r="F109" s="71">
        <v>151</v>
      </c>
      <c r="G109" s="71">
        <v>390</v>
      </c>
      <c r="H109" s="71">
        <v>108</v>
      </c>
      <c r="I109" s="71">
        <v>37.7407325</v>
      </c>
      <c r="J109" s="71">
        <v>-122.1677845</v>
      </c>
    </row>
    <row r="110" spans="1:10" ht="29.1">
      <c r="A110" s="71">
        <v>52602</v>
      </c>
      <c r="B110" s="70" t="s">
        <v>1035</v>
      </c>
      <c r="C110" s="71">
        <v>9906750</v>
      </c>
      <c r="D110" s="72" t="s">
        <v>1095</v>
      </c>
      <c r="E110" s="71">
        <v>190</v>
      </c>
      <c r="F110" s="71">
        <v>197</v>
      </c>
      <c r="G110" s="71">
        <v>387</v>
      </c>
      <c r="H110" s="71">
        <v>109</v>
      </c>
      <c r="I110" s="71">
        <v>37.774503099999997</v>
      </c>
      <c r="J110" s="71">
        <v>-122.21934539999999</v>
      </c>
    </row>
    <row r="111" spans="1:10" ht="29.1">
      <c r="A111" s="71">
        <v>50798</v>
      </c>
      <c r="B111" s="70" t="s">
        <v>1035</v>
      </c>
      <c r="C111" s="71">
        <v>1701250</v>
      </c>
      <c r="D111" s="72" t="s">
        <v>1092</v>
      </c>
      <c r="E111" s="71">
        <v>187</v>
      </c>
      <c r="F111" s="71">
        <v>200</v>
      </c>
      <c r="G111" s="71">
        <v>386</v>
      </c>
      <c r="H111" s="71">
        <v>110</v>
      </c>
      <c r="I111" s="71">
        <v>37.589874000000002</v>
      </c>
      <c r="J111" s="71">
        <v>-122.016561</v>
      </c>
    </row>
    <row r="112" spans="1:10" ht="29.1">
      <c r="A112" s="71">
        <v>52548</v>
      </c>
      <c r="B112" s="70" t="s">
        <v>1035</v>
      </c>
      <c r="C112" s="71">
        <v>9906590</v>
      </c>
      <c r="D112" s="72" t="s">
        <v>1108</v>
      </c>
      <c r="E112" s="71">
        <v>220</v>
      </c>
      <c r="F112" s="71">
        <v>166</v>
      </c>
      <c r="G112" s="71">
        <v>385</v>
      </c>
      <c r="H112" s="71">
        <v>111</v>
      </c>
      <c r="I112" s="71">
        <v>37.796971300000003</v>
      </c>
      <c r="J112" s="71">
        <v>-122.2571035</v>
      </c>
    </row>
    <row r="113" spans="1:10" ht="29.1">
      <c r="A113" s="71">
        <v>55524</v>
      </c>
      <c r="B113" s="70" t="s">
        <v>1035</v>
      </c>
      <c r="C113" s="71">
        <v>500760</v>
      </c>
      <c r="D113" s="72" t="s">
        <v>1109</v>
      </c>
      <c r="E113" s="71">
        <v>110</v>
      </c>
      <c r="F113" s="71">
        <v>274</v>
      </c>
      <c r="G113" s="71">
        <v>384</v>
      </c>
      <c r="H113" s="71">
        <v>112</v>
      </c>
      <c r="I113" s="71">
        <v>37.924534999999999</v>
      </c>
      <c r="J113" s="71">
        <v>-122.31633069999999</v>
      </c>
    </row>
    <row r="114" spans="1:10" ht="29.1">
      <c r="A114" s="71">
        <v>55777</v>
      </c>
      <c r="B114" s="70" t="s">
        <v>1035</v>
      </c>
      <c r="C114" s="71">
        <v>1031070</v>
      </c>
      <c r="D114" s="72" t="s">
        <v>1052</v>
      </c>
      <c r="E114" s="71">
        <v>62</v>
      </c>
      <c r="F114" s="71">
        <v>321</v>
      </c>
      <c r="G114" s="71">
        <v>383</v>
      </c>
      <c r="H114" s="71">
        <v>113</v>
      </c>
      <c r="I114" s="71">
        <v>37.809156299999998</v>
      </c>
      <c r="J114" s="71">
        <v>-122.2687748</v>
      </c>
    </row>
    <row r="115" spans="1:10" ht="29.1">
      <c r="A115" s="71">
        <v>52498</v>
      </c>
      <c r="B115" s="70" t="s">
        <v>1035</v>
      </c>
      <c r="C115" s="71">
        <v>9906380</v>
      </c>
      <c r="D115" s="72" t="s">
        <v>1103</v>
      </c>
      <c r="E115" s="71">
        <v>231</v>
      </c>
      <c r="F115" s="71">
        <v>149</v>
      </c>
      <c r="G115" s="71">
        <v>380</v>
      </c>
      <c r="H115" s="71">
        <v>114</v>
      </c>
      <c r="I115" s="71">
        <v>37.763503399999998</v>
      </c>
      <c r="J115" s="71">
        <v>-122.1961321</v>
      </c>
    </row>
    <row r="116" spans="1:10" ht="29.1">
      <c r="A116" s="71">
        <v>56660</v>
      </c>
      <c r="B116" s="70" t="s">
        <v>1035</v>
      </c>
      <c r="C116" s="71">
        <v>1010680</v>
      </c>
      <c r="D116" s="72" t="s">
        <v>1101</v>
      </c>
      <c r="E116" s="71">
        <v>184</v>
      </c>
      <c r="F116" s="71">
        <v>195</v>
      </c>
      <c r="G116" s="71">
        <v>379</v>
      </c>
      <c r="H116" s="71">
        <v>115</v>
      </c>
      <c r="I116" s="71">
        <v>37.7839077</v>
      </c>
      <c r="J116" s="71">
        <v>-122.2230325</v>
      </c>
    </row>
    <row r="117" spans="1:10" ht="29.1">
      <c r="A117" s="71">
        <v>52437</v>
      </c>
      <c r="B117" s="70" t="s">
        <v>1035</v>
      </c>
      <c r="C117" s="71">
        <v>9906210</v>
      </c>
      <c r="D117" s="72" t="s">
        <v>1107</v>
      </c>
      <c r="E117" s="71">
        <v>137</v>
      </c>
      <c r="F117" s="71">
        <v>238</v>
      </c>
      <c r="G117" s="71">
        <v>375</v>
      </c>
      <c r="H117" s="71">
        <v>116</v>
      </c>
      <c r="I117" s="71">
        <v>37.740639100000003</v>
      </c>
      <c r="J117" s="71">
        <v>-122.16775699999999</v>
      </c>
    </row>
    <row r="118" spans="1:10" ht="29.1">
      <c r="A118" s="71">
        <v>50783</v>
      </c>
      <c r="B118" s="70" t="s">
        <v>1035</v>
      </c>
      <c r="C118" s="71">
        <v>1701200</v>
      </c>
      <c r="D118" s="72" t="s">
        <v>1092</v>
      </c>
      <c r="E118" s="71">
        <v>182</v>
      </c>
      <c r="F118" s="71">
        <v>192</v>
      </c>
      <c r="G118" s="71">
        <v>374</v>
      </c>
      <c r="H118" s="71">
        <v>117</v>
      </c>
      <c r="I118" s="71">
        <v>37.589893500000002</v>
      </c>
      <c r="J118" s="71">
        <v>-122.0168398</v>
      </c>
    </row>
    <row r="119" spans="1:10" ht="29.1">
      <c r="A119" s="71">
        <v>55999</v>
      </c>
      <c r="B119" s="70" t="s">
        <v>1035</v>
      </c>
      <c r="C119" s="71">
        <v>304960</v>
      </c>
      <c r="D119" s="72" t="s">
        <v>1110</v>
      </c>
      <c r="E119" s="71">
        <v>269</v>
      </c>
      <c r="F119" s="71">
        <v>105</v>
      </c>
      <c r="G119" s="71">
        <v>374</v>
      </c>
      <c r="H119" s="71">
        <v>118</v>
      </c>
      <c r="I119" s="71">
        <v>37.868192000000001</v>
      </c>
      <c r="J119" s="71">
        <v>-122.26799</v>
      </c>
    </row>
    <row r="120" spans="1:10" ht="29.1">
      <c r="A120" s="71">
        <v>52487</v>
      </c>
      <c r="B120" s="70" t="s">
        <v>1035</v>
      </c>
      <c r="C120" s="71">
        <v>9906330</v>
      </c>
      <c r="D120" s="72" t="s">
        <v>1111</v>
      </c>
      <c r="E120" s="71">
        <v>149</v>
      </c>
      <c r="F120" s="71">
        <v>224</v>
      </c>
      <c r="G120" s="71">
        <v>373</v>
      </c>
      <c r="H120" s="71">
        <v>119</v>
      </c>
      <c r="I120" s="71">
        <v>37.758032399999998</v>
      </c>
      <c r="J120" s="71">
        <v>-122.1846498</v>
      </c>
    </row>
    <row r="121" spans="1:10" ht="29.1">
      <c r="A121" s="71">
        <v>52475</v>
      </c>
      <c r="B121" s="70" t="s">
        <v>1035</v>
      </c>
      <c r="C121" s="71">
        <v>9906270</v>
      </c>
      <c r="D121" s="72" t="s">
        <v>1112</v>
      </c>
      <c r="E121" s="71">
        <v>140</v>
      </c>
      <c r="F121" s="71">
        <v>230</v>
      </c>
      <c r="G121" s="71">
        <v>370</v>
      </c>
      <c r="H121" s="71">
        <v>120</v>
      </c>
      <c r="I121" s="71">
        <v>37.749303400000002</v>
      </c>
      <c r="J121" s="71">
        <v>-122.1741981</v>
      </c>
    </row>
    <row r="122" spans="1:10" ht="29.1">
      <c r="A122" s="71">
        <v>57888</v>
      </c>
      <c r="B122" s="70" t="s">
        <v>1035</v>
      </c>
      <c r="C122" s="71">
        <v>1301950</v>
      </c>
      <c r="D122" s="72" t="s">
        <v>1113</v>
      </c>
      <c r="E122" s="71">
        <v>175</v>
      </c>
      <c r="F122" s="71">
        <v>194</v>
      </c>
      <c r="G122" s="71">
        <v>369</v>
      </c>
      <c r="H122" s="71">
        <v>121</v>
      </c>
      <c r="I122" s="71">
        <v>37.979453999999997</v>
      </c>
      <c r="J122" s="71">
        <v>-122.32963789999999</v>
      </c>
    </row>
    <row r="123" spans="1:10" ht="29.1">
      <c r="A123" s="71">
        <v>53332</v>
      </c>
      <c r="B123" s="70" t="s">
        <v>1035</v>
      </c>
      <c r="C123" s="71">
        <v>1500590</v>
      </c>
      <c r="D123" s="72" t="s">
        <v>1088</v>
      </c>
      <c r="E123" s="71">
        <v>185</v>
      </c>
      <c r="F123" s="71">
        <v>181</v>
      </c>
      <c r="G123" s="71">
        <v>366</v>
      </c>
      <c r="H123" s="71">
        <v>122</v>
      </c>
      <c r="I123" s="71">
        <v>37.696331700000002</v>
      </c>
      <c r="J123" s="71">
        <v>-122.1251171</v>
      </c>
    </row>
    <row r="124" spans="1:10" ht="29.1">
      <c r="A124" s="71">
        <v>55100</v>
      </c>
      <c r="B124" s="70" t="s">
        <v>1035</v>
      </c>
      <c r="C124" s="71">
        <v>304550</v>
      </c>
      <c r="D124" s="72" t="s">
        <v>1114</v>
      </c>
      <c r="E124" s="71">
        <v>131</v>
      </c>
      <c r="F124" s="71">
        <v>234</v>
      </c>
      <c r="G124" s="71">
        <v>364</v>
      </c>
      <c r="H124" s="71">
        <v>123</v>
      </c>
      <c r="I124" s="71">
        <v>37.880828899999997</v>
      </c>
      <c r="J124" s="71">
        <v>-122.2957826</v>
      </c>
    </row>
    <row r="125" spans="1:10" ht="29.1">
      <c r="A125" s="71">
        <v>51551</v>
      </c>
      <c r="B125" s="70" t="s">
        <v>1035</v>
      </c>
      <c r="C125" s="71">
        <v>103800</v>
      </c>
      <c r="D125" s="72" t="s">
        <v>1115</v>
      </c>
      <c r="E125" s="71">
        <v>156</v>
      </c>
      <c r="F125" s="71">
        <v>208</v>
      </c>
      <c r="G125" s="71">
        <v>363</v>
      </c>
      <c r="H125" s="71">
        <v>124</v>
      </c>
      <c r="I125" s="71">
        <v>37.7770346</v>
      </c>
      <c r="J125" s="71">
        <v>-122.2767695</v>
      </c>
    </row>
    <row r="126" spans="1:10" ht="29.1">
      <c r="A126" s="71">
        <v>52485</v>
      </c>
      <c r="B126" s="70" t="s">
        <v>1035</v>
      </c>
      <c r="C126" s="71">
        <v>9906320</v>
      </c>
      <c r="D126" s="72" t="s">
        <v>1111</v>
      </c>
      <c r="E126" s="71">
        <v>221</v>
      </c>
      <c r="F126" s="71">
        <v>142</v>
      </c>
      <c r="G126" s="71">
        <v>363</v>
      </c>
      <c r="H126" s="71">
        <v>125</v>
      </c>
      <c r="I126" s="71">
        <v>37.7581007</v>
      </c>
      <c r="J126" s="71">
        <v>-122.18473710000001</v>
      </c>
    </row>
    <row r="127" spans="1:10" ht="29.1">
      <c r="A127" s="71">
        <v>54999</v>
      </c>
      <c r="B127" s="70" t="s">
        <v>1035</v>
      </c>
      <c r="C127" s="71">
        <v>1017230</v>
      </c>
      <c r="D127" s="72" t="s">
        <v>1116</v>
      </c>
      <c r="E127" s="71">
        <v>277</v>
      </c>
      <c r="F127" s="71">
        <v>86</v>
      </c>
      <c r="G127" s="71">
        <v>362</v>
      </c>
      <c r="H127" s="71">
        <v>126</v>
      </c>
      <c r="I127" s="71">
        <v>37.797098900000002</v>
      </c>
      <c r="J127" s="71">
        <v>-122.2652403</v>
      </c>
    </row>
    <row r="128" spans="1:10" ht="29.1">
      <c r="A128" s="71">
        <v>52538</v>
      </c>
      <c r="B128" s="70" t="s">
        <v>1035</v>
      </c>
      <c r="C128" s="71">
        <v>9906540</v>
      </c>
      <c r="D128" s="72" t="s">
        <v>1117</v>
      </c>
      <c r="E128" s="71">
        <v>162</v>
      </c>
      <c r="F128" s="71">
        <v>200</v>
      </c>
      <c r="G128" s="71">
        <v>362</v>
      </c>
      <c r="H128" s="71">
        <v>127</v>
      </c>
      <c r="I128" s="71">
        <v>37.791955999999999</v>
      </c>
      <c r="J128" s="71">
        <v>-122.249475</v>
      </c>
    </row>
    <row r="129" spans="1:10" ht="29.1">
      <c r="A129" s="71">
        <v>51646</v>
      </c>
      <c r="B129" s="70" t="s">
        <v>1035</v>
      </c>
      <c r="C129" s="71">
        <v>9903860</v>
      </c>
      <c r="D129" s="72" t="s">
        <v>1118</v>
      </c>
      <c r="E129" s="71">
        <v>239</v>
      </c>
      <c r="F129" s="71">
        <v>123</v>
      </c>
      <c r="G129" s="71">
        <v>361</v>
      </c>
      <c r="H129" s="71">
        <v>128</v>
      </c>
      <c r="I129" s="71">
        <v>37.935949200000003</v>
      </c>
      <c r="J129" s="71">
        <v>-122.35323320000001</v>
      </c>
    </row>
    <row r="130" spans="1:10" ht="29.1">
      <c r="A130" s="71">
        <v>55996</v>
      </c>
      <c r="B130" s="70" t="s">
        <v>1035</v>
      </c>
      <c r="C130" s="71">
        <v>304670</v>
      </c>
      <c r="D130" s="72" t="s">
        <v>1119</v>
      </c>
      <c r="E130" s="71">
        <v>330</v>
      </c>
      <c r="F130" s="71">
        <v>30</v>
      </c>
      <c r="G130" s="71">
        <v>361</v>
      </c>
      <c r="H130" s="71">
        <v>129</v>
      </c>
      <c r="I130" s="71">
        <v>37.869063699999998</v>
      </c>
      <c r="J130" s="71">
        <v>-122.2917252</v>
      </c>
    </row>
    <row r="131" spans="1:10" ht="29.1">
      <c r="A131" s="71">
        <v>55501</v>
      </c>
      <c r="B131" s="70" t="s">
        <v>1035</v>
      </c>
      <c r="C131" s="71">
        <v>304540</v>
      </c>
      <c r="D131" s="72" t="s">
        <v>1114</v>
      </c>
      <c r="E131" s="71">
        <v>236</v>
      </c>
      <c r="F131" s="71">
        <v>124</v>
      </c>
      <c r="G131" s="71">
        <v>361</v>
      </c>
      <c r="H131" s="71">
        <v>130</v>
      </c>
      <c r="I131" s="71">
        <v>37.879896899999999</v>
      </c>
      <c r="J131" s="71">
        <v>-122.29577310000001</v>
      </c>
    </row>
    <row r="132" spans="1:10" ht="29.1">
      <c r="A132" s="71">
        <v>52474</v>
      </c>
      <c r="B132" s="70" t="s">
        <v>1035</v>
      </c>
      <c r="C132" s="71">
        <v>9906260</v>
      </c>
      <c r="D132" s="72" t="s">
        <v>1112</v>
      </c>
      <c r="E132" s="71">
        <v>230</v>
      </c>
      <c r="F132" s="71">
        <v>130</v>
      </c>
      <c r="G132" s="71">
        <v>360</v>
      </c>
      <c r="H132" s="71">
        <v>131</v>
      </c>
      <c r="I132" s="71">
        <v>37.749396599999997</v>
      </c>
      <c r="J132" s="71">
        <v>-122.1742285</v>
      </c>
    </row>
    <row r="133" spans="1:10" ht="29.1">
      <c r="A133" s="71">
        <v>52943</v>
      </c>
      <c r="B133" s="70" t="s">
        <v>1035</v>
      </c>
      <c r="C133" s="71">
        <v>9907800</v>
      </c>
      <c r="D133" s="72" t="s">
        <v>1120</v>
      </c>
      <c r="E133" s="71">
        <v>251</v>
      </c>
      <c r="F133" s="71">
        <v>109</v>
      </c>
      <c r="G133" s="71">
        <v>359</v>
      </c>
      <c r="H133" s="71">
        <v>132</v>
      </c>
      <c r="I133" s="71">
        <v>37.924404000000003</v>
      </c>
      <c r="J133" s="71">
        <v>-122.31647</v>
      </c>
    </row>
    <row r="134" spans="1:10" ht="29.1">
      <c r="A134" s="71">
        <v>52508</v>
      </c>
      <c r="B134" s="70" t="s">
        <v>1035</v>
      </c>
      <c r="C134" s="71">
        <v>9906430</v>
      </c>
      <c r="D134" s="72" t="s">
        <v>1121</v>
      </c>
      <c r="E134" s="71">
        <v>145</v>
      </c>
      <c r="F134" s="71">
        <v>211</v>
      </c>
      <c r="G134" s="71">
        <v>357</v>
      </c>
      <c r="H134" s="71">
        <v>133</v>
      </c>
      <c r="I134" s="71">
        <v>37.7695741</v>
      </c>
      <c r="J134" s="71">
        <v>-122.2090487</v>
      </c>
    </row>
    <row r="135" spans="1:10" ht="29.1">
      <c r="A135" s="71">
        <v>51478</v>
      </c>
      <c r="B135" s="70" t="s">
        <v>1035</v>
      </c>
      <c r="C135" s="71">
        <v>9903290</v>
      </c>
      <c r="D135" s="72" t="s">
        <v>1115</v>
      </c>
      <c r="E135" s="71">
        <v>210</v>
      </c>
      <c r="F135" s="71">
        <v>143</v>
      </c>
      <c r="G135" s="71">
        <v>353</v>
      </c>
      <c r="H135" s="71">
        <v>134</v>
      </c>
      <c r="I135" s="71">
        <v>37.777641600000003</v>
      </c>
      <c r="J135" s="71">
        <v>-122.2765358</v>
      </c>
    </row>
    <row r="136" spans="1:10" ht="29.1">
      <c r="A136" s="71">
        <v>52566</v>
      </c>
      <c r="B136" s="70" t="s">
        <v>1035</v>
      </c>
      <c r="C136" s="71">
        <v>306410</v>
      </c>
      <c r="D136" s="72" t="s">
        <v>1119</v>
      </c>
      <c r="E136" s="71">
        <v>32</v>
      </c>
      <c r="F136" s="71">
        <v>318</v>
      </c>
      <c r="G136" s="71">
        <v>350</v>
      </c>
      <c r="H136" s="71">
        <v>135</v>
      </c>
      <c r="I136" s="71">
        <v>37.869114000000003</v>
      </c>
      <c r="J136" s="71">
        <v>-122.2925441</v>
      </c>
    </row>
    <row r="137" spans="1:10" ht="29.1">
      <c r="A137" s="71">
        <v>55006</v>
      </c>
      <c r="B137" s="70" t="s">
        <v>1035</v>
      </c>
      <c r="C137" s="71">
        <v>303120</v>
      </c>
      <c r="D137" s="72" t="s">
        <v>1122</v>
      </c>
      <c r="E137" s="71">
        <v>130</v>
      </c>
      <c r="F137" s="71">
        <v>218</v>
      </c>
      <c r="G137" s="71">
        <v>349</v>
      </c>
      <c r="H137" s="71">
        <v>136</v>
      </c>
      <c r="I137" s="71">
        <v>37.874929600000002</v>
      </c>
      <c r="J137" s="71">
        <v>-122.260552</v>
      </c>
    </row>
    <row r="138" spans="1:10" ht="29.1">
      <c r="A138" s="71">
        <v>57400</v>
      </c>
      <c r="B138" s="70" t="s">
        <v>1035</v>
      </c>
      <c r="C138" s="71">
        <v>804590</v>
      </c>
      <c r="D138" s="72" t="s">
        <v>1123</v>
      </c>
      <c r="E138" s="71">
        <v>165</v>
      </c>
      <c r="F138" s="71">
        <v>184</v>
      </c>
      <c r="G138" s="71">
        <v>349</v>
      </c>
      <c r="H138" s="71">
        <v>137</v>
      </c>
      <c r="I138" s="71">
        <v>37.634624000000002</v>
      </c>
      <c r="J138" s="71">
        <v>-122.05669690000001</v>
      </c>
    </row>
    <row r="139" spans="1:10" ht="29.1">
      <c r="A139" s="71">
        <v>55299</v>
      </c>
      <c r="B139" s="70" t="s">
        <v>1035</v>
      </c>
      <c r="C139" s="71">
        <v>1600990</v>
      </c>
      <c r="D139" s="72" t="s">
        <v>1124</v>
      </c>
      <c r="E139" s="71">
        <v>58</v>
      </c>
      <c r="F139" s="71">
        <v>290</v>
      </c>
      <c r="G139" s="71">
        <v>348</v>
      </c>
      <c r="H139" s="71">
        <v>138</v>
      </c>
      <c r="I139" s="71">
        <v>37.952465099999998</v>
      </c>
      <c r="J139" s="71">
        <v>-122.333118</v>
      </c>
    </row>
    <row r="140" spans="1:10" ht="29.1">
      <c r="A140" s="71">
        <v>58555</v>
      </c>
      <c r="B140" s="70" t="s">
        <v>1035</v>
      </c>
      <c r="C140" s="71">
        <v>1009490</v>
      </c>
      <c r="D140" s="72" t="s">
        <v>1054</v>
      </c>
      <c r="E140" s="71">
        <v>175</v>
      </c>
      <c r="F140" s="71">
        <v>173</v>
      </c>
      <c r="G140" s="71">
        <v>347</v>
      </c>
      <c r="H140" s="71">
        <v>139</v>
      </c>
      <c r="I140" s="71">
        <v>37.769295999999997</v>
      </c>
      <c r="J140" s="71">
        <v>-122.17435810000001</v>
      </c>
    </row>
    <row r="141" spans="1:10" ht="29.1">
      <c r="A141" s="71">
        <v>55570</v>
      </c>
      <c r="B141" s="70" t="s">
        <v>1035</v>
      </c>
      <c r="C141" s="71">
        <v>1000520</v>
      </c>
      <c r="D141" s="72" t="s">
        <v>1125</v>
      </c>
      <c r="E141" s="71">
        <v>137</v>
      </c>
      <c r="F141" s="71">
        <v>209</v>
      </c>
      <c r="G141" s="71">
        <v>346</v>
      </c>
      <c r="H141" s="71">
        <v>140</v>
      </c>
      <c r="I141" s="71">
        <v>37.799900200000003</v>
      </c>
      <c r="J141" s="71">
        <v>-122.26405200000001</v>
      </c>
    </row>
    <row r="142" spans="1:10" ht="29.1">
      <c r="A142" s="71">
        <v>51674</v>
      </c>
      <c r="B142" s="70" t="s">
        <v>1035</v>
      </c>
      <c r="C142" s="71">
        <v>9903890</v>
      </c>
      <c r="D142" s="72" t="s">
        <v>1118</v>
      </c>
      <c r="E142" s="71">
        <v>120</v>
      </c>
      <c r="F142" s="71">
        <v>226</v>
      </c>
      <c r="G142" s="71">
        <v>346</v>
      </c>
      <c r="H142" s="71">
        <v>141</v>
      </c>
      <c r="I142" s="71">
        <v>37.936381500000003</v>
      </c>
      <c r="J142" s="71">
        <v>-122.35365590000001</v>
      </c>
    </row>
    <row r="143" spans="1:10" ht="29.1">
      <c r="A143" s="71">
        <v>51828</v>
      </c>
      <c r="B143" s="70" t="s">
        <v>1035</v>
      </c>
      <c r="C143" s="71">
        <v>9904430</v>
      </c>
      <c r="D143" s="72" t="s">
        <v>1126</v>
      </c>
      <c r="E143" s="71">
        <v>223</v>
      </c>
      <c r="F143" s="71">
        <v>122</v>
      </c>
      <c r="G143" s="71">
        <v>345</v>
      </c>
      <c r="H143" s="71">
        <v>142</v>
      </c>
      <c r="I143" s="71">
        <v>37.803308800000003</v>
      </c>
      <c r="J143" s="71">
        <v>-122.27530539999999</v>
      </c>
    </row>
    <row r="144" spans="1:10" ht="29.1">
      <c r="A144" s="71">
        <v>59667</v>
      </c>
      <c r="B144" s="70" t="s">
        <v>1035</v>
      </c>
      <c r="C144" s="71">
        <v>500770</v>
      </c>
      <c r="D144" s="72" t="s">
        <v>1127</v>
      </c>
      <c r="E144" s="71">
        <v>116</v>
      </c>
      <c r="F144" s="71">
        <v>225</v>
      </c>
      <c r="G144" s="71">
        <v>342</v>
      </c>
      <c r="H144" s="71">
        <v>143</v>
      </c>
      <c r="I144" s="71">
        <v>37.924402100000002</v>
      </c>
      <c r="J144" s="71">
        <v>-122.3162102</v>
      </c>
    </row>
    <row r="145" spans="1:10" ht="29.1">
      <c r="A145" s="71">
        <v>56646</v>
      </c>
      <c r="B145" s="70" t="s">
        <v>1035</v>
      </c>
      <c r="C145" s="71">
        <v>1020420</v>
      </c>
      <c r="D145" s="72" t="s">
        <v>1128</v>
      </c>
      <c r="E145" s="71">
        <v>139</v>
      </c>
      <c r="F145" s="71">
        <v>203</v>
      </c>
      <c r="G145" s="71">
        <v>341</v>
      </c>
      <c r="H145" s="71">
        <v>144</v>
      </c>
      <c r="I145" s="71">
        <v>37.8384614</v>
      </c>
      <c r="J145" s="71">
        <v>-122.2620319</v>
      </c>
    </row>
    <row r="146" spans="1:10" ht="29.1">
      <c r="A146" s="71">
        <v>52516</v>
      </c>
      <c r="B146" s="70" t="s">
        <v>1035</v>
      </c>
      <c r="C146" s="71">
        <v>9906470</v>
      </c>
      <c r="D146" s="72" t="s">
        <v>1129</v>
      </c>
      <c r="E146" s="71">
        <v>191</v>
      </c>
      <c r="F146" s="71">
        <v>145</v>
      </c>
      <c r="G146" s="71">
        <v>336</v>
      </c>
      <c r="H146" s="71">
        <v>145</v>
      </c>
      <c r="I146" s="71">
        <v>37.779959099999999</v>
      </c>
      <c r="J146" s="71">
        <v>-122.2302047</v>
      </c>
    </row>
    <row r="147" spans="1:10" ht="29.1">
      <c r="A147" s="71">
        <v>52478</v>
      </c>
      <c r="B147" s="70" t="s">
        <v>1035</v>
      </c>
      <c r="C147" s="71">
        <v>9906290</v>
      </c>
      <c r="D147" s="72" t="s">
        <v>1130</v>
      </c>
      <c r="E147" s="71">
        <v>125</v>
      </c>
      <c r="F147" s="71">
        <v>211</v>
      </c>
      <c r="G147" s="71">
        <v>336</v>
      </c>
      <c r="H147" s="71">
        <v>146</v>
      </c>
      <c r="I147" s="71">
        <v>37.752258300000001</v>
      </c>
      <c r="J147" s="71">
        <v>-122.1763863</v>
      </c>
    </row>
    <row r="148" spans="1:10" ht="29.1">
      <c r="A148" s="71">
        <v>55444</v>
      </c>
      <c r="B148" s="70" t="s">
        <v>1035</v>
      </c>
      <c r="C148" s="71">
        <v>104310</v>
      </c>
      <c r="D148" s="72" t="s">
        <v>1131</v>
      </c>
      <c r="E148" s="71">
        <v>189</v>
      </c>
      <c r="F148" s="71">
        <v>146</v>
      </c>
      <c r="G148" s="71">
        <v>335</v>
      </c>
      <c r="H148" s="71">
        <v>147</v>
      </c>
      <c r="I148" s="71">
        <v>37.773610900000001</v>
      </c>
      <c r="J148" s="71">
        <v>-122.27671119999999</v>
      </c>
    </row>
    <row r="149" spans="1:10" ht="29.1">
      <c r="A149" s="71">
        <v>55576</v>
      </c>
      <c r="B149" s="70" t="s">
        <v>1035</v>
      </c>
      <c r="C149" s="71">
        <v>1015030</v>
      </c>
      <c r="D149" s="72" t="s">
        <v>1132</v>
      </c>
      <c r="E149" s="71">
        <v>193</v>
      </c>
      <c r="F149" s="71">
        <v>141</v>
      </c>
      <c r="G149" s="71">
        <v>334</v>
      </c>
      <c r="H149" s="71">
        <v>148</v>
      </c>
      <c r="I149" s="71">
        <v>37.809706300000002</v>
      </c>
      <c r="J149" s="71">
        <v>-122.2475278</v>
      </c>
    </row>
    <row r="150" spans="1:10" ht="29.1">
      <c r="A150" s="71">
        <v>54327</v>
      </c>
      <c r="B150" s="70" t="s">
        <v>1035</v>
      </c>
      <c r="C150" s="71">
        <v>1031130</v>
      </c>
      <c r="D150" s="72" t="s">
        <v>1133</v>
      </c>
      <c r="E150" s="71">
        <v>327</v>
      </c>
      <c r="F150" s="71">
        <v>1</v>
      </c>
      <c r="G150" s="71">
        <v>328</v>
      </c>
      <c r="H150" s="71">
        <v>149</v>
      </c>
      <c r="I150" s="71">
        <v>37.844541700000001</v>
      </c>
      <c r="J150" s="71">
        <v>-122.25196630000001</v>
      </c>
    </row>
    <row r="151" spans="1:10" ht="29.1">
      <c r="A151" s="71">
        <v>52546</v>
      </c>
      <c r="B151" s="70" t="s">
        <v>1035</v>
      </c>
      <c r="C151" s="71">
        <v>9906570</v>
      </c>
      <c r="D151" s="72" t="s">
        <v>1134</v>
      </c>
      <c r="E151" s="71">
        <v>181</v>
      </c>
      <c r="F151" s="71">
        <v>145</v>
      </c>
      <c r="G151" s="71">
        <v>325</v>
      </c>
      <c r="H151" s="71">
        <v>150</v>
      </c>
      <c r="I151" s="71">
        <v>37.793693900000001</v>
      </c>
      <c r="J151" s="71">
        <v>-122.25336040000001</v>
      </c>
    </row>
    <row r="152" spans="1:10" ht="29.1">
      <c r="A152" s="71">
        <v>52514</v>
      </c>
      <c r="B152" s="70" t="s">
        <v>1035</v>
      </c>
      <c r="C152" s="71">
        <v>9906460</v>
      </c>
      <c r="D152" s="72" t="s">
        <v>1129</v>
      </c>
      <c r="E152" s="71">
        <v>157</v>
      </c>
      <c r="F152" s="71">
        <v>169</v>
      </c>
      <c r="G152" s="71">
        <v>325</v>
      </c>
      <c r="H152" s="71">
        <v>151</v>
      </c>
      <c r="I152" s="71">
        <v>37.780066900000001</v>
      </c>
      <c r="J152" s="71">
        <v>-122.2303343</v>
      </c>
    </row>
    <row r="153" spans="1:10" ht="29.1">
      <c r="A153" s="71">
        <v>52476</v>
      </c>
      <c r="B153" s="70" t="s">
        <v>1035</v>
      </c>
      <c r="C153" s="71">
        <v>9906280</v>
      </c>
      <c r="D153" s="72" t="s">
        <v>1130</v>
      </c>
      <c r="E153" s="71">
        <v>194</v>
      </c>
      <c r="F153" s="71">
        <v>131</v>
      </c>
      <c r="G153" s="71">
        <v>325</v>
      </c>
      <c r="H153" s="71">
        <v>152</v>
      </c>
      <c r="I153" s="71">
        <v>37.752352700000003</v>
      </c>
      <c r="J153" s="71">
        <v>-122.1764137</v>
      </c>
    </row>
    <row r="154" spans="1:10" ht="29.1">
      <c r="A154" s="71">
        <v>54777</v>
      </c>
      <c r="B154" s="70" t="s">
        <v>1035</v>
      </c>
      <c r="C154" s="71">
        <v>1000340</v>
      </c>
      <c r="D154" s="72" t="s">
        <v>1081</v>
      </c>
      <c r="E154" s="71">
        <v>130</v>
      </c>
      <c r="F154" s="71">
        <v>194</v>
      </c>
      <c r="G154" s="71">
        <v>324</v>
      </c>
      <c r="H154" s="71">
        <v>153</v>
      </c>
      <c r="I154" s="71">
        <v>37.802267899999997</v>
      </c>
      <c r="J154" s="71">
        <v>-122.2727474</v>
      </c>
    </row>
    <row r="155" spans="1:10" ht="29.1">
      <c r="A155" s="71">
        <v>52531</v>
      </c>
      <c r="B155" s="70" t="s">
        <v>1035</v>
      </c>
      <c r="C155" s="71">
        <v>9906510</v>
      </c>
      <c r="D155" s="72" t="s">
        <v>1135</v>
      </c>
      <c r="E155" s="71">
        <v>207</v>
      </c>
      <c r="F155" s="71">
        <v>115</v>
      </c>
      <c r="G155" s="71">
        <v>322</v>
      </c>
      <c r="H155" s="71">
        <v>154</v>
      </c>
      <c r="I155" s="71">
        <v>37.7856241</v>
      </c>
      <c r="J155" s="71">
        <v>-122.2396665</v>
      </c>
    </row>
    <row r="156" spans="1:10" ht="29.1">
      <c r="A156" s="71">
        <v>52594</v>
      </c>
      <c r="B156" s="70" t="s">
        <v>1035</v>
      </c>
      <c r="C156" s="71">
        <v>9906710</v>
      </c>
      <c r="D156" s="72" t="s">
        <v>1136</v>
      </c>
      <c r="E156" s="71">
        <v>173</v>
      </c>
      <c r="F156" s="71">
        <v>149</v>
      </c>
      <c r="G156" s="71">
        <v>322</v>
      </c>
      <c r="H156" s="71">
        <v>155</v>
      </c>
      <c r="I156" s="71">
        <v>37.778128299999999</v>
      </c>
      <c r="J156" s="71">
        <v>-122.2269309</v>
      </c>
    </row>
    <row r="157" spans="1:10" ht="29.1">
      <c r="A157" s="71">
        <v>58888</v>
      </c>
      <c r="B157" s="70" t="s">
        <v>1035</v>
      </c>
      <c r="C157" s="71">
        <v>1030760</v>
      </c>
      <c r="D157" s="72" t="s">
        <v>1137</v>
      </c>
      <c r="E157" s="71">
        <v>253</v>
      </c>
      <c r="F157" s="71">
        <v>67</v>
      </c>
      <c r="G157" s="71">
        <v>321</v>
      </c>
      <c r="H157" s="71">
        <v>156</v>
      </c>
      <c r="I157" s="71">
        <v>37.800528</v>
      </c>
      <c r="J157" s="71">
        <v>-122.268333</v>
      </c>
    </row>
    <row r="158" spans="1:10" ht="29.1">
      <c r="A158" s="71">
        <v>52507</v>
      </c>
      <c r="B158" s="70" t="s">
        <v>1035</v>
      </c>
      <c r="C158" s="71">
        <v>9906420</v>
      </c>
      <c r="D158" s="72" t="s">
        <v>1121</v>
      </c>
      <c r="E158" s="71">
        <v>197</v>
      </c>
      <c r="F158" s="71">
        <v>124</v>
      </c>
      <c r="G158" s="71">
        <v>320</v>
      </c>
      <c r="H158" s="71">
        <v>157</v>
      </c>
      <c r="I158" s="71">
        <v>37.769643500000001</v>
      </c>
      <c r="J158" s="71">
        <v>-122.2091319</v>
      </c>
    </row>
    <row r="159" spans="1:10" ht="29.1">
      <c r="A159" s="71">
        <v>58858</v>
      </c>
      <c r="B159" s="70" t="s">
        <v>1035</v>
      </c>
      <c r="C159" s="71">
        <v>1030750</v>
      </c>
      <c r="D159" s="72" t="s">
        <v>1138</v>
      </c>
      <c r="E159" s="71">
        <v>63</v>
      </c>
      <c r="F159" s="71">
        <v>257</v>
      </c>
      <c r="G159" s="71">
        <v>320</v>
      </c>
      <c r="H159" s="71">
        <v>158</v>
      </c>
      <c r="I159" s="71">
        <v>37.801730499999998</v>
      </c>
      <c r="J159" s="71">
        <v>-122.2687707</v>
      </c>
    </row>
    <row r="160" spans="1:10" ht="29.1">
      <c r="A160" s="71">
        <v>52596</v>
      </c>
      <c r="B160" s="70" t="s">
        <v>1035</v>
      </c>
      <c r="C160" s="71">
        <v>9906720</v>
      </c>
      <c r="D160" s="72" t="s">
        <v>1136</v>
      </c>
      <c r="E160" s="71">
        <v>171</v>
      </c>
      <c r="F160" s="71">
        <v>147</v>
      </c>
      <c r="G160" s="71">
        <v>318</v>
      </c>
      <c r="H160" s="71">
        <v>159</v>
      </c>
      <c r="I160" s="71">
        <v>37.778071199999999</v>
      </c>
      <c r="J160" s="71">
        <v>-122.2268421</v>
      </c>
    </row>
    <row r="161" spans="1:10" ht="29.1">
      <c r="A161" s="71">
        <v>52519</v>
      </c>
      <c r="B161" s="70" t="s">
        <v>1035</v>
      </c>
      <c r="C161" s="71">
        <v>9906500</v>
      </c>
      <c r="D161" s="72" t="s">
        <v>1135</v>
      </c>
      <c r="E161" s="71">
        <v>134</v>
      </c>
      <c r="F161" s="71">
        <v>184</v>
      </c>
      <c r="G161" s="71">
        <v>318</v>
      </c>
      <c r="H161" s="71">
        <v>160</v>
      </c>
      <c r="I161" s="71">
        <v>37.785697599999999</v>
      </c>
      <c r="J161" s="71">
        <v>-122.2397418</v>
      </c>
    </row>
    <row r="162" spans="1:10" ht="29.1">
      <c r="A162" s="71">
        <v>52549</v>
      </c>
      <c r="B162" s="70" t="s">
        <v>1035</v>
      </c>
      <c r="C162" s="71">
        <v>9906600</v>
      </c>
      <c r="D162" s="72" t="s">
        <v>1139</v>
      </c>
      <c r="E162" s="71">
        <v>126</v>
      </c>
      <c r="F162" s="71">
        <v>189</v>
      </c>
      <c r="G162" s="71">
        <v>316</v>
      </c>
      <c r="H162" s="71">
        <v>161</v>
      </c>
      <c r="I162" s="71">
        <v>37.797826200000003</v>
      </c>
      <c r="J162" s="71">
        <v>-122.2561096</v>
      </c>
    </row>
    <row r="163" spans="1:10" ht="29.1">
      <c r="A163" s="71">
        <v>52464</v>
      </c>
      <c r="B163" s="70" t="s">
        <v>1035</v>
      </c>
      <c r="C163" s="71">
        <v>9906230</v>
      </c>
      <c r="D163" s="72" t="s">
        <v>1140</v>
      </c>
      <c r="E163" s="71">
        <v>117</v>
      </c>
      <c r="F163" s="71">
        <v>197</v>
      </c>
      <c r="G163" s="71">
        <v>314</v>
      </c>
      <c r="H163" s="71">
        <v>162</v>
      </c>
      <c r="I163" s="71">
        <v>37.743342800000001</v>
      </c>
      <c r="J163" s="71">
        <v>-122.1697937</v>
      </c>
    </row>
    <row r="164" spans="1:10" ht="29.1">
      <c r="A164" s="71">
        <v>57700</v>
      </c>
      <c r="B164" s="70" t="s">
        <v>1035</v>
      </c>
      <c r="C164" s="71">
        <v>103790</v>
      </c>
      <c r="D164" s="72" t="s">
        <v>1141</v>
      </c>
      <c r="E164" s="71">
        <v>138</v>
      </c>
      <c r="F164" s="71">
        <v>175</v>
      </c>
      <c r="G164" s="71">
        <v>313</v>
      </c>
      <c r="H164" s="71">
        <v>163</v>
      </c>
      <c r="I164" s="71">
        <v>37.779082199999998</v>
      </c>
      <c r="J164" s="71">
        <v>-122.27669229999999</v>
      </c>
    </row>
    <row r="165" spans="1:10" ht="29.1">
      <c r="A165" s="71">
        <v>54655</v>
      </c>
      <c r="B165" s="70" t="s">
        <v>1035</v>
      </c>
      <c r="C165" s="71">
        <v>306530</v>
      </c>
      <c r="D165" s="72" t="s">
        <v>1142</v>
      </c>
      <c r="E165" s="71">
        <v>133</v>
      </c>
      <c r="F165" s="71">
        <v>178</v>
      </c>
      <c r="G165" s="71">
        <v>311</v>
      </c>
      <c r="H165" s="71">
        <v>164</v>
      </c>
      <c r="I165" s="71">
        <v>37.868168500000003</v>
      </c>
      <c r="J165" s="71">
        <v>-122.2640833</v>
      </c>
    </row>
    <row r="166" spans="1:10" ht="29.1">
      <c r="A166" s="71">
        <v>58883</v>
      </c>
      <c r="B166" s="70" t="s">
        <v>1035</v>
      </c>
      <c r="C166" s="71">
        <v>305760</v>
      </c>
      <c r="D166" s="72" t="s">
        <v>1143</v>
      </c>
      <c r="E166" s="71">
        <v>126</v>
      </c>
      <c r="F166" s="71">
        <v>184</v>
      </c>
      <c r="G166" s="71">
        <v>311</v>
      </c>
      <c r="H166" s="71">
        <v>165</v>
      </c>
      <c r="I166" s="71">
        <v>37.867274999999999</v>
      </c>
      <c r="J166" s="71">
        <v>-122.30067699999999</v>
      </c>
    </row>
    <row r="167" spans="1:10" ht="29.1">
      <c r="A167" s="71">
        <v>53553</v>
      </c>
      <c r="B167" s="70" t="s">
        <v>1035</v>
      </c>
      <c r="C167" s="71">
        <v>1021190</v>
      </c>
      <c r="D167" s="72" t="s">
        <v>1144</v>
      </c>
      <c r="E167" s="71">
        <v>169</v>
      </c>
      <c r="F167" s="71">
        <v>142</v>
      </c>
      <c r="G167" s="71">
        <v>310</v>
      </c>
      <c r="H167" s="71">
        <v>166</v>
      </c>
      <c r="I167" s="71">
        <v>37.804698700000003</v>
      </c>
      <c r="J167" s="71">
        <v>-122.2952859</v>
      </c>
    </row>
    <row r="168" spans="1:10" ht="29.1">
      <c r="A168" s="71">
        <v>51731</v>
      </c>
      <c r="B168" s="70" t="s">
        <v>1035</v>
      </c>
      <c r="C168" s="71">
        <v>9904090</v>
      </c>
      <c r="D168" s="72" t="s">
        <v>1144</v>
      </c>
      <c r="E168" s="71">
        <v>156</v>
      </c>
      <c r="F168" s="71">
        <v>154</v>
      </c>
      <c r="G168" s="71">
        <v>310</v>
      </c>
      <c r="H168" s="71">
        <v>167</v>
      </c>
      <c r="I168" s="71">
        <v>37.804499499999999</v>
      </c>
      <c r="J168" s="71">
        <v>-122.29491</v>
      </c>
    </row>
    <row r="169" spans="1:10" ht="29.1">
      <c r="A169" s="71">
        <v>57300</v>
      </c>
      <c r="B169" s="70" t="s">
        <v>1035</v>
      </c>
      <c r="C169" s="71">
        <v>306420</v>
      </c>
      <c r="D169" s="72" t="s">
        <v>1145</v>
      </c>
      <c r="E169" s="71">
        <v>216</v>
      </c>
      <c r="F169" s="71">
        <v>93</v>
      </c>
      <c r="G169" s="71">
        <v>308</v>
      </c>
      <c r="H169" s="71">
        <v>168</v>
      </c>
      <c r="I169" s="71">
        <v>37.872119400000003</v>
      </c>
      <c r="J169" s="71">
        <v>-122.2679845</v>
      </c>
    </row>
    <row r="170" spans="1:10" ht="29.1">
      <c r="A170" s="71">
        <v>52462</v>
      </c>
      <c r="B170" s="70" t="s">
        <v>1035</v>
      </c>
      <c r="C170" s="71">
        <v>9906220</v>
      </c>
      <c r="D170" s="72" t="s">
        <v>1140</v>
      </c>
      <c r="E170" s="71">
        <v>203</v>
      </c>
      <c r="F170" s="71">
        <v>103</v>
      </c>
      <c r="G170" s="71">
        <v>307</v>
      </c>
      <c r="H170" s="71">
        <v>169</v>
      </c>
      <c r="I170" s="71">
        <v>37.743436699999997</v>
      </c>
      <c r="J170" s="71">
        <v>-122.1698207</v>
      </c>
    </row>
    <row r="171" spans="1:10" ht="29.1">
      <c r="A171" s="71">
        <v>50275</v>
      </c>
      <c r="B171" s="70" t="s">
        <v>1035</v>
      </c>
      <c r="C171" s="71">
        <v>1031700</v>
      </c>
      <c r="D171" s="72" t="s">
        <v>1146</v>
      </c>
      <c r="E171" s="71">
        <v>154</v>
      </c>
      <c r="F171" s="71">
        <v>152</v>
      </c>
      <c r="G171" s="71">
        <v>306</v>
      </c>
      <c r="H171" s="71">
        <v>170</v>
      </c>
      <c r="I171" s="71">
        <v>37.712655499999997</v>
      </c>
      <c r="J171" s="71">
        <v>-122.2123546</v>
      </c>
    </row>
    <row r="172" spans="1:10" ht="29.1">
      <c r="A172" s="71">
        <v>52547</v>
      </c>
      <c r="B172" s="70" t="s">
        <v>1035</v>
      </c>
      <c r="C172" s="71">
        <v>9906580</v>
      </c>
      <c r="D172" s="72" t="s">
        <v>1147</v>
      </c>
      <c r="E172" s="71">
        <v>139</v>
      </c>
      <c r="F172" s="71">
        <v>165</v>
      </c>
      <c r="G172" s="71">
        <v>304</v>
      </c>
      <c r="H172" s="71">
        <v>171</v>
      </c>
      <c r="I172" s="71">
        <v>37.795996500000001</v>
      </c>
      <c r="J172" s="71">
        <v>-122.2540331</v>
      </c>
    </row>
    <row r="173" spans="1:10" ht="29.1">
      <c r="A173" s="71">
        <v>51637</v>
      </c>
      <c r="B173" s="70" t="s">
        <v>1035</v>
      </c>
      <c r="C173" s="71">
        <v>601050</v>
      </c>
      <c r="D173" s="72" t="s">
        <v>1148</v>
      </c>
      <c r="E173" s="71">
        <v>67</v>
      </c>
      <c r="F173" s="71">
        <v>232</v>
      </c>
      <c r="G173" s="71">
        <v>299</v>
      </c>
      <c r="H173" s="71">
        <v>172</v>
      </c>
      <c r="I173" s="71">
        <v>37.8312016</v>
      </c>
      <c r="J173" s="71">
        <v>-122.27961070000001</v>
      </c>
    </row>
    <row r="174" spans="1:10" ht="29.1">
      <c r="A174" s="71">
        <v>51768</v>
      </c>
      <c r="B174" s="70" t="s">
        <v>1035</v>
      </c>
      <c r="C174" s="71">
        <v>9904240</v>
      </c>
      <c r="D174" s="72" t="s">
        <v>1149</v>
      </c>
      <c r="E174" s="71">
        <v>139</v>
      </c>
      <c r="F174" s="71">
        <v>159</v>
      </c>
      <c r="G174" s="71">
        <v>298</v>
      </c>
      <c r="H174" s="71">
        <v>173</v>
      </c>
      <c r="I174" s="71">
        <v>37.884365099999997</v>
      </c>
      <c r="J174" s="71">
        <v>-122.2988574</v>
      </c>
    </row>
    <row r="175" spans="1:10" ht="29.1">
      <c r="A175" s="71">
        <v>53000</v>
      </c>
      <c r="B175" s="70" t="s">
        <v>1035</v>
      </c>
      <c r="C175" s="71">
        <v>701840</v>
      </c>
      <c r="D175" s="72" t="s">
        <v>1150</v>
      </c>
      <c r="E175" s="71">
        <v>247</v>
      </c>
      <c r="F175" s="71">
        <v>50</v>
      </c>
      <c r="G175" s="71">
        <v>298</v>
      </c>
      <c r="H175" s="71">
        <v>174</v>
      </c>
      <c r="I175" s="71">
        <v>37.557496299999997</v>
      </c>
      <c r="J175" s="71">
        <v>-121.9760247</v>
      </c>
    </row>
    <row r="176" spans="1:10" ht="29.1">
      <c r="A176" s="71">
        <v>53533</v>
      </c>
      <c r="B176" s="70" t="s">
        <v>1035</v>
      </c>
      <c r="C176" s="71">
        <v>1002560</v>
      </c>
      <c r="D176" s="72" t="s">
        <v>1151</v>
      </c>
      <c r="E176" s="71">
        <v>194</v>
      </c>
      <c r="F176" s="71">
        <v>104</v>
      </c>
      <c r="G176" s="71">
        <v>297</v>
      </c>
      <c r="H176" s="71">
        <v>175</v>
      </c>
      <c r="I176" s="71">
        <v>37.829353599999997</v>
      </c>
      <c r="J176" s="71">
        <v>-122.26648160000001</v>
      </c>
    </row>
    <row r="177" spans="1:10" ht="29.1">
      <c r="A177" s="71">
        <v>52536</v>
      </c>
      <c r="B177" s="70" t="s">
        <v>1035</v>
      </c>
      <c r="C177" s="71">
        <v>9906520</v>
      </c>
      <c r="D177" s="72" t="s">
        <v>1152</v>
      </c>
      <c r="E177" s="71">
        <v>126</v>
      </c>
      <c r="F177" s="71">
        <v>170</v>
      </c>
      <c r="G177" s="71">
        <v>296</v>
      </c>
      <c r="H177" s="71">
        <v>176</v>
      </c>
      <c r="I177" s="71">
        <v>37.789311699999999</v>
      </c>
      <c r="J177" s="71">
        <v>-122.2457843</v>
      </c>
    </row>
    <row r="178" spans="1:10" ht="29.1">
      <c r="A178" s="71">
        <v>52495</v>
      </c>
      <c r="B178" s="70" t="s">
        <v>1035</v>
      </c>
      <c r="C178" s="71">
        <v>9906370</v>
      </c>
      <c r="D178" s="72" t="s">
        <v>1153</v>
      </c>
      <c r="E178" s="71">
        <v>118</v>
      </c>
      <c r="F178" s="71">
        <v>178</v>
      </c>
      <c r="G178" s="71">
        <v>296</v>
      </c>
      <c r="H178" s="71">
        <v>177</v>
      </c>
      <c r="I178" s="71">
        <v>37.7613013</v>
      </c>
      <c r="J178" s="71">
        <v>-122.1915077</v>
      </c>
    </row>
    <row r="179" spans="1:10" ht="29.1">
      <c r="A179" s="71">
        <v>56111</v>
      </c>
      <c r="B179" s="70" t="s">
        <v>1035</v>
      </c>
      <c r="C179" s="71">
        <v>1601000</v>
      </c>
      <c r="D179" s="72" t="s">
        <v>1154</v>
      </c>
      <c r="E179" s="71">
        <v>253</v>
      </c>
      <c r="F179" s="71">
        <v>43</v>
      </c>
      <c r="G179" s="71">
        <v>295</v>
      </c>
      <c r="H179" s="71">
        <v>178</v>
      </c>
      <c r="I179" s="71">
        <v>37.965802500000002</v>
      </c>
      <c r="J179" s="71">
        <v>-122.3449567</v>
      </c>
    </row>
    <row r="180" spans="1:10" ht="29.1">
      <c r="A180" s="71">
        <v>51067</v>
      </c>
      <c r="B180" s="70" t="s">
        <v>1035</v>
      </c>
      <c r="C180" s="71">
        <v>9902310</v>
      </c>
      <c r="D180" s="72" t="s">
        <v>1155</v>
      </c>
      <c r="E180" s="71">
        <v>174</v>
      </c>
      <c r="F180" s="71">
        <v>120</v>
      </c>
      <c r="G180" s="71">
        <v>294</v>
      </c>
      <c r="H180" s="71">
        <v>179</v>
      </c>
      <c r="I180" s="71">
        <v>37.810381</v>
      </c>
      <c r="J180" s="71">
        <v>-122.2469298</v>
      </c>
    </row>
    <row r="181" spans="1:10" ht="29.1">
      <c r="A181" s="71">
        <v>52593</v>
      </c>
      <c r="B181" s="70" t="s">
        <v>1035</v>
      </c>
      <c r="C181" s="71">
        <v>9906700</v>
      </c>
      <c r="D181" s="72" t="s">
        <v>1156</v>
      </c>
      <c r="E181" s="71">
        <v>25</v>
      </c>
      <c r="F181" s="71">
        <v>268</v>
      </c>
      <c r="G181" s="71">
        <v>293</v>
      </c>
      <c r="H181" s="71">
        <v>180</v>
      </c>
      <c r="I181" s="71">
        <v>37.8019277</v>
      </c>
      <c r="J181" s="71">
        <v>-122.2694051</v>
      </c>
    </row>
    <row r="182" spans="1:10" ht="29.1">
      <c r="A182" s="71">
        <v>52571</v>
      </c>
      <c r="B182" s="70" t="s">
        <v>1035</v>
      </c>
      <c r="C182" s="71">
        <v>9906610</v>
      </c>
      <c r="D182" s="72" t="s">
        <v>1157</v>
      </c>
      <c r="E182" s="71">
        <v>61</v>
      </c>
      <c r="F182" s="71">
        <v>230</v>
      </c>
      <c r="G182" s="71">
        <v>291</v>
      </c>
      <c r="H182" s="71">
        <v>181</v>
      </c>
      <c r="I182" s="71">
        <v>37.8001042</v>
      </c>
      <c r="J182" s="71">
        <v>-122.2646417</v>
      </c>
    </row>
    <row r="183" spans="1:10" ht="29.1">
      <c r="A183" s="71">
        <v>55511</v>
      </c>
      <c r="B183" s="70" t="s">
        <v>1035</v>
      </c>
      <c r="C183" s="71">
        <v>103340</v>
      </c>
      <c r="D183" s="72" t="s">
        <v>1158</v>
      </c>
      <c r="E183" s="71">
        <v>204</v>
      </c>
      <c r="F183" s="71">
        <v>87</v>
      </c>
      <c r="G183" s="71">
        <v>291</v>
      </c>
      <c r="H183" s="71">
        <v>182</v>
      </c>
      <c r="I183" s="71">
        <v>37.765284000000001</v>
      </c>
      <c r="J183" s="71">
        <v>-122.241692</v>
      </c>
    </row>
    <row r="184" spans="1:10" ht="29.1">
      <c r="A184" s="71">
        <v>54222</v>
      </c>
      <c r="B184" s="70" t="s">
        <v>1035</v>
      </c>
      <c r="C184" s="71">
        <v>1004130</v>
      </c>
      <c r="D184" s="72" t="s">
        <v>1159</v>
      </c>
      <c r="E184" s="71">
        <v>135</v>
      </c>
      <c r="F184" s="71">
        <v>156</v>
      </c>
      <c r="G184" s="71">
        <v>291</v>
      </c>
      <c r="H184" s="71">
        <v>183</v>
      </c>
      <c r="I184" s="71">
        <v>37.800170100000003</v>
      </c>
      <c r="J184" s="71">
        <v>-122.2734792</v>
      </c>
    </row>
    <row r="185" spans="1:10" ht="29.1">
      <c r="A185" s="71">
        <v>51584</v>
      </c>
      <c r="B185" s="70" t="s">
        <v>1035</v>
      </c>
      <c r="C185" s="71">
        <v>9903630</v>
      </c>
      <c r="D185" s="72" t="s">
        <v>1160</v>
      </c>
      <c r="E185" s="71">
        <v>155</v>
      </c>
      <c r="F185" s="71">
        <v>135</v>
      </c>
      <c r="G185" s="71">
        <v>290</v>
      </c>
      <c r="H185" s="71">
        <v>184</v>
      </c>
      <c r="I185" s="71">
        <v>37.867200599999997</v>
      </c>
      <c r="J185" s="71">
        <v>-122.26321729999999</v>
      </c>
    </row>
    <row r="186" spans="1:10" ht="29.1">
      <c r="A186" s="71">
        <v>55911</v>
      </c>
      <c r="B186" s="70" t="s">
        <v>1035</v>
      </c>
      <c r="C186" s="71">
        <v>802060</v>
      </c>
      <c r="D186" s="72" t="s">
        <v>1086</v>
      </c>
      <c r="E186" s="71">
        <v>149</v>
      </c>
      <c r="F186" s="71">
        <v>137</v>
      </c>
      <c r="G186" s="71">
        <v>286</v>
      </c>
      <c r="H186" s="71">
        <v>185</v>
      </c>
      <c r="I186" s="71">
        <v>37.669627200000001</v>
      </c>
      <c r="J186" s="71">
        <v>-122.08660759999999</v>
      </c>
    </row>
    <row r="187" spans="1:10" ht="29.1">
      <c r="A187" s="71">
        <v>52417</v>
      </c>
      <c r="B187" s="70" t="s">
        <v>1035</v>
      </c>
      <c r="C187" s="71">
        <v>1021180</v>
      </c>
      <c r="D187" s="72" t="s">
        <v>1144</v>
      </c>
      <c r="E187" s="71">
        <v>145</v>
      </c>
      <c r="F187" s="71">
        <v>138</v>
      </c>
      <c r="G187" s="71">
        <v>283</v>
      </c>
      <c r="H187" s="71">
        <v>186</v>
      </c>
      <c r="I187" s="71">
        <v>37.8046577</v>
      </c>
      <c r="J187" s="71">
        <v>-122.2951104</v>
      </c>
    </row>
    <row r="188" spans="1:10" ht="29.1">
      <c r="A188" s="71">
        <v>55500</v>
      </c>
      <c r="B188" s="70" t="s">
        <v>1035</v>
      </c>
      <c r="C188" s="71">
        <v>802050</v>
      </c>
      <c r="D188" s="72" t="s">
        <v>1086</v>
      </c>
      <c r="E188" s="71">
        <v>134</v>
      </c>
      <c r="F188" s="71">
        <v>148</v>
      </c>
      <c r="G188" s="71">
        <v>282</v>
      </c>
      <c r="H188" s="71">
        <v>187</v>
      </c>
      <c r="I188" s="71">
        <v>37.669744199999997</v>
      </c>
      <c r="J188" s="71">
        <v>-122.0867738</v>
      </c>
    </row>
    <row r="189" spans="1:10" ht="29.1">
      <c r="A189" s="71">
        <v>55575</v>
      </c>
      <c r="B189" s="70" t="s">
        <v>1035</v>
      </c>
      <c r="C189" s="71">
        <v>1020150</v>
      </c>
      <c r="D189" s="72" t="s">
        <v>1161</v>
      </c>
      <c r="E189" s="71">
        <v>110</v>
      </c>
      <c r="F189" s="71">
        <v>169</v>
      </c>
      <c r="G189" s="71">
        <v>279</v>
      </c>
      <c r="H189" s="71">
        <v>188</v>
      </c>
      <c r="I189" s="71">
        <v>37.829497600000003</v>
      </c>
      <c r="J189" s="71">
        <v>-122.2645069</v>
      </c>
    </row>
    <row r="190" spans="1:10" ht="29.1">
      <c r="A190" s="71">
        <v>51105</v>
      </c>
      <c r="B190" s="70" t="s">
        <v>1035</v>
      </c>
      <c r="C190" s="71">
        <v>305800</v>
      </c>
      <c r="D190" s="72" t="s">
        <v>1162</v>
      </c>
      <c r="E190" s="71">
        <v>36</v>
      </c>
      <c r="F190" s="71">
        <v>242</v>
      </c>
      <c r="G190" s="71">
        <v>278</v>
      </c>
      <c r="H190" s="71">
        <v>189</v>
      </c>
      <c r="I190" s="71">
        <v>37.8681567</v>
      </c>
      <c r="J190" s="71">
        <v>-122.29741370000001</v>
      </c>
    </row>
    <row r="191" spans="1:10" ht="29.1">
      <c r="A191" s="71">
        <v>50541</v>
      </c>
      <c r="B191" s="70" t="s">
        <v>1035</v>
      </c>
      <c r="C191" s="71">
        <v>104790</v>
      </c>
      <c r="D191" s="72" t="s">
        <v>1163</v>
      </c>
      <c r="E191" s="71">
        <v>100</v>
      </c>
      <c r="F191" s="71">
        <v>178</v>
      </c>
      <c r="G191" s="71">
        <v>278</v>
      </c>
      <c r="H191" s="71">
        <v>190</v>
      </c>
      <c r="I191" s="71">
        <v>37.782859600000002</v>
      </c>
      <c r="J191" s="71">
        <v>-122.27677</v>
      </c>
    </row>
    <row r="192" spans="1:10" ht="29.1">
      <c r="A192" s="71">
        <v>59992</v>
      </c>
      <c r="B192" s="70" t="s">
        <v>1035</v>
      </c>
      <c r="C192" s="71">
        <v>103420</v>
      </c>
      <c r="D192" s="72" t="s">
        <v>1164</v>
      </c>
      <c r="E192" s="71">
        <v>129</v>
      </c>
      <c r="F192" s="71">
        <v>148</v>
      </c>
      <c r="G192" s="71">
        <v>277</v>
      </c>
      <c r="H192" s="71">
        <v>191</v>
      </c>
      <c r="I192" s="71">
        <v>37.773271800000003</v>
      </c>
      <c r="J192" s="71">
        <v>-122.2764356</v>
      </c>
    </row>
    <row r="193" spans="1:10" ht="29.1">
      <c r="A193" s="71">
        <v>57776</v>
      </c>
      <c r="B193" s="70" t="s">
        <v>1035</v>
      </c>
      <c r="C193" s="71">
        <v>305050</v>
      </c>
      <c r="D193" s="72" t="s">
        <v>1165</v>
      </c>
      <c r="E193" s="71">
        <v>158</v>
      </c>
      <c r="F193" s="71">
        <v>118</v>
      </c>
      <c r="G193" s="71">
        <v>276</v>
      </c>
      <c r="H193" s="71">
        <v>192</v>
      </c>
      <c r="I193" s="71">
        <v>37.872541300000002</v>
      </c>
      <c r="J193" s="71">
        <v>-122.2683189</v>
      </c>
    </row>
    <row r="194" spans="1:10" ht="29.1">
      <c r="A194" s="71">
        <v>57774</v>
      </c>
      <c r="B194" s="70" t="s">
        <v>1035</v>
      </c>
      <c r="C194" s="71">
        <v>301760</v>
      </c>
      <c r="D194" s="72" t="s">
        <v>1166</v>
      </c>
      <c r="E194" s="71">
        <v>186</v>
      </c>
      <c r="F194" s="71">
        <v>89</v>
      </c>
      <c r="G194" s="71">
        <v>276</v>
      </c>
      <c r="H194" s="71">
        <v>193</v>
      </c>
      <c r="I194" s="71">
        <v>37.864176899999997</v>
      </c>
      <c r="J194" s="71">
        <v>-122.2537122</v>
      </c>
    </row>
    <row r="195" spans="1:10" ht="29.1">
      <c r="A195" s="71">
        <v>55503</v>
      </c>
      <c r="B195" s="70" t="s">
        <v>1035</v>
      </c>
      <c r="C195" s="71">
        <v>1000870</v>
      </c>
      <c r="D195" s="72" t="s">
        <v>1167</v>
      </c>
      <c r="E195" s="71">
        <v>174</v>
      </c>
      <c r="F195" s="71">
        <v>100</v>
      </c>
      <c r="G195" s="71">
        <v>273</v>
      </c>
      <c r="H195" s="71">
        <v>194</v>
      </c>
      <c r="I195" s="71">
        <v>37.804447000000003</v>
      </c>
      <c r="J195" s="71">
        <v>-122.27174599999999</v>
      </c>
    </row>
    <row r="196" spans="1:10" ht="29.1">
      <c r="A196" s="71">
        <v>51079</v>
      </c>
      <c r="B196" s="70" t="s">
        <v>1035</v>
      </c>
      <c r="C196" s="71">
        <v>9902400</v>
      </c>
      <c r="D196" s="72" t="s">
        <v>1168</v>
      </c>
      <c r="E196" s="71">
        <v>203</v>
      </c>
      <c r="F196" s="71">
        <v>71</v>
      </c>
      <c r="G196" s="71">
        <v>273</v>
      </c>
      <c r="H196" s="71">
        <v>195</v>
      </c>
      <c r="I196" s="71">
        <v>37.742105899999999</v>
      </c>
      <c r="J196" s="71">
        <v>-122.15113340000001</v>
      </c>
    </row>
    <row r="197" spans="1:10" ht="29.1">
      <c r="A197" s="71">
        <v>57773</v>
      </c>
      <c r="B197" s="70" t="s">
        <v>1035</v>
      </c>
      <c r="C197" s="71">
        <v>1006650</v>
      </c>
      <c r="D197" s="72" t="s">
        <v>1169</v>
      </c>
      <c r="E197" s="71">
        <v>235</v>
      </c>
      <c r="F197" s="71">
        <v>38</v>
      </c>
      <c r="G197" s="71">
        <v>273</v>
      </c>
      <c r="H197" s="71">
        <v>196</v>
      </c>
      <c r="I197" s="71">
        <v>37.831387300000003</v>
      </c>
      <c r="J197" s="71">
        <v>-122.2544506</v>
      </c>
    </row>
    <row r="198" spans="1:10" ht="29.1">
      <c r="A198" s="71">
        <v>58882</v>
      </c>
      <c r="B198" s="70" t="s">
        <v>1035</v>
      </c>
      <c r="C198" s="71">
        <v>1003250</v>
      </c>
      <c r="D198" s="72" t="s">
        <v>1170</v>
      </c>
      <c r="E198" s="71">
        <v>106</v>
      </c>
      <c r="F198" s="71">
        <v>165</v>
      </c>
      <c r="G198" s="71">
        <v>272</v>
      </c>
      <c r="H198" s="71">
        <v>197</v>
      </c>
      <c r="I198" s="71">
        <v>37.759560999999998</v>
      </c>
      <c r="J198" s="71">
        <v>-122.186857</v>
      </c>
    </row>
    <row r="199" spans="1:10" ht="29.1">
      <c r="A199" s="71">
        <v>55562</v>
      </c>
      <c r="B199" s="70" t="s">
        <v>1035</v>
      </c>
      <c r="C199" s="71">
        <v>501420</v>
      </c>
      <c r="D199" s="72" t="s">
        <v>1171</v>
      </c>
      <c r="E199" s="71">
        <v>136</v>
      </c>
      <c r="F199" s="71">
        <v>135</v>
      </c>
      <c r="G199" s="71">
        <v>271</v>
      </c>
      <c r="H199" s="71">
        <v>198</v>
      </c>
      <c r="I199" s="71">
        <v>37.899347400000003</v>
      </c>
      <c r="J199" s="71">
        <v>-122.3018656</v>
      </c>
    </row>
    <row r="200" spans="1:10" ht="29.1">
      <c r="A200" s="71">
        <v>50511</v>
      </c>
      <c r="B200" s="70" t="s">
        <v>1035</v>
      </c>
      <c r="C200" s="71">
        <v>802140</v>
      </c>
      <c r="D200" s="72" t="s">
        <v>1086</v>
      </c>
      <c r="E200" s="71">
        <v>271</v>
      </c>
      <c r="F200" s="71">
        <v>0</v>
      </c>
      <c r="G200" s="71">
        <v>271</v>
      </c>
      <c r="H200" s="71">
        <v>199</v>
      </c>
      <c r="I200" s="71">
        <v>37.6697177</v>
      </c>
      <c r="J200" s="71">
        <v>-122.0865005</v>
      </c>
    </row>
    <row r="201" spans="1:10" ht="29.1">
      <c r="A201" s="71">
        <v>57999</v>
      </c>
      <c r="B201" s="70" t="s">
        <v>1035</v>
      </c>
      <c r="C201" s="71">
        <v>1031030</v>
      </c>
      <c r="D201" s="72" t="s">
        <v>1052</v>
      </c>
      <c r="E201" s="71">
        <v>237</v>
      </c>
      <c r="F201" s="71">
        <v>34</v>
      </c>
      <c r="G201" s="71">
        <v>271</v>
      </c>
      <c r="H201" s="71">
        <v>200</v>
      </c>
      <c r="I201" s="71">
        <v>37.809587100000002</v>
      </c>
      <c r="J201" s="71">
        <v>-122.2694127</v>
      </c>
    </row>
    <row r="202" spans="1:10" ht="29.1">
      <c r="A202" s="71">
        <v>56669</v>
      </c>
      <c r="B202" s="70" t="s">
        <v>1035</v>
      </c>
      <c r="C202" s="71">
        <v>1015190</v>
      </c>
      <c r="D202" s="72" t="s">
        <v>1172</v>
      </c>
      <c r="E202" s="71">
        <v>144</v>
      </c>
      <c r="F202" s="71">
        <v>126</v>
      </c>
      <c r="G202" s="71">
        <v>270</v>
      </c>
      <c r="H202" s="71">
        <v>201</v>
      </c>
      <c r="I202" s="71">
        <v>37.800865700000003</v>
      </c>
      <c r="J202" s="71">
        <v>-122.2247996</v>
      </c>
    </row>
    <row r="203" spans="1:10" ht="29.1">
      <c r="A203" s="71">
        <v>52494</v>
      </c>
      <c r="B203" s="70" t="s">
        <v>1035</v>
      </c>
      <c r="C203" s="71">
        <v>9906360</v>
      </c>
      <c r="D203" s="72" t="s">
        <v>1153</v>
      </c>
      <c r="E203" s="71">
        <v>171</v>
      </c>
      <c r="F203" s="71">
        <v>98</v>
      </c>
      <c r="G203" s="71">
        <v>269</v>
      </c>
      <c r="H203" s="71">
        <v>202</v>
      </c>
      <c r="I203" s="71">
        <v>37.761370300000003</v>
      </c>
      <c r="J203" s="71">
        <v>-122.1915923</v>
      </c>
    </row>
    <row r="204" spans="1:10" ht="29.1">
      <c r="A204" s="71">
        <v>51555</v>
      </c>
      <c r="B204" s="70" t="s">
        <v>1035</v>
      </c>
      <c r="C204" s="71">
        <v>305510</v>
      </c>
      <c r="D204" s="72" t="s">
        <v>1173</v>
      </c>
      <c r="E204" s="71">
        <v>175</v>
      </c>
      <c r="F204" s="71">
        <v>93</v>
      </c>
      <c r="G204" s="71">
        <v>268</v>
      </c>
      <c r="H204" s="71">
        <v>203</v>
      </c>
      <c r="I204" s="71">
        <v>37.864506599999999</v>
      </c>
      <c r="J204" s="71">
        <v>-122.25862050000001</v>
      </c>
    </row>
    <row r="205" spans="1:10" ht="29.1">
      <c r="A205" s="71">
        <v>51582</v>
      </c>
      <c r="B205" s="70" t="s">
        <v>1035</v>
      </c>
      <c r="C205" s="71">
        <v>9903610</v>
      </c>
      <c r="D205" s="72" t="s">
        <v>1166</v>
      </c>
      <c r="E205" s="71">
        <v>84</v>
      </c>
      <c r="F205" s="71">
        <v>184</v>
      </c>
      <c r="G205" s="71">
        <v>268</v>
      </c>
      <c r="H205" s="71">
        <v>204</v>
      </c>
      <c r="I205" s="71">
        <v>37.863357399999998</v>
      </c>
      <c r="J205" s="71">
        <v>-122.25375080000001</v>
      </c>
    </row>
    <row r="206" spans="1:10" ht="29.1">
      <c r="A206" s="71">
        <v>56665</v>
      </c>
      <c r="B206" s="70" t="s">
        <v>1035</v>
      </c>
      <c r="C206" s="71">
        <v>1020160</v>
      </c>
      <c r="D206" s="72" t="s">
        <v>1161</v>
      </c>
      <c r="E206" s="71">
        <v>186</v>
      </c>
      <c r="F206" s="71">
        <v>81</v>
      </c>
      <c r="G206" s="71">
        <v>267</v>
      </c>
      <c r="H206" s="71">
        <v>205</v>
      </c>
      <c r="I206" s="71">
        <v>37.829490100000001</v>
      </c>
      <c r="J206" s="71">
        <v>-122.2642153</v>
      </c>
    </row>
    <row r="207" spans="1:10" ht="29.1">
      <c r="A207" s="71">
        <v>55548</v>
      </c>
      <c r="B207" s="70" t="s">
        <v>1035</v>
      </c>
      <c r="C207" s="71">
        <v>305790</v>
      </c>
      <c r="D207" s="72" t="s">
        <v>1162</v>
      </c>
      <c r="E207" s="71">
        <v>238</v>
      </c>
      <c r="F207" s="71">
        <v>27</v>
      </c>
      <c r="G207" s="71">
        <v>265</v>
      </c>
      <c r="H207" s="71">
        <v>206</v>
      </c>
      <c r="I207" s="71">
        <v>37.8679427</v>
      </c>
      <c r="J207" s="71">
        <v>-122.29735100000001</v>
      </c>
    </row>
    <row r="208" spans="1:10" ht="29.1">
      <c r="A208" s="71">
        <v>52591</v>
      </c>
      <c r="B208" s="70" t="s">
        <v>1035</v>
      </c>
      <c r="C208" s="71">
        <v>9906690</v>
      </c>
      <c r="D208" s="72" t="s">
        <v>1174</v>
      </c>
      <c r="E208" s="71">
        <v>228</v>
      </c>
      <c r="F208" s="71">
        <v>36</v>
      </c>
      <c r="G208" s="71">
        <v>265</v>
      </c>
      <c r="H208" s="71">
        <v>207</v>
      </c>
      <c r="I208" s="71">
        <v>37.800431000000003</v>
      </c>
      <c r="J208" s="71">
        <v>-122.2679924</v>
      </c>
    </row>
    <row r="209" spans="1:10" ht="29.1">
      <c r="A209" s="71">
        <v>58111</v>
      </c>
      <c r="B209" s="70" t="s">
        <v>1035</v>
      </c>
      <c r="C209" s="71">
        <v>1601010</v>
      </c>
      <c r="D209" s="72" t="s">
        <v>1175</v>
      </c>
      <c r="E209" s="71">
        <v>220</v>
      </c>
      <c r="F209" s="71">
        <v>43</v>
      </c>
      <c r="G209" s="71">
        <v>263</v>
      </c>
      <c r="H209" s="71">
        <v>208</v>
      </c>
      <c r="I209" s="71">
        <v>37.9514608</v>
      </c>
      <c r="J209" s="71">
        <v>-122.33290359999999</v>
      </c>
    </row>
    <row r="210" spans="1:10" ht="29.1">
      <c r="A210" s="71">
        <v>52615</v>
      </c>
      <c r="B210" s="70" t="s">
        <v>1035</v>
      </c>
      <c r="C210" s="71">
        <v>9906780</v>
      </c>
      <c r="D210" s="72" t="s">
        <v>1176</v>
      </c>
      <c r="E210" s="71">
        <v>101</v>
      </c>
      <c r="F210" s="71">
        <v>161</v>
      </c>
      <c r="G210" s="71">
        <v>263</v>
      </c>
      <c r="H210" s="71">
        <v>209</v>
      </c>
      <c r="I210" s="71">
        <v>37.768013799999999</v>
      </c>
      <c r="J210" s="71">
        <v>-122.2057434</v>
      </c>
    </row>
    <row r="211" spans="1:10" ht="29.1">
      <c r="A211" s="71">
        <v>51268</v>
      </c>
      <c r="B211" s="70" t="s">
        <v>1035</v>
      </c>
      <c r="C211" s="71">
        <v>9902650</v>
      </c>
      <c r="D211" s="72" t="s">
        <v>1172</v>
      </c>
      <c r="E211" s="71">
        <v>117</v>
      </c>
      <c r="F211" s="71">
        <v>145</v>
      </c>
      <c r="G211" s="71">
        <v>262</v>
      </c>
      <c r="H211" s="71">
        <v>210</v>
      </c>
      <c r="I211" s="71">
        <v>37.800685999999999</v>
      </c>
      <c r="J211" s="71">
        <v>-122.2246323</v>
      </c>
    </row>
    <row r="212" spans="1:10" ht="29.1">
      <c r="A212" s="71">
        <v>59255</v>
      </c>
      <c r="B212" s="70" t="s">
        <v>1035</v>
      </c>
      <c r="C212" s="71">
        <v>103350</v>
      </c>
      <c r="D212" s="72" t="s">
        <v>1158</v>
      </c>
      <c r="E212" s="71">
        <v>65</v>
      </c>
      <c r="F212" s="71">
        <v>197</v>
      </c>
      <c r="G212" s="71">
        <v>262</v>
      </c>
      <c r="H212" s="71">
        <v>211</v>
      </c>
      <c r="I212" s="71">
        <v>37.765368000000002</v>
      </c>
      <c r="J212" s="71">
        <v>-122.242085</v>
      </c>
    </row>
    <row r="213" spans="1:10" ht="29.1">
      <c r="A213" s="71">
        <v>53333</v>
      </c>
      <c r="B213" s="70" t="s">
        <v>1035</v>
      </c>
      <c r="C213" s="71">
        <v>1500550</v>
      </c>
      <c r="D213" s="72" t="s">
        <v>1088</v>
      </c>
      <c r="E213" s="71">
        <v>153</v>
      </c>
      <c r="F213" s="71">
        <v>109</v>
      </c>
      <c r="G213" s="71">
        <v>261</v>
      </c>
      <c r="H213" s="71">
        <v>212</v>
      </c>
      <c r="I213" s="71">
        <v>37.696663399999998</v>
      </c>
      <c r="J213" s="71">
        <v>-122.1259707</v>
      </c>
    </row>
    <row r="214" spans="1:10" ht="29.1">
      <c r="A214" s="71">
        <v>50484</v>
      </c>
      <c r="B214" s="70" t="s">
        <v>1035</v>
      </c>
      <c r="C214" s="71">
        <v>1031890</v>
      </c>
      <c r="D214" s="72" t="s">
        <v>1177</v>
      </c>
      <c r="E214" s="71">
        <v>0</v>
      </c>
      <c r="F214" s="71">
        <v>260</v>
      </c>
      <c r="G214" s="71">
        <v>260</v>
      </c>
      <c r="H214" s="71">
        <v>213</v>
      </c>
      <c r="I214" s="71">
        <v>37.844096100000002</v>
      </c>
      <c r="J214" s="71">
        <v>-122.2514328</v>
      </c>
    </row>
    <row r="215" spans="1:10" ht="29.1">
      <c r="A215" s="71">
        <v>59713</v>
      </c>
      <c r="B215" s="70" t="s">
        <v>1035</v>
      </c>
      <c r="C215" s="71">
        <v>1500540</v>
      </c>
      <c r="D215" s="72" t="s">
        <v>1088</v>
      </c>
      <c r="E215" s="71">
        <v>109</v>
      </c>
      <c r="F215" s="71">
        <v>151</v>
      </c>
      <c r="G215" s="71">
        <v>260</v>
      </c>
      <c r="H215" s="71">
        <v>214</v>
      </c>
      <c r="I215" s="71">
        <v>37.696787</v>
      </c>
      <c r="J215" s="71">
        <v>-122.126088</v>
      </c>
    </row>
    <row r="216" spans="1:10" ht="29.1">
      <c r="A216" s="71">
        <v>52606</v>
      </c>
      <c r="B216" s="70" t="s">
        <v>1035</v>
      </c>
      <c r="C216" s="71">
        <v>9906770</v>
      </c>
      <c r="D216" s="72" t="s">
        <v>1176</v>
      </c>
      <c r="E216" s="71">
        <v>163</v>
      </c>
      <c r="F216" s="71">
        <v>96</v>
      </c>
      <c r="G216" s="71">
        <v>259</v>
      </c>
      <c r="H216" s="71">
        <v>215</v>
      </c>
      <c r="I216" s="71">
        <v>37.768074900000002</v>
      </c>
      <c r="J216" s="71">
        <v>-122.20582760000001</v>
      </c>
    </row>
    <row r="217" spans="1:10" ht="29.1">
      <c r="A217" s="71">
        <v>55226</v>
      </c>
      <c r="B217" s="70" t="s">
        <v>1035</v>
      </c>
      <c r="C217" s="71">
        <v>304890</v>
      </c>
      <c r="D217" s="72" t="s">
        <v>1178</v>
      </c>
      <c r="E217" s="71">
        <v>123</v>
      </c>
      <c r="F217" s="71">
        <v>135</v>
      </c>
      <c r="G217" s="71">
        <v>258</v>
      </c>
      <c r="H217" s="71">
        <v>216</v>
      </c>
      <c r="I217" s="71">
        <v>37.866467900000004</v>
      </c>
      <c r="J217" s="71">
        <v>-122.2678119</v>
      </c>
    </row>
    <row r="218" spans="1:10" ht="29.1">
      <c r="A218" s="71">
        <v>52389</v>
      </c>
      <c r="B218" s="70" t="s">
        <v>1035</v>
      </c>
      <c r="C218" s="71">
        <v>9906040</v>
      </c>
      <c r="D218" s="72" t="s">
        <v>1179</v>
      </c>
      <c r="E218" s="71">
        <v>118</v>
      </c>
      <c r="F218" s="71">
        <v>139</v>
      </c>
      <c r="G218" s="71">
        <v>256</v>
      </c>
      <c r="H218" s="71">
        <v>217</v>
      </c>
      <c r="I218" s="71">
        <v>37.837442000000003</v>
      </c>
      <c r="J218" s="71">
        <v>-122.292976</v>
      </c>
    </row>
    <row r="219" spans="1:10" ht="29.1">
      <c r="A219" s="71">
        <v>51588</v>
      </c>
      <c r="B219" s="70" t="s">
        <v>1035</v>
      </c>
      <c r="C219" s="71">
        <v>802030</v>
      </c>
      <c r="D219" s="72" t="s">
        <v>1086</v>
      </c>
      <c r="E219" s="71">
        <v>248</v>
      </c>
      <c r="F219" s="71">
        <v>8</v>
      </c>
      <c r="G219" s="71">
        <v>256</v>
      </c>
      <c r="H219" s="71">
        <v>218</v>
      </c>
      <c r="I219" s="71">
        <v>37.670102399999998</v>
      </c>
      <c r="J219" s="71">
        <v>-122.08708710000001</v>
      </c>
    </row>
    <row r="220" spans="1:10" ht="29.1">
      <c r="A220" s="71">
        <v>55532</v>
      </c>
      <c r="B220" s="70" t="s">
        <v>1035</v>
      </c>
      <c r="C220" s="71">
        <v>802020</v>
      </c>
      <c r="D220" s="72" t="s">
        <v>1086</v>
      </c>
      <c r="E220" s="71">
        <v>9</v>
      </c>
      <c r="F220" s="71">
        <v>247</v>
      </c>
      <c r="G220" s="71">
        <v>255</v>
      </c>
      <c r="H220" s="71">
        <v>219</v>
      </c>
      <c r="I220" s="71">
        <v>37.670238500000004</v>
      </c>
      <c r="J220" s="71">
        <v>-122.0871805</v>
      </c>
    </row>
    <row r="221" spans="1:10" ht="29.1">
      <c r="A221" s="71">
        <v>50937</v>
      </c>
      <c r="B221" s="70" t="s">
        <v>1035</v>
      </c>
      <c r="C221" s="71">
        <v>600990</v>
      </c>
      <c r="D221" s="72" t="s">
        <v>1148</v>
      </c>
      <c r="E221" s="71">
        <v>214</v>
      </c>
      <c r="F221" s="71">
        <v>41</v>
      </c>
      <c r="G221" s="71">
        <v>255</v>
      </c>
      <c r="H221" s="71">
        <v>220</v>
      </c>
      <c r="I221" s="71">
        <v>37.831075300000002</v>
      </c>
      <c r="J221" s="71">
        <v>-122.279039</v>
      </c>
    </row>
    <row r="222" spans="1:10" ht="29.1">
      <c r="A222" s="71">
        <v>55577</v>
      </c>
      <c r="B222" s="70" t="s">
        <v>1035</v>
      </c>
      <c r="C222" s="71">
        <v>1018220</v>
      </c>
      <c r="D222" s="72" t="s">
        <v>1061</v>
      </c>
      <c r="E222" s="71">
        <v>129</v>
      </c>
      <c r="F222" s="71">
        <v>125</v>
      </c>
      <c r="G222" s="71">
        <v>254</v>
      </c>
      <c r="H222" s="71">
        <v>221</v>
      </c>
      <c r="I222" s="71">
        <v>37.753539199999999</v>
      </c>
      <c r="J222" s="71">
        <v>-122.19686710000001</v>
      </c>
    </row>
    <row r="223" spans="1:10" ht="29.1">
      <c r="A223" s="71">
        <v>51506</v>
      </c>
      <c r="B223" s="70" t="s">
        <v>1035</v>
      </c>
      <c r="C223" s="71">
        <v>9903410</v>
      </c>
      <c r="D223" s="72" t="s">
        <v>1180</v>
      </c>
      <c r="E223" s="71">
        <v>224</v>
      </c>
      <c r="F223" s="71">
        <v>30</v>
      </c>
      <c r="G223" s="71">
        <v>253</v>
      </c>
      <c r="H223" s="71">
        <v>222</v>
      </c>
      <c r="I223" s="71">
        <v>37.850062299999998</v>
      </c>
      <c r="J223" s="71">
        <v>-122.25230759999999</v>
      </c>
    </row>
    <row r="224" spans="1:10" ht="29.1">
      <c r="A224" s="71">
        <v>52939</v>
      </c>
      <c r="B224" s="70" t="s">
        <v>1035</v>
      </c>
      <c r="C224" s="71">
        <v>9907780</v>
      </c>
      <c r="D224" s="72" t="s">
        <v>1181</v>
      </c>
      <c r="E224" s="71">
        <v>150</v>
      </c>
      <c r="F224" s="71">
        <v>102</v>
      </c>
      <c r="G224" s="71">
        <v>252</v>
      </c>
      <c r="H224" s="71">
        <v>223</v>
      </c>
      <c r="I224" s="71">
        <v>37.836910000000003</v>
      </c>
      <c r="J224" s="71">
        <v>-122.26251499999999</v>
      </c>
    </row>
    <row r="225" spans="1:10" ht="29.1">
      <c r="A225" s="71">
        <v>54004</v>
      </c>
      <c r="B225" s="70" t="s">
        <v>1035</v>
      </c>
      <c r="C225" s="71">
        <v>701910</v>
      </c>
      <c r="D225" s="72" t="s">
        <v>1150</v>
      </c>
      <c r="E225" s="71">
        <v>127</v>
      </c>
      <c r="F225" s="71">
        <v>121</v>
      </c>
      <c r="G225" s="71">
        <v>248</v>
      </c>
      <c r="H225" s="71">
        <v>224</v>
      </c>
      <c r="I225" s="71">
        <v>37.557074900000003</v>
      </c>
      <c r="J225" s="71">
        <v>-121.9754308</v>
      </c>
    </row>
    <row r="226" spans="1:10" ht="29.1">
      <c r="A226" s="71">
        <v>52673</v>
      </c>
      <c r="B226" s="70" t="s">
        <v>1035</v>
      </c>
      <c r="C226" s="71">
        <v>9906900</v>
      </c>
      <c r="D226" s="72" t="s">
        <v>1182</v>
      </c>
      <c r="E226" s="71">
        <v>152</v>
      </c>
      <c r="F226" s="71">
        <v>96</v>
      </c>
      <c r="G226" s="71">
        <v>248</v>
      </c>
      <c r="H226" s="71">
        <v>225</v>
      </c>
      <c r="I226" s="71">
        <v>37.803792399999999</v>
      </c>
      <c r="J226" s="71">
        <v>-122.271693</v>
      </c>
    </row>
    <row r="227" spans="1:10" ht="29.1">
      <c r="A227" s="71">
        <v>56667</v>
      </c>
      <c r="B227" s="70" t="s">
        <v>1035</v>
      </c>
      <c r="C227" s="71">
        <v>306050</v>
      </c>
      <c r="D227" s="72" t="s">
        <v>1183</v>
      </c>
      <c r="E227" s="71">
        <v>153</v>
      </c>
      <c r="F227" s="71">
        <v>95</v>
      </c>
      <c r="G227" s="71">
        <v>248</v>
      </c>
      <c r="H227" s="71">
        <v>226</v>
      </c>
      <c r="I227" s="71">
        <v>37.870367799999997</v>
      </c>
      <c r="J227" s="71">
        <v>-122.28134660000001</v>
      </c>
    </row>
    <row r="228" spans="1:10" ht="29.1">
      <c r="A228" s="71">
        <v>55666</v>
      </c>
      <c r="B228" s="70" t="s">
        <v>1035</v>
      </c>
      <c r="C228" s="71">
        <v>1500560</v>
      </c>
      <c r="D228" s="72" t="s">
        <v>1088</v>
      </c>
      <c r="E228" s="71">
        <v>122</v>
      </c>
      <c r="F228" s="71">
        <v>125</v>
      </c>
      <c r="G228" s="71">
        <v>247</v>
      </c>
      <c r="H228" s="71">
        <v>227</v>
      </c>
      <c r="I228" s="71">
        <v>37.696592199999998</v>
      </c>
      <c r="J228" s="71">
        <v>-122.1258354</v>
      </c>
    </row>
    <row r="229" spans="1:10" ht="29.1">
      <c r="A229" s="71">
        <v>52428</v>
      </c>
      <c r="B229" s="70" t="s">
        <v>1035</v>
      </c>
      <c r="C229" s="71">
        <v>9906180</v>
      </c>
      <c r="D229" s="72" t="s">
        <v>1184</v>
      </c>
      <c r="E229" s="71">
        <v>146</v>
      </c>
      <c r="F229" s="71">
        <v>100</v>
      </c>
      <c r="G229" s="71">
        <v>246</v>
      </c>
      <c r="H229" s="71">
        <v>228</v>
      </c>
      <c r="I229" s="71">
        <v>37.735712399999997</v>
      </c>
      <c r="J229" s="71">
        <v>-122.1640484</v>
      </c>
    </row>
    <row r="230" spans="1:10" ht="29.1">
      <c r="A230" s="71">
        <v>59400</v>
      </c>
      <c r="B230" s="70" t="s">
        <v>1035</v>
      </c>
      <c r="C230" s="71">
        <v>104600</v>
      </c>
      <c r="D230" s="72" t="s">
        <v>1185</v>
      </c>
      <c r="E230" s="71">
        <v>148</v>
      </c>
      <c r="F230" s="71">
        <v>97</v>
      </c>
      <c r="G230" s="71">
        <v>246</v>
      </c>
      <c r="H230" s="71">
        <v>229</v>
      </c>
      <c r="I230" s="71">
        <v>37.780202099999997</v>
      </c>
      <c r="J230" s="71">
        <v>-122.27636579999999</v>
      </c>
    </row>
    <row r="231" spans="1:10" ht="29.1">
      <c r="A231" s="71">
        <v>52935</v>
      </c>
      <c r="B231" s="70" t="s">
        <v>1035</v>
      </c>
      <c r="C231" s="71">
        <v>9907770</v>
      </c>
      <c r="D231" s="72" t="s">
        <v>1186</v>
      </c>
      <c r="E231" s="71">
        <v>86</v>
      </c>
      <c r="F231" s="71">
        <v>158</v>
      </c>
      <c r="G231" s="71">
        <v>244</v>
      </c>
      <c r="H231" s="71">
        <v>230</v>
      </c>
      <c r="I231" s="71">
        <v>37.833317000000001</v>
      </c>
      <c r="J231" s="71">
        <v>-122.263232</v>
      </c>
    </row>
    <row r="232" spans="1:10" ht="29.1">
      <c r="A232" s="71">
        <v>52642</v>
      </c>
      <c r="B232" s="70" t="s">
        <v>1035</v>
      </c>
      <c r="C232" s="71">
        <v>9906860</v>
      </c>
      <c r="D232" s="72" t="s">
        <v>1187</v>
      </c>
      <c r="E232" s="71">
        <v>32</v>
      </c>
      <c r="F232" s="71">
        <v>211</v>
      </c>
      <c r="G232" s="71">
        <v>243</v>
      </c>
      <c r="H232" s="71">
        <v>231</v>
      </c>
      <c r="I232" s="71">
        <v>37.802686799999996</v>
      </c>
      <c r="J232" s="71">
        <v>-122.2711135</v>
      </c>
    </row>
    <row r="233" spans="1:10" ht="29.1">
      <c r="A233" s="71">
        <v>52221</v>
      </c>
      <c r="B233" s="70" t="s">
        <v>1035</v>
      </c>
      <c r="C233" s="71">
        <v>501430</v>
      </c>
      <c r="D233" s="72" t="s">
        <v>1171</v>
      </c>
      <c r="E233" s="71">
        <v>139</v>
      </c>
      <c r="F233" s="71">
        <v>103</v>
      </c>
      <c r="G233" s="71">
        <v>242</v>
      </c>
      <c r="H233" s="71">
        <v>232</v>
      </c>
      <c r="I233" s="71">
        <v>37.8985804</v>
      </c>
      <c r="J233" s="71">
        <v>-122.30181159999999</v>
      </c>
    </row>
    <row r="234" spans="1:10" ht="29.1">
      <c r="A234" s="71">
        <v>57042</v>
      </c>
      <c r="B234" s="70" t="s">
        <v>1035</v>
      </c>
      <c r="C234" s="71">
        <v>1031220</v>
      </c>
      <c r="D234" s="72" t="s">
        <v>1188</v>
      </c>
      <c r="E234" s="71">
        <v>99</v>
      </c>
      <c r="F234" s="71">
        <v>142</v>
      </c>
      <c r="G234" s="71">
        <v>241</v>
      </c>
      <c r="H234" s="71">
        <v>233</v>
      </c>
      <c r="I234" s="71">
        <v>37.829560000000001</v>
      </c>
      <c r="J234" s="71">
        <v>-122.26646</v>
      </c>
    </row>
    <row r="235" spans="1:10" ht="29.1">
      <c r="A235" s="71">
        <v>54445</v>
      </c>
      <c r="B235" s="70" t="s">
        <v>1035</v>
      </c>
      <c r="C235" s="71">
        <v>1014400</v>
      </c>
      <c r="D235" s="72" t="s">
        <v>1189</v>
      </c>
      <c r="E235" s="71">
        <v>50</v>
      </c>
      <c r="F235" s="71">
        <v>191</v>
      </c>
      <c r="G235" s="71">
        <v>241</v>
      </c>
      <c r="H235" s="71">
        <v>234</v>
      </c>
      <c r="I235" s="71">
        <v>37.7938501</v>
      </c>
      <c r="J235" s="71">
        <v>-122.20085090000001</v>
      </c>
    </row>
    <row r="236" spans="1:10" ht="29.1">
      <c r="A236" s="71">
        <v>53136</v>
      </c>
      <c r="B236" s="70" t="s">
        <v>1035</v>
      </c>
      <c r="C236" s="71">
        <v>9908370</v>
      </c>
      <c r="D236" s="72" t="s">
        <v>1190</v>
      </c>
      <c r="E236" s="71">
        <v>100</v>
      </c>
      <c r="F236" s="71">
        <v>140</v>
      </c>
      <c r="G236" s="71">
        <v>240</v>
      </c>
      <c r="H236" s="71">
        <v>235</v>
      </c>
      <c r="I236" s="71">
        <v>37.871364100000001</v>
      </c>
      <c r="J236" s="71">
        <v>-122.27564700000001</v>
      </c>
    </row>
    <row r="237" spans="1:10" ht="29.1">
      <c r="A237" s="71">
        <v>56757</v>
      </c>
      <c r="B237" s="70" t="s">
        <v>1035</v>
      </c>
      <c r="C237" s="71">
        <v>1600910</v>
      </c>
      <c r="D237" s="72" t="s">
        <v>1191</v>
      </c>
      <c r="E237" s="71">
        <v>38</v>
      </c>
      <c r="F237" s="71">
        <v>200</v>
      </c>
      <c r="G237" s="71">
        <v>238</v>
      </c>
      <c r="H237" s="71">
        <v>236</v>
      </c>
      <c r="I237" s="71">
        <v>37.966698999999998</v>
      </c>
      <c r="J237" s="71">
        <v>-122.34428250000001</v>
      </c>
    </row>
    <row r="238" spans="1:10" ht="29.1">
      <c r="A238" s="71">
        <v>52429</v>
      </c>
      <c r="B238" s="70" t="s">
        <v>1035</v>
      </c>
      <c r="C238" s="71">
        <v>9906190</v>
      </c>
      <c r="D238" s="72" t="s">
        <v>1184</v>
      </c>
      <c r="E238" s="71">
        <v>90</v>
      </c>
      <c r="F238" s="71">
        <v>147</v>
      </c>
      <c r="G238" s="71">
        <v>237</v>
      </c>
      <c r="H238" s="71">
        <v>237</v>
      </c>
      <c r="I238" s="71">
        <v>37.735616499999999</v>
      </c>
      <c r="J238" s="71">
        <v>-122.16400539999999</v>
      </c>
    </row>
    <row r="239" spans="1:10" ht="29.1">
      <c r="A239" s="71">
        <v>55662</v>
      </c>
      <c r="B239" s="70" t="s">
        <v>1035</v>
      </c>
      <c r="C239" s="71">
        <v>802130</v>
      </c>
      <c r="D239" s="72" t="s">
        <v>1086</v>
      </c>
      <c r="E239" s="71">
        <v>0</v>
      </c>
      <c r="F239" s="71">
        <v>237</v>
      </c>
      <c r="G239" s="71">
        <v>237</v>
      </c>
      <c r="H239" s="71">
        <v>238</v>
      </c>
      <c r="I239" s="71">
        <v>37.669832599999999</v>
      </c>
      <c r="J239" s="71">
        <v>-122.0866745</v>
      </c>
    </row>
    <row r="240" spans="1:10" ht="29.1">
      <c r="A240" s="71">
        <v>56999</v>
      </c>
      <c r="B240" s="70" t="s">
        <v>1035</v>
      </c>
      <c r="C240" s="71">
        <v>1003260</v>
      </c>
      <c r="D240" s="72" t="s">
        <v>1170</v>
      </c>
      <c r="E240" s="71">
        <v>121</v>
      </c>
      <c r="F240" s="71">
        <v>115</v>
      </c>
      <c r="G240" s="71">
        <v>237</v>
      </c>
      <c r="H240" s="71">
        <v>239</v>
      </c>
      <c r="I240" s="71">
        <v>37.759365000000003</v>
      </c>
      <c r="J240" s="71">
        <v>-122.1866271</v>
      </c>
    </row>
    <row r="241" spans="1:10" ht="29.1">
      <c r="A241" s="71">
        <v>52537</v>
      </c>
      <c r="B241" s="70" t="s">
        <v>1035</v>
      </c>
      <c r="C241" s="71">
        <v>9906530</v>
      </c>
      <c r="D241" s="72" t="s">
        <v>1192</v>
      </c>
      <c r="E241" s="71">
        <v>138</v>
      </c>
      <c r="F241" s="71">
        <v>99</v>
      </c>
      <c r="G241" s="71">
        <v>237</v>
      </c>
      <c r="H241" s="71">
        <v>240</v>
      </c>
      <c r="I241" s="71">
        <v>37.788785400000002</v>
      </c>
      <c r="J241" s="71">
        <v>-122.2464212</v>
      </c>
    </row>
    <row r="242" spans="1:10" ht="29.1">
      <c r="A242" s="71">
        <v>55564</v>
      </c>
      <c r="B242" s="70" t="s">
        <v>1035</v>
      </c>
      <c r="C242" s="71">
        <v>1001230</v>
      </c>
      <c r="D242" s="72" t="s">
        <v>1193</v>
      </c>
      <c r="E242" s="71">
        <v>106</v>
      </c>
      <c r="F242" s="71">
        <v>129</v>
      </c>
      <c r="G242" s="71">
        <v>235</v>
      </c>
      <c r="H242" s="71">
        <v>241</v>
      </c>
      <c r="I242" s="71">
        <v>37.798959000000004</v>
      </c>
      <c r="J242" s="71">
        <v>-122.2569687</v>
      </c>
    </row>
    <row r="243" spans="1:10" ht="29.1">
      <c r="A243" s="71">
        <v>51777</v>
      </c>
      <c r="B243" s="70" t="s">
        <v>1035</v>
      </c>
      <c r="C243" s="71">
        <v>1007050</v>
      </c>
      <c r="D243" s="72" t="s">
        <v>1194</v>
      </c>
      <c r="E243" s="71">
        <v>115</v>
      </c>
      <c r="F243" s="71">
        <v>117</v>
      </c>
      <c r="G243" s="71">
        <v>231</v>
      </c>
      <c r="H243" s="71">
        <v>242</v>
      </c>
      <c r="I243" s="71">
        <v>37.790412799999999</v>
      </c>
      <c r="J243" s="71">
        <v>-122.1671592</v>
      </c>
    </row>
    <row r="244" spans="1:10" ht="29.1">
      <c r="A244" s="71">
        <v>55526</v>
      </c>
      <c r="B244" s="70" t="s">
        <v>1035</v>
      </c>
      <c r="C244" s="71">
        <v>704280</v>
      </c>
      <c r="D244" s="72" t="s">
        <v>1195</v>
      </c>
      <c r="E244" s="71">
        <v>137</v>
      </c>
      <c r="F244" s="71">
        <v>94</v>
      </c>
      <c r="G244" s="71">
        <v>231</v>
      </c>
      <c r="H244" s="71">
        <v>243</v>
      </c>
      <c r="I244" s="71">
        <v>37.528349800000001</v>
      </c>
      <c r="J244" s="71">
        <v>-121.91338589999999</v>
      </c>
    </row>
    <row r="245" spans="1:10" ht="29.1">
      <c r="A245" s="71">
        <v>50017</v>
      </c>
      <c r="B245" s="70" t="s">
        <v>1035</v>
      </c>
      <c r="C245" s="71">
        <v>9905000</v>
      </c>
      <c r="D245" s="72" t="s">
        <v>1053</v>
      </c>
      <c r="E245" s="71">
        <v>124</v>
      </c>
      <c r="F245" s="71">
        <v>107</v>
      </c>
      <c r="G245" s="71">
        <v>231</v>
      </c>
      <c r="H245" s="71">
        <v>244</v>
      </c>
      <c r="I245" s="71">
        <v>37.789121999999999</v>
      </c>
      <c r="J245" s="71">
        <v>-122.39703299999999</v>
      </c>
    </row>
    <row r="246" spans="1:10" ht="29.1">
      <c r="A246" s="71">
        <v>52539</v>
      </c>
      <c r="B246" s="70" t="s">
        <v>1035</v>
      </c>
      <c r="C246" s="71">
        <v>9906550</v>
      </c>
      <c r="D246" s="72" t="s">
        <v>1196</v>
      </c>
      <c r="E246" s="71">
        <v>118</v>
      </c>
      <c r="F246" s="71">
        <v>109</v>
      </c>
      <c r="G246" s="71">
        <v>227</v>
      </c>
      <c r="H246" s="71">
        <v>245</v>
      </c>
      <c r="I246" s="71">
        <v>37.790418699999996</v>
      </c>
      <c r="J246" s="71">
        <v>-122.2496671</v>
      </c>
    </row>
    <row r="247" spans="1:10" ht="29.1">
      <c r="A247" s="71">
        <v>52671</v>
      </c>
      <c r="B247" s="70" t="s">
        <v>1035</v>
      </c>
      <c r="C247" s="71">
        <v>9906890</v>
      </c>
      <c r="D247" s="72" t="s">
        <v>1197</v>
      </c>
      <c r="E247" s="71">
        <v>115</v>
      </c>
      <c r="F247" s="71">
        <v>112</v>
      </c>
      <c r="G247" s="71">
        <v>227</v>
      </c>
      <c r="H247" s="71">
        <v>246</v>
      </c>
      <c r="I247" s="71">
        <v>37.409768</v>
      </c>
      <c r="J247" s="71">
        <v>-121.891745</v>
      </c>
    </row>
    <row r="248" spans="1:10" ht="29.1">
      <c r="A248" s="71">
        <v>56600</v>
      </c>
      <c r="B248" s="70" t="s">
        <v>1035</v>
      </c>
      <c r="C248" s="71">
        <v>1000860</v>
      </c>
      <c r="D248" s="72" t="s">
        <v>1167</v>
      </c>
      <c r="E248" s="71">
        <v>87</v>
      </c>
      <c r="F248" s="71">
        <v>137</v>
      </c>
      <c r="G248" s="71">
        <v>225</v>
      </c>
      <c r="H248" s="71">
        <v>247</v>
      </c>
      <c r="I248" s="71">
        <v>37.804747200000001</v>
      </c>
      <c r="J248" s="71">
        <v>-122.2720121</v>
      </c>
    </row>
    <row r="249" spans="1:10" ht="29.1">
      <c r="A249" s="71">
        <v>50035</v>
      </c>
      <c r="B249" s="70" t="s">
        <v>1035</v>
      </c>
      <c r="C249" s="71">
        <v>9905180</v>
      </c>
      <c r="D249" s="72" t="s">
        <v>1053</v>
      </c>
      <c r="E249" s="71">
        <v>89</v>
      </c>
      <c r="F249" s="71">
        <v>136</v>
      </c>
      <c r="G249" s="71">
        <v>224</v>
      </c>
      <c r="H249" s="71">
        <v>248</v>
      </c>
      <c r="I249" s="71">
        <v>37.790356000000003</v>
      </c>
      <c r="J249" s="71">
        <v>-122.39546900000001</v>
      </c>
    </row>
    <row r="250" spans="1:10" ht="29.1">
      <c r="A250" s="71">
        <v>55549</v>
      </c>
      <c r="B250" s="70" t="s">
        <v>1035</v>
      </c>
      <c r="C250" s="71">
        <v>103830</v>
      </c>
      <c r="D250" s="72" t="s">
        <v>1198</v>
      </c>
      <c r="E250" s="71">
        <v>94</v>
      </c>
      <c r="F250" s="71">
        <v>128</v>
      </c>
      <c r="G250" s="71">
        <v>222</v>
      </c>
      <c r="H250" s="71">
        <v>249</v>
      </c>
      <c r="I250" s="71">
        <v>37.775490699999999</v>
      </c>
      <c r="J250" s="71">
        <v>-122.2766451</v>
      </c>
    </row>
    <row r="251" spans="1:10" ht="29.1">
      <c r="A251" s="71">
        <v>55477</v>
      </c>
      <c r="B251" s="70" t="s">
        <v>1035</v>
      </c>
      <c r="C251" s="71">
        <v>701850</v>
      </c>
      <c r="D251" s="72" t="s">
        <v>1150</v>
      </c>
      <c r="E251" s="71">
        <v>116</v>
      </c>
      <c r="F251" s="71">
        <v>106</v>
      </c>
      <c r="G251" s="71">
        <v>222</v>
      </c>
      <c r="H251" s="71">
        <v>250</v>
      </c>
      <c r="I251" s="71">
        <v>37.557279899999997</v>
      </c>
      <c r="J251" s="71">
        <v>-121.97596609999999</v>
      </c>
    </row>
    <row r="252" spans="1:10" ht="29.1">
      <c r="A252" s="71">
        <v>59991</v>
      </c>
      <c r="B252" s="70" t="s">
        <v>1035</v>
      </c>
      <c r="C252" s="71">
        <v>1030870</v>
      </c>
      <c r="D252" s="72" t="s">
        <v>1199</v>
      </c>
      <c r="E252" s="71">
        <v>135</v>
      </c>
      <c r="F252" s="71">
        <v>86</v>
      </c>
      <c r="G252" s="71">
        <v>221</v>
      </c>
      <c r="H252" s="71">
        <v>251</v>
      </c>
      <c r="I252" s="71">
        <v>37.814091400000002</v>
      </c>
      <c r="J252" s="71">
        <v>-122.2683578</v>
      </c>
    </row>
    <row r="253" spans="1:10" ht="29.1">
      <c r="A253" s="71">
        <v>55661</v>
      </c>
      <c r="B253" s="70" t="s">
        <v>1035</v>
      </c>
      <c r="C253" s="71">
        <v>804600</v>
      </c>
      <c r="D253" s="72" t="s">
        <v>1123</v>
      </c>
      <c r="E253" s="71">
        <v>113</v>
      </c>
      <c r="F253" s="71">
        <v>108</v>
      </c>
      <c r="G253" s="71">
        <v>221</v>
      </c>
      <c r="H253" s="71">
        <v>252</v>
      </c>
      <c r="I253" s="71">
        <v>37.634421500000002</v>
      </c>
      <c r="J253" s="71">
        <v>-122.05651829999999</v>
      </c>
    </row>
    <row r="254" spans="1:10" ht="29.1">
      <c r="A254" s="71">
        <v>52229</v>
      </c>
      <c r="B254" s="70" t="s">
        <v>1035</v>
      </c>
      <c r="C254" s="71">
        <v>701880</v>
      </c>
      <c r="D254" s="72" t="s">
        <v>1150</v>
      </c>
      <c r="E254" s="71">
        <v>220</v>
      </c>
      <c r="F254" s="71">
        <v>0</v>
      </c>
      <c r="G254" s="71">
        <v>220</v>
      </c>
      <c r="H254" s="71">
        <v>253</v>
      </c>
      <c r="I254" s="71">
        <v>37.557512799999998</v>
      </c>
      <c r="J254" s="71">
        <v>-121.9758461</v>
      </c>
    </row>
    <row r="255" spans="1:10" ht="29.1">
      <c r="A255" s="71">
        <v>51508</v>
      </c>
      <c r="B255" s="70" t="s">
        <v>1035</v>
      </c>
      <c r="C255" s="71">
        <v>9903430</v>
      </c>
      <c r="D255" s="72" t="s">
        <v>1200</v>
      </c>
      <c r="E255" s="71">
        <v>18</v>
      </c>
      <c r="F255" s="71">
        <v>202</v>
      </c>
      <c r="G255" s="71">
        <v>220</v>
      </c>
      <c r="H255" s="71">
        <v>254</v>
      </c>
      <c r="I255" s="71">
        <v>37.850930499999997</v>
      </c>
      <c r="J255" s="71">
        <v>-122.2525668</v>
      </c>
    </row>
    <row r="256" spans="1:10" ht="29.1">
      <c r="A256" s="71">
        <v>51177</v>
      </c>
      <c r="B256" s="70" t="s">
        <v>1035</v>
      </c>
      <c r="C256" s="71">
        <v>500890</v>
      </c>
      <c r="D256" s="72" t="s">
        <v>1201</v>
      </c>
      <c r="E256" s="71">
        <v>109</v>
      </c>
      <c r="F256" s="71">
        <v>110</v>
      </c>
      <c r="G256" s="71">
        <v>220</v>
      </c>
      <c r="H256" s="71">
        <v>255</v>
      </c>
      <c r="I256" s="71">
        <v>37.9025374</v>
      </c>
      <c r="J256" s="71">
        <v>-122.29870579999999</v>
      </c>
    </row>
    <row r="257" spans="1:10" ht="29.1">
      <c r="A257" s="71">
        <v>56785</v>
      </c>
      <c r="B257" s="70" t="s">
        <v>1035</v>
      </c>
      <c r="C257" s="71">
        <v>1014410</v>
      </c>
      <c r="D257" s="72" t="s">
        <v>1202</v>
      </c>
      <c r="E257" s="71">
        <v>69</v>
      </c>
      <c r="F257" s="71">
        <v>149</v>
      </c>
      <c r="G257" s="71">
        <v>219</v>
      </c>
      <c r="H257" s="71">
        <v>256</v>
      </c>
      <c r="I257" s="71">
        <v>37.790837400000001</v>
      </c>
      <c r="J257" s="71">
        <v>-122.19809100000001</v>
      </c>
    </row>
    <row r="258" spans="1:10" ht="29.1">
      <c r="A258" s="71">
        <v>56565</v>
      </c>
      <c r="B258" s="70" t="s">
        <v>1035</v>
      </c>
      <c r="C258" s="71">
        <v>1031060</v>
      </c>
      <c r="D258" s="72" t="s">
        <v>1052</v>
      </c>
      <c r="E258" s="71">
        <v>140</v>
      </c>
      <c r="F258" s="71">
        <v>78</v>
      </c>
      <c r="G258" s="71">
        <v>218</v>
      </c>
      <c r="H258" s="71">
        <v>257</v>
      </c>
      <c r="I258" s="71">
        <v>37.809313600000003</v>
      </c>
      <c r="J258" s="71">
        <v>-122.2691672</v>
      </c>
    </row>
    <row r="259" spans="1:10" ht="29.1">
      <c r="A259" s="71">
        <v>54400</v>
      </c>
      <c r="B259" s="70" t="s">
        <v>1035</v>
      </c>
      <c r="C259" s="71">
        <v>1010720</v>
      </c>
      <c r="D259" s="72" t="s">
        <v>1203</v>
      </c>
      <c r="E259" s="71">
        <v>106</v>
      </c>
      <c r="F259" s="71">
        <v>112</v>
      </c>
      <c r="G259" s="71">
        <v>218</v>
      </c>
      <c r="H259" s="71">
        <v>258</v>
      </c>
      <c r="I259" s="71">
        <v>37.774793699999996</v>
      </c>
      <c r="J259" s="71">
        <v>-122.2120726</v>
      </c>
    </row>
    <row r="260" spans="1:10" ht="29.1">
      <c r="A260" s="71">
        <v>55578</v>
      </c>
      <c r="B260" s="70" t="s">
        <v>1035</v>
      </c>
      <c r="C260" s="71">
        <v>1601130</v>
      </c>
      <c r="D260" s="72" t="s">
        <v>1204</v>
      </c>
      <c r="E260" s="71">
        <v>153</v>
      </c>
      <c r="F260" s="71">
        <v>64</v>
      </c>
      <c r="G260" s="71">
        <v>217</v>
      </c>
      <c r="H260" s="71">
        <v>259</v>
      </c>
      <c r="I260" s="71">
        <v>37.955164400000001</v>
      </c>
      <c r="J260" s="71">
        <v>-122.3353908</v>
      </c>
    </row>
    <row r="261" spans="1:10" ht="29.1">
      <c r="A261" s="71">
        <v>57046</v>
      </c>
      <c r="B261" s="70" t="s">
        <v>1035</v>
      </c>
      <c r="C261" s="71">
        <v>1031230</v>
      </c>
      <c r="D261" s="72" t="s">
        <v>1205</v>
      </c>
      <c r="E261" s="71">
        <v>60</v>
      </c>
      <c r="F261" s="71">
        <v>156</v>
      </c>
      <c r="G261" s="71">
        <v>217</v>
      </c>
      <c r="H261" s="71">
        <v>260</v>
      </c>
      <c r="I261" s="71">
        <v>37.825504700000003</v>
      </c>
      <c r="J261" s="71">
        <v>-122.2095046</v>
      </c>
    </row>
    <row r="262" spans="1:10" ht="29.1">
      <c r="A262" s="71">
        <v>54344</v>
      </c>
      <c r="B262" s="70" t="s">
        <v>1035</v>
      </c>
      <c r="C262" s="71">
        <v>200430</v>
      </c>
      <c r="D262" s="72" t="s">
        <v>1206</v>
      </c>
      <c r="E262" s="71">
        <v>135</v>
      </c>
      <c r="F262" s="71">
        <v>81</v>
      </c>
      <c r="G262" s="71">
        <v>216</v>
      </c>
      <c r="H262" s="71">
        <v>261</v>
      </c>
      <c r="I262" s="71">
        <v>37.8844104</v>
      </c>
      <c r="J262" s="71">
        <v>-122.2972128</v>
      </c>
    </row>
    <row r="263" spans="1:10" ht="29.1">
      <c r="A263" s="71">
        <v>56222</v>
      </c>
      <c r="B263" s="70" t="s">
        <v>1035</v>
      </c>
      <c r="C263" s="71">
        <v>1014390</v>
      </c>
      <c r="D263" s="72" t="s">
        <v>1189</v>
      </c>
      <c r="E263" s="71">
        <v>168</v>
      </c>
      <c r="F263" s="71">
        <v>48</v>
      </c>
      <c r="G263" s="71">
        <v>216</v>
      </c>
      <c r="H263" s="71">
        <v>262</v>
      </c>
      <c r="I263" s="71">
        <v>37.793657600000003</v>
      </c>
      <c r="J263" s="71">
        <v>-122.20043560000001</v>
      </c>
    </row>
    <row r="264" spans="1:10" ht="29.1">
      <c r="A264" s="71">
        <v>51413</v>
      </c>
      <c r="B264" s="70" t="s">
        <v>1035</v>
      </c>
      <c r="C264" s="71">
        <v>9903110</v>
      </c>
      <c r="D264" s="72" t="s">
        <v>1207</v>
      </c>
      <c r="E264" s="71">
        <v>92</v>
      </c>
      <c r="F264" s="71">
        <v>124</v>
      </c>
      <c r="G264" s="71">
        <v>215</v>
      </c>
      <c r="H264" s="71">
        <v>263</v>
      </c>
      <c r="I264" s="71">
        <v>37.743602500000001</v>
      </c>
      <c r="J264" s="71">
        <v>-122.14801490000001</v>
      </c>
    </row>
    <row r="265" spans="1:10" ht="29.1">
      <c r="A265" s="71">
        <v>51008</v>
      </c>
      <c r="B265" s="70" t="s">
        <v>1035</v>
      </c>
      <c r="C265" s="71">
        <v>701870</v>
      </c>
      <c r="D265" s="72" t="s">
        <v>1150</v>
      </c>
      <c r="E265" s="71">
        <v>0</v>
      </c>
      <c r="F265" s="71">
        <v>213</v>
      </c>
      <c r="G265" s="71">
        <v>213</v>
      </c>
      <c r="H265" s="71">
        <v>264</v>
      </c>
      <c r="I265" s="71">
        <v>37.557714900000001</v>
      </c>
      <c r="J265" s="71">
        <v>-121.9756639</v>
      </c>
    </row>
    <row r="266" spans="1:10" ht="29.1">
      <c r="A266" s="71">
        <v>51416</v>
      </c>
      <c r="B266" s="70" t="s">
        <v>1035</v>
      </c>
      <c r="C266" s="71">
        <v>9903120</v>
      </c>
      <c r="D266" s="72" t="s">
        <v>1207</v>
      </c>
      <c r="E266" s="71">
        <v>94</v>
      </c>
      <c r="F266" s="71">
        <v>118</v>
      </c>
      <c r="G266" s="71">
        <v>212</v>
      </c>
      <c r="H266" s="71">
        <v>265</v>
      </c>
      <c r="I266" s="71">
        <v>37.743463800000001</v>
      </c>
      <c r="J266" s="71">
        <v>-122.1477936</v>
      </c>
    </row>
    <row r="267" spans="1:10" ht="29.1">
      <c r="A267" s="71">
        <v>51512</v>
      </c>
      <c r="B267" s="70" t="s">
        <v>1035</v>
      </c>
      <c r="C267" s="71">
        <v>701830</v>
      </c>
      <c r="D267" s="72" t="s">
        <v>1150</v>
      </c>
      <c r="E267" s="71">
        <v>0</v>
      </c>
      <c r="F267" s="71">
        <v>212</v>
      </c>
      <c r="G267" s="71">
        <v>212</v>
      </c>
      <c r="H267" s="71">
        <v>266</v>
      </c>
      <c r="I267" s="71">
        <v>37.557642700000002</v>
      </c>
      <c r="J267" s="71">
        <v>-121.9759281</v>
      </c>
    </row>
    <row r="268" spans="1:10" ht="29.1">
      <c r="A268" s="71">
        <v>57988</v>
      </c>
      <c r="B268" s="70" t="s">
        <v>1035</v>
      </c>
      <c r="C268" s="71">
        <v>600890</v>
      </c>
      <c r="D268" s="72" t="s">
        <v>1208</v>
      </c>
      <c r="E268" s="71">
        <v>53</v>
      </c>
      <c r="F268" s="71">
        <v>159</v>
      </c>
      <c r="G268" s="71">
        <v>212</v>
      </c>
      <c r="H268" s="71">
        <v>267</v>
      </c>
      <c r="I268" s="71">
        <v>37.833987899999997</v>
      </c>
      <c r="J268" s="71">
        <v>-122.2932929</v>
      </c>
    </row>
    <row r="269" spans="1:10" ht="29.1">
      <c r="A269" s="71">
        <v>55667</v>
      </c>
      <c r="B269" s="70" t="s">
        <v>1035</v>
      </c>
      <c r="C269" s="71">
        <v>802160</v>
      </c>
      <c r="D269" s="72" t="s">
        <v>1086</v>
      </c>
      <c r="E269" s="71">
        <v>108</v>
      </c>
      <c r="F269" s="71">
        <v>102</v>
      </c>
      <c r="G269" s="71">
        <v>210</v>
      </c>
      <c r="H269" s="71">
        <v>268</v>
      </c>
      <c r="I269" s="71">
        <v>37.669504199999999</v>
      </c>
      <c r="J269" s="71">
        <v>-122.086192</v>
      </c>
    </row>
    <row r="270" spans="1:10" ht="29.1">
      <c r="A270" s="71">
        <v>50852</v>
      </c>
      <c r="B270" s="70" t="s">
        <v>1035</v>
      </c>
      <c r="C270" s="71">
        <v>9901670</v>
      </c>
      <c r="D270" s="72" t="s">
        <v>1209</v>
      </c>
      <c r="E270" s="71">
        <v>108</v>
      </c>
      <c r="F270" s="71">
        <v>102</v>
      </c>
      <c r="G270" s="71">
        <v>210</v>
      </c>
      <c r="H270" s="71">
        <v>269</v>
      </c>
      <c r="I270" s="71">
        <v>37.598647999999997</v>
      </c>
      <c r="J270" s="71">
        <v>-122.066237</v>
      </c>
    </row>
    <row r="271" spans="1:10" ht="29.1">
      <c r="A271" s="71">
        <v>52155</v>
      </c>
      <c r="B271" s="70" t="s">
        <v>1035</v>
      </c>
      <c r="C271" s="71">
        <v>304900</v>
      </c>
      <c r="D271" s="72" t="s">
        <v>1178</v>
      </c>
      <c r="E271" s="71">
        <v>104</v>
      </c>
      <c r="F271" s="71">
        <v>106</v>
      </c>
      <c r="G271" s="71">
        <v>210</v>
      </c>
      <c r="H271" s="71">
        <v>270</v>
      </c>
      <c r="I271" s="71">
        <v>37.8666044</v>
      </c>
      <c r="J271" s="71">
        <v>-122.2675167</v>
      </c>
    </row>
    <row r="272" spans="1:10" ht="29.1">
      <c r="A272" s="71">
        <v>50853</v>
      </c>
      <c r="B272" s="70" t="s">
        <v>1035</v>
      </c>
      <c r="C272" s="71">
        <v>9901680</v>
      </c>
      <c r="D272" s="72" t="s">
        <v>1209</v>
      </c>
      <c r="E272" s="71">
        <v>101</v>
      </c>
      <c r="F272" s="71">
        <v>108</v>
      </c>
      <c r="G272" s="71">
        <v>209</v>
      </c>
      <c r="H272" s="71">
        <v>271</v>
      </c>
      <c r="I272" s="71">
        <v>37.5986634</v>
      </c>
      <c r="J272" s="71">
        <v>-122.06601360000001</v>
      </c>
    </row>
    <row r="273" spans="1:10" ht="29.1">
      <c r="A273" s="71">
        <v>52573</v>
      </c>
      <c r="B273" s="70" t="s">
        <v>1035</v>
      </c>
      <c r="C273" s="71">
        <v>9906620</v>
      </c>
      <c r="D273" s="72" t="s">
        <v>1210</v>
      </c>
      <c r="E273" s="71">
        <v>161</v>
      </c>
      <c r="F273" s="71">
        <v>47</v>
      </c>
      <c r="G273" s="71">
        <v>208</v>
      </c>
      <c r="H273" s="71">
        <v>272</v>
      </c>
      <c r="I273" s="71">
        <v>37.799508199999998</v>
      </c>
      <c r="J273" s="71">
        <v>-122.2656381</v>
      </c>
    </row>
    <row r="274" spans="1:10" ht="29.1">
      <c r="A274" s="71">
        <v>55744</v>
      </c>
      <c r="B274" s="70" t="s">
        <v>1035</v>
      </c>
      <c r="C274" s="71">
        <v>1700980</v>
      </c>
      <c r="D274" s="72" t="s">
        <v>1209</v>
      </c>
      <c r="E274" s="71">
        <v>96</v>
      </c>
      <c r="F274" s="71">
        <v>112</v>
      </c>
      <c r="G274" s="71">
        <v>207</v>
      </c>
      <c r="H274" s="71">
        <v>273</v>
      </c>
      <c r="I274" s="71">
        <v>37.598703800000003</v>
      </c>
      <c r="J274" s="71">
        <v>-122.0656</v>
      </c>
    </row>
    <row r="275" spans="1:10" ht="29.1">
      <c r="A275" s="71">
        <v>59922</v>
      </c>
      <c r="B275" s="70" t="s">
        <v>1035</v>
      </c>
      <c r="C275" s="71">
        <v>1010730</v>
      </c>
      <c r="D275" s="72" t="s">
        <v>1203</v>
      </c>
      <c r="E275" s="71">
        <v>103</v>
      </c>
      <c r="F275" s="71">
        <v>103</v>
      </c>
      <c r="G275" s="71">
        <v>205</v>
      </c>
      <c r="H275" s="71">
        <v>274</v>
      </c>
      <c r="I275" s="71">
        <v>37.774647600000002</v>
      </c>
      <c r="J275" s="71">
        <v>-122.2115453</v>
      </c>
    </row>
    <row r="276" spans="1:10" ht="29.1">
      <c r="A276" s="71">
        <v>52995</v>
      </c>
      <c r="B276" s="70" t="s">
        <v>1035</v>
      </c>
      <c r="C276" s="71">
        <v>303990</v>
      </c>
      <c r="D276" s="72" t="s">
        <v>1211</v>
      </c>
      <c r="E276" s="71">
        <v>52</v>
      </c>
      <c r="F276" s="71">
        <v>153</v>
      </c>
      <c r="G276" s="71">
        <v>205</v>
      </c>
      <c r="H276" s="71">
        <v>275</v>
      </c>
      <c r="I276" s="71">
        <v>37.869687200000001</v>
      </c>
      <c r="J276" s="71">
        <v>-122.25238950000001</v>
      </c>
    </row>
    <row r="277" spans="1:10" ht="29.1">
      <c r="A277" s="71">
        <v>53353</v>
      </c>
      <c r="B277" s="70" t="s">
        <v>1035</v>
      </c>
      <c r="C277" s="71">
        <v>1006860</v>
      </c>
      <c r="D277" s="72" t="s">
        <v>1212</v>
      </c>
      <c r="E277" s="71">
        <v>115</v>
      </c>
      <c r="F277" s="71">
        <v>89</v>
      </c>
      <c r="G277" s="71">
        <v>204</v>
      </c>
      <c r="H277" s="71">
        <v>276</v>
      </c>
      <c r="I277" s="71">
        <v>37.811175200000001</v>
      </c>
      <c r="J277" s="71">
        <v>-122.26704410000001</v>
      </c>
    </row>
    <row r="278" spans="1:10" ht="29.1">
      <c r="A278" s="71">
        <v>51900</v>
      </c>
      <c r="B278" s="70" t="s">
        <v>1035</v>
      </c>
      <c r="C278" s="71">
        <v>305930</v>
      </c>
      <c r="D278" s="72" t="s">
        <v>1190</v>
      </c>
      <c r="E278" s="71">
        <v>158</v>
      </c>
      <c r="F278" s="71">
        <v>46</v>
      </c>
      <c r="G278" s="71">
        <v>204</v>
      </c>
      <c r="H278" s="71">
        <v>277</v>
      </c>
      <c r="I278" s="71">
        <v>37.871215399999997</v>
      </c>
      <c r="J278" s="71">
        <v>-122.2748915</v>
      </c>
    </row>
    <row r="279" spans="1:10" ht="29.1">
      <c r="A279" s="71">
        <v>51627</v>
      </c>
      <c r="B279" s="70" t="s">
        <v>1035</v>
      </c>
      <c r="C279" s="71">
        <v>601040</v>
      </c>
      <c r="D279" s="72" t="s">
        <v>1148</v>
      </c>
      <c r="E279" s="71">
        <v>81</v>
      </c>
      <c r="F279" s="71">
        <v>122</v>
      </c>
      <c r="G279" s="71">
        <v>204</v>
      </c>
      <c r="H279" s="71">
        <v>278</v>
      </c>
      <c r="I279" s="71">
        <v>37.831255900000002</v>
      </c>
      <c r="J279" s="71">
        <v>-122.27933659999999</v>
      </c>
    </row>
    <row r="280" spans="1:10" ht="29.1">
      <c r="A280" s="71">
        <v>52643</v>
      </c>
      <c r="B280" s="70" t="s">
        <v>1035</v>
      </c>
      <c r="C280" s="71">
        <v>9906870</v>
      </c>
      <c r="D280" s="72" t="s">
        <v>1213</v>
      </c>
      <c r="E280" s="71">
        <v>137</v>
      </c>
      <c r="F280" s="71">
        <v>67</v>
      </c>
      <c r="G280" s="71">
        <v>203</v>
      </c>
      <c r="H280" s="71">
        <v>279</v>
      </c>
      <c r="I280" s="71">
        <v>37.799722299999999</v>
      </c>
      <c r="J280" s="71">
        <v>-122.26626160000001</v>
      </c>
    </row>
    <row r="281" spans="1:10" ht="29.1">
      <c r="A281" s="71">
        <v>56656</v>
      </c>
      <c r="B281" s="70" t="s">
        <v>1035</v>
      </c>
      <c r="C281" s="71">
        <v>1007540</v>
      </c>
      <c r="D281" s="72" t="s">
        <v>1214</v>
      </c>
      <c r="E281" s="71">
        <v>4</v>
      </c>
      <c r="F281" s="71">
        <v>197</v>
      </c>
      <c r="G281" s="71">
        <v>201</v>
      </c>
      <c r="H281" s="71">
        <v>280</v>
      </c>
      <c r="I281" s="71">
        <v>37.845724300000001</v>
      </c>
      <c r="J281" s="71">
        <v>-122.2519953</v>
      </c>
    </row>
    <row r="282" spans="1:10" ht="29.1">
      <c r="A282" s="71">
        <v>59988</v>
      </c>
      <c r="B282" s="70" t="s">
        <v>1035</v>
      </c>
      <c r="C282" s="71">
        <v>1100360</v>
      </c>
      <c r="D282" s="72" t="s">
        <v>1215</v>
      </c>
      <c r="E282" s="71">
        <v>107</v>
      </c>
      <c r="F282" s="71">
        <v>93</v>
      </c>
      <c r="G282" s="71">
        <v>199</v>
      </c>
      <c r="H282" s="71">
        <v>281</v>
      </c>
      <c r="I282" s="71">
        <v>37.825040600000001</v>
      </c>
      <c r="J282" s="71">
        <v>-122.2319638</v>
      </c>
    </row>
    <row r="283" spans="1:10" ht="29.1">
      <c r="A283" s="71">
        <v>50238</v>
      </c>
      <c r="B283" s="70" t="s">
        <v>1035</v>
      </c>
      <c r="C283" s="71">
        <v>805980</v>
      </c>
      <c r="D283" s="72" t="s">
        <v>1216</v>
      </c>
      <c r="E283" s="71">
        <v>132</v>
      </c>
      <c r="F283" s="71">
        <v>67</v>
      </c>
      <c r="G283" s="71">
        <v>199</v>
      </c>
      <c r="H283" s="71">
        <v>282</v>
      </c>
      <c r="I283" s="71">
        <v>37.643406200000001</v>
      </c>
      <c r="J283" s="71">
        <v>-122.10504520000001</v>
      </c>
    </row>
    <row r="284" spans="1:10" ht="29.1">
      <c r="A284" s="71">
        <v>55300</v>
      </c>
      <c r="B284" s="70" t="s">
        <v>1035</v>
      </c>
      <c r="C284" s="71">
        <v>1014420</v>
      </c>
      <c r="D284" s="72" t="s">
        <v>1217</v>
      </c>
      <c r="E284" s="71">
        <v>103</v>
      </c>
      <c r="F284" s="71">
        <v>95</v>
      </c>
      <c r="G284" s="71">
        <v>197</v>
      </c>
      <c r="H284" s="71">
        <v>283</v>
      </c>
      <c r="I284" s="71">
        <v>37.789577999999999</v>
      </c>
      <c r="J284" s="71">
        <v>-122.196721</v>
      </c>
    </row>
    <row r="285" spans="1:10" ht="29.1">
      <c r="A285" s="71">
        <v>51244</v>
      </c>
      <c r="B285" s="70" t="s">
        <v>1035</v>
      </c>
      <c r="C285" s="71">
        <v>305530</v>
      </c>
      <c r="D285" s="72" t="s">
        <v>1218</v>
      </c>
      <c r="E285" s="71">
        <v>58</v>
      </c>
      <c r="F285" s="71">
        <v>139</v>
      </c>
      <c r="G285" s="71">
        <v>196</v>
      </c>
      <c r="H285" s="71">
        <v>284</v>
      </c>
      <c r="I285" s="71">
        <v>37.866292600000001</v>
      </c>
      <c r="J285" s="71">
        <v>-122.2586101</v>
      </c>
    </row>
    <row r="286" spans="1:10" ht="29.1">
      <c r="A286" s="71">
        <v>55989</v>
      </c>
      <c r="B286" s="70" t="s">
        <v>1035</v>
      </c>
      <c r="C286" s="71">
        <v>1020210</v>
      </c>
      <c r="D286" s="72" t="s">
        <v>1186</v>
      </c>
      <c r="E286" s="71">
        <v>129</v>
      </c>
      <c r="F286" s="71">
        <v>67</v>
      </c>
      <c r="G286" s="71">
        <v>196</v>
      </c>
      <c r="H286" s="71">
        <v>285</v>
      </c>
      <c r="I286" s="71">
        <v>37.833275</v>
      </c>
      <c r="J286" s="71">
        <v>-122.263496</v>
      </c>
    </row>
    <row r="287" spans="1:10" ht="29.1">
      <c r="A287" s="71">
        <v>58855</v>
      </c>
      <c r="B287" s="70" t="s">
        <v>1035</v>
      </c>
      <c r="C287" s="71">
        <v>501560</v>
      </c>
      <c r="D287" s="72" t="s">
        <v>1219</v>
      </c>
      <c r="E287" s="71">
        <v>90</v>
      </c>
      <c r="F287" s="71">
        <v>105</v>
      </c>
      <c r="G287" s="71">
        <v>195</v>
      </c>
      <c r="H287" s="71">
        <v>286</v>
      </c>
      <c r="I287" s="71">
        <v>37.911863599999997</v>
      </c>
      <c r="J287" s="71">
        <v>-122.30882389999999</v>
      </c>
    </row>
    <row r="288" spans="1:10" ht="29.1">
      <c r="A288" s="71">
        <v>59977</v>
      </c>
      <c r="B288" s="70" t="s">
        <v>1035</v>
      </c>
      <c r="C288" s="71">
        <v>301700</v>
      </c>
      <c r="D288" s="72" t="s">
        <v>1220</v>
      </c>
      <c r="E288" s="71">
        <v>140</v>
      </c>
      <c r="F288" s="71">
        <v>55</v>
      </c>
      <c r="G288" s="71">
        <v>195</v>
      </c>
      <c r="H288" s="71">
        <v>287</v>
      </c>
      <c r="I288" s="71">
        <v>37.862027099999999</v>
      </c>
      <c r="J288" s="71">
        <v>-122.2534823</v>
      </c>
    </row>
    <row r="289" spans="1:10" ht="29.1">
      <c r="A289" s="71">
        <v>57771</v>
      </c>
      <c r="B289" s="70" t="s">
        <v>1035</v>
      </c>
      <c r="C289" s="71">
        <v>1006540</v>
      </c>
      <c r="D289" s="72" t="s">
        <v>1221</v>
      </c>
      <c r="E289" s="71">
        <v>142</v>
      </c>
      <c r="F289" s="71">
        <v>53</v>
      </c>
      <c r="G289" s="71">
        <v>194</v>
      </c>
      <c r="H289" s="71">
        <v>288</v>
      </c>
      <c r="I289" s="71">
        <v>37.816227699999999</v>
      </c>
      <c r="J289" s="71">
        <v>-122.2639233</v>
      </c>
    </row>
    <row r="290" spans="1:10" ht="29.1">
      <c r="A290" s="71">
        <v>55509</v>
      </c>
      <c r="B290" s="70" t="s">
        <v>1035</v>
      </c>
      <c r="C290" s="71">
        <v>1002150</v>
      </c>
      <c r="D290" s="72" t="s">
        <v>1222</v>
      </c>
      <c r="E290" s="71">
        <v>113</v>
      </c>
      <c r="F290" s="71">
        <v>80</v>
      </c>
      <c r="G290" s="71">
        <v>193</v>
      </c>
      <c r="H290" s="71">
        <v>289</v>
      </c>
      <c r="I290" s="71">
        <v>37.793937200000002</v>
      </c>
      <c r="J290" s="71">
        <v>-122.2006183</v>
      </c>
    </row>
    <row r="291" spans="1:10" ht="29.1">
      <c r="A291" s="71">
        <v>57286</v>
      </c>
      <c r="B291" s="70" t="s">
        <v>1035</v>
      </c>
      <c r="C291" s="71">
        <v>500880</v>
      </c>
      <c r="D291" s="72" t="s">
        <v>1201</v>
      </c>
      <c r="E291" s="71">
        <v>92</v>
      </c>
      <c r="F291" s="71">
        <v>100</v>
      </c>
      <c r="G291" s="71">
        <v>192</v>
      </c>
      <c r="H291" s="71">
        <v>290</v>
      </c>
      <c r="I291" s="71">
        <v>37.902887900000003</v>
      </c>
      <c r="J291" s="71">
        <v>-122.29901289999999</v>
      </c>
    </row>
    <row r="292" spans="1:10" ht="29.1">
      <c r="A292" s="71">
        <v>56664</v>
      </c>
      <c r="B292" s="70" t="s">
        <v>1035</v>
      </c>
      <c r="C292" s="71">
        <v>1303210</v>
      </c>
      <c r="D292" s="72" t="s">
        <v>1223</v>
      </c>
      <c r="E292" s="71">
        <v>98</v>
      </c>
      <c r="F292" s="71">
        <v>94</v>
      </c>
      <c r="G292" s="71">
        <v>192</v>
      </c>
      <c r="H292" s="71">
        <v>291</v>
      </c>
      <c r="I292" s="71">
        <v>37.985980400000003</v>
      </c>
      <c r="J292" s="71">
        <v>-122.3167565</v>
      </c>
    </row>
    <row r="293" spans="1:10" ht="29.1">
      <c r="A293" s="71">
        <v>55474</v>
      </c>
      <c r="B293" s="70" t="s">
        <v>1035</v>
      </c>
      <c r="C293" s="71">
        <v>1030320</v>
      </c>
      <c r="D293" s="72" t="s">
        <v>1224</v>
      </c>
      <c r="E293" s="71">
        <v>65</v>
      </c>
      <c r="F293" s="71">
        <v>127</v>
      </c>
      <c r="G293" s="71">
        <v>192</v>
      </c>
      <c r="H293" s="71">
        <v>292</v>
      </c>
      <c r="I293" s="71">
        <v>37.797859600000002</v>
      </c>
      <c r="J293" s="71">
        <v>-122.2664896</v>
      </c>
    </row>
    <row r="294" spans="1:10" ht="29.1">
      <c r="A294" s="71">
        <v>58617</v>
      </c>
      <c r="B294" s="70" t="s">
        <v>1035</v>
      </c>
      <c r="C294" s="71">
        <v>600300</v>
      </c>
      <c r="D294" s="72" t="s">
        <v>1225</v>
      </c>
      <c r="E294" s="71">
        <v>104</v>
      </c>
      <c r="F294" s="71">
        <v>87</v>
      </c>
      <c r="G294" s="71">
        <v>191</v>
      </c>
      <c r="H294" s="71">
        <v>293</v>
      </c>
      <c r="I294" s="71">
        <v>37.837433300000001</v>
      </c>
      <c r="J294" s="71">
        <v>-122.29448960000001</v>
      </c>
    </row>
    <row r="295" spans="1:10" ht="29.1">
      <c r="A295" s="71">
        <v>51955</v>
      </c>
      <c r="B295" s="70" t="s">
        <v>1035</v>
      </c>
      <c r="C295" s="71">
        <v>1021060</v>
      </c>
      <c r="D295" s="72" t="s">
        <v>1226</v>
      </c>
      <c r="E295" s="71">
        <v>54</v>
      </c>
      <c r="F295" s="71">
        <v>136</v>
      </c>
      <c r="G295" s="71">
        <v>190</v>
      </c>
      <c r="H295" s="71">
        <v>294</v>
      </c>
      <c r="I295" s="71">
        <v>37.824452399999998</v>
      </c>
      <c r="J295" s="71">
        <v>-122.2583216</v>
      </c>
    </row>
    <row r="296" spans="1:10" ht="29.1">
      <c r="A296" s="71">
        <v>57711</v>
      </c>
      <c r="B296" s="70" t="s">
        <v>1035</v>
      </c>
      <c r="C296" s="71">
        <v>305520</v>
      </c>
      <c r="D296" s="72" t="s">
        <v>1173</v>
      </c>
      <c r="E296" s="71">
        <v>90</v>
      </c>
      <c r="F296" s="71">
        <v>97</v>
      </c>
      <c r="G296" s="71">
        <v>187</v>
      </c>
      <c r="H296" s="71">
        <v>295</v>
      </c>
      <c r="I296" s="71">
        <v>37.864989999999999</v>
      </c>
      <c r="J296" s="71">
        <v>-122.25836459999999</v>
      </c>
    </row>
    <row r="297" spans="1:10" ht="29.1">
      <c r="A297" s="71">
        <v>56688</v>
      </c>
      <c r="B297" s="70" t="s">
        <v>1035</v>
      </c>
      <c r="C297" s="71">
        <v>200730</v>
      </c>
      <c r="D297" s="72" t="s">
        <v>1227</v>
      </c>
      <c r="E297" s="71">
        <v>84</v>
      </c>
      <c r="F297" s="71">
        <v>103</v>
      </c>
      <c r="G297" s="71">
        <v>187</v>
      </c>
      <c r="H297" s="71">
        <v>296</v>
      </c>
      <c r="I297" s="71">
        <v>37.889964599999999</v>
      </c>
      <c r="J297" s="71">
        <v>-122.29901270000001</v>
      </c>
    </row>
    <row r="298" spans="1:10" ht="29.1">
      <c r="A298" s="71">
        <v>55596</v>
      </c>
      <c r="B298" s="70" t="s">
        <v>1035</v>
      </c>
      <c r="C298" s="71">
        <v>1011130</v>
      </c>
      <c r="D298" s="72" t="s">
        <v>1228</v>
      </c>
      <c r="E298" s="71">
        <v>94</v>
      </c>
      <c r="F298" s="71">
        <v>92</v>
      </c>
      <c r="G298" s="71">
        <v>186</v>
      </c>
      <c r="H298" s="71">
        <v>297</v>
      </c>
      <c r="I298" s="71">
        <v>37.783946100000001</v>
      </c>
      <c r="J298" s="71">
        <v>-122.2226131</v>
      </c>
    </row>
    <row r="299" spans="1:10" ht="29.1">
      <c r="A299" s="71">
        <v>53021</v>
      </c>
      <c r="B299" s="70" t="s">
        <v>1035</v>
      </c>
      <c r="C299" s="71">
        <v>9908020</v>
      </c>
      <c r="D299" s="72" t="s">
        <v>1227</v>
      </c>
      <c r="E299" s="71">
        <v>106</v>
      </c>
      <c r="F299" s="71">
        <v>79</v>
      </c>
      <c r="G299" s="71">
        <v>185</v>
      </c>
      <c r="H299" s="71">
        <v>298</v>
      </c>
      <c r="I299" s="71">
        <v>37.890549999999998</v>
      </c>
      <c r="J299" s="71">
        <v>-122.29891000000001</v>
      </c>
    </row>
    <row r="300" spans="1:10" ht="29.1">
      <c r="A300" s="71">
        <v>52000</v>
      </c>
      <c r="B300" s="70" t="s">
        <v>1035</v>
      </c>
      <c r="C300" s="71">
        <v>1009510</v>
      </c>
      <c r="D300" s="72" t="s">
        <v>1054</v>
      </c>
      <c r="E300" s="71">
        <v>92</v>
      </c>
      <c r="F300" s="71">
        <v>93</v>
      </c>
      <c r="G300" s="71">
        <v>185</v>
      </c>
      <c r="H300" s="71">
        <v>299</v>
      </c>
      <c r="I300" s="71">
        <v>37.768991800000002</v>
      </c>
      <c r="J300" s="71">
        <v>-122.173903</v>
      </c>
    </row>
    <row r="301" spans="1:10" ht="29.1">
      <c r="A301" s="71">
        <v>52944</v>
      </c>
      <c r="B301" s="70" t="s">
        <v>1035</v>
      </c>
      <c r="C301" s="71">
        <v>706400</v>
      </c>
      <c r="D301" s="72" t="s">
        <v>1229</v>
      </c>
      <c r="E301" s="71">
        <v>13</v>
      </c>
      <c r="F301" s="71">
        <v>170</v>
      </c>
      <c r="G301" s="71">
        <v>183</v>
      </c>
      <c r="H301" s="71">
        <v>300</v>
      </c>
      <c r="I301" s="71">
        <v>37.462877800000001</v>
      </c>
      <c r="J301" s="71">
        <v>-121.91417</v>
      </c>
    </row>
    <row r="302" spans="1:10" ht="29.1">
      <c r="A302" s="71">
        <v>55574</v>
      </c>
      <c r="B302" s="70" t="s">
        <v>1035</v>
      </c>
      <c r="C302" s="71">
        <v>1015130</v>
      </c>
      <c r="D302" s="72" t="s">
        <v>1230</v>
      </c>
      <c r="E302" s="71">
        <v>122</v>
      </c>
      <c r="F302" s="71">
        <v>59</v>
      </c>
      <c r="G302" s="71">
        <v>182</v>
      </c>
      <c r="H302" s="71">
        <v>301</v>
      </c>
      <c r="I302" s="71">
        <v>37.804059000000002</v>
      </c>
      <c r="J302" s="71">
        <v>-122.23413360000001</v>
      </c>
    </row>
    <row r="303" spans="1:10" ht="29.1">
      <c r="A303" s="71">
        <v>52666</v>
      </c>
      <c r="B303" s="70" t="s">
        <v>1035</v>
      </c>
      <c r="C303" s="71">
        <v>104210</v>
      </c>
      <c r="D303" s="72" t="s">
        <v>1231</v>
      </c>
      <c r="E303" s="71">
        <v>114</v>
      </c>
      <c r="F303" s="71">
        <v>68</v>
      </c>
      <c r="G303" s="71">
        <v>182</v>
      </c>
      <c r="H303" s="71">
        <v>302</v>
      </c>
      <c r="I303" s="71">
        <v>37.765140799999998</v>
      </c>
      <c r="J303" s="71">
        <v>-122.2421298</v>
      </c>
    </row>
    <row r="304" spans="1:10" ht="29.1">
      <c r="A304" s="71">
        <v>59567</v>
      </c>
      <c r="B304" s="70" t="s">
        <v>1035</v>
      </c>
      <c r="C304" s="71">
        <v>1001290</v>
      </c>
      <c r="D304" s="72" t="s">
        <v>1232</v>
      </c>
      <c r="E304" s="71">
        <v>68</v>
      </c>
      <c r="F304" s="71">
        <v>113</v>
      </c>
      <c r="G304" s="71">
        <v>181</v>
      </c>
      <c r="H304" s="71">
        <v>303</v>
      </c>
      <c r="I304" s="71">
        <v>37.810009999999998</v>
      </c>
      <c r="J304" s="71">
        <v>-122.27277100000001</v>
      </c>
    </row>
    <row r="305" spans="1:10" ht="29.1">
      <c r="A305" s="71">
        <v>52798</v>
      </c>
      <c r="B305" s="70" t="s">
        <v>1035</v>
      </c>
      <c r="C305" s="71">
        <v>9907340</v>
      </c>
      <c r="D305" s="72" t="s">
        <v>1150</v>
      </c>
      <c r="E305" s="71">
        <v>94</v>
      </c>
      <c r="F305" s="71">
        <v>86</v>
      </c>
      <c r="G305" s="71">
        <v>180</v>
      </c>
      <c r="H305" s="71">
        <v>304</v>
      </c>
      <c r="I305" s="71">
        <v>37.556957599999997</v>
      </c>
      <c r="J305" s="71">
        <v>-121.97549050000001</v>
      </c>
    </row>
    <row r="306" spans="1:10" ht="29.1">
      <c r="A306" s="71">
        <v>51566</v>
      </c>
      <c r="B306" s="70" t="s">
        <v>1035</v>
      </c>
      <c r="C306" s="71">
        <v>101280</v>
      </c>
      <c r="D306" s="72" t="s">
        <v>1233</v>
      </c>
      <c r="E306" s="71">
        <v>139</v>
      </c>
      <c r="F306" s="71">
        <v>40</v>
      </c>
      <c r="G306" s="71">
        <v>180</v>
      </c>
      <c r="H306" s="71">
        <v>305</v>
      </c>
      <c r="I306" s="71">
        <v>37.752974999999999</v>
      </c>
      <c r="J306" s="71">
        <v>-122.23188500000001</v>
      </c>
    </row>
    <row r="307" spans="1:10" ht="29.1">
      <c r="A307" s="71">
        <v>51769</v>
      </c>
      <c r="B307" s="70" t="s">
        <v>1035</v>
      </c>
      <c r="C307" s="71">
        <v>9904250</v>
      </c>
      <c r="D307" s="72" t="s">
        <v>1234</v>
      </c>
      <c r="E307" s="71">
        <v>41</v>
      </c>
      <c r="F307" s="71">
        <v>138</v>
      </c>
      <c r="G307" s="71">
        <v>180</v>
      </c>
      <c r="H307" s="71">
        <v>306</v>
      </c>
      <c r="I307" s="71">
        <v>37.884225899999997</v>
      </c>
      <c r="J307" s="71">
        <v>-122.2995313</v>
      </c>
    </row>
    <row r="308" spans="1:10" ht="29.1">
      <c r="A308" s="71">
        <v>57718</v>
      </c>
      <c r="B308" s="70" t="s">
        <v>1035</v>
      </c>
      <c r="C308" s="71">
        <v>1700480</v>
      </c>
      <c r="D308" s="72" t="s">
        <v>1235</v>
      </c>
      <c r="E308" s="71">
        <v>50</v>
      </c>
      <c r="F308" s="71">
        <v>129</v>
      </c>
      <c r="G308" s="71">
        <v>179</v>
      </c>
      <c r="H308" s="71">
        <v>307</v>
      </c>
      <c r="I308" s="71">
        <v>37.590314300000003</v>
      </c>
      <c r="J308" s="71">
        <v>-122.02037129999999</v>
      </c>
    </row>
    <row r="309" spans="1:10" ht="29.1">
      <c r="A309" s="71">
        <v>56699</v>
      </c>
      <c r="B309" s="70" t="s">
        <v>1035</v>
      </c>
      <c r="C309" s="71">
        <v>1010370</v>
      </c>
      <c r="D309" s="72" t="s">
        <v>1236</v>
      </c>
      <c r="E309" s="71">
        <v>80</v>
      </c>
      <c r="F309" s="71">
        <v>97</v>
      </c>
      <c r="G309" s="71">
        <v>177</v>
      </c>
      <c r="H309" s="71">
        <v>308</v>
      </c>
      <c r="I309" s="71">
        <v>37.782091800000003</v>
      </c>
      <c r="J309" s="71">
        <v>-122.2189874</v>
      </c>
    </row>
    <row r="310" spans="1:10" ht="29.1">
      <c r="A310" s="71">
        <v>58455</v>
      </c>
      <c r="B310" s="70" t="s">
        <v>1035</v>
      </c>
      <c r="C310" s="71">
        <v>304730</v>
      </c>
      <c r="D310" s="72" t="s">
        <v>1237</v>
      </c>
      <c r="E310" s="71">
        <v>70</v>
      </c>
      <c r="F310" s="71">
        <v>107</v>
      </c>
      <c r="G310" s="71">
        <v>177</v>
      </c>
      <c r="H310" s="71">
        <v>309</v>
      </c>
      <c r="I310" s="71">
        <v>37.862812599999998</v>
      </c>
      <c r="J310" s="71">
        <v>-122.3172785</v>
      </c>
    </row>
    <row r="311" spans="1:10" ht="29.1">
      <c r="A311" s="71">
        <v>51471</v>
      </c>
      <c r="B311" s="70" t="s">
        <v>1035</v>
      </c>
      <c r="C311" s="71">
        <v>9903250</v>
      </c>
      <c r="D311" s="72" t="s">
        <v>1238</v>
      </c>
      <c r="E311" s="71">
        <v>142</v>
      </c>
      <c r="F311" s="71">
        <v>35</v>
      </c>
      <c r="G311" s="71">
        <v>177</v>
      </c>
      <c r="H311" s="71">
        <v>310</v>
      </c>
      <c r="I311" s="71">
        <v>37.766167500000002</v>
      </c>
      <c r="J311" s="71">
        <v>-122.2436002</v>
      </c>
    </row>
    <row r="312" spans="1:10" ht="29.1">
      <c r="A312" s="71">
        <v>50555</v>
      </c>
      <c r="B312" s="70" t="s">
        <v>1035</v>
      </c>
      <c r="C312" s="71">
        <v>802040</v>
      </c>
      <c r="D312" s="72" t="s">
        <v>1086</v>
      </c>
      <c r="E312" s="71">
        <v>88</v>
      </c>
      <c r="F312" s="71">
        <v>88</v>
      </c>
      <c r="G312" s="71">
        <v>176</v>
      </c>
      <c r="H312" s="71">
        <v>311</v>
      </c>
      <c r="I312" s="71">
        <v>37.669891800000002</v>
      </c>
      <c r="J312" s="71">
        <v>-122.0869502</v>
      </c>
    </row>
    <row r="313" spans="1:10" ht="29.1">
      <c r="A313" s="71">
        <v>51759</v>
      </c>
      <c r="B313" s="70" t="s">
        <v>1035</v>
      </c>
      <c r="C313" s="71">
        <v>9904200</v>
      </c>
      <c r="D313" s="72" t="s">
        <v>1239</v>
      </c>
      <c r="E313" s="71">
        <v>60</v>
      </c>
      <c r="F313" s="71">
        <v>116</v>
      </c>
      <c r="G313" s="71">
        <v>175</v>
      </c>
      <c r="H313" s="71">
        <v>312</v>
      </c>
      <c r="I313" s="71">
        <v>37.869580499999998</v>
      </c>
      <c r="J313" s="71">
        <v>-122.2528571</v>
      </c>
    </row>
    <row r="314" spans="1:10" ht="29.1">
      <c r="A314" s="71">
        <v>51574</v>
      </c>
      <c r="B314" s="70" t="s">
        <v>1035</v>
      </c>
      <c r="C314" s="71">
        <v>9903590</v>
      </c>
      <c r="D314" s="72" t="s">
        <v>1240</v>
      </c>
      <c r="E314" s="71">
        <v>146</v>
      </c>
      <c r="F314" s="71">
        <v>30</v>
      </c>
      <c r="G314" s="71">
        <v>175</v>
      </c>
      <c r="H314" s="71">
        <v>313</v>
      </c>
      <c r="I314" s="71">
        <v>37.870618200000003</v>
      </c>
      <c r="J314" s="71">
        <v>-122.2794554</v>
      </c>
    </row>
    <row r="315" spans="1:10" ht="29.1">
      <c r="A315" s="71">
        <v>55355</v>
      </c>
      <c r="B315" s="70" t="s">
        <v>1035</v>
      </c>
      <c r="C315" s="71">
        <v>1011310</v>
      </c>
      <c r="D315" s="72" t="s">
        <v>1044</v>
      </c>
      <c r="E315" s="71">
        <v>74</v>
      </c>
      <c r="F315" s="71">
        <v>100</v>
      </c>
      <c r="G315" s="71">
        <v>175</v>
      </c>
      <c r="H315" s="71">
        <v>314</v>
      </c>
      <c r="I315" s="71">
        <v>37.775229299999999</v>
      </c>
      <c r="J315" s="71">
        <v>-122.225206</v>
      </c>
    </row>
    <row r="316" spans="1:10" ht="29.1">
      <c r="A316" s="71">
        <v>58899</v>
      </c>
      <c r="B316" s="70" t="s">
        <v>1035</v>
      </c>
      <c r="C316" s="71">
        <v>104270</v>
      </c>
      <c r="D316" s="72" t="s">
        <v>1198</v>
      </c>
      <c r="E316" s="71">
        <v>79</v>
      </c>
      <c r="F316" s="71">
        <v>95</v>
      </c>
      <c r="G316" s="71">
        <v>174</v>
      </c>
      <c r="H316" s="71">
        <v>315</v>
      </c>
      <c r="I316" s="71">
        <v>37.774892600000001</v>
      </c>
      <c r="J316" s="71">
        <v>-122.27681920000001</v>
      </c>
    </row>
    <row r="317" spans="1:10" ht="29.1">
      <c r="A317" s="71">
        <v>55175</v>
      </c>
      <c r="B317" s="70" t="s">
        <v>1035</v>
      </c>
      <c r="C317" s="71">
        <v>1009500</v>
      </c>
      <c r="D317" s="72" t="s">
        <v>1054</v>
      </c>
      <c r="E317" s="71">
        <v>171</v>
      </c>
      <c r="F317" s="71">
        <v>4</v>
      </c>
      <c r="G317" s="71">
        <v>174</v>
      </c>
      <c r="H317" s="71">
        <v>316</v>
      </c>
      <c r="I317" s="71">
        <v>37.769192599999997</v>
      </c>
      <c r="J317" s="71">
        <v>-122.1740411</v>
      </c>
    </row>
    <row r="318" spans="1:10" ht="29.1">
      <c r="A318" s="71">
        <v>55119</v>
      </c>
      <c r="B318" s="70" t="s">
        <v>1035</v>
      </c>
      <c r="C318" s="71">
        <v>1011120</v>
      </c>
      <c r="D318" s="72" t="s">
        <v>1228</v>
      </c>
      <c r="E318" s="71">
        <v>93</v>
      </c>
      <c r="F318" s="71">
        <v>81</v>
      </c>
      <c r="G318" s="71">
        <v>174</v>
      </c>
      <c r="H318" s="71">
        <v>317</v>
      </c>
      <c r="I318" s="71">
        <v>37.7835392</v>
      </c>
      <c r="J318" s="71">
        <v>-122.2229665</v>
      </c>
    </row>
    <row r="319" spans="1:10" ht="29.1">
      <c r="A319" s="71">
        <v>59997</v>
      </c>
      <c r="B319" s="70" t="s">
        <v>1035</v>
      </c>
      <c r="C319" s="71">
        <v>1010360</v>
      </c>
      <c r="D319" s="72" t="s">
        <v>1236</v>
      </c>
      <c r="E319" s="71">
        <v>103</v>
      </c>
      <c r="F319" s="71">
        <v>70</v>
      </c>
      <c r="G319" s="71">
        <v>173</v>
      </c>
      <c r="H319" s="71">
        <v>318</v>
      </c>
      <c r="I319" s="71">
        <v>37.7817881</v>
      </c>
      <c r="J319" s="71">
        <v>-122.2190921</v>
      </c>
    </row>
    <row r="320" spans="1:10" ht="29.1">
      <c r="A320" s="71">
        <v>55955</v>
      </c>
      <c r="B320" s="70" t="s">
        <v>1035</v>
      </c>
      <c r="C320" s="71">
        <v>301660</v>
      </c>
      <c r="D320" s="72" t="s">
        <v>1241</v>
      </c>
      <c r="E320" s="71">
        <v>134</v>
      </c>
      <c r="F320" s="71">
        <v>39</v>
      </c>
      <c r="G320" s="71">
        <v>173</v>
      </c>
      <c r="H320" s="71">
        <v>319</v>
      </c>
      <c r="I320" s="71">
        <v>37.857287100000001</v>
      </c>
      <c r="J320" s="71">
        <v>-122.25298840000001</v>
      </c>
    </row>
    <row r="321" spans="1:10" ht="29.1">
      <c r="A321" s="71">
        <v>53370</v>
      </c>
      <c r="B321" s="70" t="s">
        <v>1035</v>
      </c>
      <c r="C321" s="71">
        <v>103330</v>
      </c>
      <c r="D321" s="72" t="s">
        <v>1238</v>
      </c>
      <c r="E321" s="71">
        <v>31</v>
      </c>
      <c r="F321" s="71">
        <v>140</v>
      </c>
      <c r="G321" s="71">
        <v>172</v>
      </c>
      <c r="H321" s="71">
        <v>320</v>
      </c>
      <c r="I321" s="71">
        <v>37.766038000000002</v>
      </c>
      <c r="J321" s="71">
        <v>-122.24379450000001</v>
      </c>
    </row>
    <row r="322" spans="1:10" ht="29.1">
      <c r="A322" s="71">
        <v>51575</v>
      </c>
      <c r="B322" s="70" t="s">
        <v>1035</v>
      </c>
      <c r="C322" s="71">
        <v>306560</v>
      </c>
      <c r="D322" s="72" t="s">
        <v>1242</v>
      </c>
      <c r="E322" s="71">
        <v>57</v>
      </c>
      <c r="F322" s="71">
        <v>115</v>
      </c>
      <c r="G322" s="71">
        <v>172</v>
      </c>
      <c r="H322" s="71">
        <v>321</v>
      </c>
      <c r="I322" s="71">
        <v>37.872031800000002</v>
      </c>
      <c r="J322" s="71">
        <v>-122.2729934</v>
      </c>
    </row>
    <row r="323" spans="1:10" ht="29.1">
      <c r="A323" s="71">
        <v>55770</v>
      </c>
      <c r="B323" s="70" t="s">
        <v>1035</v>
      </c>
      <c r="C323" s="71">
        <v>1001300</v>
      </c>
      <c r="D323" s="72" t="s">
        <v>1232</v>
      </c>
      <c r="E323" s="71">
        <v>98</v>
      </c>
      <c r="F323" s="71">
        <v>73</v>
      </c>
      <c r="G323" s="71">
        <v>171</v>
      </c>
      <c r="H323" s="71">
        <v>322</v>
      </c>
      <c r="I323" s="71">
        <v>37.810217000000002</v>
      </c>
      <c r="J323" s="71">
        <v>-122.2729684</v>
      </c>
    </row>
    <row r="324" spans="1:10" ht="29.1">
      <c r="A324" s="71">
        <v>55990</v>
      </c>
      <c r="B324" s="70" t="s">
        <v>1035</v>
      </c>
      <c r="C324" s="71">
        <v>200200</v>
      </c>
      <c r="D324" s="72" t="s">
        <v>1243</v>
      </c>
      <c r="E324" s="71">
        <v>94</v>
      </c>
      <c r="F324" s="71">
        <v>77</v>
      </c>
      <c r="G324" s="71">
        <v>171</v>
      </c>
      <c r="H324" s="71">
        <v>323</v>
      </c>
      <c r="I324" s="71">
        <v>37.885534399999997</v>
      </c>
      <c r="J324" s="71">
        <v>-122.301303</v>
      </c>
    </row>
    <row r="325" spans="1:10" ht="29.1">
      <c r="A325" s="71">
        <v>51999</v>
      </c>
      <c r="B325" s="70" t="s">
        <v>1035</v>
      </c>
      <c r="C325" s="71">
        <v>1006880</v>
      </c>
      <c r="D325" s="72" t="s">
        <v>1244</v>
      </c>
      <c r="E325" s="71">
        <v>135</v>
      </c>
      <c r="F325" s="71">
        <v>36</v>
      </c>
      <c r="G325" s="71">
        <v>170</v>
      </c>
      <c r="H325" s="71">
        <v>324</v>
      </c>
      <c r="I325" s="71">
        <v>37.824130099999998</v>
      </c>
      <c r="J325" s="71">
        <v>-122.2589821</v>
      </c>
    </row>
    <row r="326" spans="1:10" ht="29.1">
      <c r="A326" s="71">
        <v>53388</v>
      </c>
      <c r="B326" s="70" t="s">
        <v>1035</v>
      </c>
      <c r="C326" s="71">
        <v>1303590</v>
      </c>
      <c r="D326" s="72" t="s">
        <v>1245</v>
      </c>
      <c r="E326" s="71">
        <v>72</v>
      </c>
      <c r="F326" s="71">
        <v>98</v>
      </c>
      <c r="G326" s="71">
        <v>170</v>
      </c>
      <c r="H326" s="71">
        <v>325</v>
      </c>
      <c r="I326" s="71">
        <v>37.933079999999997</v>
      </c>
      <c r="J326" s="71">
        <v>-122.3241118</v>
      </c>
    </row>
    <row r="327" spans="1:10" ht="29.1">
      <c r="A327" s="71">
        <v>55530</v>
      </c>
      <c r="B327" s="70" t="s">
        <v>1035</v>
      </c>
      <c r="C327" s="71">
        <v>1303600</v>
      </c>
      <c r="D327" s="72" t="s">
        <v>1245</v>
      </c>
      <c r="E327" s="71">
        <v>93</v>
      </c>
      <c r="F327" s="71">
        <v>76</v>
      </c>
      <c r="G327" s="71">
        <v>169</v>
      </c>
      <c r="H327" s="71">
        <v>326</v>
      </c>
      <c r="I327" s="71">
        <v>37.932723000000003</v>
      </c>
      <c r="J327" s="71">
        <v>-122.3235141</v>
      </c>
    </row>
    <row r="328" spans="1:10" ht="29.1">
      <c r="A328" s="71">
        <v>59959</v>
      </c>
      <c r="B328" s="70" t="s">
        <v>1035</v>
      </c>
      <c r="C328" s="71">
        <v>1007530</v>
      </c>
      <c r="D328" s="72" t="s">
        <v>1133</v>
      </c>
      <c r="E328" s="71">
        <v>80</v>
      </c>
      <c r="F328" s="71">
        <v>88</v>
      </c>
      <c r="G328" s="71">
        <v>168</v>
      </c>
      <c r="H328" s="71">
        <v>327</v>
      </c>
      <c r="I328" s="71">
        <v>37.845482699999998</v>
      </c>
      <c r="J328" s="71">
        <v>-122.2518195</v>
      </c>
    </row>
    <row r="329" spans="1:10" ht="29.1">
      <c r="A329" s="71">
        <v>59955</v>
      </c>
      <c r="B329" s="70" t="s">
        <v>1035</v>
      </c>
      <c r="C329" s="71">
        <v>500320</v>
      </c>
      <c r="D329" s="72" t="s">
        <v>1246</v>
      </c>
      <c r="E329" s="71">
        <v>130</v>
      </c>
      <c r="F329" s="71">
        <v>38</v>
      </c>
      <c r="G329" s="71">
        <v>167</v>
      </c>
      <c r="H329" s="71">
        <v>328</v>
      </c>
      <c r="I329" s="71">
        <v>37.908236799999997</v>
      </c>
      <c r="J329" s="71">
        <v>-122.2957536</v>
      </c>
    </row>
    <row r="330" spans="1:10" ht="29.1">
      <c r="A330" s="71">
        <v>55582</v>
      </c>
      <c r="B330" s="70" t="s">
        <v>1035</v>
      </c>
      <c r="C330" s="71">
        <v>1010610</v>
      </c>
      <c r="D330" s="72" t="s">
        <v>1247</v>
      </c>
      <c r="E330" s="71">
        <v>28</v>
      </c>
      <c r="F330" s="71">
        <v>139</v>
      </c>
      <c r="G330" s="71">
        <v>167</v>
      </c>
      <c r="H330" s="71">
        <v>329</v>
      </c>
      <c r="I330" s="71">
        <v>37.769706599999999</v>
      </c>
      <c r="J330" s="71">
        <v>-122.1769431</v>
      </c>
    </row>
    <row r="331" spans="1:10" ht="29.1">
      <c r="A331" s="71">
        <v>50600</v>
      </c>
      <c r="B331" s="70" t="s">
        <v>1035</v>
      </c>
      <c r="C331" s="71">
        <v>301690</v>
      </c>
      <c r="D331" s="72" t="s">
        <v>1220</v>
      </c>
      <c r="E331" s="71">
        <v>45</v>
      </c>
      <c r="F331" s="71">
        <v>122</v>
      </c>
      <c r="G331" s="71">
        <v>167</v>
      </c>
      <c r="H331" s="71">
        <v>330</v>
      </c>
      <c r="I331" s="71">
        <v>37.8618959</v>
      </c>
      <c r="J331" s="71">
        <v>-122.25359709999999</v>
      </c>
    </row>
    <row r="332" spans="1:10" ht="29.1">
      <c r="A332" s="71">
        <v>50500</v>
      </c>
      <c r="B332" s="70" t="s">
        <v>1035</v>
      </c>
      <c r="C332" s="71">
        <v>500850</v>
      </c>
      <c r="D332" s="72" t="s">
        <v>1201</v>
      </c>
      <c r="E332" s="71">
        <v>112</v>
      </c>
      <c r="F332" s="71">
        <v>54</v>
      </c>
      <c r="G332" s="71">
        <v>166</v>
      </c>
      <c r="H332" s="71">
        <v>331</v>
      </c>
      <c r="I332" s="71">
        <v>37.9023544</v>
      </c>
      <c r="J332" s="71">
        <v>-122.2988663</v>
      </c>
    </row>
    <row r="333" spans="1:10" ht="29.1">
      <c r="A333" s="71">
        <v>53031</v>
      </c>
      <c r="B333" s="70" t="s">
        <v>1035</v>
      </c>
      <c r="C333" s="71">
        <v>9908040</v>
      </c>
      <c r="D333" s="72" t="s">
        <v>1248</v>
      </c>
      <c r="E333" s="71">
        <v>75</v>
      </c>
      <c r="F333" s="71">
        <v>90</v>
      </c>
      <c r="G333" s="71">
        <v>165</v>
      </c>
      <c r="H333" s="71">
        <v>332</v>
      </c>
      <c r="I333" s="71">
        <v>37.818899999999999</v>
      </c>
      <c r="J333" s="71">
        <v>-122.26734</v>
      </c>
    </row>
    <row r="334" spans="1:10" ht="29.1">
      <c r="A334" s="71">
        <v>55547</v>
      </c>
      <c r="B334" s="70" t="s">
        <v>1035</v>
      </c>
      <c r="C334" s="71">
        <v>1018490</v>
      </c>
      <c r="D334" s="72" t="s">
        <v>1249</v>
      </c>
      <c r="E334" s="71">
        <v>95</v>
      </c>
      <c r="F334" s="71">
        <v>70</v>
      </c>
      <c r="G334" s="71">
        <v>165</v>
      </c>
      <c r="H334" s="71">
        <v>333</v>
      </c>
      <c r="I334" s="71">
        <v>37.840477200000002</v>
      </c>
      <c r="J334" s="71">
        <v>-122.28304660000001</v>
      </c>
    </row>
    <row r="335" spans="1:10" ht="29.1">
      <c r="A335" s="71">
        <v>51697</v>
      </c>
      <c r="B335" s="70" t="s">
        <v>1035</v>
      </c>
      <c r="C335" s="71">
        <v>601060</v>
      </c>
      <c r="D335" s="72" t="s">
        <v>1208</v>
      </c>
      <c r="E335" s="71">
        <v>113</v>
      </c>
      <c r="F335" s="71">
        <v>52</v>
      </c>
      <c r="G335" s="71">
        <v>165</v>
      </c>
      <c r="H335" s="71">
        <v>334</v>
      </c>
      <c r="I335" s="71">
        <v>37.833348200000003</v>
      </c>
      <c r="J335" s="71">
        <v>-122.2936413</v>
      </c>
    </row>
    <row r="336" spans="1:10" ht="29.1">
      <c r="A336" s="71">
        <v>52220</v>
      </c>
      <c r="B336" s="70" t="s">
        <v>1035</v>
      </c>
      <c r="C336" s="71">
        <v>1020020</v>
      </c>
      <c r="D336" s="72" t="s">
        <v>1199</v>
      </c>
      <c r="E336" s="71">
        <v>70</v>
      </c>
      <c r="F336" s="71">
        <v>95</v>
      </c>
      <c r="G336" s="71">
        <v>165</v>
      </c>
      <c r="H336" s="71">
        <v>335</v>
      </c>
      <c r="I336" s="71">
        <v>37.813247400000002</v>
      </c>
      <c r="J336" s="71">
        <v>-122.2687986</v>
      </c>
    </row>
    <row r="337" spans="1:10" ht="29.1">
      <c r="A337" s="71">
        <v>55967</v>
      </c>
      <c r="B337" s="70" t="s">
        <v>1035</v>
      </c>
      <c r="C337" s="71">
        <v>305750</v>
      </c>
      <c r="D337" s="72" t="s">
        <v>1250</v>
      </c>
      <c r="E337" s="71">
        <v>33</v>
      </c>
      <c r="F337" s="71">
        <v>132</v>
      </c>
      <c r="G337" s="71">
        <v>165</v>
      </c>
      <c r="H337" s="71">
        <v>336</v>
      </c>
      <c r="I337" s="71">
        <v>37.871005199999999</v>
      </c>
      <c r="J337" s="71">
        <v>-122.252833</v>
      </c>
    </row>
    <row r="338" spans="1:10" ht="29.1">
      <c r="A338" s="71">
        <v>51548</v>
      </c>
      <c r="B338" s="70" t="s">
        <v>1035</v>
      </c>
      <c r="C338" s="71">
        <v>9903550</v>
      </c>
      <c r="D338" s="72" t="s">
        <v>1251</v>
      </c>
      <c r="E338" s="71">
        <v>105</v>
      </c>
      <c r="F338" s="71">
        <v>59</v>
      </c>
      <c r="G338" s="71">
        <v>164</v>
      </c>
      <c r="H338" s="71">
        <v>337</v>
      </c>
      <c r="I338" s="71">
        <v>37.771687300000004</v>
      </c>
      <c r="J338" s="71">
        <v>-122.19072989999999</v>
      </c>
    </row>
    <row r="339" spans="1:10" ht="29.1">
      <c r="A339" s="71">
        <v>51116</v>
      </c>
      <c r="B339" s="70" t="s">
        <v>1035</v>
      </c>
      <c r="C339" s="71">
        <v>1601040</v>
      </c>
      <c r="D339" s="72" t="s">
        <v>1252</v>
      </c>
      <c r="E339" s="71">
        <v>150</v>
      </c>
      <c r="F339" s="71">
        <v>13</v>
      </c>
      <c r="G339" s="71">
        <v>163</v>
      </c>
      <c r="H339" s="71">
        <v>338</v>
      </c>
      <c r="I339" s="71">
        <v>37.960152999999998</v>
      </c>
      <c r="J339" s="71">
        <v>-122.3423939</v>
      </c>
    </row>
    <row r="340" spans="1:10" ht="29.1">
      <c r="A340" s="71">
        <v>55335</v>
      </c>
      <c r="B340" s="70" t="s">
        <v>1035</v>
      </c>
      <c r="C340" s="71">
        <v>1030090</v>
      </c>
      <c r="D340" s="72" t="s">
        <v>1249</v>
      </c>
      <c r="E340" s="71">
        <v>71</v>
      </c>
      <c r="F340" s="71">
        <v>91</v>
      </c>
      <c r="G340" s="71">
        <v>162</v>
      </c>
      <c r="H340" s="71">
        <v>339</v>
      </c>
      <c r="I340" s="71">
        <v>37.841425700000002</v>
      </c>
      <c r="J340" s="71">
        <v>-122.2830821</v>
      </c>
    </row>
    <row r="341" spans="1:10" ht="29.1">
      <c r="A341" s="71">
        <v>53036</v>
      </c>
      <c r="B341" s="70" t="s">
        <v>1035</v>
      </c>
      <c r="C341" s="71">
        <v>9908050</v>
      </c>
      <c r="D341" s="72" t="s">
        <v>1248</v>
      </c>
      <c r="E341" s="71">
        <v>92</v>
      </c>
      <c r="F341" s="71">
        <v>70</v>
      </c>
      <c r="G341" s="71">
        <v>162</v>
      </c>
      <c r="H341" s="71">
        <v>340</v>
      </c>
      <c r="I341" s="71">
        <v>37.819650000000003</v>
      </c>
      <c r="J341" s="71">
        <v>-122.26694000000001</v>
      </c>
    </row>
    <row r="342" spans="1:10" ht="29.1">
      <c r="A342" s="71">
        <v>50239</v>
      </c>
      <c r="B342" s="70" t="s">
        <v>1035</v>
      </c>
      <c r="C342" s="71">
        <v>805990</v>
      </c>
      <c r="D342" s="72" t="s">
        <v>1216</v>
      </c>
      <c r="E342" s="71">
        <v>54</v>
      </c>
      <c r="F342" s="71">
        <v>107</v>
      </c>
      <c r="G342" s="71">
        <v>162</v>
      </c>
      <c r="H342" s="71">
        <v>341</v>
      </c>
      <c r="I342" s="71">
        <v>37.643204400000002</v>
      </c>
      <c r="J342" s="71">
        <v>-122.1051253</v>
      </c>
    </row>
    <row r="343" spans="1:10" ht="29.1">
      <c r="A343" s="71">
        <v>52288</v>
      </c>
      <c r="B343" s="70" t="s">
        <v>1035</v>
      </c>
      <c r="C343" s="71">
        <v>1009130</v>
      </c>
      <c r="D343" s="72" t="s">
        <v>1253</v>
      </c>
      <c r="E343" s="71">
        <v>74</v>
      </c>
      <c r="F343" s="71">
        <v>88</v>
      </c>
      <c r="G343" s="71">
        <v>162</v>
      </c>
      <c r="H343" s="71">
        <v>342</v>
      </c>
      <c r="I343" s="71">
        <v>37.7997266</v>
      </c>
      <c r="J343" s="71">
        <v>-122.2523001</v>
      </c>
    </row>
    <row r="344" spans="1:10" ht="29.1">
      <c r="A344" s="71">
        <v>52200</v>
      </c>
      <c r="B344" s="70" t="s">
        <v>1035</v>
      </c>
      <c r="C344" s="71">
        <v>1002160</v>
      </c>
      <c r="D344" s="72" t="s">
        <v>1222</v>
      </c>
      <c r="E344" s="71">
        <v>45</v>
      </c>
      <c r="F344" s="71">
        <v>116</v>
      </c>
      <c r="G344" s="71">
        <v>161</v>
      </c>
      <c r="H344" s="71">
        <v>343</v>
      </c>
      <c r="I344" s="71">
        <v>37.793856900000002</v>
      </c>
      <c r="J344" s="71">
        <v>-122.2002732</v>
      </c>
    </row>
    <row r="345" spans="1:10" ht="29.1">
      <c r="A345" s="71">
        <v>55118</v>
      </c>
      <c r="B345" s="70" t="s">
        <v>1035</v>
      </c>
      <c r="C345" s="71">
        <v>1302220</v>
      </c>
      <c r="D345" s="72" t="s">
        <v>1254</v>
      </c>
      <c r="E345" s="71">
        <v>78</v>
      </c>
      <c r="F345" s="71">
        <v>84</v>
      </c>
      <c r="G345" s="71">
        <v>161</v>
      </c>
      <c r="H345" s="71">
        <v>344</v>
      </c>
      <c r="I345" s="71">
        <v>37.935816199999998</v>
      </c>
      <c r="J345" s="71">
        <v>-122.3494529</v>
      </c>
    </row>
    <row r="346" spans="1:10" ht="29.1">
      <c r="A346" s="71">
        <v>55953</v>
      </c>
      <c r="B346" s="70" t="s">
        <v>1035</v>
      </c>
      <c r="C346" s="71">
        <v>706450</v>
      </c>
      <c r="D346" s="72" t="s">
        <v>1255</v>
      </c>
      <c r="E346" s="71">
        <v>43</v>
      </c>
      <c r="F346" s="71">
        <v>118</v>
      </c>
      <c r="G346" s="71">
        <v>161</v>
      </c>
      <c r="H346" s="71">
        <v>345</v>
      </c>
      <c r="I346" s="71">
        <v>37.489066399999999</v>
      </c>
      <c r="J346" s="71">
        <v>-121.9291875</v>
      </c>
    </row>
    <row r="347" spans="1:10" ht="29.1">
      <c r="A347" s="71">
        <v>57333</v>
      </c>
      <c r="B347" s="70" t="s">
        <v>1035</v>
      </c>
      <c r="C347" s="71">
        <v>1006710</v>
      </c>
      <c r="D347" s="72" t="s">
        <v>1256</v>
      </c>
      <c r="E347" s="71">
        <v>147</v>
      </c>
      <c r="F347" s="71">
        <v>14</v>
      </c>
      <c r="G347" s="71">
        <v>161</v>
      </c>
      <c r="H347" s="71">
        <v>346</v>
      </c>
      <c r="I347" s="71">
        <v>37.799690099999999</v>
      </c>
      <c r="J347" s="71">
        <v>-122.27394099999999</v>
      </c>
    </row>
    <row r="348" spans="1:10" ht="29.1">
      <c r="A348" s="71">
        <v>55116</v>
      </c>
      <c r="B348" s="70" t="s">
        <v>1035</v>
      </c>
      <c r="C348" s="71">
        <v>804550</v>
      </c>
      <c r="D348" s="72" t="s">
        <v>1123</v>
      </c>
      <c r="E348" s="71">
        <v>94</v>
      </c>
      <c r="F348" s="71">
        <v>66</v>
      </c>
      <c r="G348" s="71">
        <v>160</v>
      </c>
      <c r="H348" s="71">
        <v>347</v>
      </c>
      <c r="I348" s="71">
        <v>37.634695700000002</v>
      </c>
      <c r="J348" s="71">
        <v>-122.0569386</v>
      </c>
    </row>
    <row r="349" spans="1:10" ht="29.1">
      <c r="A349" s="71">
        <v>52087</v>
      </c>
      <c r="B349" s="70" t="s">
        <v>1035</v>
      </c>
      <c r="C349" s="71">
        <v>9905650</v>
      </c>
      <c r="D349" s="72" t="s">
        <v>1257</v>
      </c>
      <c r="E349" s="71">
        <v>85</v>
      </c>
      <c r="F349" s="71">
        <v>74</v>
      </c>
      <c r="G349" s="71">
        <v>159</v>
      </c>
      <c r="H349" s="71">
        <v>348</v>
      </c>
      <c r="I349" s="71">
        <v>37.631285599999998</v>
      </c>
      <c r="J349" s="71">
        <v>-122.09678390000001</v>
      </c>
    </row>
    <row r="350" spans="1:10" ht="29.1">
      <c r="A350" s="71">
        <v>58765</v>
      </c>
      <c r="B350" s="70" t="s">
        <v>1035</v>
      </c>
      <c r="C350" s="71">
        <v>1010710</v>
      </c>
      <c r="D350" s="72" t="s">
        <v>1258</v>
      </c>
      <c r="E350" s="71">
        <v>115</v>
      </c>
      <c r="F350" s="71">
        <v>43</v>
      </c>
      <c r="G350" s="71">
        <v>159</v>
      </c>
      <c r="H350" s="71">
        <v>349</v>
      </c>
      <c r="I350" s="71">
        <v>37.770464199999999</v>
      </c>
      <c r="J350" s="71">
        <v>-122.1815821</v>
      </c>
    </row>
    <row r="351" spans="1:10" ht="29.1">
      <c r="A351" s="71">
        <v>55991</v>
      </c>
      <c r="B351" s="70" t="s">
        <v>1035</v>
      </c>
      <c r="C351" s="71">
        <v>301670</v>
      </c>
      <c r="D351" s="72" t="s">
        <v>1241</v>
      </c>
      <c r="E351" s="71">
        <v>36</v>
      </c>
      <c r="F351" s="71">
        <v>123</v>
      </c>
      <c r="G351" s="71">
        <v>159</v>
      </c>
      <c r="H351" s="71">
        <v>350</v>
      </c>
      <c r="I351" s="71">
        <v>37.8568243</v>
      </c>
      <c r="J351" s="71">
        <v>-122.2531146</v>
      </c>
    </row>
    <row r="352" spans="1:10" ht="29.1">
      <c r="A352" s="71">
        <v>52250</v>
      </c>
      <c r="B352" s="70" t="s">
        <v>1035</v>
      </c>
      <c r="C352" s="71">
        <v>305550</v>
      </c>
      <c r="D352" s="72" t="s">
        <v>1259</v>
      </c>
      <c r="E352" s="71">
        <v>101</v>
      </c>
      <c r="F352" s="71">
        <v>57</v>
      </c>
      <c r="G352" s="71">
        <v>159</v>
      </c>
      <c r="H352" s="71">
        <v>351</v>
      </c>
      <c r="I352" s="71">
        <v>37.8630675</v>
      </c>
      <c r="J352" s="71">
        <v>-122.2586048</v>
      </c>
    </row>
    <row r="353" spans="1:10" ht="29.1">
      <c r="A353" s="71">
        <v>55652</v>
      </c>
      <c r="B353" s="70" t="s">
        <v>1035</v>
      </c>
      <c r="C353" s="71">
        <v>305070</v>
      </c>
      <c r="D353" s="72" t="s">
        <v>1260</v>
      </c>
      <c r="E353" s="71">
        <v>27</v>
      </c>
      <c r="F353" s="71">
        <v>129</v>
      </c>
      <c r="G353" s="71">
        <v>156</v>
      </c>
      <c r="H353" s="71">
        <v>352</v>
      </c>
      <c r="I353" s="71">
        <v>37.8801384</v>
      </c>
      <c r="J353" s="71">
        <v>-122.2691715</v>
      </c>
    </row>
    <row r="354" spans="1:10" ht="29.1">
      <c r="A354" s="71">
        <v>51696</v>
      </c>
      <c r="B354" s="70" t="s">
        <v>1035</v>
      </c>
      <c r="C354" s="71">
        <v>9903980</v>
      </c>
      <c r="D354" s="72" t="s">
        <v>1261</v>
      </c>
      <c r="E354" s="71">
        <v>0</v>
      </c>
      <c r="F354" s="71">
        <v>155</v>
      </c>
      <c r="G354" s="71">
        <v>155</v>
      </c>
      <c r="H354" s="71">
        <v>353</v>
      </c>
      <c r="I354" s="71">
        <v>37.842665599999997</v>
      </c>
      <c r="J354" s="71">
        <v>-122.2953546</v>
      </c>
    </row>
    <row r="355" spans="1:10" ht="29.1">
      <c r="A355" s="71">
        <v>55156</v>
      </c>
      <c r="B355" s="70" t="s">
        <v>1035</v>
      </c>
      <c r="C355" s="71">
        <v>706780</v>
      </c>
      <c r="D355" s="72" t="s">
        <v>1262</v>
      </c>
      <c r="E355" s="71">
        <v>80</v>
      </c>
      <c r="F355" s="71">
        <v>75</v>
      </c>
      <c r="G355" s="71">
        <v>155</v>
      </c>
      <c r="H355" s="71">
        <v>354</v>
      </c>
      <c r="I355" s="71">
        <v>37.526287099999998</v>
      </c>
      <c r="J355" s="71">
        <v>-122.00686930000001</v>
      </c>
    </row>
    <row r="356" spans="1:10" ht="29.1">
      <c r="A356" s="71">
        <v>56644</v>
      </c>
      <c r="B356" s="70" t="s">
        <v>1035</v>
      </c>
      <c r="C356" s="71">
        <v>1030080</v>
      </c>
      <c r="D356" s="72" t="s">
        <v>1263</v>
      </c>
      <c r="E356" s="71">
        <v>77</v>
      </c>
      <c r="F356" s="71">
        <v>77</v>
      </c>
      <c r="G356" s="71">
        <v>155</v>
      </c>
      <c r="H356" s="71">
        <v>355</v>
      </c>
      <c r="I356" s="71">
        <v>37.821246600000002</v>
      </c>
      <c r="J356" s="71">
        <v>-122.2765826</v>
      </c>
    </row>
    <row r="357" spans="1:10" ht="29.1">
      <c r="A357" s="71">
        <v>55255</v>
      </c>
      <c r="B357" s="70" t="s">
        <v>1035</v>
      </c>
      <c r="C357" s="71">
        <v>802170</v>
      </c>
      <c r="D357" s="72" t="s">
        <v>1086</v>
      </c>
      <c r="E357" s="71">
        <v>53</v>
      </c>
      <c r="F357" s="71">
        <v>101</v>
      </c>
      <c r="G357" s="71">
        <v>154</v>
      </c>
      <c r="H357" s="71">
        <v>356</v>
      </c>
      <c r="I357" s="71">
        <v>37.6693809</v>
      </c>
      <c r="J357" s="71">
        <v>-122.0860302</v>
      </c>
    </row>
    <row r="358" spans="1:10" ht="29.1">
      <c r="A358" s="71">
        <v>55594</v>
      </c>
      <c r="B358" s="70" t="s">
        <v>1035</v>
      </c>
      <c r="C358" s="71">
        <v>501920</v>
      </c>
      <c r="D358" s="72" t="s">
        <v>1219</v>
      </c>
      <c r="E358" s="71">
        <v>85</v>
      </c>
      <c r="F358" s="71">
        <v>69</v>
      </c>
      <c r="G358" s="71">
        <v>154</v>
      </c>
      <c r="H358" s="71">
        <v>357</v>
      </c>
      <c r="I358" s="71">
        <v>37.911072599999997</v>
      </c>
      <c r="J358" s="71">
        <v>-122.30861520000001</v>
      </c>
    </row>
    <row r="359" spans="1:10" ht="29.1">
      <c r="A359" s="71">
        <v>50542</v>
      </c>
      <c r="B359" s="70" t="s">
        <v>1035</v>
      </c>
      <c r="C359" s="71">
        <v>104800</v>
      </c>
      <c r="D359" s="72" t="s">
        <v>1163</v>
      </c>
      <c r="E359" s="71">
        <v>89</v>
      </c>
      <c r="F359" s="71">
        <v>64</v>
      </c>
      <c r="G359" s="71">
        <v>153</v>
      </c>
      <c r="H359" s="71">
        <v>358</v>
      </c>
      <c r="I359" s="71">
        <v>37.783169399999998</v>
      </c>
      <c r="J359" s="71">
        <v>-122.27638810000001</v>
      </c>
    </row>
    <row r="360" spans="1:10" ht="29.1">
      <c r="A360" s="71">
        <v>50110</v>
      </c>
      <c r="B360" s="70" t="s">
        <v>1035</v>
      </c>
      <c r="C360" s="71">
        <v>1010700</v>
      </c>
      <c r="D360" s="72" t="s">
        <v>1258</v>
      </c>
      <c r="E360" s="71">
        <v>39</v>
      </c>
      <c r="F360" s="71">
        <v>114</v>
      </c>
      <c r="G360" s="71">
        <v>153</v>
      </c>
      <c r="H360" s="71">
        <v>359</v>
      </c>
      <c r="I360" s="71">
        <v>37.770296700000003</v>
      </c>
      <c r="J360" s="71">
        <v>-122.1814971</v>
      </c>
    </row>
    <row r="361" spans="1:10" ht="29.1">
      <c r="A361" s="71">
        <v>52260</v>
      </c>
      <c r="B361" s="70" t="s">
        <v>1035</v>
      </c>
      <c r="C361" s="71">
        <v>600970</v>
      </c>
      <c r="D361" s="72" t="s">
        <v>1264</v>
      </c>
      <c r="E361" s="71">
        <v>47</v>
      </c>
      <c r="F361" s="71">
        <v>105</v>
      </c>
      <c r="G361" s="71">
        <v>152</v>
      </c>
      <c r="H361" s="71">
        <v>360</v>
      </c>
      <c r="I361" s="71">
        <v>37.829494699999998</v>
      </c>
      <c r="J361" s="71">
        <v>-122.2879624</v>
      </c>
    </row>
    <row r="362" spans="1:10" ht="29.1">
      <c r="A362" s="71">
        <v>52227</v>
      </c>
      <c r="B362" s="70" t="s">
        <v>1035</v>
      </c>
      <c r="C362" s="71">
        <v>1018500</v>
      </c>
      <c r="D362" s="72" t="s">
        <v>1265</v>
      </c>
      <c r="E362" s="71">
        <v>94</v>
      </c>
      <c r="F362" s="71">
        <v>57</v>
      </c>
      <c r="G362" s="71">
        <v>152</v>
      </c>
      <c r="H362" s="71">
        <v>361</v>
      </c>
      <c r="I362" s="71">
        <v>37.813048500000001</v>
      </c>
      <c r="J362" s="71">
        <v>-122.27396779999999</v>
      </c>
    </row>
    <row r="363" spans="1:10" ht="29.1">
      <c r="A363" s="71">
        <v>55722</v>
      </c>
      <c r="B363" s="70" t="s">
        <v>1035</v>
      </c>
      <c r="C363" s="71">
        <v>306040</v>
      </c>
      <c r="D363" s="72" t="s">
        <v>1183</v>
      </c>
      <c r="E363" s="71">
        <v>49</v>
      </c>
      <c r="F363" s="71">
        <v>102</v>
      </c>
      <c r="G363" s="71">
        <v>151</v>
      </c>
      <c r="H363" s="71">
        <v>362</v>
      </c>
      <c r="I363" s="71">
        <v>37.870586400000001</v>
      </c>
      <c r="J363" s="71">
        <v>-122.2816273</v>
      </c>
    </row>
    <row r="364" spans="1:10" ht="29.1">
      <c r="A364" s="71">
        <v>55529</v>
      </c>
      <c r="B364" s="70" t="s">
        <v>1035</v>
      </c>
      <c r="C364" s="71">
        <v>305620</v>
      </c>
      <c r="D364" s="72" t="s">
        <v>1266</v>
      </c>
      <c r="E364" s="71">
        <v>56</v>
      </c>
      <c r="F364" s="71">
        <v>95</v>
      </c>
      <c r="G364" s="71">
        <v>151</v>
      </c>
      <c r="H364" s="71">
        <v>363</v>
      </c>
      <c r="I364" s="71">
        <v>37.855315400000002</v>
      </c>
      <c r="J364" s="71">
        <v>-122.2599345</v>
      </c>
    </row>
    <row r="365" spans="1:10" ht="29.1">
      <c r="A365" s="71">
        <v>52226</v>
      </c>
      <c r="B365" s="70" t="s">
        <v>1035</v>
      </c>
      <c r="C365" s="71">
        <v>1018390</v>
      </c>
      <c r="D365" s="72" t="s">
        <v>1267</v>
      </c>
      <c r="E365" s="71">
        <v>98</v>
      </c>
      <c r="F365" s="71">
        <v>52</v>
      </c>
      <c r="G365" s="71">
        <v>151</v>
      </c>
      <c r="H365" s="71">
        <v>364</v>
      </c>
      <c r="I365" s="71">
        <v>37.846544199999997</v>
      </c>
      <c r="J365" s="71">
        <v>-122.28502349999999</v>
      </c>
    </row>
    <row r="366" spans="1:10" ht="29.1">
      <c r="A366" s="71">
        <v>50025</v>
      </c>
      <c r="B366" s="70" t="s">
        <v>1035</v>
      </c>
      <c r="C366" s="71">
        <v>9905080</v>
      </c>
      <c r="D366" s="72" t="s">
        <v>1053</v>
      </c>
      <c r="E366" s="71">
        <v>80</v>
      </c>
      <c r="F366" s="71">
        <v>71</v>
      </c>
      <c r="G366" s="71">
        <v>150</v>
      </c>
      <c r="H366" s="71">
        <v>365</v>
      </c>
      <c r="I366" s="71">
        <v>37.789597999999998</v>
      </c>
      <c r="J366" s="71">
        <v>-122.39643</v>
      </c>
    </row>
    <row r="367" spans="1:10" ht="29.1">
      <c r="A367" s="71">
        <v>51526</v>
      </c>
      <c r="B367" s="70" t="s">
        <v>1035</v>
      </c>
      <c r="C367" s="71">
        <v>9903460</v>
      </c>
      <c r="D367" s="72" t="s">
        <v>1268</v>
      </c>
      <c r="E367" s="71">
        <v>103</v>
      </c>
      <c r="F367" s="71">
        <v>47</v>
      </c>
      <c r="G367" s="71">
        <v>150</v>
      </c>
      <c r="H367" s="71">
        <v>366</v>
      </c>
      <c r="I367" s="71">
        <v>37.827186400000002</v>
      </c>
      <c r="J367" s="71">
        <v>-122.2571028</v>
      </c>
    </row>
    <row r="368" spans="1:10" ht="29.1">
      <c r="A368" s="71">
        <v>55772</v>
      </c>
      <c r="B368" s="70" t="s">
        <v>1035</v>
      </c>
      <c r="C368" s="71">
        <v>1014890</v>
      </c>
      <c r="D368" s="72" t="s">
        <v>1269</v>
      </c>
      <c r="E368" s="71">
        <v>60</v>
      </c>
      <c r="F368" s="71">
        <v>90</v>
      </c>
      <c r="G368" s="71">
        <v>150</v>
      </c>
      <c r="H368" s="71">
        <v>367</v>
      </c>
      <c r="I368" s="71">
        <v>37.798472599999997</v>
      </c>
      <c r="J368" s="71">
        <v>-122.2090008</v>
      </c>
    </row>
    <row r="369" spans="1:10" ht="29.1">
      <c r="A369" s="71">
        <v>53500</v>
      </c>
      <c r="B369" s="70" t="s">
        <v>1035</v>
      </c>
      <c r="C369" s="71">
        <v>1014750</v>
      </c>
      <c r="D369" s="72" t="s">
        <v>1270</v>
      </c>
      <c r="E369" s="71">
        <v>52</v>
      </c>
      <c r="F369" s="71">
        <v>98</v>
      </c>
      <c r="G369" s="71">
        <v>150</v>
      </c>
      <c r="H369" s="71">
        <v>368</v>
      </c>
      <c r="I369" s="71">
        <v>37.805722400000001</v>
      </c>
      <c r="J369" s="71">
        <v>-122.2374622</v>
      </c>
    </row>
    <row r="370" spans="1:10" ht="29.1">
      <c r="A370" s="71">
        <v>58300</v>
      </c>
      <c r="B370" s="70" t="s">
        <v>1035</v>
      </c>
      <c r="C370" s="71">
        <v>1303550</v>
      </c>
      <c r="D370" s="72" t="s">
        <v>1271</v>
      </c>
      <c r="E370" s="71">
        <v>24</v>
      </c>
      <c r="F370" s="71">
        <v>125</v>
      </c>
      <c r="G370" s="71">
        <v>149</v>
      </c>
      <c r="H370" s="71">
        <v>369</v>
      </c>
      <c r="I370" s="71">
        <v>37.944037000000002</v>
      </c>
      <c r="J370" s="71">
        <v>-122.329083</v>
      </c>
    </row>
    <row r="371" spans="1:10" ht="29.1">
      <c r="A371" s="71">
        <v>57900</v>
      </c>
      <c r="B371" s="70" t="s">
        <v>1035</v>
      </c>
      <c r="C371" s="71">
        <v>500900</v>
      </c>
      <c r="D371" s="72" t="s">
        <v>1201</v>
      </c>
      <c r="E371" s="71">
        <v>60</v>
      </c>
      <c r="F371" s="71">
        <v>89</v>
      </c>
      <c r="G371" s="71">
        <v>149</v>
      </c>
      <c r="H371" s="71">
        <v>370</v>
      </c>
      <c r="I371" s="71">
        <v>37.902316200000001</v>
      </c>
      <c r="J371" s="71">
        <v>-122.2985977</v>
      </c>
    </row>
    <row r="372" spans="1:10" ht="29.1">
      <c r="A372" s="71">
        <v>53057</v>
      </c>
      <c r="B372" s="70" t="s">
        <v>1035</v>
      </c>
      <c r="C372" s="71">
        <v>9908110</v>
      </c>
      <c r="D372" s="72" t="s">
        <v>1272</v>
      </c>
      <c r="E372" s="71">
        <v>73</v>
      </c>
      <c r="F372" s="71">
        <v>75</v>
      </c>
      <c r="G372" s="71">
        <v>148</v>
      </c>
      <c r="H372" s="71">
        <v>371</v>
      </c>
      <c r="I372" s="71">
        <v>37.79936</v>
      </c>
      <c r="J372" s="71">
        <v>-122.25117</v>
      </c>
    </row>
    <row r="373" spans="1:10" ht="29.1">
      <c r="A373" s="71">
        <v>59393</v>
      </c>
      <c r="B373" s="70" t="s">
        <v>1035</v>
      </c>
      <c r="C373" s="71">
        <v>1006620</v>
      </c>
      <c r="D373" s="72" t="s">
        <v>1273</v>
      </c>
      <c r="E373" s="71">
        <v>135</v>
      </c>
      <c r="F373" s="71">
        <v>13</v>
      </c>
      <c r="G373" s="71">
        <v>148</v>
      </c>
      <c r="H373" s="71">
        <v>372</v>
      </c>
      <c r="I373" s="71">
        <v>37.796580599999999</v>
      </c>
      <c r="J373" s="71">
        <v>-122.2758841</v>
      </c>
    </row>
    <row r="374" spans="1:10" ht="29.1">
      <c r="A374" s="71">
        <v>55540</v>
      </c>
      <c r="B374" s="70" t="s">
        <v>1035</v>
      </c>
      <c r="C374" s="71">
        <v>1501500</v>
      </c>
      <c r="D374" s="72" t="s">
        <v>1274</v>
      </c>
      <c r="E374" s="71">
        <v>93</v>
      </c>
      <c r="F374" s="71">
        <v>55</v>
      </c>
      <c r="G374" s="71">
        <v>148</v>
      </c>
      <c r="H374" s="71">
        <v>373</v>
      </c>
      <c r="I374" s="71">
        <v>37.715512799999999</v>
      </c>
      <c r="J374" s="71">
        <v>-122.1428306</v>
      </c>
    </row>
    <row r="375" spans="1:10" ht="29.1">
      <c r="A375" s="71">
        <v>53338</v>
      </c>
      <c r="B375" s="70" t="s">
        <v>1035</v>
      </c>
      <c r="C375" s="71">
        <v>1700420</v>
      </c>
      <c r="D375" s="72" t="s">
        <v>1275</v>
      </c>
      <c r="E375" s="71">
        <v>110</v>
      </c>
      <c r="F375" s="71">
        <v>37</v>
      </c>
      <c r="G375" s="71">
        <v>147</v>
      </c>
      <c r="H375" s="71">
        <v>374</v>
      </c>
      <c r="I375" s="71">
        <v>37.5901815</v>
      </c>
      <c r="J375" s="71">
        <v>-122.0207197</v>
      </c>
    </row>
    <row r="376" spans="1:10" ht="29.1">
      <c r="A376" s="71">
        <v>51117</v>
      </c>
      <c r="B376" s="70" t="s">
        <v>1035</v>
      </c>
      <c r="C376" s="71">
        <v>304430</v>
      </c>
      <c r="D376" s="72" t="s">
        <v>1276</v>
      </c>
      <c r="E376" s="71">
        <v>86</v>
      </c>
      <c r="F376" s="71">
        <v>61</v>
      </c>
      <c r="G376" s="71">
        <v>147</v>
      </c>
      <c r="H376" s="71">
        <v>375</v>
      </c>
      <c r="I376" s="71">
        <v>37.8525141</v>
      </c>
      <c r="J376" s="71">
        <v>-122.2866745</v>
      </c>
    </row>
    <row r="377" spans="1:10" ht="29.1">
      <c r="A377" s="71">
        <v>53111</v>
      </c>
      <c r="B377" s="70" t="s">
        <v>1035</v>
      </c>
      <c r="C377" s="71">
        <v>1011300</v>
      </c>
      <c r="D377" s="72" t="s">
        <v>1044</v>
      </c>
      <c r="E377" s="71">
        <v>58</v>
      </c>
      <c r="F377" s="71">
        <v>89</v>
      </c>
      <c r="G377" s="71">
        <v>146</v>
      </c>
      <c r="H377" s="71">
        <v>376</v>
      </c>
      <c r="I377" s="71">
        <v>37.775334600000001</v>
      </c>
      <c r="J377" s="71">
        <v>-122.2253693</v>
      </c>
    </row>
    <row r="378" spans="1:10" ht="29.1">
      <c r="A378" s="71">
        <v>50487</v>
      </c>
      <c r="B378" s="70" t="s">
        <v>1035</v>
      </c>
      <c r="C378" s="71">
        <v>1031910</v>
      </c>
      <c r="D378" s="72" t="s">
        <v>1277</v>
      </c>
      <c r="E378" s="71">
        <v>11</v>
      </c>
      <c r="F378" s="71">
        <v>135</v>
      </c>
      <c r="G378" s="71">
        <v>146</v>
      </c>
      <c r="H378" s="71">
        <v>377</v>
      </c>
      <c r="I378" s="71">
        <v>37.743116100000002</v>
      </c>
      <c r="J378" s="71">
        <v>-122.1520775</v>
      </c>
    </row>
    <row r="379" spans="1:10" ht="29.1">
      <c r="A379" s="71">
        <v>54442</v>
      </c>
      <c r="B379" s="70" t="s">
        <v>1035</v>
      </c>
      <c r="C379" s="71">
        <v>1600420</v>
      </c>
      <c r="D379" s="72" t="s">
        <v>1069</v>
      </c>
      <c r="E379" s="71">
        <v>64</v>
      </c>
      <c r="F379" s="71">
        <v>82</v>
      </c>
      <c r="G379" s="71">
        <v>146</v>
      </c>
      <c r="H379" s="71">
        <v>378</v>
      </c>
      <c r="I379" s="71">
        <v>37.971248899999999</v>
      </c>
      <c r="J379" s="71">
        <v>-122.339883</v>
      </c>
    </row>
    <row r="380" spans="1:10" ht="29.1">
      <c r="A380" s="71">
        <v>59996</v>
      </c>
      <c r="B380" s="70" t="s">
        <v>1035</v>
      </c>
      <c r="C380" s="71">
        <v>1030060</v>
      </c>
      <c r="D380" s="72" t="s">
        <v>1278</v>
      </c>
      <c r="E380" s="71">
        <v>75</v>
      </c>
      <c r="F380" s="71">
        <v>71</v>
      </c>
      <c r="G380" s="71">
        <v>146</v>
      </c>
      <c r="H380" s="71">
        <v>379</v>
      </c>
      <c r="I380" s="71">
        <v>37.8196844</v>
      </c>
      <c r="J380" s="71">
        <v>-122.27636990000001</v>
      </c>
    </row>
    <row r="381" spans="1:10" ht="29.1">
      <c r="A381" s="71">
        <v>51404</v>
      </c>
      <c r="B381" s="70" t="s">
        <v>1035</v>
      </c>
      <c r="C381" s="71">
        <v>9903090</v>
      </c>
      <c r="D381" s="72" t="s">
        <v>1279</v>
      </c>
      <c r="E381" s="71">
        <v>106</v>
      </c>
      <c r="F381" s="71">
        <v>39</v>
      </c>
      <c r="G381" s="71">
        <v>145</v>
      </c>
      <c r="H381" s="71">
        <v>380</v>
      </c>
      <c r="I381" s="71">
        <v>37.823905000000003</v>
      </c>
      <c r="J381" s="71">
        <v>-122.2578106</v>
      </c>
    </row>
    <row r="382" spans="1:10" ht="29.1">
      <c r="A382" s="71">
        <v>58835</v>
      </c>
      <c r="B382" s="70" t="s">
        <v>1035</v>
      </c>
      <c r="C382" s="71">
        <v>305540</v>
      </c>
      <c r="D382" s="72" t="s">
        <v>1259</v>
      </c>
      <c r="E382" s="71">
        <v>74</v>
      </c>
      <c r="F382" s="71">
        <v>70</v>
      </c>
      <c r="G382" s="71">
        <v>144</v>
      </c>
      <c r="H382" s="71">
        <v>381</v>
      </c>
      <c r="I382" s="71">
        <v>37.862916800000001</v>
      </c>
      <c r="J382" s="71">
        <v>-122.2588823</v>
      </c>
    </row>
    <row r="383" spans="1:10" ht="29.1">
      <c r="A383" s="71">
        <v>55466</v>
      </c>
      <c r="B383" s="70" t="s">
        <v>1035</v>
      </c>
      <c r="C383" s="71">
        <v>1002660</v>
      </c>
      <c r="D383" s="72" t="s">
        <v>1280</v>
      </c>
      <c r="E383" s="71">
        <v>38</v>
      </c>
      <c r="F383" s="71">
        <v>105</v>
      </c>
      <c r="G383" s="71">
        <v>144</v>
      </c>
      <c r="H383" s="71">
        <v>382</v>
      </c>
      <c r="I383" s="71">
        <v>37.8292237</v>
      </c>
      <c r="J383" s="71">
        <v>-122.26416089999999</v>
      </c>
    </row>
    <row r="384" spans="1:10" ht="29.1">
      <c r="A384" s="71">
        <v>55542</v>
      </c>
      <c r="B384" s="70" t="s">
        <v>1035</v>
      </c>
      <c r="C384" s="71">
        <v>1011830</v>
      </c>
      <c r="D384" s="72" t="s">
        <v>1281</v>
      </c>
      <c r="E384" s="71">
        <v>104</v>
      </c>
      <c r="F384" s="71">
        <v>40</v>
      </c>
      <c r="G384" s="71">
        <v>144</v>
      </c>
      <c r="H384" s="71">
        <v>383</v>
      </c>
      <c r="I384" s="71">
        <v>37.8090689</v>
      </c>
      <c r="J384" s="71">
        <v>-122.2559637</v>
      </c>
    </row>
    <row r="385" spans="1:10" ht="29.1">
      <c r="A385" s="71">
        <v>55546</v>
      </c>
      <c r="B385" s="70" t="s">
        <v>1035</v>
      </c>
      <c r="C385" s="71">
        <v>104220</v>
      </c>
      <c r="D385" s="72" t="s">
        <v>1231</v>
      </c>
      <c r="E385" s="71">
        <v>50</v>
      </c>
      <c r="F385" s="71">
        <v>94</v>
      </c>
      <c r="G385" s="71">
        <v>144</v>
      </c>
      <c r="H385" s="71">
        <v>384</v>
      </c>
      <c r="I385" s="71">
        <v>37.765600499999998</v>
      </c>
      <c r="J385" s="71">
        <v>-122.241575</v>
      </c>
    </row>
    <row r="386" spans="1:10" ht="29.1">
      <c r="A386" s="71">
        <v>50137</v>
      </c>
      <c r="B386" s="70" t="s">
        <v>1035</v>
      </c>
      <c r="C386" s="71">
        <v>1304380</v>
      </c>
      <c r="D386" s="72" t="s">
        <v>1282</v>
      </c>
      <c r="E386" s="71">
        <v>69</v>
      </c>
      <c r="F386" s="71">
        <v>75</v>
      </c>
      <c r="G386" s="71">
        <v>143</v>
      </c>
      <c r="H386" s="71">
        <v>385</v>
      </c>
      <c r="I386" s="71">
        <v>37.935605299999999</v>
      </c>
      <c r="J386" s="71">
        <v>-122.35774549999999</v>
      </c>
    </row>
    <row r="387" spans="1:10" ht="29.1">
      <c r="A387" s="71">
        <v>51583</v>
      </c>
      <c r="B387" s="70" t="s">
        <v>1035</v>
      </c>
      <c r="C387" s="71">
        <v>9903620</v>
      </c>
      <c r="D387" s="72" t="s">
        <v>1240</v>
      </c>
      <c r="E387" s="71">
        <v>29</v>
      </c>
      <c r="F387" s="71">
        <v>114</v>
      </c>
      <c r="G387" s="71">
        <v>143</v>
      </c>
      <c r="H387" s="71">
        <v>386</v>
      </c>
      <c r="I387" s="71">
        <v>37.870745300000003</v>
      </c>
      <c r="J387" s="71">
        <v>-122.2802765</v>
      </c>
    </row>
    <row r="388" spans="1:10" ht="29.1">
      <c r="A388" s="71">
        <v>54454</v>
      </c>
      <c r="B388" s="70" t="s">
        <v>1035</v>
      </c>
      <c r="C388" s="71">
        <v>304920</v>
      </c>
      <c r="D388" s="72" t="s">
        <v>1283</v>
      </c>
      <c r="E388" s="71">
        <v>65</v>
      </c>
      <c r="F388" s="71">
        <v>78</v>
      </c>
      <c r="G388" s="71">
        <v>143</v>
      </c>
      <c r="H388" s="71">
        <v>387</v>
      </c>
      <c r="I388" s="71">
        <v>37.863762199999996</v>
      </c>
      <c r="J388" s="71">
        <v>-122.267499</v>
      </c>
    </row>
    <row r="389" spans="1:10" ht="29.1">
      <c r="A389" s="71">
        <v>52228</v>
      </c>
      <c r="B389" s="70" t="s">
        <v>1035</v>
      </c>
      <c r="C389" s="71">
        <v>304420</v>
      </c>
      <c r="D389" s="72" t="s">
        <v>1276</v>
      </c>
      <c r="E389" s="71">
        <v>60</v>
      </c>
      <c r="F389" s="71">
        <v>83</v>
      </c>
      <c r="G389" s="71">
        <v>143</v>
      </c>
      <c r="H389" s="71">
        <v>388</v>
      </c>
      <c r="I389" s="71">
        <v>37.851804700000002</v>
      </c>
      <c r="J389" s="71">
        <v>-122.2867124</v>
      </c>
    </row>
    <row r="390" spans="1:10" ht="29.1">
      <c r="A390" s="71">
        <v>57655</v>
      </c>
      <c r="B390" s="70" t="s">
        <v>1035</v>
      </c>
      <c r="C390" s="71">
        <v>301780</v>
      </c>
      <c r="D390" s="72" t="s">
        <v>1284</v>
      </c>
      <c r="E390" s="71">
        <v>30</v>
      </c>
      <c r="F390" s="71">
        <v>112</v>
      </c>
      <c r="G390" s="71">
        <v>143</v>
      </c>
      <c r="H390" s="71">
        <v>389</v>
      </c>
      <c r="I390" s="71">
        <v>37.858591400000002</v>
      </c>
      <c r="J390" s="71">
        <v>-122.2532678</v>
      </c>
    </row>
    <row r="391" spans="1:10" ht="29.1">
      <c r="A391" s="71">
        <v>55811</v>
      </c>
      <c r="B391" s="70" t="s">
        <v>1035</v>
      </c>
      <c r="C391" s="71">
        <v>1601030</v>
      </c>
      <c r="D391" s="72" t="s">
        <v>1204</v>
      </c>
      <c r="E391" s="71">
        <v>36</v>
      </c>
      <c r="F391" s="71">
        <v>107</v>
      </c>
      <c r="G391" s="71">
        <v>143</v>
      </c>
      <c r="H391" s="71">
        <v>390</v>
      </c>
      <c r="I391" s="71">
        <v>37.955914</v>
      </c>
      <c r="J391" s="71">
        <v>-122.3360619</v>
      </c>
    </row>
    <row r="392" spans="1:10" ht="29.1">
      <c r="A392" s="71">
        <v>54440</v>
      </c>
      <c r="B392" s="70" t="s">
        <v>1035</v>
      </c>
      <c r="C392" s="71">
        <v>200760</v>
      </c>
      <c r="D392" s="72" t="s">
        <v>1285</v>
      </c>
      <c r="E392" s="71">
        <v>69</v>
      </c>
      <c r="F392" s="71">
        <v>73</v>
      </c>
      <c r="G392" s="71">
        <v>143</v>
      </c>
      <c r="H392" s="71">
        <v>391</v>
      </c>
      <c r="I392" s="71">
        <v>37.884730500000003</v>
      </c>
      <c r="J392" s="71">
        <v>-122.30501150000001</v>
      </c>
    </row>
    <row r="393" spans="1:10" ht="29.1">
      <c r="A393" s="71">
        <v>50012</v>
      </c>
      <c r="B393" s="70" t="s">
        <v>1035</v>
      </c>
      <c r="C393" s="71">
        <v>9904950</v>
      </c>
      <c r="D393" s="72" t="s">
        <v>1053</v>
      </c>
      <c r="E393" s="71">
        <v>54</v>
      </c>
      <c r="F393" s="71">
        <v>89</v>
      </c>
      <c r="G393" s="71">
        <v>143</v>
      </c>
      <c r="H393" s="71">
        <v>392</v>
      </c>
      <c r="I393" s="71">
        <v>37.788535000000003</v>
      </c>
      <c r="J393" s="71">
        <v>-122.397458</v>
      </c>
    </row>
    <row r="394" spans="1:10" ht="29.1">
      <c r="A394" s="71">
        <v>54449</v>
      </c>
      <c r="B394" s="70" t="s">
        <v>1035</v>
      </c>
      <c r="C394" s="71">
        <v>1002520</v>
      </c>
      <c r="D394" s="72" t="s">
        <v>1286</v>
      </c>
      <c r="E394" s="71">
        <v>78</v>
      </c>
      <c r="F394" s="71">
        <v>65</v>
      </c>
      <c r="G394" s="71">
        <v>142</v>
      </c>
      <c r="H394" s="71">
        <v>393</v>
      </c>
      <c r="I394" s="71">
        <v>37.827620699999997</v>
      </c>
      <c r="J394" s="71">
        <v>-122.2570594</v>
      </c>
    </row>
    <row r="395" spans="1:10" ht="29.1">
      <c r="A395" s="71">
        <v>56788</v>
      </c>
      <c r="B395" s="70" t="s">
        <v>1035</v>
      </c>
      <c r="C395" s="71">
        <v>702540</v>
      </c>
      <c r="D395" s="72" t="s">
        <v>1287</v>
      </c>
      <c r="E395" s="71">
        <v>52</v>
      </c>
      <c r="F395" s="71">
        <v>90</v>
      </c>
      <c r="G395" s="71">
        <v>142</v>
      </c>
      <c r="H395" s="71">
        <v>394</v>
      </c>
      <c r="I395" s="71">
        <v>37.548003000000001</v>
      </c>
      <c r="J395" s="71">
        <v>-121.98755389999999</v>
      </c>
    </row>
    <row r="396" spans="1:10" ht="29.1">
      <c r="A396" s="71">
        <v>51358</v>
      </c>
      <c r="B396" s="70" t="s">
        <v>1035</v>
      </c>
      <c r="C396" s="71">
        <v>9902970</v>
      </c>
      <c r="D396" s="72" t="s">
        <v>1288</v>
      </c>
      <c r="E396" s="71">
        <v>72</v>
      </c>
      <c r="F396" s="71">
        <v>70</v>
      </c>
      <c r="G396" s="71">
        <v>142</v>
      </c>
      <c r="H396" s="71">
        <v>395</v>
      </c>
      <c r="I396" s="71">
        <v>37.744108099999998</v>
      </c>
      <c r="J396" s="71">
        <v>-122.14881389999999</v>
      </c>
    </row>
    <row r="397" spans="1:10" ht="29.1">
      <c r="A397" s="71">
        <v>58884</v>
      </c>
      <c r="B397" s="70" t="s">
        <v>1035</v>
      </c>
      <c r="C397" s="71">
        <v>1303920</v>
      </c>
      <c r="D397" s="72" t="s">
        <v>1271</v>
      </c>
      <c r="E397" s="71">
        <v>118</v>
      </c>
      <c r="F397" s="71">
        <v>24</v>
      </c>
      <c r="G397" s="71">
        <v>142</v>
      </c>
      <c r="H397" s="71">
        <v>396</v>
      </c>
      <c r="I397" s="71">
        <v>37.943347699999997</v>
      </c>
      <c r="J397" s="71">
        <v>-122.3290307</v>
      </c>
    </row>
    <row r="398" spans="1:10" ht="29.1">
      <c r="A398" s="71">
        <v>59055</v>
      </c>
      <c r="B398" s="70" t="s">
        <v>1035</v>
      </c>
      <c r="C398" s="71">
        <v>1018750</v>
      </c>
      <c r="D398" s="72" t="s">
        <v>1289</v>
      </c>
      <c r="E398" s="71">
        <v>77</v>
      </c>
      <c r="F398" s="71">
        <v>64</v>
      </c>
      <c r="G398" s="71">
        <v>141</v>
      </c>
      <c r="H398" s="71">
        <v>397</v>
      </c>
      <c r="I398" s="71">
        <v>37.761382500000003</v>
      </c>
      <c r="J398" s="71">
        <v>-122.204759</v>
      </c>
    </row>
    <row r="399" spans="1:10" ht="29.1">
      <c r="A399" s="71">
        <v>53334</v>
      </c>
      <c r="B399" s="70" t="s">
        <v>1035</v>
      </c>
      <c r="C399" s="71">
        <v>1000380</v>
      </c>
      <c r="D399" s="72" t="s">
        <v>1290</v>
      </c>
      <c r="E399" s="71">
        <v>74</v>
      </c>
      <c r="F399" s="71">
        <v>66</v>
      </c>
      <c r="G399" s="71">
        <v>140</v>
      </c>
      <c r="H399" s="71">
        <v>398</v>
      </c>
      <c r="I399" s="71">
        <v>37.801543600000002</v>
      </c>
      <c r="J399" s="71">
        <v>-122.2708682</v>
      </c>
    </row>
    <row r="400" spans="1:10" ht="29.1">
      <c r="A400" s="71">
        <v>55507</v>
      </c>
      <c r="B400" s="70" t="s">
        <v>1035</v>
      </c>
      <c r="C400" s="71">
        <v>305060</v>
      </c>
      <c r="D400" s="72" t="s">
        <v>1260</v>
      </c>
      <c r="E400" s="71">
        <v>118</v>
      </c>
      <c r="F400" s="71">
        <v>22</v>
      </c>
      <c r="G400" s="71">
        <v>140</v>
      </c>
      <c r="H400" s="71">
        <v>399</v>
      </c>
      <c r="I400" s="71">
        <v>37.8803196</v>
      </c>
      <c r="J400" s="71">
        <v>-122.2694552</v>
      </c>
    </row>
    <row r="401" spans="1:10" ht="29.1">
      <c r="A401" s="71">
        <v>53377</v>
      </c>
      <c r="B401" s="70" t="s">
        <v>1035</v>
      </c>
      <c r="C401" s="71">
        <v>1020380</v>
      </c>
      <c r="D401" s="72" t="s">
        <v>1291</v>
      </c>
      <c r="E401" s="71">
        <v>73</v>
      </c>
      <c r="F401" s="71">
        <v>67</v>
      </c>
      <c r="G401" s="71">
        <v>139</v>
      </c>
      <c r="H401" s="71">
        <v>400</v>
      </c>
      <c r="I401" s="71">
        <v>37.850386200000003</v>
      </c>
      <c r="J401" s="71">
        <v>-122.2606246</v>
      </c>
    </row>
    <row r="402" spans="1:10" ht="29.1">
      <c r="A402" s="71">
        <v>51757</v>
      </c>
      <c r="B402" s="70" t="s">
        <v>1035</v>
      </c>
      <c r="C402" s="71">
        <v>1601050</v>
      </c>
      <c r="D402" s="72" t="s">
        <v>1252</v>
      </c>
      <c r="E402" s="71">
        <v>13</v>
      </c>
      <c r="F402" s="71">
        <v>126</v>
      </c>
      <c r="G402" s="71">
        <v>139</v>
      </c>
      <c r="H402" s="71">
        <v>401</v>
      </c>
      <c r="I402" s="71">
        <v>37.9607934</v>
      </c>
      <c r="J402" s="71">
        <v>-122.34286729999999</v>
      </c>
    </row>
    <row r="403" spans="1:10" ht="29.1">
      <c r="A403" s="71">
        <v>56780</v>
      </c>
      <c r="B403" s="70" t="s">
        <v>1035</v>
      </c>
      <c r="C403" s="71">
        <v>1303215</v>
      </c>
      <c r="D403" s="72" t="s">
        <v>1223</v>
      </c>
      <c r="E403" s="71">
        <v>68</v>
      </c>
      <c r="F403" s="71">
        <v>70</v>
      </c>
      <c r="G403" s="71">
        <v>139</v>
      </c>
      <c r="H403" s="71">
        <v>402</v>
      </c>
      <c r="I403" s="71">
        <v>37.985829099999997</v>
      </c>
      <c r="J403" s="71">
        <v>-122.3168677</v>
      </c>
    </row>
    <row r="404" spans="1:10" ht="29.1">
      <c r="A404" s="71">
        <v>53336</v>
      </c>
      <c r="B404" s="70" t="s">
        <v>1035</v>
      </c>
      <c r="C404" s="71">
        <v>1009400</v>
      </c>
      <c r="D404" s="72" t="s">
        <v>1292</v>
      </c>
      <c r="E404" s="71">
        <v>89</v>
      </c>
      <c r="F404" s="71">
        <v>49</v>
      </c>
      <c r="G404" s="71">
        <v>138</v>
      </c>
      <c r="H404" s="71">
        <v>403</v>
      </c>
      <c r="I404" s="71">
        <v>37.799308000000003</v>
      </c>
      <c r="J404" s="71">
        <v>-122.231706</v>
      </c>
    </row>
    <row r="405" spans="1:10" ht="29.1">
      <c r="A405" s="71">
        <v>51289</v>
      </c>
      <c r="B405" s="70" t="s">
        <v>1035</v>
      </c>
      <c r="C405" s="71">
        <v>9902760</v>
      </c>
      <c r="D405" s="72" t="s">
        <v>1293</v>
      </c>
      <c r="E405" s="71">
        <v>121</v>
      </c>
      <c r="F405" s="71">
        <v>17</v>
      </c>
      <c r="G405" s="71">
        <v>138</v>
      </c>
      <c r="H405" s="71">
        <v>404</v>
      </c>
      <c r="I405" s="71">
        <v>37.777902400000002</v>
      </c>
      <c r="J405" s="71">
        <v>-122.225601</v>
      </c>
    </row>
    <row r="406" spans="1:10" ht="29.1">
      <c r="A406" s="71">
        <v>50955</v>
      </c>
      <c r="B406" s="70" t="s">
        <v>1035</v>
      </c>
      <c r="C406" s="71">
        <v>1007460</v>
      </c>
      <c r="D406" s="72" t="s">
        <v>1294</v>
      </c>
      <c r="E406" s="71">
        <v>132</v>
      </c>
      <c r="F406" s="71">
        <v>6</v>
      </c>
      <c r="G406" s="71">
        <v>138</v>
      </c>
      <c r="H406" s="71">
        <v>405</v>
      </c>
      <c r="I406" s="71">
        <v>37.847031800000003</v>
      </c>
      <c r="J406" s="71">
        <v>-122.2519697</v>
      </c>
    </row>
    <row r="407" spans="1:10" ht="29.1">
      <c r="A407" s="71">
        <v>52345</v>
      </c>
      <c r="B407" s="70" t="s">
        <v>1035</v>
      </c>
      <c r="C407" s="71">
        <v>804580</v>
      </c>
      <c r="D407" s="72" t="s">
        <v>1123</v>
      </c>
      <c r="E407" s="71">
        <v>53</v>
      </c>
      <c r="F407" s="71">
        <v>84</v>
      </c>
      <c r="G407" s="71">
        <v>138</v>
      </c>
      <c r="H407" s="71">
        <v>406</v>
      </c>
      <c r="I407" s="71">
        <v>37.634762199999997</v>
      </c>
      <c r="J407" s="71">
        <v>-122.0568088</v>
      </c>
    </row>
    <row r="408" spans="1:10" ht="29.1">
      <c r="A408" s="71">
        <v>55110</v>
      </c>
      <c r="B408" s="70" t="s">
        <v>1035</v>
      </c>
      <c r="C408" s="71">
        <v>1018430</v>
      </c>
      <c r="D408" s="72" t="s">
        <v>1295</v>
      </c>
      <c r="E408" s="71">
        <v>57</v>
      </c>
      <c r="F408" s="71">
        <v>80</v>
      </c>
      <c r="G408" s="71">
        <v>137</v>
      </c>
      <c r="H408" s="71">
        <v>407</v>
      </c>
      <c r="I408" s="71">
        <v>37.847212599999999</v>
      </c>
      <c r="J408" s="71">
        <v>-122.2849571</v>
      </c>
    </row>
    <row r="409" spans="1:10" ht="29.1">
      <c r="A409" s="71">
        <v>56567</v>
      </c>
      <c r="B409" s="70" t="s">
        <v>1035</v>
      </c>
      <c r="C409" s="71">
        <v>1006530</v>
      </c>
      <c r="D409" s="72" t="s">
        <v>1221</v>
      </c>
      <c r="E409" s="71">
        <v>31</v>
      </c>
      <c r="F409" s="71">
        <v>106</v>
      </c>
      <c r="G409" s="71">
        <v>137</v>
      </c>
      <c r="H409" s="71">
        <v>408</v>
      </c>
      <c r="I409" s="71">
        <v>37.8164929</v>
      </c>
      <c r="J409" s="71">
        <v>-122.2634359</v>
      </c>
    </row>
    <row r="410" spans="1:10" ht="29.1">
      <c r="A410" s="71">
        <v>51673</v>
      </c>
      <c r="B410" s="70" t="s">
        <v>1035</v>
      </c>
      <c r="C410" s="71">
        <v>9903880</v>
      </c>
      <c r="D410" s="72" t="s">
        <v>1118</v>
      </c>
      <c r="E410" s="71">
        <v>86</v>
      </c>
      <c r="F410" s="71">
        <v>51</v>
      </c>
      <c r="G410" s="71">
        <v>136</v>
      </c>
      <c r="H410" s="71">
        <v>409</v>
      </c>
      <c r="I410" s="71">
        <v>37.936523999999999</v>
      </c>
      <c r="J410" s="71">
        <v>-122.3535692</v>
      </c>
    </row>
    <row r="411" spans="1:10" ht="29.1">
      <c r="A411" s="71">
        <v>54488</v>
      </c>
      <c r="B411" s="70" t="s">
        <v>1035</v>
      </c>
      <c r="C411" s="71">
        <v>1002530</v>
      </c>
      <c r="D411" s="72" t="s">
        <v>1286</v>
      </c>
      <c r="E411" s="71">
        <v>58</v>
      </c>
      <c r="F411" s="71">
        <v>78</v>
      </c>
      <c r="G411" s="71">
        <v>136</v>
      </c>
      <c r="H411" s="71">
        <v>410</v>
      </c>
      <c r="I411" s="71">
        <v>37.8279298</v>
      </c>
      <c r="J411" s="71">
        <v>-122.2572175</v>
      </c>
    </row>
    <row r="412" spans="1:10" ht="29.1">
      <c r="A412" s="71">
        <v>50112</v>
      </c>
      <c r="B412" s="70" t="s">
        <v>1035</v>
      </c>
      <c r="C412" s="71">
        <v>1011000</v>
      </c>
      <c r="D412" s="72" t="s">
        <v>1293</v>
      </c>
      <c r="E412" s="71">
        <v>14</v>
      </c>
      <c r="F412" s="71">
        <v>121</v>
      </c>
      <c r="G412" s="71">
        <v>135</v>
      </c>
      <c r="H412" s="71">
        <v>411</v>
      </c>
      <c r="I412" s="71">
        <v>37.777385899999999</v>
      </c>
      <c r="J412" s="71">
        <v>-122.226088</v>
      </c>
    </row>
    <row r="413" spans="1:10" ht="29.1">
      <c r="A413" s="71">
        <v>53999</v>
      </c>
      <c r="B413" s="70" t="s">
        <v>1035</v>
      </c>
      <c r="C413" s="71">
        <v>1502820</v>
      </c>
      <c r="D413" s="72" t="s">
        <v>1037</v>
      </c>
      <c r="E413" s="71">
        <v>71</v>
      </c>
      <c r="F413" s="71">
        <v>64</v>
      </c>
      <c r="G413" s="71">
        <v>135</v>
      </c>
      <c r="H413" s="71">
        <v>412</v>
      </c>
      <c r="I413" s="71">
        <v>37.721612299999997</v>
      </c>
      <c r="J413" s="71">
        <v>-122.1603954</v>
      </c>
    </row>
    <row r="414" spans="1:10" ht="29.1">
      <c r="A414" s="71">
        <v>56800</v>
      </c>
      <c r="B414" s="70" t="s">
        <v>1035</v>
      </c>
      <c r="C414" s="71">
        <v>1014860</v>
      </c>
      <c r="D414" s="72" t="s">
        <v>1296</v>
      </c>
      <c r="E414" s="71">
        <v>41</v>
      </c>
      <c r="F414" s="71">
        <v>94</v>
      </c>
      <c r="G414" s="71">
        <v>135</v>
      </c>
      <c r="H414" s="71">
        <v>413</v>
      </c>
      <c r="I414" s="71">
        <v>37.759532499999999</v>
      </c>
      <c r="J414" s="71">
        <v>-122.1628973</v>
      </c>
    </row>
    <row r="415" spans="1:10" ht="29.1">
      <c r="A415" s="71">
        <v>53331</v>
      </c>
      <c r="B415" s="70" t="s">
        <v>1035</v>
      </c>
      <c r="C415" s="71">
        <v>1502830</v>
      </c>
      <c r="D415" s="72" t="s">
        <v>1037</v>
      </c>
      <c r="E415" s="71">
        <v>62</v>
      </c>
      <c r="F415" s="71">
        <v>73</v>
      </c>
      <c r="G415" s="71">
        <v>135</v>
      </c>
      <c r="H415" s="71">
        <v>414</v>
      </c>
      <c r="I415" s="71">
        <v>37.721440899999997</v>
      </c>
      <c r="J415" s="71">
        <v>-122.1602695</v>
      </c>
    </row>
    <row r="416" spans="1:10" ht="29.1">
      <c r="A416" s="71">
        <v>51686</v>
      </c>
      <c r="B416" s="70" t="s">
        <v>1035</v>
      </c>
      <c r="C416" s="71">
        <v>9903930</v>
      </c>
      <c r="D416" s="72" t="s">
        <v>1297</v>
      </c>
      <c r="E416" s="71">
        <v>94</v>
      </c>
      <c r="F416" s="71">
        <v>40</v>
      </c>
      <c r="G416" s="71">
        <v>134</v>
      </c>
      <c r="H416" s="71">
        <v>415</v>
      </c>
      <c r="I416" s="71">
        <v>37.818394699999999</v>
      </c>
      <c r="J416" s="71">
        <v>-122.26260310000001</v>
      </c>
    </row>
    <row r="417" spans="1:10" ht="29.1">
      <c r="A417" s="71">
        <v>51547</v>
      </c>
      <c r="B417" s="70" t="s">
        <v>1035</v>
      </c>
      <c r="C417" s="71">
        <v>9903540</v>
      </c>
      <c r="D417" s="72" t="s">
        <v>1251</v>
      </c>
      <c r="E417" s="71">
        <v>56</v>
      </c>
      <c r="F417" s="71">
        <v>78</v>
      </c>
      <c r="G417" s="71">
        <v>134</v>
      </c>
      <c r="H417" s="71">
        <v>416</v>
      </c>
      <c r="I417" s="71">
        <v>37.771465200000002</v>
      </c>
      <c r="J417" s="71">
        <v>-122.1899439</v>
      </c>
    </row>
    <row r="418" spans="1:10" ht="29.1">
      <c r="A418" s="71">
        <v>57770</v>
      </c>
      <c r="B418" s="70" t="s">
        <v>1035</v>
      </c>
      <c r="C418" s="71">
        <v>1002650</v>
      </c>
      <c r="D418" s="72" t="s">
        <v>1280</v>
      </c>
      <c r="E418" s="71">
        <v>102</v>
      </c>
      <c r="F418" s="71">
        <v>31</v>
      </c>
      <c r="G418" s="71">
        <v>134</v>
      </c>
      <c r="H418" s="71">
        <v>417</v>
      </c>
      <c r="I418" s="71">
        <v>37.829094300000001</v>
      </c>
      <c r="J418" s="71">
        <v>-122.2646745</v>
      </c>
    </row>
    <row r="419" spans="1:10" ht="29.1">
      <c r="A419" s="71">
        <v>51199</v>
      </c>
      <c r="B419" s="70" t="s">
        <v>1035</v>
      </c>
      <c r="C419" s="71">
        <v>301770</v>
      </c>
      <c r="D419" s="72" t="s">
        <v>1284</v>
      </c>
      <c r="E419" s="71">
        <v>104</v>
      </c>
      <c r="F419" s="71">
        <v>30</v>
      </c>
      <c r="G419" s="71">
        <v>133</v>
      </c>
      <c r="H419" s="71">
        <v>418</v>
      </c>
      <c r="I419" s="71">
        <v>37.858815200000002</v>
      </c>
      <c r="J419" s="71">
        <v>-122.253145</v>
      </c>
    </row>
    <row r="420" spans="1:10" ht="29.1">
      <c r="A420" s="71">
        <v>51329</v>
      </c>
      <c r="B420" s="70" t="s">
        <v>1035</v>
      </c>
      <c r="C420" s="71">
        <v>9902930</v>
      </c>
      <c r="D420" s="72" t="s">
        <v>1298</v>
      </c>
      <c r="E420" s="71">
        <v>88</v>
      </c>
      <c r="F420" s="71">
        <v>45</v>
      </c>
      <c r="G420" s="71">
        <v>133</v>
      </c>
      <c r="H420" s="71">
        <v>419</v>
      </c>
      <c r="I420" s="71">
        <v>37.968633500000003</v>
      </c>
      <c r="J420" s="71">
        <v>-122.28681709999999</v>
      </c>
    </row>
    <row r="421" spans="1:10" ht="29.1">
      <c r="A421" s="71">
        <v>52785</v>
      </c>
      <c r="B421" s="70" t="s">
        <v>1035</v>
      </c>
      <c r="C421" s="71">
        <v>600270</v>
      </c>
      <c r="D421" s="72" t="s">
        <v>1299</v>
      </c>
      <c r="E421" s="71">
        <v>70</v>
      </c>
      <c r="F421" s="71">
        <v>61</v>
      </c>
      <c r="G421" s="71">
        <v>131</v>
      </c>
      <c r="H421" s="71">
        <v>420</v>
      </c>
      <c r="I421" s="71">
        <v>37.844597899999997</v>
      </c>
      <c r="J421" s="71">
        <v>-122.2959462</v>
      </c>
    </row>
    <row r="422" spans="1:10" ht="29.1">
      <c r="A422" s="71">
        <v>51437</v>
      </c>
      <c r="B422" s="70" t="s">
        <v>1035</v>
      </c>
      <c r="C422" s="71">
        <v>9903210</v>
      </c>
      <c r="D422" s="72" t="s">
        <v>1300</v>
      </c>
      <c r="E422" s="71">
        <v>39</v>
      </c>
      <c r="F422" s="71">
        <v>91</v>
      </c>
      <c r="G422" s="71">
        <v>130</v>
      </c>
      <c r="H422" s="71">
        <v>421</v>
      </c>
      <c r="I422" s="71">
        <v>37.769483999999999</v>
      </c>
      <c r="J422" s="71">
        <v>-122.2515937</v>
      </c>
    </row>
    <row r="423" spans="1:10" ht="29.1">
      <c r="A423" s="71">
        <v>50033</v>
      </c>
      <c r="B423" s="70" t="s">
        <v>1035</v>
      </c>
      <c r="C423" s="71">
        <v>9905160</v>
      </c>
      <c r="D423" s="72" t="s">
        <v>1053</v>
      </c>
      <c r="E423" s="71">
        <v>59</v>
      </c>
      <c r="F423" s="71">
        <v>71</v>
      </c>
      <c r="G423" s="71">
        <v>130</v>
      </c>
      <c r="H423" s="71">
        <v>422</v>
      </c>
      <c r="I423" s="71">
        <v>37.790236999999998</v>
      </c>
      <c r="J423" s="71">
        <v>-122.395619</v>
      </c>
    </row>
    <row r="424" spans="1:10" ht="29.1">
      <c r="A424" s="71">
        <v>50986</v>
      </c>
      <c r="B424" s="70" t="s">
        <v>1035</v>
      </c>
      <c r="C424" s="71">
        <v>9902170</v>
      </c>
      <c r="D424" s="72" t="s">
        <v>1301</v>
      </c>
      <c r="E424" s="71">
        <v>19</v>
      </c>
      <c r="F424" s="71">
        <v>110</v>
      </c>
      <c r="G424" s="71">
        <v>129</v>
      </c>
      <c r="H424" s="71">
        <v>423</v>
      </c>
      <c r="I424" s="71">
        <v>37.831499000000001</v>
      </c>
      <c r="J424" s="71">
        <v>-122.25409980000001</v>
      </c>
    </row>
    <row r="425" spans="1:10" ht="29.1">
      <c r="A425" s="71">
        <v>56651</v>
      </c>
      <c r="B425" s="70" t="s">
        <v>1035</v>
      </c>
      <c r="C425" s="71">
        <v>805100</v>
      </c>
      <c r="D425" s="72" t="s">
        <v>1302</v>
      </c>
      <c r="E425" s="71">
        <v>55</v>
      </c>
      <c r="F425" s="71">
        <v>74</v>
      </c>
      <c r="G425" s="71">
        <v>129</v>
      </c>
      <c r="H425" s="71">
        <v>424</v>
      </c>
      <c r="I425" s="71">
        <v>37.631212400000003</v>
      </c>
      <c r="J425" s="71">
        <v>-122.0772116</v>
      </c>
    </row>
    <row r="426" spans="1:10" ht="29.1">
      <c r="A426" s="71">
        <v>57755</v>
      </c>
      <c r="B426" s="70" t="s">
        <v>1035</v>
      </c>
      <c r="C426" s="71">
        <v>306320</v>
      </c>
      <c r="D426" s="72" t="s">
        <v>1303</v>
      </c>
      <c r="E426" s="71">
        <v>66</v>
      </c>
      <c r="F426" s="71">
        <v>62</v>
      </c>
      <c r="G426" s="71">
        <v>128</v>
      </c>
      <c r="H426" s="71">
        <v>425</v>
      </c>
      <c r="I426" s="71">
        <v>37.860794400000003</v>
      </c>
      <c r="J426" s="71">
        <v>-122.28958280000001</v>
      </c>
    </row>
    <row r="427" spans="1:10" ht="29.1">
      <c r="A427" s="71">
        <v>58600</v>
      </c>
      <c r="B427" s="70" t="s">
        <v>1035</v>
      </c>
      <c r="C427" s="71">
        <v>1303760</v>
      </c>
      <c r="D427" s="72" t="s">
        <v>1304</v>
      </c>
      <c r="E427" s="71">
        <v>69</v>
      </c>
      <c r="F427" s="71">
        <v>59</v>
      </c>
      <c r="G427" s="71">
        <v>128</v>
      </c>
      <c r="H427" s="71">
        <v>426</v>
      </c>
      <c r="I427" s="71">
        <v>37.9288703</v>
      </c>
      <c r="J427" s="71">
        <v>-122.38678590000001</v>
      </c>
    </row>
    <row r="428" spans="1:10" ht="29.1">
      <c r="A428" s="71">
        <v>55855</v>
      </c>
      <c r="B428" s="70" t="s">
        <v>1035</v>
      </c>
      <c r="C428" s="71">
        <v>305820</v>
      </c>
      <c r="D428" s="72" t="s">
        <v>1305</v>
      </c>
      <c r="E428" s="71">
        <v>116</v>
      </c>
      <c r="F428" s="71">
        <v>12</v>
      </c>
      <c r="G428" s="71">
        <v>128</v>
      </c>
      <c r="H428" s="71">
        <v>427</v>
      </c>
      <c r="I428" s="71">
        <v>37.8685999</v>
      </c>
      <c r="J428" s="71">
        <v>-122.2940789</v>
      </c>
    </row>
    <row r="429" spans="1:10" ht="29.1">
      <c r="A429" s="71">
        <v>55592</v>
      </c>
      <c r="B429" s="70" t="s">
        <v>1035</v>
      </c>
      <c r="C429" s="71">
        <v>1017590</v>
      </c>
      <c r="D429" s="72" t="s">
        <v>1306</v>
      </c>
      <c r="E429" s="71">
        <v>114</v>
      </c>
      <c r="F429" s="71">
        <v>13</v>
      </c>
      <c r="G429" s="71">
        <v>128</v>
      </c>
      <c r="H429" s="71">
        <v>428</v>
      </c>
      <c r="I429" s="71">
        <v>37.803708100000001</v>
      </c>
      <c r="J429" s="71">
        <v>-122.2343113</v>
      </c>
    </row>
    <row r="430" spans="1:10" ht="29.1">
      <c r="A430" s="71">
        <v>57772</v>
      </c>
      <c r="B430" s="70" t="s">
        <v>1035</v>
      </c>
      <c r="C430" s="71">
        <v>1009180</v>
      </c>
      <c r="D430" s="72" t="s">
        <v>1307</v>
      </c>
      <c r="E430" s="71">
        <v>100</v>
      </c>
      <c r="F430" s="71">
        <v>28</v>
      </c>
      <c r="G430" s="71">
        <v>128</v>
      </c>
      <c r="H430" s="71">
        <v>429</v>
      </c>
      <c r="I430" s="71">
        <v>37.800407100000001</v>
      </c>
      <c r="J430" s="71">
        <v>-122.2536556</v>
      </c>
    </row>
    <row r="431" spans="1:10" ht="29.1">
      <c r="A431" s="71">
        <v>57080</v>
      </c>
      <c r="B431" s="70" t="s">
        <v>1035</v>
      </c>
      <c r="C431" s="71">
        <v>1006610</v>
      </c>
      <c r="D431" s="72" t="s">
        <v>1273</v>
      </c>
      <c r="E431" s="71">
        <v>8</v>
      </c>
      <c r="F431" s="71">
        <v>120</v>
      </c>
      <c r="G431" s="71">
        <v>128</v>
      </c>
      <c r="H431" s="71">
        <v>430</v>
      </c>
      <c r="I431" s="71">
        <v>37.796891299999999</v>
      </c>
      <c r="J431" s="71">
        <v>-122.27595650000001</v>
      </c>
    </row>
    <row r="432" spans="1:10" ht="29.1">
      <c r="A432" s="71">
        <v>50927</v>
      </c>
      <c r="B432" s="70" t="s">
        <v>1035</v>
      </c>
      <c r="C432" s="71">
        <v>600980</v>
      </c>
      <c r="D432" s="72" t="s">
        <v>1148</v>
      </c>
      <c r="E432" s="71">
        <v>84</v>
      </c>
      <c r="F432" s="71">
        <v>43</v>
      </c>
      <c r="G432" s="71">
        <v>128</v>
      </c>
      <c r="H432" s="71">
        <v>431</v>
      </c>
      <c r="I432" s="71">
        <v>37.831029600000001</v>
      </c>
      <c r="J432" s="71">
        <v>-122.2793674</v>
      </c>
    </row>
    <row r="433" spans="1:10" ht="29.1">
      <c r="A433" s="71">
        <v>52257</v>
      </c>
      <c r="B433" s="70" t="s">
        <v>1035</v>
      </c>
      <c r="C433" s="71">
        <v>600920</v>
      </c>
      <c r="D433" s="72" t="s">
        <v>1264</v>
      </c>
      <c r="E433" s="71">
        <v>90</v>
      </c>
      <c r="F433" s="71">
        <v>37</v>
      </c>
      <c r="G433" s="71">
        <v>127</v>
      </c>
      <c r="H433" s="71">
        <v>432</v>
      </c>
      <c r="I433" s="71">
        <v>37.829439000000001</v>
      </c>
      <c r="J433" s="71">
        <v>-122.2872673</v>
      </c>
    </row>
    <row r="434" spans="1:10" ht="29.1">
      <c r="A434" s="71">
        <v>54277</v>
      </c>
      <c r="B434" s="70" t="s">
        <v>1035</v>
      </c>
      <c r="C434" s="71">
        <v>1000940</v>
      </c>
      <c r="D434" s="72" t="s">
        <v>1308</v>
      </c>
      <c r="E434" s="71">
        <v>17</v>
      </c>
      <c r="F434" s="71">
        <v>110</v>
      </c>
      <c r="G434" s="71">
        <v>127</v>
      </c>
      <c r="H434" s="71">
        <v>433</v>
      </c>
      <c r="I434" s="71">
        <v>37.8038709</v>
      </c>
      <c r="J434" s="71">
        <v>-122.26974149999999</v>
      </c>
    </row>
    <row r="435" spans="1:10" ht="29.1">
      <c r="A435" s="71">
        <v>59911</v>
      </c>
      <c r="B435" s="70" t="s">
        <v>1035</v>
      </c>
      <c r="C435" s="71">
        <v>1001220</v>
      </c>
      <c r="D435" s="72" t="s">
        <v>1193</v>
      </c>
      <c r="E435" s="71">
        <v>72</v>
      </c>
      <c r="F435" s="71">
        <v>55</v>
      </c>
      <c r="G435" s="71">
        <v>127</v>
      </c>
      <c r="H435" s="71">
        <v>434</v>
      </c>
      <c r="I435" s="71">
        <v>37.799060699999998</v>
      </c>
      <c r="J435" s="71">
        <v>-122.25651209999999</v>
      </c>
    </row>
    <row r="436" spans="1:10" ht="29.1">
      <c r="A436" s="71">
        <v>50020</v>
      </c>
      <c r="B436" s="70" t="s">
        <v>1035</v>
      </c>
      <c r="C436" s="71">
        <v>9905030</v>
      </c>
      <c r="D436" s="72" t="s">
        <v>1053</v>
      </c>
      <c r="E436" s="71">
        <v>71</v>
      </c>
      <c r="F436" s="71">
        <v>55</v>
      </c>
      <c r="G436" s="71">
        <v>127</v>
      </c>
      <c r="H436" s="71">
        <v>435</v>
      </c>
      <c r="I436" s="71">
        <v>37.789012</v>
      </c>
      <c r="J436" s="71">
        <v>-122.396855</v>
      </c>
    </row>
    <row r="437" spans="1:10" ht="29.1">
      <c r="A437" s="71">
        <v>55144</v>
      </c>
      <c r="B437" s="70" t="s">
        <v>1035</v>
      </c>
      <c r="C437" s="71">
        <v>1011820</v>
      </c>
      <c r="D437" s="72" t="s">
        <v>1281</v>
      </c>
      <c r="E437" s="71">
        <v>45</v>
      </c>
      <c r="F437" s="71">
        <v>81</v>
      </c>
      <c r="G437" s="71">
        <v>126</v>
      </c>
      <c r="H437" s="71">
        <v>436</v>
      </c>
      <c r="I437" s="71">
        <v>37.808872899999997</v>
      </c>
      <c r="J437" s="71">
        <v>-122.2563861</v>
      </c>
    </row>
    <row r="438" spans="1:10" ht="29.1">
      <c r="A438" s="71">
        <v>55138</v>
      </c>
      <c r="B438" s="70" t="s">
        <v>1035</v>
      </c>
      <c r="C438" s="71">
        <v>301930</v>
      </c>
      <c r="D438" s="72" t="s">
        <v>1309</v>
      </c>
      <c r="E438" s="71">
        <v>71</v>
      </c>
      <c r="F438" s="71">
        <v>55</v>
      </c>
      <c r="G438" s="71">
        <v>126</v>
      </c>
      <c r="H438" s="71">
        <v>437</v>
      </c>
      <c r="I438" s="71">
        <v>37.865815300000001</v>
      </c>
      <c r="J438" s="71">
        <v>-122.2609932</v>
      </c>
    </row>
    <row r="439" spans="1:10" ht="29.1">
      <c r="A439" s="71">
        <v>51503</v>
      </c>
      <c r="B439" s="70" t="s">
        <v>1035</v>
      </c>
      <c r="C439" s="71">
        <v>9903390</v>
      </c>
      <c r="D439" s="72" t="s">
        <v>1310</v>
      </c>
      <c r="E439" s="71">
        <v>16</v>
      </c>
      <c r="F439" s="71">
        <v>109</v>
      </c>
      <c r="G439" s="71">
        <v>126</v>
      </c>
      <c r="H439" s="71">
        <v>438</v>
      </c>
      <c r="I439" s="71">
        <v>37.823542000000003</v>
      </c>
      <c r="J439" s="71">
        <v>-122.25901690000001</v>
      </c>
    </row>
    <row r="440" spans="1:10" ht="29.1">
      <c r="A440" s="71">
        <v>53503</v>
      </c>
      <c r="B440" s="70" t="s">
        <v>1035</v>
      </c>
      <c r="C440" s="71">
        <v>706360</v>
      </c>
      <c r="D440" s="72" t="s">
        <v>1311</v>
      </c>
      <c r="E440" s="71">
        <v>29</v>
      </c>
      <c r="F440" s="71">
        <v>96</v>
      </c>
      <c r="G440" s="71">
        <v>125</v>
      </c>
      <c r="H440" s="71">
        <v>439</v>
      </c>
      <c r="I440" s="71">
        <v>37.486586899999999</v>
      </c>
      <c r="J440" s="71">
        <v>-121.92778490000001</v>
      </c>
    </row>
    <row r="441" spans="1:10" ht="29.1">
      <c r="A441" s="71">
        <v>56661</v>
      </c>
      <c r="B441" s="70" t="s">
        <v>1035</v>
      </c>
      <c r="C441" s="71">
        <v>103270</v>
      </c>
      <c r="D441" s="72" t="s">
        <v>1312</v>
      </c>
      <c r="E441" s="71">
        <v>88</v>
      </c>
      <c r="F441" s="71">
        <v>37</v>
      </c>
      <c r="G441" s="71">
        <v>125</v>
      </c>
      <c r="H441" s="71">
        <v>440</v>
      </c>
      <c r="I441" s="71">
        <v>37.771551799999997</v>
      </c>
      <c r="J441" s="71">
        <v>-122.2560265</v>
      </c>
    </row>
    <row r="442" spans="1:10" ht="29.1">
      <c r="A442" s="71">
        <v>56256</v>
      </c>
      <c r="B442" s="70" t="s">
        <v>1035</v>
      </c>
      <c r="C442" s="71">
        <v>1016680</v>
      </c>
      <c r="D442" s="72" t="s">
        <v>1313</v>
      </c>
      <c r="E442" s="71">
        <v>6</v>
      </c>
      <c r="F442" s="71">
        <v>119</v>
      </c>
      <c r="G442" s="71">
        <v>125</v>
      </c>
      <c r="H442" s="71">
        <v>441</v>
      </c>
      <c r="I442" s="71">
        <v>37.8265557</v>
      </c>
      <c r="J442" s="71">
        <v>-122.2107103</v>
      </c>
    </row>
    <row r="443" spans="1:10" ht="29.1">
      <c r="A443" s="71">
        <v>50024</v>
      </c>
      <c r="B443" s="70" t="s">
        <v>1035</v>
      </c>
      <c r="C443" s="71">
        <v>9905070</v>
      </c>
      <c r="D443" s="72" t="s">
        <v>1053</v>
      </c>
      <c r="E443" s="71">
        <v>71</v>
      </c>
      <c r="F443" s="71">
        <v>53</v>
      </c>
      <c r="G443" s="71">
        <v>125</v>
      </c>
      <c r="H443" s="71">
        <v>442</v>
      </c>
      <c r="I443" s="71">
        <v>37.789248999999998</v>
      </c>
      <c r="J443" s="71">
        <v>-122.396553</v>
      </c>
    </row>
    <row r="444" spans="1:10" ht="29.1">
      <c r="A444" s="71">
        <v>55008</v>
      </c>
      <c r="B444" s="70" t="s">
        <v>1035</v>
      </c>
      <c r="C444" s="71">
        <v>1030410</v>
      </c>
      <c r="D444" s="72" t="s">
        <v>1314</v>
      </c>
      <c r="E444" s="71">
        <v>30</v>
      </c>
      <c r="F444" s="71">
        <v>95</v>
      </c>
      <c r="G444" s="71">
        <v>125</v>
      </c>
      <c r="H444" s="71">
        <v>443</v>
      </c>
      <c r="I444" s="71">
        <v>37.786980800000002</v>
      </c>
      <c r="J444" s="71">
        <v>-122.194607</v>
      </c>
    </row>
    <row r="445" spans="1:10" ht="29.1">
      <c r="A445" s="71">
        <v>59114</v>
      </c>
      <c r="B445" s="70" t="s">
        <v>1035</v>
      </c>
      <c r="C445" s="71">
        <v>306150</v>
      </c>
      <c r="D445" s="72" t="s">
        <v>1315</v>
      </c>
      <c r="E445" s="71">
        <v>6</v>
      </c>
      <c r="F445" s="71">
        <v>119</v>
      </c>
      <c r="G445" s="71">
        <v>124</v>
      </c>
      <c r="H445" s="71">
        <v>444</v>
      </c>
      <c r="I445" s="71">
        <v>37.864242699999998</v>
      </c>
      <c r="J445" s="71">
        <v>-122.2503914</v>
      </c>
    </row>
    <row r="446" spans="1:10" ht="29.1">
      <c r="A446" s="71">
        <v>51617</v>
      </c>
      <c r="B446" s="70" t="s">
        <v>1035</v>
      </c>
      <c r="C446" s="71">
        <v>9903740</v>
      </c>
      <c r="D446" s="72" t="s">
        <v>1316</v>
      </c>
      <c r="E446" s="71">
        <v>110</v>
      </c>
      <c r="F446" s="71">
        <v>14</v>
      </c>
      <c r="G446" s="71">
        <v>124</v>
      </c>
      <c r="H446" s="71">
        <v>445</v>
      </c>
      <c r="I446" s="71">
        <v>37.869654199999999</v>
      </c>
      <c r="J446" s="71">
        <v>-122.2869651</v>
      </c>
    </row>
    <row r="447" spans="1:10" ht="29.1">
      <c r="A447" s="71">
        <v>54448</v>
      </c>
      <c r="B447" s="70" t="s">
        <v>1035</v>
      </c>
      <c r="C447" s="71">
        <v>1010250</v>
      </c>
      <c r="D447" s="72" t="s">
        <v>1317</v>
      </c>
      <c r="E447" s="71">
        <v>76</v>
      </c>
      <c r="F447" s="71">
        <v>48</v>
      </c>
      <c r="G447" s="71">
        <v>124</v>
      </c>
      <c r="H447" s="71">
        <v>446</v>
      </c>
      <c r="I447" s="71">
        <v>37.785173200000003</v>
      </c>
      <c r="J447" s="71">
        <v>-122.2343242</v>
      </c>
    </row>
    <row r="448" spans="1:10" ht="29.1">
      <c r="A448" s="71">
        <v>55660</v>
      </c>
      <c r="B448" s="70" t="s">
        <v>1035</v>
      </c>
      <c r="C448" s="71">
        <v>1018510</v>
      </c>
      <c r="D448" s="72" t="s">
        <v>1265</v>
      </c>
      <c r="E448" s="71">
        <v>47</v>
      </c>
      <c r="F448" s="71">
        <v>77</v>
      </c>
      <c r="G448" s="71">
        <v>124</v>
      </c>
      <c r="H448" s="71">
        <v>447</v>
      </c>
      <c r="I448" s="71">
        <v>37.813061300000001</v>
      </c>
      <c r="J448" s="71">
        <v>-122.2742373</v>
      </c>
    </row>
    <row r="449" spans="1:10" ht="29.1">
      <c r="A449" s="71">
        <v>51502</v>
      </c>
      <c r="B449" s="70" t="s">
        <v>1035</v>
      </c>
      <c r="C449" s="71">
        <v>9903380</v>
      </c>
      <c r="D449" s="72" t="s">
        <v>1297</v>
      </c>
      <c r="E449" s="71">
        <v>40</v>
      </c>
      <c r="F449" s="71">
        <v>84</v>
      </c>
      <c r="G449" s="71">
        <v>124</v>
      </c>
      <c r="H449" s="71">
        <v>448</v>
      </c>
      <c r="I449" s="71">
        <v>37.8188484</v>
      </c>
      <c r="J449" s="71">
        <v>-122.2620313</v>
      </c>
    </row>
    <row r="450" spans="1:10" ht="29.1">
      <c r="A450" s="71">
        <v>58560</v>
      </c>
      <c r="B450" s="70" t="s">
        <v>1035</v>
      </c>
      <c r="C450" s="71">
        <v>705080</v>
      </c>
      <c r="D450" s="72" t="s">
        <v>1318</v>
      </c>
      <c r="E450" s="71">
        <v>49</v>
      </c>
      <c r="F450" s="71">
        <v>75</v>
      </c>
      <c r="G450" s="71">
        <v>123</v>
      </c>
      <c r="H450" s="71">
        <v>449</v>
      </c>
      <c r="I450" s="71">
        <v>37.513540999999996</v>
      </c>
      <c r="J450" s="71">
        <v>-121.931473</v>
      </c>
    </row>
    <row r="451" spans="1:10" ht="29.1">
      <c r="A451" s="71">
        <v>51151</v>
      </c>
      <c r="B451" s="70" t="s">
        <v>1035</v>
      </c>
      <c r="C451" s="71">
        <v>1014870</v>
      </c>
      <c r="D451" s="72" t="s">
        <v>1296</v>
      </c>
      <c r="E451" s="71">
        <v>80</v>
      </c>
      <c r="F451" s="71">
        <v>44</v>
      </c>
      <c r="G451" s="71">
        <v>123</v>
      </c>
      <c r="H451" s="71">
        <v>450</v>
      </c>
      <c r="I451" s="71">
        <v>37.760093099999999</v>
      </c>
      <c r="J451" s="71">
        <v>-122.1629026</v>
      </c>
    </row>
    <row r="452" spans="1:10" ht="29.1">
      <c r="A452" s="71">
        <v>55117</v>
      </c>
      <c r="B452" s="70" t="s">
        <v>1035</v>
      </c>
      <c r="C452" s="71">
        <v>501570</v>
      </c>
      <c r="D452" s="72" t="s">
        <v>1319</v>
      </c>
      <c r="E452" s="71">
        <v>40</v>
      </c>
      <c r="F452" s="71">
        <v>83</v>
      </c>
      <c r="G452" s="71">
        <v>123</v>
      </c>
      <c r="H452" s="71">
        <v>451</v>
      </c>
      <c r="I452" s="71">
        <v>37.921201699999997</v>
      </c>
      <c r="J452" s="71">
        <v>-122.3153301</v>
      </c>
    </row>
    <row r="453" spans="1:10" ht="29.1">
      <c r="A453" s="71">
        <v>58889</v>
      </c>
      <c r="B453" s="70" t="s">
        <v>1035</v>
      </c>
      <c r="C453" s="71">
        <v>305040</v>
      </c>
      <c r="D453" s="72" t="s">
        <v>1165</v>
      </c>
      <c r="E453" s="71">
        <v>43</v>
      </c>
      <c r="F453" s="71">
        <v>80</v>
      </c>
      <c r="G453" s="71">
        <v>123</v>
      </c>
      <c r="H453" s="71">
        <v>452</v>
      </c>
      <c r="I453" s="71">
        <v>37.872368600000001</v>
      </c>
      <c r="J453" s="71">
        <v>-122.2685425</v>
      </c>
    </row>
    <row r="454" spans="1:10" ht="29.1">
      <c r="A454" s="71">
        <v>51397</v>
      </c>
      <c r="B454" s="70" t="s">
        <v>1035</v>
      </c>
      <c r="C454" s="71">
        <v>707350</v>
      </c>
      <c r="D454" s="72" t="s">
        <v>1320</v>
      </c>
      <c r="E454" s="71">
        <v>47</v>
      </c>
      <c r="F454" s="71">
        <v>76</v>
      </c>
      <c r="G454" s="71">
        <v>123</v>
      </c>
      <c r="H454" s="71">
        <v>453</v>
      </c>
      <c r="I454" s="71">
        <v>37.551334699999998</v>
      </c>
      <c r="J454" s="71">
        <v>-122.0548357</v>
      </c>
    </row>
    <row r="455" spans="1:10" ht="29.1">
      <c r="A455" s="71">
        <v>55527</v>
      </c>
      <c r="B455" s="70" t="s">
        <v>1035</v>
      </c>
      <c r="C455" s="71">
        <v>1003230</v>
      </c>
      <c r="D455" s="72" t="s">
        <v>1321</v>
      </c>
      <c r="E455" s="71">
        <v>115</v>
      </c>
      <c r="F455" s="71">
        <v>8</v>
      </c>
      <c r="G455" s="71">
        <v>123</v>
      </c>
      <c r="H455" s="71">
        <v>454</v>
      </c>
      <c r="I455" s="71">
        <v>37.766343200000001</v>
      </c>
      <c r="J455" s="71">
        <v>-122.17677620000001</v>
      </c>
    </row>
    <row r="456" spans="1:10" ht="29.1">
      <c r="A456" s="71">
        <v>59975</v>
      </c>
      <c r="B456" s="70" t="s">
        <v>1035</v>
      </c>
      <c r="C456" s="71">
        <v>1002040</v>
      </c>
      <c r="D456" s="72" t="s">
        <v>1322</v>
      </c>
      <c r="E456" s="71">
        <v>21</v>
      </c>
      <c r="F456" s="71">
        <v>102</v>
      </c>
      <c r="G456" s="71">
        <v>123</v>
      </c>
      <c r="H456" s="71">
        <v>455</v>
      </c>
      <c r="I456" s="71">
        <v>37.782504899999999</v>
      </c>
      <c r="J456" s="71">
        <v>-122.2188979</v>
      </c>
    </row>
    <row r="457" spans="1:10" ht="29.1">
      <c r="A457" s="71">
        <v>51714</v>
      </c>
      <c r="B457" s="70" t="s">
        <v>1035</v>
      </c>
      <c r="C457" s="71">
        <v>9904020</v>
      </c>
      <c r="D457" s="72" t="s">
        <v>1323</v>
      </c>
      <c r="E457" s="71">
        <v>65</v>
      </c>
      <c r="F457" s="71">
        <v>58</v>
      </c>
      <c r="G457" s="71">
        <v>123</v>
      </c>
      <c r="H457" s="71">
        <v>456</v>
      </c>
      <c r="I457" s="71">
        <v>37.502014199999998</v>
      </c>
      <c r="J457" s="71">
        <v>-121.938046</v>
      </c>
    </row>
    <row r="458" spans="1:10" ht="29.1">
      <c r="A458" s="71">
        <v>55452</v>
      </c>
      <c r="B458" s="70" t="s">
        <v>1035</v>
      </c>
      <c r="C458" s="71">
        <v>304910</v>
      </c>
      <c r="D458" s="72" t="s">
        <v>1283</v>
      </c>
      <c r="E458" s="71">
        <v>72</v>
      </c>
      <c r="F458" s="71">
        <v>50</v>
      </c>
      <c r="G458" s="71">
        <v>123</v>
      </c>
      <c r="H458" s="71">
        <v>457</v>
      </c>
      <c r="I458" s="71">
        <v>37.863908700000003</v>
      </c>
      <c r="J458" s="71">
        <v>-122.2672161</v>
      </c>
    </row>
    <row r="459" spans="1:10" ht="29.1">
      <c r="A459" s="71">
        <v>51634</v>
      </c>
      <c r="B459" s="70" t="s">
        <v>1035</v>
      </c>
      <c r="C459" s="71">
        <v>9903810</v>
      </c>
      <c r="D459" s="72" t="s">
        <v>1324</v>
      </c>
      <c r="E459" s="71">
        <v>83</v>
      </c>
      <c r="F459" s="71">
        <v>40</v>
      </c>
      <c r="G459" s="71">
        <v>123</v>
      </c>
      <c r="H459" s="71">
        <v>458</v>
      </c>
      <c r="I459" s="71">
        <v>37.816533900000003</v>
      </c>
      <c r="J459" s="71">
        <v>-122.2677047</v>
      </c>
    </row>
    <row r="460" spans="1:10" ht="29.1">
      <c r="A460" s="71">
        <v>56655</v>
      </c>
      <c r="B460" s="70" t="s">
        <v>1035</v>
      </c>
      <c r="C460" s="71">
        <v>1006640</v>
      </c>
      <c r="D460" s="72" t="s">
        <v>1268</v>
      </c>
      <c r="E460" s="71">
        <v>33</v>
      </c>
      <c r="F460" s="71">
        <v>89</v>
      </c>
      <c r="G460" s="71">
        <v>122</v>
      </c>
      <c r="H460" s="71">
        <v>459</v>
      </c>
      <c r="I460" s="71">
        <v>37.827340999999997</v>
      </c>
      <c r="J460" s="71">
        <v>-122.25667129999999</v>
      </c>
    </row>
    <row r="461" spans="1:10" ht="29.1">
      <c r="A461" s="71">
        <v>52533</v>
      </c>
      <c r="B461" s="70" t="s">
        <v>1035</v>
      </c>
      <c r="C461" s="71">
        <v>103280</v>
      </c>
      <c r="D461" s="72" t="s">
        <v>1312</v>
      </c>
      <c r="E461" s="71">
        <v>31</v>
      </c>
      <c r="F461" s="71">
        <v>91</v>
      </c>
      <c r="G461" s="71">
        <v>122</v>
      </c>
      <c r="H461" s="71">
        <v>460</v>
      </c>
      <c r="I461" s="71">
        <v>37.771536900000001</v>
      </c>
      <c r="J461" s="71">
        <v>-122.25631679999999</v>
      </c>
    </row>
    <row r="462" spans="1:10" ht="29.1">
      <c r="A462" s="71">
        <v>57335</v>
      </c>
      <c r="B462" s="70" t="s">
        <v>1035</v>
      </c>
      <c r="C462" s="71">
        <v>305880</v>
      </c>
      <c r="D462" s="72" t="s">
        <v>1316</v>
      </c>
      <c r="E462" s="71">
        <v>16</v>
      </c>
      <c r="F462" s="71">
        <v>106</v>
      </c>
      <c r="G462" s="71">
        <v>122</v>
      </c>
      <c r="H462" s="71">
        <v>461</v>
      </c>
      <c r="I462" s="71">
        <v>37.869836200000002</v>
      </c>
      <c r="J462" s="71">
        <v>-122.2874175</v>
      </c>
    </row>
    <row r="463" spans="1:10" ht="29.1">
      <c r="A463" s="71">
        <v>51986</v>
      </c>
      <c r="B463" s="70" t="s">
        <v>1035</v>
      </c>
      <c r="C463" s="71">
        <v>9905360</v>
      </c>
      <c r="D463" s="72" t="s">
        <v>1325</v>
      </c>
      <c r="E463" s="71">
        <v>97</v>
      </c>
      <c r="F463" s="71">
        <v>25</v>
      </c>
      <c r="G463" s="71">
        <v>122</v>
      </c>
      <c r="H463" s="71">
        <v>462</v>
      </c>
      <c r="I463" s="71">
        <v>37.834911699999999</v>
      </c>
      <c r="J463" s="71">
        <v>-122.2522769</v>
      </c>
    </row>
    <row r="464" spans="1:10" ht="29.1">
      <c r="A464" s="71">
        <v>51119</v>
      </c>
      <c r="B464" s="70" t="s">
        <v>1035</v>
      </c>
      <c r="C464" s="71">
        <v>103430</v>
      </c>
      <c r="D464" s="72" t="s">
        <v>1326</v>
      </c>
      <c r="E464" s="71">
        <v>95</v>
      </c>
      <c r="F464" s="71">
        <v>26</v>
      </c>
      <c r="G464" s="71">
        <v>121</v>
      </c>
      <c r="H464" s="71">
        <v>463</v>
      </c>
      <c r="I464" s="71">
        <v>37.768483199999999</v>
      </c>
      <c r="J464" s="71">
        <v>-122.2489041</v>
      </c>
    </row>
    <row r="465" spans="1:10" ht="29.1">
      <c r="A465" s="71">
        <v>55664</v>
      </c>
      <c r="B465" s="70" t="s">
        <v>1035</v>
      </c>
      <c r="C465" s="71">
        <v>306140</v>
      </c>
      <c r="D465" s="72" t="s">
        <v>1315</v>
      </c>
      <c r="E465" s="71">
        <v>115</v>
      </c>
      <c r="F465" s="71">
        <v>6</v>
      </c>
      <c r="G465" s="71">
        <v>121</v>
      </c>
      <c r="H465" s="71">
        <v>464</v>
      </c>
      <c r="I465" s="71">
        <v>37.864538500000002</v>
      </c>
      <c r="J465" s="71">
        <v>-122.25026560000001</v>
      </c>
    </row>
    <row r="466" spans="1:10" ht="29.1">
      <c r="A466" s="71">
        <v>55523</v>
      </c>
      <c r="B466" s="70" t="s">
        <v>1035</v>
      </c>
      <c r="C466" s="71">
        <v>104380</v>
      </c>
      <c r="D466" s="72" t="s">
        <v>1327</v>
      </c>
      <c r="E466" s="71">
        <v>82</v>
      </c>
      <c r="F466" s="71">
        <v>39</v>
      </c>
      <c r="G466" s="71">
        <v>121</v>
      </c>
      <c r="H466" s="71">
        <v>465</v>
      </c>
      <c r="I466" s="71">
        <v>37.756778099999998</v>
      </c>
      <c r="J466" s="71">
        <v>-122.2491651</v>
      </c>
    </row>
    <row r="467" spans="1:10" ht="29.1">
      <c r="A467" s="71">
        <v>55220</v>
      </c>
      <c r="B467" s="70" t="s">
        <v>1035</v>
      </c>
      <c r="C467" s="71">
        <v>1010380</v>
      </c>
      <c r="D467" s="72" t="s">
        <v>1328</v>
      </c>
      <c r="E467" s="71">
        <v>70</v>
      </c>
      <c r="F467" s="71">
        <v>51</v>
      </c>
      <c r="G467" s="71">
        <v>121</v>
      </c>
      <c r="H467" s="71">
        <v>466</v>
      </c>
      <c r="I467" s="71">
        <v>37.779002599999998</v>
      </c>
      <c r="J467" s="71">
        <v>-122.21654220000001</v>
      </c>
    </row>
    <row r="468" spans="1:10" ht="29.1">
      <c r="A468" s="71">
        <v>51635</v>
      </c>
      <c r="B468" s="70" t="s">
        <v>1035</v>
      </c>
      <c r="C468" s="71">
        <v>9903820</v>
      </c>
      <c r="D468" s="72" t="s">
        <v>1324</v>
      </c>
      <c r="E468" s="71">
        <v>36</v>
      </c>
      <c r="F468" s="71">
        <v>84</v>
      </c>
      <c r="G468" s="71">
        <v>121</v>
      </c>
      <c r="H468" s="71">
        <v>467</v>
      </c>
      <c r="I468" s="71">
        <v>37.815856599999996</v>
      </c>
      <c r="J468" s="71">
        <v>-122.2681386</v>
      </c>
    </row>
    <row r="469" spans="1:10" ht="29.1">
      <c r="A469" s="71">
        <v>50292</v>
      </c>
      <c r="B469" s="70" t="s">
        <v>1035</v>
      </c>
      <c r="C469" s="71">
        <v>1031560</v>
      </c>
      <c r="D469" s="72" t="s">
        <v>1329</v>
      </c>
      <c r="E469" s="71">
        <v>77</v>
      </c>
      <c r="F469" s="71">
        <v>44</v>
      </c>
      <c r="G469" s="71">
        <v>121</v>
      </c>
      <c r="H469" s="71">
        <v>468</v>
      </c>
      <c r="I469" s="71">
        <v>37.794420000000002</v>
      </c>
      <c r="J469" s="71">
        <v>-122.2715463</v>
      </c>
    </row>
    <row r="470" spans="1:10" ht="29.1">
      <c r="A470" s="71">
        <v>58808</v>
      </c>
      <c r="B470" s="70" t="s">
        <v>1035</v>
      </c>
      <c r="C470" s="71">
        <v>9800020</v>
      </c>
      <c r="D470" s="72" t="s">
        <v>1330</v>
      </c>
      <c r="E470" s="71">
        <v>21</v>
      </c>
      <c r="F470" s="71">
        <v>100</v>
      </c>
      <c r="G470" s="71">
        <v>121</v>
      </c>
      <c r="H470" s="71">
        <v>469</v>
      </c>
      <c r="I470" s="71">
        <v>37.699341799999999</v>
      </c>
      <c r="J470" s="71">
        <v>-122.1211974</v>
      </c>
    </row>
    <row r="471" spans="1:10" ht="29.1">
      <c r="A471" s="71">
        <v>55755</v>
      </c>
      <c r="B471" s="70" t="s">
        <v>1035</v>
      </c>
      <c r="C471" s="71">
        <v>1700490</v>
      </c>
      <c r="D471" s="72" t="s">
        <v>1331</v>
      </c>
      <c r="E471" s="71">
        <v>34</v>
      </c>
      <c r="F471" s="71">
        <v>86</v>
      </c>
      <c r="G471" s="71">
        <v>120</v>
      </c>
      <c r="H471" s="71">
        <v>470</v>
      </c>
      <c r="I471" s="71">
        <v>37.590334400000003</v>
      </c>
      <c r="J471" s="71">
        <v>-122.0690563</v>
      </c>
    </row>
    <row r="472" spans="1:10" ht="29.1">
      <c r="A472" s="71">
        <v>55579</v>
      </c>
      <c r="B472" s="70" t="s">
        <v>1035</v>
      </c>
      <c r="C472" s="71">
        <v>103230</v>
      </c>
      <c r="D472" s="72" t="s">
        <v>1300</v>
      </c>
      <c r="E472" s="71">
        <v>82</v>
      </c>
      <c r="F472" s="71">
        <v>38</v>
      </c>
      <c r="G472" s="71">
        <v>120</v>
      </c>
      <c r="H472" s="71">
        <v>471</v>
      </c>
      <c r="I472" s="71">
        <v>37.769727600000003</v>
      </c>
      <c r="J472" s="71">
        <v>-122.2517608</v>
      </c>
    </row>
    <row r="473" spans="1:10" ht="29.1">
      <c r="A473" s="71">
        <v>55944</v>
      </c>
      <c r="B473" s="70" t="s">
        <v>1035</v>
      </c>
      <c r="C473" s="71">
        <v>103180</v>
      </c>
      <c r="D473" s="72" t="s">
        <v>1332</v>
      </c>
      <c r="E473" s="71">
        <v>35</v>
      </c>
      <c r="F473" s="71">
        <v>85</v>
      </c>
      <c r="G473" s="71">
        <v>120</v>
      </c>
      <c r="H473" s="71">
        <v>472</v>
      </c>
      <c r="I473" s="71">
        <v>37.772879000000003</v>
      </c>
      <c r="J473" s="71">
        <v>-122.2647724</v>
      </c>
    </row>
    <row r="474" spans="1:10" ht="29.1">
      <c r="A474" s="71">
        <v>52444</v>
      </c>
      <c r="B474" s="70" t="s">
        <v>1035</v>
      </c>
      <c r="C474" s="71">
        <v>805050</v>
      </c>
      <c r="D474" s="72" t="s">
        <v>1333</v>
      </c>
      <c r="E474" s="71">
        <v>79</v>
      </c>
      <c r="F474" s="71">
        <v>40</v>
      </c>
      <c r="G474" s="71">
        <v>120</v>
      </c>
      <c r="H474" s="71">
        <v>473</v>
      </c>
      <c r="I474" s="71">
        <v>37.630999899999999</v>
      </c>
      <c r="J474" s="71">
        <v>-122.0960618</v>
      </c>
    </row>
    <row r="475" spans="1:10" ht="29.1">
      <c r="A475" s="71">
        <v>56611</v>
      </c>
      <c r="B475" s="70" t="s">
        <v>1035</v>
      </c>
      <c r="C475" s="71">
        <v>1014880</v>
      </c>
      <c r="D475" s="72" t="s">
        <v>1269</v>
      </c>
      <c r="E475" s="71">
        <v>82</v>
      </c>
      <c r="F475" s="71">
        <v>37</v>
      </c>
      <c r="G475" s="71">
        <v>119</v>
      </c>
      <c r="H475" s="71">
        <v>474</v>
      </c>
      <c r="I475" s="71">
        <v>37.7986413</v>
      </c>
      <c r="J475" s="71">
        <v>-122.208473</v>
      </c>
    </row>
    <row r="476" spans="1:10" ht="29.1">
      <c r="A476" s="71">
        <v>50450</v>
      </c>
      <c r="B476" s="70" t="s">
        <v>1035</v>
      </c>
      <c r="C476" s="71">
        <v>102490</v>
      </c>
      <c r="D476" s="72" t="s">
        <v>1334</v>
      </c>
      <c r="E476" s="71">
        <v>27</v>
      </c>
      <c r="F476" s="71">
        <v>92</v>
      </c>
      <c r="G476" s="71">
        <v>119</v>
      </c>
      <c r="H476" s="71">
        <v>475</v>
      </c>
      <c r="I476" s="71">
        <v>37.757161600000003</v>
      </c>
      <c r="J476" s="71">
        <v>-122.24797359999999</v>
      </c>
    </row>
    <row r="477" spans="1:10" ht="29.1">
      <c r="A477" s="71">
        <v>55337</v>
      </c>
      <c r="B477" s="70" t="s">
        <v>1035</v>
      </c>
      <c r="C477" s="71">
        <v>1009410</v>
      </c>
      <c r="D477" s="72" t="s">
        <v>1292</v>
      </c>
      <c r="E477" s="71">
        <v>43</v>
      </c>
      <c r="F477" s="71">
        <v>76</v>
      </c>
      <c r="G477" s="71">
        <v>119</v>
      </c>
      <c r="H477" s="71">
        <v>476</v>
      </c>
      <c r="I477" s="71">
        <v>37.7993977</v>
      </c>
      <c r="J477" s="71">
        <v>-122.231674</v>
      </c>
    </row>
    <row r="478" spans="1:10" ht="29.1">
      <c r="A478" s="71">
        <v>55655</v>
      </c>
      <c r="B478" s="70" t="s">
        <v>1035</v>
      </c>
      <c r="C478" s="71">
        <v>1001210</v>
      </c>
      <c r="D478" s="72" t="s">
        <v>1335</v>
      </c>
      <c r="E478" s="71">
        <v>86</v>
      </c>
      <c r="F478" s="71">
        <v>33</v>
      </c>
      <c r="G478" s="71">
        <v>119</v>
      </c>
      <c r="H478" s="71">
        <v>477</v>
      </c>
      <c r="I478" s="71">
        <v>37.798772300000003</v>
      </c>
      <c r="J478" s="71">
        <v>-122.25670890000001</v>
      </c>
    </row>
    <row r="479" spans="1:10" ht="29.1">
      <c r="A479" s="71">
        <v>55433</v>
      </c>
      <c r="B479" s="70" t="s">
        <v>1035</v>
      </c>
      <c r="C479" s="71">
        <v>1010310</v>
      </c>
      <c r="D479" s="72" t="s">
        <v>1336</v>
      </c>
      <c r="E479" s="71">
        <v>42</v>
      </c>
      <c r="F479" s="71">
        <v>76</v>
      </c>
      <c r="G479" s="71">
        <v>118</v>
      </c>
      <c r="H479" s="71">
        <v>478</v>
      </c>
      <c r="I479" s="71">
        <v>37.784450999999997</v>
      </c>
      <c r="J479" s="71">
        <v>-122.22817499999999</v>
      </c>
    </row>
    <row r="480" spans="1:10" ht="29.1">
      <c r="A480" s="71">
        <v>55977</v>
      </c>
      <c r="B480" s="70" t="s">
        <v>1035</v>
      </c>
      <c r="C480" s="71">
        <v>1016160</v>
      </c>
      <c r="D480" s="72" t="s">
        <v>1337</v>
      </c>
      <c r="E480" s="71">
        <v>71</v>
      </c>
      <c r="F480" s="71">
        <v>47</v>
      </c>
      <c r="G480" s="71">
        <v>118</v>
      </c>
      <c r="H480" s="71">
        <v>479</v>
      </c>
      <c r="I480" s="71">
        <v>37.830128000000002</v>
      </c>
      <c r="J480" s="71">
        <v>-122.268252</v>
      </c>
    </row>
    <row r="481" spans="1:10" ht="29.1">
      <c r="A481" s="71">
        <v>52848</v>
      </c>
      <c r="B481" s="70" t="s">
        <v>1035</v>
      </c>
      <c r="C481" s="71">
        <v>9907500</v>
      </c>
      <c r="D481" s="72" t="s">
        <v>1338</v>
      </c>
      <c r="E481" s="71">
        <v>65</v>
      </c>
      <c r="F481" s="71">
        <v>53</v>
      </c>
      <c r="G481" s="71">
        <v>118</v>
      </c>
      <c r="H481" s="71">
        <v>480</v>
      </c>
      <c r="I481" s="71">
        <v>37.873981000000001</v>
      </c>
      <c r="J481" s="71">
        <v>-122.26698500000001</v>
      </c>
    </row>
    <row r="482" spans="1:10" ht="29.1">
      <c r="A482" s="71">
        <v>52942</v>
      </c>
      <c r="B482" s="70" t="s">
        <v>1035</v>
      </c>
      <c r="C482" s="71">
        <v>9907790</v>
      </c>
      <c r="D482" s="72" t="s">
        <v>1339</v>
      </c>
      <c r="E482" s="71">
        <v>62</v>
      </c>
      <c r="F482" s="71">
        <v>56</v>
      </c>
      <c r="G482" s="71">
        <v>117</v>
      </c>
      <c r="H482" s="71">
        <v>481</v>
      </c>
      <c r="I482" s="71">
        <v>37.924289999999999</v>
      </c>
      <c r="J482" s="71">
        <v>-122.316396</v>
      </c>
    </row>
    <row r="483" spans="1:10" ht="29.1">
      <c r="A483" s="71">
        <v>52095</v>
      </c>
      <c r="B483" s="70" t="s">
        <v>1035</v>
      </c>
      <c r="C483" s="71">
        <v>9905680</v>
      </c>
      <c r="D483" s="72" t="s">
        <v>1340</v>
      </c>
      <c r="E483" s="71">
        <v>70</v>
      </c>
      <c r="F483" s="71">
        <v>47</v>
      </c>
      <c r="G483" s="71">
        <v>117</v>
      </c>
      <c r="H483" s="71">
        <v>482</v>
      </c>
      <c r="I483" s="71">
        <v>37.688517099999999</v>
      </c>
      <c r="J483" s="71">
        <v>-122.1302812</v>
      </c>
    </row>
    <row r="484" spans="1:10" ht="29.1">
      <c r="A484" s="71">
        <v>55537</v>
      </c>
      <c r="B484" s="70" t="s">
        <v>1035</v>
      </c>
      <c r="C484" s="71">
        <v>103190</v>
      </c>
      <c r="D484" s="72" t="s">
        <v>1332</v>
      </c>
      <c r="E484" s="71">
        <v>82</v>
      </c>
      <c r="F484" s="71">
        <v>35</v>
      </c>
      <c r="G484" s="71">
        <v>117</v>
      </c>
      <c r="H484" s="71">
        <v>483</v>
      </c>
      <c r="I484" s="71">
        <v>37.7730757</v>
      </c>
      <c r="J484" s="71">
        <v>-122.26492039999999</v>
      </c>
    </row>
    <row r="485" spans="1:10" ht="29.1">
      <c r="A485" s="71">
        <v>54443</v>
      </c>
      <c r="B485" s="70" t="s">
        <v>1035</v>
      </c>
      <c r="C485" s="71">
        <v>1013570</v>
      </c>
      <c r="D485" s="72" t="s">
        <v>1341</v>
      </c>
      <c r="E485" s="71">
        <v>68</v>
      </c>
      <c r="F485" s="71">
        <v>48</v>
      </c>
      <c r="G485" s="71">
        <v>116</v>
      </c>
      <c r="H485" s="71">
        <v>484</v>
      </c>
      <c r="I485" s="71">
        <v>37.811395599999997</v>
      </c>
      <c r="J485" s="71">
        <v>-122.247693</v>
      </c>
    </row>
    <row r="486" spans="1:10" ht="29.1">
      <c r="A486" s="71">
        <v>57788</v>
      </c>
      <c r="B486" s="70" t="s">
        <v>1035</v>
      </c>
      <c r="C486" s="71">
        <v>1030550</v>
      </c>
      <c r="D486" s="72" t="s">
        <v>1291</v>
      </c>
      <c r="E486" s="71">
        <v>53</v>
      </c>
      <c r="F486" s="71">
        <v>63</v>
      </c>
      <c r="G486" s="71">
        <v>116</v>
      </c>
      <c r="H486" s="71">
        <v>485</v>
      </c>
      <c r="I486" s="71">
        <v>37.850465700000001</v>
      </c>
      <c r="J486" s="71">
        <v>-122.2603938</v>
      </c>
    </row>
    <row r="487" spans="1:10" ht="29.1">
      <c r="A487" s="71">
        <v>53400</v>
      </c>
      <c r="B487" s="70" t="s">
        <v>1035</v>
      </c>
      <c r="C487" s="71">
        <v>1010390</v>
      </c>
      <c r="D487" s="72" t="s">
        <v>1328</v>
      </c>
      <c r="E487" s="71">
        <v>50</v>
      </c>
      <c r="F487" s="71">
        <v>65</v>
      </c>
      <c r="G487" s="71">
        <v>115</v>
      </c>
      <c r="H487" s="71">
        <v>486</v>
      </c>
      <c r="I487" s="71">
        <v>37.779045400000001</v>
      </c>
      <c r="J487" s="71">
        <v>-122.2168437</v>
      </c>
    </row>
    <row r="488" spans="1:10" ht="29.1">
      <c r="A488" s="71">
        <v>50896</v>
      </c>
      <c r="B488" s="70" t="s">
        <v>1035</v>
      </c>
      <c r="C488" s="71">
        <v>9901820</v>
      </c>
      <c r="D488" s="72" t="s">
        <v>1342</v>
      </c>
      <c r="E488" s="71">
        <v>46</v>
      </c>
      <c r="F488" s="71">
        <v>70</v>
      </c>
      <c r="G488" s="71">
        <v>115</v>
      </c>
      <c r="H488" s="71">
        <v>487</v>
      </c>
      <c r="I488" s="71">
        <v>37.805029900000001</v>
      </c>
      <c r="J488" s="71">
        <v>-122.2938296</v>
      </c>
    </row>
    <row r="489" spans="1:10" ht="29.1">
      <c r="A489" s="71">
        <v>55122</v>
      </c>
      <c r="B489" s="70" t="s">
        <v>1035</v>
      </c>
      <c r="C489" s="71">
        <v>802480</v>
      </c>
      <c r="D489" s="72" t="s">
        <v>1343</v>
      </c>
      <c r="E489" s="71">
        <v>40</v>
      </c>
      <c r="F489" s="71">
        <v>75</v>
      </c>
      <c r="G489" s="71">
        <v>115</v>
      </c>
      <c r="H489" s="71">
        <v>488</v>
      </c>
      <c r="I489" s="71">
        <v>37.664545799999999</v>
      </c>
      <c r="J489" s="71">
        <v>-122.1171701</v>
      </c>
    </row>
    <row r="490" spans="1:10" ht="29.1">
      <c r="A490" s="71">
        <v>51813</v>
      </c>
      <c r="B490" s="70" t="s">
        <v>1035</v>
      </c>
      <c r="C490" s="71">
        <v>9904360</v>
      </c>
      <c r="D490" s="72" t="s">
        <v>1344</v>
      </c>
      <c r="E490" s="71">
        <v>93</v>
      </c>
      <c r="F490" s="71">
        <v>22</v>
      </c>
      <c r="G490" s="71">
        <v>115</v>
      </c>
      <c r="H490" s="71">
        <v>489</v>
      </c>
      <c r="I490" s="71">
        <v>37.775010299999998</v>
      </c>
      <c r="J490" s="71">
        <v>-122.2112661</v>
      </c>
    </row>
    <row r="491" spans="1:10" ht="29.1">
      <c r="A491" s="71">
        <v>57797</v>
      </c>
      <c r="B491" s="70" t="s">
        <v>1035</v>
      </c>
      <c r="C491" s="71">
        <v>102820</v>
      </c>
      <c r="D491" s="72" t="s">
        <v>1345</v>
      </c>
      <c r="E491" s="71">
        <v>78</v>
      </c>
      <c r="F491" s="71">
        <v>36</v>
      </c>
      <c r="G491" s="71">
        <v>115</v>
      </c>
      <c r="H491" s="71">
        <v>490</v>
      </c>
      <c r="I491" s="71">
        <v>37.757782599999999</v>
      </c>
      <c r="J491" s="71">
        <v>-122.2481334</v>
      </c>
    </row>
    <row r="492" spans="1:10" ht="29.1">
      <c r="A492" s="71">
        <v>50006</v>
      </c>
      <c r="B492" s="70" t="s">
        <v>1035</v>
      </c>
      <c r="C492" s="71">
        <v>9904890</v>
      </c>
      <c r="D492" s="72" t="s">
        <v>1053</v>
      </c>
      <c r="E492" s="71">
        <v>57</v>
      </c>
      <c r="F492" s="71">
        <v>57</v>
      </c>
      <c r="G492" s="71">
        <v>114</v>
      </c>
      <c r="H492" s="71">
        <v>491</v>
      </c>
      <c r="I492" s="71">
        <v>37.788179999999997</v>
      </c>
      <c r="J492" s="71">
        <v>-122.397909</v>
      </c>
    </row>
    <row r="493" spans="1:10" ht="29.1">
      <c r="A493" s="71">
        <v>55506</v>
      </c>
      <c r="B493" s="70" t="s">
        <v>1035</v>
      </c>
      <c r="C493" s="71">
        <v>501580</v>
      </c>
      <c r="D493" s="72" t="s">
        <v>1319</v>
      </c>
      <c r="E493" s="71">
        <v>74</v>
      </c>
      <c r="F493" s="71">
        <v>39</v>
      </c>
      <c r="G493" s="71">
        <v>114</v>
      </c>
      <c r="H493" s="71">
        <v>492</v>
      </c>
      <c r="I493" s="71">
        <v>37.9201579</v>
      </c>
      <c r="J493" s="71">
        <v>-122.3149446</v>
      </c>
    </row>
    <row r="494" spans="1:10" ht="29.1">
      <c r="A494" s="71">
        <v>59900</v>
      </c>
      <c r="B494" s="70" t="s">
        <v>1035</v>
      </c>
      <c r="C494" s="71">
        <v>305840</v>
      </c>
      <c r="D494" s="72" t="s">
        <v>1346</v>
      </c>
      <c r="E494" s="71">
        <v>88</v>
      </c>
      <c r="F494" s="71">
        <v>26</v>
      </c>
      <c r="G494" s="71">
        <v>113</v>
      </c>
      <c r="H494" s="71">
        <v>493</v>
      </c>
      <c r="I494" s="71">
        <v>37.870091199999997</v>
      </c>
      <c r="J494" s="71">
        <v>-122.2839188</v>
      </c>
    </row>
    <row r="495" spans="1:10" ht="29.1">
      <c r="A495" s="71">
        <v>57677</v>
      </c>
      <c r="B495" s="70" t="s">
        <v>1035</v>
      </c>
      <c r="C495" s="71">
        <v>1015100</v>
      </c>
      <c r="D495" s="72" t="s">
        <v>1347</v>
      </c>
      <c r="E495" s="71">
        <v>65</v>
      </c>
      <c r="F495" s="71">
        <v>48</v>
      </c>
      <c r="G495" s="71">
        <v>113</v>
      </c>
      <c r="H495" s="71">
        <v>494</v>
      </c>
      <c r="I495" s="71">
        <v>37.788598800000003</v>
      </c>
      <c r="J495" s="71">
        <v>-122.1960667</v>
      </c>
    </row>
    <row r="496" spans="1:10" ht="29.1">
      <c r="A496" s="71">
        <v>58788</v>
      </c>
      <c r="B496" s="70" t="s">
        <v>1035</v>
      </c>
      <c r="C496" s="71">
        <v>1030040</v>
      </c>
      <c r="D496" s="72" t="s">
        <v>1337</v>
      </c>
      <c r="E496" s="71">
        <v>40</v>
      </c>
      <c r="F496" s="71">
        <v>73</v>
      </c>
      <c r="G496" s="71">
        <v>113</v>
      </c>
      <c r="H496" s="71">
        <v>495</v>
      </c>
      <c r="I496" s="71">
        <v>37.8294499</v>
      </c>
      <c r="J496" s="71">
        <v>-122.2686279</v>
      </c>
    </row>
    <row r="497" spans="1:10" ht="29.1">
      <c r="A497" s="71">
        <v>52332</v>
      </c>
      <c r="B497" s="70" t="s">
        <v>1035</v>
      </c>
      <c r="C497" s="71">
        <v>802540</v>
      </c>
      <c r="D497" s="72" t="s">
        <v>1348</v>
      </c>
      <c r="E497" s="71">
        <v>52</v>
      </c>
      <c r="F497" s="71">
        <v>60</v>
      </c>
      <c r="G497" s="71">
        <v>113</v>
      </c>
      <c r="H497" s="71">
        <v>496</v>
      </c>
      <c r="I497" s="71">
        <v>37.6483323</v>
      </c>
      <c r="J497" s="71">
        <v>-122.1072176</v>
      </c>
    </row>
    <row r="498" spans="1:10" ht="29.1">
      <c r="A498" s="71">
        <v>57799</v>
      </c>
      <c r="B498" s="70" t="s">
        <v>1035</v>
      </c>
      <c r="C498" s="71">
        <v>305150</v>
      </c>
      <c r="D498" s="72" t="s">
        <v>1349</v>
      </c>
      <c r="E498" s="71">
        <v>85</v>
      </c>
      <c r="F498" s="71">
        <v>28</v>
      </c>
      <c r="G498" s="71">
        <v>113</v>
      </c>
      <c r="H498" s="71">
        <v>497</v>
      </c>
      <c r="I498" s="71">
        <v>37.891297299999998</v>
      </c>
      <c r="J498" s="71">
        <v>-122.27876120000001</v>
      </c>
    </row>
    <row r="499" spans="1:10" ht="29.1">
      <c r="A499" s="71">
        <v>55510</v>
      </c>
      <c r="B499" s="70" t="s">
        <v>1035</v>
      </c>
      <c r="C499" s="71">
        <v>1015000</v>
      </c>
      <c r="D499" s="72" t="s">
        <v>1314</v>
      </c>
      <c r="E499" s="71">
        <v>77</v>
      </c>
      <c r="F499" s="71">
        <v>34</v>
      </c>
      <c r="G499" s="71">
        <v>111</v>
      </c>
      <c r="H499" s="71">
        <v>498</v>
      </c>
      <c r="I499" s="71">
        <v>37.787255299999998</v>
      </c>
      <c r="J499" s="71">
        <v>-122.1946289</v>
      </c>
    </row>
    <row r="500" spans="1:10" ht="29.1">
      <c r="A500" s="71">
        <v>51888</v>
      </c>
      <c r="B500" s="70" t="s">
        <v>1035</v>
      </c>
      <c r="C500" s="71">
        <v>1010560</v>
      </c>
      <c r="D500" s="72" t="s">
        <v>1350</v>
      </c>
      <c r="E500" s="71">
        <v>93</v>
      </c>
      <c r="F500" s="71">
        <v>18</v>
      </c>
      <c r="G500" s="71">
        <v>111</v>
      </c>
      <c r="H500" s="71">
        <v>499</v>
      </c>
      <c r="I500" s="71">
        <v>37.769929300000001</v>
      </c>
      <c r="J500" s="71">
        <v>-122.1770305</v>
      </c>
    </row>
    <row r="501" spans="1:10" ht="29.1">
      <c r="A501" s="71">
        <v>50788</v>
      </c>
      <c r="B501" s="70" t="s">
        <v>1035</v>
      </c>
      <c r="C501" s="71">
        <v>704290</v>
      </c>
      <c r="D501" s="72" t="s">
        <v>1351</v>
      </c>
      <c r="E501" s="71">
        <v>18</v>
      </c>
      <c r="F501" s="71">
        <v>93</v>
      </c>
      <c r="G501" s="71">
        <v>111</v>
      </c>
      <c r="H501" s="71">
        <v>500</v>
      </c>
      <c r="I501" s="71">
        <v>37.530161</v>
      </c>
      <c r="J501" s="71">
        <v>-121.91128999999999</v>
      </c>
    </row>
    <row r="502" spans="1:10" ht="29.1">
      <c r="A502" s="71">
        <v>51605</v>
      </c>
      <c r="B502" s="70" t="s">
        <v>1035</v>
      </c>
      <c r="C502" s="71">
        <v>9903700</v>
      </c>
      <c r="D502" s="72" t="s">
        <v>1344</v>
      </c>
      <c r="E502" s="71">
        <v>19</v>
      </c>
      <c r="F502" s="71">
        <v>93</v>
      </c>
      <c r="G502" s="71">
        <v>111</v>
      </c>
      <c r="H502" s="71">
        <v>501</v>
      </c>
      <c r="I502" s="71">
        <v>37.774416899999999</v>
      </c>
      <c r="J502" s="71">
        <v>-122.2122554</v>
      </c>
    </row>
    <row r="503" spans="1:10" ht="29.1">
      <c r="A503" s="71">
        <v>55336</v>
      </c>
      <c r="B503" s="70" t="s">
        <v>1035</v>
      </c>
      <c r="C503" s="71">
        <v>1010240</v>
      </c>
      <c r="D503" s="72" t="s">
        <v>1317</v>
      </c>
      <c r="E503" s="71">
        <v>45</v>
      </c>
      <c r="F503" s="71">
        <v>65</v>
      </c>
      <c r="G503" s="71">
        <v>110</v>
      </c>
      <c r="H503" s="71">
        <v>502</v>
      </c>
      <c r="I503" s="71">
        <v>37.785388500000003</v>
      </c>
      <c r="J503" s="71">
        <v>-122.2343809</v>
      </c>
    </row>
    <row r="504" spans="1:10" ht="29.1">
      <c r="A504" s="71">
        <v>55519</v>
      </c>
      <c r="B504" s="70" t="s">
        <v>1035</v>
      </c>
      <c r="C504" s="71">
        <v>104390</v>
      </c>
      <c r="D504" s="72" t="s">
        <v>1327</v>
      </c>
      <c r="E504" s="71">
        <v>59</v>
      </c>
      <c r="F504" s="71">
        <v>52</v>
      </c>
      <c r="G504" s="71">
        <v>110</v>
      </c>
      <c r="H504" s="71">
        <v>503</v>
      </c>
      <c r="I504" s="71">
        <v>37.757067900000003</v>
      </c>
      <c r="J504" s="71">
        <v>-122.2495373</v>
      </c>
    </row>
    <row r="505" spans="1:10" ht="29.1">
      <c r="A505" s="71">
        <v>53055</v>
      </c>
      <c r="B505" s="70" t="s">
        <v>1035</v>
      </c>
      <c r="C505" s="71">
        <v>802390</v>
      </c>
      <c r="D505" s="72" t="s">
        <v>1352</v>
      </c>
      <c r="E505" s="71">
        <v>96</v>
      </c>
      <c r="F505" s="71">
        <v>14</v>
      </c>
      <c r="G505" s="71">
        <v>110</v>
      </c>
      <c r="H505" s="71">
        <v>504</v>
      </c>
      <c r="I505" s="71">
        <v>37.624348300000001</v>
      </c>
      <c r="J505" s="71">
        <v>-122.09251639999999</v>
      </c>
    </row>
    <row r="506" spans="1:10" ht="29.1">
      <c r="A506" s="71">
        <v>51481</v>
      </c>
      <c r="B506" s="70" t="s">
        <v>1035</v>
      </c>
      <c r="C506" s="71">
        <v>9903300</v>
      </c>
      <c r="D506" s="72" t="s">
        <v>1326</v>
      </c>
      <c r="E506" s="71">
        <v>25</v>
      </c>
      <c r="F506" s="71">
        <v>85</v>
      </c>
      <c r="G506" s="71">
        <v>110</v>
      </c>
      <c r="H506" s="71">
        <v>505</v>
      </c>
      <c r="I506" s="71">
        <v>37.768304800000003</v>
      </c>
      <c r="J506" s="71">
        <v>-122.24889880000001</v>
      </c>
    </row>
    <row r="507" spans="1:10" ht="29.1">
      <c r="A507" s="71">
        <v>52092</v>
      </c>
      <c r="B507" s="70" t="s">
        <v>1035</v>
      </c>
      <c r="C507" s="71">
        <v>9905670</v>
      </c>
      <c r="D507" s="72" t="s">
        <v>1340</v>
      </c>
      <c r="E507" s="71">
        <v>44</v>
      </c>
      <c r="F507" s="71">
        <v>66</v>
      </c>
      <c r="G507" s="71">
        <v>109</v>
      </c>
      <c r="H507" s="71">
        <v>506</v>
      </c>
      <c r="I507" s="71">
        <v>37.689009599999999</v>
      </c>
      <c r="J507" s="71">
        <v>-122.1299451</v>
      </c>
    </row>
    <row r="508" spans="1:10" ht="29.1">
      <c r="A508" s="71">
        <v>51112</v>
      </c>
      <c r="B508" s="70" t="s">
        <v>1035</v>
      </c>
      <c r="C508" s="71">
        <v>901150</v>
      </c>
      <c r="D508" s="72" t="s">
        <v>1353</v>
      </c>
      <c r="E508" s="71">
        <v>47</v>
      </c>
      <c r="F508" s="71">
        <v>63</v>
      </c>
      <c r="G508" s="71">
        <v>109</v>
      </c>
      <c r="H508" s="71">
        <v>507</v>
      </c>
      <c r="I508" s="71">
        <v>37.527276399999998</v>
      </c>
      <c r="J508" s="71">
        <v>-122.0022669</v>
      </c>
    </row>
    <row r="509" spans="1:10" ht="29.1">
      <c r="A509" s="71">
        <v>51732</v>
      </c>
      <c r="B509" s="70" t="s">
        <v>1035</v>
      </c>
      <c r="C509" s="71">
        <v>9904100</v>
      </c>
      <c r="D509" s="72" t="s">
        <v>1144</v>
      </c>
      <c r="E509" s="71">
        <v>81</v>
      </c>
      <c r="F509" s="71">
        <v>28</v>
      </c>
      <c r="G509" s="71">
        <v>109</v>
      </c>
      <c r="H509" s="71">
        <v>508</v>
      </c>
      <c r="I509" s="71">
        <v>37.804563799999997</v>
      </c>
      <c r="J509" s="71">
        <v>-122.29523380000001</v>
      </c>
    </row>
    <row r="510" spans="1:10" ht="29.1">
      <c r="A510" s="71">
        <v>55422</v>
      </c>
      <c r="B510" s="70" t="s">
        <v>1035</v>
      </c>
      <c r="C510" s="71">
        <v>802500</v>
      </c>
      <c r="D510" s="72" t="s">
        <v>1354</v>
      </c>
      <c r="E510" s="71">
        <v>50</v>
      </c>
      <c r="F510" s="71">
        <v>59</v>
      </c>
      <c r="G510" s="71">
        <v>109</v>
      </c>
      <c r="H510" s="71">
        <v>509</v>
      </c>
      <c r="I510" s="71">
        <v>37.630426499999999</v>
      </c>
      <c r="J510" s="71">
        <v>-122.09658399999999</v>
      </c>
    </row>
    <row r="511" spans="1:10" ht="29.1">
      <c r="A511" s="71">
        <v>55665</v>
      </c>
      <c r="B511" s="70" t="s">
        <v>1035</v>
      </c>
      <c r="C511" s="71">
        <v>802090</v>
      </c>
      <c r="D511" s="72" t="s">
        <v>1086</v>
      </c>
      <c r="E511" s="71">
        <v>58</v>
      </c>
      <c r="F511" s="71">
        <v>51</v>
      </c>
      <c r="G511" s="71">
        <v>109</v>
      </c>
      <c r="H511" s="71">
        <v>510</v>
      </c>
      <c r="I511" s="71">
        <v>37.6692842</v>
      </c>
      <c r="J511" s="71">
        <v>-122.08609850000001</v>
      </c>
    </row>
    <row r="512" spans="1:10" ht="29.1">
      <c r="A512" s="71">
        <v>57875</v>
      </c>
      <c r="B512" s="70" t="s">
        <v>1035</v>
      </c>
      <c r="C512" s="71">
        <v>1030920</v>
      </c>
      <c r="D512" s="72" t="s">
        <v>1355</v>
      </c>
      <c r="E512" s="71">
        <v>18</v>
      </c>
      <c r="F512" s="71">
        <v>90</v>
      </c>
      <c r="G512" s="71">
        <v>108</v>
      </c>
      <c r="H512" s="71">
        <v>511</v>
      </c>
      <c r="I512" s="71">
        <v>37.775818999999998</v>
      </c>
      <c r="J512" s="71">
        <v>-122.1861086</v>
      </c>
    </row>
    <row r="513" spans="1:10" ht="29.1">
      <c r="A513" s="71">
        <v>58085</v>
      </c>
      <c r="B513" s="70" t="s">
        <v>1035</v>
      </c>
      <c r="C513" s="71">
        <v>1011700</v>
      </c>
      <c r="D513" s="72" t="s">
        <v>1356</v>
      </c>
      <c r="E513" s="71">
        <v>42</v>
      </c>
      <c r="F513" s="71">
        <v>66</v>
      </c>
      <c r="G513" s="71">
        <v>108</v>
      </c>
      <c r="H513" s="71">
        <v>512</v>
      </c>
      <c r="I513" s="71">
        <v>37.810995200000001</v>
      </c>
      <c r="J513" s="71">
        <v>-122.26209009999999</v>
      </c>
    </row>
    <row r="514" spans="1:10" ht="29.1">
      <c r="A514" s="71">
        <v>51573</v>
      </c>
      <c r="B514" s="70" t="s">
        <v>1035</v>
      </c>
      <c r="C514" s="71">
        <v>9903580</v>
      </c>
      <c r="D514" s="72" t="s">
        <v>1346</v>
      </c>
      <c r="E514" s="71">
        <v>28</v>
      </c>
      <c r="F514" s="71">
        <v>79</v>
      </c>
      <c r="G514" s="71">
        <v>107</v>
      </c>
      <c r="H514" s="71">
        <v>513</v>
      </c>
      <c r="I514" s="71">
        <v>37.870180499999996</v>
      </c>
      <c r="J514" s="71">
        <v>-122.2846543</v>
      </c>
    </row>
    <row r="515" spans="1:10" ht="29.1">
      <c r="A515" s="71">
        <v>53025</v>
      </c>
      <c r="B515" s="70" t="s">
        <v>1035</v>
      </c>
      <c r="C515" s="71">
        <v>9908030</v>
      </c>
      <c r="D515" s="72" t="s">
        <v>1357</v>
      </c>
      <c r="E515" s="71">
        <v>96</v>
      </c>
      <c r="F515" s="71">
        <v>11</v>
      </c>
      <c r="G515" s="71">
        <v>107</v>
      </c>
      <c r="H515" s="71">
        <v>514</v>
      </c>
      <c r="I515" s="71">
        <v>37.890270000000001</v>
      </c>
      <c r="J515" s="71">
        <v>-122.29817</v>
      </c>
    </row>
    <row r="516" spans="1:10" ht="29.1">
      <c r="A516" s="71">
        <v>53124</v>
      </c>
      <c r="B516" s="70" t="s">
        <v>1035</v>
      </c>
      <c r="C516" s="71">
        <v>9908320</v>
      </c>
      <c r="D516" s="72" t="s">
        <v>1358</v>
      </c>
      <c r="E516" s="71">
        <v>54</v>
      </c>
      <c r="F516" s="71">
        <v>53</v>
      </c>
      <c r="G516" s="71">
        <v>107</v>
      </c>
      <c r="H516" s="71">
        <v>515</v>
      </c>
      <c r="I516" s="71">
        <v>37.79401</v>
      </c>
      <c r="J516" s="71">
        <v>-122.250315</v>
      </c>
    </row>
    <row r="517" spans="1:10" ht="29.1">
      <c r="A517" s="71">
        <v>57575</v>
      </c>
      <c r="B517" s="70" t="s">
        <v>1035</v>
      </c>
      <c r="C517" s="71">
        <v>702550</v>
      </c>
      <c r="D517" s="72" t="s">
        <v>1287</v>
      </c>
      <c r="E517" s="71">
        <v>65</v>
      </c>
      <c r="F517" s="71">
        <v>41</v>
      </c>
      <c r="G517" s="71">
        <v>107</v>
      </c>
      <c r="H517" s="71">
        <v>516</v>
      </c>
      <c r="I517" s="71">
        <v>37.548307299999998</v>
      </c>
      <c r="J517" s="71">
        <v>-121.98741459999999</v>
      </c>
    </row>
    <row r="518" spans="1:10" ht="29.1">
      <c r="A518" s="71">
        <v>54949</v>
      </c>
      <c r="B518" s="70" t="s">
        <v>1035</v>
      </c>
      <c r="C518" s="71">
        <v>802360</v>
      </c>
      <c r="D518" s="72" t="s">
        <v>1359</v>
      </c>
      <c r="E518" s="71">
        <v>40</v>
      </c>
      <c r="F518" s="71">
        <v>67</v>
      </c>
      <c r="G518" s="71">
        <v>107</v>
      </c>
      <c r="H518" s="71">
        <v>517</v>
      </c>
      <c r="I518" s="71">
        <v>37.650140299999997</v>
      </c>
      <c r="J518" s="71">
        <v>-122.10869150000001</v>
      </c>
    </row>
    <row r="519" spans="1:10" ht="29.1">
      <c r="A519" s="71">
        <v>51851</v>
      </c>
      <c r="B519" s="70" t="s">
        <v>1035</v>
      </c>
      <c r="C519" s="71">
        <v>1020280</v>
      </c>
      <c r="D519" s="72" t="s">
        <v>1360</v>
      </c>
      <c r="E519" s="71">
        <v>62</v>
      </c>
      <c r="F519" s="71">
        <v>44</v>
      </c>
      <c r="G519" s="71">
        <v>106</v>
      </c>
      <c r="H519" s="71">
        <v>518</v>
      </c>
      <c r="I519" s="71">
        <v>37.840355799999998</v>
      </c>
      <c r="J519" s="71">
        <v>-122.2620173</v>
      </c>
    </row>
    <row r="520" spans="1:10" ht="29.1">
      <c r="A520" s="71">
        <v>55499</v>
      </c>
      <c r="B520" s="70" t="s">
        <v>1035</v>
      </c>
      <c r="C520" s="71">
        <v>103590</v>
      </c>
      <c r="D520" s="72" t="s">
        <v>1361</v>
      </c>
      <c r="E520" s="71">
        <v>42</v>
      </c>
      <c r="F520" s="71">
        <v>64</v>
      </c>
      <c r="G520" s="71">
        <v>106</v>
      </c>
      <c r="H520" s="71">
        <v>519</v>
      </c>
      <c r="I520" s="71">
        <v>37.758749399999999</v>
      </c>
      <c r="J520" s="71">
        <v>-122.25319759999999</v>
      </c>
    </row>
    <row r="521" spans="1:10" ht="29.1">
      <c r="A521" s="71">
        <v>50900</v>
      </c>
      <c r="B521" s="70" t="s">
        <v>1035</v>
      </c>
      <c r="C521" s="71">
        <v>802490</v>
      </c>
      <c r="D521" s="72" t="s">
        <v>1343</v>
      </c>
      <c r="E521" s="71">
        <v>63</v>
      </c>
      <c r="F521" s="71">
        <v>43</v>
      </c>
      <c r="G521" s="71">
        <v>105</v>
      </c>
      <c r="H521" s="71">
        <v>520</v>
      </c>
      <c r="I521" s="71">
        <v>37.664928000000003</v>
      </c>
      <c r="J521" s="71">
        <v>-122.117801</v>
      </c>
    </row>
    <row r="522" spans="1:10" ht="29.1">
      <c r="A522" s="71">
        <v>55880</v>
      </c>
      <c r="B522" s="70" t="s">
        <v>1035</v>
      </c>
      <c r="C522" s="71">
        <v>306290</v>
      </c>
      <c r="D522" s="72" t="s">
        <v>1303</v>
      </c>
      <c r="E522" s="71">
        <v>50</v>
      </c>
      <c r="F522" s="71">
        <v>55</v>
      </c>
      <c r="G522" s="71">
        <v>105</v>
      </c>
      <c r="H522" s="71">
        <v>521</v>
      </c>
      <c r="I522" s="71">
        <v>37.861466200000002</v>
      </c>
      <c r="J522" s="71">
        <v>-122.28954640000001</v>
      </c>
    </row>
    <row r="523" spans="1:10" ht="29.1">
      <c r="A523" s="71">
        <v>55882</v>
      </c>
      <c r="B523" s="70" t="s">
        <v>1035</v>
      </c>
      <c r="C523" s="71">
        <v>1010800</v>
      </c>
      <c r="D523" s="72" t="s">
        <v>1362</v>
      </c>
      <c r="E523" s="71">
        <v>63</v>
      </c>
      <c r="F523" s="71">
        <v>42</v>
      </c>
      <c r="G523" s="71">
        <v>105</v>
      </c>
      <c r="H523" s="71">
        <v>522</v>
      </c>
      <c r="I523" s="71">
        <v>37.772720200000002</v>
      </c>
      <c r="J523" s="71">
        <v>-122.2028004</v>
      </c>
    </row>
    <row r="524" spans="1:10" ht="29.1">
      <c r="A524" s="71">
        <v>52019</v>
      </c>
      <c r="B524" s="70" t="s">
        <v>1035</v>
      </c>
      <c r="C524" s="71">
        <v>9905420</v>
      </c>
      <c r="D524" s="72" t="s">
        <v>1363</v>
      </c>
      <c r="E524" s="71">
        <v>33</v>
      </c>
      <c r="F524" s="71">
        <v>72</v>
      </c>
      <c r="G524" s="71">
        <v>105</v>
      </c>
      <c r="H524" s="71">
        <v>523</v>
      </c>
      <c r="I524" s="71">
        <v>37.857235600000003</v>
      </c>
      <c r="J524" s="71">
        <v>-122.26685139999999</v>
      </c>
    </row>
    <row r="525" spans="1:10" ht="29.1">
      <c r="A525" s="71">
        <v>52934</v>
      </c>
      <c r="B525" s="70" t="s">
        <v>1035</v>
      </c>
      <c r="C525" s="71">
        <v>9907760</v>
      </c>
      <c r="D525" s="72" t="s">
        <v>1364</v>
      </c>
      <c r="E525" s="71">
        <v>50</v>
      </c>
      <c r="F525" s="71">
        <v>55</v>
      </c>
      <c r="G525" s="71">
        <v>105</v>
      </c>
      <c r="H525" s="71">
        <v>524</v>
      </c>
      <c r="I525" s="71">
        <v>37.826162400000001</v>
      </c>
      <c r="J525" s="71">
        <v>-122.265407</v>
      </c>
    </row>
    <row r="526" spans="1:10" ht="29.1">
      <c r="A526" s="71">
        <v>58556</v>
      </c>
      <c r="B526" s="70" t="s">
        <v>1035</v>
      </c>
      <c r="C526" s="71">
        <v>1012520</v>
      </c>
      <c r="D526" s="72" t="s">
        <v>1365</v>
      </c>
      <c r="E526" s="71">
        <v>6</v>
      </c>
      <c r="F526" s="71">
        <v>98</v>
      </c>
      <c r="G526" s="71">
        <v>105</v>
      </c>
      <c r="H526" s="71">
        <v>525</v>
      </c>
      <c r="I526" s="71">
        <v>37.736542999999998</v>
      </c>
      <c r="J526" s="71">
        <v>-122.197121</v>
      </c>
    </row>
    <row r="527" spans="1:10" ht="29.1">
      <c r="A527" s="71">
        <v>50300</v>
      </c>
      <c r="B527" s="70" t="s">
        <v>1035</v>
      </c>
      <c r="C527" s="71">
        <v>103600</v>
      </c>
      <c r="D527" s="72" t="s">
        <v>1361</v>
      </c>
      <c r="E527" s="71">
        <v>66</v>
      </c>
      <c r="F527" s="71">
        <v>39</v>
      </c>
      <c r="G527" s="71">
        <v>104</v>
      </c>
      <c r="H527" s="71">
        <v>526</v>
      </c>
      <c r="I527" s="71">
        <v>37.758682</v>
      </c>
      <c r="J527" s="71">
        <v>-122.25276700000001</v>
      </c>
    </row>
    <row r="528" spans="1:10" ht="29.1">
      <c r="A528" s="71">
        <v>51641</v>
      </c>
      <c r="B528" s="70" t="s">
        <v>1035</v>
      </c>
      <c r="C528" s="71">
        <v>9903840</v>
      </c>
      <c r="D528" s="72" t="s">
        <v>1118</v>
      </c>
      <c r="E528" s="71">
        <v>56</v>
      </c>
      <c r="F528" s="71">
        <v>48</v>
      </c>
      <c r="G528" s="71">
        <v>104</v>
      </c>
      <c r="H528" s="71">
        <v>527</v>
      </c>
      <c r="I528" s="71">
        <v>37.9358997</v>
      </c>
      <c r="J528" s="71">
        <v>-122.3537587</v>
      </c>
    </row>
    <row r="529" spans="1:10" ht="29.1">
      <c r="A529" s="71">
        <v>54411</v>
      </c>
      <c r="B529" s="70" t="s">
        <v>1035</v>
      </c>
      <c r="C529" s="71">
        <v>1004420</v>
      </c>
      <c r="D529" s="72" t="s">
        <v>1366</v>
      </c>
      <c r="E529" s="71">
        <v>61</v>
      </c>
      <c r="F529" s="71">
        <v>43</v>
      </c>
      <c r="G529" s="71">
        <v>104</v>
      </c>
      <c r="H529" s="71">
        <v>528</v>
      </c>
      <c r="I529" s="71">
        <v>37.744244399999999</v>
      </c>
      <c r="J529" s="71">
        <v>-122.1710732</v>
      </c>
    </row>
    <row r="530" spans="1:10" ht="29.1">
      <c r="A530" s="71">
        <v>55992</v>
      </c>
      <c r="B530" s="70" t="s">
        <v>1035</v>
      </c>
      <c r="C530" s="71">
        <v>1014100</v>
      </c>
      <c r="D530" s="72" t="s">
        <v>1367</v>
      </c>
      <c r="E530" s="71">
        <v>66</v>
      </c>
      <c r="F530" s="71">
        <v>38</v>
      </c>
      <c r="G530" s="71">
        <v>104</v>
      </c>
      <c r="H530" s="71">
        <v>529</v>
      </c>
      <c r="I530" s="71">
        <v>37.808095199999997</v>
      </c>
      <c r="J530" s="71">
        <v>-122.2048599</v>
      </c>
    </row>
    <row r="531" spans="1:10" ht="29.1">
      <c r="A531" s="71">
        <v>55771</v>
      </c>
      <c r="B531" s="70" t="s">
        <v>1035</v>
      </c>
      <c r="C531" s="71">
        <v>1006780</v>
      </c>
      <c r="D531" s="72" t="s">
        <v>1368</v>
      </c>
      <c r="E531" s="71">
        <v>43</v>
      </c>
      <c r="F531" s="71">
        <v>61</v>
      </c>
      <c r="G531" s="71">
        <v>104</v>
      </c>
      <c r="H531" s="71">
        <v>530</v>
      </c>
      <c r="I531" s="71">
        <v>37.811798799999998</v>
      </c>
      <c r="J531" s="71">
        <v>-122.26638079999999</v>
      </c>
    </row>
    <row r="532" spans="1:10" ht="29.1">
      <c r="A532" s="71">
        <v>50134</v>
      </c>
      <c r="B532" s="70" t="s">
        <v>1035</v>
      </c>
      <c r="C532" s="71">
        <v>1304360</v>
      </c>
      <c r="D532" s="72" t="s">
        <v>1369</v>
      </c>
      <c r="E532" s="71">
        <v>56</v>
      </c>
      <c r="F532" s="71">
        <v>48</v>
      </c>
      <c r="G532" s="71">
        <v>103</v>
      </c>
      <c r="H532" s="71">
        <v>531</v>
      </c>
      <c r="I532" s="71">
        <v>37.935775499999998</v>
      </c>
      <c r="J532" s="71">
        <v>-122.35657</v>
      </c>
    </row>
    <row r="533" spans="1:10" ht="29.1">
      <c r="A533" s="71">
        <v>52426</v>
      </c>
      <c r="B533" s="70" t="s">
        <v>1035</v>
      </c>
      <c r="C533" s="71">
        <v>9906160</v>
      </c>
      <c r="D533" s="72" t="s">
        <v>1370</v>
      </c>
      <c r="E533" s="71">
        <v>63</v>
      </c>
      <c r="F533" s="71">
        <v>40</v>
      </c>
      <c r="G533" s="71">
        <v>103</v>
      </c>
      <c r="H533" s="71">
        <v>532</v>
      </c>
      <c r="I533" s="71">
        <v>37.731513399999997</v>
      </c>
      <c r="J533" s="71">
        <v>-122.160859</v>
      </c>
    </row>
    <row r="534" spans="1:10" ht="29.1">
      <c r="A534" s="71">
        <v>55325</v>
      </c>
      <c r="B534" s="70" t="s">
        <v>1035</v>
      </c>
      <c r="C534" s="71">
        <v>800580</v>
      </c>
      <c r="D534" s="72" t="s">
        <v>1371</v>
      </c>
      <c r="E534" s="71">
        <v>20</v>
      </c>
      <c r="F534" s="71">
        <v>83</v>
      </c>
      <c r="G534" s="71">
        <v>103</v>
      </c>
      <c r="H534" s="71">
        <v>533</v>
      </c>
      <c r="I534" s="71">
        <v>37.671949699999999</v>
      </c>
      <c r="J534" s="71">
        <v>-122.0843931</v>
      </c>
    </row>
    <row r="535" spans="1:10" ht="29.1">
      <c r="A535" s="71">
        <v>55334</v>
      </c>
      <c r="B535" s="70" t="s">
        <v>1035</v>
      </c>
      <c r="C535" s="71">
        <v>1020720</v>
      </c>
      <c r="D535" s="72" t="s">
        <v>1372</v>
      </c>
      <c r="E535" s="71">
        <v>56</v>
      </c>
      <c r="F535" s="71">
        <v>47</v>
      </c>
      <c r="G535" s="71">
        <v>103</v>
      </c>
      <c r="H535" s="71">
        <v>534</v>
      </c>
      <c r="I535" s="71">
        <v>37.7282662</v>
      </c>
      <c r="J535" s="71">
        <v>-122.1790591</v>
      </c>
    </row>
    <row r="536" spans="1:10" ht="29.1">
      <c r="A536" s="71">
        <v>51195</v>
      </c>
      <c r="B536" s="70" t="s">
        <v>1035</v>
      </c>
      <c r="C536" s="71">
        <v>1014970</v>
      </c>
      <c r="D536" s="72" t="s">
        <v>1373</v>
      </c>
      <c r="E536" s="71">
        <v>35</v>
      </c>
      <c r="F536" s="71">
        <v>68</v>
      </c>
      <c r="G536" s="71">
        <v>103</v>
      </c>
      <c r="H536" s="71">
        <v>535</v>
      </c>
      <c r="I536" s="71">
        <v>37.8102363</v>
      </c>
      <c r="J536" s="71">
        <v>-122.2490962</v>
      </c>
    </row>
    <row r="537" spans="1:10" ht="29.1">
      <c r="A537" s="71">
        <v>55395</v>
      </c>
      <c r="B537" s="70" t="s">
        <v>1035</v>
      </c>
      <c r="C537" s="71">
        <v>200620</v>
      </c>
      <c r="D537" s="72" t="s">
        <v>1357</v>
      </c>
      <c r="E537" s="71">
        <v>11</v>
      </c>
      <c r="F537" s="71">
        <v>92</v>
      </c>
      <c r="G537" s="71">
        <v>103</v>
      </c>
      <c r="H537" s="71">
        <v>536</v>
      </c>
      <c r="I537" s="71">
        <v>37.890379199999998</v>
      </c>
      <c r="J537" s="71">
        <v>-122.29832</v>
      </c>
    </row>
    <row r="538" spans="1:10" ht="29.1">
      <c r="A538" s="71">
        <v>52986</v>
      </c>
      <c r="B538" s="70" t="s">
        <v>1035</v>
      </c>
      <c r="C538" s="71">
        <v>9907960</v>
      </c>
      <c r="D538" s="72" t="s">
        <v>1374</v>
      </c>
      <c r="E538" s="71">
        <v>30</v>
      </c>
      <c r="F538" s="71">
        <v>73</v>
      </c>
      <c r="G538" s="71">
        <v>102</v>
      </c>
      <c r="H538" s="71">
        <v>537</v>
      </c>
      <c r="I538" s="71">
        <v>37.694545599999998</v>
      </c>
      <c r="J538" s="71">
        <v>-122.11344219999999</v>
      </c>
    </row>
    <row r="539" spans="1:10" ht="29.1">
      <c r="A539" s="71">
        <v>57800</v>
      </c>
      <c r="B539" s="70" t="s">
        <v>1035</v>
      </c>
      <c r="C539" s="71">
        <v>1010790</v>
      </c>
      <c r="D539" s="72" t="s">
        <v>1362</v>
      </c>
      <c r="E539" s="71">
        <v>44</v>
      </c>
      <c r="F539" s="71">
        <v>59</v>
      </c>
      <c r="G539" s="71">
        <v>102</v>
      </c>
      <c r="H539" s="71">
        <v>538</v>
      </c>
      <c r="I539" s="71">
        <v>37.772565700000001</v>
      </c>
      <c r="J539" s="71">
        <v>-122.2031295</v>
      </c>
    </row>
    <row r="540" spans="1:10" ht="29.1">
      <c r="A540" s="71">
        <v>55055</v>
      </c>
      <c r="B540" s="70" t="s">
        <v>1035</v>
      </c>
      <c r="C540" s="71">
        <v>802150</v>
      </c>
      <c r="D540" s="72" t="s">
        <v>1086</v>
      </c>
      <c r="E540" s="71">
        <v>32</v>
      </c>
      <c r="F540" s="71">
        <v>69</v>
      </c>
      <c r="G540" s="71">
        <v>101</v>
      </c>
      <c r="H540" s="71">
        <v>539</v>
      </c>
      <c r="I540" s="71">
        <v>37.669588900000001</v>
      </c>
      <c r="J540" s="71">
        <v>-122.08631370000001</v>
      </c>
    </row>
    <row r="541" spans="1:10" ht="29.1">
      <c r="A541" s="71">
        <v>51328</v>
      </c>
      <c r="B541" s="70" t="s">
        <v>1035</v>
      </c>
      <c r="C541" s="71">
        <v>9902920</v>
      </c>
      <c r="D541" s="72" t="s">
        <v>1375</v>
      </c>
      <c r="E541" s="71">
        <v>33</v>
      </c>
      <c r="F541" s="71">
        <v>67</v>
      </c>
      <c r="G541" s="71">
        <v>101</v>
      </c>
      <c r="H541" s="71">
        <v>540</v>
      </c>
      <c r="I541" s="71">
        <v>37.969964599999997</v>
      </c>
      <c r="J541" s="71">
        <v>-122.2875526</v>
      </c>
    </row>
    <row r="542" spans="1:10" ht="29.1">
      <c r="A542" s="71">
        <v>55966</v>
      </c>
      <c r="B542" s="70" t="s">
        <v>1035</v>
      </c>
      <c r="C542" s="71">
        <v>1500480</v>
      </c>
      <c r="D542" s="72" t="s">
        <v>1376</v>
      </c>
      <c r="E542" s="71">
        <v>77</v>
      </c>
      <c r="F542" s="71">
        <v>24</v>
      </c>
      <c r="G542" s="71">
        <v>101</v>
      </c>
      <c r="H542" s="71">
        <v>541</v>
      </c>
      <c r="I542" s="71">
        <v>37.717261100000002</v>
      </c>
      <c r="J542" s="71">
        <v>-122.14261980000001</v>
      </c>
    </row>
    <row r="543" spans="1:10" ht="29.1">
      <c r="A543" s="71">
        <v>57733</v>
      </c>
      <c r="B543" s="70" t="s">
        <v>1035</v>
      </c>
      <c r="C543" s="71">
        <v>103200</v>
      </c>
      <c r="D543" s="72" t="s">
        <v>1377</v>
      </c>
      <c r="E543" s="71">
        <v>64</v>
      </c>
      <c r="F543" s="71">
        <v>37</v>
      </c>
      <c r="G543" s="71">
        <v>101</v>
      </c>
      <c r="H543" s="71">
        <v>542</v>
      </c>
      <c r="I543" s="71">
        <v>37.763680000000001</v>
      </c>
      <c r="J543" s="71">
        <v>-122.23858199999999</v>
      </c>
    </row>
    <row r="544" spans="1:10" ht="29.1">
      <c r="A544" s="71">
        <v>55997</v>
      </c>
      <c r="B544" s="70" t="s">
        <v>1035</v>
      </c>
      <c r="C544" s="71">
        <v>1016520</v>
      </c>
      <c r="D544" s="72" t="s">
        <v>1378</v>
      </c>
      <c r="E544" s="71">
        <v>49</v>
      </c>
      <c r="F544" s="71">
        <v>51</v>
      </c>
      <c r="G544" s="71">
        <v>100</v>
      </c>
      <c r="H544" s="71">
        <v>543</v>
      </c>
      <c r="I544" s="71">
        <v>37.798658799999998</v>
      </c>
      <c r="J544" s="71">
        <v>-122.2166467</v>
      </c>
    </row>
    <row r="545" spans="1:10" ht="29.1">
      <c r="A545" s="71">
        <v>59589</v>
      </c>
      <c r="B545" s="70" t="s">
        <v>1035</v>
      </c>
      <c r="C545" s="71">
        <v>1501440</v>
      </c>
      <c r="D545" s="72" t="s">
        <v>1379</v>
      </c>
      <c r="E545" s="71">
        <v>25</v>
      </c>
      <c r="F545" s="71">
        <v>75</v>
      </c>
      <c r="G545" s="71">
        <v>100</v>
      </c>
      <c r="H545" s="71">
        <v>544</v>
      </c>
      <c r="I545" s="71">
        <v>37.703597899999998</v>
      </c>
      <c r="J545" s="71">
        <v>-122.1264015</v>
      </c>
    </row>
    <row r="546" spans="1:10" ht="29.1">
      <c r="A546" s="71">
        <v>51300</v>
      </c>
      <c r="B546" s="70" t="s">
        <v>1035</v>
      </c>
      <c r="C546" s="71">
        <v>304950</v>
      </c>
      <c r="D546" s="72" t="s">
        <v>1380</v>
      </c>
      <c r="E546" s="71">
        <v>63</v>
      </c>
      <c r="F546" s="71">
        <v>37</v>
      </c>
      <c r="G546" s="71">
        <v>100</v>
      </c>
      <c r="H546" s="71">
        <v>545</v>
      </c>
      <c r="I546" s="71">
        <v>37.865109699999998</v>
      </c>
      <c r="J546" s="71">
        <v>-122.26736769999999</v>
      </c>
    </row>
    <row r="547" spans="1:10" ht="29.1">
      <c r="A547" s="71">
        <v>55115</v>
      </c>
      <c r="B547" s="70" t="s">
        <v>1035</v>
      </c>
      <c r="C547" s="71">
        <v>200770</v>
      </c>
      <c r="D547" s="72" t="s">
        <v>1381</v>
      </c>
      <c r="E547" s="71">
        <v>69</v>
      </c>
      <c r="F547" s="71">
        <v>30</v>
      </c>
      <c r="G547" s="71">
        <v>99</v>
      </c>
      <c r="H547" s="71">
        <v>546</v>
      </c>
      <c r="I547" s="71">
        <v>37.882933399999999</v>
      </c>
      <c r="J547" s="71">
        <v>-122.30290599999999</v>
      </c>
    </row>
    <row r="548" spans="1:10" ht="29.1">
      <c r="A548" s="71">
        <v>54877</v>
      </c>
      <c r="B548" s="70" t="s">
        <v>1035</v>
      </c>
      <c r="C548" s="71">
        <v>104240</v>
      </c>
      <c r="D548" s="72" t="s">
        <v>1382</v>
      </c>
      <c r="E548" s="71">
        <v>33</v>
      </c>
      <c r="F548" s="71">
        <v>66</v>
      </c>
      <c r="G548" s="71">
        <v>99</v>
      </c>
      <c r="H548" s="71">
        <v>547</v>
      </c>
      <c r="I548" s="71">
        <v>37.762793299999998</v>
      </c>
      <c r="J548" s="71">
        <v>-122.2439301</v>
      </c>
    </row>
    <row r="549" spans="1:10" ht="29.1">
      <c r="A549" s="71">
        <v>51249</v>
      </c>
      <c r="B549" s="70" t="s">
        <v>1035</v>
      </c>
      <c r="C549" s="71">
        <v>9902610</v>
      </c>
      <c r="D549" s="72" t="s">
        <v>1383</v>
      </c>
      <c r="E549" s="71">
        <v>25</v>
      </c>
      <c r="F549" s="71">
        <v>74</v>
      </c>
      <c r="G549" s="71">
        <v>99</v>
      </c>
      <c r="H549" s="71">
        <v>548</v>
      </c>
      <c r="I549" s="71">
        <v>37.791395100000003</v>
      </c>
      <c r="J549" s="71">
        <v>-122.2196318</v>
      </c>
    </row>
    <row r="550" spans="1:10" ht="29.1">
      <c r="A550" s="71">
        <v>56782</v>
      </c>
      <c r="B550" s="70" t="s">
        <v>1035</v>
      </c>
      <c r="C550" s="71">
        <v>1012510</v>
      </c>
      <c r="D550" s="72" t="s">
        <v>1384</v>
      </c>
      <c r="E550" s="71">
        <v>81</v>
      </c>
      <c r="F550" s="71">
        <v>18</v>
      </c>
      <c r="G550" s="71">
        <v>99</v>
      </c>
      <c r="H550" s="71">
        <v>549</v>
      </c>
      <c r="I550" s="71">
        <v>37.745072800000003</v>
      </c>
      <c r="J550" s="71">
        <v>-122.1958492</v>
      </c>
    </row>
    <row r="551" spans="1:10" ht="29.1">
      <c r="A551" s="71">
        <v>57588</v>
      </c>
      <c r="B551" s="70" t="s">
        <v>1035</v>
      </c>
      <c r="C551" s="71">
        <v>901350</v>
      </c>
      <c r="D551" s="72" t="s">
        <v>1385</v>
      </c>
      <c r="E551" s="71">
        <v>42</v>
      </c>
      <c r="F551" s="71">
        <v>56</v>
      </c>
      <c r="G551" s="71">
        <v>99</v>
      </c>
      <c r="H551" s="71">
        <v>550</v>
      </c>
      <c r="I551" s="71">
        <v>37.529795999999997</v>
      </c>
      <c r="J551" s="71">
        <v>-122.03809800000001</v>
      </c>
    </row>
    <row r="552" spans="1:10" ht="29.1">
      <c r="A552" s="71">
        <v>56689</v>
      </c>
      <c r="B552" s="70" t="s">
        <v>1035</v>
      </c>
      <c r="C552" s="71">
        <v>1010340</v>
      </c>
      <c r="D552" s="72" t="s">
        <v>1386</v>
      </c>
      <c r="E552" s="71">
        <v>22</v>
      </c>
      <c r="F552" s="71">
        <v>76</v>
      </c>
      <c r="G552" s="71">
        <v>98</v>
      </c>
      <c r="H552" s="71">
        <v>551</v>
      </c>
      <c r="I552" s="71">
        <v>37.7992816</v>
      </c>
      <c r="J552" s="71">
        <v>-122.2542816</v>
      </c>
    </row>
    <row r="553" spans="1:10" ht="29.1">
      <c r="A553" s="71">
        <v>50971</v>
      </c>
      <c r="B553" s="70" t="s">
        <v>1035</v>
      </c>
      <c r="C553" s="71">
        <v>601000</v>
      </c>
      <c r="D553" s="72" t="s">
        <v>1387</v>
      </c>
      <c r="E553" s="71">
        <v>57</v>
      </c>
      <c r="F553" s="71">
        <v>41</v>
      </c>
      <c r="G553" s="71">
        <v>98</v>
      </c>
      <c r="H553" s="71">
        <v>552</v>
      </c>
      <c r="I553" s="71">
        <v>37.831134400000003</v>
      </c>
      <c r="J553" s="71">
        <v>-122.2787876</v>
      </c>
    </row>
    <row r="554" spans="1:10" ht="29.1">
      <c r="A554" s="71">
        <v>50919</v>
      </c>
      <c r="B554" s="70" t="s">
        <v>1035</v>
      </c>
      <c r="C554" s="71">
        <v>9901920</v>
      </c>
      <c r="D554" s="72" t="s">
        <v>1388</v>
      </c>
      <c r="E554" s="71">
        <v>82</v>
      </c>
      <c r="F554" s="71">
        <v>17</v>
      </c>
      <c r="G554" s="71">
        <v>98</v>
      </c>
      <c r="H554" s="71">
        <v>553</v>
      </c>
      <c r="I554" s="71">
        <v>37.7002673</v>
      </c>
      <c r="J554" s="71">
        <v>-122.1212503</v>
      </c>
    </row>
    <row r="555" spans="1:10" ht="29.1">
      <c r="A555" s="71">
        <v>55375</v>
      </c>
      <c r="B555" s="70" t="s">
        <v>1035</v>
      </c>
      <c r="C555" s="71">
        <v>1020140</v>
      </c>
      <c r="D555" s="72" t="s">
        <v>1389</v>
      </c>
      <c r="E555" s="71">
        <v>49</v>
      </c>
      <c r="F555" s="71">
        <v>49</v>
      </c>
      <c r="G555" s="71">
        <v>98</v>
      </c>
      <c r="H555" s="71">
        <v>554</v>
      </c>
      <c r="I555" s="71">
        <v>37.8268792</v>
      </c>
      <c r="J555" s="71">
        <v>-122.2649591</v>
      </c>
    </row>
    <row r="556" spans="1:10" ht="29.1">
      <c r="A556" s="71">
        <v>54055</v>
      </c>
      <c r="B556" s="70" t="s">
        <v>1035</v>
      </c>
      <c r="C556" s="71">
        <v>802520</v>
      </c>
      <c r="D556" s="72" t="s">
        <v>1390</v>
      </c>
      <c r="E556" s="71">
        <v>48</v>
      </c>
      <c r="F556" s="71">
        <v>50</v>
      </c>
      <c r="G556" s="71">
        <v>98</v>
      </c>
      <c r="H556" s="71">
        <v>555</v>
      </c>
      <c r="I556" s="71">
        <v>37.652472400000001</v>
      </c>
      <c r="J556" s="71">
        <v>-122.11008889999999</v>
      </c>
    </row>
    <row r="557" spans="1:10" ht="29.1">
      <c r="A557" s="71">
        <v>56434</v>
      </c>
      <c r="B557" s="70" t="s">
        <v>1035</v>
      </c>
      <c r="C557" s="71">
        <v>303720</v>
      </c>
      <c r="D557" s="72" t="s">
        <v>1242</v>
      </c>
      <c r="E557" s="71">
        <v>65</v>
      </c>
      <c r="F557" s="71">
        <v>33</v>
      </c>
      <c r="G557" s="71">
        <v>98</v>
      </c>
      <c r="H557" s="71">
        <v>556</v>
      </c>
      <c r="I557" s="71">
        <v>37.871199400000002</v>
      </c>
      <c r="J557" s="71">
        <v>-122.2730763</v>
      </c>
    </row>
    <row r="558" spans="1:10" ht="29.1">
      <c r="A558" s="71">
        <v>56453</v>
      </c>
      <c r="B558" s="70" t="s">
        <v>1035</v>
      </c>
      <c r="C558" s="71">
        <v>1003280</v>
      </c>
      <c r="D558" s="72" t="s">
        <v>1391</v>
      </c>
      <c r="E558" s="71">
        <v>15</v>
      </c>
      <c r="F558" s="71">
        <v>83</v>
      </c>
      <c r="G558" s="71">
        <v>98</v>
      </c>
      <c r="H558" s="71">
        <v>557</v>
      </c>
      <c r="I558" s="71">
        <v>37.766661499999998</v>
      </c>
      <c r="J558" s="71">
        <v>-122.17569399999999</v>
      </c>
    </row>
    <row r="559" spans="1:10" ht="29.1">
      <c r="A559" s="71">
        <v>53225</v>
      </c>
      <c r="B559" s="70" t="s">
        <v>1035</v>
      </c>
      <c r="C559" s="71">
        <v>701485</v>
      </c>
      <c r="D559" s="72" t="s">
        <v>1392</v>
      </c>
      <c r="E559" s="71">
        <v>97</v>
      </c>
      <c r="F559" s="71">
        <v>0</v>
      </c>
      <c r="G559" s="71">
        <v>97</v>
      </c>
      <c r="H559" s="71">
        <v>558</v>
      </c>
      <c r="I559" s="71">
        <v>37.547040000000003</v>
      </c>
      <c r="J559" s="71">
        <v>-121.94240000000001</v>
      </c>
    </row>
    <row r="560" spans="1:10" ht="29.1">
      <c r="A560" s="71">
        <v>51234</v>
      </c>
      <c r="B560" s="70" t="s">
        <v>1035</v>
      </c>
      <c r="C560" s="71">
        <v>1012690</v>
      </c>
      <c r="D560" s="72" t="s">
        <v>1393</v>
      </c>
      <c r="E560" s="71">
        <v>85</v>
      </c>
      <c r="F560" s="71">
        <v>12</v>
      </c>
      <c r="G560" s="71">
        <v>97</v>
      </c>
      <c r="H560" s="71">
        <v>559</v>
      </c>
      <c r="I560" s="71">
        <v>37.772537499999999</v>
      </c>
      <c r="J560" s="71">
        <v>-122.2145103</v>
      </c>
    </row>
    <row r="561" spans="1:10" ht="29.1">
      <c r="A561" s="71">
        <v>56662</v>
      </c>
      <c r="B561" s="70" t="s">
        <v>1035</v>
      </c>
      <c r="C561" s="71">
        <v>1600360</v>
      </c>
      <c r="D561" s="72" t="s">
        <v>1069</v>
      </c>
      <c r="E561" s="71">
        <v>60</v>
      </c>
      <c r="F561" s="71">
        <v>37</v>
      </c>
      <c r="G561" s="71">
        <v>97</v>
      </c>
      <c r="H561" s="71">
        <v>560</v>
      </c>
      <c r="I561" s="71">
        <v>37.970986000000003</v>
      </c>
      <c r="J561" s="71">
        <v>-122.340149</v>
      </c>
    </row>
    <row r="562" spans="1:10" ht="29.1">
      <c r="A562" s="71">
        <v>51672</v>
      </c>
      <c r="B562" s="70" t="s">
        <v>1035</v>
      </c>
      <c r="C562" s="71">
        <v>9903870</v>
      </c>
      <c r="D562" s="72" t="s">
        <v>1118</v>
      </c>
      <c r="E562" s="71">
        <v>38</v>
      </c>
      <c r="F562" s="71">
        <v>59</v>
      </c>
      <c r="G562" s="71">
        <v>97</v>
      </c>
      <c r="H562" s="71">
        <v>561</v>
      </c>
      <c r="I562" s="71">
        <v>37.9363435</v>
      </c>
      <c r="J562" s="71">
        <v>-122.35339690000001</v>
      </c>
    </row>
    <row r="563" spans="1:10" ht="29.1">
      <c r="A563" s="71">
        <v>55778</v>
      </c>
      <c r="B563" s="70" t="s">
        <v>1035</v>
      </c>
      <c r="C563" s="71">
        <v>1302210</v>
      </c>
      <c r="D563" s="72" t="s">
        <v>1254</v>
      </c>
      <c r="E563" s="71">
        <v>47</v>
      </c>
      <c r="F563" s="71">
        <v>49</v>
      </c>
      <c r="G563" s="71">
        <v>96</v>
      </c>
      <c r="H563" s="71">
        <v>562</v>
      </c>
      <c r="I563" s="71">
        <v>37.935645700000002</v>
      </c>
      <c r="J563" s="71">
        <v>-122.34990190000001</v>
      </c>
    </row>
    <row r="564" spans="1:10" ht="29.1">
      <c r="A564" s="71">
        <v>55447</v>
      </c>
      <c r="B564" s="70" t="s">
        <v>1035</v>
      </c>
      <c r="C564" s="71">
        <v>1007030</v>
      </c>
      <c r="D564" s="72" t="s">
        <v>1394</v>
      </c>
      <c r="E564" s="71">
        <v>82</v>
      </c>
      <c r="F564" s="71">
        <v>14</v>
      </c>
      <c r="G564" s="71">
        <v>96</v>
      </c>
      <c r="H564" s="71">
        <v>563</v>
      </c>
      <c r="I564" s="71">
        <v>37.775373899999998</v>
      </c>
      <c r="J564" s="71">
        <v>-122.1851442</v>
      </c>
    </row>
    <row r="565" spans="1:10" ht="29.1">
      <c r="A565" s="71">
        <v>55233</v>
      </c>
      <c r="B565" s="70" t="s">
        <v>1035</v>
      </c>
      <c r="C565" s="71">
        <v>1010300</v>
      </c>
      <c r="D565" s="72" t="s">
        <v>1336</v>
      </c>
      <c r="E565" s="71">
        <v>58</v>
      </c>
      <c r="F565" s="71">
        <v>38</v>
      </c>
      <c r="G565" s="71">
        <v>96</v>
      </c>
      <c r="H565" s="71">
        <v>564</v>
      </c>
      <c r="I565" s="71">
        <v>37.784564400000001</v>
      </c>
      <c r="J565" s="71">
        <v>-122.2276983</v>
      </c>
    </row>
    <row r="566" spans="1:10" ht="29.1">
      <c r="A566" s="71">
        <v>55438</v>
      </c>
      <c r="B566" s="70" t="s">
        <v>1035</v>
      </c>
      <c r="C566" s="71">
        <v>1003240</v>
      </c>
      <c r="D566" s="72" t="s">
        <v>1321</v>
      </c>
      <c r="E566" s="71">
        <v>9</v>
      </c>
      <c r="F566" s="71">
        <v>87</v>
      </c>
      <c r="G566" s="71">
        <v>96</v>
      </c>
      <c r="H566" s="71">
        <v>565</v>
      </c>
      <c r="I566" s="71">
        <v>37.765560999999998</v>
      </c>
      <c r="J566" s="71">
        <v>-122.177119</v>
      </c>
    </row>
    <row r="567" spans="1:10" ht="29.1">
      <c r="A567" s="71">
        <v>55994</v>
      </c>
      <c r="B567" s="70" t="s">
        <v>1035</v>
      </c>
      <c r="C567" s="71">
        <v>103370</v>
      </c>
      <c r="D567" s="72" t="s">
        <v>1395</v>
      </c>
      <c r="E567" s="71">
        <v>66</v>
      </c>
      <c r="F567" s="71">
        <v>30</v>
      </c>
      <c r="G567" s="71">
        <v>96</v>
      </c>
      <c r="H567" s="71">
        <v>566</v>
      </c>
      <c r="I567" s="71">
        <v>37.7729128</v>
      </c>
      <c r="J567" s="71">
        <v>-122.2598869</v>
      </c>
    </row>
    <row r="568" spans="1:10" ht="29.1">
      <c r="A568" s="71">
        <v>59944</v>
      </c>
      <c r="B568" s="70" t="s">
        <v>1035</v>
      </c>
      <c r="C568" s="71">
        <v>805730</v>
      </c>
      <c r="D568" s="72" t="s">
        <v>1390</v>
      </c>
      <c r="E568" s="71">
        <v>49</v>
      </c>
      <c r="F568" s="71">
        <v>47</v>
      </c>
      <c r="G568" s="71">
        <v>96</v>
      </c>
      <c r="H568" s="71">
        <v>567</v>
      </c>
      <c r="I568" s="71">
        <v>37.653892999999997</v>
      </c>
      <c r="J568" s="71">
        <v>-122.1105584</v>
      </c>
    </row>
    <row r="569" spans="1:10" ht="29.1">
      <c r="A569" s="71">
        <v>54329</v>
      </c>
      <c r="B569" s="70" t="s">
        <v>1035</v>
      </c>
      <c r="C569" s="71">
        <v>9700030</v>
      </c>
      <c r="D569" s="72" t="s">
        <v>1396</v>
      </c>
      <c r="E569" s="71">
        <v>56</v>
      </c>
      <c r="F569" s="71">
        <v>39</v>
      </c>
      <c r="G569" s="71">
        <v>95</v>
      </c>
      <c r="H569" s="71">
        <v>568</v>
      </c>
      <c r="I569" s="71">
        <v>37.432291300000003</v>
      </c>
      <c r="J569" s="71">
        <v>-122.1726584</v>
      </c>
    </row>
    <row r="570" spans="1:10" ht="29.1">
      <c r="A570" s="71">
        <v>53109</v>
      </c>
      <c r="B570" s="70" t="s">
        <v>1035</v>
      </c>
      <c r="C570" s="71">
        <v>9908310</v>
      </c>
      <c r="D570" s="72" t="s">
        <v>1397</v>
      </c>
      <c r="E570" s="71">
        <v>46</v>
      </c>
      <c r="F570" s="71">
        <v>50</v>
      </c>
      <c r="G570" s="71">
        <v>95</v>
      </c>
      <c r="H570" s="71">
        <v>569</v>
      </c>
      <c r="I570" s="71">
        <v>37.795135100000003</v>
      </c>
      <c r="J570" s="71">
        <v>-122.2497163</v>
      </c>
    </row>
    <row r="571" spans="1:10" ht="29.1">
      <c r="A571" s="71">
        <v>58833</v>
      </c>
      <c r="B571" s="70" t="s">
        <v>1035</v>
      </c>
      <c r="C571" s="71">
        <v>1000280</v>
      </c>
      <c r="D571" s="72" t="s">
        <v>1398</v>
      </c>
      <c r="E571" s="71">
        <v>46</v>
      </c>
      <c r="F571" s="71">
        <v>49</v>
      </c>
      <c r="G571" s="71">
        <v>95</v>
      </c>
      <c r="H571" s="71">
        <v>570</v>
      </c>
      <c r="I571" s="71">
        <v>37.805266000000003</v>
      </c>
      <c r="J571" s="71">
        <v>-122.2815897</v>
      </c>
    </row>
    <row r="572" spans="1:10" ht="29.1">
      <c r="A572" s="71">
        <v>55645</v>
      </c>
      <c r="B572" s="70" t="s">
        <v>1035</v>
      </c>
      <c r="C572" s="71">
        <v>701900</v>
      </c>
      <c r="D572" s="72" t="s">
        <v>1150</v>
      </c>
      <c r="E572" s="71">
        <v>42</v>
      </c>
      <c r="F572" s="71">
        <v>53</v>
      </c>
      <c r="G572" s="71">
        <v>95</v>
      </c>
      <c r="H572" s="71">
        <v>571</v>
      </c>
      <c r="I572" s="71">
        <v>37.557204599999999</v>
      </c>
      <c r="J572" s="71">
        <v>-121.97560919999999</v>
      </c>
    </row>
    <row r="573" spans="1:10" ht="29.1">
      <c r="A573" s="71">
        <v>57050</v>
      </c>
      <c r="B573" s="70" t="s">
        <v>1035</v>
      </c>
      <c r="C573" s="71">
        <v>305460</v>
      </c>
      <c r="D573" s="72" t="s">
        <v>1399</v>
      </c>
      <c r="E573" s="71">
        <v>63</v>
      </c>
      <c r="F573" s="71">
        <v>32</v>
      </c>
      <c r="G573" s="71">
        <v>95</v>
      </c>
      <c r="H573" s="71">
        <v>572</v>
      </c>
      <c r="I573" s="71">
        <v>37.855967100000001</v>
      </c>
      <c r="J573" s="71">
        <v>-122.2595991</v>
      </c>
    </row>
    <row r="574" spans="1:10" ht="29.1">
      <c r="A574" s="71">
        <v>55512</v>
      </c>
      <c r="B574" s="70" t="s">
        <v>1035</v>
      </c>
      <c r="C574" s="71">
        <v>1001980</v>
      </c>
      <c r="D574" s="72" t="s">
        <v>1400</v>
      </c>
      <c r="E574" s="71">
        <v>92</v>
      </c>
      <c r="F574" s="71">
        <v>2</v>
      </c>
      <c r="G574" s="71">
        <v>95</v>
      </c>
      <c r="H574" s="71">
        <v>573</v>
      </c>
      <c r="I574" s="71">
        <v>37.7764338</v>
      </c>
      <c r="J574" s="71">
        <v>-122.2225803</v>
      </c>
    </row>
    <row r="575" spans="1:10" ht="29.1">
      <c r="A575" s="71">
        <v>55756</v>
      </c>
      <c r="B575" s="70" t="s">
        <v>1035</v>
      </c>
      <c r="C575" s="71">
        <v>802430</v>
      </c>
      <c r="D575" s="72" t="s">
        <v>1401</v>
      </c>
      <c r="E575" s="71">
        <v>48</v>
      </c>
      <c r="F575" s="71">
        <v>46</v>
      </c>
      <c r="G575" s="71">
        <v>94</v>
      </c>
      <c r="H575" s="71">
        <v>574</v>
      </c>
      <c r="I575" s="71">
        <v>37.650440099999997</v>
      </c>
      <c r="J575" s="71">
        <v>-122.10851030000001</v>
      </c>
    </row>
    <row r="576" spans="1:10" ht="29.1">
      <c r="A576" s="71">
        <v>54995</v>
      </c>
      <c r="B576" s="70" t="s">
        <v>1035</v>
      </c>
      <c r="C576" s="71">
        <v>1017600</v>
      </c>
      <c r="D576" s="72" t="s">
        <v>1306</v>
      </c>
      <c r="E576" s="71">
        <v>17</v>
      </c>
      <c r="F576" s="71">
        <v>78</v>
      </c>
      <c r="G576" s="71">
        <v>94</v>
      </c>
      <c r="H576" s="71">
        <v>575</v>
      </c>
      <c r="I576" s="71">
        <v>37.803845099999997</v>
      </c>
      <c r="J576" s="71">
        <v>-122.23383010000001</v>
      </c>
    </row>
    <row r="577" spans="1:10" ht="29.1">
      <c r="A577" s="71">
        <v>51679</v>
      </c>
      <c r="B577" s="70" t="s">
        <v>1035</v>
      </c>
      <c r="C577" s="71">
        <v>9903900</v>
      </c>
      <c r="D577" s="72" t="s">
        <v>1118</v>
      </c>
      <c r="E577" s="71">
        <v>26</v>
      </c>
      <c r="F577" s="71">
        <v>68</v>
      </c>
      <c r="G577" s="71">
        <v>94</v>
      </c>
      <c r="H577" s="71">
        <v>576</v>
      </c>
      <c r="I577" s="71">
        <v>37.936187599999997</v>
      </c>
      <c r="J577" s="71">
        <v>-122.35365710000001</v>
      </c>
    </row>
    <row r="578" spans="1:10" ht="29.1">
      <c r="A578" s="71">
        <v>56700</v>
      </c>
      <c r="B578" s="70" t="s">
        <v>1035</v>
      </c>
      <c r="C578" s="71">
        <v>702490</v>
      </c>
      <c r="D578" s="72" t="s">
        <v>1402</v>
      </c>
      <c r="E578" s="71">
        <v>69</v>
      </c>
      <c r="F578" s="71">
        <v>25</v>
      </c>
      <c r="G578" s="71">
        <v>94</v>
      </c>
      <c r="H578" s="71">
        <v>577</v>
      </c>
      <c r="I578" s="71">
        <v>37.550738699999997</v>
      </c>
      <c r="J578" s="71">
        <v>-121.9928393</v>
      </c>
    </row>
    <row r="579" spans="1:10" ht="29.1">
      <c r="A579" s="71">
        <v>52018</v>
      </c>
      <c r="B579" s="70" t="s">
        <v>1035</v>
      </c>
      <c r="C579" s="71">
        <v>9905410</v>
      </c>
      <c r="D579" s="72" t="s">
        <v>1363</v>
      </c>
      <c r="E579" s="71">
        <v>69</v>
      </c>
      <c r="F579" s="71">
        <v>25</v>
      </c>
      <c r="G579" s="71">
        <v>94</v>
      </c>
      <c r="H579" s="71">
        <v>578</v>
      </c>
      <c r="I579" s="71">
        <v>37.857883299999997</v>
      </c>
      <c r="J579" s="71">
        <v>-122.2667532</v>
      </c>
    </row>
    <row r="580" spans="1:10" ht="29.1">
      <c r="A580" s="71">
        <v>58877</v>
      </c>
      <c r="B580" s="70" t="s">
        <v>1035</v>
      </c>
      <c r="C580" s="71">
        <v>1015160</v>
      </c>
      <c r="D580" s="72" t="s">
        <v>1403</v>
      </c>
      <c r="E580" s="71">
        <v>56</v>
      </c>
      <c r="F580" s="71">
        <v>37</v>
      </c>
      <c r="G580" s="71">
        <v>94</v>
      </c>
      <c r="H580" s="71">
        <v>579</v>
      </c>
      <c r="I580" s="71">
        <v>37.791103999999997</v>
      </c>
      <c r="J580" s="71">
        <v>-122.19811129999999</v>
      </c>
    </row>
    <row r="581" spans="1:10" ht="29.1">
      <c r="A581" s="71">
        <v>50597</v>
      </c>
      <c r="B581" s="70" t="s">
        <v>1035</v>
      </c>
      <c r="C581" s="71">
        <v>1032060</v>
      </c>
      <c r="D581" s="72" t="s">
        <v>1404</v>
      </c>
      <c r="E581" s="71">
        <v>32</v>
      </c>
      <c r="F581" s="71">
        <v>62</v>
      </c>
      <c r="G581" s="71">
        <v>94</v>
      </c>
      <c r="H581" s="71">
        <v>580</v>
      </c>
      <c r="I581" s="71">
        <v>37.7706582</v>
      </c>
      <c r="J581" s="71">
        <v>-122.18420329999999</v>
      </c>
    </row>
    <row r="582" spans="1:10" ht="29.1">
      <c r="A582" s="71">
        <v>59100</v>
      </c>
      <c r="B582" s="70" t="s">
        <v>1035</v>
      </c>
      <c r="C582" s="71">
        <v>1004600</v>
      </c>
      <c r="D582" s="72" t="s">
        <v>1405</v>
      </c>
      <c r="E582" s="71">
        <v>75</v>
      </c>
      <c r="F582" s="71">
        <v>19</v>
      </c>
      <c r="G582" s="71">
        <v>93</v>
      </c>
      <c r="H582" s="71">
        <v>581</v>
      </c>
      <c r="I582" s="71">
        <v>37.751463800000003</v>
      </c>
      <c r="J582" s="71">
        <v>-122.1543652</v>
      </c>
    </row>
    <row r="583" spans="1:10" ht="29.1">
      <c r="A583" s="71">
        <v>51133</v>
      </c>
      <c r="B583" s="70" t="s">
        <v>1035</v>
      </c>
      <c r="C583" s="71">
        <v>1700020</v>
      </c>
      <c r="D583" s="72" t="s">
        <v>1406</v>
      </c>
      <c r="E583" s="71">
        <v>56</v>
      </c>
      <c r="F583" s="71">
        <v>38</v>
      </c>
      <c r="G583" s="71">
        <v>93</v>
      </c>
      <c r="H583" s="71">
        <v>582</v>
      </c>
      <c r="I583" s="71">
        <v>37.590112099999999</v>
      </c>
      <c r="J583" s="71">
        <v>-122.0700703</v>
      </c>
    </row>
    <row r="584" spans="1:10" ht="29.1">
      <c r="A584" s="71">
        <v>50825</v>
      </c>
      <c r="B584" s="70" t="s">
        <v>1035</v>
      </c>
      <c r="C584" s="71">
        <v>9901580</v>
      </c>
      <c r="D584" s="72" t="s">
        <v>1407</v>
      </c>
      <c r="E584" s="71">
        <v>45</v>
      </c>
      <c r="F584" s="71">
        <v>48</v>
      </c>
      <c r="G584" s="71">
        <v>93</v>
      </c>
      <c r="H584" s="71">
        <v>583</v>
      </c>
      <c r="I584" s="71">
        <v>37.813968699999997</v>
      </c>
      <c r="J584" s="71">
        <v>-122.265351</v>
      </c>
    </row>
    <row r="585" spans="1:10" ht="29.1">
      <c r="A585" s="71">
        <v>50596</v>
      </c>
      <c r="B585" s="70" t="s">
        <v>1035</v>
      </c>
      <c r="C585" s="71">
        <v>1032050</v>
      </c>
      <c r="D585" s="72" t="s">
        <v>1404</v>
      </c>
      <c r="E585" s="71">
        <v>64</v>
      </c>
      <c r="F585" s="71">
        <v>29</v>
      </c>
      <c r="G585" s="71">
        <v>93</v>
      </c>
      <c r="H585" s="71">
        <v>584</v>
      </c>
      <c r="I585" s="71">
        <v>37.770905300000003</v>
      </c>
      <c r="J585" s="71">
        <v>-122.1848629</v>
      </c>
    </row>
    <row r="586" spans="1:10" ht="29.1">
      <c r="A586" s="71">
        <v>50010</v>
      </c>
      <c r="B586" s="70" t="s">
        <v>1035</v>
      </c>
      <c r="C586" s="71">
        <v>9904930</v>
      </c>
      <c r="D586" s="72" t="s">
        <v>1053</v>
      </c>
      <c r="E586" s="71">
        <v>38</v>
      </c>
      <c r="F586" s="71">
        <v>54</v>
      </c>
      <c r="G586" s="71">
        <v>92</v>
      </c>
      <c r="H586" s="71">
        <v>585</v>
      </c>
      <c r="I586" s="71">
        <v>37.788418999999998</v>
      </c>
      <c r="J586" s="71">
        <v>-122.397609</v>
      </c>
    </row>
    <row r="587" spans="1:10" ht="29.1">
      <c r="A587" s="71">
        <v>59004</v>
      </c>
      <c r="B587" s="70" t="s">
        <v>1035</v>
      </c>
      <c r="C587" s="71">
        <v>305810</v>
      </c>
      <c r="D587" s="72" t="s">
        <v>1305</v>
      </c>
      <c r="E587" s="71">
        <v>5</v>
      </c>
      <c r="F587" s="71">
        <v>87</v>
      </c>
      <c r="G587" s="71">
        <v>92</v>
      </c>
      <c r="H587" s="71">
        <v>586</v>
      </c>
      <c r="I587" s="71">
        <v>37.868791000000002</v>
      </c>
      <c r="J587" s="71">
        <v>-122.29430499999999</v>
      </c>
    </row>
    <row r="588" spans="1:10" ht="29.1">
      <c r="A588" s="71">
        <v>52323</v>
      </c>
      <c r="B588" s="70" t="s">
        <v>1035</v>
      </c>
      <c r="C588" s="71">
        <v>301820</v>
      </c>
      <c r="D588" s="72" t="s">
        <v>1408</v>
      </c>
      <c r="E588" s="71">
        <v>78</v>
      </c>
      <c r="F588" s="71">
        <v>15</v>
      </c>
      <c r="G588" s="71">
        <v>92</v>
      </c>
      <c r="H588" s="71">
        <v>587</v>
      </c>
      <c r="I588" s="71">
        <v>37.854162799999997</v>
      </c>
      <c r="J588" s="71">
        <v>-122.25270260000001</v>
      </c>
    </row>
    <row r="589" spans="1:10" ht="29.1">
      <c r="A589" s="71">
        <v>51997</v>
      </c>
      <c r="B589" s="70" t="s">
        <v>1035</v>
      </c>
      <c r="C589" s="71">
        <v>304030</v>
      </c>
      <c r="D589" s="72" t="s">
        <v>1409</v>
      </c>
      <c r="E589" s="71">
        <v>12</v>
      </c>
      <c r="F589" s="71">
        <v>81</v>
      </c>
      <c r="G589" s="71">
        <v>92</v>
      </c>
      <c r="H589" s="71">
        <v>588</v>
      </c>
      <c r="I589" s="71">
        <v>37.865983300000003</v>
      </c>
      <c r="J589" s="71">
        <v>-122.25141050000001</v>
      </c>
    </row>
    <row r="590" spans="1:10" ht="29.1">
      <c r="A590" s="71">
        <v>53339</v>
      </c>
      <c r="B590" s="70" t="s">
        <v>1035</v>
      </c>
      <c r="C590" s="71">
        <v>304820</v>
      </c>
      <c r="D590" s="72" t="s">
        <v>1410</v>
      </c>
      <c r="E590" s="71">
        <v>74</v>
      </c>
      <c r="F590" s="71">
        <v>18</v>
      </c>
      <c r="G590" s="71">
        <v>92</v>
      </c>
      <c r="H590" s="71">
        <v>589</v>
      </c>
      <c r="I590" s="71">
        <v>37.8785363</v>
      </c>
      <c r="J590" s="71">
        <v>-122.2692311</v>
      </c>
    </row>
    <row r="591" spans="1:10" ht="29.1">
      <c r="A591" s="71">
        <v>51643</v>
      </c>
      <c r="B591" s="70" t="s">
        <v>1035</v>
      </c>
      <c r="C591" s="71">
        <v>9903850</v>
      </c>
      <c r="D591" s="72" t="s">
        <v>1118</v>
      </c>
      <c r="E591" s="71">
        <v>75</v>
      </c>
      <c r="F591" s="71">
        <v>17</v>
      </c>
      <c r="G591" s="71">
        <v>92</v>
      </c>
      <c r="H591" s="71">
        <v>590</v>
      </c>
      <c r="I591" s="71">
        <v>37.935916400000004</v>
      </c>
      <c r="J591" s="71">
        <v>-122.35342679999999</v>
      </c>
    </row>
    <row r="592" spans="1:10" ht="29.1">
      <c r="A592" s="71">
        <v>53014</v>
      </c>
      <c r="B592" s="70" t="s">
        <v>1035</v>
      </c>
      <c r="C592" s="71">
        <v>9907970</v>
      </c>
      <c r="D592" s="72" t="s">
        <v>1374</v>
      </c>
      <c r="E592" s="71">
        <v>71</v>
      </c>
      <c r="F592" s="71">
        <v>20</v>
      </c>
      <c r="G592" s="71">
        <v>91</v>
      </c>
      <c r="H592" s="71">
        <v>591</v>
      </c>
      <c r="I592" s="71">
        <v>37.695</v>
      </c>
      <c r="J592" s="71">
        <v>-122.1137868</v>
      </c>
    </row>
    <row r="593" spans="1:10" ht="29.1">
      <c r="A593" s="71">
        <v>51504</v>
      </c>
      <c r="B593" s="70" t="s">
        <v>1035</v>
      </c>
      <c r="C593" s="71">
        <v>9903400</v>
      </c>
      <c r="D593" s="72" t="s">
        <v>1411</v>
      </c>
      <c r="E593" s="71">
        <v>20</v>
      </c>
      <c r="F593" s="71">
        <v>71</v>
      </c>
      <c r="G593" s="71">
        <v>91</v>
      </c>
      <c r="H593" s="71">
        <v>592</v>
      </c>
      <c r="I593" s="71">
        <v>37.834686499999997</v>
      </c>
      <c r="J593" s="71">
        <v>-122.2519889</v>
      </c>
    </row>
    <row r="594" spans="1:10" ht="29.1">
      <c r="A594" s="71">
        <v>56477</v>
      </c>
      <c r="B594" s="70" t="s">
        <v>1035</v>
      </c>
      <c r="C594" s="71">
        <v>1015750</v>
      </c>
      <c r="D594" s="72" t="s">
        <v>1412</v>
      </c>
      <c r="E594" s="71">
        <v>40</v>
      </c>
      <c r="F594" s="71">
        <v>50</v>
      </c>
      <c r="G594" s="71">
        <v>91</v>
      </c>
      <c r="H594" s="71">
        <v>593</v>
      </c>
      <c r="I594" s="71">
        <v>37.830885500000001</v>
      </c>
      <c r="J594" s="71">
        <v>-122.27378539999999</v>
      </c>
    </row>
    <row r="595" spans="1:10" ht="29.1">
      <c r="A595" s="71">
        <v>59899</v>
      </c>
      <c r="B595" s="70" t="s">
        <v>1035</v>
      </c>
      <c r="C595" s="71">
        <v>305120</v>
      </c>
      <c r="D595" s="72" t="s">
        <v>1413</v>
      </c>
      <c r="E595" s="71">
        <v>24</v>
      </c>
      <c r="F595" s="71">
        <v>67</v>
      </c>
      <c r="G595" s="71">
        <v>91</v>
      </c>
      <c r="H595" s="71">
        <v>594</v>
      </c>
      <c r="I595" s="71">
        <v>37.881869600000002</v>
      </c>
      <c r="J595" s="71">
        <v>-122.2701155</v>
      </c>
    </row>
    <row r="596" spans="1:10" ht="29.1">
      <c r="A596" s="71">
        <v>50200</v>
      </c>
      <c r="B596" s="70" t="s">
        <v>1035</v>
      </c>
      <c r="C596" s="71">
        <v>9800840</v>
      </c>
      <c r="D596" s="72" t="s">
        <v>1414</v>
      </c>
      <c r="E596" s="71">
        <v>68</v>
      </c>
      <c r="F596" s="71">
        <v>22</v>
      </c>
      <c r="G596" s="71">
        <v>91</v>
      </c>
      <c r="H596" s="71">
        <v>595</v>
      </c>
      <c r="I596" s="71">
        <v>37.703826200000002</v>
      </c>
      <c r="J596" s="71">
        <v>-122.1263005</v>
      </c>
    </row>
    <row r="597" spans="1:10" ht="29.1">
      <c r="A597" s="71">
        <v>55011</v>
      </c>
      <c r="B597" s="70" t="s">
        <v>1035</v>
      </c>
      <c r="C597" s="71">
        <v>702180</v>
      </c>
      <c r="D597" s="72" t="s">
        <v>1415</v>
      </c>
      <c r="E597" s="71">
        <v>66</v>
      </c>
      <c r="F597" s="71">
        <v>25</v>
      </c>
      <c r="G597" s="71">
        <v>91</v>
      </c>
      <c r="H597" s="71">
        <v>596</v>
      </c>
      <c r="I597" s="71">
        <v>37.556094199999997</v>
      </c>
      <c r="J597" s="71">
        <v>-122.00317389999999</v>
      </c>
    </row>
    <row r="598" spans="1:10" ht="29.1">
      <c r="A598" s="71">
        <v>51269</v>
      </c>
      <c r="B598" s="70" t="s">
        <v>1035</v>
      </c>
      <c r="C598" s="71">
        <v>9902660</v>
      </c>
      <c r="D598" s="72" t="s">
        <v>1416</v>
      </c>
      <c r="E598" s="71">
        <v>71</v>
      </c>
      <c r="F598" s="71">
        <v>19</v>
      </c>
      <c r="G598" s="71">
        <v>90</v>
      </c>
      <c r="H598" s="71">
        <v>597</v>
      </c>
      <c r="I598" s="71">
        <v>37.795472599999997</v>
      </c>
      <c r="J598" s="71">
        <v>-122.2181865</v>
      </c>
    </row>
    <row r="599" spans="1:10" ht="29.1">
      <c r="A599" s="71">
        <v>55030</v>
      </c>
      <c r="B599" s="70" t="s">
        <v>1035</v>
      </c>
      <c r="C599" s="71">
        <v>1004410</v>
      </c>
      <c r="D599" s="72" t="s">
        <v>1366</v>
      </c>
      <c r="E599" s="71">
        <v>37</v>
      </c>
      <c r="F599" s="71">
        <v>52</v>
      </c>
      <c r="G599" s="71">
        <v>89</v>
      </c>
      <c r="H599" s="71">
        <v>598</v>
      </c>
      <c r="I599" s="71">
        <v>37.744526299999997</v>
      </c>
      <c r="J599" s="71">
        <v>-122.1700452</v>
      </c>
    </row>
    <row r="600" spans="1:10" ht="29.1">
      <c r="A600" s="71">
        <v>56000</v>
      </c>
      <c r="B600" s="70" t="s">
        <v>1035</v>
      </c>
      <c r="C600" s="71">
        <v>1500640</v>
      </c>
      <c r="D600" s="72" t="s">
        <v>1088</v>
      </c>
      <c r="E600" s="71">
        <v>89</v>
      </c>
      <c r="F600" s="71">
        <v>0</v>
      </c>
      <c r="G600" s="71">
        <v>89</v>
      </c>
      <c r="H600" s="71">
        <v>599</v>
      </c>
      <c r="I600" s="71">
        <v>37.696711000000001</v>
      </c>
      <c r="J600" s="71">
        <v>-122.12556499999999</v>
      </c>
    </row>
    <row r="601" spans="1:10" ht="29.1">
      <c r="A601" s="71">
        <v>50147</v>
      </c>
      <c r="B601" s="70" t="s">
        <v>1035</v>
      </c>
      <c r="C601" s="71">
        <v>1031610</v>
      </c>
      <c r="D601" s="72" t="s">
        <v>1244</v>
      </c>
      <c r="E601" s="71">
        <v>36</v>
      </c>
      <c r="F601" s="71">
        <v>53</v>
      </c>
      <c r="G601" s="71">
        <v>89</v>
      </c>
      <c r="H601" s="71">
        <v>600</v>
      </c>
      <c r="I601" s="71">
        <v>37.824916000000002</v>
      </c>
      <c r="J601" s="71">
        <v>-122.25817410000001</v>
      </c>
    </row>
    <row r="602" spans="1:10" ht="29.1">
      <c r="A602" s="71">
        <v>53107</v>
      </c>
      <c r="B602" s="70" t="s">
        <v>1035</v>
      </c>
      <c r="C602" s="71">
        <v>9908290</v>
      </c>
      <c r="D602" s="72" t="s">
        <v>1417</v>
      </c>
      <c r="E602" s="71">
        <v>52</v>
      </c>
      <c r="F602" s="71">
        <v>37</v>
      </c>
      <c r="G602" s="71">
        <v>89</v>
      </c>
      <c r="H602" s="71">
        <v>601</v>
      </c>
      <c r="I602" s="71">
        <v>37.826201400000002</v>
      </c>
      <c r="J602" s="71">
        <v>-122.2784893</v>
      </c>
    </row>
    <row r="603" spans="1:10" ht="29.1">
      <c r="A603" s="71">
        <v>51099</v>
      </c>
      <c r="B603" s="70" t="s">
        <v>1035</v>
      </c>
      <c r="C603" s="71">
        <v>1011690</v>
      </c>
      <c r="D603" s="72" t="s">
        <v>1356</v>
      </c>
      <c r="E603" s="71">
        <v>54</v>
      </c>
      <c r="F603" s="71">
        <v>35</v>
      </c>
      <c r="G603" s="71">
        <v>89</v>
      </c>
      <c r="H603" s="71">
        <v>602</v>
      </c>
      <c r="I603" s="71">
        <v>37.810744499999998</v>
      </c>
      <c r="J603" s="71">
        <v>-122.2629615</v>
      </c>
    </row>
    <row r="604" spans="1:10" ht="29.1">
      <c r="A604" s="71">
        <v>59333</v>
      </c>
      <c r="B604" s="70" t="s">
        <v>1035</v>
      </c>
      <c r="C604" s="71">
        <v>1012540</v>
      </c>
      <c r="D604" s="72" t="s">
        <v>1418</v>
      </c>
      <c r="E604" s="71">
        <v>83</v>
      </c>
      <c r="F604" s="71">
        <v>6</v>
      </c>
      <c r="G604" s="71">
        <v>89</v>
      </c>
      <c r="H604" s="71">
        <v>603</v>
      </c>
      <c r="I604" s="71">
        <v>37.736156899999997</v>
      </c>
      <c r="J604" s="71">
        <v>-122.1968497</v>
      </c>
    </row>
    <row r="605" spans="1:10" ht="29.1">
      <c r="A605" s="71">
        <v>56622</v>
      </c>
      <c r="B605" s="70" t="s">
        <v>1035</v>
      </c>
      <c r="C605" s="71">
        <v>1002050</v>
      </c>
      <c r="D605" s="72" t="s">
        <v>1322</v>
      </c>
      <c r="E605" s="71">
        <v>60</v>
      </c>
      <c r="F605" s="71">
        <v>29</v>
      </c>
      <c r="G605" s="71">
        <v>89</v>
      </c>
      <c r="H605" s="71">
        <v>604</v>
      </c>
      <c r="I605" s="71">
        <v>37.781866299999997</v>
      </c>
      <c r="J605" s="71">
        <v>-122.21929590000001</v>
      </c>
    </row>
    <row r="606" spans="1:10" ht="29.1">
      <c r="A606" s="71">
        <v>54405</v>
      </c>
      <c r="B606" s="70" t="s">
        <v>1035</v>
      </c>
      <c r="C606" s="71">
        <v>1013750</v>
      </c>
      <c r="D606" s="72" t="s">
        <v>1419</v>
      </c>
      <c r="E606" s="71">
        <v>49</v>
      </c>
      <c r="F606" s="71">
        <v>39</v>
      </c>
      <c r="G606" s="71">
        <v>89</v>
      </c>
      <c r="H606" s="71">
        <v>605</v>
      </c>
      <c r="I606" s="71">
        <v>37.811737000000001</v>
      </c>
      <c r="J606" s="71">
        <v>-122.24186570000001</v>
      </c>
    </row>
    <row r="607" spans="1:10" ht="29.1">
      <c r="A607" s="71">
        <v>55331</v>
      </c>
      <c r="B607" s="70" t="s">
        <v>1035</v>
      </c>
      <c r="C607" s="71">
        <v>1007430</v>
      </c>
      <c r="D607" s="72" t="s">
        <v>1420</v>
      </c>
      <c r="E607" s="71">
        <v>69</v>
      </c>
      <c r="F607" s="71">
        <v>20</v>
      </c>
      <c r="G607" s="71">
        <v>89</v>
      </c>
      <c r="H607" s="71">
        <v>606</v>
      </c>
      <c r="I607" s="71">
        <v>37.836723999999997</v>
      </c>
      <c r="J607" s="71">
        <v>-122.251347</v>
      </c>
    </row>
    <row r="608" spans="1:10" ht="29.1">
      <c r="A608" s="71">
        <v>53733</v>
      </c>
      <c r="B608" s="70" t="s">
        <v>1035</v>
      </c>
      <c r="C608" s="71">
        <v>1600400</v>
      </c>
      <c r="D608" s="72" t="s">
        <v>1069</v>
      </c>
      <c r="E608" s="71">
        <v>37</v>
      </c>
      <c r="F608" s="71">
        <v>51</v>
      </c>
      <c r="G608" s="71">
        <v>88</v>
      </c>
      <c r="H608" s="71">
        <v>607</v>
      </c>
      <c r="I608" s="71">
        <v>37.970846999999999</v>
      </c>
      <c r="J608" s="71">
        <v>-122.339928</v>
      </c>
    </row>
    <row r="609" spans="1:10" ht="29.1">
      <c r="A609" s="71">
        <v>56511</v>
      </c>
      <c r="B609" s="70" t="s">
        <v>1035</v>
      </c>
      <c r="C609" s="71">
        <v>1014380</v>
      </c>
      <c r="D609" s="72" t="s">
        <v>1421</v>
      </c>
      <c r="E609" s="71">
        <v>33</v>
      </c>
      <c r="F609" s="71">
        <v>55</v>
      </c>
      <c r="G609" s="71">
        <v>88</v>
      </c>
      <c r="H609" s="71">
        <v>608</v>
      </c>
      <c r="I609" s="71">
        <v>37.802296599999998</v>
      </c>
      <c r="J609" s="71">
        <v>-122.231741</v>
      </c>
    </row>
    <row r="610" spans="1:10" ht="29.1">
      <c r="A610" s="71">
        <v>53311</v>
      </c>
      <c r="B610" s="70" t="s">
        <v>1035</v>
      </c>
      <c r="C610" s="71">
        <v>1007440</v>
      </c>
      <c r="D610" s="72" t="s">
        <v>1420</v>
      </c>
      <c r="E610" s="71">
        <v>14</v>
      </c>
      <c r="F610" s="71">
        <v>73</v>
      </c>
      <c r="G610" s="71">
        <v>88</v>
      </c>
      <c r="H610" s="71">
        <v>609</v>
      </c>
      <c r="I610" s="71">
        <v>37.836855</v>
      </c>
      <c r="J610" s="71">
        <v>-122.251216</v>
      </c>
    </row>
    <row r="611" spans="1:10" ht="29.1">
      <c r="A611" s="71">
        <v>55711</v>
      </c>
      <c r="B611" s="70" t="s">
        <v>1035</v>
      </c>
      <c r="C611" s="71">
        <v>1030330</v>
      </c>
      <c r="D611" s="72" t="s">
        <v>1070</v>
      </c>
      <c r="E611" s="71">
        <v>78</v>
      </c>
      <c r="F611" s="71">
        <v>10</v>
      </c>
      <c r="G611" s="71">
        <v>87</v>
      </c>
      <c r="H611" s="71">
        <v>610</v>
      </c>
      <c r="I611" s="71">
        <v>37.801131499999997</v>
      </c>
      <c r="J611" s="71">
        <v>-122.2730622</v>
      </c>
    </row>
    <row r="612" spans="1:10" ht="29.1">
      <c r="A612" s="71">
        <v>53933</v>
      </c>
      <c r="B612" s="70" t="s">
        <v>1035</v>
      </c>
      <c r="C612" s="71">
        <v>1010630</v>
      </c>
      <c r="D612" s="72" t="s">
        <v>1422</v>
      </c>
      <c r="E612" s="71">
        <v>25</v>
      </c>
      <c r="F612" s="71">
        <v>62</v>
      </c>
      <c r="G612" s="71">
        <v>87</v>
      </c>
      <c r="H612" s="71">
        <v>611</v>
      </c>
      <c r="I612" s="71">
        <v>37.7725528</v>
      </c>
      <c r="J612" s="71">
        <v>-122.19869730000001</v>
      </c>
    </row>
    <row r="613" spans="1:10" ht="29.1">
      <c r="A613" s="71">
        <v>59211</v>
      </c>
      <c r="B613" s="70" t="s">
        <v>1035</v>
      </c>
      <c r="C613" s="71">
        <v>1014740</v>
      </c>
      <c r="D613" s="72" t="s">
        <v>1270</v>
      </c>
      <c r="E613" s="71">
        <v>48</v>
      </c>
      <c r="F613" s="71">
        <v>39</v>
      </c>
      <c r="G613" s="71">
        <v>87</v>
      </c>
      <c r="H613" s="71">
        <v>612</v>
      </c>
      <c r="I613" s="71">
        <v>37.805605200000002</v>
      </c>
      <c r="J613" s="71">
        <v>-122.2375196</v>
      </c>
    </row>
    <row r="614" spans="1:10" ht="29.1">
      <c r="A614" s="71">
        <v>55227</v>
      </c>
      <c r="B614" s="70" t="s">
        <v>1035</v>
      </c>
      <c r="C614" s="71">
        <v>1002210</v>
      </c>
      <c r="D614" s="72" t="s">
        <v>1423</v>
      </c>
      <c r="E614" s="71">
        <v>53</v>
      </c>
      <c r="F614" s="71">
        <v>34</v>
      </c>
      <c r="G614" s="71">
        <v>87</v>
      </c>
      <c r="H614" s="71">
        <v>613</v>
      </c>
      <c r="I614" s="71">
        <v>37.791372699999997</v>
      </c>
      <c r="J614" s="71">
        <v>-122.20473800000001</v>
      </c>
    </row>
    <row r="615" spans="1:10" ht="29.1">
      <c r="A615" s="71">
        <v>59966</v>
      </c>
      <c r="B615" s="70" t="s">
        <v>1035</v>
      </c>
      <c r="C615" s="71">
        <v>1501570</v>
      </c>
      <c r="D615" s="72" t="s">
        <v>1424</v>
      </c>
      <c r="E615" s="71">
        <v>82</v>
      </c>
      <c r="F615" s="71">
        <v>5</v>
      </c>
      <c r="G615" s="71">
        <v>87</v>
      </c>
      <c r="H615" s="71">
        <v>614</v>
      </c>
      <c r="I615" s="71">
        <v>37.725209999999997</v>
      </c>
      <c r="J615" s="71">
        <v>-122.1563666</v>
      </c>
    </row>
    <row r="616" spans="1:10" ht="29.1">
      <c r="A616" s="71">
        <v>52414</v>
      </c>
      <c r="B616" s="70" t="s">
        <v>1035</v>
      </c>
      <c r="C616" s="71">
        <v>9906140</v>
      </c>
      <c r="D616" s="72" t="s">
        <v>1425</v>
      </c>
      <c r="E616" s="71">
        <v>65</v>
      </c>
      <c r="F616" s="71">
        <v>22</v>
      </c>
      <c r="G616" s="71">
        <v>87</v>
      </c>
      <c r="H616" s="71">
        <v>615</v>
      </c>
      <c r="I616" s="71">
        <v>37.728129199999998</v>
      </c>
      <c r="J616" s="71">
        <v>-122.1583358</v>
      </c>
    </row>
    <row r="617" spans="1:10" ht="29.1">
      <c r="A617" s="71">
        <v>55448</v>
      </c>
      <c r="B617" s="70" t="s">
        <v>1035</v>
      </c>
      <c r="C617" s="71">
        <v>200120</v>
      </c>
      <c r="D617" s="72" t="s">
        <v>1426</v>
      </c>
      <c r="E617" s="71">
        <v>82</v>
      </c>
      <c r="F617" s="71">
        <v>5</v>
      </c>
      <c r="G617" s="71">
        <v>87</v>
      </c>
      <c r="H617" s="71">
        <v>616</v>
      </c>
      <c r="I617" s="71">
        <v>37.883454899999997</v>
      </c>
      <c r="J617" s="71">
        <v>-122.2999811</v>
      </c>
    </row>
    <row r="618" spans="1:10" ht="29.1">
      <c r="A618" s="71">
        <v>52600</v>
      </c>
      <c r="B618" s="70" t="s">
        <v>1035</v>
      </c>
      <c r="C618" s="71">
        <v>702730</v>
      </c>
      <c r="D618" s="72" t="s">
        <v>1427</v>
      </c>
      <c r="E618" s="71">
        <v>57</v>
      </c>
      <c r="F618" s="71">
        <v>30</v>
      </c>
      <c r="G618" s="71">
        <v>87</v>
      </c>
      <c r="H618" s="71">
        <v>617</v>
      </c>
      <c r="I618" s="71">
        <v>37.544786000000002</v>
      </c>
      <c r="J618" s="71">
        <v>-121.9813429</v>
      </c>
    </row>
    <row r="619" spans="1:10" ht="29.1">
      <c r="A619" s="71">
        <v>57088</v>
      </c>
      <c r="B619" s="70" t="s">
        <v>1035</v>
      </c>
      <c r="C619" s="71">
        <v>305470</v>
      </c>
      <c r="D619" s="72" t="s">
        <v>1399</v>
      </c>
      <c r="E619" s="71">
        <v>33</v>
      </c>
      <c r="F619" s="71">
        <v>53</v>
      </c>
      <c r="G619" s="71">
        <v>86</v>
      </c>
      <c r="H619" s="71">
        <v>618</v>
      </c>
      <c r="I619" s="71">
        <v>37.856404699999999</v>
      </c>
      <c r="J619" s="71">
        <v>-122.2597868</v>
      </c>
    </row>
    <row r="620" spans="1:10" ht="29.1">
      <c r="A620" s="71">
        <v>50018</v>
      </c>
      <c r="B620" s="70" t="s">
        <v>1035</v>
      </c>
      <c r="C620" s="71">
        <v>9905010</v>
      </c>
      <c r="D620" s="72" t="s">
        <v>1053</v>
      </c>
      <c r="E620" s="71">
        <v>45</v>
      </c>
      <c r="F620" s="71">
        <v>41</v>
      </c>
      <c r="G620" s="71">
        <v>86</v>
      </c>
      <c r="H620" s="71">
        <v>619</v>
      </c>
      <c r="I620" s="71">
        <v>37.788893000000002</v>
      </c>
      <c r="J620" s="71">
        <v>-122.397006</v>
      </c>
    </row>
    <row r="621" spans="1:10" ht="29.1">
      <c r="A621" s="71">
        <v>52427</v>
      </c>
      <c r="B621" s="70" t="s">
        <v>1035</v>
      </c>
      <c r="C621" s="71">
        <v>9906170</v>
      </c>
      <c r="D621" s="72" t="s">
        <v>1428</v>
      </c>
      <c r="E621" s="71">
        <v>32</v>
      </c>
      <c r="F621" s="71">
        <v>54</v>
      </c>
      <c r="G621" s="71">
        <v>86</v>
      </c>
      <c r="H621" s="71">
        <v>620</v>
      </c>
      <c r="I621" s="71">
        <v>37.732028100000001</v>
      </c>
      <c r="J621" s="71">
        <v>-122.16148509999999</v>
      </c>
    </row>
    <row r="622" spans="1:10" ht="29.1">
      <c r="A622" s="71">
        <v>52822</v>
      </c>
      <c r="B622" s="70" t="s">
        <v>1035</v>
      </c>
      <c r="C622" s="71">
        <v>1010590</v>
      </c>
      <c r="D622" s="72" t="s">
        <v>1429</v>
      </c>
      <c r="E622" s="71">
        <v>25</v>
      </c>
      <c r="F622" s="71">
        <v>61</v>
      </c>
      <c r="G622" s="71">
        <v>86</v>
      </c>
      <c r="H622" s="71">
        <v>621</v>
      </c>
      <c r="I622" s="71">
        <v>37.772017099999999</v>
      </c>
      <c r="J622" s="71">
        <v>-122.1932042</v>
      </c>
    </row>
    <row r="623" spans="1:10" ht="29.1">
      <c r="A623" s="71">
        <v>51122</v>
      </c>
      <c r="B623" s="70" t="s">
        <v>1035</v>
      </c>
      <c r="C623" s="71">
        <v>9900720</v>
      </c>
      <c r="D623" s="72" t="s">
        <v>1430</v>
      </c>
      <c r="E623" s="71">
        <v>67</v>
      </c>
      <c r="F623" s="71">
        <v>19</v>
      </c>
      <c r="G623" s="71">
        <v>86</v>
      </c>
      <c r="H623" s="71">
        <v>622</v>
      </c>
      <c r="I623" s="71">
        <v>37.987098600000003</v>
      </c>
      <c r="J623" s="71">
        <v>-122.3081545</v>
      </c>
    </row>
    <row r="624" spans="1:10" ht="29.1">
      <c r="A624" s="71">
        <v>50639</v>
      </c>
      <c r="B624" s="70" t="s">
        <v>1035</v>
      </c>
      <c r="C624" s="71">
        <v>1006520</v>
      </c>
      <c r="D624" s="72" t="s">
        <v>1431</v>
      </c>
      <c r="E624" s="71">
        <v>31</v>
      </c>
      <c r="F624" s="71">
        <v>55</v>
      </c>
      <c r="G624" s="71">
        <v>86</v>
      </c>
      <c r="H624" s="71">
        <v>623</v>
      </c>
      <c r="I624" s="71">
        <v>37.815424800000002</v>
      </c>
      <c r="J624" s="71">
        <v>-122.2641134</v>
      </c>
    </row>
    <row r="625" spans="1:10" ht="29.1">
      <c r="A625" s="71">
        <v>55808</v>
      </c>
      <c r="B625" s="70" t="s">
        <v>1035</v>
      </c>
      <c r="C625" s="71">
        <v>1011720</v>
      </c>
      <c r="D625" s="72" t="s">
        <v>1432</v>
      </c>
      <c r="E625" s="71">
        <v>43</v>
      </c>
      <c r="F625" s="71">
        <v>43</v>
      </c>
      <c r="G625" s="71">
        <v>86</v>
      </c>
      <c r="H625" s="71">
        <v>624</v>
      </c>
      <c r="I625" s="71">
        <v>37.811216700000003</v>
      </c>
      <c r="J625" s="71">
        <v>-122.2479074</v>
      </c>
    </row>
    <row r="626" spans="1:10" ht="29.1">
      <c r="A626" s="71">
        <v>55428</v>
      </c>
      <c r="B626" s="70" t="s">
        <v>1035</v>
      </c>
      <c r="C626" s="71">
        <v>1012580</v>
      </c>
      <c r="D626" s="72" t="s">
        <v>1433</v>
      </c>
      <c r="E626" s="71">
        <v>4</v>
      </c>
      <c r="F626" s="71">
        <v>82</v>
      </c>
      <c r="G626" s="71">
        <v>86</v>
      </c>
      <c r="H626" s="71">
        <v>625</v>
      </c>
      <c r="I626" s="71">
        <v>37.729493499999997</v>
      </c>
      <c r="J626" s="71">
        <v>-122.20049160000001</v>
      </c>
    </row>
    <row r="627" spans="1:10" ht="29.1">
      <c r="A627" s="71">
        <v>56766</v>
      </c>
      <c r="B627" s="70" t="s">
        <v>1035</v>
      </c>
      <c r="C627" s="71">
        <v>303440</v>
      </c>
      <c r="D627" s="72" t="s">
        <v>1434</v>
      </c>
      <c r="E627" s="71">
        <v>39</v>
      </c>
      <c r="F627" s="71">
        <v>47</v>
      </c>
      <c r="G627" s="71">
        <v>86</v>
      </c>
      <c r="H627" s="71">
        <v>626</v>
      </c>
      <c r="I627" s="71">
        <v>37.868440399999997</v>
      </c>
      <c r="J627" s="71">
        <v>-122.27277650000001</v>
      </c>
    </row>
    <row r="628" spans="1:10" ht="29.1">
      <c r="A628" s="71">
        <v>53520</v>
      </c>
      <c r="B628" s="70" t="s">
        <v>1035</v>
      </c>
      <c r="C628" s="71">
        <v>1504230</v>
      </c>
      <c r="D628" s="72" t="s">
        <v>1088</v>
      </c>
      <c r="E628" s="71">
        <v>0</v>
      </c>
      <c r="F628" s="71">
        <v>86</v>
      </c>
      <c r="G628" s="71">
        <v>86</v>
      </c>
      <c r="H628" s="71">
        <v>627</v>
      </c>
      <c r="I628" s="71">
        <v>37.696872999999997</v>
      </c>
      <c r="J628" s="71">
        <v>-122.125776</v>
      </c>
    </row>
    <row r="629" spans="1:10" ht="29.1">
      <c r="A629" s="71">
        <v>50237</v>
      </c>
      <c r="B629" s="70" t="s">
        <v>1035</v>
      </c>
      <c r="C629" s="71">
        <v>1031500</v>
      </c>
      <c r="D629" s="72" t="s">
        <v>1435</v>
      </c>
      <c r="E629" s="71">
        <v>3</v>
      </c>
      <c r="F629" s="71">
        <v>82</v>
      </c>
      <c r="G629" s="71">
        <v>85</v>
      </c>
      <c r="H629" s="71">
        <v>628</v>
      </c>
      <c r="I629" s="71">
        <v>37.799050800000003</v>
      </c>
      <c r="J629" s="71">
        <v>-122.2699077</v>
      </c>
    </row>
    <row r="630" spans="1:10" ht="29.1">
      <c r="A630" s="71">
        <v>53037</v>
      </c>
      <c r="B630" s="70" t="s">
        <v>1035</v>
      </c>
      <c r="C630" s="71">
        <v>9908060</v>
      </c>
      <c r="D630" s="72" t="s">
        <v>1436</v>
      </c>
      <c r="E630" s="71">
        <v>40</v>
      </c>
      <c r="F630" s="71">
        <v>45</v>
      </c>
      <c r="G630" s="71">
        <v>85</v>
      </c>
      <c r="H630" s="71">
        <v>629</v>
      </c>
      <c r="I630" s="71">
        <v>37.822330000000001</v>
      </c>
      <c r="J630" s="71">
        <v>-122.26643</v>
      </c>
    </row>
    <row r="631" spans="1:10" ht="29.1">
      <c r="A631" s="71">
        <v>51063</v>
      </c>
      <c r="B631" s="70" t="s">
        <v>1035</v>
      </c>
      <c r="C631" s="71">
        <v>9902300</v>
      </c>
      <c r="D631" s="72" t="s">
        <v>1437</v>
      </c>
      <c r="E631" s="71">
        <v>79</v>
      </c>
      <c r="F631" s="71">
        <v>6</v>
      </c>
      <c r="G631" s="71">
        <v>85</v>
      </c>
      <c r="H631" s="71">
        <v>630</v>
      </c>
      <c r="I631" s="71">
        <v>37.810208799999998</v>
      </c>
      <c r="J631" s="71">
        <v>-122.2459549</v>
      </c>
    </row>
    <row r="632" spans="1:10" ht="29.1">
      <c r="A632" s="71">
        <v>58033</v>
      </c>
      <c r="B632" s="70" t="s">
        <v>1035</v>
      </c>
      <c r="C632" s="71">
        <v>1600650</v>
      </c>
      <c r="D632" s="72" t="s">
        <v>1438</v>
      </c>
      <c r="E632" s="71">
        <v>20</v>
      </c>
      <c r="F632" s="71">
        <v>65</v>
      </c>
      <c r="G632" s="71">
        <v>85</v>
      </c>
      <c r="H632" s="71">
        <v>631</v>
      </c>
      <c r="I632" s="71">
        <v>37.968871300000004</v>
      </c>
      <c r="J632" s="71">
        <v>-122.3421026</v>
      </c>
    </row>
    <row r="633" spans="1:10" ht="29.1">
      <c r="A633" s="71">
        <v>58677</v>
      </c>
      <c r="B633" s="70" t="s">
        <v>1035</v>
      </c>
      <c r="C633" s="71">
        <v>104460</v>
      </c>
      <c r="D633" s="72" t="s">
        <v>1439</v>
      </c>
      <c r="E633" s="71">
        <v>46</v>
      </c>
      <c r="F633" s="71">
        <v>39</v>
      </c>
      <c r="G633" s="71">
        <v>85</v>
      </c>
      <c r="H633" s="71">
        <v>632</v>
      </c>
      <c r="I633" s="71">
        <v>37.768590199999998</v>
      </c>
      <c r="J633" s="71">
        <v>-122.2342222</v>
      </c>
    </row>
    <row r="634" spans="1:10" ht="29.1">
      <c r="A634" s="71">
        <v>51444</v>
      </c>
      <c r="B634" s="70" t="s">
        <v>1035</v>
      </c>
      <c r="C634" s="71">
        <v>104230</v>
      </c>
      <c r="D634" s="72" t="s">
        <v>1382</v>
      </c>
      <c r="E634" s="71">
        <v>52</v>
      </c>
      <c r="F634" s="71">
        <v>32</v>
      </c>
      <c r="G634" s="71">
        <v>85</v>
      </c>
      <c r="H634" s="71">
        <v>633</v>
      </c>
      <c r="I634" s="71">
        <v>37.762215599999998</v>
      </c>
      <c r="J634" s="71">
        <v>-122.24461719999999</v>
      </c>
    </row>
    <row r="635" spans="1:10" ht="29.1">
      <c r="A635" s="71">
        <v>51544</v>
      </c>
      <c r="B635" s="70" t="s">
        <v>1035</v>
      </c>
      <c r="C635" s="71">
        <v>304830</v>
      </c>
      <c r="D635" s="72" t="s">
        <v>1410</v>
      </c>
      <c r="E635" s="71">
        <v>18</v>
      </c>
      <c r="F635" s="71">
        <v>67</v>
      </c>
      <c r="G635" s="71">
        <v>84</v>
      </c>
      <c r="H635" s="71">
        <v>634</v>
      </c>
      <c r="I635" s="71">
        <v>37.8783441</v>
      </c>
      <c r="J635" s="71">
        <v>-122.2689699</v>
      </c>
    </row>
    <row r="636" spans="1:10" ht="29.1">
      <c r="A636" s="71">
        <v>57373</v>
      </c>
      <c r="B636" s="70" t="s">
        <v>1035</v>
      </c>
      <c r="C636" s="71">
        <v>103360</v>
      </c>
      <c r="D636" s="72" t="s">
        <v>1395</v>
      </c>
      <c r="E636" s="71">
        <v>25</v>
      </c>
      <c r="F636" s="71">
        <v>59</v>
      </c>
      <c r="G636" s="71">
        <v>84</v>
      </c>
      <c r="H636" s="71">
        <v>635</v>
      </c>
      <c r="I636" s="71">
        <v>37.772773399999998</v>
      </c>
      <c r="J636" s="71">
        <v>-122.25978809999999</v>
      </c>
    </row>
    <row r="637" spans="1:10" ht="29.1">
      <c r="A637" s="71">
        <v>57070</v>
      </c>
      <c r="B637" s="70" t="s">
        <v>1035</v>
      </c>
      <c r="C637" s="71">
        <v>9801760</v>
      </c>
      <c r="D637" s="72" t="s">
        <v>1440</v>
      </c>
      <c r="E637" s="71">
        <v>32</v>
      </c>
      <c r="F637" s="71">
        <v>52</v>
      </c>
      <c r="G637" s="71">
        <v>84</v>
      </c>
      <c r="H637" s="71">
        <v>636</v>
      </c>
      <c r="I637" s="71">
        <v>37.667102900000003</v>
      </c>
      <c r="J637" s="71">
        <v>-122.11877800000001</v>
      </c>
    </row>
    <row r="638" spans="1:10" ht="29.1">
      <c r="A638" s="71">
        <v>58777</v>
      </c>
      <c r="B638" s="70" t="s">
        <v>1035</v>
      </c>
      <c r="C638" s="71">
        <v>805280</v>
      </c>
      <c r="D638" s="72" t="s">
        <v>1441</v>
      </c>
      <c r="E638" s="71">
        <v>50</v>
      </c>
      <c r="F638" s="71">
        <v>34</v>
      </c>
      <c r="G638" s="71">
        <v>84</v>
      </c>
      <c r="H638" s="71">
        <v>637</v>
      </c>
      <c r="I638" s="71">
        <v>37.655900699999997</v>
      </c>
      <c r="J638" s="71">
        <v>-122.0573481</v>
      </c>
    </row>
    <row r="639" spans="1:10" ht="29.1">
      <c r="A639" s="71">
        <v>50632</v>
      </c>
      <c r="B639" s="70" t="s">
        <v>1035</v>
      </c>
      <c r="C639" s="71">
        <v>1032100</v>
      </c>
      <c r="D639" s="72" t="s">
        <v>1442</v>
      </c>
      <c r="E639" s="71">
        <v>41</v>
      </c>
      <c r="F639" s="71">
        <v>43</v>
      </c>
      <c r="G639" s="71">
        <v>84</v>
      </c>
      <c r="H639" s="71">
        <v>638</v>
      </c>
      <c r="I639" s="71">
        <v>37.822673000000002</v>
      </c>
      <c r="J639" s="71">
        <v>-122.2773332</v>
      </c>
    </row>
    <row r="640" spans="1:10" ht="29.1">
      <c r="A640" s="71">
        <v>53535</v>
      </c>
      <c r="B640" s="70" t="s">
        <v>1035</v>
      </c>
      <c r="C640" s="71">
        <v>1020990</v>
      </c>
      <c r="D640" s="72" t="s">
        <v>1443</v>
      </c>
      <c r="E640" s="71">
        <v>47</v>
      </c>
      <c r="F640" s="71">
        <v>37</v>
      </c>
      <c r="G640" s="71">
        <v>84</v>
      </c>
      <c r="H640" s="71">
        <v>639</v>
      </c>
      <c r="I640" s="71">
        <v>37.814233600000001</v>
      </c>
      <c r="J640" s="71">
        <v>-122.2783249</v>
      </c>
    </row>
    <row r="641" spans="1:10" ht="29.1">
      <c r="A641" s="71">
        <v>52057</v>
      </c>
      <c r="B641" s="70" t="s">
        <v>1035</v>
      </c>
      <c r="C641" s="71">
        <v>9905540</v>
      </c>
      <c r="D641" s="72" t="s">
        <v>1323</v>
      </c>
      <c r="E641" s="71">
        <v>53</v>
      </c>
      <c r="F641" s="71">
        <v>31</v>
      </c>
      <c r="G641" s="71">
        <v>84</v>
      </c>
      <c r="H641" s="71">
        <v>640</v>
      </c>
      <c r="I641" s="71">
        <v>37.5014945</v>
      </c>
      <c r="J641" s="71">
        <v>-121.938282</v>
      </c>
    </row>
    <row r="642" spans="1:10" ht="29.1">
      <c r="A642" s="71">
        <v>58080</v>
      </c>
      <c r="B642" s="70" t="s">
        <v>1035</v>
      </c>
      <c r="C642" s="71">
        <v>1001520</v>
      </c>
      <c r="D642" s="72" t="s">
        <v>1444</v>
      </c>
      <c r="E642" s="71">
        <v>29</v>
      </c>
      <c r="F642" s="71">
        <v>55</v>
      </c>
      <c r="G642" s="71">
        <v>84</v>
      </c>
      <c r="H642" s="71">
        <v>641</v>
      </c>
      <c r="I642" s="71">
        <v>37.793465599999998</v>
      </c>
      <c r="J642" s="71">
        <v>-122.2266869</v>
      </c>
    </row>
    <row r="643" spans="1:10" ht="29.1">
      <c r="A643" s="71">
        <v>58222</v>
      </c>
      <c r="B643" s="70" t="s">
        <v>1035</v>
      </c>
      <c r="C643" s="71">
        <v>1006400</v>
      </c>
      <c r="D643" s="72" t="s">
        <v>1445</v>
      </c>
      <c r="E643" s="71">
        <v>21</v>
      </c>
      <c r="F643" s="71">
        <v>63</v>
      </c>
      <c r="G643" s="71">
        <v>83</v>
      </c>
      <c r="H643" s="71">
        <v>642</v>
      </c>
      <c r="I643" s="71">
        <v>37.8041719</v>
      </c>
      <c r="J643" s="71">
        <v>-122.2711944</v>
      </c>
    </row>
    <row r="644" spans="1:10" ht="29.1">
      <c r="A644" s="71">
        <v>55669</v>
      </c>
      <c r="B644" s="70" t="s">
        <v>1035</v>
      </c>
      <c r="C644" s="71">
        <v>1501510</v>
      </c>
      <c r="D644" s="72" t="s">
        <v>1446</v>
      </c>
      <c r="E644" s="71">
        <v>51</v>
      </c>
      <c r="F644" s="71">
        <v>32</v>
      </c>
      <c r="G644" s="71">
        <v>83</v>
      </c>
      <c r="H644" s="71">
        <v>643</v>
      </c>
      <c r="I644" s="71">
        <v>37.714325700000003</v>
      </c>
      <c r="J644" s="71">
        <v>-122.14167209999999</v>
      </c>
    </row>
    <row r="645" spans="1:10" ht="29.1">
      <c r="A645" s="71">
        <v>52335</v>
      </c>
      <c r="B645" s="70" t="s">
        <v>1035</v>
      </c>
      <c r="C645" s="71">
        <v>1020980</v>
      </c>
      <c r="D645" s="72" t="s">
        <v>1443</v>
      </c>
      <c r="E645" s="71">
        <v>33</v>
      </c>
      <c r="F645" s="71">
        <v>50</v>
      </c>
      <c r="G645" s="71">
        <v>83</v>
      </c>
      <c r="H645" s="71">
        <v>644</v>
      </c>
      <c r="I645" s="71">
        <v>37.814502699999998</v>
      </c>
      <c r="J645" s="71">
        <v>-122.2782694</v>
      </c>
    </row>
    <row r="646" spans="1:10" ht="29.1">
      <c r="A646" s="71">
        <v>50151</v>
      </c>
      <c r="B646" s="70" t="s">
        <v>1035</v>
      </c>
      <c r="C646" s="71">
        <v>304980</v>
      </c>
      <c r="D646" s="72" t="s">
        <v>1447</v>
      </c>
      <c r="E646" s="71">
        <v>55</v>
      </c>
      <c r="F646" s="71">
        <v>28</v>
      </c>
      <c r="G646" s="71">
        <v>83</v>
      </c>
      <c r="H646" s="71">
        <v>645</v>
      </c>
      <c r="I646" s="71">
        <v>37.862092199999999</v>
      </c>
      <c r="J646" s="71">
        <v>-122.2669975</v>
      </c>
    </row>
    <row r="647" spans="1:10" ht="29.1">
      <c r="A647" s="71">
        <v>55454</v>
      </c>
      <c r="B647" s="70" t="s">
        <v>1035</v>
      </c>
      <c r="C647" s="71">
        <v>305130</v>
      </c>
      <c r="D647" s="72" t="s">
        <v>1413</v>
      </c>
      <c r="E647" s="71">
        <v>62</v>
      </c>
      <c r="F647" s="71">
        <v>21</v>
      </c>
      <c r="G647" s="71">
        <v>83</v>
      </c>
      <c r="H647" s="71">
        <v>646</v>
      </c>
      <c r="I647" s="71">
        <v>37.881702900000001</v>
      </c>
      <c r="J647" s="71">
        <v>-122.27035480000001</v>
      </c>
    </row>
    <row r="648" spans="1:10" ht="29.1">
      <c r="A648" s="71">
        <v>52397</v>
      </c>
      <c r="B648" s="70" t="s">
        <v>1035</v>
      </c>
      <c r="C648" s="71">
        <v>9906080</v>
      </c>
      <c r="D648" s="72" t="s">
        <v>1448</v>
      </c>
      <c r="E648" s="71">
        <v>38</v>
      </c>
      <c r="F648" s="71">
        <v>45</v>
      </c>
      <c r="G648" s="71">
        <v>83</v>
      </c>
      <c r="H648" s="71">
        <v>647</v>
      </c>
      <c r="I648" s="71">
        <v>37.788419900000001</v>
      </c>
      <c r="J648" s="71">
        <v>-122.23976620000001</v>
      </c>
    </row>
    <row r="649" spans="1:10" ht="29.1">
      <c r="A649" s="71">
        <v>51274</v>
      </c>
      <c r="B649" s="70" t="s">
        <v>1035</v>
      </c>
      <c r="C649" s="71">
        <v>9902680</v>
      </c>
      <c r="D649" s="72" t="s">
        <v>1383</v>
      </c>
      <c r="E649" s="71">
        <v>58</v>
      </c>
      <c r="F649" s="71">
        <v>25</v>
      </c>
      <c r="G649" s="71">
        <v>83</v>
      </c>
      <c r="H649" s="71">
        <v>648</v>
      </c>
      <c r="I649" s="71">
        <v>37.7913383</v>
      </c>
      <c r="J649" s="71">
        <v>-122.2198324</v>
      </c>
    </row>
    <row r="650" spans="1:10" ht="29.1">
      <c r="A650" s="71">
        <v>55787</v>
      </c>
      <c r="B650" s="70" t="s">
        <v>1035</v>
      </c>
      <c r="C650" s="71">
        <v>702660</v>
      </c>
      <c r="D650" s="72" t="s">
        <v>1449</v>
      </c>
      <c r="E650" s="71">
        <v>31</v>
      </c>
      <c r="F650" s="71">
        <v>52</v>
      </c>
      <c r="G650" s="71">
        <v>82</v>
      </c>
      <c r="H650" s="71">
        <v>649</v>
      </c>
      <c r="I650" s="71">
        <v>37.558544699999999</v>
      </c>
      <c r="J650" s="71">
        <v>-122.00744090000001</v>
      </c>
    </row>
    <row r="651" spans="1:10" ht="29.1">
      <c r="A651" s="71">
        <v>54500</v>
      </c>
      <c r="B651" s="70" t="s">
        <v>1035</v>
      </c>
      <c r="C651" s="71">
        <v>1000290</v>
      </c>
      <c r="D651" s="72" t="s">
        <v>1398</v>
      </c>
      <c r="E651" s="71">
        <v>43</v>
      </c>
      <c r="F651" s="71">
        <v>39</v>
      </c>
      <c r="G651" s="71">
        <v>82</v>
      </c>
      <c r="H651" s="71">
        <v>650</v>
      </c>
      <c r="I651" s="71">
        <v>37.805491600000003</v>
      </c>
      <c r="J651" s="71">
        <v>-122.28172530000001</v>
      </c>
    </row>
    <row r="652" spans="1:10" ht="29.1">
      <c r="A652" s="71">
        <v>52588</v>
      </c>
      <c r="B652" s="70" t="s">
        <v>1035</v>
      </c>
      <c r="C652" s="71">
        <v>802260</v>
      </c>
      <c r="D652" s="72" t="s">
        <v>1450</v>
      </c>
      <c r="E652" s="71">
        <v>30</v>
      </c>
      <c r="F652" s="71">
        <v>52</v>
      </c>
      <c r="G652" s="71">
        <v>82</v>
      </c>
      <c r="H652" s="71">
        <v>651</v>
      </c>
      <c r="I652" s="71">
        <v>37.668388399999998</v>
      </c>
      <c r="J652" s="71">
        <v>-122.1200303</v>
      </c>
    </row>
    <row r="653" spans="1:10" ht="29.1">
      <c r="A653" s="71">
        <v>54541</v>
      </c>
      <c r="B653" s="70" t="s">
        <v>1035</v>
      </c>
      <c r="C653" s="71">
        <v>1304300</v>
      </c>
      <c r="D653" s="72" t="s">
        <v>1451</v>
      </c>
      <c r="E653" s="71">
        <v>43</v>
      </c>
      <c r="F653" s="71">
        <v>39</v>
      </c>
      <c r="G653" s="71">
        <v>82</v>
      </c>
      <c r="H653" s="71">
        <v>652</v>
      </c>
      <c r="I653" s="71">
        <v>37.909982100000001</v>
      </c>
      <c r="J653" s="71">
        <v>-122.3591036</v>
      </c>
    </row>
    <row r="654" spans="1:10" ht="29.1">
      <c r="A654" s="71">
        <v>51557</v>
      </c>
      <c r="B654" s="70" t="s">
        <v>1035</v>
      </c>
      <c r="C654" s="71">
        <v>501550</v>
      </c>
      <c r="D654" s="72" t="s">
        <v>1452</v>
      </c>
      <c r="E654" s="71">
        <v>29</v>
      </c>
      <c r="F654" s="71">
        <v>53</v>
      </c>
      <c r="G654" s="71">
        <v>82</v>
      </c>
      <c r="H654" s="71">
        <v>653</v>
      </c>
      <c r="I654" s="71">
        <v>37.915684200000001</v>
      </c>
      <c r="J654" s="71">
        <v>-122.31144190000001</v>
      </c>
    </row>
    <row r="655" spans="1:10" ht="29.1">
      <c r="A655" s="71">
        <v>50501</v>
      </c>
      <c r="B655" s="70" t="s">
        <v>1035</v>
      </c>
      <c r="C655" s="71">
        <v>701390</v>
      </c>
      <c r="D655" s="72" t="s">
        <v>1453</v>
      </c>
      <c r="E655" s="71">
        <v>38</v>
      </c>
      <c r="F655" s="71">
        <v>44</v>
      </c>
      <c r="G655" s="71">
        <v>82</v>
      </c>
      <c r="H655" s="71">
        <v>654</v>
      </c>
      <c r="I655" s="71">
        <v>37.571626700000003</v>
      </c>
      <c r="J655" s="71">
        <v>-122.03150429999999</v>
      </c>
    </row>
    <row r="656" spans="1:10" ht="29.1">
      <c r="A656" s="71">
        <v>55436</v>
      </c>
      <c r="B656" s="70" t="s">
        <v>1035</v>
      </c>
      <c r="C656" s="71">
        <v>1004470</v>
      </c>
      <c r="D656" s="72" t="s">
        <v>1454</v>
      </c>
      <c r="E656" s="71">
        <v>1</v>
      </c>
      <c r="F656" s="71">
        <v>81</v>
      </c>
      <c r="G656" s="71">
        <v>82</v>
      </c>
      <c r="H656" s="71">
        <v>655</v>
      </c>
      <c r="I656" s="71">
        <v>37.753582799999997</v>
      </c>
      <c r="J656" s="71">
        <v>-122.15293389999999</v>
      </c>
    </row>
    <row r="657" spans="1:10" ht="29.1">
      <c r="A657" s="71">
        <v>51114</v>
      </c>
      <c r="B657" s="70" t="s">
        <v>1035</v>
      </c>
      <c r="C657" s="71">
        <v>305630</v>
      </c>
      <c r="D657" s="72" t="s">
        <v>1266</v>
      </c>
      <c r="E657" s="71">
        <v>49</v>
      </c>
      <c r="F657" s="71">
        <v>33</v>
      </c>
      <c r="G657" s="71">
        <v>82</v>
      </c>
      <c r="H657" s="71">
        <v>656</v>
      </c>
      <c r="I657" s="71">
        <v>37.855110600000003</v>
      </c>
      <c r="J657" s="71">
        <v>-122.2597167</v>
      </c>
    </row>
    <row r="658" spans="1:10" ht="29.1">
      <c r="A658" s="71">
        <v>55009</v>
      </c>
      <c r="B658" s="70" t="s">
        <v>1035</v>
      </c>
      <c r="C658" s="71">
        <v>703890</v>
      </c>
      <c r="D658" s="72" t="s">
        <v>1455</v>
      </c>
      <c r="E658" s="71">
        <v>62</v>
      </c>
      <c r="F658" s="71">
        <v>20</v>
      </c>
      <c r="G658" s="71">
        <v>82</v>
      </c>
      <c r="H658" s="71">
        <v>657</v>
      </c>
      <c r="I658" s="71">
        <v>37.548168799999999</v>
      </c>
      <c r="J658" s="71">
        <v>-121.9889804</v>
      </c>
    </row>
    <row r="659" spans="1:10" ht="29.1">
      <c r="A659" s="71">
        <v>51618</v>
      </c>
      <c r="B659" s="70" t="s">
        <v>1035</v>
      </c>
      <c r="C659" s="71">
        <v>9903750</v>
      </c>
      <c r="D659" s="72" t="s">
        <v>1456</v>
      </c>
      <c r="E659" s="71">
        <v>63</v>
      </c>
      <c r="F659" s="71">
        <v>18</v>
      </c>
      <c r="G659" s="71">
        <v>82</v>
      </c>
      <c r="H659" s="71">
        <v>658</v>
      </c>
      <c r="I659" s="71">
        <v>37.920009499999999</v>
      </c>
      <c r="J659" s="71">
        <v>-122.3067805</v>
      </c>
    </row>
    <row r="660" spans="1:10" ht="29.1">
      <c r="A660" s="71">
        <v>51991</v>
      </c>
      <c r="B660" s="70" t="s">
        <v>1035</v>
      </c>
      <c r="C660" s="71">
        <v>1030420</v>
      </c>
      <c r="D660" s="72" t="s">
        <v>1457</v>
      </c>
      <c r="E660" s="71">
        <v>16</v>
      </c>
      <c r="F660" s="71">
        <v>66</v>
      </c>
      <c r="G660" s="71">
        <v>81</v>
      </c>
      <c r="H660" s="71">
        <v>659</v>
      </c>
      <c r="I660" s="71">
        <v>37.782625500000002</v>
      </c>
      <c r="J660" s="71">
        <v>-122.18803</v>
      </c>
    </row>
    <row r="661" spans="1:10" ht="29.1">
      <c r="A661" s="71">
        <v>55877</v>
      </c>
      <c r="B661" s="70" t="s">
        <v>1035</v>
      </c>
      <c r="C661" s="71">
        <v>1700350</v>
      </c>
      <c r="D661" s="72" t="s">
        <v>1458</v>
      </c>
      <c r="E661" s="71">
        <v>59</v>
      </c>
      <c r="F661" s="71">
        <v>22</v>
      </c>
      <c r="G661" s="71">
        <v>81</v>
      </c>
      <c r="H661" s="71">
        <v>660</v>
      </c>
      <c r="I661" s="71">
        <v>37.586601399999999</v>
      </c>
      <c r="J661" s="71">
        <v>-122.0219713</v>
      </c>
    </row>
    <row r="662" spans="1:10" ht="29.1">
      <c r="A662" s="71">
        <v>58660</v>
      </c>
      <c r="B662" s="70" t="s">
        <v>1035</v>
      </c>
      <c r="C662" s="71">
        <v>305860</v>
      </c>
      <c r="D662" s="72" t="s">
        <v>1459</v>
      </c>
      <c r="E662" s="71">
        <v>19</v>
      </c>
      <c r="F662" s="71">
        <v>62</v>
      </c>
      <c r="G662" s="71">
        <v>81</v>
      </c>
      <c r="H662" s="71">
        <v>661</v>
      </c>
      <c r="I662" s="71">
        <v>37.863834199999999</v>
      </c>
      <c r="J662" s="71">
        <v>-122.3138199</v>
      </c>
    </row>
    <row r="663" spans="1:10" ht="29.1">
      <c r="A663" s="71">
        <v>51507</v>
      </c>
      <c r="B663" s="70" t="s">
        <v>1035</v>
      </c>
      <c r="C663" s="71">
        <v>9903420</v>
      </c>
      <c r="D663" s="72" t="s">
        <v>1200</v>
      </c>
      <c r="E663" s="71">
        <v>74</v>
      </c>
      <c r="F663" s="71">
        <v>8</v>
      </c>
      <c r="G663" s="71">
        <v>81</v>
      </c>
      <c r="H663" s="71">
        <v>662</v>
      </c>
      <c r="I663" s="71">
        <v>37.851618199999997</v>
      </c>
      <c r="J663" s="71">
        <v>-122.2523643</v>
      </c>
    </row>
    <row r="664" spans="1:10" ht="29.1">
      <c r="A664" s="71">
        <v>55265</v>
      </c>
      <c r="B664" s="70" t="s">
        <v>1035</v>
      </c>
      <c r="C664" s="71">
        <v>305140</v>
      </c>
      <c r="D664" s="72" t="s">
        <v>1349</v>
      </c>
      <c r="E664" s="71">
        <v>20</v>
      </c>
      <c r="F664" s="71">
        <v>62</v>
      </c>
      <c r="G664" s="71">
        <v>81</v>
      </c>
      <c r="H664" s="71">
        <v>663</v>
      </c>
      <c r="I664" s="71">
        <v>37.891439300000002</v>
      </c>
      <c r="J664" s="71">
        <v>-122.2796948</v>
      </c>
    </row>
    <row r="665" spans="1:10" ht="29.1">
      <c r="A665" s="71">
        <v>51066</v>
      </c>
      <c r="B665" s="70" t="s">
        <v>1035</v>
      </c>
      <c r="C665" s="71">
        <v>1011270</v>
      </c>
      <c r="D665" s="72" t="s">
        <v>1416</v>
      </c>
      <c r="E665" s="71">
        <v>18</v>
      </c>
      <c r="F665" s="71">
        <v>63</v>
      </c>
      <c r="G665" s="71">
        <v>81</v>
      </c>
      <c r="H665" s="71">
        <v>664</v>
      </c>
      <c r="I665" s="71">
        <v>37.795589499999998</v>
      </c>
      <c r="J665" s="71">
        <v>-122.2179708</v>
      </c>
    </row>
    <row r="666" spans="1:10" ht="29.1">
      <c r="A666" s="71">
        <v>52252</v>
      </c>
      <c r="B666" s="70" t="s">
        <v>1035</v>
      </c>
      <c r="C666" s="71">
        <v>300320</v>
      </c>
      <c r="D666" s="72" t="s">
        <v>1460</v>
      </c>
      <c r="E666" s="71">
        <v>51</v>
      </c>
      <c r="F666" s="71">
        <v>30</v>
      </c>
      <c r="G666" s="71">
        <v>81</v>
      </c>
      <c r="H666" s="71">
        <v>665</v>
      </c>
      <c r="I666" s="71">
        <v>37.849115300000001</v>
      </c>
      <c r="J666" s="71">
        <v>-122.2710909</v>
      </c>
    </row>
    <row r="667" spans="1:10" ht="29.1">
      <c r="A667" s="71">
        <v>57558</v>
      </c>
      <c r="B667" s="70" t="s">
        <v>1035</v>
      </c>
      <c r="C667" s="71">
        <v>1015850</v>
      </c>
      <c r="D667" s="72" t="s">
        <v>1461</v>
      </c>
      <c r="E667" s="71">
        <v>60</v>
      </c>
      <c r="F667" s="71">
        <v>21</v>
      </c>
      <c r="G667" s="71">
        <v>81</v>
      </c>
      <c r="H667" s="71">
        <v>666</v>
      </c>
      <c r="I667" s="71">
        <v>37.838998500000002</v>
      </c>
      <c r="J667" s="71">
        <v>-122.2739766</v>
      </c>
    </row>
    <row r="668" spans="1:10" ht="29.1">
      <c r="A668" s="71">
        <v>51879</v>
      </c>
      <c r="B668" s="70" t="s">
        <v>1035</v>
      </c>
      <c r="C668" s="71">
        <v>9904620</v>
      </c>
      <c r="D668" s="72" t="s">
        <v>1462</v>
      </c>
      <c r="E668" s="71">
        <v>5</v>
      </c>
      <c r="F668" s="71">
        <v>76</v>
      </c>
      <c r="G668" s="71">
        <v>81</v>
      </c>
      <c r="H668" s="71">
        <v>667</v>
      </c>
      <c r="I668" s="71">
        <v>37.725047099999998</v>
      </c>
      <c r="J668" s="71">
        <v>-122.15890829999999</v>
      </c>
    </row>
    <row r="669" spans="1:10" ht="29.1">
      <c r="A669" s="71">
        <v>56991</v>
      </c>
      <c r="B669" s="70" t="s">
        <v>1035</v>
      </c>
      <c r="C669" s="71">
        <v>706370</v>
      </c>
      <c r="D669" s="72" t="s">
        <v>1463</v>
      </c>
      <c r="E669" s="71">
        <v>12</v>
      </c>
      <c r="F669" s="71">
        <v>69</v>
      </c>
      <c r="G669" s="71">
        <v>81</v>
      </c>
      <c r="H669" s="71">
        <v>668</v>
      </c>
      <c r="I669" s="71">
        <v>37.477893799999997</v>
      </c>
      <c r="J669" s="71">
        <v>-121.9228128</v>
      </c>
    </row>
    <row r="670" spans="1:10" ht="29.1">
      <c r="A670" s="71">
        <v>56677</v>
      </c>
      <c r="B670" s="70" t="s">
        <v>1035</v>
      </c>
      <c r="C670" s="71">
        <v>804570</v>
      </c>
      <c r="D670" s="72" t="s">
        <v>1123</v>
      </c>
      <c r="E670" s="71">
        <v>33</v>
      </c>
      <c r="F670" s="71">
        <v>48</v>
      </c>
      <c r="G670" s="71">
        <v>81</v>
      </c>
      <c r="H670" s="71">
        <v>669</v>
      </c>
      <c r="I670" s="71">
        <v>37.6343891</v>
      </c>
      <c r="J670" s="71">
        <v>-122.0567046</v>
      </c>
    </row>
    <row r="671" spans="1:10" ht="29.1">
      <c r="A671" s="71">
        <v>52394</v>
      </c>
      <c r="B671" s="70" t="s">
        <v>1035</v>
      </c>
      <c r="C671" s="71">
        <v>9906060</v>
      </c>
      <c r="D671" s="72" t="s">
        <v>1464</v>
      </c>
      <c r="E671" s="71">
        <v>46</v>
      </c>
      <c r="F671" s="71">
        <v>35</v>
      </c>
      <c r="G671" s="71">
        <v>80</v>
      </c>
      <c r="H671" s="71">
        <v>670</v>
      </c>
      <c r="I671" s="71">
        <v>37.7866195</v>
      </c>
      <c r="J671" s="71">
        <v>-122.2371222</v>
      </c>
    </row>
    <row r="672" spans="1:10" ht="29.1">
      <c r="A672" s="71">
        <v>53123</v>
      </c>
      <c r="B672" s="70" t="s">
        <v>1035</v>
      </c>
      <c r="C672" s="71">
        <v>1001970</v>
      </c>
      <c r="D672" s="72" t="s">
        <v>1400</v>
      </c>
      <c r="E672" s="71">
        <v>3</v>
      </c>
      <c r="F672" s="71">
        <v>77</v>
      </c>
      <c r="G672" s="71">
        <v>80</v>
      </c>
      <c r="H672" s="71">
        <v>671</v>
      </c>
      <c r="I672" s="71">
        <v>37.776718700000004</v>
      </c>
      <c r="J672" s="71">
        <v>-122.2226378</v>
      </c>
    </row>
    <row r="673" spans="1:10" ht="29.1">
      <c r="A673" s="71">
        <v>52424</v>
      </c>
      <c r="B673" s="70" t="s">
        <v>1035</v>
      </c>
      <c r="C673" s="71">
        <v>305590</v>
      </c>
      <c r="D673" s="72" t="s">
        <v>1465</v>
      </c>
      <c r="E673" s="71">
        <v>53</v>
      </c>
      <c r="F673" s="71">
        <v>28</v>
      </c>
      <c r="G673" s="71">
        <v>80</v>
      </c>
      <c r="H673" s="71">
        <v>672</v>
      </c>
      <c r="I673" s="71">
        <v>37.857942100000002</v>
      </c>
      <c r="J673" s="71">
        <v>-122.2593377</v>
      </c>
    </row>
    <row r="674" spans="1:10" ht="29.1">
      <c r="A674" s="71">
        <v>58989</v>
      </c>
      <c r="B674" s="70" t="s">
        <v>1035</v>
      </c>
      <c r="C674" s="71">
        <v>1301290</v>
      </c>
      <c r="D674" s="72" t="s">
        <v>1466</v>
      </c>
      <c r="E674" s="71">
        <v>64</v>
      </c>
      <c r="F674" s="71">
        <v>16</v>
      </c>
      <c r="G674" s="71">
        <v>80</v>
      </c>
      <c r="H674" s="71">
        <v>673</v>
      </c>
      <c r="I674" s="71">
        <v>37.925576</v>
      </c>
      <c r="J674" s="71">
        <v>-122.3311058</v>
      </c>
    </row>
    <row r="675" spans="1:10" ht="29.1">
      <c r="A675" s="71">
        <v>51528</v>
      </c>
      <c r="B675" s="70" t="s">
        <v>1035</v>
      </c>
      <c r="C675" s="71">
        <v>9903480</v>
      </c>
      <c r="D675" s="72" t="s">
        <v>1467</v>
      </c>
      <c r="E675" s="71">
        <v>32</v>
      </c>
      <c r="F675" s="71">
        <v>49</v>
      </c>
      <c r="G675" s="71">
        <v>80</v>
      </c>
      <c r="H675" s="71">
        <v>674</v>
      </c>
      <c r="I675" s="71">
        <v>37.804172000000001</v>
      </c>
      <c r="J675" s="71">
        <v>-122.27488889999999</v>
      </c>
    </row>
    <row r="676" spans="1:10" ht="29.1">
      <c r="A676" s="71">
        <v>56144</v>
      </c>
      <c r="B676" s="70" t="s">
        <v>1035</v>
      </c>
      <c r="C676" s="71">
        <v>306480</v>
      </c>
      <c r="D676" s="72" t="s">
        <v>1468</v>
      </c>
      <c r="E676" s="71">
        <v>74</v>
      </c>
      <c r="F676" s="71">
        <v>6</v>
      </c>
      <c r="G676" s="71">
        <v>80</v>
      </c>
      <c r="H676" s="71">
        <v>675</v>
      </c>
      <c r="I676" s="71">
        <v>37.875201699999998</v>
      </c>
      <c r="J676" s="71">
        <v>-122.2937596</v>
      </c>
    </row>
    <row r="677" spans="1:10" ht="29.1">
      <c r="A677" s="71">
        <v>55465</v>
      </c>
      <c r="B677" s="70" t="s">
        <v>1035</v>
      </c>
      <c r="C677" s="71">
        <v>1002220</v>
      </c>
      <c r="D677" s="72" t="s">
        <v>1423</v>
      </c>
      <c r="E677" s="71">
        <v>21</v>
      </c>
      <c r="F677" s="71">
        <v>59</v>
      </c>
      <c r="G677" s="71">
        <v>80</v>
      </c>
      <c r="H677" s="71">
        <v>676</v>
      </c>
      <c r="I677" s="71">
        <v>37.791340499999997</v>
      </c>
      <c r="J677" s="71">
        <v>-122.2045348</v>
      </c>
    </row>
    <row r="678" spans="1:10" ht="29.1">
      <c r="A678" s="71">
        <v>50026</v>
      </c>
      <c r="B678" s="70" t="s">
        <v>1035</v>
      </c>
      <c r="C678" s="71">
        <v>9905090</v>
      </c>
      <c r="D678" s="72" t="s">
        <v>1053</v>
      </c>
      <c r="E678" s="71">
        <v>43</v>
      </c>
      <c r="F678" s="71">
        <v>36</v>
      </c>
      <c r="G678" s="71">
        <v>80</v>
      </c>
      <c r="H678" s="71">
        <v>677</v>
      </c>
      <c r="I678" s="71">
        <v>37.789369000000001</v>
      </c>
      <c r="J678" s="71">
        <v>-122.39640300000001</v>
      </c>
    </row>
    <row r="679" spans="1:10" ht="29.1">
      <c r="A679" s="71">
        <v>54335</v>
      </c>
      <c r="B679" s="70" t="s">
        <v>1035</v>
      </c>
      <c r="C679" s="71">
        <v>1012460</v>
      </c>
      <c r="D679" s="72" t="s">
        <v>1469</v>
      </c>
      <c r="E679" s="71">
        <v>77</v>
      </c>
      <c r="F679" s="71">
        <v>2</v>
      </c>
      <c r="G679" s="71">
        <v>79</v>
      </c>
      <c r="H679" s="71">
        <v>678</v>
      </c>
      <c r="I679" s="71">
        <v>37.730172000000003</v>
      </c>
      <c r="J679" s="71">
        <v>-122.19972439999999</v>
      </c>
    </row>
    <row r="680" spans="1:10" ht="29.1">
      <c r="A680" s="71">
        <v>52142</v>
      </c>
      <c r="B680" s="70" t="s">
        <v>1035</v>
      </c>
      <c r="C680" s="71">
        <v>9905740</v>
      </c>
      <c r="D680" s="72" t="s">
        <v>1470</v>
      </c>
      <c r="E680" s="71">
        <v>40</v>
      </c>
      <c r="F680" s="71">
        <v>40</v>
      </c>
      <c r="G680" s="71">
        <v>79</v>
      </c>
      <c r="H680" s="71">
        <v>679</v>
      </c>
      <c r="I680" s="71">
        <v>37.786347900000003</v>
      </c>
      <c r="J680" s="71">
        <v>-122.3080178</v>
      </c>
    </row>
    <row r="681" spans="1:10" ht="29.1">
      <c r="A681" s="71">
        <v>52722</v>
      </c>
      <c r="B681" s="70" t="s">
        <v>1035</v>
      </c>
      <c r="C681" s="71">
        <v>1015730</v>
      </c>
      <c r="D681" s="72" t="s">
        <v>1412</v>
      </c>
      <c r="E681" s="71">
        <v>39</v>
      </c>
      <c r="F681" s="71">
        <v>41</v>
      </c>
      <c r="G681" s="71">
        <v>79</v>
      </c>
      <c r="H681" s="71">
        <v>680</v>
      </c>
      <c r="I681" s="71">
        <v>37.830807999999998</v>
      </c>
      <c r="J681" s="71">
        <v>-122.27399320000001</v>
      </c>
    </row>
    <row r="682" spans="1:10" ht="29.1">
      <c r="A682" s="71">
        <v>53554</v>
      </c>
      <c r="B682" s="70" t="s">
        <v>1035</v>
      </c>
      <c r="C682" s="71">
        <v>1014580</v>
      </c>
      <c r="D682" s="72" t="s">
        <v>1471</v>
      </c>
      <c r="E682" s="71">
        <v>27</v>
      </c>
      <c r="F682" s="71">
        <v>53</v>
      </c>
      <c r="G682" s="71">
        <v>79</v>
      </c>
      <c r="H682" s="71">
        <v>681</v>
      </c>
      <c r="I682" s="71">
        <v>37.762494599999997</v>
      </c>
      <c r="J682" s="71">
        <v>-122.1648502</v>
      </c>
    </row>
    <row r="683" spans="1:10" ht="29.1">
      <c r="A683" s="71">
        <v>51263</v>
      </c>
      <c r="B683" s="70" t="s">
        <v>1035</v>
      </c>
      <c r="C683" s="71">
        <v>9902620</v>
      </c>
      <c r="D683" s="72" t="s">
        <v>1472</v>
      </c>
      <c r="E683" s="71">
        <v>14</v>
      </c>
      <c r="F683" s="71">
        <v>66</v>
      </c>
      <c r="G683" s="71">
        <v>79</v>
      </c>
      <c r="H683" s="71">
        <v>682</v>
      </c>
      <c r="I683" s="71">
        <v>37.793438999999999</v>
      </c>
      <c r="J683" s="71">
        <v>-122.2188208</v>
      </c>
    </row>
    <row r="684" spans="1:10" ht="29.1">
      <c r="A684" s="71">
        <v>55228</v>
      </c>
      <c r="B684" s="70" t="s">
        <v>1035</v>
      </c>
      <c r="C684" s="71">
        <v>1303200</v>
      </c>
      <c r="D684" s="72" t="s">
        <v>1223</v>
      </c>
      <c r="E684" s="71">
        <v>41</v>
      </c>
      <c r="F684" s="71">
        <v>38</v>
      </c>
      <c r="G684" s="71">
        <v>79</v>
      </c>
      <c r="H684" s="71">
        <v>683</v>
      </c>
      <c r="I684" s="71">
        <v>37.986126499999997</v>
      </c>
      <c r="J684" s="71">
        <v>-122.316644</v>
      </c>
    </row>
    <row r="685" spans="1:10" ht="29.1">
      <c r="A685" s="71">
        <v>52277</v>
      </c>
      <c r="B685" s="70" t="s">
        <v>1035</v>
      </c>
      <c r="C685" s="71">
        <v>1015180</v>
      </c>
      <c r="D685" s="72" t="s">
        <v>1473</v>
      </c>
      <c r="E685" s="71">
        <v>68</v>
      </c>
      <c r="F685" s="71">
        <v>10</v>
      </c>
      <c r="G685" s="71">
        <v>79</v>
      </c>
      <c r="H685" s="71">
        <v>684</v>
      </c>
      <c r="I685" s="71">
        <v>37.7832322</v>
      </c>
      <c r="J685" s="71">
        <v>-122.1880184</v>
      </c>
    </row>
    <row r="686" spans="1:10" ht="29.1">
      <c r="A686" s="71">
        <v>54855</v>
      </c>
      <c r="B686" s="70" t="s">
        <v>1035</v>
      </c>
      <c r="C686" s="71">
        <v>600010</v>
      </c>
      <c r="D686" s="72" t="s">
        <v>1474</v>
      </c>
      <c r="E686" s="71">
        <v>44</v>
      </c>
      <c r="F686" s="71">
        <v>35</v>
      </c>
      <c r="G686" s="71">
        <v>79</v>
      </c>
      <c r="H686" s="71">
        <v>685</v>
      </c>
      <c r="I686" s="71">
        <v>37.830607000000001</v>
      </c>
      <c r="J686" s="71">
        <v>-122.2813223</v>
      </c>
    </row>
    <row r="687" spans="1:10" ht="29.1">
      <c r="A687" s="71">
        <v>55538</v>
      </c>
      <c r="B687" s="70" t="s">
        <v>1035</v>
      </c>
      <c r="C687" s="71">
        <v>1501310</v>
      </c>
      <c r="D687" s="72" t="s">
        <v>1475</v>
      </c>
      <c r="E687" s="71">
        <v>55</v>
      </c>
      <c r="F687" s="71">
        <v>23</v>
      </c>
      <c r="G687" s="71">
        <v>78</v>
      </c>
      <c r="H687" s="71">
        <v>686</v>
      </c>
      <c r="I687" s="71">
        <v>37.706089599999999</v>
      </c>
      <c r="J687" s="71">
        <v>-122.1295252</v>
      </c>
    </row>
    <row r="688" spans="1:10" ht="29.1">
      <c r="A688" s="71">
        <v>51461</v>
      </c>
      <c r="B688" s="70" t="s">
        <v>1035</v>
      </c>
      <c r="C688" s="71">
        <v>9903220</v>
      </c>
      <c r="D688" s="72" t="s">
        <v>1476</v>
      </c>
      <c r="E688" s="71">
        <v>61</v>
      </c>
      <c r="F688" s="71">
        <v>17</v>
      </c>
      <c r="G688" s="71">
        <v>78</v>
      </c>
      <c r="H688" s="71">
        <v>687</v>
      </c>
      <c r="I688" s="71">
        <v>37.767415900000003</v>
      </c>
      <c r="J688" s="71">
        <v>-122.246484</v>
      </c>
    </row>
    <row r="689" spans="1:10" ht="29.1">
      <c r="A689" s="71">
        <v>50144</v>
      </c>
      <c r="B689" s="70" t="s">
        <v>1035</v>
      </c>
      <c r="C689" s="71">
        <v>304010</v>
      </c>
      <c r="D689" s="72" t="s">
        <v>1477</v>
      </c>
      <c r="E689" s="71">
        <v>12</v>
      </c>
      <c r="F689" s="71">
        <v>65</v>
      </c>
      <c r="G689" s="71">
        <v>77</v>
      </c>
      <c r="H689" s="71">
        <v>688</v>
      </c>
      <c r="I689" s="71">
        <v>37.8674781</v>
      </c>
      <c r="J689" s="71">
        <v>-122.2519921</v>
      </c>
    </row>
    <row r="690" spans="1:10" ht="29.1">
      <c r="A690" s="71">
        <v>55223</v>
      </c>
      <c r="B690" s="70" t="s">
        <v>1035</v>
      </c>
      <c r="C690" s="71">
        <v>1010440</v>
      </c>
      <c r="D690" s="72" t="s">
        <v>1478</v>
      </c>
      <c r="E690" s="71">
        <v>53</v>
      </c>
      <c r="F690" s="71">
        <v>24</v>
      </c>
      <c r="G690" s="71">
        <v>77</v>
      </c>
      <c r="H690" s="71">
        <v>689</v>
      </c>
      <c r="I690" s="71">
        <v>37.773618999999997</v>
      </c>
      <c r="J690" s="71">
        <v>-122.2097579</v>
      </c>
    </row>
    <row r="691" spans="1:10" ht="29.1">
      <c r="A691" s="71">
        <v>55935</v>
      </c>
      <c r="B691" s="70" t="s">
        <v>1035</v>
      </c>
      <c r="C691" s="71">
        <v>304990</v>
      </c>
      <c r="D691" s="72" t="s">
        <v>1447</v>
      </c>
      <c r="E691" s="71">
        <v>31</v>
      </c>
      <c r="F691" s="71">
        <v>46</v>
      </c>
      <c r="G691" s="71">
        <v>77</v>
      </c>
      <c r="H691" s="71">
        <v>690</v>
      </c>
      <c r="I691" s="71">
        <v>37.861926699999998</v>
      </c>
      <c r="J691" s="71">
        <v>-122.267279</v>
      </c>
    </row>
    <row r="692" spans="1:10" ht="29.1">
      <c r="A692" s="71">
        <v>52826</v>
      </c>
      <c r="B692" s="70" t="s">
        <v>1035</v>
      </c>
      <c r="C692" s="71">
        <v>9907420</v>
      </c>
      <c r="D692" s="72" t="s">
        <v>1255</v>
      </c>
      <c r="E692" s="71">
        <v>20</v>
      </c>
      <c r="F692" s="71">
        <v>57</v>
      </c>
      <c r="G692" s="71">
        <v>77</v>
      </c>
      <c r="H692" s="71">
        <v>691</v>
      </c>
      <c r="I692" s="71">
        <v>37.484563000000001</v>
      </c>
      <c r="J692" s="71">
        <v>-121.92667</v>
      </c>
    </row>
    <row r="693" spans="1:10" ht="29.1">
      <c r="A693" s="71">
        <v>52679</v>
      </c>
      <c r="B693" s="70" t="s">
        <v>1035</v>
      </c>
      <c r="C693" s="71">
        <v>9906920</v>
      </c>
      <c r="D693" s="72" t="s">
        <v>1393</v>
      </c>
      <c r="E693" s="71">
        <v>6</v>
      </c>
      <c r="F693" s="71">
        <v>71</v>
      </c>
      <c r="G693" s="71">
        <v>77</v>
      </c>
      <c r="H693" s="71">
        <v>692</v>
      </c>
      <c r="I693" s="71">
        <v>37.772128700000003</v>
      </c>
      <c r="J693" s="71">
        <v>-122.215289</v>
      </c>
    </row>
    <row r="694" spans="1:10" ht="29.1">
      <c r="A694" s="71">
        <v>55883</v>
      </c>
      <c r="B694" s="70" t="s">
        <v>1035</v>
      </c>
      <c r="C694" s="71">
        <v>1010460</v>
      </c>
      <c r="D694" s="72" t="s">
        <v>1479</v>
      </c>
      <c r="E694" s="71">
        <v>42</v>
      </c>
      <c r="F694" s="71">
        <v>35</v>
      </c>
      <c r="G694" s="71">
        <v>77</v>
      </c>
      <c r="H694" s="71">
        <v>693</v>
      </c>
      <c r="I694" s="71">
        <v>37.772759899999997</v>
      </c>
      <c r="J694" s="71">
        <v>-122.20748620000001</v>
      </c>
    </row>
    <row r="695" spans="1:10" ht="29.1">
      <c r="A695" s="71">
        <v>55229</v>
      </c>
      <c r="B695" s="70" t="s">
        <v>1035</v>
      </c>
      <c r="C695" s="71">
        <v>702060</v>
      </c>
      <c r="D695" s="72" t="s">
        <v>1480</v>
      </c>
      <c r="E695" s="71">
        <v>60</v>
      </c>
      <c r="F695" s="71">
        <v>17</v>
      </c>
      <c r="G695" s="71">
        <v>77</v>
      </c>
      <c r="H695" s="71">
        <v>694</v>
      </c>
      <c r="I695" s="71">
        <v>37.563424099999999</v>
      </c>
      <c r="J695" s="71">
        <v>-122.0169853</v>
      </c>
    </row>
    <row r="696" spans="1:10" ht="29.1">
      <c r="A696" s="71">
        <v>59399</v>
      </c>
      <c r="B696" s="70" t="s">
        <v>1035</v>
      </c>
      <c r="C696" s="71">
        <v>702870</v>
      </c>
      <c r="D696" s="72" t="s">
        <v>1481</v>
      </c>
      <c r="E696" s="71">
        <v>49</v>
      </c>
      <c r="F696" s="71">
        <v>28</v>
      </c>
      <c r="G696" s="71">
        <v>77</v>
      </c>
      <c r="H696" s="71">
        <v>695</v>
      </c>
      <c r="I696" s="71">
        <v>37.5220226</v>
      </c>
      <c r="J696" s="71">
        <v>-121.9691491</v>
      </c>
    </row>
    <row r="697" spans="1:10" ht="29.1">
      <c r="A697" s="71">
        <v>53354</v>
      </c>
      <c r="B697" s="70" t="s">
        <v>1035</v>
      </c>
      <c r="C697" s="71">
        <v>1012900</v>
      </c>
      <c r="D697" s="72" t="s">
        <v>1482</v>
      </c>
      <c r="E697" s="71">
        <v>33</v>
      </c>
      <c r="F697" s="71">
        <v>43</v>
      </c>
      <c r="G697" s="71">
        <v>77</v>
      </c>
      <c r="H697" s="71">
        <v>696</v>
      </c>
      <c r="I697" s="71">
        <v>37.779913499999999</v>
      </c>
      <c r="J697" s="71">
        <v>-122.2068098</v>
      </c>
    </row>
    <row r="698" spans="1:10" ht="29.1">
      <c r="A698" s="71">
        <v>52415</v>
      </c>
      <c r="B698" s="70" t="s">
        <v>1035</v>
      </c>
      <c r="C698" s="71">
        <v>9906150</v>
      </c>
      <c r="D698" s="72" t="s">
        <v>1483</v>
      </c>
      <c r="E698" s="71">
        <v>24</v>
      </c>
      <c r="F698" s="71">
        <v>52</v>
      </c>
      <c r="G698" s="71">
        <v>77</v>
      </c>
      <c r="H698" s="71">
        <v>697</v>
      </c>
      <c r="I698" s="71">
        <v>37.728445000000001</v>
      </c>
      <c r="J698" s="71">
        <v>-122.1588027</v>
      </c>
    </row>
    <row r="699" spans="1:10" ht="29.1">
      <c r="A699" s="71">
        <v>51015</v>
      </c>
      <c r="B699" s="70" t="s">
        <v>1035</v>
      </c>
      <c r="C699" s="71">
        <v>305490</v>
      </c>
      <c r="D699" s="72" t="s">
        <v>1484</v>
      </c>
      <c r="E699" s="71">
        <v>42</v>
      </c>
      <c r="F699" s="71">
        <v>35</v>
      </c>
      <c r="G699" s="71">
        <v>76</v>
      </c>
      <c r="H699" s="71">
        <v>698</v>
      </c>
      <c r="I699" s="71">
        <v>37.861609999999999</v>
      </c>
      <c r="J699" s="71">
        <v>-122.25881750000001</v>
      </c>
    </row>
    <row r="700" spans="1:10" ht="29.1">
      <c r="A700" s="71">
        <v>52525</v>
      </c>
      <c r="B700" s="70" t="s">
        <v>1035</v>
      </c>
      <c r="C700" s="71">
        <v>300330</v>
      </c>
      <c r="D700" s="72" t="s">
        <v>1460</v>
      </c>
      <c r="E700" s="71">
        <v>30</v>
      </c>
      <c r="F700" s="71">
        <v>46</v>
      </c>
      <c r="G700" s="71">
        <v>76</v>
      </c>
      <c r="H700" s="71">
        <v>699</v>
      </c>
      <c r="I700" s="71">
        <v>37.848450100000001</v>
      </c>
      <c r="J700" s="71">
        <v>-122.27174770000001</v>
      </c>
    </row>
    <row r="701" spans="1:10" ht="29.1">
      <c r="A701" s="71">
        <v>56969</v>
      </c>
      <c r="B701" s="70" t="s">
        <v>1035</v>
      </c>
      <c r="C701" s="71">
        <v>1007500</v>
      </c>
      <c r="D701" s="72" t="s">
        <v>1485</v>
      </c>
      <c r="E701" s="71">
        <v>2</v>
      </c>
      <c r="F701" s="71">
        <v>74</v>
      </c>
      <c r="G701" s="71">
        <v>76</v>
      </c>
      <c r="H701" s="71">
        <v>700</v>
      </c>
      <c r="I701" s="71">
        <v>37.842790899999997</v>
      </c>
      <c r="J701" s="71">
        <v>-122.25153830000001</v>
      </c>
    </row>
    <row r="702" spans="1:10" ht="29.1">
      <c r="A702" s="71">
        <v>56543</v>
      </c>
      <c r="B702" s="70" t="s">
        <v>1035</v>
      </c>
      <c r="C702" s="71">
        <v>1010480</v>
      </c>
      <c r="D702" s="72" t="s">
        <v>1486</v>
      </c>
      <c r="E702" s="71">
        <v>22</v>
      </c>
      <c r="F702" s="71">
        <v>53</v>
      </c>
      <c r="G702" s="71">
        <v>76</v>
      </c>
      <c r="H702" s="71">
        <v>701</v>
      </c>
      <c r="I702" s="71">
        <v>37.7725486</v>
      </c>
      <c r="J702" s="71">
        <v>-122.1962341</v>
      </c>
    </row>
    <row r="703" spans="1:10" ht="29.1">
      <c r="A703" s="71">
        <v>50702</v>
      </c>
      <c r="B703" s="70" t="s">
        <v>1035</v>
      </c>
      <c r="C703" s="71">
        <v>1504510</v>
      </c>
      <c r="D703" s="72" t="s">
        <v>1475</v>
      </c>
      <c r="E703" s="71">
        <v>21</v>
      </c>
      <c r="F703" s="71">
        <v>55</v>
      </c>
      <c r="G703" s="71">
        <v>76</v>
      </c>
      <c r="H703" s="71">
        <v>702</v>
      </c>
      <c r="I703" s="71">
        <v>37.705446500000001</v>
      </c>
      <c r="J703" s="71">
        <v>-122.1290604</v>
      </c>
    </row>
    <row r="704" spans="1:10" ht="29.1">
      <c r="A704" s="71">
        <v>50148</v>
      </c>
      <c r="B704" s="70" t="s">
        <v>1035</v>
      </c>
      <c r="C704" s="71">
        <v>601140</v>
      </c>
      <c r="D704" s="72" t="s">
        <v>1487</v>
      </c>
      <c r="E704" s="71">
        <v>72</v>
      </c>
      <c r="F704" s="71">
        <v>4</v>
      </c>
      <c r="G704" s="71">
        <v>76</v>
      </c>
      <c r="H704" s="71">
        <v>703</v>
      </c>
      <c r="I704" s="71">
        <v>37.842651699999998</v>
      </c>
      <c r="J704" s="71">
        <v>-122.29550829999999</v>
      </c>
    </row>
    <row r="705" spans="1:10" ht="29.1">
      <c r="A705" s="71">
        <v>58220</v>
      </c>
      <c r="B705" s="70" t="s">
        <v>1035</v>
      </c>
      <c r="C705" s="71">
        <v>305560</v>
      </c>
      <c r="D705" s="72" t="s">
        <v>1488</v>
      </c>
      <c r="E705" s="71">
        <v>48</v>
      </c>
      <c r="F705" s="71">
        <v>28</v>
      </c>
      <c r="G705" s="71">
        <v>75</v>
      </c>
      <c r="H705" s="71">
        <v>704</v>
      </c>
      <c r="I705" s="71">
        <v>37.853621599999997</v>
      </c>
      <c r="J705" s="71">
        <v>-122.25993990000001</v>
      </c>
    </row>
    <row r="706" spans="1:10" ht="29.1">
      <c r="A706" s="71">
        <v>55095</v>
      </c>
      <c r="B706" s="70" t="s">
        <v>1035</v>
      </c>
      <c r="C706" s="71">
        <v>1016690</v>
      </c>
      <c r="D706" s="72" t="s">
        <v>1313</v>
      </c>
      <c r="E706" s="71">
        <v>62</v>
      </c>
      <c r="F706" s="71">
        <v>13</v>
      </c>
      <c r="G706" s="71">
        <v>75</v>
      </c>
      <c r="H706" s="71">
        <v>705</v>
      </c>
      <c r="I706" s="71">
        <v>37.8262906</v>
      </c>
      <c r="J706" s="71">
        <v>-122.2107184</v>
      </c>
    </row>
    <row r="707" spans="1:10" ht="29.1">
      <c r="A707" s="71">
        <v>53098</v>
      </c>
      <c r="B707" s="70" t="s">
        <v>1035</v>
      </c>
      <c r="C707" s="71">
        <v>9908260</v>
      </c>
      <c r="D707" s="72" t="s">
        <v>1471</v>
      </c>
      <c r="E707" s="71">
        <v>49</v>
      </c>
      <c r="F707" s="71">
        <v>27</v>
      </c>
      <c r="G707" s="71">
        <v>75</v>
      </c>
      <c r="H707" s="71">
        <v>706</v>
      </c>
      <c r="I707" s="71">
        <v>37.76294</v>
      </c>
      <c r="J707" s="71">
        <v>-122.16500000000001</v>
      </c>
    </row>
    <row r="708" spans="1:10" ht="29.1">
      <c r="A708" s="71">
        <v>57112</v>
      </c>
      <c r="B708" s="70" t="s">
        <v>1035</v>
      </c>
      <c r="C708" s="71">
        <v>500330</v>
      </c>
      <c r="D708" s="72" t="s">
        <v>1246</v>
      </c>
      <c r="E708" s="71">
        <v>45</v>
      </c>
      <c r="F708" s="71">
        <v>30</v>
      </c>
      <c r="G708" s="71">
        <v>75</v>
      </c>
      <c r="H708" s="71">
        <v>707</v>
      </c>
      <c r="I708" s="71">
        <v>37.908423999999997</v>
      </c>
      <c r="J708" s="71">
        <v>-122.2961662</v>
      </c>
    </row>
    <row r="709" spans="1:10" ht="29.1">
      <c r="A709" s="71">
        <v>52991</v>
      </c>
      <c r="B709" s="70" t="s">
        <v>1035</v>
      </c>
      <c r="C709" s="71">
        <v>706520</v>
      </c>
      <c r="D709" s="72" t="s">
        <v>1489</v>
      </c>
      <c r="E709" s="71">
        <v>11</v>
      </c>
      <c r="F709" s="71">
        <v>64</v>
      </c>
      <c r="G709" s="71">
        <v>75</v>
      </c>
      <c r="H709" s="71">
        <v>708</v>
      </c>
      <c r="I709" s="71">
        <v>37.470407199999997</v>
      </c>
      <c r="J709" s="71">
        <v>-121.9184796</v>
      </c>
    </row>
    <row r="710" spans="1:10" ht="29.1">
      <c r="A710" s="71">
        <v>50259</v>
      </c>
      <c r="B710" s="70" t="s">
        <v>1035</v>
      </c>
      <c r="C710" s="71">
        <v>104780</v>
      </c>
      <c r="D710" s="72" t="s">
        <v>1490</v>
      </c>
      <c r="E710" s="71">
        <v>71</v>
      </c>
      <c r="F710" s="71">
        <v>3</v>
      </c>
      <c r="G710" s="71">
        <v>75</v>
      </c>
      <c r="H710" s="71">
        <v>709</v>
      </c>
      <c r="I710" s="71">
        <v>37.784999800000001</v>
      </c>
      <c r="J710" s="71">
        <v>-122.29439929999999</v>
      </c>
    </row>
    <row r="711" spans="1:10" ht="29.1">
      <c r="A711" s="71">
        <v>56599</v>
      </c>
      <c r="B711" s="70" t="s">
        <v>1035</v>
      </c>
      <c r="C711" s="71">
        <v>9800350</v>
      </c>
      <c r="D711" s="72" t="s">
        <v>1491</v>
      </c>
      <c r="E711" s="71">
        <v>28</v>
      </c>
      <c r="F711" s="71">
        <v>47</v>
      </c>
      <c r="G711" s="71">
        <v>75</v>
      </c>
      <c r="H711" s="71">
        <v>710</v>
      </c>
      <c r="I711" s="71">
        <v>37.6913348</v>
      </c>
      <c r="J711" s="71">
        <v>-122.0750855</v>
      </c>
    </row>
    <row r="712" spans="1:10" ht="29.1">
      <c r="A712" s="71">
        <v>57725</v>
      </c>
      <c r="B712" s="70" t="s">
        <v>1035</v>
      </c>
      <c r="C712" s="71">
        <v>304040</v>
      </c>
      <c r="D712" s="72" t="s">
        <v>1492</v>
      </c>
      <c r="E712" s="71">
        <v>62</v>
      </c>
      <c r="F712" s="71">
        <v>12</v>
      </c>
      <c r="G712" s="71">
        <v>75</v>
      </c>
      <c r="H712" s="71">
        <v>711</v>
      </c>
      <c r="I712" s="71">
        <v>37.865845999999998</v>
      </c>
      <c r="J712" s="71">
        <v>-122.2507619</v>
      </c>
    </row>
    <row r="713" spans="1:10" ht="29.1">
      <c r="A713" s="71">
        <v>56784</v>
      </c>
      <c r="B713" s="70" t="s">
        <v>1035</v>
      </c>
      <c r="C713" s="71">
        <v>1010470</v>
      </c>
      <c r="D713" s="72" t="s">
        <v>1493</v>
      </c>
      <c r="E713" s="71">
        <v>35</v>
      </c>
      <c r="F713" s="71">
        <v>39</v>
      </c>
      <c r="G713" s="71">
        <v>75</v>
      </c>
      <c r="H713" s="71">
        <v>712</v>
      </c>
      <c r="I713" s="71">
        <v>37.772577900000002</v>
      </c>
      <c r="J713" s="71">
        <v>-122.20680230000001</v>
      </c>
    </row>
    <row r="714" spans="1:10" ht="29.1">
      <c r="A714" s="71">
        <v>51005</v>
      </c>
      <c r="B714" s="70" t="s">
        <v>1035</v>
      </c>
      <c r="C714" s="71">
        <v>305600</v>
      </c>
      <c r="D714" s="72" t="s">
        <v>1494</v>
      </c>
      <c r="E714" s="71">
        <v>56</v>
      </c>
      <c r="F714" s="71">
        <v>18</v>
      </c>
      <c r="G714" s="71">
        <v>74</v>
      </c>
      <c r="H714" s="71">
        <v>713</v>
      </c>
      <c r="I714" s="71">
        <v>37.859920700000004</v>
      </c>
      <c r="J714" s="71">
        <v>-122.25902739999999</v>
      </c>
    </row>
    <row r="715" spans="1:10" ht="29.1">
      <c r="A715" s="71">
        <v>55400</v>
      </c>
      <c r="B715" s="70" t="s">
        <v>1035</v>
      </c>
      <c r="C715" s="71">
        <v>1010920</v>
      </c>
      <c r="D715" s="72" t="s">
        <v>1495</v>
      </c>
      <c r="E715" s="71">
        <v>63</v>
      </c>
      <c r="F715" s="71">
        <v>11</v>
      </c>
      <c r="G715" s="71">
        <v>74</v>
      </c>
      <c r="H715" s="71">
        <v>714</v>
      </c>
      <c r="I715" s="71">
        <v>37.789538100000001</v>
      </c>
      <c r="J715" s="71">
        <v>-122.2205448</v>
      </c>
    </row>
    <row r="716" spans="1:10" ht="29.1">
      <c r="A716" s="71">
        <v>58800</v>
      </c>
      <c r="B716" s="70" t="s">
        <v>1035</v>
      </c>
      <c r="C716" s="71">
        <v>901225</v>
      </c>
      <c r="D716" s="72" t="s">
        <v>1496</v>
      </c>
      <c r="E716" s="71">
        <v>44</v>
      </c>
      <c r="F716" s="71">
        <v>30</v>
      </c>
      <c r="G716" s="71">
        <v>74</v>
      </c>
      <c r="H716" s="71">
        <v>715</v>
      </c>
      <c r="I716" s="71">
        <v>37.549004799999999</v>
      </c>
      <c r="J716" s="71">
        <v>-122.04675520000001</v>
      </c>
    </row>
    <row r="717" spans="1:10" ht="29.1">
      <c r="A717" s="71">
        <v>58848</v>
      </c>
      <c r="B717" s="70" t="s">
        <v>1035</v>
      </c>
      <c r="C717" s="71">
        <v>1301300</v>
      </c>
      <c r="D717" s="72" t="s">
        <v>1466</v>
      </c>
      <c r="E717" s="71">
        <v>8</v>
      </c>
      <c r="F717" s="71">
        <v>66</v>
      </c>
      <c r="G717" s="71">
        <v>74</v>
      </c>
      <c r="H717" s="71">
        <v>716</v>
      </c>
      <c r="I717" s="71">
        <v>37.925375600000002</v>
      </c>
      <c r="J717" s="71">
        <v>-122.3308268</v>
      </c>
    </row>
    <row r="718" spans="1:10" ht="29.1">
      <c r="A718" s="71">
        <v>55688</v>
      </c>
      <c r="B718" s="70" t="s">
        <v>1035</v>
      </c>
      <c r="C718" s="71">
        <v>1002130</v>
      </c>
      <c r="D718" s="72" t="s">
        <v>1497</v>
      </c>
      <c r="E718" s="71">
        <v>50</v>
      </c>
      <c r="F718" s="71">
        <v>24</v>
      </c>
      <c r="G718" s="71">
        <v>74</v>
      </c>
      <c r="H718" s="71">
        <v>717</v>
      </c>
      <c r="I718" s="71">
        <v>37.786781300000001</v>
      </c>
      <c r="J718" s="71">
        <v>-122.2125801</v>
      </c>
    </row>
    <row r="719" spans="1:10" ht="29.1">
      <c r="A719" s="71">
        <v>54646</v>
      </c>
      <c r="B719" s="70" t="s">
        <v>1035</v>
      </c>
      <c r="C719" s="71">
        <v>802250</v>
      </c>
      <c r="D719" s="72" t="s">
        <v>1498</v>
      </c>
      <c r="E719" s="71">
        <v>13</v>
      </c>
      <c r="F719" s="71">
        <v>61</v>
      </c>
      <c r="G719" s="71">
        <v>74</v>
      </c>
      <c r="H719" s="71">
        <v>718</v>
      </c>
      <c r="I719" s="71">
        <v>37.624157799999999</v>
      </c>
      <c r="J719" s="71">
        <v>-122.0927516</v>
      </c>
    </row>
    <row r="720" spans="1:10" ht="29.1">
      <c r="A720" s="71">
        <v>53089</v>
      </c>
      <c r="B720" s="70" t="s">
        <v>1035</v>
      </c>
      <c r="C720" s="71">
        <v>9908230</v>
      </c>
      <c r="D720" s="72" t="s">
        <v>1499</v>
      </c>
      <c r="E720" s="71">
        <v>26</v>
      </c>
      <c r="F720" s="71">
        <v>48</v>
      </c>
      <c r="G720" s="71">
        <v>74</v>
      </c>
      <c r="H720" s="71">
        <v>719</v>
      </c>
      <c r="I720" s="71">
        <v>37.815779999999997</v>
      </c>
      <c r="J720" s="71">
        <v>-122.28427000000001</v>
      </c>
    </row>
    <row r="721" spans="1:10" ht="29.1">
      <c r="A721" s="71">
        <v>51656</v>
      </c>
      <c r="B721" s="70" t="s">
        <v>1035</v>
      </c>
      <c r="C721" s="71">
        <v>1410140</v>
      </c>
      <c r="D721" s="72" t="s">
        <v>1500</v>
      </c>
      <c r="E721" s="71">
        <v>16</v>
      </c>
      <c r="F721" s="71">
        <v>58</v>
      </c>
      <c r="G721" s="71">
        <v>74</v>
      </c>
      <c r="H721" s="71">
        <v>720</v>
      </c>
      <c r="I721" s="71">
        <v>37.775160999999997</v>
      </c>
      <c r="J721" s="71">
        <v>-122.4190823</v>
      </c>
    </row>
    <row r="722" spans="1:10" ht="29.1">
      <c r="A722" s="71">
        <v>51784</v>
      </c>
      <c r="B722" s="70" t="s">
        <v>1035</v>
      </c>
      <c r="C722" s="71">
        <v>9904280</v>
      </c>
      <c r="D722" s="72" t="s">
        <v>1501</v>
      </c>
      <c r="E722" s="71">
        <v>0</v>
      </c>
      <c r="F722" s="71">
        <v>74</v>
      </c>
      <c r="G722" s="71">
        <v>74</v>
      </c>
      <c r="H722" s="71">
        <v>721</v>
      </c>
      <c r="I722" s="71">
        <v>37.879357800000001</v>
      </c>
      <c r="J722" s="71">
        <v>-122.30184300000001</v>
      </c>
    </row>
    <row r="723" spans="1:10" ht="29.1">
      <c r="A723" s="71">
        <v>51511</v>
      </c>
      <c r="B723" s="70" t="s">
        <v>1035</v>
      </c>
      <c r="C723" s="71">
        <v>700560</v>
      </c>
      <c r="D723" s="72" t="s">
        <v>1502</v>
      </c>
      <c r="E723" s="71">
        <v>74</v>
      </c>
      <c r="F723" s="71">
        <v>0</v>
      </c>
      <c r="G723" s="71">
        <v>74</v>
      </c>
      <c r="H723" s="71">
        <v>722</v>
      </c>
      <c r="I723" s="71">
        <v>37.523069</v>
      </c>
      <c r="J723" s="71">
        <v>-121.96587030000001</v>
      </c>
    </row>
    <row r="724" spans="1:10" ht="29.1">
      <c r="A724" s="71">
        <v>57077</v>
      </c>
      <c r="B724" s="70" t="s">
        <v>1035</v>
      </c>
      <c r="C724" s="71">
        <v>1011840</v>
      </c>
      <c r="D724" s="72" t="s">
        <v>1503</v>
      </c>
      <c r="E724" s="71">
        <v>46</v>
      </c>
      <c r="F724" s="71">
        <v>28</v>
      </c>
      <c r="G724" s="71">
        <v>74</v>
      </c>
      <c r="H724" s="71">
        <v>723</v>
      </c>
      <c r="I724" s="71">
        <v>37.811643799999999</v>
      </c>
      <c r="J724" s="71">
        <v>-122.2480108</v>
      </c>
    </row>
    <row r="725" spans="1:10" ht="29.1">
      <c r="A725" s="71">
        <v>53966</v>
      </c>
      <c r="B725" s="70" t="s">
        <v>1035</v>
      </c>
      <c r="C725" s="71">
        <v>706420</v>
      </c>
      <c r="D725" s="72" t="s">
        <v>1504</v>
      </c>
      <c r="E725" s="71">
        <v>16</v>
      </c>
      <c r="F725" s="71">
        <v>58</v>
      </c>
      <c r="G725" s="71">
        <v>73</v>
      </c>
      <c r="H725" s="71">
        <v>724</v>
      </c>
      <c r="I725" s="71">
        <v>37.481387099999999</v>
      </c>
      <c r="J725" s="71">
        <v>-121.9248242</v>
      </c>
    </row>
    <row r="726" spans="1:10" ht="29.1">
      <c r="A726" s="71">
        <v>55675</v>
      </c>
      <c r="B726" s="70" t="s">
        <v>1035</v>
      </c>
      <c r="C726" s="71">
        <v>103140</v>
      </c>
      <c r="D726" s="72" t="s">
        <v>1505</v>
      </c>
      <c r="E726" s="71">
        <v>27</v>
      </c>
      <c r="F726" s="71">
        <v>46</v>
      </c>
      <c r="G726" s="71">
        <v>73</v>
      </c>
      <c r="H726" s="71">
        <v>725</v>
      </c>
      <c r="I726" s="71">
        <v>37.773159200000002</v>
      </c>
      <c r="J726" s="71">
        <v>-122.2728666</v>
      </c>
    </row>
    <row r="727" spans="1:10" ht="29.1">
      <c r="A727" s="71">
        <v>52983</v>
      </c>
      <c r="B727" s="70" t="s">
        <v>1035</v>
      </c>
      <c r="C727" s="71">
        <v>9907950</v>
      </c>
      <c r="D727" s="72" t="s">
        <v>1506</v>
      </c>
      <c r="E727" s="71">
        <v>52</v>
      </c>
      <c r="F727" s="71">
        <v>21</v>
      </c>
      <c r="G727" s="71">
        <v>73</v>
      </c>
      <c r="H727" s="71">
        <v>726</v>
      </c>
      <c r="I727" s="71">
        <v>37.692472700000003</v>
      </c>
      <c r="J727" s="71">
        <v>-122.1101815</v>
      </c>
    </row>
    <row r="728" spans="1:10" ht="29.1">
      <c r="A728" s="71">
        <v>56100</v>
      </c>
      <c r="B728" s="70" t="s">
        <v>1035</v>
      </c>
      <c r="C728" s="71">
        <v>1010620</v>
      </c>
      <c r="D728" s="72" t="s">
        <v>1422</v>
      </c>
      <c r="E728" s="71">
        <v>55</v>
      </c>
      <c r="F728" s="71">
        <v>18</v>
      </c>
      <c r="G728" s="71">
        <v>73</v>
      </c>
      <c r="H728" s="71">
        <v>727</v>
      </c>
      <c r="I728" s="71">
        <v>37.772704500000003</v>
      </c>
      <c r="J728" s="71">
        <v>-122.1984647</v>
      </c>
    </row>
    <row r="729" spans="1:10" ht="29.1">
      <c r="A729" s="71">
        <v>54322</v>
      </c>
      <c r="B729" s="70" t="s">
        <v>1035</v>
      </c>
      <c r="C729" s="71">
        <v>1010780</v>
      </c>
      <c r="D729" s="72" t="s">
        <v>1507</v>
      </c>
      <c r="E729" s="71">
        <v>56</v>
      </c>
      <c r="F729" s="71">
        <v>17</v>
      </c>
      <c r="G729" s="71">
        <v>73</v>
      </c>
      <c r="H729" s="71">
        <v>728</v>
      </c>
      <c r="I729" s="71">
        <v>37.772702700000004</v>
      </c>
      <c r="J729" s="71">
        <v>-122.1963544</v>
      </c>
    </row>
    <row r="730" spans="1:10" ht="29.1">
      <c r="A730" s="71">
        <v>52391</v>
      </c>
      <c r="B730" s="70" t="s">
        <v>1035</v>
      </c>
      <c r="C730" s="71">
        <v>9906050</v>
      </c>
      <c r="D730" s="72" t="s">
        <v>1508</v>
      </c>
      <c r="E730" s="71">
        <v>34</v>
      </c>
      <c r="F730" s="71">
        <v>39</v>
      </c>
      <c r="G730" s="71">
        <v>73</v>
      </c>
      <c r="H730" s="71">
        <v>729</v>
      </c>
      <c r="I730" s="71">
        <v>37.788516700000002</v>
      </c>
      <c r="J730" s="71">
        <v>-122.2402927</v>
      </c>
    </row>
    <row r="731" spans="1:10" ht="29.1">
      <c r="A731" s="71">
        <v>58944</v>
      </c>
      <c r="B731" s="70" t="s">
        <v>1035</v>
      </c>
      <c r="C731" s="71">
        <v>103380</v>
      </c>
      <c r="D731" s="72" t="s">
        <v>1476</v>
      </c>
      <c r="E731" s="71">
        <v>14</v>
      </c>
      <c r="F731" s="71">
        <v>59</v>
      </c>
      <c r="G731" s="71">
        <v>73</v>
      </c>
      <c r="H731" s="71">
        <v>730</v>
      </c>
      <c r="I731" s="71">
        <v>37.767192399999999</v>
      </c>
      <c r="J731" s="71">
        <v>-122.2463336</v>
      </c>
    </row>
    <row r="732" spans="1:10" ht="29.1">
      <c r="A732" s="71">
        <v>51273</v>
      </c>
      <c r="B732" s="70" t="s">
        <v>1035</v>
      </c>
      <c r="C732" s="71">
        <v>9902670</v>
      </c>
      <c r="D732" s="72" t="s">
        <v>1472</v>
      </c>
      <c r="E732" s="71">
        <v>60</v>
      </c>
      <c r="F732" s="71">
        <v>13</v>
      </c>
      <c r="G732" s="71">
        <v>73</v>
      </c>
      <c r="H732" s="71">
        <v>731</v>
      </c>
      <c r="I732" s="71">
        <v>37.792881299999998</v>
      </c>
      <c r="J732" s="71">
        <v>-122.21921380000001</v>
      </c>
    </row>
    <row r="733" spans="1:10" ht="29.1">
      <c r="A733" s="71">
        <v>53399</v>
      </c>
      <c r="B733" s="70" t="s">
        <v>1035</v>
      </c>
      <c r="C733" s="71">
        <v>1014320</v>
      </c>
      <c r="D733" s="72" t="s">
        <v>1509</v>
      </c>
      <c r="E733" s="71">
        <v>50</v>
      </c>
      <c r="F733" s="71">
        <v>23</v>
      </c>
      <c r="G733" s="71">
        <v>73</v>
      </c>
      <c r="H733" s="71">
        <v>732</v>
      </c>
      <c r="I733" s="71">
        <v>37.758009000000001</v>
      </c>
      <c r="J733" s="71">
        <v>-122.1621293</v>
      </c>
    </row>
    <row r="734" spans="1:10" ht="29.1">
      <c r="A734" s="71">
        <v>51700</v>
      </c>
      <c r="B734" s="70" t="s">
        <v>1035</v>
      </c>
      <c r="C734" s="71">
        <v>1020890</v>
      </c>
      <c r="D734" s="72" t="s">
        <v>1499</v>
      </c>
      <c r="E734" s="71">
        <v>47</v>
      </c>
      <c r="F734" s="71">
        <v>26</v>
      </c>
      <c r="G734" s="71">
        <v>73</v>
      </c>
      <c r="H734" s="71">
        <v>733</v>
      </c>
      <c r="I734" s="71">
        <v>37.815376800000003</v>
      </c>
      <c r="J734" s="71">
        <v>-122.2837533</v>
      </c>
    </row>
    <row r="735" spans="1:10" ht="29.1">
      <c r="A735" s="71">
        <v>51615</v>
      </c>
      <c r="B735" s="70" t="s">
        <v>1035</v>
      </c>
      <c r="C735" s="71">
        <v>104530</v>
      </c>
      <c r="D735" s="72" t="s">
        <v>1510</v>
      </c>
      <c r="E735" s="71">
        <v>54</v>
      </c>
      <c r="F735" s="71">
        <v>19</v>
      </c>
      <c r="G735" s="71">
        <v>73</v>
      </c>
      <c r="H735" s="71">
        <v>734</v>
      </c>
      <c r="I735" s="71">
        <v>37.772764299999999</v>
      </c>
      <c r="J735" s="71">
        <v>-122.2887097</v>
      </c>
    </row>
    <row r="736" spans="1:10" ht="29.1">
      <c r="A736" s="71">
        <v>55828</v>
      </c>
      <c r="B736" s="70" t="s">
        <v>1035</v>
      </c>
      <c r="C736" s="71">
        <v>1012640</v>
      </c>
      <c r="D736" s="72" t="s">
        <v>1511</v>
      </c>
      <c r="E736" s="71">
        <v>33</v>
      </c>
      <c r="F736" s="71">
        <v>39</v>
      </c>
      <c r="G736" s="71">
        <v>73</v>
      </c>
      <c r="H736" s="71">
        <v>735</v>
      </c>
      <c r="I736" s="71">
        <v>37.780384599999998</v>
      </c>
      <c r="J736" s="71">
        <v>-122.2061794</v>
      </c>
    </row>
    <row r="737" spans="1:10" ht="29.1">
      <c r="A737" s="71">
        <v>58500</v>
      </c>
      <c r="B737" s="70" t="s">
        <v>1035</v>
      </c>
      <c r="C737" s="71">
        <v>1007240</v>
      </c>
      <c r="D737" s="72" t="s">
        <v>1512</v>
      </c>
      <c r="E737" s="71">
        <v>32</v>
      </c>
      <c r="F737" s="71">
        <v>40</v>
      </c>
      <c r="G737" s="71">
        <v>73</v>
      </c>
      <c r="H737" s="71">
        <v>736</v>
      </c>
      <c r="I737" s="71">
        <v>37.804233600000003</v>
      </c>
      <c r="J737" s="71">
        <v>-122.2326109</v>
      </c>
    </row>
    <row r="738" spans="1:10" ht="29.1">
      <c r="A738" s="71">
        <v>54354</v>
      </c>
      <c r="B738" s="70" t="s">
        <v>1035</v>
      </c>
      <c r="C738" s="71">
        <v>306660</v>
      </c>
      <c r="D738" s="72" t="s">
        <v>1513</v>
      </c>
      <c r="E738" s="71">
        <v>12</v>
      </c>
      <c r="F738" s="71">
        <v>61</v>
      </c>
      <c r="G738" s="71">
        <v>72</v>
      </c>
      <c r="H738" s="71">
        <v>737</v>
      </c>
      <c r="I738" s="71">
        <v>37.880452300000002</v>
      </c>
      <c r="J738" s="71">
        <v>-122.2963689</v>
      </c>
    </row>
    <row r="739" spans="1:10" ht="29.1">
      <c r="A739" s="71">
        <v>51355</v>
      </c>
      <c r="B739" s="70" t="s">
        <v>1035</v>
      </c>
      <c r="C739" s="71">
        <v>1010420</v>
      </c>
      <c r="D739" s="72" t="s">
        <v>1514</v>
      </c>
      <c r="E739" s="71">
        <v>35</v>
      </c>
      <c r="F739" s="71">
        <v>38</v>
      </c>
      <c r="G739" s="71">
        <v>72</v>
      </c>
      <c r="H739" s="71">
        <v>738</v>
      </c>
      <c r="I739" s="71">
        <v>37.776520300000001</v>
      </c>
      <c r="J739" s="71">
        <v>-122.2140175</v>
      </c>
    </row>
    <row r="740" spans="1:10" ht="29.1">
      <c r="A740" s="71">
        <v>55597</v>
      </c>
      <c r="B740" s="70" t="s">
        <v>1035</v>
      </c>
      <c r="C740" s="71">
        <v>701820</v>
      </c>
      <c r="D740" s="72" t="s">
        <v>1150</v>
      </c>
      <c r="E740" s="71">
        <v>36</v>
      </c>
      <c r="F740" s="71">
        <v>37</v>
      </c>
      <c r="G740" s="71">
        <v>72</v>
      </c>
      <c r="H740" s="71">
        <v>739</v>
      </c>
      <c r="I740" s="71">
        <v>37.557912000000002</v>
      </c>
      <c r="J740" s="71">
        <v>-121.97561</v>
      </c>
    </row>
    <row r="741" spans="1:10" ht="29.1">
      <c r="A741" s="71">
        <v>51788</v>
      </c>
      <c r="B741" s="70" t="s">
        <v>1035</v>
      </c>
      <c r="C741" s="71">
        <v>706170</v>
      </c>
      <c r="D741" s="72" t="s">
        <v>1515</v>
      </c>
      <c r="E741" s="71">
        <v>25</v>
      </c>
      <c r="F741" s="71">
        <v>47</v>
      </c>
      <c r="G741" s="71">
        <v>72</v>
      </c>
      <c r="H741" s="71">
        <v>740</v>
      </c>
      <c r="I741" s="71">
        <v>37.546350400000001</v>
      </c>
      <c r="J741" s="71">
        <v>-121.98194820000001</v>
      </c>
    </row>
    <row r="742" spans="1:10" ht="29.1">
      <c r="A742" s="71">
        <v>55488</v>
      </c>
      <c r="B742" s="70" t="s">
        <v>1035</v>
      </c>
      <c r="C742" s="71">
        <v>1302410</v>
      </c>
      <c r="D742" s="72" t="s">
        <v>1516</v>
      </c>
      <c r="E742" s="71">
        <v>49</v>
      </c>
      <c r="F742" s="71">
        <v>23</v>
      </c>
      <c r="G742" s="71">
        <v>72</v>
      </c>
      <c r="H742" s="71">
        <v>741</v>
      </c>
      <c r="I742" s="71">
        <v>37.935620999999998</v>
      </c>
      <c r="J742" s="71">
        <v>-122.362587</v>
      </c>
    </row>
    <row r="743" spans="1:10" ht="29.1">
      <c r="A743" s="71">
        <v>52727</v>
      </c>
      <c r="B743" s="70" t="s">
        <v>1035</v>
      </c>
      <c r="C743" s="71">
        <v>1013670</v>
      </c>
      <c r="D743" s="72" t="s">
        <v>1517</v>
      </c>
      <c r="E743" s="71">
        <v>35</v>
      </c>
      <c r="F743" s="71">
        <v>36</v>
      </c>
      <c r="G743" s="71">
        <v>71</v>
      </c>
      <c r="H743" s="71">
        <v>742</v>
      </c>
      <c r="I743" s="71">
        <v>37.800275200000002</v>
      </c>
      <c r="J743" s="71">
        <v>-122.2544202</v>
      </c>
    </row>
    <row r="744" spans="1:10" ht="29.1">
      <c r="A744" s="71">
        <v>51550</v>
      </c>
      <c r="B744" s="70" t="s">
        <v>1035</v>
      </c>
      <c r="C744" s="71">
        <v>102260</v>
      </c>
      <c r="D744" s="72" t="s">
        <v>1518</v>
      </c>
      <c r="E744" s="71">
        <v>17</v>
      </c>
      <c r="F744" s="71">
        <v>54</v>
      </c>
      <c r="G744" s="71">
        <v>71</v>
      </c>
      <c r="H744" s="71">
        <v>743</v>
      </c>
      <c r="I744" s="71">
        <v>37.736602300000001</v>
      </c>
      <c r="J744" s="71">
        <v>-122.24450969999999</v>
      </c>
    </row>
    <row r="745" spans="1:10" ht="29.1">
      <c r="A745" s="71">
        <v>51546</v>
      </c>
      <c r="B745" s="70" t="s">
        <v>1035</v>
      </c>
      <c r="C745" s="71">
        <v>9903530</v>
      </c>
      <c r="D745" s="72" t="s">
        <v>1519</v>
      </c>
      <c r="E745" s="71">
        <v>51</v>
      </c>
      <c r="F745" s="71">
        <v>21</v>
      </c>
      <c r="G745" s="71">
        <v>71</v>
      </c>
      <c r="H745" s="71">
        <v>744</v>
      </c>
      <c r="I745" s="71">
        <v>37.771304600000001</v>
      </c>
      <c r="J745" s="71">
        <v>-122.1908622</v>
      </c>
    </row>
    <row r="746" spans="1:10" ht="29.1">
      <c r="A746" s="71">
        <v>56762</v>
      </c>
      <c r="B746" s="70" t="s">
        <v>1035</v>
      </c>
      <c r="C746" s="71">
        <v>1700360</v>
      </c>
      <c r="D746" s="72" t="s">
        <v>1458</v>
      </c>
      <c r="E746" s="71">
        <v>19</v>
      </c>
      <c r="F746" s="71">
        <v>52</v>
      </c>
      <c r="G746" s="71">
        <v>71</v>
      </c>
      <c r="H746" s="71">
        <v>745</v>
      </c>
      <c r="I746" s="71">
        <v>37.5865407</v>
      </c>
      <c r="J746" s="71">
        <v>-122.0216922</v>
      </c>
    </row>
    <row r="747" spans="1:10" ht="29.1">
      <c r="A747" s="71">
        <v>58330</v>
      </c>
      <c r="B747" s="70" t="s">
        <v>1035</v>
      </c>
      <c r="C747" s="71">
        <v>305580</v>
      </c>
      <c r="D747" s="72" t="s">
        <v>1465</v>
      </c>
      <c r="E747" s="71">
        <v>32</v>
      </c>
      <c r="F747" s="71">
        <v>39</v>
      </c>
      <c r="G747" s="71">
        <v>71</v>
      </c>
      <c r="H747" s="71">
        <v>746</v>
      </c>
      <c r="I747" s="71">
        <v>37.857789199999999</v>
      </c>
      <c r="J747" s="71">
        <v>-122.2595891</v>
      </c>
    </row>
    <row r="748" spans="1:10" ht="29.1">
      <c r="A748" s="71">
        <v>57559</v>
      </c>
      <c r="B748" s="70" t="s">
        <v>1035</v>
      </c>
      <c r="C748" s="71">
        <v>901360</v>
      </c>
      <c r="D748" s="72" t="s">
        <v>1385</v>
      </c>
      <c r="E748" s="71">
        <v>29</v>
      </c>
      <c r="F748" s="71">
        <v>42</v>
      </c>
      <c r="G748" s="71">
        <v>71</v>
      </c>
      <c r="H748" s="71">
        <v>747</v>
      </c>
      <c r="I748" s="71">
        <v>37.529873899999998</v>
      </c>
      <c r="J748" s="71">
        <v>-122.03783129999999</v>
      </c>
    </row>
    <row r="749" spans="1:10" ht="29.1">
      <c r="A749" s="71">
        <v>55050</v>
      </c>
      <c r="B749" s="70" t="s">
        <v>1035</v>
      </c>
      <c r="C749" s="71">
        <v>800700</v>
      </c>
      <c r="D749" s="72" t="s">
        <v>1520</v>
      </c>
      <c r="E749" s="71">
        <v>56</v>
      </c>
      <c r="F749" s="71">
        <v>15</v>
      </c>
      <c r="G749" s="71">
        <v>71</v>
      </c>
      <c r="H749" s="71">
        <v>748</v>
      </c>
      <c r="I749" s="71">
        <v>37.670917699999997</v>
      </c>
      <c r="J749" s="71">
        <v>-122.08305989999999</v>
      </c>
    </row>
    <row r="750" spans="1:10" ht="29.1">
      <c r="A750" s="71">
        <v>51181</v>
      </c>
      <c r="B750" s="70" t="s">
        <v>1035</v>
      </c>
      <c r="C750" s="71">
        <v>901206</v>
      </c>
      <c r="D750" s="72" t="s">
        <v>1521</v>
      </c>
      <c r="E750" s="71">
        <v>41</v>
      </c>
      <c r="F750" s="71">
        <v>29</v>
      </c>
      <c r="G750" s="71">
        <v>71</v>
      </c>
      <c r="H750" s="71">
        <v>749</v>
      </c>
      <c r="I750" s="71">
        <v>37.551303099999998</v>
      </c>
      <c r="J750" s="71">
        <v>-122.0506352</v>
      </c>
    </row>
    <row r="751" spans="1:10" ht="29.1">
      <c r="A751" s="71">
        <v>53335</v>
      </c>
      <c r="B751" s="70" t="s">
        <v>1035</v>
      </c>
      <c r="C751" s="71">
        <v>1006420</v>
      </c>
      <c r="D751" s="72" t="s">
        <v>1094</v>
      </c>
      <c r="E751" s="71">
        <v>60</v>
      </c>
      <c r="F751" s="71">
        <v>11</v>
      </c>
      <c r="G751" s="71">
        <v>70</v>
      </c>
      <c r="H751" s="71">
        <v>750</v>
      </c>
      <c r="I751" s="71">
        <v>37.806505799999996</v>
      </c>
      <c r="J751" s="71">
        <v>-122.26971</v>
      </c>
    </row>
    <row r="752" spans="1:10" ht="29.1">
      <c r="A752" s="71">
        <v>52396</v>
      </c>
      <c r="B752" s="70" t="s">
        <v>1035</v>
      </c>
      <c r="C752" s="71">
        <v>9906070</v>
      </c>
      <c r="D752" s="72" t="s">
        <v>1522</v>
      </c>
      <c r="E752" s="71">
        <v>30</v>
      </c>
      <c r="F752" s="71">
        <v>40</v>
      </c>
      <c r="G752" s="71">
        <v>70</v>
      </c>
      <c r="H752" s="71">
        <v>751</v>
      </c>
      <c r="I752" s="71">
        <v>37.786495000000002</v>
      </c>
      <c r="J752" s="71">
        <v>-122.23655549999999</v>
      </c>
    </row>
    <row r="753" spans="1:10" ht="29.1">
      <c r="A753" s="71">
        <v>57837</v>
      </c>
      <c r="B753" s="70" t="s">
        <v>1035</v>
      </c>
      <c r="C753" s="71">
        <v>306460</v>
      </c>
      <c r="D753" s="72" t="s">
        <v>1434</v>
      </c>
      <c r="E753" s="71">
        <v>35</v>
      </c>
      <c r="F753" s="71">
        <v>35</v>
      </c>
      <c r="G753" s="71">
        <v>70</v>
      </c>
      <c r="H753" s="71">
        <v>752</v>
      </c>
      <c r="I753" s="71">
        <v>37.868445700000002</v>
      </c>
      <c r="J753" s="71">
        <v>-122.2726289</v>
      </c>
    </row>
    <row r="754" spans="1:10" ht="29.1">
      <c r="A754" s="71">
        <v>55002</v>
      </c>
      <c r="B754" s="70" t="s">
        <v>1035</v>
      </c>
      <c r="C754" s="71">
        <v>1030980</v>
      </c>
      <c r="D754" s="72" t="s">
        <v>1523</v>
      </c>
      <c r="E754" s="71">
        <v>31</v>
      </c>
      <c r="F754" s="71">
        <v>39</v>
      </c>
      <c r="G754" s="71">
        <v>70</v>
      </c>
      <c r="H754" s="71">
        <v>753</v>
      </c>
      <c r="I754" s="71">
        <v>37.845284300000003</v>
      </c>
      <c r="J754" s="71">
        <v>-122.261084</v>
      </c>
    </row>
    <row r="755" spans="1:10" ht="29.1">
      <c r="A755" s="71">
        <v>53456</v>
      </c>
      <c r="B755" s="70" t="s">
        <v>1035</v>
      </c>
      <c r="C755" s="71">
        <v>901260</v>
      </c>
      <c r="D755" s="72" t="s">
        <v>1524</v>
      </c>
      <c r="E755" s="71">
        <v>32</v>
      </c>
      <c r="F755" s="71">
        <v>37</v>
      </c>
      <c r="G755" s="71">
        <v>70</v>
      </c>
      <c r="H755" s="71">
        <v>754</v>
      </c>
      <c r="I755" s="71">
        <v>37.549381500000003</v>
      </c>
      <c r="J755" s="71">
        <v>-122.04676190000001</v>
      </c>
    </row>
    <row r="756" spans="1:10" ht="29.1">
      <c r="A756" s="71">
        <v>51916</v>
      </c>
      <c r="B756" s="70" t="s">
        <v>1035</v>
      </c>
      <c r="C756" s="71">
        <v>9904720</v>
      </c>
      <c r="D756" s="72" t="s">
        <v>1525</v>
      </c>
      <c r="E756" s="71">
        <v>30</v>
      </c>
      <c r="F756" s="71">
        <v>39</v>
      </c>
      <c r="G756" s="71">
        <v>69</v>
      </c>
      <c r="H756" s="71">
        <v>755</v>
      </c>
      <c r="I756" s="71">
        <v>37.631437499999997</v>
      </c>
      <c r="J756" s="71">
        <v>-122.07621779999999</v>
      </c>
    </row>
    <row r="757" spans="1:10" ht="29.1">
      <c r="A757" s="71">
        <v>55881</v>
      </c>
      <c r="B757" s="70" t="s">
        <v>1035</v>
      </c>
      <c r="C757" s="71">
        <v>702190</v>
      </c>
      <c r="D757" s="72" t="s">
        <v>1526</v>
      </c>
      <c r="E757" s="71">
        <v>55</v>
      </c>
      <c r="F757" s="71">
        <v>14</v>
      </c>
      <c r="G757" s="71">
        <v>69</v>
      </c>
      <c r="H757" s="71">
        <v>756</v>
      </c>
      <c r="I757" s="71">
        <v>37.5347145</v>
      </c>
      <c r="J757" s="71">
        <v>-121.9621235</v>
      </c>
    </row>
    <row r="758" spans="1:10" ht="29.1">
      <c r="A758" s="71">
        <v>53038</v>
      </c>
      <c r="B758" s="70" t="s">
        <v>1035</v>
      </c>
      <c r="C758" s="71">
        <v>9908070</v>
      </c>
      <c r="D758" s="72" t="s">
        <v>1436</v>
      </c>
      <c r="E758" s="71">
        <v>39</v>
      </c>
      <c r="F758" s="71">
        <v>30</v>
      </c>
      <c r="G758" s="71">
        <v>69</v>
      </c>
      <c r="H758" s="71">
        <v>757</v>
      </c>
      <c r="I758" s="71">
        <v>37.822629999999997</v>
      </c>
      <c r="J758" s="71">
        <v>-122.26613</v>
      </c>
    </row>
    <row r="759" spans="1:10" ht="29.1">
      <c r="A759" s="71">
        <v>58400</v>
      </c>
      <c r="B759" s="70" t="s">
        <v>1035</v>
      </c>
      <c r="C759" s="71">
        <v>1010170</v>
      </c>
      <c r="D759" s="72" t="s">
        <v>1527</v>
      </c>
      <c r="E759" s="71">
        <v>42</v>
      </c>
      <c r="F759" s="71">
        <v>27</v>
      </c>
      <c r="G759" s="71">
        <v>69</v>
      </c>
      <c r="H759" s="71">
        <v>758</v>
      </c>
      <c r="I759" s="71">
        <v>37.790027899999998</v>
      </c>
      <c r="J759" s="71">
        <v>-122.2428085</v>
      </c>
    </row>
    <row r="760" spans="1:10" ht="29.1">
      <c r="A760" s="71">
        <v>57200</v>
      </c>
      <c r="B760" s="70" t="s">
        <v>1035</v>
      </c>
      <c r="C760" s="71">
        <v>304860</v>
      </c>
      <c r="D760" s="72" t="s">
        <v>1528</v>
      </c>
      <c r="E760" s="71">
        <v>32</v>
      </c>
      <c r="F760" s="71">
        <v>37</v>
      </c>
      <c r="G760" s="71">
        <v>69</v>
      </c>
      <c r="H760" s="71">
        <v>759</v>
      </c>
      <c r="I760" s="71">
        <v>37.874571199999998</v>
      </c>
      <c r="J760" s="71">
        <v>-122.2688533</v>
      </c>
    </row>
    <row r="761" spans="1:10" ht="29.1">
      <c r="A761" s="71">
        <v>55327</v>
      </c>
      <c r="B761" s="70" t="s">
        <v>1035</v>
      </c>
      <c r="C761" s="71">
        <v>301480</v>
      </c>
      <c r="D761" s="72" t="s">
        <v>1468</v>
      </c>
      <c r="E761" s="71">
        <v>5</v>
      </c>
      <c r="F761" s="71">
        <v>63</v>
      </c>
      <c r="G761" s="71">
        <v>68</v>
      </c>
      <c r="H761" s="71">
        <v>760</v>
      </c>
      <c r="I761" s="71">
        <v>37.8753563</v>
      </c>
      <c r="J761" s="71">
        <v>-122.2939033</v>
      </c>
    </row>
    <row r="762" spans="1:10" ht="29.1">
      <c r="A762" s="71">
        <v>51251</v>
      </c>
      <c r="B762" s="70" t="s">
        <v>1035</v>
      </c>
      <c r="C762" s="71">
        <v>305210</v>
      </c>
      <c r="D762" s="72" t="s">
        <v>1529</v>
      </c>
      <c r="E762" s="71">
        <v>10</v>
      </c>
      <c r="F762" s="71">
        <v>59</v>
      </c>
      <c r="G762" s="71">
        <v>68</v>
      </c>
      <c r="H762" s="71">
        <v>761</v>
      </c>
      <c r="I762" s="71">
        <v>37.891554599999999</v>
      </c>
      <c r="J762" s="71">
        <v>-122.2775066</v>
      </c>
    </row>
    <row r="763" spans="1:10" ht="29.1">
      <c r="A763" s="71">
        <v>55113</v>
      </c>
      <c r="B763" s="70" t="s">
        <v>1035</v>
      </c>
      <c r="C763" s="71">
        <v>1001030</v>
      </c>
      <c r="D763" s="72" t="s">
        <v>1530</v>
      </c>
      <c r="E763" s="71">
        <v>43</v>
      </c>
      <c r="F763" s="71">
        <v>25</v>
      </c>
      <c r="G763" s="71">
        <v>68</v>
      </c>
      <c r="H763" s="71">
        <v>762</v>
      </c>
      <c r="I763" s="71">
        <v>37.808163999999998</v>
      </c>
      <c r="J763" s="71">
        <v>-122.2811547</v>
      </c>
    </row>
    <row r="764" spans="1:10" ht="29.1">
      <c r="A764" s="71">
        <v>59699</v>
      </c>
      <c r="B764" s="70" t="s">
        <v>1035</v>
      </c>
      <c r="C764" s="71">
        <v>1009030</v>
      </c>
      <c r="D764" s="72" t="s">
        <v>1531</v>
      </c>
      <c r="E764" s="71">
        <v>47</v>
      </c>
      <c r="F764" s="71">
        <v>21</v>
      </c>
      <c r="G764" s="71">
        <v>68</v>
      </c>
      <c r="H764" s="71">
        <v>763</v>
      </c>
      <c r="I764" s="71">
        <v>37.797913600000001</v>
      </c>
      <c r="J764" s="71">
        <v>-122.25472019999999</v>
      </c>
    </row>
    <row r="765" spans="1:10" ht="29.1">
      <c r="A765" s="71">
        <v>54588</v>
      </c>
      <c r="B765" s="70" t="s">
        <v>1035</v>
      </c>
      <c r="C765" s="71">
        <v>304850</v>
      </c>
      <c r="D765" s="72" t="s">
        <v>1528</v>
      </c>
      <c r="E765" s="71">
        <v>38</v>
      </c>
      <c r="F765" s="71">
        <v>30</v>
      </c>
      <c r="G765" s="71">
        <v>68</v>
      </c>
      <c r="H765" s="71">
        <v>764</v>
      </c>
      <c r="I765" s="71">
        <v>37.875261000000002</v>
      </c>
      <c r="J765" s="71">
        <v>-122.2686303</v>
      </c>
    </row>
    <row r="766" spans="1:10" ht="29.1">
      <c r="A766" s="71">
        <v>55323</v>
      </c>
      <c r="B766" s="70" t="s">
        <v>1035</v>
      </c>
      <c r="C766" s="71">
        <v>1010320</v>
      </c>
      <c r="D766" s="72" t="s">
        <v>1532</v>
      </c>
      <c r="E766" s="71">
        <v>29</v>
      </c>
      <c r="F766" s="71">
        <v>39</v>
      </c>
      <c r="G766" s="71">
        <v>68</v>
      </c>
      <c r="H766" s="71">
        <v>765</v>
      </c>
      <c r="I766" s="71">
        <v>37.784297100000003</v>
      </c>
      <c r="J766" s="71">
        <v>-122.2257652</v>
      </c>
    </row>
    <row r="767" spans="1:10" ht="29.1">
      <c r="A767" s="71">
        <v>55987</v>
      </c>
      <c r="B767" s="70" t="s">
        <v>1035</v>
      </c>
      <c r="C767" s="71">
        <v>100340</v>
      </c>
      <c r="D767" s="72" t="s">
        <v>1533</v>
      </c>
      <c r="E767" s="71">
        <v>26</v>
      </c>
      <c r="F767" s="71">
        <v>42</v>
      </c>
      <c r="G767" s="71">
        <v>68</v>
      </c>
      <c r="H767" s="71">
        <v>766</v>
      </c>
      <c r="I767" s="71">
        <v>37.768580700000001</v>
      </c>
      <c r="J767" s="71">
        <v>-122.23377000000001</v>
      </c>
    </row>
    <row r="768" spans="1:10" ht="29.1">
      <c r="A768" s="71">
        <v>54552</v>
      </c>
      <c r="B768" s="70" t="s">
        <v>1035</v>
      </c>
      <c r="C768" s="71">
        <v>1302420</v>
      </c>
      <c r="D768" s="72" t="s">
        <v>1516</v>
      </c>
      <c r="E768" s="71">
        <v>26</v>
      </c>
      <c r="F768" s="71">
        <v>41</v>
      </c>
      <c r="G768" s="71">
        <v>67</v>
      </c>
      <c r="H768" s="71">
        <v>767</v>
      </c>
      <c r="I768" s="71">
        <v>37.935793400000001</v>
      </c>
      <c r="J768" s="71">
        <v>-122.36267479999999</v>
      </c>
    </row>
    <row r="769" spans="1:10" ht="29.1">
      <c r="A769" s="71">
        <v>54457</v>
      </c>
      <c r="B769" s="70" t="s">
        <v>1035</v>
      </c>
      <c r="C769" s="71">
        <v>1000950</v>
      </c>
      <c r="D769" s="72" t="s">
        <v>1308</v>
      </c>
      <c r="E769" s="71">
        <v>45</v>
      </c>
      <c r="F769" s="71">
        <v>22</v>
      </c>
      <c r="G769" s="71">
        <v>67</v>
      </c>
      <c r="H769" s="71">
        <v>768</v>
      </c>
      <c r="I769" s="71">
        <v>37.803832300000003</v>
      </c>
      <c r="J769" s="71">
        <v>-122.2701931</v>
      </c>
    </row>
    <row r="770" spans="1:10" ht="29.1">
      <c r="A770" s="71">
        <v>50008</v>
      </c>
      <c r="B770" s="70" t="s">
        <v>1035</v>
      </c>
      <c r="C770" s="71">
        <v>9904910</v>
      </c>
      <c r="D770" s="72" t="s">
        <v>1053</v>
      </c>
      <c r="E770" s="71">
        <v>32</v>
      </c>
      <c r="F770" s="71">
        <v>35</v>
      </c>
      <c r="G770" s="71">
        <v>67</v>
      </c>
      <c r="H770" s="71">
        <v>769</v>
      </c>
      <c r="I770" s="71">
        <v>37.7883</v>
      </c>
      <c r="J770" s="71">
        <v>-122.397757</v>
      </c>
    </row>
    <row r="771" spans="1:10" ht="29.1">
      <c r="A771" s="71">
        <v>56645</v>
      </c>
      <c r="B771" s="70" t="s">
        <v>1035</v>
      </c>
      <c r="C771" s="71">
        <v>805090</v>
      </c>
      <c r="D771" s="72" t="s">
        <v>1302</v>
      </c>
      <c r="E771" s="71">
        <v>45</v>
      </c>
      <c r="F771" s="71">
        <v>22</v>
      </c>
      <c r="G771" s="71">
        <v>67</v>
      </c>
      <c r="H771" s="71">
        <v>770</v>
      </c>
      <c r="I771" s="71">
        <v>37.631489899999998</v>
      </c>
      <c r="J771" s="71">
        <v>-122.0778505</v>
      </c>
    </row>
    <row r="772" spans="1:10" ht="29.1">
      <c r="A772" s="71">
        <v>57055</v>
      </c>
      <c r="B772" s="70" t="s">
        <v>1035</v>
      </c>
      <c r="C772" s="71">
        <v>804050</v>
      </c>
      <c r="D772" s="72" t="s">
        <v>1534</v>
      </c>
      <c r="E772" s="71">
        <v>51</v>
      </c>
      <c r="F772" s="71">
        <v>16</v>
      </c>
      <c r="G772" s="71">
        <v>67</v>
      </c>
      <c r="H772" s="71">
        <v>771</v>
      </c>
      <c r="I772" s="71">
        <v>37.656486100000002</v>
      </c>
      <c r="J772" s="71">
        <v>-122.1300293</v>
      </c>
    </row>
    <row r="773" spans="1:10" ht="29.1">
      <c r="A773" s="71">
        <v>55088</v>
      </c>
      <c r="B773" s="70" t="s">
        <v>1035</v>
      </c>
      <c r="C773" s="71">
        <v>1007220</v>
      </c>
      <c r="D773" s="72" t="s">
        <v>1535</v>
      </c>
      <c r="E773" s="71">
        <v>34</v>
      </c>
      <c r="F773" s="71">
        <v>33</v>
      </c>
      <c r="G773" s="71">
        <v>67</v>
      </c>
      <c r="H773" s="71">
        <v>772</v>
      </c>
      <c r="I773" s="71">
        <v>37.802838800000004</v>
      </c>
      <c r="J773" s="71">
        <v>-122.23064170000001</v>
      </c>
    </row>
    <row r="774" spans="1:10" ht="29.1">
      <c r="A774" s="71">
        <v>53044</v>
      </c>
      <c r="B774" s="70" t="s">
        <v>1035</v>
      </c>
      <c r="C774" s="71">
        <v>706500</v>
      </c>
      <c r="D774" s="72" t="s">
        <v>1536</v>
      </c>
      <c r="E774" s="71">
        <v>7</v>
      </c>
      <c r="F774" s="71">
        <v>60</v>
      </c>
      <c r="G774" s="71">
        <v>67</v>
      </c>
      <c r="H774" s="71">
        <v>773</v>
      </c>
      <c r="I774" s="71">
        <v>37.466918900000003</v>
      </c>
      <c r="J774" s="71">
        <v>-121.91647399999999</v>
      </c>
    </row>
    <row r="775" spans="1:10" ht="29.1">
      <c r="A775" s="71">
        <v>58988</v>
      </c>
      <c r="B775" s="70" t="s">
        <v>1035</v>
      </c>
      <c r="C775" s="71">
        <v>1303500</v>
      </c>
      <c r="D775" s="72" t="s">
        <v>1537</v>
      </c>
      <c r="E775" s="71">
        <v>40</v>
      </c>
      <c r="F775" s="71">
        <v>27</v>
      </c>
      <c r="G775" s="71">
        <v>67</v>
      </c>
      <c r="H775" s="71">
        <v>774</v>
      </c>
      <c r="I775" s="71">
        <v>37.915751100000001</v>
      </c>
      <c r="J775" s="71">
        <v>-122.3118417</v>
      </c>
    </row>
    <row r="776" spans="1:10" ht="29.1">
      <c r="A776" s="71">
        <v>51716</v>
      </c>
      <c r="B776" s="70" t="s">
        <v>1035</v>
      </c>
      <c r="C776" s="71">
        <v>9904030</v>
      </c>
      <c r="D776" s="72" t="s">
        <v>1323</v>
      </c>
      <c r="E776" s="71">
        <v>21</v>
      </c>
      <c r="F776" s="71">
        <v>46</v>
      </c>
      <c r="G776" s="71">
        <v>67</v>
      </c>
      <c r="H776" s="71">
        <v>775</v>
      </c>
      <c r="I776" s="71">
        <v>37.501718199999999</v>
      </c>
      <c r="J776" s="71">
        <v>-121.938363</v>
      </c>
    </row>
    <row r="777" spans="1:10" ht="29.1">
      <c r="A777" s="71">
        <v>55959</v>
      </c>
      <c r="B777" s="70" t="s">
        <v>1035</v>
      </c>
      <c r="C777" s="71">
        <v>1600370</v>
      </c>
      <c r="D777" s="72" t="s">
        <v>1069</v>
      </c>
      <c r="E777" s="71">
        <v>37</v>
      </c>
      <c r="F777" s="71">
        <v>30</v>
      </c>
      <c r="G777" s="71">
        <v>67</v>
      </c>
      <c r="H777" s="71">
        <v>776</v>
      </c>
      <c r="I777" s="71">
        <v>37.970852000000001</v>
      </c>
      <c r="J777" s="71">
        <v>-122.340253</v>
      </c>
    </row>
    <row r="778" spans="1:10" ht="29.1">
      <c r="A778" s="71">
        <v>55767</v>
      </c>
      <c r="B778" s="70" t="s">
        <v>1035</v>
      </c>
      <c r="C778" s="71">
        <v>1009010</v>
      </c>
      <c r="D778" s="72" t="s">
        <v>1538</v>
      </c>
      <c r="E778" s="71">
        <v>34</v>
      </c>
      <c r="F778" s="71">
        <v>33</v>
      </c>
      <c r="G778" s="71">
        <v>67</v>
      </c>
      <c r="H778" s="71">
        <v>777</v>
      </c>
      <c r="I778" s="71">
        <v>37.792039500000001</v>
      </c>
      <c r="J778" s="71">
        <v>-122.2480817</v>
      </c>
    </row>
    <row r="779" spans="1:10" ht="29.1">
      <c r="A779" s="71">
        <v>52981</v>
      </c>
      <c r="B779" s="70" t="s">
        <v>1035</v>
      </c>
      <c r="C779" s="71">
        <v>9907940</v>
      </c>
      <c r="D779" s="72" t="s">
        <v>1539</v>
      </c>
      <c r="E779" s="71">
        <v>14</v>
      </c>
      <c r="F779" s="71">
        <v>52</v>
      </c>
      <c r="G779" s="71">
        <v>66</v>
      </c>
      <c r="H779" s="71">
        <v>778</v>
      </c>
      <c r="I779" s="71">
        <v>37.6917866</v>
      </c>
      <c r="J779" s="71">
        <v>-122.1095998</v>
      </c>
    </row>
    <row r="780" spans="1:10" ht="29.1">
      <c r="A780" s="71">
        <v>56765</v>
      </c>
      <c r="B780" s="70" t="s">
        <v>1035</v>
      </c>
      <c r="C780" s="71">
        <v>1301450</v>
      </c>
      <c r="D780" s="72" t="s">
        <v>1540</v>
      </c>
      <c r="E780" s="71">
        <v>24</v>
      </c>
      <c r="F780" s="71">
        <v>42</v>
      </c>
      <c r="G780" s="71">
        <v>66</v>
      </c>
      <c r="H780" s="71">
        <v>779</v>
      </c>
      <c r="I780" s="71">
        <v>37.952570399999999</v>
      </c>
      <c r="J780" s="71">
        <v>-122.3668922</v>
      </c>
    </row>
    <row r="781" spans="1:10" ht="29.1">
      <c r="A781" s="71">
        <v>57766</v>
      </c>
      <c r="B781" s="70" t="s">
        <v>1035</v>
      </c>
      <c r="C781" s="71">
        <v>1019390</v>
      </c>
      <c r="D781" s="72" t="s">
        <v>1541</v>
      </c>
      <c r="E781" s="71">
        <v>31</v>
      </c>
      <c r="F781" s="71">
        <v>35</v>
      </c>
      <c r="G781" s="71">
        <v>66</v>
      </c>
      <c r="H781" s="71">
        <v>780</v>
      </c>
      <c r="I781" s="71">
        <v>37.798068600000001</v>
      </c>
      <c r="J781" s="71">
        <v>-122.1641899</v>
      </c>
    </row>
    <row r="782" spans="1:10" ht="29.1">
      <c r="A782" s="71">
        <v>59965</v>
      </c>
      <c r="B782" s="70" t="s">
        <v>1035</v>
      </c>
      <c r="C782" s="71">
        <v>804640</v>
      </c>
      <c r="D782" s="72" t="s">
        <v>1542</v>
      </c>
      <c r="E782" s="71">
        <v>20</v>
      </c>
      <c r="F782" s="71">
        <v>46</v>
      </c>
      <c r="G782" s="71">
        <v>66</v>
      </c>
      <c r="H782" s="71">
        <v>781</v>
      </c>
      <c r="I782" s="71">
        <v>37.6520188</v>
      </c>
      <c r="J782" s="71">
        <v>-122.1052571</v>
      </c>
    </row>
    <row r="783" spans="1:10" ht="29.1">
      <c r="A783" s="71">
        <v>56585</v>
      </c>
      <c r="B783" s="70" t="s">
        <v>1035</v>
      </c>
      <c r="C783" s="71">
        <v>301810</v>
      </c>
      <c r="D783" s="72" t="s">
        <v>1408</v>
      </c>
      <c r="E783" s="71">
        <v>11</v>
      </c>
      <c r="F783" s="71">
        <v>55</v>
      </c>
      <c r="G783" s="71">
        <v>66</v>
      </c>
      <c r="H783" s="71">
        <v>782</v>
      </c>
      <c r="I783" s="71">
        <v>37.8537015</v>
      </c>
      <c r="J783" s="71">
        <v>-122.25282110000001</v>
      </c>
    </row>
    <row r="784" spans="1:10" ht="29.1">
      <c r="A784" s="71">
        <v>51976</v>
      </c>
      <c r="B784" s="70" t="s">
        <v>1035</v>
      </c>
      <c r="C784" s="71">
        <v>9905310</v>
      </c>
      <c r="D784" s="72" t="s">
        <v>1495</v>
      </c>
      <c r="E784" s="71">
        <v>9</v>
      </c>
      <c r="F784" s="71">
        <v>57</v>
      </c>
      <c r="G784" s="71">
        <v>66</v>
      </c>
      <c r="H784" s="71">
        <v>783</v>
      </c>
      <c r="I784" s="71">
        <v>37.789598499999997</v>
      </c>
      <c r="J784" s="71">
        <v>-122.2203595</v>
      </c>
    </row>
    <row r="785" spans="1:10" ht="29.1">
      <c r="A785" s="71">
        <v>52299</v>
      </c>
      <c r="B785" s="70" t="s">
        <v>1035</v>
      </c>
      <c r="C785" s="71">
        <v>805010</v>
      </c>
      <c r="D785" s="72" t="s">
        <v>1543</v>
      </c>
      <c r="E785" s="71">
        <v>51</v>
      </c>
      <c r="F785" s="71">
        <v>15</v>
      </c>
      <c r="G785" s="71">
        <v>66</v>
      </c>
      <c r="H785" s="71">
        <v>784</v>
      </c>
      <c r="I785" s="71">
        <v>37.631511500000002</v>
      </c>
      <c r="J785" s="71">
        <v>-122.0892494</v>
      </c>
    </row>
    <row r="786" spans="1:10" ht="29.1">
      <c r="A786" s="71">
        <v>55114</v>
      </c>
      <c r="B786" s="70" t="s">
        <v>1035</v>
      </c>
      <c r="C786" s="71">
        <v>1600380</v>
      </c>
      <c r="D786" s="72" t="s">
        <v>1069</v>
      </c>
      <c r="E786" s="71">
        <v>37</v>
      </c>
      <c r="F786" s="71">
        <v>29</v>
      </c>
      <c r="G786" s="71">
        <v>66</v>
      </c>
      <c r="H786" s="71">
        <v>785</v>
      </c>
      <c r="I786" s="71">
        <v>37.970694999999999</v>
      </c>
      <c r="J786" s="71">
        <v>-122.34038700000001</v>
      </c>
    </row>
    <row r="787" spans="1:10" ht="29.1">
      <c r="A787" s="71">
        <v>59444</v>
      </c>
      <c r="B787" s="70" t="s">
        <v>1035</v>
      </c>
      <c r="C787" s="71">
        <v>1000370</v>
      </c>
      <c r="D787" s="72" t="s">
        <v>1126</v>
      </c>
      <c r="E787" s="71">
        <v>16</v>
      </c>
      <c r="F787" s="71">
        <v>50</v>
      </c>
      <c r="G787" s="71">
        <v>66</v>
      </c>
      <c r="H787" s="71">
        <v>786</v>
      </c>
      <c r="I787" s="71">
        <v>37.802962999999998</v>
      </c>
      <c r="J787" s="71">
        <v>-122.27446399999999</v>
      </c>
    </row>
    <row r="788" spans="1:10" ht="29.1">
      <c r="A788" s="71">
        <v>53133</v>
      </c>
      <c r="B788" s="70" t="s">
        <v>1035</v>
      </c>
      <c r="C788" s="71">
        <v>1010430</v>
      </c>
      <c r="D788" s="72" t="s">
        <v>1544</v>
      </c>
      <c r="E788" s="71">
        <v>33</v>
      </c>
      <c r="F788" s="71">
        <v>32</v>
      </c>
      <c r="G788" s="71">
        <v>65</v>
      </c>
      <c r="H788" s="71">
        <v>787</v>
      </c>
      <c r="I788" s="71">
        <v>37.7761669</v>
      </c>
      <c r="J788" s="71">
        <v>-122.213342</v>
      </c>
    </row>
    <row r="789" spans="1:10" ht="29.1">
      <c r="A789" s="71">
        <v>56055</v>
      </c>
      <c r="B789" s="70" t="s">
        <v>1035</v>
      </c>
      <c r="C789" s="71">
        <v>702780</v>
      </c>
      <c r="D789" s="72" t="s">
        <v>1545</v>
      </c>
      <c r="E789" s="71">
        <v>36</v>
      </c>
      <c r="F789" s="71">
        <v>29</v>
      </c>
      <c r="G789" s="71">
        <v>65</v>
      </c>
      <c r="H789" s="71">
        <v>788</v>
      </c>
      <c r="I789" s="71">
        <v>37.561270700000001</v>
      </c>
      <c r="J789" s="71">
        <v>-122.0127111</v>
      </c>
    </row>
    <row r="790" spans="1:10" ht="29.1">
      <c r="A790" s="71">
        <v>55199</v>
      </c>
      <c r="B790" s="70" t="s">
        <v>1035</v>
      </c>
      <c r="C790" s="71">
        <v>805150</v>
      </c>
      <c r="D790" s="72" t="s">
        <v>1546</v>
      </c>
      <c r="E790" s="71">
        <v>25</v>
      </c>
      <c r="F790" s="71">
        <v>40</v>
      </c>
      <c r="G790" s="71">
        <v>65</v>
      </c>
      <c r="H790" s="71">
        <v>789</v>
      </c>
      <c r="I790" s="71">
        <v>37.6586851</v>
      </c>
      <c r="J790" s="71">
        <v>-122.09587500000001</v>
      </c>
    </row>
    <row r="791" spans="1:10" ht="29.1">
      <c r="A791" s="71">
        <v>53375</v>
      </c>
      <c r="B791" s="70" t="s">
        <v>1035</v>
      </c>
      <c r="C791" s="71">
        <v>1004240</v>
      </c>
      <c r="D791" s="72" t="s">
        <v>1547</v>
      </c>
      <c r="E791" s="71">
        <v>14</v>
      </c>
      <c r="F791" s="71">
        <v>51</v>
      </c>
      <c r="G791" s="71">
        <v>65</v>
      </c>
      <c r="H791" s="71">
        <v>790</v>
      </c>
      <c r="I791" s="71">
        <v>37.749768400000001</v>
      </c>
      <c r="J791" s="71">
        <v>-122.1742268</v>
      </c>
    </row>
    <row r="792" spans="1:10" ht="29.1">
      <c r="A792" s="71">
        <v>59902</v>
      </c>
      <c r="B792" s="70" t="s">
        <v>1035</v>
      </c>
      <c r="C792" s="71">
        <v>1013590</v>
      </c>
      <c r="D792" s="72" t="s">
        <v>1548</v>
      </c>
      <c r="E792" s="71">
        <v>12</v>
      </c>
      <c r="F792" s="71">
        <v>53</v>
      </c>
      <c r="G792" s="71">
        <v>65</v>
      </c>
      <c r="H792" s="71">
        <v>791</v>
      </c>
      <c r="I792" s="71">
        <v>37.809512099999999</v>
      </c>
      <c r="J792" s="71">
        <v>-122.244203</v>
      </c>
    </row>
    <row r="793" spans="1:10" ht="29.1">
      <c r="A793" s="71">
        <v>54433</v>
      </c>
      <c r="B793" s="70" t="s">
        <v>1035</v>
      </c>
      <c r="C793" s="71">
        <v>804630</v>
      </c>
      <c r="D793" s="72" t="s">
        <v>1542</v>
      </c>
      <c r="E793" s="71">
        <v>43</v>
      </c>
      <c r="F793" s="71">
        <v>22</v>
      </c>
      <c r="G793" s="71">
        <v>65</v>
      </c>
      <c r="H793" s="71">
        <v>792</v>
      </c>
      <c r="I793" s="71">
        <v>37.651874800000002</v>
      </c>
      <c r="J793" s="71">
        <v>-122.1050592</v>
      </c>
    </row>
    <row r="794" spans="1:10" ht="29.1">
      <c r="A794" s="71">
        <v>52387</v>
      </c>
      <c r="B794" s="70" t="s">
        <v>1035</v>
      </c>
      <c r="C794" s="71">
        <v>9906030</v>
      </c>
      <c r="D794" s="72" t="s">
        <v>1549</v>
      </c>
      <c r="E794" s="71">
        <v>5</v>
      </c>
      <c r="F794" s="71">
        <v>59</v>
      </c>
      <c r="G794" s="71">
        <v>65</v>
      </c>
      <c r="H794" s="71">
        <v>793</v>
      </c>
      <c r="I794" s="71">
        <v>37.845775000000003</v>
      </c>
      <c r="J794" s="71">
        <v>-122.294557</v>
      </c>
    </row>
    <row r="795" spans="1:10" ht="29.1">
      <c r="A795" s="71">
        <v>50423</v>
      </c>
      <c r="B795" s="70" t="s">
        <v>1035</v>
      </c>
      <c r="C795" s="71">
        <v>1504340</v>
      </c>
      <c r="D795" s="72" t="s">
        <v>1550</v>
      </c>
      <c r="E795" s="71">
        <v>17</v>
      </c>
      <c r="F795" s="71">
        <v>48</v>
      </c>
      <c r="G795" s="71">
        <v>65</v>
      </c>
      <c r="H795" s="71">
        <v>794</v>
      </c>
      <c r="I795" s="71">
        <v>37.7151432</v>
      </c>
      <c r="J795" s="71">
        <v>-122.1769039</v>
      </c>
    </row>
    <row r="796" spans="1:10" ht="29.1">
      <c r="A796" s="71">
        <v>58900</v>
      </c>
      <c r="B796" s="70" t="s">
        <v>1035</v>
      </c>
      <c r="C796" s="71">
        <v>1030880</v>
      </c>
      <c r="D796" s="72" t="s">
        <v>1551</v>
      </c>
      <c r="E796" s="71">
        <v>36</v>
      </c>
      <c r="F796" s="71">
        <v>29</v>
      </c>
      <c r="G796" s="71">
        <v>65</v>
      </c>
      <c r="H796" s="71">
        <v>795</v>
      </c>
      <c r="I796" s="71">
        <v>37.803960400000001</v>
      </c>
      <c r="J796" s="71">
        <v>-122.2772554</v>
      </c>
    </row>
    <row r="797" spans="1:10" ht="29.1">
      <c r="A797" s="71">
        <v>50414</v>
      </c>
      <c r="B797" s="70" t="s">
        <v>1035</v>
      </c>
      <c r="C797" s="71">
        <v>1031820</v>
      </c>
      <c r="D797" s="72" t="s">
        <v>1552</v>
      </c>
      <c r="E797" s="71">
        <v>19</v>
      </c>
      <c r="F797" s="71">
        <v>45</v>
      </c>
      <c r="G797" s="71">
        <v>65</v>
      </c>
      <c r="H797" s="71">
        <v>796</v>
      </c>
      <c r="I797" s="71">
        <v>37.794013499999998</v>
      </c>
      <c r="J797" s="71">
        <v>-122.2713119</v>
      </c>
    </row>
    <row r="798" spans="1:10" ht="29.1">
      <c r="A798" s="71">
        <v>50939</v>
      </c>
      <c r="B798" s="70" t="s">
        <v>1035</v>
      </c>
      <c r="C798" s="71">
        <v>9902000</v>
      </c>
      <c r="D798" s="72" t="s">
        <v>1150</v>
      </c>
      <c r="E798" s="71">
        <v>34</v>
      </c>
      <c r="F798" s="71">
        <v>30</v>
      </c>
      <c r="G798" s="71">
        <v>64</v>
      </c>
      <c r="H798" s="71">
        <v>797</v>
      </c>
      <c r="I798" s="71">
        <v>37.557301699999996</v>
      </c>
      <c r="J798" s="71">
        <v>-121.9757072</v>
      </c>
    </row>
    <row r="799" spans="1:10" ht="29.1">
      <c r="A799" s="71">
        <v>54665</v>
      </c>
      <c r="B799" s="70" t="s">
        <v>1035</v>
      </c>
      <c r="C799" s="71">
        <v>1002140</v>
      </c>
      <c r="D799" s="72" t="s">
        <v>1497</v>
      </c>
      <c r="E799" s="71">
        <v>21</v>
      </c>
      <c r="F799" s="71">
        <v>43</v>
      </c>
      <c r="G799" s="71">
        <v>64</v>
      </c>
      <c r="H799" s="71">
        <v>798</v>
      </c>
      <c r="I799" s="71">
        <v>37.786707100000001</v>
      </c>
      <c r="J799" s="71">
        <v>-122.21244969999999</v>
      </c>
    </row>
    <row r="800" spans="1:10" ht="29.1">
      <c r="A800" s="71">
        <v>55899</v>
      </c>
      <c r="B800" s="70" t="s">
        <v>1035</v>
      </c>
      <c r="C800" s="71">
        <v>701980</v>
      </c>
      <c r="D800" s="72" t="s">
        <v>1553</v>
      </c>
      <c r="E800" s="71">
        <v>45</v>
      </c>
      <c r="F800" s="71">
        <v>19</v>
      </c>
      <c r="G800" s="71">
        <v>64</v>
      </c>
      <c r="H800" s="71">
        <v>799</v>
      </c>
      <c r="I800" s="71">
        <v>37.549489199999996</v>
      </c>
      <c r="J800" s="71">
        <v>-121.9897368</v>
      </c>
    </row>
    <row r="801" spans="1:10" ht="29.1">
      <c r="A801" s="71">
        <v>56625</v>
      </c>
      <c r="B801" s="70" t="s">
        <v>1035</v>
      </c>
      <c r="C801" s="71">
        <v>702570</v>
      </c>
      <c r="D801" s="72" t="s">
        <v>1554</v>
      </c>
      <c r="E801" s="71">
        <v>30</v>
      </c>
      <c r="F801" s="71">
        <v>34</v>
      </c>
      <c r="G801" s="71">
        <v>64</v>
      </c>
      <c r="H801" s="71">
        <v>800</v>
      </c>
      <c r="I801" s="71">
        <v>37.566684000000002</v>
      </c>
      <c r="J801" s="71">
        <v>-122.023561</v>
      </c>
    </row>
    <row r="802" spans="1:10" ht="29.1">
      <c r="A802" s="71">
        <v>57883</v>
      </c>
      <c r="B802" s="70" t="s">
        <v>1035</v>
      </c>
      <c r="C802" s="71">
        <v>1006700</v>
      </c>
      <c r="D802" s="72" t="s">
        <v>1256</v>
      </c>
      <c r="E802" s="71">
        <v>6</v>
      </c>
      <c r="F802" s="71">
        <v>58</v>
      </c>
      <c r="G802" s="71">
        <v>64</v>
      </c>
      <c r="H802" s="71">
        <v>801</v>
      </c>
      <c r="I802" s="71">
        <v>37.799240400000002</v>
      </c>
      <c r="J802" s="71">
        <v>-122.2745249</v>
      </c>
    </row>
    <row r="803" spans="1:10" ht="29.1">
      <c r="A803" s="71">
        <v>54114</v>
      </c>
      <c r="B803" s="70" t="s">
        <v>1035</v>
      </c>
      <c r="C803" s="71">
        <v>702100</v>
      </c>
      <c r="D803" s="72" t="s">
        <v>1555</v>
      </c>
      <c r="E803" s="71">
        <v>24</v>
      </c>
      <c r="F803" s="71">
        <v>39</v>
      </c>
      <c r="G803" s="71">
        <v>64</v>
      </c>
      <c r="H803" s="71">
        <v>802</v>
      </c>
      <c r="I803" s="71">
        <v>37.546557900000003</v>
      </c>
      <c r="J803" s="71">
        <v>-121.98474229999999</v>
      </c>
    </row>
    <row r="804" spans="1:10" ht="29.1">
      <c r="A804" s="71">
        <v>55166</v>
      </c>
      <c r="B804" s="70" t="s">
        <v>1035</v>
      </c>
      <c r="C804" s="71">
        <v>1009040</v>
      </c>
      <c r="D804" s="72" t="s">
        <v>1556</v>
      </c>
      <c r="E804" s="71">
        <v>36</v>
      </c>
      <c r="F804" s="71">
        <v>27</v>
      </c>
      <c r="G804" s="71">
        <v>64</v>
      </c>
      <c r="H804" s="71">
        <v>803</v>
      </c>
      <c r="I804" s="71">
        <v>37.796447700000002</v>
      </c>
      <c r="J804" s="71">
        <v>-122.2530543</v>
      </c>
    </row>
    <row r="805" spans="1:10" ht="29.1">
      <c r="A805" s="71">
        <v>55404</v>
      </c>
      <c r="B805" s="70" t="s">
        <v>1035</v>
      </c>
      <c r="C805" s="71">
        <v>804560</v>
      </c>
      <c r="D805" s="72" t="s">
        <v>1123</v>
      </c>
      <c r="E805" s="71">
        <v>32</v>
      </c>
      <c r="F805" s="71">
        <v>31</v>
      </c>
      <c r="G805" s="71">
        <v>64</v>
      </c>
      <c r="H805" s="71">
        <v>804</v>
      </c>
      <c r="I805" s="71">
        <v>37.634555900000002</v>
      </c>
      <c r="J805" s="71">
        <v>-122.05683399999999</v>
      </c>
    </row>
    <row r="806" spans="1:10" ht="29.1">
      <c r="A806" s="71">
        <v>50559</v>
      </c>
      <c r="B806" s="70" t="s">
        <v>1035</v>
      </c>
      <c r="C806" s="71">
        <v>1001940</v>
      </c>
      <c r="D806" s="72" t="s">
        <v>1557</v>
      </c>
      <c r="E806" s="71">
        <v>16</v>
      </c>
      <c r="F806" s="71">
        <v>47</v>
      </c>
      <c r="G806" s="71">
        <v>63</v>
      </c>
      <c r="H806" s="71">
        <v>805</v>
      </c>
      <c r="I806" s="71">
        <v>37.785440600000001</v>
      </c>
      <c r="J806" s="71">
        <v>-122.2146169</v>
      </c>
    </row>
    <row r="807" spans="1:10" ht="29.1">
      <c r="A807" s="71">
        <v>53126</v>
      </c>
      <c r="B807" s="70" t="s">
        <v>1035</v>
      </c>
      <c r="C807" s="71">
        <v>9908330</v>
      </c>
      <c r="D807" s="72" t="s">
        <v>1558</v>
      </c>
      <c r="E807" s="71">
        <v>29</v>
      </c>
      <c r="F807" s="71">
        <v>34</v>
      </c>
      <c r="G807" s="71">
        <v>63</v>
      </c>
      <c r="H807" s="71">
        <v>806</v>
      </c>
      <c r="I807" s="71">
        <v>37.874558999999998</v>
      </c>
      <c r="J807" s="71">
        <v>-122.282611</v>
      </c>
    </row>
    <row r="808" spans="1:10" ht="29.1">
      <c r="A808" s="71">
        <v>58778</v>
      </c>
      <c r="B808" s="70" t="s">
        <v>1035</v>
      </c>
      <c r="C808" s="71">
        <v>306120</v>
      </c>
      <c r="D808" s="72" t="s">
        <v>1559</v>
      </c>
      <c r="E808" s="71">
        <v>59</v>
      </c>
      <c r="F808" s="71">
        <v>4</v>
      </c>
      <c r="G808" s="71">
        <v>63</v>
      </c>
      <c r="H808" s="71">
        <v>807</v>
      </c>
      <c r="I808" s="71">
        <v>37.8627459</v>
      </c>
      <c r="J808" s="71">
        <v>-122.25012959999999</v>
      </c>
    </row>
    <row r="809" spans="1:10" ht="29.1">
      <c r="A809" s="71">
        <v>57751</v>
      </c>
      <c r="B809" s="70" t="s">
        <v>1035</v>
      </c>
      <c r="C809" s="71">
        <v>600690</v>
      </c>
      <c r="D809" s="72" t="s">
        <v>1560</v>
      </c>
      <c r="E809" s="71">
        <v>22</v>
      </c>
      <c r="F809" s="71">
        <v>41</v>
      </c>
      <c r="G809" s="71">
        <v>63</v>
      </c>
      <c r="H809" s="71">
        <v>808</v>
      </c>
      <c r="I809" s="71">
        <v>37.827622599999998</v>
      </c>
      <c r="J809" s="71">
        <v>-122.278655</v>
      </c>
    </row>
    <row r="810" spans="1:10" ht="29.1">
      <c r="A810" s="71">
        <v>52353</v>
      </c>
      <c r="B810" s="70" t="s">
        <v>1035</v>
      </c>
      <c r="C810" s="71">
        <v>702420</v>
      </c>
      <c r="D810" s="72" t="s">
        <v>1561</v>
      </c>
      <c r="E810" s="71">
        <v>16</v>
      </c>
      <c r="F810" s="71">
        <v>47</v>
      </c>
      <c r="G810" s="71">
        <v>63</v>
      </c>
      <c r="H810" s="71">
        <v>809</v>
      </c>
      <c r="I810" s="71">
        <v>37.535937500000003</v>
      </c>
      <c r="J810" s="71">
        <v>-121.96480099999999</v>
      </c>
    </row>
    <row r="811" spans="1:10" ht="29.1">
      <c r="A811" s="71">
        <v>55266</v>
      </c>
      <c r="B811" s="70" t="s">
        <v>1035</v>
      </c>
      <c r="C811" s="71">
        <v>1501400</v>
      </c>
      <c r="D811" s="72" t="s">
        <v>1562</v>
      </c>
      <c r="E811" s="71">
        <v>12</v>
      </c>
      <c r="F811" s="71">
        <v>51</v>
      </c>
      <c r="G811" s="71">
        <v>63</v>
      </c>
      <c r="H811" s="71">
        <v>810</v>
      </c>
      <c r="I811" s="71">
        <v>37.723104599999999</v>
      </c>
      <c r="J811" s="71">
        <v>-122.1531521</v>
      </c>
    </row>
    <row r="812" spans="1:10" ht="29.1">
      <c r="A812" s="71">
        <v>51215</v>
      </c>
      <c r="B812" s="70" t="s">
        <v>1035</v>
      </c>
      <c r="C812" s="71">
        <v>305610</v>
      </c>
      <c r="D812" s="72" t="s">
        <v>1494</v>
      </c>
      <c r="E812" s="71">
        <v>27</v>
      </c>
      <c r="F812" s="71">
        <v>36</v>
      </c>
      <c r="G812" s="71">
        <v>63</v>
      </c>
      <c r="H812" s="71">
        <v>811</v>
      </c>
      <c r="I812" s="71">
        <v>37.859713200000002</v>
      </c>
      <c r="J812" s="71">
        <v>-122.2593317</v>
      </c>
    </row>
    <row r="813" spans="1:10" ht="29.1">
      <c r="A813" s="71">
        <v>54005</v>
      </c>
      <c r="B813" s="70" t="s">
        <v>1035</v>
      </c>
      <c r="C813" s="71">
        <v>1014650</v>
      </c>
      <c r="D813" s="72" t="s">
        <v>1563</v>
      </c>
      <c r="E813" s="71">
        <v>16</v>
      </c>
      <c r="F813" s="71">
        <v>47</v>
      </c>
      <c r="G813" s="71">
        <v>63</v>
      </c>
      <c r="H813" s="71">
        <v>812</v>
      </c>
      <c r="I813" s="71">
        <v>37.753007799999999</v>
      </c>
      <c r="J813" s="71">
        <v>-122.160506</v>
      </c>
    </row>
    <row r="814" spans="1:10" ht="29.1">
      <c r="A814" s="71">
        <v>56266</v>
      </c>
      <c r="B814" s="70" t="s">
        <v>1035</v>
      </c>
      <c r="C814" s="71">
        <v>1003290</v>
      </c>
      <c r="D814" s="72" t="s">
        <v>1391</v>
      </c>
      <c r="E814" s="71">
        <v>40</v>
      </c>
      <c r="F814" s="71">
        <v>23</v>
      </c>
      <c r="G814" s="71">
        <v>63</v>
      </c>
      <c r="H814" s="71">
        <v>813</v>
      </c>
      <c r="I814" s="71">
        <v>37.767082100000003</v>
      </c>
      <c r="J814" s="71">
        <v>-122.17563850000001</v>
      </c>
    </row>
    <row r="815" spans="1:10" ht="29.1">
      <c r="A815" s="71">
        <v>52834</v>
      </c>
      <c r="B815" s="70" t="s">
        <v>1035</v>
      </c>
      <c r="C815" s="71">
        <v>9907450</v>
      </c>
      <c r="D815" s="72" t="s">
        <v>1490</v>
      </c>
      <c r="E815" s="71">
        <v>2</v>
      </c>
      <c r="F815" s="71">
        <v>61</v>
      </c>
      <c r="G815" s="71">
        <v>63</v>
      </c>
      <c r="H815" s="71">
        <v>814</v>
      </c>
      <c r="I815" s="71">
        <v>37.785088999999999</v>
      </c>
      <c r="J815" s="71">
        <v>-122.294421</v>
      </c>
    </row>
    <row r="816" spans="1:10" ht="29.1">
      <c r="A816" s="71">
        <v>52032</v>
      </c>
      <c r="B816" s="70" t="s">
        <v>1035</v>
      </c>
      <c r="C816" s="71">
        <v>1302470</v>
      </c>
      <c r="D816" s="72" t="s">
        <v>1564</v>
      </c>
      <c r="E816" s="71">
        <v>40</v>
      </c>
      <c r="F816" s="71">
        <v>23</v>
      </c>
      <c r="G816" s="71">
        <v>63</v>
      </c>
      <c r="H816" s="71">
        <v>815</v>
      </c>
      <c r="I816" s="71">
        <v>37.932549700000003</v>
      </c>
      <c r="J816" s="71">
        <v>-122.32447809999999</v>
      </c>
    </row>
    <row r="817" spans="1:10" ht="29.1">
      <c r="A817" s="71">
        <v>55912</v>
      </c>
      <c r="B817" s="70" t="s">
        <v>1035</v>
      </c>
      <c r="C817" s="71">
        <v>1000960</v>
      </c>
      <c r="D817" s="72" t="s">
        <v>1565</v>
      </c>
      <c r="E817" s="71">
        <v>13</v>
      </c>
      <c r="F817" s="71">
        <v>50</v>
      </c>
      <c r="G817" s="71">
        <v>63</v>
      </c>
      <c r="H817" s="71">
        <v>816</v>
      </c>
      <c r="I817" s="71">
        <v>37.802933000000003</v>
      </c>
      <c r="J817" s="71">
        <v>-122.267375</v>
      </c>
    </row>
    <row r="818" spans="1:10" ht="29.1">
      <c r="A818" s="71">
        <v>55774</v>
      </c>
      <c r="B818" s="70" t="s">
        <v>1035</v>
      </c>
      <c r="C818" s="71">
        <v>1014910</v>
      </c>
      <c r="D818" s="72" t="s">
        <v>1566</v>
      </c>
      <c r="E818" s="71">
        <v>47</v>
      </c>
      <c r="F818" s="71">
        <v>16</v>
      </c>
      <c r="G818" s="71">
        <v>63</v>
      </c>
      <c r="H818" s="71">
        <v>817</v>
      </c>
      <c r="I818" s="71">
        <v>37.761292300000001</v>
      </c>
      <c r="J818" s="71">
        <v>-122.1635678</v>
      </c>
    </row>
    <row r="819" spans="1:10" ht="29.1">
      <c r="A819" s="71">
        <v>50528</v>
      </c>
      <c r="B819" s="70" t="s">
        <v>1035</v>
      </c>
      <c r="C819" s="71">
        <v>601170</v>
      </c>
      <c r="D819" s="72" t="s">
        <v>1567</v>
      </c>
      <c r="E819" s="71">
        <v>21</v>
      </c>
      <c r="F819" s="71">
        <v>42</v>
      </c>
      <c r="G819" s="71">
        <v>63</v>
      </c>
      <c r="H819" s="71">
        <v>818</v>
      </c>
      <c r="I819" s="71">
        <v>37.846713100000002</v>
      </c>
      <c r="J819" s="71">
        <v>-122.2921582</v>
      </c>
    </row>
    <row r="820" spans="1:10" ht="29.1">
      <c r="A820" s="71">
        <v>50606</v>
      </c>
      <c r="B820" s="70" t="s">
        <v>1035</v>
      </c>
      <c r="C820" s="71">
        <v>1002180</v>
      </c>
      <c r="D820" s="72" t="s">
        <v>1568</v>
      </c>
      <c r="E820" s="71">
        <v>11</v>
      </c>
      <c r="F820" s="71">
        <v>51</v>
      </c>
      <c r="G820" s="71">
        <v>63</v>
      </c>
      <c r="H820" s="71">
        <v>819</v>
      </c>
      <c r="I820" s="71">
        <v>37.7901813</v>
      </c>
      <c r="J820" s="71">
        <v>-122.2065182</v>
      </c>
    </row>
    <row r="821" spans="1:10" ht="29.1">
      <c r="A821" s="71">
        <v>55998</v>
      </c>
      <c r="B821" s="70" t="s">
        <v>1035</v>
      </c>
      <c r="C821" s="71">
        <v>306720</v>
      </c>
      <c r="D821" s="72" t="s">
        <v>1569</v>
      </c>
      <c r="E821" s="71">
        <v>54</v>
      </c>
      <c r="F821" s="71">
        <v>9</v>
      </c>
      <c r="G821" s="71">
        <v>63</v>
      </c>
      <c r="H821" s="71">
        <v>820</v>
      </c>
      <c r="I821" s="71">
        <v>37.870072</v>
      </c>
      <c r="J821" s="71">
        <v>-122.28207999999999</v>
      </c>
    </row>
    <row r="822" spans="1:10" ht="29.1">
      <c r="A822" s="71">
        <v>51517</v>
      </c>
      <c r="B822" s="70" t="s">
        <v>1035</v>
      </c>
      <c r="C822" s="71">
        <v>1010180</v>
      </c>
      <c r="D822" s="72" t="s">
        <v>1527</v>
      </c>
      <c r="E822" s="71">
        <v>24</v>
      </c>
      <c r="F822" s="71">
        <v>39</v>
      </c>
      <c r="G822" s="71">
        <v>63</v>
      </c>
      <c r="H822" s="71">
        <v>821</v>
      </c>
      <c r="I822" s="71">
        <v>37.789997999999997</v>
      </c>
      <c r="J822" s="71">
        <v>-122.242412</v>
      </c>
    </row>
    <row r="823" spans="1:10" ht="29.1">
      <c r="A823" s="71">
        <v>55317</v>
      </c>
      <c r="B823" s="70" t="s">
        <v>1035</v>
      </c>
      <c r="C823" s="71">
        <v>706100</v>
      </c>
      <c r="D823" s="72" t="s">
        <v>1570</v>
      </c>
      <c r="E823" s="71">
        <v>61</v>
      </c>
      <c r="F823" s="71">
        <v>1</v>
      </c>
      <c r="G823" s="71">
        <v>63</v>
      </c>
      <c r="H823" s="71">
        <v>822</v>
      </c>
      <c r="I823" s="71">
        <v>37.556369400000001</v>
      </c>
      <c r="J823" s="71">
        <v>-122.0147862</v>
      </c>
    </row>
    <row r="824" spans="1:10" ht="29.1">
      <c r="A824" s="71">
        <v>50330</v>
      </c>
      <c r="B824" s="70" t="s">
        <v>1035</v>
      </c>
      <c r="C824" s="71">
        <v>1015630</v>
      </c>
      <c r="D824" s="72" t="s">
        <v>1571</v>
      </c>
      <c r="E824" s="71">
        <v>46</v>
      </c>
      <c r="F824" s="71">
        <v>17</v>
      </c>
      <c r="G824" s="71">
        <v>62</v>
      </c>
      <c r="H824" s="71">
        <v>823</v>
      </c>
      <c r="I824" s="71">
        <v>37.817659200000001</v>
      </c>
      <c r="J824" s="71">
        <v>-122.2776215</v>
      </c>
    </row>
    <row r="825" spans="1:10" ht="29.1">
      <c r="A825" s="71">
        <v>56966</v>
      </c>
      <c r="B825" s="70" t="s">
        <v>1035</v>
      </c>
      <c r="C825" s="71">
        <v>1018440</v>
      </c>
      <c r="D825" s="72" t="s">
        <v>1572</v>
      </c>
      <c r="E825" s="71">
        <v>29</v>
      </c>
      <c r="F825" s="71">
        <v>34</v>
      </c>
      <c r="G825" s="71">
        <v>62</v>
      </c>
      <c r="H825" s="71">
        <v>824</v>
      </c>
      <c r="I825" s="71">
        <v>37.823482599999998</v>
      </c>
      <c r="J825" s="71">
        <v>-122.2773183</v>
      </c>
    </row>
    <row r="826" spans="1:10" ht="29.1">
      <c r="A826" s="71">
        <v>52001</v>
      </c>
      <c r="B826" s="70" t="s">
        <v>1035</v>
      </c>
      <c r="C826" s="71">
        <v>805020</v>
      </c>
      <c r="D826" s="72" t="s">
        <v>1543</v>
      </c>
      <c r="E826" s="71">
        <v>19</v>
      </c>
      <c r="F826" s="71">
        <v>44</v>
      </c>
      <c r="G826" s="71">
        <v>62</v>
      </c>
      <c r="H826" s="71">
        <v>825</v>
      </c>
      <c r="I826" s="71">
        <v>37.631809400000002</v>
      </c>
      <c r="J826" s="71">
        <v>-122.0903105</v>
      </c>
    </row>
    <row r="827" spans="1:10" ht="29.1">
      <c r="A827" s="71">
        <v>57737</v>
      </c>
      <c r="B827" s="70" t="s">
        <v>1035</v>
      </c>
      <c r="C827" s="71">
        <v>101820</v>
      </c>
      <c r="D827" s="72" t="s">
        <v>1573</v>
      </c>
      <c r="E827" s="71">
        <v>45</v>
      </c>
      <c r="F827" s="71">
        <v>17</v>
      </c>
      <c r="G827" s="71">
        <v>62</v>
      </c>
      <c r="H827" s="71">
        <v>826</v>
      </c>
      <c r="I827" s="71">
        <v>37.775302699999997</v>
      </c>
      <c r="J827" s="71">
        <v>-122.2771588</v>
      </c>
    </row>
    <row r="828" spans="1:10" ht="29.1">
      <c r="A828" s="71">
        <v>58566</v>
      </c>
      <c r="B828" s="70" t="s">
        <v>1035</v>
      </c>
      <c r="C828" s="71">
        <v>901060</v>
      </c>
      <c r="D828" s="72" t="s">
        <v>1574</v>
      </c>
      <c r="E828" s="71">
        <v>54</v>
      </c>
      <c r="F828" s="71">
        <v>8</v>
      </c>
      <c r="G828" s="71">
        <v>62</v>
      </c>
      <c r="H828" s="71">
        <v>827</v>
      </c>
      <c r="I828" s="71">
        <v>37.541207800000002</v>
      </c>
      <c r="J828" s="71">
        <v>-122.0404478</v>
      </c>
    </row>
    <row r="829" spans="1:10" ht="29.1">
      <c r="A829" s="71">
        <v>53899</v>
      </c>
      <c r="B829" s="70" t="s">
        <v>1035</v>
      </c>
      <c r="C829" s="71">
        <v>1012490</v>
      </c>
      <c r="D829" s="72" t="s">
        <v>1575</v>
      </c>
      <c r="E829" s="71">
        <v>9</v>
      </c>
      <c r="F829" s="71">
        <v>53</v>
      </c>
      <c r="G829" s="71">
        <v>62</v>
      </c>
      <c r="H829" s="71">
        <v>828</v>
      </c>
      <c r="I829" s="71">
        <v>37.745818700000001</v>
      </c>
      <c r="J829" s="71">
        <v>-122.1962949</v>
      </c>
    </row>
    <row r="830" spans="1:10" ht="29.1">
      <c r="A830" s="71">
        <v>52027</v>
      </c>
      <c r="B830" s="70" t="s">
        <v>1035</v>
      </c>
      <c r="C830" s="71">
        <v>9905450</v>
      </c>
      <c r="D830" s="72" t="s">
        <v>1576</v>
      </c>
      <c r="E830" s="71">
        <v>15</v>
      </c>
      <c r="F830" s="71">
        <v>46</v>
      </c>
      <c r="G830" s="71">
        <v>62</v>
      </c>
      <c r="H830" s="71">
        <v>829</v>
      </c>
      <c r="I830" s="71">
        <v>37.837796699999998</v>
      </c>
      <c r="J830" s="71">
        <v>-122.273517</v>
      </c>
    </row>
    <row r="831" spans="1:10" ht="29.1">
      <c r="A831" s="71">
        <v>54554</v>
      </c>
      <c r="B831" s="70" t="s">
        <v>1035</v>
      </c>
      <c r="C831" s="71">
        <v>1001420</v>
      </c>
      <c r="D831" s="72" t="s">
        <v>1577</v>
      </c>
      <c r="E831" s="71">
        <v>48</v>
      </c>
      <c r="F831" s="71">
        <v>14</v>
      </c>
      <c r="G831" s="71">
        <v>62</v>
      </c>
      <c r="H831" s="71">
        <v>830</v>
      </c>
      <c r="I831" s="71">
        <v>37.784821399999998</v>
      </c>
      <c r="J831" s="71">
        <v>-122.2344422</v>
      </c>
    </row>
    <row r="832" spans="1:10" ht="29.1">
      <c r="A832" s="71">
        <v>53237</v>
      </c>
      <c r="B832" s="70" t="s">
        <v>1035</v>
      </c>
      <c r="C832" s="71">
        <v>1017270</v>
      </c>
      <c r="D832" s="72" t="s">
        <v>1578</v>
      </c>
      <c r="E832" s="71">
        <v>2</v>
      </c>
      <c r="F832" s="71">
        <v>60</v>
      </c>
      <c r="G832" s="71">
        <v>62</v>
      </c>
      <c r="H832" s="71">
        <v>831</v>
      </c>
      <c r="I832" s="71">
        <v>37.821168</v>
      </c>
      <c r="J832" s="71">
        <v>-122.2485353</v>
      </c>
    </row>
    <row r="833" spans="1:10" ht="29.1">
      <c r="A833" s="71">
        <v>59957</v>
      </c>
      <c r="B833" s="70" t="s">
        <v>1035</v>
      </c>
      <c r="C833" s="71">
        <v>1001460</v>
      </c>
      <c r="D833" s="72" t="s">
        <v>1579</v>
      </c>
      <c r="E833" s="71">
        <v>26</v>
      </c>
      <c r="F833" s="71">
        <v>35</v>
      </c>
      <c r="G833" s="71">
        <v>61</v>
      </c>
      <c r="H833" s="71">
        <v>832</v>
      </c>
      <c r="I833" s="71">
        <v>37.788900300000002</v>
      </c>
      <c r="J833" s="71">
        <v>-122.2315763</v>
      </c>
    </row>
    <row r="834" spans="1:10" ht="29.1">
      <c r="A834" s="71">
        <v>56445</v>
      </c>
      <c r="B834" s="70" t="s">
        <v>1035</v>
      </c>
      <c r="C834" s="71">
        <v>702610</v>
      </c>
      <c r="D834" s="72" t="s">
        <v>1580</v>
      </c>
      <c r="E834" s="71">
        <v>11</v>
      </c>
      <c r="F834" s="71">
        <v>50</v>
      </c>
      <c r="G834" s="71">
        <v>61</v>
      </c>
      <c r="H834" s="71">
        <v>833</v>
      </c>
      <c r="I834" s="71">
        <v>37.534016200000003</v>
      </c>
      <c r="J834" s="71">
        <v>-121.9614175</v>
      </c>
    </row>
    <row r="835" spans="1:10" ht="29.1">
      <c r="A835" s="71">
        <v>52900</v>
      </c>
      <c r="B835" s="70" t="s">
        <v>1035</v>
      </c>
      <c r="C835" s="71">
        <v>1010290</v>
      </c>
      <c r="D835" s="72" t="s">
        <v>1581</v>
      </c>
      <c r="E835" s="71">
        <v>45</v>
      </c>
      <c r="F835" s="71">
        <v>16</v>
      </c>
      <c r="G835" s="71">
        <v>61</v>
      </c>
      <c r="H835" s="71">
        <v>834</v>
      </c>
      <c r="I835" s="71">
        <v>37.784669899999997</v>
      </c>
      <c r="J835" s="71">
        <v>-122.22942159999999</v>
      </c>
    </row>
    <row r="836" spans="1:10" ht="29.1">
      <c r="A836" s="71">
        <v>52511</v>
      </c>
      <c r="B836" s="70" t="s">
        <v>1035</v>
      </c>
      <c r="C836" s="71">
        <v>9802300</v>
      </c>
      <c r="D836" s="72" t="s">
        <v>1582</v>
      </c>
      <c r="E836" s="71">
        <v>20</v>
      </c>
      <c r="F836" s="71">
        <v>41</v>
      </c>
      <c r="G836" s="71">
        <v>61</v>
      </c>
      <c r="H836" s="71">
        <v>835</v>
      </c>
      <c r="I836" s="71">
        <v>37.684245199999999</v>
      </c>
      <c r="J836" s="71">
        <v>-122.0991793</v>
      </c>
    </row>
    <row r="837" spans="1:10" ht="29.1">
      <c r="A837" s="71">
        <v>55426</v>
      </c>
      <c r="B837" s="70" t="s">
        <v>1035</v>
      </c>
      <c r="C837" s="71">
        <v>1501490</v>
      </c>
      <c r="D837" s="72" t="s">
        <v>1274</v>
      </c>
      <c r="E837" s="71">
        <v>17</v>
      </c>
      <c r="F837" s="71">
        <v>44</v>
      </c>
      <c r="G837" s="71">
        <v>61</v>
      </c>
      <c r="H837" s="71">
        <v>836</v>
      </c>
      <c r="I837" s="71">
        <v>37.715483800000001</v>
      </c>
      <c r="J837" s="71">
        <v>-122.14326130000001</v>
      </c>
    </row>
    <row r="838" spans="1:10" ht="29.1">
      <c r="A838" s="71">
        <v>54664</v>
      </c>
      <c r="B838" s="70" t="s">
        <v>1035</v>
      </c>
      <c r="C838" s="71">
        <v>802340</v>
      </c>
      <c r="D838" s="72" t="s">
        <v>1583</v>
      </c>
      <c r="E838" s="71">
        <v>13</v>
      </c>
      <c r="F838" s="71">
        <v>48</v>
      </c>
      <c r="G838" s="71">
        <v>61</v>
      </c>
      <c r="H838" s="71">
        <v>837</v>
      </c>
      <c r="I838" s="71">
        <v>37.658247199999998</v>
      </c>
      <c r="J838" s="71">
        <v>-122.1132856</v>
      </c>
    </row>
    <row r="839" spans="1:10" ht="29.1">
      <c r="A839" s="71">
        <v>56738</v>
      </c>
      <c r="B839" s="70" t="s">
        <v>1035</v>
      </c>
      <c r="C839" s="71">
        <v>1008170</v>
      </c>
      <c r="D839" s="72" t="s">
        <v>1584</v>
      </c>
      <c r="E839" s="71">
        <v>5</v>
      </c>
      <c r="F839" s="71">
        <v>56</v>
      </c>
      <c r="G839" s="71">
        <v>61</v>
      </c>
      <c r="H839" s="71">
        <v>838</v>
      </c>
      <c r="I839" s="71">
        <v>37.7778834</v>
      </c>
      <c r="J839" s="71">
        <v>-122.2300654</v>
      </c>
    </row>
    <row r="840" spans="1:10" ht="29.1">
      <c r="A840" s="71">
        <v>54543</v>
      </c>
      <c r="B840" s="70" t="s">
        <v>1035</v>
      </c>
      <c r="C840" s="71">
        <v>1002580</v>
      </c>
      <c r="D840" s="72" t="s">
        <v>1585</v>
      </c>
      <c r="E840" s="71">
        <v>17</v>
      </c>
      <c r="F840" s="71">
        <v>44</v>
      </c>
      <c r="G840" s="71">
        <v>61</v>
      </c>
      <c r="H840" s="71">
        <v>839</v>
      </c>
      <c r="I840" s="71">
        <v>37.830745100000001</v>
      </c>
      <c r="J840" s="71">
        <v>-122.27374330000001</v>
      </c>
    </row>
    <row r="841" spans="1:10" ht="29.1">
      <c r="A841" s="71">
        <v>55766</v>
      </c>
      <c r="B841" s="70" t="s">
        <v>1035</v>
      </c>
      <c r="C841" s="71">
        <v>200590</v>
      </c>
      <c r="D841" s="72" t="s">
        <v>1586</v>
      </c>
      <c r="E841" s="71">
        <v>48</v>
      </c>
      <c r="F841" s="71">
        <v>13</v>
      </c>
      <c r="G841" s="71">
        <v>61</v>
      </c>
      <c r="H841" s="71">
        <v>840</v>
      </c>
      <c r="I841" s="71">
        <v>37.890390400000001</v>
      </c>
      <c r="J841" s="71">
        <v>-122.29587119999999</v>
      </c>
    </row>
    <row r="842" spans="1:10" ht="29.1">
      <c r="A842" s="71">
        <v>57732</v>
      </c>
      <c r="B842" s="70" t="s">
        <v>1035</v>
      </c>
      <c r="C842" s="71">
        <v>804060</v>
      </c>
      <c r="D842" s="72" t="s">
        <v>1534</v>
      </c>
      <c r="E842" s="71">
        <v>9</v>
      </c>
      <c r="F842" s="71">
        <v>52</v>
      </c>
      <c r="G842" s="71">
        <v>61</v>
      </c>
      <c r="H842" s="71">
        <v>841</v>
      </c>
      <c r="I842" s="71">
        <v>37.656642300000001</v>
      </c>
      <c r="J842" s="71">
        <v>-122.1298559</v>
      </c>
    </row>
    <row r="843" spans="1:10" ht="29.1">
      <c r="A843" s="71">
        <v>52249</v>
      </c>
      <c r="B843" s="70" t="s">
        <v>1035</v>
      </c>
      <c r="C843" s="71">
        <v>100460</v>
      </c>
      <c r="D843" s="72" t="s">
        <v>1587</v>
      </c>
      <c r="E843" s="71">
        <v>20</v>
      </c>
      <c r="F843" s="71">
        <v>40</v>
      </c>
      <c r="G843" s="71">
        <v>61</v>
      </c>
      <c r="H843" s="71">
        <v>842</v>
      </c>
      <c r="I843" s="71">
        <v>37.763731</v>
      </c>
      <c r="J843" s="71">
        <v>-122.23806190000001</v>
      </c>
    </row>
    <row r="844" spans="1:10" ht="29.1">
      <c r="A844" s="71">
        <v>58878</v>
      </c>
      <c r="B844" s="70" t="s">
        <v>1035</v>
      </c>
      <c r="C844" s="71">
        <v>1002060</v>
      </c>
      <c r="D844" s="72" t="s">
        <v>1588</v>
      </c>
      <c r="E844" s="71">
        <v>31</v>
      </c>
      <c r="F844" s="71">
        <v>30</v>
      </c>
      <c r="G844" s="71">
        <v>60</v>
      </c>
      <c r="H844" s="71">
        <v>843</v>
      </c>
      <c r="I844" s="71">
        <v>37.784461800000003</v>
      </c>
      <c r="J844" s="71">
        <v>-122.21650169999999</v>
      </c>
    </row>
    <row r="845" spans="1:10" ht="29.1">
      <c r="A845" s="71">
        <v>50575</v>
      </c>
      <c r="B845" s="70" t="s">
        <v>1035</v>
      </c>
      <c r="C845" s="71">
        <v>302160</v>
      </c>
      <c r="D845" s="72" t="s">
        <v>1589</v>
      </c>
      <c r="E845" s="71">
        <v>43</v>
      </c>
      <c r="F845" s="71">
        <v>17</v>
      </c>
      <c r="G845" s="71">
        <v>60</v>
      </c>
      <c r="H845" s="71">
        <v>844</v>
      </c>
      <c r="I845" s="71">
        <v>37.863354700000002</v>
      </c>
      <c r="J845" s="71">
        <v>-122.2717459</v>
      </c>
    </row>
    <row r="846" spans="1:10" ht="29.1">
      <c r="A846" s="71">
        <v>55010</v>
      </c>
      <c r="B846" s="70" t="s">
        <v>1035</v>
      </c>
      <c r="C846" s="71">
        <v>1010740</v>
      </c>
      <c r="D846" s="72" t="s">
        <v>1590</v>
      </c>
      <c r="E846" s="71">
        <v>37</v>
      </c>
      <c r="F846" s="71">
        <v>24</v>
      </c>
      <c r="G846" s="71">
        <v>60</v>
      </c>
      <c r="H846" s="71">
        <v>846</v>
      </c>
      <c r="I846" s="71">
        <v>37.772252299999998</v>
      </c>
      <c r="J846" s="71">
        <v>-122.193591</v>
      </c>
    </row>
    <row r="847" spans="1:10" ht="29.1">
      <c r="A847" s="71">
        <v>52042</v>
      </c>
      <c r="B847" s="70" t="s">
        <v>1035</v>
      </c>
      <c r="C847" s="71">
        <v>9905500</v>
      </c>
      <c r="D847" s="72" t="s">
        <v>1591</v>
      </c>
      <c r="E847" s="71">
        <v>15</v>
      </c>
      <c r="F847" s="71">
        <v>45</v>
      </c>
      <c r="G847" s="71">
        <v>60</v>
      </c>
      <c r="H847" s="71">
        <v>847</v>
      </c>
      <c r="I847" s="71">
        <v>37.817810299999998</v>
      </c>
      <c r="J847" s="71">
        <v>-122.2773522</v>
      </c>
    </row>
    <row r="848" spans="1:10" ht="29.1">
      <c r="A848" s="71">
        <v>52868</v>
      </c>
      <c r="B848" s="70" t="s">
        <v>1035</v>
      </c>
      <c r="C848" s="71">
        <v>9907560</v>
      </c>
      <c r="D848" s="72" t="s">
        <v>1592</v>
      </c>
      <c r="E848" s="71">
        <v>36</v>
      </c>
      <c r="F848" s="71">
        <v>23</v>
      </c>
      <c r="G848" s="71">
        <v>60</v>
      </c>
      <c r="H848" s="71">
        <v>848</v>
      </c>
      <c r="I848" s="71">
        <v>37.532933</v>
      </c>
      <c r="J848" s="71">
        <v>-121.95881900000001</v>
      </c>
    </row>
    <row r="849" spans="1:10" ht="29.1">
      <c r="A849" s="71">
        <v>56761</v>
      </c>
      <c r="B849" s="70" t="s">
        <v>1035</v>
      </c>
      <c r="C849" s="71">
        <v>1600960</v>
      </c>
      <c r="D849" s="72" t="s">
        <v>1593</v>
      </c>
      <c r="E849" s="71">
        <v>12</v>
      </c>
      <c r="F849" s="71">
        <v>48</v>
      </c>
      <c r="G849" s="71">
        <v>60</v>
      </c>
      <c r="H849" s="71">
        <v>849</v>
      </c>
      <c r="I849" s="71">
        <v>37.964156799999998</v>
      </c>
      <c r="J849" s="71">
        <v>-122.3452077</v>
      </c>
    </row>
    <row r="850" spans="1:10" ht="29.1">
      <c r="A850" s="71">
        <v>50163</v>
      </c>
      <c r="B850" s="70" t="s">
        <v>1035</v>
      </c>
      <c r="C850" s="71">
        <v>601150</v>
      </c>
      <c r="D850" s="72" t="s">
        <v>1474</v>
      </c>
      <c r="E850" s="71">
        <v>24</v>
      </c>
      <c r="F850" s="71">
        <v>35</v>
      </c>
      <c r="G850" s="71">
        <v>60</v>
      </c>
      <c r="H850" s="71">
        <v>850</v>
      </c>
      <c r="I850" s="71">
        <v>37.830802300000002</v>
      </c>
      <c r="J850" s="71">
        <v>-122.2815694</v>
      </c>
    </row>
    <row r="851" spans="1:10" ht="29.1">
      <c r="A851" s="71">
        <v>54366</v>
      </c>
      <c r="B851" s="70" t="s">
        <v>1035</v>
      </c>
      <c r="C851" s="71">
        <v>1500490</v>
      </c>
      <c r="D851" s="72" t="s">
        <v>1376</v>
      </c>
      <c r="E851" s="71">
        <v>17</v>
      </c>
      <c r="F851" s="71">
        <v>42</v>
      </c>
      <c r="G851" s="71">
        <v>60</v>
      </c>
      <c r="H851" s="71">
        <v>851</v>
      </c>
      <c r="I851" s="71">
        <v>37.717460600000003</v>
      </c>
      <c r="J851" s="71">
        <v>-122.1431407</v>
      </c>
    </row>
    <row r="852" spans="1:10" ht="29.1">
      <c r="A852" s="71">
        <v>55244</v>
      </c>
      <c r="B852" s="70" t="s">
        <v>1035</v>
      </c>
      <c r="C852" s="71">
        <v>9802290</v>
      </c>
      <c r="D852" s="72" t="s">
        <v>1582</v>
      </c>
      <c r="E852" s="71">
        <v>39</v>
      </c>
      <c r="F852" s="71">
        <v>20</v>
      </c>
      <c r="G852" s="71">
        <v>60</v>
      </c>
      <c r="H852" s="71">
        <v>852</v>
      </c>
      <c r="I852" s="71">
        <v>37.6849384</v>
      </c>
      <c r="J852" s="71">
        <v>-122.0995731</v>
      </c>
    </row>
    <row r="853" spans="1:10" ht="29.1">
      <c r="A853" s="71">
        <v>59593</v>
      </c>
      <c r="B853" s="70" t="s">
        <v>1035</v>
      </c>
      <c r="C853" s="71">
        <v>305480</v>
      </c>
      <c r="D853" s="72" t="s">
        <v>1484</v>
      </c>
      <c r="E853" s="71">
        <v>31</v>
      </c>
      <c r="F853" s="71">
        <v>28</v>
      </c>
      <c r="G853" s="71">
        <v>59</v>
      </c>
      <c r="H853" s="71">
        <v>853</v>
      </c>
      <c r="I853" s="71">
        <v>37.8611571</v>
      </c>
      <c r="J853" s="71">
        <v>-122.2591262</v>
      </c>
    </row>
    <row r="854" spans="1:10" ht="29.1">
      <c r="A854" s="71">
        <v>53556</v>
      </c>
      <c r="B854" s="70" t="s">
        <v>1035</v>
      </c>
      <c r="C854" s="71">
        <v>304080</v>
      </c>
      <c r="D854" s="72" t="s">
        <v>1594</v>
      </c>
      <c r="E854" s="71">
        <v>39</v>
      </c>
      <c r="F854" s="71">
        <v>20</v>
      </c>
      <c r="G854" s="71">
        <v>59</v>
      </c>
      <c r="H854" s="71">
        <v>854</v>
      </c>
      <c r="I854" s="71">
        <v>37.848458200000003</v>
      </c>
      <c r="J854" s="71">
        <v>-122.2777383</v>
      </c>
    </row>
    <row r="855" spans="1:10" ht="29.1">
      <c r="A855" s="71">
        <v>55740</v>
      </c>
      <c r="B855" s="70" t="s">
        <v>1035</v>
      </c>
      <c r="C855" s="71">
        <v>901205</v>
      </c>
      <c r="D855" s="72" t="s">
        <v>1521</v>
      </c>
      <c r="E855" s="71">
        <v>26</v>
      </c>
      <c r="F855" s="71">
        <v>34</v>
      </c>
      <c r="G855" s="71">
        <v>59</v>
      </c>
      <c r="H855" s="71">
        <v>855</v>
      </c>
      <c r="I855" s="71">
        <v>37.550949600000003</v>
      </c>
      <c r="J855" s="71">
        <v>-122.05075859999999</v>
      </c>
    </row>
    <row r="856" spans="1:10" ht="29.1">
      <c r="A856" s="71">
        <v>54644</v>
      </c>
      <c r="B856" s="70" t="s">
        <v>1035</v>
      </c>
      <c r="C856" s="71">
        <v>1302240</v>
      </c>
      <c r="D856" s="72" t="s">
        <v>1595</v>
      </c>
      <c r="E856" s="71">
        <v>14</v>
      </c>
      <c r="F856" s="71">
        <v>45</v>
      </c>
      <c r="G856" s="71">
        <v>59</v>
      </c>
      <c r="H856" s="71">
        <v>856</v>
      </c>
      <c r="I856" s="71">
        <v>37.935813899999999</v>
      </c>
      <c r="J856" s="71">
        <v>-122.3478944</v>
      </c>
    </row>
    <row r="857" spans="1:10" ht="29.1">
      <c r="A857" s="71">
        <v>56455</v>
      </c>
      <c r="B857" s="70" t="s">
        <v>1035</v>
      </c>
      <c r="C857" s="71">
        <v>1017650</v>
      </c>
      <c r="D857" s="72" t="s">
        <v>1596</v>
      </c>
      <c r="E857" s="71">
        <v>55</v>
      </c>
      <c r="F857" s="71">
        <v>5</v>
      </c>
      <c r="G857" s="71">
        <v>59</v>
      </c>
      <c r="H857" s="71">
        <v>857</v>
      </c>
      <c r="I857" s="71">
        <v>37.802423400000002</v>
      </c>
      <c r="J857" s="71">
        <v>-122.2419129</v>
      </c>
    </row>
    <row r="858" spans="1:10" ht="29.1">
      <c r="A858" s="71">
        <v>53210</v>
      </c>
      <c r="B858" s="70" t="s">
        <v>1035</v>
      </c>
      <c r="C858" s="71">
        <v>1010120</v>
      </c>
      <c r="D858" s="72" t="s">
        <v>1597</v>
      </c>
      <c r="E858" s="71">
        <v>57</v>
      </c>
      <c r="F858" s="71">
        <v>2</v>
      </c>
      <c r="G858" s="71">
        <v>59</v>
      </c>
      <c r="H858" s="71">
        <v>858</v>
      </c>
      <c r="I858" s="71">
        <v>37.765319099999999</v>
      </c>
      <c r="J858" s="71">
        <v>-122.152908</v>
      </c>
    </row>
    <row r="859" spans="1:10" ht="29.1">
      <c r="A859" s="71">
        <v>59550</v>
      </c>
      <c r="B859" s="70" t="s">
        <v>1035</v>
      </c>
      <c r="C859" s="71">
        <v>1017280</v>
      </c>
      <c r="D859" s="72" t="s">
        <v>1578</v>
      </c>
      <c r="E859" s="71">
        <v>57</v>
      </c>
      <c r="F859" s="71">
        <v>3</v>
      </c>
      <c r="G859" s="71">
        <v>59</v>
      </c>
      <c r="H859" s="71">
        <v>859</v>
      </c>
      <c r="I859" s="71">
        <v>37.821285600000003</v>
      </c>
      <c r="J859" s="71">
        <v>-122.248707</v>
      </c>
    </row>
    <row r="860" spans="1:10" ht="29.1">
      <c r="A860" s="71">
        <v>56855</v>
      </c>
      <c r="B860" s="70" t="s">
        <v>1035</v>
      </c>
      <c r="C860" s="71">
        <v>706830</v>
      </c>
      <c r="D860" s="72" t="s">
        <v>1598</v>
      </c>
      <c r="E860" s="71">
        <v>27</v>
      </c>
      <c r="F860" s="71">
        <v>32</v>
      </c>
      <c r="G860" s="71">
        <v>59</v>
      </c>
      <c r="H860" s="71">
        <v>860</v>
      </c>
      <c r="I860" s="71">
        <v>37.504158199999999</v>
      </c>
      <c r="J860" s="71">
        <v>-121.9692058</v>
      </c>
    </row>
    <row r="861" spans="1:10" ht="29.1">
      <c r="A861" s="71">
        <v>53573</v>
      </c>
      <c r="B861" s="70" t="s">
        <v>1035</v>
      </c>
      <c r="C861" s="71">
        <v>703780</v>
      </c>
      <c r="D861" s="72" t="s">
        <v>1599</v>
      </c>
      <c r="E861" s="71">
        <v>40</v>
      </c>
      <c r="F861" s="71">
        <v>19</v>
      </c>
      <c r="G861" s="71">
        <v>59</v>
      </c>
      <c r="H861" s="71">
        <v>861</v>
      </c>
      <c r="I861" s="71">
        <v>37.527177799999997</v>
      </c>
      <c r="J861" s="71">
        <v>-122.0056429</v>
      </c>
    </row>
    <row r="862" spans="1:10" ht="29.1">
      <c r="A862" s="71">
        <v>52724</v>
      </c>
      <c r="B862" s="70" t="s">
        <v>1035</v>
      </c>
      <c r="C862" s="71">
        <v>9907080</v>
      </c>
      <c r="D862" s="72" t="s">
        <v>1600</v>
      </c>
      <c r="E862" s="71">
        <v>32</v>
      </c>
      <c r="F862" s="71">
        <v>27</v>
      </c>
      <c r="G862" s="71">
        <v>59</v>
      </c>
      <c r="H862" s="71">
        <v>862</v>
      </c>
      <c r="I862" s="71">
        <v>37.987847799999997</v>
      </c>
      <c r="J862" s="71">
        <v>-122.3530882</v>
      </c>
    </row>
    <row r="863" spans="1:10" ht="29.1">
      <c r="A863" s="71">
        <v>58581</v>
      </c>
      <c r="B863" s="70" t="s">
        <v>1035</v>
      </c>
      <c r="C863" s="71">
        <v>1015080</v>
      </c>
      <c r="D863" s="72" t="s">
        <v>1601</v>
      </c>
      <c r="E863" s="71">
        <v>13</v>
      </c>
      <c r="F863" s="71">
        <v>46</v>
      </c>
      <c r="G863" s="71">
        <v>59</v>
      </c>
      <c r="H863" s="71">
        <v>863</v>
      </c>
      <c r="I863" s="71">
        <v>37.797392899999998</v>
      </c>
      <c r="J863" s="71">
        <v>-122.2051347</v>
      </c>
    </row>
    <row r="864" spans="1:10" ht="29.1">
      <c r="A864" s="71">
        <v>55707</v>
      </c>
      <c r="B864" s="70" t="s">
        <v>1035</v>
      </c>
      <c r="C864" s="71">
        <v>1018470</v>
      </c>
      <c r="D864" s="72" t="s">
        <v>1602</v>
      </c>
      <c r="E864" s="71">
        <v>27</v>
      </c>
      <c r="F864" s="71">
        <v>32</v>
      </c>
      <c r="G864" s="71">
        <v>59</v>
      </c>
      <c r="H864" s="71">
        <v>864</v>
      </c>
      <c r="I864" s="71">
        <v>37.816981499999997</v>
      </c>
      <c r="J864" s="71">
        <v>-122.2754822</v>
      </c>
    </row>
    <row r="865" spans="1:10" ht="29.1">
      <c r="A865" s="71">
        <v>56226</v>
      </c>
      <c r="B865" s="70" t="s">
        <v>1035</v>
      </c>
      <c r="C865" s="71">
        <v>1501460</v>
      </c>
      <c r="D865" s="72" t="s">
        <v>1603</v>
      </c>
      <c r="E865" s="71">
        <v>7</v>
      </c>
      <c r="F865" s="71">
        <v>52</v>
      </c>
      <c r="G865" s="71">
        <v>59</v>
      </c>
      <c r="H865" s="71">
        <v>865</v>
      </c>
      <c r="I865" s="71">
        <v>37.724218100000002</v>
      </c>
      <c r="J865" s="71">
        <v>-122.154681</v>
      </c>
    </row>
    <row r="866" spans="1:10" ht="29.1">
      <c r="A866" s="71">
        <v>58488</v>
      </c>
      <c r="B866" s="70" t="s">
        <v>1035</v>
      </c>
      <c r="C866" s="71">
        <v>1014600</v>
      </c>
      <c r="D866" s="72" t="s">
        <v>1604</v>
      </c>
      <c r="E866" s="71">
        <v>28</v>
      </c>
      <c r="F866" s="71">
        <v>30</v>
      </c>
      <c r="G866" s="71">
        <v>59</v>
      </c>
      <c r="H866" s="71">
        <v>866</v>
      </c>
      <c r="I866" s="71">
        <v>37.761340300000001</v>
      </c>
      <c r="J866" s="71">
        <v>-122.16385959999999</v>
      </c>
    </row>
    <row r="867" spans="1:10" ht="29.1">
      <c r="A867" s="71">
        <v>51527</v>
      </c>
      <c r="B867" s="70" t="s">
        <v>1035</v>
      </c>
      <c r="C867" s="71">
        <v>9903470</v>
      </c>
      <c r="D867" s="72" t="s">
        <v>1605</v>
      </c>
      <c r="E867" s="71">
        <v>43</v>
      </c>
      <c r="F867" s="71">
        <v>15</v>
      </c>
      <c r="G867" s="71">
        <v>58</v>
      </c>
      <c r="H867" s="71">
        <v>867</v>
      </c>
      <c r="I867" s="71">
        <v>37.820527300000002</v>
      </c>
      <c r="J867" s="71">
        <v>-122.2612207</v>
      </c>
    </row>
    <row r="868" spans="1:10" ht="29.1">
      <c r="A868" s="71">
        <v>52835</v>
      </c>
      <c r="B868" s="70" t="s">
        <v>1035</v>
      </c>
      <c r="C868" s="71">
        <v>9907460</v>
      </c>
      <c r="D868" s="72" t="s">
        <v>1606</v>
      </c>
      <c r="E868" s="71">
        <v>54</v>
      </c>
      <c r="F868" s="71">
        <v>5</v>
      </c>
      <c r="G868" s="71">
        <v>58</v>
      </c>
      <c r="H868" s="71">
        <v>868</v>
      </c>
      <c r="I868" s="71">
        <v>37.780096899999997</v>
      </c>
      <c r="J868" s="71">
        <v>-122.2946364</v>
      </c>
    </row>
    <row r="869" spans="1:10" ht="29.1">
      <c r="A869" s="71">
        <v>57744</v>
      </c>
      <c r="B869" s="70" t="s">
        <v>1035</v>
      </c>
      <c r="C869" s="71">
        <v>1005550</v>
      </c>
      <c r="D869" s="72" t="s">
        <v>1607</v>
      </c>
      <c r="E869" s="71">
        <v>33</v>
      </c>
      <c r="F869" s="71">
        <v>26</v>
      </c>
      <c r="G869" s="71">
        <v>58</v>
      </c>
      <c r="H869" s="71">
        <v>869</v>
      </c>
      <c r="I869" s="71">
        <v>37.760041800000003</v>
      </c>
      <c r="J869" s="71">
        <v>-122.170258</v>
      </c>
    </row>
    <row r="870" spans="1:10" ht="29.1">
      <c r="A870" s="71">
        <v>59007</v>
      </c>
      <c r="B870" s="70" t="s">
        <v>1035</v>
      </c>
      <c r="C870" s="71">
        <v>1000970</v>
      </c>
      <c r="D870" s="72" t="s">
        <v>1565</v>
      </c>
      <c r="E870" s="71">
        <v>44</v>
      </c>
      <c r="F870" s="71">
        <v>14</v>
      </c>
      <c r="G870" s="71">
        <v>58</v>
      </c>
      <c r="H870" s="71">
        <v>870</v>
      </c>
      <c r="I870" s="71">
        <v>37.802956399999999</v>
      </c>
      <c r="J870" s="71">
        <v>-122.2679187</v>
      </c>
    </row>
    <row r="871" spans="1:10" ht="29.1">
      <c r="A871" s="71">
        <v>50404</v>
      </c>
      <c r="B871" s="70" t="s">
        <v>1035</v>
      </c>
      <c r="C871" s="71">
        <v>302700</v>
      </c>
      <c r="D871" s="72" t="s">
        <v>1608</v>
      </c>
      <c r="E871" s="71">
        <v>58</v>
      </c>
      <c r="F871" s="71">
        <v>0</v>
      </c>
      <c r="G871" s="71">
        <v>58</v>
      </c>
      <c r="H871" s="71">
        <v>871</v>
      </c>
      <c r="I871" s="71">
        <v>37.879489499999998</v>
      </c>
      <c r="J871" s="71">
        <v>-122.30043910000001</v>
      </c>
    </row>
    <row r="872" spans="1:10" ht="29.1">
      <c r="A872" s="71">
        <v>55195</v>
      </c>
      <c r="B872" s="70" t="s">
        <v>1035</v>
      </c>
      <c r="C872" s="71">
        <v>1030280</v>
      </c>
      <c r="D872" s="72" t="s">
        <v>1609</v>
      </c>
      <c r="E872" s="71">
        <v>31</v>
      </c>
      <c r="F872" s="71">
        <v>28</v>
      </c>
      <c r="G872" s="71">
        <v>58</v>
      </c>
      <c r="H872" s="71">
        <v>872</v>
      </c>
      <c r="I872" s="71">
        <v>37.807927200000002</v>
      </c>
      <c r="J872" s="71">
        <v>-122.2808187</v>
      </c>
    </row>
    <row r="873" spans="1:10" ht="29.1">
      <c r="A873" s="71">
        <v>56115</v>
      </c>
      <c r="B873" s="70" t="s">
        <v>1035</v>
      </c>
      <c r="C873" s="71">
        <v>1018770</v>
      </c>
      <c r="D873" s="72" t="s">
        <v>1610</v>
      </c>
      <c r="E873" s="71">
        <v>26</v>
      </c>
      <c r="F873" s="71">
        <v>32</v>
      </c>
      <c r="G873" s="71">
        <v>58</v>
      </c>
      <c r="H873" s="71">
        <v>873</v>
      </c>
      <c r="I873" s="71">
        <v>37.7652705</v>
      </c>
      <c r="J873" s="71">
        <v>-122.1994289</v>
      </c>
    </row>
    <row r="874" spans="1:10" ht="29.1">
      <c r="A874" s="71">
        <v>55136</v>
      </c>
      <c r="B874" s="70" t="s">
        <v>1035</v>
      </c>
      <c r="C874" s="71">
        <v>1020320</v>
      </c>
      <c r="D874" s="72" t="s">
        <v>1611</v>
      </c>
      <c r="E874" s="71">
        <v>29</v>
      </c>
      <c r="F874" s="71">
        <v>29</v>
      </c>
      <c r="G874" s="71">
        <v>58</v>
      </c>
      <c r="H874" s="71">
        <v>874</v>
      </c>
      <c r="I874" s="71">
        <v>37.847859700000001</v>
      </c>
      <c r="J874" s="71">
        <v>-122.2607194</v>
      </c>
    </row>
    <row r="875" spans="1:10" ht="29.1">
      <c r="A875" s="71">
        <v>51417</v>
      </c>
      <c r="B875" s="70" t="s">
        <v>1035</v>
      </c>
      <c r="C875" s="71">
        <v>9903130</v>
      </c>
      <c r="D875" s="72" t="s">
        <v>1612</v>
      </c>
      <c r="E875" s="71">
        <v>25</v>
      </c>
      <c r="F875" s="71">
        <v>33</v>
      </c>
      <c r="G875" s="71">
        <v>58</v>
      </c>
      <c r="H875" s="71">
        <v>875</v>
      </c>
      <c r="I875" s="71">
        <v>37.790146900000003</v>
      </c>
      <c r="J875" s="71">
        <v>-122.2302176</v>
      </c>
    </row>
    <row r="876" spans="1:10" ht="29.1">
      <c r="A876" s="71">
        <v>51152</v>
      </c>
      <c r="B876" s="70" t="s">
        <v>1035</v>
      </c>
      <c r="C876" s="71">
        <v>1003800</v>
      </c>
      <c r="D876" s="72" t="s">
        <v>1613</v>
      </c>
      <c r="E876" s="71">
        <v>15</v>
      </c>
      <c r="F876" s="71">
        <v>42</v>
      </c>
      <c r="G876" s="71">
        <v>58</v>
      </c>
      <c r="H876" s="71">
        <v>876</v>
      </c>
      <c r="I876" s="71">
        <v>37.762582600000002</v>
      </c>
      <c r="J876" s="71">
        <v>-122.1652358</v>
      </c>
    </row>
    <row r="877" spans="1:10" ht="29.1">
      <c r="A877" s="71">
        <v>51363</v>
      </c>
      <c r="B877" s="70" t="s">
        <v>1035</v>
      </c>
      <c r="C877" s="71">
        <v>9903000</v>
      </c>
      <c r="D877" s="72" t="s">
        <v>1614</v>
      </c>
      <c r="E877" s="71">
        <v>24</v>
      </c>
      <c r="F877" s="71">
        <v>34</v>
      </c>
      <c r="G877" s="71">
        <v>58</v>
      </c>
      <c r="H877" s="71">
        <v>877</v>
      </c>
      <c r="I877" s="71">
        <v>37.757387999999999</v>
      </c>
      <c r="J877" s="71">
        <v>-122.16212760000001</v>
      </c>
    </row>
    <row r="878" spans="1:10" ht="29.1">
      <c r="A878" s="71">
        <v>55105</v>
      </c>
      <c r="B878" s="70" t="s">
        <v>1035</v>
      </c>
      <c r="C878" s="71">
        <v>702880</v>
      </c>
      <c r="D878" s="72" t="s">
        <v>1481</v>
      </c>
      <c r="E878" s="71">
        <v>13</v>
      </c>
      <c r="F878" s="71">
        <v>44</v>
      </c>
      <c r="G878" s="71">
        <v>58</v>
      </c>
      <c r="H878" s="71">
        <v>878</v>
      </c>
      <c r="I878" s="71">
        <v>37.522036700000001</v>
      </c>
      <c r="J878" s="71">
        <v>-121.9688116</v>
      </c>
    </row>
    <row r="879" spans="1:10" ht="29.1">
      <c r="A879" s="71">
        <v>56787</v>
      </c>
      <c r="B879" s="70" t="s">
        <v>1035</v>
      </c>
      <c r="C879" s="71">
        <v>101190</v>
      </c>
      <c r="D879" s="72" t="s">
        <v>1615</v>
      </c>
      <c r="E879" s="71">
        <v>55</v>
      </c>
      <c r="F879" s="71">
        <v>3</v>
      </c>
      <c r="G879" s="71">
        <v>57</v>
      </c>
      <c r="H879" s="71">
        <v>879</v>
      </c>
      <c r="I879" s="71">
        <v>37.764085000000001</v>
      </c>
      <c r="J879" s="71">
        <v>-122.24794300000001</v>
      </c>
    </row>
    <row r="880" spans="1:10" ht="29.1">
      <c r="A880" s="71">
        <v>58994</v>
      </c>
      <c r="B880" s="70" t="s">
        <v>1035</v>
      </c>
      <c r="C880" s="71">
        <v>1012860</v>
      </c>
      <c r="D880" s="72" t="s">
        <v>1616</v>
      </c>
      <c r="E880" s="71">
        <v>15</v>
      </c>
      <c r="F880" s="71">
        <v>42</v>
      </c>
      <c r="G880" s="71">
        <v>57</v>
      </c>
      <c r="H880" s="71">
        <v>880</v>
      </c>
      <c r="I880" s="71">
        <v>37.786183000000001</v>
      </c>
      <c r="J880" s="71">
        <v>-122.1969064</v>
      </c>
    </row>
    <row r="881" spans="1:10" ht="29.1">
      <c r="A881" s="71">
        <v>57330</v>
      </c>
      <c r="B881" s="70" t="s">
        <v>1035</v>
      </c>
      <c r="C881" s="71">
        <v>300400</v>
      </c>
      <c r="D881" s="72" t="s">
        <v>1617</v>
      </c>
      <c r="E881" s="71">
        <v>18</v>
      </c>
      <c r="F881" s="71">
        <v>39</v>
      </c>
      <c r="G881" s="71">
        <v>57</v>
      </c>
      <c r="H881" s="71">
        <v>881</v>
      </c>
      <c r="I881" s="71">
        <v>37.857080199999999</v>
      </c>
      <c r="J881" s="71">
        <v>-122.26849489999999</v>
      </c>
    </row>
    <row r="882" spans="1:10" ht="29.1">
      <c r="A882" s="71">
        <v>52577</v>
      </c>
      <c r="B882" s="70" t="s">
        <v>1035</v>
      </c>
      <c r="C882" s="71">
        <v>703860</v>
      </c>
      <c r="D882" s="72" t="s">
        <v>1618</v>
      </c>
      <c r="E882" s="71">
        <v>34</v>
      </c>
      <c r="F882" s="71">
        <v>23</v>
      </c>
      <c r="G882" s="71">
        <v>57</v>
      </c>
      <c r="H882" s="71">
        <v>882</v>
      </c>
      <c r="I882" s="71">
        <v>37.5343521</v>
      </c>
      <c r="J882" s="71">
        <v>-121.9997937</v>
      </c>
    </row>
    <row r="883" spans="1:10" ht="29.1">
      <c r="A883" s="71">
        <v>52367</v>
      </c>
      <c r="B883" s="70" t="s">
        <v>1035</v>
      </c>
      <c r="C883" s="71">
        <v>9905920</v>
      </c>
      <c r="D883" s="72" t="s">
        <v>1619</v>
      </c>
      <c r="E883" s="71">
        <v>22</v>
      </c>
      <c r="F883" s="71">
        <v>35</v>
      </c>
      <c r="G883" s="71">
        <v>57</v>
      </c>
      <c r="H883" s="71">
        <v>883</v>
      </c>
      <c r="I883" s="71">
        <v>37.794569199999998</v>
      </c>
      <c r="J883" s="71">
        <v>-122.21226919999999</v>
      </c>
    </row>
    <row r="884" spans="1:10" ht="29.1">
      <c r="A884" s="71">
        <v>56366</v>
      </c>
      <c r="B884" s="70" t="s">
        <v>1035</v>
      </c>
      <c r="C884" s="71">
        <v>1014640</v>
      </c>
      <c r="D884" s="72" t="s">
        <v>1563</v>
      </c>
      <c r="E884" s="71">
        <v>37</v>
      </c>
      <c r="F884" s="71">
        <v>20</v>
      </c>
      <c r="G884" s="71">
        <v>57</v>
      </c>
      <c r="H884" s="71">
        <v>884</v>
      </c>
      <c r="I884" s="71">
        <v>37.752824699999998</v>
      </c>
      <c r="J884" s="71">
        <v>-122.16025620000001</v>
      </c>
    </row>
    <row r="885" spans="1:10" ht="29.1">
      <c r="A885" s="71">
        <v>52902</v>
      </c>
      <c r="B885" s="70" t="s">
        <v>1035</v>
      </c>
      <c r="C885" s="71">
        <v>9907670</v>
      </c>
      <c r="D885" s="72" t="s">
        <v>1415</v>
      </c>
      <c r="E885" s="71">
        <v>24</v>
      </c>
      <c r="F885" s="71">
        <v>33</v>
      </c>
      <c r="G885" s="71">
        <v>57</v>
      </c>
      <c r="H885" s="71">
        <v>885</v>
      </c>
      <c r="I885" s="71">
        <v>37.556817000000002</v>
      </c>
      <c r="J885" s="71">
        <v>-122.00406</v>
      </c>
    </row>
    <row r="886" spans="1:10" ht="29.1">
      <c r="A886" s="71">
        <v>59522</v>
      </c>
      <c r="B886" s="70" t="s">
        <v>1035</v>
      </c>
      <c r="C886" s="71">
        <v>1006500</v>
      </c>
      <c r="D886" s="72" t="s">
        <v>1407</v>
      </c>
      <c r="E886" s="71">
        <v>27</v>
      </c>
      <c r="F886" s="71">
        <v>30</v>
      </c>
      <c r="G886" s="71">
        <v>57</v>
      </c>
      <c r="H886" s="71">
        <v>886</v>
      </c>
      <c r="I886" s="71">
        <v>37.814038400000001</v>
      </c>
      <c r="J886" s="71">
        <v>-122.2649863</v>
      </c>
    </row>
    <row r="887" spans="1:10" ht="29.1">
      <c r="A887" s="71">
        <v>59933</v>
      </c>
      <c r="B887" s="70" t="s">
        <v>1035</v>
      </c>
      <c r="C887" s="71">
        <v>1500570</v>
      </c>
      <c r="D887" s="72" t="s">
        <v>1088</v>
      </c>
      <c r="E887" s="71">
        <v>39</v>
      </c>
      <c r="F887" s="71">
        <v>18</v>
      </c>
      <c r="G887" s="71">
        <v>57</v>
      </c>
      <c r="H887" s="71">
        <v>887</v>
      </c>
      <c r="I887" s="71">
        <v>37.696458</v>
      </c>
      <c r="J887" s="71">
        <v>-122.125629</v>
      </c>
    </row>
    <row r="888" spans="1:10" ht="29.1">
      <c r="A888" s="71">
        <v>56756</v>
      </c>
      <c r="B888" s="70" t="s">
        <v>1035</v>
      </c>
      <c r="C888" s="71">
        <v>1012720</v>
      </c>
      <c r="D888" s="72" t="s">
        <v>1620</v>
      </c>
      <c r="E888" s="71">
        <v>16</v>
      </c>
      <c r="F888" s="71">
        <v>41</v>
      </c>
      <c r="G888" s="71">
        <v>57</v>
      </c>
      <c r="H888" s="71">
        <v>888</v>
      </c>
      <c r="I888" s="71">
        <v>37.783636600000001</v>
      </c>
      <c r="J888" s="71">
        <v>-122.20185619999999</v>
      </c>
    </row>
    <row r="889" spans="1:10" ht="29.1">
      <c r="A889" s="71">
        <v>52843</v>
      </c>
      <c r="B889" s="70" t="s">
        <v>1035</v>
      </c>
      <c r="C889" s="71">
        <v>9907490</v>
      </c>
      <c r="D889" s="72" t="s">
        <v>1545</v>
      </c>
      <c r="E889" s="71">
        <v>25</v>
      </c>
      <c r="F889" s="71">
        <v>32</v>
      </c>
      <c r="G889" s="71">
        <v>57</v>
      </c>
      <c r="H889" s="71">
        <v>889</v>
      </c>
      <c r="I889" s="71">
        <v>37.560332000000002</v>
      </c>
      <c r="J889" s="71">
        <v>-122.011478</v>
      </c>
    </row>
    <row r="890" spans="1:10" ht="29.1">
      <c r="A890" s="71">
        <v>55868</v>
      </c>
      <c r="B890" s="70" t="s">
        <v>1035</v>
      </c>
      <c r="C890" s="71">
        <v>1014720</v>
      </c>
      <c r="D890" s="72" t="s">
        <v>1621</v>
      </c>
      <c r="E890" s="71">
        <v>14</v>
      </c>
      <c r="F890" s="71">
        <v>43</v>
      </c>
      <c r="G890" s="71">
        <v>57</v>
      </c>
      <c r="H890" s="71">
        <v>890</v>
      </c>
      <c r="I890" s="71">
        <v>37.815937900000002</v>
      </c>
      <c r="J890" s="71">
        <v>-122.25231100000001</v>
      </c>
    </row>
    <row r="891" spans="1:10" ht="29.1">
      <c r="A891" s="71">
        <v>52022</v>
      </c>
      <c r="B891" s="70" t="s">
        <v>1035</v>
      </c>
      <c r="C891" s="71">
        <v>1030520</v>
      </c>
      <c r="D891" s="72" t="s">
        <v>1622</v>
      </c>
      <c r="E891" s="71">
        <v>15</v>
      </c>
      <c r="F891" s="71">
        <v>42</v>
      </c>
      <c r="G891" s="71">
        <v>57</v>
      </c>
      <c r="H891" s="71">
        <v>891</v>
      </c>
      <c r="I891" s="71">
        <v>37.755261500000003</v>
      </c>
      <c r="J891" s="71">
        <v>-122.1613229</v>
      </c>
    </row>
    <row r="892" spans="1:10" ht="29.1">
      <c r="A892" s="71">
        <v>53655</v>
      </c>
      <c r="B892" s="70" t="s">
        <v>1035</v>
      </c>
      <c r="C892" s="71">
        <v>1010450</v>
      </c>
      <c r="D892" s="72" t="s">
        <v>1478</v>
      </c>
      <c r="E892" s="71">
        <v>31</v>
      </c>
      <c r="F892" s="71">
        <v>26</v>
      </c>
      <c r="G892" s="71">
        <v>57</v>
      </c>
      <c r="H892" s="71">
        <v>892</v>
      </c>
      <c r="I892" s="71">
        <v>37.773870799999997</v>
      </c>
      <c r="J892" s="71">
        <v>-122.20990519999999</v>
      </c>
    </row>
    <row r="893" spans="1:10" ht="29.1">
      <c r="A893" s="71">
        <v>51872</v>
      </c>
      <c r="B893" s="70" t="s">
        <v>1035</v>
      </c>
      <c r="C893" s="71">
        <v>9904590</v>
      </c>
      <c r="D893" s="72" t="s">
        <v>1623</v>
      </c>
      <c r="E893" s="71">
        <v>44</v>
      </c>
      <c r="F893" s="71">
        <v>13</v>
      </c>
      <c r="G893" s="71">
        <v>57</v>
      </c>
      <c r="H893" s="71">
        <v>893</v>
      </c>
      <c r="I893" s="71">
        <v>37.739333100000003</v>
      </c>
      <c r="J893" s="71">
        <v>-122.1669627</v>
      </c>
    </row>
    <row r="894" spans="1:10" ht="29.1">
      <c r="A894" s="71">
        <v>50149</v>
      </c>
      <c r="B894" s="70" t="s">
        <v>1035</v>
      </c>
      <c r="C894" s="71">
        <v>1031620</v>
      </c>
      <c r="D894" s="72" t="s">
        <v>1624</v>
      </c>
      <c r="E894" s="71">
        <v>38</v>
      </c>
      <c r="F894" s="71">
        <v>19</v>
      </c>
      <c r="G894" s="71">
        <v>57</v>
      </c>
      <c r="H894" s="71">
        <v>894</v>
      </c>
      <c r="I894" s="71">
        <v>37.822954099999997</v>
      </c>
      <c r="J894" s="71">
        <v>-122.25644370000001</v>
      </c>
    </row>
    <row r="895" spans="1:10" ht="29.1">
      <c r="A895" s="71">
        <v>50797</v>
      </c>
      <c r="B895" s="70" t="s">
        <v>1035</v>
      </c>
      <c r="C895" s="71">
        <v>1701240</v>
      </c>
      <c r="D895" s="72" t="s">
        <v>1092</v>
      </c>
      <c r="E895" s="71">
        <v>31</v>
      </c>
      <c r="F895" s="71">
        <v>25</v>
      </c>
      <c r="G895" s="71">
        <v>57</v>
      </c>
      <c r="H895" s="71">
        <v>895</v>
      </c>
      <c r="I895" s="71">
        <v>37.590007</v>
      </c>
      <c r="J895" s="71">
        <v>-122.016733</v>
      </c>
    </row>
    <row r="896" spans="1:10" ht="29.1">
      <c r="A896" s="71">
        <v>52962</v>
      </c>
      <c r="B896" s="70" t="s">
        <v>1035</v>
      </c>
      <c r="C896" s="71">
        <v>9907860</v>
      </c>
      <c r="D896" s="72" t="s">
        <v>1625</v>
      </c>
      <c r="E896" s="71">
        <v>8</v>
      </c>
      <c r="F896" s="71">
        <v>49</v>
      </c>
      <c r="G896" s="71">
        <v>57</v>
      </c>
      <c r="H896" s="71">
        <v>896</v>
      </c>
      <c r="I896" s="71">
        <v>37.552275999999999</v>
      </c>
      <c r="J896" s="71">
        <v>-121.97742</v>
      </c>
    </row>
    <row r="897" spans="1:10" ht="29.1">
      <c r="A897" s="71">
        <v>53163</v>
      </c>
      <c r="B897" s="70" t="s">
        <v>1035</v>
      </c>
      <c r="C897" s="71">
        <v>9908470</v>
      </c>
      <c r="D897" s="72" t="s">
        <v>1445</v>
      </c>
      <c r="E897" s="71">
        <v>34</v>
      </c>
      <c r="F897" s="71">
        <v>23</v>
      </c>
      <c r="G897" s="71">
        <v>57</v>
      </c>
      <c r="H897" s="71">
        <v>897</v>
      </c>
      <c r="I897" s="71">
        <v>37.804796000000003</v>
      </c>
      <c r="J897" s="71">
        <v>-122.271027</v>
      </c>
    </row>
    <row r="898" spans="1:10" ht="29.1">
      <c r="A898" s="71">
        <v>57877</v>
      </c>
      <c r="B898" s="70" t="s">
        <v>1035</v>
      </c>
      <c r="C898" s="71">
        <v>1007470</v>
      </c>
      <c r="D898" s="72" t="s">
        <v>1180</v>
      </c>
      <c r="E898" s="71">
        <v>8</v>
      </c>
      <c r="F898" s="71">
        <v>49</v>
      </c>
      <c r="G898" s="71">
        <v>57</v>
      </c>
      <c r="H898" s="71">
        <v>898</v>
      </c>
      <c r="I898" s="71">
        <v>37.848778000000003</v>
      </c>
      <c r="J898" s="71">
        <v>-122.2522945</v>
      </c>
    </row>
    <row r="899" spans="1:10" ht="29.1">
      <c r="A899" s="71">
        <v>55671</v>
      </c>
      <c r="B899" s="70" t="s">
        <v>1035</v>
      </c>
      <c r="C899" s="71">
        <v>805060</v>
      </c>
      <c r="D899" s="72" t="s">
        <v>1333</v>
      </c>
      <c r="E899" s="71">
        <v>15</v>
      </c>
      <c r="F899" s="71">
        <v>42</v>
      </c>
      <c r="G899" s="71">
        <v>57</v>
      </c>
      <c r="H899" s="71">
        <v>899</v>
      </c>
      <c r="I899" s="71">
        <v>37.630704899999998</v>
      </c>
      <c r="J899" s="71">
        <v>-122.09755029999999</v>
      </c>
    </row>
    <row r="900" spans="1:10" ht="29.1">
      <c r="A900" s="71">
        <v>57117</v>
      </c>
      <c r="B900" s="70" t="s">
        <v>1035</v>
      </c>
      <c r="C900" s="71">
        <v>1501270</v>
      </c>
      <c r="D900" s="72" t="s">
        <v>1626</v>
      </c>
      <c r="E900" s="71">
        <v>29</v>
      </c>
      <c r="F900" s="71">
        <v>28</v>
      </c>
      <c r="G900" s="71">
        <v>57</v>
      </c>
      <c r="H900" s="71">
        <v>900</v>
      </c>
      <c r="I900" s="71">
        <v>37.710619899999998</v>
      </c>
      <c r="J900" s="71">
        <v>-122.1364549</v>
      </c>
    </row>
    <row r="901" spans="1:10" ht="29.1">
      <c r="A901" s="71">
        <v>55224</v>
      </c>
      <c r="B901" s="70" t="s">
        <v>1035</v>
      </c>
      <c r="C901" s="71">
        <v>9801660</v>
      </c>
      <c r="D901" s="72" t="s">
        <v>1450</v>
      </c>
      <c r="E901" s="71">
        <v>36</v>
      </c>
      <c r="F901" s="71">
        <v>21</v>
      </c>
      <c r="G901" s="71">
        <v>57</v>
      </c>
      <c r="H901" s="71">
        <v>901</v>
      </c>
      <c r="I901" s="71">
        <v>37.669093199999999</v>
      </c>
      <c r="J901" s="71">
        <v>-122.12002680000001</v>
      </c>
    </row>
    <row r="902" spans="1:10" ht="29.1">
      <c r="A902" s="71">
        <v>55145</v>
      </c>
      <c r="B902" s="70" t="s">
        <v>1035</v>
      </c>
      <c r="C902" s="71">
        <v>702150</v>
      </c>
      <c r="D902" s="72" t="s">
        <v>1627</v>
      </c>
      <c r="E902" s="71">
        <v>22</v>
      </c>
      <c r="F902" s="71">
        <v>34</v>
      </c>
      <c r="G902" s="71">
        <v>56</v>
      </c>
      <c r="H902" s="71">
        <v>902</v>
      </c>
      <c r="I902" s="71">
        <v>37.558915800000001</v>
      </c>
      <c r="J902" s="71">
        <v>-122.0085535</v>
      </c>
    </row>
    <row r="903" spans="1:10" ht="29.1">
      <c r="A903" s="71">
        <v>57511</v>
      </c>
      <c r="B903" s="70" t="s">
        <v>1035</v>
      </c>
      <c r="C903" s="71">
        <v>1004250</v>
      </c>
      <c r="D903" s="72" t="s">
        <v>1547</v>
      </c>
      <c r="E903" s="71">
        <v>46</v>
      </c>
      <c r="F903" s="71">
        <v>10</v>
      </c>
      <c r="G903" s="71">
        <v>56</v>
      </c>
      <c r="H903" s="71">
        <v>903</v>
      </c>
      <c r="I903" s="71">
        <v>37.749718100000003</v>
      </c>
      <c r="J903" s="71">
        <v>-122.1739054</v>
      </c>
    </row>
    <row r="904" spans="1:10" ht="29.1">
      <c r="A904" s="71">
        <v>52368</v>
      </c>
      <c r="B904" s="70" t="s">
        <v>1035</v>
      </c>
      <c r="C904" s="71">
        <v>9905930</v>
      </c>
      <c r="D904" s="72" t="s">
        <v>1619</v>
      </c>
      <c r="E904" s="71">
        <v>31</v>
      </c>
      <c r="F904" s="71">
        <v>25</v>
      </c>
      <c r="G904" s="71">
        <v>56</v>
      </c>
      <c r="H904" s="71">
        <v>904</v>
      </c>
      <c r="I904" s="71">
        <v>37.7949099</v>
      </c>
      <c r="J904" s="71">
        <v>-122.2127529</v>
      </c>
    </row>
    <row r="905" spans="1:10" ht="29.1">
      <c r="A905" s="71">
        <v>55635</v>
      </c>
      <c r="B905" s="70" t="s">
        <v>1035</v>
      </c>
      <c r="C905" s="71">
        <v>1002850</v>
      </c>
      <c r="D905" s="72" t="s">
        <v>1628</v>
      </c>
      <c r="E905" s="71">
        <v>33</v>
      </c>
      <c r="F905" s="71">
        <v>24</v>
      </c>
      <c r="G905" s="71">
        <v>56</v>
      </c>
      <c r="H905" s="71">
        <v>905</v>
      </c>
      <c r="I905" s="71">
        <v>37.8370836</v>
      </c>
      <c r="J905" s="71">
        <v>-122.2619794</v>
      </c>
    </row>
    <row r="906" spans="1:10" ht="29.1">
      <c r="A906" s="71">
        <v>55388</v>
      </c>
      <c r="B906" s="70" t="s">
        <v>1035</v>
      </c>
      <c r="C906" s="71">
        <v>1017390</v>
      </c>
      <c r="D906" s="72" t="s">
        <v>1629</v>
      </c>
      <c r="E906" s="71">
        <v>28</v>
      </c>
      <c r="F906" s="71">
        <v>29</v>
      </c>
      <c r="G906" s="71">
        <v>56</v>
      </c>
      <c r="H906" s="71">
        <v>906</v>
      </c>
      <c r="I906" s="71">
        <v>37.799358300000002</v>
      </c>
      <c r="J906" s="71">
        <v>-122.25054129999999</v>
      </c>
    </row>
    <row r="907" spans="1:10" ht="29.1">
      <c r="A907" s="71">
        <v>55699</v>
      </c>
      <c r="B907" s="70" t="s">
        <v>1035</v>
      </c>
      <c r="C907" s="71">
        <v>1014760</v>
      </c>
      <c r="D907" s="72" t="s">
        <v>1630</v>
      </c>
      <c r="E907" s="71">
        <v>35</v>
      </c>
      <c r="F907" s="71">
        <v>21</v>
      </c>
      <c r="G907" s="71">
        <v>56</v>
      </c>
      <c r="H907" s="71">
        <v>907</v>
      </c>
      <c r="I907" s="71">
        <v>37.807074200000002</v>
      </c>
      <c r="J907" s="71">
        <v>-122.2413059</v>
      </c>
    </row>
    <row r="908" spans="1:10" ht="29.1">
      <c r="A908" s="71">
        <v>54050</v>
      </c>
      <c r="B908" s="70" t="s">
        <v>1035</v>
      </c>
      <c r="C908" s="71">
        <v>301150</v>
      </c>
      <c r="D908" s="72" t="s">
        <v>1239</v>
      </c>
      <c r="E908" s="71">
        <v>29</v>
      </c>
      <c r="F908" s="71">
        <v>27</v>
      </c>
      <c r="G908" s="71">
        <v>56</v>
      </c>
      <c r="H908" s="71">
        <v>908</v>
      </c>
      <c r="I908" s="71">
        <v>37.869607000000002</v>
      </c>
      <c r="J908" s="71">
        <v>-122.252647</v>
      </c>
    </row>
    <row r="909" spans="1:10" ht="29.1">
      <c r="A909" s="71">
        <v>52899</v>
      </c>
      <c r="B909" s="70" t="s">
        <v>1035</v>
      </c>
      <c r="C909" s="71">
        <v>1011880</v>
      </c>
      <c r="D909" s="72" t="s">
        <v>1631</v>
      </c>
      <c r="E909" s="71">
        <v>32</v>
      </c>
      <c r="F909" s="71">
        <v>24</v>
      </c>
      <c r="G909" s="71">
        <v>56</v>
      </c>
      <c r="H909" s="71">
        <v>909</v>
      </c>
      <c r="I909" s="71">
        <v>37.811110999999997</v>
      </c>
      <c r="J909" s="71">
        <v>-122.265079</v>
      </c>
    </row>
    <row r="910" spans="1:10" ht="29.1">
      <c r="A910" s="71">
        <v>50874</v>
      </c>
      <c r="B910" s="70" t="s">
        <v>1035</v>
      </c>
      <c r="C910" s="71">
        <v>9901760</v>
      </c>
      <c r="D910" s="72" t="s">
        <v>1561</v>
      </c>
      <c r="E910" s="71">
        <v>45</v>
      </c>
      <c r="F910" s="71">
        <v>11</v>
      </c>
      <c r="G910" s="71">
        <v>56</v>
      </c>
      <c r="H910" s="71">
        <v>910</v>
      </c>
      <c r="I910" s="71">
        <v>37.536368000000003</v>
      </c>
      <c r="J910" s="71">
        <v>-121.96512300000001</v>
      </c>
    </row>
    <row r="911" spans="1:10" ht="29.1">
      <c r="A911" s="71">
        <v>59557</v>
      </c>
      <c r="B911" s="70" t="s">
        <v>1035</v>
      </c>
      <c r="C911" s="71">
        <v>1001080</v>
      </c>
      <c r="D911" s="72" t="s">
        <v>1632</v>
      </c>
      <c r="E911" s="71">
        <v>34</v>
      </c>
      <c r="F911" s="71">
        <v>22</v>
      </c>
      <c r="G911" s="71">
        <v>56</v>
      </c>
      <c r="H911" s="71">
        <v>911</v>
      </c>
      <c r="I911" s="71">
        <v>37.801060999999997</v>
      </c>
      <c r="J911" s="71">
        <v>-122.2630844</v>
      </c>
    </row>
    <row r="912" spans="1:10" ht="29.1">
      <c r="A912" s="71">
        <v>50138</v>
      </c>
      <c r="B912" s="70" t="s">
        <v>1035</v>
      </c>
      <c r="C912" s="71">
        <v>1304390</v>
      </c>
      <c r="D912" s="72" t="s">
        <v>1369</v>
      </c>
      <c r="E912" s="71">
        <v>32</v>
      </c>
      <c r="F912" s="71">
        <v>24</v>
      </c>
      <c r="G912" s="71">
        <v>56</v>
      </c>
      <c r="H912" s="71">
        <v>912</v>
      </c>
      <c r="I912" s="71">
        <v>37.935656899999998</v>
      </c>
      <c r="J912" s="71">
        <v>-122.3558522</v>
      </c>
    </row>
    <row r="913" spans="1:10" ht="29.1">
      <c r="A913" s="71">
        <v>54323</v>
      </c>
      <c r="B913" s="70" t="s">
        <v>1035</v>
      </c>
      <c r="C913" s="71">
        <v>1700010</v>
      </c>
      <c r="D913" s="72" t="s">
        <v>1406</v>
      </c>
      <c r="E913" s="71">
        <v>52</v>
      </c>
      <c r="F913" s="71">
        <v>4</v>
      </c>
      <c r="G913" s="71">
        <v>56</v>
      </c>
      <c r="H913" s="71">
        <v>913</v>
      </c>
      <c r="I913" s="71">
        <v>37.589342500000001</v>
      </c>
      <c r="J913" s="71">
        <v>-122.06923279999999</v>
      </c>
    </row>
    <row r="914" spans="1:10" ht="29.1">
      <c r="A914" s="71">
        <v>55285</v>
      </c>
      <c r="B914" s="70" t="s">
        <v>1035</v>
      </c>
      <c r="C914" s="71">
        <v>1030530</v>
      </c>
      <c r="D914" s="72" t="s">
        <v>1633</v>
      </c>
      <c r="E914" s="71">
        <v>30</v>
      </c>
      <c r="F914" s="71">
        <v>26</v>
      </c>
      <c r="G914" s="71">
        <v>56</v>
      </c>
      <c r="H914" s="71">
        <v>914</v>
      </c>
      <c r="I914" s="71">
        <v>37.797733700000002</v>
      </c>
      <c r="J914" s="71">
        <v>-122.1694502</v>
      </c>
    </row>
    <row r="915" spans="1:10" ht="29.1">
      <c r="A915" s="71">
        <v>55385</v>
      </c>
      <c r="B915" s="70" t="s">
        <v>1035</v>
      </c>
      <c r="C915" s="71">
        <v>1301460</v>
      </c>
      <c r="D915" s="72" t="s">
        <v>1540</v>
      </c>
      <c r="E915" s="71">
        <v>31</v>
      </c>
      <c r="F915" s="71">
        <v>24</v>
      </c>
      <c r="G915" s="71">
        <v>55</v>
      </c>
      <c r="H915" s="71">
        <v>915</v>
      </c>
      <c r="I915" s="71">
        <v>37.952465699999998</v>
      </c>
      <c r="J915" s="71">
        <v>-122.3670138</v>
      </c>
    </row>
    <row r="916" spans="1:10" ht="29.1">
      <c r="A916" s="71">
        <v>55952</v>
      </c>
      <c r="B916" s="70" t="s">
        <v>1035</v>
      </c>
      <c r="C916" s="71">
        <v>702220</v>
      </c>
      <c r="D916" s="72" t="s">
        <v>1634</v>
      </c>
      <c r="E916" s="71">
        <v>16</v>
      </c>
      <c r="F916" s="71">
        <v>39</v>
      </c>
      <c r="G916" s="71">
        <v>55</v>
      </c>
      <c r="H916" s="71">
        <v>916</v>
      </c>
      <c r="I916" s="71">
        <v>37.551032800000002</v>
      </c>
      <c r="J916" s="71">
        <v>-121.9927698</v>
      </c>
    </row>
    <row r="917" spans="1:10" ht="29.1">
      <c r="A917" s="71">
        <v>57676</v>
      </c>
      <c r="B917" s="70" t="s">
        <v>1035</v>
      </c>
      <c r="C917" s="71">
        <v>805070</v>
      </c>
      <c r="D917" s="72" t="s">
        <v>1635</v>
      </c>
      <c r="E917" s="71">
        <v>46</v>
      </c>
      <c r="F917" s="71">
        <v>9</v>
      </c>
      <c r="G917" s="71">
        <v>55</v>
      </c>
      <c r="H917" s="71">
        <v>917</v>
      </c>
      <c r="I917" s="71">
        <v>37.633499299999997</v>
      </c>
      <c r="J917" s="71">
        <v>-122.06538689999999</v>
      </c>
    </row>
    <row r="918" spans="1:10" ht="29.1">
      <c r="A918" s="71">
        <v>51011</v>
      </c>
      <c r="B918" s="70" t="s">
        <v>1035</v>
      </c>
      <c r="C918" s="71">
        <v>702740</v>
      </c>
      <c r="D918" s="72" t="s">
        <v>1427</v>
      </c>
      <c r="E918" s="71">
        <v>25</v>
      </c>
      <c r="F918" s="71">
        <v>31</v>
      </c>
      <c r="G918" s="71">
        <v>55</v>
      </c>
      <c r="H918" s="71">
        <v>918</v>
      </c>
      <c r="I918" s="71">
        <v>37.545122499999998</v>
      </c>
      <c r="J918" s="71">
        <v>-121.98125539999999</v>
      </c>
    </row>
    <row r="919" spans="1:10" ht="29.1">
      <c r="A919" s="71">
        <v>51753</v>
      </c>
      <c r="B919" s="70" t="s">
        <v>1035</v>
      </c>
      <c r="C919" s="71">
        <v>9904180</v>
      </c>
      <c r="D919" s="72" t="s">
        <v>1636</v>
      </c>
      <c r="E919" s="71">
        <v>33</v>
      </c>
      <c r="F919" s="71">
        <v>22</v>
      </c>
      <c r="G919" s="71">
        <v>55</v>
      </c>
      <c r="H919" s="71">
        <v>919</v>
      </c>
      <c r="I919" s="71">
        <v>37.787515499999998</v>
      </c>
      <c r="J919" s="71">
        <v>-122.2813598</v>
      </c>
    </row>
    <row r="920" spans="1:10" ht="29.1">
      <c r="A920" s="71">
        <v>55150</v>
      </c>
      <c r="B920" s="70" t="s">
        <v>1035</v>
      </c>
      <c r="C920" s="71">
        <v>1010270</v>
      </c>
      <c r="D920" s="72" t="s">
        <v>1637</v>
      </c>
      <c r="E920" s="71">
        <v>26</v>
      </c>
      <c r="F920" s="71">
        <v>29</v>
      </c>
      <c r="G920" s="71">
        <v>55</v>
      </c>
      <c r="H920" s="71">
        <v>920</v>
      </c>
      <c r="I920" s="71">
        <v>37.784818000000001</v>
      </c>
      <c r="J920" s="71">
        <v>-122.23185909999999</v>
      </c>
    </row>
    <row r="921" spans="1:10" ht="29.1">
      <c r="A921" s="71">
        <v>50421</v>
      </c>
      <c r="B921" s="70" t="s">
        <v>1035</v>
      </c>
      <c r="C921" s="71">
        <v>1504330</v>
      </c>
      <c r="D921" s="72" t="s">
        <v>1638</v>
      </c>
      <c r="E921" s="71">
        <v>11</v>
      </c>
      <c r="F921" s="71">
        <v>44</v>
      </c>
      <c r="G921" s="71">
        <v>55</v>
      </c>
      <c r="H921" s="71">
        <v>921</v>
      </c>
      <c r="I921" s="71">
        <v>37.717975799999998</v>
      </c>
      <c r="J921" s="71">
        <v>-122.1789187</v>
      </c>
    </row>
    <row r="922" spans="1:10" ht="29.1">
      <c r="A922" s="71">
        <v>56288</v>
      </c>
      <c r="B922" s="70" t="s">
        <v>1035</v>
      </c>
      <c r="C922" s="71">
        <v>1007450</v>
      </c>
      <c r="D922" s="72" t="s">
        <v>1294</v>
      </c>
      <c r="E922" s="71">
        <v>2</v>
      </c>
      <c r="F922" s="71">
        <v>53</v>
      </c>
      <c r="G922" s="71">
        <v>55</v>
      </c>
      <c r="H922" s="71">
        <v>922</v>
      </c>
      <c r="I922" s="71">
        <v>37.847199099999997</v>
      </c>
      <c r="J922" s="71">
        <v>-122.2521325</v>
      </c>
    </row>
    <row r="923" spans="1:10" ht="29.1">
      <c r="A923" s="71">
        <v>50424</v>
      </c>
      <c r="B923" s="70" t="s">
        <v>1035</v>
      </c>
      <c r="C923" s="71">
        <v>1504350</v>
      </c>
      <c r="D923" s="72" t="s">
        <v>1550</v>
      </c>
      <c r="E923" s="71">
        <v>39</v>
      </c>
      <c r="F923" s="71">
        <v>16</v>
      </c>
      <c r="G923" s="71">
        <v>55</v>
      </c>
      <c r="H923" s="71">
        <v>923</v>
      </c>
      <c r="I923" s="71">
        <v>37.714378600000003</v>
      </c>
      <c r="J923" s="71">
        <v>-122.1764821</v>
      </c>
    </row>
    <row r="924" spans="1:10" ht="29.1">
      <c r="A924" s="71">
        <v>53095</v>
      </c>
      <c r="B924" s="70" t="s">
        <v>1035</v>
      </c>
      <c r="C924" s="71">
        <v>9908250</v>
      </c>
      <c r="D924" s="72" t="s">
        <v>1639</v>
      </c>
      <c r="E924" s="71">
        <v>20</v>
      </c>
      <c r="F924" s="71">
        <v>35</v>
      </c>
      <c r="G924" s="71">
        <v>55</v>
      </c>
      <c r="H924" s="71">
        <v>924</v>
      </c>
      <c r="I924" s="71">
        <v>37.764429999999997</v>
      </c>
      <c r="J924" s="71">
        <v>-122.16654</v>
      </c>
    </row>
    <row r="925" spans="1:10" ht="29.1">
      <c r="A925" s="71">
        <v>55866</v>
      </c>
      <c r="B925" s="70" t="s">
        <v>1035</v>
      </c>
      <c r="C925" s="71">
        <v>1018760</v>
      </c>
      <c r="D925" s="72" t="s">
        <v>1610</v>
      </c>
      <c r="E925" s="71">
        <v>22</v>
      </c>
      <c r="F925" s="71">
        <v>33</v>
      </c>
      <c r="G925" s="71">
        <v>55</v>
      </c>
      <c r="H925" s="71">
        <v>925</v>
      </c>
      <c r="I925" s="71">
        <v>37.764991299999998</v>
      </c>
      <c r="J925" s="71">
        <v>-122.1996224</v>
      </c>
    </row>
    <row r="926" spans="1:10" ht="29.1">
      <c r="A926" s="71">
        <v>55212</v>
      </c>
      <c r="B926" s="70" t="s">
        <v>1035</v>
      </c>
      <c r="C926" s="71">
        <v>1005560</v>
      </c>
      <c r="D926" s="72" t="s">
        <v>1607</v>
      </c>
      <c r="E926" s="71">
        <v>23</v>
      </c>
      <c r="F926" s="71">
        <v>32</v>
      </c>
      <c r="G926" s="71">
        <v>55</v>
      </c>
      <c r="H926" s="71">
        <v>926</v>
      </c>
      <c r="I926" s="71">
        <v>37.759710400000003</v>
      </c>
      <c r="J926" s="71">
        <v>-122.17047669999999</v>
      </c>
    </row>
    <row r="927" spans="1:10" ht="29.1">
      <c r="A927" s="71">
        <v>53537</v>
      </c>
      <c r="B927" s="70" t="s">
        <v>1035</v>
      </c>
      <c r="C927" s="71">
        <v>1012870</v>
      </c>
      <c r="D927" s="72" t="s">
        <v>1640</v>
      </c>
      <c r="E927" s="71">
        <v>35</v>
      </c>
      <c r="F927" s="71">
        <v>20</v>
      </c>
      <c r="G927" s="71">
        <v>55</v>
      </c>
      <c r="H927" s="71">
        <v>927</v>
      </c>
      <c r="I927" s="71">
        <v>37.786202600000003</v>
      </c>
      <c r="J927" s="71">
        <v>-122.19721060000001</v>
      </c>
    </row>
    <row r="928" spans="1:10" ht="29.1">
      <c r="A928" s="71">
        <v>55401</v>
      </c>
      <c r="B928" s="70" t="s">
        <v>1035</v>
      </c>
      <c r="C928" s="71">
        <v>1504180</v>
      </c>
      <c r="D928" s="72" t="s">
        <v>1641</v>
      </c>
      <c r="E928" s="71">
        <v>11</v>
      </c>
      <c r="F928" s="71">
        <v>43</v>
      </c>
      <c r="G928" s="71">
        <v>55</v>
      </c>
      <c r="H928" s="71">
        <v>928</v>
      </c>
      <c r="I928" s="71">
        <v>37.701508199999999</v>
      </c>
      <c r="J928" s="71">
        <v>-122.1234417</v>
      </c>
    </row>
    <row r="929" spans="1:10" ht="29.1">
      <c r="A929" s="71">
        <v>52100</v>
      </c>
      <c r="B929" s="70" t="s">
        <v>1035</v>
      </c>
      <c r="C929" s="71">
        <v>304110</v>
      </c>
      <c r="D929" s="72" t="s">
        <v>1642</v>
      </c>
      <c r="E929" s="71">
        <v>17</v>
      </c>
      <c r="F929" s="71">
        <v>38</v>
      </c>
      <c r="G929" s="71">
        <v>55</v>
      </c>
      <c r="H929" s="71">
        <v>929</v>
      </c>
      <c r="I929" s="71">
        <v>37.853457499999998</v>
      </c>
      <c r="J929" s="71">
        <v>-122.2792038</v>
      </c>
    </row>
    <row r="930" spans="1:10" ht="29.1">
      <c r="A930" s="71">
        <v>52855</v>
      </c>
      <c r="B930" s="70" t="s">
        <v>1035</v>
      </c>
      <c r="C930" s="71">
        <v>1012470</v>
      </c>
      <c r="D930" s="72" t="s">
        <v>1643</v>
      </c>
      <c r="E930" s="71">
        <v>45</v>
      </c>
      <c r="F930" s="71">
        <v>9</v>
      </c>
      <c r="G930" s="71">
        <v>55</v>
      </c>
      <c r="H930" s="71">
        <v>930</v>
      </c>
      <c r="I930" s="71">
        <v>37.747417200000001</v>
      </c>
      <c r="J930" s="71">
        <v>-122.195885</v>
      </c>
    </row>
    <row r="931" spans="1:10" ht="29.1">
      <c r="A931" s="71">
        <v>52905</v>
      </c>
      <c r="B931" s="70" t="s">
        <v>1035</v>
      </c>
      <c r="C931" s="71">
        <v>9907680</v>
      </c>
      <c r="D931" s="72" t="s">
        <v>1644</v>
      </c>
      <c r="E931" s="71">
        <v>26</v>
      </c>
      <c r="F931" s="71">
        <v>29</v>
      </c>
      <c r="G931" s="71">
        <v>55</v>
      </c>
      <c r="H931" s="71">
        <v>931</v>
      </c>
      <c r="I931" s="71">
        <v>37.618977999999998</v>
      </c>
      <c r="J931" s="71">
        <v>-122.03445000000001</v>
      </c>
    </row>
    <row r="932" spans="1:10" ht="29.1">
      <c r="A932" s="71">
        <v>58559</v>
      </c>
      <c r="B932" s="70" t="s">
        <v>1035</v>
      </c>
      <c r="C932" s="71">
        <v>702580</v>
      </c>
      <c r="D932" s="72" t="s">
        <v>1645</v>
      </c>
      <c r="E932" s="71">
        <v>48</v>
      </c>
      <c r="F932" s="71">
        <v>7</v>
      </c>
      <c r="G932" s="71">
        <v>54</v>
      </c>
      <c r="H932" s="71">
        <v>932</v>
      </c>
      <c r="I932" s="71">
        <v>37.554524700000002</v>
      </c>
      <c r="J932" s="71">
        <v>-122.0001159</v>
      </c>
    </row>
    <row r="933" spans="1:10" ht="29.1">
      <c r="A933" s="71">
        <v>59905</v>
      </c>
      <c r="B933" s="70" t="s">
        <v>1035</v>
      </c>
      <c r="C933" s="71">
        <v>1010490</v>
      </c>
      <c r="D933" s="72" t="s">
        <v>1646</v>
      </c>
      <c r="E933" s="71">
        <v>20</v>
      </c>
      <c r="F933" s="71">
        <v>34</v>
      </c>
      <c r="G933" s="71">
        <v>54</v>
      </c>
      <c r="H933" s="71">
        <v>933</v>
      </c>
      <c r="I933" s="71">
        <v>37.797246199999996</v>
      </c>
      <c r="J933" s="71">
        <v>-122.2521016</v>
      </c>
    </row>
    <row r="934" spans="1:10" ht="29.1">
      <c r="A934" s="71">
        <v>56332</v>
      </c>
      <c r="B934" s="70" t="s">
        <v>1035</v>
      </c>
      <c r="C934" s="71">
        <v>1303750</v>
      </c>
      <c r="D934" s="72" t="s">
        <v>1647</v>
      </c>
      <c r="E934" s="71">
        <v>51</v>
      </c>
      <c r="F934" s="71">
        <v>3</v>
      </c>
      <c r="G934" s="71">
        <v>54</v>
      </c>
      <c r="H934" s="71">
        <v>934</v>
      </c>
      <c r="I934" s="71">
        <v>37.977738000000002</v>
      </c>
      <c r="J934" s="71">
        <v>-122.328748</v>
      </c>
    </row>
    <row r="935" spans="1:10" ht="29.1">
      <c r="A935" s="71">
        <v>51941</v>
      </c>
      <c r="B935" s="70" t="s">
        <v>1035</v>
      </c>
      <c r="C935" s="71">
        <v>9904830</v>
      </c>
      <c r="D935" s="72" t="s">
        <v>1648</v>
      </c>
      <c r="E935" s="71">
        <v>22</v>
      </c>
      <c r="F935" s="71">
        <v>32</v>
      </c>
      <c r="G935" s="71">
        <v>54</v>
      </c>
      <c r="H935" s="71">
        <v>935</v>
      </c>
      <c r="I935" s="71">
        <v>37.841323799999998</v>
      </c>
      <c r="J935" s="71">
        <v>-122.2949333</v>
      </c>
    </row>
    <row r="936" spans="1:10" ht="29.1">
      <c r="A936" s="71">
        <v>57578</v>
      </c>
      <c r="B936" s="70" t="s">
        <v>1035</v>
      </c>
      <c r="C936" s="71">
        <v>600060</v>
      </c>
      <c r="D936" s="72" t="s">
        <v>1649</v>
      </c>
      <c r="E936" s="71">
        <v>15</v>
      </c>
      <c r="F936" s="71">
        <v>39</v>
      </c>
      <c r="G936" s="71">
        <v>54</v>
      </c>
      <c r="H936" s="71">
        <v>936</v>
      </c>
      <c r="I936" s="71">
        <v>37.830057400000001</v>
      </c>
      <c r="J936" s="71">
        <v>-122.2851836</v>
      </c>
    </row>
    <row r="937" spans="1:10" ht="29.1">
      <c r="A937" s="71">
        <v>51062</v>
      </c>
      <c r="B937" s="70" t="s">
        <v>1035</v>
      </c>
      <c r="C937" s="71">
        <v>9902290</v>
      </c>
      <c r="D937" s="72" t="s">
        <v>1437</v>
      </c>
      <c r="E937" s="71">
        <v>4</v>
      </c>
      <c r="F937" s="71">
        <v>50</v>
      </c>
      <c r="G937" s="71">
        <v>54</v>
      </c>
      <c r="H937" s="71">
        <v>937</v>
      </c>
      <c r="I937" s="71">
        <v>37.810143099999998</v>
      </c>
      <c r="J937" s="71">
        <v>-122.24557419999999</v>
      </c>
    </row>
    <row r="938" spans="1:10" ht="29.1">
      <c r="A938" s="71">
        <v>53093</v>
      </c>
      <c r="B938" s="70" t="s">
        <v>1035</v>
      </c>
      <c r="C938" s="71">
        <v>9908240</v>
      </c>
      <c r="D938" s="72" t="s">
        <v>1639</v>
      </c>
      <c r="E938" s="71">
        <v>33</v>
      </c>
      <c r="F938" s="71">
        <v>21</v>
      </c>
      <c r="G938" s="71">
        <v>54</v>
      </c>
      <c r="H938" s="71">
        <v>938</v>
      </c>
      <c r="I938" s="71">
        <v>37.764850000000003</v>
      </c>
      <c r="J938" s="71">
        <v>-122.16665</v>
      </c>
    </row>
    <row r="939" spans="1:10" ht="29.1">
      <c r="A939" s="71">
        <v>58892</v>
      </c>
      <c r="B939" s="70" t="s">
        <v>1035</v>
      </c>
      <c r="C939" s="71">
        <v>1302460</v>
      </c>
      <c r="D939" s="72" t="s">
        <v>1650</v>
      </c>
      <c r="E939" s="71">
        <v>12</v>
      </c>
      <c r="F939" s="71">
        <v>42</v>
      </c>
      <c r="G939" s="71">
        <v>54</v>
      </c>
      <c r="H939" s="71">
        <v>939</v>
      </c>
      <c r="I939" s="71">
        <v>37.932295199999999</v>
      </c>
      <c r="J939" s="71">
        <v>-122.32401179999999</v>
      </c>
    </row>
    <row r="940" spans="1:10" ht="29.1">
      <c r="A940" s="71">
        <v>52062</v>
      </c>
      <c r="B940" s="70" t="s">
        <v>1035</v>
      </c>
      <c r="C940" s="71">
        <v>9905570</v>
      </c>
      <c r="D940" s="72" t="s">
        <v>1651</v>
      </c>
      <c r="E940" s="71">
        <v>20</v>
      </c>
      <c r="F940" s="71">
        <v>34</v>
      </c>
      <c r="G940" s="71">
        <v>54</v>
      </c>
      <c r="H940" s="71">
        <v>940</v>
      </c>
      <c r="I940" s="71">
        <v>37.590885499999999</v>
      </c>
      <c r="J940" s="71">
        <v>-122.0720101</v>
      </c>
    </row>
    <row r="941" spans="1:10" ht="29.1">
      <c r="A941" s="71">
        <v>57587</v>
      </c>
      <c r="B941" s="70" t="s">
        <v>1035</v>
      </c>
      <c r="C941" s="71">
        <v>303660</v>
      </c>
      <c r="D941" s="72" t="s">
        <v>1652</v>
      </c>
      <c r="E941" s="71">
        <v>47</v>
      </c>
      <c r="F941" s="71">
        <v>6</v>
      </c>
      <c r="G941" s="71">
        <v>54</v>
      </c>
      <c r="H941" s="71">
        <v>941</v>
      </c>
      <c r="I941" s="71">
        <v>37.881230600000002</v>
      </c>
      <c r="J941" s="71">
        <v>-122.2741602</v>
      </c>
    </row>
    <row r="942" spans="1:10" ht="29.1">
      <c r="A942" s="71">
        <v>58898</v>
      </c>
      <c r="B942" s="70" t="s">
        <v>1035</v>
      </c>
      <c r="C942" s="71">
        <v>1012730</v>
      </c>
      <c r="D942" s="72" t="s">
        <v>1620</v>
      </c>
      <c r="E942" s="71">
        <v>33</v>
      </c>
      <c r="F942" s="71">
        <v>21</v>
      </c>
      <c r="G942" s="71">
        <v>54</v>
      </c>
      <c r="H942" s="71">
        <v>942</v>
      </c>
      <c r="I942" s="71">
        <v>37.783772800000001</v>
      </c>
      <c r="J942" s="71">
        <v>-122.20193399999999</v>
      </c>
    </row>
    <row r="943" spans="1:10" ht="29.1">
      <c r="A943" s="71">
        <v>58599</v>
      </c>
      <c r="B943" s="70" t="s">
        <v>1035</v>
      </c>
      <c r="C943" s="71">
        <v>304070</v>
      </c>
      <c r="D943" s="72" t="s">
        <v>1594</v>
      </c>
      <c r="E943" s="71">
        <v>21</v>
      </c>
      <c r="F943" s="71">
        <v>33</v>
      </c>
      <c r="G943" s="71">
        <v>54</v>
      </c>
      <c r="H943" s="71">
        <v>943</v>
      </c>
      <c r="I943" s="71">
        <v>37.848060400000001</v>
      </c>
      <c r="J943" s="71">
        <v>-122.2779412</v>
      </c>
    </row>
    <row r="944" spans="1:10" ht="29.1">
      <c r="A944" s="71">
        <v>51101</v>
      </c>
      <c r="B944" s="70" t="s">
        <v>1035</v>
      </c>
      <c r="C944" s="71">
        <v>304810</v>
      </c>
      <c r="D944" s="72" t="s">
        <v>1653</v>
      </c>
      <c r="E944" s="71">
        <v>39</v>
      </c>
      <c r="F944" s="71">
        <v>15</v>
      </c>
      <c r="G944" s="71">
        <v>54</v>
      </c>
      <c r="H944" s="71">
        <v>944</v>
      </c>
      <c r="I944" s="71">
        <v>37.855106399999997</v>
      </c>
      <c r="J944" s="71">
        <v>-122.2664079</v>
      </c>
    </row>
    <row r="945" spans="1:10" ht="29.1">
      <c r="A945" s="71">
        <v>51816</v>
      </c>
      <c r="B945" s="70" t="s">
        <v>1035</v>
      </c>
      <c r="C945" s="71">
        <v>9904380</v>
      </c>
      <c r="D945" s="72" t="s">
        <v>1654</v>
      </c>
      <c r="E945" s="71">
        <v>10</v>
      </c>
      <c r="F945" s="71">
        <v>44</v>
      </c>
      <c r="G945" s="71">
        <v>54</v>
      </c>
      <c r="H945" s="71">
        <v>945</v>
      </c>
      <c r="I945" s="71">
        <v>37.8765134</v>
      </c>
      <c r="J945" s="71">
        <v>-122.2735026</v>
      </c>
    </row>
    <row r="946" spans="1:10" ht="29.1">
      <c r="A946" s="71">
        <v>56512</v>
      </c>
      <c r="B946" s="70" t="s">
        <v>1035</v>
      </c>
      <c r="C946" s="71">
        <v>104570</v>
      </c>
      <c r="D946" s="72" t="s">
        <v>1655</v>
      </c>
      <c r="E946" s="71">
        <v>51</v>
      </c>
      <c r="F946" s="71">
        <v>3</v>
      </c>
      <c r="G946" s="71">
        <v>54</v>
      </c>
      <c r="H946" s="71">
        <v>946</v>
      </c>
      <c r="I946" s="71">
        <v>37.776330299999998</v>
      </c>
      <c r="J946" s="71">
        <v>-122.28772619999999</v>
      </c>
    </row>
    <row r="947" spans="1:10" ht="29.1">
      <c r="A947" s="71">
        <v>51866</v>
      </c>
      <c r="B947" s="70" t="s">
        <v>1035</v>
      </c>
      <c r="C947" s="71">
        <v>1303740</v>
      </c>
      <c r="D947" s="72" t="s">
        <v>1656</v>
      </c>
      <c r="E947" s="71">
        <v>6</v>
      </c>
      <c r="F947" s="71">
        <v>48</v>
      </c>
      <c r="G947" s="71">
        <v>54</v>
      </c>
      <c r="H947" s="71">
        <v>947</v>
      </c>
      <c r="I947" s="71">
        <v>37.975127999999998</v>
      </c>
      <c r="J947" s="71">
        <v>-122.328532</v>
      </c>
    </row>
    <row r="948" spans="1:10" ht="29.1">
      <c r="A948" s="71">
        <v>53373</v>
      </c>
      <c r="B948" s="70" t="s">
        <v>1035</v>
      </c>
      <c r="C948" s="71">
        <v>1002610</v>
      </c>
      <c r="D948" s="72" t="s">
        <v>1657</v>
      </c>
      <c r="E948" s="71">
        <v>21</v>
      </c>
      <c r="F948" s="71">
        <v>32</v>
      </c>
      <c r="G948" s="71">
        <v>54</v>
      </c>
      <c r="H948" s="71">
        <v>948</v>
      </c>
      <c r="I948" s="71">
        <v>37.829869000000002</v>
      </c>
      <c r="J948" s="71">
        <v>-122.2682544</v>
      </c>
    </row>
    <row r="949" spans="1:10" ht="29.1">
      <c r="A949" s="71">
        <v>51236</v>
      </c>
      <c r="B949" s="70" t="s">
        <v>1035</v>
      </c>
      <c r="C949" s="71">
        <v>1502070</v>
      </c>
      <c r="D949" s="72" t="s">
        <v>1658</v>
      </c>
      <c r="E949" s="71">
        <v>39</v>
      </c>
      <c r="F949" s="71">
        <v>15</v>
      </c>
      <c r="G949" s="71">
        <v>54</v>
      </c>
      <c r="H949" s="71">
        <v>949</v>
      </c>
      <c r="I949" s="71">
        <v>37.724727100000003</v>
      </c>
      <c r="J949" s="71">
        <v>-122.15754939999999</v>
      </c>
    </row>
    <row r="950" spans="1:10" ht="29.1">
      <c r="A950" s="71">
        <v>50743</v>
      </c>
      <c r="B950" s="70" t="s">
        <v>1035</v>
      </c>
      <c r="C950" s="71">
        <v>1032220</v>
      </c>
      <c r="D950" s="72" t="s">
        <v>1659</v>
      </c>
      <c r="E950" s="71">
        <v>21</v>
      </c>
      <c r="F950" s="71">
        <v>32</v>
      </c>
      <c r="G950" s="71">
        <v>53</v>
      </c>
      <c r="H950" s="71">
        <v>950</v>
      </c>
      <c r="I950" s="71">
        <v>37.814761699999998</v>
      </c>
      <c r="J950" s="71">
        <v>-122.27846839999999</v>
      </c>
    </row>
    <row r="951" spans="1:10" ht="29.1">
      <c r="A951" s="71">
        <v>55794</v>
      </c>
      <c r="B951" s="70" t="s">
        <v>1035</v>
      </c>
      <c r="C951" s="71">
        <v>1302190</v>
      </c>
      <c r="D951" s="72" t="s">
        <v>1660</v>
      </c>
      <c r="E951" s="71">
        <v>3</v>
      </c>
      <c r="F951" s="71">
        <v>50</v>
      </c>
      <c r="G951" s="71">
        <v>53</v>
      </c>
      <c r="H951" s="71">
        <v>951</v>
      </c>
      <c r="I951" s="71">
        <v>37.935784300000002</v>
      </c>
      <c r="J951" s="71">
        <v>-122.36857019999999</v>
      </c>
    </row>
    <row r="952" spans="1:10" ht="29.1">
      <c r="A952" s="71">
        <v>55995</v>
      </c>
      <c r="B952" s="70" t="s">
        <v>1035</v>
      </c>
      <c r="C952" s="71">
        <v>103150</v>
      </c>
      <c r="D952" s="72" t="s">
        <v>1505</v>
      </c>
      <c r="E952" s="71">
        <v>30</v>
      </c>
      <c r="F952" s="71">
        <v>23</v>
      </c>
      <c r="G952" s="71">
        <v>53</v>
      </c>
      <c r="H952" s="71">
        <v>952</v>
      </c>
      <c r="I952" s="71">
        <v>37.773302600000001</v>
      </c>
      <c r="J952" s="71">
        <v>-122.27259429999999</v>
      </c>
    </row>
    <row r="953" spans="1:10" ht="29.1">
      <c r="A953" s="71">
        <v>55730</v>
      </c>
      <c r="B953" s="70" t="s">
        <v>1035</v>
      </c>
      <c r="C953" s="71">
        <v>200600</v>
      </c>
      <c r="D953" s="72" t="s">
        <v>1586</v>
      </c>
      <c r="E953" s="71">
        <v>10</v>
      </c>
      <c r="F953" s="71">
        <v>44</v>
      </c>
      <c r="G953" s="71">
        <v>53</v>
      </c>
      <c r="H953" s="71">
        <v>953</v>
      </c>
      <c r="I953" s="71">
        <v>37.890526700000002</v>
      </c>
      <c r="J953" s="71">
        <v>-122.2960187</v>
      </c>
    </row>
    <row r="954" spans="1:10" ht="29.1">
      <c r="A954" s="71">
        <v>51418</v>
      </c>
      <c r="B954" s="70" t="s">
        <v>1035</v>
      </c>
      <c r="C954" s="71">
        <v>9903140</v>
      </c>
      <c r="D954" s="72" t="s">
        <v>1661</v>
      </c>
      <c r="E954" s="71">
        <v>22</v>
      </c>
      <c r="F954" s="71">
        <v>32</v>
      </c>
      <c r="G954" s="71">
        <v>53</v>
      </c>
      <c r="H954" s="71">
        <v>954</v>
      </c>
      <c r="I954" s="71">
        <v>37.752327200000003</v>
      </c>
      <c r="J954" s="71">
        <v>-122.4182055</v>
      </c>
    </row>
    <row r="955" spans="1:10" ht="29.1">
      <c r="A955" s="71">
        <v>54320</v>
      </c>
      <c r="B955" s="70" t="s">
        <v>1035</v>
      </c>
      <c r="C955" s="71">
        <v>1700260</v>
      </c>
      <c r="D955" s="72" t="s">
        <v>1662</v>
      </c>
      <c r="E955" s="71">
        <v>51</v>
      </c>
      <c r="F955" s="71">
        <v>2</v>
      </c>
      <c r="G955" s="71">
        <v>53</v>
      </c>
      <c r="H955" s="71">
        <v>955</v>
      </c>
      <c r="I955" s="71">
        <v>37.588198800000001</v>
      </c>
      <c r="J955" s="71">
        <v>-122.02448870000001</v>
      </c>
    </row>
    <row r="956" spans="1:10" ht="29.1">
      <c r="A956" s="71">
        <v>57566</v>
      </c>
      <c r="B956" s="70" t="s">
        <v>1035</v>
      </c>
      <c r="C956" s="71">
        <v>300315</v>
      </c>
      <c r="D956" s="72" t="s">
        <v>1050</v>
      </c>
      <c r="E956" s="71">
        <v>53</v>
      </c>
      <c r="F956" s="71">
        <v>0</v>
      </c>
      <c r="G956" s="71">
        <v>53</v>
      </c>
      <c r="H956" s="71">
        <v>956</v>
      </c>
      <c r="I956" s="71">
        <v>37.871293399999999</v>
      </c>
      <c r="J956" s="71">
        <v>-122.26654929999999</v>
      </c>
    </row>
    <row r="957" spans="1:10" ht="29.1">
      <c r="A957" s="71">
        <v>52258</v>
      </c>
      <c r="B957" s="70" t="s">
        <v>1035</v>
      </c>
      <c r="C957" s="71">
        <v>1002070</v>
      </c>
      <c r="D957" s="72" t="s">
        <v>1588</v>
      </c>
      <c r="E957" s="71">
        <v>22</v>
      </c>
      <c r="F957" s="71">
        <v>31</v>
      </c>
      <c r="G957" s="71">
        <v>53</v>
      </c>
      <c r="H957" s="71">
        <v>957</v>
      </c>
      <c r="I957" s="71">
        <v>37.784317600000001</v>
      </c>
      <c r="J957" s="71">
        <v>-122.2165025</v>
      </c>
    </row>
    <row r="958" spans="1:10" ht="29.1">
      <c r="A958" s="71">
        <v>50475</v>
      </c>
      <c r="B958" s="70" t="s">
        <v>1035</v>
      </c>
      <c r="C958" s="71">
        <v>1031860</v>
      </c>
      <c r="D958" s="72" t="s">
        <v>1663</v>
      </c>
      <c r="E958" s="71">
        <v>21</v>
      </c>
      <c r="F958" s="71">
        <v>32</v>
      </c>
      <c r="G958" s="71">
        <v>53</v>
      </c>
      <c r="H958" s="71">
        <v>958</v>
      </c>
      <c r="I958" s="71">
        <v>37.839754399999997</v>
      </c>
      <c r="J958" s="71">
        <v>-122.2692124</v>
      </c>
    </row>
    <row r="959" spans="1:10" ht="29.1">
      <c r="A959" s="71">
        <v>50167</v>
      </c>
      <c r="B959" s="70" t="s">
        <v>1035</v>
      </c>
      <c r="C959" s="71">
        <v>1031650</v>
      </c>
      <c r="D959" s="72" t="s">
        <v>1664</v>
      </c>
      <c r="E959" s="71">
        <v>35</v>
      </c>
      <c r="F959" s="71">
        <v>18</v>
      </c>
      <c r="G959" s="71">
        <v>53</v>
      </c>
      <c r="H959" s="71">
        <v>959</v>
      </c>
      <c r="I959" s="71">
        <v>37.736683599999999</v>
      </c>
      <c r="J959" s="71">
        <v>-122.1827231</v>
      </c>
    </row>
    <row r="960" spans="1:10" ht="29.1">
      <c r="A960" s="71">
        <v>57377</v>
      </c>
      <c r="B960" s="70" t="s">
        <v>1035</v>
      </c>
      <c r="C960" s="71">
        <v>1018570</v>
      </c>
      <c r="D960" s="72" t="s">
        <v>1665</v>
      </c>
      <c r="E960" s="71">
        <v>28</v>
      </c>
      <c r="F960" s="71">
        <v>25</v>
      </c>
      <c r="G960" s="71">
        <v>53</v>
      </c>
      <c r="H960" s="71">
        <v>960</v>
      </c>
      <c r="I960" s="71">
        <v>37.817589099999999</v>
      </c>
      <c r="J960" s="71">
        <v>-122.2507847</v>
      </c>
    </row>
    <row r="961" spans="1:10" ht="29.1">
      <c r="A961" s="71">
        <v>55245</v>
      </c>
      <c r="B961" s="70" t="s">
        <v>1035</v>
      </c>
      <c r="C961" s="71">
        <v>702270</v>
      </c>
      <c r="D961" s="72" t="s">
        <v>1666</v>
      </c>
      <c r="E961" s="71">
        <v>31</v>
      </c>
      <c r="F961" s="71">
        <v>22</v>
      </c>
      <c r="G961" s="71">
        <v>53</v>
      </c>
      <c r="H961" s="71">
        <v>961</v>
      </c>
      <c r="I961" s="71">
        <v>37.570183700000001</v>
      </c>
      <c r="J961" s="71">
        <v>-122.03145979999999</v>
      </c>
    </row>
    <row r="962" spans="1:10" ht="29.1">
      <c r="A962" s="71">
        <v>53322</v>
      </c>
      <c r="B962" s="70" t="s">
        <v>1035</v>
      </c>
      <c r="C962" s="71">
        <v>1002590</v>
      </c>
      <c r="D962" s="72" t="s">
        <v>1585</v>
      </c>
      <c r="E962" s="71">
        <v>40</v>
      </c>
      <c r="F962" s="71">
        <v>13</v>
      </c>
      <c r="G962" s="71">
        <v>53</v>
      </c>
      <c r="H962" s="71">
        <v>962</v>
      </c>
      <c r="I962" s="71">
        <v>37.8304878</v>
      </c>
      <c r="J962" s="71">
        <v>-122.2736652</v>
      </c>
    </row>
    <row r="963" spans="1:10" ht="29.1">
      <c r="A963" s="71">
        <v>53583</v>
      </c>
      <c r="B963" s="70" t="s">
        <v>1035</v>
      </c>
      <c r="C963" s="71">
        <v>1302310</v>
      </c>
      <c r="D963" s="72" t="s">
        <v>1667</v>
      </c>
      <c r="E963" s="71">
        <v>33</v>
      </c>
      <c r="F963" s="71">
        <v>20</v>
      </c>
      <c r="G963" s="71">
        <v>53</v>
      </c>
      <c r="H963" s="71">
        <v>963</v>
      </c>
      <c r="I963" s="71">
        <v>37.934224399999998</v>
      </c>
      <c r="J963" s="71">
        <v>-122.3375678</v>
      </c>
    </row>
    <row r="964" spans="1:10" ht="29.1">
      <c r="A964" s="71">
        <v>58285</v>
      </c>
      <c r="B964" s="70" t="s">
        <v>1035</v>
      </c>
      <c r="C964" s="71">
        <v>1014770</v>
      </c>
      <c r="D964" s="72" t="s">
        <v>1630</v>
      </c>
      <c r="E964" s="71">
        <v>18</v>
      </c>
      <c r="F964" s="71">
        <v>35</v>
      </c>
      <c r="G964" s="71">
        <v>53</v>
      </c>
      <c r="H964" s="71">
        <v>964</v>
      </c>
      <c r="I964" s="71">
        <v>37.8070077</v>
      </c>
      <c r="J964" s="71">
        <v>-122.24152960000001</v>
      </c>
    </row>
    <row r="965" spans="1:10" ht="29.1">
      <c r="A965" s="71">
        <v>53115</v>
      </c>
      <c r="B965" s="70" t="s">
        <v>1035</v>
      </c>
      <c r="C965" s="71">
        <v>702070</v>
      </c>
      <c r="D965" s="72" t="s">
        <v>1480</v>
      </c>
      <c r="E965" s="71">
        <v>21</v>
      </c>
      <c r="F965" s="71">
        <v>32</v>
      </c>
      <c r="G965" s="71">
        <v>53</v>
      </c>
      <c r="H965" s="71">
        <v>965</v>
      </c>
      <c r="I965" s="71">
        <v>37.562291500000001</v>
      </c>
      <c r="J965" s="71">
        <v>-122.01531490000001</v>
      </c>
    </row>
    <row r="966" spans="1:10" ht="29.1">
      <c r="A966" s="71">
        <v>57220</v>
      </c>
      <c r="B966" s="70" t="s">
        <v>1035</v>
      </c>
      <c r="C966" s="71">
        <v>300390</v>
      </c>
      <c r="D966" s="72" t="s">
        <v>1617</v>
      </c>
      <c r="E966" s="71">
        <v>33</v>
      </c>
      <c r="F966" s="71">
        <v>20</v>
      </c>
      <c r="G966" s="71">
        <v>53</v>
      </c>
      <c r="H966" s="71">
        <v>966</v>
      </c>
      <c r="I966" s="71">
        <v>37.857758199999999</v>
      </c>
      <c r="J966" s="71">
        <v>-122.26772769999999</v>
      </c>
    </row>
    <row r="967" spans="1:10" ht="29.1">
      <c r="A967" s="71">
        <v>57600</v>
      </c>
      <c r="B967" s="70" t="s">
        <v>1035</v>
      </c>
      <c r="C967" s="71">
        <v>9801730</v>
      </c>
      <c r="D967" s="72" t="s">
        <v>1668</v>
      </c>
      <c r="E967" s="71">
        <v>30</v>
      </c>
      <c r="F967" s="71">
        <v>23</v>
      </c>
      <c r="G967" s="71">
        <v>53</v>
      </c>
      <c r="H967" s="71">
        <v>967</v>
      </c>
      <c r="I967" s="71">
        <v>37.680200499999998</v>
      </c>
      <c r="J967" s="71">
        <v>-122.12705800000001</v>
      </c>
    </row>
    <row r="968" spans="1:10" ht="29.1">
      <c r="A968" s="71">
        <v>59459</v>
      </c>
      <c r="B968" s="70" t="s">
        <v>1035</v>
      </c>
      <c r="C968" s="71">
        <v>1001880</v>
      </c>
      <c r="D968" s="72" t="s">
        <v>1669</v>
      </c>
      <c r="E968" s="71">
        <v>14</v>
      </c>
      <c r="F968" s="71">
        <v>39</v>
      </c>
      <c r="G968" s="71">
        <v>53</v>
      </c>
      <c r="H968" s="71">
        <v>968</v>
      </c>
      <c r="I968" s="71">
        <v>37.789119700000001</v>
      </c>
      <c r="J968" s="71">
        <v>-122.2083324</v>
      </c>
    </row>
    <row r="969" spans="1:10" ht="29.1">
      <c r="A969" s="71">
        <v>51156</v>
      </c>
      <c r="B969" s="70" t="s">
        <v>1035</v>
      </c>
      <c r="C969" s="71">
        <v>1018270</v>
      </c>
      <c r="D969" s="72" t="s">
        <v>1670</v>
      </c>
      <c r="E969" s="71">
        <v>24</v>
      </c>
      <c r="F969" s="71">
        <v>28</v>
      </c>
      <c r="G969" s="71">
        <v>53</v>
      </c>
      <c r="H969" s="71">
        <v>969</v>
      </c>
      <c r="I969" s="71">
        <v>37.818390700000002</v>
      </c>
      <c r="J969" s="71">
        <v>-122.2756759</v>
      </c>
    </row>
    <row r="970" spans="1:10" ht="29.1">
      <c r="A970" s="71">
        <v>51815</v>
      </c>
      <c r="B970" s="70" t="s">
        <v>1035</v>
      </c>
      <c r="C970" s="71">
        <v>1020270</v>
      </c>
      <c r="D970" s="72" t="s">
        <v>1360</v>
      </c>
      <c r="E970" s="71">
        <v>24</v>
      </c>
      <c r="F970" s="71">
        <v>28</v>
      </c>
      <c r="G970" s="71">
        <v>53</v>
      </c>
      <c r="H970" s="71">
        <v>970</v>
      </c>
      <c r="I970" s="71">
        <v>37.840046600000001</v>
      </c>
      <c r="J970" s="71">
        <v>-122.2618129</v>
      </c>
    </row>
    <row r="971" spans="1:10" ht="29.1">
      <c r="A971" s="71">
        <v>51248</v>
      </c>
      <c r="B971" s="70" t="s">
        <v>1035</v>
      </c>
      <c r="C971" s="71">
        <v>9902600</v>
      </c>
      <c r="D971" s="72" t="s">
        <v>1671</v>
      </c>
      <c r="E971" s="71">
        <v>14</v>
      </c>
      <c r="F971" s="71">
        <v>38</v>
      </c>
      <c r="G971" s="71">
        <v>53</v>
      </c>
      <c r="H971" s="71">
        <v>971</v>
      </c>
      <c r="I971" s="71">
        <v>37.787840000000003</v>
      </c>
      <c r="J971" s="71">
        <v>-122.2210527</v>
      </c>
    </row>
    <row r="972" spans="1:10" ht="29.1">
      <c r="A972" s="71">
        <v>56550</v>
      </c>
      <c r="B972" s="70" t="s">
        <v>1035</v>
      </c>
      <c r="C972" s="71">
        <v>1018110</v>
      </c>
      <c r="D972" s="72" t="s">
        <v>1672</v>
      </c>
      <c r="E972" s="71">
        <v>40</v>
      </c>
      <c r="F972" s="71">
        <v>13</v>
      </c>
      <c r="G972" s="71">
        <v>52</v>
      </c>
      <c r="H972" s="71">
        <v>972</v>
      </c>
      <c r="I972" s="71">
        <v>37.798242700000003</v>
      </c>
      <c r="J972" s="71">
        <v>-122.18401129999999</v>
      </c>
    </row>
    <row r="973" spans="1:10" ht="29.1">
      <c r="A973" s="71">
        <v>55876</v>
      </c>
      <c r="B973" s="70" t="s">
        <v>1035</v>
      </c>
      <c r="C973" s="71">
        <v>100280</v>
      </c>
      <c r="D973" s="72" t="s">
        <v>1673</v>
      </c>
      <c r="E973" s="71">
        <v>13</v>
      </c>
      <c r="F973" s="71">
        <v>39</v>
      </c>
      <c r="G973" s="71">
        <v>52</v>
      </c>
      <c r="H973" s="71">
        <v>973</v>
      </c>
      <c r="I973" s="71">
        <v>37.7387449</v>
      </c>
      <c r="J973" s="71">
        <v>-122.25214010000001</v>
      </c>
    </row>
    <row r="974" spans="1:10" ht="29.1">
      <c r="A974" s="71">
        <v>54994</v>
      </c>
      <c r="B974" s="70" t="s">
        <v>1035</v>
      </c>
      <c r="C974" s="71">
        <v>803580</v>
      </c>
      <c r="D974" s="72" t="s">
        <v>1674</v>
      </c>
      <c r="E974" s="71">
        <v>25</v>
      </c>
      <c r="F974" s="71">
        <v>27</v>
      </c>
      <c r="G974" s="71">
        <v>52</v>
      </c>
      <c r="H974" s="71">
        <v>974</v>
      </c>
      <c r="I974" s="71">
        <v>37.646124399999998</v>
      </c>
      <c r="J974" s="71">
        <v>-122.0631309</v>
      </c>
    </row>
    <row r="975" spans="1:10" ht="29.1">
      <c r="A975" s="71">
        <v>56364</v>
      </c>
      <c r="B975" s="70" t="s">
        <v>1035</v>
      </c>
      <c r="C975" s="71">
        <v>1100350</v>
      </c>
      <c r="D975" s="72" t="s">
        <v>1675</v>
      </c>
      <c r="E975" s="71">
        <v>3</v>
      </c>
      <c r="F975" s="71">
        <v>50</v>
      </c>
      <c r="G975" s="71">
        <v>52</v>
      </c>
      <c r="H975" s="71">
        <v>975</v>
      </c>
      <c r="I975" s="71">
        <v>37.824902299999998</v>
      </c>
      <c r="J975" s="71">
        <v>-122.2322905</v>
      </c>
    </row>
    <row r="976" spans="1:10" ht="29.1">
      <c r="A976" s="71">
        <v>54511</v>
      </c>
      <c r="B976" s="70" t="s">
        <v>1035</v>
      </c>
      <c r="C976" s="71">
        <v>802310</v>
      </c>
      <c r="D976" s="72" t="s">
        <v>1676</v>
      </c>
      <c r="E976" s="71">
        <v>25</v>
      </c>
      <c r="F976" s="71">
        <v>28</v>
      </c>
      <c r="G976" s="71">
        <v>52</v>
      </c>
      <c r="H976" s="71">
        <v>976</v>
      </c>
      <c r="I976" s="71">
        <v>37.639161000000001</v>
      </c>
      <c r="J976" s="71">
        <v>-122.101921</v>
      </c>
    </row>
    <row r="977" spans="1:10" ht="29.1">
      <c r="A977" s="71">
        <v>52838</v>
      </c>
      <c r="B977" s="70" t="s">
        <v>1035</v>
      </c>
      <c r="C977" s="71">
        <v>9907470</v>
      </c>
      <c r="D977" s="72" t="s">
        <v>1592</v>
      </c>
      <c r="E977" s="71">
        <v>21</v>
      </c>
      <c r="F977" s="71">
        <v>31</v>
      </c>
      <c r="G977" s="71">
        <v>52</v>
      </c>
      <c r="H977" s="71">
        <v>977</v>
      </c>
      <c r="I977" s="71">
        <v>37.532617000000002</v>
      </c>
      <c r="J977" s="71">
        <v>-121.95836300000001</v>
      </c>
    </row>
    <row r="978" spans="1:10" ht="29.1">
      <c r="A978" s="71">
        <v>50995</v>
      </c>
      <c r="B978" s="70" t="s">
        <v>1035</v>
      </c>
      <c r="C978" s="71">
        <v>1003340</v>
      </c>
      <c r="D978" s="72" t="s">
        <v>1677</v>
      </c>
      <c r="E978" s="71">
        <v>24</v>
      </c>
      <c r="F978" s="71">
        <v>28</v>
      </c>
      <c r="G978" s="71">
        <v>52</v>
      </c>
      <c r="H978" s="71">
        <v>978</v>
      </c>
      <c r="I978" s="71">
        <v>37.763101499999998</v>
      </c>
      <c r="J978" s="71">
        <v>-122.1814662</v>
      </c>
    </row>
    <row r="979" spans="1:10" ht="29.1">
      <c r="A979" s="71">
        <v>54557</v>
      </c>
      <c r="B979" s="70" t="s">
        <v>1035</v>
      </c>
      <c r="C979" s="71">
        <v>1012820</v>
      </c>
      <c r="D979" s="72" t="s">
        <v>1678</v>
      </c>
      <c r="E979" s="71">
        <v>40</v>
      </c>
      <c r="F979" s="71">
        <v>12</v>
      </c>
      <c r="G979" s="71">
        <v>52</v>
      </c>
      <c r="H979" s="71">
        <v>979</v>
      </c>
      <c r="I979" s="71">
        <v>37.787141499999997</v>
      </c>
      <c r="J979" s="71">
        <v>-122.1954173</v>
      </c>
    </row>
    <row r="980" spans="1:10" ht="29.1">
      <c r="A980" s="71">
        <v>59499</v>
      </c>
      <c r="B980" s="70" t="s">
        <v>1035</v>
      </c>
      <c r="C980" s="71">
        <v>1018250</v>
      </c>
      <c r="D980" s="72" t="s">
        <v>1679</v>
      </c>
      <c r="E980" s="71">
        <v>28</v>
      </c>
      <c r="F980" s="71">
        <v>24</v>
      </c>
      <c r="G980" s="71">
        <v>52</v>
      </c>
      <c r="H980" s="71">
        <v>980</v>
      </c>
      <c r="I980" s="71">
        <v>37.815281800000001</v>
      </c>
      <c r="J980" s="71">
        <v>-122.2746678</v>
      </c>
    </row>
    <row r="981" spans="1:10" ht="29.1">
      <c r="A981" s="71">
        <v>53270</v>
      </c>
      <c r="B981" s="70" t="s">
        <v>1035</v>
      </c>
      <c r="C981" s="71">
        <v>1017290</v>
      </c>
      <c r="D981" s="72" t="s">
        <v>1680</v>
      </c>
      <c r="E981" s="71">
        <v>4</v>
      </c>
      <c r="F981" s="71">
        <v>48</v>
      </c>
      <c r="G981" s="71">
        <v>52</v>
      </c>
      <c r="H981" s="71">
        <v>981</v>
      </c>
      <c r="I981" s="71">
        <v>37.819940000000003</v>
      </c>
      <c r="J981" s="71">
        <v>-122.2521455</v>
      </c>
    </row>
    <row r="982" spans="1:10" ht="29.1">
      <c r="A982" s="71">
        <v>54499</v>
      </c>
      <c r="B982" s="70" t="s">
        <v>1035</v>
      </c>
      <c r="C982" s="71">
        <v>1030840</v>
      </c>
      <c r="D982" s="72" t="s">
        <v>1681</v>
      </c>
      <c r="E982" s="71">
        <v>30</v>
      </c>
      <c r="F982" s="71">
        <v>22</v>
      </c>
      <c r="G982" s="71">
        <v>52</v>
      </c>
      <c r="H982" s="71">
        <v>982</v>
      </c>
      <c r="I982" s="71">
        <v>37.844750500000004</v>
      </c>
      <c r="J982" s="71">
        <v>-122.2614085</v>
      </c>
    </row>
    <row r="983" spans="1:10" ht="29.1">
      <c r="A983" s="71">
        <v>56166</v>
      </c>
      <c r="B983" s="70" t="s">
        <v>1035</v>
      </c>
      <c r="C983" s="71">
        <v>802290</v>
      </c>
      <c r="D983" s="72" t="s">
        <v>1682</v>
      </c>
      <c r="E983" s="71">
        <v>42</v>
      </c>
      <c r="F983" s="71">
        <v>9</v>
      </c>
      <c r="G983" s="71">
        <v>52</v>
      </c>
      <c r="H983" s="71">
        <v>983</v>
      </c>
      <c r="I983" s="71">
        <v>37.620214900000001</v>
      </c>
      <c r="J983" s="71">
        <v>-122.0899725</v>
      </c>
    </row>
    <row r="984" spans="1:10" ht="29.1">
      <c r="A984" s="71">
        <v>58959</v>
      </c>
      <c r="B984" s="70" t="s">
        <v>1035</v>
      </c>
      <c r="C984" s="71">
        <v>304120</v>
      </c>
      <c r="D984" s="72" t="s">
        <v>1642</v>
      </c>
      <c r="E984" s="71">
        <v>35</v>
      </c>
      <c r="F984" s="71">
        <v>16</v>
      </c>
      <c r="G984" s="71">
        <v>51</v>
      </c>
      <c r="H984" s="71">
        <v>984</v>
      </c>
      <c r="I984" s="71">
        <v>37.853099100000001</v>
      </c>
      <c r="J984" s="71">
        <v>-122.2788209</v>
      </c>
    </row>
    <row r="985" spans="1:10" ht="29.1">
      <c r="A985" s="71">
        <v>50567</v>
      </c>
      <c r="B985" s="70" t="s">
        <v>1035</v>
      </c>
      <c r="C985" s="71">
        <v>901780</v>
      </c>
      <c r="D985" s="72" t="s">
        <v>1683</v>
      </c>
      <c r="E985" s="71">
        <v>27</v>
      </c>
      <c r="F985" s="71">
        <v>24</v>
      </c>
      <c r="G985" s="71">
        <v>51</v>
      </c>
      <c r="H985" s="71">
        <v>985</v>
      </c>
      <c r="I985" s="71">
        <v>37.522059400000003</v>
      </c>
      <c r="J985" s="71">
        <v>-122.00075030000001</v>
      </c>
    </row>
    <row r="986" spans="1:10" ht="29.1">
      <c r="A986" s="71">
        <v>59956</v>
      </c>
      <c r="B986" s="70" t="s">
        <v>1035</v>
      </c>
      <c r="C986" s="71">
        <v>1010280</v>
      </c>
      <c r="D986" s="72" t="s">
        <v>1684</v>
      </c>
      <c r="E986" s="71">
        <v>20</v>
      </c>
      <c r="F986" s="71">
        <v>31</v>
      </c>
      <c r="G986" s="71">
        <v>51</v>
      </c>
      <c r="H986" s="71">
        <v>986</v>
      </c>
      <c r="I986" s="71">
        <v>37.784592000000004</v>
      </c>
      <c r="J986" s="71">
        <v>-122.2304534</v>
      </c>
    </row>
    <row r="987" spans="1:10" ht="29.1">
      <c r="A987" s="71">
        <v>50504</v>
      </c>
      <c r="B987" s="70" t="s">
        <v>1035</v>
      </c>
      <c r="C987" s="71">
        <v>703880</v>
      </c>
      <c r="D987" s="72" t="s">
        <v>1455</v>
      </c>
      <c r="E987" s="71">
        <v>15</v>
      </c>
      <c r="F987" s="71">
        <v>36</v>
      </c>
      <c r="G987" s="71">
        <v>51</v>
      </c>
      <c r="H987" s="71">
        <v>987</v>
      </c>
      <c r="I987" s="71">
        <v>37.547773900000003</v>
      </c>
      <c r="J987" s="71">
        <v>-121.98886570000001</v>
      </c>
    </row>
    <row r="988" spans="1:10" ht="29.1">
      <c r="A988" s="71">
        <v>54254</v>
      </c>
      <c r="B988" s="70" t="s">
        <v>1035</v>
      </c>
      <c r="C988" s="71">
        <v>300380</v>
      </c>
      <c r="D988" s="72" t="s">
        <v>1685</v>
      </c>
      <c r="E988" s="71">
        <v>19</v>
      </c>
      <c r="F988" s="71">
        <v>33</v>
      </c>
      <c r="G988" s="71">
        <v>51</v>
      </c>
      <c r="H988" s="71">
        <v>988</v>
      </c>
      <c r="I988" s="71">
        <v>37.850791700000002</v>
      </c>
      <c r="J988" s="71">
        <v>-122.2708478</v>
      </c>
    </row>
    <row r="989" spans="1:10" ht="29.1">
      <c r="A989" s="71">
        <v>56330</v>
      </c>
      <c r="B989" s="70" t="s">
        <v>1035</v>
      </c>
      <c r="C989" s="71">
        <v>805260</v>
      </c>
      <c r="D989" s="72" t="s">
        <v>1686</v>
      </c>
      <c r="E989" s="71">
        <v>20</v>
      </c>
      <c r="F989" s="71">
        <v>32</v>
      </c>
      <c r="G989" s="71">
        <v>51</v>
      </c>
      <c r="H989" s="71">
        <v>989</v>
      </c>
      <c r="I989" s="71">
        <v>37.653779100000001</v>
      </c>
      <c r="J989" s="71">
        <v>-122.10871710000001</v>
      </c>
    </row>
    <row r="990" spans="1:10" ht="29.1">
      <c r="A990" s="71">
        <v>50206</v>
      </c>
      <c r="B990" s="70" t="s">
        <v>1035</v>
      </c>
      <c r="C990" s="71">
        <v>1031420</v>
      </c>
      <c r="D990" s="72" t="s">
        <v>1687</v>
      </c>
      <c r="E990" s="71">
        <v>28</v>
      </c>
      <c r="F990" s="71">
        <v>23</v>
      </c>
      <c r="G990" s="71">
        <v>51</v>
      </c>
      <c r="H990" s="71">
        <v>990</v>
      </c>
      <c r="I990" s="71">
        <v>37.811723000000001</v>
      </c>
      <c r="J990" s="71">
        <v>-122.2989927</v>
      </c>
    </row>
    <row r="991" spans="1:10" ht="29.1">
      <c r="A991" s="71">
        <v>51264</v>
      </c>
      <c r="B991" s="70" t="s">
        <v>1035</v>
      </c>
      <c r="C991" s="71">
        <v>9902630</v>
      </c>
      <c r="D991" s="72" t="s">
        <v>1066</v>
      </c>
      <c r="E991" s="71">
        <v>22</v>
      </c>
      <c r="F991" s="71">
        <v>29</v>
      </c>
      <c r="G991" s="71">
        <v>51</v>
      </c>
      <c r="H991" s="71">
        <v>991</v>
      </c>
      <c r="I991" s="71">
        <v>37.799881800000001</v>
      </c>
      <c r="J991" s="71">
        <v>-122.21627770000001</v>
      </c>
    </row>
    <row r="992" spans="1:10" ht="29.1">
      <c r="A992" s="71">
        <v>59954</v>
      </c>
      <c r="B992" s="70" t="s">
        <v>1035</v>
      </c>
      <c r="C992" s="71">
        <v>304800</v>
      </c>
      <c r="D992" s="72" t="s">
        <v>1653</v>
      </c>
      <c r="E992" s="71">
        <v>14</v>
      </c>
      <c r="F992" s="71">
        <v>37</v>
      </c>
      <c r="G992" s="71">
        <v>51</v>
      </c>
      <c r="H992" s="71">
        <v>992</v>
      </c>
      <c r="I992" s="71">
        <v>37.855414500000002</v>
      </c>
      <c r="J992" s="71">
        <v>-122.26661970000001</v>
      </c>
    </row>
    <row r="993" spans="1:10" ht="29.1">
      <c r="A993" s="71">
        <v>51510</v>
      </c>
      <c r="B993" s="70" t="s">
        <v>1035</v>
      </c>
      <c r="C993" s="71">
        <v>301950</v>
      </c>
      <c r="D993" s="72" t="s">
        <v>1688</v>
      </c>
      <c r="E993" s="71">
        <v>36</v>
      </c>
      <c r="F993" s="71">
        <v>15</v>
      </c>
      <c r="G993" s="71">
        <v>51</v>
      </c>
      <c r="H993" s="71">
        <v>993</v>
      </c>
      <c r="I993" s="71">
        <v>37.8625288</v>
      </c>
      <c r="J993" s="71">
        <v>-122.2470974</v>
      </c>
    </row>
    <row r="994" spans="1:10" ht="29.1">
      <c r="A994" s="71">
        <v>56262</v>
      </c>
      <c r="B994" s="70" t="s">
        <v>1035</v>
      </c>
      <c r="C994" s="71">
        <v>1600430</v>
      </c>
      <c r="D994" s="72" t="s">
        <v>1069</v>
      </c>
      <c r="E994" s="71">
        <v>25</v>
      </c>
      <c r="F994" s="71">
        <v>26</v>
      </c>
      <c r="G994" s="71">
        <v>51</v>
      </c>
      <c r="H994" s="71">
        <v>994</v>
      </c>
      <c r="I994" s="71">
        <v>37.971400600000003</v>
      </c>
      <c r="J994" s="71">
        <v>-122.3400506</v>
      </c>
    </row>
    <row r="995" spans="1:10" ht="29.1">
      <c r="A995" s="71">
        <v>51775</v>
      </c>
      <c r="B995" s="70" t="s">
        <v>1035</v>
      </c>
      <c r="C995" s="71">
        <v>1010330</v>
      </c>
      <c r="D995" s="72" t="s">
        <v>1532</v>
      </c>
      <c r="E995" s="71">
        <v>22</v>
      </c>
      <c r="F995" s="71">
        <v>29</v>
      </c>
      <c r="G995" s="71">
        <v>51</v>
      </c>
      <c r="H995" s="71">
        <v>995</v>
      </c>
      <c r="I995" s="71">
        <v>37.784421700000003</v>
      </c>
      <c r="J995" s="71">
        <v>-122.2253797</v>
      </c>
    </row>
    <row r="996" spans="1:10" ht="29.1">
      <c r="A996" s="71">
        <v>50553</v>
      </c>
      <c r="B996" s="70" t="s">
        <v>1035</v>
      </c>
      <c r="C996" s="71">
        <v>1001590</v>
      </c>
      <c r="D996" s="72" t="s">
        <v>1689</v>
      </c>
      <c r="E996" s="71">
        <v>10</v>
      </c>
      <c r="F996" s="71">
        <v>41</v>
      </c>
      <c r="G996" s="71">
        <v>51</v>
      </c>
      <c r="H996" s="71">
        <v>996</v>
      </c>
      <c r="I996" s="71">
        <v>37.785336800000003</v>
      </c>
      <c r="J996" s="71">
        <v>-122.2340365</v>
      </c>
    </row>
    <row r="997" spans="1:10" ht="29.1">
      <c r="A997" s="71">
        <v>55889</v>
      </c>
      <c r="B997" s="70" t="s">
        <v>1035</v>
      </c>
      <c r="C997" s="71">
        <v>1700190</v>
      </c>
      <c r="D997" s="72" t="s">
        <v>1690</v>
      </c>
      <c r="E997" s="71">
        <v>48</v>
      </c>
      <c r="F997" s="71">
        <v>3</v>
      </c>
      <c r="G997" s="71">
        <v>51</v>
      </c>
      <c r="H997" s="71">
        <v>997</v>
      </c>
      <c r="I997" s="71">
        <v>37.589283100000003</v>
      </c>
      <c r="J997" s="71">
        <v>-122.02839950000001</v>
      </c>
    </row>
    <row r="998" spans="1:10" ht="29.1">
      <c r="A998" s="71">
        <v>55854</v>
      </c>
      <c r="B998" s="70" t="s">
        <v>1035</v>
      </c>
      <c r="C998" s="71">
        <v>1001020</v>
      </c>
      <c r="D998" s="72" t="s">
        <v>1530</v>
      </c>
      <c r="E998" s="71">
        <v>23</v>
      </c>
      <c r="F998" s="71">
        <v>27</v>
      </c>
      <c r="G998" s="71">
        <v>50</v>
      </c>
      <c r="H998" s="71">
        <v>998</v>
      </c>
      <c r="I998" s="71">
        <v>37.808600200000001</v>
      </c>
      <c r="J998" s="71">
        <v>-122.28135349999999</v>
      </c>
    </row>
    <row r="999" spans="1:10" ht="29.1">
      <c r="A999" s="71">
        <v>52585</v>
      </c>
      <c r="B999" s="70" t="s">
        <v>1035</v>
      </c>
      <c r="C999" s="71">
        <v>1020970</v>
      </c>
      <c r="D999" s="72" t="s">
        <v>1691</v>
      </c>
      <c r="E999" s="71">
        <v>13</v>
      </c>
      <c r="F999" s="71">
        <v>37</v>
      </c>
      <c r="G999" s="71">
        <v>50</v>
      </c>
      <c r="H999" s="71">
        <v>999</v>
      </c>
      <c r="I999" s="71">
        <v>37.817415400000002</v>
      </c>
      <c r="J999" s="71">
        <v>-122.29024389999999</v>
      </c>
    </row>
    <row r="1000" spans="1:10" ht="29.1">
      <c r="A1000" s="71">
        <v>50136</v>
      </c>
      <c r="B1000" s="70" t="s">
        <v>1035</v>
      </c>
      <c r="C1000" s="71">
        <v>1304370</v>
      </c>
      <c r="D1000" s="72" t="s">
        <v>1692</v>
      </c>
      <c r="E1000" s="71">
        <v>25</v>
      </c>
      <c r="F1000" s="71">
        <v>25</v>
      </c>
      <c r="G1000" s="71">
        <v>50</v>
      </c>
      <c r="H1000" s="71">
        <v>1000</v>
      </c>
      <c r="I1000" s="71">
        <v>37.935786399999998</v>
      </c>
      <c r="J1000" s="71">
        <v>-122.3593655</v>
      </c>
    </row>
    <row r="1001" spans="1:10" ht="29.1">
      <c r="A1001" s="71">
        <v>59598</v>
      </c>
      <c r="B1001" s="70" t="s">
        <v>1035</v>
      </c>
      <c r="C1001" s="71">
        <v>803470</v>
      </c>
      <c r="D1001" s="72" t="s">
        <v>1693</v>
      </c>
      <c r="E1001" s="71">
        <v>23</v>
      </c>
      <c r="F1001" s="71">
        <v>27</v>
      </c>
      <c r="G1001" s="71">
        <v>50</v>
      </c>
      <c r="H1001" s="71">
        <v>1001</v>
      </c>
      <c r="I1001" s="71">
        <v>37.618307100000003</v>
      </c>
      <c r="J1001" s="71">
        <v>-122.0340885</v>
      </c>
    </row>
    <row r="1002" spans="1:10" ht="29.1">
      <c r="A1002" s="71">
        <v>55545</v>
      </c>
      <c r="B1002" s="70" t="s">
        <v>1035</v>
      </c>
      <c r="C1002" s="71">
        <v>1008260</v>
      </c>
      <c r="D1002" s="72" t="s">
        <v>1694</v>
      </c>
      <c r="E1002" s="71">
        <v>10</v>
      </c>
      <c r="F1002" s="71">
        <v>40</v>
      </c>
      <c r="G1002" s="71">
        <v>50</v>
      </c>
      <c r="H1002" s="71">
        <v>1002</v>
      </c>
      <c r="I1002" s="71">
        <v>37.740231799999997</v>
      </c>
      <c r="J1002" s="71">
        <v>-122.16723229999999</v>
      </c>
    </row>
    <row r="1003" spans="1:10" ht="29.1">
      <c r="A1003" s="71">
        <v>52521</v>
      </c>
      <c r="B1003" s="70" t="s">
        <v>1035</v>
      </c>
      <c r="C1003" s="71">
        <v>803620</v>
      </c>
      <c r="D1003" s="72" t="s">
        <v>1695</v>
      </c>
      <c r="E1003" s="71">
        <v>28</v>
      </c>
      <c r="F1003" s="71">
        <v>22</v>
      </c>
      <c r="G1003" s="71">
        <v>50</v>
      </c>
      <c r="H1003" s="71">
        <v>1003</v>
      </c>
      <c r="I1003" s="71">
        <v>37.662907500000003</v>
      </c>
      <c r="J1003" s="71">
        <v>-122.0761866</v>
      </c>
    </row>
    <row r="1004" spans="1:10" ht="29.1">
      <c r="A1004" s="71">
        <v>56551</v>
      </c>
      <c r="B1004" s="70" t="s">
        <v>1035</v>
      </c>
      <c r="C1004" s="71">
        <v>702110</v>
      </c>
      <c r="D1004" s="72" t="s">
        <v>1555</v>
      </c>
      <c r="E1004" s="71">
        <v>31</v>
      </c>
      <c r="F1004" s="71">
        <v>18</v>
      </c>
      <c r="G1004" s="71">
        <v>50</v>
      </c>
      <c r="H1004" s="71">
        <v>1004</v>
      </c>
      <c r="I1004" s="71">
        <v>37.546939899999998</v>
      </c>
      <c r="J1004" s="71">
        <v>-121.98482420000001</v>
      </c>
    </row>
    <row r="1005" spans="1:10" ht="29.1">
      <c r="A1005" s="71">
        <v>54900</v>
      </c>
      <c r="B1005" s="70" t="s">
        <v>1035</v>
      </c>
      <c r="C1005" s="71">
        <v>1013740</v>
      </c>
      <c r="D1005" s="72" t="s">
        <v>1696</v>
      </c>
      <c r="E1005" s="71">
        <v>48</v>
      </c>
      <c r="F1005" s="71">
        <v>2</v>
      </c>
      <c r="G1005" s="71">
        <v>50</v>
      </c>
      <c r="H1005" s="71">
        <v>1005</v>
      </c>
      <c r="I1005" s="71">
        <v>37.809262199999999</v>
      </c>
      <c r="J1005" s="71">
        <v>-122.24751120000001</v>
      </c>
    </row>
    <row r="1006" spans="1:10" ht="29.1">
      <c r="A1006" s="71">
        <v>50425</v>
      </c>
      <c r="B1006" s="70" t="s">
        <v>1035</v>
      </c>
      <c r="C1006" s="71">
        <v>1504360</v>
      </c>
      <c r="D1006" s="72" t="s">
        <v>1638</v>
      </c>
      <c r="E1006" s="71">
        <v>40</v>
      </c>
      <c r="F1006" s="71">
        <v>9</v>
      </c>
      <c r="G1006" s="71">
        <v>49</v>
      </c>
      <c r="H1006" s="71">
        <v>1006</v>
      </c>
      <c r="I1006" s="71">
        <v>37.718168499999997</v>
      </c>
      <c r="J1006" s="71">
        <v>-122.1793036</v>
      </c>
    </row>
    <row r="1007" spans="1:10" ht="29.1">
      <c r="A1007" s="71">
        <v>50464</v>
      </c>
      <c r="B1007" s="70" t="s">
        <v>1035</v>
      </c>
      <c r="C1007" s="71">
        <v>806100</v>
      </c>
      <c r="D1007" s="72" t="s">
        <v>1697</v>
      </c>
      <c r="E1007" s="71">
        <v>25</v>
      </c>
      <c r="F1007" s="71">
        <v>25</v>
      </c>
      <c r="G1007" s="71">
        <v>49</v>
      </c>
      <c r="H1007" s="71">
        <v>1007</v>
      </c>
      <c r="I1007" s="71">
        <v>37.647027999999999</v>
      </c>
      <c r="J1007" s="71">
        <v>-122.10678679999999</v>
      </c>
    </row>
    <row r="1008" spans="1:10" ht="29.1">
      <c r="A1008" s="71">
        <v>52273</v>
      </c>
      <c r="B1008" s="70" t="s">
        <v>1035</v>
      </c>
      <c r="C1008" s="71">
        <v>304630</v>
      </c>
      <c r="D1008" s="72" t="s">
        <v>1698</v>
      </c>
      <c r="E1008" s="71">
        <v>6</v>
      </c>
      <c r="F1008" s="71">
        <v>43</v>
      </c>
      <c r="G1008" s="71">
        <v>49</v>
      </c>
      <c r="H1008" s="71">
        <v>1008</v>
      </c>
      <c r="I1008" s="71">
        <v>37.8777732</v>
      </c>
      <c r="J1008" s="71">
        <v>-122.2948148</v>
      </c>
    </row>
    <row r="1009" spans="1:10" ht="29.1">
      <c r="A1009" s="71">
        <v>56781</v>
      </c>
      <c r="B1009" s="70" t="s">
        <v>1035</v>
      </c>
      <c r="C1009" s="71">
        <v>1012340</v>
      </c>
      <c r="D1009" s="72" t="s">
        <v>1699</v>
      </c>
      <c r="E1009" s="71">
        <v>43</v>
      </c>
      <c r="F1009" s="71">
        <v>6</v>
      </c>
      <c r="G1009" s="71">
        <v>49</v>
      </c>
      <c r="H1009" s="71">
        <v>1009</v>
      </c>
      <c r="I1009" s="71">
        <v>37.814059499999999</v>
      </c>
      <c r="J1009" s="71">
        <v>-122.2605612</v>
      </c>
    </row>
    <row r="1010" spans="1:10" ht="29.1">
      <c r="A1010" s="71">
        <v>50926</v>
      </c>
      <c r="B1010" s="70" t="s">
        <v>1035</v>
      </c>
      <c r="C1010" s="71">
        <v>1006990</v>
      </c>
      <c r="D1010" s="72" t="s">
        <v>1700</v>
      </c>
      <c r="E1010" s="71">
        <v>11</v>
      </c>
      <c r="F1010" s="71">
        <v>39</v>
      </c>
      <c r="G1010" s="71">
        <v>49</v>
      </c>
      <c r="H1010" s="71">
        <v>1010</v>
      </c>
      <c r="I1010" s="71">
        <v>37.773454999999998</v>
      </c>
      <c r="J1010" s="71">
        <v>-122.183288</v>
      </c>
    </row>
    <row r="1011" spans="1:10" ht="29.1">
      <c r="A1011" s="71">
        <v>51293</v>
      </c>
      <c r="B1011" s="70" t="s">
        <v>1035</v>
      </c>
      <c r="C1011" s="71">
        <v>9902770</v>
      </c>
      <c r="D1011" s="72" t="s">
        <v>1622</v>
      </c>
      <c r="E1011" s="71">
        <v>38</v>
      </c>
      <c r="F1011" s="71">
        <v>12</v>
      </c>
      <c r="G1011" s="71">
        <v>49</v>
      </c>
      <c r="H1011" s="71">
        <v>1011</v>
      </c>
      <c r="I1011" s="71">
        <v>37.755226200000003</v>
      </c>
      <c r="J1011" s="71">
        <v>-122.1611193</v>
      </c>
    </row>
    <row r="1012" spans="1:10" ht="29.1">
      <c r="A1012" s="71">
        <v>58663</v>
      </c>
      <c r="B1012" s="70" t="s">
        <v>1035</v>
      </c>
      <c r="C1012" s="71">
        <v>101720</v>
      </c>
      <c r="D1012" s="72" t="s">
        <v>1701</v>
      </c>
      <c r="E1012" s="71">
        <v>0</v>
      </c>
      <c r="F1012" s="71">
        <v>49</v>
      </c>
      <c r="G1012" s="71">
        <v>49</v>
      </c>
      <c r="H1012" s="71">
        <v>1012</v>
      </c>
      <c r="I1012" s="71">
        <v>37.744998299999999</v>
      </c>
      <c r="J1012" s="71">
        <v>-122.2370817</v>
      </c>
    </row>
    <row r="1013" spans="1:10" ht="29.1">
      <c r="A1013" s="71">
        <v>55225</v>
      </c>
      <c r="B1013" s="70" t="s">
        <v>1035</v>
      </c>
      <c r="C1013" s="71">
        <v>805200</v>
      </c>
      <c r="D1013" s="72" t="s">
        <v>1702</v>
      </c>
      <c r="E1013" s="71">
        <v>28</v>
      </c>
      <c r="F1013" s="71">
        <v>21</v>
      </c>
      <c r="G1013" s="71">
        <v>49</v>
      </c>
      <c r="H1013" s="71">
        <v>1013</v>
      </c>
      <c r="I1013" s="71">
        <v>37.658455600000003</v>
      </c>
      <c r="J1013" s="71">
        <v>-122.0958869</v>
      </c>
    </row>
    <row r="1014" spans="1:10" ht="29.1">
      <c r="A1014" s="71">
        <v>58088</v>
      </c>
      <c r="B1014" s="70" t="s">
        <v>1035</v>
      </c>
      <c r="C1014" s="71">
        <v>1001530</v>
      </c>
      <c r="D1014" s="72" t="s">
        <v>1444</v>
      </c>
      <c r="E1014" s="71">
        <v>27</v>
      </c>
      <c r="F1014" s="71">
        <v>22</v>
      </c>
      <c r="G1014" s="71">
        <v>49</v>
      </c>
      <c r="H1014" s="71">
        <v>1014</v>
      </c>
      <c r="I1014" s="71">
        <v>37.793688299999999</v>
      </c>
      <c r="J1014" s="71">
        <v>-122.22675049999999</v>
      </c>
    </row>
    <row r="1015" spans="1:10" ht="29.1">
      <c r="A1015" s="71">
        <v>55345</v>
      </c>
      <c r="B1015" s="70" t="s">
        <v>1035</v>
      </c>
      <c r="C1015" s="71">
        <v>1017760</v>
      </c>
      <c r="D1015" s="72" t="s">
        <v>1703</v>
      </c>
      <c r="E1015" s="71">
        <v>24</v>
      </c>
      <c r="F1015" s="71">
        <v>25</v>
      </c>
      <c r="G1015" s="71">
        <v>49</v>
      </c>
      <c r="H1015" s="71">
        <v>1015</v>
      </c>
      <c r="I1015" s="71">
        <v>37.826188500000001</v>
      </c>
      <c r="J1015" s="71">
        <v>-122.2528686</v>
      </c>
    </row>
    <row r="1016" spans="1:10" ht="29.1">
      <c r="A1016" s="71">
        <v>54143</v>
      </c>
      <c r="B1016" s="70" t="s">
        <v>1035</v>
      </c>
      <c r="C1016" s="71">
        <v>704900</v>
      </c>
      <c r="D1016" s="72" t="s">
        <v>1704</v>
      </c>
      <c r="E1016" s="71">
        <v>15</v>
      </c>
      <c r="F1016" s="71">
        <v>34</v>
      </c>
      <c r="G1016" s="71">
        <v>49</v>
      </c>
      <c r="H1016" s="71">
        <v>1016</v>
      </c>
      <c r="I1016" s="71">
        <v>37.510186400000002</v>
      </c>
      <c r="J1016" s="71">
        <v>-121.9306741</v>
      </c>
    </row>
    <row r="1017" spans="1:10" ht="29.1">
      <c r="A1017" s="71">
        <v>56554</v>
      </c>
      <c r="B1017" s="70" t="s">
        <v>1035</v>
      </c>
      <c r="C1017" s="71">
        <v>1501260</v>
      </c>
      <c r="D1017" s="72" t="s">
        <v>1705</v>
      </c>
      <c r="E1017" s="71">
        <v>30</v>
      </c>
      <c r="F1017" s="71">
        <v>19</v>
      </c>
      <c r="G1017" s="71">
        <v>49</v>
      </c>
      <c r="H1017" s="71">
        <v>1017</v>
      </c>
      <c r="I1017" s="71">
        <v>37.711913799999998</v>
      </c>
      <c r="J1017" s="71">
        <v>-122.1378588</v>
      </c>
    </row>
    <row r="1018" spans="1:10" ht="29.1">
      <c r="A1018" s="71">
        <v>57654</v>
      </c>
      <c r="B1018" s="70" t="s">
        <v>1035</v>
      </c>
      <c r="C1018" s="71">
        <v>1302200</v>
      </c>
      <c r="D1018" s="72" t="s">
        <v>1660</v>
      </c>
      <c r="E1018" s="71">
        <v>45</v>
      </c>
      <c r="F1018" s="71">
        <v>4</v>
      </c>
      <c r="G1018" s="71">
        <v>49</v>
      </c>
      <c r="H1018" s="71">
        <v>1018</v>
      </c>
      <c r="I1018" s="71">
        <v>37.935628299999998</v>
      </c>
      <c r="J1018" s="71">
        <v>-122.36843210000001</v>
      </c>
    </row>
    <row r="1019" spans="1:10" ht="29.1">
      <c r="A1019" s="71">
        <v>52958</v>
      </c>
      <c r="B1019" s="70" t="s">
        <v>1035</v>
      </c>
      <c r="C1019" s="71">
        <v>9907850</v>
      </c>
      <c r="D1019" s="72" t="s">
        <v>1625</v>
      </c>
      <c r="E1019" s="71">
        <v>44</v>
      </c>
      <c r="F1019" s="71">
        <v>5</v>
      </c>
      <c r="G1019" s="71">
        <v>49</v>
      </c>
      <c r="H1019" s="71">
        <v>1019</v>
      </c>
      <c r="I1019" s="71">
        <v>37.551602000000003</v>
      </c>
      <c r="J1019" s="71">
        <v>-121.978228</v>
      </c>
    </row>
    <row r="1020" spans="1:10" ht="29.1">
      <c r="A1020" s="71">
        <v>55290</v>
      </c>
      <c r="B1020" s="70" t="s">
        <v>1035</v>
      </c>
      <c r="C1020" s="71">
        <v>707300</v>
      </c>
      <c r="D1020" s="72" t="s">
        <v>1706</v>
      </c>
      <c r="E1020" s="71">
        <v>10</v>
      </c>
      <c r="F1020" s="71">
        <v>39</v>
      </c>
      <c r="G1020" s="71">
        <v>49</v>
      </c>
      <c r="H1020" s="71">
        <v>1020</v>
      </c>
      <c r="I1020" s="71">
        <v>37.502045899999999</v>
      </c>
      <c r="J1020" s="71">
        <v>-121.9749084</v>
      </c>
    </row>
    <row r="1021" spans="1:10" ht="29.1">
      <c r="A1021" s="71">
        <v>55135</v>
      </c>
      <c r="B1021" s="70" t="s">
        <v>1035</v>
      </c>
      <c r="C1021" s="71">
        <v>1301200</v>
      </c>
      <c r="D1021" s="72" t="s">
        <v>1707</v>
      </c>
      <c r="E1021" s="71">
        <v>17</v>
      </c>
      <c r="F1021" s="71">
        <v>31</v>
      </c>
      <c r="G1021" s="71">
        <v>49</v>
      </c>
      <c r="H1021" s="71">
        <v>1021</v>
      </c>
      <c r="I1021" s="71">
        <v>37.925319199999997</v>
      </c>
      <c r="J1021" s="71">
        <v>-122.34741169999999</v>
      </c>
    </row>
    <row r="1022" spans="1:10" ht="29.1">
      <c r="A1022" s="71">
        <v>55084</v>
      </c>
      <c r="B1022" s="70" t="s">
        <v>1035</v>
      </c>
      <c r="C1022" s="71">
        <v>1700300</v>
      </c>
      <c r="D1022" s="72" t="s">
        <v>1708</v>
      </c>
      <c r="E1022" s="71">
        <v>4</v>
      </c>
      <c r="F1022" s="71">
        <v>45</v>
      </c>
      <c r="G1022" s="71">
        <v>49</v>
      </c>
      <c r="H1022" s="71">
        <v>1022</v>
      </c>
      <c r="I1022" s="71">
        <v>37.5887381</v>
      </c>
      <c r="J1022" s="71">
        <v>-122.02736969999999</v>
      </c>
    </row>
    <row r="1023" spans="1:10" ht="29.1">
      <c r="A1023" s="71">
        <v>55167</v>
      </c>
      <c r="B1023" s="70" t="s">
        <v>1035</v>
      </c>
      <c r="C1023" s="71">
        <v>303670</v>
      </c>
      <c r="D1023" s="72" t="s">
        <v>1652</v>
      </c>
      <c r="E1023" s="71">
        <v>6</v>
      </c>
      <c r="F1023" s="71">
        <v>42</v>
      </c>
      <c r="G1023" s="71">
        <v>49</v>
      </c>
      <c r="H1023" s="71">
        <v>1023</v>
      </c>
      <c r="I1023" s="71">
        <v>37.881710699999999</v>
      </c>
      <c r="J1023" s="71">
        <v>-122.27408579999999</v>
      </c>
    </row>
    <row r="1024" spans="1:10" ht="29.1">
      <c r="A1024" s="71">
        <v>52355</v>
      </c>
      <c r="B1024" s="70" t="s">
        <v>1035</v>
      </c>
      <c r="C1024" s="71">
        <v>305770</v>
      </c>
      <c r="D1024" s="72" t="s">
        <v>1709</v>
      </c>
      <c r="E1024" s="71">
        <v>4</v>
      </c>
      <c r="F1024" s="71">
        <v>44</v>
      </c>
      <c r="G1024" s="71">
        <v>49</v>
      </c>
      <c r="H1024" s="71">
        <v>1024</v>
      </c>
      <c r="I1024" s="71">
        <v>37.867726500000003</v>
      </c>
      <c r="J1024" s="71">
        <v>-122.29973029999999</v>
      </c>
    </row>
    <row r="1025" spans="1:10" ht="29.1">
      <c r="A1025" s="71">
        <v>56255</v>
      </c>
      <c r="B1025" s="70" t="s">
        <v>1035</v>
      </c>
      <c r="C1025" s="71">
        <v>1002170</v>
      </c>
      <c r="D1025" s="72" t="s">
        <v>1568</v>
      </c>
      <c r="E1025" s="71">
        <v>30</v>
      </c>
      <c r="F1025" s="71">
        <v>19</v>
      </c>
      <c r="G1025" s="71">
        <v>49</v>
      </c>
      <c r="H1025" s="71">
        <v>1025</v>
      </c>
      <c r="I1025" s="71">
        <v>37.790197300000003</v>
      </c>
      <c r="J1025" s="71">
        <v>-122.2067527</v>
      </c>
    </row>
    <row r="1026" spans="1:10" ht="29.1">
      <c r="A1026" s="71">
        <v>55676</v>
      </c>
      <c r="B1026" s="70" t="s">
        <v>1035</v>
      </c>
      <c r="C1026" s="71">
        <v>1014700</v>
      </c>
      <c r="D1026" s="72" t="s">
        <v>1710</v>
      </c>
      <c r="E1026" s="71">
        <v>43</v>
      </c>
      <c r="F1026" s="71">
        <v>6</v>
      </c>
      <c r="G1026" s="71">
        <v>49</v>
      </c>
      <c r="H1026" s="71">
        <v>1026</v>
      </c>
      <c r="I1026" s="71">
        <v>37.747295600000001</v>
      </c>
      <c r="J1026" s="71">
        <v>-122.1570581</v>
      </c>
    </row>
    <row r="1027" spans="1:10" ht="29.1">
      <c r="A1027" s="71">
        <v>51206</v>
      </c>
      <c r="B1027" s="70" t="s">
        <v>1035</v>
      </c>
      <c r="C1027" s="71">
        <v>9902530</v>
      </c>
      <c r="D1027" s="72" t="s">
        <v>1711</v>
      </c>
      <c r="E1027" s="71">
        <v>4</v>
      </c>
      <c r="F1027" s="71">
        <v>45</v>
      </c>
      <c r="G1027" s="71">
        <v>48</v>
      </c>
      <c r="H1027" s="71">
        <v>1027</v>
      </c>
      <c r="I1027" s="71">
        <v>37.670796899999999</v>
      </c>
      <c r="J1027" s="71">
        <v>-122.08426540000001</v>
      </c>
    </row>
    <row r="1028" spans="1:10" ht="29.1">
      <c r="A1028" s="71">
        <v>55165</v>
      </c>
      <c r="B1028" s="70" t="s">
        <v>1035</v>
      </c>
      <c r="C1028" s="71">
        <v>304460</v>
      </c>
      <c r="D1028" s="72" t="s">
        <v>1712</v>
      </c>
      <c r="E1028" s="71">
        <v>22</v>
      </c>
      <c r="F1028" s="71">
        <v>26</v>
      </c>
      <c r="G1028" s="71">
        <v>48</v>
      </c>
      <c r="H1028" s="71">
        <v>1028</v>
      </c>
      <c r="I1028" s="71">
        <v>37.875107800000002</v>
      </c>
      <c r="J1028" s="71">
        <v>-122.2939514</v>
      </c>
    </row>
    <row r="1029" spans="1:10" ht="29.1">
      <c r="A1029" s="71">
        <v>53833</v>
      </c>
      <c r="B1029" s="70" t="s">
        <v>1035</v>
      </c>
      <c r="C1029" s="71">
        <v>1012590</v>
      </c>
      <c r="D1029" s="72" t="s">
        <v>1713</v>
      </c>
      <c r="E1029" s="71">
        <v>30</v>
      </c>
      <c r="F1029" s="71">
        <v>18</v>
      </c>
      <c r="G1029" s="71">
        <v>48</v>
      </c>
      <c r="H1029" s="71">
        <v>1029</v>
      </c>
      <c r="I1029" s="71">
        <v>37.782405799999999</v>
      </c>
      <c r="J1029" s="71">
        <v>-122.20443059999999</v>
      </c>
    </row>
    <row r="1030" spans="1:10" ht="29.1">
      <c r="A1030" s="71">
        <v>51411</v>
      </c>
      <c r="B1030" s="70" t="s">
        <v>1035</v>
      </c>
      <c r="C1030" s="71">
        <v>1015240</v>
      </c>
      <c r="D1030" s="72" t="s">
        <v>1714</v>
      </c>
      <c r="E1030" s="71">
        <v>29</v>
      </c>
      <c r="F1030" s="71">
        <v>19</v>
      </c>
      <c r="G1030" s="71">
        <v>48</v>
      </c>
      <c r="H1030" s="71">
        <v>1030</v>
      </c>
      <c r="I1030" s="71">
        <v>37.800201199999997</v>
      </c>
      <c r="J1030" s="71">
        <v>-122.22128069999999</v>
      </c>
    </row>
    <row r="1031" spans="1:10" ht="29.1">
      <c r="A1031" s="71">
        <v>55158</v>
      </c>
      <c r="B1031" s="70" t="s">
        <v>1035</v>
      </c>
      <c r="C1031" s="71">
        <v>1015690</v>
      </c>
      <c r="D1031" s="72" t="s">
        <v>1715</v>
      </c>
      <c r="E1031" s="71">
        <v>21</v>
      </c>
      <c r="F1031" s="71">
        <v>27</v>
      </c>
      <c r="G1031" s="71">
        <v>48</v>
      </c>
      <c r="H1031" s="71">
        <v>1031</v>
      </c>
      <c r="I1031" s="71">
        <v>37.8238348</v>
      </c>
      <c r="J1031" s="71">
        <v>-122.27554189999999</v>
      </c>
    </row>
    <row r="1032" spans="1:10" ht="29.1">
      <c r="A1032" s="71">
        <v>51571</v>
      </c>
      <c r="B1032" s="70" t="s">
        <v>1035</v>
      </c>
      <c r="C1032" s="71">
        <v>304280</v>
      </c>
      <c r="D1032" s="72" t="s">
        <v>1716</v>
      </c>
      <c r="E1032" s="71">
        <v>35</v>
      </c>
      <c r="F1032" s="71">
        <v>14</v>
      </c>
      <c r="G1032" s="71">
        <v>48</v>
      </c>
      <c r="H1032" s="71">
        <v>1032</v>
      </c>
      <c r="I1032" s="71">
        <v>37.855891100000001</v>
      </c>
      <c r="J1032" s="71">
        <v>-122.27943930000001</v>
      </c>
    </row>
    <row r="1033" spans="1:10" ht="29.1">
      <c r="A1033" s="71">
        <v>56521</v>
      </c>
      <c r="B1033" s="70" t="s">
        <v>1035</v>
      </c>
      <c r="C1033" s="71">
        <v>306670</v>
      </c>
      <c r="D1033" s="72" t="s">
        <v>1106</v>
      </c>
      <c r="E1033" s="71">
        <v>8</v>
      </c>
      <c r="F1033" s="71">
        <v>40</v>
      </c>
      <c r="G1033" s="71">
        <v>48</v>
      </c>
      <c r="H1033" s="71">
        <v>1033</v>
      </c>
      <c r="I1033" s="71">
        <v>37.872172800000001</v>
      </c>
      <c r="J1033" s="71">
        <v>-122.2662041</v>
      </c>
    </row>
    <row r="1034" spans="1:10" ht="29.1">
      <c r="A1034" s="71">
        <v>51255</v>
      </c>
      <c r="B1034" s="70" t="s">
        <v>1035</v>
      </c>
      <c r="C1034" s="71">
        <v>9801710</v>
      </c>
      <c r="D1034" s="72" t="s">
        <v>1717</v>
      </c>
      <c r="E1034" s="71">
        <v>27</v>
      </c>
      <c r="F1034" s="71">
        <v>21</v>
      </c>
      <c r="G1034" s="71">
        <v>48</v>
      </c>
      <c r="H1034" s="71">
        <v>1034</v>
      </c>
      <c r="I1034" s="71">
        <v>37.674702500000002</v>
      </c>
      <c r="J1034" s="71">
        <v>-122.12352420000001</v>
      </c>
    </row>
    <row r="1035" spans="1:10" ht="29.1">
      <c r="A1035" s="71">
        <v>51371</v>
      </c>
      <c r="B1035" s="70" t="s">
        <v>1035</v>
      </c>
      <c r="C1035" s="71">
        <v>9903020</v>
      </c>
      <c r="D1035" s="72" t="s">
        <v>1659</v>
      </c>
      <c r="E1035" s="71">
        <v>30</v>
      </c>
      <c r="F1035" s="71">
        <v>18</v>
      </c>
      <c r="G1035" s="71">
        <v>48</v>
      </c>
      <c r="H1035" s="71">
        <v>1035</v>
      </c>
      <c r="I1035" s="71">
        <v>37.814173799999999</v>
      </c>
      <c r="J1035" s="71">
        <v>-122.278887</v>
      </c>
    </row>
    <row r="1036" spans="1:10" ht="29.1">
      <c r="A1036" s="71">
        <v>51123</v>
      </c>
      <c r="B1036" s="70" t="s">
        <v>1035</v>
      </c>
      <c r="C1036" s="71">
        <v>1020330</v>
      </c>
      <c r="D1036" s="72" t="s">
        <v>1611</v>
      </c>
      <c r="E1036" s="71">
        <v>21</v>
      </c>
      <c r="F1036" s="71">
        <v>26</v>
      </c>
      <c r="G1036" s="71">
        <v>48</v>
      </c>
      <c r="H1036" s="71">
        <v>1036</v>
      </c>
      <c r="I1036" s="71">
        <v>37.848040099999999</v>
      </c>
      <c r="J1036" s="71">
        <v>-122.2609557</v>
      </c>
    </row>
    <row r="1037" spans="1:10" ht="29.1">
      <c r="A1037" s="71">
        <v>59755</v>
      </c>
      <c r="B1037" s="70" t="s">
        <v>1035</v>
      </c>
      <c r="C1037" s="71">
        <v>304500</v>
      </c>
      <c r="D1037" s="72" t="s">
        <v>1718</v>
      </c>
      <c r="E1037" s="71">
        <v>23</v>
      </c>
      <c r="F1037" s="71">
        <v>25</v>
      </c>
      <c r="G1037" s="71">
        <v>48</v>
      </c>
      <c r="H1037" s="71">
        <v>1037</v>
      </c>
      <c r="I1037" s="71">
        <v>37.871763000000001</v>
      </c>
      <c r="J1037" s="71">
        <v>-122.2931474</v>
      </c>
    </row>
    <row r="1038" spans="1:10" ht="29.1">
      <c r="A1038" s="71">
        <v>56679</v>
      </c>
      <c r="B1038" s="70" t="s">
        <v>1035</v>
      </c>
      <c r="C1038" s="71">
        <v>1017510</v>
      </c>
      <c r="D1038" s="72" t="s">
        <v>1719</v>
      </c>
      <c r="E1038" s="71">
        <v>5</v>
      </c>
      <c r="F1038" s="71">
        <v>43</v>
      </c>
      <c r="G1038" s="71">
        <v>48</v>
      </c>
      <c r="H1038" s="71">
        <v>1038</v>
      </c>
      <c r="I1038" s="71">
        <v>37.807257700000001</v>
      </c>
      <c r="J1038" s="71">
        <v>-122.2223786</v>
      </c>
    </row>
    <row r="1039" spans="1:10" ht="29.1">
      <c r="A1039" s="71">
        <v>53058</v>
      </c>
      <c r="B1039" s="70" t="s">
        <v>1035</v>
      </c>
      <c r="C1039" s="71">
        <v>9908120</v>
      </c>
      <c r="D1039" s="72" t="s">
        <v>1720</v>
      </c>
      <c r="E1039" s="71">
        <v>4</v>
      </c>
      <c r="F1039" s="71">
        <v>43</v>
      </c>
      <c r="G1039" s="71">
        <v>48</v>
      </c>
      <c r="H1039" s="71">
        <v>1039</v>
      </c>
      <c r="I1039" s="71">
        <v>37.802309999999999</v>
      </c>
      <c r="J1039" s="71">
        <v>-122.24136</v>
      </c>
    </row>
    <row r="1040" spans="1:10" ht="29.1">
      <c r="A1040" s="71">
        <v>55650</v>
      </c>
      <c r="B1040" s="70" t="s">
        <v>1035</v>
      </c>
      <c r="C1040" s="71">
        <v>1016380</v>
      </c>
      <c r="D1040" s="72" t="s">
        <v>1721</v>
      </c>
      <c r="E1040" s="71">
        <v>22</v>
      </c>
      <c r="F1040" s="71">
        <v>26</v>
      </c>
      <c r="G1040" s="71">
        <v>48</v>
      </c>
      <c r="H1040" s="71">
        <v>1040</v>
      </c>
      <c r="I1040" s="71">
        <v>37.812233800000001</v>
      </c>
      <c r="J1040" s="71">
        <v>-122.27298020000001</v>
      </c>
    </row>
    <row r="1041" spans="1:10" ht="29.1">
      <c r="A1041" s="71">
        <v>55585</v>
      </c>
      <c r="B1041" s="70" t="s">
        <v>1035</v>
      </c>
      <c r="C1041" s="71">
        <v>304970</v>
      </c>
      <c r="D1041" s="72" t="s">
        <v>1110</v>
      </c>
      <c r="E1041" s="71">
        <v>10</v>
      </c>
      <c r="F1041" s="71">
        <v>38</v>
      </c>
      <c r="G1041" s="71">
        <v>47</v>
      </c>
      <c r="H1041" s="71">
        <v>1041</v>
      </c>
      <c r="I1041" s="71">
        <v>37.868450199999998</v>
      </c>
      <c r="J1041" s="71">
        <v>-122.2677224</v>
      </c>
    </row>
    <row r="1042" spans="1:10" ht="29.1">
      <c r="A1042" s="71">
        <v>50612</v>
      </c>
      <c r="B1042" s="70" t="s">
        <v>1035</v>
      </c>
      <c r="C1042" s="71">
        <v>104810</v>
      </c>
      <c r="D1042" s="72" t="s">
        <v>1722</v>
      </c>
      <c r="E1042" s="71">
        <v>11</v>
      </c>
      <c r="F1042" s="71">
        <v>37</v>
      </c>
      <c r="G1042" s="71">
        <v>47</v>
      </c>
      <c r="H1042" s="71">
        <v>1042</v>
      </c>
      <c r="I1042" s="71">
        <v>37.785082299999999</v>
      </c>
      <c r="J1042" s="71">
        <v>-122.2781774</v>
      </c>
    </row>
    <row r="1043" spans="1:10" ht="29.1">
      <c r="A1043" s="71">
        <v>56277</v>
      </c>
      <c r="B1043" s="70" t="s">
        <v>1035</v>
      </c>
      <c r="C1043" s="71">
        <v>305280</v>
      </c>
      <c r="D1043" s="72" t="s">
        <v>1723</v>
      </c>
      <c r="E1043" s="71">
        <v>12</v>
      </c>
      <c r="F1043" s="71">
        <v>35</v>
      </c>
      <c r="G1043" s="71">
        <v>47</v>
      </c>
      <c r="H1043" s="71">
        <v>1043</v>
      </c>
      <c r="I1043" s="71">
        <v>37.904312599999997</v>
      </c>
      <c r="J1043" s="71">
        <v>-122.26975950000001</v>
      </c>
    </row>
    <row r="1044" spans="1:10" ht="29.1">
      <c r="A1044" s="71">
        <v>55727</v>
      </c>
      <c r="B1044" s="70" t="s">
        <v>1035</v>
      </c>
      <c r="C1044" s="71">
        <v>1030290</v>
      </c>
      <c r="D1044" s="72" t="s">
        <v>1724</v>
      </c>
      <c r="E1044" s="71">
        <v>22</v>
      </c>
      <c r="F1044" s="71">
        <v>26</v>
      </c>
      <c r="G1044" s="71">
        <v>47</v>
      </c>
      <c r="H1044" s="71">
        <v>1044</v>
      </c>
      <c r="I1044" s="71">
        <v>37.809850099999998</v>
      </c>
      <c r="J1044" s="71">
        <v>-122.28013180000001</v>
      </c>
    </row>
    <row r="1045" spans="1:10" ht="29.1">
      <c r="A1045" s="71">
        <v>55753</v>
      </c>
      <c r="B1045" s="70" t="s">
        <v>1035</v>
      </c>
      <c r="C1045" s="71">
        <v>1504190</v>
      </c>
      <c r="D1045" s="72" t="s">
        <v>1725</v>
      </c>
      <c r="E1045" s="71">
        <v>30</v>
      </c>
      <c r="F1045" s="71">
        <v>17</v>
      </c>
      <c r="G1045" s="71">
        <v>47</v>
      </c>
      <c r="H1045" s="71">
        <v>1045</v>
      </c>
      <c r="I1045" s="71">
        <v>37.726926800000001</v>
      </c>
      <c r="J1045" s="71">
        <v>-122.1478824</v>
      </c>
    </row>
    <row r="1046" spans="1:10" ht="29.1">
      <c r="A1046" s="71">
        <v>58554</v>
      </c>
      <c r="B1046" s="70" t="s">
        <v>1035</v>
      </c>
      <c r="C1046" s="71">
        <v>1001450</v>
      </c>
      <c r="D1046" s="72" t="s">
        <v>1579</v>
      </c>
      <c r="E1046" s="71">
        <v>27</v>
      </c>
      <c r="F1046" s="71">
        <v>21</v>
      </c>
      <c r="G1046" s="71">
        <v>47</v>
      </c>
      <c r="H1046" s="71">
        <v>1046</v>
      </c>
      <c r="I1046" s="71">
        <v>37.7885445</v>
      </c>
      <c r="J1046" s="71">
        <v>-122.23170810000001</v>
      </c>
    </row>
    <row r="1047" spans="1:10" ht="29.1">
      <c r="A1047" s="71">
        <v>51858</v>
      </c>
      <c r="B1047" s="70" t="s">
        <v>1035</v>
      </c>
      <c r="C1047" s="71">
        <v>1009310</v>
      </c>
      <c r="D1047" s="72" t="s">
        <v>1726</v>
      </c>
      <c r="E1047" s="71">
        <v>14</v>
      </c>
      <c r="F1047" s="71">
        <v>33</v>
      </c>
      <c r="G1047" s="71">
        <v>47</v>
      </c>
      <c r="H1047" s="71">
        <v>1047</v>
      </c>
      <c r="I1047" s="71">
        <v>37.798695899999998</v>
      </c>
      <c r="J1047" s="71">
        <v>-122.2405706</v>
      </c>
    </row>
    <row r="1048" spans="1:10" ht="29.1">
      <c r="A1048" s="71">
        <v>55140</v>
      </c>
      <c r="B1048" s="70" t="s">
        <v>1035</v>
      </c>
      <c r="C1048" s="71">
        <v>1000980</v>
      </c>
      <c r="D1048" s="72" t="s">
        <v>1727</v>
      </c>
      <c r="E1048" s="71">
        <v>28</v>
      </c>
      <c r="F1048" s="71">
        <v>19</v>
      </c>
      <c r="G1048" s="71">
        <v>47</v>
      </c>
      <c r="H1048" s="71">
        <v>1048</v>
      </c>
      <c r="I1048" s="71">
        <v>37.801984900000001</v>
      </c>
      <c r="J1048" s="71">
        <v>-122.2654393</v>
      </c>
    </row>
    <row r="1049" spans="1:10" ht="29.1">
      <c r="A1049" s="71">
        <v>59600</v>
      </c>
      <c r="B1049" s="70" t="s">
        <v>1035</v>
      </c>
      <c r="C1049" s="71">
        <v>304470</v>
      </c>
      <c r="D1049" s="72" t="s">
        <v>1712</v>
      </c>
      <c r="E1049" s="71">
        <v>33</v>
      </c>
      <c r="F1049" s="71">
        <v>14</v>
      </c>
      <c r="G1049" s="71">
        <v>47</v>
      </c>
      <c r="H1049" s="71">
        <v>1049</v>
      </c>
      <c r="I1049" s="71">
        <v>37.875418199999999</v>
      </c>
      <c r="J1049" s="71">
        <v>-122.2943294</v>
      </c>
    </row>
    <row r="1050" spans="1:10" ht="29.1">
      <c r="A1050" s="71">
        <v>52829</v>
      </c>
      <c r="B1050" s="70" t="s">
        <v>1035</v>
      </c>
      <c r="C1050" s="71">
        <v>9907440</v>
      </c>
      <c r="D1050" s="72" t="s">
        <v>1606</v>
      </c>
      <c r="E1050" s="71">
        <v>4</v>
      </c>
      <c r="F1050" s="71">
        <v>43</v>
      </c>
      <c r="G1050" s="71">
        <v>47</v>
      </c>
      <c r="H1050" s="71">
        <v>1050</v>
      </c>
      <c r="I1050" s="71">
        <v>37.780183999999998</v>
      </c>
      <c r="J1050" s="71">
        <v>-122.294702</v>
      </c>
    </row>
    <row r="1051" spans="1:10" ht="29.1">
      <c r="A1051" s="71">
        <v>51336</v>
      </c>
      <c r="B1051" s="70" t="s">
        <v>1035</v>
      </c>
      <c r="C1051" s="71">
        <v>1017820</v>
      </c>
      <c r="D1051" s="72" t="s">
        <v>1728</v>
      </c>
      <c r="E1051" s="71">
        <v>23</v>
      </c>
      <c r="F1051" s="71">
        <v>24</v>
      </c>
      <c r="G1051" s="71">
        <v>47</v>
      </c>
      <c r="H1051" s="71">
        <v>1051</v>
      </c>
      <c r="I1051" s="71">
        <v>37.828130000000002</v>
      </c>
      <c r="J1051" s="71">
        <v>-122.25002259999999</v>
      </c>
    </row>
    <row r="1052" spans="1:10" ht="29.1">
      <c r="A1052" s="71">
        <v>52824</v>
      </c>
      <c r="B1052" s="70" t="s">
        <v>1035</v>
      </c>
      <c r="C1052" s="71">
        <v>9907410</v>
      </c>
      <c r="D1052" s="72" t="s">
        <v>1729</v>
      </c>
      <c r="E1052" s="71">
        <v>20</v>
      </c>
      <c r="F1052" s="71">
        <v>27</v>
      </c>
      <c r="G1052" s="71">
        <v>47</v>
      </c>
      <c r="H1052" s="71">
        <v>1052</v>
      </c>
      <c r="I1052" s="71">
        <v>37.833568999999997</v>
      </c>
      <c r="J1052" s="71">
        <v>-122.250297</v>
      </c>
    </row>
    <row r="1053" spans="1:10" ht="29.1">
      <c r="A1053" s="71">
        <v>57093</v>
      </c>
      <c r="B1053" s="70" t="s">
        <v>1035</v>
      </c>
      <c r="C1053" s="71">
        <v>701860</v>
      </c>
      <c r="D1053" s="72" t="s">
        <v>1150</v>
      </c>
      <c r="E1053" s="71">
        <v>14</v>
      </c>
      <c r="F1053" s="71">
        <v>34</v>
      </c>
      <c r="G1053" s="71">
        <v>47</v>
      </c>
      <c r="H1053" s="71">
        <v>1053</v>
      </c>
      <c r="I1053" s="71">
        <v>37.557160600000003</v>
      </c>
      <c r="J1053" s="71">
        <v>-121.9758065</v>
      </c>
    </row>
    <row r="1054" spans="1:10" ht="29.1">
      <c r="A1054" s="71">
        <v>58680</v>
      </c>
      <c r="B1054" s="70" t="s">
        <v>1035</v>
      </c>
      <c r="C1054" s="71">
        <v>1021240</v>
      </c>
      <c r="D1054" s="72" t="s">
        <v>1687</v>
      </c>
      <c r="E1054" s="71">
        <v>22</v>
      </c>
      <c r="F1054" s="71">
        <v>25</v>
      </c>
      <c r="G1054" s="71">
        <v>47</v>
      </c>
      <c r="H1054" s="71">
        <v>1054</v>
      </c>
      <c r="I1054" s="71">
        <v>37.812027499999999</v>
      </c>
      <c r="J1054" s="71">
        <v>-122.2989402</v>
      </c>
    </row>
    <row r="1055" spans="1:10" ht="29.1">
      <c r="A1055" s="71">
        <v>56598</v>
      </c>
      <c r="B1055" s="70" t="s">
        <v>1035</v>
      </c>
      <c r="C1055" s="71">
        <v>303750</v>
      </c>
      <c r="D1055" s="72" t="s">
        <v>1654</v>
      </c>
      <c r="E1055" s="71">
        <v>43</v>
      </c>
      <c r="F1055" s="71">
        <v>4</v>
      </c>
      <c r="G1055" s="71">
        <v>47</v>
      </c>
      <c r="H1055" s="71">
        <v>1055</v>
      </c>
      <c r="I1055" s="71">
        <v>37.875806699999998</v>
      </c>
      <c r="J1055" s="71">
        <v>-122.2735586</v>
      </c>
    </row>
    <row r="1056" spans="1:10" ht="29.1">
      <c r="A1056" s="71">
        <v>53138</v>
      </c>
      <c r="B1056" s="70" t="s">
        <v>1035</v>
      </c>
      <c r="C1056" s="71">
        <v>9908390</v>
      </c>
      <c r="D1056" s="72" t="s">
        <v>1730</v>
      </c>
      <c r="E1056" s="71">
        <v>23</v>
      </c>
      <c r="F1056" s="71">
        <v>24</v>
      </c>
      <c r="G1056" s="71">
        <v>47</v>
      </c>
      <c r="H1056" s="71">
        <v>1056</v>
      </c>
      <c r="I1056" s="71">
        <v>37.934427499999998</v>
      </c>
      <c r="J1056" s="71">
        <v>-122.337391</v>
      </c>
    </row>
    <row r="1057" spans="1:10" ht="29.1">
      <c r="A1057" s="71">
        <v>55780</v>
      </c>
      <c r="B1057" s="70" t="s">
        <v>1035</v>
      </c>
      <c r="C1057" s="71">
        <v>703850</v>
      </c>
      <c r="D1057" s="72" t="s">
        <v>1618</v>
      </c>
      <c r="E1057" s="71">
        <v>19</v>
      </c>
      <c r="F1057" s="71">
        <v>28</v>
      </c>
      <c r="G1057" s="71">
        <v>47</v>
      </c>
      <c r="H1057" s="71">
        <v>1057</v>
      </c>
      <c r="I1057" s="71">
        <v>37.534111099999997</v>
      </c>
      <c r="J1057" s="71">
        <v>-122.00048080000001</v>
      </c>
    </row>
    <row r="1058" spans="1:10" ht="29.1">
      <c r="A1058" s="71">
        <v>51778</v>
      </c>
      <c r="B1058" s="70" t="s">
        <v>1035</v>
      </c>
      <c r="C1058" s="71">
        <v>9800860</v>
      </c>
      <c r="D1058" s="72" t="s">
        <v>1731</v>
      </c>
      <c r="E1058" s="71">
        <v>18</v>
      </c>
      <c r="F1058" s="71">
        <v>28</v>
      </c>
      <c r="G1058" s="71">
        <v>47</v>
      </c>
      <c r="H1058" s="71">
        <v>1058</v>
      </c>
      <c r="I1058" s="71">
        <v>37.695795099999998</v>
      </c>
      <c r="J1058" s="71">
        <v>-122.1152903</v>
      </c>
    </row>
    <row r="1059" spans="1:10" ht="29.1">
      <c r="A1059" s="71">
        <v>58575</v>
      </c>
      <c r="B1059" s="70" t="s">
        <v>1035</v>
      </c>
      <c r="C1059" s="71">
        <v>302150</v>
      </c>
      <c r="D1059" s="72" t="s">
        <v>1589</v>
      </c>
      <c r="E1059" s="71">
        <v>16</v>
      </c>
      <c r="F1059" s="71">
        <v>30</v>
      </c>
      <c r="G1059" s="71">
        <v>47</v>
      </c>
      <c r="H1059" s="71">
        <v>1059</v>
      </c>
      <c r="I1059" s="71">
        <v>37.8633715</v>
      </c>
      <c r="J1059" s="71">
        <v>-122.2723963</v>
      </c>
    </row>
    <row r="1060" spans="1:10" ht="29.1">
      <c r="A1060" s="71">
        <v>55242</v>
      </c>
      <c r="B1060" s="70" t="s">
        <v>1035</v>
      </c>
      <c r="C1060" s="71">
        <v>9901020</v>
      </c>
      <c r="D1060" s="72" t="s">
        <v>1732</v>
      </c>
      <c r="E1060" s="71">
        <v>29</v>
      </c>
      <c r="F1060" s="71">
        <v>17</v>
      </c>
      <c r="G1060" s="71">
        <v>47</v>
      </c>
      <c r="H1060" s="71">
        <v>1060</v>
      </c>
      <c r="I1060" s="71">
        <v>37.964106999999998</v>
      </c>
      <c r="J1060" s="71">
        <v>-122.3361379</v>
      </c>
    </row>
    <row r="1061" spans="1:10" ht="29.1">
      <c r="A1061" s="71">
        <v>57750</v>
      </c>
      <c r="B1061" s="70" t="s">
        <v>1035</v>
      </c>
      <c r="C1061" s="71">
        <v>103860</v>
      </c>
      <c r="D1061" s="72" t="s">
        <v>1131</v>
      </c>
      <c r="E1061" s="71">
        <v>26</v>
      </c>
      <c r="F1061" s="71">
        <v>20</v>
      </c>
      <c r="G1061" s="71">
        <v>46</v>
      </c>
      <c r="H1061" s="71">
        <v>1061</v>
      </c>
      <c r="I1061" s="71">
        <v>37.7730666</v>
      </c>
      <c r="J1061" s="71">
        <v>-122.27688999999999</v>
      </c>
    </row>
    <row r="1062" spans="1:10" ht="29.1">
      <c r="A1062" s="71">
        <v>55705</v>
      </c>
      <c r="B1062" s="70" t="s">
        <v>1035</v>
      </c>
      <c r="C1062" s="71">
        <v>1030300</v>
      </c>
      <c r="D1062" s="72" t="s">
        <v>1724</v>
      </c>
      <c r="E1062" s="71">
        <v>27</v>
      </c>
      <c r="F1062" s="71">
        <v>20</v>
      </c>
      <c r="G1062" s="71">
        <v>46</v>
      </c>
      <c r="H1062" s="71">
        <v>1062</v>
      </c>
      <c r="I1062" s="71">
        <v>37.809559499999999</v>
      </c>
      <c r="J1062" s="71">
        <v>-122.2805524</v>
      </c>
    </row>
    <row r="1063" spans="1:10" ht="29.1">
      <c r="A1063" s="71">
        <v>59359</v>
      </c>
      <c r="B1063" s="70" t="s">
        <v>1035</v>
      </c>
      <c r="C1063" s="71">
        <v>1002190</v>
      </c>
      <c r="D1063" s="72" t="s">
        <v>1733</v>
      </c>
      <c r="E1063" s="71">
        <v>10</v>
      </c>
      <c r="F1063" s="71">
        <v>36</v>
      </c>
      <c r="G1063" s="71">
        <v>46</v>
      </c>
      <c r="H1063" s="71">
        <v>1063</v>
      </c>
      <c r="I1063" s="71">
        <v>37.792482700000001</v>
      </c>
      <c r="J1063" s="71">
        <v>-122.20262339999999</v>
      </c>
    </row>
    <row r="1064" spans="1:10" ht="29.1">
      <c r="A1064" s="71">
        <v>52953</v>
      </c>
      <c r="B1064" s="70" t="s">
        <v>1035</v>
      </c>
      <c r="C1064" s="71">
        <v>9907830</v>
      </c>
      <c r="D1064" s="72" t="s">
        <v>1734</v>
      </c>
      <c r="E1064" s="71">
        <v>29</v>
      </c>
      <c r="F1064" s="71">
        <v>17</v>
      </c>
      <c r="G1064" s="71">
        <v>46</v>
      </c>
      <c r="H1064" s="71">
        <v>1064</v>
      </c>
      <c r="I1064" s="71">
        <v>37.793512399999997</v>
      </c>
      <c r="J1064" s="71">
        <v>-122.20135639999999</v>
      </c>
    </row>
    <row r="1065" spans="1:10" ht="29.1">
      <c r="A1065" s="71">
        <v>58005</v>
      </c>
      <c r="B1065" s="70" t="s">
        <v>1035</v>
      </c>
      <c r="C1065" s="71">
        <v>303070</v>
      </c>
      <c r="D1065" s="72" t="s">
        <v>1735</v>
      </c>
      <c r="E1065" s="71">
        <v>15</v>
      </c>
      <c r="F1065" s="71">
        <v>31</v>
      </c>
      <c r="G1065" s="71">
        <v>46</v>
      </c>
      <c r="H1065" s="71">
        <v>1065</v>
      </c>
      <c r="I1065" s="71">
        <v>37.8649135</v>
      </c>
      <c r="J1065" s="71">
        <v>-122.2679298</v>
      </c>
    </row>
    <row r="1066" spans="1:10" ht="29.1">
      <c r="A1066" s="71">
        <v>50335</v>
      </c>
      <c r="B1066" s="70" t="s">
        <v>1035</v>
      </c>
      <c r="C1066" s="71">
        <v>801390</v>
      </c>
      <c r="D1066" s="72" t="s">
        <v>1736</v>
      </c>
      <c r="E1066" s="71">
        <v>40</v>
      </c>
      <c r="F1066" s="71">
        <v>6</v>
      </c>
      <c r="G1066" s="71">
        <v>46</v>
      </c>
      <c r="H1066" s="71">
        <v>1066</v>
      </c>
      <c r="I1066" s="71">
        <v>37.668784500000001</v>
      </c>
      <c r="J1066" s="71">
        <v>-122.0842272</v>
      </c>
    </row>
    <row r="1067" spans="1:10" ht="29.1">
      <c r="A1067" s="71">
        <v>55657</v>
      </c>
      <c r="B1067" s="70" t="s">
        <v>1035</v>
      </c>
      <c r="C1067" s="71">
        <v>1011140</v>
      </c>
      <c r="D1067" s="72" t="s">
        <v>1671</v>
      </c>
      <c r="E1067" s="71">
        <v>33</v>
      </c>
      <c r="F1067" s="71">
        <v>13</v>
      </c>
      <c r="G1067" s="71">
        <v>46</v>
      </c>
      <c r="H1067" s="71">
        <v>1067</v>
      </c>
      <c r="I1067" s="71">
        <v>37.787844200000002</v>
      </c>
      <c r="J1067" s="71">
        <v>-122.2212213</v>
      </c>
    </row>
    <row r="1068" spans="1:10" ht="29.1">
      <c r="A1068" s="71">
        <v>58854</v>
      </c>
      <c r="B1068" s="70" t="s">
        <v>1035</v>
      </c>
      <c r="C1068" s="71">
        <v>1000840</v>
      </c>
      <c r="D1068" s="72" t="s">
        <v>1737</v>
      </c>
      <c r="E1068" s="71">
        <v>37</v>
      </c>
      <c r="F1068" s="71">
        <v>9</v>
      </c>
      <c r="G1068" s="71">
        <v>46</v>
      </c>
      <c r="H1068" s="71">
        <v>1068</v>
      </c>
      <c r="I1068" s="71">
        <v>37.809355699999998</v>
      </c>
      <c r="J1068" s="71">
        <v>-122.2858639</v>
      </c>
    </row>
    <row r="1069" spans="1:10" ht="29.1">
      <c r="A1069" s="71">
        <v>54533</v>
      </c>
      <c r="B1069" s="70" t="s">
        <v>1035</v>
      </c>
      <c r="C1069" s="71">
        <v>1009240</v>
      </c>
      <c r="D1069" s="72" t="s">
        <v>1738</v>
      </c>
      <c r="E1069" s="71">
        <v>34</v>
      </c>
      <c r="F1069" s="71">
        <v>12</v>
      </c>
      <c r="G1069" s="71">
        <v>46</v>
      </c>
      <c r="H1069" s="71">
        <v>1069</v>
      </c>
      <c r="I1069" s="71">
        <v>37.791470400000001</v>
      </c>
      <c r="J1069" s="71">
        <v>-122.2360304</v>
      </c>
    </row>
    <row r="1070" spans="1:10" ht="29.1">
      <c r="A1070" s="71">
        <v>51376</v>
      </c>
      <c r="B1070" s="70" t="s">
        <v>1035</v>
      </c>
      <c r="C1070" s="71">
        <v>9903050</v>
      </c>
      <c r="D1070" s="72" t="s">
        <v>1739</v>
      </c>
      <c r="E1070" s="71">
        <v>26</v>
      </c>
      <c r="F1070" s="71">
        <v>20</v>
      </c>
      <c r="G1070" s="71">
        <v>46</v>
      </c>
      <c r="H1070" s="71">
        <v>1070</v>
      </c>
      <c r="I1070" s="71">
        <v>37.435958900000003</v>
      </c>
      <c r="J1070" s="71">
        <v>-122.1726254</v>
      </c>
    </row>
    <row r="1071" spans="1:10" ht="29.1">
      <c r="A1071" s="71">
        <v>59779</v>
      </c>
      <c r="B1071" s="70" t="s">
        <v>1035</v>
      </c>
      <c r="C1071" s="71">
        <v>1010260</v>
      </c>
      <c r="D1071" s="72" t="s">
        <v>1637</v>
      </c>
      <c r="E1071" s="71">
        <v>25</v>
      </c>
      <c r="F1071" s="71">
        <v>21</v>
      </c>
      <c r="G1071" s="71">
        <v>46</v>
      </c>
      <c r="H1071" s="71">
        <v>1071</v>
      </c>
      <c r="I1071" s="71">
        <v>37.784716400000001</v>
      </c>
      <c r="J1071" s="71">
        <v>-122.23254780000001</v>
      </c>
    </row>
    <row r="1072" spans="1:10" ht="29.1">
      <c r="A1072" s="71">
        <v>54548</v>
      </c>
      <c r="B1072" s="70" t="s">
        <v>1035</v>
      </c>
      <c r="C1072" s="71">
        <v>1301320</v>
      </c>
      <c r="D1072" s="72" t="s">
        <v>1740</v>
      </c>
      <c r="E1072" s="71">
        <v>36</v>
      </c>
      <c r="F1072" s="71">
        <v>10</v>
      </c>
      <c r="G1072" s="71">
        <v>46</v>
      </c>
      <c r="H1072" s="71">
        <v>1072</v>
      </c>
      <c r="I1072" s="71">
        <v>37.925604100000001</v>
      </c>
      <c r="J1072" s="71">
        <v>-122.327018</v>
      </c>
    </row>
    <row r="1073" spans="1:10" ht="29.1">
      <c r="A1073" s="71">
        <v>51001</v>
      </c>
      <c r="B1073" s="70" t="s">
        <v>1035</v>
      </c>
      <c r="C1073" s="71">
        <v>304510</v>
      </c>
      <c r="D1073" s="72" t="s">
        <v>1718</v>
      </c>
      <c r="E1073" s="71">
        <v>16</v>
      </c>
      <c r="F1073" s="71">
        <v>30</v>
      </c>
      <c r="G1073" s="71">
        <v>46</v>
      </c>
      <c r="H1073" s="71">
        <v>1073</v>
      </c>
      <c r="I1073" s="71">
        <v>37.872027600000003</v>
      </c>
      <c r="J1073" s="71">
        <v>-122.2929364</v>
      </c>
    </row>
    <row r="1074" spans="1:10" ht="29.1">
      <c r="A1074" s="71">
        <v>50603</v>
      </c>
      <c r="B1074" s="70" t="s">
        <v>1035</v>
      </c>
      <c r="C1074" s="71">
        <v>1304400</v>
      </c>
      <c r="D1074" s="72" t="s">
        <v>1741</v>
      </c>
      <c r="E1074" s="71">
        <v>36</v>
      </c>
      <c r="F1074" s="71">
        <v>10</v>
      </c>
      <c r="G1074" s="71">
        <v>46</v>
      </c>
      <c r="H1074" s="71">
        <v>1074</v>
      </c>
      <c r="I1074" s="71">
        <v>37.936025999999998</v>
      </c>
      <c r="J1074" s="71">
        <v>-122.3561215</v>
      </c>
    </row>
    <row r="1075" spans="1:10" ht="29.1">
      <c r="A1075" s="71">
        <v>53443</v>
      </c>
      <c r="B1075" s="70" t="s">
        <v>1035</v>
      </c>
      <c r="C1075" s="71">
        <v>803520</v>
      </c>
      <c r="D1075" s="72" t="s">
        <v>1742</v>
      </c>
      <c r="E1075" s="71">
        <v>21</v>
      </c>
      <c r="F1075" s="71">
        <v>25</v>
      </c>
      <c r="G1075" s="71">
        <v>46</v>
      </c>
      <c r="H1075" s="71">
        <v>1075</v>
      </c>
      <c r="I1075" s="71">
        <v>37.663947499999999</v>
      </c>
      <c r="J1075" s="71">
        <v>-122.0766588</v>
      </c>
    </row>
    <row r="1076" spans="1:10" ht="29.1">
      <c r="A1076" s="71">
        <v>50403</v>
      </c>
      <c r="B1076" s="70" t="s">
        <v>1035</v>
      </c>
      <c r="C1076" s="71">
        <v>1031780</v>
      </c>
      <c r="D1076" s="72" t="s">
        <v>1743</v>
      </c>
      <c r="E1076" s="71">
        <v>16</v>
      </c>
      <c r="F1076" s="71">
        <v>30</v>
      </c>
      <c r="G1076" s="71">
        <v>46</v>
      </c>
      <c r="H1076" s="71">
        <v>1076</v>
      </c>
      <c r="I1076" s="71">
        <v>37.810813000000003</v>
      </c>
      <c r="J1076" s="71">
        <v>-122.26701850000001</v>
      </c>
    </row>
    <row r="1077" spans="1:10" ht="29.1">
      <c r="A1077" s="71">
        <v>56641</v>
      </c>
      <c r="B1077" s="70" t="s">
        <v>1035</v>
      </c>
      <c r="C1077" s="71">
        <v>1302510</v>
      </c>
      <c r="D1077" s="72" t="s">
        <v>1744</v>
      </c>
      <c r="E1077" s="71">
        <v>5</v>
      </c>
      <c r="F1077" s="71">
        <v>41</v>
      </c>
      <c r="G1077" s="71">
        <v>46</v>
      </c>
      <c r="H1077" s="71">
        <v>1077</v>
      </c>
      <c r="I1077" s="71">
        <v>37.936936600000003</v>
      </c>
      <c r="J1077" s="71">
        <v>-122.35631050000001</v>
      </c>
    </row>
    <row r="1078" spans="1:10" ht="29.1">
      <c r="A1078" s="71">
        <v>55020</v>
      </c>
      <c r="B1078" s="70" t="s">
        <v>1035</v>
      </c>
      <c r="C1078" s="71">
        <v>1001950</v>
      </c>
      <c r="D1078" s="72" t="s">
        <v>1745</v>
      </c>
      <c r="E1078" s="71">
        <v>27</v>
      </c>
      <c r="F1078" s="71">
        <v>19</v>
      </c>
      <c r="G1078" s="71">
        <v>46</v>
      </c>
      <c r="H1078" s="71">
        <v>1078</v>
      </c>
      <c r="I1078" s="71">
        <v>37.785826499999999</v>
      </c>
      <c r="J1078" s="71">
        <v>-122.2142096</v>
      </c>
    </row>
    <row r="1079" spans="1:10" ht="29.1">
      <c r="A1079" s="71">
        <v>51771</v>
      </c>
      <c r="B1079" s="70" t="s">
        <v>1035</v>
      </c>
      <c r="C1079" s="71">
        <v>1010140</v>
      </c>
      <c r="D1079" s="72" t="s">
        <v>1746</v>
      </c>
      <c r="E1079" s="71">
        <v>20</v>
      </c>
      <c r="F1079" s="71">
        <v>26</v>
      </c>
      <c r="G1079" s="71">
        <v>46</v>
      </c>
      <c r="H1079" s="71">
        <v>1079</v>
      </c>
      <c r="I1079" s="71">
        <v>37.7926438</v>
      </c>
      <c r="J1079" s="71">
        <v>-122.2469043</v>
      </c>
    </row>
    <row r="1080" spans="1:10" ht="29.1">
      <c r="A1080" s="71">
        <v>55250</v>
      </c>
      <c r="B1080" s="70" t="s">
        <v>1035</v>
      </c>
      <c r="C1080" s="71">
        <v>1012310</v>
      </c>
      <c r="D1080" s="72" t="s">
        <v>1747</v>
      </c>
      <c r="E1080" s="71">
        <v>44</v>
      </c>
      <c r="F1080" s="71">
        <v>2</v>
      </c>
      <c r="G1080" s="71">
        <v>46</v>
      </c>
      <c r="H1080" s="71">
        <v>1080</v>
      </c>
      <c r="I1080" s="71">
        <v>37.820620599999998</v>
      </c>
      <c r="J1080" s="71">
        <v>-122.2531142</v>
      </c>
    </row>
    <row r="1081" spans="1:10" ht="29.1">
      <c r="A1081" s="71">
        <v>57878</v>
      </c>
      <c r="B1081" s="70" t="s">
        <v>1035</v>
      </c>
      <c r="C1081" s="71">
        <v>1000850</v>
      </c>
      <c r="D1081" s="72" t="s">
        <v>1737</v>
      </c>
      <c r="E1081" s="71">
        <v>9</v>
      </c>
      <c r="F1081" s="71">
        <v>37</v>
      </c>
      <c r="G1081" s="71">
        <v>46</v>
      </c>
      <c r="H1081" s="71">
        <v>1081</v>
      </c>
      <c r="I1081" s="71">
        <v>37.809625699999998</v>
      </c>
      <c r="J1081" s="71">
        <v>-122.2859598</v>
      </c>
    </row>
    <row r="1082" spans="1:10" ht="29.1">
      <c r="A1082" s="71">
        <v>57525</v>
      </c>
      <c r="B1082" s="70" t="s">
        <v>1035</v>
      </c>
      <c r="C1082" s="71">
        <v>1002790</v>
      </c>
      <c r="D1082" s="72" t="s">
        <v>1748</v>
      </c>
      <c r="E1082" s="71">
        <v>18</v>
      </c>
      <c r="F1082" s="71">
        <v>27</v>
      </c>
      <c r="G1082" s="71">
        <v>46</v>
      </c>
      <c r="H1082" s="71">
        <v>1082</v>
      </c>
      <c r="I1082" s="71">
        <v>37.834521100000003</v>
      </c>
      <c r="J1082" s="71">
        <v>-122.252691</v>
      </c>
    </row>
    <row r="1083" spans="1:10" ht="29.1">
      <c r="A1083" s="71">
        <v>52205</v>
      </c>
      <c r="B1083" s="70" t="s">
        <v>1035</v>
      </c>
      <c r="C1083" s="71">
        <v>1600240</v>
      </c>
      <c r="D1083" s="72" t="s">
        <v>1749</v>
      </c>
      <c r="E1083" s="71">
        <v>36</v>
      </c>
      <c r="F1083" s="71">
        <v>9</v>
      </c>
      <c r="G1083" s="71">
        <v>45</v>
      </c>
      <c r="H1083" s="71">
        <v>1083</v>
      </c>
      <c r="I1083" s="71">
        <v>37.958468699999997</v>
      </c>
      <c r="J1083" s="71">
        <v>-122.3406394</v>
      </c>
    </row>
    <row r="1084" spans="1:10" ht="29.1">
      <c r="A1084" s="71">
        <v>52196</v>
      </c>
      <c r="B1084" s="70" t="s">
        <v>1035</v>
      </c>
      <c r="C1084" s="71">
        <v>9905790</v>
      </c>
      <c r="D1084" s="72" t="s">
        <v>1750</v>
      </c>
      <c r="E1084" s="71">
        <v>13</v>
      </c>
      <c r="F1084" s="71">
        <v>32</v>
      </c>
      <c r="G1084" s="71">
        <v>45</v>
      </c>
      <c r="H1084" s="71">
        <v>1084</v>
      </c>
      <c r="I1084" s="71">
        <v>37.715739499999998</v>
      </c>
      <c r="J1084" s="71">
        <v>-122.1407553</v>
      </c>
    </row>
    <row r="1085" spans="1:10" ht="29.1">
      <c r="A1085" s="71">
        <v>59595</v>
      </c>
      <c r="B1085" s="70" t="s">
        <v>1035</v>
      </c>
      <c r="C1085" s="71">
        <v>1005680</v>
      </c>
      <c r="D1085" s="72" t="s">
        <v>1751</v>
      </c>
      <c r="E1085" s="71">
        <v>25</v>
      </c>
      <c r="F1085" s="71">
        <v>21</v>
      </c>
      <c r="G1085" s="71">
        <v>45</v>
      </c>
      <c r="H1085" s="71">
        <v>1085</v>
      </c>
      <c r="I1085" s="71">
        <v>37.748792600000002</v>
      </c>
      <c r="J1085" s="71">
        <v>-122.1618727</v>
      </c>
    </row>
    <row r="1086" spans="1:10" ht="29.1">
      <c r="A1086" s="71">
        <v>57537</v>
      </c>
      <c r="B1086" s="70" t="s">
        <v>1035</v>
      </c>
      <c r="C1086" s="71">
        <v>102810</v>
      </c>
      <c r="D1086" s="72" t="s">
        <v>1345</v>
      </c>
      <c r="E1086" s="71">
        <v>9</v>
      </c>
      <c r="F1086" s="71">
        <v>36</v>
      </c>
      <c r="G1086" s="71">
        <v>45</v>
      </c>
      <c r="H1086" s="71">
        <v>1086</v>
      </c>
      <c r="I1086" s="71">
        <v>37.757309999999997</v>
      </c>
      <c r="J1086" s="71">
        <v>-122.248732</v>
      </c>
    </row>
    <row r="1087" spans="1:10" ht="29.1">
      <c r="A1087" s="71">
        <v>55366</v>
      </c>
      <c r="B1087" s="70" t="s">
        <v>1035</v>
      </c>
      <c r="C1087" s="71">
        <v>9801740</v>
      </c>
      <c r="D1087" s="72" t="s">
        <v>1668</v>
      </c>
      <c r="E1087" s="71">
        <v>24</v>
      </c>
      <c r="F1087" s="71">
        <v>22</v>
      </c>
      <c r="G1087" s="71">
        <v>45</v>
      </c>
      <c r="H1087" s="71">
        <v>1087</v>
      </c>
      <c r="I1087" s="71">
        <v>37.678812100000002</v>
      </c>
      <c r="J1087" s="71">
        <v>-122.1266487</v>
      </c>
    </row>
    <row r="1088" spans="1:10" ht="29.1">
      <c r="A1088" s="71">
        <v>52592</v>
      </c>
      <c r="B1088" s="70" t="s">
        <v>1035</v>
      </c>
      <c r="C1088" s="71">
        <v>305110</v>
      </c>
      <c r="D1088" s="72" t="s">
        <v>1752</v>
      </c>
      <c r="E1088" s="71">
        <v>17</v>
      </c>
      <c r="F1088" s="71">
        <v>28</v>
      </c>
      <c r="G1088" s="71">
        <v>45</v>
      </c>
      <c r="H1088" s="71">
        <v>1088</v>
      </c>
      <c r="I1088" s="71">
        <v>37.852467400000002</v>
      </c>
      <c r="J1088" s="71">
        <v>-122.2662239</v>
      </c>
    </row>
    <row r="1089" spans="1:10" ht="29.1">
      <c r="A1089" s="71">
        <v>50251</v>
      </c>
      <c r="B1089" s="70" t="s">
        <v>1035</v>
      </c>
      <c r="C1089" s="71">
        <v>104740</v>
      </c>
      <c r="D1089" s="72" t="s">
        <v>1753</v>
      </c>
      <c r="E1089" s="71">
        <v>4</v>
      </c>
      <c r="F1089" s="71">
        <v>42</v>
      </c>
      <c r="G1089" s="71">
        <v>45</v>
      </c>
      <c r="H1089" s="71">
        <v>1089</v>
      </c>
      <c r="I1089" s="71">
        <v>37.785621599999999</v>
      </c>
      <c r="J1089" s="71">
        <v>-122.297892</v>
      </c>
    </row>
    <row r="1090" spans="1:10" ht="29.1">
      <c r="A1090" s="71">
        <v>51774</v>
      </c>
      <c r="B1090" s="70" t="s">
        <v>1035</v>
      </c>
      <c r="C1090" s="71">
        <v>1017500</v>
      </c>
      <c r="D1090" s="72" t="s">
        <v>1754</v>
      </c>
      <c r="E1090" s="71">
        <v>7</v>
      </c>
      <c r="F1090" s="71">
        <v>38</v>
      </c>
      <c r="G1090" s="71">
        <v>45</v>
      </c>
      <c r="H1090" s="71">
        <v>1090</v>
      </c>
      <c r="I1090" s="71">
        <v>37.806052899999997</v>
      </c>
      <c r="J1090" s="71">
        <v>-122.22500429999999</v>
      </c>
    </row>
    <row r="1091" spans="1:10" ht="29.1">
      <c r="A1091" s="71">
        <v>50775</v>
      </c>
      <c r="B1091" s="70" t="s">
        <v>1035</v>
      </c>
      <c r="C1091" s="71">
        <v>1009230</v>
      </c>
      <c r="D1091" s="72" t="s">
        <v>1738</v>
      </c>
      <c r="E1091" s="71">
        <v>13</v>
      </c>
      <c r="F1091" s="71">
        <v>33</v>
      </c>
      <c r="G1091" s="71">
        <v>45</v>
      </c>
      <c r="H1091" s="71">
        <v>1091</v>
      </c>
      <c r="I1091" s="71">
        <v>37.791494800000002</v>
      </c>
      <c r="J1091" s="71">
        <v>-122.23648489999999</v>
      </c>
    </row>
    <row r="1092" spans="1:10" ht="29.1">
      <c r="A1092" s="71">
        <v>56857</v>
      </c>
      <c r="B1092" s="70" t="s">
        <v>1035</v>
      </c>
      <c r="C1092" s="71">
        <v>700260</v>
      </c>
      <c r="D1092" s="72" t="s">
        <v>1755</v>
      </c>
      <c r="E1092" s="71">
        <v>20</v>
      </c>
      <c r="F1092" s="71">
        <v>25</v>
      </c>
      <c r="G1092" s="71">
        <v>45</v>
      </c>
      <c r="H1092" s="71">
        <v>1092</v>
      </c>
      <c r="I1092" s="71">
        <v>37.510790999999998</v>
      </c>
      <c r="J1092" s="71">
        <v>-121.9549281</v>
      </c>
    </row>
    <row r="1093" spans="1:10" ht="29.1">
      <c r="A1093" s="71">
        <v>55103</v>
      </c>
      <c r="B1093" s="70" t="s">
        <v>1035</v>
      </c>
      <c r="C1093" s="71">
        <v>1001070</v>
      </c>
      <c r="D1093" s="72" t="s">
        <v>1632</v>
      </c>
      <c r="E1093" s="71">
        <v>14</v>
      </c>
      <c r="F1093" s="71">
        <v>31</v>
      </c>
      <c r="G1093" s="71">
        <v>45</v>
      </c>
      <c r="H1093" s="71">
        <v>1093</v>
      </c>
      <c r="I1093" s="71">
        <v>37.801271</v>
      </c>
      <c r="J1093" s="71">
        <v>-122.263183</v>
      </c>
    </row>
    <row r="1094" spans="1:10" ht="29.1">
      <c r="A1094" s="71">
        <v>50577</v>
      </c>
      <c r="B1094" s="70" t="s">
        <v>1035</v>
      </c>
      <c r="C1094" s="71">
        <v>600050</v>
      </c>
      <c r="D1094" s="72" t="s">
        <v>1649</v>
      </c>
      <c r="E1094" s="71">
        <v>35</v>
      </c>
      <c r="F1094" s="71">
        <v>10</v>
      </c>
      <c r="G1094" s="71">
        <v>45</v>
      </c>
      <c r="H1094" s="71">
        <v>1094</v>
      </c>
      <c r="I1094" s="71">
        <v>37.829900600000002</v>
      </c>
      <c r="J1094" s="71">
        <v>-122.2848815</v>
      </c>
    </row>
    <row r="1095" spans="1:10" ht="29.1">
      <c r="A1095" s="71">
        <v>58550</v>
      </c>
      <c r="B1095" s="70" t="s">
        <v>1035</v>
      </c>
      <c r="C1095" s="71">
        <v>1011050</v>
      </c>
      <c r="D1095" s="72" t="s">
        <v>1756</v>
      </c>
      <c r="E1095" s="71">
        <v>28</v>
      </c>
      <c r="F1095" s="71">
        <v>17</v>
      </c>
      <c r="G1095" s="71">
        <v>45</v>
      </c>
      <c r="H1095" s="71">
        <v>1095</v>
      </c>
      <c r="I1095" s="71">
        <v>37.785747499999999</v>
      </c>
      <c r="J1095" s="71">
        <v>-122.2220559</v>
      </c>
    </row>
    <row r="1096" spans="1:10" ht="29.1">
      <c r="A1096" s="71">
        <v>57885</v>
      </c>
      <c r="B1096" s="70" t="s">
        <v>1035</v>
      </c>
      <c r="C1096" s="71">
        <v>1014780</v>
      </c>
      <c r="D1096" s="72" t="s">
        <v>1757</v>
      </c>
      <c r="E1096" s="71">
        <v>18</v>
      </c>
      <c r="F1096" s="71">
        <v>27</v>
      </c>
      <c r="G1096" s="71">
        <v>45</v>
      </c>
      <c r="H1096" s="71">
        <v>1096</v>
      </c>
      <c r="I1096" s="71">
        <v>37.800482000000002</v>
      </c>
      <c r="J1096" s="71">
        <v>-122.229193</v>
      </c>
    </row>
    <row r="1097" spans="1:10" ht="29.1">
      <c r="A1097" s="71">
        <v>55539</v>
      </c>
      <c r="B1097" s="70" t="s">
        <v>1035</v>
      </c>
      <c r="C1097" s="71">
        <v>1011290</v>
      </c>
      <c r="D1097" s="72" t="s">
        <v>1044</v>
      </c>
      <c r="E1097" s="71">
        <v>18</v>
      </c>
      <c r="F1097" s="71">
        <v>27</v>
      </c>
      <c r="G1097" s="71">
        <v>45</v>
      </c>
      <c r="H1097" s="71">
        <v>1097</v>
      </c>
      <c r="I1097" s="71">
        <v>37.775411499999997</v>
      </c>
      <c r="J1097" s="71">
        <v>-122.2255433</v>
      </c>
    </row>
    <row r="1098" spans="1:10" ht="29.1">
      <c r="A1098" s="71">
        <v>54456</v>
      </c>
      <c r="B1098" s="70" t="s">
        <v>1035</v>
      </c>
      <c r="C1098" s="71">
        <v>1301210</v>
      </c>
      <c r="D1098" s="72" t="s">
        <v>1707</v>
      </c>
      <c r="E1098" s="71">
        <v>27</v>
      </c>
      <c r="F1098" s="71">
        <v>18</v>
      </c>
      <c r="G1098" s="71">
        <v>45</v>
      </c>
      <c r="H1098" s="71">
        <v>1098</v>
      </c>
      <c r="I1098" s="71">
        <v>37.9250908</v>
      </c>
      <c r="J1098" s="71">
        <v>-122.34726929999999</v>
      </c>
    </row>
    <row r="1099" spans="1:10" ht="29.1">
      <c r="A1099" s="71">
        <v>51514</v>
      </c>
      <c r="B1099" s="70" t="s">
        <v>1035</v>
      </c>
      <c r="C1099" s="71">
        <v>704590</v>
      </c>
      <c r="D1099" s="72" t="s">
        <v>1758</v>
      </c>
      <c r="E1099" s="71">
        <v>8</v>
      </c>
      <c r="F1099" s="71">
        <v>36</v>
      </c>
      <c r="G1099" s="71">
        <v>45</v>
      </c>
      <c r="H1099" s="71">
        <v>1099</v>
      </c>
      <c r="I1099" s="71">
        <v>37.567602999999998</v>
      </c>
      <c r="J1099" s="71">
        <v>-122.0528436</v>
      </c>
    </row>
    <row r="1100" spans="1:10" ht="29.1">
      <c r="A1100" s="71">
        <v>55457</v>
      </c>
      <c r="B1100" s="70" t="s">
        <v>1035</v>
      </c>
      <c r="C1100" s="71">
        <v>1014690</v>
      </c>
      <c r="D1100" s="72" t="s">
        <v>1759</v>
      </c>
      <c r="E1100" s="71">
        <v>12</v>
      </c>
      <c r="F1100" s="71">
        <v>33</v>
      </c>
      <c r="G1100" s="71">
        <v>45</v>
      </c>
      <c r="H1100" s="71">
        <v>1100</v>
      </c>
      <c r="I1100" s="71">
        <v>37.750002799999997</v>
      </c>
      <c r="J1100" s="71">
        <v>-122.15904500000001</v>
      </c>
    </row>
    <row r="1101" spans="1:10" ht="29.1">
      <c r="A1101" s="71">
        <v>53083</v>
      </c>
      <c r="B1101" s="70" t="s">
        <v>1035</v>
      </c>
      <c r="C1101" s="71">
        <v>9908200</v>
      </c>
      <c r="D1101" s="72" t="s">
        <v>1691</v>
      </c>
      <c r="E1101" s="71">
        <v>29</v>
      </c>
      <c r="F1101" s="71">
        <v>16</v>
      </c>
      <c r="G1101" s="71">
        <v>45</v>
      </c>
      <c r="H1101" s="71">
        <v>1101</v>
      </c>
      <c r="I1101" s="71">
        <v>37.81653</v>
      </c>
      <c r="J1101" s="71">
        <v>-122.28879000000001</v>
      </c>
    </row>
    <row r="1102" spans="1:10" ht="29.1">
      <c r="A1102" s="71">
        <v>54100</v>
      </c>
      <c r="B1102" s="70" t="s">
        <v>1035</v>
      </c>
      <c r="C1102" s="71">
        <v>1014680</v>
      </c>
      <c r="D1102" s="72" t="s">
        <v>1759</v>
      </c>
      <c r="E1102" s="71">
        <v>34</v>
      </c>
      <c r="F1102" s="71">
        <v>11</v>
      </c>
      <c r="G1102" s="71">
        <v>45</v>
      </c>
      <c r="H1102" s="71">
        <v>1102</v>
      </c>
      <c r="I1102" s="71">
        <v>37.749768799999998</v>
      </c>
      <c r="J1102" s="71">
        <v>-122.15868399999999</v>
      </c>
    </row>
    <row r="1103" spans="1:10" ht="29.1">
      <c r="A1103" s="71">
        <v>55252</v>
      </c>
      <c r="B1103" s="70" t="s">
        <v>1035</v>
      </c>
      <c r="C1103" s="71">
        <v>1005620</v>
      </c>
      <c r="D1103" s="72" t="s">
        <v>1760</v>
      </c>
      <c r="E1103" s="71">
        <v>27</v>
      </c>
      <c r="F1103" s="71">
        <v>17</v>
      </c>
      <c r="G1103" s="71">
        <v>45</v>
      </c>
      <c r="H1103" s="71">
        <v>1103</v>
      </c>
      <c r="I1103" s="71">
        <v>37.753505699999998</v>
      </c>
      <c r="J1103" s="71">
        <v>-122.16541599999999</v>
      </c>
    </row>
    <row r="1104" spans="1:10" ht="29.1">
      <c r="A1104" s="71">
        <v>57355</v>
      </c>
      <c r="B1104" s="70" t="s">
        <v>1035</v>
      </c>
      <c r="C1104" s="71">
        <v>1004120</v>
      </c>
      <c r="D1104" s="72" t="s">
        <v>1761</v>
      </c>
      <c r="E1104" s="71">
        <v>35</v>
      </c>
      <c r="F1104" s="71">
        <v>10</v>
      </c>
      <c r="G1104" s="71">
        <v>45</v>
      </c>
      <c r="H1104" s="71">
        <v>1104</v>
      </c>
      <c r="I1104" s="71">
        <v>37.794974699999997</v>
      </c>
      <c r="J1104" s="71">
        <v>-122.2494768</v>
      </c>
    </row>
    <row r="1105" spans="1:10" ht="29.1">
      <c r="A1105" s="71">
        <v>55049</v>
      </c>
      <c r="B1105" s="70" t="s">
        <v>1035</v>
      </c>
      <c r="C1105" s="71">
        <v>104450</v>
      </c>
      <c r="D1105" s="72" t="s">
        <v>1762</v>
      </c>
      <c r="E1105" s="71">
        <v>6</v>
      </c>
      <c r="F1105" s="71">
        <v>38</v>
      </c>
      <c r="G1105" s="71">
        <v>44</v>
      </c>
      <c r="H1105" s="71">
        <v>1105</v>
      </c>
      <c r="I1105" s="71">
        <v>37.735498999999997</v>
      </c>
      <c r="J1105" s="71">
        <v>-122.2395171</v>
      </c>
    </row>
    <row r="1106" spans="1:10" ht="29.1">
      <c r="A1106" s="71">
        <v>58610</v>
      </c>
      <c r="B1106" s="70" t="s">
        <v>1035</v>
      </c>
      <c r="C1106" s="71">
        <v>901760</v>
      </c>
      <c r="D1106" s="72" t="s">
        <v>1763</v>
      </c>
      <c r="E1106" s="71">
        <v>25</v>
      </c>
      <c r="F1106" s="71">
        <v>19</v>
      </c>
      <c r="G1106" s="71">
        <v>44</v>
      </c>
      <c r="H1106" s="71">
        <v>1106</v>
      </c>
      <c r="I1106" s="71">
        <v>37.517438499999997</v>
      </c>
      <c r="J1106" s="71">
        <v>-122.01091649999999</v>
      </c>
    </row>
    <row r="1107" spans="1:10" ht="29.1">
      <c r="A1107" s="71">
        <v>55845</v>
      </c>
      <c r="B1107" s="70" t="s">
        <v>1035</v>
      </c>
      <c r="C1107" s="71">
        <v>1302230</v>
      </c>
      <c r="D1107" s="72" t="s">
        <v>1595</v>
      </c>
      <c r="E1107" s="71">
        <v>33</v>
      </c>
      <c r="F1107" s="71">
        <v>11</v>
      </c>
      <c r="G1107" s="71">
        <v>44</v>
      </c>
      <c r="H1107" s="71">
        <v>1107</v>
      </c>
      <c r="I1107" s="71">
        <v>37.935634200000003</v>
      </c>
      <c r="J1107" s="71">
        <v>-122.3478387</v>
      </c>
    </row>
    <row r="1108" spans="1:10" ht="29.1">
      <c r="A1108" s="71">
        <v>53067</v>
      </c>
      <c r="B1108" s="70" t="s">
        <v>1035</v>
      </c>
      <c r="C1108" s="71">
        <v>9908150</v>
      </c>
      <c r="D1108" s="72" t="s">
        <v>1764</v>
      </c>
      <c r="E1108" s="71">
        <v>27</v>
      </c>
      <c r="F1108" s="71">
        <v>17</v>
      </c>
      <c r="G1108" s="71">
        <v>44</v>
      </c>
      <c r="H1108" s="71">
        <v>1108</v>
      </c>
      <c r="I1108" s="71">
        <v>37.557886099999997</v>
      </c>
      <c r="J1108" s="71">
        <v>-122.00658</v>
      </c>
    </row>
    <row r="1109" spans="1:10" ht="29.1">
      <c r="A1109" s="71">
        <v>51549</v>
      </c>
      <c r="B1109" s="70" t="s">
        <v>1035</v>
      </c>
      <c r="C1109" s="71">
        <v>9903560</v>
      </c>
      <c r="D1109" s="72" t="s">
        <v>1519</v>
      </c>
      <c r="E1109" s="71">
        <v>10</v>
      </c>
      <c r="F1109" s="71">
        <v>35</v>
      </c>
      <c r="G1109" s="71">
        <v>44</v>
      </c>
      <c r="H1109" s="71">
        <v>1109</v>
      </c>
      <c r="I1109" s="71">
        <v>37.771778300000001</v>
      </c>
      <c r="J1109" s="71">
        <v>-122.189949</v>
      </c>
    </row>
    <row r="1110" spans="1:10" ht="29.1">
      <c r="A1110" s="71">
        <v>56400</v>
      </c>
      <c r="B1110" s="70" t="s">
        <v>1035</v>
      </c>
      <c r="C1110" s="71">
        <v>1015090</v>
      </c>
      <c r="D1110" s="72" t="s">
        <v>1601</v>
      </c>
      <c r="E1110" s="71">
        <v>34</v>
      </c>
      <c r="F1110" s="71">
        <v>10</v>
      </c>
      <c r="G1110" s="71">
        <v>44</v>
      </c>
      <c r="H1110" s="71">
        <v>1110</v>
      </c>
      <c r="I1110" s="71">
        <v>37.797406299999999</v>
      </c>
      <c r="J1110" s="71">
        <v>-122.204773</v>
      </c>
    </row>
    <row r="1111" spans="1:10" ht="29.1">
      <c r="A1111" s="71">
        <v>57787</v>
      </c>
      <c r="B1111" s="70" t="s">
        <v>1035</v>
      </c>
      <c r="C1111" s="71">
        <v>9801720</v>
      </c>
      <c r="D1111" s="72" t="s">
        <v>1717</v>
      </c>
      <c r="E1111" s="71">
        <v>17</v>
      </c>
      <c r="F1111" s="71">
        <v>27</v>
      </c>
      <c r="G1111" s="71">
        <v>44</v>
      </c>
      <c r="H1111" s="71">
        <v>1111</v>
      </c>
      <c r="I1111" s="71">
        <v>37.673745699999998</v>
      </c>
      <c r="J1111" s="71">
        <v>-122.1233829</v>
      </c>
    </row>
    <row r="1112" spans="1:10" ht="29.1">
      <c r="A1112" s="71">
        <v>51144</v>
      </c>
      <c r="B1112" s="70" t="s">
        <v>1035</v>
      </c>
      <c r="C1112" s="71">
        <v>101140</v>
      </c>
      <c r="D1112" s="72" t="s">
        <v>1765</v>
      </c>
      <c r="E1112" s="71">
        <v>8</v>
      </c>
      <c r="F1112" s="71">
        <v>36</v>
      </c>
      <c r="G1112" s="71">
        <v>44</v>
      </c>
      <c r="H1112" s="71">
        <v>1112</v>
      </c>
      <c r="I1112" s="71">
        <v>37.761881000000002</v>
      </c>
      <c r="J1112" s="71">
        <v>-122.243208</v>
      </c>
    </row>
    <row r="1113" spans="1:10" ht="29.1">
      <c r="A1113" s="71">
        <v>52544</v>
      </c>
      <c r="B1113" s="70" t="s">
        <v>1035</v>
      </c>
      <c r="C1113" s="71">
        <v>500540</v>
      </c>
      <c r="D1113" s="72" t="s">
        <v>1766</v>
      </c>
      <c r="E1113" s="71">
        <v>31</v>
      </c>
      <c r="F1113" s="71">
        <v>13</v>
      </c>
      <c r="G1113" s="71">
        <v>44</v>
      </c>
      <c r="H1113" s="71">
        <v>1113</v>
      </c>
      <c r="I1113" s="71">
        <v>37.902343299999998</v>
      </c>
      <c r="J1113" s="71">
        <v>-122.3031074</v>
      </c>
    </row>
    <row r="1114" spans="1:10" ht="29.1">
      <c r="A1114" s="71">
        <v>59951</v>
      </c>
      <c r="B1114" s="70" t="s">
        <v>1035</v>
      </c>
      <c r="C1114" s="71">
        <v>1018310</v>
      </c>
      <c r="D1114" s="72" t="s">
        <v>1767</v>
      </c>
      <c r="E1114" s="71">
        <v>18</v>
      </c>
      <c r="F1114" s="71">
        <v>26</v>
      </c>
      <c r="G1114" s="71">
        <v>44</v>
      </c>
      <c r="H1114" s="71">
        <v>1114</v>
      </c>
      <c r="I1114" s="71">
        <v>37.825131300000002</v>
      </c>
      <c r="J1114" s="71">
        <v>-122.27784370000001</v>
      </c>
    </row>
    <row r="1115" spans="1:10" ht="29.1">
      <c r="A1115" s="71">
        <v>53737</v>
      </c>
      <c r="B1115" s="70" t="s">
        <v>1035</v>
      </c>
      <c r="C1115" s="71">
        <v>1015870</v>
      </c>
      <c r="D1115" s="72" t="s">
        <v>1768</v>
      </c>
      <c r="E1115" s="71">
        <v>21</v>
      </c>
      <c r="F1115" s="71">
        <v>23</v>
      </c>
      <c r="G1115" s="71">
        <v>44</v>
      </c>
      <c r="H1115" s="71">
        <v>1115</v>
      </c>
      <c r="I1115" s="71">
        <v>37.844090199999997</v>
      </c>
      <c r="J1115" s="71">
        <v>-122.2749085</v>
      </c>
    </row>
    <row r="1116" spans="1:10" ht="29.1">
      <c r="A1116" s="71">
        <v>50855</v>
      </c>
      <c r="B1116" s="70" t="s">
        <v>1035</v>
      </c>
      <c r="C1116" s="71">
        <v>1003320</v>
      </c>
      <c r="D1116" s="72" t="s">
        <v>1769</v>
      </c>
      <c r="E1116" s="71">
        <v>15</v>
      </c>
      <c r="F1116" s="71">
        <v>29</v>
      </c>
      <c r="G1116" s="71">
        <v>44</v>
      </c>
      <c r="H1116" s="71">
        <v>1116</v>
      </c>
      <c r="I1116" s="71">
        <v>37.762020399999997</v>
      </c>
      <c r="J1116" s="71">
        <v>-122.1825561</v>
      </c>
    </row>
    <row r="1117" spans="1:10" ht="29.1">
      <c r="A1117" s="71">
        <v>50529</v>
      </c>
      <c r="B1117" s="70" t="s">
        <v>1035</v>
      </c>
      <c r="C1117" s="71">
        <v>200780</v>
      </c>
      <c r="D1117" s="72" t="s">
        <v>1770</v>
      </c>
      <c r="E1117" s="71">
        <v>29</v>
      </c>
      <c r="F1117" s="71">
        <v>15</v>
      </c>
      <c r="G1117" s="71">
        <v>44</v>
      </c>
      <c r="H1117" s="71">
        <v>1117</v>
      </c>
      <c r="I1117" s="71">
        <v>37.885443899999999</v>
      </c>
      <c r="J1117" s="71">
        <v>-122.3001501</v>
      </c>
    </row>
    <row r="1118" spans="1:10" ht="29.1">
      <c r="A1118" s="71">
        <v>54155</v>
      </c>
      <c r="B1118" s="70" t="s">
        <v>1035</v>
      </c>
      <c r="C1118" s="71">
        <v>1001900</v>
      </c>
      <c r="D1118" s="72" t="s">
        <v>1771</v>
      </c>
      <c r="E1118" s="71">
        <v>32</v>
      </c>
      <c r="F1118" s="71">
        <v>12</v>
      </c>
      <c r="G1118" s="71">
        <v>44</v>
      </c>
      <c r="H1118" s="71">
        <v>1118</v>
      </c>
      <c r="I1118" s="71">
        <v>37.788428500000002</v>
      </c>
      <c r="J1118" s="71">
        <v>-122.2097718</v>
      </c>
    </row>
    <row r="1119" spans="1:10" ht="29.1">
      <c r="A1119" s="71">
        <v>55673</v>
      </c>
      <c r="B1119" s="70" t="s">
        <v>1035</v>
      </c>
      <c r="C1119" s="71">
        <v>805270</v>
      </c>
      <c r="D1119" s="72" t="s">
        <v>1686</v>
      </c>
      <c r="E1119" s="71">
        <v>22</v>
      </c>
      <c r="F1119" s="71">
        <v>22</v>
      </c>
      <c r="G1119" s="71">
        <v>44</v>
      </c>
      <c r="H1119" s="71">
        <v>1119</v>
      </c>
      <c r="I1119" s="71">
        <v>37.653354100000001</v>
      </c>
      <c r="J1119" s="71">
        <v>-122.10915060000001</v>
      </c>
    </row>
    <row r="1120" spans="1:10" ht="29.1">
      <c r="A1120" s="71">
        <v>52797</v>
      </c>
      <c r="B1120" s="70" t="s">
        <v>1035</v>
      </c>
      <c r="C1120" s="71">
        <v>9907330</v>
      </c>
      <c r="D1120" s="72" t="s">
        <v>1150</v>
      </c>
      <c r="E1120" s="71">
        <v>31</v>
      </c>
      <c r="F1120" s="71">
        <v>13</v>
      </c>
      <c r="G1120" s="71">
        <v>44</v>
      </c>
      <c r="H1120" s="71">
        <v>1120</v>
      </c>
      <c r="I1120" s="71">
        <v>37.5570685</v>
      </c>
      <c r="J1120" s="71">
        <v>-121.9756376</v>
      </c>
    </row>
    <row r="1121" spans="1:10" ht="29.1">
      <c r="A1121" s="71">
        <v>51443</v>
      </c>
      <c r="B1121" s="70" t="s">
        <v>1035</v>
      </c>
      <c r="C1121" s="71">
        <v>1012480</v>
      </c>
      <c r="D1121" s="72" t="s">
        <v>1643</v>
      </c>
      <c r="E1121" s="71">
        <v>9</v>
      </c>
      <c r="F1121" s="71">
        <v>35</v>
      </c>
      <c r="G1121" s="71">
        <v>44</v>
      </c>
      <c r="H1121" s="71">
        <v>1121</v>
      </c>
      <c r="I1121" s="71">
        <v>37.747264399999999</v>
      </c>
      <c r="J1121" s="71">
        <v>-122.1963181</v>
      </c>
    </row>
    <row r="1122" spans="1:10" ht="29.1">
      <c r="A1122" s="71">
        <v>55956</v>
      </c>
      <c r="B1122" s="70" t="s">
        <v>1035</v>
      </c>
      <c r="C1122" s="71">
        <v>1004270</v>
      </c>
      <c r="D1122" s="72" t="s">
        <v>1772</v>
      </c>
      <c r="E1122" s="71">
        <v>33</v>
      </c>
      <c r="F1122" s="71">
        <v>10</v>
      </c>
      <c r="G1122" s="71">
        <v>44</v>
      </c>
      <c r="H1122" s="71">
        <v>1122</v>
      </c>
      <c r="I1122" s="71">
        <v>37.755554099999998</v>
      </c>
      <c r="J1122" s="71">
        <v>-122.1617461</v>
      </c>
    </row>
    <row r="1123" spans="1:10" ht="29.1">
      <c r="A1123" s="71">
        <v>50835</v>
      </c>
      <c r="B1123" s="70" t="s">
        <v>1035</v>
      </c>
      <c r="C1123" s="71">
        <v>9901620</v>
      </c>
      <c r="D1123" s="72" t="s">
        <v>1773</v>
      </c>
      <c r="E1123" s="71">
        <v>20</v>
      </c>
      <c r="F1123" s="71">
        <v>24</v>
      </c>
      <c r="G1123" s="71">
        <v>44</v>
      </c>
      <c r="H1123" s="71">
        <v>1123</v>
      </c>
      <c r="I1123" s="71">
        <v>37.908038599999998</v>
      </c>
      <c r="J1123" s="71">
        <v>-122.3062115</v>
      </c>
    </row>
    <row r="1124" spans="1:10" ht="29.1">
      <c r="A1124" s="71">
        <v>53656</v>
      </c>
      <c r="B1124" s="70" t="s">
        <v>1035</v>
      </c>
      <c r="C1124" s="71">
        <v>1600580</v>
      </c>
      <c r="D1124" s="72" t="s">
        <v>1774</v>
      </c>
      <c r="E1124" s="71">
        <v>10</v>
      </c>
      <c r="F1124" s="71">
        <v>34</v>
      </c>
      <c r="G1124" s="71">
        <v>44</v>
      </c>
      <c r="H1124" s="71">
        <v>1124</v>
      </c>
      <c r="I1124" s="71">
        <v>37.956705100000001</v>
      </c>
      <c r="J1124" s="71">
        <v>-122.3469918</v>
      </c>
    </row>
    <row r="1125" spans="1:10" ht="29.1">
      <c r="A1125" s="71">
        <v>58158</v>
      </c>
      <c r="B1125" s="70" t="s">
        <v>1035</v>
      </c>
      <c r="C1125" s="71">
        <v>1011790</v>
      </c>
      <c r="D1125" s="72" t="s">
        <v>1775</v>
      </c>
      <c r="E1125" s="71">
        <v>21</v>
      </c>
      <c r="F1125" s="71">
        <v>22</v>
      </c>
      <c r="G1125" s="71">
        <v>44</v>
      </c>
      <c r="H1125" s="71">
        <v>1125</v>
      </c>
      <c r="I1125" s="71">
        <v>37.813949399999998</v>
      </c>
      <c r="J1125" s="71">
        <v>-122.2462766</v>
      </c>
    </row>
    <row r="1126" spans="1:10" ht="29.1">
      <c r="A1126" s="71">
        <v>54415</v>
      </c>
      <c r="B1126" s="70" t="s">
        <v>1035</v>
      </c>
      <c r="C1126" s="71">
        <v>1014570</v>
      </c>
      <c r="D1126" s="72" t="s">
        <v>1776</v>
      </c>
      <c r="E1126" s="71">
        <v>18</v>
      </c>
      <c r="F1126" s="71">
        <v>26</v>
      </c>
      <c r="G1126" s="71">
        <v>44</v>
      </c>
      <c r="H1126" s="71">
        <v>1126</v>
      </c>
      <c r="I1126" s="71">
        <v>37.767153299999997</v>
      </c>
      <c r="J1126" s="71">
        <v>-122.16941540000001</v>
      </c>
    </row>
    <row r="1127" spans="1:10" ht="29.1">
      <c r="A1127" s="71">
        <v>59050</v>
      </c>
      <c r="B1127" s="70" t="s">
        <v>1035</v>
      </c>
      <c r="C1127" s="71">
        <v>1003740</v>
      </c>
      <c r="D1127" s="72" t="s">
        <v>1777</v>
      </c>
      <c r="E1127" s="71">
        <v>2</v>
      </c>
      <c r="F1127" s="71">
        <v>42</v>
      </c>
      <c r="G1127" s="71">
        <v>44</v>
      </c>
      <c r="H1127" s="71">
        <v>1127</v>
      </c>
      <c r="I1127" s="71">
        <v>37.755760600000002</v>
      </c>
      <c r="J1127" s="71">
        <v>-122.1794443</v>
      </c>
    </row>
    <row r="1128" spans="1:10" ht="29.1">
      <c r="A1128" s="71">
        <v>51233</v>
      </c>
      <c r="B1128" s="70" t="s">
        <v>1035</v>
      </c>
      <c r="C1128" s="71">
        <v>305180</v>
      </c>
      <c r="D1128" s="72" t="s">
        <v>1778</v>
      </c>
      <c r="E1128" s="71">
        <v>7</v>
      </c>
      <c r="F1128" s="71">
        <v>36</v>
      </c>
      <c r="G1128" s="71">
        <v>44</v>
      </c>
      <c r="H1128" s="71">
        <v>1128</v>
      </c>
      <c r="I1128" s="71">
        <v>37.891090200000001</v>
      </c>
      <c r="J1128" s="71">
        <v>-122.2859579</v>
      </c>
    </row>
    <row r="1129" spans="1:10" ht="29.1">
      <c r="A1129" s="71">
        <v>55125</v>
      </c>
      <c r="B1129" s="70" t="s">
        <v>1035</v>
      </c>
      <c r="C1129" s="71">
        <v>9801680</v>
      </c>
      <c r="D1129" s="72" t="s">
        <v>1779</v>
      </c>
      <c r="E1129" s="71">
        <v>22</v>
      </c>
      <c r="F1129" s="71">
        <v>22</v>
      </c>
      <c r="G1129" s="71">
        <v>44</v>
      </c>
      <c r="H1129" s="71">
        <v>1129</v>
      </c>
      <c r="I1129" s="71">
        <v>37.671015500000003</v>
      </c>
      <c r="J1129" s="71">
        <v>-122.1216429</v>
      </c>
    </row>
    <row r="1130" spans="1:10" ht="29.1">
      <c r="A1130" s="71">
        <v>56884</v>
      </c>
      <c r="B1130" s="70" t="s">
        <v>1035</v>
      </c>
      <c r="C1130" s="71">
        <v>1003400</v>
      </c>
      <c r="D1130" s="72" t="s">
        <v>1780</v>
      </c>
      <c r="E1130" s="71">
        <v>9</v>
      </c>
      <c r="F1130" s="71">
        <v>34</v>
      </c>
      <c r="G1130" s="71">
        <v>44</v>
      </c>
      <c r="H1130" s="71">
        <v>1130</v>
      </c>
      <c r="I1130" s="71">
        <v>37.804088299999997</v>
      </c>
      <c r="J1130" s="71">
        <v>-122.28851179999999</v>
      </c>
    </row>
    <row r="1131" spans="1:10" ht="29.1">
      <c r="A1131" s="71">
        <v>52230</v>
      </c>
      <c r="B1131" s="70" t="s">
        <v>1035</v>
      </c>
      <c r="C1131" s="71">
        <v>501510</v>
      </c>
      <c r="D1131" s="72" t="s">
        <v>1781</v>
      </c>
      <c r="E1131" s="71">
        <v>15</v>
      </c>
      <c r="F1131" s="71">
        <v>29</v>
      </c>
      <c r="G1131" s="71">
        <v>44</v>
      </c>
      <c r="H1131" s="71">
        <v>1131</v>
      </c>
      <c r="I1131" s="71">
        <v>37.929203000000001</v>
      </c>
      <c r="J1131" s="71">
        <v>-122.32134069999999</v>
      </c>
    </row>
    <row r="1132" spans="1:10" ht="29.1">
      <c r="A1132" s="71">
        <v>51476</v>
      </c>
      <c r="B1132" s="70" t="s">
        <v>1035</v>
      </c>
      <c r="C1132" s="71">
        <v>9903280</v>
      </c>
      <c r="D1132" s="72" t="s">
        <v>1782</v>
      </c>
      <c r="E1132" s="71">
        <v>21</v>
      </c>
      <c r="F1132" s="71">
        <v>23</v>
      </c>
      <c r="G1132" s="71">
        <v>44</v>
      </c>
      <c r="H1132" s="71">
        <v>1132</v>
      </c>
      <c r="I1132" s="71">
        <v>37.773203100000003</v>
      </c>
      <c r="J1132" s="71">
        <v>-122.26886519999999</v>
      </c>
    </row>
    <row r="1133" spans="1:10" ht="29.1">
      <c r="A1133" s="71">
        <v>53016</v>
      </c>
      <c r="B1133" s="70" t="s">
        <v>1035</v>
      </c>
      <c r="C1133" s="71">
        <v>9907980</v>
      </c>
      <c r="D1133" s="72" t="s">
        <v>1731</v>
      </c>
      <c r="E1133" s="71">
        <v>31</v>
      </c>
      <c r="F1133" s="71">
        <v>12</v>
      </c>
      <c r="G1133" s="71">
        <v>44</v>
      </c>
      <c r="H1133" s="71">
        <v>1133</v>
      </c>
      <c r="I1133" s="71">
        <v>37.6963127</v>
      </c>
      <c r="J1133" s="71">
        <v>-122.1156541</v>
      </c>
    </row>
    <row r="1134" spans="1:10" ht="29.1">
      <c r="A1134" s="71">
        <v>57795</v>
      </c>
      <c r="B1134" s="70" t="s">
        <v>1035</v>
      </c>
      <c r="C1134" s="71">
        <v>1001500</v>
      </c>
      <c r="D1134" s="72" t="s">
        <v>1783</v>
      </c>
      <c r="E1134" s="71">
        <v>23</v>
      </c>
      <c r="F1134" s="71">
        <v>21</v>
      </c>
      <c r="G1134" s="71">
        <v>44</v>
      </c>
      <c r="H1134" s="71">
        <v>1134</v>
      </c>
      <c r="I1134" s="71">
        <v>37.790897399999999</v>
      </c>
      <c r="J1134" s="71">
        <v>-122.2290227</v>
      </c>
    </row>
    <row r="1135" spans="1:10" ht="29.1">
      <c r="A1135" s="71">
        <v>57544</v>
      </c>
      <c r="B1135" s="70" t="s">
        <v>1035</v>
      </c>
      <c r="C1135" s="71">
        <v>1100660</v>
      </c>
      <c r="D1135" s="72" t="s">
        <v>1784</v>
      </c>
      <c r="E1135" s="71">
        <v>38</v>
      </c>
      <c r="F1135" s="71">
        <v>6</v>
      </c>
      <c r="G1135" s="71">
        <v>44</v>
      </c>
      <c r="H1135" s="71">
        <v>1135</v>
      </c>
      <c r="I1135" s="71">
        <v>37.812484300000001</v>
      </c>
      <c r="J1135" s="71">
        <v>-122.21516579999999</v>
      </c>
    </row>
    <row r="1136" spans="1:10" ht="29.1">
      <c r="A1136" s="71">
        <v>59552</v>
      </c>
      <c r="B1136" s="70" t="s">
        <v>1035</v>
      </c>
      <c r="C1136" s="71">
        <v>1006820</v>
      </c>
      <c r="D1136" s="72" t="s">
        <v>1785</v>
      </c>
      <c r="E1136" s="71">
        <v>11</v>
      </c>
      <c r="F1136" s="71">
        <v>33</v>
      </c>
      <c r="G1136" s="71">
        <v>43</v>
      </c>
      <c r="H1136" s="71">
        <v>1136</v>
      </c>
      <c r="I1136" s="71">
        <v>37.820723000000001</v>
      </c>
      <c r="J1136" s="71">
        <v>-122.260797</v>
      </c>
    </row>
    <row r="1137" spans="1:10" ht="29.1">
      <c r="A1137" s="71">
        <v>52240</v>
      </c>
      <c r="B1137" s="70" t="s">
        <v>1035</v>
      </c>
      <c r="C1137" s="71">
        <v>1000900</v>
      </c>
      <c r="D1137" s="72" t="s">
        <v>1786</v>
      </c>
      <c r="E1137" s="71">
        <v>26</v>
      </c>
      <c r="F1137" s="71">
        <v>18</v>
      </c>
      <c r="G1137" s="71">
        <v>43</v>
      </c>
      <c r="H1137" s="71">
        <v>1137</v>
      </c>
      <c r="I1137" s="71">
        <v>37.805090100000001</v>
      </c>
      <c r="J1137" s="71">
        <v>-122.2733525</v>
      </c>
    </row>
    <row r="1138" spans="1:10" ht="29.1">
      <c r="A1138" s="71">
        <v>59090</v>
      </c>
      <c r="B1138" s="70" t="s">
        <v>1035</v>
      </c>
      <c r="C1138" s="71">
        <v>1015880</v>
      </c>
      <c r="D1138" s="72" t="s">
        <v>1768</v>
      </c>
      <c r="E1138" s="71">
        <v>26</v>
      </c>
      <c r="F1138" s="71">
        <v>17</v>
      </c>
      <c r="G1138" s="71">
        <v>43</v>
      </c>
      <c r="H1138" s="71">
        <v>1138</v>
      </c>
      <c r="I1138" s="71">
        <v>37.8435226</v>
      </c>
      <c r="J1138" s="71">
        <v>-122.2750257</v>
      </c>
    </row>
    <row r="1139" spans="1:10" ht="29.1">
      <c r="A1139" s="71">
        <v>55052</v>
      </c>
      <c r="B1139" s="70" t="s">
        <v>1035</v>
      </c>
      <c r="C1139" s="71">
        <v>1015700</v>
      </c>
      <c r="D1139" s="72" t="s">
        <v>1715</v>
      </c>
      <c r="E1139" s="71">
        <v>25</v>
      </c>
      <c r="F1139" s="71">
        <v>19</v>
      </c>
      <c r="G1139" s="71">
        <v>43</v>
      </c>
      <c r="H1139" s="71">
        <v>1139</v>
      </c>
      <c r="I1139" s="71">
        <v>37.8240968</v>
      </c>
      <c r="J1139" s="71">
        <v>-122.27569269999999</v>
      </c>
    </row>
    <row r="1140" spans="1:10" ht="29.1">
      <c r="A1140" s="71">
        <v>55586</v>
      </c>
      <c r="B1140" s="70" t="s">
        <v>1035</v>
      </c>
      <c r="C1140" s="71">
        <v>1504160</v>
      </c>
      <c r="D1140" s="72" t="s">
        <v>1388</v>
      </c>
      <c r="E1140" s="71">
        <v>34</v>
      </c>
      <c r="F1140" s="71">
        <v>9</v>
      </c>
      <c r="G1140" s="71">
        <v>43</v>
      </c>
      <c r="H1140" s="71">
        <v>1140</v>
      </c>
      <c r="I1140" s="71">
        <v>37.699597500000003</v>
      </c>
      <c r="J1140" s="71">
        <v>-122.12067740000001</v>
      </c>
    </row>
    <row r="1141" spans="1:10" ht="29.1">
      <c r="A1141" s="71">
        <v>52370</v>
      </c>
      <c r="B1141" s="70" t="s">
        <v>1035</v>
      </c>
      <c r="C1141" s="71">
        <v>704790</v>
      </c>
      <c r="D1141" s="72" t="s">
        <v>1787</v>
      </c>
      <c r="E1141" s="71">
        <v>8</v>
      </c>
      <c r="F1141" s="71">
        <v>35</v>
      </c>
      <c r="G1141" s="71">
        <v>43</v>
      </c>
      <c r="H1141" s="71">
        <v>1141</v>
      </c>
      <c r="I1141" s="71">
        <v>37.500251599999999</v>
      </c>
      <c r="J1141" s="71">
        <v>-121.9198311</v>
      </c>
    </row>
    <row r="1142" spans="1:10" ht="29.1">
      <c r="A1142" s="71">
        <v>54228</v>
      </c>
      <c r="B1142" s="70" t="s">
        <v>1035</v>
      </c>
      <c r="C1142" s="71">
        <v>1009360</v>
      </c>
      <c r="D1142" s="72" t="s">
        <v>1788</v>
      </c>
      <c r="E1142" s="71">
        <v>17</v>
      </c>
      <c r="F1142" s="71">
        <v>26</v>
      </c>
      <c r="G1142" s="71">
        <v>43</v>
      </c>
      <c r="H1142" s="71">
        <v>1142</v>
      </c>
      <c r="I1142" s="71">
        <v>37.791407399999997</v>
      </c>
      <c r="J1142" s="71">
        <v>-122.22252589999999</v>
      </c>
    </row>
    <row r="1143" spans="1:10" ht="29.1">
      <c r="A1143" s="71">
        <v>52112</v>
      </c>
      <c r="B1143" s="70" t="s">
        <v>1035</v>
      </c>
      <c r="C1143" s="71">
        <v>702560</v>
      </c>
      <c r="D1143" s="72" t="s">
        <v>1554</v>
      </c>
      <c r="E1143" s="71">
        <v>26</v>
      </c>
      <c r="F1143" s="71">
        <v>17</v>
      </c>
      <c r="G1143" s="71">
        <v>43</v>
      </c>
      <c r="H1143" s="71">
        <v>1143</v>
      </c>
      <c r="I1143" s="71">
        <v>37.565696199999998</v>
      </c>
      <c r="J1143" s="71">
        <v>-122.0222248</v>
      </c>
    </row>
    <row r="1144" spans="1:10" ht="29.1">
      <c r="A1144" s="71">
        <v>52289</v>
      </c>
      <c r="B1144" s="70" t="s">
        <v>1035</v>
      </c>
      <c r="C1144" s="71">
        <v>706160</v>
      </c>
      <c r="D1144" s="72" t="s">
        <v>1515</v>
      </c>
      <c r="E1144" s="71">
        <v>30</v>
      </c>
      <c r="F1144" s="71">
        <v>14</v>
      </c>
      <c r="G1144" s="71">
        <v>43</v>
      </c>
      <c r="H1144" s="71">
        <v>1144</v>
      </c>
      <c r="I1144" s="71">
        <v>37.546436399999997</v>
      </c>
      <c r="J1144" s="71">
        <v>-121.98223160000001</v>
      </c>
    </row>
    <row r="1145" spans="1:10" ht="29.1">
      <c r="A1145" s="71">
        <v>51373</v>
      </c>
      <c r="B1145" s="70" t="s">
        <v>1035</v>
      </c>
      <c r="C1145" s="71">
        <v>9903030</v>
      </c>
      <c r="D1145" s="72" t="s">
        <v>1789</v>
      </c>
      <c r="E1145" s="71">
        <v>7</v>
      </c>
      <c r="F1145" s="71">
        <v>37</v>
      </c>
      <c r="G1145" s="71">
        <v>43</v>
      </c>
      <c r="H1145" s="71">
        <v>1145</v>
      </c>
      <c r="I1145" s="71">
        <v>37.777644199999997</v>
      </c>
      <c r="J1145" s="71">
        <v>-122.1881126</v>
      </c>
    </row>
    <row r="1146" spans="1:10" ht="29.1">
      <c r="A1146" s="71">
        <v>54959</v>
      </c>
      <c r="B1146" s="70" t="s">
        <v>1035</v>
      </c>
      <c r="C1146" s="71">
        <v>1501390</v>
      </c>
      <c r="D1146" s="72" t="s">
        <v>1790</v>
      </c>
      <c r="E1146" s="71">
        <v>12</v>
      </c>
      <c r="F1146" s="71">
        <v>31</v>
      </c>
      <c r="G1146" s="71">
        <v>43</v>
      </c>
      <c r="H1146" s="71">
        <v>1146</v>
      </c>
      <c r="I1146" s="71">
        <v>37.717495800000002</v>
      </c>
      <c r="J1146" s="71">
        <v>-122.1459622</v>
      </c>
    </row>
    <row r="1147" spans="1:10" ht="29.1">
      <c r="A1147" s="71">
        <v>53384</v>
      </c>
      <c r="B1147" s="70" t="s">
        <v>1035</v>
      </c>
      <c r="C1147" s="71">
        <v>1600480</v>
      </c>
      <c r="D1147" s="72" t="s">
        <v>1791</v>
      </c>
      <c r="E1147" s="71">
        <v>2</v>
      </c>
      <c r="F1147" s="71">
        <v>41</v>
      </c>
      <c r="G1147" s="71">
        <v>43</v>
      </c>
      <c r="H1147" s="71">
        <v>1147</v>
      </c>
      <c r="I1147" s="71">
        <v>37.966755399999997</v>
      </c>
      <c r="J1147" s="71">
        <v>-122.3431294</v>
      </c>
    </row>
    <row r="1148" spans="1:10" ht="29.1">
      <c r="A1148" s="71">
        <v>56773</v>
      </c>
      <c r="B1148" s="70" t="s">
        <v>1035</v>
      </c>
      <c r="C1148" s="71">
        <v>600380</v>
      </c>
      <c r="D1148" s="72" t="s">
        <v>1792</v>
      </c>
      <c r="E1148" s="71">
        <v>27</v>
      </c>
      <c r="F1148" s="71">
        <v>16</v>
      </c>
      <c r="G1148" s="71">
        <v>43</v>
      </c>
      <c r="H1148" s="71">
        <v>1148</v>
      </c>
      <c r="I1148" s="71">
        <v>37.847031399999999</v>
      </c>
      <c r="J1148" s="71">
        <v>-122.2915194</v>
      </c>
    </row>
    <row r="1149" spans="1:10" ht="29.1">
      <c r="A1149" s="71">
        <v>57995</v>
      </c>
      <c r="B1149" s="70" t="s">
        <v>1035</v>
      </c>
      <c r="C1149" s="71">
        <v>1000640</v>
      </c>
      <c r="D1149" s="72" t="s">
        <v>1793</v>
      </c>
      <c r="E1149" s="71">
        <v>23</v>
      </c>
      <c r="F1149" s="71">
        <v>20</v>
      </c>
      <c r="G1149" s="71">
        <v>43</v>
      </c>
      <c r="H1149" s="71">
        <v>1149</v>
      </c>
      <c r="I1149" s="71">
        <v>37.799799100000001</v>
      </c>
      <c r="J1149" s="71">
        <v>-122.2346605</v>
      </c>
    </row>
    <row r="1150" spans="1:10" ht="29.1">
      <c r="A1150" s="71">
        <v>56671</v>
      </c>
      <c r="B1150" s="70" t="s">
        <v>1035</v>
      </c>
      <c r="C1150" s="71">
        <v>1017260</v>
      </c>
      <c r="D1150" s="72" t="s">
        <v>1794</v>
      </c>
      <c r="E1150" s="71">
        <v>14</v>
      </c>
      <c r="F1150" s="71">
        <v>28</v>
      </c>
      <c r="G1150" s="71">
        <v>43</v>
      </c>
      <c r="H1150" s="71">
        <v>1150</v>
      </c>
      <c r="I1150" s="71">
        <v>37.819045799999998</v>
      </c>
      <c r="J1150" s="71">
        <v>-122.25352340000001</v>
      </c>
    </row>
    <row r="1151" spans="1:10" ht="29.1">
      <c r="A1151" s="71">
        <v>56779</v>
      </c>
      <c r="B1151" s="70" t="s">
        <v>1035</v>
      </c>
      <c r="C1151" s="71">
        <v>600410</v>
      </c>
      <c r="D1151" s="72" t="s">
        <v>1795</v>
      </c>
      <c r="E1151" s="71">
        <v>3</v>
      </c>
      <c r="F1151" s="71">
        <v>39</v>
      </c>
      <c r="G1151" s="71">
        <v>43</v>
      </c>
      <c r="H1151" s="71">
        <v>1151</v>
      </c>
      <c r="I1151" s="71">
        <v>37.829188100000003</v>
      </c>
      <c r="J1151" s="71">
        <v>-122.28501730000001</v>
      </c>
    </row>
    <row r="1152" spans="1:10" ht="29.1">
      <c r="A1152" s="71">
        <v>54475</v>
      </c>
      <c r="B1152" s="70" t="s">
        <v>1035</v>
      </c>
      <c r="C1152" s="71">
        <v>1012600</v>
      </c>
      <c r="D1152" s="72" t="s">
        <v>1713</v>
      </c>
      <c r="E1152" s="71">
        <v>17</v>
      </c>
      <c r="F1152" s="71">
        <v>26</v>
      </c>
      <c r="G1152" s="71">
        <v>42</v>
      </c>
      <c r="H1152" s="71">
        <v>1152</v>
      </c>
      <c r="I1152" s="71">
        <v>37.782426600000001</v>
      </c>
      <c r="J1152" s="71">
        <v>-122.2041969</v>
      </c>
    </row>
    <row r="1153" spans="1:10" ht="29.1">
      <c r="A1153" s="71">
        <v>50884</v>
      </c>
      <c r="B1153" s="70" t="s">
        <v>1035</v>
      </c>
      <c r="C1153" s="71">
        <v>1303810</v>
      </c>
      <c r="D1153" s="72" t="s">
        <v>1796</v>
      </c>
      <c r="E1153" s="71">
        <v>27</v>
      </c>
      <c r="F1153" s="71">
        <v>16</v>
      </c>
      <c r="G1153" s="71">
        <v>42</v>
      </c>
      <c r="H1153" s="71">
        <v>1153</v>
      </c>
      <c r="I1153" s="71">
        <v>37.971734499999997</v>
      </c>
      <c r="J1153" s="71">
        <v>-122.2884169</v>
      </c>
    </row>
    <row r="1154" spans="1:10" ht="29.1">
      <c r="A1154" s="71">
        <v>52186</v>
      </c>
      <c r="B1154" s="70" t="s">
        <v>1035</v>
      </c>
      <c r="C1154" s="71">
        <v>9905750</v>
      </c>
      <c r="D1154" s="72" t="s">
        <v>1797</v>
      </c>
      <c r="E1154" s="71">
        <v>42</v>
      </c>
      <c r="F1154" s="71">
        <v>0</v>
      </c>
      <c r="G1154" s="71">
        <v>42</v>
      </c>
      <c r="H1154" s="71">
        <v>1154</v>
      </c>
      <c r="I1154" s="71">
        <v>38.017812900000003</v>
      </c>
      <c r="J1154" s="71">
        <v>-121.94537339999999</v>
      </c>
    </row>
    <row r="1155" spans="1:10" ht="29.1">
      <c r="A1155" s="71">
        <v>54451</v>
      </c>
      <c r="B1155" s="70" t="s">
        <v>1035</v>
      </c>
      <c r="C1155" s="71">
        <v>1004110</v>
      </c>
      <c r="D1155" s="72" t="s">
        <v>1761</v>
      </c>
      <c r="E1155" s="71">
        <v>16</v>
      </c>
      <c r="F1155" s="71">
        <v>27</v>
      </c>
      <c r="G1155" s="71">
        <v>42</v>
      </c>
      <c r="H1155" s="71">
        <v>1155</v>
      </c>
      <c r="I1155" s="71">
        <v>37.794947100000002</v>
      </c>
      <c r="J1155" s="71">
        <v>-122.2492981</v>
      </c>
    </row>
    <row r="1156" spans="1:10" ht="29.1">
      <c r="A1156" s="71">
        <v>51668</v>
      </c>
      <c r="B1156" s="70" t="s">
        <v>1035</v>
      </c>
      <c r="C1156" s="71">
        <v>1017110</v>
      </c>
      <c r="D1156" s="72" t="s">
        <v>1798</v>
      </c>
      <c r="E1156" s="71">
        <v>3</v>
      </c>
      <c r="F1156" s="71">
        <v>40</v>
      </c>
      <c r="G1156" s="71">
        <v>42</v>
      </c>
      <c r="H1156" s="71">
        <v>1156</v>
      </c>
      <c r="I1156" s="71">
        <v>37.824350199999998</v>
      </c>
      <c r="J1156" s="71">
        <v>-122.2089127</v>
      </c>
    </row>
    <row r="1157" spans="1:10" ht="29.1">
      <c r="A1157" s="71">
        <v>51027</v>
      </c>
      <c r="B1157" s="70" t="s">
        <v>1035</v>
      </c>
      <c r="C1157" s="71">
        <v>9902190</v>
      </c>
      <c r="D1157" s="72" t="s">
        <v>1799</v>
      </c>
      <c r="E1157" s="71">
        <v>16</v>
      </c>
      <c r="F1157" s="71">
        <v>26</v>
      </c>
      <c r="G1157" s="71">
        <v>42</v>
      </c>
      <c r="H1157" s="71">
        <v>1157</v>
      </c>
      <c r="I1157" s="71">
        <v>37.7696313</v>
      </c>
      <c r="J1157" s="71">
        <v>-122.2384108</v>
      </c>
    </row>
    <row r="1158" spans="1:10" ht="29.1">
      <c r="A1158" s="71">
        <v>57957</v>
      </c>
      <c r="B1158" s="70" t="s">
        <v>1035</v>
      </c>
      <c r="C1158" s="71">
        <v>200380</v>
      </c>
      <c r="D1158" s="72" t="s">
        <v>1800</v>
      </c>
      <c r="E1158" s="71">
        <v>12</v>
      </c>
      <c r="F1158" s="71">
        <v>30</v>
      </c>
      <c r="G1158" s="71">
        <v>42</v>
      </c>
      <c r="H1158" s="71">
        <v>1158</v>
      </c>
      <c r="I1158" s="71">
        <v>37.888096400000002</v>
      </c>
      <c r="J1158" s="71">
        <v>-122.2984039</v>
      </c>
    </row>
    <row r="1159" spans="1:10" ht="29.1">
      <c r="A1159" s="71">
        <v>56866</v>
      </c>
      <c r="B1159" s="70" t="s">
        <v>1035</v>
      </c>
      <c r="C1159" s="71">
        <v>805250</v>
      </c>
      <c r="D1159" s="72" t="s">
        <v>1801</v>
      </c>
      <c r="E1159" s="71">
        <v>23</v>
      </c>
      <c r="F1159" s="71">
        <v>19</v>
      </c>
      <c r="G1159" s="71">
        <v>42</v>
      </c>
      <c r="H1159" s="71">
        <v>1159</v>
      </c>
      <c r="I1159" s="71">
        <v>37.657753100000001</v>
      </c>
      <c r="J1159" s="71">
        <v>-122.097748</v>
      </c>
    </row>
    <row r="1160" spans="1:10" ht="29.1">
      <c r="A1160" s="71">
        <v>51228</v>
      </c>
      <c r="B1160" s="70" t="s">
        <v>1035</v>
      </c>
      <c r="C1160" s="71">
        <v>1501250</v>
      </c>
      <c r="D1160" s="72" t="s">
        <v>1802</v>
      </c>
      <c r="E1160" s="71">
        <v>16</v>
      </c>
      <c r="F1160" s="71">
        <v>26</v>
      </c>
      <c r="G1160" s="71">
        <v>42</v>
      </c>
      <c r="H1160" s="71">
        <v>1160</v>
      </c>
      <c r="I1160" s="71">
        <v>37.712529500000002</v>
      </c>
      <c r="J1160" s="71">
        <v>-122.13918750000001</v>
      </c>
    </row>
    <row r="1161" spans="1:10" ht="29.1">
      <c r="A1161" s="71">
        <v>59445</v>
      </c>
      <c r="B1161" s="70" t="s">
        <v>1035</v>
      </c>
      <c r="C1161" s="71">
        <v>1009970</v>
      </c>
      <c r="D1161" s="72" t="s">
        <v>1803</v>
      </c>
      <c r="E1161" s="71">
        <v>17</v>
      </c>
      <c r="F1161" s="71">
        <v>25</v>
      </c>
      <c r="G1161" s="71">
        <v>42</v>
      </c>
      <c r="H1161" s="71">
        <v>1161</v>
      </c>
      <c r="I1161" s="71">
        <v>37.728721999999998</v>
      </c>
      <c r="J1161" s="71">
        <v>-122.17734539999999</v>
      </c>
    </row>
    <row r="1162" spans="1:10" ht="29.1">
      <c r="A1162" s="71">
        <v>57522</v>
      </c>
      <c r="B1162" s="70" t="s">
        <v>1035</v>
      </c>
      <c r="C1162" s="71">
        <v>1019270</v>
      </c>
      <c r="D1162" s="72" t="s">
        <v>1804</v>
      </c>
      <c r="E1162" s="71">
        <v>15</v>
      </c>
      <c r="F1162" s="71">
        <v>27</v>
      </c>
      <c r="G1162" s="71">
        <v>42</v>
      </c>
      <c r="H1162" s="71">
        <v>1162</v>
      </c>
      <c r="I1162" s="71">
        <v>37.849640000000001</v>
      </c>
      <c r="J1162" s="71">
        <v>-122.2658409</v>
      </c>
    </row>
    <row r="1163" spans="1:10" ht="29.1">
      <c r="A1163" s="71">
        <v>58528</v>
      </c>
      <c r="B1163" s="70" t="s">
        <v>1035</v>
      </c>
      <c r="C1163" s="71">
        <v>1015930</v>
      </c>
      <c r="D1163" s="72" t="s">
        <v>1805</v>
      </c>
      <c r="E1163" s="71">
        <v>17</v>
      </c>
      <c r="F1163" s="71">
        <v>25</v>
      </c>
      <c r="G1163" s="71">
        <v>42</v>
      </c>
      <c r="H1163" s="71">
        <v>1163</v>
      </c>
      <c r="I1163" s="71">
        <v>37.842233499999999</v>
      </c>
      <c r="J1163" s="71">
        <v>-122.274463</v>
      </c>
    </row>
    <row r="1164" spans="1:10" ht="29.1">
      <c r="A1164" s="71">
        <v>59611</v>
      </c>
      <c r="B1164" s="70" t="s">
        <v>1035</v>
      </c>
      <c r="C1164" s="71">
        <v>1004100</v>
      </c>
      <c r="D1164" s="72" t="s">
        <v>1806</v>
      </c>
      <c r="E1164" s="71">
        <v>10</v>
      </c>
      <c r="F1164" s="71">
        <v>32</v>
      </c>
      <c r="G1164" s="71">
        <v>42</v>
      </c>
      <c r="H1164" s="71">
        <v>1164</v>
      </c>
      <c r="I1164" s="71">
        <v>37.800038899999997</v>
      </c>
      <c r="J1164" s="71">
        <v>-122.2421351</v>
      </c>
    </row>
    <row r="1165" spans="1:10" ht="29.1">
      <c r="A1165" s="71">
        <v>50454</v>
      </c>
      <c r="B1165" s="70" t="s">
        <v>1035</v>
      </c>
      <c r="C1165" s="71">
        <v>1001040</v>
      </c>
      <c r="D1165" s="72" t="s">
        <v>1807</v>
      </c>
      <c r="E1165" s="71">
        <v>17</v>
      </c>
      <c r="F1165" s="71">
        <v>25</v>
      </c>
      <c r="G1165" s="71">
        <v>42</v>
      </c>
      <c r="H1165" s="71">
        <v>1165</v>
      </c>
      <c r="I1165" s="71">
        <v>37.806222099999999</v>
      </c>
      <c r="J1165" s="71">
        <v>-122.27580279999999</v>
      </c>
    </row>
    <row r="1166" spans="1:10" ht="29.1">
      <c r="A1166" s="71">
        <v>55060</v>
      </c>
      <c r="B1166" s="70" t="s">
        <v>1035</v>
      </c>
      <c r="C1166" s="71">
        <v>1007230</v>
      </c>
      <c r="D1166" s="72" t="s">
        <v>1808</v>
      </c>
      <c r="E1166" s="71">
        <v>18</v>
      </c>
      <c r="F1166" s="71">
        <v>24</v>
      </c>
      <c r="G1166" s="71">
        <v>42</v>
      </c>
      <c r="H1166" s="71">
        <v>1166</v>
      </c>
      <c r="I1166" s="71">
        <v>37.801653399999999</v>
      </c>
      <c r="J1166" s="71">
        <v>-122.2290361</v>
      </c>
    </row>
    <row r="1167" spans="1:10" ht="29.1">
      <c r="A1167" s="71">
        <v>57100</v>
      </c>
      <c r="B1167" s="70" t="s">
        <v>1035</v>
      </c>
      <c r="C1167" s="71">
        <v>1017630</v>
      </c>
      <c r="D1167" s="72" t="s">
        <v>1809</v>
      </c>
      <c r="E1167" s="71">
        <v>34</v>
      </c>
      <c r="F1167" s="71">
        <v>8</v>
      </c>
      <c r="G1167" s="71">
        <v>42</v>
      </c>
      <c r="H1167" s="71">
        <v>1167</v>
      </c>
      <c r="I1167" s="71">
        <v>37.800536800000003</v>
      </c>
      <c r="J1167" s="71">
        <v>-122.24824940000001</v>
      </c>
    </row>
    <row r="1168" spans="1:10" ht="29.1">
      <c r="A1168" s="71">
        <v>58225</v>
      </c>
      <c r="B1168" s="70" t="s">
        <v>1035</v>
      </c>
      <c r="C1168" s="71">
        <v>304290</v>
      </c>
      <c r="D1168" s="72" t="s">
        <v>1716</v>
      </c>
      <c r="E1168" s="71">
        <v>11</v>
      </c>
      <c r="F1168" s="71">
        <v>31</v>
      </c>
      <c r="G1168" s="71">
        <v>42</v>
      </c>
      <c r="H1168" s="71">
        <v>1168</v>
      </c>
      <c r="I1168" s="71">
        <v>37.855772399999999</v>
      </c>
      <c r="J1168" s="71">
        <v>-122.2797097</v>
      </c>
    </row>
    <row r="1169" spans="1:10" ht="29.1">
      <c r="A1169" s="71">
        <v>56654</v>
      </c>
      <c r="B1169" s="70" t="s">
        <v>1035</v>
      </c>
      <c r="C1169" s="71">
        <v>305090</v>
      </c>
      <c r="D1169" s="72" t="s">
        <v>1810</v>
      </c>
      <c r="E1169" s="71">
        <v>28</v>
      </c>
      <c r="F1169" s="71">
        <v>14</v>
      </c>
      <c r="G1169" s="71">
        <v>42</v>
      </c>
      <c r="H1169" s="71">
        <v>1169</v>
      </c>
      <c r="I1169" s="71">
        <v>37.876350600000002</v>
      </c>
      <c r="J1169" s="71">
        <v>-122.26900190000001</v>
      </c>
    </row>
    <row r="1170" spans="1:10" ht="29.1">
      <c r="A1170" s="71">
        <v>51104</v>
      </c>
      <c r="B1170" s="70" t="s">
        <v>1035</v>
      </c>
      <c r="C1170" s="71">
        <v>1015790</v>
      </c>
      <c r="D1170" s="72" t="s">
        <v>1811</v>
      </c>
      <c r="E1170" s="71">
        <v>18</v>
      </c>
      <c r="F1170" s="71">
        <v>24</v>
      </c>
      <c r="G1170" s="71">
        <v>42</v>
      </c>
      <c r="H1170" s="71">
        <v>1170</v>
      </c>
      <c r="I1170" s="71">
        <v>37.834341199999997</v>
      </c>
      <c r="J1170" s="71">
        <v>-122.2729097</v>
      </c>
    </row>
    <row r="1171" spans="1:10" ht="29.1">
      <c r="A1171" s="71">
        <v>57233</v>
      </c>
      <c r="B1171" s="70" t="s">
        <v>1035</v>
      </c>
      <c r="C1171" s="71">
        <v>1000720</v>
      </c>
      <c r="D1171" s="72" t="s">
        <v>1812</v>
      </c>
      <c r="E1171" s="71">
        <v>12</v>
      </c>
      <c r="F1171" s="71">
        <v>30</v>
      </c>
      <c r="G1171" s="71">
        <v>42</v>
      </c>
      <c r="H1171" s="71">
        <v>1172</v>
      </c>
      <c r="I1171" s="71">
        <v>37.7936312</v>
      </c>
      <c r="J1171" s="71">
        <v>-122.2401318</v>
      </c>
    </row>
    <row r="1172" spans="1:10" ht="29.1">
      <c r="A1172" s="71">
        <v>55432</v>
      </c>
      <c r="B1172" s="70" t="s">
        <v>1035</v>
      </c>
      <c r="C1172" s="71">
        <v>2200020</v>
      </c>
      <c r="D1172" s="72" t="s">
        <v>1813</v>
      </c>
      <c r="E1172" s="71">
        <v>24</v>
      </c>
      <c r="F1172" s="71">
        <v>18</v>
      </c>
      <c r="G1172" s="71">
        <v>42</v>
      </c>
      <c r="H1172" s="71">
        <v>1173</v>
      </c>
      <c r="I1172" s="71">
        <v>37.4292722</v>
      </c>
      <c r="J1172" s="71">
        <v>-122.16892540000001</v>
      </c>
    </row>
    <row r="1173" spans="1:10" ht="29.1">
      <c r="A1173" s="71">
        <v>52951</v>
      </c>
      <c r="B1173" s="70" t="s">
        <v>1035</v>
      </c>
      <c r="C1173" s="71">
        <v>9907820</v>
      </c>
      <c r="D1173" s="72" t="s">
        <v>1814</v>
      </c>
      <c r="E1173" s="71">
        <v>7</v>
      </c>
      <c r="F1173" s="71">
        <v>35</v>
      </c>
      <c r="G1173" s="71">
        <v>42</v>
      </c>
      <c r="H1173" s="71">
        <v>1174</v>
      </c>
      <c r="I1173" s="71">
        <v>37.787601000000002</v>
      </c>
      <c r="J1173" s="71">
        <v>-122.21093</v>
      </c>
    </row>
    <row r="1174" spans="1:10" ht="29.1">
      <c r="A1174" s="71">
        <v>50229</v>
      </c>
      <c r="B1174" s="70" t="s">
        <v>1035</v>
      </c>
      <c r="C1174" s="71">
        <v>303060</v>
      </c>
      <c r="D1174" s="72" t="s">
        <v>1815</v>
      </c>
      <c r="E1174" s="71">
        <v>13</v>
      </c>
      <c r="F1174" s="71">
        <v>29</v>
      </c>
      <c r="G1174" s="71">
        <v>42</v>
      </c>
      <c r="H1174" s="71">
        <v>1175</v>
      </c>
      <c r="I1174" s="71">
        <v>37.864585900000002</v>
      </c>
      <c r="J1174" s="71">
        <v>-122.27028660000001</v>
      </c>
    </row>
    <row r="1175" spans="1:10" ht="29.1">
      <c r="A1175" s="71">
        <v>58829</v>
      </c>
      <c r="B1175" s="70" t="s">
        <v>1035</v>
      </c>
      <c r="C1175" s="71">
        <v>1012250</v>
      </c>
      <c r="D1175" s="72" t="s">
        <v>1816</v>
      </c>
      <c r="E1175" s="71">
        <v>13</v>
      </c>
      <c r="F1175" s="71">
        <v>29</v>
      </c>
      <c r="G1175" s="71">
        <v>42</v>
      </c>
      <c r="H1175" s="71">
        <v>1176</v>
      </c>
      <c r="I1175" s="71">
        <v>37.812468799999998</v>
      </c>
      <c r="J1175" s="71">
        <v>-122.2615249</v>
      </c>
    </row>
    <row r="1176" spans="1:10" ht="29.1">
      <c r="A1176" s="71">
        <v>53600</v>
      </c>
      <c r="B1176" s="70" t="s">
        <v>1035</v>
      </c>
      <c r="C1176" s="71">
        <v>1017670</v>
      </c>
      <c r="D1176" s="72" t="s">
        <v>1817</v>
      </c>
      <c r="E1176" s="71">
        <v>37</v>
      </c>
      <c r="F1176" s="71">
        <v>5</v>
      </c>
      <c r="G1176" s="71">
        <v>42</v>
      </c>
      <c r="H1176" s="71">
        <v>1177</v>
      </c>
      <c r="I1176" s="71">
        <v>37.807654200000002</v>
      </c>
      <c r="J1176" s="71">
        <v>-122.2220791</v>
      </c>
    </row>
    <row r="1177" spans="1:10" ht="29.1">
      <c r="A1177" s="71">
        <v>53321</v>
      </c>
      <c r="B1177" s="70" t="s">
        <v>1035</v>
      </c>
      <c r="C1177" s="71">
        <v>304230</v>
      </c>
      <c r="D1177" s="72" t="s">
        <v>1818</v>
      </c>
      <c r="E1177" s="71">
        <v>21</v>
      </c>
      <c r="F1177" s="71">
        <v>20</v>
      </c>
      <c r="G1177" s="71">
        <v>42</v>
      </c>
      <c r="H1177" s="71">
        <v>1178</v>
      </c>
      <c r="I1177" s="71">
        <v>37.862116399999998</v>
      </c>
      <c r="J1177" s="71">
        <v>-122.28093200000001</v>
      </c>
    </row>
    <row r="1178" spans="1:10" ht="29.1">
      <c r="A1178" s="71">
        <v>51073</v>
      </c>
      <c r="B1178" s="70" t="s">
        <v>1035</v>
      </c>
      <c r="C1178" s="71">
        <v>9902360</v>
      </c>
      <c r="D1178" s="72" t="s">
        <v>1819</v>
      </c>
      <c r="E1178" s="71">
        <v>6</v>
      </c>
      <c r="F1178" s="71">
        <v>36</v>
      </c>
      <c r="G1178" s="71">
        <v>42</v>
      </c>
      <c r="H1178" s="71">
        <v>1179</v>
      </c>
      <c r="I1178" s="71">
        <v>37.873825799999999</v>
      </c>
      <c r="J1178" s="71">
        <v>-122.2663774</v>
      </c>
    </row>
    <row r="1179" spans="1:10" ht="29.1">
      <c r="A1179" s="71">
        <v>50594</v>
      </c>
      <c r="B1179" s="70" t="s">
        <v>1035</v>
      </c>
      <c r="C1179" s="71">
        <v>1032040</v>
      </c>
      <c r="D1179" s="72" t="s">
        <v>1820</v>
      </c>
      <c r="E1179" s="71">
        <v>14</v>
      </c>
      <c r="F1179" s="71">
        <v>27</v>
      </c>
      <c r="G1179" s="71">
        <v>42</v>
      </c>
      <c r="H1179" s="71">
        <v>1180</v>
      </c>
      <c r="I1179" s="71">
        <v>37.771120400000001</v>
      </c>
      <c r="J1179" s="71">
        <v>-122.1876942</v>
      </c>
    </row>
    <row r="1180" spans="1:10" ht="29.1">
      <c r="A1180" s="71">
        <v>57573</v>
      </c>
      <c r="B1180" s="70" t="s">
        <v>1035</v>
      </c>
      <c r="C1180" s="71">
        <v>1003220</v>
      </c>
      <c r="D1180" s="72" t="s">
        <v>1821</v>
      </c>
      <c r="E1180" s="71">
        <v>12</v>
      </c>
      <c r="F1180" s="71">
        <v>29</v>
      </c>
      <c r="G1180" s="71">
        <v>41</v>
      </c>
      <c r="H1180" s="71">
        <v>1181</v>
      </c>
      <c r="I1180" s="71">
        <v>37.763647200000001</v>
      </c>
      <c r="J1180" s="71">
        <v>-122.18002269999999</v>
      </c>
    </row>
    <row r="1181" spans="1:10" ht="29.1">
      <c r="A1181" s="71">
        <v>55451</v>
      </c>
      <c r="B1181" s="70" t="s">
        <v>1035</v>
      </c>
      <c r="C1181" s="71">
        <v>304220</v>
      </c>
      <c r="D1181" s="72" t="s">
        <v>1818</v>
      </c>
      <c r="E1181" s="71">
        <v>24</v>
      </c>
      <c r="F1181" s="71">
        <v>18</v>
      </c>
      <c r="G1181" s="71">
        <v>41</v>
      </c>
      <c r="H1181" s="71">
        <v>1182</v>
      </c>
      <c r="I1181" s="71">
        <v>37.862305800000001</v>
      </c>
      <c r="J1181" s="71">
        <v>-122.2813017</v>
      </c>
    </row>
    <row r="1182" spans="1:10" ht="29.1">
      <c r="A1182" s="71">
        <v>58118</v>
      </c>
      <c r="B1182" s="70" t="s">
        <v>1035</v>
      </c>
      <c r="C1182" s="71">
        <v>1015840</v>
      </c>
      <c r="D1182" s="72" t="s">
        <v>1461</v>
      </c>
      <c r="E1182" s="71">
        <v>17</v>
      </c>
      <c r="F1182" s="71">
        <v>25</v>
      </c>
      <c r="G1182" s="71">
        <v>41</v>
      </c>
      <c r="H1182" s="71">
        <v>1183</v>
      </c>
      <c r="I1182" s="71">
        <v>37.839137600000001</v>
      </c>
      <c r="J1182" s="71">
        <v>-122.2737954</v>
      </c>
    </row>
    <row r="1183" spans="1:10" ht="29.1">
      <c r="A1183" s="71">
        <v>57979</v>
      </c>
      <c r="B1183" s="70" t="s">
        <v>1035</v>
      </c>
      <c r="C1183" s="71">
        <v>1005610</v>
      </c>
      <c r="D1183" s="72" t="s">
        <v>1760</v>
      </c>
      <c r="E1183" s="71">
        <v>13</v>
      </c>
      <c r="F1183" s="71">
        <v>28</v>
      </c>
      <c r="G1183" s="71">
        <v>41</v>
      </c>
      <c r="H1183" s="71">
        <v>1184</v>
      </c>
      <c r="I1183" s="71">
        <v>37.753273</v>
      </c>
      <c r="J1183" s="71">
        <v>-122.1656832</v>
      </c>
    </row>
    <row r="1184" spans="1:10" ht="29.1">
      <c r="A1184" s="71">
        <v>59833</v>
      </c>
      <c r="B1184" s="70" t="s">
        <v>1035</v>
      </c>
      <c r="C1184" s="71">
        <v>1004450</v>
      </c>
      <c r="D1184" s="72" t="s">
        <v>1664</v>
      </c>
      <c r="E1184" s="71">
        <v>12</v>
      </c>
      <c r="F1184" s="71">
        <v>29</v>
      </c>
      <c r="G1184" s="71">
        <v>41</v>
      </c>
      <c r="H1184" s="71">
        <v>1185</v>
      </c>
      <c r="I1184" s="71">
        <v>37.735970799999997</v>
      </c>
      <c r="J1184" s="71">
        <v>-122.1836733</v>
      </c>
    </row>
    <row r="1185" spans="1:10" ht="29.1">
      <c r="A1185" s="71">
        <v>51041</v>
      </c>
      <c r="B1185" s="70" t="s">
        <v>1035</v>
      </c>
      <c r="C1185" s="71">
        <v>9902260</v>
      </c>
      <c r="D1185" s="72" t="s">
        <v>1822</v>
      </c>
      <c r="E1185" s="71">
        <v>23</v>
      </c>
      <c r="F1185" s="71">
        <v>18</v>
      </c>
      <c r="G1185" s="71">
        <v>41</v>
      </c>
      <c r="H1185" s="71">
        <v>1186</v>
      </c>
      <c r="I1185" s="71">
        <v>37.8338398</v>
      </c>
      <c r="J1185" s="71">
        <v>-122.2809219</v>
      </c>
    </row>
    <row r="1186" spans="1:10" ht="29.1">
      <c r="A1186" s="71">
        <v>55262</v>
      </c>
      <c r="B1186" s="70" t="s">
        <v>1035</v>
      </c>
      <c r="C1186" s="71">
        <v>1500440</v>
      </c>
      <c r="D1186" s="72" t="s">
        <v>1823</v>
      </c>
      <c r="E1186" s="71">
        <v>13</v>
      </c>
      <c r="F1186" s="71">
        <v>28</v>
      </c>
      <c r="G1186" s="71">
        <v>41</v>
      </c>
      <c r="H1186" s="71">
        <v>1187</v>
      </c>
      <c r="I1186" s="71">
        <v>37.726634599999997</v>
      </c>
      <c r="J1186" s="71">
        <v>-122.147542</v>
      </c>
    </row>
    <row r="1187" spans="1:10" ht="29.1">
      <c r="A1187" s="71">
        <v>50355</v>
      </c>
      <c r="B1187" s="70" t="s">
        <v>1035</v>
      </c>
      <c r="C1187" s="71">
        <v>600730</v>
      </c>
      <c r="D1187" s="72" t="s">
        <v>1822</v>
      </c>
      <c r="E1187" s="71">
        <v>15</v>
      </c>
      <c r="F1187" s="71">
        <v>27</v>
      </c>
      <c r="G1187" s="71">
        <v>41</v>
      </c>
      <c r="H1187" s="71">
        <v>1188</v>
      </c>
      <c r="I1187" s="71">
        <v>37.834479299999998</v>
      </c>
      <c r="J1187" s="71">
        <v>-122.28085780000001</v>
      </c>
    </row>
    <row r="1188" spans="1:10" ht="29.1">
      <c r="A1188" s="71">
        <v>56533</v>
      </c>
      <c r="B1188" s="70" t="s">
        <v>1035</v>
      </c>
      <c r="C1188" s="71">
        <v>1501480</v>
      </c>
      <c r="D1188" s="72" t="s">
        <v>1824</v>
      </c>
      <c r="E1188" s="71">
        <v>35</v>
      </c>
      <c r="F1188" s="71">
        <v>7</v>
      </c>
      <c r="G1188" s="71">
        <v>41</v>
      </c>
      <c r="H1188" s="71">
        <v>1189</v>
      </c>
      <c r="I1188" s="71">
        <v>37.722487800000003</v>
      </c>
      <c r="J1188" s="71">
        <v>-122.152545</v>
      </c>
    </row>
    <row r="1189" spans="1:10" ht="29.1">
      <c r="A1189" s="71">
        <v>50522</v>
      </c>
      <c r="B1189" s="70" t="s">
        <v>1035</v>
      </c>
      <c r="C1189" s="71">
        <v>802410</v>
      </c>
      <c r="D1189" s="72" t="s">
        <v>1825</v>
      </c>
      <c r="E1189" s="71">
        <v>26</v>
      </c>
      <c r="F1189" s="71">
        <v>15</v>
      </c>
      <c r="G1189" s="71">
        <v>41</v>
      </c>
      <c r="H1189" s="71">
        <v>1190</v>
      </c>
      <c r="I1189" s="71">
        <v>37.634410099999997</v>
      </c>
      <c r="J1189" s="71">
        <v>-122.0986712</v>
      </c>
    </row>
    <row r="1190" spans="1:10" ht="29.1">
      <c r="A1190" s="71">
        <v>50122</v>
      </c>
      <c r="B1190" s="70" t="s">
        <v>1035</v>
      </c>
      <c r="C1190" s="71">
        <v>304390</v>
      </c>
      <c r="D1190" s="72" t="s">
        <v>1826</v>
      </c>
      <c r="E1190" s="71">
        <v>26</v>
      </c>
      <c r="F1190" s="71">
        <v>15</v>
      </c>
      <c r="G1190" s="71">
        <v>41</v>
      </c>
      <c r="H1190" s="71">
        <v>1191</v>
      </c>
      <c r="I1190" s="71">
        <v>37.858068699999997</v>
      </c>
      <c r="J1190" s="71">
        <v>-122.2798767</v>
      </c>
    </row>
    <row r="1191" spans="1:10" ht="29.1">
      <c r="A1191" s="71">
        <v>59009</v>
      </c>
      <c r="B1191" s="70" t="s">
        <v>1035</v>
      </c>
      <c r="C1191" s="71">
        <v>803500</v>
      </c>
      <c r="D1191" s="72" t="s">
        <v>1827</v>
      </c>
      <c r="E1191" s="71">
        <v>16</v>
      </c>
      <c r="F1191" s="71">
        <v>25</v>
      </c>
      <c r="G1191" s="71">
        <v>41</v>
      </c>
      <c r="H1191" s="71">
        <v>1192</v>
      </c>
      <c r="I1191" s="71">
        <v>37.651771500000002</v>
      </c>
      <c r="J1191" s="71">
        <v>-122.0672807</v>
      </c>
    </row>
    <row r="1192" spans="1:10" ht="29.1">
      <c r="A1192" s="71">
        <v>55403</v>
      </c>
      <c r="B1192" s="70" t="s">
        <v>1035</v>
      </c>
      <c r="C1192" s="71">
        <v>1303370</v>
      </c>
      <c r="D1192" s="72" t="s">
        <v>1828</v>
      </c>
      <c r="E1192" s="71">
        <v>6</v>
      </c>
      <c r="F1192" s="71">
        <v>35</v>
      </c>
      <c r="G1192" s="71">
        <v>41</v>
      </c>
      <c r="H1192" s="71">
        <v>1193</v>
      </c>
      <c r="I1192" s="71">
        <v>37.934315099999999</v>
      </c>
      <c r="J1192" s="71">
        <v>-122.3598928</v>
      </c>
    </row>
    <row r="1193" spans="1:10" ht="29.1">
      <c r="A1193" s="71">
        <v>51246</v>
      </c>
      <c r="B1193" s="70" t="s">
        <v>1035</v>
      </c>
      <c r="C1193" s="71">
        <v>9902580</v>
      </c>
      <c r="D1193" s="72" t="s">
        <v>1829</v>
      </c>
      <c r="E1193" s="71">
        <v>30</v>
      </c>
      <c r="F1193" s="71">
        <v>11</v>
      </c>
      <c r="G1193" s="71">
        <v>41</v>
      </c>
      <c r="H1193" s="71">
        <v>1194</v>
      </c>
      <c r="I1193" s="71">
        <v>37.780576699999997</v>
      </c>
      <c r="J1193" s="71">
        <v>-122.22427209999999</v>
      </c>
    </row>
    <row r="1194" spans="1:10" ht="29.1">
      <c r="A1194" s="71">
        <v>55672</v>
      </c>
      <c r="B1194" s="70" t="s">
        <v>1035</v>
      </c>
      <c r="C1194" s="71">
        <v>805080</v>
      </c>
      <c r="D1194" s="72" t="s">
        <v>1830</v>
      </c>
      <c r="E1194" s="71">
        <v>11</v>
      </c>
      <c r="F1194" s="71">
        <v>30</v>
      </c>
      <c r="G1194" s="71">
        <v>41</v>
      </c>
      <c r="H1194" s="71">
        <v>1195</v>
      </c>
      <c r="I1194" s="71">
        <v>37.633789200000002</v>
      </c>
      <c r="J1194" s="71">
        <v>-122.06412090000001</v>
      </c>
    </row>
    <row r="1195" spans="1:10" ht="29.1">
      <c r="A1195" s="71">
        <v>50031</v>
      </c>
      <c r="B1195" s="70" t="s">
        <v>1035</v>
      </c>
      <c r="C1195" s="71">
        <v>9905140</v>
      </c>
      <c r="D1195" s="72" t="s">
        <v>1053</v>
      </c>
      <c r="E1195" s="71">
        <v>0</v>
      </c>
      <c r="F1195" s="71">
        <v>41</v>
      </c>
      <c r="G1195" s="71">
        <v>41</v>
      </c>
      <c r="H1195" s="71">
        <v>1196</v>
      </c>
      <c r="I1195" s="71">
        <v>37.790118999999997</v>
      </c>
      <c r="J1195" s="71">
        <v>-122.395768</v>
      </c>
    </row>
    <row r="1196" spans="1:10" ht="29.1">
      <c r="A1196" s="71">
        <v>55133</v>
      </c>
      <c r="B1196" s="70" t="s">
        <v>1035</v>
      </c>
      <c r="C1196" s="71">
        <v>200630</v>
      </c>
      <c r="D1196" s="72" t="s">
        <v>1831</v>
      </c>
      <c r="E1196" s="71">
        <v>30</v>
      </c>
      <c r="F1196" s="71">
        <v>11</v>
      </c>
      <c r="G1196" s="71">
        <v>41</v>
      </c>
      <c r="H1196" s="71">
        <v>1197</v>
      </c>
      <c r="I1196" s="71">
        <v>37.8905034</v>
      </c>
      <c r="J1196" s="71">
        <v>-122.293296</v>
      </c>
    </row>
    <row r="1197" spans="1:10" ht="29.1">
      <c r="A1197" s="71">
        <v>57505</v>
      </c>
      <c r="B1197" s="70" t="s">
        <v>1035</v>
      </c>
      <c r="C1197" s="71">
        <v>1001410</v>
      </c>
      <c r="D1197" s="72" t="s">
        <v>1832</v>
      </c>
      <c r="E1197" s="71">
        <v>5</v>
      </c>
      <c r="F1197" s="71">
        <v>36</v>
      </c>
      <c r="G1197" s="71">
        <v>41</v>
      </c>
      <c r="H1197" s="71">
        <v>1198</v>
      </c>
      <c r="I1197" s="71">
        <v>37.783593699999997</v>
      </c>
      <c r="J1197" s="71">
        <v>-122.23587120000001</v>
      </c>
    </row>
    <row r="1198" spans="1:10" ht="29.1">
      <c r="A1198" s="71">
        <v>57366</v>
      </c>
      <c r="B1198" s="70" t="s">
        <v>1035</v>
      </c>
      <c r="C1198" s="71">
        <v>1004070</v>
      </c>
      <c r="D1198" s="72" t="s">
        <v>1833</v>
      </c>
      <c r="E1198" s="71">
        <v>9</v>
      </c>
      <c r="F1198" s="71">
        <v>32</v>
      </c>
      <c r="G1198" s="71">
        <v>41</v>
      </c>
      <c r="H1198" s="71">
        <v>1199</v>
      </c>
      <c r="I1198" s="71">
        <v>37.797434199999998</v>
      </c>
      <c r="J1198" s="71">
        <v>-122.24583989999999</v>
      </c>
    </row>
    <row r="1199" spans="1:10" ht="29.1">
      <c r="A1199" s="71">
        <v>52066</v>
      </c>
      <c r="B1199" s="70" t="s">
        <v>1035</v>
      </c>
      <c r="C1199" s="71">
        <v>500550</v>
      </c>
      <c r="D1199" s="72" t="s">
        <v>1766</v>
      </c>
      <c r="E1199" s="71">
        <v>8</v>
      </c>
      <c r="F1199" s="71">
        <v>32</v>
      </c>
      <c r="G1199" s="71">
        <v>41</v>
      </c>
      <c r="H1199" s="71">
        <v>1200</v>
      </c>
      <c r="I1199" s="71">
        <v>37.902315999999999</v>
      </c>
      <c r="J1199" s="71">
        <v>-122.3029291</v>
      </c>
    </row>
    <row r="1200" spans="1:10" ht="29.1">
      <c r="A1200" s="71">
        <v>55905</v>
      </c>
      <c r="B1200" s="70" t="s">
        <v>1035</v>
      </c>
      <c r="C1200" s="71">
        <v>200710</v>
      </c>
      <c r="D1200" s="72" t="s">
        <v>1834</v>
      </c>
      <c r="E1200" s="71">
        <v>10</v>
      </c>
      <c r="F1200" s="71">
        <v>31</v>
      </c>
      <c r="G1200" s="71">
        <v>41</v>
      </c>
      <c r="H1200" s="71">
        <v>1201</v>
      </c>
      <c r="I1200" s="71">
        <v>37.890863199999998</v>
      </c>
      <c r="J1200" s="71">
        <v>-122.2891941</v>
      </c>
    </row>
    <row r="1201" spans="1:10" ht="29.1">
      <c r="A1201" s="71">
        <v>50405</v>
      </c>
      <c r="B1201" s="70" t="s">
        <v>1035</v>
      </c>
      <c r="C1201" s="71">
        <v>1015250</v>
      </c>
      <c r="D1201" s="72" t="s">
        <v>1714</v>
      </c>
      <c r="E1201" s="71">
        <v>9</v>
      </c>
      <c r="F1201" s="71">
        <v>32</v>
      </c>
      <c r="G1201" s="71">
        <v>41</v>
      </c>
      <c r="H1201" s="71">
        <v>1202</v>
      </c>
      <c r="I1201" s="71">
        <v>37.799990899999997</v>
      </c>
      <c r="J1201" s="71">
        <v>-122.220904</v>
      </c>
    </row>
    <row r="1202" spans="1:10" ht="29.1">
      <c r="A1202" s="71">
        <v>53947</v>
      </c>
      <c r="B1202" s="70" t="s">
        <v>1035</v>
      </c>
      <c r="C1202" s="71">
        <v>1031180</v>
      </c>
      <c r="D1202" s="72" t="s">
        <v>1835</v>
      </c>
      <c r="E1202" s="71">
        <v>16</v>
      </c>
      <c r="F1202" s="71">
        <v>25</v>
      </c>
      <c r="G1202" s="71">
        <v>41</v>
      </c>
      <c r="H1202" s="71">
        <v>1203</v>
      </c>
      <c r="I1202" s="71">
        <v>37.811329999999998</v>
      </c>
      <c r="J1202" s="71">
        <v>-122.26446</v>
      </c>
    </row>
    <row r="1203" spans="1:10" ht="29.1">
      <c r="A1203" s="71">
        <v>52088</v>
      </c>
      <c r="B1203" s="70" t="s">
        <v>1035</v>
      </c>
      <c r="C1203" s="71">
        <v>1012660</v>
      </c>
      <c r="D1203" s="72" t="s">
        <v>1836</v>
      </c>
      <c r="E1203" s="71">
        <v>11</v>
      </c>
      <c r="F1203" s="71">
        <v>30</v>
      </c>
      <c r="G1203" s="71">
        <v>41</v>
      </c>
      <c r="H1203" s="71">
        <v>1204</v>
      </c>
      <c r="I1203" s="71">
        <v>37.784987299999997</v>
      </c>
      <c r="J1203" s="71">
        <v>-122.1992202</v>
      </c>
    </row>
    <row r="1204" spans="1:10" ht="29.1">
      <c r="A1204" s="71">
        <v>56658</v>
      </c>
      <c r="B1204" s="70" t="s">
        <v>1035</v>
      </c>
      <c r="C1204" s="71">
        <v>104170</v>
      </c>
      <c r="D1204" s="72" t="s">
        <v>1837</v>
      </c>
      <c r="E1204" s="71">
        <v>15</v>
      </c>
      <c r="F1204" s="71">
        <v>26</v>
      </c>
      <c r="G1204" s="71">
        <v>41</v>
      </c>
      <c r="H1204" s="71">
        <v>1205</v>
      </c>
      <c r="I1204" s="71">
        <v>37.767967800000001</v>
      </c>
      <c r="J1204" s="71">
        <v>-122.2398297</v>
      </c>
    </row>
    <row r="1205" spans="1:10" ht="29.1">
      <c r="A1205" s="71">
        <v>52717</v>
      </c>
      <c r="B1205" s="70" t="s">
        <v>1035</v>
      </c>
      <c r="C1205" s="71">
        <v>9907070</v>
      </c>
      <c r="D1205" s="72" t="s">
        <v>1655</v>
      </c>
      <c r="E1205" s="71">
        <v>3</v>
      </c>
      <c r="F1205" s="71">
        <v>38</v>
      </c>
      <c r="G1205" s="71">
        <v>41</v>
      </c>
      <c r="H1205" s="71">
        <v>1206</v>
      </c>
      <c r="I1205" s="71">
        <v>37.776557699999998</v>
      </c>
      <c r="J1205" s="71">
        <v>-122.28784109999999</v>
      </c>
    </row>
    <row r="1206" spans="1:10" ht="29.1">
      <c r="A1206" s="71">
        <v>54423</v>
      </c>
      <c r="B1206" s="70" t="s">
        <v>1035</v>
      </c>
      <c r="C1206" s="71">
        <v>805970</v>
      </c>
      <c r="D1206" s="72" t="s">
        <v>1838</v>
      </c>
      <c r="E1206" s="71">
        <v>12</v>
      </c>
      <c r="F1206" s="71">
        <v>29</v>
      </c>
      <c r="G1206" s="71">
        <v>41</v>
      </c>
      <c r="H1206" s="71">
        <v>1207</v>
      </c>
      <c r="I1206" s="71">
        <v>37.615863900000001</v>
      </c>
      <c r="J1206" s="71">
        <v>-122.0877279</v>
      </c>
    </row>
    <row r="1207" spans="1:10" ht="29.1">
      <c r="A1207" s="71">
        <v>52316</v>
      </c>
      <c r="B1207" s="70" t="s">
        <v>1035</v>
      </c>
      <c r="C1207" s="71">
        <v>9905860</v>
      </c>
      <c r="D1207" s="72" t="s">
        <v>1839</v>
      </c>
      <c r="E1207" s="71">
        <v>9</v>
      </c>
      <c r="F1207" s="71">
        <v>32</v>
      </c>
      <c r="G1207" s="71">
        <v>41</v>
      </c>
      <c r="H1207" s="71">
        <v>1208</v>
      </c>
      <c r="I1207" s="71">
        <v>37.933911899999998</v>
      </c>
      <c r="J1207" s="71">
        <v>-122.33399489999999</v>
      </c>
    </row>
    <row r="1208" spans="1:10" ht="29.1">
      <c r="A1208" s="71">
        <v>57887</v>
      </c>
      <c r="B1208" s="70" t="s">
        <v>1035</v>
      </c>
      <c r="C1208" s="71">
        <v>303250</v>
      </c>
      <c r="D1208" s="72" t="s">
        <v>1840</v>
      </c>
      <c r="E1208" s="71">
        <v>27</v>
      </c>
      <c r="F1208" s="71">
        <v>14</v>
      </c>
      <c r="G1208" s="71">
        <v>41</v>
      </c>
      <c r="H1208" s="71">
        <v>1209</v>
      </c>
      <c r="I1208" s="71">
        <v>37.881563300000003</v>
      </c>
      <c r="J1208" s="71">
        <v>-122.2820449</v>
      </c>
    </row>
    <row r="1209" spans="1:10" ht="29.1">
      <c r="A1209" s="71">
        <v>51325</v>
      </c>
      <c r="B1209" s="70" t="s">
        <v>1035</v>
      </c>
      <c r="C1209" s="71">
        <v>9902890</v>
      </c>
      <c r="D1209" s="72" t="s">
        <v>1841</v>
      </c>
      <c r="E1209" s="71">
        <v>40</v>
      </c>
      <c r="F1209" s="71">
        <v>1</v>
      </c>
      <c r="G1209" s="71">
        <v>41</v>
      </c>
      <c r="H1209" s="71">
        <v>1210</v>
      </c>
      <c r="I1209" s="71">
        <v>37.963170099999999</v>
      </c>
      <c r="J1209" s="71">
        <v>-122.33848070000001</v>
      </c>
    </row>
    <row r="1210" spans="1:10" ht="29.1">
      <c r="A1210" s="71">
        <v>59971</v>
      </c>
      <c r="B1210" s="70" t="s">
        <v>1035</v>
      </c>
      <c r="C1210" s="71">
        <v>1003170</v>
      </c>
      <c r="D1210" s="72" t="s">
        <v>1842</v>
      </c>
      <c r="E1210" s="71">
        <v>8</v>
      </c>
      <c r="F1210" s="71">
        <v>32</v>
      </c>
      <c r="G1210" s="71">
        <v>41</v>
      </c>
      <c r="H1210" s="71">
        <v>1211</v>
      </c>
      <c r="I1210" s="71">
        <v>37.755772999999998</v>
      </c>
      <c r="J1210" s="71">
        <v>-122.1953286</v>
      </c>
    </row>
    <row r="1211" spans="1:10" ht="29.1">
      <c r="A1211" s="71">
        <v>50976</v>
      </c>
      <c r="B1211" s="70" t="s">
        <v>1035</v>
      </c>
      <c r="C1211" s="71">
        <v>9902110</v>
      </c>
      <c r="D1211" s="72" t="s">
        <v>1843</v>
      </c>
      <c r="E1211" s="71">
        <v>21</v>
      </c>
      <c r="F1211" s="71">
        <v>19</v>
      </c>
      <c r="G1211" s="71">
        <v>41</v>
      </c>
      <c r="H1211" s="71">
        <v>1212</v>
      </c>
      <c r="I1211" s="71">
        <v>37.718991899999999</v>
      </c>
      <c r="J1211" s="71">
        <v>-122.1478657</v>
      </c>
    </row>
    <row r="1212" spans="1:10" ht="29.1">
      <c r="A1212" s="71">
        <v>55975</v>
      </c>
      <c r="B1212" s="70" t="s">
        <v>1035</v>
      </c>
      <c r="C1212" s="71">
        <v>104280</v>
      </c>
      <c r="D1212" s="72" t="s">
        <v>1844</v>
      </c>
      <c r="E1212" s="71">
        <v>15</v>
      </c>
      <c r="F1212" s="71">
        <v>25</v>
      </c>
      <c r="G1212" s="71">
        <v>41</v>
      </c>
      <c r="H1212" s="71">
        <v>1213</v>
      </c>
      <c r="I1212" s="71">
        <v>37.771734299999999</v>
      </c>
      <c r="J1212" s="71">
        <v>-122.2768063</v>
      </c>
    </row>
    <row r="1213" spans="1:10" ht="29.1">
      <c r="A1213" s="71">
        <v>56564</v>
      </c>
      <c r="B1213" s="70" t="s">
        <v>1035</v>
      </c>
      <c r="C1213" s="71">
        <v>1030310</v>
      </c>
      <c r="D1213" s="72" t="s">
        <v>1609</v>
      </c>
      <c r="E1213" s="71">
        <v>14</v>
      </c>
      <c r="F1213" s="71">
        <v>26</v>
      </c>
      <c r="G1213" s="71">
        <v>40</v>
      </c>
      <c r="H1213" s="71">
        <v>1214</v>
      </c>
      <c r="I1213" s="71">
        <v>37.8079149</v>
      </c>
      <c r="J1213" s="71">
        <v>-122.28116110000001</v>
      </c>
    </row>
    <row r="1214" spans="1:10" ht="29.1">
      <c r="A1214" s="71">
        <v>59377</v>
      </c>
      <c r="B1214" s="70" t="s">
        <v>1035</v>
      </c>
      <c r="C1214" s="71">
        <v>304610</v>
      </c>
      <c r="D1214" s="72" t="s">
        <v>1845</v>
      </c>
      <c r="E1214" s="71">
        <v>12</v>
      </c>
      <c r="F1214" s="71">
        <v>29</v>
      </c>
      <c r="G1214" s="71">
        <v>40</v>
      </c>
      <c r="H1214" s="71">
        <v>1215</v>
      </c>
      <c r="I1214" s="71">
        <v>37.854455700000003</v>
      </c>
      <c r="J1214" s="71">
        <v>-122.2875767</v>
      </c>
    </row>
    <row r="1215" spans="1:10" ht="29.1">
      <c r="A1215" s="71">
        <v>52177</v>
      </c>
      <c r="B1215" s="70" t="s">
        <v>1035</v>
      </c>
      <c r="C1215" s="71">
        <v>303650</v>
      </c>
      <c r="D1215" s="72" t="s">
        <v>1846</v>
      </c>
      <c r="E1215" s="71">
        <v>22</v>
      </c>
      <c r="F1215" s="71">
        <v>18</v>
      </c>
      <c r="G1215" s="71">
        <v>40</v>
      </c>
      <c r="H1215" s="71">
        <v>1216</v>
      </c>
      <c r="I1215" s="71">
        <v>37.853091999999997</v>
      </c>
      <c r="J1215" s="71">
        <v>-122.270796</v>
      </c>
    </row>
    <row r="1216" spans="1:10" ht="29.1">
      <c r="A1216" s="71">
        <v>51832</v>
      </c>
      <c r="B1216" s="70" t="s">
        <v>1035</v>
      </c>
      <c r="C1216" s="71">
        <v>9904450</v>
      </c>
      <c r="D1216" s="72" t="s">
        <v>1847</v>
      </c>
      <c r="E1216" s="71">
        <v>23</v>
      </c>
      <c r="F1216" s="71">
        <v>18</v>
      </c>
      <c r="G1216" s="71">
        <v>40</v>
      </c>
      <c r="H1216" s="71">
        <v>1217</v>
      </c>
      <c r="I1216" s="71">
        <v>37.849789199999996</v>
      </c>
      <c r="J1216" s="71">
        <v>-122.28607220000001</v>
      </c>
    </row>
    <row r="1217" spans="1:10" ht="29.1">
      <c r="A1217" s="71">
        <v>51881</v>
      </c>
      <c r="B1217" s="70" t="s">
        <v>1035</v>
      </c>
      <c r="C1217" s="71">
        <v>1005670</v>
      </c>
      <c r="D1217" s="72" t="s">
        <v>1751</v>
      </c>
      <c r="E1217" s="71">
        <v>18</v>
      </c>
      <c r="F1217" s="71">
        <v>23</v>
      </c>
      <c r="G1217" s="71">
        <v>40</v>
      </c>
      <c r="H1217" s="71">
        <v>1218</v>
      </c>
      <c r="I1217" s="71">
        <v>37.748584600000001</v>
      </c>
      <c r="J1217" s="71">
        <v>-122.1622191</v>
      </c>
    </row>
    <row r="1218" spans="1:10" ht="29.1">
      <c r="A1218" s="71">
        <v>52857</v>
      </c>
      <c r="B1218" s="70" t="s">
        <v>1035</v>
      </c>
      <c r="C1218" s="71">
        <v>9907520</v>
      </c>
      <c r="D1218" s="72" t="s">
        <v>1848</v>
      </c>
      <c r="E1218" s="71">
        <v>10</v>
      </c>
      <c r="F1218" s="71">
        <v>30</v>
      </c>
      <c r="G1218" s="71">
        <v>40</v>
      </c>
      <c r="H1218" s="71">
        <v>1219</v>
      </c>
      <c r="I1218" s="71">
        <v>37.507103000000001</v>
      </c>
      <c r="J1218" s="71">
        <v>-121.92848499999999</v>
      </c>
    </row>
    <row r="1219" spans="1:10" ht="29.1">
      <c r="A1219" s="71">
        <v>56603</v>
      </c>
      <c r="B1219" s="70" t="s">
        <v>1035</v>
      </c>
      <c r="C1219" s="71">
        <v>703710</v>
      </c>
      <c r="D1219" s="72" t="s">
        <v>1849</v>
      </c>
      <c r="E1219" s="71">
        <v>7</v>
      </c>
      <c r="F1219" s="71">
        <v>34</v>
      </c>
      <c r="G1219" s="71">
        <v>40</v>
      </c>
      <c r="H1219" s="71">
        <v>1220</v>
      </c>
      <c r="I1219" s="71">
        <v>37.533517799999998</v>
      </c>
      <c r="J1219" s="71">
        <v>-121.9201996</v>
      </c>
    </row>
    <row r="1220" spans="1:10" ht="29.1">
      <c r="A1220" s="71">
        <v>52189</v>
      </c>
      <c r="B1220" s="70" t="s">
        <v>1035</v>
      </c>
      <c r="C1220" s="71">
        <v>9905770</v>
      </c>
      <c r="D1220" s="72" t="s">
        <v>1850</v>
      </c>
      <c r="E1220" s="71">
        <v>16</v>
      </c>
      <c r="F1220" s="71">
        <v>24</v>
      </c>
      <c r="G1220" s="71">
        <v>40</v>
      </c>
      <c r="H1220" s="71">
        <v>1221</v>
      </c>
      <c r="I1220" s="71">
        <v>37.928273599999997</v>
      </c>
      <c r="J1220" s="71">
        <v>-122.3599681</v>
      </c>
    </row>
    <row r="1221" spans="1:10" ht="29.1">
      <c r="A1221" s="71">
        <v>53446</v>
      </c>
      <c r="B1221" s="70" t="s">
        <v>1035</v>
      </c>
      <c r="C1221" s="71">
        <v>1010110</v>
      </c>
      <c r="D1221" s="72" t="s">
        <v>1597</v>
      </c>
      <c r="E1221" s="71">
        <v>2</v>
      </c>
      <c r="F1221" s="71">
        <v>38</v>
      </c>
      <c r="G1221" s="71">
        <v>40</v>
      </c>
      <c r="H1221" s="71">
        <v>1222</v>
      </c>
      <c r="I1221" s="71">
        <v>37.765500199999998</v>
      </c>
      <c r="J1221" s="71">
        <v>-122.1526642</v>
      </c>
    </row>
    <row r="1222" spans="1:10" ht="29.1">
      <c r="A1222" s="71">
        <v>55453</v>
      </c>
      <c r="B1222" s="70" t="s">
        <v>1035</v>
      </c>
      <c r="C1222" s="71">
        <v>305100</v>
      </c>
      <c r="D1222" s="72" t="s">
        <v>1752</v>
      </c>
      <c r="E1222" s="71">
        <v>27</v>
      </c>
      <c r="F1222" s="71">
        <v>13</v>
      </c>
      <c r="G1222" s="71">
        <v>40</v>
      </c>
      <c r="H1222" s="71">
        <v>1223</v>
      </c>
      <c r="I1222" s="71">
        <v>37.852301099999998</v>
      </c>
      <c r="J1222" s="71">
        <v>-122.2660266</v>
      </c>
    </row>
    <row r="1223" spans="1:10" ht="29.1">
      <c r="A1223" s="71">
        <v>55354</v>
      </c>
      <c r="B1223" s="70" t="s">
        <v>1035</v>
      </c>
      <c r="C1223" s="71">
        <v>1500390</v>
      </c>
      <c r="D1223" s="72" t="s">
        <v>1851</v>
      </c>
      <c r="E1223" s="71">
        <v>19</v>
      </c>
      <c r="F1223" s="71">
        <v>21</v>
      </c>
      <c r="G1223" s="71">
        <v>40</v>
      </c>
      <c r="H1223" s="71">
        <v>1224</v>
      </c>
      <c r="I1223" s="71">
        <v>37.734258199999999</v>
      </c>
      <c r="J1223" s="71">
        <v>-122.1516288</v>
      </c>
    </row>
    <row r="1224" spans="1:10" ht="29.1">
      <c r="A1224" s="71">
        <v>55978</v>
      </c>
      <c r="B1224" s="70" t="s">
        <v>1035</v>
      </c>
      <c r="C1224" s="71">
        <v>200420</v>
      </c>
      <c r="D1224" s="72" t="s">
        <v>1206</v>
      </c>
      <c r="E1224" s="71">
        <v>17</v>
      </c>
      <c r="F1224" s="71">
        <v>24</v>
      </c>
      <c r="G1224" s="71">
        <v>40</v>
      </c>
      <c r="H1224" s="71">
        <v>1225</v>
      </c>
      <c r="I1224" s="71">
        <v>37.884827000000001</v>
      </c>
      <c r="J1224" s="71">
        <v>-122.29706779999999</v>
      </c>
    </row>
    <row r="1225" spans="1:10" ht="29.1">
      <c r="A1225" s="71">
        <v>53576</v>
      </c>
      <c r="B1225" s="70" t="s">
        <v>1035</v>
      </c>
      <c r="C1225" s="71">
        <v>1017250</v>
      </c>
      <c r="D1225" s="72" t="s">
        <v>1852</v>
      </c>
      <c r="E1225" s="71">
        <v>2</v>
      </c>
      <c r="F1225" s="71">
        <v>38</v>
      </c>
      <c r="G1225" s="71">
        <v>40</v>
      </c>
      <c r="H1225" s="71">
        <v>1226</v>
      </c>
      <c r="I1225" s="71">
        <v>37.820600800000001</v>
      </c>
      <c r="J1225" s="71">
        <v>-122.2504405</v>
      </c>
    </row>
    <row r="1226" spans="1:10" ht="29.1">
      <c r="A1226" s="71">
        <v>54331</v>
      </c>
      <c r="B1226" s="70" t="s">
        <v>1035</v>
      </c>
      <c r="C1226" s="71">
        <v>1003510</v>
      </c>
      <c r="D1226" s="72" t="s">
        <v>1853</v>
      </c>
      <c r="E1226" s="71">
        <v>11</v>
      </c>
      <c r="F1226" s="71">
        <v>29</v>
      </c>
      <c r="G1226" s="71">
        <v>40</v>
      </c>
      <c r="H1226" s="71">
        <v>1227</v>
      </c>
      <c r="I1226" s="71">
        <v>37.802902699999997</v>
      </c>
      <c r="J1226" s="71">
        <v>-122.2826426</v>
      </c>
    </row>
    <row r="1227" spans="1:10" ht="29.1">
      <c r="A1227" s="71">
        <v>54985</v>
      </c>
      <c r="B1227" s="70" t="s">
        <v>1035</v>
      </c>
      <c r="C1227" s="71">
        <v>705110</v>
      </c>
      <c r="D1227" s="72" t="s">
        <v>1854</v>
      </c>
      <c r="E1227" s="71">
        <v>10</v>
      </c>
      <c r="F1227" s="71">
        <v>31</v>
      </c>
      <c r="G1227" s="71">
        <v>40</v>
      </c>
      <c r="H1227" s="71">
        <v>1228</v>
      </c>
      <c r="I1227" s="71">
        <v>37.503213700000003</v>
      </c>
      <c r="J1227" s="71">
        <v>-121.92530739999999</v>
      </c>
    </row>
    <row r="1228" spans="1:10" ht="29.1">
      <c r="A1228" s="71">
        <v>53633</v>
      </c>
      <c r="B1228" s="70" t="s">
        <v>1035</v>
      </c>
      <c r="C1228" s="71">
        <v>1009350</v>
      </c>
      <c r="D1228" s="72" t="s">
        <v>1855</v>
      </c>
      <c r="E1228" s="71">
        <v>30</v>
      </c>
      <c r="F1228" s="71">
        <v>10</v>
      </c>
      <c r="G1228" s="71">
        <v>40</v>
      </c>
      <c r="H1228" s="71">
        <v>1229</v>
      </c>
      <c r="I1228" s="71">
        <v>37.8000933</v>
      </c>
      <c r="J1228" s="71">
        <v>-122.2419799</v>
      </c>
    </row>
    <row r="1229" spans="1:10" ht="29.1">
      <c r="A1229" s="71">
        <v>54410</v>
      </c>
      <c r="B1229" s="70" t="s">
        <v>1035</v>
      </c>
      <c r="C1229" s="71">
        <v>1014810</v>
      </c>
      <c r="D1229" s="72" t="s">
        <v>1856</v>
      </c>
      <c r="E1229" s="71">
        <v>3</v>
      </c>
      <c r="F1229" s="71">
        <v>37</v>
      </c>
      <c r="G1229" s="71">
        <v>40</v>
      </c>
      <c r="H1229" s="71">
        <v>1230</v>
      </c>
      <c r="I1229" s="71">
        <v>37.745407200000002</v>
      </c>
      <c r="J1229" s="71">
        <v>-122.15555070000001</v>
      </c>
    </row>
    <row r="1230" spans="1:10" ht="29.1">
      <c r="A1230" s="71">
        <v>55571</v>
      </c>
      <c r="B1230" s="70" t="s">
        <v>1035</v>
      </c>
      <c r="C1230" s="71">
        <v>1003490</v>
      </c>
      <c r="D1230" s="72" t="s">
        <v>1857</v>
      </c>
      <c r="E1230" s="71">
        <v>31</v>
      </c>
      <c r="F1230" s="71">
        <v>9</v>
      </c>
      <c r="G1230" s="71">
        <v>40</v>
      </c>
      <c r="H1230" s="71">
        <v>1231</v>
      </c>
      <c r="I1230" s="71">
        <v>37.798098799999998</v>
      </c>
      <c r="J1230" s="71">
        <v>-122.2708439</v>
      </c>
    </row>
    <row r="1231" spans="1:10" ht="29.1">
      <c r="A1231" s="71">
        <v>52782</v>
      </c>
      <c r="B1231" s="70" t="s">
        <v>1035</v>
      </c>
      <c r="C1231" s="71">
        <v>600200</v>
      </c>
      <c r="D1231" s="72" t="s">
        <v>1858</v>
      </c>
      <c r="E1231" s="71">
        <v>29</v>
      </c>
      <c r="F1231" s="71">
        <v>11</v>
      </c>
      <c r="G1231" s="71">
        <v>40</v>
      </c>
      <c r="H1231" s="71">
        <v>1232</v>
      </c>
      <c r="I1231" s="71">
        <v>37.8461395</v>
      </c>
      <c r="J1231" s="71">
        <v>-122.29480719999999</v>
      </c>
    </row>
    <row r="1232" spans="1:10" ht="29.1">
      <c r="A1232" s="71">
        <v>57455</v>
      </c>
      <c r="B1232" s="70" t="s">
        <v>1035</v>
      </c>
      <c r="C1232" s="71">
        <v>1600980</v>
      </c>
      <c r="D1232" s="72" t="s">
        <v>1124</v>
      </c>
      <c r="E1232" s="71">
        <v>25</v>
      </c>
      <c r="F1232" s="71">
        <v>15</v>
      </c>
      <c r="G1232" s="71">
        <v>40</v>
      </c>
      <c r="H1232" s="71">
        <v>1233</v>
      </c>
      <c r="I1232" s="71">
        <v>37.953476299999998</v>
      </c>
      <c r="J1232" s="71">
        <v>-122.3338638</v>
      </c>
    </row>
    <row r="1233" spans="1:10" ht="29.1">
      <c r="A1233" s="71">
        <v>56559</v>
      </c>
      <c r="B1233" s="70" t="s">
        <v>1035</v>
      </c>
      <c r="C1233" s="71">
        <v>803590</v>
      </c>
      <c r="D1233" s="72" t="s">
        <v>1674</v>
      </c>
      <c r="E1233" s="71">
        <v>23</v>
      </c>
      <c r="F1233" s="71">
        <v>17</v>
      </c>
      <c r="G1233" s="71">
        <v>40</v>
      </c>
      <c r="H1233" s="71">
        <v>1234</v>
      </c>
      <c r="I1233" s="71">
        <v>37.646732399999998</v>
      </c>
      <c r="J1233" s="71">
        <v>-122.06327020000001</v>
      </c>
    </row>
    <row r="1234" spans="1:10" ht="29.1">
      <c r="A1234" s="71">
        <v>59559</v>
      </c>
      <c r="B1234" s="70" t="s">
        <v>1035</v>
      </c>
      <c r="C1234" s="71">
        <v>600420</v>
      </c>
      <c r="D1234" s="72" t="s">
        <v>1795</v>
      </c>
      <c r="E1234" s="71">
        <v>35</v>
      </c>
      <c r="F1234" s="71">
        <v>5</v>
      </c>
      <c r="G1234" s="71">
        <v>40</v>
      </c>
      <c r="H1234" s="71">
        <v>1235</v>
      </c>
      <c r="I1234" s="71">
        <v>37.829524499999998</v>
      </c>
      <c r="J1234" s="71">
        <v>-122.28538330000001</v>
      </c>
    </row>
    <row r="1235" spans="1:10" ht="29.1">
      <c r="A1235" s="71">
        <v>57727</v>
      </c>
      <c r="B1235" s="70" t="s">
        <v>1035</v>
      </c>
      <c r="C1235" s="71">
        <v>101570</v>
      </c>
      <c r="D1235" s="72" t="s">
        <v>1859</v>
      </c>
      <c r="E1235" s="71">
        <v>32</v>
      </c>
      <c r="F1235" s="71">
        <v>8</v>
      </c>
      <c r="G1235" s="71">
        <v>40</v>
      </c>
      <c r="H1235" s="71">
        <v>1236</v>
      </c>
      <c r="I1235" s="71">
        <v>37.756372399999997</v>
      </c>
      <c r="J1235" s="71">
        <v>-122.2341259</v>
      </c>
    </row>
    <row r="1236" spans="1:10" ht="29.1">
      <c r="A1236" s="71">
        <v>52379</v>
      </c>
      <c r="B1236" s="70" t="s">
        <v>1035</v>
      </c>
      <c r="C1236" s="71">
        <v>9905990</v>
      </c>
      <c r="D1236" s="72" t="s">
        <v>1837</v>
      </c>
      <c r="E1236" s="71">
        <v>23</v>
      </c>
      <c r="F1236" s="71">
        <v>16</v>
      </c>
      <c r="G1236" s="71">
        <v>40</v>
      </c>
      <c r="H1236" s="71">
        <v>1237</v>
      </c>
      <c r="I1236" s="71">
        <v>37.768309000000002</v>
      </c>
      <c r="J1236" s="71">
        <v>-122.239272</v>
      </c>
    </row>
    <row r="1237" spans="1:10" ht="29.1">
      <c r="A1237" s="71">
        <v>58860</v>
      </c>
      <c r="B1237" s="70" t="s">
        <v>1035</v>
      </c>
      <c r="C1237" s="71">
        <v>301960</v>
      </c>
      <c r="D1237" s="72" t="s">
        <v>1688</v>
      </c>
      <c r="E1237" s="71">
        <v>10</v>
      </c>
      <c r="F1237" s="71">
        <v>30</v>
      </c>
      <c r="G1237" s="71">
        <v>40</v>
      </c>
      <c r="H1237" s="71">
        <v>1238</v>
      </c>
      <c r="I1237" s="71">
        <v>37.862424300000001</v>
      </c>
      <c r="J1237" s="71">
        <v>-122.2472811</v>
      </c>
    </row>
    <row r="1238" spans="1:10" ht="29.1">
      <c r="A1238" s="71">
        <v>57225</v>
      </c>
      <c r="B1238" s="70" t="s">
        <v>1035</v>
      </c>
      <c r="C1238" s="71">
        <v>305080</v>
      </c>
      <c r="D1238" s="72" t="s">
        <v>1810</v>
      </c>
      <c r="E1238" s="71">
        <v>14</v>
      </c>
      <c r="F1238" s="71">
        <v>26</v>
      </c>
      <c r="G1238" s="71">
        <v>40</v>
      </c>
      <c r="H1238" s="71">
        <v>1239</v>
      </c>
      <c r="I1238" s="71">
        <v>37.876519700000003</v>
      </c>
      <c r="J1238" s="71">
        <v>-122.26875250000001</v>
      </c>
    </row>
    <row r="1239" spans="1:10" ht="29.1">
      <c r="A1239" s="71">
        <v>58856</v>
      </c>
      <c r="B1239" s="70" t="s">
        <v>1035</v>
      </c>
      <c r="C1239" s="71">
        <v>1001730</v>
      </c>
      <c r="D1239" s="72" t="s">
        <v>1860</v>
      </c>
      <c r="E1239" s="71">
        <v>24</v>
      </c>
      <c r="F1239" s="71">
        <v>16</v>
      </c>
      <c r="G1239" s="71">
        <v>39</v>
      </c>
      <c r="H1239" s="71">
        <v>1240</v>
      </c>
      <c r="I1239" s="71">
        <v>37.777592400000003</v>
      </c>
      <c r="J1239" s="71">
        <v>-122.2308802</v>
      </c>
    </row>
    <row r="1240" spans="1:10" ht="29.1">
      <c r="A1240" s="71">
        <v>51464</v>
      </c>
      <c r="B1240" s="70" t="s">
        <v>1035</v>
      </c>
      <c r="C1240" s="71">
        <v>9903230</v>
      </c>
      <c r="D1240" s="72" t="s">
        <v>1861</v>
      </c>
      <c r="E1240" s="71">
        <v>13</v>
      </c>
      <c r="F1240" s="71">
        <v>27</v>
      </c>
      <c r="G1240" s="71">
        <v>39</v>
      </c>
      <c r="H1240" s="71">
        <v>1241</v>
      </c>
      <c r="I1240" s="71">
        <v>37.7644655</v>
      </c>
      <c r="J1240" s="71">
        <v>-122.2403941</v>
      </c>
    </row>
    <row r="1241" spans="1:10" ht="29.1">
      <c r="A1241" s="71">
        <v>51552</v>
      </c>
      <c r="B1241" s="70" t="s">
        <v>1035</v>
      </c>
      <c r="C1241" s="71">
        <v>1015280</v>
      </c>
      <c r="D1241" s="72" t="s">
        <v>1862</v>
      </c>
      <c r="E1241" s="71">
        <v>15</v>
      </c>
      <c r="F1241" s="71">
        <v>25</v>
      </c>
      <c r="G1241" s="71">
        <v>39</v>
      </c>
      <c r="H1241" s="71">
        <v>1242</v>
      </c>
      <c r="I1241" s="71">
        <v>37.817220599999999</v>
      </c>
      <c r="J1241" s="71">
        <v>-122.2529215</v>
      </c>
    </row>
    <row r="1242" spans="1:10" ht="29.1">
      <c r="A1242" s="71">
        <v>55101</v>
      </c>
      <c r="B1242" s="70" t="s">
        <v>1035</v>
      </c>
      <c r="C1242" s="71">
        <v>1004060</v>
      </c>
      <c r="D1242" s="72" t="s">
        <v>1833</v>
      </c>
      <c r="E1242" s="71">
        <v>27</v>
      </c>
      <c r="F1242" s="71">
        <v>12</v>
      </c>
      <c r="G1242" s="71">
        <v>39</v>
      </c>
      <c r="H1242" s="71">
        <v>1243</v>
      </c>
      <c r="I1242" s="71">
        <v>37.797618100000001</v>
      </c>
      <c r="J1242" s="71">
        <v>-122.24576190000001</v>
      </c>
    </row>
    <row r="1243" spans="1:10" ht="29.1">
      <c r="A1243" s="71">
        <v>51855</v>
      </c>
      <c r="B1243" s="70" t="s">
        <v>1035</v>
      </c>
      <c r="C1243" s="71">
        <v>1010150</v>
      </c>
      <c r="D1243" s="72" t="s">
        <v>1863</v>
      </c>
      <c r="E1243" s="71">
        <v>17</v>
      </c>
      <c r="F1243" s="71">
        <v>23</v>
      </c>
      <c r="G1243" s="71">
        <v>39</v>
      </c>
      <c r="H1243" s="71">
        <v>1244</v>
      </c>
      <c r="I1243" s="71">
        <v>37.791229199999997</v>
      </c>
      <c r="J1243" s="71">
        <v>-122.2451344</v>
      </c>
    </row>
    <row r="1244" spans="1:10" ht="29.1">
      <c r="A1244" s="71">
        <v>52825</v>
      </c>
      <c r="B1244" s="70" t="s">
        <v>1035</v>
      </c>
      <c r="C1244" s="71">
        <v>1030150</v>
      </c>
      <c r="D1244" s="72" t="s">
        <v>1864</v>
      </c>
      <c r="E1244" s="71">
        <v>35</v>
      </c>
      <c r="F1244" s="71">
        <v>5</v>
      </c>
      <c r="G1244" s="71">
        <v>39</v>
      </c>
      <c r="H1244" s="71">
        <v>1245</v>
      </c>
      <c r="I1244" s="71">
        <v>37.810995599999998</v>
      </c>
      <c r="J1244" s="71">
        <v>-122.2927139</v>
      </c>
    </row>
    <row r="1245" spans="1:10" ht="29.1">
      <c r="A1245" s="71">
        <v>59119</v>
      </c>
      <c r="B1245" s="70" t="s">
        <v>1035</v>
      </c>
      <c r="C1245" s="71">
        <v>805040</v>
      </c>
      <c r="D1245" s="72" t="s">
        <v>1865</v>
      </c>
      <c r="E1245" s="71">
        <v>20</v>
      </c>
      <c r="F1245" s="71">
        <v>20</v>
      </c>
      <c r="G1245" s="71">
        <v>39</v>
      </c>
      <c r="H1245" s="71">
        <v>1246</v>
      </c>
      <c r="I1245" s="71">
        <v>37.631421199999998</v>
      </c>
      <c r="J1245" s="71">
        <v>-122.0742216</v>
      </c>
    </row>
    <row r="1246" spans="1:10" ht="29.1">
      <c r="A1246" s="71">
        <v>55603</v>
      </c>
      <c r="B1246" s="70" t="s">
        <v>1035</v>
      </c>
      <c r="C1246" s="71">
        <v>304600</v>
      </c>
      <c r="D1246" s="72" t="s">
        <v>1866</v>
      </c>
      <c r="E1246" s="71">
        <v>14</v>
      </c>
      <c r="F1246" s="71">
        <v>26</v>
      </c>
      <c r="G1246" s="71">
        <v>39</v>
      </c>
      <c r="H1246" s="71">
        <v>1247</v>
      </c>
      <c r="I1246" s="71">
        <v>37.850473899999997</v>
      </c>
      <c r="J1246" s="71">
        <v>-122.28600160000001</v>
      </c>
    </row>
    <row r="1247" spans="1:10" ht="29.1">
      <c r="A1247" s="71">
        <v>57740</v>
      </c>
      <c r="B1247" s="70" t="s">
        <v>1035</v>
      </c>
      <c r="C1247" s="71">
        <v>305420</v>
      </c>
      <c r="D1247" s="72" t="s">
        <v>1867</v>
      </c>
      <c r="E1247" s="71">
        <v>5</v>
      </c>
      <c r="F1247" s="71">
        <v>34</v>
      </c>
      <c r="G1247" s="71">
        <v>39</v>
      </c>
      <c r="H1247" s="71">
        <v>1248</v>
      </c>
      <c r="I1247" s="71">
        <v>37.888418199999997</v>
      </c>
      <c r="J1247" s="71">
        <v>-122.27226829999999</v>
      </c>
    </row>
    <row r="1248" spans="1:10" ht="29.1">
      <c r="A1248" s="71">
        <v>57663</v>
      </c>
      <c r="B1248" s="70" t="s">
        <v>1035</v>
      </c>
      <c r="C1248" s="71">
        <v>303600</v>
      </c>
      <c r="D1248" s="72" t="s">
        <v>1868</v>
      </c>
      <c r="E1248" s="71">
        <v>28</v>
      </c>
      <c r="F1248" s="71">
        <v>11</v>
      </c>
      <c r="G1248" s="71">
        <v>39</v>
      </c>
      <c r="H1248" s="71">
        <v>1249</v>
      </c>
      <c r="I1248" s="71">
        <v>37.873425500000003</v>
      </c>
      <c r="J1248" s="71">
        <v>-122.2733022</v>
      </c>
    </row>
    <row r="1249" spans="1:10" ht="29.1">
      <c r="A1249" s="71">
        <v>51509</v>
      </c>
      <c r="B1249" s="70" t="s">
        <v>1035</v>
      </c>
      <c r="C1249" s="71">
        <v>9903440</v>
      </c>
      <c r="D1249" s="72" t="s">
        <v>1869</v>
      </c>
      <c r="E1249" s="71">
        <v>32</v>
      </c>
      <c r="F1249" s="71">
        <v>7</v>
      </c>
      <c r="G1249" s="71">
        <v>39</v>
      </c>
      <c r="H1249" s="71">
        <v>1250</v>
      </c>
      <c r="I1249" s="71">
        <v>37.839747299999999</v>
      </c>
      <c r="J1249" s="71">
        <v>-122.2513707</v>
      </c>
    </row>
    <row r="1250" spans="1:10" ht="29.1">
      <c r="A1250" s="71">
        <v>56388</v>
      </c>
      <c r="B1250" s="70" t="s">
        <v>1035</v>
      </c>
      <c r="C1250" s="71">
        <v>1009170</v>
      </c>
      <c r="D1250" s="72" t="s">
        <v>1870</v>
      </c>
      <c r="E1250" s="71">
        <v>12</v>
      </c>
      <c r="F1250" s="71">
        <v>27</v>
      </c>
      <c r="G1250" s="71">
        <v>39</v>
      </c>
      <c r="H1250" s="71">
        <v>1251</v>
      </c>
      <c r="I1250" s="71">
        <v>37.796212400000002</v>
      </c>
      <c r="J1250" s="71">
        <v>-122.2477864</v>
      </c>
    </row>
    <row r="1251" spans="1:10" ht="29.1">
      <c r="A1251" s="71">
        <v>53005</v>
      </c>
      <c r="B1251" s="70" t="s">
        <v>1035</v>
      </c>
      <c r="C1251" s="71">
        <v>304640</v>
      </c>
      <c r="D1251" s="72" t="s">
        <v>1698</v>
      </c>
      <c r="E1251" s="71">
        <v>33</v>
      </c>
      <c r="F1251" s="71">
        <v>6</v>
      </c>
      <c r="G1251" s="71">
        <v>39</v>
      </c>
      <c r="H1251" s="71">
        <v>1252</v>
      </c>
      <c r="I1251" s="71">
        <v>37.877323799999999</v>
      </c>
      <c r="J1251" s="71">
        <v>-122.29493170000001</v>
      </c>
    </row>
    <row r="1252" spans="1:10" ht="29.1">
      <c r="A1252" s="71">
        <v>51296</v>
      </c>
      <c r="B1252" s="70" t="s">
        <v>1035</v>
      </c>
      <c r="C1252" s="71">
        <v>9902790</v>
      </c>
      <c r="D1252" s="72" t="s">
        <v>1871</v>
      </c>
      <c r="E1252" s="71">
        <v>15</v>
      </c>
      <c r="F1252" s="71">
        <v>24</v>
      </c>
      <c r="G1252" s="71">
        <v>39</v>
      </c>
      <c r="H1252" s="71">
        <v>1253</v>
      </c>
      <c r="I1252" s="71">
        <v>37.654430699999999</v>
      </c>
      <c r="J1252" s="71">
        <v>-122.0696629</v>
      </c>
    </row>
    <row r="1253" spans="1:10" ht="29.1">
      <c r="A1253" s="71">
        <v>58830</v>
      </c>
      <c r="B1253" s="70" t="s">
        <v>1035</v>
      </c>
      <c r="C1253" s="71">
        <v>301560</v>
      </c>
      <c r="D1253" s="72" t="s">
        <v>1872</v>
      </c>
      <c r="E1253" s="71">
        <v>7</v>
      </c>
      <c r="F1253" s="71">
        <v>32</v>
      </c>
      <c r="G1253" s="71">
        <v>39</v>
      </c>
      <c r="H1253" s="71">
        <v>1254</v>
      </c>
      <c r="I1253" s="71">
        <v>37.858196700000001</v>
      </c>
      <c r="J1253" s="71">
        <v>-122.2453448</v>
      </c>
    </row>
    <row r="1254" spans="1:10" ht="29.1">
      <c r="A1254" s="71">
        <v>57552</v>
      </c>
      <c r="B1254" s="70" t="s">
        <v>1035</v>
      </c>
      <c r="C1254" s="71">
        <v>802400</v>
      </c>
      <c r="D1254" s="72" t="s">
        <v>1873</v>
      </c>
      <c r="E1254" s="71">
        <v>29</v>
      </c>
      <c r="F1254" s="71">
        <v>10</v>
      </c>
      <c r="G1254" s="71">
        <v>39</v>
      </c>
      <c r="H1254" s="71">
        <v>1255</v>
      </c>
      <c r="I1254" s="71">
        <v>37.657999500000003</v>
      </c>
      <c r="J1254" s="71">
        <v>-122.1136139</v>
      </c>
    </row>
    <row r="1255" spans="1:10" ht="29.1">
      <c r="A1255" s="71">
        <v>52772</v>
      </c>
      <c r="B1255" s="70" t="s">
        <v>1035</v>
      </c>
      <c r="C1255" s="71">
        <v>1014560</v>
      </c>
      <c r="D1255" s="72" t="s">
        <v>1874</v>
      </c>
      <c r="E1255" s="71">
        <v>22</v>
      </c>
      <c r="F1255" s="71">
        <v>17</v>
      </c>
      <c r="G1255" s="71">
        <v>39</v>
      </c>
      <c r="H1255" s="71">
        <v>1256</v>
      </c>
      <c r="I1255" s="71">
        <v>37.767530899999997</v>
      </c>
      <c r="J1255" s="71">
        <v>-122.1695873</v>
      </c>
    </row>
    <row r="1256" spans="1:10" ht="29.1">
      <c r="A1256" s="71">
        <v>52272</v>
      </c>
      <c r="B1256" s="70" t="s">
        <v>1035</v>
      </c>
      <c r="C1256" s="71">
        <v>702260</v>
      </c>
      <c r="D1256" s="72" t="s">
        <v>1875</v>
      </c>
      <c r="E1256" s="71">
        <v>9</v>
      </c>
      <c r="F1256" s="71">
        <v>30</v>
      </c>
      <c r="G1256" s="71">
        <v>39</v>
      </c>
      <c r="H1256" s="71">
        <v>1257</v>
      </c>
      <c r="I1256" s="71">
        <v>37.574422800000001</v>
      </c>
      <c r="J1256" s="71">
        <v>-122.039314</v>
      </c>
    </row>
    <row r="1257" spans="1:10" ht="29.1">
      <c r="A1257" s="71">
        <v>55658</v>
      </c>
      <c r="B1257" s="70" t="s">
        <v>1035</v>
      </c>
      <c r="C1257" s="71">
        <v>1700030</v>
      </c>
      <c r="D1257" s="72" t="s">
        <v>1651</v>
      </c>
      <c r="E1257" s="71">
        <v>19</v>
      </c>
      <c r="F1257" s="71">
        <v>20</v>
      </c>
      <c r="G1257" s="71">
        <v>39</v>
      </c>
      <c r="H1257" s="71">
        <v>1258</v>
      </c>
      <c r="I1257" s="71">
        <v>37.591381300000002</v>
      </c>
      <c r="J1257" s="71">
        <v>-122.0724036</v>
      </c>
    </row>
    <row r="1258" spans="1:10" ht="29.1">
      <c r="A1258" s="71">
        <v>56300</v>
      </c>
      <c r="B1258" s="70" t="s">
        <v>1035</v>
      </c>
      <c r="C1258" s="71">
        <v>305430</v>
      </c>
      <c r="D1258" s="72" t="s">
        <v>1867</v>
      </c>
      <c r="E1258" s="71">
        <v>32</v>
      </c>
      <c r="F1258" s="71">
        <v>7</v>
      </c>
      <c r="G1258" s="71">
        <v>39</v>
      </c>
      <c r="H1258" s="71">
        <v>1259</v>
      </c>
      <c r="I1258" s="71">
        <v>37.888575699999997</v>
      </c>
      <c r="J1258" s="71">
        <v>-122.2725035</v>
      </c>
    </row>
    <row r="1259" spans="1:10" ht="29.1">
      <c r="A1259" s="71">
        <v>52885</v>
      </c>
      <c r="B1259" s="70" t="s">
        <v>1035</v>
      </c>
      <c r="C1259" s="71">
        <v>1009160</v>
      </c>
      <c r="D1259" s="72" t="s">
        <v>1870</v>
      </c>
      <c r="E1259" s="71">
        <v>26</v>
      </c>
      <c r="F1259" s="71">
        <v>12</v>
      </c>
      <c r="G1259" s="71">
        <v>39</v>
      </c>
      <c r="H1259" s="71">
        <v>1260</v>
      </c>
      <c r="I1259" s="71">
        <v>37.796424700000003</v>
      </c>
      <c r="J1259" s="71">
        <v>-122.2478411</v>
      </c>
    </row>
    <row r="1260" spans="1:10" ht="29.1">
      <c r="A1260" s="71">
        <v>57171</v>
      </c>
      <c r="B1260" s="70" t="s">
        <v>1035</v>
      </c>
      <c r="C1260" s="71">
        <v>1501280</v>
      </c>
      <c r="D1260" s="72" t="s">
        <v>1876</v>
      </c>
      <c r="E1260" s="71">
        <v>18</v>
      </c>
      <c r="F1260" s="71">
        <v>21</v>
      </c>
      <c r="G1260" s="71">
        <v>39</v>
      </c>
      <c r="H1260" s="71">
        <v>1261</v>
      </c>
      <c r="I1260" s="71">
        <v>37.710475700000003</v>
      </c>
      <c r="J1260" s="71">
        <v>-122.1358085</v>
      </c>
    </row>
    <row r="1261" spans="1:10" ht="29.1">
      <c r="A1261" s="71">
        <v>59575</v>
      </c>
      <c r="B1261" s="70" t="s">
        <v>1035</v>
      </c>
      <c r="C1261" s="71">
        <v>1005500</v>
      </c>
      <c r="D1261" s="72" t="s">
        <v>1877</v>
      </c>
      <c r="E1261" s="71">
        <v>9</v>
      </c>
      <c r="F1261" s="71">
        <v>30</v>
      </c>
      <c r="G1261" s="71">
        <v>39</v>
      </c>
      <c r="H1261" s="71">
        <v>1262</v>
      </c>
      <c r="I1261" s="71">
        <v>37.7661035</v>
      </c>
      <c r="J1261" s="71">
        <v>-122.17638239999999</v>
      </c>
    </row>
    <row r="1262" spans="1:10" ht="29.1">
      <c r="A1262" s="71">
        <v>53755</v>
      </c>
      <c r="B1262" s="70" t="s">
        <v>1035</v>
      </c>
      <c r="C1262" s="71">
        <v>9802350</v>
      </c>
      <c r="D1262" s="72" t="s">
        <v>1878</v>
      </c>
      <c r="E1262" s="71">
        <v>25</v>
      </c>
      <c r="F1262" s="71">
        <v>13</v>
      </c>
      <c r="G1262" s="71">
        <v>39</v>
      </c>
      <c r="H1262" s="71">
        <v>1263</v>
      </c>
      <c r="I1262" s="71">
        <v>37.457887100000001</v>
      </c>
      <c r="J1262" s="71">
        <v>-121.9114309</v>
      </c>
    </row>
    <row r="1263" spans="1:10" ht="29.1">
      <c r="A1263" s="71">
        <v>51572</v>
      </c>
      <c r="B1263" s="70" t="s">
        <v>1035</v>
      </c>
      <c r="C1263" s="71">
        <v>9903570</v>
      </c>
      <c r="D1263" s="72" t="s">
        <v>1879</v>
      </c>
      <c r="E1263" s="71">
        <v>19</v>
      </c>
      <c r="F1263" s="71">
        <v>20</v>
      </c>
      <c r="G1263" s="71">
        <v>39</v>
      </c>
      <c r="H1263" s="71">
        <v>1264</v>
      </c>
      <c r="I1263" s="71">
        <v>37.809471299999998</v>
      </c>
      <c r="J1263" s="71">
        <v>-122.24938710000001</v>
      </c>
    </row>
    <row r="1264" spans="1:10" ht="29.1">
      <c r="A1264" s="71">
        <v>58722</v>
      </c>
      <c r="B1264" s="70" t="s">
        <v>1035</v>
      </c>
      <c r="C1264" s="71">
        <v>702750</v>
      </c>
      <c r="D1264" s="72" t="s">
        <v>1880</v>
      </c>
      <c r="E1264" s="71">
        <v>13</v>
      </c>
      <c r="F1264" s="71">
        <v>25</v>
      </c>
      <c r="G1264" s="71">
        <v>39</v>
      </c>
      <c r="H1264" s="71">
        <v>1265</v>
      </c>
      <c r="I1264" s="71">
        <v>37.567713300000001</v>
      </c>
      <c r="J1264" s="71">
        <v>-122.0264327</v>
      </c>
    </row>
    <row r="1265" spans="1:10" ht="29.1">
      <c r="A1265" s="71">
        <v>58995</v>
      </c>
      <c r="B1265" s="70" t="s">
        <v>1035</v>
      </c>
      <c r="C1265" s="71">
        <v>1011660</v>
      </c>
      <c r="D1265" s="72" t="s">
        <v>1881</v>
      </c>
      <c r="E1265" s="71">
        <v>21</v>
      </c>
      <c r="F1265" s="71">
        <v>18</v>
      </c>
      <c r="G1265" s="71">
        <v>39</v>
      </c>
      <c r="H1265" s="71">
        <v>1266</v>
      </c>
      <c r="I1265" s="71">
        <v>37.813556900000002</v>
      </c>
      <c r="J1265" s="71">
        <v>-122.24684929999999</v>
      </c>
    </row>
    <row r="1266" spans="1:10" ht="29.1">
      <c r="A1266" s="71">
        <v>50207</v>
      </c>
      <c r="B1266" s="70" t="s">
        <v>1035</v>
      </c>
      <c r="C1266" s="71">
        <v>1031430</v>
      </c>
      <c r="D1266" s="72" t="s">
        <v>1882</v>
      </c>
      <c r="E1266" s="71">
        <v>13</v>
      </c>
      <c r="F1266" s="71">
        <v>25</v>
      </c>
      <c r="G1266" s="71">
        <v>38</v>
      </c>
      <c r="H1266" s="71">
        <v>1267</v>
      </c>
      <c r="I1266" s="71">
        <v>37.802201199999999</v>
      </c>
      <c r="J1266" s="71">
        <v>-122.2654866</v>
      </c>
    </row>
    <row r="1267" spans="1:10" ht="29.1">
      <c r="A1267" s="71">
        <v>52151</v>
      </c>
      <c r="B1267" s="70" t="s">
        <v>1035</v>
      </c>
      <c r="C1267" s="71">
        <v>1009140</v>
      </c>
      <c r="D1267" s="72" t="s">
        <v>1883</v>
      </c>
      <c r="E1267" s="71">
        <v>13</v>
      </c>
      <c r="F1267" s="71">
        <v>26</v>
      </c>
      <c r="G1267" s="71">
        <v>38</v>
      </c>
      <c r="H1267" s="71">
        <v>1268</v>
      </c>
      <c r="I1267" s="71">
        <v>37.797692599999998</v>
      </c>
      <c r="J1267" s="71">
        <v>-122.2494537</v>
      </c>
    </row>
    <row r="1268" spans="1:10" ht="29.1">
      <c r="A1268" s="71">
        <v>55649</v>
      </c>
      <c r="B1268" s="70" t="s">
        <v>1035</v>
      </c>
      <c r="C1268" s="71">
        <v>1020370</v>
      </c>
      <c r="D1268" s="72" t="s">
        <v>1884</v>
      </c>
      <c r="E1268" s="71">
        <v>17</v>
      </c>
      <c r="F1268" s="71">
        <v>21</v>
      </c>
      <c r="G1268" s="71">
        <v>38</v>
      </c>
      <c r="H1268" s="71">
        <v>1269</v>
      </c>
      <c r="I1268" s="71">
        <v>37.841687499999999</v>
      </c>
      <c r="J1268" s="71">
        <v>-122.2615723</v>
      </c>
    </row>
    <row r="1269" spans="1:10" ht="29.1">
      <c r="A1269" s="71">
        <v>56695</v>
      </c>
      <c r="B1269" s="70" t="s">
        <v>1035</v>
      </c>
      <c r="C1269" s="71">
        <v>1000600</v>
      </c>
      <c r="D1269" s="72" t="s">
        <v>1885</v>
      </c>
      <c r="E1269" s="71">
        <v>14</v>
      </c>
      <c r="F1269" s="71">
        <v>25</v>
      </c>
      <c r="G1269" s="71">
        <v>38</v>
      </c>
      <c r="H1269" s="71">
        <v>1270</v>
      </c>
      <c r="I1269" s="71">
        <v>37.799722799999998</v>
      </c>
      <c r="J1269" s="71">
        <v>-122.2349181</v>
      </c>
    </row>
    <row r="1270" spans="1:10" ht="29.1">
      <c r="A1270" s="71">
        <v>53530</v>
      </c>
      <c r="B1270" s="70" t="s">
        <v>1035</v>
      </c>
      <c r="C1270" s="71">
        <v>1304180</v>
      </c>
      <c r="D1270" s="72" t="s">
        <v>1886</v>
      </c>
      <c r="E1270" s="71">
        <v>36</v>
      </c>
      <c r="F1270" s="71">
        <v>2</v>
      </c>
      <c r="G1270" s="71">
        <v>38</v>
      </c>
      <c r="H1270" s="71">
        <v>1271</v>
      </c>
      <c r="I1270" s="71">
        <v>37.925173200000003</v>
      </c>
      <c r="J1270" s="71">
        <v>-122.3833587</v>
      </c>
    </row>
    <row r="1271" spans="1:10" ht="29.1">
      <c r="A1271" s="71">
        <v>57715</v>
      </c>
      <c r="B1271" s="70" t="s">
        <v>1035</v>
      </c>
      <c r="C1271" s="71">
        <v>302780</v>
      </c>
      <c r="D1271" s="72" t="s">
        <v>1513</v>
      </c>
      <c r="E1271" s="71">
        <v>34</v>
      </c>
      <c r="F1271" s="71">
        <v>4</v>
      </c>
      <c r="G1271" s="71">
        <v>38</v>
      </c>
      <c r="H1271" s="71">
        <v>1272</v>
      </c>
      <c r="I1271" s="71">
        <v>37.880325399999997</v>
      </c>
      <c r="J1271" s="71">
        <v>-122.2962201</v>
      </c>
    </row>
    <row r="1272" spans="1:10" ht="29.1">
      <c r="A1272" s="71">
        <v>55180</v>
      </c>
      <c r="B1272" s="70" t="s">
        <v>1035</v>
      </c>
      <c r="C1272" s="71">
        <v>303190</v>
      </c>
      <c r="D1272" s="72" t="s">
        <v>1887</v>
      </c>
      <c r="E1272" s="71">
        <v>9</v>
      </c>
      <c r="F1272" s="71">
        <v>30</v>
      </c>
      <c r="G1272" s="71">
        <v>38</v>
      </c>
      <c r="H1272" s="71">
        <v>1273</v>
      </c>
      <c r="I1272" s="71">
        <v>37.883594199999997</v>
      </c>
      <c r="J1272" s="71">
        <v>-122.2708677</v>
      </c>
    </row>
    <row r="1273" spans="1:10" ht="29.1">
      <c r="A1273" s="71">
        <v>54115</v>
      </c>
      <c r="B1273" s="70" t="s">
        <v>1035</v>
      </c>
      <c r="C1273" s="71">
        <v>1014800</v>
      </c>
      <c r="D1273" s="72" t="s">
        <v>1888</v>
      </c>
      <c r="E1273" s="71">
        <v>11</v>
      </c>
      <c r="F1273" s="71">
        <v>27</v>
      </c>
      <c r="G1273" s="71">
        <v>38</v>
      </c>
      <c r="H1273" s="71">
        <v>1274</v>
      </c>
      <c r="I1273" s="71">
        <v>37.799477600000003</v>
      </c>
      <c r="J1273" s="71">
        <v>-122.2129303</v>
      </c>
    </row>
    <row r="1274" spans="1:10" ht="29.1">
      <c r="A1274" s="71">
        <v>50808</v>
      </c>
      <c r="B1274" s="70" t="s">
        <v>1035</v>
      </c>
      <c r="C1274" s="71">
        <v>1003700</v>
      </c>
      <c r="D1274" s="72" t="s">
        <v>1889</v>
      </c>
      <c r="E1274" s="71">
        <v>5</v>
      </c>
      <c r="F1274" s="71">
        <v>34</v>
      </c>
      <c r="G1274" s="71">
        <v>38</v>
      </c>
      <c r="H1274" s="71">
        <v>1275</v>
      </c>
      <c r="I1274" s="71">
        <v>37.760213200000003</v>
      </c>
      <c r="J1274" s="71">
        <v>-122.1702514</v>
      </c>
    </row>
    <row r="1275" spans="1:10" ht="29.1">
      <c r="A1275" s="71">
        <v>58895</v>
      </c>
      <c r="B1275" s="70" t="s">
        <v>1035</v>
      </c>
      <c r="C1275" s="71">
        <v>102830</v>
      </c>
      <c r="D1275" s="72" t="s">
        <v>1890</v>
      </c>
      <c r="E1275" s="71">
        <v>20</v>
      </c>
      <c r="F1275" s="71">
        <v>18</v>
      </c>
      <c r="G1275" s="71">
        <v>38</v>
      </c>
      <c r="H1275" s="71">
        <v>1276</v>
      </c>
      <c r="I1275" s="71">
        <v>37.760801200000003</v>
      </c>
      <c r="J1275" s="71">
        <v>-122.24583699999999</v>
      </c>
    </row>
    <row r="1276" spans="1:10" ht="29.1">
      <c r="A1276" s="71">
        <v>52369</v>
      </c>
      <c r="B1276" s="70" t="s">
        <v>1035</v>
      </c>
      <c r="C1276" s="71">
        <v>9905940</v>
      </c>
      <c r="D1276" s="72" t="s">
        <v>1891</v>
      </c>
      <c r="E1276" s="71">
        <v>19</v>
      </c>
      <c r="F1276" s="71">
        <v>19</v>
      </c>
      <c r="G1276" s="71">
        <v>38</v>
      </c>
      <c r="H1276" s="71">
        <v>1277</v>
      </c>
      <c r="I1276" s="71">
        <v>37.792449900000001</v>
      </c>
      <c r="J1276" s="71">
        <v>-122.22423929999999</v>
      </c>
    </row>
    <row r="1277" spans="1:10" ht="29.1">
      <c r="A1277" s="71">
        <v>53773</v>
      </c>
      <c r="B1277" s="70" t="s">
        <v>1035</v>
      </c>
      <c r="C1277" s="71">
        <v>1016270</v>
      </c>
      <c r="D1277" s="72" t="s">
        <v>1892</v>
      </c>
      <c r="E1277" s="71">
        <v>26</v>
      </c>
      <c r="F1277" s="71">
        <v>12</v>
      </c>
      <c r="G1277" s="71">
        <v>38</v>
      </c>
      <c r="H1277" s="71">
        <v>1278</v>
      </c>
      <c r="I1277" s="71">
        <v>37.839413299999997</v>
      </c>
      <c r="J1277" s="71">
        <v>-122.2698357</v>
      </c>
    </row>
    <row r="1278" spans="1:10" ht="29.1">
      <c r="A1278" s="71">
        <v>56626</v>
      </c>
      <c r="B1278" s="70" t="s">
        <v>1035</v>
      </c>
      <c r="C1278" s="71">
        <v>706440</v>
      </c>
      <c r="D1278" s="72" t="s">
        <v>1255</v>
      </c>
      <c r="E1278" s="71">
        <v>24</v>
      </c>
      <c r="F1278" s="71">
        <v>14</v>
      </c>
      <c r="G1278" s="71">
        <v>38</v>
      </c>
      <c r="H1278" s="71">
        <v>1279</v>
      </c>
      <c r="I1278" s="71">
        <v>37.489200500000003</v>
      </c>
      <c r="J1278" s="71">
        <v>-121.92888840000001</v>
      </c>
    </row>
    <row r="1279" spans="1:10" ht="29.1">
      <c r="A1279" s="71">
        <v>54654</v>
      </c>
      <c r="B1279" s="70" t="s">
        <v>1035</v>
      </c>
      <c r="C1279" s="71">
        <v>1700510</v>
      </c>
      <c r="D1279" s="72" t="s">
        <v>1893</v>
      </c>
      <c r="E1279" s="71">
        <v>4</v>
      </c>
      <c r="F1279" s="71">
        <v>34</v>
      </c>
      <c r="G1279" s="71">
        <v>38</v>
      </c>
      <c r="H1279" s="71">
        <v>1280</v>
      </c>
      <c r="I1279" s="71">
        <v>37.6043643</v>
      </c>
      <c r="J1279" s="71">
        <v>-122.06931590000001</v>
      </c>
    </row>
    <row r="1280" spans="1:10" ht="29.1">
      <c r="A1280" s="71">
        <v>53223</v>
      </c>
      <c r="B1280" s="70" t="s">
        <v>1035</v>
      </c>
      <c r="C1280" s="71">
        <v>805190</v>
      </c>
      <c r="D1280" s="72" t="s">
        <v>1894</v>
      </c>
      <c r="E1280" s="71">
        <v>16</v>
      </c>
      <c r="F1280" s="71">
        <v>22</v>
      </c>
      <c r="G1280" s="71">
        <v>38</v>
      </c>
      <c r="H1280" s="71">
        <v>1281</v>
      </c>
      <c r="I1280" s="71">
        <v>37.662019299999997</v>
      </c>
      <c r="J1280" s="71">
        <v>-122.0875418</v>
      </c>
    </row>
    <row r="1281" spans="1:10" ht="29.1">
      <c r="A1281" s="71">
        <v>52007</v>
      </c>
      <c r="B1281" s="70" t="s">
        <v>1035</v>
      </c>
      <c r="C1281" s="71">
        <v>304400</v>
      </c>
      <c r="D1281" s="72" t="s">
        <v>1895</v>
      </c>
      <c r="E1281" s="71">
        <v>12</v>
      </c>
      <c r="F1281" s="71">
        <v>26</v>
      </c>
      <c r="G1281" s="71">
        <v>38</v>
      </c>
      <c r="H1281" s="71">
        <v>1282</v>
      </c>
      <c r="I1281" s="71">
        <v>37.866724300000001</v>
      </c>
      <c r="J1281" s="71">
        <v>-122.29123869999999</v>
      </c>
    </row>
    <row r="1282" spans="1:10" ht="29.1">
      <c r="A1282" s="71">
        <v>54008</v>
      </c>
      <c r="B1282" s="70" t="s">
        <v>1035</v>
      </c>
      <c r="C1282" s="71">
        <v>1009080</v>
      </c>
      <c r="D1282" s="72" t="s">
        <v>1896</v>
      </c>
      <c r="E1282" s="71">
        <v>11</v>
      </c>
      <c r="F1282" s="71">
        <v>27</v>
      </c>
      <c r="G1282" s="71">
        <v>38</v>
      </c>
      <c r="H1282" s="71">
        <v>1283</v>
      </c>
      <c r="I1282" s="71">
        <v>37.794770100000001</v>
      </c>
      <c r="J1282" s="71">
        <v>-122.24614769999999</v>
      </c>
    </row>
    <row r="1283" spans="1:10" ht="29.1">
      <c r="A1283" s="71">
        <v>52110</v>
      </c>
      <c r="B1283" s="70" t="s">
        <v>1035</v>
      </c>
      <c r="C1283" s="71">
        <v>100300</v>
      </c>
      <c r="D1283" s="72" t="s">
        <v>1897</v>
      </c>
      <c r="E1283" s="71">
        <v>11</v>
      </c>
      <c r="F1283" s="71">
        <v>27</v>
      </c>
      <c r="G1283" s="71">
        <v>38</v>
      </c>
      <c r="H1283" s="71">
        <v>1284</v>
      </c>
      <c r="I1283" s="71">
        <v>37.742485199999997</v>
      </c>
      <c r="J1283" s="71">
        <v>-122.2501082</v>
      </c>
    </row>
    <row r="1284" spans="1:10" ht="29.1">
      <c r="A1284" s="71">
        <v>50885</v>
      </c>
      <c r="B1284" s="70" t="s">
        <v>1035</v>
      </c>
      <c r="C1284" s="71">
        <v>1003790</v>
      </c>
      <c r="D1284" s="72" t="s">
        <v>1613</v>
      </c>
      <c r="E1284" s="71">
        <v>21</v>
      </c>
      <c r="F1284" s="71">
        <v>17</v>
      </c>
      <c r="G1284" s="71">
        <v>38</v>
      </c>
      <c r="H1284" s="71">
        <v>1285</v>
      </c>
      <c r="I1284" s="71">
        <v>37.762516400000003</v>
      </c>
      <c r="J1284" s="71">
        <v>-122.1650965</v>
      </c>
    </row>
    <row r="1285" spans="1:10" ht="29.1">
      <c r="A1285" s="71">
        <v>50502</v>
      </c>
      <c r="B1285" s="70" t="s">
        <v>1035</v>
      </c>
      <c r="C1285" s="71">
        <v>1304210</v>
      </c>
      <c r="D1285" s="72" t="s">
        <v>1898</v>
      </c>
      <c r="E1285" s="71">
        <v>21</v>
      </c>
      <c r="F1285" s="71">
        <v>17</v>
      </c>
      <c r="G1285" s="71">
        <v>38</v>
      </c>
      <c r="H1285" s="71">
        <v>1286</v>
      </c>
      <c r="I1285" s="71">
        <v>37.933033199999997</v>
      </c>
      <c r="J1285" s="71">
        <v>-122.3280275</v>
      </c>
    </row>
    <row r="1286" spans="1:10" ht="29.1">
      <c r="A1286" s="71">
        <v>51153</v>
      </c>
      <c r="B1286" s="70" t="s">
        <v>1035</v>
      </c>
      <c r="C1286" s="71">
        <v>1004040</v>
      </c>
      <c r="D1286" s="72" t="s">
        <v>1899</v>
      </c>
      <c r="E1286" s="71">
        <v>15</v>
      </c>
      <c r="F1286" s="71">
        <v>23</v>
      </c>
      <c r="G1286" s="71">
        <v>38</v>
      </c>
      <c r="H1286" s="71">
        <v>1287</v>
      </c>
      <c r="I1286" s="71">
        <v>37.796343999999998</v>
      </c>
      <c r="J1286" s="71">
        <v>-122.2473408</v>
      </c>
    </row>
    <row r="1287" spans="1:10" ht="29.1">
      <c r="A1287" s="71">
        <v>52322</v>
      </c>
      <c r="B1287" s="70" t="s">
        <v>1035</v>
      </c>
      <c r="C1287" s="71">
        <v>1009320</v>
      </c>
      <c r="D1287" s="72" t="s">
        <v>1726</v>
      </c>
      <c r="E1287" s="71">
        <v>24</v>
      </c>
      <c r="F1287" s="71">
        <v>14</v>
      </c>
      <c r="G1287" s="71">
        <v>38</v>
      </c>
      <c r="H1287" s="71">
        <v>1288</v>
      </c>
      <c r="I1287" s="71">
        <v>37.7986164</v>
      </c>
      <c r="J1287" s="71">
        <v>-122.2403073</v>
      </c>
    </row>
    <row r="1288" spans="1:10" ht="29.1">
      <c r="A1288" s="71">
        <v>58188</v>
      </c>
      <c r="B1288" s="70" t="s">
        <v>1035</v>
      </c>
      <c r="C1288" s="71">
        <v>1001870</v>
      </c>
      <c r="D1288" s="72" t="s">
        <v>1669</v>
      </c>
      <c r="E1288" s="71">
        <v>26</v>
      </c>
      <c r="F1288" s="71">
        <v>12</v>
      </c>
      <c r="G1288" s="71">
        <v>38</v>
      </c>
      <c r="H1288" s="71">
        <v>1289</v>
      </c>
      <c r="I1288" s="71">
        <v>37.7891817</v>
      </c>
      <c r="J1288" s="71">
        <v>-122.2084833</v>
      </c>
    </row>
    <row r="1289" spans="1:10" ht="29.1">
      <c r="A1289" s="71">
        <v>53352</v>
      </c>
      <c r="B1289" s="70" t="s">
        <v>1035</v>
      </c>
      <c r="C1289" s="71">
        <v>803290</v>
      </c>
      <c r="D1289" s="72" t="s">
        <v>1900</v>
      </c>
      <c r="E1289" s="71">
        <v>19</v>
      </c>
      <c r="F1289" s="71">
        <v>19</v>
      </c>
      <c r="G1289" s="71">
        <v>38</v>
      </c>
      <c r="H1289" s="71">
        <v>1290</v>
      </c>
      <c r="I1289" s="71">
        <v>37.6300971</v>
      </c>
      <c r="J1289" s="71">
        <v>-122.0471706</v>
      </c>
    </row>
    <row r="1290" spans="1:10" ht="29.1">
      <c r="A1290" s="71">
        <v>59343</v>
      </c>
      <c r="B1290" s="70" t="s">
        <v>1035</v>
      </c>
      <c r="C1290" s="71">
        <v>1304340</v>
      </c>
      <c r="D1290" s="72" t="s">
        <v>1886</v>
      </c>
      <c r="E1290" s="71">
        <v>2</v>
      </c>
      <c r="F1290" s="71">
        <v>36</v>
      </c>
      <c r="G1290" s="71">
        <v>38</v>
      </c>
      <c r="H1290" s="71">
        <v>1291</v>
      </c>
      <c r="I1290" s="71">
        <v>37.925507199999998</v>
      </c>
      <c r="J1290" s="71">
        <v>-122.3834075</v>
      </c>
    </row>
    <row r="1291" spans="1:10" ht="29.1">
      <c r="A1291" s="71">
        <v>54774</v>
      </c>
      <c r="B1291" s="70" t="s">
        <v>1035</v>
      </c>
      <c r="C1291" s="71">
        <v>1011750</v>
      </c>
      <c r="D1291" s="72" t="s">
        <v>1901</v>
      </c>
      <c r="E1291" s="71">
        <v>14</v>
      </c>
      <c r="F1291" s="71">
        <v>24</v>
      </c>
      <c r="G1291" s="71">
        <v>38</v>
      </c>
      <c r="H1291" s="71">
        <v>1292</v>
      </c>
      <c r="I1291" s="71">
        <v>37.810287899999999</v>
      </c>
      <c r="J1291" s="71">
        <v>-122.24892250000001</v>
      </c>
    </row>
    <row r="1292" spans="1:10" ht="29.1">
      <c r="A1292" s="71">
        <v>52386</v>
      </c>
      <c r="B1292" s="70" t="s">
        <v>1035</v>
      </c>
      <c r="C1292" s="71">
        <v>9906020</v>
      </c>
      <c r="D1292" s="72" t="s">
        <v>1179</v>
      </c>
      <c r="E1292" s="71">
        <v>9</v>
      </c>
      <c r="F1292" s="71">
        <v>28</v>
      </c>
      <c r="G1292" s="71">
        <v>38</v>
      </c>
      <c r="H1292" s="71">
        <v>1293</v>
      </c>
      <c r="I1292" s="71">
        <v>37.837502000000001</v>
      </c>
      <c r="J1292" s="71">
        <v>-122.29321899999999</v>
      </c>
    </row>
    <row r="1293" spans="1:10" ht="29.1">
      <c r="A1293" s="71">
        <v>58859</v>
      </c>
      <c r="B1293" s="70" t="s">
        <v>1035</v>
      </c>
      <c r="C1293" s="71">
        <v>801640</v>
      </c>
      <c r="D1293" s="72" t="s">
        <v>1902</v>
      </c>
      <c r="E1293" s="71">
        <v>32</v>
      </c>
      <c r="F1293" s="71">
        <v>6</v>
      </c>
      <c r="G1293" s="71">
        <v>38</v>
      </c>
      <c r="H1293" s="71">
        <v>1294</v>
      </c>
      <c r="I1293" s="71">
        <v>37.604461700000002</v>
      </c>
      <c r="J1293" s="71">
        <v>-122.06892259999999</v>
      </c>
    </row>
    <row r="1294" spans="1:10" ht="29.1">
      <c r="A1294" s="71">
        <v>59797</v>
      </c>
      <c r="B1294" s="70" t="s">
        <v>1035</v>
      </c>
      <c r="C1294" s="71">
        <v>1010500</v>
      </c>
      <c r="D1294" s="72" t="s">
        <v>1820</v>
      </c>
      <c r="E1294" s="71">
        <v>26</v>
      </c>
      <c r="F1294" s="71">
        <v>12</v>
      </c>
      <c r="G1294" s="71">
        <v>38</v>
      </c>
      <c r="H1294" s="71">
        <v>1295</v>
      </c>
      <c r="I1294" s="71">
        <v>37.771272799999998</v>
      </c>
      <c r="J1294" s="71">
        <v>-122.18763920000001</v>
      </c>
    </row>
    <row r="1295" spans="1:10" ht="29.1">
      <c r="A1295" s="71">
        <v>55909</v>
      </c>
      <c r="B1295" s="70" t="s">
        <v>1035</v>
      </c>
      <c r="C1295" s="71">
        <v>300210</v>
      </c>
      <c r="D1295" s="72" t="s">
        <v>1903</v>
      </c>
      <c r="E1295" s="71">
        <v>5</v>
      </c>
      <c r="F1295" s="71">
        <v>32</v>
      </c>
      <c r="G1295" s="71">
        <v>38</v>
      </c>
      <c r="H1295" s="71">
        <v>1296</v>
      </c>
      <c r="I1295" s="71">
        <v>37.852285199999997</v>
      </c>
      <c r="J1295" s="71">
        <v>-122.29160880000001</v>
      </c>
    </row>
    <row r="1296" spans="1:10" ht="29.1">
      <c r="A1296" s="71">
        <v>57255</v>
      </c>
      <c r="B1296" s="70" t="s">
        <v>1035</v>
      </c>
      <c r="C1296" s="71">
        <v>1004050</v>
      </c>
      <c r="D1296" s="72" t="s">
        <v>1899</v>
      </c>
      <c r="E1296" s="71">
        <v>23</v>
      </c>
      <c r="F1296" s="71">
        <v>15</v>
      </c>
      <c r="G1296" s="71">
        <v>38</v>
      </c>
      <c r="H1296" s="71">
        <v>1297</v>
      </c>
      <c r="I1296" s="71">
        <v>37.796278100000002</v>
      </c>
      <c r="J1296" s="71">
        <v>-122.2475939</v>
      </c>
    </row>
    <row r="1297" spans="1:10" ht="29.1">
      <c r="A1297" s="71">
        <v>56899</v>
      </c>
      <c r="B1297" s="70" t="s">
        <v>1035</v>
      </c>
      <c r="C1297" s="71">
        <v>1600320</v>
      </c>
      <c r="D1297" s="72" t="s">
        <v>1904</v>
      </c>
      <c r="E1297" s="71">
        <v>28</v>
      </c>
      <c r="F1297" s="71">
        <v>9</v>
      </c>
      <c r="G1297" s="71">
        <v>38</v>
      </c>
      <c r="H1297" s="71">
        <v>1298</v>
      </c>
      <c r="I1297" s="71">
        <v>37.9687901</v>
      </c>
      <c r="J1297" s="71">
        <v>-122.34290059999999</v>
      </c>
    </row>
    <row r="1298" spans="1:10" ht="29.1">
      <c r="A1298" s="71">
        <v>55898</v>
      </c>
      <c r="B1298" s="70" t="s">
        <v>1035</v>
      </c>
      <c r="C1298" s="71">
        <v>1016250</v>
      </c>
      <c r="D1298" s="72" t="s">
        <v>1905</v>
      </c>
      <c r="E1298" s="71">
        <v>12</v>
      </c>
      <c r="F1298" s="71">
        <v>25</v>
      </c>
      <c r="G1298" s="71">
        <v>38</v>
      </c>
      <c r="H1298" s="71">
        <v>1299</v>
      </c>
      <c r="I1298" s="71">
        <v>37.8377859</v>
      </c>
      <c r="J1298" s="71">
        <v>-122.268686</v>
      </c>
    </row>
    <row r="1299" spans="1:10" ht="29.1">
      <c r="A1299" s="71">
        <v>56698</v>
      </c>
      <c r="B1299" s="70" t="s">
        <v>1035</v>
      </c>
      <c r="C1299" s="71">
        <v>1301340</v>
      </c>
      <c r="D1299" s="72" t="s">
        <v>1906</v>
      </c>
      <c r="E1299" s="71">
        <v>33</v>
      </c>
      <c r="F1299" s="71">
        <v>5</v>
      </c>
      <c r="G1299" s="71">
        <v>38</v>
      </c>
      <c r="H1299" s="71">
        <v>1300</v>
      </c>
      <c r="I1299" s="71">
        <v>37.925583400000001</v>
      </c>
      <c r="J1299" s="71">
        <v>-122.32322449999999</v>
      </c>
    </row>
    <row r="1300" spans="1:10" ht="29.1">
      <c r="A1300" s="71">
        <v>50892</v>
      </c>
      <c r="B1300" s="70" t="s">
        <v>1035</v>
      </c>
      <c r="C1300" s="71">
        <v>9901790</v>
      </c>
      <c r="D1300" s="72" t="s">
        <v>1907</v>
      </c>
      <c r="E1300" s="71">
        <v>32</v>
      </c>
      <c r="F1300" s="71">
        <v>6</v>
      </c>
      <c r="G1300" s="71">
        <v>37</v>
      </c>
      <c r="H1300" s="71">
        <v>1301</v>
      </c>
      <c r="I1300" s="71">
        <v>37.935613799999999</v>
      </c>
      <c r="J1300" s="71">
        <v>-122.36534140000001</v>
      </c>
    </row>
    <row r="1301" spans="1:10" ht="29.1">
      <c r="A1301" s="71">
        <v>55259</v>
      </c>
      <c r="B1301" s="70" t="s">
        <v>1035</v>
      </c>
      <c r="C1301" s="71">
        <v>1500380</v>
      </c>
      <c r="D1301" s="72" t="s">
        <v>1851</v>
      </c>
      <c r="E1301" s="71">
        <v>18</v>
      </c>
      <c r="F1301" s="71">
        <v>19</v>
      </c>
      <c r="G1301" s="71">
        <v>37</v>
      </c>
      <c r="H1301" s="71">
        <v>1302</v>
      </c>
      <c r="I1301" s="71">
        <v>37.733494399999998</v>
      </c>
      <c r="J1301" s="71">
        <v>-122.1507926</v>
      </c>
    </row>
    <row r="1302" spans="1:10" ht="29.1">
      <c r="A1302" s="71">
        <v>57433</v>
      </c>
      <c r="B1302" s="70" t="s">
        <v>1035</v>
      </c>
      <c r="C1302" s="71">
        <v>1017550</v>
      </c>
      <c r="D1302" s="72" t="s">
        <v>1908</v>
      </c>
      <c r="E1302" s="71">
        <v>3</v>
      </c>
      <c r="F1302" s="71">
        <v>34</v>
      </c>
      <c r="G1302" s="71">
        <v>37</v>
      </c>
      <c r="H1302" s="71">
        <v>1303</v>
      </c>
      <c r="I1302" s="71">
        <v>37.801388199999998</v>
      </c>
      <c r="J1302" s="71">
        <v>-122.2461582</v>
      </c>
    </row>
    <row r="1303" spans="1:10" ht="29.1">
      <c r="A1303" s="71">
        <v>50474</v>
      </c>
      <c r="B1303" s="70" t="s">
        <v>1035</v>
      </c>
      <c r="C1303" s="71">
        <v>1031850</v>
      </c>
      <c r="D1303" s="72" t="s">
        <v>1909</v>
      </c>
      <c r="E1303" s="71">
        <v>3</v>
      </c>
      <c r="F1303" s="71">
        <v>34</v>
      </c>
      <c r="G1303" s="71">
        <v>37</v>
      </c>
      <c r="H1303" s="71">
        <v>1304</v>
      </c>
      <c r="I1303" s="71">
        <v>37.811395500000003</v>
      </c>
      <c r="J1303" s="71">
        <v>-122.2937178</v>
      </c>
    </row>
    <row r="1304" spans="1:10" ht="29.1">
      <c r="A1304" s="71">
        <v>51166</v>
      </c>
      <c r="B1304" s="70" t="s">
        <v>1035</v>
      </c>
      <c r="C1304" s="71">
        <v>200400</v>
      </c>
      <c r="D1304" s="72" t="s">
        <v>1910</v>
      </c>
      <c r="E1304" s="71">
        <v>13</v>
      </c>
      <c r="F1304" s="71">
        <v>24</v>
      </c>
      <c r="G1304" s="71">
        <v>37</v>
      </c>
      <c r="H1304" s="71">
        <v>1305</v>
      </c>
      <c r="I1304" s="71">
        <v>37.886462100000003</v>
      </c>
      <c r="J1304" s="71">
        <v>-122.2978696</v>
      </c>
    </row>
    <row r="1305" spans="1:10" ht="29.1">
      <c r="A1305" s="71">
        <v>59188</v>
      </c>
      <c r="B1305" s="70" t="s">
        <v>1035</v>
      </c>
      <c r="C1305" s="71">
        <v>1030140</v>
      </c>
      <c r="D1305" s="72" t="s">
        <v>1911</v>
      </c>
      <c r="E1305" s="71">
        <v>30</v>
      </c>
      <c r="F1305" s="71">
        <v>8</v>
      </c>
      <c r="G1305" s="71">
        <v>37</v>
      </c>
      <c r="H1305" s="71">
        <v>1306</v>
      </c>
      <c r="I1305" s="71">
        <v>37.812442300000001</v>
      </c>
      <c r="J1305" s="71">
        <v>-122.29629439999999</v>
      </c>
    </row>
    <row r="1306" spans="1:10" ht="29.1">
      <c r="A1306" s="71">
        <v>55356</v>
      </c>
      <c r="B1306" s="70" t="s">
        <v>1035</v>
      </c>
      <c r="C1306" s="71">
        <v>1003330</v>
      </c>
      <c r="D1306" s="72" t="s">
        <v>1912</v>
      </c>
      <c r="E1306" s="71">
        <v>26</v>
      </c>
      <c r="F1306" s="71">
        <v>11</v>
      </c>
      <c r="G1306" s="71">
        <v>37</v>
      </c>
      <c r="H1306" s="71">
        <v>1307</v>
      </c>
      <c r="I1306" s="71">
        <v>37.765065300000003</v>
      </c>
      <c r="J1306" s="71">
        <v>-122.1784068</v>
      </c>
    </row>
    <row r="1307" spans="1:10" ht="29.1">
      <c r="A1307" s="71">
        <v>56200</v>
      </c>
      <c r="B1307" s="70" t="s">
        <v>1035</v>
      </c>
      <c r="C1307" s="71">
        <v>302240</v>
      </c>
      <c r="D1307" s="72" t="s">
        <v>1913</v>
      </c>
      <c r="E1307" s="71">
        <v>29</v>
      </c>
      <c r="F1307" s="71">
        <v>8</v>
      </c>
      <c r="G1307" s="71">
        <v>37</v>
      </c>
      <c r="H1307" s="71">
        <v>1308</v>
      </c>
      <c r="I1307" s="71">
        <v>37.861103300000003</v>
      </c>
      <c r="J1307" s="71">
        <v>-122.2891576</v>
      </c>
    </row>
    <row r="1308" spans="1:10" ht="29.1">
      <c r="A1308" s="71">
        <v>52959</v>
      </c>
      <c r="B1308" s="70" t="s">
        <v>1035</v>
      </c>
      <c r="C1308" s="71">
        <v>702170</v>
      </c>
      <c r="D1308" s="72" t="s">
        <v>1914</v>
      </c>
      <c r="E1308" s="71">
        <v>5</v>
      </c>
      <c r="F1308" s="71">
        <v>32</v>
      </c>
      <c r="G1308" s="71">
        <v>37</v>
      </c>
      <c r="H1308" s="71">
        <v>1309</v>
      </c>
      <c r="I1308" s="71">
        <v>37.555719099999997</v>
      </c>
      <c r="J1308" s="71">
        <v>-122.00191409999999</v>
      </c>
    </row>
    <row r="1309" spans="1:10" ht="29.1">
      <c r="A1309" s="71">
        <v>58977</v>
      </c>
      <c r="B1309" s="70" t="s">
        <v>1035</v>
      </c>
      <c r="C1309" s="71">
        <v>200640</v>
      </c>
      <c r="D1309" s="72" t="s">
        <v>1831</v>
      </c>
      <c r="E1309" s="71">
        <v>12</v>
      </c>
      <c r="F1309" s="71">
        <v>25</v>
      </c>
      <c r="G1309" s="71">
        <v>37</v>
      </c>
      <c r="H1309" s="71">
        <v>1310</v>
      </c>
      <c r="I1309" s="71">
        <v>37.8906925</v>
      </c>
      <c r="J1309" s="71">
        <v>-122.29347919999999</v>
      </c>
    </row>
    <row r="1310" spans="1:10" ht="29.1">
      <c r="A1310" s="71">
        <v>53670</v>
      </c>
      <c r="B1310" s="70" t="s">
        <v>1035</v>
      </c>
      <c r="C1310" s="71">
        <v>704870</v>
      </c>
      <c r="D1310" s="72" t="s">
        <v>1915</v>
      </c>
      <c r="E1310" s="71">
        <v>9</v>
      </c>
      <c r="F1310" s="71">
        <v>28</v>
      </c>
      <c r="G1310" s="71">
        <v>37</v>
      </c>
      <c r="H1310" s="71">
        <v>1311</v>
      </c>
      <c r="I1310" s="71">
        <v>37.505590099999999</v>
      </c>
      <c r="J1310" s="71">
        <v>-121.9278106</v>
      </c>
    </row>
    <row r="1311" spans="1:10" ht="29.1">
      <c r="A1311" s="71">
        <v>52644</v>
      </c>
      <c r="B1311" s="70" t="s">
        <v>1035</v>
      </c>
      <c r="C1311" s="71">
        <v>706240</v>
      </c>
      <c r="D1311" s="72" t="s">
        <v>1916</v>
      </c>
      <c r="E1311" s="71">
        <v>6</v>
      </c>
      <c r="F1311" s="71">
        <v>32</v>
      </c>
      <c r="G1311" s="71">
        <v>37</v>
      </c>
      <c r="H1311" s="71">
        <v>1312</v>
      </c>
      <c r="I1311" s="71">
        <v>37.548758100000001</v>
      </c>
      <c r="J1311" s="71">
        <v>-121.9801219</v>
      </c>
    </row>
    <row r="1312" spans="1:10" ht="29.1">
      <c r="A1312" s="71">
        <v>53563</v>
      </c>
      <c r="B1312" s="70" t="s">
        <v>1035</v>
      </c>
      <c r="C1312" s="71">
        <v>702760</v>
      </c>
      <c r="D1312" s="72" t="s">
        <v>1880</v>
      </c>
      <c r="E1312" s="71">
        <v>20</v>
      </c>
      <c r="F1312" s="71">
        <v>17</v>
      </c>
      <c r="G1312" s="71">
        <v>37</v>
      </c>
      <c r="H1312" s="71">
        <v>1313</v>
      </c>
      <c r="I1312" s="71">
        <v>37.567837099999998</v>
      </c>
      <c r="J1312" s="71">
        <v>-122.02589810000001</v>
      </c>
    </row>
    <row r="1313" spans="1:10" ht="29.1">
      <c r="A1313" s="71">
        <v>50508</v>
      </c>
      <c r="B1313" s="70" t="s">
        <v>1035</v>
      </c>
      <c r="C1313" s="71">
        <v>1018460</v>
      </c>
      <c r="D1313" s="72" t="s">
        <v>1278</v>
      </c>
      <c r="E1313" s="71">
        <v>23</v>
      </c>
      <c r="F1313" s="71">
        <v>14</v>
      </c>
      <c r="G1313" s="71">
        <v>37</v>
      </c>
      <c r="H1313" s="71">
        <v>1314</v>
      </c>
      <c r="I1313" s="71">
        <v>37.820531699999997</v>
      </c>
      <c r="J1313" s="71">
        <v>-122.2766491</v>
      </c>
    </row>
    <row r="1314" spans="1:10" ht="29.1">
      <c r="A1314" s="71">
        <v>54485</v>
      </c>
      <c r="B1314" s="70" t="s">
        <v>1035</v>
      </c>
      <c r="C1314" s="71">
        <v>1012650</v>
      </c>
      <c r="D1314" s="72" t="s">
        <v>1836</v>
      </c>
      <c r="E1314" s="71">
        <v>25</v>
      </c>
      <c r="F1314" s="71">
        <v>12</v>
      </c>
      <c r="G1314" s="71">
        <v>37</v>
      </c>
      <c r="H1314" s="71">
        <v>1315</v>
      </c>
      <c r="I1314" s="71">
        <v>37.785135400000001</v>
      </c>
      <c r="J1314" s="71">
        <v>-122.1992984</v>
      </c>
    </row>
    <row r="1315" spans="1:10" ht="29.1">
      <c r="A1315" s="71">
        <v>58350</v>
      </c>
      <c r="B1315" s="70" t="s">
        <v>1035</v>
      </c>
      <c r="C1315" s="71">
        <v>1302820</v>
      </c>
      <c r="D1315" s="72" t="s">
        <v>1917</v>
      </c>
      <c r="E1315" s="71">
        <v>7</v>
      </c>
      <c r="F1315" s="71">
        <v>30</v>
      </c>
      <c r="G1315" s="71">
        <v>37</v>
      </c>
      <c r="H1315" s="71">
        <v>1316</v>
      </c>
      <c r="I1315" s="71">
        <v>37.9966206</v>
      </c>
      <c r="J1315" s="71">
        <v>-122.3485642</v>
      </c>
    </row>
    <row r="1316" spans="1:10" ht="29.1">
      <c r="A1316" s="71">
        <v>53885</v>
      </c>
      <c r="B1316" s="70" t="s">
        <v>1035</v>
      </c>
      <c r="C1316" s="71">
        <v>1011710</v>
      </c>
      <c r="D1316" s="72" t="s">
        <v>1918</v>
      </c>
      <c r="E1316" s="71">
        <v>22</v>
      </c>
      <c r="F1316" s="71">
        <v>15</v>
      </c>
      <c r="G1316" s="71">
        <v>37</v>
      </c>
      <c r="H1316" s="71">
        <v>1317</v>
      </c>
      <c r="I1316" s="71">
        <v>37.818598799999997</v>
      </c>
      <c r="J1316" s="71">
        <v>-122.2449409</v>
      </c>
    </row>
    <row r="1317" spans="1:10" ht="29.1">
      <c r="A1317" s="71">
        <v>57898</v>
      </c>
      <c r="B1317" s="70" t="s">
        <v>1035</v>
      </c>
      <c r="C1317" s="71">
        <v>1304350</v>
      </c>
      <c r="D1317" s="72" t="s">
        <v>1919</v>
      </c>
      <c r="E1317" s="71">
        <v>7</v>
      </c>
      <c r="F1317" s="71">
        <v>29</v>
      </c>
      <c r="G1317" s="71">
        <v>37</v>
      </c>
      <c r="H1317" s="71">
        <v>1318</v>
      </c>
      <c r="I1317" s="71">
        <v>37.913816799999999</v>
      </c>
      <c r="J1317" s="71">
        <v>-122.3565146</v>
      </c>
    </row>
    <row r="1318" spans="1:10" ht="29.1">
      <c r="A1318" s="71">
        <v>55810</v>
      </c>
      <c r="B1318" s="70" t="s">
        <v>1035</v>
      </c>
      <c r="C1318" s="71">
        <v>1500770</v>
      </c>
      <c r="D1318" s="72" t="s">
        <v>1920</v>
      </c>
      <c r="E1318" s="71">
        <v>5</v>
      </c>
      <c r="F1318" s="71">
        <v>32</v>
      </c>
      <c r="G1318" s="71">
        <v>37</v>
      </c>
      <c r="H1318" s="71">
        <v>1319</v>
      </c>
      <c r="I1318" s="71">
        <v>37.698391899999997</v>
      </c>
      <c r="J1318" s="71">
        <v>-122.1247497</v>
      </c>
    </row>
    <row r="1319" spans="1:10" ht="29.1">
      <c r="A1319" s="71">
        <v>50113</v>
      </c>
      <c r="B1319" s="70" t="s">
        <v>1035</v>
      </c>
      <c r="C1319" s="71">
        <v>1600610</v>
      </c>
      <c r="D1319" s="72" t="s">
        <v>1921</v>
      </c>
      <c r="E1319" s="71">
        <v>8</v>
      </c>
      <c r="F1319" s="71">
        <v>28</v>
      </c>
      <c r="G1319" s="71">
        <v>37</v>
      </c>
      <c r="H1319" s="71">
        <v>1320</v>
      </c>
      <c r="I1319" s="71">
        <v>37.958749900000001</v>
      </c>
      <c r="J1319" s="71">
        <v>-122.3563657</v>
      </c>
    </row>
    <row r="1320" spans="1:10" ht="29.1">
      <c r="A1320" s="71">
        <v>50128</v>
      </c>
      <c r="B1320" s="70" t="s">
        <v>1035</v>
      </c>
      <c r="C1320" s="71">
        <v>1030120</v>
      </c>
      <c r="D1320" s="72" t="s">
        <v>1911</v>
      </c>
      <c r="E1320" s="71">
        <v>5</v>
      </c>
      <c r="F1320" s="71">
        <v>31</v>
      </c>
      <c r="G1320" s="71">
        <v>37</v>
      </c>
      <c r="H1320" s="71">
        <v>1321</v>
      </c>
      <c r="I1320" s="71">
        <v>37.812678599999998</v>
      </c>
      <c r="J1320" s="71">
        <v>-122.2964003</v>
      </c>
    </row>
    <row r="1321" spans="1:10" ht="29.1">
      <c r="A1321" s="71">
        <v>55857</v>
      </c>
      <c r="B1321" s="70" t="s">
        <v>1035</v>
      </c>
      <c r="C1321" s="71">
        <v>1014670</v>
      </c>
      <c r="D1321" s="72" t="s">
        <v>1922</v>
      </c>
      <c r="E1321" s="71">
        <v>20</v>
      </c>
      <c r="F1321" s="71">
        <v>17</v>
      </c>
      <c r="G1321" s="71">
        <v>37</v>
      </c>
      <c r="H1321" s="71">
        <v>1322</v>
      </c>
      <c r="I1321" s="71">
        <v>37.751214300000001</v>
      </c>
      <c r="J1321" s="71">
        <v>-122.1596397</v>
      </c>
    </row>
    <row r="1322" spans="1:10" ht="29.1">
      <c r="A1322" s="71">
        <v>52542</v>
      </c>
      <c r="B1322" s="70" t="s">
        <v>1035</v>
      </c>
      <c r="C1322" s="71">
        <v>1303270</v>
      </c>
      <c r="D1322" s="72" t="s">
        <v>1923</v>
      </c>
      <c r="E1322" s="71">
        <v>29</v>
      </c>
      <c r="F1322" s="71">
        <v>7</v>
      </c>
      <c r="G1322" s="71">
        <v>37</v>
      </c>
      <c r="H1322" s="71">
        <v>1323</v>
      </c>
      <c r="I1322" s="71">
        <v>37.924937900000003</v>
      </c>
      <c r="J1322" s="71">
        <v>-122.3475566</v>
      </c>
    </row>
    <row r="1323" spans="1:10" ht="29.1">
      <c r="A1323" s="71">
        <v>51713</v>
      </c>
      <c r="B1323" s="70" t="s">
        <v>1035</v>
      </c>
      <c r="C1323" s="71">
        <v>9904010</v>
      </c>
      <c r="D1323" s="72" t="s">
        <v>1924</v>
      </c>
      <c r="E1323" s="71">
        <v>4</v>
      </c>
      <c r="F1323" s="71">
        <v>32</v>
      </c>
      <c r="G1323" s="71">
        <v>37</v>
      </c>
      <c r="H1323" s="71">
        <v>1324</v>
      </c>
      <c r="I1323" s="71">
        <v>37.634992099999998</v>
      </c>
      <c r="J1323" s="71">
        <v>-122.06138610000001</v>
      </c>
    </row>
    <row r="1324" spans="1:10" ht="29.1">
      <c r="A1324" s="71">
        <v>50979</v>
      </c>
      <c r="B1324" s="70" t="s">
        <v>1035</v>
      </c>
      <c r="C1324" s="71">
        <v>9902130</v>
      </c>
      <c r="D1324" s="72" t="s">
        <v>1827</v>
      </c>
      <c r="E1324" s="71">
        <v>17</v>
      </c>
      <c r="F1324" s="71">
        <v>20</v>
      </c>
      <c r="G1324" s="71">
        <v>36</v>
      </c>
      <c r="H1324" s="71">
        <v>1325</v>
      </c>
      <c r="I1324" s="71">
        <v>37.650666999999999</v>
      </c>
      <c r="J1324" s="71">
        <v>-122.0667984</v>
      </c>
    </row>
    <row r="1325" spans="1:10" ht="29.1">
      <c r="A1325" s="71">
        <v>50662</v>
      </c>
      <c r="B1325" s="70" t="s">
        <v>1035</v>
      </c>
      <c r="C1325" s="71">
        <v>303740</v>
      </c>
      <c r="D1325" s="72" t="s">
        <v>1925</v>
      </c>
      <c r="E1325" s="71">
        <v>32</v>
      </c>
      <c r="F1325" s="71">
        <v>4</v>
      </c>
      <c r="G1325" s="71">
        <v>36</v>
      </c>
      <c r="H1325" s="71">
        <v>1326</v>
      </c>
      <c r="I1325" s="71">
        <v>37.879447499999998</v>
      </c>
      <c r="J1325" s="71">
        <v>-122.2739339</v>
      </c>
    </row>
    <row r="1326" spans="1:10" ht="29.1">
      <c r="A1326" s="71">
        <v>57767</v>
      </c>
      <c r="B1326" s="70" t="s">
        <v>1035</v>
      </c>
      <c r="C1326" s="71">
        <v>102840</v>
      </c>
      <c r="D1326" s="72" t="s">
        <v>1890</v>
      </c>
      <c r="E1326" s="71">
        <v>16</v>
      </c>
      <c r="F1326" s="71">
        <v>20</v>
      </c>
      <c r="G1326" s="71">
        <v>36</v>
      </c>
      <c r="H1326" s="71">
        <v>1327</v>
      </c>
      <c r="I1326" s="71">
        <v>37.760725899999997</v>
      </c>
      <c r="J1326" s="71">
        <v>-122.245636</v>
      </c>
    </row>
    <row r="1327" spans="1:10" ht="29.1">
      <c r="A1327" s="71">
        <v>50467</v>
      </c>
      <c r="B1327" s="70" t="s">
        <v>1035</v>
      </c>
      <c r="C1327" s="71">
        <v>1031840</v>
      </c>
      <c r="D1327" s="72" t="s">
        <v>1926</v>
      </c>
      <c r="E1327" s="71">
        <v>5</v>
      </c>
      <c r="F1327" s="71">
        <v>32</v>
      </c>
      <c r="G1327" s="71">
        <v>36</v>
      </c>
      <c r="H1327" s="71">
        <v>1328</v>
      </c>
      <c r="I1327" s="71">
        <v>37.807910399999997</v>
      </c>
      <c r="J1327" s="71">
        <v>-122.30216799999999</v>
      </c>
    </row>
    <row r="1328" spans="1:10" ht="29.1">
      <c r="A1328" s="71">
        <v>55485</v>
      </c>
      <c r="B1328" s="70" t="s">
        <v>1035</v>
      </c>
      <c r="C1328" s="71">
        <v>1012270</v>
      </c>
      <c r="D1328" s="72" t="s">
        <v>1927</v>
      </c>
      <c r="E1328" s="71">
        <v>25</v>
      </c>
      <c r="F1328" s="71">
        <v>11</v>
      </c>
      <c r="G1328" s="71">
        <v>36</v>
      </c>
      <c r="H1328" s="71">
        <v>1329</v>
      </c>
      <c r="I1328" s="71">
        <v>37.811107300000003</v>
      </c>
      <c r="J1328" s="71">
        <v>-122.26245729999999</v>
      </c>
    </row>
    <row r="1329" spans="1:10" ht="29.1">
      <c r="A1329" s="71">
        <v>56868</v>
      </c>
      <c r="B1329" s="70" t="s">
        <v>1035</v>
      </c>
      <c r="C1329" s="71">
        <v>1303400</v>
      </c>
      <c r="D1329" s="72" t="s">
        <v>1928</v>
      </c>
      <c r="E1329" s="71">
        <v>19</v>
      </c>
      <c r="F1329" s="71">
        <v>17</v>
      </c>
      <c r="G1329" s="71">
        <v>36</v>
      </c>
      <c r="H1329" s="71">
        <v>1330</v>
      </c>
      <c r="I1329" s="71">
        <v>37.928212500000001</v>
      </c>
      <c r="J1329" s="71">
        <v>-122.36015399999999</v>
      </c>
    </row>
    <row r="1330" spans="1:10" ht="29.1">
      <c r="A1330" s="71">
        <v>59949</v>
      </c>
      <c r="B1330" s="70" t="s">
        <v>1035</v>
      </c>
      <c r="C1330" s="71">
        <v>102230</v>
      </c>
      <c r="D1330" s="72" t="s">
        <v>1929</v>
      </c>
      <c r="E1330" s="71">
        <v>9</v>
      </c>
      <c r="F1330" s="71">
        <v>28</v>
      </c>
      <c r="G1330" s="71">
        <v>36</v>
      </c>
      <c r="H1330" s="71">
        <v>1331</v>
      </c>
      <c r="I1330" s="71">
        <v>37.733813699999999</v>
      </c>
      <c r="J1330" s="71">
        <v>-122.2344492</v>
      </c>
    </row>
    <row r="1331" spans="1:10" ht="29.1">
      <c r="A1331" s="71">
        <v>51207</v>
      </c>
      <c r="B1331" s="70" t="s">
        <v>1035</v>
      </c>
      <c r="C1331" s="71">
        <v>9902540</v>
      </c>
      <c r="D1331" s="72" t="s">
        <v>1930</v>
      </c>
      <c r="E1331" s="71">
        <v>29</v>
      </c>
      <c r="F1331" s="71">
        <v>7</v>
      </c>
      <c r="G1331" s="71">
        <v>36</v>
      </c>
      <c r="H1331" s="71">
        <v>1332</v>
      </c>
      <c r="I1331" s="71">
        <v>37.673236799999998</v>
      </c>
      <c r="J1331" s="71">
        <v>-122.08296319999999</v>
      </c>
    </row>
    <row r="1332" spans="1:10" ht="29.1">
      <c r="A1332" s="71">
        <v>59597</v>
      </c>
      <c r="B1332" s="70" t="s">
        <v>1035</v>
      </c>
      <c r="C1332" s="71">
        <v>1014190</v>
      </c>
      <c r="D1332" s="72" t="s">
        <v>1931</v>
      </c>
      <c r="E1332" s="71">
        <v>16</v>
      </c>
      <c r="F1332" s="71">
        <v>21</v>
      </c>
      <c r="G1332" s="71">
        <v>36</v>
      </c>
      <c r="H1332" s="71">
        <v>1333</v>
      </c>
      <c r="I1332" s="71">
        <v>37.827231099999999</v>
      </c>
      <c r="J1332" s="71">
        <v>-122.2509989</v>
      </c>
    </row>
    <row r="1333" spans="1:10" ht="29.1">
      <c r="A1333" s="71">
        <v>58388</v>
      </c>
      <c r="B1333" s="70" t="s">
        <v>1035</v>
      </c>
      <c r="C1333" s="71">
        <v>1005510</v>
      </c>
      <c r="D1333" s="72" t="s">
        <v>1877</v>
      </c>
      <c r="E1333" s="71">
        <v>26</v>
      </c>
      <c r="F1333" s="71">
        <v>10</v>
      </c>
      <c r="G1333" s="71">
        <v>36</v>
      </c>
      <c r="H1333" s="71">
        <v>1334</v>
      </c>
      <c r="I1333" s="71">
        <v>37.765436000000001</v>
      </c>
      <c r="J1333" s="71">
        <v>-122.1766709</v>
      </c>
    </row>
    <row r="1334" spans="1:10" ht="29.1">
      <c r="A1334" s="71">
        <v>50902</v>
      </c>
      <c r="B1334" s="70" t="s">
        <v>1035</v>
      </c>
      <c r="C1334" s="71">
        <v>9901840</v>
      </c>
      <c r="D1334" s="72" t="s">
        <v>1932</v>
      </c>
      <c r="E1334" s="71">
        <v>4</v>
      </c>
      <c r="F1334" s="71">
        <v>32</v>
      </c>
      <c r="G1334" s="71">
        <v>36</v>
      </c>
      <c r="H1334" s="71">
        <v>1335</v>
      </c>
      <c r="I1334" s="71">
        <v>37.658059700000003</v>
      </c>
      <c r="J1334" s="71">
        <v>-122.05401329999999</v>
      </c>
    </row>
    <row r="1335" spans="1:10" ht="29.1">
      <c r="A1335" s="71">
        <v>51718</v>
      </c>
      <c r="B1335" s="70" t="s">
        <v>1035</v>
      </c>
      <c r="C1335" s="71">
        <v>9904040</v>
      </c>
      <c r="D1335" s="72" t="s">
        <v>1933</v>
      </c>
      <c r="E1335" s="71">
        <v>16</v>
      </c>
      <c r="F1335" s="71">
        <v>20</v>
      </c>
      <c r="G1335" s="71">
        <v>36</v>
      </c>
      <c r="H1335" s="71">
        <v>1336</v>
      </c>
      <c r="I1335" s="71">
        <v>37.535129300000001</v>
      </c>
      <c r="J1335" s="71">
        <v>-122.03189759999999</v>
      </c>
    </row>
    <row r="1336" spans="1:10" ht="29.1">
      <c r="A1336" s="71">
        <v>57822</v>
      </c>
      <c r="B1336" s="70" t="s">
        <v>1035</v>
      </c>
      <c r="C1336" s="71">
        <v>802420</v>
      </c>
      <c r="D1336" s="72" t="s">
        <v>1825</v>
      </c>
      <c r="E1336" s="71">
        <v>12</v>
      </c>
      <c r="F1336" s="71">
        <v>24</v>
      </c>
      <c r="G1336" s="71">
        <v>36</v>
      </c>
      <c r="H1336" s="71">
        <v>1337</v>
      </c>
      <c r="I1336" s="71">
        <v>37.634045399999998</v>
      </c>
      <c r="J1336" s="71">
        <v>-122.0988002</v>
      </c>
    </row>
    <row r="1337" spans="1:10" ht="29.1">
      <c r="A1337" s="71">
        <v>50978</v>
      </c>
      <c r="B1337" s="70" t="s">
        <v>1035</v>
      </c>
      <c r="C1337" s="71">
        <v>9902120</v>
      </c>
      <c r="D1337" s="72" t="s">
        <v>1843</v>
      </c>
      <c r="E1337" s="71">
        <v>18</v>
      </c>
      <c r="F1337" s="71">
        <v>18</v>
      </c>
      <c r="G1337" s="71">
        <v>36</v>
      </c>
      <c r="H1337" s="71">
        <v>1338</v>
      </c>
      <c r="I1337" s="71">
        <v>37.719450600000002</v>
      </c>
      <c r="J1337" s="71">
        <v>-122.148246</v>
      </c>
    </row>
    <row r="1338" spans="1:10" ht="29.1">
      <c r="A1338" s="71">
        <v>57337</v>
      </c>
      <c r="B1338" s="70" t="s">
        <v>1035</v>
      </c>
      <c r="C1338" s="71">
        <v>9901030</v>
      </c>
      <c r="D1338" s="72" t="s">
        <v>1732</v>
      </c>
      <c r="E1338" s="71">
        <v>11</v>
      </c>
      <c r="F1338" s="71">
        <v>25</v>
      </c>
      <c r="G1338" s="71">
        <v>36</v>
      </c>
      <c r="H1338" s="71">
        <v>1339</v>
      </c>
      <c r="I1338" s="71">
        <v>37.963979000000002</v>
      </c>
      <c r="J1338" s="71">
        <v>-122.336084</v>
      </c>
    </row>
    <row r="1339" spans="1:10" ht="29.1">
      <c r="A1339" s="71">
        <v>53557</v>
      </c>
      <c r="B1339" s="70" t="s">
        <v>1035</v>
      </c>
      <c r="C1339" s="71">
        <v>1004260</v>
      </c>
      <c r="D1339" s="72" t="s">
        <v>1772</v>
      </c>
      <c r="E1339" s="71">
        <v>3</v>
      </c>
      <c r="F1339" s="71">
        <v>33</v>
      </c>
      <c r="G1339" s="71">
        <v>36</v>
      </c>
      <c r="H1339" s="71">
        <v>1340</v>
      </c>
      <c r="I1339" s="71">
        <v>37.755262199999997</v>
      </c>
      <c r="J1339" s="71">
        <v>-122.161896</v>
      </c>
    </row>
    <row r="1340" spans="1:10" ht="29.1">
      <c r="A1340" s="71">
        <v>55644</v>
      </c>
      <c r="B1340" s="70" t="s">
        <v>1035</v>
      </c>
      <c r="C1340" s="71">
        <v>1007520</v>
      </c>
      <c r="D1340" s="72" t="s">
        <v>1869</v>
      </c>
      <c r="E1340" s="71">
        <v>6</v>
      </c>
      <c r="F1340" s="71">
        <v>30</v>
      </c>
      <c r="G1340" s="71">
        <v>36</v>
      </c>
      <c r="H1340" s="71">
        <v>1341</v>
      </c>
      <c r="I1340" s="71">
        <v>37.840021</v>
      </c>
      <c r="J1340" s="71">
        <v>-122.251261</v>
      </c>
    </row>
    <row r="1341" spans="1:10" ht="29.1">
      <c r="A1341" s="71">
        <v>59889</v>
      </c>
      <c r="B1341" s="70" t="s">
        <v>1035</v>
      </c>
      <c r="C1341" s="71">
        <v>1017660</v>
      </c>
      <c r="D1341" s="72" t="s">
        <v>1934</v>
      </c>
      <c r="E1341" s="71">
        <v>34</v>
      </c>
      <c r="F1341" s="71">
        <v>2</v>
      </c>
      <c r="G1341" s="71">
        <v>36</v>
      </c>
      <c r="H1341" s="71">
        <v>1342</v>
      </c>
      <c r="I1341" s="71">
        <v>37.801738</v>
      </c>
      <c r="J1341" s="71">
        <v>-122.2452256</v>
      </c>
    </row>
    <row r="1342" spans="1:10" ht="29.1">
      <c r="A1342" s="71">
        <v>58335</v>
      </c>
      <c r="B1342" s="70" t="s">
        <v>1035</v>
      </c>
      <c r="C1342" s="71">
        <v>304380</v>
      </c>
      <c r="D1342" s="72" t="s">
        <v>1826</v>
      </c>
      <c r="E1342" s="71">
        <v>13</v>
      </c>
      <c r="F1342" s="71">
        <v>23</v>
      </c>
      <c r="G1342" s="71">
        <v>36</v>
      </c>
      <c r="H1342" s="71">
        <v>1343</v>
      </c>
      <c r="I1342" s="71">
        <v>37.857893400000002</v>
      </c>
      <c r="J1342" s="71">
        <v>-122.28015670000001</v>
      </c>
    </row>
    <row r="1343" spans="1:10" ht="29.1">
      <c r="A1343" s="71">
        <v>54484</v>
      </c>
      <c r="B1343" s="70" t="s">
        <v>1035</v>
      </c>
      <c r="C1343" s="71">
        <v>1018740</v>
      </c>
      <c r="D1343" s="72" t="s">
        <v>1289</v>
      </c>
      <c r="E1343" s="71">
        <v>16</v>
      </c>
      <c r="F1343" s="71">
        <v>20</v>
      </c>
      <c r="G1343" s="71">
        <v>36</v>
      </c>
      <c r="H1343" s="71">
        <v>1344</v>
      </c>
      <c r="I1343" s="71">
        <v>37.761348699999999</v>
      </c>
      <c r="J1343" s="71">
        <v>-122.205021</v>
      </c>
    </row>
    <row r="1344" spans="1:10" ht="29.1">
      <c r="A1344" s="71">
        <v>51735</v>
      </c>
      <c r="B1344" s="70" t="s">
        <v>1035</v>
      </c>
      <c r="C1344" s="71">
        <v>9904120</v>
      </c>
      <c r="D1344" s="72" t="s">
        <v>1935</v>
      </c>
      <c r="E1344" s="71">
        <v>32</v>
      </c>
      <c r="F1344" s="71">
        <v>4</v>
      </c>
      <c r="G1344" s="71">
        <v>36</v>
      </c>
      <c r="H1344" s="71">
        <v>1345</v>
      </c>
      <c r="I1344" s="71">
        <v>37.875923100000001</v>
      </c>
      <c r="J1344" s="71">
        <v>-122.2884279</v>
      </c>
    </row>
    <row r="1345" spans="1:10" ht="29.1">
      <c r="A1345" s="71">
        <v>58250</v>
      </c>
      <c r="B1345" s="70" t="s">
        <v>1035</v>
      </c>
      <c r="C1345" s="71">
        <v>1302400</v>
      </c>
      <c r="D1345" s="72" t="s">
        <v>1907</v>
      </c>
      <c r="E1345" s="71">
        <v>3</v>
      </c>
      <c r="F1345" s="71">
        <v>33</v>
      </c>
      <c r="G1345" s="71">
        <v>36</v>
      </c>
      <c r="H1345" s="71">
        <v>1346</v>
      </c>
      <c r="I1345" s="71">
        <v>37.935788600000002</v>
      </c>
      <c r="J1345" s="71">
        <v>-122.3655349</v>
      </c>
    </row>
    <row r="1346" spans="1:10" ht="29.1">
      <c r="A1346" s="71">
        <v>56790</v>
      </c>
      <c r="B1346" s="70" t="s">
        <v>1035</v>
      </c>
      <c r="C1346" s="71">
        <v>1303730</v>
      </c>
      <c r="D1346" s="72" t="s">
        <v>1656</v>
      </c>
      <c r="E1346" s="71">
        <v>22</v>
      </c>
      <c r="F1346" s="71">
        <v>14</v>
      </c>
      <c r="G1346" s="71">
        <v>36</v>
      </c>
      <c r="H1346" s="71">
        <v>1347</v>
      </c>
      <c r="I1346" s="71">
        <v>37.975112699999997</v>
      </c>
      <c r="J1346" s="71">
        <v>-122.3286741</v>
      </c>
    </row>
    <row r="1347" spans="1:10" ht="29.1">
      <c r="A1347" s="71">
        <v>59588</v>
      </c>
      <c r="B1347" s="70" t="s">
        <v>1035</v>
      </c>
      <c r="C1347" s="71">
        <v>1002700</v>
      </c>
      <c r="D1347" s="72" t="s">
        <v>1936</v>
      </c>
      <c r="E1347" s="71">
        <v>27</v>
      </c>
      <c r="F1347" s="71">
        <v>9</v>
      </c>
      <c r="G1347" s="71">
        <v>36</v>
      </c>
      <c r="H1347" s="71">
        <v>1348</v>
      </c>
      <c r="I1347" s="71">
        <v>37.830113300000001</v>
      </c>
      <c r="J1347" s="71">
        <v>-122.27124310000001</v>
      </c>
    </row>
    <row r="1348" spans="1:10" ht="29.1">
      <c r="A1348" s="71">
        <v>50655</v>
      </c>
      <c r="B1348" s="70" t="s">
        <v>1035</v>
      </c>
      <c r="C1348" s="71">
        <v>1301430</v>
      </c>
      <c r="D1348" s="72" t="s">
        <v>1937</v>
      </c>
      <c r="E1348" s="71">
        <v>23</v>
      </c>
      <c r="F1348" s="71">
        <v>13</v>
      </c>
      <c r="G1348" s="71">
        <v>36</v>
      </c>
      <c r="H1348" s="71">
        <v>1349</v>
      </c>
      <c r="I1348" s="71">
        <v>37.954516499999997</v>
      </c>
      <c r="J1348" s="71">
        <v>-122.367018</v>
      </c>
    </row>
    <row r="1349" spans="1:10" ht="29.1">
      <c r="A1349" s="71">
        <v>59937</v>
      </c>
      <c r="B1349" s="70" t="s">
        <v>1035</v>
      </c>
      <c r="C1349" s="71">
        <v>1002980</v>
      </c>
      <c r="D1349" s="72" t="s">
        <v>1938</v>
      </c>
      <c r="E1349" s="71">
        <v>12</v>
      </c>
      <c r="F1349" s="71">
        <v>23</v>
      </c>
      <c r="G1349" s="71">
        <v>36</v>
      </c>
      <c r="H1349" s="71">
        <v>1350</v>
      </c>
      <c r="I1349" s="71">
        <v>37.840498599999997</v>
      </c>
      <c r="J1349" s="71">
        <v>-122.2649387</v>
      </c>
    </row>
    <row r="1350" spans="1:10" ht="29.1">
      <c r="A1350" s="71">
        <v>50880</v>
      </c>
      <c r="B1350" s="70" t="s">
        <v>1035</v>
      </c>
      <c r="C1350" s="71">
        <v>805230</v>
      </c>
      <c r="D1350" s="72" t="s">
        <v>1801</v>
      </c>
      <c r="E1350" s="71">
        <v>17</v>
      </c>
      <c r="F1350" s="71">
        <v>18</v>
      </c>
      <c r="G1350" s="71">
        <v>36</v>
      </c>
      <c r="H1350" s="71">
        <v>1351</v>
      </c>
      <c r="I1350" s="71">
        <v>37.6578801</v>
      </c>
      <c r="J1350" s="71">
        <v>-122.0980041</v>
      </c>
    </row>
    <row r="1351" spans="1:10" ht="29.1">
      <c r="A1351" s="71">
        <v>55848</v>
      </c>
      <c r="B1351" s="70" t="s">
        <v>1035</v>
      </c>
      <c r="C1351" s="71">
        <v>1301440</v>
      </c>
      <c r="D1351" s="72" t="s">
        <v>1937</v>
      </c>
      <c r="E1351" s="71">
        <v>12</v>
      </c>
      <c r="F1351" s="71">
        <v>23</v>
      </c>
      <c r="G1351" s="71">
        <v>36</v>
      </c>
      <c r="H1351" s="71">
        <v>1352</v>
      </c>
      <c r="I1351" s="71">
        <v>37.9546074</v>
      </c>
      <c r="J1351" s="71">
        <v>-122.3668921</v>
      </c>
    </row>
    <row r="1352" spans="1:10" ht="29.1">
      <c r="A1352" s="71">
        <v>58655</v>
      </c>
      <c r="B1352" s="70" t="s">
        <v>1035</v>
      </c>
      <c r="C1352" s="71">
        <v>1018720</v>
      </c>
      <c r="D1352" s="72" t="s">
        <v>1939</v>
      </c>
      <c r="E1352" s="71">
        <v>26</v>
      </c>
      <c r="F1352" s="71">
        <v>9</v>
      </c>
      <c r="G1352" s="71">
        <v>36</v>
      </c>
      <c r="H1352" s="71">
        <v>1353</v>
      </c>
      <c r="I1352" s="71">
        <v>37.7752956</v>
      </c>
      <c r="J1352" s="71">
        <v>-122.1855965</v>
      </c>
    </row>
    <row r="1353" spans="1:10" ht="29.1">
      <c r="A1353" s="71">
        <v>53565</v>
      </c>
      <c r="B1353" s="70" t="s">
        <v>1035</v>
      </c>
      <c r="C1353" s="71">
        <v>1600500</v>
      </c>
      <c r="D1353" s="72" t="s">
        <v>1940</v>
      </c>
      <c r="E1353" s="71">
        <v>10</v>
      </c>
      <c r="F1353" s="71">
        <v>25</v>
      </c>
      <c r="G1353" s="71">
        <v>36</v>
      </c>
      <c r="H1353" s="71">
        <v>1354</v>
      </c>
      <c r="I1353" s="71">
        <v>37.954007699999998</v>
      </c>
      <c r="J1353" s="71">
        <v>-122.3333717</v>
      </c>
    </row>
    <row r="1354" spans="1:10" ht="29.1">
      <c r="A1354" s="71">
        <v>56614</v>
      </c>
      <c r="B1354" s="70" t="s">
        <v>1035</v>
      </c>
      <c r="C1354" s="71">
        <v>1301360</v>
      </c>
      <c r="D1354" s="72" t="s">
        <v>1941</v>
      </c>
      <c r="E1354" s="71">
        <v>24</v>
      </c>
      <c r="F1354" s="71">
        <v>12</v>
      </c>
      <c r="G1354" s="71">
        <v>36</v>
      </c>
      <c r="H1354" s="71">
        <v>1355</v>
      </c>
      <c r="I1354" s="71">
        <v>37.925322299999998</v>
      </c>
      <c r="J1354" s="71">
        <v>-122.3594018</v>
      </c>
    </row>
    <row r="1355" spans="1:10" ht="29.1">
      <c r="A1355" s="71">
        <v>52271</v>
      </c>
      <c r="B1355" s="70" t="s">
        <v>1035</v>
      </c>
      <c r="C1355" s="71">
        <v>304580</v>
      </c>
      <c r="D1355" s="72" t="s">
        <v>1942</v>
      </c>
      <c r="E1355" s="71">
        <v>7</v>
      </c>
      <c r="F1355" s="71">
        <v>29</v>
      </c>
      <c r="G1355" s="71">
        <v>36</v>
      </c>
      <c r="H1355" s="71">
        <v>1356</v>
      </c>
      <c r="I1355" s="71">
        <v>37.882648400000001</v>
      </c>
      <c r="J1355" s="71">
        <v>-122.2963702</v>
      </c>
    </row>
    <row r="1356" spans="1:10" ht="29.1">
      <c r="A1356" s="71">
        <v>51223</v>
      </c>
      <c r="B1356" s="70" t="s">
        <v>1035</v>
      </c>
      <c r="C1356" s="71">
        <v>1011010</v>
      </c>
      <c r="D1356" s="72" t="s">
        <v>1829</v>
      </c>
      <c r="E1356" s="71">
        <v>12</v>
      </c>
      <c r="F1356" s="71">
        <v>23</v>
      </c>
      <c r="G1356" s="71">
        <v>35</v>
      </c>
      <c r="H1356" s="71">
        <v>1357</v>
      </c>
      <c r="I1356" s="71">
        <v>37.7804547</v>
      </c>
      <c r="J1356" s="71">
        <v>-122.2245205</v>
      </c>
    </row>
    <row r="1357" spans="1:10" ht="29.1">
      <c r="A1357" s="71">
        <v>59978</v>
      </c>
      <c r="B1357" s="70" t="s">
        <v>1035</v>
      </c>
      <c r="C1357" s="71">
        <v>300350</v>
      </c>
      <c r="D1357" s="72" t="s">
        <v>1943</v>
      </c>
      <c r="E1357" s="71">
        <v>15</v>
      </c>
      <c r="F1357" s="71">
        <v>21</v>
      </c>
      <c r="G1357" s="71">
        <v>35</v>
      </c>
      <c r="H1357" s="71">
        <v>1358</v>
      </c>
      <c r="I1357" s="71">
        <v>37.852596900000002</v>
      </c>
      <c r="J1357" s="71">
        <v>-122.27005010000001</v>
      </c>
    </row>
    <row r="1358" spans="1:10" ht="29.1">
      <c r="A1358" s="71">
        <v>55431</v>
      </c>
      <c r="B1358" s="70" t="s">
        <v>1035</v>
      </c>
      <c r="C1358" s="71">
        <v>1004440</v>
      </c>
      <c r="D1358" s="72" t="s">
        <v>1944</v>
      </c>
      <c r="E1358" s="71">
        <v>15</v>
      </c>
      <c r="F1358" s="71">
        <v>21</v>
      </c>
      <c r="G1358" s="71">
        <v>35</v>
      </c>
      <c r="H1358" s="71">
        <v>1359</v>
      </c>
      <c r="I1358" s="71">
        <v>37.741608999999997</v>
      </c>
      <c r="J1358" s="71">
        <v>-122.176542</v>
      </c>
    </row>
    <row r="1359" spans="1:10" ht="29.1">
      <c r="A1359" s="71">
        <v>51501</v>
      </c>
      <c r="B1359" s="70" t="s">
        <v>1035</v>
      </c>
      <c r="C1359" s="71">
        <v>1600720</v>
      </c>
      <c r="D1359" s="72" t="s">
        <v>1945</v>
      </c>
      <c r="E1359" s="71">
        <v>6</v>
      </c>
      <c r="F1359" s="71">
        <v>29</v>
      </c>
      <c r="G1359" s="71">
        <v>35</v>
      </c>
      <c r="H1359" s="71">
        <v>1360</v>
      </c>
      <c r="I1359" s="71">
        <v>37.9636572</v>
      </c>
      <c r="J1359" s="71">
        <v>-122.3548437</v>
      </c>
    </row>
    <row r="1360" spans="1:10" ht="29.1">
      <c r="A1360" s="71">
        <v>51591</v>
      </c>
      <c r="B1360" s="70" t="s">
        <v>1035</v>
      </c>
      <c r="C1360" s="71">
        <v>103220</v>
      </c>
      <c r="D1360" s="72" t="s">
        <v>1946</v>
      </c>
      <c r="E1360" s="71">
        <v>14</v>
      </c>
      <c r="F1360" s="71">
        <v>22</v>
      </c>
      <c r="G1360" s="71">
        <v>35</v>
      </c>
      <c r="H1360" s="71">
        <v>1361</v>
      </c>
      <c r="I1360" s="71">
        <v>37.773021800000002</v>
      </c>
      <c r="J1360" s="71">
        <v>-122.2682168</v>
      </c>
    </row>
    <row r="1361" spans="1:10" ht="29.1">
      <c r="A1361" s="71">
        <v>51212</v>
      </c>
      <c r="B1361" s="70" t="s">
        <v>1035</v>
      </c>
      <c r="C1361" s="71">
        <v>200610</v>
      </c>
      <c r="D1361" s="72" t="s">
        <v>1947</v>
      </c>
      <c r="E1361" s="71">
        <v>27</v>
      </c>
      <c r="F1361" s="71">
        <v>9</v>
      </c>
      <c r="G1361" s="71">
        <v>35</v>
      </c>
      <c r="H1361" s="71">
        <v>1362</v>
      </c>
      <c r="I1361" s="71">
        <v>37.890870900000003</v>
      </c>
      <c r="J1361" s="71">
        <v>-122.28715649999999</v>
      </c>
    </row>
    <row r="1362" spans="1:10" ht="29.1">
      <c r="A1362" s="71">
        <v>56006</v>
      </c>
      <c r="B1362" s="70" t="s">
        <v>1035</v>
      </c>
      <c r="C1362" s="71">
        <v>1016110</v>
      </c>
      <c r="D1362" s="72" t="s">
        <v>1948</v>
      </c>
      <c r="E1362" s="71">
        <v>20</v>
      </c>
      <c r="F1362" s="71">
        <v>15</v>
      </c>
      <c r="G1362" s="71">
        <v>35</v>
      </c>
      <c r="H1362" s="71">
        <v>1363</v>
      </c>
      <c r="I1362" s="71">
        <v>37.823505699999998</v>
      </c>
      <c r="J1362" s="71">
        <v>-122.2701103</v>
      </c>
    </row>
    <row r="1363" spans="1:10" ht="29.1">
      <c r="A1363" s="71">
        <v>58432</v>
      </c>
      <c r="B1363" s="70" t="s">
        <v>1035</v>
      </c>
      <c r="C1363" s="71">
        <v>301320</v>
      </c>
      <c r="D1363" s="72" t="s">
        <v>1949</v>
      </c>
      <c r="E1363" s="71">
        <v>5</v>
      </c>
      <c r="F1363" s="71">
        <v>30</v>
      </c>
      <c r="G1363" s="71">
        <v>35</v>
      </c>
      <c r="H1363" s="71">
        <v>1364</v>
      </c>
      <c r="I1363" s="71">
        <v>37.8762209</v>
      </c>
      <c r="J1363" s="71">
        <v>-122.28725369999999</v>
      </c>
    </row>
    <row r="1364" spans="1:10" ht="29.1">
      <c r="A1364" s="71">
        <v>55717</v>
      </c>
      <c r="B1364" s="70" t="s">
        <v>1035</v>
      </c>
      <c r="C1364" s="71">
        <v>1018710</v>
      </c>
      <c r="D1364" s="72" t="s">
        <v>1939</v>
      </c>
      <c r="E1364" s="71">
        <v>7</v>
      </c>
      <c r="F1364" s="71">
        <v>28</v>
      </c>
      <c r="G1364" s="71">
        <v>35</v>
      </c>
      <c r="H1364" s="71">
        <v>1365</v>
      </c>
      <c r="I1364" s="71">
        <v>37.775283000000002</v>
      </c>
      <c r="J1364" s="71">
        <v>-122.185413</v>
      </c>
    </row>
    <row r="1365" spans="1:10" ht="29.1">
      <c r="A1365" s="71">
        <v>53448</v>
      </c>
      <c r="B1365" s="70" t="s">
        <v>1035</v>
      </c>
      <c r="C1365" s="71">
        <v>1009090</v>
      </c>
      <c r="D1365" s="72" t="s">
        <v>1950</v>
      </c>
      <c r="E1365" s="71">
        <v>7</v>
      </c>
      <c r="F1365" s="71">
        <v>28</v>
      </c>
      <c r="G1365" s="71">
        <v>35</v>
      </c>
      <c r="H1365" s="71">
        <v>1366</v>
      </c>
      <c r="I1365" s="71">
        <v>37.7932974</v>
      </c>
      <c r="J1365" s="71">
        <v>-122.2444953</v>
      </c>
    </row>
    <row r="1366" spans="1:10" ht="29.1">
      <c r="A1366" s="71">
        <v>51455</v>
      </c>
      <c r="B1366" s="70" t="s">
        <v>1035</v>
      </c>
      <c r="C1366" s="71">
        <v>1005580</v>
      </c>
      <c r="D1366" s="72" t="s">
        <v>1951</v>
      </c>
      <c r="E1366" s="71">
        <v>21</v>
      </c>
      <c r="F1366" s="71">
        <v>14</v>
      </c>
      <c r="G1366" s="71">
        <v>35</v>
      </c>
      <c r="H1366" s="71">
        <v>1367</v>
      </c>
      <c r="I1366" s="71">
        <v>37.757648199999998</v>
      </c>
      <c r="J1366" s="71">
        <v>-122.1684947</v>
      </c>
    </row>
    <row r="1367" spans="1:10" ht="29.1">
      <c r="A1367" s="71">
        <v>52005</v>
      </c>
      <c r="B1367" s="70" t="s">
        <v>1035</v>
      </c>
      <c r="C1367" s="71">
        <v>1303650</v>
      </c>
      <c r="D1367" s="72" t="s">
        <v>1952</v>
      </c>
      <c r="E1367" s="71">
        <v>19</v>
      </c>
      <c r="F1367" s="71">
        <v>16</v>
      </c>
      <c r="G1367" s="71">
        <v>35</v>
      </c>
      <c r="H1367" s="71">
        <v>1368</v>
      </c>
      <c r="I1367" s="71">
        <v>37.908034999999998</v>
      </c>
      <c r="J1367" s="71">
        <v>-122.3065502</v>
      </c>
    </row>
    <row r="1368" spans="1:10" ht="29.1">
      <c r="A1368" s="71">
        <v>51186</v>
      </c>
      <c r="B1368" s="70" t="s">
        <v>1035</v>
      </c>
      <c r="C1368" s="71">
        <v>1017050</v>
      </c>
      <c r="D1368" s="72" t="s">
        <v>1672</v>
      </c>
      <c r="E1368" s="71">
        <v>1</v>
      </c>
      <c r="F1368" s="71">
        <v>34</v>
      </c>
      <c r="G1368" s="71">
        <v>35</v>
      </c>
      <c r="H1368" s="71">
        <v>1369</v>
      </c>
      <c r="I1368" s="71">
        <v>37.797892400000002</v>
      </c>
      <c r="J1368" s="71">
        <v>-122.1837505</v>
      </c>
    </row>
    <row r="1369" spans="1:10" ht="29.1">
      <c r="A1369" s="71">
        <v>50565</v>
      </c>
      <c r="B1369" s="70" t="s">
        <v>1035</v>
      </c>
      <c r="C1369" s="71">
        <v>1301220</v>
      </c>
      <c r="D1369" s="72" t="s">
        <v>1953</v>
      </c>
      <c r="E1369" s="71">
        <v>8</v>
      </c>
      <c r="F1369" s="71">
        <v>27</v>
      </c>
      <c r="G1369" s="71">
        <v>35</v>
      </c>
      <c r="H1369" s="71">
        <v>1370</v>
      </c>
      <c r="I1369" s="71">
        <v>37.925320399999997</v>
      </c>
      <c r="J1369" s="71">
        <v>-122.3445176</v>
      </c>
    </row>
    <row r="1370" spans="1:10" ht="29.1">
      <c r="A1370" s="71">
        <v>51191</v>
      </c>
      <c r="B1370" s="70" t="s">
        <v>1035</v>
      </c>
      <c r="C1370" s="71">
        <v>1009700</v>
      </c>
      <c r="D1370" s="72" t="s">
        <v>1954</v>
      </c>
      <c r="E1370" s="71">
        <v>15</v>
      </c>
      <c r="F1370" s="71">
        <v>20</v>
      </c>
      <c r="G1370" s="71">
        <v>35</v>
      </c>
      <c r="H1370" s="71">
        <v>1371</v>
      </c>
      <c r="I1370" s="71">
        <v>37.737346299999999</v>
      </c>
      <c r="J1370" s="71">
        <v>-122.197563</v>
      </c>
    </row>
    <row r="1371" spans="1:10" ht="29.1">
      <c r="A1371" s="71">
        <v>54675</v>
      </c>
      <c r="B1371" s="70" t="s">
        <v>1035</v>
      </c>
      <c r="C1371" s="71">
        <v>1700280</v>
      </c>
      <c r="D1371" s="72" t="s">
        <v>1955</v>
      </c>
      <c r="E1371" s="71">
        <v>4</v>
      </c>
      <c r="F1371" s="71">
        <v>31</v>
      </c>
      <c r="G1371" s="71">
        <v>35</v>
      </c>
      <c r="H1371" s="71">
        <v>1372</v>
      </c>
      <c r="I1371" s="71">
        <v>37.587754799999999</v>
      </c>
      <c r="J1371" s="71">
        <v>-122.0238111</v>
      </c>
    </row>
    <row r="1372" spans="1:10" ht="29.1">
      <c r="A1372" s="71">
        <v>54393</v>
      </c>
      <c r="B1372" s="70" t="s">
        <v>1035</v>
      </c>
      <c r="C1372" s="71">
        <v>305950</v>
      </c>
      <c r="D1372" s="72" t="s">
        <v>1956</v>
      </c>
      <c r="E1372" s="71">
        <v>4</v>
      </c>
      <c r="F1372" s="71">
        <v>31</v>
      </c>
      <c r="G1372" s="71">
        <v>35</v>
      </c>
      <c r="H1372" s="71">
        <v>1373</v>
      </c>
      <c r="I1372" s="71">
        <v>37.864764800000003</v>
      </c>
      <c r="J1372" s="71">
        <v>-122.3115373</v>
      </c>
    </row>
    <row r="1373" spans="1:10" ht="29.1">
      <c r="A1373" s="71">
        <v>51599</v>
      </c>
      <c r="B1373" s="70" t="s">
        <v>1035</v>
      </c>
      <c r="C1373" s="71">
        <v>1015920</v>
      </c>
      <c r="D1373" s="72" t="s">
        <v>1805</v>
      </c>
      <c r="E1373" s="71">
        <v>21</v>
      </c>
      <c r="F1373" s="71">
        <v>14</v>
      </c>
      <c r="G1373" s="71">
        <v>35</v>
      </c>
      <c r="H1373" s="71">
        <v>1374</v>
      </c>
      <c r="I1373" s="71">
        <v>37.842410000000001</v>
      </c>
      <c r="J1373" s="71">
        <v>-122.27477039999999</v>
      </c>
    </row>
    <row r="1374" spans="1:10" ht="29.1">
      <c r="A1374" s="71">
        <v>55495</v>
      </c>
      <c r="B1374" s="70" t="s">
        <v>1035</v>
      </c>
      <c r="C1374" s="71">
        <v>1021080</v>
      </c>
      <c r="D1374" s="72" t="s">
        <v>1957</v>
      </c>
      <c r="E1374" s="71">
        <v>14</v>
      </c>
      <c r="F1374" s="71">
        <v>21</v>
      </c>
      <c r="G1374" s="71">
        <v>35</v>
      </c>
      <c r="H1374" s="71">
        <v>1375</v>
      </c>
      <c r="I1374" s="71">
        <v>37.821515499999997</v>
      </c>
      <c r="J1374" s="71">
        <v>-122.2547893</v>
      </c>
    </row>
    <row r="1375" spans="1:10" ht="29.1">
      <c r="A1375" s="71">
        <v>58850</v>
      </c>
      <c r="B1375" s="70" t="s">
        <v>1035</v>
      </c>
      <c r="C1375" s="71">
        <v>1003520</v>
      </c>
      <c r="D1375" s="72" t="s">
        <v>1853</v>
      </c>
      <c r="E1375" s="71">
        <v>24</v>
      </c>
      <c r="F1375" s="71">
        <v>11</v>
      </c>
      <c r="G1375" s="71">
        <v>35</v>
      </c>
      <c r="H1375" s="71">
        <v>1376</v>
      </c>
      <c r="I1375" s="71">
        <v>37.802596700000002</v>
      </c>
      <c r="J1375" s="71">
        <v>-122.2824617</v>
      </c>
    </row>
    <row r="1376" spans="1:10" ht="29.1">
      <c r="A1376" s="71">
        <v>51294</v>
      </c>
      <c r="B1376" s="70" t="s">
        <v>1035</v>
      </c>
      <c r="C1376" s="71">
        <v>9902780</v>
      </c>
      <c r="D1376" s="72" t="s">
        <v>1958</v>
      </c>
      <c r="E1376" s="71">
        <v>25</v>
      </c>
      <c r="F1376" s="71">
        <v>10</v>
      </c>
      <c r="G1376" s="71">
        <v>35</v>
      </c>
      <c r="H1376" s="71">
        <v>1377</v>
      </c>
      <c r="I1376" s="71">
        <v>37.659823400000001</v>
      </c>
      <c r="J1376" s="71">
        <v>-122.07385789999999</v>
      </c>
    </row>
    <row r="1377" spans="1:10" ht="29.1">
      <c r="A1377" s="71">
        <v>53457</v>
      </c>
      <c r="B1377" s="70" t="s">
        <v>1035</v>
      </c>
      <c r="C1377" s="71">
        <v>303480</v>
      </c>
      <c r="D1377" s="72" t="s">
        <v>1959</v>
      </c>
      <c r="E1377" s="71">
        <v>16</v>
      </c>
      <c r="F1377" s="71">
        <v>19</v>
      </c>
      <c r="G1377" s="71">
        <v>35</v>
      </c>
      <c r="H1377" s="71">
        <v>1378</v>
      </c>
      <c r="I1377" s="71">
        <v>37.867176200000003</v>
      </c>
      <c r="J1377" s="71">
        <v>-122.27246239999999</v>
      </c>
    </row>
    <row r="1378" spans="1:10" ht="29.1">
      <c r="A1378" s="71">
        <v>59883</v>
      </c>
      <c r="B1378" s="70" t="s">
        <v>1035</v>
      </c>
      <c r="C1378" s="71">
        <v>500660</v>
      </c>
      <c r="D1378" s="72" t="s">
        <v>1960</v>
      </c>
      <c r="E1378" s="71">
        <v>3</v>
      </c>
      <c r="F1378" s="71">
        <v>32</v>
      </c>
      <c r="G1378" s="71">
        <v>35</v>
      </c>
      <c r="H1378" s="71">
        <v>1379</v>
      </c>
      <c r="I1378" s="71">
        <v>37.925278499999997</v>
      </c>
      <c r="J1378" s="71">
        <v>-122.3196878</v>
      </c>
    </row>
    <row r="1379" spans="1:10" ht="29.1">
      <c r="A1379" s="71">
        <v>59885</v>
      </c>
      <c r="B1379" s="70" t="s">
        <v>1035</v>
      </c>
      <c r="C1379" s="71">
        <v>1002690</v>
      </c>
      <c r="D1379" s="72" t="s">
        <v>1936</v>
      </c>
      <c r="E1379" s="71">
        <v>9</v>
      </c>
      <c r="F1379" s="71">
        <v>25</v>
      </c>
      <c r="G1379" s="71">
        <v>35</v>
      </c>
      <c r="H1379" s="71">
        <v>1380</v>
      </c>
      <c r="I1379" s="71">
        <v>37.830282699999998</v>
      </c>
      <c r="J1379" s="71">
        <v>-122.2708337</v>
      </c>
    </row>
    <row r="1380" spans="1:10" ht="29.1">
      <c r="A1380" s="71">
        <v>50570</v>
      </c>
      <c r="B1380" s="70" t="s">
        <v>1035</v>
      </c>
      <c r="C1380" s="71">
        <v>304300</v>
      </c>
      <c r="D1380" s="72" t="s">
        <v>1961</v>
      </c>
      <c r="E1380" s="71">
        <v>8</v>
      </c>
      <c r="F1380" s="71">
        <v>27</v>
      </c>
      <c r="G1380" s="71">
        <v>35</v>
      </c>
      <c r="H1380" s="71">
        <v>1381</v>
      </c>
      <c r="I1380" s="71">
        <v>37.851252799999997</v>
      </c>
      <c r="J1380" s="71">
        <v>-122.27869629999999</v>
      </c>
    </row>
    <row r="1381" spans="1:10" ht="29.1">
      <c r="A1381" s="71">
        <v>58759</v>
      </c>
      <c r="B1381" s="70" t="s">
        <v>1035</v>
      </c>
      <c r="C1381" s="71">
        <v>1502090</v>
      </c>
      <c r="D1381" s="72" t="s">
        <v>1962</v>
      </c>
      <c r="E1381" s="71">
        <v>13</v>
      </c>
      <c r="F1381" s="71">
        <v>22</v>
      </c>
      <c r="G1381" s="71">
        <v>35</v>
      </c>
      <c r="H1381" s="71">
        <v>1382</v>
      </c>
      <c r="I1381" s="71">
        <v>37.722867000000001</v>
      </c>
      <c r="J1381" s="71">
        <v>-122.15634900000001</v>
      </c>
    </row>
    <row r="1382" spans="1:10" ht="29.1">
      <c r="A1382" s="71">
        <v>52121</v>
      </c>
      <c r="B1382" s="70" t="s">
        <v>1035</v>
      </c>
      <c r="C1382" s="71">
        <v>1016120</v>
      </c>
      <c r="D1382" s="72" t="s">
        <v>1948</v>
      </c>
      <c r="E1382" s="71">
        <v>16</v>
      </c>
      <c r="F1382" s="71">
        <v>19</v>
      </c>
      <c r="G1382" s="71">
        <v>35</v>
      </c>
      <c r="H1382" s="71">
        <v>1383</v>
      </c>
      <c r="I1382" s="71">
        <v>37.823253100000002</v>
      </c>
      <c r="J1382" s="71">
        <v>-122.2699776</v>
      </c>
    </row>
    <row r="1383" spans="1:10" ht="29.1">
      <c r="A1383" s="71">
        <v>53365</v>
      </c>
      <c r="B1383" s="70" t="s">
        <v>1035</v>
      </c>
      <c r="C1383" s="71">
        <v>100960</v>
      </c>
      <c r="D1383" s="72" t="s">
        <v>1963</v>
      </c>
      <c r="E1383" s="71">
        <v>19</v>
      </c>
      <c r="F1383" s="71">
        <v>16</v>
      </c>
      <c r="G1383" s="71">
        <v>35</v>
      </c>
      <c r="H1383" s="71">
        <v>1384</v>
      </c>
      <c r="I1383" s="71">
        <v>37.771353099999999</v>
      </c>
      <c r="J1383" s="71">
        <v>-122.27639739999999</v>
      </c>
    </row>
    <row r="1384" spans="1:10" ht="29.1">
      <c r="A1384" s="71">
        <v>56767</v>
      </c>
      <c r="B1384" s="70" t="s">
        <v>1035</v>
      </c>
      <c r="C1384" s="71">
        <v>9800970</v>
      </c>
      <c r="D1384" s="72" t="s">
        <v>1641</v>
      </c>
      <c r="E1384" s="71">
        <v>26</v>
      </c>
      <c r="F1384" s="71">
        <v>9</v>
      </c>
      <c r="G1384" s="71">
        <v>34</v>
      </c>
      <c r="H1384" s="71">
        <v>1385</v>
      </c>
      <c r="I1384" s="71">
        <v>37.7021643</v>
      </c>
      <c r="J1384" s="71">
        <v>-122.12393109999999</v>
      </c>
    </row>
    <row r="1385" spans="1:10" ht="29.1">
      <c r="A1385" s="71">
        <v>50931</v>
      </c>
      <c r="B1385" s="70" t="s">
        <v>1035</v>
      </c>
      <c r="C1385" s="71">
        <v>1007000</v>
      </c>
      <c r="D1385" s="72" t="s">
        <v>1700</v>
      </c>
      <c r="E1385" s="71">
        <v>24</v>
      </c>
      <c r="F1385" s="71">
        <v>11</v>
      </c>
      <c r="G1385" s="71">
        <v>34</v>
      </c>
      <c r="H1385" s="71">
        <v>1386</v>
      </c>
      <c r="I1385" s="71">
        <v>37.773589000000001</v>
      </c>
      <c r="J1385" s="71">
        <v>-122.18325</v>
      </c>
    </row>
    <row r="1386" spans="1:10" ht="29.1">
      <c r="A1386" s="71">
        <v>55292</v>
      </c>
      <c r="B1386" s="70" t="s">
        <v>1035</v>
      </c>
      <c r="C1386" s="71">
        <v>1504200</v>
      </c>
      <c r="D1386" s="72" t="s">
        <v>1964</v>
      </c>
      <c r="E1386" s="71">
        <v>29</v>
      </c>
      <c r="F1386" s="71">
        <v>6</v>
      </c>
      <c r="G1386" s="71">
        <v>34</v>
      </c>
      <c r="H1386" s="71">
        <v>1387</v>
      </c>
      <c r="I1386" s="71">
        <v>37.723612600000003</v>
      </c>
      <c r="J1386" s="71">
        <v>-122.1541088</v>
      </c>
    </row>
    <row r="1387" spans="1:10" ht="29.1">
      <c r="A1387" s="71">
        <v>55878</v>
      </c>
      <c r="B1387" s="70" t="s">
        <v>1035</v>
      </c>
      <c r="C1387" s="71">
        <v>1011060</v>
      </c>
      <c r="D1387" s="72" t="s">
        <v>1756</v>
      </c>
      <c r="E1387" s="71">
        <v>11</v>
      </c>
      <c r="F1387" s="71">
        <v>23</v>
      </c>
      <c r="G1387" s="71">
        <v>34</v>
      </c>
      <c r="H1387" s="71">
        <v>1388</v>
      </c>
      <c r="I1387" s="71">
        <v>37.785322600000001</v>
      </c>
      <c r="J1387" s="71">
        <v>-122.22207450000001</v>
      </c>
    </row>
    <row r="1388" spans="1:10" ht="29.1">
      <c r="A1388" s="71">
        <v>55612</v>
      </c>
      <c r="B1388" s="70" t="s">
        <v>1035</v>
      </c>
      <c r="C1388" s="71">
        <v>1011910</v>
      </c>
      <c r="D1388" s="72" t="s">
        <v>1965</v>
      </c>
      <c r="E1388" s="71">
        <v>15</v>
      </c>
      <c r="F1388" s="71">
        <v>19</v>
      </c>
      <c r="G1388" s="71">
        <v>34</v>
      </c>
      <c r="H1388" s="71">
        <v>1389</v>
      </c>
      <c r="I1388" s="71">
        <v>37.818643299999998</v>
      </c>
      <c r="J1388" s="71">
        <v>-122.2446286</v>
      </c>
    </row>
    <row r="1389" spans="1:10" ht="29.1">
      <c r="A1389" s="71">
        <v>51227</v>
      </c>
      <c r="B1389" s="70" t="s">
        <v>1035</v>
      </c>
      <c r="C1389" s="71">
        <v>1013650</v>
      </c>
      <c r="D1389" s="72" t="s">
        <v>1517</v>
      </c>
      <c r="E1389" s="71">
        <v>14</v>
      </c>
      <c r="F1389" s="71">
        <v>21</v>
      </c>
      <c r="G1389" s="71">
        <v>34</v>
      </c>
      <c r="H1389" s="71">
        <v>1390</v>
      </c>
      <c r="I1389" s="71">
        <v>37.800730799999997</v>
      </c>
      <c r="J1389" s="71">
        <v>-122.2545037</v>
      </c>
    </row>
    <row r="1390" spans="1:10" ht="29.1">
      <c r="A1390" s="71">
        <v>58255</v>
      </c>
      <c r="B1390" s="70" t="s">
        <v>1035</v>
      </c>
      <c r="C1390" s="71">
        <v>1501350</v>
      </c>
      <c r="D1390" s="72" t="s">
        <v>1966</v>
      </c>
      <c r="E1390" s="71">
        <v>21</v>
      </c>
      <c r="F1390" s="71">
        <v>14</v>
      </c>
      <c r="G1390" s="71">
        <v>34</v>
      </c>
      <c r="H1390" s="71">
        <v>1391</v>
      </c>
      <c r="I1390" s="71">
        <v>37.718034799999998</v>
      </c>
      <c r="J1390" s="71">
        <v>-122.14634049999999</v>
      </c>
    </row>
    <row r="1391" spans="1:10" ht="29.1">
      <c r="A1391" s="71">
        <v>56556</v>
      </c>
      <c r="B1391" s="70" t="s">
        <v>1035</v>
      </c>
      <c r="C1391" s="71">
        <v>1005850</v>
      </c>
      <c r="D1391" s="72" t="s">
        <v>1967</v>
      </c>
      <c r="E1391" s="71">
        <v>25</v>
      </c>
      <c r="F1391" s="71">
        <v>10</v>
      </c>
      <c r="G1391" s="71">
        <v>34</v>
      </c>
      <c r="H1391" s="71">
        <v>1392</v>
      </c>
      <c r="I1391" s="71">
        <v>37.799022700000002</v>
      </c>
      <c r="J1391" s="71">
        <v>-122.2295572</v>
      </c>
    </row>
    <row r="1392" spans="1:10" ht="29.1">
      <c r="A1392" s="71">
        <v>56635</v>
      </c>
      <c r="B1392" s="70" t="s">
        <v>1035</v>
      </c>
      <c r="C1392" s="71">
        <v>805210</v>
      </c>
      <c r="D1392" s="72" t="s">
        <v>1968</v>
      </c>
      <c r="E1392" s="71">
        <v>22</v>
      </c>
      <c r="F1392" s="71">
        <v>12</v>
      </c>
      <c r="G1392" s="71">
        <v>34</v>
      </c>
      <c r="H1392" s="71">
        <v>1393</v>
      </c>
      <c r="I1392" s="71">
        <v>37.661681199999997</v>
      </c>
      <c r="J1392" s="71">
        <v>-122.0882908</v>
      </c>
    </row>
    <row r="1393" spans="1:10" ht="29.1">
      <c r="A1393" s="71">
        <v>55367</v>
      </c>
      <c r="B1393" s="70" t="s">
        <v>1035</v>
      </c>
      <c r="C1393" s="71">
        <v>304620</v>
      </c>
      <c r="D1393" s="72" t="s">
        <v>1969</v>
      </c>
      <c r="E1393" s="71">
        <v>23</v>
      </c>
      <c r="F1393" s="71">
        <v>11</v>
      </c>
      <c r="G1393" s="71">
        <v>34</v>
      </c>
      <c r="H1393" s="71">
        <v>1394</v>
      </c>
      <c r="I1393" s="71">
        <v>37.854846999999999</v>
      </c>
      <c r="J1393" s="71">
        <v>-122.28740759999999</v>
      </c>
    </row>
    <row r="1394" spans="1:10" ht="29.1">
      <c r="A1394" s="71">
        <v>52776</v>
      </c>
      <c r="B1394" s="70" t="s">
        <v>1035</v>
      </c>
      <c r="C1394" s="71">
        <v>803420</v>
      </c>
      <c r="D1394" s="72" t="s">
        <v>1970</v>
      </c>
      <c r="E1394" s="71">
        <v>11</v>
      </c>
      <c r="F1394" s="71">
        <v>23</v>
      </c>
      <c r="G1394" s="71">
        <v>34</v>
      </c>
      <c r="H1394" s="71">
        <v>1395</v>
      </c>
      <c r="I1394" s="71">
        <v>37.621856000000001</v>
      </c>
      <c r="J1394" s="71">
        <v>-122.0381557</v>
      </c>
    </row>
    <row r="1395" spans="1:10" ht="29.1">
      <c r="A1395" s="71">
        <v>52120</v>
      </c>
      <c r="B1395" s="70" t="s">
        <v>1035</v>
      </c>
      <c r="C1395" s="71">
        <v>703030</v>
      </c>
      <c r="D1395" s="72" t="s">
        <v>1971</v>
      </c>
      <c r="E1395" s="71">
        <v>14</v>
      </c>
      <c r="F1395" s="71">
        <v>20</v>
      </c>
      <c r="G1395" s="71">
        <v>34</v>
      </c>
      <c r="H1395" s="71">
        <v>1396</v>
      </c>
      <c r="I1395" s="71">
        <v>37.513082099999998</v>
      </c>
      <c r="J1395" s="71">
        <v>-121.9655064</v>
      </c>
    </row>
    <row r="1396" spans="1:10" ht="29.1">
      <c r="A1396" s="71">
        <v>57457</v>
      </c>
      <c r="B1396" s="70" t="s">
        <v>1035</v>
      </c>
      <c r="C1396" s="71">
        <v>303610</v>
      </c>
      <c r="D1396" s="72" t="s">
        <v>1868</v>
      </c>
      <c r="E1396" s="71">
        <v>11</v>
      </c>
      <c r="F1396" s="71">
        <v>24</v>
      </c>
      <c r="G1396" s="71">
        <v>34</v>
      </c>
      <c r="H1396" s="71">
        <v>1397</v>
      </c>
      <c r="I1396" s="71">
        <v>37.873624999999997</v>
      </c>
      <c r="J1396" s="71">
        <v>-122.2731735</v>
      </c>
    </row>
    <row r="1397" spans="1:10" ht="29.1">
      <c r="A1397" s="71">
        <v>52422</v>
      </c>
      <c r="B1397" s="70" t="s">
        <v>1035</v>
      </c>
      <c r="C1397" s="71">
        <v>1016240</v>
      </c>
      <c r="D1397" s="72" t="s">
        <v>1972</v>
      </c>
      <c r="E1397" s="71">
        <v>22</v>
      </c>
      <c r="F1397" s="71">
        <v>12</v>
      </c>
      <c r="G1397" s="71">
        <v>34</v>
      </c>
      <c r="H1397" s="71">
        <v>1398</v>
      </c>
      <c r="I1397" s="71">
        <v>37.837309300000001</v>
      </c>
      <c r="J1397" s="71">
        <v>-122.2688813</v>
      </c>
    </row>
    <row r="1398" spans="1:10" ht="29.1">
      <c r="A1398" s="71">
        <v>59233</v>
      </c>
      <c r="B1398" s="70" t="s">
        <v>1035</v>
      </c>
      <c r="C1398" s="71">
        <v>9802260</v>
      </c>
      <c r="D1398" s="72" t="s">
        <v>1973</v>
      </c>
      <c r="E1398" s="71">
        <v>11</v>
      </c>
      <c r="F1398" s="71">
        <v>23</v>
      </c>
      <c r="G1398" s="71">
        <v>34</v>
      </c>
      <c r="H1398" s="71">
        <v>1399</v>
      </c>
      <c r="I1398" s="71">
        <v>37.688328800000001</v>
      </c>
      <c r="J1398" s="71">
        <v>-122.1046431</v>
      </c>
    </row>
    <row r="1399" spans="1:10" ht="29.1">
      <c r="A1399" s="71">
        <v>59549</v>
      </c>
      <c r="B1399" s="70" t="s">
        <v>1035</v>
      </c>
      <c r="C1399" s="71">
        <v>1600600</v>
      </c>
      <c r="D1399" s="72" t="s">
        <v>1921</v>
      </c>
      <c r="E1399" s="71">
        <v>21</v>
      </c>
      <c r="F1399" s="71">
        <v>13</v>
      </c>
      <c r="G1399" s="71">
        <v>34</v>
      </c>
      <c r="H1399" s="71">
        <v>1400</v>
      </c>
      <c r="I1399" s="71">
        <v>37.958894800000003</v>
      </c>
      <c r="J1399" s="71">
        <v>-122.35709970000001</v>
      </c>
    </row>
    <row r="1400" spans="1:10" ht="29.1">
      <c r="A1400" s="71">
        <v>53003</v>
      </c>
      <c r="B1400" s="70" t="s">
        <v>1035</v>
      </c>
      <c r="C1400" s="71">
        <v>304570</v>
      </c>
      <c r="D1400" s="72" t="s">
        <v>1974</v>
      </c>
      <c r="E1400" s="71">
        <v>17</v>
      </c>
      <c r="F1400" s="71">
        <v>17</v>
      </c>
      <c r="G1400" s="71">
        <v>34</v>
      </c>
      <c r="H1400" s="71">
        <v>1401</v>
      </c>
      <c r="I1400" s="71">
        <v>37.856294300000002</v>
      </c>
      <c r="J1400" s="71">
        <v>-122.2881599</v>
      </c>
    </row>
    <row r="1401" spans="1:10" ht="29.1">
      <c r="A1401" s="71">
        <v>58583</v>
      </c>
      <c r="B1401" s="70" t="s">
        <v>1035</v>
      </c>
      <c r="C1401" s="71">
        <v>1016100</v>
      </c>
      <c r="D1401" s="72" t="s">
        <v>1975</v>
      </c>
      <c r="E1401" s="71">
        <v>16</v>
      </c>
      <c r="F1401" s="71">
        <v>18</v>
      </c>
      <c r="G1401" s="71">
        <v>34</v>
      </c>
      <c r="H1401" s="71">
        <v>1402</v>
      </c>
      <c r="I1401" s="71">
        <v>37.820457599999997</v>
      </c>
      <c r="J1401" s="71">
        <v>-122.27067700000001</v>
      </c>
    </row>
    <row r="1402" spans="1:10" ht="29.1">
      <c r="A1402" s="71">
        <v>57880</v>
      </c>
      <c r="B1402" s="70" t="s">
        <v>1035</v>
      </c>
      <c r="C1402" s="71">
        <v>703790</v>
      </c>
      <c r="D1402" s="72" t="s">
        <v>1976</v>
      </c>
      <c r="E1402" s="71">
        <v>12</v>
      </c>
      <c r="F1402" s="71">
        <v>22</v>
      </c>
      <c r="G1402" s="71">
        <v>34</v>
      </c>
      <c r="H1402" s="71">
        <v>1403</v>
      </c>
      <c r="I1402" s="71">
        <v>37.545961200000001</v>
      </c>
      <c r="J1402" s="71">
        <v>-121.990312</v>
      </c>
    </row>
    <row r="1403" spans="1:10" ht="29.1">
      <c r="A1403" s="71">
        <v>59099</v>
      </c>
      <c r="B1403" s="70" t="s">
        <v>1035</v>
      </c>
      <c r="C1403" s="71">
        <v>1019260</v>
      </c>
      <c r="D1403" s="72" t="s">
        <v>1804</v>
      </c>
      <c r="E1403" s="71">
        <v>21</v>
      </c>
      <c r="F1403" s="71">
        <v>13</v>
      </c>
      <c r="G1403" s="71">
        <v>34</v>
      </c>
      <c r="H1403" s="71">
        <v>1404</v>
      </c>
      <c r="I1403" s="71">
        <v>37.849358700000003</v>
      </c>
      <c r="J1403" s="71">
        <v>-122.2656611</v>
      </c>
    </row>
    <row r="1404" spans="1:10" ht="29.1">
      <c r="A1404" s="71">
        <v>59923</v>
      </c>
      <c r="B1404" s="70" t="s">
        <v>1035</v>
      </c>
      <c r="C1404" s="71">
        <v>1004430</v>
      </c>
      <c r="D1404" s="72" t="s">
        <v>1944</v>
      </c>
      <c r="E1404" s="71">
        <v>20</v>
      </c>
      <c r="F1404" s="71">
        <v>14</v>
      </c>
      <c r="G1404" s="71">
        <v>34</v>
      </c>
      <c r="H1404" s="71">
        <v>1405</v>
      </c>
      <c r="I1404" s="71">
        <v>37.7414682</v>
      </c>
      <c r="J1404" s="71">
        <v>-122.1765005</v>
      </c>
    </row>
    <row r="1405" spans="1:10" ht="29.1">
      <c r="A1405" s="71">
        <v>50922</v>
      </c>
      <c r="B1405" s="70" t="s">
        <v>1035</v>
      </c>
      <c r="C1405" s="71">
        <v>302230</v>
      </c>
      <c r="D1405" s="72" t="s">
        <v>1913</v>
      </c>
      <c r="E1405" s="71">
        <v>8</v>
      </c>
      <c r="F1405" s="71">
        <v>26</v>
      </c>
      <c r="G1405" s="71">
        <v>34</v>
      </c>
      <c r="H1405" s="71">
        <v>1406</v>
      </c>
      <c r="I1405" s="71">
        <v>37.861088000000002</v>
      </c>
      <c r="J1405" s="71">
        <v>-122.2899314</v>
      </c>
    </row>
    <row r="1406" spans="1:10" ht="29.1">
      <c r="A1406" s="71">
        <v>58485</v>
      </c>
      <c r="B1406" s="70" t="s">
        <v>1035</v>
      </c>
      <c r="C1406" s="71">
        <v>1014710</v>
      </c>
      <c r="D1406" s="72" t="s">
        <v>1710</v>
      </c>
      <c r="E1406" s="71">
        <v>5</v>
      </c>
      <c r="F1406" s="71">
        <v>29</v>
      </c>
      <c r="G1406" s="71">
        <v>34</v>
      </c>
      <c r="H1406" s="71">
        <v>1407</v>
      </c>
      <c r="I1406" s="71">
        <v>37.747084100000002</v>
      </c>
      <c r="J1406" s="71">
        <v>-122.1571436</v>
      </c>
    </row>
    <row r="1407" spans="1:10" ht="29.1">
      <c r="A1407" s="71">
        <v>59733</v>
      </c>
      <c r="B1407" s="70" t="s">
        <v>1035</v>
      </c>
      <c r="C1407" s="71">
        <v>1009250</v>
      </c>
      <c r="D1407" s="72" t="s">
        <v>1977</v>
      </c>
      <c r="E1407" s="71">
        <v>7</v>
      </c>
      <c r="F1407" s="71">
        <v>27</v>
      </c>
      <c r="G1407" s="71">
        <v>34</v>
      </c>
      <c r="H1407" s="71">
        <v>1408</v>
      </c>
      <c r="I1407" s="71">
        <v>37.790231599999998</v>
      </c>
      <c r="J1407" s="71">
        <v>-122.23437389999999</v>
      </c>
    </row>
    <row r="1408" spans="1:10" ht="29.1">
      <c r="A1408" s="71">
        <v>52667</v>
      </c>
      <c r="B1408" s="70" t="s">
        <v>1035</v>
      </c>
      <c r="C1408" s="71">
        <v>302480</v>
      </c>
      <c r="D1408" s="72" t="s">
        <v>1978</v>
      </c>
      <c r="E1408" s="71">
        <v>12</v>
      </c>
      <c r="F1408" s="71">
        <v>22</v>
      </c>
      <c r="G1408" s="71">
        <v>34</v>
      </c>
      <c r="H1408" s="71">
        <v>1409</v>
      </c>
      <c r="I1408" s="71">
        <v>37.875326999999999</v>
      </c>
      <c r="J1408" s="71">
        <v>-122.260245</v>
      </c>
    </row>
    <row r="1409" spans="1:10" ht="29.1">
      <c r="A1409" s="71">
        <v>54600</v>
      </c>
      <c r="B1409" s="70" t="s">
        <v>1035</v>
      </c>
      <c r="C1409" s="71">
        <v>1012320</v>
      </c>
      <c r="D1409" s="72" t="s">
        <v>1979</v>
      </c>
      <c r="E1409" s="71">
        <v>33</v>
      </c>
      <c r="F1409" s="71">
        <v>1</v>
      </c>
      <c r="G1409" s="71">
        <v>34</v>
      </c>
      <c r="H1409" s="71">
        <v>1410</v>
      </c>
      <c r="I1409" s="71">
        <v>37.8183583</v>
      </c>
      <c r="J1409" s="71">
        <v>-122.25577370000001</v>
      </c>
    </row>
    <row r="1410" spans="1:10" ht="29.1">
      <c r="A1410" s="71">
        <v>53155</v>
      </c>
      <c r="B1410" s="70" t="s">
        <v>1035</v>
      </c>
      <c r="C1410" s="71">
        <v>1001490</v>
      </c>
      <c r="D1410" s="72" t="s">
        <v>1783</v>
      </c>
      <c r="E1410" s="71">
        <v>13</v>
      </c>
      <c r="F1410" s="71">
        <v>20</v>
      </c>
      <c r="G1410" s="71">
        <v>34</v>
      </c>
      <c r="H1410" s="71">
        <v>1411</v>
      </c>
      <c r="I1410" s="71">
        <v>37.7906981</v>
      </c>
      <c r="J1410" s="71">
        <v>-122.22917289999999</v>
      </c>
    </row>
    <row r="1411" spans="1:10" ht="29.1">
      <c r="A1411" s="71">
        <v>51783</v>
      </c>
      <c r="B1411" s="70" t="s">
        <v>1035</v>
      </c>
      <c r="C1411" s="71">
        <v>9904270</v>
      </c>
      <c r="D1411" s="72" t="s">
        <v>1149</v>
      </c>
      <c r="E1411" s="71">
        <v>28</v>
      </c>
      <c r="F1411" s="71">
        <v>6</v>
      </c>
      <c r="G1411" s="71">
        <v>34</v>
      </c>
      <c r="H1411" s="71">
        <v>1412</v>
      </c>
      <c r="I1411" s="71">
        <v>37.884267000000001</v>
      </c>
      <c r="J1411" s="71">
        <v>-122.2985151</v>
      </c>
    </row>
    <row r="1412" spans="1:10" ht="29.1">
      <c r="A1412" s="71">
        <v>55818</v>
      </c>
      <c r="B1412" s="70" t="s">
        <v>1035</v>
      </c>
      <c r="C1412" s="71">
        <v>1011900</v>
      </c>
      <c r="D1412" s="72" t="s">
        <v>1980</v>
      </c>
      <c r="E1412" s="71">
        <v>21</v>
      </c>
      <c r="F1412" s="71">
        <v>12</v>
      </c>
      <c r="G1412" s="71">
        <v>34</v>
      </c>
      <c r="H1412" s="71">
        <v>1413</v>
      </c>
      <c r="I1412" s="71">
        <v>37.816416400000001</v>
      </c>
      <c r="J1412" s="71">
        <v>-122.2456408</v>
      </c>
    </row>
    <row r="1413" spans="1:10" ht="29.1">
      <c r="A1413" s="71">
        <v>51776</v>
      </c>
      <c r="B1413" s="70" t="s">
        <v>1035</v>
      </c>
      <c r="C1413" s="71">
        <v>803060</v>
      </c>
      <c r="D1413" s="72" t="s">
        <v>1981</v>
      </c>
      <c r="E1413" s="71">
        <v>19</v>
      </c>
      <c r="F1413" s="71">
        <v>15</v>
      </c>
      <c r="G1413" s="71">
        <v>34</v>
      </c>
      <c r="H1413" s="71">
        <v>1414</v>
      </c>
      <c r="I1413" s="71">
        <v>37.654359599999999</v>
      </c>
      <c r="J1413" s="71">
        <v>-122.13207439999999</v>
      </c>
    </row>
    <row r="1414" spans="1:10" ht="29.1">
      <c r="A1414" s="71">
        <v>55352</v>
      </c>
      <c r="B1414" s="70" t="s">
        <v>1035</v>
      </c>
      <c r="C1414" s="71">
        <v>9901000</v>
      </c>
      <c r="D1414" s="72" t="s">
        <v>1982</v>
      </c>
      <c r="E1414" s="71">
        <v>12</v>
      </c>
      <c r="F1414" s="71">
        <v>22</v>
      </c>
      <c r="G1414" s="71">
        <v>34</v>
      </c>
      <c r="H1414" s="71">
        <v>1415</v>
      </c>
      <c r="I1414" s="71">
        <v>37.965381000000001</v>
      </c>
      <c r="J1414" s="71">
        <v>-122.332733</v>
      </c>
    </row>
    <row r="1415" spans="1:10" ht="29.1">
      <c r="A1415" s="71">
        <v>57133</v>
      </c>
      <c r="B1415" s="70" t="s">
        <v>1035</v>
      </c>
      <c r="C1415" s="71">
        <v>1018340</v>
      </c>
      <c r="D1415" s="72" t="s">
        <v>1983</v>
      </c>
      <c r="E1415" s="71">
        <v>11</v>
      </c>
      <c r="F1415" s="71">
        <v>23</v>
      </c>
      <c r="G1415" s="71">
        <v>34</v>
      </c>
      <c r="H1415" s="71">
        <v>1416</v>
      </c>
      <c r="I1415" s="71">
        <v>37.837607400000003</v>
      </c>
      <c r="J1415" s="71">
        <v>-122.281852</v>
      </c>
    </row>
    <row r="1416" spans="1:10" ht="29.1">
      <c r="A1416" s="71">
        <v>50604</v>
      </c>
      <c r="B1416" s="70" t="s">
        <v>1035</v>
      </c>
      <c r="C1416" s="71">
        <v>306740</v>
      </c>
      <c r="D1416" s="72" t="s">
        <v>1984</v>
      </c>
      <c r="E1416" s="71">
        <v>9</v>
      </c>
      <c r="F1416" s="71">
        <v>25</v>
      </c>
      <c r="G1416" s="71">
        <v>34</v>
      </c>
      <c r="H1416" s="71">
        <v>1417</v>
      </c>
      <c r="I1416" s="71">
        <v>37.873330299999999</v>
      </c>
      <c r="J1416" s="71">
        <v>-122.28215160000001</v>
      </c>
    </row>
    <row r="1417" spans="1:10" ht="29.1">
      <c r="A1417" s="71">
        <v>50554</v>
      </c>
      <c r="B1417" s="70" t="s">
        <v>1035</v>
      </c>
      <c r="C1417" s="71">
        <v>1003210</v>
      </c>
      <c r="D1417" s="72" t="s">
        <v>1821</v>
      </c>
      <c r="E1417" s="71">
        <v>23</v>
      </c>
      <c r="F1417" s="71">
        <v>10</v>
      </c>
      <c r="G1417" s="71">
        <v>34</v>
      </c>
      <c r="H1417" s="71">
        <v>1418</v>
      </c>
      <c r="I1417" s="71">
        <v>37.763838200000002</v>
      </c>
      <c r="J1417" s="71">
        <v>-122.18032530000001</v>
      </c>
    </row>
    <row r="1418" spans="1:10" ht="29.1">
      <c r="A1418" s="71">
        <v>52818</v>
      </c>
      <c r="B1418" s="70" t="s">
        <v>1035</v>
      </c>
      <c r="C1418" s="71">
        <v>9907400</v>
      </c>
      <c r="D1418" s="72" t="s">
        <v>1729</v>
      </c>
      <c r="E1418" s="71">
        <v>19</v>
      </c>
      <c r="F1418" s="71">
        <v>15</v>
      </c>
      <c r="G1418" s="71">
        <v>34</v>
      </c>
      <c r="H1418" s="71">
        <v>1419</v>
      </c>
      <c r="I1418" s="71">
        <v>37.833347000000003</v>
      </c>
      <c r="J1418" s="71">
        <v>-122.250406</v>
      </c>
    </row>
    <row r="1419" spans="1:10" ht="29.1">
      <c r="A1419" s="71">
        <v>51655</v>
      </c>
      <c r="B1419" s="70" t="s">
        <v>1035</v>
      </c>
      <c r="C1419" s="71">
        <v>9801670</v>
      </c>
      <c r="D1419" s="72" t="s">
        <v>1779</v>
      </c>
      <c r="E1419" s="71">
        <v>16</v>
      </c>
      <c r="F1419" s="71">
        <v>17</v>
      </c>
      <c r="G1419" s="71">
        <v>34</v>
      </c>
      <c r="H1419" s="71">
        <v>1420</v>
      </c>
      <c r="I1419" s="71">
        <v>37.671866100000003</v>
      </c>
      <c r="J1419" s="71">
        <v>-122.1217891</v>
      </c>
    </row>
    <row r="1420" spans="1:10" ht="29.1">
      <c r="A1420" s="71">
        <v>51299</v>
      </c>
      <c r="B1420" s="70" t="s">
        <v>1035</v>
      </c>
      <c r="C1420" s="71">
        <v>1303610</v>
      </c>
      <c r="D1420" s="72" t="s">
        <v>1985</v>
      </c>
      <c r="E1420" s="71">
        <v>8</v>
      </c>
      <c r="F1420" s="71">
        <v>25</v>
      </c>
      <c r="G1420" s="71">
        <v>33</v>
      </c>
      <c r="H1420" s="71">
        <v>1421</v>
      </c>
      <c r="I1420" s="71">
        <v>37.946998899999997</v>
      </c>
      <c r="J1420" s="71">
        <v>-122.33049680000001</v>
      </c>
    </row>
    <row r="1421" spans="1:10" ht="29.1">
      <c r="A1421" s="71">
        <v>52282</v>
      </c>
      <c r="B1421" s="70" t="s">
        <v>1035</v>
      </c>
      <c r="C1421" s="71">
        <v>1002800</v>
      </c>
      <c r="D1421" s="72" t="s">
        <v>1986</v>
      </c>
      <c r="E1421" s="71">
        <v>24</v>
      </c>
      <c r="F1421" s="71">
        <v>10</v>
      </c>
      <c r="G1421" s="71">
        <v>33</v>
      </c>
      <c r="H1421" s="71">
        <v>1422</v>
      </c>
      <c r="I1421" s="71">
        <v>37.835148199999999</v>
      </c>
      <c r="J1421" s="71">
        <v>-122.25329600000001</v>
      </c>
    </row>
    <row r="1422" spans="1:10" ht="29.1">
      <c r="A1422" s="71">
        <v>50608</v>
      </c>
      <c r="B1422" s="70" t="s">
        <v>1035</v>
      </c>
      <c r="C1422" s="71">
        <v>2300100</v>
      </c>
      <c r="D1422" s="72" t="s">
        <v>1987</v>
      </c>
      <c r="E1422" s="71">
        <v>11</v>
      </c>
      <c r="F1422" s="71">
        <v>23</v>
      </c>
      <c r="G1422" s="71">
        <v>33</v>
      </c>
      <c r="H1422" s="71">
        <v>1423</v>
      </c>
      <c r="I1422" s="71">
        <v>37.434441200000002</v>
      </c>
      <c r="J1422" s="71">
        <v>-121.9008508</v>
      </c>
    </row>
    <row r="1423" spans="1:10" ht="29.1">
      <c r="A1423" s="71">
        <v>52897</v>
      </c>
      <c r="B1423" s="70" t="s">
        <v>1035</v>
      </c>
      <c r="C1423" s="71">
        <v>9907650</v>
      </c>
      <c r="D1423" s="72" t="s">
        <v>1988</v>
      </c>
      <c r="E1423" s="71">
        <v>5</v>
      </c>
      <c r="F1423" s="71">
        <v>29</v>
      </c>
      <c r="G1423" s="71">
        <v>33</v>
      </c>
      <c r="H1423" s="71">
        <v>1424</v>
      </c>
      <c r="I1423" s="71">
        <v>37.740858000000003</v>
      </c>
      <c r="J1423" s="71">
        <v>-122.19477000000001</v>
      </c>
    </row>
    <row r="1424" spans="1:10" ht="29.1">
      <c r="A1424" s="71">
        <v>57780</v>
      </c>
      <c r="B1424" s="70" t="s">
        <v>1035</v>
      </c>
      <c r="C1424" s="71">
        <v>101560</v>
      </c>
      <c r="D1424" s="72" t="s">
        <v>1859</v>
      </c>
      <c r="E1424" s="71">
        <v>9</v>
      </c>
      <c r="F1424" s="71">
        <v>25</v>
      </c>
      <c r="G1424" s="71">
        <v>33</v>
      </c>
      <c r="H1424" s="71">
        <v>1425</v>
      </c>
      <c r="I1424" s="71">
        <v>37.7564475</v>
      </c>
      <c r="J1424" s="71">
        <v>-122.2338546</v>
      </c>
    </row>
    <row r="1425" spans="1:10" ht="29.1">
      <c r="A1425" s="71">
        <v>58832</v>
      </c>
      <c r="B1425" s="70" t="s">
        <v>1035</v>
      </c>
      <c r="C1425" s="71">
        <v>1012570</v>
      </c>
      <c r="D1425" s="72" t="s">
        <v>1989</v>
      </c>
      <c r="E1425" s="71">
        <v>2</v>
      </c>
      <c r="F1425" s="71">
        <v>31</v>
      </c>
      <c r="G1425" s="71">
        <v>33</v>
      </c>
      <c r="H1425" s="71">
        <v>1426</v>
      </c>
      <c r="I1425" s="71">
        <v>37.733196800000002</v>
      </c>
      <c r="J1425" s="71">
        <v>-122.19855819999999</v>
      </c>
    </row>
    <row r="1426" spans="1:10" ht="29.1">
      <c r="A1426" s="71">
        <v>58966</v>
      </c>
      <c r="B1426" s="70" t="s">
        <v>1035</v>
      </c>
      <c r="C1426" s="71">
        <v>1300520</v>
      </c>
      <c r="D1426" s="72" t="s">
        <v>1990</v>
      </c>
      <c r="E1426" s="71">
        <v>14</v>
      </c>
      <c r="F1426" s="71">
        <v>19</v>
      </c>
      <c r="G1426" s="71">
        <v>33</v>
      </c>
      <c r="H1426" s="71">
        <v>1427</v>
      </c>
      <c r="I1426" s="71">
        <v>37.9427138</v>
      </c>
      <c r="J1426" s="71">
        <v>-122.362686</v>
      </c>
    </row>
    <row r="1427" spans="1:10" ht="29.1">
      <c r="A1427" s="71">
        <v>55406</v>
      </c>
      <c r="B1427" s="70" t="s">
        <v>1035</v>
      </c>
      <c r="C1427" s="71">
        <v>1303440</v>
      </c>
      <c r="D1427" s="72" t="s">
        <v>1991</v>
      </c>
      <c r="E1427" s="71">
        <v>7</v>
      </c>
      <c r="F1427" s="71">
        <v>27</v>
      </c>
      <c r="G1427" s="71">
        <v>33</v>
      </c>
      <c r="H1427" s="71">
        <v>1428</v>
      </c>
      <c r="I1427" s="71">
        <v>37.931437899999999</v>
      </c>
      <c r="J1427" s="71">
        <v>-122.35993620000001</v>
      </c>
    </row>
    <row r="1428" spans="1:10" ht="29.1">
      <c r="A1428" s="71">
        <v>58874</v>
      </c>
      <c r="B1428" s="70" t="s">
        <v>1035</v>
      </c>
      <c r="C1428" s="71">
        <v>804930</v>
      </c>
      <c r="D1428" s="72" t="s">
        <v>1992</v>
      </c>
      <c r="E1428" s="71">
        <v>26</v>
      </c>
      <c r="F1428" s="71">
        <v>8</v>
      </c>
      <c r="G1428" s="71">
        <v>33</v>
      </c>
      <c r="H1428" s="71">
        <v>1429</v>
      </c>
      <c r="I1428" s="71">
        <v>37.665657699999997</v>
      </c>
      <c r="J1428" s="71">
        <v>-122.11703919999999</v>
      </c>
    </row>
    <row r="1429" spans="1:10" ht="29.1">
      <c r="A1429" s="71">
        <v>50661</v>
      </c>
      <c r="B1429" s="70" t="s">
        <v>1035</v>
      </c>
      <c r="C1429" s="71">
        <v>303530</v>
      </c>
      <c r="D1429" s="72" t="s">
        <v>1993</v>
      </c>
      <c r="E1429" s="71">
        <v>27</v>
      </c>
      <c r="F1429" s="71">
        <v>6</v>
      </c>
      <c r="G1429" s="71">
        <v>33</v>
      </c>
      <c r="H1429" s="71">
        <v>1430</v>
      </c>
      <c r="I1429" s="71">
        <v>37.877599099999998</v>
      </c>
      <c r="J1429" s="71">
        <v>-122.2738166</v>
      </c>
    </row>
    <row r="1430" spans="1:10" ht="29.1">
      <c r="A1430" s="71">
        <v>58058</v>
      </c>
      <c r="B1430" s="70" t="s">
        <v>1035</v>
      </c>
      <c r="C1430" s="71">
        <v>1011100</v>
      </c>
      <c r="D1430" s="72" t="s">
        <v>1994</v>
      </c>
      <c r="E1430" s="71">
        <v>23</v>
      </c>
      <c r="F1430" s="71">
        <v>10</v>
      </c>
      <c r="G1430" s="71">
        <v>33</v>
      </c>
      <c r="H1430" s="71">
        <v>1431</v>
      </c>
      <c r="I1430" s="71">
        <v>37.773789600000001</v>
      </c>
      <c r="J1430" s="71">
        <v>-122.2278563</v>
      </c>
    </row>
    <row r="1431" spans="1:10" ht="29.1">
      <c r="A1431" s="71">
        <v>55441</v>
      </c>
      <c r="B1431" s="70" t="s">
        <v>1035</v>
      </c>
      <c r="C1431" s="71">
        <v>1000230</v>
      </c>
      <c r="D1431" s="72" t="s">
        <v>1995</v>
      </c>
      <c r="E1431" s="71">
        <v>26</v>
      </c>
      <c r="F1431" s="71">
        <v>8</v>
      </c>
      <c r="G1431" s="71">
        <v>33</v>
      </c>
      <c r="H1431" s="71">
        <v>1432</v>
      </c>
      <c r="I1431" s="71">
        <v>37.797655399999996</v>
      </c>
      <c r="J1431" s="71">
        <v>-122.2631755</v>
      </c>
    </row>
    <row r="1432" spans="1:10" ht="29.1">
      <c r="A1432" s="71">
        <v>51475</v>
      </c>
      <c r="B1432" s="70" t="s">
        <v>1035</v>
      </c>
      <c r="C1432" s="71">
        <v>9903270</v>
      </c>
      <c r="D1432" s="72" t="s">
        <v>1996</v>
      </c>
      <c r="E1432" s="71">
        <v>11</v>
      </c>
      <c r="F1432" s="71">
        <v>22</v>
      </c>
      <c r="G1432" s="71">
        <v>33</v>
      </c>
      <c r="H1432" s="71">
        <v>1433</v>
      </c>
      <c r="I1432" s="71">
        <v>37.772816300000002</v>
      </c>
      <c r="J1432" s="71">
        <v>-122.261859</v>
      </c>
    </row>
    <row r="1433" spans="1:10" ht="29.1">
      <c r="A1433" s="71">
        <v>55057</v>
      </c>
      <c r="B1433" s="70" t="s">
        <v>1035</v>
      </c>
      <c r="C1433" s="71">
        <v>1008160</v>
      </c>
      <c r="D1433" s="72" t="s">
        <v>1584</v>
      </c>
      <c r="E1433" s="71">
        <v>28</v>
      </c>
      <c r="F1433" s="71">
        <v>5</v>
      </c>
      <c r="G1433" s="71">
        <v>33</v>
      </c>
      <c r="H1433" s="71">
        <v>1434</v>
      </c>
      <c r="I1433" s="71">
        <v>37.778188900000004</v>
      </c>
      <c r="J1433" s="71">
        <v>-122.23000999999999</v>
      </c>
    </row>
    <row r="1434" spans="1:10" ht="29.1">
      <c r="A1434" s="71">
        <v>52089</v>
      </c>
      <c r="B1434" s="70" t="s">
        <v>1035</v>
      </c>
      <c r="C1434" s="71">
        <v>9905660</v>
      </c>
      <c r="D1434" s="72" t="s">
        <v>1997</v>
      </c>
      <c r="E1434" s="71">
        <v>13</v>
      </c>
      <c r="F1434" s="71">
        <v>20</v>
      </c>
      <c r="G1434" s="71">
        <v>33</v>
      </c>
      <c r="H1434" s="71">
        <v>1435</v>
      </c>
      <c r="I1434" s="71">
        <v>37.629763599999997</v>
      </c>
      <c r="J1434" s="71">
        <v>-122.0958291</v>
      </c>
    </row>
    <row r="1435" spans="1:10" ht="29.1">
      <c r="A1435" s="71">
        <v>58358</v>
      </c>
      <c r="B1435" s="70" t="s">
        <v>1035</v>
      </c>
      <c r="C1435" s="71">
        <v>1015140</v>
      </c>
      <c r="D1435" s="72" t="s">
        <v>1998</v>
      </c>
      <c r="E1435" s="71">
        <v>11</v>
      </c>
      <c r="F1435" s="71">
        <v>21</v>
      </c>
      <c r="G1435" s="71">
        <v>33</v>
      </c>
      <c r="H1435" s="71">
        <v>1436</v>
      </c>
      <c r="I1435" s="71">
        <v>37.766118499999997</v>
      </c>
      <c r="J1435" s="71">
        <v>-122.16798970000001</v>
      </c>
    </row>
    <row r="1436" spans="1:10" ht="29.1">
      <c r="A1436" s="71">
        <v>55196</v>
      </c>
      <c r="B1436" s="70" t="s">
        <v>1035</v>
      </c>
      <c r="C1436" s="71">
        <v>901240</v>
      </c>
      <c r="D1436" s="72" t="s">
        <v>1999</v>
      </c>
      <c r="E1436" s="71">
        <v>19</v>
      </c>
      <c r="F1436" s="71">
        <v>14</v>
      </c>
      <c r="G1436" s="71">
        <v>33</v>
      </c>
      <c r="H1436" s="71">
        <v>1437</v>
      </c>
      <c r="I1436" s="71">
        <v>37.5408325</v>
      </c>
      <c r="J1436" s="71">
        <v>-122.03402850000001</v>
      </c>
    </row>
    <row r="1437" spans="1:10" ht="29.1">
      <c r="A1437" s="71">
        <v>54890</v>
      </c>
      <c r="B1437" s="70" t="s">
        <v>1035</v>
      </c>
      <c r="C1437" s="71">
        <v>303730</v>
      </c>
      <c r="D1437" s="72" t="s">
        <v>1925</v>
      </c>
      <c r="E1437" s="71">
        <v>5</v>
      </c>
      <c r="F1437" s="71">
        <v>28</v>
      </c>
      <c r="G1437" s="71">
        <v>33</v>
      </c>
      <c r="H1437" s="71">
        <v>1438</v>
      </c>
      <c r="I1437" s="71">
        <v>37.879809299999998</v>
      </c>
      <c r="J1437" s="71">
        <v>-122.2738293</v>
      </c>
    </row>
    <row r="1438" spans="1:10" ht="29.1">
      <c r="A1438" s="71">
        <v>55205</v>
      </c>
      <c r="B1438" s="70" t="s">
        <v>1035</v>
      </c>
      <c r="C1438" s="71">
        <v>1301690</v>
      </c>
      <c r="D1438" s="72" t="s">
        <v>2000</v>
      </c>
      <c r="E1438" s="71">
        <v>31</v>
      </c>
      <c r="F1438" s="71">
        <v>2</v>
      </c>
      <c r="G1438" s="71">
        <v>33</v>
      </c>
      <c r="H1438" s="71">
        <v>1439</v>
      </c>
      <c r="I1438" s="71">
        <v>37.914140500000002</v>
      </c>
      <c r="J1438" s="71">
        <v>-122.35582170000001</v>
      </c>
    </row>
    <row r="1439" spans="1:10" ht="29.1">
      <c r="A1439" s="71">
        <v>52726</v>
      </c>
      <c r="B1439" s="70" t="s">
        <v>1035</v>
      </c>
      <c r="C1439" s="71">
        <v>9907090</v>
      </c>
      <c r="D1439" s="72" t="s">
        <v>2001</v>
      </c>
      <c r="E1439" s="71">
        <v>9</v>
      </c>
      <c r="F1439" s="71">
        <v>24</v>
      </c>
      <c r="G1439" s="71">
        <v>33</v>
      </c>
      <c r="H1439" s="71">
        <v>1440</v>
      </c>
      <c r="I1439" s="71">
        <v>37.984718399999998</v>
      </c>
      <c r="J1439" s="71">
        <v>-122.3524815</v>
      </c>
    </row>
    <row r="1440" spans="1:10" ht="29.1">
      <c r="A1440" s="71">
        <v>59912</v>
      </c>
      <c r="B1440" s="70" t="s">
        <v>1035</v>
      </c>
      <c r="C1440" s="71">
        <v>1004090</v>
      </c>
      <c r="D1440" s="72" t="s">
        <v>2002</v>
      </c>
      <c r="E1440" s="71">
        <v>7</v>
      </c>
      <c r="F1440" s="71">
        <v>25</v>
      </c>
      <c r="G1440" s="71">
        <v>33</v>
      </c>
      <c r="H1440" s="71">
        <v>1441</v>
      </c>
      <c r="I1440" s="71">
        <v>37.798719900000002</v>
      </c>
      <c r="J1440" s="71">
        <v>-122.2439961</v>
      </c>
    </row>
    <row r="1441" spans="1:10" ht="29.1">
      <c r="A1441" s="71">
        <v>50448</v>
      </c>
      <c r="B1441" s="70" t="s">
        <v>1035</v>
      </c>
      <c r="C1441" s="71">
        <v>1600230</v>
      </c>
      <c r="D1441" s="72" t="s">
        <v>2003</v>
      </c>
      <c r="E1441" s="71">
        <v>5</v>
      </c>
      <c r="F1441" s="71">
        <v>28</v>
      </c>
      <c r="G1441" s="71">
        <v>33</v>
      </c>
      <c r="H1441" s="71">
        <v>1442</v>
      </c>
      <c r="I1441" s="71">
        <v>37.957556500000003</v>
      </c>
      <c r="J1441" s="71">
        <v>-122.3412096</v>
      </c>
    </row>
    <row r="1442" spans="1:10" ht="29.1">
      <c r="A1442" s="71">
        <v>53153</v>
      </c>
      <c r="B1442" s="70" t="s">
        <v>1035</v>
      </c>
      <c r="C1442" s="71">
        <v>706350</v>
      </c>
      <c r="D1442" s="72" t="s">
        <v>1311</v>
      </c>
      <c r="E1442" s="71">
        <v>23</v>
      </c>
      <c r="F1442" s="71">
        <v>10</v>
      </c>
      <c r="G1442" s="71">
        <v>33</v>
      </c>
      <c r="H1442" s="71">
        <v>1443</v>
      </c>
      <c r="I1442" s="71">
        <v>37.486826899999997</v>
      </c>
      <c r="J1442" s="71">
        <v>-121.927601</v>
      </c>
    </row>
    <row r="1443" spans="1:10" ht="29.1">
      <c r="A1443" s="71">
        <v>55157</v>
      </c>
      <c r="B1443" s="70" t="s">
        <v>1035</v>
      </c>
      <c r="C1443" s="71">
        <v>1009020</v>
      </c>
      <c r="D1443" s="72" t="s">
        <v>2004</v>
      </c>
      <c r="E1443" s="71">
        <v>16</v>
      </c>
      <c r="F1443" s="71">
        <v>16</v>
      </c>
      <c r="G1443" s="71">
        <v>33</v>
      </c>
      <c r="H1443" s="71">
        <v>1444</v>
      </c>
      <c r="I1443" s="71">
        <v>37.790582100000002</v>
      </c>
      <c r="J1443" s="71">
        <v>-122.2464202</v>
      </c>
    </row>
    <row r="1444" spans="1:10" ht="29.1">
      <c r="A1444" s="71">
        <v>51136</v>
      </c>
      <c r="B1444" s="70" t="s">
        <v>1035</v>
      </c>
      <c r="C1444" s="71">
        <v>1017480</v>
      </c>
      <c r="D1444" s="72" t="s">
        <v>2005</v>
      </c>
      <c r="E1444" s="71">
        <v>3</v>
      </c>
      <c r="F1444" s="71">
        <v>29</v>
      </c>
      <c r="G1444" s="71">
        <v>33</v>
      </c>
      <c r="H1444" s="71">
        <v>1445</v>
      </c>
      <c r="I1444" s="71">
        <v>37.808654900000001</v>
      </c>
      <c r="J1444" s="71">
        <v>-122.2190052</v>
      </c>
    </row>
    <row r="1445" spans="1:10" ht="29.1">
      <c r="A1445" s="71">
        <v>54244</v>
      </c>
      <c r="B1445" s="70" t="s">
        <v>1035</v>
      </c>
      <c r="C1445" s="71">
        <v>1301280</v>
      </c>
      <c r="D1445" s="72" t="s">
        <v>2006</v>
      </c>
      <c r="E1445" s="71">
        <v>14</v>
      </c>
      <c r="F1445" s="71">
        <v>18</v>
      </c>
      <c r="G1445" s="71">
        <v>32</v>
      </c>
      <c r="H1445" s="71">
        <v>1446</v>
      </c>
      <c r="I1445" s="71">
        <v>37.925480899999997</v>
      </c>
      <c r="J1445" s="71">
        <v>-122.3336942</v>
      </c>
    </row>
    <row r="1446" spans="1:10" ht="29.1">
      <c r="A1446" s="71">
        <v>59544</v>
      </c>
      <c r="B1446" s="70" t="s">
        <v>1035</v>
      </c>
      <c r="C1446" s="71">
        <v>1005570</v>
      </c>
      <c r="D1446" s="72" t="s">
        <v>1951</v>
      </c>
      <c r="E1446" s="71">
        <v>14</v>
      </c>
      <c r="F1446" s="71">
        <v>18</v>
      </c>
      <c r="G1446" s="71">
        <v>32</v>
      </c>
      <c r="H1446" s="71">
        <v>1447</v>
      </c>
      <c r="I1446" s="71">
        <v>37.757697399999998</v>
      </c>
      <c r="J1446" s="71">
        <v>-122.16901799999999</v>
      </c>
    </row>
    <row r="1447" spans="1:10" ht="29.1">
      <c r="A1447" s="71">
        <v>58544</v>
      </c>
      <c r="B1447" s="70" t="s">
        <v>1035</v>
      </c>
      <c r="C1447" s="71">
        <v>9800950</v>
      </c>
      <c r="D1447" s="72" t="s">
        <v>2007</v>
      </c>
      <c r="E1447" s="71">
        <v>16</v>
      </c>
      <c r="F1447" s="71">
        <v>16</v>
      </c>
      <c r="G1447" s="71">
        <v>32</v>
      </c>
      <c r="H1447" s="71">
        <v>1448</v>
      </c>
      <c r="I1447" s="71">
        <v>37.698131699999998</v>
      </c>
      <c r="J1447" s="71">
        <v>-122.1185814</v>
      </c>
    </row>
    <row r="1448" spans="1:10" ht="29.1">
      <c r="A1448" s="71">
        <v>57890</v>
      </c>
      <c r="B1448" s="70" t="s">
        <v>1035</v>
      </c>
      <c r="C1448" s="71">
        <v>1302830</v>
      </c>
      <c r="D1448" s="72" t="s">
        <v>1917</v>
      </c>
      <c r="E1448" s="71">
        <v>27</v>
      </c>
      <c r="F1448" s="71">
        <v>6</v>
      </c>
      <c r="G1448" s="71">
        <v>32</v>
      </c>
      <c r="H1448" s="71">
        <v>1450</v>
      </c>
      <c r="I1448" s="71">
        <v>37.996726000000002</v>
      </c>
      <c r="J1448" s="71">
        <v>-122.34957900000001</v>
      </c>
    </row>
    <row r="1449" spans="1:10" ht="29.1">
      <c r="A1449" s="71">
        <v>58383</v>
      </c>
      <c r="B1449" s="70" t="s">
        <v>1035</v>
      </c>
      <c r="C1449" s="71">
        <v>1600490</v>
      </c>
      <c r="D1449" s="72" t="s">
        <v>1791</v>
      </c>
      <c r="E1449" s="71">
        <v>29</v>
      </c>
      <c r="F1449" s="71">
        <v>4</v>
      </c>
      <c r="G1449" s="71">
        <v>32</v>
      </c>
      <c r="H1449" s="71">
        <v>1451</v>
      </c>
      <c r="I1449" s="71">
        <v>37.966564499999997</v>
      </c>
      <c r="J1449" s="71">
        <v>-122.3432286</v>
      </c>
    </row>
    <row r="1450" spans="1:10" ht="29.1">
      <c r="A1450" s="71">
        <v>59199</v>
      </c>
      <c r="B1450" s="70" t="s">
        <v>1035</v>
      </c>
      <c r="C1450" s="71">
        <v>9801700</v>
      </c>
      <c r="D1450" s="72" t="s">
        <v>2008</v>
      </c>
      <c r="E1450" s="71">
        <v>16</v>
      </c>
      <c r="F1450" s="71">
        <v>16</v>
      </c>
      <c r="G1450" s="71">
        <v>32</v>
      </c>
      <c r="H1450" s="71">
        <v>1452</v>
      </c>
      <c r="I1450" s="71">
        <v>37.682542400000003</v>
      </c>
      <c r="J1450" s="71">
        <v>-122.1290322</v>
      </c>
    </row>
    <row r="1451" spans="1:10" ht="29.1">
      <c r="A1451" s="71">
        <v>52909</v>
      </c>
      <c r="B1451" s="70" t="s">
        <v>1035</v>
      </c>
      <c r="C1451" s="71">
        <v>9907690</v>
      </c>
      <c r="D1451" s="72" t="s">
        <v>2009</v>
      </c>
      <c r="E1451" s="71">
        <v>19</v>
      </c>
      <c r="F1451" s="71">
        <v>13</v>
      </c>
      <c r="G1451" s="71">
        <v>32</v>
      </c>
      <c r="H1451" s="71">
        <v>1453</v>
      </c>
      <c r="I1451" s="71">
        <v>37.956812999999997</v>
      </c>
      <c r="J1451" s="71">
        <v>-122.34679199999999</v>
      </c>
    </row>
    <row r="1452" spans="1:10" ht="29.1">
      <c r="A1452" s="71">
        <v>51990</v>
      </c>
      <c r="B1452" s="70" t="s">
        <v>1035</v>
      </c>
      <c r="C1452" s="71">
        <v>600750</v>
      </c>
      <c r="D1452" s="72" t="s">
        <v>2010</v>
      </c>
      <c r="E1452" s="71">
        <v>17</v>
      </c>
      <c r="F1452" s="71">
        <v>15</v>
      </c>
      <c r="G1452" s="71">
        <v>32</v>
      </c>
      <c r="H1452" s="71">
        <v>1454</v>
      </c>
      <c r="I1452" s="71">
        <v>37.8352626</v>
      </c>
      <c r="J1452" s="71">
        <v>-122.2813791</v>
      </c>
    </row>
    <row r="1453" spans="1:10" ht="29.1">
      <c r="A1453" s="71">
        <v>50735</v>
      </c>
      <c r="B1453" s="70" t="s">
        <v>1035</v>
      </c>
      <c r="C1453" s="71">
        <v>1032190</v>
      </c>
      <c r="D1453" s="72" t="s">
        <v>2011</v>
      </c>
      <c r="E1453" s="71">
        <v>15</v>
      </c>
      <c r="F1453" s="71">
        <v>18</v>
      </c>
      <c r="G1453" s="71">
        <v>32</v>
      </c>
      <c r="H1453" s="71">
        <v>1455</v>
      </c>
      <c r="I1453" s="71">
        <v>37.800017699999998</v>
      </c>
      <c r="J1453" s="71">
        <v>-122.2548018</v>
      </c>
    </row>
    <row r="1454" spans="1:10" ht="29.1">
      <c r="A1454" s="71">
        <v>52802</v>
      </c>
      <c r="B1454" s="70" t="s">
        <v>1035</v>
      </c>
      <c r="C1454" s="71">
        <v>9907360</v>
      </c>
      <c r="D1454" s="72" t="s">
        <v>2012</v>
      </c>
      <c r="E1454" s="71">
        <v>14</v>
      </c>
      <c r="F1454" s="71">
        <v>18</v>
      </c>
      <c r="G1454" s="71">
        <v>32</v>
      </c>
      <c r="H1454" s="71">
        <v>1456</v>
      </c>
      <c r="I1454" s="71">
        <v>37.795939300000001</v>
      </c>
      <c r="J1454" s="71">
        <v>-122.2534859</v>
      </c>
    </row>
    <row r="1455" spans="1:10" ht="29.1">
      <c r="A1455" s="71">
        <v>50556</v>
      </c>
      <c r="B1455" s="70" t="s">
        <v>1035</v>
      </c>
      <c r="C1455" s="71">
        <v>1015150</v>
      </c>
      <c r="D1455" s="72" t="s">
        <v>1998</v>
      </c>
      <c r="E1455" s="71">
        <v>19</v>
      </c>
      <c r="F1455" s="71">
        <v>13</v>
      </c>
      <c r="G1455" s="71">
        <v>32</v>
      </c>
      <c r="H1455" s="71">
        <v>1457</v>
      </c>
      <c r="I1455" s="71">
        <v>37.765979700000003</v>
      </c>
      <c r="J1455" s="71">
        <v>-122.1676233</v>
      </c>
    </row>
    <row r="1456" spans="1:10" ht="29.1">
      <c r="A1456" s="71">
        <v>52055</v>
      </c>
      <c r="B1456" s="70" t="s">
        <v>1035</v>
      </c>
      <c r="C1456" s="71">
        <v>1302260</v>
      </c>
      <c r="D1456" s="72" t="s">
        <v>2013</v>
      </c>
      <c r="E1456" s="71">
        <v>22</v>
      </c>
      <c r="F1456" s="71">
        <v>10</v>
      </c>
      <c r="G1456" s="71">
        <v>32</v>
      </c>
      <c r="H1456" s="71">
        <v>1458</v>
      </c>
      <c r="I1456" s="71">
        <v>37.935364999999997</v>
      </c>
      <c r="J1456" s="71">
        <v>-122.34557839999999</v>
      </c>
    </row>
    <row r="1457" spans="1:10" ht="29.1">
      <c r="A1457" s="71">
        <v>53110</v>
      </c>
      <c r="B1457" s="70" t="s">
        <v>1035</v>
      </c>
      <c r="C1457" s="71">
        <v>1502320</v>
      </c>
      <c r="D1457" s="72" t="s">
        <v>2014</v>
      </c>
      <c r="E1457" s="71">
        <v>18</v>
      </c>
      <c r="F1457" s="71">
        <v>14</v>
      </c>
      <c r="G1457" s="71">
        <v>32</v>
      </c>
      <c r="H1457" s="71">
        <v>1459</v>
      </c>
      <c r="I1457" s="71">
        <v>37.686773000000002</v>
      </c>
      <c r="J1457" s="71">
        <v>-122.1380249</v>
      </c>
    </row>
    <row r="1458" spans="1:10" ht="29.1">
      <c r="A1458" s="71">
        <v>51284</v>
      </c>
      <c r="B1458" s="70" t="s">
        <v>1035</v>
      </c>
      <c r="C1458" s="71">
        <v>9902730</v>
      </c>
      <c r="D1458" s="72" t="s">
        <v>1832</v>
      </c>
      <c r="E1458" s="71">
        <v>25</v>
      </c>
      <c r="F1458" s="71">
        <v>7</v>
      </c>
      <c r="G1458" s="71">
        <v>32</v>
      </c>
      <c r="H1458" s="71">
        <v>1460</v>
      </c>
      <c r="I1458" s="71">
        <v>37.783600900000003</v>
      </c>
      <c r="J1458" s="71">
        <v>-122.23570669999999</v>
      </c>
    </row>
    <row r="1459" spans="1:10" ht="29.1">
      <c r="A1459" s="71">
        <v>53566</v>
      </c>
      <c r="B1459" s="70" t="s">
        <v>1035</v>
      </c>
      <c r="C1459" s="71">
        <v>702720</v>
      </c>
      <c r="D1459" s="72" t="s">
        <v>2015</v>
      </c>
      <c r="E1459" s="71">
        <v>12</v>
      </c>
      <c r="F1459" s="71">
        <v>20</v>
      </c>
      <c r="G1459" s="71">
        <v>32</v>
      </c>
      <c r="H1459" s="71">
        <v>1461</v>
      </c>
      <c r="I1459" s="71">
        <v>37.540165899999998</v>
      </c>
      <c r="J1459" s="71">
        <v>-121.9723929</v>
      </c>
    </row>
    <row r="1460" spans="1:10" ht="29.1">
      <c r="A1460" s="71">
        <v>56569</v>
      </c>
      <c r="B1460" s="70" t="s">
        <v>1035</v>
      </c>
      <c r="C1460" s="71">
        <v>1004360</v>
      </c>
      <c r="D1460" s="72" t="s">
        <v>2016</v>
      </c>
      <c r="E1460" s="71">
        <v>19</v>
      </c>
      <c r="F1460" s="71">
        <v>13</v>
      </c>
      <c r="G1460" s="71">
        <v>32</v>
      </c>
      <c r="H1460" s="71">
        <v>1462</v>
      </c>
      <c r="I1460" s="71">
        <v>37.751422099999999</v>
      </c>
      <c r="J1460" s="71">
        <v>-122.1554239</v>
      </c>
    </row>
    <row r="1461" spans="1:10" ht="29.1">
      <c r="A1461" s="71">
        <v>57115</v>
      </c>
      <c r="B1461" s="70" t="s">
        <v>1035</v>
      </c>
      <c r="C1461" s="71">
        <v>301570</v>
      </c>
      <c r="D1461" s="72" t="s">
        <v>1872</v>
      </c>
      <c r="E1461" s="71">
        <v>24</v>
      </c>
      <c r="F1461" s="71">
        <v>8</v>
      </c>
      <c r="G1461" s="71">
        <v>32</v>
      </c>
      <c r="H1461" s="71">
        <v>1463</v>
      </c>
      <c r="I1461" s="71">
        <v>37.858390100000001</v>
      </c>
      <c r="J1461" s="71">
        <v>-122.2449371</v>
      </c>
    </row>
    <row r="1462" spans="1:10" ht="29.1">
      <c r="A1462" s="71">
        <v>58458</v>
      </c>
      <c r="B1462" s="70" t="s">
        <v>1035</v>
      </c>
      <c r="C1462" s="71">
        <v>805030</v>
      </c>
      <c r="D1462" s="72" t="s">
        <v>1865</v>
      </c>
      <c r="E1462" s="71">
        <v>14</v>
      </c>
      <c r="F1462" s="71">
        <v>18</v>
      </c>
      <c r="G1462" s="71">
        <v>32</v>
      </c>
      <c r="H1462" s="71">
        <v>1464</v>
      </c>
      <c r="I1462" s="71">
        <v>37.631213899999999</v>
      </c>
      <c r="J1462" s="71">
        <v>-122.07378079999999</v>
      </c>
    </row>
    <row r="1463" spans="1:10" ht="29.1">
      <c r="A1463" s="71">
        <v>56380</v>
      </c>
      <c r="B1463" s="70" t="s">
        <v>1035</v>
      </c>
      <c r="C1463" s="71">
        <v>706820</v>
      </c>
      <c r="D1463" s="72" t="s">
        <v>2017</v>
      </c>
      <c r="E1463" s="71">
        <v>9</v>
      </c>
      <c r="F1463" s="71">
        <v>23</v>
      </c>
      <c r="G1463" s="71">
        <v>32</v>
      </c>
      <c r="H1463" s="71">
        <v>1465</v>
      </c>
      <c r="I1463" s="71">
        <v>37.502336300000003</v>
      </c>
      <c r="J1463" s="71">
        <v>-121.97033860000001</v>
      </c>
    </row>
    <row r="1464" spans="1:10" ht="29.1">
      <c r="A1464" s="71">
        <v>51175</v>
      </c>
      <c r="B1464" s="70" t="s">
        <v>1035</v>
      </c>
      <c r="C1464" s="71">
        <v>302740</v>
      </c>
      <c r="D1464" s="72" t="s">
        <v>2018</v>
      </c>
      <c r="E1464" s="71">
        <v>28</v>
      </c>
      <c r="F1464" s="71">
        <v>4</v>
      </c>
      <c r="G1464" s="71">
        <v>32</v>
      </c>
      <c r="H1464" s="71">
        <v>1466</v>
      </c>
      <c r="I1464" s="71">
        <v>37.8813484</v>
      </c>
      <c r="J1464" s="71">
        <v>-122.2898735</v>
      </c>
    </row>
    <row r="1465" spans="1:10" ht="29.1">
      <c r="A1465" s="71">
        <v>56755</v>
      </c>
      <c r="B1465" s="70" t="s">
        <v>1035</v>
      </c>
      <c r="C1465" s="71">
        <v>702640</v>
      </c>
      <c r="D1465" s="72" t="s">
        <v>2019</v>
      </c>
      <c r="E1465" s="71">
        <v>26</v>
      </c>
      <c r="F1465" s="71">
        <v>6</v>
      </c>
      <c r="G1465" s="71">
        <v>32</v>
      </c>
      <c r="H1465" s="71">
        <v>1467</v>
      </c>
      <c r="I1465" s="71">
        <v>37.574695400000003</v>
      </c>
      <c r="J1465" s="71">
        <v>-122.0406139</v>
      </c>
    </row>
    <row r="1466" spans="1:10" ht="29.1">
      <c r="A1466" s="71">
        <v>52990</v>
      </c>
      <c r="B1466" s="70" t="s">
        <v>1035</v>
      </c>
      <c r="C1466" s="71">
        <v>702940</v>
      </c>
      <c r="D1466" s="72" t="s">
        <v>2020</v>
      </c>
      <c r="E1466" s="71">
        <v>24</v>
      </c>
      <c r="F1466" s="71">
        <v>8</v>
      </c>
      <c r="G1466" s="71">
        <v>32</v>
      </c>
      <c r="H1466" s="71">
        <v>1468</v>
      </c>
      <c r="I1466" s="71">
        <v>37.536075199999999</v>
      </c>
      <c r="J1466" s="71">
        <v>-121.9660026</v>
      </c>
    </row>
    <row r="1467" spans="1:10" ht="29.1">
      <c r="A1467" s="71">
        <v>59655</v>
      </c>
      <c r="B1467" s="70" t="s">
        <v>1035</v>
      </c>
      <c r="C1467" s="71">
        <v>1601060</v>
      </c>
      <c r="D1467" s="72" t="s">
        <v>2021</v>
      </c>
      <c r="E1467" s="71">
        <v>23</v>
      </c>
      <c r="F1467" s="71">
        <v>9</v>
      </c>
      <c r="G1467" s="71">
        <v>32</v>
      </c>
      <c r="H1467" s="71">
        <v>1469</v>
      </c>
      <c r="I1467" s="71">
        <v>37.953782400000001</v>
      </c>
      <c r="J1467" s="71">
        <v>-122.3318177</v>
      </c>
    </row>
    <row r="1468" spans="1:10" ht="29.1">
      <c r="A1468" s="71">
        <v>57547</v>
      </c>
      <c r="B1468" s="70" t="s">
        <v>1035</v>
      </c>
      <c r="C1468" s="71">
        <v>1006270</v>
      </c>
      <c r="D1468" s="72" t="s">
        <v>2022</v>
      </c>
      <c r="E1468" s="71">
        <v>29</v>
      </c>
      <c r="F1468" s="71">
        <v>3</v>
      </c>
      <c r="G1468" s="71">
        <v>32</v>
      </c>
      <c r="H1468" s="71">
        <v>1470</v>
      </c>
      <c r="I1468" s="71">
        <v>37.822986999999998</v>
      </c>
      <c r="J1468" s="71">
        <v>-122.25968</v>
      </c>
    </row>
    <row r="1469" spans="1:10" ht="29.1">
      <c r="A1469" s="71">
        <v>52026</v>
      </c>
      <c r="B1469" s="70" t="s">
        <v>1035</v>
      </c>
      <c r="C1469" s="71">
        <v>9905440</v>
      </c>
      <c r="D1469" s="72" t="s">
        <v>2023</v>
      </c>
      <c r="E1469" s="71">
        <v>20</v>
      </c>
      <c r="F1469" s="71">
        <v>12</v>
      </c>
      <c r="G1469" s="71">
        <v>32</v>
      </c>
      <c r="H1469" s="71">
        <v>1471</v>
      </c>
      <c r="I1469" s="71">
        <v>37.836313599999997</v>
      </c>
      <c r="J1469" s="71">
        <v>-122.2734255</v>
      </c>
    </row>
    <row r="1470" spans="1:10" ht="29.1">
      <c r="A1470" s="71">
        <v>51919</v>
      </c>
      <c r="B1470" s="70" t="s">
        <v>1035</v>
      </c>
      <c r="C1470" s="71">
        <v>1018640</v>
      </c>
      <c r="D1470" s="72" t="s">
        <v>2024</v>
      </c>
      <c r="E1470" s="71">
        <v>16</v>
      </c>
      <c r="F1470" s="71">
        <v>16</v>
      </c>
      <c r="G1470" s="71">
        <v>32</v>
      </c>
      <c r="H1470" s="71">
        <v>1472</v>
      </c>
      <c r="I1470" s="71">
        <v>37.793672600000001</v>
      </c>
      <c r="J1470" s="71">
        <v>-122.2099802</v>
      </c>
    </row>
    <row r="1471" spans="1:10" ht="29.1">
      <c r="A1471" s="71">
        <v>50505</v>
      </c>
      <c r="B1471" s="70" t="s">
        <v>1035</v>
      </c>
      <c r="C1471" s="71">
        <v>600940</v>
      </c>
      <c r="D1471" s="72" t="s">
        <v>2025</v>
      </c>
      <c r="E1471" s="71">
        <v>6</v>
      </c>
      <c r="F1471" s="71">
        <v>26</v>
      </c>
      <c r="G1471" s="71">
        <v>32</v>
      </c>
      <c r="H1471" s="71">
        <v>1473</v>
      </c>
      <c r="I1471" s="71">
        <v>37.840254000000002</v>
      </c>
      <c r="J1471" s="71">
        <v>-122.29356679999999</v>
      </c>
    </row>
    <row r="1472" spans="1:10" ht="29.1">
      <c r="A1472" s="71">
        <v>54744</v>
      </c>
      <c r="B1472" s="70" t="s">
        <v>1035</v>
      </c>
      <c r="C1472" s="71">
        <v>1008030</v>
      </c>
      <c r="D1472" s="72" t="s">
        <v>2026</v>
      </c>
      <c r="E1472" s="71">
        <v>22</v>
      </c>
      <c r="F1472" s="71">
        <v>10</v>
      </c>
      <c r="G1472" s="71">
        <v>32</v>
      </c>
      <c r="H1472" s="71">
        <v>1474</v>
      </c>
      <c r="I1472" s="71">
        <v>37.795896999999997</v>
      </c>
      <c r="J1472" s="71">
        <v>-122.258977</v>
      </c>
    </row>
    <row r="1473" spans="1:10" ht="29.1">
      <c r="A1473" s="71">
        <v>59112</v>
      </c>
      <c r="B1473" s="70" t="s">
        <v>1035</v>
      </c>
      <c r="C1473" s="71">
        <v>1002680</v>
      </c>
      <c r="D1473" s="72" t="s">
        <v>2027</v>
      </c>
      <c r="E1473" s="71">
        <v>9</v>
      </c>
      <c r="F1473" s="71">
        <v>23</v>
      </c>
      <c r="G1473" s="71">
        <v>32</v>
      </c>
      <c r="H1473" s="71">
        <v>1475</v>
      </c>
      <c r="I1473" s="71">
        <v>37.828670000000002</v>
      </c>
      <c r="J1473" s="71">
        <v>-122.26070180000001</v>
      </c>
    </row>
    <row r="1474" spans="1:10" ht="29.1">
      <c r="A1474" s="71">
        <v>58658</v>
      </c>
      <c r="B1474" s="70" t="s">
        <v>1035</v>
      </c>
      <c r="C1474" s="71">
        <v>1004150</v>
      </c>
      <c r="D1474" s="72" t="s">
        <v>2028</v>
      </c>
      <c r="E1474" s="71">
        <v>17</v>
      </c>
      <c r="F1474" s="71">
        <v>15</v>
      </c>
      <c r="G1474" s="71">
        <v>32</v>
      </c>
      <c r="H1474" s="71">
        <v>1476</v>
      </c>
      <c r="I1474" s="71">
        <v>37.797874</v>
      </c>
      <c r="J1474" s="71">
        <v>-122.2676275</v>
      </c>
    </row>
    <row r="1475" spans="1:10" ht="29.1">
      <c r="A1475" s="71">
        <v>59775</v>
      </c>
      <c r="B1475" s="70" t="s">
        <v>1035</v>
      </c>
      <c r="C1475" s="71">
        <v>1009370</v>
      </c>
      <c r="D1475" s="72" t="s">
        <v>1788</v>
      </c>
      <c r="E1475" s="71">
        <v>19</v>
      </c>
      <c r="F1475" s="71">
        <v>12</v>
      </c>
      <c r="G1475" s="71">
        <v>32</v>
      </c>
      <c r="H1475" s="71">
        <v>1477</v>
      </c>
      <c r="I1475" s="71">
        <v>37.791380099999998</v>
      </c>
      <c r="J1475" s="71">
        <v>-122.22218669999999</v>
      </c>
    </row>
    <row r="1476" spans="1:10" ht="29.1">
      <c r="A1476" s="71">
        <v>56562</v>
      </c>
      <c r="B1476" s="70" t="s">
        <v>1035</v>
      </c>
      <c r="C1476" s="71">
        <v>803610</v>
      </c>
      <c r="D1476" s="72" t="s">
        <v>2029</v>
      </c>
      <c r="E1476" s="71">
        <v>9</v>
      </c>
      <c r="F1476" s="71">
        <v>23</v>
      </c>
      <c r="G1476" s="71">
        <v>32</v>
      </c>
      <c r="H1476" s="71">
        <v>1478</v>
      </c>
      <c r="I1476" s="71">
        <v>37.677689899999997</v>
      </c>
      <c r="J1476" s="71">
        <v>-122.0908812</v>
      </c>
    </row>
    <row r="1477" spans="1:10" ht="29.1">
      <c r="A1477" s="71">
        <v>55280</v>
      </c>
      <c r="B1477" s="70" t="s">
        <v>1035</v>
      </c>
      <c r="C1477" s="71">
        <v>303640</v>
      </c>
      <c r="D1477" s="72" t="s">
        <v>1846</v>
      </c>
      <c r="E1477" s="71">
        <v>12</v>
      </c>
      <c r="F1477" s="71">
        <v>20</v>
      </c>
      <c r="G1477" s="71">
        <v>32</v>
      </c>
      <c r="H1477" s="71">
        <v>1479</v>
      </c>
      <c r="I1477" s="71">
        <v>37.8525986</v>
      </c>
      <c r="J1477" s="71">
        <v>-122.2710197</v>
      </c>
    </row>
    <row r="1478" spans="1:10" ht="29.1">
      <c r="A1478" s="71">
        <v>55745</v>
      </c>
      <c r="B1478" s="70" t="s">
        <v>1035</v>
      </c>
      <c r="C1478" s="71">
        <v>1016410</v>
      </c>
      <c r="D1478" s="72" t="s">
        <v>2030</v>
      </c>
      <c r="E1478" s="71">
        <v>21</v>
      </c>
      <c r="F1478" s="71">
        <v>11</v>
      </c>
      <c r="G1478" s="71">
        <v>32</v>
      </c>
      <c r="H1478" s="71">
        <v>1480</v>
      </c>
      <c r="I1478" s="71">
        <v>37.826908299999999</v>
      </c>
      <c r="J1478" s="71">
        <v>-122.2692624</v>
      </c>
    </row>
    <row r="1479" spans="1:10" ht="29.1">
      <c r="A1479" s="71">
        <v>55202</v>
      </c>
      <c r="B1479" s="70" t="s">
        <v>1035</v>
      </c>
      <c r="C1479" s="71">
        <v>1031160</v>
      </c>
      <c r="D1479" s="72" t="s">
        <v>2031</v>
      </c>
      <c r="E1479" s="71">
        <v>15</v>
      </c>
      <c r="F1479" s="71">
        <v>17</v>
      </c>
      <c r="G1479" s="71">
        <v>32</v>
      </c>
      <c r="H1479" s="71">
        <v>1481</v>
      </c>
      <c r="I1479" s="71">
        <v>37.800144600000003</v>
      </c>
      <c r="J1479" s="71">
        <v>-122.2271446</v>
      </c>
    </row>
    <row r="1480" spans="1:10" ht="29.1">
      <c r="A1480" s="71">
        <v>56676</v>
      </c>
      <c r="B1480" s="70" t="s">
        <v>1035</v>
      </c>
      <c r="C1480" s="71">
        <v>1301230</v>
      </c>
      <c r="D1480" s="72" t="s">
        <v>1953</v>
      </c>
      <c r="E1480" s="71">
        <v>20</v>
      </c>
      <c r="F1480" s="71">
        <v>11</v>
      </c>
      <c r="G1480" s="71">
        <v>31</v>
      </c>
      <c r="H1480" s="71">
        <v>1482</v>
      </c>
      <c r="I1480" s="71">
        <v>37.925080299999998</v>
      </c>
      <c r="J1480" s="71">
        <v>-122.3448423</v>
      </c>
    </row>
    <row r="1481" spans="1:10" ht="29.1">
      <c r="A1481" s="71">
        <v>57177</v>
      </c>
      <c r="B1481" s="70" t="s">
        <v>1035</v>
      </c>
      <c r="C1481" s="71">
        <v>1016390</v>
      </c>
      <c r="D1481" s="72" t="s">
        <v>1721</v>
      </c>
      <c r="E1481" s="71">
        <v>19</v>
      </c>
      <c r="F1481" s="71">
        <v>12</v>
      </c>
      <c r="G1481" s="71">
        <v>31</v>
      </c>
      <c r="H1481" s="71">
        <v>1483</v>
      </c>
      <c r="I1481" s="71">
        <v>37.812761700000003</v>
      </c>
      <c r="J1481" s="71">
        <v>-122.2726055</v>
      </c>
    </row>
    <row r="1482" spans="1:10" ht="29.1">
      <c r="A1482" s="71">
        <v>54550</v>
      </c>
      <c r="B1482" s="70" t="s">
        <v>1035</v>
      </c>
      <c r="C1482" s="71">
        <v>1004080</v>
      </c>
      <c r="D1482" s="72" t="s">
        <v>2002</v>
      </c>
      <c r="E1482" s="71">
        <v>28</v>
      </c>
      <c r="F1482" s="71">
        <v>3</v>
      </c>
      <c r="G1482" s="71">
        <v>31</v>
      </c>
      <c r="H1482" s="71">
        <v>1484</v>
      </c>
      <c r="I1482" s="71">
        <v>37.798948500000002</v>
      </c>
      <c r="J1482" s="71">
        <v>-122.2438896</v>
      </c>
    </row>
    <row r="1483" spans="1:10" ht="29.1">
      <c r="A1483" s="71">
        <v>53677</v>
      </c>
      <c r="B1483" s="70" t="s">
        <v>1035</v>
      </c>
      <c r="C1483" s="71">
        <v>304020</v>
      </c>
      <c r="D1483" s="72" t="s">
        <v>1477</v>
      </c>
      <c r="E1483" s="71">
        <v>23</v>
      </c>
      <c r="F1483" s="71">
        <v>9</v>
      </c>
      <c r="G1483" s="71">
        <v>31</v>
      </c>
      <c r="H1483" s="71">
        <v>1485</v>
      </c>
      <c r="I1483" s="71">
        <v>37.868058400000002</v>
      </c>
      <c r="J1483" s="71">
        <v>-122.2518164</v>
      </c>
    </row>
    <row r="1484" spans="1:10" ht="29.1">
      <c r="A1484" s="71">
        <v>51477</v>
      </c>
      <c r="B1484" s="70" t="s">
        <v>1035</v>
      </c>
      <c r="C1484" s="71">
        <v>1303240</v>
      </c>
      <c r="D1484" s="72" t="s">
        <v>2032</v>
      </c>
      <c r="E1484" s="71">
        <v>26</v>
      </c>
      <c r="F1484" s="71">
        <v>5</v>
      </c>
      <c r="G1484" s="71">
        <v>31</v>
      </c>
      <c r="H1484" s="71">
        <v>1486</v>
      </c>
      <c r="I1484" s="71">
        <v>37.990078099999998</v>
      </c>
      <c r="J1484" s="71">
        <v>-122.32902060000001</v>
      </c>
    </row>
    <row r="1485" spans="1:10" ht="29.1">
      <c r="A1485" s="71">
        <v>56065</v>
      </c>
      <c r="B1485" s="70" t="s">
        <v>1035</v>
      </c>
      <c r="C1485" s="71">
        <v>1600660</v>
      </c>
      <c r="D1485" s="72" t="s">
        <v>2033</v>
      </c>
      <c r="E1485" s="71">
        <v>19</v>
      </c>
      <c r="F1485" s="71">
        <v>12</v>
      </c>
      <c r="G1485" s="71">
        <v>31</v>
      </c>
      <c r="H1485" s="71">
        <v>1487</v>
      </c>
      <c r="I1485" s="71">
        <v>37.967705000000002</v>
      </c>
      <c r="J1485" s="71">
        <v>-122.34313400000001</v>
      </c>
    </row>
    <row r="1486" spans="1:10" ht="29.1">
      <c r="A1486" s="71">
        <v>58185</v>
      </c>
      <c r="B1486" s="70" t="s">
        <v>1035</v>
      </c>
      <c r="C1486" s="71">
        <v>1011810</v>
      </c>
      <c r="D1486" s="72" t="s">
        <v>2034</v>
      </c>
      <c r="E1486" s="71">
        <v>20</v>
      </c>
      <c r="F1486" s="71">
        <v>11</v>
      </c>
      <c r="G1486" s="71">
        <v>31</v>
      </c>
      <c r="H1486" s="71">
        <v>1488</v>
      </c>
      <c r="I1486" s="71">
        <v>37.809856199999999</v>
      </c>
      <c r="J1486" s="71">
        <v>-122.2596911</v>
      </c>
    </row>
    <row r="1487" spans="1:10" ht="29.1">
      <c r="A1487" s="71">
        <v>52117</v>
      </c>
      <c r="B1487" s="70" t="s">
        <v>1035</v>
      </c>
      <c r="C1487" s="71">
        <v>200350</v>
      </c>
      <c r="D1487" s="72" t="s">
        <v>2035</v>
      </c>
      <c r="E1487" s="71">
        <v>8</v>
      </c>
      <c r="F1487" s="71">
        <v>23</v>
      </c>
      <c r="G1487" s="71">
        <v>31</v>
      </c>
      <c r="H1487" s="71">
        <v>1489</v>
      </c>
      <c r="I1487" s="71">
        <v>37.897137200000003</v>
      </c>
      <c r="J1487" s="71">
        <v>-122.301025</v>
      </c>
    </row>
    <row r="1488" spans="1:10" ht="29.1">
      <c r="A1488" s="71">
        <v>55725</v>
      </c>
      <c r="B1488" s="70" t="s">
        <v>1035</v>
      </c>
      <c r="C1488" s="71">
        <v>1300510</v>
      </c>
      <c r="D1488" s="72" t="s">
        <v>1990</v>
      </c>
      <c r="E1488" s="71">
        <v>16</v>
      </c>
      <c r="F1488" s="71">
        <v>15</v>
      </c>
      <c r="G1488" s="71">
        <v>31</v>
      </c>
      <c r="H1488" s="71">
        <v>1490</v>
      </c>
      <c r="I1488" s="71">
        <v>37.942901999999997</v>
      </c>
      <c r="J1488" s="71">
        <v>-122.3625456</v>
      </c>
    </row>
    <row r="1489" spans="1:10" ht="29.1">
      <c r="A1489" s="71">
        <v>58922</v>
      </c>
      <c r="B1489" s="70" t="s">
        <v>1035</v>
      </c>
      <c r="C1489" s="71">
        <v>1300320</v>
      </c>
      <c r="D1489" s="72" t="s">
        <v>2036</v>
      </c>
      <c r="E1489" s="71">
        <v>22</v>
      </c>
      <c r="F1489" s="71">
        <v>9</v>
      </c>
      <c r="G1489" s="71">
        <v>31</v>
      </c>
      <c r="H1489" s="71">
        <v>1491</v>
      </c>
      <c r="I1489" s="71">
        <v>37.950042799999999</v>
      </c>
      <c r="J1489" s="71">
        <v>-122.3475445</v>
      </c>
    </row>
    <row r="1490" spans="1:10" ht="29.1">
      <c r="A1490" s="71">
        <v>57553</v>
      </c>
      <c r="B1490" s="70" t="s">
        <v>1035</v>
      </c>
      <c r="C1490" s="71">
        <v>803360</v>
      </c>
      <c r="D1490" s="72" t="s">
        <v>2037</v>
      </c>
      <c r="E1490" s="71">
        <v>17</v>
      </c>
      <c r="F1490" s="71">
        <v>14</v>
      </c>
      <c r="G1490" s="71">
        <v>31</v>
      </c>
      <c r="H1490" s="71">
        <v>1492</v>
      </c>
      <c r="I1490" s="71">
        <v>37.6142799</v>
      </c>
      <c r="J1490" s="71">
        <v>-122.02949</v>
      </c>
    </row>
    <row r="1491" spans="1:10" ht="29.1">
      <c r="A1491" s="71">
        <v>57997</v>
      </c>
      <c r="B1491" s="70" t="s">
        <v>1035</v>
      </c>
      <c r="C1491" s="71">
        <v>1009070</v>
      </c>
      <c r="D1491" s="72" t="s">
        <v>1896</v>
      </c>
      <c r="E1491" s="71">
        <v>18</v>
      </c>
      <c r="F1491" s="71">
        <v>13</v>
      </c>
      <c r="G1491" s="71">
        <v>31</v>
      </c>
      <c r="H1491" s="71">
        <v>1493</v>
      </c>
      <c r="I1491" s="71">
        <v>37.794667699999998</v>
      </c>
      <c r="J1491" s="71">
        <v>-122.24585260000001</v>
      </c>
    </row>
    <row r="1492" spans="1:10" ht="29.1">
      <c r="A1492" s="71">
        <v>59935</v>
      </c>
      <c r="B1492" s="70" t="s">
        <v>1035</v>
      </c>
      <c r="C1492" s="71">
        <v>1016090</v>
      </c>
      <c r="D1492" s="72" t="s">
        <v>1975</v>
      </c>
      <c r="E1492" s="71">
        <v>15</v>
      </c>
      <c r="F1492" s="71">
        <v>16</v>
      </c>
      <c r="G1492" s="71">
        <v>31</v>
      </c>
      <c r="H1492" s="71">
        <v>1494</v>
      </c>
      <c r="I1492" s="71">
        <v>37.8207247</v>
      </c>
      <c r="J1492" s="71">
        <v>-122.27081870000001</v>
      </c>
    </row>
    <row r="1493" spans="1:10" ht="29.1">
      <c r="A1493" s="71">
        <v>54452</v>
      </c>
      <c r="B1493" s="70" t="s">
        <v>1035</v>
      </c>
      <c r="C1493" s="71">
        <v>1005420</v>
      </c>
      <c r="D1493" s="72" t="s">
        <v>2038</v>
      </c>
      <c r="E1493" s="71">
        <v>19</v>
      </c>
      <c r="F1493" s="71">
        <v>12</v>
      </c>
      <c r="G1493" s="71">
        <v>31</v>
      </c>
      <c r="H1493" s="71">
        <v>1495</v>
      </c>
      <c r="I1493" s="71">
        <v>37.739813699999999</v>
      </c>
      <c r="J1493" s="71">
        <v>-122.15574669999999</v>
      </c>
    </row>
    <row r="1494" spans="1:10" ht="29.1">
      <c r="A1494" s="71">
        <v>58733</v>
      </c>
      <c r="B1494" s="70" t="s">
        <v>1035</v>
      </c>
      <c r="C1494" s="71">
        <v>702810</v>
      </c>
      <c r="D1494" s="72" t="s">
        <v>2039</v>
      </c>
      <c r="E1494" s="71">
        <v>11</v>
      </c>
      <c r="F1494" s="71">
        <v>20</v>
      </c>
      <c r="G1494" s="71">
        <v>31</v>
      </c>
      <c r="H1494" s="71">
        <v>1496</v>
      </c>
      <c r="I1494" s="71">
        <v>37.532379200000001</v>
      </c>
      <c r="J1494" s="71">
        <v>-121.9592245</v>
      </c>
    </row>
    <row r="1495" spans="1:10" ht="29.1">
      <c r="A1495" s="71">
        <v>55418</v>
      </c>
      <c r="B1495" s="70" t="s">
        <v>1035</v>
      </c>
      <c r="C1495" s="71">
        <v>1012280</v>
      </c>
      <c r="D1495" s="72" t="s">
        <v>1927</v>
      </c>
      <c r="E1495" s="71">
        <v>11</v>
      </c>
      <c r="F1495" s="71">
        <v>19</v>
      </c>
      <c r="G1495" s="71">
        <v>31</v>
      </c>
      <c r="H1495" s="71">
        <v>1497</v>
      </c>
      <c r="I1495" s="71">
        <v>37.811199799999997</v>
      </c>
      <c r="J1495" s="71">
        <v>-122.2620975</v>
      </c>
    </row>
    <row r="1496" spans="1:10" ht="29.1">
      <c r="A1496" s="71">
        <v>51298</v>
      </c>
      <c r="B1496" s="70" t="s">
        <v>1035</v>
      </c>
      <c r="C1496" s="71">
        <v>9902810</v>
      </c>
      <c r="D1496" s="72" t="s">
        <v>1871</v>
      </c>
      <c r="E1496" s="71">
        <v>18</v>
      </c>
      <c r="F1496" s="71">
        <v>12</v>
      </c>
      <c r="G1496" s="71">
        <v>31</v>
      </c>
      <c r="H1496" s="71">
        <v>1498</v>
      </c>
      <c r="I1496" s="71">
        <v>37.655037800000002</v>
      </c>
      <c r="J1496" s="71">
        <v>-122.0697794</v>
      </c>
    </row>
    <row r="1497" spans="1:10" ht="29.1">
      <c r="A1497" s="71">
        <v>58775</v>
      </c>
      <c r="B1497" s="70" t="s">
        <v>1035</v>
      </c>
      <c r="C1497" s="71">
        <v>1303250</v>
      </c>
      <c r="D1497" s="72" t="s">
        <v>2032</v>
      </c>
      <c r="E1497" s="71">
        <v>5</v>
      </c>
      <c r="F1497" s="71">
        <v>25</v>
      </c>
      <c r="G1497" s="71">
        <v>31</v>
      </c>
      <c r="H1497" s="71">
        <v>1499</v>
      </c>
      <c r="I1497" s="71">
        <v>37.989887799999998</v>
      </c>
      <c r="J1497" s="71">
        <v>-122.3282537</v>
      </c>
    </row>
    <row r="1498" spans="1:10" ht="29.1">
      <c r="A1498" s="71">
        <v>53746</v>
      </c>
      <c r="B1498" s="70" t="s">
        <v>1035</v>
      </c>
      <c r="C1498" s="71">
        <v>1031000</v>
      </c>
      <c r="D1498" s="72" t="s">
        <v>1061</v>
      </c>
      <c r="E1498" s="71">
        <v>0</v>
      </c>
      <c r="F1498" s="71">
        <v>31</v>
      </c>
      <c r="G1498" s="71">
        <v>31</v>
      </c>
      <c r="H1498" s="71">
        <v>1500</v>
      </c>
      <c r="I1498" s="71">
        <v>37.753865599999997</v>
      </c>
      <c r="J1498" s="71">
        <v>-122.1976313</v>
      </c>
    </row>
    <row r="1499" spans="1:10" ht="29.1">
      <c r="A1499" s="71">
        <v>53052</v>
      </c>
      <c r="B1499" s="70" t="s">
        <v>1035</v>
      </c>
      <c r="C1499" s="71">
        <v>9908100</v>
      </c>
      <c r="D1499" s="72" t="s">
        <v>2040</v>
      </c>
      <c r="E1499" s="71">
        <v>11</v>
      </c>
      <c r="F1499" s="71">
        <v>20</v>
      </c>
      <c r="G1499" s="71">
        <v>31</v>
      </c>
      <c r="H1499" s="71">
        <v>1501</v>
      </c>
      <c r="I1499" s="71">
        <v>37.81503</v>
      </c>
      <c r="J1499" s="71">
        <v>-122.2749</v>
      </c>
    </row>
    <row r="1500" spans="1:10" ht="29.1">
      <c r="A1500" s="71">
        <v>55080</v>
      </c>
      <c r="B1500" s="70" t="s">
        <v>1035</v>
      </c>
      <c r="C1500" s="71">
        <v>1005590</v>
      </c>
      <c r="D1500" s="72" t="s">
        <v>2041</v>
      </c>
      <c r="E1500" s="71">
        <v>21</v>
      </c>
      <c r="F1500" s="71">
        <v>9</v>
      </c>
      <c r="G1500" s="71">
        <v>30</v>
      </c>
      <c r="H1500" s="71">
        <v>1502</v>
      </c>
      <c r="I1500" s="71">
        <v>37.755686699999998</v>
      </c>
      <c r="J1500" s="71">
        <v>-122.1670407</v>
      </c>
    </row>
    <row r="1501" spans="1:10" ht="29.1">
      <c r="A1501" s="71">
        <v>51581</v>
      </c>
      <c r="B1501" s="70" t="s">
        <v>1035</v>
      </c>
      <c r="C1501" s="71">
        <v>1017640</v>
      </c>
      <c r="D1501" s="72" t="s">
        <v>1809</v>
      </c>
      <c r="E1501" s="71">
        <v>6</v>
      </c>
      <c r="F1501" s="71">
        <v>25</v>
      </c>
      <c r="G1501" s="71">
        <v>30</v>
      </c>
      <c r="H1501" s="71">
        <v>1503</v>
      </c>
      <c r="I1501" s="71">
        <v>37.800315400000002</v>
      </c>
      <c r="J1501" s="71">
        <v>-122.248497</v>
      </c>
    </row>
    <row r="1502" spans="1:10" ht="29.1">
      <c r="A1502" s="71">
        <v>58785</v>
      </c>
      <c r="B1502" s="70" t="s">
        <v>1035</v>
      </c>
      <c r="C1502" s="71">
        <v>9802250</v>
      </c>
      <c r="D1502" s="72" t="s">
        <v>1973</v>
      </c>
      <c r="E1502" s="71">
        <v>19</v>
      </c>
      <c r="F1502" s="71">
        <v>12</v>
      </c>
      <c r="G1502" s="71">
        <v>30</v>
      </c>
      <c r="H1502" s="71">
        <v>1504</v>
      </c>
      <c r="I1502" s="71">
        <v>37.688212999999998</v>
      </c>
      <c r="J1502" s="71">
        <v>-122.1040552</v>
      </c>
    </row>
    <row r="1503" spans="1:10" ht="29.1">
      <c r="A1503" s="71">
        <v>58484</v>
      </c>
      <c r="B1503" s="70" t="s">
        <v>1035</v>
      </c>
      <c r="C1503" s="71">
        <v>302190</v>
      </c>
      <c r="D1503" s="72" t="s">
        <v>2042</v>
      </c>
      <c r="E1503" s="71">
        <v>26</v>
      </c>
      <c r="F1503" s="71">
        <v>5</v>
      </c>
      <c r="G1503" s="71">
        <v>30</v>
      </c>
      <c r="H1503" s="71">
        <v>1505</v>
      </c>
      <c r="I1503" s="71">
        <v>37.8627161</v>
      </c>
      <c r="J1503" s="71">
        <v>-122.2766639</v>
      </c>
    </row>
    <row r="1504" spans="1:10" ht="29.1">
      <c r="A1504" s="71">
        <v>56446</v>
      </c>
      <c r="B1504" s="70" t="s">
        <v>1035</v>
      </c>
      <c r="C1504" s="71">
        <v>1011670</v>
      </c>
      <c r="D1504" s="72" t="s">
        <v>2043</v>
      </c>
      <c r="E1504" s="71">
        <v>20</v>
      </c>
      <c r="F1504" s="71">
        <v>11</v>
      </c>
      <c r="G1504" s="71">
        <v>30</v>
      </c>
      <c r="H1504" s="71">
        <v>1506</v>
      </c>
      <c r="I1504" s="71">
        <v>37.8087132</v>
      </c>
      <c r="J1504" s="71">
        <v>-122.2514283</v>
      </c>
    </row>
    <row r="1505" spans="1:10" ht="29.1">
      <c r="A1505" s="71">
        <v>51335</v>
      </c>
      <c r="B1505" s="70" t="s">
        <v>1035</v>
      </c>
      <c r="C1505" s="71">
        <v>1100580</v>
      </c>
      <c r="D1505" s="72" t="s">
        <v>2044</v>
      </c>
      <c r="E1505" s="71">
        <v>27</v>
      </c>
      <c r="F1505" s="71">
        <v>4</v>
      </c>
      <c r="G1505" s="71">
        <v>30</v>
      </c>
      <c r="H1505" s="71">
        <v>1507</v>
      </c>
      <c r="I1505" s="71">
        <v>37.822697699999999</v>
      </c>
      <c r="J1505" s="71">
        <v>-122.243807</v>
      </c>
    </row>
    <row r="1506" spans="1:10" ht="29.1">
      <c r="A1506" s="71">
        <v>55858</v>
      </c>
      <c r="B1506" s="70" t="s">
        <v>1035</v>
      </c>
      <c r="C1506" s="71">
        <v>104700</v>
      </c>
      <c r="D1506" s="72" t="s">
        <v>2045</v>
      </c>
      <c r="E1506" s="71">
        <v>4</v>
      </c>
      <c r="F1506" s="71">
        <v>26</v>
      </c>
      <c r="G1506" s="71">
        <v>30</v>
      </c>
      <c r="H1506" s="71">
        <v>1508</v>
      </c>
      <c r="I1506" s="71">
        <v>37.735999</v>
      </c>
      <c r="J1506" s="71">
        <v>-122.24196790000001</v>
      </c>
    </row>
    <row r="1507" spans="1:10" ht="29.1">
      <c r="A1507" s="71">
        <v>54547</v>
      </c>
      <c r="B1507" s="70" t="s">
        <v>1035</v>
      </c>
      <c r="C1507" s="71">
        <v>1300240</v>
      </c>
      <c r="D1507" s="72" t="s">
        <v>2046</v>
      </c>
      <c r="E1507" s="71">
        <v>18</v>
      </c>
      <c r="F1507" s="71">
        <v>13</v>
      </c>
      <c r="G1507" s="71">
        <v>30</v>
      </c>
      <c r="H1507" s="71">
        <v>1509</v>
      </c>
      <c r="I1507" s="71">
        <v>37.942800499999997</v>
      </c>
      <c r="J1507" s="71">
        <v>-122.3473779</v>
      </c>
    </row>
    <row r="1508" spans="1:10" ht="29.1">
      <c r="A1508" s="71">
        <v>55475</v>
      </c>
      <c r="B1508" s="70" t="s">
        <v>1035</v>
      </c>
      <c r="C1508" s="71">
        <v>1005790</v>
      </c>
      <c r="D1508" s="72" t="s">
        <v>2047</v>
      </c>
      <c r="E1508" s="71">
        <v>14</v>
      </c>
      <c r="F1508" s="71">
        <v>16</v>
      </c>
      <c r="G1508" s="71">
        <v>30</v>
      </c>
      <c r="H1508" s="71">
        <v>1510</v>
      </c>
      <c r="I1508" s="71">
        <v>37.762145099999998</v>
      </c>
      <c r="J1508" s="71">
        <v>-122.1728937</v>
      </c>
    </row>
    <row r="1509" spans="1:10" ht="29.1">
      <c r="A1509" s="71">
        <v>58322</v>
      </c>
      <c r="B1509" s="70" t="s">
        <v>1035</v>
      </c>
      <c r="C1509" s="71">
        <v>1001470</v>
      </c>
      <c r="D1509" s="72" t="s">
        <v>2048</v>
      </c>
      <c r="E1509" s="71">
        <v>19</v>
      </c>
      <c r="F1509" s="71">
        <v>11</v>
      </c>
      <c r="G1509" s="71">
        <v>30</v>
      </c>
      <c r="H1509" s="71">
        <v>1511</v>
      </c>
      <c r="I1509" s="71">
        <v>37.789589800000002</v>
      </c>
      <c r="J1509" s="71">
        <v>-122.23092920000001</v>
      </c>
    </row>
    <row r="1510" spans="1:10" ht="29.1">
      <c r="A1510" s="71">
        <v>54848</v>
      </c>
      <c r="B1510" s="70" t="s">
        <v>1035</v>
      </c>
      <c r="C1510" s="71">
        <v>1301380</v>
      </c>
      <c r="D1510" s="72" t="s">
        <v>2049</v>
      </c>
      <c r="E1510" s="71">
        <v>18</v>
      </c>
      <c r="F1510" s="71">
        <v>13</v>
      </c>
      <c r="G1510" s="71">
        <v>30</v>
      </c>
      <c r="H1510" s="71">
        <v>1512</v>
      </c>
      <c r="I1510" s="71">
        <v>37.925102799999998</v>
      </c>
      <c r="J1510" s="71">
        <v>-122.35549949999999</v>
      </c>
    </row>
    <row r="1511" spans="1:10" ht="29.1">
      <c r="A1511" s="71">
        <v>50117</v>
      </c>
      <c r="B1511" s="70" t="s">
        <v>1035</v>
      </c>
      <c r="C1511" s="71">
        <v>1012560</v>
      </c>
      <c r="D1511" s="72" t="s">
        <v>2050</v>
      </c>
      <c r="E1511" s="71">
        <v>2</v>
      </c>
      <c r="F1511" s="71">
        <v>28</v>
      </c>
      <c r="G1511" s="71">
        <v>30</v>
      </c>
      <c r="H1511" s="71">
        <v>1513</v>
      </c>
      <c r="I1511" s="71">
        <v>37.727773999999997</v>
      </c>
      <c r="J1511" s="71">
        <v>-122.2014401</v>
      </c>
    </row>
    <row r="1512" spans="1:10" ht="29.1">
      <c r="A1512" s="71">
        <v>57699</v>
      </c>
      <c r="B1512" s="70" t="s">
        <v>1035</v>
      </c>
      <c r="C1512" s="71">
        <v>802320</v>
      </c>
      <c r="D1512" s="72" t="s">
        <v>1838</v>
      </c>
      <c r="E1512" s="71">
        <v>19</v>
      </c>
      <c r="F1512" s="71">
        <v>11</v>
      </c>
      <c r="G1512" s="71">
        <v>30</v>
      </c>
      <c r="H1512" s="71">
        <v>1514</v>
      </c>
      <c r="I1512" s="71">
        <v>37.617700900000003</v>
      </c>
      <c r="J1512" s="71">
        <v>-122.0884461</v>
      </c>
    </row>
    <row r="1513" spans="1:10" ht="29.1">
      <c r="A1513" s="71">
        <v>59133</v>
      </c>
      <c r="B1513" s="70" t="s">
        <v>1035</v>
      </c>
      <c r="C1513" s="71">
        <v>1009110</v>
      </c>
      <c r="D1513" s="72" t="s">
        <v>2051</v>
      </c>
      <c r="E1513" s="71">
        <v>22</v>
      </c>
      <c r="F1513" s="71">
        <v>8</v>
      </c>
      <c r="G1513" s="71">
        <v>30</v>
      </c>
      <c r="H1513" s="71">
        <v>1515</v>
      </c>
      <c r="I1513" s="71">
        <v>37.792462800000003</v>
      </c>
      <c r="J1513" s="71">
        <v>-122.2433614</v>
      </c>
    </row>
    <row r="1514" spans="1:10" ht="29.1">
      <c r="A1514" s="71">
        <v>58839</v>
      </c>
      <c r="B1514" s="70" t="s">
        <v>1035</v>
      </c>
      <c r="C1514" s="71">
        <v>1013130</v>
      </c>
      <c r="D1514" s="72" t="s">
        <v>2052</v>
      </c>
      <c r="E1514" s="71">
        <v>8</v>
      </c>
      <c r="F1514" s="71">
        <v>22</v>
      </c>
      <c r="G1514" s="71">
        <v>30</v>
      </c>
      <c r="H1514" s="71">
        <v>1516</v>
      </c>
      <c r="I1514" s="71">
        <v>37.7745459</v>
      </c>
      <c r="J1514" s="71">
        <v>-122.16974879999999</v>
      </c>
    </row>
    <row r="1515" spans="1:10" ht="29.1">
      <c r="A1515" s="71">
        <v>52528</v>
      </c>
      <c r="B1515" s="70" t="s">
        <v>1035</v>
      </c>
      <c r="C1515" s="71">
        <v>1301370</v>
      </c>
      <c r="D1515" s="72" t="s">
        <v>2049</v>
      </c>
      <c r="E1515" s="71">
        <v>11</v>
      </c>
      <c r="F1515" s="71">
        <v>19</v>
      </c>
      <c r="G1515" s="71">
        <v>30</v>
      </c>
      <c r="H1515" s="71">
        <v>1517</v>
      </c>
      <c r="I1515" s="71">
        <v>37.925303900000003</v>
      </c>
      <c r="J1515" s="71">
        <v>-122.356247</v>
      </c>
    </row>
    <row r="1516" spans="1:10" ht="29.1">
      <c r="A1516" s="71">
        <v>51098</v>
      </c>
      <c r="B1516" s="70" t="s">
        <v>1035</v>
      </c>
      <c r="C1516" s="71">
        <v>9902500</v>
      </c>
      <c r="D1516" s="72" t="s">
        <v>2053</v>
      </c>
      <c r="E1516" s="71">
        <v>27</v>
      </c>
      <c r="F1516" s="71">
        <v>3</v>
      </c>
      <c r="G1516" s="71">
        <v>30</v>
      </c>
      <c r="H1516" s="71">
        <v>1518</v>
      </c>
      <c r="I1516" s="71">
        <v>37.670777399999999</v>
      </c>
      <c r="J1516" s="71">
        <v>-122.0828719</v>
      </c>
    </row>
    <row r="1517" spans="1:10" ht="29.1">
      <c r="A1517" s="71">
        <v>57474</v>
      </c>
      <c r="B1517" s="70" t="s">
        <v>1035</v>
      </c>
      <c r="C1517" s="71">
        <v>1700630</v>
      </c>
      <c r="D1517" s="72" t="s">
        <v>2054</v>
      </c>
      <c r="E1517" s="71">
        <v>11</v>
      </c>
      <c r="F1517" s="71">
        <v>19</v>
      </c>
      <c r="G1517" s="71">
        <v>30</v>
      </c>
      <c r="H1517" s="71">
        <v>1519</v>
      </c>
      <c r="I1517" s="71">
        <v>37.611817899999998</v>
      </c>
      <c r="J1517" s="71">
        <v>-122.0262539</v>
      </c>
    </row>
    <row r="1518" spans="1:10" ht="29.1">
      <c r="A1518" s="71">
        <v>54988</v>
      </c>
      <c r="B1518" s="70" t="s">
        <v>1035</v>
      </c>
      <c r="C1518" s="71">
        <v>804810</v>
      </c>
      <c r="D1518" s="72" t="s">
        <v>2055</v>
      </c>
      <c r="E1518" s="71">
        <v>27</v>
      </c>
      <c r="F1518" s="71">
        <v>4</v>
      </c>
      <c r="G1518" s="71">
        <v>30</v>
      </c>
      <c r="H1518" s="71">
        <v>1520</v>
      </c>
      <c r="I1518" s="71">
        <v>37.635328199999996</v>
      </c>
      <c r="J1518" s="71">
        <v>-122.0611997</v>
      </c>
    </row>
    <row r="1519" spans="1:10" ht="29.1">
      <c r="A1519" s="71">
        <v>53372</v>
      </c>
      <c r="B1519" s="70" t="s">
        <v>1035</v>
      </c>
      <c r="C1519" s="71">
        <v>501440</v>
      </c>
      <c r="D1519" s="72" t="s">
        <v>2056</v>
      </c>
      <c r="E1519" s="71">
        <v>17</v>
      </c>
      <c r="F1519" s="71">
        <v>13</v>
      </c>
      <c r="G1519" s="71">
        <v>30</v>
      </c>
      <c r="H1519" s="71">
        <v>1521</v>
      </c>
      <c r="I1519" s="71">
        <v>37.929789</v>
      </c>
      <c r="J1519" s="71">
        <v>-122.3214341</v>
      </c>
    </row>
    <row r="1520" spans="1:10" ht="29.1">
      <c r="A1520" s="71">
        <v>50509</v>
      </c>
      <c r="B1520" s="70" t="s">
        <v>1035</v>
      </c>
      <c r="C1520" s="71">
        <v>1700500</v>
      </c>
      <c r="D1520" s="72" t="s">
        <v>2057</v>
      </c>
      <c r="E1520" s="71">
        <v>8</v>
      </c>
      <c r="F1520" s="71">
        <v>22</v>
      </c>
      <c r="G1520" s="71">
        <v>30</v>
      </c>
      <c r="H1520" s="71">
        <v>1522</v>
      </c>
      <c r="I1520" s="71">
        <v>37.596592800000003</v>
      </c>
      <c r="J1520" s="71">
        <v>-122.0708439</v>
      </c>
    </row>
    <row r="1521" spans="1:10" ht="29.1">
      <c r="A1521" s="71">
        <v>55015</v>
      </c>
      <c r="B1521" s="70" t="s">
        <v>1035</v>
      </c>
      <c r="C1521" s="71">
        <v>1700910</v>
      </c>
      <c r="D1521" s="72" t="s">
        <v>2058</v>
      </c>
      <c r="E1521" s="71">
        <v>20</v>
      </c>
      <c r="F1521" s="71">
        <v>10</v>
      </c>
      <c r="G1521" s="71">
        <v>30</v>
      </c>
      <c r="H1521" s="71">
        <v>1523</v>
      </c>
      <c r="I1521" s="71">
        <v>37.606133999999997</v>
      </c>
      <c r="J1521" s="71">
        <v>-122.08236890000001</v>
      </c>
    </row>
    <row r="1522" spans="1:10" ht="29.1">
      <c r="A1522" s="71">
        <v>59669</v>
      </c>
      <c r="B1522" s="70" t="s">
        <v>1035</v>
      </c>
      <c r="C1522" s="71">
        <v>1009560</v>
      </c>
      <c r="D1522" s="72" t="s">
        <v>2059</v>
      </c>
      <c r="E1522" s="71">
        <v>10</v>
      </c>
      <c r="F1522" s="71">
        <v>19</v>
      </c>
      <c r="G1522" s="71">
        <v>30</v>
      </c>
      <c r="H1522" s="71">
        <v>1524</v>
      </c>
      <c r="I1522" s="71">
        <v>37.736261200000001</v>
      </c>
      <c r="J1522" s="71">
        <v>-122.182907</v>
      </c>
    </row>
    <row r="1523" spans="1:10" ht="29.1">
      <c r="A1523" s="71">
        <v>53308</v>
      </c>
      <c r="B1523" s="70" t="s">
        <v>1035</v>
      </c>
      <c r="C1523" s="71">
        <v>1100530</v>
      </c>
      <c r="D1523" s="72" t="s">
        <v>2060</v>
      </c>
      <c r="E1523" s="71">
        <v>20</v>
      </c>
      <c r="F1523" s="71">
        <v>10</v>
      </c>
      <c r="G1523" s="71">
        <v>30</v>
      </c>
      <c r="H1523" s="71">
        <v>1525</v>
      </c>
      <c r="I1523" s="71">
        <v>37.8245328</v>
      </c>
      <c r="J1523" s="71">
        <v>-122.2307581</v>
      </c>
    </row>
    <row r="1524" spans="1:10" ht="29.1">
      <c r="A1524" s="71">
        <v>57786</v>
      </c>
      <c r="B1524" s="70" t="s">
        <v>1035</v>
      </c>
      <c r="C1524" s="71">
        <v>803350</v>
      </c>
      <c r="D1524" s="72" t="s">
        <v>2037</v>
      </c>
      <c r="E1524" s="71">
        <v>12</v>
      </c>
      <c r="F1524" s="71">
        <v>18</v>
      </c>
      <c r="G1524" s="71">
        <v>30</v>
      </c>
      <c r="H1524" s="71">
        <v>1526</v>
      </c>
      <c r="I1524" s="71">
        <v>37.615125999999997</v>
      </c>
      <c r="J1524" s="71">
        <v>-122.03000470000001</v>
      </c>
    </row>
    <row r="1525" spans="1:10" ht="29.1">
      <c r="A1525" s="71">
        <v>52384</v>
      </c>
      <c r="B1525" s="70" t="s">
        <v>1035</v>
      </c>
      <c r="C1525" s="71">
        <v>9906010</v>
      </c>
      <c r="D1525" s="72" t="s">
        <v>2061</v>
      </c>
      <c r="E1525" s="71">
        <v>16</v>
      </c>
      <c r="F1525" s="71">
        <v>14</v>
      </c>
      <c r="G1525" s="71">
        <v>30</v>
      </c>
      <c r="H1525" s="71">
        <v>1527</v>
      </c>
      <c r="I1525" s="71">
        <v>37.832846000000004</v>
      </c>
      <c r="J1525" s="71">
        <v>-122.273501</v>
      </c>
    </row>
    <row r="1526" spans="1:10" ht="29.1">
      <c r="A1526" s="71">
        <v>51616</v>
      </c>
      <c r="B1526" s="70" t="s">
        <v>1035</v>
      </c>
      <c r="C1526" s="71">
        <v>1017890</v>
      </c>
      <c r="D1526" s="72" t="s">
        <v>2062</v>
      </c>
      <c r="E1526" s="71">
        <v>14</v>
      </c>
      <c r="F1526" s="71">
        <v>16</v>
      </c>
      <c r="G1526" s="71">
        <v>30</v>
      </c>
      <c r="H1526" s="71">
        <v>1528</v>
      </c>
      <c r="I1526" s="71">
        <v>37.827599999999997</v>
      </c>
      <c r="J1526" s="71">
        <v>-122.2509807</v>
      </c>
    </row>
    <row r="1527" spans="1:10" ht="29.1">
      <c r="A1527" s="71">
        <v>59110</v>
      </c>
      <c r="B1527" s="70" t="s">
        <v>1035</v>
      </c>
      <c r="C1527" s="71">
        <v>1700620</v>
      </c>
      <c r="D1527" s="72" t="s">
        <v>2054</v>
      </c>
      <c r="E1527" s="71">
        <v>16</v>
      </c>
      <c r="F1527" s="71">
        <v>14</v>
      </c>
      <c r="G1527" s="71">
        <v>30</v>
      </c>
      <c r="H1527" s="71">
        <v>1529</v>
      </c>
      <c r="I1527" s="71">
        <v>37.6115724</v>
      </c>
      <c r="J1527" s="71">
        <v>-122.0264014</v>
      </c>
    </row>
    <row r="1528" spans="1:10" ht="29.1">
      <c r="A1528" s="71">
        <v>54546</v>
      </c>
      <c r="B1528" s="70" t="s">
        <v>1035</v>
      </c>
      <c r="C1528" s="71">
        <v>1601180</v>
      </c>
      <c r="D1528" s="72" t="s">
        <v>2063</v>
      </c>
      <c r="E1528" s="71">
        <v>11</v>
      </c>
      <c r="F1528" s="71">
        <v>19</v>
      </c>
      <c r="G1528" s="71">
        <v>30</v>
      </c>
      <c r="H1528" s="71">
        <v>1530</v>
      </c>
      <c r="I1528" s="71">
        <v>37.955319199999998</v>
      </c>
      <c r="J1528" s="71">
        <v>-122.3361518</v>
      </c>
    </row>
    <row r="1529" spans="1:10" ht="29.1">
      <c r="A1529" s="71">
        <v>51474</v>
      </c>
      <c r="B1529" s="70" t="s">
        <v>1035</v>
      </c>
      <c r="C1529" s="71">
        <v>9903260</v>
      </c>
      <c r="D1529" s="72" t="s">
        <v>1996</v>
      </c>
      <c r="E1529" s="71">
        <v>14</v>
      </c>
      <c r="F1529" s="71">
        <v>16</v>
      </c>
      <c r="G1529" s="71">
        <v>30</v>
      </c>
      <c r="H1529" s="71">
        <v>1531</v>
      </c>
      <c r="I1529" s="71">
        <v>37.772978999999999</v>
      </c>
      <c r="J1529" s="71">
        <v>-122.2623761</v>
      </c>
    </row>
    <row r="1530" spans="1:10" ht="29.1">
      <c r="A1530" s="71">
        <v>53167</v>
      </c>
      <c r="B1530" s="70" t="s">
        <v>1035</v>
      </c>
      <c r="C1530" s="71">
        <v>9908480</v>
      </c>
      <c r="D1530" s="72" t="s">
        <v>2064</v>
      </c>
      <c r="E1530" s="71">
        <v>23</v>
      </c>
      <c r="F1530" s="71">
        <v>6</v>
      </c>
      <c r="G1530" s="71">
        <v>30</v>
      </c>
      <c r="H1530" s="71">
        <v>1532</v>
      </c>
      <c r="I1530" s="71">
        <v>37.885168999999998</v>
      </c>
      <c r="J1530" s="71">
        <v>-122.274794</v>
      </c>
    </row>
    <row r="1531" spans="1:10" ht="29.1">
      <c r="A1531" s="71">
        <v>56632</v>
      </c>
      <c r="B1531" s="70" t="s">
        <v>1035</v>
      </c>
      <c r="C1531" s="71">
        <v>1501300</v>
      </c>
      <c r="D1531" s="72" t="s">
        <v>2065</v>
      </c>
      <c r="E1531" s="71">
        <v>12</v>
      </c>
      <c r="F1531" s="71">
        <v>18</v>
      </c>
      <c r="G1531" s="71">
        <v>30</v>
      </c>
      <c r="H1531" s="71">
        <v>1533</v>
      </c>
      <c r="I1531" s="71">
        <v>37.7087857</v>
      </c>
      <c r="J1531" s="71">
        <v>-122.1338131</v>
      </c>
    </row>
    <row r="1532" spans="1:10" ht="29.1">
      <c r="A1532" s="71">
        <v>50000</v>
      </c>
      <c r="B1532" s="70" t="s">
        <v>1035</v>
      </c>
      <c r="C1532" s="71">
        <v>9902320</v>
      </c>
      <c r="D1532" s="72" t="s">
        <v>1696</v>
      </c>
      <c r="E1532" s="71">
        <v>2</v>
      </c>
      <c r="F1532" s="71">
        <v>28</v>
      </c>
      <c r="G1532" s="71">
        <v>30</v>
      </c>
      <c r="H1532" s="71">
        <v>1534</v>
      </c>
      <c r="I1532" s="71">
        <v>37.809405699999999</v>
      </c>
      <c r="J1532" s="71">
        <v>-122.24685839999999</v>
      </c>
    </row>
    <row r="1533" spans="1:10" ht="29.1">
      <c r="A1533" s="71">
        <v>52452</v>
      </c>
      <c r="B1533" s="70" t="s">
        <v>1035</v>
      </c>
      <c r="C1533" s="71">
        <v>1001050</v>
      </c>
      <c r="D1533" s="72" t="s">
        <v>1807</v>
      </c>
      <c r="E1533" s="71">
        <v>17</v>
      </c>
      <c r="F1533" s="71">
        <v>12</v>
      </c>
      <c r="G1533" s="71">
        <v>30</v>
      </c>
      <c r="H1533" s="71">
        <v>1535</v>
      </c>
      <c r="I1533" s="71">
        <v>37.806195099999997</v>
      </c>
      <c r="J1533" s="71">
        <v>-122.2761605</v>
      </c>
    </row>
    <row r="1534" spans="1:10" ht="29.1">
      <c r="A1534" s="71">
        <v>58008</v>
      </c>
      <c r="B1534" s="70" t="s">
        <v>1035</v>
      </c>
      <c r="C1534" s="71">
        <v>1014790</v>
      </c>
      <c r="D1534" s="72" t="s">
        <v>1888</v>
      </c>
      <c r="E1534" s="71">
        <v>12</v>
      </c>
      <c r="F1534" s="71">
        <v>18</v>
      </c>
      <c r="G1534" s="71">
        <v>30</v>
      </c>
      <c r="H1534" s="71">
        <v>1536</v>
      </c>
      <c r="I1534" s="71">
        <v>37.7995473</v>
      </c>
      <c r="J1534" s="71">
        <v>-122.21265769999999</v>
      </c>
    </row>
    <row r="1535" spans="1:10" ht="29.1">
      <c r="A1535" s="71">
        <v>51561</v>
      </c>
      <c r="B1535" s="70" t="s">
        <v>1035</v>
      </c>
      <c r="C1535" s="71">
        <v>701400</v>
      </c>
      <c r="D1535" s="72" t="s">
        <v>2066</v>
      </c>
      <c r="E1535" s="71">
        <v>17</v>
      </c>
      <c r="F1535" s="71">
        <v>13</v>
      </c>
      <c r="G1535" s="71">
        <v>30</v>
      </c>
      <c r="H1535" s="71">
        <v>1537</v>
      </c>
      <c r="I1535" s="71">
        <v>37.572749199999997</v>
      </c>
      <c r="J1535" s="71">
        <v>-122.0308919</v>
      </c>
    </row>
    <row r="1536" spans="1:10" ht="29.1">
      <c r="A1536" s="71">
        <v>52197</v>
      </c>
      <c r="B1536" s="70" t="s">
        <v>1035</v>
      </c>
      <c r="C1536" s="71">
        <v>9905800</v>
      </c>
      <c r="D1536" s="72" t="s">
        <v>2067</v>
      </c>
      <c r="E1536" s="71">
        <v>4</v>
      </c>
      <c r="F1536" s="71">
        <v>26</v>
      </c>
      <c r="G1536" s="71">
        <v>30</v>
      </c>
      <c r="H1536" s="71">
        <v>1538</v>
      </c>
      <c r="I1536" s="71">
        <v>37.561882099999998</v>
      </c>
      <c r="J1536" s="71">
        <v>-122.0622377</v>
      </c>
    </row>
    <row r="1537" spans="1:10" ht="29.1">
      <c r="A1537" s="71">
        <v>51800</v>
      </c>
      <c r="B1537" s="70" t="s">
        <v>1035</v>
      </c>
      <c r="C1537" s="71">
        <v>1003410</v>
      </c>
      <c r="D1537" s="72" t="s">
        <v>1780</v>
      </c>
      <c r="E1537" s="71">
        <v>23</v>
      </c>
      <c r="F1537" s="71">
        <v>7</v>
      </c>
      <c r="G1537" s="71">
        <v>30</v>
      </c>
      <c r="H1537" s="71">
        <v>1539</v>
      </c>
      <c r="I1537" s="71">
        <v>37.803654999999999</v>
      </c>
      <c r="J1537" s="71">
        <v>-122.287898</v>
      </c>
    </row>
    <row r="1538" spans="1:10" ht="29.1">
      <c r="A1538" s="71">
        <v>59918</v>
      </c>
      <c r="B1538" s="70" t="s">
        <v>1035</v>
      </c>
      <c r="C1538" s="71">
        <v>300360</v>
      </c>
      <c r="D1538" s="72" t="s">
        <v>1943</v>
      </c>
      <c r="E1538" s="71">
        <v>15</v>
      </c>
      <c r="F1538" s="71">
        <v>14</v>
      </c>
      <c r="G1538" s="71">
        <v>29</v>
      </c>
      <c r="H1538" s="71">
        <v>1540</v>
      </c>
      <c r="I1538" s="71">
        <v>37.8529129</v>
      </c>
      <c r="J1538" s="71">
        <v>-122.2695416</v>
      </c>
    </row>
    <row r="1539" spans="1:10" ht="29.1">
      <c r="A1539" s="71">
        <v>58685</v>
      </c>
      <c r="B1539" s="70" t="s">
        <v>1035</v>
      </c>
      <c r="C1539" s="71">
        <v>1016400</v>
      </c>
      <c r="D1539" s="72" t="s">
        <v>2030</v>
      </c>
      <c r="E1539" s="71">
        <v>11</v>
      </c>
      <c r="F1539" s="71">
        <v>18</v>
      </c>
      <c r="G1539" s="71">
        <v>29</v>
      </c>
      <c r="H1539" s="71">
        <v>1541</v>
      </c>
      <c r="I1539" s="71">
        <v>37.826906800000003</v>
      </c>
      <c r="J1539" s="71">
        <v>-122.26905170000001</v>
      </c>
    </row>
    <row r="1540" spans="1:10" ht="29.1">
      <c r="A1540" s="71">
        <v>51518</v>
      </c>
      <c r="B1540" s="70" t="s">
        <v>1035</v>
      </c>
      <c r="C1540" s="71">
        <v>1301240</v>
      </c>
      <c r="D1540" s="72" t="s">
        <v>2068</v>
      </c>
      <c r="E1540" s="71">
        <v>19</v>
      </c>
      <c r="F1540" s="71">
        <v>10</v>
      </c>
      <c r="G1540" s="71">
        <v>29</v>
      </c>
      <c r="H1540" s="71">
        <v>1542</v>
      </c>
      <c r="I1540" s="71">
        <v>37.925070699999999</v>
      </c>
      <c r="J1540" s="71">
        <v>-122.3396465</v>
      </c>
    </row>
    <row r="1541" spans="1:10" ht="29.1">
      <c r="A1541" s="71">
        <v>56568</v>
      </c>
      <c r="B1541" s="70" t="s">
        <v>1035</v>
      </c>
      <c r="C1541" s="71">
        <v>200680</v>
      </c>
      <c r="D1541" s="72" t="s">
        <v>2069</v>
      </c>
      <c r="E1541" s="71">
        <v>23</v>
      </c>
      <c r="F1541" s="71">
        <v>6</v>
      </c>
      <c r="G1541" s="71">
        <v>29</v>
      </c>
      <c r="H1541" s="71">
        <v>1543</v>
      </c>
      <c r="I1541" s="71">
        <v>37.890640300000001</v>
      </c>
      <c r="J1541" s="71">
        <v>-122.2909284</v>
      </c>
    </row>
    <row r="1542" spans="1:10" ht="29.1">
      <c r="A1542" s="71">
        <v>59556</v>
      </c>
      <c r="B1542" s="70" t="s">
        <v>1035</v>
      </c>
      <c r="C1542" s="71">
        <v>1005840</v>
      </c>
      <c r="D1542" s="72" t="s">
        <v>2070</v>
      </c>
      <c r="E1542" s="71">
        <v>28</v>
      </c>
      <c r="F1542" s="71">
        <v>2</v>
      </c>
      <c r="G1542" s="71">
        <v>29</v>
      </c>
      <c r="H1542" s="71">
        <v>1544</v>
      </c>
      <c r="I1542" s="71">
        <v>37.821216499999998</v>
      </c>
      <c r="J1542" s="71">
        <v>-122.2503766</v>
      </c>
    </row>
    <row r="1543" spans="1:10" ht="29.1">
      <c r="A1543" s="71">
        <v>53171</v>
      </c>
      <c r="B1543" s="70" t="s">
        <v>1035</v>
      </c>
      <c r="C1543" s="71">
        <v>9908490</v>
      </c>
      <c r="D1543" s="72" t="s">
        <v>2071</v>
      </c>
      <c r="E1543" s="71">
        <v>8</v>
      </c>
      <c r="F1543" s="71">
        <v>21</v>
      </c>
      <c r="G1543" s="71">
        <v>29</v>
      </c>
      <c r="H1543" s="71">
        <v>1545</v>
      </c>
      <c r="I1543" s="71">
        <v>37.583804999999998</v>
      </c>
      <c r="J1543" s="71">
        <v>-122.022637</v>
      </c>
    </row>
    <row r="1544" spans="1:10" ht="29.1">
      <c r="A1544" s="71">
        <v>55350</v>
      </c>
      <c r="B1544" s="70" t="s">
        <v>1035</v>
      </c>
      <c r="C1544" s="71">
        <v>1012330</v>
      </c>
      <c r="D1544" s="72" t="s">
        <v>2072</v>
      </c>
      <c r="E1544" s="71">
        <v>27</v>
      </c>
      <c r="F1544" s="71">
        <v>2</v>
      </c>
      <c r="G1544" s="71">
        <v>29</v>
      </c>
      <c r="H1544" s="71">
        <v>1546</v>
      </c>
      <c r="I1544" s="71">
        <v>37.820051800000002</v>
      </c>
      <c r="J1544" s="71">
        <v>-122.2539044</v>
      </c>
    </row>
    <row r="1545" spans="1:10" ht="29.1">
      <c r="A1545" s="71">
        <v>50114</v>
      </c>
      <c r="B1545" s="70" t="s">
        <v>1035</v>
      </c>
      <c r="C1545" s="71">
        <v>1013030</v>
      </c>
      <c r="D1545" s="72" t="s">
        <v>2073</v>
      </c>
      <c r="E1545" s="71">
        <v>16</v>
      </c>
      <c r="F1545" s="71">
        <v>13</v>
      </c>
      <c r="G1545" s="71">
        <v>29</v>
      </c>
      <c r="H1545" s="71">
        <v>1547</v>
      </c>
      <c r="I1545" s="71">
        <v>37.775054099999998</v>
      </c>
      <c r="J1545" s="71">
        <v>-122.1698846</v>
      </c>
    </row>
    <row r="1546" spans="1:10" ht="29.1">
      <c r="A1546" s="71">
        <v>51699</v>
      </c>
      <c r="B1546" s="70" t="s">
        <v>1035</v>
      </c>
      <c r="C1546" s="71">
        <v>304560</v>
      </c>
      <c r="D1546" s="72" t="s">
        <v>1974</v>
      </c>
      <c r="E1546" s="71">
        <v>11</v>
      </c>
      <c r="F1546" s="71">
        <v>18</v>
      </c>
      <c r="G1546" s="71">
        <v>29</v>
      </c>
      <c r="H1546" s="71">
        <v>1548</v>
      </c>
      <c r="I1546" s="71">
        <v>37.856425999999999</v>
      </c>
      <c r="J1546" s="71">
        <v>-122.2879111</v>
      </c>
    </row>
    <row r="1547" spans="1:10" ht="29.1">
      <c r="A1547" s="71">
        <v>53732</v>
      </c>
      <c r="B1547" s="70" t="s">
        <v>1035</v>
      </c>
      <c r="C1547" s="71">
        <v>1017300</v>
      </c>
      <c r="D1547" s="72" t="s">
        <v>2074</v>
      </c>
      <c r="E1547" s="71">
        <v>2</v>
      </c>
      <c r="F1547" s="71">
        <v>28</v>
      </c>
      <c r="G1547" s="71">
        <v>29</v>
      </c>
      <c r="H1547" s="71">
        <v>1549</v>
      </c>
      <c r="I1547" s="71">
        <v>37.8175338</v>
      </c>
      <c r="J1547" s="71">
        <v>-122.25559509999999</v>
      </c>
    </row>
    <row r="1548" spans="1:10" ht="29.1">
      <c r="A1548" s="71">
        <v>52154</v>
      </c>
      <c r="B1548" s="70" t="s">
        <v>1035</v>
      </c>
      <c r="C1548" s="71">
        <v>304180</v>
      </c>
      <c r="D1548" s="72" t="s">
        <v>2075</v>
      </c>
      <c r="E1548" s="71">
        <v>27</v>
      </c>
      <c r="F1548" s="71">
        <v>3</v>
      </c>
      <c r="G1548" s="71">
        <v>29</v>
      </c>
      <c r="H1548" s="71">
        <v>1550</v>
      </c>
      <c r="I1548" s="71">
        <v>37.876438</v>
      </c>
      <c r="J1548" s="71">
        <v>-122.28275499999999</v>
      </c>
    </row>
    <row r="1549" spans="1:10" ht="29.1">
      <c r="A1549" s="71">
        <v>55295</v>
      </c>
      <c r="B1549" s="70" t="s">
        <v>1035</v>
      </c>
      <c r="C1549" s="71">
        <v>1700440</v>
      </c>
      <c r="D1549" s="72" t="s">
        <v>2071</v>
      </c>
      <c r="E1549" s="71">
        <v>19</v>
      </c>
      <c r="F1549" s="71">
        <v>10</v>
      </c>
      <c r="G1549" s="71">
        <v>29</v>
      </c>
      <c r="H1549" s="71">
        <v>1551</v>
      </c>
      <c r="I1549" s="71">
        <v>37.5828366</v>
      </c>
      <c r="J1549" s="71">
        <v>-122.0232661</v>
      </c>
    </row>
    <row r="1550" spans="1:10" ht="29.1">
      <c r="A1550" s="71">
        <v>57758</v>
      </c>
      <c r="B1550" s="70" t="s">
        <v>1035</v>
      </c>
      <c r="C1550" s="71">
        <v>1005730</v>
      </c>
      <c r="D1550" s="72" t="s">
        <v>2076</v>
      </c>
      <c r="E1550" s="71">
        <v>10</v>
      </c>
      <c r="F1550" s="71">
        <v>19</v>
      </c>
      <c r="G1550" s="71">
        <v>29</v>
      </c>
      <c r="H1550" s="71">
        <v>1552</v>
      </c>
      <c r="I1550" s="71">
        <v>37.739283</v>
      </c>
      <c r="J1550" s="71">
        <v>-122.1551183</v>
      </c>
    </row>
    <row r="1551" spans="1:10" ht="29.1">
      <c r="A1551" s="71">
        <v>51660</v>
      </c>
      <c r="B1551" s="70" t="s">
        <v>1035</v>
      </c>
      <c r="C1551" s="71">
        <v>501590</v>
      </c>
      <c r="D1551" s="72" t="s">
        <v>2077</v>
      </c>
      <c r="E1551" s="71">
        <v>13</v>
      </c>
      <c r="F1551" s="71">
        <v>17</v>
      </c>
      <c r="G1551" s="71">
        <v>29</v>
      </c>
      <c r="H1551" s="71">
        <v>1553</v>
      </c>
      <c r="I1551" s="71">
        <v>37.9139129</v>
      </c>
      <c r="J1551" s="71">
        <v>-122.3102122</v>
      </c>
    </row>
    <row r="1552" spans="1:10" ht="29.1">
      <c r="A1552" s="71">
        <v>54767</v>
      </c>
      <c r="B1552" s="70" t="s">
        <v>1035</v>
      </c>
      <c r="C1552" s="71">
        <v>306130</v>
      </c>
      <c r="D1552" s="72" t="s">
        <v>1559</v>
      </c>
      <c r="E1552" s="71">
        <v>4</v>
      </c>
      <c r="F1552" s="71">
        <v>25</v>
      </c>
      <c r="G1552" s="71">
        <v>29</v>
      </c>
      <c r="H1552" s="71">
        <v>1554</v>
      </c>
      <c r="I1552" s="71">
        <v>37.862455599999997</v>
      </c>
      <c r="J1552" s="71">
        <v>-122.2502049</v>
      </c>
    </row>
    <row r="1553" spans="1:10" ht="29.1">
      <c r="A1553" s="71">
        <v>53441</v>
      </c>
      <c r="B1553" s="70" t="s">
        <v>1035</v>
      </c>
      <c r="C1553" s="71">
        <v>1009840</v>
      </c>
      <c r="D1553" s="72" t="s">
        <v>2078</v>
      </c>
      <c r="E1553" s="71">
        <v>2</v>
      </c>
      <c r="F1553" s="71">
        <v>28</v>
      </c>
      <c r="G1553" s="71">
        <v>29</v>
      </c>
      <c r="H1553" s="71">
        <v>1555</v>
      </c>
      <c r="I1553" s="71">
        <v>37.795123799999999</v>
      </c>
      <c r="J1553" s="71">
        <v>-122.27644789999999</v>
      </c>
    </row>
    <row r="1554" spans="1:10" ht="29.1">
      <c r="A1554" s="71">
        <v>53666</v>
      </c>
      <c r="B1554" s="70" t="s">
        <v>1035</v>
      </c>
      <c r="C1554" s="71">
        <v>1016420</v>
      </c>
      <c r="D1554" s="72" t="s">
        <v>2079</v>
      </c>
      <c r="E1554" s="71">
        <v>27</v>
      </c>
      <c r="F1554" s="71">
        <v>2</v>
      </c>
      <c r="G1554" s="71">
        <v>29</v>
      </c>
      <c r="H1554" s="71">
        <v>1556</v>
      </c>
      <c r="I1554" s="71">
        <v>37.8269503</v>
      </c>
      <c r="J1554" s="71">
        <v>-122.2109815</v>
      </c>
    </row>
    <row r="1555" spans="1:10" ht="29.1">
      <c r="A1555" s="71">
        <v>58983</v>
      </c>
      <c r="B1555" s="70" t="s">
        <v>1035</v>
      </c>
      <c r="C1555" s="71">
        <v>1020590</v>
      </c>
      <c r="D1555" s="72" t="s">
        <v>2080</v>
      </c>
      <c r="E1555" s="71">
        <v>1</v>
      </c>
      <c r="F1555" s="71">
        <v>29</v>
      </c>
      <c r="G1555" s="71">
        <v>29</v>
      </c>
      <c r="H1555" s="71">
        <v>1557</v>
      </c>
      <c r="I1555" s="71">
        <v>37.832600800000002</v>
      </c>
      <c r="J1555" s="71">
        <v>-122.2145354</v>
      </c>
    </row>
    <row r="1556" spans="1:10" ht="29.1">
      <c r="A1556" s="71">
        <v>56992</v>
      </c>
      <c r="B1556" s="70" t="s">
        <v>1035</v>
      </c>
      <c r="C1556" s="71">
        <v>706390</v>
      </c>
      <c r="D1556" s="72" t="s">
        <v>2081</v>
      </c>
      <c r="E1556" s="71">
        <v>21</v>
      </c>
      <c r="F1556" s="71">
        <v>8</v>
      </c>
      <c r="G1556" s="71">
        <v>29</v>
      </c>
      <c r="H1556" s="71">
        <v>1558</v>
      </c>
      <c r="I1556" s="71">
        <v>37.485305699999998</v>
      </c>
      <c r="J1556" s="71">
        <v>-121.9267172</v>
      </c>
    </row>
    <row r="1557" spans="1:10" ht="29.1">
      <c r="A1557" s="71">
        <v>53357</v>
      </c>
      <c r="B1557" s="70" t="s">
        <v>1035</v>
      </c>
      <c r="C1557" s="71">
        <v>804950</v>
      </c>
      <c r="D1557" s="72" t="s">
        <v>2082</v>
      </c>
      <c r="E1557" s="71">
        <v>19</v>
      </c>
      <c r="F1557" s="71">
        <v>10</v>
      </c>
      <c r="G1557" s="71">
        <v>29</v>
      </c>
      <c r="H1557" s="71">
        <v>1559</v>
      </c>
      <c r="I1557" s="71">
        <v>37.666018399999999</v>
      </c>
      <c r="J1557" s="71">
        <v>-122.11053990000001</v>
      </c>
    </row>
    <row r="1558" spans="1:10" ht="29.1">
      <c r="A1558" s="71">
        <v>59177</v>
      </c>
      <c r="B1558" s="70" t="s">
        <v>1035</v>
      </c>
      <c r="C1558" s="71">
        <v>304310</v>
      </c>
      <c r="D1558" s="72" t="s">
        <v>1961</v>
      </c>
      <c r="E1558" s="71">
        <v>24</v>
      </c>
      <c r="F1558" s="71">
        <v>5</v>
      </c>
      <c r="G1558" s="71">
        <v>29</v>
      </c>
      <c r="H1558" s="71">
        <v>1560</v>
      </c>
      <c r="I1558" s="71">
        <v>37.851399200000003</v>
      </c>
      <c r="J1558" s="71">
        <v>-122.2784477</v>
      </c>
    </row>
    <row r="1559" spans="1:10" ht="29.1">
      <c r="A1559" s="71">
        <v>54345</v>
      </c>
      <c r="B1559" s="70" t="s">
        <v>1035</v>
      </c>
      <c r="C1559" s="71">
        <v>501520</v>
      </c>
      <c r="D1559" s="72" t="s">
        <v>2083</v>
      </c>
      <c r="E1559" s="71">
        <v>15</v>
      </c>
      <c r="F1559" s="71">
        <v>14</v>
      </c>
      <c r="G1559" s="71">
        <v>29</v>
      </c>
      <c r="H1559" s="71">
        <v>1561</v>
      </c>
      <c r="I1559" s="71">
        <v>37.917209999999997</v>
      </c>
      <c r="J1559" s="71">
        <v>-122.3128669</v>
      </c>
    </row>
    <row r="1560" spans="1:10" ht="29.1">
      <c r="A1560" s="71">
        <v>55627</v>
      </c>
      <c r="B1560" s="70" t="s">
        <v>1035</v>
      </c>
      <c r="C1560" s="71">
        <v>1018650</v>
      </c>
      <c r="D1560" s="72" t="s">
        <v>2084</v>
      </c>
      <c r="E1560" s="71">
        <v>12</v>
      </c>
      <c r="F1560" s="71">
        <v>17</v>
      </c>
      <c r="G1560" s="71">
        <v>29</v>
      </c>
      <c r="H1560" s="71">
        <v>1562</v>
      </c>
      <c r="I1560" s="71">
        <v>37.792668999999997</v>
      </c>
      <c r="J1560" s="71">
        <v>-122.20799909999999</v>
      </c>
    </row>
    <row r="1561" spans="1:10" ht="29.1">
      <c r="A1561" s="71">
        <v>54885</v>
      </c>
      <c r="B1561" s="70" t="s">
        <v>1035</v>
      </c>
      <c r="C1561" s="71">
        <v>1005800</v>
      </c>
      <c r="D1561" s="72" t="s">
        <v>2047</v>
      </c>
      <c r="E1561" s="71">
        <v>16</v>
      </c>
      <c r="F1561" s="71">
        <v>13</v>
      </c>
      <c r="G1561" s="71">
        <v>29</v>
      </c>
      <c r="H1561" s="71">
        <v>1563</v>
      </c>
      <c r="I1561" s="71">
        <v>37.761953200000001</v>
      </c>
      <c r="J1561" s="71">
        <v>-122.17218800000001</v>
      </c>
    </row>
    <row r="1562" spans="1:10" ht="29.1">
      <c r="A1562" s="71">
        <v>50688</v>
      </c>
      <c r="B1562" s="70" t="s">
        <v>1035</v>
      </c>
      <c r="C1562" s="71">
        <v>1011890</v>
      </c>
      <c r="D1562" s="72" t="s">
        <v>1980</v>
      </c>
      <c r="E1562" s="71">
        <v>9</v>
      </c>
      <c r="F1562" s="71">
        <v>20</v>
      </c>
      <c r="G1562" s="71">
        <v>29</v>
      </c>
      <c r="H1562" s="71">
        <v>1564</v>
      </c>
      <c r="I1562" s="71">
        <v>37.816242000000003</v>
      </c>
      <c r="J1562" s="71">
        <v>-122.2453994</v>
      </c>
    </row>
    <row r="1563" spans="1:10" ht="29.1">
      <c r="A1563" s="71">
        <v>54459</v>
      </c>
      <c r="B1563" s="70" t="s">
        <v>1035</v>
      </c>
      <c r="C1563" s="71">
        <v>1005600</v>
      </c>
      <c r="D1563" s="72" t="s">
        <v>2041</v>
      </c>
      <c r="E1563" s="71">
        <v>10</v>
      </c>
      <c r="F1563" s="71">
        <v>19</v>
      </c>
      <c r="G1563" s="71">
        <v>29</v>
      </c>
      <c r="H1563" s="71">
        <v>1565</v>
      </c>
      <c r="I1563" s="71">
        <v>37.755457900000003</v>
      </c>
      <c r="J1563" s="71">
        <v>-122.1673112</v>
      </c>
    </row>
    <row r="1564" spans="1:10" ht="29.1">
      <c r="A1564" s="71">
        <v>55398</v>
      </c>
      <c r="B1564" s="70" t="s">
        <v>1035</v>
      </c>
      <c r="C1564" s="71">
        <v>1502330</v>
      </c>
      <c r="D1564" s="72" t="s">
        <v>2014</v>
      </c>
      <c r="E1564" s="71">
        <v>14</v>
      </c>
      <c r="F1564" s="71">
        <v>15</v>
      </c>
      <c r="G1564" s="71">
        <v>29</v>
      </c>
      <c r="H1564" s="71">
        <v>1566</v>
      </c>
      <c r="I1564" s="71">
        <v>37.6865351</v>
      </c>
      <c r="J1564" s="71">
        <v>-122.1375085</v>
      </c>
    </row>
    <row r="1565" spans="1:10" ht="29.1">
      <c r="A1565" s="71">
        <v>55424</v>
      </c>
      <c r="B1565" s="70" t="s">
        <v>1035</v>
      </c>
      <c r="C1565" s="71">
        <v>1000610</v>
      </c>
      <c r="D1565" s="72" t="s">
        <v>2085</v>
      </c>
      <c r="E1565" s="71">
        <v>21</v>
      </c>
      <c r="F1565" s="71">
        <v>8</v>
      </c>
      <c r="G1565" s="71">
        <v>29</v>
      </c>
      <c r="H1565" s="71">
        <v>1567</v>
      </c>
      <c r="I1565" s="71">
        <v>37.797184999999999</v>
      </c>
      <c r="J1565" s="71">
        <v>-122.2370657</v>
      </c>
    </row>
    <row r="1566" spans="1:10" ht="29.1">
      <c r="A1566" s="71">
        <v>50197</v>
      </c>
      <c r="B1566" s="70" t="s">
        <v>1035</v>
      </c>
      <c r="C1566" s="71">
        <v>1031370</v>
      </c>
      <c r="D1566" s="72" t="s">
        <v>1926</v>
      </c>
      <c r="E1566" s="71">
        <v>24</v>
      </c>
      <c r="F1566" s="71">
        <v>5</v>
      </c>
      <c r="G1566" s="71">
        <v>29</v>
      </c>
      <c r="H1566" s="71">
        <v>1568</v>
      </c>
      <c r="I1566" s="71">
        <v>37.808223900000002</v>
      </c>
      <c r="J1566" s="71">
        <v>-122.3017935</v>
      </c>
    </row>
    <row r="1567" spans="1:10" ht="29.1">
      <c r="A1567" s="71">
        <v>50935</v>
      </c>
      <c r="B1567" s="70" t="s">
        <v>1035</v>
      </c>
      <c r="C1567" s="71">
        <v>9901990</v>
      </c>
      <c r="D1567" s="72" t="s">
        <v>2086</v>
      </c>
      <c r="E1567" s="71">
        <v>12</v>
      </c>
      <c r="F1567" s="71">
        <v>17</v>
      </c>
      <c r="G1567" s="71">
        <v>29</v>
      </c>
      <c r="H1567" s="71">
        <v>1569</v>
      </c>
      <c r="I1567" s="71">
        <v>37.954762700000003</v>
      </c>
      <c r="J1567" s="71">
        <v>-122.3474471</v>
      </c>
    </row>
    <row r="1568" spans="1:10" ht="29.1">
      <c r="A1568" s="71">
        <v>54288</v>
      </c>
      <c r="B1568" s="70" t="s">
        <v>1035</v>
      </c>
      <c r="C1568" s="71">
        <v>1018370</v>
      </c>
      <c r="D1568" s="72" t="s">
        <v>2087</v>
      </c>
      <c r="E1568" s="71">
        <v>6</v>
      </c>
      <c r="F1568" s="71">
        <v>23</v>
      </c>
      <c r="G1568" s="71">
        <v>29</v>
      </c>
      <c r="H1568" s="71">
        <v>1570</v>
      </c>
      <c r="I1568" s="71">
        <v>37.844861100000003</v>
      </c>
      <c r="J1568" s="71">
        <v>-122.2842188</v>
      </c>
    </row>
    <row r="1569" spans="1:10" ht="29.1">
      <c r="A1569" s="71">
        <v>56743</v>
      </c>
      <c r="B1569" s="70" t="s">
        <v>1035</v>
      </c>
      <c r="C1569" s="71">
        <v>803670</v>
      </c>
      <c r="D1569" s="72" t="s">
        <v>2088</v>
      </c>
      <c r="E1569" s="71">
        <v>15</v>
      </c>
      <c r="F1569" s="71">
        <v>14</v>
      </c>
      <c r="G1569" s="71">
        <v>29</v>
      </c>
      <c r="H1569" s="71">
        <v>1571</v>
      </c>
      <c r="I1569" s="71">
        <v>37.633363500000002</v>
      </c>
      <c r="J1569" s="71">
        <v>-122.05135660000001</v>
      </c>
    </row>
    <row r="1570" spans="1:10" ht="29.1">
      <c r="A1570" s="71">
        <v>58998</v>
      </c>
      <c r="B1570" s="70" t="s">
        <v>1035</v>
      </c>
      <c r="C1570" s="71">
        <v>1017530</v>
      </c>
      <c r="D1570" s="72" t="s">
        <v>2089</v>
      </c>
      <c r="E1570" s="71">
        <v>26</v>
      </c>
      <c r="F1570" s="71">
        <v>3</v>
      </c>
      <c r="G1570" s="71">
        <v>29</v>
      </c>
      <c r="H1570" s="71">
        <v>1572</v>
      </c>
      <c r="I1570" s="71">
        <v>37.806203099999998</v>
      </c>
      <c r="J1570" s="71">
        <v>-122.22516090000001</v>
      </c>
    </row>
    <row r="1571" spans="1:10" ht="29.1">
      <c r="A1571" s="71">
        <v>55277</v>
      </c>
      <c r="B1571" s="70" t="s">
        <v>1035</v>
      </c>
      <c r="C1571" s="71">
        <v>703550</v>
      </c>
      <c r="D1571" s="72" t="s">
        <v>2090</v>
      </c>
      <c r="E1571" s="71">
        <v>25</v>
      </c>
      <c r="F1571" s="71">
        <v>4</v>
      </c>
      <c r="G1571" s="71">
        <v>29</v>
      </c>
      <c r="H1571" s="71">
        <v>1573</v>
      </c>
      <c r="I1571" s="71">
        <v>37.491154399999999</v>
      </c>
      <c r="J1571" s="71">
        <v>-121.9275708</v>
      </c>
    </row>
    <row r="1572" spans="1:10" ht="29.1">
      <c r="A1572" s="71">
        <v>59088</v>
      </c>
      <c r="B1572" s="70" t="s">
        <v>1035</v>
      </c>
      <c r="C1572" s="71">
        <v>1018660</v>
      </c>
      <c r="D1572" s="72" t="s">
        <v>2084</v>
      </c>
      <c r="E1572" s="71">
        <v>17</v>
      </c>
      <c r="F1572" s="71">
        <v>12</v>
      </c>
      <c r="G1572" s="71">
        <v>29</v>
      </c>
      <c r="H1572" s="71">
        <v>1574</v>
      </c>
      <c r="I1572" s="71">
        <v>37.792635300000001</v>
      </c>
      <c r="J1572" s="71">
        <v>-122.2076454</v>
      </c>
    </row>
    <row r="1573" spans="1:10" ht="29.1">
      <c r="A1573" s="71">
        <v>51135</v>
      </c>
      <c r="B1573" s="70" t="s">
        <v>1035</v>
      </c>
      <c r="C1573" s="71">
        <v>1019210</v>
      </c>
      <c r="D1573" s="72" t="s">
        <v>2091</v>
      </c>
      <c r="E1573" s="71">
        <v>14</v>
      </c>
      <c r="F1573" s="71">
        <v>14</v>
      </c>
      <c r="G1573" s="71">
        <v>28</v>
      </c>
      <c r="H1573" s="71">
        <v>1575</v>
      </c>
      <c r="I1573" s="71">
        <v>37.8469841</v>
      </c>
      <c r="J1573" s="71">
        <v>-122.26533000000001</v>
      </c>
    </row>
    <row r="1574" spans="1:10" ht="29.1">
      <c r="A1574" s="71">
        <v>55410</v>
      </c>
      <c r="B1574" s="70" t="s">
        <v>1035</v>
      </c>
      <c r="C1574" s="71">
        <v>101380</v>
      </c>
      <c r="D1574" s="72" t="s">
        <v>2092</v>
      </c>
      <c r="E1574" s="71">
        <v>23</v>
      </c>
      <c r="F1574" s="71">
        <v>6</v>
      </c>
      <c r="G1574" s="71">
        <v>28</v>
      </c>
      <c r="H1574" s="71">
        <v>1576</v>
      </c>
      <c r="I1574" s="71">
        <v>37.761640999999997</v>
      </c>
      <c r="J1574" s="71">
        <v>-122.262755</v>
      </c>
    </row>
    <row r="1575" spans="1:10" ht="29.1">
      <c r="A1575" s="71">
        <v>51090</v>
      </c>
      <c r="B1575" s="70" t="s">
        <v>1035</v>
      </c>
      <c r="C1575" s="71">
        <v>805000</v>
      </c>
      <c r="D1575" s="72" t="s">
        <v>2093</v>
      </c>
      <c r="E1575" s="71">
        <v>6</v>
      </c>
      <c r="F1575" s="71">
        <v>22</v>
      </c>
      <c r="G1575" s="71">
        <v>28</v>
      </c>
      <c r="H1575" s="71">
        <v>1577</v>
      </c>
      <c r="I1575" s="71">
        <v>37.632596300000003</v>
      </c>
      <c r="J1575" s="71">
        <v>-122.06676969999999</v>
      </c>
    </row>
    <row r="1576" spans="1:10" ht="29.1">
      <c r="A1576" s="71">
        <v>58288</v>
      </c>
      <c r="B1576" s="70" t="s">
        <v>1035</v>
      </c>
      <c r="C1576" s="71">
        <v>1004700</v>
      </c>
      <c r="D1576" s="72" t="s">
        <v>2094</v>
      </c>
      <c r="E1576" s="71">
        <v>24</v>
      </c>
      <c r="F1576" s="71">
        <v>4</v>
      </c>
      <c r="G1576" s="71">
        <v>28</v>
      </c>
      <c r="H1576" s="71">
        <v>1578</v>
      </c>
      <c r="I1576" s="71">
        <v>37.732903999999998</v>
      </c>
      <c r="J1576" s="71">
        <v>-122.1783887</v>
      </c>
    </row>
    <row r="1577" spans="1:10" ht="29.1">
      <c r="A1577" s="71">
        <v>54390</v>
      </c>
      <c r="B1577" s="70" t="s">
        <v>1035</v>
      </c>
      <c r="C1577" s="71">
        <v>1001990</v>
      </c>
      <c r="D1577" s="72" t="s">
        <v>1400</v>
      </c>
      <c r="E1577" s="71">
        <v>1</v>
      </c>
      <c r="F1577" s="71">
        <v>27</v>
      </c>
      <c r="G1577" s="71">
        <v>28</v>
      </c>
      <c r="H1577" s="71">
        <v>1579</v>
      </c>
      <c r="I1577" s="71">
        <v>37.775888199999997</v>
      </c>
      <c r="J1577" s="71">
        <v>-122.2229865</v>
      </c>
    </row>
    <row r="1578" spans="1:10" ht="29.1">
      <c r="A1578" s="71">
        <v>50339</v>
      </c>
      <c r="B1578" s="70" t="s">
        <v>1035</v>
      </c>
      <c r="C1578" s="71">
        <v>303500</v>
      </c>
      <c r="D1578" s="72" t="s">
        <v>2095</v>
      </c>
      <c r="E1578" s="71">
        <v>25</v>
      </c>
      <c r="F1578" s="71">
        <v>3</v>
      </c>
      <c r="G1578" s="71">
        <v>28</v>
      </c>
      <c r="H1578" s="71">
        <v>1580</v>
      </c>
      <c r="I1578" s="71">
        <v>37.8829748</v>
      </c>
      <c r="J1578" s="71">
        <v>-122.2743452</v>
      </c>
    </row>
    <row r="1579" spans="1:10" ht="29.1">
      <c r="A1579" s="71">
        <v>52265</v>
      </c>
      <c r="B1579" s="70" t="s">
        <v>1035</v>
      </c>
      <c r="C1579" s="71">
        <v>9901170</v>
      </c>
      <c r="D1579" s="72" t="s">
        <v>2096</v>
      </c>
      <c r="E1579" s="71">
        <v>18</v>
      </c>
      <c r="F1579" s="71">
        <v>10</v>
      </c>
      <c r="G1579" s="71">
        <v>28</v>
      </c>
      <c r="H1579" s="71">
        <v>1581</v>
      </c>
      <c r="I1579" s="71">
        <v>37.964531700000002</v>
      </c>
      <c r="J1579" s="71">
        <v>-122.3174424</v>
      </c>
    </row>
    <row r="1580" spans="1:10" ht="29.1">
      <c r="A1580" s="71">
        <v>50599</v>
      </c>
      <c r="B1580" s="70" t="s">
        <v>1035</v>
      </c>
      <c r="C1580" s="71">
        <v>1005660</v>
      </c>
      <c r="D1580" s="72" t="s">
        <v>2097</v>
      </c>
      <c r="E1580" s="71">
        <v>18</v>
      </c>
      <c r="F1580" s="71">
        <v>10</v>
      </c>
      <c r="G1580" s="71">
        <v>28</v>
      </c>
      <c r="H1580" s="71">
        <v>1582</v>
      </c>
      <c r="I1580" s="71">
        <v>37.7501082</v>
      </c>
      <c r="J1580" s="71">
        <v>-122.1628638</v>
      </c>
    </row>
    <row r="1581" spans="1:10" ht="29.1">
      <c r="A1581" s="71">
        <v>53063</v>
      </c>
      <c r="B1581" s="70" t="s">
        <v>1035</v>
      </c>
      <c r="C1581" s="71">
        <v>9908140</v>
      </c>
      <c r="D1581" s="72" t="s">
        <v>2098</v>
      </c>
      <c r="E1581" s="71">
        <v>26</v>
      </c>
      <c r="F1581" s="71">
        <v>2</v>
      </c>
      <c r="G1581" s="71">
        <v>28</v>
      </c>
      <c r="H1581" s="71">
        <v>1583</v>
      </c>
      <c r="I1581" s="71">
        <v>37.803159999999998</v>
      </c>
      <c r="J1581" s="71">
        <v>-122.23734</v>
      </c>
    </row>
    <row r="1582" spans="1:10" ht="29.1">
      <c r="A1582" s="71">
        <v>51577</v>
      </c>
      <c r="B1582" s="70" t="s">
        <v>1035</v>
      </c>
      <c r="C1582" s="71">
        <v>703320</v>
      </c>
      <c r="D1582" s="72" t="s">
        <v>2099</v>
      </c>
      <c r="E1582" s="71">
        <v>23</v>
      </c>
      <c r="F1582" s="71">
        <v>5</v>
      </c>
      <c r="G1582" s="71">
        <v>28</v>
      </c>
      <c r="H1582" s="71">
        <v>1584</v>
      </c>
      <c r="I1582" s="71">
        <v>37.531015600000003</v>
      </c>
      <c r="J1582" s="71">
        <v>-121.9193448</v>
      </c>
    </row>
    <row r="1583" spans="1:10" ht="29.1">
      <c r="A1583" s="71">
        <v>51614</v>
      </c>
      <c r="B1583" s="70" t="s">
        <v>1035</v>
      </c>
      <c r="C1583" s="71">
        <v>9903730</v>
      </c>
      <c r="D1583" s="72" t="s">
        <v>2100</v>
      </c>
      <c r="E1583" s="71">
        <v>1</v>
      </c>
      <c r="F1583" s="71">
        <v>27</v>
      </c>
      <c r="G1583" s="71">
        <v>28</v>
      </c>
      <c r="H1583" s="71">
        <v>1585</v>
      </c>
      <c r="I1583" s="71">
        <v>37.850753400000002</v>
      </c>
      <c r="J1583" s="71">
        <v>-122.2513725</v>
      </c>
    </row>
    <row r="1584" spans="1:10" ht="29.1">
      <c r="A1584" s="71">
        <v>52245</v>
      </c>
      <c r="B1584" s="70" t="s">
        <v>1035</v>
      </c>
      <c r="C1584" s="71">
        <v>200700</v>
      </c>
      <c r="D1584" s="72" t="s">
        <v>1834</v>
      </c>
      <c r="E1584" s="71">
        <v>20</v>
      </c>
      <c r="F1584" s="71">
        <v>8</v>
      </c>
      <c r="G1584" s="71">
        <v>28</v>
      </c>
      <c r="H1584" s="71">
        <v>1586</v>
      </c>
      <c r="I1584" s="71">
        <v>37.890750199999999</v>
      </c>
      <c r="J1584" s="71">
        <v>-122.2889255</v>
      </c>
    </row>
    <row r="1585" spans="1:10" ht="29.1">
      <c r="A1585" s="71">
        <v>51375</v>
      </c>
      <c r="B1585" s="70" t="s">
        <v>1035</v>
      </c>
      <c r="C1585" s="71">
        <v>9903040</v>
      </c>
      <c r="D1585" s="72" t="s">
        <v>2101</v>
      </c>
      <c r="E1585" s="71">
        <v>25</v>
      </c>
      <c r="F1585" s="71">
        <v>4</v>
      </c>
      <c r="G1585" s="71">
        <v>28</v>
      </c>
      <c r="H1585" s="71">
        <v>1587</v>
      </c>
      <c r="I1585" s="71">
        <v>37.777353099999999</v>
      </c>
      <c r="J1585" s="71">
        <v>-122.1875526</v>
      </c>
    </row>
    <row r="1586" spans="1:10" ht="29.1">
      <c r="A1586" s="71">
        <v>54225</v>
      </c>
      <c r="B1586" s="70" t="s">
        <v>1035</v>
      </c>
      <c r="C1586" s="71">
        <v>1016080</v>
      </c>
      <c r="D1586" s="72" t="s">
        <v>2102</v>
      </c>
      <c r="E1586" s="71">
        <v>13</v>
      </c>
      <c r="F1586" s="71">
        <v>15</v>
      </c>
      <c r="G1586" s="71">
        <v>28</v>
      </c>
      <c r="H1586" s="71">
        <v>1588</v>
      </c>
      <c r="I1586" s="71">
        <v>37.819008400000001</v>
      </c>
      <c r="J1586" s="71">
        <v>-122.27104610000001</v>
      </c>
    </row>
    <row r="1587" spans="1:10" ht="29.1">
      <c r="A1587" s="71">
        <v>51586</v>
      </c>
      <c r="B1587" s="70" t="s">
        <v>1035</v>
      </c>
      <c r="C1587" s="71">
        <v>9903640</v>
      </c>
      <c r="D1587" s="72" t="s">
        <v>2103</v>
      </c>
      <c r="E1587" s="71">
        <v>4</v>
      </c>
      <c r="F1587" s="71">
        <v>24</v>
      </c>
      <c r="G1587" s="71">
        <v>28</v>
      </c>
      <c r="H1587" s="71">
        <v>1589</v>
      </c>
      <c r="I1587" s="71">
        <v>37.457368799999998</v>
      </c>
      <c r="J1587" s="71">
        <v>-121.9122825</v>
      </c>
    </row>
    <row r="1588" spans="1:10" ht="29.1">
      <c r="A1588" s="71">
        <v>58338</v>
      </c>
      <c r="B1588" s="70" t="s">
        <v>1035</v>
      </c>
      <c r="C1588" s="71">
        <v>1500330</v>
      </c>
      <c r="D1588" s="72" t="s">
        <v>2104</v>
      </c>
      <c r="E1588" s="71">
        <v>19</v>
      </c>
      <c r="F1588" s="71">
        <v>9</v>
      </c>
      <c r="G1588" s="71">
        <v>28</v>
      </c>
      <c r="H1588" s="71">
        <v>1590</v>
      </c>
      <c r="I1588" s="71">
        <v>37.7282589</v>
      </c>
      <c r="J1588" s="71">
        <v>-122.14846060000001</v>
      </c>
    </row>
    <row r="1589" spans="1:10" ht="29.1">
      <c r="A1589" s="71">
        <v>57857</v>
      </c>
      <c r="B1589" s="70" t="s">
        <v>1035</v>
      </c>
      <c r="C1589" s="71">
        <v>1500530</v>
      </c>
      <c r="D1589" s="72" t="s">
        <v>2105</v>
      </c>
      <c r="E1589" s="71">
        <v>12</v>
      </c>
      <c r="F1589" s="71">
        <v>17</v>
      </c>
      <c r="G1589" s="71">
        <v>28</v>
      </c>
      <c r="H1589" s="71">
        <v>1591</v>
      </c>
      <c r="I1589" s="71">
        <v>37.736745999999997</v>
      </c>
      <c r="J1589" s="71">
        <v>-122.1532273</v>
      </c>
    </row>
    <row r="1590" spans="1:10" ht="29.1">
      <c r="A1590" s="71">
        <v>58872</v>
      </c>
      <c r="B1590" s="70" t="s">
        <v>1035</v>
      </c>
      <c r="C1590" s="71">
        <v>9802600</v>
      </c>
      <c r="D1590" s="72" t="s">
        <v>2106</v>
      </c>
      <c r="E1590" s="71">
        <v>7</v>
      </c>
      <c r="F1590" s="71">
        <v>21</v>
      </c>
      <c r="G1590" s="71">
        <v>28</v>
      </c>
      <c r="H1590" s="71">
        <v>1592</v>
      </c>
      <c r="I1590" s="71">
        <v>37.6853069</v>
      </c>
      <c r="J1590" s="71">
        <v>-122.0733955</v>
      </c>
    </row>
    <row r="1591" spans="1:10" ht="29.1">
      <c r="A1591" s="71">
        <v>50733</v>
      </c>
      <c r="B1591" s="70" t="s">
        <v>1035</v>
      </c>
      <c r="C1591" s="71">
        <v>800130</v>
      </c>
      <c r="D1591" s="72" t="s">
        <v>2107</v>
      </c>
      <c r="E1591" s="71">
        <v>3</v>
      </c>
      <c r="F1591" s="71">
        <v>25</v>
      </c>
      <c r="G1591" s="71">
        <v>28</v>
      </c>
      <c r="H1591" s="71">
        <v>1593</v>
      </c>
      <c r="I1591" s="71">
        <v>37.670111400000003</v>
      </c>
      <c r="J1591" s="71">
        <v>-122.0722715</v>
      </c>
    </row>
    <row r="1592" spans="1:10" ht="29.1">
      <c r="A1592" s="71">
        <v>58533</v>
      </c>
      <c r="B1592" s="70" t="s">
        <v>1035</v>
      </c>
      <c r="C1592" s="71">
        <v>303200</v>
      </c>
      <c r="D1592" s="72" t="s">
        <v>1887</v>
      </c>
      <c r="E1592" s="71">
        <v>21</v>
      </c>
      <c r="F1592" s="71">
        <v>7</v>
      </c>
      <c r="G1592" s="71">
        <v>28</v>
      </c>
      <c r="H1592" s="71">
        <v>1594</v>
      </c>
      <c r="I1592" s="71">
        <v>37.883402599999997</v>
      </c>
      <c r="J1592" s="71">
        <v>-122.2711115</v>
      </c>
    </row>
    <row r="1593" spans="1:10" ht="29.1">
      <c r="A1593" s="71">
        <v>55950</v>
      </c>
      <c r="B1593" s="70" t="s">
        <v>1035</v>
      </c>
      <c r="C1593" s="71">
        <v>1014840</v>
      </c>
      <c r="D1593" s="72" t="s">
        <v>2108</v>
      </c>
      <c r="E1593" s="71">
        <v>19</v>
      </c>
      <c r="F1593" s="71">
        <v>9</v>
      </c>
      <c r="G1593" s="71">
        <v>28</v>
      </c>
      <c r="H1593" s="71">
        <v>1595</v>
      </c>
      <c r="I1593" s="71">
        <v>37.801015900000003</v>
      </c>
      <c r="J1593" s="71">
        <v>-122.21842719999999</v>
      </c>
    </row>
    <row r="1594" spans="1:10" ht="29.1">
      <c r="A1594" s="71">
        <v>56615</v>
      </c>
      <c r="B1594" s="70" t="s">
        <v>1035</v>
      </c>
      <c r="C1594" s="71">
        <v>200650</v>
      </c>
      <c r="D1594" s="72" t="s">
        <v>1778</v>
      </c>
      <c r="E1594" s="71">
        <v>23</v>
      </c>
      <c r="F1594" s="71">
        <v>5</v>
      </c>
      <c r="G1594" s="71">
        <v>28</v>
      </c>
      <c r="H1594" s="71">
        <v>1596</v>
      </c>
      <c r="I1594" s="71">
        <v>37.890955400000003</v>
      </c>
      <c r="J1594" s="71">
        <v>-122.2852393</v>
      </c>
    </row>
    <row r="1595" spans="1:10" ht="29.1">
      <c r="A1595" s="71">
        <v>50909</v>
      </c>
      <c r="B1595" s="70" t="s">
        <v>1035</v>
      </c>
      <c r="C1595" s="71">
        <v>1003270</v>
      </c>
      <c r="D1595" s="72" t="s">
        <v>2109</v>
      </c>
      <c r="E1595" s="71">
        <v>15</v>
      </c>
      <c r="F1595" s="71">
        <v>13</v>
      </c>
      <c r="G1595" s="71">
        <v>28</v>
      </c>
      <c r="H1595" s="71">
        <v>1597</v>
      </c>
      <c r="I1595" s="71">
        <v>37.761620800000003</v>
      </c>
      <c r="J1595" s="71">
        <v>-122.1837682</v>
      </c>
    </row>
    <row r="1596" spans="1:10" ht="29.1">
      <c r="A1596" s="71">
        <v>56066</v>
      </c>
      <c r="B1596" s="70" t="s">
        <v>1035</v>
      </c>
      <c r="C1596" s="71">
        <v>706110</v>
      </c>
      <c r="D1596" s="72" t="s">
        <v>1570</v>
      </c>
      <c r="E1596" s="71">
        <v>2</v>
      </c>
      <c r="F1596" s="71">
        <v>26</v>
      </c>
      <c r="G1596" s="71">
        <v>28</v>
      </c>
      <c r="H1596" s="71">
        <v>1598</v>
      </c>
      <c r="I1596" s="71">
        <v>37.5563498</v>
      </c>
      <c r="J1596" s="71">
        <v>-122.01514589999999</v>
      </c>
    </row>
    <row r="1597" spans="1:10" ht="29.1">
      <c r="A1597" s="71">
        <v>54856</v>
      </c>
      <c r="B1597" s="70" t="s">
        <v>1035</v>
      </c>
      <c r="C1597" s="71">
        <v>1019720</v>
      </c>
      <c r="D1597" s="72" t="s">
        <v>2110</v>
      </c>
      <c r="E1597" s="71">
        <v>2</v>
      </c>
      <c r="F1597" s="71">
        <v>26</v>
      </c>
      <c r="G1597" s="71">
        <v>28</v>
      </c>
      <c r="H1597" s="71">
        <v>1599</v>
      </c>
      <c r="I1597" s="71">
        <v>37.824425400000003</v>
      </c>
      <c r="J1597" s="71">
        <v>-122.20872660000001</v>
      </c>
    </row>
    <row r="1598" spans="1:10" ht="29.1">
      <c r="A1598" s="71">
        <v>56998</v>
      </c>
      <c r="B1598" s="70" t="s">
        <v>1035</v>
      </c>
      <c r="C1598" s="71">
        <v>1301390</v>
      </c>
      <c r="D1598" s="72" t="s">
        <v>2111</v>
      </c>
      <c r="E1598" s="71">
        <v>9</v>
      </c>
      <c r="F1598" s="71">
        <v>19</v>
      </c>
      <c r="G1598" s="71">
        <v>28</v>
      </c>
      <c r="H1598" s="71">
        <v>1600</v>
      </c>
      <c r="I1598" s="71">
        <v>37.925313600000003</v>
      </c>
      <c r="J1598" s="71">
        <v>-122.3401535</v>
      </c>
    </row>
    <row r="1599" spans="1:10" ht="29.1">
      <c r="A1599" s="71">
        <v>54465</v>
      </c>
      <c r="B1599" s="70" t="s">
        <v>1035</v>
      </c>
      <c r="C1599" s="71">
        <v>1005690</v>
      </c>
      <c r="D1599" s="72" t="s">
        <v>2112</v>
      </c>
      <c r="E1599" s="71">
        <v>14</v>
      </c>
      <c r="F1599" s="71">
        <v>14</v>
      </c>
      <c r="G1599" s="71">
        <v>28</v>
      </c>
      <c r="H1599" s="71">
        <v>1601</v>
      </c>
      <c r="I1599" s="71">
        <v>37.7459755</v>
      </c>
      <c r="J1599" s="71">
        <v>-122.1602903</v>
      </c>
    </row>
    <row r="1600" spans="1:10" ht="29.1">
      <c r="A1600" s="71">
        <v>52212</v>
      </c>
      <c r="B1600" s="70" t="s">
        <v>1035</v>
      </c>
      <c r="C1600" s="71">
        <v>702800</v>
      </c>
      <c r="D1600" s="72" t="s">
        <v>2039</v>
      </c>
      <c r="E1600" s="71">
        <v>19</v>
      </c>
      <c r="F1600" s="71">
        <v>9</v>
      </c>
      <c r="G1600" s="71">
        <v>28</v>
      </c>
      <c r="H1600" s="71">
        <v>1602</v>
      </c>
      <c r="I1600" s="71">
        <v>37.531700700000002</v>
      </c>
      <c r="J1600" s="71">
        <v>-121.9587753</v>
      </c>
    </row>
    <row r="1601" spans="1:10" ht="29.1">
      <c r="A1601" s="71">
        <v>50503</v>
      </c>
      <c r="B1601" s="70" t="s">
        <v>1035</v>
      </c>
      <c r="C1601" s="71">
        <v>1600350</v>
      </c>
      <c r="D1601" s="72" t="s">
        <v>1069</v>
      </c>
      <c r="E1601" s="71">
        <v>8</v>
      </c>
      <c r="F1601" s="71">
        <v>20</v>
      </c>
      <c r="G1601" s="71">
        <v>28</v>
      </c>
      <c r="H1601" s="71">
        <v>1603</v>
      </c>
      <c r="I1601" s="71">
        <v>37.971041200000002</v>
      </c>
      <c r="J1601" s="71">
        <v>-122.3403502</v>
      </c>
    </row>
    <row r="1602" spans="1:10" ht="29.1">
      <c r="A1602" s="71">
        <v>59953</v>
      </c>
      <c r="B1602" s="70" t="s">
        <v>1035</v>
      </c>
      <c r="C1602" s="71">
        <v>1018780</v>
      </c>
      <c r="D1602" s="72" t="s">
        <v>2113</v>
      </c>
      <c r="E1602" s="71">
        <v>15</v>
      </c>
      <c r="F1602" s="71">
        <v>13</v>
      </c>
      <c r="G1602" s="71">
        <v>28</v>
      </c>
      <c r="H1602" s="71">
        <v>1604</v>
      </c>
      <c r="I1602" s="71">
        <v>37.766483700000002</v>
      </c>
      <c r="J1602" s="71">
        <v>-122.1974956</v>
      </c>
    </row>
    <row r="1603" spans="1:10" ht="29.1">
      <c r="A1603" s="71">
        <v>55087</v>
      </c>
      <c r="B1603" s="70" t="s">
        <v>1035</v>
      </c>
      <c r="C1603" s="71">
        <v>1001380</v>
      </c>
      <c r="D1603" s="72" t="s">
        <v>2114</v>
      </c>
      <c r="E1603" s="71">
        <v>16</v>
      </c>
      <c r="F1603" s="71">
        <v>12</v>
      </c>
      <c r="G1603" s="71">
        <v>28</v>
      </c>
      <c r="H1603" s="71">
        <v>1605</v>
      </c>
      <c r="I1603" s="71">
        <v>37.792342599999998</v>
      </c>
      <c r="J1603" s="71">
        <v>-122.22764069999999</v>
      </c>
    </row>
    <row r="1604" spans="1:10" ht="29.1">
      <c r="A1604" s="71">
        <v>59411</v>
      </c>
      <c r="B1604" s="70" t="s">
        <v>1035</v>
      </c>
      <c r="C1604" s="71">
        <v>1302250</v>
      </c>
      <c r="D1604" s="72" t="s">
        <v>2013</v>
      </c>
      <c r="E1604" s="71">
        <v>5</v>
      </c>
      <c r="F1604" s="71">
        <v>23</v>
      </c>
      <c r="G1604" s="71">
        <v>28</v>
      </c>
      <c r="H1604" s="71">
        <v>1606</v>
      </c>
      <c r="I1604" s="71">
        <v>37.935517599999997</v>
      </c>
      <c r="J1604" s="71">
        <v>-122.3453468</v>
      </c>
    </row>
    <row r="1605" spans="1:10" ht="29.1">
      <c r="A1605" s="71">
        <v>54151</v>
      </c>
      <c r="B1605" s="70" t="s">
        <v>1035</v>
      </c>
      <c r="C1605" s="71">
        <v>1303640</v>
      </c>
      <c r="D1605" s="72" t="s">
        <v>2115</v>
      </c>
      <c r="E1605" s="71">
        <v>11</v>
      </c>
      <c r="F1605" s="71">
        <v>17</v>
      </c>
      <c r="G1605" s="71">
        <v>28</v>
      </c>
      <c r="H1605" s="71">
        <v>1607</v>
      </c>
      <c r="I1605" s="71">
        <v>37.914482200000002</v>
      </c>
      <c r="J1605" s="71">
        <v>-122.3109503</v>
      </c>
    </row>
    <row r="1606" spans="1:10" ht="29.1">
      <c r="A1606" s="71">
        <v>52532</v>
      </c>
      <c r="B1606" s="70" t="s">
        <v>1035</v>
      </c>
      <c r="C1606" s="71">
        <v>1002200</v>
      </c>
      <c r="D1606" s="72" t="s">
        <v>2116</v>
      </c>
      <c r="E1606" s="71">
        <v>21</v>
      </c>
      <c r="F1606" s="71">
        <v>7</v>
      </c>
      <c r="G1606" s="71">
        <v>28</v>
      </c>
      <c r="H1606" s="71">
        <v>1608</v>
      </c>
      <c r="I1606" s="71">
        <v>37.7907327</v>
      </c>
      <c r="J1606" s="71">
        <v>-122.2058344</v>
      </c>
    </row>
    <row r="1607" spans="1:10" ht="29.1">
      <c r="A1607" s="71">
        <v>57499</v>
      </c>
      <c r="B1607" s="70" t="s">
        <v>1035</v>
      </c>
      <c r="C1607" s="71">
        <v>1009900</v>
      </c>
      <c r="D1607" s="72" t="s">
        <v>2117</v>
      </c>
      <c r="E1607" s="71">
        <v>7</v>
      </c>
      <c r="F1607" s="71">
        <v>21</v>
      </c>
      <c r="G1607" s="71">
        <v>28</v>
      </c>
      <c r="H1607" s="71">
        <v>1609</v>
      </c>
      <c r="I1607" s="71">
        <v>37.730984399999997</v>
      </c>
      <c r="J1607" s="71">
        <v>-122.19214409999999</v>
      </c>
    </row>
    <row r="1608" spans="1:10" ht="29.1">
      <c r="A1608" s="71">
        <v>52193</v>
      </c>
      <c r="B1608" s="70" t="s">
        <v>1035</v>
      </c>
      <c r="C1608" s="71">
        <v>9905780</v>
      </c>
      <c r="D1608" s="72" t="s">
        <v>1839</v>
      </c>
      <c r="E1608" s="71">
        <v>21</v>
      </c>
      <c r="F1608" s="71">
        <v>7</v>
      </c>
      <c r="G1608" s="71">
        <v>28</v>
      </c>
      <c r="H1608" s="71">
        <v>1610</v>
      </c>
      <c r="I1608" s="71">
        <v>37.933692700000002</v>
      </c>
      <c r="J1608" s="71">
        <v>-122.3338341</v>
      </c>
    </row>
    <row r="1609" spans="1:10" ht="29.1">
      <c r="A1609" s="71">
        <v>52361</v>
      </c>
      <c r="B1609" s="70" t="s">
        <v>1035</v>
      </c>
      <c r="C1609" s="71">
        <v>9905900</v>
      </c>
      <c r="D1609" s="72" t="s">
        <v>1255</v>
      </c>
      <c r="E1609" s="71">
        <v>15</v>
      </c>
      <c r="F1609" s="71">
        <v>13</v>
      </c>
      <c r="G1609" s="71">
        <v>28</v>
      </c>
      <c r="H1609" s="71">
        <v>1611</v>
      </c>
      <c r="I1609" s="71">
        <v>37.491804600000002</v>
      </c>
      <c r="J1609" s="71">
        <v>-121.930402</v>
      </c>
    </row>
    <row r="1610" spans="1:10" ht="29.1">
      <c r="A1610" s="71">
        <v>55171</v>
      </c>
      <c r="B1610" s="70" t="s">
        <v>1035</v>
      </c>
      <c r="C1610" s="71">
        <v>1009260</v>
      </c>
      <c r="D1610" s="72" t="s">
        <v>1977</v>
      </c>
      <c r="E1610" s="71">
        <v>19</v>
      </c>
      <c r="F1610" s="71">
        <v>8</v>
      </c>
      <c r="G1610" s="71">
        <v>28</v>
      </c>
      <c r="H1610" s="71">
        <v>1612</v>
      </c>
      <c r="I1610" s="71">
        <v>37.790207100000003</v>
      </c>
      <c r="J1610" s="71">
        <v>-122.2339159</v>
      </c>
    </row>
    <row r="1611" spans="1:10" ht="29.1">
      <c r="A1611" s="71">
        <v>58535</v>
      </c>
      <c r="B1611" s="70" t="s">
        <v>1035</v>
      </c>
      <c r="C1611" s="71">
        <v>1600560</v>
      </c>
      <c r="D1611" s="72" t="s">
        <v>2118</v>
      </c>
      <c r="E1611" s="71">
        <v>11</v>
      </c>
      <c r="F1611" s="71">
        <v>17</v>
      </c>
      <c r="G1611" s="71">
        <v>28</v>
      </c>
      <c r="H1611" s="71">
        <v>1613</v>
      </c>
      <c r="I1611" s="71">
        <v>37.957709299999998</v>
      </c>
      <c r="J1611" s="71">
        <v>-122.3509634</v>
      </c>
    </row>
    <row r="1612" spans="1:10" ht="29.1">
      <c r="A1612" s="71">
        <v>50838</v>
      </c>
      <c r="B1612" s="70" t="s">
        <v>1035</v>
      </c>
      <c r="C1612" s="71">
        <v>9901630</v>
      </c>
      <c r="D1612" s="72" t="s">
        <v>2119</v>
      </c>
      <c r="E1612" s="71">
        <v>11</v>
      </c>
      <c r="F1612" s="71">
        <v>17</v>
      </c>
      <c r="G1612" s="71">
        <v>27</v>
      </c>
      <c r="H1612" s="71">
        <v>1614</v>
      </c>
      <c r="I1612" s="71">
        <v>37.918768499999999</v>
      </c>
      <c r="J1612" s="71">
        <v>-122.31361889999999</v>
      </c>
    </row>
    <row r="1613" spans="1:10" ht="29.1">
      <c r="A1613" s="71">
        <v>53059</v>
      </c>
      <c r="B1613" s="70" t="s">
        <v>1035</v>
      </c>
      <c r="C1613" s="71">
        <v>9908130</v>
      </c>
      <c r="D1613" s="72" t="s">
        <v>2098</v>
      </c>
      <c r="E1613" s="71">
        <v>3</v>
      </c>
      <c r="F1613" s="71">
        <v>24</v>
      </c>
      <c r="G1613" s="71">
        <v>27</v>
      </c>
      <c r="H1613" s="71">
        <v>1615</v>
      </c>
      <c r="I1613" s="71">
        <v>37.80303</v>
      </c>
      <c r="J1613" s="71">
        <v>-122.23702</v>
      </c>
    </row>
    <row r="1614" spans="1:10" ht="29.1">
      <c r="A1614" s="71">
        <v>59696</v>
      </c>
      <c r="B1614" s="70" t="s">
        <v>1035</v>
      </c>
      <c r="C1614" s="71">
        <v>1009910</v>
      </c>
      <c r="D1614" s="72" t="s">
        <v>2117</v>
      </c>
      <c r="E1614" s="71">
        <v>18</v>
      </c>
      <c r="F1614" s="71">
        <v>9</v>
      </c>
      <c r="G1614" s="71">
        <v>27</v>
      </c>
      <c r="H1614" s="71">
        <v>1616</v>
      </c>
      <c r="I1614" s="71">
        <v>37.7307767</v>
      </c>
      <c r="J1614" s="71">
        <v>-122.1920183</v>
      </c>
    </row>
    <row r="1615" spans="1:10" ht="29.1">
      <c r="A1615" s="71">
        <v>51531</v>
      </c>
      <c r="B1615" s="70" t="s">
        <v>1035</v>
      </c>
      <c r="C1615" s="71">
        <v>102560</v>
      </c>
      <c r="D1615" s="72" t="s">
        <v>2120</v>
      </c>
      <c r="E1615" s="71">
        <v>7</v>
      </c>
      <c r="F1615" s="71">
        <v>20</v>
      </c>
      <c r="G1615" s="71">
        <v>27</v>
      </c>
      <c r="H1615" s="71">
        <v>1617</v>
      </c>
      <c r="I1615" s="71">
        <v>37.766070900000003</v>
      </c>
      <c r="J1615" s="71">
        <v>-122.2711039</v>
      </c>
    </row>
    <row r="1616" spans="1:10" ht="29.1">
      <c r="A1616" s="71">
        <v>53100</v>
      </c>
      <c r="B1616" s="70" t="s">
        <v>1035</v>
      </c>
      <c r="C1616" s="71">
        <v>704580</v>
      </c>
      <c r="D1616" s="72" t="s">
        <v>1758</v>
      </c>
      <c r="E1616" s="71">
        <v>23</v>
      </c>
      <c r="F1616" s="71">
        <v>4</v>
      </c>
      <c r="G1616" s="71">
        <v>27</v>
      </c>
      <c r="H1616" s="71">
        <v>1618</v>
      </c>
      <c r="I1616" s="71">
        <v>37.567946999999997</v>
      </c>
      <c r="J1616" s="71">
        <v>-122.051551</v>
      </c>
    </row>
    <row r="1617" spans="1:10" ht="29.1">
      <c r="A1617" s="71">
        <v>50422</v>
      </c>
      <c r="B1617" s="70" t="s">
        <v>1035</v>
      </c>
      <c r="C1617" s="71">
        <v>1020310</v>
      </c>
      <c r="D1617" s="72" t="s">
        <v>2121</v>
      </c>
      <c r="E1617" s="71">
        <v>18</v>
      </c>
      <c r="F1617" s="71">
        <v>9</v>
      </c>
      <c r="G1617" s="71">
        <v>27</v>
      </c>
      <c r="H1617" s="71">
        <v>1619</v>
      </c>
      <c r="I1617" s="71">
        <v>37.846580400000001</v>
      </c>
      <c r="J1617" s="71">
        <v>-122.2611416</v>
      </c>
    </row>
    <row r="1618" spans="1:10" ht="29.1">
      <c r="A1618" s="71">
        <v>52270</v>
      </c>
      <c r="B1618" s="70" t="s">
        <v>1035</v>
      </c>
      <c r="C1618" s="71">
        <v>102950</v>
      </c>
      <c r="D1618" s="72" t="s">
        <v>2122</v>
      </c>
      <c r="E1618" s="71">
        <v>6</v>
      </c>
      <c r="F1618" s="71">
        <v>21</v>
      </c>
      <c r="G1618" s="71">
        <v>27</v>
      </c>
      <c r="H1618" s="71">
        <v>1620</v>
      </c>
      <c r="I1618" s="71">
        <v>37.743972999999997</v>
      </c>
      <c r="J1618" s="71">
        <v>-122.24353670000001</v>
      </c>
    </row>
    <row r="1619" spans="1:10" ht="29.1">
      <c r="A1619" s="71">
        <v>55435</v>
      </c>
      <c r="B1619" s="70" t="s">
        <v>1035</v>
      </c>
      <c r="C1619" s="71">
        <v>1016050</v>
      </c>
      <c r="D1619" s="72" t="s">
        <v>2123</v>
      </c>
      <c r="E1619" s="71">
        <v>15</v>
      </c>
      <c r="F1619" s="71">
        <v>13</v>
      </c>
      <c r="G1619" s="71">
        <v>27</v>
      </c>
      <c r="H1619" s="71">
        <v>1621</v>
      </c>
      <c r="I1619" s="71">
        <v>37.816845100000002</v>
      </c>
      <c r="J1619" s="71">
        <v>-122.2715824</v>
      </c>
    </row>
    <row r="1620" spans="1:10" ht="29.1">
      <c r="A1620" s="71">
        <v>54434</v>
      </c>
      <c r="B1620" s="70" t="s">
        <v>1035</v>
      </c>
      <c r="C1620" s="71">
        <v>600260</v>
      </c>
      <c r="D1620" s="72" t="s">
        <v>1299</v>
      </c>
      <c r="E1620" s="71">
        <v>25</v>
      </c>
      <c r="F1620" s="71">
        <v>2</v>
      </c>
      <c r="G1620" s="71">
        <v>27</v>
      </c>
      <c r="H1620" s="71">
        <v>1622</v>
      </c>
      <c r="I1620" s="71">
        <v>37.843705800000002</v>
      </c>
      <c r="J1620" s="71">
        <v>-122.29582550000001</v>
      </c>
    </row>
    <row r="1621" spans="1:10" ht="29.1">
      <c r="A1621" s="71">
        <v>54022</v>
      </c>
      <c r="B1621" s="70" t="s">
        <v>1035</v>
      </c>
      <c r="C1621" s="71">
        <v>1303780</v>
      </c>
      <c r="D1621" s="72" t="s">
        <v>2124</v>
      </c>
      <c r="E1621" s="71">
        <v>2</v>
      </c>
      <c r="F1621" s="71">
        <v>25</v>
      </c>
      <c r="G1621" s="71">
        <v>27</v>
      </c>
      <c r="H1621" s="71">
        <v>1623</v>
      </c>
      <c r="I1621" s="71">
        <v>37.928014400000002</v>
      </c>
      <c r="J1621" s="71">
        <v>-122.3840572</v>
      </c>
    </row>
    <row r="1622" spans="1:10" ht="29.1">
      <c r="A1622" s="71">
        <v>57272</v>
      </c>
      <c r="B1622" s="70" t="s">
        <v>1035</v>
      </c>
      <c r="C1622" s="71">
        <v>1502160</v>
      </c>
      <c r="D1622" s="72" t="s">
        <v>2125</v>
      </c>
      <c r="E1622" s="71">
        <v>26</v>
      </c>
      <c r="F1622" s="71">
        <v>2</v>
      </c>
      <c r="G1622" s="71">
        <v>27</v>
      </c>
      <c r="H1622" s="71">
        <v>1624</v>
      </c>
      <c r="I1622" s="71">
        <v>37.696986000000003</v>
      </c>
      <c r="J1622" s="71">
        <v>-122.13014250000001</v>
      </c>
    </row>
    <row r="1623" spans="1:10" ht="29.1">
      <c r="A1623" s="71">
        <v>50665</v>
      </c>
      <c r="B1623" s="70" t="s">
        <v>1035</v>
      </c>
      <c r="C1623" s="71">
        <v>1500340</v>
      </c>
      <c r="D1623" s="72" t="s">
        <v>2104</v>
      </c>
      <c r="E1623" s="71">
        <v>15</v>
      </c>
      <c r="F1623" s="71">
        <v>12</v>
      </c>
      <c r="G1623" s="71">
        <v>27</v>
      </c>
      <c r="H1623" s="71">
        <v>1625</v>
      </c>
      <c r="I1623" s="71">
        <v>37.728374000000002</v>
      </c>
      <c r="J1623" s="71">
        <v>-122.1482918</v>
      </c>
    </row>
    <row r="1624" spans="1:10" ht="29.1">
      <c r="A1624" s="71">
        <v>55638</v>
      </c>
      <c r="B1624" s="70" t="s">
        <v>1035</v>
      </c>
      <c r="C1624" s="71">
        <v>1504170</v>
      </c>
      <c r="D1624" s="72" t="s">
        <v>2007</v>
      </c>
      <c r="E1624" s="71">
        <v>16</v>
      </c>
      <c r="F1624" s="71">
        <v>11</v>
      </c>
      <c r="G1624" s="71">
        <v>27</v>
      </c>
      <c r="H1624" s="71">
        <v>1626</v>
      </c>
      <c r="I1624" s="71">
        <v>37.698644199999997</v>
      </c>
      <c r="J1624" s="71">
        <v>-122.11900660000001</v>
      </c>
    </row>
    <row r="1625" spans="1:10" ht="29.1">
      <c r="A1625" s="71">
        <v>50961</v>
      </c>
      <c r="B1625" s="70" t="s">
        <v>1035</v>
      </c>
      <c r="C1625" s="71">
        <v>1007020</v>
      </c>
      <c r="D1625" s="72" t="s">
        <v>2126</v>
      </c>
      <c r="E1625" s="71">
        <v>14</v>
      </c>
      <c r="F1625" s="71">
        <v>13</v>
      </c>
      <c r="G1625" s="71">
        <v>27</v>
      </c>
      <c r="H1625" s="71">
        <v>1627</v>
      </c>
      <c r="I1625" s="71">
        <v>37.772288000000003</v>
      </c>
      <c r="J1625" s="71">
        <v>-122.181827</v>
      </c>
    </row>
    <row r="1626" spans="1:10" ht="29.1">
      <c r="A1626" s="71">
        <v>56526</v>
      </c>
      <c r="B1626" s="70" t="s">
        <v>1035</v>
      </c>
      <c r="C1626" s="71">
        <v>800180</v>
      </c>
      <c r="D1626" s="72" t="s">
        <v>2127</v>
      </c>
      <c r="E1626" s="71">
        <v>7</v>
      </c>
      <c r="F1626" s="71">
        <v>20</v>
      </c>
      <c r="G1626" s="71">
        <v>27</v>
      </c>
      <c r="H1626" s="71">
        <v>1628</v>
      </c>
      <c r="I1626" s="71">
        <v>37.668254699999999</v>
      </c>
      <c r="J1626" s="71">
        <v>-122.09606220000001</v>
      </c>
    </row>
    <row r="1627" spans="1:10" ht="29.1">
      <c r="A1627" s="71">
        <v>56456</v>
      </c>
      <c r="B1627" s="70" t="s">
        <v>1035</v>
      </c>
      <c r="C1627" s="71">
        <v>1303620</v>
      </c>
      <c r="D1627" s="72" t="s">
        <v>1985</v>
      </c>
      <c r="E1627" s="71">
        <v>15</v>
      </c>
      <c r="F1627" s="71">
        <v>12</v>
      </c>
      <c r="G1627" s="71">
        <v>27</v>
      </c>
      <c r="H1627" s="71">
        <v>1629</v>
      </c>
      <c r="I1627" s="71">
        <v>37.947375999999998</v>
      </c>
      <c r="J1627" s="71">
        <v>-122.33094800000001</v>
      </c>
    </row>
    <row r="1628" spans="1:10" ht="29.1">
      <c r="A1628" s="71">
        <v>57122</v>
      </c>
      <c r="B1628" s="70" t="s">
        <v>1035</v>
      </c>
      <c r="C1628" s="71">
        <v>901230</v>
      </c>
      <c r="D1628" s="72" t="s">
        <v>2128</v>
      </c>
      <c r="E1628" s="71">
        <v>10</v>
      </c>
      <c r="F1628" s="71">
        <v>17</v>
      </c>
      <c r="G1628" s="71">
        <v>27</v>
      </c>
      <c r="H1628" s="71">
        <v>1630</v>
      </c>
      <c r="I1628" s="71">
        <v>37.540427200000003</v>
      </c>
      <c r="J1628" s="71">
        <v>-122.0341413</v>
      </c>
    </row>
    <row r="1629" spans="1:10" ht="29.1">
      <c r="A1629" s="71">
        <v>52711</v>
      </c>
      <c r="B1629" s="70" t="s">
        <v>1035</v>
      </c>
      <c r="C1629" s="71">
        <v>803600</v>
      </c>
      <c r="D1629" s="72" t="s">
        <v>2029</v>
      </c>
      <c r="E1629" s="71">
        <v>20</v>
      </c>
      <c r="F1629" s="71">
        <v>7</v>
      </c>
      <c r="G1629" s="71">
        <v>27</v>
      </c>
      <c r="H1629" s="71">
        <v>1631</v>
      </c>
      <c r="I1629" s="71">
        <v>37.677816300000003</v>
      </c>
      <c r="J1629" s="71">
        <v>-122.090728</v>
      </c>
    </row>
    <row r="1630" spans="1:10" ht="29.1">
      <c r="A1630" s="71">
        <v>51109</v>
      </c>
      <c r="B1630" s="70" t="s">
        <v>1035</v>
      </c>
      <c r="C1630" s="71">
        <v>900510</v>
      </c>
      <c r="D1630" s="72" t="s">
        <v>2129</v>
      </c>
      <c r="E1630" s="71">
        <v>12</v>
      </c>
      <c r="F1630" s="71">
        <v>16</v>
      </c>
      <c r="G1630" s="71">
        <v>27</v>
      </c>
      <c r="H1630" s="71">
        <v>1632</v>
      </c>
      <c r="I1630" s="71">
        <v>37.528169900000002</v>
      </c>
      <c r="J1630" s="71">
        <v>-122.0264813</v>
      </c>
    </row>
    <row r="1631" spans="1:10" ht="29.1">
      <c r="A1631" s="71">
        <v>54534</v>
      </c>
      <c r="B1631" s="70" t="s">
        <v>1035</v>
      </c>
      <c r="C1631" s="71">
        <v>1008020</v>
      </c>
      <c r="D1631" s="72" t="s">
        <v>2026</v>
      </c>
      <c r="E1631" s="71">
        <v>11</v>
      </c>
      <c r="F1631" s="71">
        <v>16</v>
      </c>
      <c r="G1631" s="71">
        <v>27</v>
      </c>
      <c r="H1631" s="71">
        <v>1633</v>
      </c>
      <c r="I1631" s="71">
        <v>37.795820499999998</v>
      </c>
      <c r="J1631" s="71">
        <v>-122.25917889999999</v>
      </c>
    </row>
    <row r="1632" spans="1:10" ht="29.1">
      <c r="A1632" s="71">
        <v>52311</v>
      </c>
      <c r="B1632" s="70" t="s">
        <v>1035</v>
      </c>
      <c r="C1632" s="71">
        <v>1410150</v>
      </c>
      <c r="D1632" s="72" t="s">
        <v>2130</v>
      </c>
      <c r="E1632" s="71">
        <v>25</v>
      </c>
      <c r="F1632" s="71">
        <v>2</v>
      </c>
      <c r="G1632" s="71">
        <v>27</v>
      </c>
      <c r="H1632" s="71">
        <v>1634</v>
      </c>
      <c r="I1632" s="71">
        <v>37.779859999999999</v>
      </c>
      <c r="J1632" s="71">
        <v>-122.41319590000001</v>
      </c>
    </row>
    <row r="1633" spans="1:10" ht="29.1">
      <c r="A1633" s="71">
        <v>55758</v>
      </c>
      <c r="B1633" s="70" t="s">
        <v>1035</v>
      </c>
      <c r="C1633" s="71">
        <v>1013640</v>
      </c>
      <c r="D1633" s="72" t="s">
        <v>2131</v>
      </c>
      <c r="E1633" s="71">
        <v>25</v>
      </c>
      <c r="F1633" s="71">
        <v>3</v>
      </c>
      <c r="G1633" s="71">
        <v>27</v>
      </c>
      <c r="H1633" s="71">
        <v>1635</v>
      </c>
      <c r="I1633" s="71">
        <v>37.804967699999999</v>
      </c>
      <c r="J1633" s="71">
        <v>-122.2507631</v>
      </c>
    </row>
    <row r="1634" spans="1:10" ht="29.1">
      <c r="A1634" s="71">
        <v>57041</v>
      </c>
      <c r="B1634" s="70" t="s">
        <v>1035</v>
      </c>
      <c r="C1634" s="71">
        <v>1031210</v>
      </c>
      <c r="D1634" s="72" t="s">
        <v>2132</v>
      </c>
      <c r="E1634" s="71">
        <v>25</v>
      </c>
      <c r="F1634" s="71">
        <v>2</v>
      </c>
      <c r="G1634" s="71">
        <v>27</v>
      </c>
      <c r="H1634" s="71">
        <v>1636</v>
      </c>
      <c r="I1634" s="71">
        <v>37.7446944</v>
      </c>
      <c r="J1634" s="71">
        <v>-122.15420469999999</v>
      </c>
    </row>
    <row r="1635" spans="1:10" ht="29.1">
      <c r="A1635" s="71">
        <v>52595</v>
      </c>
      <c r="B1635" s="70" t="s">
        <v>1035</v>
      </c>
      <c r="C1635" s="71">
        <v>305850</v>
      </c>
      <c r="D1635" s="72" t="s">
        <v>1459</v>
      </c>
      <c r="E1635" s="71">
        <v>22</v>
      </c>
      <c r="F1635" s="71">
        <v>5</v>
      </c>
      <c r="G1635" s="71">
        <v>27</v>
      </c>
      <c r="H1635" s="71">
        <v>1637</v>
      </c>
      <c r="I1635" s="71">
        <v>37.863743200000002</v>
      </c>
      <c r="J1635" s="71">
        <v>-122.31349470000001</v>
      </c>
    </row>
    <row r="1636" spans="1:10" ht="29.1">
      <c r="A1636" s="71">
        <v>50430</v>
      </c>
      <c r="B1636" s="70" t="s">
        <v>1035</v>
      </c>
      <c r="C1636" s="71">
        <v>901400</v>
      </c>
      <c r="D1636" s="72" t="s">
        <v>2133</v>
      </c>
      <c r="E1636" s="71">
        <v>14</v>
      </c>
      <c r="F1636" s="71">
        <v>13</v>
      </c>
      <c r="G1636" s="71">
        <v>27</v>
      </c>
      <c r="H1636" s="71">
        <v>1638</v>
      </c>
      <c r="I1636" s="71">
        <v>37.533230099999997</v>
      </c>
      <c r="J1636" s="71">
        <v>-122.033798</v>
      </c>
    </row>
    <row r="1637" spans="1:10" ht="29.1">
      <c r="A1637" s="71">
        <v>59292</v>
      </c>
      <c r="B1637" s="70" t="s">
        <v>1035</v>
      </c>
      <c r="C1637" s="71">
        <v>1004190</v>
      </c>
      <c r="D1637" s="72" t="s">
        <v>2134</v>
      </c>
      <c r="E1637" s="71">
        <v>23</v>
      </c>
      <c r="F1637" s="71">
        <v>4</v>
      </c>
      <c r="G1637" s="71">
        <v>27</v>
      </c>
      <c r="H1637" s="71">
        <v>1639</v>
      </c>
      <c r="I1637" s="71">
        <v>37.753828900000002</v>
      </c>
      <c r="J1637" s="71">
        <v>-122.1654645</v>
      </c>
    </row>
    <row r="1638" spans="1:10" ht="29.1">
      <c r="A1638" s="71">
        <v>56155</v>
      </c>
      <c r="B1638" s="70" t="s">
        <v>1035</v>
      </c>
      <c r="C1638" s="71">
        <v>706970</v>
      </c>
      <c r="D1638" s="72" t="s">
        <v>1916</v>
      </c>
      <c r="E1638" s="71">
        <v>23</v>
      </c>
      <c r="F1638" s="71">
        <v>4</v>
      </c>
      <c r="G1638" s="71">
        <v>27</v>
      </c>
      <c r="H1638" s="71">
        <v>1640</v>
      </c>
      <c r="I1638" s="71">
        <v>37.549156099999998</v>
      </c>
      <c r="J1638" s="71">
        <v>-121.98016610000001</v>
      </c>
    </row>
    <row r="1639" spans="1:10" ht="29.1">
      <c r="A1639" s="71">
        <v>56557</v>
      </c>
      <c r="B1639" s="70" t="s">
        <v>1035</v>
      </c>
      <c r="C1639" s="71">
        <v>1013760</v>
      </c>
      <c r="D1639" s="72" t="s">
        <v>1419</v>
      </c>
      <c r="E1639" s="71">
        <v>2</v>
      </c>
      <c r="F1639" s="71">
        <v>25</v>
      </c>
      <c r="G1639" s="71">
        <v>27</v>
      </c>
      <c r="H1639" s="71">
        <v>1641</v>
      </c>
      <c r="I1639" s="71">
        <v>37.8117096</v>
      </c>
      <c r="J1639" s="71">
        <v>-122.2422004</v>
      </c>
    </row>
    <row r="1640" spans="1:10" ht="29.1">
      <c r="A1640" s="71">
        <v>57734</v>
      </c>
      <c r="B1640" s="70" t="s">
        <v>1035</v>
      </c>
      <c r="C1640" s="71">
        <v>802440</v>
      </c>
      <c r="D1640" s="72" t="s">
        <v>2135</v>
      </c>
      <c r="E1640" s="71">
        <v>7</v>
      </c>
      <c r="F1640" s="71">
        <v>20</v>
      </c>
      <c r="G1640" s="71">
        <v>27</v>
      </c>
      <c r="H1640" s="71">
        <v>1642</v>
      </c>
      <c r="I1640" s="71">
        <v>37.6622488</v>
      </c>
      <c r="J1640" s="71">
        <v>-122.11574830000001</v>
      </c>
    </row>
    <row r="1641" spans="1:10" ht="29.1">
      <c r="A1641" s="71">
        <v>53359</v>
      </c>
      <c r="B1641" s="70" t="s">
        <v>1035</v>
      </c>
      <c r="C1641" s="71">
        <v>803410</v>
      </c>
      <c r="D1641" s="72" t="s">
        <v>1970</v>
      </c>
      <c r="E1641" s="71">
        <v>16</v>
      </c>
      <c r="F1641" s="71">
        <v>11</v>
      </c>
      <c r="G1641" s="71">
        <v>27</v>
      </c>
      <c r="H1641" s="71">
        <v>1643</v>
      </c>
      <c r="I1641" s="71">
        <v>37.622609699999998</v>
      </c>
      <c r="J1641" s="71">
        <v>-122.0385814</v>
      </c>
    </row>
    <row r="1642" spans="1:10" ht="29.1">
      <c r="A1642" s="71">
        <v>55715</v>
      </c>
      <c r="B1642" s="70" t="s">
        <v>1035</v>
      </c>
      <c r="C1642" s="71">
        <v>1030490</v>
      </c>
      <c r="D1642" s="72" t="s">
        <v>2136</v>
      </c>
      <c r="E1642" s="71">
        <v>16</v>
      </c>
      <c r="F1642" s="71">
        <v>11</v>
      </c>
      <c r="G1642" s="71">
        <v>27</v>
      </c>
      <c r="H1642" s="71">
        <v>1644</v>
      </c>
      <c r="I1642" s="71">
        <v>37.790672600000001</v>
      </c>
      <c r="J1642" s="71">
        <v>-122.2203676</v>
      </c>
    </row>
    <row r="1643" spans="1:10" ht="29.1">
      <c r="A1643" s="71">
        <v>52867</v>
      </c>
      <c r="B1643" s="70" t="s">
        <v>1035</v>
      </c>
      <c r="C1643" s="71">
        <v>9907550</v>
      </c>
      <c r="D1643" s="72" t="s">
        <v>2020</v>
      </c>
      <c r="E1643" s="71">
        <v>6</v>
      </c>
      <c r="F1643" s="71">
        <v>21</v>
      </c>
      <c r="G1643" s="71">
        <v>27</v>
      </c>
      <c r="H1643" s="71">
        <v>1645</v>
      </c>
      <c r="I1643" s="71">
        <v>37.536189</v>
      </c>
      <c r="J1643" s="71">
        <v>-121.965537</v>
      </c>
    </row>
    <row r="1644" spans="1:10" ht="29.1">
      <c r="A1644" s="71">
        <v>52660</v>
      </c>
      <c r="B1644" s="70" t="s">
        <v>1035</v>
      </c>
      <c r="C1644" s="71">
        <v>702280</v>
      </c>
      <c r="D1644" s="72" t="s">
        <v>1666</v>
      </c>
      <c r="E1644" s="71">
        <v>11</v>
      </c>
      <c r="F1644" s="71">
        <v>15</v>
      </c>
      <c r="G1644" s="71">
        <v>27</v>
      </c>
      <c r="H1644" s="71">
        <v>1646</v>
      </c>
      <c r="I1644" s="71">
        <v>37.571255399999998</v>
      </c>
      <c r="J1644" s="71">
        <v>-122.0328722</v>
      </c>
    </row>
    <row r="1645" spans="1:10" ht="29.1">
      <c r="A1645" s="71">
        <v>51305</v>
      </c>
      <c r="B1645" s="70" t="s">
        <v>1035</v>
      </c>
      <c r="C1645" s="71">
        <v>9902830</v>
      </c>
      <c r="D1645" s="72" t="s">
        <v>2137</v>
      </c>
      <c r="E1645" s="71">
        <v>14</v>
      </c>
      <c r="F1645" s="71">
        <v>13</v>
      </c>
      <c r="G1645" s="71">
        <v>27</v>
      </c>
      <c r="H1645" s="71">
        <v>1647</v>
      </c>
      <c r="I1645" s="71">
        <v>37.660688700000001</v>
      </c>
      <c r="J1645" s="71">
        <v>-122.0740483</v>
      </c>
    </row>
    <row r="1646" spans="1:10" ht="29.1">
      <c r="A1646" s="71">
        <v>56833</v>
      </c>
      <c r="B1646" s="70" t="s">
        <v>1035</v>
      </c>
      <c r="C1646" s="71">
        <v>1018020</v>
      </c>
      <c r="D1646" s="72" t="s">
        <v>2138</v>
      </c>
      <c r="E1646" s="71">
        <v>8</v>
      </c>
      <c r="F1646" s="71">
        <v>19</v>
      </c>
      <c r="G1646" s="71">
        <v>27</v>
      </c>
      <c r="H1646" s="71">
        <v>1648</v>
      </c>
      <c r="I1646" s="71">
        <v>37.798969800000002</v>
      </c>
      <c r="J1646" s="71">
        <v>-122.1870831</v>
      </c>
    </row>
    <row r="1647" spans="1:10" ht="29.1">
      <c r="A1647" s="71">
        <v>54300</v>
      </c>
      <c r="B1647" s="70" t="s">
        <v>1035</v>
      </c>
      <c r="C1647" s="71">
        <v>305200</v>
      </c>
      <c r="D1647" s="72" t="s">
        <v>1529</v>
      </c>
      <c r="E1647" s="71">
        <v>17</v>
      </c>
      <c r="F1647" s="71">
        <v>9</v>
      </c>
      <c r="G1647" s="71">
        <v>27</v>
      </c>
      <c r="H1647" s="71">
        <v>1649</v>
      </c>
      <c r="I1647" s="71">
        <v>37.891101200000001</v>
      </c>
      <c r="J1647" s="71">
        <v>-122.2762231</v>
      </c>
    </row>
    <row r="1648" spans="1:10" ht="29.1">
      <c r="A1648" s="71">
        <v>57735</v>
      </c>
      <c r="B1648" s="70" t="s">
        <v>1035</v>
      </c>
      <c r="C1648" s="71">
        <v>305680</v>
      </c>
      <c r="D1648" s="72" t="s">
        <v>2139</v>
      </c>
      <c r="E1648" s="71">
        <v>16</v>
      </c>
      <c r="F1648" s="71">
        <v>11</v>
      </c>
      <c r="G1648" s="71">
        <v>27</v>
      </c>
      <c r="H1648" s="71">
        <v>1650</v>
      </c>
      <c r="I1648" s="71">
        <v>37.891163900000002</v>
      </c>
      <c r="J1648" s="71">
        <v>-122.2771114</v>
      </c>
    </row>
    <row r="1649" spans="1:10" ht="29.1">
      <c r="A1649" s="71">
        <v>57533</v>
      </c>
      <c r="B1649" s="70" t="s">
        <v>1035</v>
      </c>
      <c r="C1649" s="71">
        <v>1303860</v>
      </c>
      <c r="D1649" s="72" t="s">
        <v>2140</v>
      </c>
      <c r="E1649" s="71">
        <v>25</v>
      </c>
      <c r="F1649" s="71">
        <v>2</v>
      </c>
      <c r="G1649" s="71">
        <v>27</v>
      </c>
      <c r="H1649" s="71">
        <v>1651</v>
      </c>
      <c r="I1649" s="71">
        <v>37.935623999999997</v>
      </c>
      <c r="J1649" s="71">
        <v>-122.3710555</v>
      </c>
    </row>
    <row r="1650" spans="1:10" ht="29.1">
      <c r="A1650" s="71">
        <v>52330</v>
      </c>
      <c r="B1650" s="70" t="s">
        <v>1035</v>
      </c>
      <c r="C1650" s="71">
        <v>600760</v>
      </c>
      <c r="D1650" s="72" t="s">
        <v>2010</v>
      </c>
      <c r="E1650" s="71">
        <v>13</v>
      </c>
      <c r="F1650" s="71">
        <v>14</v>
      </c>
      <c r="G1650" s="71">
        <v>27</v>
      </c>
      <c r="H1650" s="71">
        <v>1652</v>
      </c>
      <c r="I1650" s="71">
        <v>37.835924499999997</v>
      </c>
      <c r="J1650" s="71">
        <v>-122.2813159</v>
      </c>
    </row>
    <row r="1651" spans="1:10" ht="29.1">
      <c r="A1651" s="71">
        <v>55275</v>
      </c>
      <c r="B1651" s="70" t="s">
        <v>1035</v>
      </c>
      <c r="C1651" s="71">
        <v>1016060</v>
      </c>
      <c r="D1651" s="72" t="s">
        <v>2123</v>
      </c>
      <c r="E1651" s="71">
        <v>13</v>
      </c>
      <c r="F1651" s="71">
        <v>14</v>
      </c>
      <c r="G1651" s="71">
        <v>27</v>
      </c>
      <c r="H1651" s="71">
        <v>1653</v>
      </c>
      <c r="I1651" s="71">
        <v>37.817324999999997</v>
      </c>
      <c r="J1651" s="71">
        <v>-122.2716801</v>
      </c>
    </row>
    <row r="1652" spans="1:10" ht="29.1">
      <c r="A1652" s="71">
        <v>58340</v>
      </c>
      <c r="B1652" s="70" t="s">
        <v>1035</v>
      </c>
      <c r="C1652" s="71">
        <v>901470</v>
      </c>
      <c r="D1652" s="72" t="s">
        <v>2141</v>
      </c>
      <c r="E1652" s="71">
        <v>11</v>
      </c>
      <c r="F1652" s="71">
        <v>16</v>
      </c>
      <c r="G1652" s="71">
        <v>27</v>
      </c>
      <c r="H1652" s="71">
        <v>1654</v>
      </c>
      <c r="I1652" s="71">
        <v>37.536428600000001</v>
      </c>
      <c r="J1652" s="71">
        <v>-122.03125230000001</v>
      </c>
    </row>
    <row r="1653" spans="1:10" ht="29.1">
      <c r="A1653" s="71">
        <v>55267</v>
      </c>
      <c r="B1653" s="70" t="s">
        <v>1035</v>
      </c>
      <c r="C1653" s="71">
        <v>304440</v>
      </c>
      <c r="D1653" s="72" t="s">
        <v>2142</v>
      </c>
      <c r="E1653" s="71">
        <v>14</v>
      </c>
      <c r="F1653" s="71">
        <v>13</v>
      </c>
      <c r="G1653" s="71">
        <v>27</v>
      </c>
      <c r="H1653" s="71">
        <v>1655</v>
      </c>
      <c r="I1653" s="71">
        <v>37.864815800000002</v>
      </c>
      <c r="J1653" s="71">
        <v>-122.2906306</v>
      </c>
    </row>
    <row r="1654" spans="1:10" ht="29.1">
      <c r="A1654" s="71">
        <v>53511</v>
      </c>
      <c r="B1654" s="70" t="s">
        <v>1035</v>
      </c>
      <c r="C1654" s="71">
        <v>1005410</v>
      </c>
      <c r="D1654" s="72" t="s">
        <v>2143</v>
      </c>
      <c r="E1654" s="71">
        <v>16</v>
      </c>
      <c r="F1654" s="71">
        <v>11</v>
      </c>
      <c r="G1654" s="71">
        <v>27</v>
      </c>
      <c r="H1654" s="71">
        <v>1656</v>
      </c>
      <c r="I1654" s="71">
        <v>37.741410799999997</v>
      </c>
      <c r="J1654" s="71">
        <v>-122.1566497</v>
      </c>
    </row>
    <row r="1655" spans="1:10" ht="29.1">
      <c r="A1655" s="71">
        <v>57745</v>
      </c>
      <c r="B1655" s="70" t="s">
        <v>1035</v>
      </c>
      <c r="C1655" s="71">
        <v>1005700</v>
      </c>
      <c r="D1655" s="72" t="s">
        <v>2112</v>
      </c>
      <c r="E1655" s="71">
        <v>14</v>
      </c>
      <c r="F1655" s="71">
        <v>13</v>
      </c>
      <c r="G1655" s="71">
        <v>27</v>
      </c>
      <c r="H1655" s="71">
        <v>1657</v>
      </c>
      <c r="I1655" s="71">
        <v>37.746116200000003</v>
      </c>
      <c r="J1655" s="71">
        <v>-122.1598813</v>
      </c>
    </row>
    <row r="1656" spans="1:10" ht="29.1">
      <c r="A1656" s="71">
        <v>54166</v>
      </c>
      <c r="B1656" s="70" t="s">
        <v>1035</v>
      </c>
      <c r="C1656" s="71">
        <v>1700670</v>
      </c>
      <c r="D1656" s="72" t="s">
        <v>2144</v>
      </c>
      <c r="E1656" s="71">
        <v>11</v>
      </c>
      <c r="F1656" s="71">
        <v>16</v>
      </c>
      <c r="G1656" s="71">
        <v>27</v>
      </c>
      <c r="H1656" s="71">
        <v>1658</v>
      </c>
      <c r="I1656" s="71">
        <v>37.606819100000003</v>
      </c>
      <c r="J1656" s="71">
        <v>-122.020454</v>
      </c>
    </row>
    <row r="1657" spans="1:10" ht="29.1">
      <c r="A1657" s="71">
        <v>55443</v>
      </c>
      <c r="B1657" s="70" t="s">
        <v>1035</v>
      </c>
      <c r="C1657" s="71">
        <v>1017470</v>
      </c>
      <c r="D1657" s="72" t="s">
        <v>2145</v>
      </c>
      <c r="E1657" s="71">
        <v>23</v>
      </c>
      <c r="F1657" s="71">
        <v>4</v>
      </c>
      <c r="G1657" s="71">
        <v>27</v>
      </c>
      <c r="H1657" s="71">
        <v>1659</v>
      </c>
      <c r="I1657" s="71">
        <v>37.804606999999997</v>
      </c>
      <c r="J1657" s="71">
        <v>-122.2297715</v>
      </c>
    </row>
    <row r="1658" spans="1:10" ht="29.1">
      <c r="A1658" s="71">
        <v>53435</v>
      </c>
      <c r="B1658" s="70" t="s">
        <v>1035</v>
      </c>
      <c r="C1658" s="71">
        <v>1014660</v>
      </c>
      <c r="D1658" s="72" t="s">
        <v>1922</v>
      </c>
      <c r="E1658" s="71">
        <v>6</v>
      </c>
      <c r="F1658" s="71">
        <v>20</v>
      </c>
      <c r="G1658" s="71">
        <v>27</v>
      </c>
      <c r="H1658" s="71">
        <v>1660</v>
      </c>
      <c r="I1658" s="71">
        <v>37.751357800000001</v>
      </c>
      <c r="J1658" s="71">
        <v>-122.1599263</v>
      </c>
    </row>
    <row r="1659" spans="1:10" ht="29.1">
      <c r="A1659" s="71">
        <v>51558</v>
      </c>
      <c r="B1659" s="70" t="s">
        <v>1035</v>
      </c>
      <c r="C1659" s="71">
        <v>1001430</v>
      </c>
      <c r="D1659" s="72" t="s">
        <v>2146</v>
      </c>
      <c r="E1659" s="71">
        <v>14</v>
      </c>
      <c r="F1659" s="71">
        <v>13</v>
      </c>
      <c r="G1659" s="71">
        <v>26</v>
      </c>
      <c r="H1659" s="71">
        <v>1661</v>
      </c>
      <c r="I1659" s="71">
        <v>37.786443499999997</v>
      </c>
      <c r="J1659" s="71">
        <v>-122.23256689999999</v>
      </c>
    </row>
    <row r="1660" spans="1:10" ht="29.1">
      <c r="A1660" s="71">
        <v>52997</v>
      </c>
      <c r="B1660" s="70" t="s">
        <v>1035</v>
      </c>
      <c r="C1660" s="71">
        <v>305960</v>
      </c>
      <c r="D1660" s="72" t="s">
        <v>1956</v>
      </c>
      <c r="E1660" s="71">
        <v>22</v>
      </c>
      <c r="F1660" s="71">
        <v>5</v>
      </c>
      <c r="G1660" s="71">
        <v>26</v>
      </c>
      <c r="H1660" s="71">
        <v>1662</v>
      </c>
      <c r="I1660" s="71">
        <v>37.865096100000002</v>
      </c>
      <c r="J1660" s="71">
        <v>-122.3106828</v>
      </c>
    </row>
    <row r="1661" spans="1:10" ht="29.1">
      <c r="A1661" s="71">
        <v>52253</v>
      </c>
      <c r="B1661" s="70" t="s">
        <v>1035</v>
      </c>
      <c r="C1661" s="71">
        <v>1700530</v>
      </c>
      <c r="D1661" s="72" t="s">
        <v>2147</v>
      </c>
      <c r="E1661" s="71">
        <v>17</v>
      </c>
      <c r="F1661" s="71">
        <v>9</v>
      </c>
      <c r="G1661" s="71">
        <v>26</v>
      </c>
      <c r="H1661" s="71">
        <v>1663</v>
      </c>
      <c r="I1661" s="71">
        <v>37.595798799999997</v>
      </c>
      <c r="J1661" s="71">
        <v>-122.0708059</v>
      </c>
    </row>
    <row r="1662" spans="1:10" ht="29.1">
      <c r="A1662" s="71">
        <v>54477</v>
      </c>
      <c r="B1662" s="70" t="s">
        <v>1035</v>
      </c>
      <c r="C1662" s="71">
        <v>305780</v>
      </c>
      <c r="D1662" s="72" t="s">
        <v>1709</v>
      </c>
      <c r="E1662" s="71">
        <v>25</v>
      </c>
      <c r="F1662" s="71">
        <v>2</v>
      </c>
      <c r="G1662" s="71">
        <v>26</v>
      </c>
      <c r="H1662" s="71">
        <v>1664</v>
      </c>
      <c r="I1662" s="71">
        <v>37.867465000000003</v>
      </c>
      <c r="J1662" s="71">
        <v>-122.2995568</v>
      </c>
    </row>
    <row r="1663" spans="1:10" ht="29.1">
      <c r="A1663" s="71">
        <v>55929</v>
      </c>
      <c r="B1663" s="70" t="s">
        <v>1035</v>
      </c>
      <c r="C1663" s="71">
        <v>304590</v>
      </c>
      <c r="D1663" s="72" t="s">
        <v>1942</v>
      </c>
      <c r="E1663" s="71">
        <v>15</v>
      </c>
      <c r="F1663" s="71">
        <v>12</v>
      </c>
      <c r="G1663" s="71">
        <v>26</v>
      </c>
      <c r="H1663" s="71">
        <v>1665</v>
      </c>
      <c r="I1663" s="71">
        <v>37.882043000000003</v>
      </c>
      <c r="J1663" s="71">
        <v>-122.2964516</v>
      </c>
    </row>
    <row r="1664" spans="1:10" ht="29.1">
      <c r="A1664" s="71">
        <v>50886</v>
      </c>
      <c r="B1664" s="70" t="s">
        <v>1035</v>
      </c>
      <c r="C1664" s="71">
        <v>1004390</v>
      </c>
      <c r="D1664" s="72" t="s">
        <v>2148</v>
      </c>
      <c r="E1664" s="71">
        <v>8</v>
      </c>
      <c r="F1664" s="71">
        <v>19</v>
      </c>
      <c r="G1664" s="71">
        <v>26</v>
      </c>
      <c r="H1664" s="71">
        <v>1666</v>
      </c>
      <c r="I1664" s="71">
        <v>37.733781100000002</v>
      </c>
      <c r="J1664" s="71">
        <v>-122.1856138</v>
      </c>
    </row>
    <row r="1665" spans="1:10" ht="29.1">
      <c r="A1665" s="71">
        <v>55070</v>
      </c>
      <c r="B1665" s="70" t="s">
        <v>1035</v>
      </c>
      <c r="C1665" s="71">
        <v>302220</v>
      </c>
      <c r="D1665" s="72" t="s">
        <v>2149</v>
      </c>
      <c r="E1665" s="71">
        <v>18</v>
      </c>
      <c r="F1665" s="71">
        <v>8</v>
      </c>
      <c r="G1665" s="71">
        <v>26</v>
      </c>
      <c r="H1665" s="71">
        <v>1667</v>
      </c>
      <c r="I1665" s="71">
        <v>37.862184800000001</v>
      </c>
      <c r="J1665" s="71">
        <v>-122.2806686</v>
      </c>
    </row>
    <row r="1666" spans="1:10" ht="29.1">
      <c r="A1666" s="71">
        <v>55338</v>
      </c>
      <c r="B1666" s="70" t="s">
        <v>1035</v>
      </c>
      <c r="C1666" s="71">
        <v>703600</v>
      </c>
      <c r="D1666" s="72" t="s">
        <v>2150</v>
      </c>
      <c r="E1666" s="71">
        <v>21</v>
      </c>
      <c r="F1666" s="71">
        <v>5</v>
      </c>
      <c r="G1666" s="71">
        <v>26</v>
      </c>
      <c r="H1666" s="71">
        <v>1668</v>
      </c>
      <c r="I1666" s="71">
        <v>37.545115500000001</v>
      </c>
      <c r="J1666" s="71">
        <v>-121.93209210000001</v>
      </c>
    </row>
    <row r="1667" spans="1:10" ht="29.1">
      <c r="A1667" s="71">
        <v>59226</v>
      </c>
      <c r="B1667" s="70" t="s">
        <v>1035</v>
      </c>
      <c r="C1667" s="71">
        <v>1012300</v>
      </c>
      <c r="D1667" s="72" t="s">
        <v>2151</v>
      </c>
      <c r="E1667" s="71">
        <v>3</v>
      </c>
      <c r="F1667" s="71">
        <v>23</v>
      </c>
      <c r="G1667" s="71">
        <v>26</v>
      </c>
      <c r="H1667" s="71">
        <v>1669</v>
      </c>
      <c r="I1667" s="71">
        <v>37.8147126</v>
      </c>
      <c r="J1667" s="71">
        <v>-122.259503</v>
      </c>
    </row>
    <row r="1668" spans="1:10" ht="29.1">
      <c r="A1668" s="71">
        <v>55830</v>
      </c>
      <c r="B1668" s="70" t="s">
        <v>1035</v>
      </c>
      <c r="C1668" s="71">
        <v>304240</v>
      </c>
      <c r="D1668" s="72" t="s">
        <v>2152</v>
      </c>
      <c r="E1668" s="71">
        <v>18</v>
      </c>
      <c r="F1668" s="71">
        <v>8</v>
      </c>
      <c r="G1668" s="71">
        <v>26</v>
      </c>
      <c r="H1668" s="71">
        <v>1670</v>
      </c>
      <c r="I1668" s="71">
        <v>37.850044500000003</v>
      </c>
      <c r="J1668" s="71">
        <v>-122.2781121</v>
      </c>
    </row>
    <row r="1669" spans="1:10" ht="29.1">
      <c r="A1669" s="71">
        <v>55214</v>
      </c>
      <c r="B1669" s="70" t="s">
        <v>1035</v>
      </c>
      <c r="C1669" s="71">
        <v>1302360</v>
      </c>
      <c r="D1669" s="72" t="s">
        <v>2153</v>
      </c>
      <c r="E1669" s="71">
        <v>9</v>
      </c>
      <c r="F1669" s="71">
        <v>17</v>
      </c>
      <c r="G1669" s="71">
        <v>26</v>
      </c>
      <c r="H1669" s="71">
        <v>1671</v>
      </c>
      <c r="I1669" s="71">
        <v>37.932966999999998</v>
      </c>
      <c r="J1669" s="71">
        <v>-122.32963100000001</v>
      </c>
    </row>
    <row r="1670" spans="1:10" ht="29.1">
      <c r="A1670" s="71">
        <v>59077</v>
      </c>
      <c r="B1670" s="70" t="s">
        <v>1035</v>
      </c>
      <c r="C1670" s="71">
        <v>304250</v>
      </c>
      <c r="D1670" s="72" t="s">
        <v>2152</v>
      </c>
      <c r="E1670" s="71">
        <v>6</v>
      </c>
      <c r="F1670" s="71">
        <v>20</v>
      </c>
      <c r="G1670" s="71">
        <v>26</v>
      </c>
      <c r="H1670" s="71">
        <v>1672</v>
      </c>
      <c r="I1670" s="71">
        <v>37.849746699999997</v>
      </c>
      <c r="J1670" s="71">
        <v>-122.2783381</v>
      </c>
    </row>
    <row r="1671" spans="1:10" ht="29.1">
      <c r="A1671" s="71">
        <v>53368</v>
      </c>
      <c r="B1671" s="70" t="s">
        <v>1035</v>
      </c>
      <c r="C1671" s="71">
        <v>1300030</v>
      </c>
      <c r="D1671" s="72" t="s">
        <v>2154</v>
      </c>
      <c r="E1671" s="71">
        <v>12</v>
      </c>
      <c r="F1671" s="71">
        <v>14</v>
      </c>
      <c r="G1671" s="71">
        <v>26</v>
      </c>
      <c r="H1671" s="71">
        <v>1673</v>
      </c>
      <c r="I1671" s="71">
        <v>37.949002399999998</v>
      </c>
      <c r="J1671" s="71">
        <v>-122.357344</v>
      </c>
    </row>
    <row r="1672" spans="1:10" ht="29.1">
      <c r="A1672" s="71">
        <v>53477</v>
      </c>
      <c r="B1672" s="70" t="s">
        <v>1035</v>
      </c>
      <c r="C1672" s="71">
        <v>1012240</v>
      </c>
      <c r="D1672" s="72" t="s">
        <v>2155</v>
      </c>
      <c r="E1672" s="71">
        <v>25</v>
      </c>
      <c r="F1672" s="71">
        <v>1</v>
      </c>
      <c r="G1672" s="71">
        <v>26</v>
      </c>
      <c r="H1672" s="71">
        <v>1674</v>
      </c>
      <c r="I1672" s="71">
        <v>37.815938600000003</v>
      </c>
      <c r="J1672" s="71">
        <v>-122.258797</v>
      </c>
    </row>
    <row r="1673" spans="1:10" ht="29.1">
      <c r="A1673" s="71">
        <v>55339</v>
      </c>
      <c r="B1673" s="70" t="s">
        <v>1035</v>
      </c>
      <c r="C1673" s="71">
        <v>1300220</v>
      </c>
      <c r="D1673" s="72" t="s">
        <v>2156</v>
      </c>
      <c r="E1673" s="71">
        <v>11</v>
      </c>
      <c r="F1673" s="71">
        <v>15</v>
      </c>
      <c r="G1673" s="71">
        <v>26</v>
      </c>
      <c r="H1673" s="71">
        <v>1675</v>
      </c>
      <c r="I1673" s="71">
        <v>37.952368999999997</v>
      </c>
      <c r="J1673" s="71">
        <v>-122.34729799999999</v>
      </c>
    </row>
    <row r="1674" spans="1:10" ht="29.1">
      <c r="A1674" s="71">
        <v>54997</v>
      </c>
      <c r="B1674" s="70" t="s">
        <v>1035</v>
      </c>
      <c r="C1674" s="71">
        <v>1003470</v>
      </c>
      <c r="D1674" s="72" t="s">
        <v>2157</v>
      </c>
      <c r="E1674" s="71">
        <v>4</v>
      </c>
      <c r="F1674" s="71">
        <v>22</v>
      </c>
      <c r="G1674" s="71">
        <v>26</v>
      </c>
      <c r="H1674" s="71">
        <v>1676</v>
      </c>
      <c r="I1674" s="71">
        <v>37.803378600000002</v>
      </c>
      <c r="J1674" s="71">
        <v>-122.28522839999999</v>
      </c>
    </row>
    <row r="1675" spans="1:10" ht="29.1">
      <c r="A1675" s="71">
        <v>50833</v>
      </c>
      <c r="B1675" s="70" t="s">
        <v>1035</v>
      </c>
      <c r="C1675" s="71">
        <v>1301180</v>
      </c>
      <c r="D1675" s="72" t="s">
        <v>2158</v>
      </c>
      <c r="E1675" s="71">
        <v>10</v>
      </c>
      <c r="F1675" s="71">
        <v>17</v>
      </c>
      <c r="G1675" s="71">
        <v>26</v>
      </c>
      <c r="H1675" s="71">
        <v>1677</v>
      </c>
      <c r="I1675" s="71">
        <v>37.925294800000003</v>
      </c>
      <c r="J1675" s="71">
        <v>-122.3506897</v>
      </c>
    </row>
    <row r="1676" spans="1:10" ht="29.1">
      <c r="A1676" s="71">
        <v>55646</v>
      </c>
      <c r="B1676" s="70" t="s">
        <v>1035</v>
      </c>
      <c r="C1676" s="71">
        <v>1018330</v>
      </c>
      <c r="D1676" s="72" t="s">
        <v>2159</v>
      </c>
      <c r="E1676" s="71">
        <v>14</v>
      </c>
      <c r="F1676" s="71">
        <v>12</v>
      </c>
      <c r="G1676" s="71">
        <v>26</v>
      </c>
      <c r="H1676" s="71">
        <v>1678</v>
      </c>
      <c r="I1676" s="71">
        <v>37.837378700000002</v>
      </c>
      <c r="J1676" s="71">
        <v>-122.2820668</v>
      </c>
    </row>
    <row r="1677" spans="1:10" ht="29.1">
      <c r="A1677" s="71">
        <v>50270</v>
      </c>
      <c r="B1677" s="70" t="s">
        <v>1035</v>
      </c>
      <c r="C1677" s="71">
        <v>1011110</v>
      </c>
      <c r="D1677" s="72" t="s">
        <v>1994</v>
      </c>
      <c r="E1677" s="71">
        <v>5</v>
      </c>
      <c r="F1677" s="71">
        <v>21</v>
      </c>
      <c r="G1677" s="71">
        <v>26</v>
      </c>
      <c r="H1677" s="71">
        <v>1679</v>
      </c>
      <c r="I1677" s="71">
        <v>37.773220000000002</v>
      </c>
      <c r="J1677" s="71">
        <v>-122.227824</v>
      </c>
    </row>
    <row r="1678" spans="1:10" ht="29.1">
      <c r="A1678" s="71">
        <v>58553</v>
      </c>
      <c r="B1678" s="70" t="s">
        <v>1035</v>
      </c>
      <c r="C1678" s="71">
        <v>702340</v>
      </c>
      <c r="D1678" s="72" t="s">
        <v>2160</v>
      </c>
      <c r="E1678" s="71">
        <v>17</v>
      </c>
      <c r="F1678" s="71">
        <v>9</v>
      </c>
      <c r="G1678" s="71">
        <v>26</v>
      </c>
      <c r="H1678" s="71">
        <v>1680</v>
      </c>
      <c r="I1678" s="71">
        <v>37.552946800000001</v>
      </c>
      <c r="J1678" s="71">
        <v>-121.9965127</v>
      </c>
    </row>
    <row r="1679" spans="1:10" ht="29.1">
      <c r="A1679" s="71">
        <v>55311</v>
      </c>
      <c r="B1679" s="70" t="s">
        <v>1035</v>
      </c>
      <c r="C1679" s="71">
        <v>9800720</v>
      </c>
      <c r="D1679" s="72" t="s">
        <v>1920</v>
      </c>
      <c r="E1679" s="71">
        <v>22</v>
      </c>
      <c r="F1679" s="71">
        <v>4</v>
      </c>
      <c r="G1679" s="71">
        <v>26</v>
      </c>
      <c r="H1679" s="71">
        <v>1681</v>
      </c>
      <c r="I1679" s="71">
        <v>37.698265999999997</v>
      </c>
      <c r="J1679" s="71">
        <v>-122.12451249999999</v>
      </c>
    </row>
    <row r="1680" spans="1:10" ht="29.1">
      <c r="A1680" s="71">
        <v>59494</v>
      </c>
      <c r="B1680" s="70" t="s">
        <v>1035</v>
      </c>
      <c r="C1680" s="71">
        <v>400190</v>
      </c>
      <c r="D1680" s="72" t="s">
        <v>2106</v>
      </c>
      <c r="E1680" s="71">
        <v>20</v>
      </c>
      <c r="F1680" s="71">
        <v>6</v>
      </c>
      <c r="G1680" s="71">
        <v>26</v>
      </c>
      <c r="H1680" s="71">
        <v>1682</v>
      </c>
      <c r="I1680" s="71">
        <v>37.684510000000003</v>
      </c>
      <c r="J1680" s="71">
        <v>-122.0737455</v>
      </c>
    </row>
    <row r="1681" spans="1:10" ht="29.1">
      <c r="A1681" s="71">
        <v>54227</v>
      </c>
      <c r="B1681" s="70" t="s">
        <v>1035</v>
      </c>
      <c r="C1681" s="71">
        <v>1003420</v>
      </c>
      <c r="D1681" s="72" t="s">
        <v>2161</v>
      </c>
      <c r="E1681" s="71">
        <v>5</v>
      </c>
      <c r="F1681" s="71">
        <v>21</v>
      </c>
      <c r="G1681" s="71">
        <v>26</v>
      </c>
      <c r="H1681" s="71">
        <v>1683</v>
      </c>
      <c r="I1681" s="71">
        <v>37.797604499999998</v>
      </c>
      <c r="J1681" s="71">
        <v>-122.2695959</v>
      </c>
    </row>
    <row r="1682" spans="1:10" ht="29.1">
      <c r="A1682" s="71">
        <v>55067</v>
      </c>
      <c r="B1682" s="70" t="s">
        <v>1035</v>
      </c>
      <c r="C1682" s="71">
        <v>303490</v>
      </c>
      <c r="D1682" s="72" t="s">
        <v>1959</v>
      </c>
      <c r="E1682" s="71">
        <v>17</v>
      </c>
      <c r="F1682" s="71">
        <v>9</v>
      </c>
      <c r="G1682" s="71">
        <v>26</v>
      </c>
      <c r="H1682" s="71">
        <v>1684</v>
      </c>
      <c r="I1682" s="71">
        <v>37.866740800000002</v>
      </c>
      <c r="J1682" s="71">
        <v>-122.2725859</v>
      </c>
    </row>
    <row r="1683" spans="1:10" ht="29.1">
      <c r="A1683" s="71">
        <v>54822</v>
      </c>
      <c r="B1683" s="70" t="s">
        <v>1035</v>
      </c>
      <c r="C1683" s="71">
        <v>1021110</v>
      </c>
      <c r="D1683" s="72" t="s">
        <v>2162</v>
      </c>
      <c r="E1683" s="71">
        <v>8</v>
      </c>
      <c r="F1683" s="71">
        <v>18</v>
      </c>
      <c r="G1683" s="71">
        <v>26</v>
      </c>
      <c r="H1683" s="71">
        <v>1685</v>
      </c>
      <c r="I1683" s="71">
        <v>37.8212823</v>
      </c>
      <c r="J1683" s="71">
        <v>-122.2544008</v>
      </c>
    </row>
    <row r="1684" spans="1:10" ht="29.1">
      <c r="A1684" s="71">
        <v>52957</v>
      </c>
      <c r="B1684" s="70" t="s">
        <v>1035</v>
      </c>
      <c r="C1684" s="71">
        <v>9907840</v>
      </c>
      <c r="D1684" s="72" t="s">
        <v>2163</v>
      </c>
      <c r="E1684" s="71">
        <v>17</v>
      </c>
      <c r="F1684" s="71">
        <v>9</v>
      </c>
      <c r="G1684" s="71">
        <v>26</v>
      </c>
      <c r="H1684" s="71">
        <v>1686</v>
      </c>
      <c r="I1684" s="71">
        <v>37.956495599999997</v>
      </c>
      <c r="J1684" s="71">
        <v>-122.3372651</v>
      </c>
    </row>
    <row r="1685" spans="1:10" ht="29.1">
      <c r="A1685" s="71">
        <v>59395</v>
      </c>
      <c r="B1685" s="70" t="s">
        <v>1035</v>
      </c>
      <c r="C1685" s="71">
        <v>1002670</v>
      </c>
      <c r="D1685" s="72" t="s">
        <v>2027</v>
      </c>
      <c r="E1685" s="71">
        <v>17</v>
      </c>
      <c r="F1685" s="71">
        <v>8</v>
      </c>
      <c r="G1685" s="71">
        <v>26</v>
      </c>
      <c r="H1685" s="71">
        <v>1687</v>
      </c>
      <c r="I1685" s="71">
        <v>37.828487799999998</v>
      </c>
      <c r="J1685" s="71">
        <v>-122.26100409999999</v>
      </c>
    </row>
    <row r="1686" spans="1:10" ht="29.1">
      <c r="A1686" s="71">
        <v>50850</v>
      </c>
      <c r="B1686" s="70" t="s">
        <v>1035</v>
      </c>
      <c r="C1686" s="71">
        <v>800250</v>
      </c>
      <c r="D1686" s="72" t="s">
        <v>2164</v>
      </c>
      <c r="E1686" s="71">
        <v>12</v>
      </c>
      <c r="F1686" s="71">
        <v>14</v>
      </c>
      <c r="G1686" s="71">
        <v>26</v>
      </c>
      <c r="H1686" s="71">
        <v>1688</v>
      </c>
      <c r="I1686" s="71">
        <v>37.666240500000001</v>
      </c>
      <c r="J1686" s="71">
        <v>-122.1026863</v>
      </c>
    </row>
    <row r="1687" spans="1:10" ht="29.1">
      <c r="A1687" s="71">
        <v>57520</v>
      </c>
      <c r="B1687" s="70" t="s">
        <v>1035</v>
      </c>
      <c r="C1687" s="71">
        <v>1018100</v>
      </c>
      <c r="D1687" s="72" t="s">
        <v>2165</v>
      </c>
      <c r="E1687" s="71">
        <v>9</v>
      </c>
      <c r="F1687" s="71">
        <v>16</v>
      </c>
      <c r="G1687" s="71">
        <v>26</v>
      </c>
      <c r="H1687" s="71">
        <v>1689</v>
      </c>
      <c r="I1687" s="71">
        <v>37.7988517</v>
      </c>
      <c r="J1687" s="71">
        <v>-122.1901704</v>
      </c>
    </row>
    <row r="1688" spans="1:10" ht="29.1">
      <c r="A1688" s="71">
        <v>52206</v>
      </c>
      <c r="B1688" s="70" t="s">
        <v>1035</v>
      </c>
      <c r="C1688" s="71">
        <v>703980</v>
      </c>
      <c r="D1688" s="72" t="s">
        <v>2166</v>
      </c>
      <c r="E1688" s="71">
        <v>5</v>
      </c>
      <c r="F1688" s="71">
        <v>21</v>
      </c>
      <c r="G1688" s="71">
        <v>26</v>
      </c>
      <c r="H1688" s="71">
        <v>1690</v>
      </c>
      <c r="I1688" s="71">
        <v>37.555545899999998</v>
      </c>
      <c r="J1688" s="71">
        <v>-121.9824935</v>
      </c>
    </row>
    <row r="1689" spans="1:10" ht="29.1">
      <c r="A1689" s="71">
        <v>59554</v>
      </c>
      <c r="B1689" s="70" t="s">
        <v>1035</v>
      </c>
      <c r="C1689" s="71">
        <v>303460</v>
      </c>
      <c r="D1689" s="72" t="s">
        <v>2167</v>
      </c>
      <c r="E1689" s="71">
        <v>10</v>
      </c>
      <c r="F1689" s="71">
        <v>16</v>
      </c>
      <c r="G1689" s="71">
        <v>26</v>
      </c>
      <c r="H1689" s="71">
        <v>1691</v>
      </c>
      <c r="I1689" s="71">
        <v>37.854393799999997</v>
      </c>
      <c r="J1689" s="71">
        <v>-122.27121270000001</v>
      </c>
    </row>
    <row r="1690" spans="1:10" ht="29.1">
      <c r="A1690" s="71">
        <v>53544</v>
      </c>
      <c r="B1690" s="70" t="s">
        <v>1035</v>
      </c>
      <c r="C1690" s="71">
        <v>500670</v>
      </c>
      <c r="D1690" s="72" t="s">
        <v>2168</v>
      </c>
      <c r="E1690" s="71">
        <v>25</v>
      </c>
      <c r="F1690" s="71">
        <v>1</v>
      </c>
      <c r="G1690" s="71">
        <v>26</v>
      </c>
      <c r="H1690" s="71">
        <v>1692</v>
      </c>
      <c r="I1690" s="71">
        <v>37.925542200000002</v>
      </c>
      <c r="J1690" s="71">
        <v>-122.3192694</v>
      </c>
    </row>
    <row r="1691" spans="1:10" ht="29.1">
      <c r="A1691" s="71">
        <v>52268</v>
      </c>
      <c r="B1691" s="70" t="s">
        <v>1035</v>
      </c>
      <c r="C1691" s="71">
        <v>1018150</v>
      </c>
      <c r="D1691" s="72" t="s">
        <v>2169</v>
      </c>
      <c r="E1691" s="71">
        <v>9</v>
      </c>
      <c r="F1691" s="71">
        <v>17</v>
      </c>
      <c r="G1691" s="71">
        <v>26</v>
      </c>
      <c r="H1691" s="71">
        <v>1693</v>
      </c>
      <c r="I1691" s="71">
        <v>37.756417800000001</v>
      </c>
      <c r="J1691" s="71">
        <v>-122.2004726</v>
      </c>
    </row>
    <row r="1692" spans="1:10" ht="29.1">
      <c r="A1692" s="71">
        <v>50233</v>
      </c>
      <c r="B1692" s="70" t="s">
        <v>1035</v>
      </c>
      <c r="C1692" s="71">
        <v>1301810</v>
      </c>
      <c r="D1692" s="72" t="s">
        <v>2170</v>
      </c>
      <c r="E1692" s="71">
        <v>5</v>
      </c>
      <c r="F1692" s="71">
        <v>21</v>
      </c>
      <c r="G1692" s="71">
        <v>26</v>
      </c>
      <c r="H1692" s="71">
        <v>1694</v>
      </c>
      <c r="I1692" s="71">
        <v>37.916152400000001</v>
      </c>
      <c r="J1692" s="71">
        <v>-122.32425979999999</v>
      </c>
    </row>
    <row r="1693" spans="1:10" ht="29.1">
      <c r="A1693" s="71">
        <v>52085</v>
      </c>
      <c r="B1693" s="70" t="s">
        <v>1035</v>
      </c>
      <c r="C1693" s="71">
        <v>9905640</v>
      </c>
      <c r="D1693" s="72" t="s">
        <v>2171</v>
      </c>
      <c r="E1693" s="71">
        <v>8</v>
      </c>
      <c r="F1693" s="71">
        <v>18</v>
      </c>
      <c r="G1693" s="71">
        <v>26</v>
      </c>
      <c r="H1693" s="71">
        <v>1695</v>
      </c>
      <c r="I1693" s="71">
        <v>37.619537800000003</v>
      </c>
      <c r="J1693" s="71">
        <v>-122.089929</v>
      </c>
    </row>
    <row r="1694" spans="1:10" ht="29.1">
      <c r="A1694" s="71">
        <v>57785</v>
      </c>
      <c r="B1694" s="70" t="s">
        <v>1035</v>
      </c>
      <c r="C1694" s="71">
        <v>1008220</v>
      </c>
      <c r="D1694" s="72" t="s">
        <v>2172</v>
      </c>
      <c r="E1694" s="71">
        <v>22</v>
      </c>
      <c r="F1694" s="71">
        <v>4</v>
      </c>
      <c r="G1694" s="71">
        <v>26</v>
      </c>
      <c r="H1694" s="71">
        <v>1696</v>
      </c>
      <c r="I1694" s="71">
        <v>37.776552000000002</v>
      </c>
      <c r="J1694" s="71">
        <v>-122.22676300000001</v>
      </c>
    </row>
    <row r="1695" spans="1:10" ht="29.1">
      <c r="A1695" s="71">
        <v>55200</v>
      </c>
      <c r="B1695" s="70" t="s">
        <v>1035</v>
      </c>
      <c r="C1695" s="71">
        <v>303860</v>
      </c>
      <c r="D1695" s="72" t="s">
        <v>2173</v>
      </c>
      <c r="E1695" s="71">
        <v>6</v>
      </c>
      <c r="F1695" s="71">
        <v>19</v>
      </c>
      <c r="G1695" s="71">
        <v>26</v>
      </c>
      <c r="H1695" s="71">
        <v>1697</v>
      </c>
      <c r="I1695" s="71">
        <v>37.874290299999998</v>
      </c>
      <c r="J1695" s="71">
        <v>-122.28318160000001</v>
      </c>
    </row>
    <row r="1696" spans="1:10" ht="29.1">
      <c r="A1696" s="71">
        <v>55915</v>
      </c>
      <c r="B1696" s="70" t="s">
        <v>1035</v>
      </c>
      <c r="C1696" s="71">
        <v>300220</v>
      </c>
      <c r="D1696" s="72" t="s">
        <v>1903</v>
      </c>
      <c r="E1696" s="71">
        <v>22</v>
      </c>
      <c r="F1696" s="71">
        <v>4</v>
      </c>
      <c r="G1696" s="71">
        <v>26</v>
      </c>
      <c r="H1696" s="71">
        <v>1698</v>
      </c>
      <c r="I1696" s="71">
        <v>37.852179599999999</v>
      </c>
      <c r="J1696" s="71">
        <v>-122.2913787</v>
      </c>
    </row>
    <row r="1697" spans="1:10" ht="29.1">
      <c r="A1697" s="71">
        <v>55246</v>
      </c>
      <c r="B1697" s="70" t="s">
        <v>1035</v>
      </c>
      <c r="C1697" s="71">
        <v>302180</v>
      </c>
      <c r="D1697" s="72" t="s">
        <v>2042</v>
      </c>
      <c r="E1697" s="71">
        <v>6</v>
      </c>
      <c r="F1697" s="71">
        <v>20</v>
      </c>
      <c r="G1697" s="71">
        <v>26</v>
      </c>
      <c r="H1697" s="71">
        <v>1699</v>
      </c>
      <c r="I1697" s="71">
        <v>37.8628517</v>
      </c>
      <c r="J1697" s="71">
        <v>-122.2765083</v>
      </c>
    </row>
    <row r="1698" spans="1:10" ht="29.1">
      <c r="A1698" s="71">
        <v>59858</v>
      </c>
      <c r="B1698" s="70" t="s">
        <v>1035</v>
      </c>
      <c r="C1698" s="71">
        <v>1004340</v>
      </c>
      <c r="D1698" s="72" t="s">
        <v>2174</v>
      </c>
      <c r="E1698" s="71">
        <v>9</v>
      </c>
      <c r="F1698" s="71">
        <v>16</v>
      </c>
      <c r="G1698" s="71">
        <v>26</v>
      </c>
      <c r="H1698" s="71">
        <v>1700</v>
      </c>
      <c r="I1698" s="71">
        <v>37.748586899999999</v>
      </c>
      <c r="J1698" s="71">
        <v>-122.16136419999999</v>
      </c>
    </row>
    <row r="1699" spans="1:10" ht="29.1">
      <c r="A1699" s="71">
        <v>55747</v>
      </c>
      <c r="B1699" s="70" t="s">
        <v>1035</v>
      </c>
      <c r="C1699" s="71">
        <v>1302380</v>
      </c>
      <c r="D1699" s="72" t="s">
        <v>1898</v>
      </c>
      <c r="E1699" s="71">
        <v>14</v>
      </c>
      <c r="F1699" s="71">
        <v>12</v>
      </c>
      <c r="G1699" s="71">
        <v>26</v>
      </c>
      <c r="H1699" s="71">
        <v>1701</v>
      </c>
      <c r="I1699" s="71">
        <v>37.932813799999998</v>
      </c>
      <c r="J1699" s="71">
        <v>-122.32784530000001</v>
      </c>
    </row>
    <row r="1700" spans="1:10" ht="29.1">
      <c r="A1700" s="71">
        <v>56771</v>
      </c>
      <c r="B1700" s="70" t="s">
        <v>1035</v>
      </c>
      <c r="C1700" s="71">
        <v>600030</v>
      </c>
      <c r="D1700" s="72" t="s">
        <v>2175</v>
      </c>
      <c r="E1700" s="71">
        <v>16</v>
      </c>
      <c r="F1700" s="71">
        <v>9</v>
      </c>
      <c r="G1700" s="71">
        <v>26</v>
      </c>
      <c r="H1700" s="71">
        <v>1702</v>
      </c>
      <c r="I1700" s="71">
        <v>37.8301886</v>
      </c>
      <c r="J1700" s="71">
        <v>-122.2834458</v>
      </c>
    </row>
    <row r="1701" spans="1:10" ht="29.1">
      <c r="A1701" s="71">
        <v>59866</v>
      </c>
      <c r="B1701" s="70" t="s">
        <v>1035</v>
      </c>
      <c r="C1701" s="71">
        <v>1004500</v>
      </c>
      <c r="D1701" s="72" t="s">
        <v>2176</v>
      </c>
      <c r="E1701" s="71">
        <v>0</v>
      </c>
      <c r="F1701" s="71">
        <v>25</v>
      </c>
      <c r="G1701" s="71">
        <v>26</v>
      </c>
      <c r="H1701" s="71">
        <v>1703</v>
      </c>
      <c r="I1701" s="71">
        <v>37.750053100000002</v>
      </c>
      <c r="J1701" s="71">
        <v>-122.1587747</v>
      </c>
    </row>
    <row r="1702" spans="1:10" ht="29.1">
      <c r="A1702" s="71">
        <v>52652</v>
      </c>
      <c r="B1702" s="70" t="s">
        <v>1035</v>
      </c>
      <c r="C1702" s="71">
        <v>1009330</v>
      </c>
      <c r="D1702" s="72" t="s">
        <v>2177</v>
      </c>
      <c r="E1702" s="71">
        <v>8</v>
      </c>
      <c r="F1702" s="71">
        <v>18</v>
      </c>
      <c r="G1702" s="71">
        <v>26</v>
      </c>
      <c r="H1702" s="71">
        <v>1704</v>
      </c>
      <c r="I1702" s="71">
        <v>37.797231600000003</v>
      </c>
      <c r="J1702" s="71">
        <v>-122.2389163</v>
      </c>
    </row>
    <row r="1703" spans="1:10" ht="29.1">
      <c r="A1703" s="71">
        <v>55856</v>
      </c>
      <c r="B1703" s="70" t="s">
        <v>1035</v>
      </c>
      <c r="C1703" s="71">
        <v>1003160</v>
      </c>
      <c r="D1703" s="72" t="s">
        <v>1842</v>
      </c>
      <c r="E1703" s="71">
        <v>19</v>
      </c>
      <c r="F1703" s="71">
        <v>7</v>
      </c>
      <c r="G1703" s="71">
        <v>26</v>
      </c>
      <c r="H1703" s="71">
        <v>1705</v>
      </c>
      <c r="I1703" s="71">
        <v>37.7555038</v>
      </c>
      <c r="J1703" s="71">
        <v>-122.1955203</v>
      </c>
    </row>
    <row r="1704" spans="1:10" ht="29.1">
      <c r="A1704" s="71">
        <v>53102</v>
      </c>
      <c r="B1704" s="70" t="s">
        <v>1035</v>
      </c>
      <c r="C1704" s="71">
        <v>9908270</v>
      </c>
      <c r="D1704" s="72" t="s">
        <v>2178</v>
      </c>
      <c r="E1704" s="71">
        <v>17</v>
      </c>
      <c r="F1704" s="71">
        <v>9</v>
      </c>
      <c r="G1704" s="71">
        <v>26</v>
      </c>
      <c r="H1704" s="71">
        <v>1706</v>
      </c>
      <c r="I1704" s="71">
        <v>37.758510000000001</v>
      </c>
      <c r="J1704" s="71">
        <v>-122.26129</v>
      </c>
    </row>
    <row r="1705" spans="1:10" ht="29.1">
      <c r="A1705" s="71">
        <v>55340</v>
      </c>
      <c r="B1705" s="70" t="s">
        <v>1035</v>
      </c>
      <c r="C1705" s="71">
        <v>1301790</v>
      </c>
      <c r="D1705" s="72" t="s">
        <v>1991</v>
      </c>
      <c r="E1705" s="71">
        <v>17</v>
      </c>
      <c r="F1705" s="71">
        <v>9</v>
      </c>
      <c r="G1705" s="71">
        <v>26</v>
      </c>
      <c r="H1705" s="71">
        <v>1707</v>
      </c>
      <c r="I1705" s="71">
        <v>37.931319000000002</v>
      </c>
      <c r="J1705" s="71">
        <v>-122.3601408</v>
      </c>
    </row>
    <row r="1706" spans="1:10" ht="29.1">
      <c r="A1706" s="71">
        <v>56546</v>
      </c>
      <c r="B1706" s="70" t="s">
        <v>1035</v>
      </c>
      <c r="C1706" s="71">
        <v>303680</v>
      </c>
      <c r="D1706" s="72" t="s">
        <v>2179</v>
      </c>
      <c r="E1706" s="71">
        <v>11</v>
      </c>
      <c r="F1706" s="71">
        <v>15</v>
      </c>
      <c r="G1706" s="71">
        <v>26</v>
      </c>
      <c r="H1706" s="71">
        <v>1708</v>
      </c>
      <c r="I1706" s="71">
        <v>37.856221900000001</v>
      </c>
      <c r="J1706" s="71">
        <v>-122.2714203</v>
      </c>
    </row>
    <row r="1707" spans="1:10" ht="29.1">
      <c r="A1707" s="71">
        <v>55383</v>
      </c>
      <c r="B1707" s="70" t="s">
        <v>1035</v>
      </c>
      <c r="C1707" s="71">
        <v>1301270</v>
      </c>
      <c r="D1707" s="72" t="s">
        <v>2180</v>
      </c>
      <c r="E1707" s="71">
        <v>12</v>
      </c>
      <c r="F1707" s="71">
        <v>13</v>
      </c>
      <c r="G1707" s="71">
        <v>25</v>
      </c>
      <c r="H1707" s="71">
        <v>1709</v>
      </c>
      <c r="I1707" s="71">
        <v>37.9252678</v>
      </c>
      <c r="J1707" s="71">
        <v>-122.3337669</v>
      </c>
    </row>
    <row r="1708" spans="1:10" ht="29.1">
      <c r="A1708" s="71">
        <v>55074</v>
      </c>
      <c r="B1708" s="70" t="s">
        <v>1035</v>
      </c>
      <c r="C1708" s="71">
        <v>1300040</v>
      </c>
      <c r="D1708" s="72" t="s">
        <v>2181</v>
      </c>
      <c r="E1708" s="71">
        <v>11</v>
      </c>
      <c r="F1708" s="71">
        <v>14</v>
      </c>
      <c r="G1708" s="71">
        <v>25</v>
      </c>
      <c r="H1708" s="71">
        <v>1710</v>
      </c>
      <c r="I1708" s="71">
        <v>37.950089300000002</v>
      </c>
      <c r="J1708" s="71">
        <v>-122.35705419999999</v>
      </c>
    </row>
    <row r="1709" spans="1:10" ht="29.1">
      <c r="A1709" s="71">
        <v>53434</v>
      </c>
      <c r="B1709" s="70" t="s">
        <v>1035</v>
      </c>
      <c r="C1709" s="71">
        <v>1003460</v>
      </c>
      <c r="D1709" s="72" t="s">
        <v>2157</v>
      </c>
      <c r="E1709" s="71">
        <v>18</v>
      </c>
      <c r="F1709" s="71">
        <v>7</v>
      </c>
      <c r="G1709" s="71">
        <v>25</v>
      </c>
      <c r="H1709" s="71">
        <v>1711</v>
      </c>
      <c r="I1709" s="71">
        <v>37.803059699999999</v>
      </c>
      <c r="J1709" s="71">
        <v>-122.28520140000001</v>
      </c>
    </row>
    <row r="1710" spans="1:10" ht="29.1">
      <c r="A1710" s="71">
        <v>56005</v>
      </c>
      <c r="B1710" s="70" t="s">
        <v>1035</v>
      </c>
      <c r="C1710" s="71">
        <v>1009610</v>
      </c>
      <c r="D1710" s="72" t="s">
        <v>2182</v>
      </c>
      <c r="E1710" s="71">
        <v>6</v>
      </c>
      <c r="F1710" s="71">
        <v>19</v>
      </c>
      <c r="G1710" s="71">
        <v>25</v>
      </c>
      <c r="H1710" s="71">
        <v>1712</v>
      </c>
      <c r="I1710" s="71">
        <v>37.737740199999998</v>
      </c>
      <c r="J1710" s="71">
        <v>-122.1883382</v>
      </c>
    </row>
    <row r="1711" spans="1:10" ht="29.1">
      <c r="A1711" s="71">
        <v>55625</v>
      </c>
      <c r="B1711" s="70" t="s">
        <v>1035</v>
      </c>
      <c r="C1711" s="71">
        <v>303470</v>
      </c>
      <c r="D1711" s="72" t="s">
        <v>2167</v>
      </c>
      <c r="E1711" s="71">
        <v>18</v>
      </c>
      <c r="F1711" s="71">
        <v>8</v>
      </c>
      <c r="G1711" s="71">
        <v>25</v>
      </c>
      <c r="H1711" s="71">
        <v>1713</v>
      </c>
      <c r="I1711" s="71">
        <v>37.854559100000003</v>
      </c>
      <c r="J1711" s="71">
        <v>-122.2710115</v>
      </c>
    </row>
    <row r="1712" spans="1:10" ht="29.1">
      <c r="A1712" s="71">
        <v>55139</v>
      </c>
      <c r="B1712" s="70" t="s">
        <v>1035</v>
      </c>
      <c r="C1712" s="71">
        <v>1020360</v>
      </c>
      <c r="D1712" s="72" t="s">
        <v>1884</v>
      </c>
      <c r="E1712" s="71">
        <v>15</v>
      </c>
      <c r="F1712" s="71">
        <v>10</v>
      </c>
      <c r="G1712" s="71">
        <v>25</v>
      </c>
      <c r="H1712" s="71">
        <v>1714</v>
      </c>
      <c r="I1712" s="71">
        <v>37.841910400000003</v>
      </c>
      <c r="J1712" s="71">
        <v>-122.2618059</v>
      </c>
    </row>
    <row r="1713" spans="1:10" ht="29.1">
      <c r="A1713" s="71">
        <v>51180</v>
      </c>
      <c r="B1713" s="70" t="s">
        <v>1035</v>
      </c>
      <c r="C1713" s="71">
        <v>302200</v>
      </c>
      <c r="D1713" s="72" t="s">
        <v>2183</v>
      </c>
      <c r="E1713" s="71">
        <v>15</v>
      </c>
      <c r="F1713" s="71">
        <v>10</v>
      </c>
      <c r="G1713" s="71">
        <v>25</v>
      </c>
      <c r="H1713" s="71">
        <v>1715</v>
      </c>
      <c r="I1713" s="71">
        <v>37.863579100000003</v>
      </c>
      <c r="J1713" s="71">
        <v>-122.2700272</v>
      </c>
    </row>
    <row r="1714" spans="1:10" ht="29.1">
      <c r="A1714" s="71">
        <v>58557</v>
      </c>
      <c r="B1714" s="70" t="s">
        <v>1035</v>
      </c>
      <c r="C1714" s="71">
        <v>1016020</v>
      </c>
      <c r="D1714" s="72" t="s">
        <v>2184</v>
      </c>
      <c r="E1714" s="71">
        <v>10</v>
      </c>
      <c r="F1714" s="71">
        <v>16</v>
      </c>
      <c r="G1714" s="71">
        <v>25</v>
      </c>
      <c r="H1714" s="71">
        <v>1716</v>
      </c>
      <c r="I1714" s="71">
        <v>37.811608399999997</v>
      </c>
      <c r="J1714" s="71">
        <v>-122.2730404</v>
      </c>
    </row>
    <row r="1715" spans="1:10" ht="29.1">
      <c r="A1715" s="71">
        <v>54668</v>
      </c>
      <c r="B1715" s="70" t="s">
        <v>1035</v>
      </c>
      <c r="C1715" s="71">
        <v>1009380</v>
      </c>
      <c r="D1715" s="72" t="s">
        <v>2136</v>
      </c>
      <c r="E1715" s="71">
        <v>6</v>
      </c>
      <c r="F1715" s="71">
        <v>19</v>
      </c>
      <c r="G1715" s="71">
        <v>25</v>
      </c>
      <c r="H1715" s="71">
        <v>1717</v>
      </c>
      <c r="I1715" s="71">
        <v>37.790552400000003</v>
      </c>
      <c r="J1715" s="71">
        <v>-122.2203938</v>
      </c>
    </row>
    <row r="1716" spans="1:10" ht="29.1">
      <c r="A1716" s="71">
        <v>58806</v>
      </c>
      <c r="B1716" s="70" t="s">
        <v>1035</v>
      </c>
      <c r="C1716" s="71">
        <v>1011260</v>
      </c>
      <c r="D1716" s="72" t="s">
        <v>2185</v>
      </c>
      <c r="E1716" s="71">
        <v>4</v>
      </c>
      <c r="F1716" s="71">
        <v>22</v>
      </c>
      <c r="G1716" s="71">
        <v>25</v>
      </c>
      <c r="H1716" s="71">
        <v>1718</v>
      </c>
      <c r="I1716" s="71">
        <v>37.797023699999997</v>
      </c>
      <c r="J1716" s="71">
        <v>-122.2173998</v>
      </c>
    </row>
    <row r="1717" spans="1:10" ht="29.1">
      <c r="A1717" s="71">
        <v>55047</v>
      </c>
      <c r="B1717" s="70" t="s">
        <v>1035</v>
      </c>
      <c r="C1717" s="71">
        <v>1100570</v>
      </c>
      <c r="D1717" s="72" t="s">
        <v>2044</v>
      </c>
      <c r="E1717" s="71">
        <v>3</v>
      </c>
      <c r="F1717" s="71">
        <v>23</v>
      </c>
      <c r="G1717" s="71">
        <v>25</v>
      </c>
      <c r="H1717" s="71">
        <v>1719</v>
      </c>
      <c r="I1717" s="71">
        <v>37.822603700000002</v>
      </c>
      <c r="J1717" s="71">
        <v>-122.2437911</v>
      </c>
    </row>
    <row r="1718" spans="1:10" ht="29.1">
      <c r="A1718" s="71">
        <v>50860</v>
      </c>
      <c r="B1718" s="70" t="s">
        <v>1035</v>
      </c>
      <c r="C1718" s="71">
        <v>1100250</v>
      </c>
      <c r="D1718" s="72" t="s">
        <v>2186</v>
      </c>
      <c r="E1718" s="71">
        <v>25</v>
      </c>
      <c r="F1718" s="71">
        <v>1</v>
      </c>
      <c r="G1718" s="71">
        <v>25</v>
      </c>
      <c r="H1718" s="71">
        <v>1720</v>
      </c>
      <c r="I1718" s="71">
        <v>37.825844600000003</v>
      </c>
      <c r="J1718" s="71">
        <v>-122.23255260000001</v>
      </c>
    </row>
    <row r="1719" spans="1:10" ht="29.1">
      <c r="A1719" s="71">
        <v>52319</v>
      </c>
      <c r="B1719" s="70" t="s">
        <v>1035</v>
      </c>
      <c r="C1719" s="71">
        <v>9905890</v>
      </c>
      <c r="D1719" s="72" t="s">
        <v>1255</v>
      </c>
      <c r="E1719" s="71">
        <v>13</v>
      </c>
      <c r="F1719" s="71">
        <v>12</v>
      </c>
      <c r="G1719" s="71">
        <v>25</v>
      </c>
      <c r="H1719" s="71">
        <v>1721</v>
      </c>
      <c r="I1719" s="71">
        <v>37.4910602</v>
      </c>
      <c r="J1719" s="71">
        <v>-121.9303409</v>
      </c>
    </row>
    <row r="1720" spans="1:10" ht="29.1">
      <c r="A1720" s="71">
        <v>52535</v>
      </c>
      <c r="B1720" s="70" t="s">
        <v>1035</v>
      </c>
      <c r="C1720" s="71">
        <v>304150</v>
      </c>
      <c r="D1720" s="72" t="s">
        <v>2187</v>
      </c>
      <c r="E1720" s="71">
        <v>10</v>
      </c>
      <c r="F1720" s="71">
        <v>15</v>
      </c>
      <c r="G1720" s="71">
        <v>25</v>
      </c>
      <c r="H1720" s="71">
        <v>1722</v>
      </c>
      <c r="I1720" s="71">
        <v>37.859678600000002</v>
      </c>
      <c r="J1720" s="71">
        <v>-122.2805236</v>
      </c>
    </row>
    <row r="1721" spans="1:10" ht="29.1">
      <c r="A1721" s="71">
        <v>56060</v>
      </c>
      <c r="B1721" s="70" t="s">
        <v>1035</v>
      </c>
      <c r="C1721" s="71">
        <v>1016040</v>
      </c>
      <c r="D1721" s="72" t="s">
        <v>2188</v>
      </c>
      <c r="E1721" s="71">
        <v>10</v>
      </c>
      <c r="F1721" s="71">
        <v>16</v>
      </c>
      <c r="G1721" s="71">
        <v>25</v>
      </c>
      <c r="H1721" s="71">
        <v>1723</v>
      </c>
      <c r="I1721" s="71">
        <v>37.815137399999998</v>
      </c>
      <c r="J1721" s="71">
        <v>-122.2722292</v>
      </c>
    </row>
    <row r="1722" spans="1:10" ht="29.1">
      <c r="A1722" s="71">
        <v>55472</v>
      </c>
      <c r="B1722" s="70" t="s">
        <v>1035</v>
      </c>
      <c r="C1722" s="71">
        <v>1004370</v>
      </c>
      <c r="D1722" s="72" t="s">
        <v>2189</v>
      </c>
      <c r="E1722" s="71">
        <v>14</v>
      </c>
      <c r="F1722" s="71">
        <v>11</v>
      </c>
      <c r="G1722" s="71">
        <v>25</v>
      </c>
      <c r="H1722" s="71">
        <v>1724</v>
      </c>
      <c r="I1722" s="71">
        <v>37.746341800000003</v>
      </c>
      <c r="J1722" s="71">
        <v>-122.1661685</v>
      </c>
    </row>
    <row r="1723" spans="1:10" ht="29.1">
      <c r="A1723" s="71">
        <v>57665</v>
      </c>
      <c r="B1723" s="70" t="s">
        <v>1035</v>
      </c>
      <c r="C1723" s="71">
        <v>1017490</v>
      </c>
      <c r="D1723" s="72" t="s">
        <v>2005</v>
      </c>
      <c r="E1723" s="71">
        <v>22</v>
      </c>
      <c r="F1723" s="71">
        <v>3</v>
      </c>
      <c r="G1723" s="71">
        <v>25</v>
      </c>
      <c r="H1723" s="71">
        <v>1725</v>
      </c>
      <c r="I1723" s="71">
        <v>37.808746800000002</v>
      </c>
      <c r="J1723" s="71">
        <v>-122.2193315</v>
      </c>
    </row>
    <row r="1724" spans="1:10" ht="29.1">
      <c r="A1724" s="71">
        <v>50544</v>
      </c>
      <c r="B1724" s="70" t="s">
        <v>1035</v>
      </c>
      <c r="C1724" s="71">
        <v>303690</v>
      </c>
      <c r="D1724" s="72" t="s">
        <v>2179</v>
      </c>
      <c r="E1724" s="71">
        <v>17</v>
      </c>
      <c r="F1724" s="71">
        <v>8</v>
      </c>
      <c r="G1724" s="71">
        <v>25</v>
      </c>
      <c r="H1724" s="71">
        <v>1726</v>
      </c>
      <c r="I1724" s="71">
        <v>37.856369999999998</v>
      </c>
      <c r="J1724" s="71">
        <v>-122.2712064</v>
      </c>
    </row>
    <row r="1725" spans="1:10" ht="29.1">
      <c r="A1725" s="71">
        <v>54414</v>
      </c>
      <c r="B1725" s="70" t="s">
        <v>1035</v>
      </c>
      <c r="C1725" s="71">
        <v>1300390</v>
      </c>
      <c r="D1725" s="72" t="s">
        <v>2190</v>
      </c>
      <c r="E1725" s="71">
        <v>6</v>
      </c>
      <c r="F1725" s="71">
        <v>19</v>
      </c>
      <c r="G1725" s="71">
        <v>25</v>
      </c>
      <c r="H1725" s="71">
        <v>1727</v>
      </c>
      <c r="I1725" s="71">
        <v>37.936558499999997</v>
      </c>
      <c r="J1725" s="71">
        <v>-122.3638334</v>
      </c>
    </row>
    <row r="1726" spans="1:10" ht="29.1">
      <c r="A1726" s="71">
        <v>51110</v>
      </c>
      <c r="B1726" s="70" t="s">
        <v>1035</v>
      </c>
      <c r="C1726" s="71">
        <v>1000410</v>
      </c>
      <c r="D1726" s="72" t="s">
        <v>2191</v>
      </c>
      <c r="E1726" s="71">
        <v>12</v>
      </c>
      <c r="F1726" s="71">
        <v>13</v>
      </c>
      <c r="G1726" s="71">
        <v>25</v>
      </c>
      <c r="H1726" s="71">
        <v>1728</v>
      </c>
      <c r="I1726" s="71">
        <v>37.803658200000001</v>
      </c>
      <c r="J1726" s="71">
        <v>-122.276263</v>
      </c>
    </row>
    <row r="1727" spans="1:10" ht="29.1">
      <c r="A1727" s="71">
        <v>55045</v>
      </c>
      <c r="B1727" s="70" t="s">
        <v>1035</v>
      </c>
      <c r="C1727" s="71">
        <v>303570</v>
      </c>
      <c r="D1727" s="72" t="s">
        <v>2192</v>
      </c>
      <c r="E1727" s="71">
        <v>10</v>
      </c>
      <c r="F1727" s="71">
        <v>15</v>
      </c>
      <c r="G1727" s="71">
        <v>25</v>
      </c>
      <c r="H1727" s="71">
        <v>1729</v>
      </c>
      <c r="I1727" s="71">
        <v>37.859865200000002</v>
      </c>
      <c r="J1727" s="71">
        <v>-122.2717846</v>
      </c>
    </row>
    <row r="1728" spans="1:10" ht="29.1">
      <c r="A1728" s="71">
        <v>52636</v>
      </c>
      <c r="B1728" s="70" t="s">
        <v>1035</v>
      </c>
      <c r="C1728" s="71">
        <v>9906850</v>
      </c>
      <c r="D1728" s="72" t="s">
        <v>2193</v>
      </c>
      <c r="E1728" s="71">
        <v>13</v>
      </c>
      <c r="F1728" s="71">
        <v>12</v>
      </c>
      <c r="G1728" s="71">
        <v>25</v>
      </c>
      <c r="H1728" s="71">
        <v>1730</v>
      </c>
      <c r="I1728" s="71">
        <v>37.794871800000003</v>
      </c>
      <c r="J1728" s="71">
        <v>-122.2552433</v>
      </c>
    </row>
    <row r="1729" spans="1:10" ht="29.1">
      <c r="A1729" s="71">
        <v>59985</v>
      </c>
      <c r="B1729" s="70" t="s">
        <v>1035</v>
      </c>
      <c r="C1729" s="71">
        <v>304880</v>
      </c>
      <c r="D1729" s="72" t="s">
        <v>2194</v>
      </c>
      <c r="E1729" s="71">
        <v>17</v>
      </c>
      <c r="F1729" s="71">
        <v>8</v>
      </c>
      <c r="G1729" s="71">
        <v>25</v>
      </c>
      <c r="H1729" s="71">
        <v>1731</v>
      </c>
      <c r="I1729" s="71">
        <v>37.860275299999998</v>
      </c>
      <c r="J1729" s="71">
        <v>-122.2669167</v>
      </c>
    </row>
    <row r="1730" spans="1:10" ht="29.1">
      <c r="A1730" s="71">
        <v>59916</v>
      </c>
      <c r="B1730" s="70" t="s">
        <v>1035</v>
      </c>
      <c r="C1730" s="71">
        <v>1014730</v>
      </c>
      <c r="D1730" s="72" t="s">
        <v>2195</v>
      </c>
      <c r="E1730" s="71">
        <v>4</v>
      </c>
      <c r="F1730" s="71">
        <v>21</v>
      </c>
      <c r="G1730" s="71">
        <v>25</v>
      </c>
      <c r="H1730" s="71">
        <v>1732</v>
      </c>
      <c r="I1730" s="71">
        <v>37.800820299999998</v>
      </c>
      <c r="J1730" s="71">
        <v>-122.21911849999999</v>
      </c>
    </row>
    <row r="1731" spans="1:10" ht="29.1">
      <c r="A1731" s="71">
        <v>52844</v>
      </c>
      <c r="B1731" s="70" t="s">
        <v>1035</v>
      </c>
      <c r="C1731" s="71">
        <v>703800</v>
      </c>
      <c r="D1731" s="72" t="s">
        <v>2196</v>
      </c>
      <c r="E1731" s="71">
        <v>8</v>
      </c>
      <c r="F1731" s="71">
        <v>17</v>
      </c>
      <c r="G1731" s="71">
        <v>25</v>
      </c>
      <c r="H1731" s="71">
        <v>1733</v>
      </c>
      <c r="I1731" s="71">
        <v>37.537024700000003</v>
      </c>
      <c r="J1731" s="71">
        <v>-121.9981111</v>
      </c>
    </row>
    <row r="1732" spans="1:10" ht="29.1">
      <c r="A1732" s="71">
        <v>58442</v>
      </c>
      <c r="B1732" s="70" t="s">
        <v>1035</v>
      </c>
      <c r="C1732" s="71">
        <v>1600450</v>
      </c>
      <c r="D1732" s="72" t="s">
        <v>2197</v>
      </c>
      <c r="E1732" s="71">
        <v>6</v>
      </c>
      <c r="F1732" s="71">
        <v>19</v>
      </c>
      <c r="G1732" s="71">
        <v>25</v>
      </c>
      <c r="H1732" s="71">
        <v>1734</v>
      </c>
      <c r="I1732" s="71">
        <v>37.971545900000002</v>
      </c>
      <c r="J1732" s="71">
        <v>-122.3422877</v>
      </c>
    </row>
    <row r="1733" spans="1:10" ht="29.1">
      <c r="A1733" s="71">
        <v>54494</v>
      </c>
      <c r="B1733" s="70" t="s">
        <v>1035</v>
      </c>
      <c r="C1733" s="71">
        <v>1301250</v>
      </c>
      <c r="D1733" s="72" t="s">
        <v>2198</v>
      </c>
      <c r="E1733" s="71">
        <v>13</v>
      </c>
      <c r="F1733" s="71">
        <v>12</v>
      </c>
      <c r="G1733" s="71">
        <v>25</v>
      </c>
      <c r="H1733" s="71">
        <v>1735</v>
      </c>
      <c r="I1733" s="71">
        <v>37.925170899999998</v>
      </c>
      <c r="J1733" s="71">
        <v>-122.336223</v>
      </c>
    </row>
    <row r="1734" spans="1:10" ht="29.1">
      <c r="A1734" s="71">
        <v>55701</v>
      </c>
      <c r="B1734" s="70" t="s">
        <v>1035</v>
      </c>
      <c r="C1734" s="71">
        <v>304650</v>
      </c>
      <c r="D1734" s="72" t="s">
        <v>2199</v>
      </c>
      <c r="E1734" s="71">
        <v>12</v>
      </c>
      <c r="F1734" s="71">
        <v>13</v>
      </c>
      <c r="G1734" s="71">
        <v>25</v>
      </c>
      <c r="H1734" s="71">
        <v>1736</v>
      </c>
      <c r="I1734" s="71">
        <v>37.859315700000003</v>
      </c>
      <c r="J1734" s="71">
        <v>-122.2888561</v>
      </c>
    </row>
    <row r="1735" spans="1:10" ht="29.1">
      <c r="A1735" s="71">
        <v>56451</v>
      </c>
      <c r="B1735" s="70" t="s">
        <v>1035</v>
      </c>
      <c r="C1735" s="71">
        <v>1002970</v>
      </c>
      <c r="D1735" s="72" t="s">
        <v>2200</v>
      </c>
      <c r="E1735" s="71">
        <v>13</v>
      </c>
      <c r="F1735" s="71">
        <v>12</v>
      </c>
      <c r="G1735" s="71">
        <v>25</v>
      </c>
      <c r="H1735" s="71">
        <v>1737</v>
      </c>
      <c r="I1735" s="71">
        <v>37.840217099999997</v>
      </c>
      <c r="J1735" s="71">
        <v>-122.26713549999999</v>
      </c>
    </row>
    <row r="1736" spans="1:10" ht="29.1">
      <c r="A1736" s="71">
        <v>59123</v>
      </c>
      <c r="B1736" s="70" t="s">
        <v>1035</v>
      </c>
      <c r="C1736" s="71">
        <v>101010</v>
      </c>
      <c r="D1736" s="72" t="s">
        <v>2201</v>
      </c>
      <c r="E1736" s="71">
        <v>2</v>
      </c>
      <c r="F1736" s="71">
        <v>23</v>
      </c>
      <c r="G1736" s="71">
        <v>25</v>
      </c>
      <c r="H1736" s="71">
        <v>1738</v>
      </c>
      <c r="I1736" s="71">
        <v>37.763759899999997</v>
      </c>
      <c r="J1736" s="71">
        <v>-122.24685700000001</v>
      </c>
    </row>
    <row r="1737" spans="1:10" ht="29.1">
      <c r="A1737" s="71">
        <v>58115</v>
      </c>
      <c r="B1737" s="70" t="s">
        <v>1035</v>
      </c>
      <c r="C1737" s="71">
        <v>303590</v>
      </c>
      <c r="D1737" s="72" t="s">
        <v>2202</v>
      </c>
      <c r="E1737" s="71">
        <v>14</v>
      </c>
      <c r="F1737" s="71">
        <v>11</v>
      </c>
      <c r="G1737" s="71">
        <v>25</v>
      </c>
      <c r="H1737" s="71">
        <v>1739</v>
      </c>
      <c r="I1737" s="71">
        <v>37.863104800000002</v>
      </c>
      <c r="J1737" s="71">
        <v>-122.272183</v>
      </c>
    </row>
    <row r="1738" spans="1:10" ht="29.1">
      <c r="A1738" s="71">
        <v>52029</v>
      </c>
      <c r="B1738" s="70" t="s">
        <v>1035</v>
      </c>
      <c r="C1738" s="71">
        <v>9905470</v>
      </c>
      <c r="D1738" s="72" t="s">
        <v>2203</v>
      </c>
      <c r="E1738" s="71">
        <v>17</v>
      </c>
      <c r="F1738" s="71">
        <v>8</v>
      </c>
      <c r="G1738" s="71">
        <v>25</v>
      </c>
      <c r="H1738" s="71">
        <v>1740</v>
      </c>
      <c r="I1738" s="71">
        <v>37.827686100000001</v>
      </c>
      <c r="J1738" s="71">
        <v>-122.2747979</v>
      </c>
    </row>
    <row r="1739" spans="1:10" ht="29.1">
      <c r="A1739" s="71">
        <v>59353</v>
      </c>
      <c r="B1739" s="70" t="s">
        <v>1035</v>
      </c>
      <c r="C1739" s="71">
        <v>1001920</v>
      </c>
      <c r="D1739" s="72" t="s">
        <v>2204</v>
      </c>
      <c r="E1739" s="71">
        <v>6</v>
      </c>
      <c r="F1739" s="71">
        <v>19</v>
      </c>
      <c r="G1739" s="71">
        <v>25</v>
      </c>
      <c r="H1739" s="71">
        <v>1741</v>
      </c>
      <c r="I1739" s="71">
        <v>37.795524399999998</v>
      </c>
      <c r="J1739" s="71">
        <v>-122.197412</v>
      </c>
    </row>
    <row r="1740" spans="1:10" ht="29.1">
      <c r="A1740" s="71">
        <v>52896</v>
      </c>
      <c r="B1740" s="70" t="s">
        <v>1035</v>
      </c>
      <c r="C1740" s="71">
        <v>9907640</v>
      </c>
      <c r="D1740" s="72" t="s">
        <v>2205</v>
      </c>
      <c r="E1740" s="71">
        <v>21</v>
      </c>
      <c r="F1740" s="71">
        <v>4</v>
      </c>
      <c r="G1740" s="71">
        <v>25</v>
      </c>
      <c r="H1740" s="71">
        <v>1742</v>
      </c>
      <c r="I1740" s="71">
        <v>37.740251000000001</v>
      </c>
      <c r="J1740" s="71">
        <v>-122.19452</v>
      </c>
    </row>
    <row r="1741" spans="1:10" ht="29.1">
      <c r="A1741" s="71">
        <v>53993</v>
      </c>
      <c r="B1741" s="70" t="s">
        <v>1035</v>
      </c>
      <c r="C1741" s="71">
        <v>1009570</v>
      </c>
      <c r="D1741" s="72" t="s">
        <v>2059</v>
      </c>
      <c r="E1741" s="71">
        <v>18</v>
      </c>
      <c r="F1741" s="71">
        <v>7</v>
      </c>
      <c r="G1741" s="71">
        <v>25</v>
      </c>
      <c r="H1741" s="71">
        <v>1743</v>
      </c>
      <c r="I1741" s="71">
        <v>37.7363979</v>
      </c>
      <c r="J1741" s="71">
        <v>-122.182896</v>
      </c>
    </row>
    <row r="1742" spans="1:10" ht="29.1">
      <c r="A1742" s="71">
        <v>51208</v>
      </c>
      <c r="B1742" s="70" t="s">
        <v>1035</v>
      </c>
      <c r="C1742" s="71">
        <v>9902550</v>
      </c>
      <c r="D1742" s="72" t="s">
        <v>2206</v>
      </c>
      <c r="E1742" s="71">
        <v>12</v>
      </c>
      <c r="F1742" s="71">
        <v>13</v>
      </c>
      <c r="G1742" s="71">
        <v>25</v>
      </c>
      <c r="H1742" s="71">
        <v>1744</v>
      </c>
      <c r="I1742" s="71">
        <v>37.666513199999997</v>
      </c>
      <c r="J1742" s="71">
        <v>-122.1060847</v>
      </c>
    </row>
    <row r="1743" spans="1:10" ht="29.1">
      <c r="A1743" s="71">
        <v>59591</v>
      </c>
      <c r="B1743" s="70" t="s">
        <v>1035</v>
      </c>
      <c r="C1743" s="71">
        <v>304410</v>
      </c>
      <c r="D1743" s="72" t="s">
        <v>1895</v>
      </c>
      <c r="E1743" s="71">
        <v>14</v>
      </c>
      <c r="F1743" s="71">
        <v>11</v>
      </c>
      <c r="G1743" s="71">
        <v>25</v>
      </c>
      <c r="H1743" s="71">
        <v>1745</v>
      </c>
      <c r="I1743" s="71">
        <v>37.866481100000001</v>
      </c>
      <c r="J1743" s="71">
        <v>-122.2914365</v>
      </c>
    </row>
    <row r="1744" spans="1:10" ht="29.1">
      <c r="A1744" s="71">
        <v>59979</v>
      </c>
      <c r="B1744" s="70" t="s">
        <v>1035</v>
      </c>
      <c r="C1744" s="71">
        <v>1003440</v>
      </c>
      <c r="D1744" s="72" t="s">
        <v>2207</v>
      </c>
      <c r="E1744" s="71">
        <v>5</v>
      </c>
      <c r="F1744" s="71">
        <v>20</v>
      </c>
      <c r="G1744" s="71">
        <v>25</v>
      </c>
      <c r="H1744" s="71">
        <v>1746</v>
      </c>
      <c r="I1744" s="71">
        <v>37.806309400000004</v>
      </c>
      <c r="J1744" s="71">
        <v>-122.2999058</v>
      </c>
    </row>
    <row r="1745" spans="1:10" ht="29.1">
      <c r="A1745" s="71">
        <v>55690</v>
      </c>
      <c r="B1745" s="70" t="s">
        <v>1035</v>
      </c>
      <c r="C1745" s="71">
        <v>803300</v>
      </c>
      <c r="D1745" s="72" t="s">
        <v>2208</v>
      </c>
      <c r="E1745" s="71">
        <v>11</v>
      </c>
      <c r="F1745" s="71">
        <v>14</v>
      </c>
      <c r="G1745" s="71">
        <v>25</v>
      </c>
      <c r="H1745" s="71">
        <v>1747</v>
      </c>
      <c r="I1745" s="71">
        <v>37.6250888</v>
      </c>
      <c r="J1745" s="71">
        <v>-122.0418397</v>
      </c>
    </row>
    <row r="1746" spans="1:10" ht="29.1">
      <c r="A1746" s="71">
        <v>59277</v>
      </c>
      <c r="B1746" s="70" t="s">
        <v>1035</v>
      </c>
      <c r="C1746" s="71">
        <v>304450</v>
      </c>
      <c r="D1746" s="72" t="s">
        <v>2142</v>
      </c>
      <c r="E1746" s="71">
        <v>10</v>
      </c>
      <c r="F1746" s="71">
        <v>15</v>
      </c>
      <c r="G1746" s="71">
        <v>25</v>
      </c>
      <c r="H1746" s="71">
        <v>1748</v>
      </c>
      <c r="I1746" s="71">
        <v>37.864711</v>
      </c>
      <c r="J1746" s="71">
        <v>-122.2908692</v>
      </c>
    </row>
    <row r="1747" spans="1:10" ht="29.1">
      <c r="A1747" s="71">
        <v>59928</v>
      </c>
      <c r="B1747" s="70" t="s">
        <v>1035</v>
      </c>
      <c r="C1747" s="71">
        <v>300370</v>
      </c>
      <c r="D1747" s="72" t="s">
        <v>1685</v>
      </c>
      <c r="E1747" s="71">
        <v>19</v>
      </c>
      <c r="F1747" s="71">
        <v>6</v>
      </c>
      <c r="G1747" s="71">
        <v>25</v>
      </c>
      <c r="H1747" s="71">
        <v>1749</v>
      </c>
      <c r="I1747" s="71">
        <v>37.851003300000002</v>
      </c>
      <c r="J1747" s="71">
        <v>-122.2704772</v>
      </c>
    </row>
    <row r="1748" spans="1:10" ht="29.1">
      <c r="A1748" s="71">
        <v>58761</v>
      </c>
      <c r="B1748" s="70" t="s">
        <v>1035</v>
      </c>
      <c r="C1748" s="71">
        <v>1502150</v>
      </c>
      <c r="D1748" s="72" t="s">
        <v>2125</v>
      </c>
      <c r="E1748" s="71">
        <v>3</v>
      </c>
      <c r="F1748" s="71">
        <v>22</v>
      </c>
      <c r="G1748" s="71">
        <v>25</v>
      </c>
      <c r="H1748" s="71">
        <v>1750</v>
      </c>
      <c r="I1748" s="71">
        <v>37.696935799999999</v>
      </c>
      <c r="J1748" s="71">
        <v>-122.1297438</v>
      </c>
    </row>
    <row r="1749" spans="1:10" ht="29.1">
      <c r="A1749" s="71">
        <v>51225</v>
      </c>
      <c r="B1749" s="70" t="s">
        <v>1035</v>
      </c>
      <c r="C1749" s="71">
        <v>1019200</v>
      </c>
      <c r="D1749" s="72" t="s">
        <v>2091</v>
      </c>
      <c r="E1749" s="71">
        <v>11</v>
      </c>
      <c r="F1749" s="71">
        <v>13</v>
      </c>
      <c r="G1749" s="71">
        <v>25</v>
      </c>
      <c r="H1749" s="71">
        <v>1751</v>
      </c>
      <c r="I1749" s="71">
        <v>37.8466855</v>
      </c>
      <c r="J1749" s="71">
        <v>-122.2654556</v>
      </c>
    </row>
    <row r="1750" spans="1:10" ht="29.1">
      <c r="A1750" s="71">
        <v>55112</v>
      </c>
      <c r="B1750" s="70" t="s">
        <v>1035</v>
      </c>
      <c r="C1750" s="71">
        <v>1003550</v>
      </c>
      <c r="D1750" s="72" t="s">
        <v>2209</v>
      </c>
      <c r="E1750" s="71">
        <v>2</v>
      </c>
      <c r="F1750" s="71">
        <v>22</v>
      </c>
      <c r="G1750" s="71">
        <v>25</v>
      </c>
      <c r="H1750" s="71">
        <v>1752</v>
      </c>
      <c r="I1750" s="71">
        <v>37.804535999999999</v>
      </c>
      <c r="J1750" s="71">
        <v>-122.290796</v>
      </c>
    </row>
    <row r="1751" spans="1:10" ht="29.1">
      <c r="A1751" s="71">
        <v>56620</v>
      </c>
      <c r="B1751" s="70" t="s">
        <v>1035</v>
      </c>
      <c r="C1751" s="71">
        <v>805330</v>
      </c>
      <c r="D1751" s="72" t="s">
        <v>2210</v>
      </c>
      <c r="E1751" s="71">
        <v>19</v>
      </c>
      <c r="F1751" s="71">
        <v>6</v>
      </c>
      <c r="G1751" s="71">
        <v>24</v>
      </c>
      <c r="H1751" s="71">
        <v>1753</v>
      </c>
      <c r="I1751" s="71">
        <v>37.607001500000003</v>
      </c>
      <c r="J1751" s="71">
        <v>-122.0640448</v>
      </c>
    </row>
    <row r="1752" spans="1:10" ht="29.1">
      <c r="A1752" s="71">
        <v>50477</v>
      </c>
      <c r="B1752" s="70" t="s">
        <v>1035</v>
      </c>
      <c r="C1752" s="71">
        <v>1300250</v>
      </c>
      <c r="D1752" s="72" t="s">
        <v>2211</v>
      </c>
      <c r="E1752" s="71">
        <v>9</v>
      </c>
      <c r="F1752" s="71">
        <v>15</v>
      </c>
      <c r="G1752" s="71">
        <v>24</v>
      </c>
      <c r="H1752" s="71">
        <v>1754</v>
      </c>
      <c r="I1752" s="71">
        <v>37.943952799999998</v>
      </c>
      <c r="J1752" s="71">
        <v>-122.34760919999999</v>
      </c>
    </row>
    <row r="1753" spans="1:10" ht="29.1">
      <c r="A1753" s="71">
        <v>53367</v>
      </c>
      <c r="B1753" s="70" t="s">
        <v>1035</v>
      </c>
      <c r="C1753" s="71">
        <v>302750</v>
      </c>
      <c r="D1753" s="72" t="s">
        <v>2212</v>
      </c>
      <c r="E1753" s="71">
        <v>2</v>
      </c>
      <c r="F1753" s="71">
        <v>23</v>
      </c>
      <c r="G1753" s="71">
        <v>24</v>
      </c>
      <c r="H1753" s="71">
        <v>1755</v>
      </c>
      <c r="I1753" s="71">
        <v>37.881240200000001</v>
      </c>
      <c r="J1753" s="71">
        <v>-122.2889677</v>
      </c>
    </row>
    <row r="1754" spans="1:10" ht="29.1">
      <c r="A1754" s="71">
        <v>54479</v>
      </c>
      <c r="B1754" s="70" t="s">
        <v>1035</v>
      </c>
      <c r="C1754" s="71">
        <v>1015270</v>
      </c>
      <c r="D1754" s="72" t="s">
        <v>2213</v>
      </c>
      <c r="E1754" s="71">
        <v>7</v>
      </c>
      <c r="F1754" s="71">
        <v>17</v>
      </c>
      <c r="G1754" s="71">
        <v>24</v>
      </c>
      <c r="H1754" s="71">
        <v>1756</v>
      </c>
      <c r="I1754" s="71">
        <v>37.811311500000002</v>
      </c>
      <c r="J1754" s="71">
        <v>-122.2505476</v>
      </c>
    </row>
    <row r="1755" spans="1:10" ht="29.1">
      <c r="A1755" s="71">
        <v>52334</v>
      </c>
      <c r="B1755" s="70" t="s">
        <v>1035</v>
      </c>
      <c r="C1755" s="71">
        <v>1018090</v>
      </c>
      <c r="D1755" s="72" t="s">
        <v>2165</v>
      </c>
      <c r="E1755" s="71">
        <v>10</v>
      </c>
      <c r="F1755" s="71">
        <v>14</v>
      </c>
      <c r="G1755" s="71">
        <v>24</v>
      </c>
      <c r="H1755" s="71">
        <v>1757</v>
      </c>
      <c r="I1755" s="71">
        <v>37.799067200000003</v>
      </c>
      <c r="J1755" s="71">
        <v>-122.18977940000001</v>
      </c>
    </row>
    <row r="1756" spans="1:10" ht="29.1">
      <c r="A1756" s="71">
        <v>57411</v>
      </c>
      <c r="B1756" s="70" t="s">
        <v>1035</v>
      </c>
      <c r="C1756" s="71">
        <v>1009150</v>
      </c>
      <c r="D1756" s="72" t="s">
        <v>1883</v>
      </c>
      <c r="E1756" s="71">
        <v>17</v>
      </c>
      <c r="F1756" s="71">
        <v>8</v>
      </c>
      <c r="G1756" s="71">
        <v>24</v>
      </c>
      <c r="H1756" s="71">
        <v>1758</v>
      </c>
      <c r="I1756" s="71">
        <v>37.797569600000003</v>
      </c>
      <c r="J1756" s="71">
        <v>-122.249135</v>
      </c>
    </row>
    <row r="1757" spans="1:10" ht="29.1">
      <c r="A1757" s="71">
        <v>52655</v>
      </c>
      <c r="B1757" s="70" t="s">
        <v>1035</v>
      </c>
      <c r="C1757" s="71">
        <v>1004350</v>
      </c>
      <c r="D1757" s="72" t="s">
        <v>2174</v>
      </c>
      <c r="E1757" s="71">
        <v>15</v>
      </c>
      <c r="F1757" s="71">
        <v>9</v>
      </c>
      <c r="G1757" s="71">
        <v>24</v>
      </c>
      <c r="H1757" s="71">
        <v>1759</v>
      </c>
      <c r="I1757" s="71">
        <v>37.748732400000002</v>
      </c>
      <c r="J1757" s="71">
        <v>-122.1616475</v>
      </c>
    </row>
    <row r="1758" spans="1:10" ht="29.1">
      <c r="A1758" s="71">
        <v>53505</v>
      </c>
      <c r="B1758" s="70" t="s">
        <v>1035</v>
      </c>
      <c r="C1758" s="71">
        <v>706430</v>
      </c>
      <c r="D1758" s="72" t="s">
        <v>2214</v>
      </c>
      <c r="E1758" s="71">
        <v>14</v>
      </c>
      <c r="F1758" s="71">
        <v>10</v>
      </c>
      <c r="G1758" s="71">
        <v>24</v>
      </c>
      <c r="H1758" s="71">
        <v>1760</v>
      </c>
      <c r="I1758" s="71">
        <v>37.470600500000003</v>
      </c>
      <c r="J1758" s="71">
        <v>-121.9182778</v>
      </c>
    </row>
    <row r="1759" spans="1:10" ht="29.1">
      <c r="A1759" s="71">
        <v>55737</v>
      </c>
      <c r="B1759" s="70" t="s">
        <v>1035</v>
      </c>
      <c r="C1759" s="71">
        <v>1200050</v>
      </c>
      <c r="D1759" s="72" t="s">
        <v>2215</v>
      </c>
      <c r="E1759" s="71">
        <v>4</v>
      </c>
      <c r="F1759" s="71">
        <v>21</v>
      </c>
      <c r="G1759" s="71">
        <v>24</v>
      </c>
      <c r="H1759" s="71">
        <v>1761</v>
      </c>
      <c r="I1759" s="71">
        <v>37.991747799999999</v>
      </c>
      <c r="J1759" s="71">
        <v>-122.3038451</v>
      </c>
    </row>
    <row r="1760" spans="1:10" ht="29.1">
      <c r="A1760" s="71">
        <v>59229</v>
      </c>
      <c r="B1760" s="70" t="s">
        <v>1035</v>
      </c>
      <c r="C1760" s="71">
        <v>1000920</v>
      </c>
      <c r="D1760" s="72" t="s">
        <v>2216</v>
      </c>
      <c r="E1760" s="71">
        <v>15</v>
      </c>
      <c r="F1760" s="71">
        <v>10</v>
      </c>
      <c r="G1760" s="71">
        <v>24</v>
      </c>
      <c r="H1760" s="71">
        <v>1762</v>
      </c>
      <c r="I1760" s="71">
        <v>37.808747199999999</v>
      </c>
      <c r="J1760" s="71">
        <v>-122.28310260000001</v>
      </c>
    </row>
    <row r="1761" spans="1:10" ht="29.1">
      <c r="A1761" s="71">
        <v>52098</v>
      </c>
      <c r="B1761" s="70" t="s">
        <v>1035</v>
      </c>
      <c r="C1761" s="71">
        <v>9905690</v>
      </c>
      <c r="D1761" s="72" t="s">
        <v>2217</v>
      </c>
      <c r="E1761" s="71">
        <v>8</v>
      </c>
      <c r="F1761" s="71">
        <v>16</v>
      </c>
      <c r="G1761" s="71">
        <v>24</v>
      </c>
      <c r="H1761" s="71">
        <v>1763</v>
      </c>
      <c r="I1761" s="71">
        <v>37.692079999999997</v>
      </c>
      <c r="J1761" s="71">
        <v>-122.1298017</v>
      </c>
    </row>
    <row r="1762" spans="1:10" ht="29.1">
      <c r="A1762" s="71">
        <v>50780</v>
      </c>
      <c r="B1762" s="70" t="s">
        <v>1035</v>
      </c>
      <c r="C1762" s="71">
        <v>704170</v>
      </c>
      <c r="D1762" s="72" t="s">
        <v>2218</v>
      </c>
      <c r="E1762" s="71">
        <v>1</v>
      </c>
      <c r="F1762" s="71">
        <v>23</v>
      </c>
      <c r="G1762" s="71">
        <v>24</v>
      </c>
      <c r="H1762" s="71">
        <v>1764</v>
      </c>
      <c r="I1762" s="71">
        <v>37.580399</v>
      </c>
      <c r="J1762" s="71">
        <v>-121.99392640000001</v>
      </c>
    </row>
    <row r="1763" spans="1:10" ht="29.1">
      <c r="A1763" s="71">
        <v>51159</v>
      </c>
      <c r="B1763" s="70" t="s">
        <v>1035</v>
      </c>
      <c r="C1763" s="71">
        <v>1008140</v>
      </c>
      <c r="D1763" s="72" t="s">
        <v>2219</v>
      </c>
      <c r="E1763" s="71">
        <v>17</v>
      </c>
      <c r="F1763" s="71">
        <v>7</v>
      </c>
      <c r="G1763" s="71">
        <v>24</v>
      </c>
      <c r="H1763" s="71">
        <v>1765</v>
      </c>
      <c r="I1763" s="71">
        <v>37.781322699999997</v>
      </c>
      <c r="J1763" s="71">
        <v>-122.2344525</v>
      </c>
    </row>
    <row r="1764" spans="1:10" ht="29.1">
      <c r="A1764" s="71">
        <v>51377</v>
      </c>
      <c r="B1764" s="70" t="s">
        <v>1035</v>
      </c>
      <c r="C1764" s="71">
        <v>304870</v>
      </c>
      <c r="D1764" s="72" t="s">
        <v>2194</v>
      </c>
      <c r="E1764" s="71">
        <v>7</v>
      </c>
      <c r="F1764" s="71">
        <v>17</v>
      </c>
      <c r="G1764" s="71">
        <v>24</v>
      </c>
      <c r="H1764" s="71">
        <v>1766</v>
      </c>
      <c r="I1764" s="71">
        <v>37.860670900000002</v>
      </c>
      <c r="J1764" s="71">
        <v>-122.2671685</v>
      </c>
    </row>
    <row r="1765" spans="1:10" ht="29.1">
      <c r="A1765" s="71">
        <v>51651</v>
      </c>
      <c r="B1765" s="70" t="s">
        <v>1035</v>
      </c>
      <c r="C1765" s="71">
        <v>1009100</v>
      </c>
      <c r="D1765" s="72" t="s">
        <v>1950</v>
      </c>
      <c r="E1765" s="71">
        <v>20</v>
      </c>
      <c r="F1765" s="71">
        <v>4</v>
      </c>
      <c r="G1765" s="71">
        <v>24</v>
      </c>
      <c r="H1765" s="71">
        <v>1767</v>
      </c>
      <c r="I1765" s="71">
        <v>37.793219200000003</v>
      </c>
      <c r="J1765" s="71">
        <v>-122.2442145</v>
      </c>
    </row>
    <row r="1766" spans="1:10" ht="29.1">
      <c r="A1766" s="71">
        <v>51915</v>
      </c>
      <c r="B1766" s="70" t="s">
        <v>1035</v>
      </c>
      <c r="C1766" s="71">
        <v>200670</v>
      </c>
      <c r="D1766" s="72" t="s">
        <v>2069</v>
      </c>
      <c r="E1766" s="71">
        <v>7</v>
      </c>
      <c r="F1766" s="71">
        <v>17</v>
      </c>
      <c r="G1766" s="71">
        <v>24</v>
      </c>
      <c r="H1766" s="71">
        <v>1768</v>
      </c>
      <c r="I1766" s="71">
        <v>37.8907478</v>
      </c>
      <c r="J1766" s="71">
        <v>-122.2913283</v>
      </c>
    </row>
    <row r="1767" spans="1:10" ht="29.1">
      <c r="A1767" s="71">
        <v>55471</v>
      </c>
      <c r="B1767" s="70" t="s">
        <v>1035</v>
      </c>
      <c r="C1767" s="71">
        <v>1004300</v>
      </c>
      <c r="D1767" s="72" t="s">
        <v>2220</v>
      </c>
      <c r="E1767" s="71">
        <v>6</v>
      </c>
      <c r="F1767" s="71">
        <v>18</v>
      </c>
      <c r="G1767" s="71">
        <v>24</v>
      </c>
      <c r="H1767" s="71">
        <v>1769</v>
      </c>
      <c r="I1767" s="71">
        <v>37.751282199999999</v>
      </c>
      <c r="J1767" s="71">
        <v>-122.17098350000001</v>
      </c>
    </row>
    <row r="1768" spans="1:10" ht="29.1">
      <c r="A1768" s="71">
        <v>53303</v>
      </c>
      <c r="B1768" s="70" t="s">
        <v>1035</v>
      </c>
      <c r="C1768" s="71">
        <v>702360</v>
      </c>
      <c r="D1768" s="72" t="s">
        <v>2221</v>
      </c>
      <c r="E1768" s="71">
        <v>16</v>
      </c>
      <c r="F1768" s="71">
        <v>8</v>
      </c>
      <c r="G1768" s="71">
        <v>24</v>
      </c>
      <c r="H1768" s="71">
        <v>1770</v>
      </c>
      <c r="I1768" s="71">
        <v>37.5756266</v>
      </c>
      <c r="J1768" s="71">
        <v>-122.0425189</v>
      </c>
    </row>
    <row r="1769" spans="1:10" ht="29.1">
      <c r="A1769" s="71">
        <v>59449</v>
      </c>
      <c r="B1769" s="70" t="s">
        <v>1035</v>
      </c>
      <c r="C1769" s="71">
        <v>1501290</v>
      </c>
      <c r="D1769" s="72" t="s">
        <v>2065</v>
      </c>
      <c r="E1769" s="71">
        <v>14</v>
      </c>
      <c r="F1769" s="71">
        <v>10</v>
      </c>
      <c r="G1769" s="71">
        <v>24</v>
      </c>
      <c r="H1769" s="71">
        <v>1771</v>
      </c>
      <c r="I1769" s="71">
        <v>37.7084312</v>
      </c>
      <c r="J1769" s="71">
        <v>-122.13287</v>
      </c>
    </row>
    <row r="1770" spans="1:10" ht="29.1">
      <c r="A1770" s="71">
        <v>52627</v>
      </c>
      <c r="B1770" s="70" t="s">
        <v>1035</v>
      </c>
      <c r="C1770" s="71">
        <v>9906800</v>
      </c>
      <c r="D1770" s="72" t="s">
        <v>2222</v>
      </c>
      <c r="E1770" s="71">
        <v>16</v>
      </c>
      <c r="F1770" s="71">
        <v>8</v>
      </c>
      <c r="G1770" s="71">
        <v>24</v>
      </c>
      <c r="H1770" s="71">
        <v>1772</v>
      </c>
      <c r="I1770" s="71">
        <v>37.432892699999996</v>
      </c>
      <c r="J1770" s="71">
        <v>-121.8995912</v>
      </c>
    </row>
    <row r="1771" spans="1:10" ht="29.1">
      <c r="A1771" s="71">
        <v>59981</v>
      </c>
      <c r="B1771" s="70" t="s">
        <v>1035</v>
      </c>
      <c r="C1771" s="71">
        <v>804300</v>
      </c>
      <c r="D1771" s="72" t="s">
        <v>2223</v>
      </c>
      <c r="E1771" s="71">
        <v>14</v>
      </c>
      <c r="F1771" s="71">
        <v>10</v>
      </c>
      <c r="G1771" s="71">
        <v>24</v>
      </c>
      <c r="H1771" s="71">
        <v>1773</v>
      </c>
      <c r="I1771" s="71">
        <v>37.6408171</v>
      </c>
      <c r="J1771" s="71">
        <v>-122.080719</v>
      </c>
    </row>
    <row r="1772" spans="1:10" ht="29.1">
      <c r="A1772" s="71">
        <v>55895</v>
      </c>
      <c r="B1772" s="70" t="s">
        <v>1035</v>
      </c>
      <c r="C1772" s="71">
        <v>901120</v>
      </c>
      <c r="D1772" s="72" t="s">
        <v>2224</v>
      </c>
      <c r="E1772" s="71">
        <v>7</v>
      </c>
      <c r="F1772" s="71">
        <v>17</v>
      </c>
      <c r="G1772" s="71">
        <v>24</v>
      </c>
      <c r="H1772" s="71">
        <v>1774</v>
      </c>
      <c r="I1772" s="71">
        <v>37.525541500000003</v>
      </c>
      <c r="J1772" s="71">
        <v>-122.00697220000001</v>
      </c>
    </row>
    <row r="1773" spans="1:10" ht="29.1">
      <c r="A1773" s="71">
        <v>52967</v>
      </c>
      <c r="B1773" s="70" t="s">
        <v>1035</v>
      </c>
      <c r="C1773" s="71">
        <v>9907870</v>
      </c>
      <c r="D1773" s="72" t="s">
        <v>2225</v>
      </c>
      <c r="E1773" s="71">
        <v>17</v>
      </c>
      <c r="F1773" s="71">
        <v>7</v>
      </c>
      <c r="G1773" s="71">
        <v>24</v>
      </c>
      <c r="H1773" s="71">
        <v>1775</v>
      </c>
      <c r="I1773" s="71">
        <v>37.766536000000002</v>
      </c>
      <c r="J1773" s="71">
        <v>-122.271475</v>
      </c>
    </row>
    <row r="1774" spans="1:10" ht="29.1">
      <c r="A1774" s="71">
        <v>53636</v>
      </c>
      <c r="B1774" s="70" t="s">
        <v>1035</v>
      </c>
      <c r="C1774" s="71">
        <v>1003300</v>
      </c>
      <c r="D1774" s="72" t="s">
        <v>2226</v>
      </c>
      <c r="E1774" s="71">
        <v>9</v>
      </c>
      <c r="F1774" s="71">
        <v>15</v>
      </c>
      <c r="G1774" s="71">
        <v>24</v>
      </c>
      <c r="H1774" s="71">
        <v>1776</v>
      </c>
      <c r="I1774" s="71">
        <v>37.7567734</v>
      </c>
      <c r="J1774" s="71">
        <v>-122.1908444</v>
      </c>
    </row>
    <row r="1775" spans="1:10" ht="29.1">
      <c r="A1775" s="71">
        <v>56949</v>
      </c>
      <c r="B1775" s="70" t="s">
        <v>1035</v>
      </c>
      <c r="C1775" s="71">
        <v>1100640</v>
      </c>
      <c r="D1775" s="72" t="s">
        <v>2227</v>
      </c>
      <c r="E1775" s="71">
        <v>5</v>
      </c>
      <c r="F1775" s="71">
        <v>19</v>
      </c>
      <c r="G1775" s="71">
        <v>24</v>
      </c>
      <c r="H1775" s="71">
        <v>1777</v>
      </c>
      <c r="I1775" s="71">
        <v>37.821547299999999</v>
      </c>
      <c r="J1775" s="71">
        <v>-122.24720910000001</v>
      </c>
    </row>
    <row r="1776" spans="1:10" ht="29.1">
      <c r="A1776" s="71">
        <v>57688</v>
      </c>
      <c r="B1776" s="70" t="s">
        <v>1035</v>
      </c>
      <c r="C1776" s="71">
        <v>600820</v>
      </c>
      <c r="D1776" s="72" t="s">
        <v>2228</v>
      </c>
      <c r="E1776" s="71">
        <v>1</v>
      </c>
      <c r="F1776" s="71">
        <v>23</v>
      </c>
      <c r="G1776" s="71">
        <v>24</v>
      </c>
      <c r="H1776" s="71">
        <v>1778</v>
      </c>
      <c r="I1776" s="71">
        <v>37.841576099999997</v>
      </c>
      <c r="J1776" s="71">
        <v>-122.2898105</v>
      </c>
    </row>
    <row r="1777" spans="1:10" ht="29.1">
      <c r="A1777" s="71">
        <v>54011</v>
      </c>
      <c r="B1777" s="70" t="s">
        <v>1035</v>
      </c>
      <c r="C1777" s="71">
        <v>9900010</v>
      </c>
      <c r="D1777" s="72" t="s">
        <v>2229</v>
      </c>
      <c r="E1777" s="71">
        <v>9</v>
      </c>
      <c r="F1777" s="71">
        <v>15</v>
      </c>
      <c r="G1777" s="71">
        <v>24</v>
      </c>
      <c r="H1777" s="71">
        <v>1779</v>
      </c>
      <c r="I1777" s="71">
        <v>37.956395100000002</v>
      </c>
      <c r="J1777" s="71">
        <v>-122.36684889999999</v>
      </c>
    </row>
    <row r="1778" spans="1:10" ht="29.1">
      <c r="A1778" s="71">
        <v>54002</v>
      </c>
      <c r="B1778" s="70" t="s">
        <v>1035</v>
      </c>
      <c r="C1778" s="71">
        <v>1017450</v>
      </c>
      <c r="D1778" s="72" t="s">
        <v>2230</v>
      </c>
      <c r="E1778" s="71">
        <v>5</v>
      </c>
      <c r="F1778" s="71">
        <v>19</v>
      </c>
      <c r="G1778" s="71">
        <v>24</v>
      </c>
      <c r="H1778" s="71">
        <v>1780</v>
      </c>
      <c r="I1778" s="71">
        <v>37.804396099999998</v>
      </c>
      <c r="J1778" s="71">
        <v>-122.2295938</v>
      </c>
    </row>
    <row r="1779" spans="1:10" ht="29.1">
      <c r="A1779" s="71">
        <v>58825</v>
      </c>
      <c r="B1779" s="70" t="s">
        <v>1035</v>
      </c>
      <c r="C1779" s="71">
        <v>303560</v>
      </c>
      <c r="D1779" s="72" t="s">
        <v>2192</v>
      </c>
      <c r="E1779" s="71">
        <v>15</v>
      </c>
      <c r="F1779" s="71">
        <v>9</v>
      </c>
      <c r="G1779" s="71">
        <v>24</v>
      </c>
      <c r="H1779" s="71">
        <v>1781</v>
      </c>
      <c r="I1779" s="71">
        <v>37.8599836</v>
      </c>
      <c r="J1779" s="71">
        <v>-122.271627</v>
      </c>
    </row>
    <row r="1780" spans="1:10" ht="29.1">
      <c r="A1780" s="71">
        <v>58819</v>
      </c>
      <c r="B1780" s="70" t="s">
        <v>1035</v>
      </c>
      <c r="C1780" s="71">
        <v>1011800</v>
      </c>
      <c r="D1780" s="72" t="s">
        <v>2231</v>
      </c>
      <c r="E1780" s="71">
        <v>11</v>
      </c>
      <c r="F1780" s="71">
        <v>13</v>
      </c>
      <c r="G1780" s="71">
        <v>24</v>
      </c>
      <c r="H1780" s="71">
        <v>1782</v>
      </c>
      <c r="I1780" s="71">
        <v>37.809823199999997</v>
      </c>
      <c r="J1780" s="71">
        <v>-122.2592202</v>
      </c>
    </row>
    <row r="1781" spans="1:10" ht="29.1">
      <c r="A1781" s="71">
        <v>59220</v>
      </c>
      <c r="B1781" s="70" t="s">
        <v>1035</v>
      </c>
      <c r="C1781" s="71">
        <v>803330</v>
      </c>
      <c r="D1781" s="72" t="s">
        <v>2232</v>
      </c>
      <c r="E1781" s="71">
        <v>11</v>
      </c>
      <c r="F1781" s="71">
        <v>13</v>
      </c>
      <c r="G1781" s="71">
        <v>24</v>
      </c>
      <c r="H1781" s="71">
        <v>1783</v>
      </c>
      <c r="I1781" s="71">
        <v>37.6573365</v>
      </c>
      <c r="J1781" s="71">
        <v>-122.0719227</v>
      </c>
    </row>
    <row r="1782" spans="1:10" ht="29.1">
      <c r="A1782" s="71">
        <v>59969</v>
      </c>
      <c r="B1782" s="70" t="s">
        <v>1035</v>
      </c>
      <c r="C1782" s="71">
        <v>1018930</v>
      </c>
      <c r="D1782" s="72" t="s">
        <v>2233</v>
      </c>
      <c r="E1782" s="71">
        <v>15</v>
      </c>
      <c r="F1782" s="71">
        <v>9</v>
      </c>
      <c r="G1782" s="71">
        <v>24</v>
      </c>
      <c r="H1782" s="71">
        <v>1784</v>
      </c>
      <c r="I1782" s="71">
        <v>37.769538099999998</v>
      </c>
      <c r="J1782" s="71">
        <v>-122.1933626</v>
      </c>
    </row>
    <row r="1783" spans="1:10" ht="29.1">
      <c r="A1783" s="71">
        <v>50524</v>
      </c>
      <c r="B1783" s="70" t="s">
        <v>1035</v>
      </c>
      <c r="C1783" s="71">
        <v>1504370</v>
      </c>
      <c r="D1783" s="72" t="s">
        <v>2217</v>
      </c>
      <c r="E1783" s="71">
        <v>16</v>
      </c>
      <c r="F1783" s="71">
        <v>8</v>
      </c>
      <c r="G1783" s="71">
        <v>24</v>
      </c>
      <c r="H1783" s="71">
        <v>1785</v>
      </c>
      <c r="I1783" s="71">
        <v>37.691822100000003</v>
      </c>
      <c r="J1783" s="71">
        <v>-122.1302249</v>
      </c>
    </row>
    <row r="1784" spans="1:10" ht="29.1">
      <c r="A1784" s="71">
        <v>55439</v>
      </c>
      <c r="B1784" s="70" t="s">
        <v>1035</v>
      </c>
      <c r="C1784" s="71">
        <v>1005650</v>
      </c>
      <c r="D1784" s="72" t="s">
        <v>2097</v>
      </c>
      <c r="E1784" s="71">
        <v>10</v>
      </c>
      <c r="F1784" s="71">
        <v>14</v>
      </c>
      <c r="G1784" s="71">
        <v>24</v>
      </c>
      <c r="H1784" s="71">
        <v>1786</v>
      </c>
      <c r="I1784" s="71">
        <v>37.749840800000001</v>
      </c>
      <c r="J1784" s="71">
        <v>-122.1631525</v>
      </c>
    </row>
    <row r="1785" spans="1:10" ht="29.1">
      <c r="A1785" s="71">
        <v>52550</v>
      </c>
      <c r="B1785" s="70" t="s">
        <v>1035</v>
      </c>
      <c r="C1785" s="71">
        <v>702710</v>
      </c>
      <c r="D1785" s="72" t="s">
        <v>2015</v>
      </c>
      <c r="E1785" s="71">
        <v>16</v>
      </c>
      <c r="F1785" s="71">
        <v>8</v>
      </c>
      <c r="G1785" s="71">
        <v>24</v>
      </c>
      <c r="H1785" s="71">
        <v>1787</v>
      </c>
      <c r="I1785" s="71">
        <v>37.5412429</v>
      </c>
      <c r="J1785" s="71">
        <v>-121.973679</v>
      </c>
    </row>
    <row r="1786" spans="1:10" ht="29.1">
      <c r="A1786" s="71">
        <v>52139</v>
      </c>
      <c r="B1786" s="70" t="s">
        <v>1035</v>
      </c>
      <c r="C1786" s="71">
        <v>9905720</v>
      </c>
      <c r="D1786" s="72" t="s">
        <v>2234</v>
      </c>
      <c r="E1786" s="71">
        <v>21</v>
      </c>
      <c r="F1786" s="71">
        <v>3</v>
      </c>
      <c r="G1786" s="71">
        <v>24</v>
      </c>
      <c r="H1786" s="71">
        <v>1788</v>
      </c>
      <c r="I1786" s="71">
        <v>37.783244799999999</v>
      </c>
      <c r="J1786" s="71">
        <v>-122.2982014</v>
      </c>
    </row>
    <row r="1787" spans="1:10" ht="29.1">
      <c r="A1787" s="71">
        <v>55698</v>
      </c>
      <c r="B1787" s="70" t="s">
        <v>1035</v>
      </c>
      <c r="C1787" s="71">
        <v>1300880</v>
      </c>
      <c r="D1787" s="72" t="s">
        <v>2235</v>
      </c>
      <c r="E1787" s="71">
        <v>5</v>
      </c>
      <c r="F1787" s="71">
        <v>19</v>
      </c>
      <c r="G1787" s="71">
        <v>24</v>
      </c>
      <c r="H1787" s="71">
        <v>1789</v>
      </c>
      <c r="I1787" s="71">
        <v>37.911597</v>
      </c>
      <c r="J1787" s="71">
        <v>-122.3183643</v>
      </c>
    </row>
    <row r="1788" spans="1:10" ht="29.1">
      <c r="A1788" s="71">
        <v>52247</v>
      </c>
      <c r="B1788" s="70" t="s">
        <v>1035</v>
      </c>
      <c r="C1788" s="71">
        <v>1030950</v>
      </c>
      <c r="D1788" s="72" t="s">
        <v>2043</v>
      </c>
      <c r="E1788" s="71">
        <v>9</v>
      </c>
      <c r="F1788" s="71">
        <v>15</v>
      </c>
      <c r="G1788" s="71">
        <v>24</v>
      </c>
      <c r="H1788" s="71">
        <v>1790</v>
      </c>
      <c r="I1788" s="71">
        <v>37.808481899999997</v>
      </c>
      <c r="J1788" s="71">
        <v>-122.2514276</v>
      </c>
    </row>
    <row r="1789" spans="1:10" ht="29.1">
      <c r="A1789" s="71">
        <v>56221</v>
      </c>
      <c r="B1789" s="70" t="s">
        <v>1035</v>
      </c>
      <c r="C1789" s="71">
        <v>1302530</v>
      </c>
      <c r="D1789" s="72" t="s">
        <v>2236</v>
      </c>
      <c r="E1789" s="71">
        <v>14</v>
      </c>
      <c r="F1789" s="71">
        <v>10</v>
      </c>
      <c r="G1789" s="71">
        <v>24</v>
      </c>
      <c r="H1789" s="71">
        <v>1791</v>
      </c>
      <c r="I1789" s="71">
        <v>37.969344</v>
      </c>
      <c r="J1789" s="71">
        <v>-122.2915174</v>
      </c>
    </row>
    <row r="1790" spans="1:10" ht="29.1">
      <c r="A1790" s="71">
        <v>55035</v>
      </c>
      <c r="B1790" s="70" t="s">
        <v>1035</v>
      </c>
      <c r="C1790" s="71">
        <v>1012500</v>
      </c>
      <c r="D1790" s="72" t="s">
        <v>2050</v>
      </c>
      <c r="E1790" s="71">
        <v>22</v>
      </c>
      <c r="F1790" s="71">
        <v>2</v>
      </c>
      <c r="G1790" s="71">
        <v>24</v>
      </c>
      <c r="H1790" s="71">
        <v>1792</v>
      </c>
      <c r="I1790" s="71">
        <v>37.7275864</v>
      </c>
      <c r="J1790" s="71">
        <v>-122.2011751</v>
      </c>
    </row>
    <row r="1791" spans="1:10" ht="29.1">
      <c r="A1791" s="71">
        <v>52575</v>
      </c>
      <c r="B1791" s="70" t="s">
        <v>1035</v>
      </c>
      <c r="C1791" s="71">
        <v>702860</v>
      </c>
      <c r="D1791" s="72" t="s">
        <v>2237</v>
      </c>
      <c r="E1791" s="71">
        <v>14</v>
      </c>
      <c r="F1791" s="71">
        <v>9</v>
      </c>
      <c r="G1791" s="71">
        <v>24</v>
      </c>
      <c r="H1791" s="71">
        <v>1793</v>
      </c>
      <c r="I1791" s="71">
        <v>37.510062699999999</v>
      </c>
      <c r="J1791" s="71">
        <v>-121.96329609999999</v>
      </c>
    </row>
    <row r="1792" spans="1:10" ht="29.1">
      <c r="A1792" s="71">
        <v>52232</v>
      </c>
      <c r="B1792" s="70" t="s">
        <v>1035</v>
      </c>
      <c r="C1792" s="71">
        <v>800280</v>
      </c>
      <c r="D1792" s="72" t="s">
        <v>2238</v>
      </c>
      <c r="E1792" s="71">
        <v>17</v>
      </c>
      <c r="F1792" s="71">
        <v>6</v>
      </c>
      <c r="G1792" s="71">
        <v>24</v>
      </c>
      <c r="H1792" s="71">
        <v>1794</v>
      </c>
      <c r="I1792" s="71">
        <v>37.654125700000002</v>
      </c>
      <c r="J1792" s="71">
        <v>-122.09048660000001</v>
      </c>
    </row>
    <row r="1793" spans="1:10" ht="29.1">
      <c r="A1793" s="71">
        <v>56610</v>
      </c>
      <c r="B1793" s="70" t="s">
        <v>1035</v>
      </c>
      <c r="C1793" s="71">
        <v>600040</v>
      </c>
      <c r="D1793" s="72" t="s">
        <v>2175</v>
      </c>
      <c r="E1793" s="71">
        <v>6</v>
      </c>
      <c r="F1793" s="71">
        <v>17</v>
      </c>
      <c r="G1793" s="71">
        <v>23</v>
      </c>
      <c r="H1793" s="71">
        <v>1795</v>
      </c>
      <c r="I1793" s="71">
        <v>37.830482699999997</v>
      </c>
      <c r="J1793" s="71">
        <v>-122.28312320000001</v>
      </c>
    </row>
    <row r="1794" spans="1:10" ht="29.1">
      <c r="A1794" s="71">
        <v>50595</v>
      </c>
      <c r="B1794" s="70" t="s">
        <v>1035</v>
      </c>
      <c r="C1794" s="71">
        <v>9802270</v>
      </c>
      <c r="D1794" s="72" t="s">
        <v>2239</v>
      </c>
      <c r="E1794" s="71">
        <v>14</v>
      </c>
      <c r="F1794" s="71">
        <v>9</v>
      </c>
      <c r="G1794" s="71">
        <v>23</v>
      </c>
      <c r="H1794" s="71">
        <v>1796</v>
      </c>
      <c r="I1794" s="71">
        <v>37.680573600000002</v>
      </c>
      <c r="J1794" s="71">
        <v>-122.0941923</v>
      </c>
    </row>
    <row r="1795" spans="1:10" ht="29.1">
      <c r="A1795" s="71">
        <v>52580</v>
      </c>
      <c r="B1795" s="70" t="s">
        <v>1035</v>
      </c>
      <c r="C1795" s="71">
        <v>1300210</v>
      </c>
      <c r="D1795" s="72" t="s">
        <v>2240</v>
      </c>
      <c r="E1795" s="71">
        <v>4</v>
      </c>
      <c r="F1795" s="71">
        <v>19</v>
      </c>
      <c r="G1795" s="71">
        <v>23</v>
      </c>
      <c r="H1795" s="71">
        <v>1797</v>
      </c>
      <c r="I1795" s="71">
        <v>37.939786400000003</v>
      </c>
      <c r="J1795" s="71">
        <v>-122.34862800000001</v>
      </c>
    </row>
    <row r="1796" spans="1:10" ht="29.1">
      <c r="A1796" s="71">
        <v>51894</v>
      </c>
      <c r="B1796" s="70" t="s">
        <v>1035</v>
      </c>
      <c r="C1796" s="71">
        <v>9904650</v>
      </c>
      <c r="D1796" s="72" t="s">
        <v>2241</v>
      </c>
      <c r="E1796" s="71">
        <v>13</v>
      </c>
      <c r="F1796" s="71">
        <v>10</v>
      </c>
      <c r="G1796" s="71">
        <v>23</v>
      </c>
      <c r="H1796" s="71">
        <v>1798</v>
      </c>
      <c r="I1796" s="71">
        <v>37.752219599999997</v>
      </c>
      <c r="J1796" s="71">
        <v>-122.1761321</v>
      </c>
    </row>
    <row r="1797" spans="1:10" ht="29.1">
      <c r="A1797" s="71">
        <v>53030</v>
      </c>
      <c r="B1797" s="70" t="s">
        <v>1035</v>
      </c>
      <c r="C1797" s="71">
        <v>703870</v>
      </c>
      <c r="D1797" s="72" t="s">
        <v>2242</v>
      </c>
      <c r="E1797" s="71">
        <v>9</v>
      </c>
      <c r="F1797" s="71">
        <v>14</v>
      </c>
      <c r="G1797" s="71">
        <v>23</v>
      </c>
      <c r="H1797" s="71">
        <v>1799</v>
      </c>
      <c r="I1797" s="71">
        <v>37.549560100000001</v>
      </c>
      <c r="J1797" s="71">
        <v>-121.98736940000001</v>
      </c>
    </row>
    <row r="1798" spans="1:10" ht="29.1">
      <c r="A1798" s="71">
        <v>52558</v>
      </c>
      <c r="B1798" s="70" t="s">
        <v>1035</v>
      </c>
      <c r="C1798" s="71">
        <v>1007110</v>
      </c>
      <c r="D1798" s="72" t="s">
        <v>2243</v>
      </c>
      <c r="E1798" s="71">
        <v>12</v>
      </c>
      <c r="F1798" s="71">
        <v>11</v>
      </c>
      <c r="G1798" s="71">
        <v>23</v>
      </c>
      <c r="H1798" s="71">
        <v>1800</v>
      </c>
      <c r="I1798" s="71">
        <v>37.726122500000002</v>
      </c>
      <c r="J1798" s="71">
        <v>-122.175516</v>
      </c>
    </row>
    <row r="1799" spans="1:10" ht="29.1">
      <c r="A1799" s="71">
        <v>53019</v>
      </c>
      <c r="B1799" s="70" t="s">
        <v>1035</v>
      </c>
      <c r="C1799" s="71">
        <v>9908010</v>
      </c>
      <c r="D1799" s="72" t="s">
        <v>2244</v>
      </c>
      <c r="E1799" s="71">
        <v>11</v>
      </c>
      <c r="F1799" s="71">
        <v>12</v>
      </c>
      <c r="G1799" s="71">
        <v>23</v>
      </c>
      <c r="H1799" s="71">
        <v>1801</v>
      </c>
      <c r="I1799" s="71">
        <v>37.928089999999997</v>
      </c>
      <c r="J1799" s="71">
        <v>-122.32022000000001</v>
      </c>
    </row>
    <row r="1800" spans="1:10" ht="29.1">
      <c r="A1800" s="71">
        <v>50605</v>
      </c>
      <c r="B1800" s="70" t="s">
        <v>1035</v>
      </c>
      <c r="C1800" s="71">
        <v>9802340</v>
      </c>
      <c r="D1800" s="72" t="s">
        <v>2245</v>
      </c>
      <c r="E1800" s="71">
        <v>13</v>
      </c>
      <c r="F1800" s="71">
        <v>10</v>
      </c>
      <c r="G1800" s="71">
        <v>23</v>
      </c>
      <c r="H1800" s="71">
        <v>1802</v>
      </c>
      <c r="I1800" s="71">
        <v>37.456583700000003</v>
      </c>
      <c r="J1800" s="71">
        <v>-121.91146089999999</v>
      </c>
    </row>
    <row r="1801" spans="1:10" ht="29.1">
      <c r="A1801" s="71">
        <v>51351</v>
      </c>
      <c r="B1801" s="70" t="s">
        <v>1035</v>
      </c>
      <c r="C1801" s="71">
        <v>1011860</v>
      </c>
      <c r="D1801" s="72" t="s">
        <v>2246</v>
      </c>
      <c r="E1801" s="71">
        <v>13</v>
      </c>
      <c r="F1801" s="71">
        <v>10</v>
      </c>
      <c r="G1801" s="71">
        <v>23</v>
      </c>
      <c r="H1801" s="71">
        <v>1803</v>
      </c>
      <c r="I1801" s="71">
        <v>37.808875700000002</v>
      </c>
      <c r="J1801" s="71">
        <v>-122.2536126</v>
      </c>
    </row>
    <row r="1802" spans="1:10" ht="29.1">
      <c r="A1802" s="71">
        <v>56365</v>
      </c>
      <c r="B1802" s="70" t="s">
        <v>1035</v>
      </c>
      <c r="C1802" s="71">
        <v>1700640</v>
      </c>
      <c r="D1802" s="72" t="s">
        <v>2247</v>
      </c>
      <c r="E1802" s="71">
        <v>14</v>
      </c>
      <c r="F1802" s="71">
        <v>9</v>
      </c>
      <c r="G1802" s="71">
        <v>23</v>
      </c>
      <c r="H1802" s="71">
        <v>1804</v>
      </c>
      <c r="I1802" s="71">
        <v>37.608265000000003</v>
      </c>
      <c r="J1802" s="71">
        <v>-122.0226321</v>
      </c>
    </row>
    <row r="1803" spans="1:10" ht="29.1">
      <c r="A1803" s="71">
        <v>52565</v>
      </c>
      <c r="B1803" s="70" t="s">
        <v>1035</v>
      </c>
      <c r="C1803" s="71">
        <v>1500520</v>
      </c>
      <c r="D1803" s="72" t="s">
        <v>2105</v>
      </c>
      <c r="E1803" s="71">
        <v>13</v>
      </c>
      <c r="F1803" s="71">
        <v>10</v>
      </c>
      <c r="G1803" s="71">
        <v>23</v>
      </c>
      <c r="H1803" s="71">
        <v>1805</v>
      </c>
      <c r="I1803" s="71">
        <v>37.736593599999999</v>
      </c>
      <c r="J1803" s="71">
        <v>-122.15335330000001</v>
      </c>
    </row>
    <row r="1804" spans="1:10" ht="29.1">
      <c r="A1804" s="71">
        <v>58441</v>
      </c>
      <c r="B1804" s="70" t="s">
        <v>1035</v>
      </c>
      <c r="C1804" s="71">
        <v>1600340</v>
      </c>
      <c r="D1804" s="72" t="s">
        <v>1069</v>
      </c>
      <c r="E1804" s="71">
        <v>13</v>
      </c>
      <c r="F1804" s="71">
        <v>10</v>
      </c>
      <c r="G1804" s="71">
        <v>23</v>
      </c>
      <c r="H1804" s="71">
        <v>1806</v>
      </c>
      <c r="I1804" s="71">
        <v>37.970909399999996</v>
      </c>
      <c r="J1804" s="71">
        <v>-122.34041259999999</v>
      </c>
    </row>
    <row r="1805" spans="1:10" ht="29.1">
      <c r="A1805" s="71">
        <v>59766</v>
      </c>
      <c r="B1805" s="70" t="s">
        <v>1035</v>
      </c>
      <c r="C1805" s="71">
        <v>802450</v>
      </c>
      <c r="D1805" s="72" t="s">
        <v>2135</v>
      </c>
      <c r="E1805" s="71">
        <v>13</v>
      </c>
      <c r="F1805" s="71">
        <v>11</v>
      </c>
      <c r="G1805" s="71">
        <v>23</v>
      </c>
      <c r="H1805" s="71">
        <v>1807</v>
      </c>
      <c r="I1805" s="71">
        <v>37.662011</v>
      </c>
      <c r="J1805" s="71">
        <v>-122.1160969</v>
      </c>
    </row>
    <row r="1806" spans="1:10" ht="29.1">
      <c r="A1806" s="71">
        <v>52529</v>
      </c>
      <c r="B1806" s="70" t="s">
        <v>1035</v>
      </c>
      <c r="C1806" s="71">
        <v>9900610</v>
      </c>
      <c r="D1806" s="72" t="s">
        <v>2248</v>
      </c>
      <c r="E1806" s="71">
        <v>14</v>
      </c>
      <c r="F1806" s="71">
        <v>9</v>
      </c>
      <c r="G1806" s="71">
        <v>23</v>
      </c>
      <c r="H1806" s="71">
        <v>1808</v>
      </c>
      <c r="I1806" s="71">
        <v>37.965578999999998</v>
      </c>
      <c r="J1806" s="71">
        <v>-122.332634</v>
      </c>
    </row>
    <row r="1807" spans="1:10" ht="29.1">
      <c r="A1807" s="71">
        <v>51918</v>
      </c>
      <c r="B1807" s="70" t="s">
        <v>1035</v>
      </c>
      <c r="C1807" s="71">
        <v>9904740</v>
      </c>
      <c r="D1807" s="72" t="s">
        <v>2249</v>
      </c>
      <c r="E1807" s="71">
        <v>13</v>
      </c>
      <c r="F1807" s="71">
        <v>11</v>
      </c>
      <c r="G1807" s="71">
        <v>23</v>
      </c>
      <c r="H1807" s="71">
        <v>1809</v>
      </c>
      <c r="I1807" s="71">
        <v>37.649319800000001</v>
      </c>
      <c r="J1807" s="71">
        <v>-122.07783790000001</v>
      </c>
    </row>
    <row r="1808" spans="1:10" ht="29.1">
      <c r="A1808" s="71">
        <v>58290</v>
      </c>
      <c r="B1808" s="70" t="s">
        <v>1035</v>
      </c>
      <c r="C1808" s="71">
        <v>902000</v>
      </c>
      <c r="D1808" s="72" t="s">
        <v>2129</v>
      </c>
      <c r="E1808" s="71">
        <v>15</v>
      </c>
      <c r="F1808" s="71">
        <v>8</v>
      </c>
      <c r="G1808" s="71">
        <v>23</v>
      </c>
      <c r="H1808" s="71">
        <v>1810</v>
      </c>
      <c r="I1808" s="71">
        <v>37.529522999999998</v>
      </c>
      <c r="J1808" s="71">
        <v>-122.02492909999999</v>
      </c>
    </row>
    <row r="1809" spans="1:10" ht="29.1">
      <c r="A1809" s="71">
        <v>50267</v>
      </c>
      <c r="B1809" s="70" t="s">
        <v>1035</v>
      </c>
      <c r="C1809" s="71">
        <v>1031680</v>
      </c>
      <c r="D1809" s="72" t="s">
        <v>2250</v>
      </c>
      <c r="E1809" s="71">
        <v>14</v>
      </c>
      <c r="F1809" s="71">
        <v>9</v>
      </c>
      <c r="G1809" s="71">
        <v>23</v>
      </c>
      <c r="H1809" s="71">
        <v>1811</v>
      </c>
      <c r="I1809" s="71">
        <v>37.8406904</v>
      </c>
      <c r="J1809" s="71">
        <v>-122.2644548</v>
      </c>
    </row>
    <row r="1810" spans="1:10" ht="29.1">
      <c r="A1810" s="71">
        <v>51254</v>
      </c>
      <c r="B1810" s="70" t="s">
        <v>1035</v>
      </c>
      <c r="C1810" s="71">
        <v>1303280</v>
      </c>
      <c r="D1810" s="72" t="s">
        <v>2251</v>
      </c>
      <c r="E1810" s="71">
        <v>2</v>
      </c>
      <c r="F1810" s="71">
        <v>21</v>
      </c>
      <c r="G1810" s="71">
        <v>23</v>
      </c>
      <c r="H1810" s="71">
        <v>1812</v>
      </c>
      <c r="I1810" s="71">
        <v>37.924183399999997</v>
      </c>
      <c r="J1810" s="71">
        <v>-122.3478191</v>
      </c>
    </row>
    <row r="1811" spans="1:10" ht="29.1">
      <c r="A1811" s="71">
        <v>51448</v>
      </c>
      <c r="B1811" s="70" t="s">
        <v>1035</v>
      </c>
      <c r="C1811" s="71">
        <v>1600250</v>
      </c>
      <c r="D1811" s="72" t="s">
        <v>1749</v>
      </c>
      <c r="E1811" s="71">
        <v>4</v>
      </c>
      <c r="F1811" s="71">
        <v>19</v>
      </c>
      <c r="G1811" s="71">
        <v>23</v>
      </c>
      <c r="H1811" s="71">
        <v>1813</v>
      </c>
      <c r="I1811" s="71">
        <v>37.959122000000001</v>
      </c>
      <c r="J1811" s="71">
        <v>-122.33974980000001</v>
      </c>
    </row>
    <row r="1812" spans="1:10" ht="29.1">
      <c r="A1812" s="71">
        <v>57667</v>
      </c>
      <c r="B1812" s="70" t="s">
        <v>1035</v>
      </c>
      <c r="C1812" s="71">
        <v>1009580</v>
      </c>
      <c r="D1812" s="72" t="s">
        <v>2252</v>
      </c>
      <c r="E1812" s="71">
        <v>18</v>
      </c>
      <c r="F1812" s="71">
        <v>6</v>
      </c>
      <c r="G1812" s="71">
        <v>23</v>
      </c>
      <c r="H1812" s="71">
        <v>1814</v>
      </c>
      <c r="I1812" s="71">
        <v>37.737759199999999</v>
      </c>
      <c r="J1812" s="71">
        <v>-122.1879246</v>
      </c>
    </row>
    <row r="1813" spans="1:10" ht="29.1">
      <c r="A1813" s="71">
        <v>55468</v>
      </c>
      <c r="B1813" s="70" t="s">
        <v>1035</v>
      </c>
      <c r="C1813" s="71">
        <v>1012610</v>
      </c>
      <c r="D1813" s="72" t="s">
        <v>2253</v>
      </c>
      <c r="E1813" s="71">
        <v>7</v>
      </c>
      <c r="F1813" s="71">
        <v>17</v>
      </c>
      <c r="G1813" s="71">
        <v>23</v>
      </c>
      <c r="H1813" s="71">
        <v>1815</v>
      </c>
      <c r="I1813" s="71">
        <v>37.776955100000002</v>
      </c>
      <c r="J1813" s="71">
        <v>-122.2096185</v>
      </c>
    </row>
    <row r="1814" spans="1:10" ht="29.1">
      <c r="A1814" s="71">
        <v>56616</v>
      </c>
      <c r="B1814" s="70" t="s">
        <v>1035</v>
      </c>
      <c r="C1814" s="71">
        <v>702120</v>
      </c>
      <c r="D1814" s="72" t="s">
        <v>2254</v>
      </c>
      <c r="E1814" s="71">
        <v>12</v>
      </c>
      <c r="F1814" s="71">
        <v>11</v>
      </c>
      <c r="G1814" s="71">
        <v>23</v>
      </c>
      <c r="H1814" s="71">
        <v>1816</v>
      </c>
      <c r="I1814" s="71">
        <v>37.542266499999997</v>
      </c>
      <c r="J1814" s="71">
        <v>-121.9763516</v>
      </c>
    </row>
    <row r="1815" spans="1:10" ht="29.1">
      <c r="A1815" s="71">
        <v>57151</v>
      </c>
      <c r="B1815" s="70" t="s">
        <v>1035</v>
      </c>
      <c r="C1815" s="71">
        <v>805860</v>
      </c>
      <c r="D1815" s="72" t="s">
        <v>2255</v>
      </c>
      <c r="E1815" s="71">
        <v>5</v>
      </c>
      <c r="F1815" s="71">
        <v>18</v>
      </c>
      <c r="G1815" s="71">
        <v>23</v>
      </c>
      <c r="H1815" s="71">
        <v>1817</v>
      </c>
      <c r="I1815" s="71">
        <v>37.629229000000002</v>
      </c>
      <c r="J1815" s="71">
        <v>-122.0467268</v>
      </c>
    </row>
    <row r="1816" spans="1:10" ht="29.1">
      <c r="A1816" s="71">
        <v>55215</v>
      </c>
      <c r="B1816" s="70" t="s">
        <v>1035</v>
      </c>
      <c r="C1816" s="71">
        <v>703970</v>
      </c>
      <c r="D1816" s="72" t="s">
        <v>2166</v>
      </c>
      <c r="E1816" s="71">
        <v>19</v>
      </c>
      <c r="F1816" s="71">
        <v>4</v>
      </c>
      <c r="G1816" s="71">
        <v>23</v>
      </c>
      <c r="H1816" s="71">
        <v>1818</v>
      </c>
      <c r="I1816" s="71">
        <v>37.554445800000003</v>
      </c>
      <c r="J1816" s="71">
        <v>-121.98384919999999</v>
      </c>
    </row>
    <row r="1817" spans="1:10" ht="29.1">
      <c r="A1817" s="71">
        <v>51622</v>
      </c>
      <c r="B1817" s="70" t="s">
        <v>1035</v>
      </c>
      <c r="C1817" s="71">
        <v>303580</v>
      </c>
      <c r="D1817" s="72" t="s">
        <v>2202</v>
      </c>
      <c r="E1817" s="71">
        <v>11</v>
      </c>
      <c r="F1817" s="71">
        <v>12</v>
      </c>
      <c r="G1817" s="71">
        <v>23</v>
      </c>
      <c r="H1817" s="71">
        <v>1819</v>
      </c>
      <c r="I1817" s="71">
        <v>37.863594499999998</v>
      </c>
      <c r="J1817" s="71">
        <v>-122.2720271</v>
      </c>
    </row>
    <row r="1818" spans="1:10" ht="29.1">
      <c r="A1818" s="71">
        <v>51082</v>
      </c>
      <c r="B1818" s="70" t="s">
        <v>1035</v>
      </c>
      <c r="C1818" s="71">
        <v>9902410</v>
      </c>
      <c r="D1818" s="72" t="s">
        <v>2256</v>
      </c>
      <c r="E1818" s="71">
        <v>22</v>
      </c>
      <c r="F1818" s="71">
        <v>1</v>
      </c>
      <c r="G1818" s="71">
        <v>23</v>
      </c>
      <c r="H1818" s="71">
        <v>1820</v>
      </c>
      <c r="I1818" s="71">
        <v>37.743326099999997</v>
      </c>
      <c r="J1818" s="71">
        <v>-122.15271420000001</v>
      </c>
    </row>
    <row r="1819" spans="1:10" ht="29.1">
      <c r="A1819" s="71">
        <v>51025</v>
      </c>
      <c r="B1819" s="70" t="s">
        <v>1035</v>
      </c>
      <c r="C1819" s="71">
        <v>9900420</v>
      </c>
      <c r="D1819" s="72" t="s">
        <v>2257</v>
      </c>
      <c r="E1819" s="71">
        <v>1</v>
      </c>
      <c r="F1819" s="71">
        <v>22</v>
      </c>
      <c r="G1819" s="71">
        <v>23</v>
      </c>
      <c r="H1819" s="71">
        <v>1821</v>
      </c>
      <c r="I1819" s="71">
        <v>37.940268500000002</v>
      </c>
      <c r="J1819" s="71">
        <v>-122.310121</v>
      </c>
    </row>
    <row r="1820" spans="1:10" ht="29.1">
      <c r="A1820" s="71">
        <v>54311</v>
      </c>
      <c r="B1820" s="70" t="s">
        <v>1035</v>
      </c>
      <c r="C1820" s="71">
        <v>1304190</v>
      </c>
      <c r="D1820" s="72" t="s">
        <v>2153</v>
      </c>
      <c r="E1820" s="71">
        <v>12</v>
      </c>
      <c r="F1820" s="71">
        <v>11</v>
      </c>
      <c r="G1820" s="71">
        <v>23</v>
      </c>
      <c r="H1820" s="71">
        <v>1822</v>
      </c>
      <c r="I1820" s="71">
        <v>37.933354199999997</v>
      </c>
      <c r="J1820" s="71">
        <v>-122.3302482</v>
      </c>
    </row>
    <row r="1821" spans="1:10" ht="29.1">
      <c r="A1821" s="71">
        <v>57399</v>
      </c>
      <c r="B1821" s="70" t="s">
        <v>1035</v>
      </c>
      <c r="C1821" s="71">
        <v>1004180</v>
      </c>
      <c r="D1821" s="72" t="s">
        <v>2134</v>
      </c>
      <c r="E1821" s="71">
        <v>5</v>
      </c>
      <c r="F1821" s="71">
        <v>18</v>
      </c>
      <c r="G1821" s="71">
        <v>23</v>
      </c>
      <c r="H1821" s="71">
        <v>1823</v>
      </c>
      <c r="I1821" s="71">
        <v>37.753726100000002</v>
      </c>
      <c r="J1821" s="71">
        <v>-122.1652441</v>
      </c>
    </row>
    <row r="1822" spans="1:10" ht="29.1">
      <c r="A1822" s="71">
        <v>58890</v>
      </c>
      <c r="B1822" s="70" t="s">
        <v>1035</v>
      </c>
      <c r="C1822" s="71">
        <v>1018630</v>
      </c>
      <c r="D1822" s="72" t="s">
        <v>2024</v>
      </c>
      <c r="E1822" s="71">
        <v>11</v>
      </c>
      <c r="F1822" s="71">
        <v>12</v>
      </c>
      <c r="G1822" s="71">
        <v>23</v>
      </c>
      <c r="H1822" s="71">
        <v>1824</v>
      </c>
      <c r="I1822" s="71">
        <v>37.793568299999997</v>
      </c>
      <c r="J1822" s="71">
        <v>-122.21002300000001</v>
      </c>
    </row>
    <row r="1823" spans="1:10" ht="29.1">
      <c r="A1823" s="71">
        <v>55396</v>
      </c>
      <c r="B1823" s="70" t="s">
        <v>1035</v>
      </c>
      <c r="C1823" s="71">
        <v>1006760</v>
      </c>
      <c r="D1823" s="72" t="s">
        <v>2258</v>
      </c>
      <c r="E1823" s="71">
        <v>2</v>
      </c>
      <c r="F1823" s="71">
        <v>21</v>
      </c>
      <c r="G1823" s="71">
        <v>23</v>
      </c>
      <c r="H1823" s="71">
        <v>1825</v>
      </c>
      <c r="I1823" s="71">
        <v>37.836836300000002</v>
      </c>
      <c r="J1823" s="71">
        <v>-122.2510777</v>
      </c>
    </row>
    <row r="1824" spans="1:10" ht="29.1">
      <c r="A1824" s="71">
        <v>54622</v>
      </c>
      <c r="B1824" s="70" t="s">
        <v>1035</v>
      </c>
      <c r="C1824" s="71">
        <v>9800370</v>
      </c>
      <c r="D1824" s="72" t="s">
        <v>1491</v>
      </c>
      <c r="E1824" s="71">
        <v>11</v>
      </c>
      <c r="F1824" s="71">
        <v>12</v>
      </c>
      <c r="G1824" s="71">
        <v>23</v>
      </c>
      <c r="H1824" s="71">
        <v>1826</v>
      </c>
      <c r="I1824" s="71">
        <v>37.691751600000003</v>
      </c>
      <c r="J1824" s="71">
        <v>-122.0747245</v>
      </c>
    </row>
    <row r="1825" spans="1:10" ht="29.1">
      <c r="A1825" s="71">
        <v>55362</v>
      </c>
      <c r="B1825" s="70" t="s">
        <v>1035</v>
      </c>
      <c r="C1825" s="71">
        <v>1003990</v>
      </c>
      <c r="D1825" s="72" t="s">
        <v>2259</v>
      </c>
      <c r="E1825" s="71">
        <v>13</v>
      </c>
      <c r="F1825" s="71">
        <v>10</v>
      </c>
      <c r="G1825" s="71">
        <v>23</v>
      </c>
      <c r="H1825" s="71">
        <v>1827</v>
      </c>
      <c r="I1825" s="71">
        <v>37.749414999999999</v>
      </c>
      <c r="J1825" s="71">
        <v>-122.18561510000001</v>
      </c>
    </row>
    <row r="1826" spans="1:10" ht="29.1">
      <c r="A1826" s="71">
        <v>52208</v>
      </c>
      <c r="B1826" s="70" t="s">
        <v>1035</v>
      </c>
      <c r="C1826" s="71">
        <v>1018030</v>
      </c>
      <c r="D1826" s="72" t="s">
        <v>2138</v>
      </c>
      <c r="E1826" s="71">
        <v>11</v>
      </c>
      <c r="F1826" s="71">
        <v>12</v>
      </c>
      <c r="G1826" s="71">
        <v>23</v>
      </c>
      <c r="H1826" s="71">
        <v>1828</v>
      </c>
      <c r="I1826" s="71">
        <v>37.798629300000002</v>
      </c>
      <c r="J1826" s="71">
        <v>-122.1863388</v>
      </c>
    </row>
    <row r="1827" spans="1:10" ht="29.1">
      <c r="A1827" s="71">
        <v>55028</v>
      </c>
      <c r="B1827" s="70" t="s">
        <v>1035</v>
      </c>
      <c r="C1827" s="71">
        <v>1301830</v>
      </c>
      <c r="D1827" s="72" t="s">
        <v>2260</v>
      </c>
      <c r="E1827" s="71">
        <v>4</v>
      </c>
      <c r="F1827" s="71">
        <v>19</v>
      </c>
      <c r="G1827" s="71">
        <v>23</v>
      </c>
      <c r="H1827" s="71">
        <v>1829</v>
      </c>
      <c r="I1827" s="71">
        <v>37.915185899999997</v>
      </c>
      <c r="J1827" s="71">
        <v>-122.323238</v>
      </c>
    </row>
    <row r="1828" spans="1:10" ht="29.1">
      <c r="A1828" s="71">
        <v>57345</v>
      </c>
      <c r="B1828" s="70" t="s">
        <v>1035</v>
      </c>
      <c r="C1828" s="71">
        <v>1002960</v>
      </c>
      <c r="D1828" s="72" t="s">
        <v>2200</v>
      </c>
      <c r="E1828" s="71">
        <v>11</v>
      </c>
      <c r="F1828" s="71">
        <v>12</v>
      </c>
      <c r="G1828" s="71">
        <v>23</v>
      </c>
      <c r="H1828" s="71">
        <v>1830</v>
      </c>
      <c r="I1828" s="71">
        <v>37.8399681</v>
      </c>
      <c r="J1828" s="71">
        <v>-122.26736510000001</v>
      </c>
    </row>
    <row r="1829" spans="1:10" ht="29.1">
      <c r="A1829" s="71">
        <v>51230</v>
      </c>
      <c r="B1829" s="70" t="s">
        <v>1035</v>
      </c>
      <c r="C1829" s="71">
        <v>1303850</v>
      </c>
      <c r="D1829" s="72" t="s">
        <v>2140</v>
      </c>
      <c r="E1829" s="71">
        <v>2</v>
      </c>
      <c r="F1829" s="71">
        <v>21</v>
      </c>
      <c r="G1829" s="71">
        <v>23</v>
      </c>
      <c r="H1829" s="71">
        <v>1831</v>
      </c>
      <c r="I1829" s="71">
        <v>37.935776300000001</v>
      </c>
      <c r="J1829" s="71">
        <v>-122.3714272</v>
      </c>
    </row>
    <row r="1830" spans="1:10" ht="29.1">
      <c r="A1830" s="71">
        <v>58211</v>
      </c>
      <c r="B1830" s="70" t="s">
        <v>1035</v>
      </c>
      <c r="C1830" s="71">
        <v>1001440</v>
      </c>
      <c r="D1830" s="72" t="s">
        <v>2146</v>
      </c>
      <c r="E1830" s="71">
        <v>8</v>
      </c>
      <c r="F1830" s="71">
        <v>14</v>
      </c>
      <c r="G1830" s="71">
        <v>23</v>
      </c>
      <c r="H1830" s="71">
        <v>1832</v>
      </c>
      <c r="I1830" s="71">
        <v>37.786740399999999</v>
      </c>
      <c r="J1830" s="71">
        <v>-122.2325025</v>
      </c>
    </row>
    <row r="1831" spans="1:10" ht="29.1">
      <c r="A1831" s="71">
        <v>56495</v>
      </c>
      <c r="B1831" s="70" t="s">
        <v>1035</v>
      </c>
      <c r="C1831" s="71">
        <v>1100560</v>
      </c>
      <c r="D1831" s="72" t="s">
        <v>2261</v>
      </c>
      <c r="E1831" s="71">
        <v>1</v>
      </c>
      <c r="F1831" s="71">
        <v>22</v>
      </c>
      <c r="G1831" s="71">
        <v>23</v>
      </c>
      <c r="H1831" s="71">
        <v>1833</v>
      </c>
      <c r="I1831" s="71">
        <v>37.823614399999997</v>
      </c>
      <c r="J1831" s="71">
        <v>-122.24039209999999</v>
      </c>
    </row>
    <row r="1832" spans="1:10" ht="29.1">
      <c r="A1832" s="71">
        <v>50560</v>
      </c>
      <c r="B1832" s="70" t="s">
        <v>1035</v>
      </c>
      <c r="C1832" s="71">
        <v>9900590</v>
      </c>
      <c r="D1832" s="72" t="s">
        <v>2262</v>
      </c>
      <c r="E1832" s="71">
        <v>16</v>
      </c>
      <c r="F1832" s="71">
        <v>7</v>
      </c>
      <c r="G1832" s="71">
        <v>23</v>
      </c>
      <c r="H1832" s="71">
        <v>1834</v>
      </c>
      <c r="I1832" s="71">
        <v>37.899639200000003</v>
      </c>
      <c r="J1832" s="71">
        <v>-122.2874249</v>
      </c>
    </row>
    <row r="1833" spans="1:10" ht="29.1">
      <c r="A1833" s="71">
        <v>53085</v>
      </c>
      <c r="B1833" s="70" t="s">
        <v>1035</v>
      </c>
      <c r="C1833" s="71">
        <v>9908210</v>
      </c>
      <c r="D1833" s="72" t="s">
        <v>2263</v>
      </c>
      <c r="E1833" s="71">
        <v>11</v>
      </c>
      <c r="F1833" s="71">
        <v>12</v>
      </c>
      <c r="G1833" s="71">
        <v>23</v>
      </c>
      <c r="H1833" s="71">
        <v>1835</v>
      </c>
      <c r="I1833" s="71">
        <v>37.844200000000001</v>
      </c>
      <c r="J1833" s="71">
        <v>-122.26514</v>
      </c>
    </row>
    <row r="1834" spans="1:10" ht="29.1">
      <c r="A1834" s="71">
        <v>53323</v>
      </c>
      <c r="B1834" s="70" t="s">
        <v>1035</v>
      </c>
      <c r="C1834" s="71">
        <v>1003070</v>
      </c>
      <c r="D1834" s="72" t="s">
        <v>2012</v>
      </c>
      <c r="E1834" s="71">
        <v>13</v>
      </c>
      <c r="F1834" s="71">
        <v>9</v>
      </c>
      <c r="G1834" s="71">
        <v>23</v>
      </c>
      <c r="H1834" s="71">
        <v>1836</v>
      </c>
      <c r="I1834" s="71">
        <v>37.795945600000003</v>
      </c>
      <c r="J1834" s="71">
        <v>-122.2536956</v>
      </c>
    </row>
    <row r="1835" spans="1:10" ht="29.1">
      <c r="A1835" s="71">
        <v>55025</v>
      </c>
      <c r="B1835" s="70" t="s">
        <v>1035</v>
      </c>
      <c r="C1835" s="71">
        <v>1012440</v>
      </c>
      <c r="D1835" s="72" t="s">
        <v>2264</v>
      </c>
      <c r="E1835" s="71">
        <v>19</v>
      </c>
      <c r="F1835" s="71">
        <v>4</v>
      </c>
      <c r="G1835" s="71">
        <v>23</v>
      </c>
      <c r="H1835" s="71">
        <v>1837</v>
      </c>
      <c r="I1835" s="71">
        <v>37.736849999999997</v>
      </c>
      <c r="J1835" s="71">
        <v>-122.1963609</v>
      </c>
    </row>
    <row r="1836" spans="1:10" ht="29.1">
      <c r="A1836" s="71">
        <v>55867</v>
      </c>
      <c r="B1836" s="70" t="s">
        <v>1035</v>
      </c>
      <c r="C1836" s="71">
        <v>200410</v>
      </c>
      <c r="D1836" s="72" t="s">
        <v>1910</v>
      </c>
      <c r="E1836" s="71">
        <v>11</v>
      </c>
      <c r="F1836" s="71">
        <v>11</v>
      </c>
      <c r="G1836" s="71">
        <v>23</v>
      </c>
      <c r="H1836" s="71">
        <v>1838</v>
      </c>
      <c r="I1836" s="71">
        <v>37.886485999999998</v>
      </c>
      <c r="J1836" s="71">
        <v>-122.2976044</v>
      </c>
    </row>
    <row r="1837" spans="1:10" ht="29.1">
      <c r="A1837" s="71">
        <v>54553</v>
      </c>
      <c r="B1837" s="70" t="s">
        <v>1035</v>
      </c>
      <c r="C1837" s="71">
        <v>9800360</v>
      </c>
      <c r="D1837" s="72" t="s">
        <v>1491</v>
      </c>
      <c r="E1837" s="71">
        <v>11</v>
      </c>
      <c r="F1837" s="71">
        <v>12</v>
      </c>
      <c r="G1837" s="71">
        <v>23</v>
      </c>
      <c r="H1837" s="71">
        <v>1839</v>
      </c>
      <c r="I1837" s="71">
        <v>37.691565599999997</v>
      </c>
      <c r="J1837" s="71">
        <v>-122.07487260000001</v>
      </c>
    </row>
    <row r="1838" spans="1:10" ht="29.1">
      <c r="A1838" s="71">
        <v>55604</v>
      </c>
      <c r="B1838" s="70" t="s">
        <v>1035</v>
      </c>
      <c r="C1838" s="71">
        <v>1018680</v>
      </c>
      <c r="D1838" s="72" t="s">
        <v>2265</v>
      </c>
      <c r="E1838" s="71">
        <v>3</v>
      </c>
      <c r="F1838" s="71">
        <v>19</v>
      </c>
      <c r="G1838" s="71">
        <v>23</v>
      </c>
      <c r="H1838" s="71">
        <v>1840</v>
      </c>
      <c r="I1838" s="71">
        <v>37.770727700000002</v>
      </c>
      <c r="J1838" s="71">
        <v>-122.19145399999999</v>
      </c>
    </row>
    <row r="1839" spans="1:10" ht="29.1">
      <c r="A1839" s="71">
        <v>52201</v>
      </c>
      <c r="B1839" s="70" t="s">
        <v>1035</v>
      </c>
      <c r="C1839" s="71">
        <v>805340</v>
      </c>
      <c r="D1839" s="72" t="s">
        <v>2266</v>
      </c>
      <c r="E1839" s="71">
        <v>4</v>
      </c>
      <c r="F1839" s="71">
        <v>18</v>
      </c>
      <c r="G1839" s="71">
        <v>23</v>
      </c>
      <c r="H1839" s="71">
        <v>1841</v>
      </c>
      <c r="I1839" s="71">
        <v>37.606594299999998</v>
      </c>
      <c r="J1839" s="71">
        <v>-122.061278</v>
      </c>
    </row>
    <row r="1840" spans="1:10" ht="29.1">
      <c r="A1840" s="71">
        <v>51717</v>
      </c>
      <c r="B1840" s="70" t="s">
        <v>1035</v>
      </c>
      <c r="C1840" s="71">
        <v>1009340</v>
      </c>
      <c r="D1840" s="72" t="s">
        <v>2177</v>
      </c>
      <c r="E1840" s="71">
        <v>15</v>
      </c>
      <c r="F1840" s="71">
        <v>8</v>
      </c>
      <c r="G1840" s="71">
        <v>23</v>
      </c>
      <c r="H1840" s="71">
        <v>1842</v>
      </c>
      <c r="I1840" s="71">
        <v>37.7971705</v>
      </c>
      <c r="J1840" s="71">
        <v>-122.2386716</v>
      </c>
    </row>
    <row r="1841" spans="1:10" ht="29.1">
      <c r="A1841" s="71">
        <v>59855</v>
      </c>
      <c r="B1841" s="70" t="s">
        <v>1035</v>
      </c>
      <c r="C1841" s="71">
        <v>1200040</v>
      </c>
      <c r="D1841" s="72" t="s">
        <v>2267</v>
      </c>
      <c r="E1841" s="71">
        <v>19</v>
      </c>
      <c r="F1841" s="71">
        <v>4</v>
      </c>
      <c r="G1841" s="71">
        <v>23</v>
      </c>
      <c r="H1841" s="71">
        <v>1843</v>
      </c>
      <c r="I1841" s="71">
        <v>37.991567600000003</v>
      </c>
      <c r="J1841" s="71">
        <v>-122.3028331</v>
      </c>
    </row>
    <row r="1842" spans="1:10" ht="29.1">
      <c r="A1842" s="71">
        <v>53216</v>
      </c>
      <c r="B1842" s="70" t="s">
        <v>1035</v>
      </c>
      <c r="C1842" s="71">
        <v>9901320</v>
      </c>
      <c r="D1842" s="72" t="s">
        <v>2268</v>
      </c>
      <c r="E1842" s="71">
        <v>17</v>
      </c>
      <c r="F1842" s="71">
        <v>6</v>
      </c>
      <c r="G1842" s="71">
        <v>23</v>
      </c>
      <c r="H1842" s="71">
        <v>1844</v>
      </c>
      <c r="I1842" s="71">
        <v>37.960484999999998</v>
      </c>
      <c r="J1842" s="71">
        <v>-122.283655</v>
      </c>
    </row>
    <row r="1843" spans="1:10" ht="29.1">
      <c r="A1843" s="71">
        <v>52276</v>
      </c>
      <c r="B1843" s="70" t="s">
        <v>1035</v>
      </c>
      <c r="C1843" s="71">
        <v>1003660</v>
      </c>
      <c r="D1843" s="72" t="s">
        <v>2269</v>
      </c>
      <c r="E1843" s="71">
        <v>6</v>
      </c>
      <c r="F1843" s="71">
        <v>17</v>
      </c>
      <c r="G1843" s="71">
        <v>23</v>
      </c>
      <c r="H1843" s="71">
        <v>1845</v>
      </c>
      <c r="I1843" s="71">
        <v>37.753212300000001</v>
      </c>
      <c r="J1843" s="71">
        <v>-122.18531040000001</v>
      </c>
    </row>
    <row r="1844" spans="1:10" ht="29.1">
      <c r="A1844" s="71">
        <v>50936</v>
      </c>
      <c r="B1844" s="70" t="s">
        <v>1035</v>
      </c>
      <c r="C1844" s="71">
        <v>1007010</v>
      </c>
      <c r="D1844" s="72" t="s">
        <v>2126</v>
      </c>
      <c r="E1844" s="71">
        <v>6</v>
      </c>
      <c r="F1844" s="71">
        <v>16</v>
      </c>
      <c r="G1844" s="71">
        <v>22</v>
      </c>
      <c r="H1844" s="71">
        <v>1846</v>
      </c>
      <c r="I1844" s="71">
        <v>37.772151999999998</v>
      </c>
      <c r="J1844" s="71">
        <v>-122.181867</v>
      </c>
    </row>
    <row r="1845" spans="1:10" ht="29.1">
      <c r="A1845" s="71">
        <v>55237</v>
      </c>
      <c r="B1845" s="70" t="s">
        <v>1035</v>
      </c>
      <c r="C1845" s="71">
        <v>1017560</v>
      </c>
      <c r="D1845" s="72" t="s">
        <v>2270</v>
      </c>
      <c r="E1845" s="71">
        <v>8</v>
      </c>
      <c r="F1845" s="71">
        <v>14</v>
      </c>
      <c r="G1845" s="71">
        <v>22</v>
      </c>
      <c r="H1845" s="71">
        <v>1847</v>
      </c>
      <c r="I1845" s="71">
        <v>37.804653399999999</v>
      </c>
      <c r="J1845" s="71">
        <v>-122.23128850000001</v>
      </c>
    </row>
    <row r="1846" spans="1:10" ht="29.1">
      <c r="A1846" s="71">
        <v>52256</v>
      </c>
      <c r="B1846" s="70" t="s">
        <v>1035</v>
      </c>
      <c r="C1846" s="71">
        <v>103900</v>
      </c>
      <c r="D1846" s="72" t="s">
        <v>2271</v>
      </c>
      <c r="E1846" s="71">
        <v>5</v>
      </c>
      <c r="F1846" s="71">
        <v>17</v>
      </c>
      <c r="G1846" s="71">
        <v>22</v>
      </c>
      <c r="H1846" s="71">
        <v>1848</v>
      </c>
      <c r="I1846" s="71">
        <v>37.759408700000002</v>
      </c>
      <c r="J1846" s="71">
        <v>-122.25477069999999</v>
      </c>
    </row>
    <row r="1847" spans="1:10" ht="29.1">
      <c r="A1847" s="71">
        <v>56113</v>
      </c>
      <c r="B1847" s="70" t="s">
        <v>1035</v>
      </c>
      <c r="C1847" s="71">
        <v>1600890</v>
      </c>
      <c r="D1847" s="72" t="s">
        <v>2272</v>
      </c>
      <c r="E1847" s="71">
        <v>4</v>
      </c>
      <c r="F1847" s="71">
        <v>19</v>
      </c>
      <c r="G1847" s="71">
        <v>22</v>
      </c>
      <c r="H1847" s="71">
        <v>1849</v>
      </c>
      <c r="I1847" s="71">
        <v>37.958506200000002</v>
      </c>
      <c r="J1847" s="71">
        <v>-122.3396893</v>
      </c>
    </row>
    <row r="1848" spans="1:10" ht="29.1">
      <c r="A1848" s="71">
        <v>52891</v>
      </c>
      <c r="B1848" s="70" t="s">
        <v>1035</v>
      </c>
      <c r="C1848" s="71">
        <v>9907610</v>
      </c>
      <c r="D1848" s="72" t="s">
        <v>2273</v>
      </c>
      <c r="E1848" s="71">
        <v>8</v>
      </c>
      <c r="F1848" s="71">
        <v>14</v>
      </c>
      <c r="G1848" s="71">
        <v>22</v>
      </c>
      <c r="H1848" s="71">
        <v>1850</v>
      </c>
      <c r="I1848" s="71">
        <v>37.508681000000003</v>
      </c>
      <c r="J1848" s="71">
        <v>-121.962735</v>
      </c>
    </row>
    <row r="1849" spans="1:10" ht="29.1">
      <c r="A1849" s="71">
        <v>50668</v>
      </c>
      <c r="B1849" s="70" t="s">
        <v>1035</v>
      </c>
      <c r="C1849" s="71">
        <v>1015890</v>
      </c>
      <c r="D1849" s="72" t="s">
        <v>2274</v>
      </c>
      <c r="E1849" s="71">
        <v>11</v>
      </c>
      <c r="F1849" s="71">
        <v>11</v>
      </c>
      <c r="G1849" s="71">
        <v>22</v>
      </c>
      <c r="H1849" s="71">
        <v>1851</v>
      </c>
      <c r="I1849" s="71">
        <v>37.846386899999999</v>
      </c>
      <c r="J1849" s="71">
        <v>-122.27673900000001</v>
      </c>
    </row>
    <row r="1850" spans="1:10" ht="29.1">
      <c r="A1850" s="71">
        <v>55924</v>
      </c>
      <c r="B1850" s="70" t="s">
        <v>1035</v>
      </c>
      <c r="C1850" s="71">
        <v>303540</v>
      </c>
      <c r="D1850" s="72" t="s">
        <v>2275</v>
      </c>
      <c r="E1850" s="71">
        <v>12</v>
      </c>
      <c r="F1850" s="71">
        <v>10</v>
      </c>
      <c r="G1850" s="71">
        <v>22</v>
      </c>
      <c r="H1850" s="71">
        <v>1852</v>
      </c>
      <c r="I1850" s="71">
        <v>37.865330200000002</v>
      </c>
      <c r="J1850" s="71">
        <v>-122.27226520000001</v>
      </c>
    </row>
    <row r="1851" spans="1:10" ht="29.1">
      <c r="A1851" s="71">
        <v>54338</v>
      </c>
      <c r="B1851" s="70" t="s">
        <v>1035</v>
      </c>
      <c r="C1851" s="71">
        <v>1003000</v>
      </c>
      <c r="D1851" s="72" t="s">
        <v>2276</v>
      </c>
      <c r="E1851" s="71">
        <v>11</v>
      </c>
      <c r="F1851" s="71">
        <v>11</v>
      </c>
      <c r="G1851" s="71">
        <v>22</v>
      </c>
      <c r="H1851" s="71">
        <v>1853</v>
      </c>
      <c r="I1851" s="71">
        <v>37.840181200000004</v>
      </c>
      <c r="J1851" s="71">
        <v>-122.2621242</v>
      </c>
    </row>
    <row r="1852" spans="1:10" ht="29.1">
      <c r="A1852" s="71">
        <v>53376</v>
      </c>
      <c r="B1852" s="70" t="s">
        <v>1035</v>
      </c>
      <c r="C1852" s="71">
        <v>1003900</v>
      </c>
      <c r="D1852" s="72" t="s">
        <v>2277</v>
      </c>
      <c r="E1852" s="71">
        <v>15</v>
      </c>
      <c r="F1852" s="71">
        <v>7</v>
      </c>
      <c r="G1852" s="71">
        <v>22</v>
      </c>
      <c r="H1852" s="71">
        <v>1854</v>
      </c>
      <c r="I1852" s="71">
        <v>37.750959100000003</v>
      </c>
      <c r="J1852" s="71">
        <v>-122.18237259999999</v>
      </c>
    </row>
    <row r="1853" spans="1:10" ht="29.1">
      <c r="A1853" s="71">
        <v>53118</v>
      </c>
      <c r="B1853" s="70" t="s">
        <v>1035</v>
      </c>
      <c r="C1853" s="71">
        <v>1031110</v>
      </c>
      <c r="D1853" s="72" t="s">
        <v>2278</v>
      </c>
      <c r="E1853" s="71">
        <v>12</v>
      </c>
      <c r="F1853" s="71">
        <v>10</v>
      </c>
      <c r="G1853" s="71">
        <v>22</v>
      </c>
      <c r="H1853" s="71">
        <v>1855</v>
      </c>
      <c r="I1853" s="71">
        <v>37.776698099999997</v>
      </c>
      <c r="J1853" s="71">
        <v>-122.2315019</v>
      </c>
    </row>
    <row r="1854" spans="1:10" ht="29.1">
      <c r="A1854" s="71">
        <v>53254</v>
      </c>
      <c r="B1854" s="70" t="s">
        <v>1035</v>
      </c>
      <c r="C1854" s="71">
        <v>304370</v>
      </c>
      <c r="D1854" s="72" t="s">
        <v>1558</v>
      </c>
      <c r="E1854" s="71">
        <v>15</v>
      </c>
      <c r="F1854" s="71">
        <v>8</v>
      </c>
      <c r="G1854" s="71">
        <v>22</v>
      </c>
      <c r="H1854" s="71">
        <v>1856</v>
      </c>
      <c r="I1854" s="71">
        <v>37.875132800000003</v>
      </c>
      <c r="J1854" s="71">
        <v>-122.28234260000001</v>
      </c>
    </row>
    <row r="1855" spans="1:10" ht="29.1">
      <c r="A1855" s="71">
        <v>54426</v>
      </c>
      <c r="B1855" s="70" t="s">
        <v>1035</v>
      </c>
      <c r="C1855" s="71">
        <v>1031080</v>
      </c>
      <c r="D1855" s="72" t="s">
        <v>2100</v>
      </c>
      <c r="E1855" s="71">
        <v>20</v>
      </c>
      <c r="F1855" s="71">
        <v>2</v>
      </c>
      <c r="G1855" s="71">
        <v>22</v>
      </c>
      <c r="H1855" s="71">
        <v>1857</v>
      </c>
      <c r="I1855" s="71">
        <v>37.850867700000002</v>
      </c>
      <c r="J1855" s="71">
        <v>-122.2510101</v>
      </c>
    </row>
    <row r="1856" spans="1:10" ht="29.1">
      <c r="A1856" s="71">
        <v>53356</v>
      </c>
      <c r="B1856" s="70" t="s">
        <v>1035</v>
      </c>
      <c r="C1856" s="71">
        <v>303800</v>
      </c>
      <c r="D1856" s="72" t="s">
        <v>2279</v>
      </c>
      <c r="E1856" s="71">
        <v>22</v>
      </c>
      <c r="F1856" s="71">
        <v>0</v>
      </c>
      <c r="G1856" s="71">
        <v>22</v>
      </c>
      <c r="H1856" s="71">
        <v>1858</v>
      </c>
      <c r="I1856" s="71">
        <v>37.8817868</v>
      </c>
      <c r="J1856" s="71">
        <v>-122.28213239999999</v>
      </c>
    </row>
    <row r="1857" spans="1:10" ht="29.1">
      <c r="A1857" s="71">
        <v>51553</v>
      </c>
      <c r="B1857" s="70" t="s">
        <v>1035</v>
      </c>
      <c r="C1857" s="71">
        <v>1015900</v>
      </c>
      <c r="D1857" s="72" t="s">
        <v>2274</v>
      </c>
      <c r="E1857" s="71">
        <v>10</v>
      </c>
      <c r="F1857" s="71">
        <v>13</v>
      </c>
      <c r="G1857" s="71">
        <v>22</v>
      </c>
      <c r="H1857" s="71">
        <v>1859</v>
      </c>
      <c r="I1857" s="71">
        <v>37.846291600000001</v>
      </c>
      <c r="J1857" s="71">
        <v>-122.2769605</v>
      </c>
    </row>
    <row r="1858" spans="1:10" ht="29.1">
      <c r="A1858" s="71">
        <v>51911</v>
      </c>
      <c r="B1858" s="70" t="s">
        <v>1035</v>
      </c>
      <c r="C1858" s="71">
        <v>1018550</v>
      </c>
      <c r="D1858" s="72" t="s">
        <v>2280</v>
      </c>
      <c r="E1858" s="71">
        <v>11</v>
      </c>
      <c r="F1858" s="71">
        <v>11</v>
      </c>
      <c r="G1858" s="71">
        <v>22</v>
      </c>
      <c r="H1858" s="71">
        <v>1860</v>
      </c>
      <c r="I1858" s="71">
        <v>37.819029399999998</v>
      </c>
      <c r="J1858" s="71">
        <v>-122.2532693</v>
      </c>
    </row>
    <row r="1859" spans="1:10" ht="29.1">
      <c r="A1859" s="71">
        <v>53536</v>
      </c>
      <c r="B1859" s="70" t="s">
        <v>1035</v>
      </c>
      <c r="C1859" s="71">
        <v>303280</v>
      </c>
      <c r="D1859" s="72" t="s">
        <v>2281</v>
      </c>
      <c r="E1859" s="71">
        <v>6</v>
      </c>
      <c r="F1859" s="71">
        <v>17</v>
      </c>
      <c r="G1859" s="71">
        <v>22</v>
      </c>
      <c r="H1859" s="71">
        <v>1861</v>
      </c>
      <c r="I1859" s="71">
        <v>37.881815099999997</v>
      </c>
      <c r="J1859" s="71">
        <v>-122.2818326</v>
      </c>
    </row>
    <row r="1860" spans="1:10" ht="29.1">
      <c r="A1860" s="71">
        <v>57030</v>
      </c>
      <c r="B1860" s="70" t="s">
        <v>1035</v>
      </c>
      <c r="C1860" s="71">
        <v>1017540</v>
      </c>
      <c r="D1860" s="72" t="s">
        <v>2282</v>
      </c>
      <c r="E1860" s="71">
        <v>1</v>
      </c>
      <c r="F1860" s="71">
        <v>21</v>
      </c>
      <c r="G1860" s="71">
        <v>22</v>
      </c>
      <c r="H1860" s="71">
        <v>1862</v>
      </c>
      <c r="I1860" s="71">
        <v>37.811592500000003</v>
      </c>
      <c r="J1860" s="71">
        <v>-122.2153297</v>
      </c>
    </row>
    <row r="1861" spans="1:10" ht="29.1">
      <c r="A1861" s="71">
        <v>56442</v>
      </c>
      <c r="B1861" s="70" t="s">
        <v>1035</v>
      </c>
      <c r="C1861" s="71">
        <v>1011850</v>
      </c>
      <c r="D1861" s="72" t="s">
        <v>2246</v>
      </c>
      <c r="E1861" s="71">
        <v>9</v>
      </c>
      <c r="F1861" s="71">
        <v>13</v>
      </c>
      <c r="G1861" s="71">
        <v>22</v>
      </c>
      <c r="H1861" s="71">
        <v>1863</v>
      </c>
      <c r="I1861" s="71">
        <v>37.808686399999999</v>
      </c>
      <c r="J1861" s="71">
        <v>-122.2540731</v>
      </c>
    </row>
    <row r="1862" spans="1:10" ht="29.1">
      <c r="A1862" s="71">
        <v>50766</v>
      </c>
      <c r="B1862" s="70" t="s">
        <v>1035</v>
      </c>
      <c r="C1862" s="71">
        <v>703730</v>
      </c>
      <c r="D1862" s="72" t="s">
        <v>1976</v>
      </c>
      <c r="E1862" s="71">
        <v>16</v>
      </c>
      <c r="F1862" s="71">
        <v>6</v>
      </c>
      <c r="G1862" s="71">
        <v>22</v>
      </c>
      <c r="H1862" s="71">
        <v>1864</v>
      </c>
      <c r="I1862" s="71">
        <v>37.545673600000001</v>
      </c>
      <c r="J1862" s="71">
        <v>-121.9910247</v>
      </c>
    </row>
    <row r="1863" spans="1:10" ht="29.1">
      <c r="A1863" s="71">
        <v>55019</v>
      </c>
      <c r="B1863" s="70" t="s">
        <v>1035</v>
      </c>
      <c r="C1863" s="71">
        <v>302210</v>
      </c>
      <c r="D1863" s="72" t="s">
        <v>2149</v>
      </c>
      <c r="E1863" s="71">
        <v>5</v>
      </c>
      <c r="F1863" s="71">
        <v>17</v>
      </c>
      <c r="G1863" s="71">
        <v>22</v>
      </c>
      <c r="H1863" s="71">
        <v>1865</v>
      </c>
      <c r="I1863" s="71">
        <v>37.862291999999997</v>
      </c>
      <c r="J1863" s="71">
        <v>-122.2809336</v>
      </c>
    </row>
    <row r="1864" spans="1:10" ht="29.1">
      <c r="A1864" s="71">
        <v>53224</v>
      </c>
      <c r="B1864" s="70" t="s">
        <v>1035</v>
      </c>
      <c r="C1864" s="71">
        <v>1016700</v>
      </c>
      <c r="D1864" s="72" t="s">
        <v>2283</v>
      </c>
      <c r="E1864" s="71">
        <v>4</v>
      </c>
      <c r="F1864" s="71">
        <v>18</v>
      </c>
      <c r="G1864" s="71">
        <v>22</v>
      </c>
      <c r="H1864" s="71">
        <v>1866</v>
      </c>
      <c r="I1864" s="71">
        <v>37.827784299999998</v>
      </c>
      <c r="J1864" s="71">
        <v>-122.2117738</v>
      </c>
    </row>
    <row r="1865" spans="1:10" ht="29.1">
      <c r="A1865" s="71">
        <v>50447</v>
      </c>
      <c r="B1865" s="70" t="s">
        <v>1035</v>
      </c>
      <c r="C1865" s="71">
        <v>1502060</v>
      </c>
      <c r="D1865" s="72" t="s">
        <v>2284</v>
      </c>
      <c r="E1865" s="71">
        <v>12</v>
      </c>
      <c r="F1865" s="71">
        <v>10</v>
      </c>
      <c r="G1865" s="71">
        <v>22</v>
      </c>
      <c r="H1865" s="71">
        <v>1867</v>
      </c>
      <c r="I1865" s="71">
        <v>37.725054999999998</v>
      </c>
      <c r="J1865" s="71">
        <v>-122.1579416</v>
      </c>
    </row>
    <row r="1866" spans="1:10" ht="29.1">
      <c r="A1866" s="71">
        <v>52901</v>
      </c>
      <c r="B1866" s="70" t="s">
        <v>1035</v>
      </c>
      <c r="C1866" s="71">
        <v>9907660</v>
      </c>
      <c r="D1866" s="72" t="s">
        <v>2285</v>
      </c>
      <c r="E1866" s="71">
        <v>9</v>
      </c>
      <c r="F1866" s="71">
        <v>13</v>
      </c>
      <c r="G1866" s="71">
        <v>22</v>
      </c>
      <c r="H1866" s="71">
        <v>1868</v>
      </c>
      <c r="I1866" s="71">
        <v>37.777490999999998</v>
      </c>
      <c r="J1866" s="71">
        <v>-122.29835</v>
      </c>
    </row>
    <row r="1867" spans="1:10" ht="29.1">
      <c r="A1867" s="71">
        <v>55256</v>
      </c>
      <c r="B1867" s="70" t="s">
        <v>1035</v>
      </c>
      <c r="C1867" s="71">
        <v>901990</v>
      </c>
      <c r="D1867" s="72" t="s">
        <v>2286</v>
      </c>
      <c r="E1867" s="71">
        <v>10</v>
      </c>
      <c r="F1867" s="71">
        <v>12</v>
      </c>
      <c r="G1867" s="71">
        <v>22</v>
      </c>
      <c r="H1867" s="71">
        <v>1869</v>
      </c>
      <c r="I1867" s="71">
        <v>37.517854700000001</v>
      </c>
      <c r="J1867" s="71">
        <v>-122.00473650000001</v>
      </c>
    </row>
    <row r="1868" spans="1:10" ht="29.1">
      <c r="A1868" s="71">
        <v>55795</v>
      </c>
      <c r="B1868" s="70" t="s">
        <v>1035</v>
      </c>
      <c r="C1868" s="71">
        <v>9900550</v>
      </c>
      <c r="D1868" s="72" t="s">
        <v>2287</v>
      </c>
      <c r="E1868" s="71">
        <v>9</v>
      </c>
      <c r="F1868" s="71">
        <v>13</v>
      </c>
      <c r="G1868" s="71">
        <v>22</v>
      </c>
      <c r="H1868" s="71">
        <v>1870</v>
      </c>
      <c r="I1868" s="71">
        <v>37.955276099999999</v>
      </c>
      <c r="J1868" s="71">
        <v>-122.2711098</v>
      </c>
    </row>
    <row r="1869" spans="1:10" ht="29.1">
      <c r="A1869" s="71">
        <v>59466</v>
      </c>
      <c r="B1869" s="70" t="s">
        <v>1035</v>
      </c>
      <c r="C1869" s="71">
        <v>1500280</v>
      </c>
      <c r="D1869" s="72" t="s">
        <v>2288</v>
      </c>
      <c r="E1869" s="71">
        <v>17</v>
      </c>
      <c r="F1869" s="71">
        <v>5</v>
      </c>
      <c r="G1869" s="71">
        <v>22</v>
      </c>
      <c r="H1869" s="71">
        <v>1871</v>
      </c>
      <c r="I1869" s="71">
        <v>37.714066199999998</v>
      </c>
      <c r="J1869" s="71">
        <v>-122.1382333</v>
      </c>
    </row>
    <row r="1870" spans="1:10" ht="29.1">
      <c r="A1870" s="71">
        <v>51917</v>
      </c>
      <c r="B1870" s="70" t="s">
        <v>1035</v>
      </c>
      <c r="C1870" s="71">
        <v>9904730</v>
      </c>
      <c r="D1870" s="72" t="s">
        <v>2289</v>
      </c>
      <c r="E1870" s="71">
        <v>8</v>
      </c>
      <c r="F1870" s="71">
        <v>14</v>
      </c>
      <c r="G1870" s="71">
        <v>22</v>
      </c>
      <c r="H1870" s="71">
        <v>1872</v>
      </c>
      <c r="I1870" s="71">
        <v>37.649323500000001</v>
      </c>
      <c r="J1870" s="71">
        <v>-122.0763438</v>
      </c>
    </row>
    <row r="1871" spans="1:10" ht="29.1">
      <c r="A1871" s="71">
        <v>52122</v>
      </c>
      <c r="B1871" s="70" t="s">
        <v>1035</v>
      </c>
      <c r="C1871" s="71">
        <v>1005630</v>
      </c>
      <c r="D1871" s="72" t="s">
        <v>2290</v>
      </c>
      <c r="E1871" s="71">
        <v>15</v>
      </c>
      <c r="F1871" s="71">
        <v>7</v>
      </c>
      <c r="G1871" s="71">
        <v>22</v>
      </c>
      <c r="H1871" s="71">
        <v>1873</v>
      </c>
      <c r="I1871" s="71">
        <v>37.751222400000003</v>
      </c>
      <c r="J1871" s="71">
        <v>-122.1636793</v>
      </c>
    </row>
    <row r="1872" spans="1:10" ht="29.1">
      <c r="A1872" s="71">
        <v>56586</v>
      </c>
      <c r="B1872" s="70" t="s">
        <v>1035</v>
      </c>
      <c r="C1872" s="71">
        <v>302130</v>
      </c>
      <c r="D1872" s="72" t="s">
        <v>2291</v>
      </c>
      <c r="E1872" s="71">
        <v>19</v>
      </c>
      <c r="F1872" s="71">
        <v>3</v>
      </c>
      <c r="G1872" s="71">
        <v>22</v>
      </c>
      <c r="H1872" s="71">
        <v>1874</v>
      </c>
      <c r="I1872" s="71">
        <v>37.862977899999997</v>
      </c>
      <c r="J1872" s="71">
        <v>-122.2745053</v>
      </c>
    </row>
    <row r="1873" spans="1:10" ht="29.1">
      <c r="A1873" s="71">
        <v>56746</v>
      </c>
      <c r="B1873" s="70" t="s">
        <v>1035</v>
      </c>
      <c r="C1873" s="71">
        <v>303510</v>
      </c>
      <c r="D1873" s="72" t="s">
        <v>2095</v>
      </c>
      <c r="E1873" s="71">
        <v>3</v>
      </c>
      <c r="F1873" s="71">
        <v>19</v>
      </c>
      <c r="G1873" s="71">
        <v>22</v>
      </c>
      <c r="H1873" s="71">
        <v>1875</v>
      </c>
      <c r="I1873" s="71">
        <v>37.883524600000001</v>
      </c>
      <c r="J1873" s="71">
        <v>-122.2742612</v>
      </c>
    </row>
    <row r="1874" spans="1:10" ht="29.1">
      <c r="A1874" s="71">
        <v>56956</v>
      </c>
      <c r="B1874" s="70" t="s">
        <v>1035</v>
      </c>
      <c r="C1874" s="71">
        <v>1018380</v>
      </c>
      <c r="D1874" s="72" t="s">
        <v>2087</v>
      </c>
      <c r="E1874" s="71">
        <v>13</v>
      </c>
      <c r="F1874" s="71">
        <v>9</v>
      </c>
      <c r="G1874" s="71">
        <v>22</v>
      </c>
      <c r="H1874" s="71">
        <v>1876</v>
      </c>
      <c r="I1874" s="71">
        <v>37.844788600000001</v>
      </c>
      <c r="J1874" s="71">
        <v>-122.28445480000001</v>
      </c>
    </row>
    <row r="1875" spans="1:10" ht="29.1">
      <c r="A1875" s="71">
        <v>54766</v>
      </c>
      <c r="B1875" s="70" t="s">
        <v>1035</v>
      </c>
      <c r="C1875" s="71">
        <v>800220</v>
      </c>
      <c r="D1875" s="72" t="s">
        <v>2292</v>
      </c>
      <c r="E1875" s="71">
        <v>13</v>
      </c>
      <c r="F1875" s="71">
        <v>9</v>
      </c>
      <c r="G1875" s="71">
        <v>22</v>
      </c>
      <c r="H1875" s="71">
        <v>1877</v>
      </c>
      <c r="I1875" s="71">
        <v>37.6662283</v>
      </c>
      <c r="J1875" s="71">
        <v>-122.1054426</v>
      </c>
    </row>
    <row r="1876" spans="1:10" ht="29.1">
      <c r="A1876" s="71">
        <v>59945</v>
      </c>
      <c r="B1876" s="70" t="s">
        <v>1035</v>
      </c>
      <c r="C1876" s="71">
        <v>1012530</v>
      </c>
      <c r="D1876" s="72" t="s">
        <v>1418</v>
      </c>
      <c r="E1876" s="71">
        <v>20</v>
      </c>
      <c r="F1876" s="71">
        <v>1</v>
      </c>
      <c r="G1876" s="71">
        <v>22</v>
      </c>
      <c r="H1876" s="71">
        <v>1878</v>
      </c>
      <c r="I1876" s="71">
        <v>37.734014100000003</v>
      </c>
      <c r="J1876" s="71">
        <v>-122.19780710000001</v>
      </c>
    </row>
    <row r="1877" spans="1:10" ht="29.1">
      <c r="A1877" s="71">
        <v>50866</v>
      </c>
      <c r="B1877" s="70" t="s">
        <v>1035</v>
      </c>
      <c r="C1877" s="71">
        <v>1302430</v>
      </c>
      <c r="D1877" s="72" t="s">
        <v>2293</v>
      </c>
      <c r="E1877" s="71">
        <v>5</v>
      </c>
      <c r="F1877" s="71">
        <v>17</v>
      </c>
      <c r="G1877" s="71">
        <v>22</v>
      </c>
      <c r="H1877" s="71">
        <v>1879</v>
      </c>
      <c r="I1877" s="71">
        <v>37.935270799999998</v>
      </c>
      <c r="J1877" s="71">
        <v>-122.3435975</v>
      </c>
    </row>
    <row r="1878" spans="1:10" ht="29.1">
      <c r="A1878" s="71">
        <v>54558</v>
      </c>
      <c r="B1878" s="70" t="s">
        <v>1035</v>
      </c>
      <c r="C1878" s="71">
        <v>1021090</v>
      </c>
      <c r="D1878" s="72" t="s">
        <v>2294</v>
      </c>
      <c r="E1878" s="71">
        <v>14</v>
      </c>
      <c r="F1878" s="71">
        <v>8</v>
      </c>
      <c r="G1878" s="71">
        <v>22</v>
      </c>
      <c r="H1878" s="71">
        <v>1880</v>
      </c>
      <c r="I1878" s="71">
        <v>37.819714599999998</v>
      </c>
      <c r="J1878" s="71">
        <v>-122.2539479</v>
      </c>
    </row>
    <row r="1879" spans="1:10" ht="29.1">
      <c r="A1879" s="71">
        <v>57022</v>
      </c>
      <c r="B1879" s="70" t="s">
        <v>1035</v>
      </c>
      <c r="C1879" s="71">
        <v>1001510</v>
      </c>
      <c r="D1879" s="72" t="s">
        <v>2295</v>
      </c>
      <c r="E1879" s="71">
        <v>10</v>
      </c>
      <c r="F1879" s="71">
        <v>12</v>
      </c>
      <c r="G1879" s="71">
        <v>22</v>
      </c>
      <c r="H1879" s="71">
        <v>1881</v>
      </c>
      <c r="I1879" s="71">
        <v>37.7921312</v>
      </c>
      <c r="J1879" s="71">
        <v>-122.2276272</v>
      </c>
    </row>
    <row r="1880" spans="1:10" ht="29.1">
      <c r="A1880" s="71">
        <v>55123</v>
      </c>
      <c r="B1880" s="70" t="s">
        <v>1035</v>
      </c>
      <c r="C1880" s="71">
        <v>1301350</v>
      </c>
      <c r="D1880" s="72" t="s">
        <v>1941</v>
      </c>
      <c r="E1880" s="71">
        <v>7</v>
      </c>
      <c r="F1880" s="71">
        <v>15</v>
      </c>
      <c r="G1880" s="71">
        <v>22</v>
      </c>
      <c r="H1880" s="71">
        <v>1882</v>
      </c>
      <c r="I1880" s="71">
        <v>37.925119000000002</v>
      </c>
      <c r="J1880" s="71">
        <v>-122.3595516</v>
      </c>
    </row>
    <row r="1881" spans="1:10" ht="29.1">
      <c r="A1881" s="71">
        <v>55413</v>
      </c>
      <c r="B1881" s="70" t="s">
        <v>1035</v>
      </c>
      <c r="C1881" s="71">
        <v>1700400</v>
      </c>
      <c r="D1881" s="72" t="s">
        <v>2296</v>
      </c>
      <c r="E1881" s="71">
        <v>8</v>
      </c>
      <c r="F1881" s="71">
        <v>13</v>
      </c>
      <c r="G1881" s="71">
        <v>22</v>
      </c>
      <c r="H1881" s="71">
        <v>1883</v>
      </c>
      <c r="I1881" s="71">
        <v>37.601114899999999</v>
      </c>
      <c r="J1881" s="71">
        <v>-122.016513</v>
      </c>
    </row>
    <row r="1882" spans="1:10" ht="29.1">
      <c r="A1882" s="71">
        <v>55750</v>
      </c>
      <c r="B1882" s="70" t="s">
        <v>1035</v>
      </c>
      <c r="C1882" s="71">
        <v>801990</v>
      </c>
      <c r="D1882" s="72" t="s">
        <v>2297</v>
      </c>
      <c r="E1882" s="71">
        <v>7</v>
      </c>
      <c r="F1882" s="71">
        <v>15</v>
      </c>
      <c r="G1882" s="71">
        <v>22</v>
      </c>
      <c r="H1882" s="71">
        <v>1884</v>
      </c>
      <c r="I1882" s="71">
        <v>37.654033800000001</v>
      </c>
      <c r="J1882" s="71">
        <v>-122.0535848</v>
      </c>
    </row>
    <row r="1883" spans="1:10" ht="29.1">
      <c r="A1883" s="71">
        <v>52132</v>
      </c>
      <c r="B1883" s="70" t="s">
        <v>1035</v>
      </c>
      <c r="C1883" s="71">
        <v>103470</v>
      </c>
      <c r="D1883" s="72" t="s">
        <v>2298</v>
      </c>
      <c r="E1883" s="71">
        <v>8</v>
      </c>
      <c r="F1883" s="71">
        <v>14</v>
      </c>
      <c r="G1883" s="71">
        <v>22</v>
      </c>
      <c r="H1883" s="71">
        <v>1885</v>
      </c>
      <c r="I1883" s="71">
        <v>37.759280699999998</v>
      </c>
      <c r="J1883" s="71">
        <v>-122.26376759999999</v>
      </c>
    </row>
    <row r="1884" spans="1:10" ht="29.1">
      <c r="A1884" s="71">
        <v>54003</v>
      </c>
      <c r="B1884" s="70" t="s">
        <v>1035</v>
      </c>
      <c r="C1884" s="71">
        <v>1017570</v>
      </c>
      <c r="D1884" s="72" t="s">
        <v>2299</v>
      </c>
      <c r="E1884" s="71">
        <v>4</v>
      </c>
      <c r="F1884" s="71">
        <v>17</v>
      </c>
      <c r="G1884" s="71">
        <v>22</v>
      </c>
      <c r="H1884" s="71">
        <v>1886</v>
      </c>
      <c r="I1884" s="71">
        <v>37.813058499999997</v>
      </c>
      <c r="J1884" s="71">
        <v>-122.2140223</v>
      </c>
    </row>
    <row r="1885" spans="1:10" ht="29.1">
      <c r="A1885" s="71">
        <v>52242</v>
      </c>
      <c r="B1885" s="70" t="s">
        <v>1035</v>
      </c>
      <c r="C1885" s="71">
        <v>9801690</v>
      </c>
      <c r="D1885" s="72" t="s">
        <v>2008</v>
      </c>
      <c r="E1885" s="71">
        <v>11</v>
      </c>
      <c r="F1885" s="71">
        <v>11</v>
      </c>
      <c r="G1885" s="71">
        <v>22</v>
      </c>
      <c r="H1885" s="71">
        <v>1887</v>
      </c>
      <c r="I1885" s="71">
        <v>37.683090900000003</v>
      </c>
      <c r="J1885" s="71">
        <v>-122.1289246</v>
      </c>
    </row>
    <row r="1886" spans="1:10" ht="29.1">
      <c r="A1886" s="71">
        <v>55914</v>
      </c>
      <c r="B1886" s="70" t="s">
        <v>1035</v>
      </c>
      <c r="C1886" s="71">
        <v>303520</v>
      </c>
      <c r="D1886" s="72" t="s">
        <v>1993</v>
      </c>
      <c r="E1886" s="71">
        <v>3</v>
      </c>
      <c r="F1886" s="71">
        <v>19</v>
      </c>
      <c r="G1886" s="71">
        <v>22</v>
      </c>
      <c r="H1886" s="71">
        <v>1888</v>
      </c>
      <c r="I1886" s="71">
        <v>37.878040800000001</v>
      </c>
      <c r="J1886" s="71">
        <v>-122.2736202</v>
      </c>
    </row>
    <row r="1887" spans="1:10" ht="29.1">
      <c r="A1887" s="71">
        <v>55071</v>
      </c>
      <c r="B1887" s="70" t="s">
        <v>1035</v>
      </c>
      <c r="C1887" s="71">
        <v>702590</v>
      </c>
      <c r="D1887" s="72" t="s">
        <v>2300</v>
      </c>
      <c r="E1887" s="71">
        <v>8</v>
      </c>
      <c r="F1887" s="71">
        <v>13</v>
      </c>
      <c r="G1887" s="71">
        <v>22</v>
      </c>
      <c r="H1887" s="71">
        <v>1889</v>
      </c>
      <c r="I1887" s="71">
        <v>37.554473999999999</v>
      </c>
      <c r="J1887" s="71">
        <v>-121.9994853</v>
      </c>
    </row>
    <row r="1888" spans="1:10" ht="29.1">
      <c r="A1888" s="71">
        <v>52766</v>
      </c>
      <c r="B1888" s="70" t="s">
        <v>1035</v>
      </c>
      <c r="C1888" s="71">
        <v>705630</v>
      </c>
      <c r="D1888" s="72" t="s">
        <v>2301</v>
      </c>
      <c r="E1888" s="71">
        <v>2</v>
      </c>
      <c r="F1888" s="71">
        <v>19</v>
      </c>
      <c r="G1888" s="71">
        <v>22</v>
      </c>
      <c r="H1888" s="71">
        <v>1890</v>
      </c>
      <c r="I1888" s="71">
        <v>37.519066199999997</v>
      </c>
      <c r="J1888" s="71">
        <v>-121.99088070000001</v>
      </c>
    </row>
    <row r="1889" spans="1:10" ht="29.1">
      <c r="A1889" s="71">
        <v>55090</v>
      </c>
      <c r="B1889" s="70" t="s">
        <v>1035</v>
      </c>
      <c r="C1889" s="71">
        <v>1008060</v>
      </c>
      <c r="D1889" s="72" t="s">
        <v>2302</v>
      </c>
      <c r="E1889" s="71">
        <v>9</v>
      </c>
      <c r="F1889" s="71">
        <v>13</v>
      </c>
      <c r="G1889" s="71">
        <v>22</v>
      </c>
      <c r="H1889" s="71">
        <v>1891</v>
      </c>
      <c r="I1889" s="71">
        <v>37.797834399999999</v>
      </c>
      <c r="J1889" s="71">
        <v>-122.2631105</v>
      </c>
    </row>
    <row r="1890" spans="1:10" ht="29.1">
      <c r="A1890" s="71">
        <v>52035</v>
      </c>
      <c r="B1890" s="70" t="s">
        <v>1035</v>
      </c>
      <c r="C1890" s="71">
        <v>9905490</v>
      </c>
      <c r="D1890" s="72" t="s">
        <v>2303</v>
      </c>
      <c r="E1890" s="71">
        <v>8</v>
      </c>
      <c r="F1890" s="71">
        <v>13</v>
      </c>
      <c r="G1890" s="71">
        <v>22</v>
      </c>
      <c r="H1890" s="71">
        <v>1892</v>
      </c>
      <c r="I1890" s="71">
        <v>37.820897600000002</v>
      </c>
      <c r="J1890" s="71">
        <v>-122.276278</v>
      </c>
    </row>
    <row r="1891" spans="1:10" ht="29.1">
      <c r="A1891" s="71">
        <v>58282</v>
      </c>
      <c r="B1891" s="70" t="s">
        <v>1035</v>
      </c>
      <c r="C1891" s="71">
        <v>1301800</v>
      </c>
      <c r="D1891" s="72" t="s">
        <v>2170</v>
      </c>
      <c r="E1891" s="71">
        <v>16</v>
      </c>
      <c r="F1891" s="71">
        <v>6</v>
      </c>
      <c r="G1891" s="71">
        <v>22</v>
      </c>
      <c r="H1891" s="71">
        <v>1893</v>
      </c>
      <c r="I1891" s="71">
        <v>37.916152500000003</v>
      </c>
      <c r="J1891" s="71">
        <v>-122.3245084</v>
      </c>
    </row>
    <row r="1892" spans="1:10" ht="29.1">
      <c r="A1892" s="71">
        <v>55819</v>
      </c>
      <c r="B1892" s="70" t="s">
        <v>1035</v>
      </c>
      <c r="C1892" s="71">
        <v>1700410</v>
      </c>
      <c r="D1892" s="72" t="s">
        <v>2304</v>
      </c>
      <c r="E1892" s="71">
        <v>13</v>
      </c>
      <c r="F1892" s="71">
        <v>9</v>
      </c>
      <c r="G1892" s="71">
        <v>22</v>
      </c>
      <c r="H1892" s="71">
        <v>1894</v>
      </c>
      <c r="I1892" s="71">
        <v>37.6001805</v>
      </c>
      <c r="J1892" s="71">
        <v>-122.01716519999999</v>
      </c>
    </row>
    <row r="1893" spans="1:10" ht="29.1">
      <c r="A1893" s="71">
        <v>57119</v>
      </c>
      <c r="B1893" s="70" t="s">
        <v>1035</v>
      </c>
      <c r="C1893" s="71">
        <v>900470</v>
      </c>
      <c r="D1893" s="72" t="s">
        <v>2305</v>
      </c>
      <c r="E1893" s="71">
        <v>8</v>
      </c>
      <c r="F1893" s="71">
        <v>13</v>
      </c>
      <c r="G1893" s="71">
        <v>22</v>
      </c>
      <c r="H1893" s="71">
        <v>1895</v>
      </c>
      <c r="I1893" s="71">
        <v>37.536579799999998</v>
      </c>
      <c r="J1893" s="71">
        <v>-122.01960819999999</v>
      </c>
    </row>
    <row r="1894" spans="1:10" ht="29.1">
      <c r="A1894" s="71">
        <v>58178</v>
      </c>
      <c r="B1894" s="70" t="s">
        <v>1035</v>
      </c>
      <c r="C1894" s="71">
        <v>103950</v>
      </c>
      <c r="D1894" s="72" t="s">
        <v>2306</v>
      </c>
      <c r="E1894" s="71">
        <v>6</v>
      </c>
      <c r="F1894" s="71">
        <v>15</v>
      </c>
      <c r="G1894" s="71">
        <v>22</v>
      </c>
      <c r="H1894" s="71">
        <v>1896</v>
      </c>
      <c r="I1894" s="71">
        <v>37.758263999999997</v>
      </c>
      <c r="J1894" s="71">
        <v>-122.25574899999999</v>
      </c>
    </row>
    <row r="1895" spans="1:10" ht="29.1">
      <c r="A1895" s="71">
        <v>57728</v>
      </c>
      <c r="B1895" s="70" t="s">
        <v>1035</v>
      </c>
      <c r="C1895" s="71">
        <v>1700660</v>
      </c>
      <c r="D1895" s="72" t="s">
        <v>2144</v>
      </c>
      <c r="E1895" s="71">
        <v>12</v>
      </c>
      <c r="F1895" s="71">
        <v>10</v>
      </c>
      <c r="G1895" s="71">
        <v>22</v>
      </c>
      <c r="H1895" s="71">
        <v>1897</v>
      </c>
      <c r="I1895" s="71">
        <v>37.605784999999997</v>
      </c>
      <c r="J1895" s="71">
        <v>-122.0198176</v>
      </c>
    </row>
    <row r="1896" spans="1:10" ht="29.1">
      <c r="A1896" s="71">
        <v>52443</v>
      </c>
      <c r="B1896" s="70" t="s">
        <v>1035</v>
      </c>
      <c r="C1896" s="71">
        <v>1012890</v>
      </c>
      <c r="D1896" s="72" t="s">
        <v>2307</v>
      </c>
      <c r="E1896" s="71">
        <v>9</v>
      </c>
      <c r="F1896" s="71">
        <v>13</v>
      </c>
      <c r="G1896" s="71">
        <v>22</v>
      </c>
      <c r="H1896" s="71">
        <v>1898</v>
      </c>
      <c r="I1896" s="71">
        <v>37.778285500000003</v>
      </c>
      <c r="J1896" s="71">
        <v>-122.20811930000001</v>
      </c>
    </row>
    <row r="1897" spans="1:10" ht="29.1">
      <c r="A1897" s="71">
        <v>53889</v>
      </c>
      <c r="B1897" s="70" t="s">
        <v>1035</v>
      </c>
      <c r="C1897" s="71">
        <v>702350</v>
      </c>
      <c r="D1897" s="72" t="s">
        <v>2221</v>
      </c>
      <c r="E1897" s="71">
        <v>5</v>
      </c>
      <c r="F1897" s="71">
        <v>17</v>
      </c>
      <c r="G1897" s="71">
        <v>22</v>
      </c>
      <c r="H1897" s="71">
        <v>1899</v>
      </c>
      <c r="I1897" s="71">
        <v>37.576462499999998</v>
      </c>
      <c r="J1897" s="71">
        <v>-122.04349999999999</v>
      </c>
    </row>
    <row r="1898" spans="1:10" ht="29.1">
      <c r="A1898" s="71">
        <v>59345</v>
      </c>
      <c r="B1898" s="70" t="s">
        <v>1035</v>
      </c>
      <c r="C1898" s="71">
        <v>1004290</v>
      </c>
      <c r="D1898" s="72" t="s">
        <v>2308</v>
      </c>
      <c r="E1898" s="71">
        <v>5</v>
      </c>
      <c r="F1898" s="71">
        <v>17</v>
      </c>
      <c r="G1898" s="71">
        <v>22</v>
      </c>
      <c r="H1898" s="71">
        <v>1900</v>
      </c>
      <c r="I1898" s="71">
        <v>37.7526145</v>
      </c>
      <c r="J1898" s="71">
        <v>-122.16761750000001</v>
      </c>
    </row>
    <row r="1899" spans="1:10" ht="29.1">
      <c r="A1899" s="71">
        <v>56595</v>
      </c>
      <c r="B1899" s="70" t="s">
        <v>1035</v>
      </c>
      <c r="C1899" s="71">
        <v>805130</v>
      </c>
      <c r="D1899" s="72" t="s">
        <v>2309</v>
      </c>
      <c r="E1899" s="71">
        <v>14</v>
      </c>
      <c r="F1899" s="71">
        <v>8</v>
      </c>
      <c r="G1899" s="71">
        <v>22</v>
      </c>
      <c r="H1899" s="71">
        <v>1901</v>
      </c>
      <c r="I1899" s="71">
        <v>37.631794599999999</v>
      </c>
      <c r="J1899" s="71">
        <v>-122.06959790000001</v>
      </c>
    </row>
    <row r="1900" spans="1:10" ht="29.1">
      <c r="A1900" s="71">
        <v>55378</v>
      </c>
      <c r="B1900" s="70" t="s">
        <v>1035</v>
      </c>
      <c r="C1900" s="71">
        <v>103170</v>
      </c>
      <c r="D1900" s="72" t="s">
        <v>2310</v>
      </c>
      <c r="E1900" s="71">
        <v>6</v>
      </c>
      <c r="F1900" s="71">
        <v>15</v>
      </c>
      <c r="G1900" s="71">
        <v>22</v>
      </c>
      <c r="H1900" s="71">
        <v>1902</v>
      </c>
      <c r="I1900" s="71">
        <v>37.773109900000001</v>
      </c>
      <c r="J1900" s="71">
        <v>-122.2706646</v>
      </c>
    </row>
    <row r="1901" spans="1:10" ht="29.1">
      <c r="A1901" s="71">
        <v>58563</v>
      </c>
      <c r="B1901" s="70" t="s">
        <v>1035</v>
      </c>
      <c r="C1901" s="71">
        <v>1001000</v>
      </c>
      <c r="D1901" s="72" t="s">
        <v>2311</v>
      </c>
      <c r="E1901" s="71">
        <v>2</v>
      </c>
      <c r="F1901" s="71">
        <v>20</v>
      </c>
      <c r="G1901" s="71">
        <v>21</v>
      </c>
      <c r="H1901" s="71">
        <v>1903</v>
      </c>
      <c r="I1901" s="71">
        <v>37.810698000000002</v>
      </c>
      <c r="J1901" s="71">
        <v>-122.2905885</v>
      </c>
    </row>
    <row r="1902" spans="1:10" ht="29.1">
      <c r="A1902" s="71">
        <v>52811</v>
      </c>
      <c r="B1902" s="70" t="s">
        <v>1035</v>
      </c>
      <c r="C1902" s="71">
        <v>1500310</v>
      </c>
      <c r="D1902" s="72" t="s">
        <v>2312</v>
      </c>
      <c r="E1902" s="71">
        <v>18</v>
      </c>
      <c r="F1902" s="71">
        <v>3</v>
      </c>
      <c r="G1902" s="71">
        <v>21</v>
      </c>
      <c r="H1902" s="71">
        <v>1904</v>
      </c>
      <c r="I1902" s="71">
        <v>37.710910900000002</v>
      </c>
      <c r="J1902" s="71">
        <v>-122.1336957</v>
      </c>
    </row>
    <row r="1903" spans="1:10" ht="29.1">
      <c r="A1903" s="71">
        <v>54699</v>
      </c>
      <c r="B1903" s="70" t="s">
        <v>1035</v>
      </c>
      <c r="C1903" s="71">
        <v>9803220</v>
      </c>
      <c r="D1903" s="72" t="s">
        <v>2313</v>
      </c>
      <c r="E1903" s="71">
        <v>7</v>
      </c>
      <c r="F1903" s="71">
        <v>14</v>
      </c>
      <c r="G1903" s="71">
        <v>21</v>
      </c>
      <c r="H1903" s="71">
        <v>1905</v>
      </c>
      <c r="I1903" s="71">
        <v>37.666265000000003</v>
      </c>
      <c r="J1903" s="71">
        <v>-122.1103719</v>
      </c>
    </row>
    <row r="1904" spans="1:10" ht="29.1">
      <c r="A1904" s="71">
        <v>56697</v>
      </c>
      <c r="B1904" s="70" t="s">
        <v>1035</v>
      </c>
      <c r="C1904" s="71">
        <v>1300310</v>
      </c>
      <c r="D1904" s="72" t="s">
        <v>2036</v>
      </c>
      <c r="E1904" s="71">
        <v>5</v>
      </c>
      <c r="F1904" s="71">
        <v>16</v>
      </c>
      <c r="G1904" s="71">
        <v>21</v>
      </c>
      <c r="H1904" s="71">
        <v>1906</v>
      </c>
      <c r="I1904" s="71">
        <v>37.949686999999997</v>
      </c>
      <c r="J1904" s="71">
        <v>-122.347319</v>
      </c>
    </row>
    <row r="1905" spans="1:10" ht="29.1">
      <c r="A1905" s="71">
        <v>52034</v>
      </c>
      <c r="B1905" s="70" t="s">
        <v>1035</v>
      </c>
      <c r="C1905" s="71">
        <v>9905480</v>
      </c>
      <c r="D1905" s="72" t="s">
        <v>2203</v>
      </c>
      <c r="E1905" s="71">
        <v>6</v>
      </c>
      <c r="F1905" s="71">
        <v>15</v>
      </c>
      <c r="G1905" s="71">
        <v>21</v>
      </c>
      <c r="H1905" s="71">
        <v>1907</v>
      </c>
      <c r="I1905" s="71">
        <v>37.828362499999997</v>
      </c>
      <c r="J1905" s="71">
        <v>-122.2743986</v>
      </c>
    </row>
    <row r="1906" spans="1:10" ht="29.1">
      <c r="A1906" s="71">
        <v>58499</v>
      </c>
      <c r="B1906" s="70" t="s">
        <v>1035</v>
      </c>
      <c r="C1906" s="71">
        <v>1018350</v>
      </c>
      <c r="D1906" s="72" t="s">
        <v>2314</v>
      </c>
      <c r="E1906" s="71">
        <v>7</v>
      </c>
      <c r="F1906" s="71">
        <v>15</v>
      </c>
      <c r="G1906" s="71">
        <v>21</v>
      </c>
      <c r="H1906" s="71">
        <v>1908</v>
      </c>
      <c r="I1906" s="71">
        <v>37.839126</v>
      </c>
      <c r="J1906" s="71">
        <v>-122.28234999999999</v>
      </c>
    </row>
    <row r="1907" spans="1:10" ht="29.1">
      <c r="A1907" s="71">
        <v>54424</v>
      </c>
      <c r="B1907" s="70" t="s">
        <v>1035</v>
      </c>
      <c r="C1907" s="71">
        <v>1300530</v>
      </c>
      <c r="D1907" s="72" t="s">
        <v>2315</v>
      </c>
      <c r="E1907" s="71">
        <v>13</v>
      </c>
      <c r="F1907" s="71">
        <v>8</v>
      </c>
      <c r="G1907" s="71">
        <v>21</v>
      </c>
      <c r="H1907" s="71">
        <v>1909</v>
      </c>
      <c r="I1907" s="71">
        <v>37.9401066</v>
      </c>
      <c r="J1907" s="71">
        <v>-122.36265640000001</v>
      </c>
    </row>
    <row r="1908" spans="1:10" ht="29.1">
      <c r="A1908" s="71">
        <v>54743</v>
      </c>
      <c r="B1908" s="70" t="s">
        <v>1035</v>
      </c>
      <c r="C1908" s="71">
        <v>501630</v>
      </c>
      <c r="D1908" s="72" t="s">
        <v>2316</v>
      </c>
      <c r="E1908" s="71">
        <v>12</v>
      </c>
      <c r="F1908" s="71">
        <v>9</v>
      </c>
      <c r="G1908" s="71">
        <v>21</v>
      </c>
      <c r="H1908" s="71">
        <v>1910</v>
      </c>
      <c r="I1908" s="71">
        <v>37.921073399999997</v>
      </c>
      <c r="J1908" s="71">
        <v>-122.3039668</v>
      </c>
    </row>
    <row r="1909" spans="1:10" ht="29.1">
      <c r="A1909" s="71">
        <v>52886</v>
      </c>
      <c r="B1909" s="70" t="s">
        <v>1035</v>
      </c>
      <c r="C1909" s="71">
        <v>1009670</v>
      </c>
      <c r="D1909" s="72" t="s">
        <v>2317</v>
      </c>
      <c r="E1909" s="71">
        <v>15</v>
      </c>
      <c r="F1909" s="71">
        <v>6</v>
      </c>
      <c r="G1909" s="71">
        <v>21</v>
      </c>
      <c r="H1909" s="71">
        <v>1911</v>
      </c>
      <c r="I1909" s="71">
        <v>37.740146500000002</v>
      </c>
      <c r="J1909" s="71">
        <v>-122.2013846</v>
      </c>
    </row>
    <row r="1910" spans="1:10" ht="29.1">
      <c r="A1910" s="71">
        <v>56299</v>
      </c>
      <c r="B1910" s="70" t="s">
        <v>1035</v>
      </c>
      <c r="C1910" s="71">
        <v>1600790</v>
      </c>
      <c r="D1910" s="72" t="s">
        <v>2318</v>
      </c>
      <c r="E1910" s="71">
        <v>15</v>
      </c>
      <c r="F1910" s="71">
        <v>6</v>
      </c>
      <c r="G1910" s="71">
        <v>21</v>
      </c>
      <c r="H1910" s="71">
        <v>1912</v>
      </c>
      <c r="I1910" s="71">
        <v>37.958653200000001</v>
      </c>
      <c r="J1910" s="71">
        <v>-122.3568087</v>
      </c>
    </row>
    <row r="1911" spans="1:10" ht="29.1">
      <c r="A1911" s="71">
        <v>52218</v>
      </c>
      <c r="B1911" s="70" t="s">
        <v>1035</v>
      </c>
      <c r="C1911" s="71">
        <v>703330</v>
      </c>
      <c r="D1911" s="72" t="s">
        <v>2099</v>
      </c>
      <c r="E1911" s="71">
        <v>4</v>
      </c>
      <c r="F1911" s="71">
        <v>17</v>
      </c>
      <c r="G1911" s="71">
        <v>21</v>
      </c>
      <c r="H1911" s="71">
        <v>1913</v>
      </c>
      <c r="I1911" s="71">
        <v>37.530287100000002</v>
      </c>
      <c r="J1911" s="71">
        <v>-121.9193724</v>
      </c>
    </row>
    <row r="1912" spans="1:10" ht="29.1">
      <c r="A1912" s="71">
        <v>50722</v>
      </c>
      <c r="B1912" s="70" t="s">
        <v>1035</v>
      </c>
      <c r="C1912" s="71">
        <v>706790</v>
      </c>
      <c r="D1912" s="72" t="s">
        <v>2319</v>
      </c>
      <c r="E1912" s="71">
        <v>12</v>
      </c>
      <c r="F1912" s="71">
        <v>9</v>
      </c>
      <c r="G1912" s="71">
        <v>21</v>
      </c>
      <c r="H1912" s="71">
        <v>1914</v>
      </c>
      <c r="I1912" s="71">
        <v>37.561745500000001</v>
      </c>
      <c r="J1912" s="71">
        <v>-121.9659383</v>
      </c>
    </row>
    <row r="1913" spans="1:10" ht="29.1">
      <c r="A1913" s="71">
        <v>54387</v>
      </c>
      <c r="B1913" s="70" t="s">
        <v>1035</v>
      </c>
      <c r="C1913" s="71">
        <v>103480</v>
      </c>
      <c r="D1913" s="72" t="s">
        <v>2178</v>
      </c>
      <c r="E1913" s="71">
        <v>6</v>
      </c>
      <c r="F1913" s="71">
        <v>15</v>
      </c>
      <c r="G1913" s="71">
        <v>21</v>
      </c>
      <c r="H1913" s="71">
        <v>1915</v>
      </c>
      <c r="I1913" s="71">
        <v>37.758149899999999</v>
      </c>
      <c r="J1913" s="71">
        <v>-122.26072480000001</v>
      </c>
    </row>
    <row r="1914" spans="1:10" ht="29.1">
      <c r="A1914" s="71">
        <v>53346</v>
      </c>
      <c r="B1914" s="70" t="s">
        <v>1035</v>
      </c>
      <c r="C1914" s="71">
        <v>1015050</v>
      </c>
      <c r="D1914" s="72" t="s">
        <v>2320</v>
      </c>
      <c r="E1914" s="71">
        <v>6</v>
      </c>
      <c r="F1914" s="71">
        <v>15</v>
      </c>
      <c r="G1914" s="71">
        <v>21</v>
      </c>
      <c r="H1914" s="71">
        <v>1916</v>
      </c>
      <c r="I1914" s="71">
        <v>37.796162199999998</v>
      </c>
      <c r="J1914" s="71">
        <v>-122.20350929999999</v>
      </c>
    </row>
    <row r="1915" spans="1:10" ht="29.1">
      <c r="A1915" s="71">
        <v>59448</v>
      </c>
      <c r="B1915" s="70" t="s">
        <v>1035</v>
      </c>
      <c r="C1915" s="71">
        <v>1600930</v>
      </c>
      <c r="D1915" s="72" t="s">
        <v>2321</v>
      </c>
      <c r="E1915" s="71">
        <v>2</v>
      </c>
      <c r="F1915" s="71">
        <v>19</v>
      </c>
      <c r="G1915" s="71">
        <v>21</v>
      </c>
      <c r="H1915" s="71">
        <v>1917</v>
      </c>
      <c r="I1915" s="71">
        <v>37.949774300000001</v>
      </c>
      <c r="J1915" s="71">
        <v>-122.3318135</v>
      </c>
    </row>
    <row r="1916" spans="1:10" ht="29.1">
      <c r="A1916" s="71">
        <v>59311</v>
      </c>
      <c r="B1916" s="70" t="s">
        <v>1035</v>
      </c>
      <c r="C1916" s="71">
        <v>1003310</v>
      </c>
      <c r="D1916" s="72" t="s">
        <v>2226</v>
      </c>
      <c r="E1916" s="71">
        <v>10</v>
      </c>
      <c r="F1916" s="71">
        <v>11</v>
      </c>
      <c r="G1916" s="71">
        <v>21</v>
      </c>
      <c r="H1916" s="71">
        <v>1918</v>
      </c>
      <c r="I1916" s="71">
        <v>37.756772900000001</v>
      </c>
      <c r="J1916" s="71">
        <v>-122.1910639</v>
      </c>
    </row>
    <row r="1917" spans="1:10" ht="29.1">
      <c r="A1917" s="71">
        <v>54574</v>
      </c>
      <c r="B1917" s="70" t="s">
        <v>1035</v>
      </c>
      <c r="C1917" s="71">
        <v>1301150</v>
      </c>
      <c r="D1917" s="72" t="s">
        <v>2322</v>
      </c>
      <c r="E1917" s="71">
        <v>12</v>
      </c>
      <c r="F1917" s="71">
        <v>10</v>
      </c>
      <c r="G1917" s="71">
        <v>21</v>
      </c>
      <c r="H1917" s="71">
        <v>1919</v>
      </c>
      <c r="I1917" s="71">
        <v>37.9253237</v>
      </c>
      <c r="J1917" s="71">
        <v>-122.3378427</v>
      </c>
    </row>
    <row r="1918" spans="1:10" ht="29.1">
      <c r="A1918" s="71">
        <v>58955</v>
      </c>
      <c r="B1918" s="70" t="s">
        <v>1035</v>
      </c>
      <c r="C1918" s="71">
        <v>1011620</v>
      </c>
      <c r="D1918" s="72" t="s">
        <v>2323</v>
      </c>
      <c r="E1918" s="71">
        <v>11</v>
      </c>
      <c r="F1918" s="71">
        <v>11</v>
      </c>
      <c r="G1918" s="71">
        <v>21</v>
      </c>
      <c r="H1918" s="71">
        <v>1920</v>
      </c>
      <c r="I1918" s="71">
        <v>37.7524716</v>
      </c>
      <c r="J1918" s="71">
        <v>-122.1257087</v>
      </c>
    </row>
    <row r="1919" spans="1:10" ht="29.1">
      <c r="A1919" s="71">
        <v>59886</v>
      </c>
      <c r="B1919" s="70" t="s">
        <v>1035</v>
      </c>
      <c r="C1919" s="71">
        <v>600330</v>
      </c>
      <c r="D1919" s="72" t="s">
        <v>2324</v>
      </c>
      <c r="E1919" s="71">
        <v>7</v>
      </c>
      <c r="F1919" s="71">
        <v>15</v>
      </c>
      <c r="G1919" s="71">
        <v>21</v>
      </c>
      <c r="H1919" s="71">
        <v>1921</v>
      </c>
      <c r="I1919" s="71">
        <v>37.833227700000002</v>
      </c>
      <c r="J1919" s="71">
        <v>-122.28647429999999</v>
      </c>
    </row>
    <row r="1920" spans="1:10" ht="29.1">
      <c r="A1920" s="71">
        <v>57760</v>
      </c>
      <c r="B1920" s="70" t="s">
        <v>1035</v>
      </c>
      <c r="C1920" s="71">
        <v>1700340</v>
      </c>
      <c r="D1920" s="72" t="s">
        <v>2325</v>
      </c>
      <c r="E1920" s="71">
        <v>15</v>
      </c>
      <c r="F1920" s="71">
        <v>6</v>
      </c>
      <c r="G1920" s="71">
        <v>21</v>
      </c>
      <c r="H1920" s="71">
        <v>1922</v>
      </c>
      <c r="I1920" s="71">
        <v>37.591267999999999</v>
      </c>
      <c r="J1920" s="71">
        <v>-122.03559300000001</v>
      </c>
    </row>
    <row r="1921" spans="1:10" ht="29.1">
      <c r="A1921" s="71">
        <v>51747</v>
      </c>
      <c r="B1921" s="70" t="s">
        <v>1035</v>
      </c>
      <c r="C1921" s="71">
        <v>9904160</v>
      </c>
      <c r="D1921" s="72" t="s">
        <v>2326</v>
      </c>
      <c r="E1921" s="71">
        <v>17</v>
      </c>
      <c r="F1921" s="71">
        <v>5</v>
      </c>
      <c r="G1921" s="71">
        <v>21</v>
      </c>
      <c r="H1921" s="71">
        <v>1923</v>
      </c>
      <c r="I1921" s="71">
        <v>37.789536300000002</v>
      </c>
      <c r="J1921" s="71">
        <v>-122.2797506</v>
      </c>
    </row>
    <row r="1922" spans="1:10" ht="29.1">
      <c r="A1922" s="71">
        <v>58828</v>
      </c>
      <c r="B1922" s="70" t="s">
        <v>1035</v>
      </c>
      <c r="C1922" s="71">
        <v>9901180</v>
      </c>
      <c r="D1922" s="72" t="s">
        <v>2096</v>
      </c>
      <c r="E1922" s="71">
        <v>9</v>
      </c>
      <c r="F1922" s="71">
        <v>12</v>
      </c>
      <c r="G1922" s="71">
        <v>21</v>
      </c>
      <c r="H1922" s="71">
        <v>1924</v>
      </c>
      <c r="I1922" s="71">
        <v>37.964134899999998</v>
      </c>
      <c r="J1922" s="71">
        <v>-122.3179445</v>
      </c>
    </row>
    <row r="1923" spans="1:10" ht="29.1">
      <c r="A1923" s="71">
        <v>50277</v>
      </c>
      <c r="B1923" s="70" t="s">
        <v>1035</v>
      </c>
      <c r="C1923" s="71">
        <v>102190</v>
      </c>
      <c r="D1923" s="72" t="s">
        <v>2327</v>
      </c>
      <c r="E1923" s="71">
        <v>19</v>
      </c>
      <c r="F1923" s="71">
        <v>2</v>
      </c>
      <c r="G1923" s="71">
        <v>21</v>
      </c>
      <c r="H1923" s="71">
        <v>1925</v>
      </c>
      <c r="I1923" s="71">
        <v>37.737070099999997</v>
      </c>
      <c r="J1923" s="71">
        <v>-122.2451708</v>
      </c>
    </row>
    <row r="1924" spans="1:10" ht="29.1">
      <c r="A1924" s="71">
        <v>52283</v>
      </c>
      <c r="B1924" s="70" t="s">
        <v>1035</v>
      </c>
      <c r="C1924" s="71">
        <v>1018410</v>
      </c>
      <c r="D1924" s="72" t="s">
        <v>2328</v>
      </c>
      <c r="E1924" s="71">
        <v>7</v>
      </c>
      <c r="F1924" s="71">
        <v>14</v>
      </c>
      <c r="G1924" s="71">
        <v>21</v>
      </c>
      <c r="H1924" s="71">
        <v>1926</v>
      </c>
      <c r="I1924" s="71">
        <v>37.848745700000002</v>
      </c>
      <c r="J1924" s="71">
        <v>-122.28545339999999</v>
      </c>
    </row>
    <row r="1925" spans="1:10" ht="29.1">
      <c r="A1925" s="71">
        <v>54453</v>
      </c>
      <c r="B1925" s="70" t="s">
        <v>1035</v>
      </c>
      <c r="C1925" s="71">
        <v>1005530</v>
      </c>
      <c r="D1925" s="72" t="s">
        <v>2329</v>
      </c>
      <c r="E1925" s="71">
        <v>10</v>
      </c>
      <c r="F1925" s="71">
        <v>11</v>
      </c>
      <c r="G1925" s="71">
        <v>21</v>
      </c>
      <c r="H1925" s="71">
        <v>1927</v>
      </c>
      <c r="I1925" s="71">
        <v>37.764187100000001</v>
      </c>
      <c r="J1925" s="71">
        <v>-122.1744994</v>
      </c>
    </row>
    <row r="1926" spans="1:10" ht="29.1">
      <c r="A1926" s="71">
        <v>54580</v>
      </c>
      <c r="B1926" s="70" t="s">
        <v>1035</v>
      </c>
      <c r="C1926" s="71">
        <v>703660</v>
      </c>
      <c r="D1926" s="72" t="s">
        <v>2330</v>
      </c>
      <c r="E1926" s="71">
        <v>5</v>
      </c>
      <c r="F1926" s="71">
        <v>16</v>
      </c>
      <c r="G1926" s="71">
        <v>21</v>
      </c>
      <c r="H1926" s="71">
        <v>1928</v>
      </c>
      <c r="I1926" s="71">
        <v>37.537748399999998</v>
      </c>
      <c r="J1926" s="71">
        <v>-121.92241</v>
      </c>
    </row>
    <row r="1927" spans="1:10" ht="29.1">
      <c r="A1927" s="71">
        <v>55464</v>
      </c>
      <c r="B1927" s="70" t="s">
        <v>1035</v>
      </c>
      <c r="C1927" s="71">
        <v>1000730</v>
      </c>
      <c r="D1927" s="72" t="s">
        <v>1812</v>
      </c>
      <c r="E1927" s="71">
        <v>17</v>
      </c>
      <c r="F1927" s="71">
        <v>4</v>
      </c>
      <c r="G1927" s="71">
        <v>21</v>
      </c>
      <c r="H1927" s="71">
        <v>1929</v>
      </c>
      <c r="I1927" s="71">
        <v>37.7939972</v>
      </c>
      <c r="J1927" s="71">
        <v>-122.239996</v>
      </c>
    </row>
    <row r="1928" spans="1:10" ht="29.1">
      <c r="A1928" s="71">
        <v>55670</v>
      </c>
      <c r="B1928" s="70" t="s">
        <v>1035</v>
      </c>
      <c r="C1928" s="71">
        <v>804290</v>
      </c>
      <c r="D1928" s="72" t="s">
        <v>2223</v>
      </c>
      <c r="E1928" s="71">
        <v>11</v>
      </c>
      <c r="F1928" s="71">
        <v>10</v>
      </c>
      <c r="G1928" s="71">
        <v>21</v>
      </c>
      <c r="H1928" s="71">
        <v>1930</v>
      </c>
      <c r="I1928" s="71">
        <v>37.640931999999999</v>
      </c>
      <c r="J1928" s="71">
        <v>-122.0809063</v>
      </c>
    </row>
    <row r="1929" spans="1:10" ht="29.1">
      <c r="A1929" s="71">
        <v>56488</v>
      </c>
      <c r="B1929" s="70" t="s">
        <v>1035</v>
      </c>
      <c r="C1929" s="71">
        <v>102680</v>
      </c>
      <c r="D1929" s="72" t="s">
        <v>2331</v>
      </c>
      <c r="E1929" s="71">
        <v>14</v>
      </c>
      <c r="F1929" s="71">
        <v>7</v>
      </c>
      <c r="G1929" s="71">
        <v>21</v>
      </c>
      <c r="H1929" s="71">
        <v>1931</v>
      </c>
      <c r="I1929" s="71">
        <v>37.770455499999997</v>
      </c>
      <c r="J1929" s="71">
        <v>-122.2374691</v>
      </c>
    </row>
    <row r="1930" spans="1:10" ht="29.1">
      <c r="A1930" s="71">
        <v>55820</v>
      </c>
      <c r="B1930" s="70" t="s">
        <v>1035</v>
      </c>
      <c r="C1930" s="71">
        <v>304160</v>
      </c>
      <c r="D1930" s="72" t="s">
        <v>2187</v>
      </c>
      <c r="E1930" s="71">
        <v>15</v>
      </c>
      <c r="F1930" s="71">
        <v>6</v>
      </c>
      <c r="G1930" s="71">
        <v>21</v>
      </c>
      <c r="H1930" s="71">
        <v>1932</v>
      </c>
      <c r="I1930" s="71">
        <v>37.859839000000001</v>
      </c>
      <c r="J1930" s="71">
        <v>-122.28024240000001</v>
      </c>
    </row>
    <row r="1931" spans="1:10" ht="29.1">
      <c r="A1931" s="71">
        <v>57007</v>
      </c>
      <c r="B1931" s="70" t="s">
        <v>1035</v>
      </c>
      <c r="C1931" s="71">
        <v>1500430</v>
      </c>
      <c r="D1931" s="72" t="s">
        <v>2332</v>
      </c>
      <c r="E1931" s="71">
        <v>15</v>
      </c>
      <c r="F1931" s="71">
        <v>6</v>
      </c>
      <c r="G1931" s="71">
        <v>21</v>
      </c>
      <c r="H1931" s="71">
        <v>1933</v>
      </c>
      <c r="I1931" s="71">
        <v>37.712258200000001</v>
      </c>
      <c r="J1931" s="71">
        <v>-122.1356215</v>
      </c>
    </row>
    <row r="1932" spans="1:10" ht="29.1">
      <c r="A1932" s="71">
        <v>55473</v>
      </c>
      <c r="B1932" s="70" t="s">
        <v>1035</v>
      </c>
      <c r="C1932" s="71">
        <v>1004880</v>
      </c>
      <c r="D1932" s="72" t="s">
        <v>2333</v>
      </c>
      <c r="E1932" s="71">
        <v>9</v>
      </c>
      <c r="F1932" s="71">
        <v>12</v>
      </c>
      <c r="G1932" s="71">
        <v>21</v>
      </c>
      <c r="H1932" s="71">
        <v>1934</v>
      </c>
      <c r="I1932" s="71">
        <v>37.818602200000001</v>
      </c>
      <c r="J1932" s="71">
        <v>-122.2827703</v>
      </c>
    </row>
    <row r="1933" spans="1:10" ht="29.1">
      <c r="A1933" s="71">
        <v>53396</v>
      </c>
      <c r="B1933" s="70" t="s">
        <v>1035</v>
      </c>
      <c r="C1933" s="71">
        <v>802780</v>
      </c>
      <c r="D1933" s="72" t="s">
        <v>2334</v>
      </c>
      <c r="E1933" s="71">
        <v>12</v>
      </c>
      <c r="F1933" s="71">
        <v>9</v>
      </c>
      <c r="G1933" s="71">
        <v>21</v>
      </c>
      <c r="H1933" s="71">
        <v>1935</v>
      </c>
      <c r="I1933" s="71">
        <v>37.6345806</v>
      </c>
      <c r="J1933" s="71">
        <v>-122.1126601</v>
      </c>
    </row>
    <row r="1934" spans="1:10" ht="29.1">
      <c r="A1934" s="71">
        <v>55059</v>
      </c>
      <c r="B1934" s="70" t="s">
        <v>1035</v>
      </c>
      <c r="C1934" s="71">
        <v>1016070</v>
      </c>
      <c r="D1934" s="72" t="s">
        <v>2102</v>
      </c>
      <c r="E1934" s="71">
        <v>11</v>
      </c>
      <c r="F1934" s="71">
        <v>10</v>
      </c>
      <c r="G1934" s="71">
        <v>21</v>
      </c>
      <c r="H1934" s="71">
        <v>1936</v>
      </c>
      <c r="I1934" s="71">
        <v>37.818840700000003</v>
      </c>
      <c r="J1934" s="71">
        <v>-122.2712958</v>
      </c>
    </row>
    <row r="1935" spans="1:10" ht="29.1">
      <c r="A1935" s="71">
        <v>59822</v>
      </c>
      <c r="B1935" s="70" t="s">
        <v>1035</v>
      </c>
      <c r="C1935" s="71">
        <v>1004400</v>
      </c>
      <c r="D1935" s="72" t="s">
        <v>2148</v>
      </c>
      <c r="E1935" s="71">
        <v>13</v>
      </c>
      <c r="F1935" s="71">
        <v>8</v>
      </c>
      <c r="G1935" s="71">
        <v>21</v>
      </c>
      <c r="H1935" s="71">
        <v>1937</v>
      </c>
      <c r="I1935" s="71">
        <v>37.733442599999997</v>
      </c>
      <c r="J1935" s="71">
        <v>-122.18568930000001</v>
      </c>
    </row>
    <row r="1936" spans="1:10" ht="29.1">
      <c r="A1936" s="71">
        <v>50990</v>
      </c>
      <c r="B1936" s="70" t="s">
        <v>1035</v>
      </c>
      <c r="C1936" s="71">
        <v>1700130</v>
      </c>
      <c r="D1936" s="72" t="s">
        <v>2335</v>
      </c>
      <c r="E1936" s="71">
        <v>10</v>
      </c>
      <c r="F1936" s="71">
        <v>11</v>
      </c>
      <c r="G1936" s="71">
        <v>21</v>
      </c>
      <c r="H1936" s="71">
        <v>1938</v>
      </c>
      <c r="I1936" s="71">
        <v>37.596193200000002</v>
      </c>
      <c r="J1936" s="71">
        <v>-122.0543735</v>
      </c>
    </row>
    <row r="1937" spans="1:10" ht="29.1">
      <c r="A1937" s="71">
        <v>56558</v>
      </c>
      <c r="B1937" s="70" t="s">
        <v>1035</v>
      </c>
      <c r="C1937" s="71">
        <v>103160</v>
      </c>
      <c r="D1937" s="72" t="s">
        <v>2310</v>
      </c>
      <c r="E1937" s="71">
        <v>16</v>
      </c>
      <c r="F1937" s="71">
        <v>5</v>
      </c>
      <c r="G1937" s="71">
        <v>21</v>
      </c>
      <c r="H1937" s="71">
        <v>1939</v>
      </c>
      <c r="I1937" s="71">
        <v>37.773244699999999</v>
      </c>
      <c r="J1937" s="71">
        <v>-122.2708447</v>
      </c>
    </row>
    <row r="1938" spans="1:10" ht="29.1">
      <c r="A1938" s="71">
        <v>51125</v>
      </c>
      <c r="B1938" s="70" t="s">
        <v>1035</v>
      </c>
      <c r="C1938" s="71">
        <v>1015040</v>
      </c>
      <c r="D1938" s="72" t="s">
        <v>2320</v>
      </c>
      <c r="E1938" s="71">
        <v>14</v>
      </c>
      <c r="F1938" s="71">
        <v>7</v>
      </c>
      <c r="G1938" s="71">
        <v>21</v>
      </c>
      <c r="H1938" s="71">
        <v>1940</v>
      </c>
      <c r="I1938" s="71">
        <v>37.796098800000003</v>
      </c>
      <c r="J1938" s="71">
        <v>-122.20315669999999</v>
      </c>
    </row>
    <row r="1939" spans="1:10" ht="29.1">
      <c r="A1939" s="71">
        <v>58133</v>
      </c>
      <c r="B1939" s="70" t="s">
        <v>1035</v>
      </c>
      <c r="C1939" s="71">
        <v>9900220</v>
      </c>
      <c r="D1939" s="72" t="s">
        <v>2336</v>
      </c>
      <c r="E1939" s="71">
        <v>3</v>
      </c>
      <c r="F1939" s="71">
        <v>18</v>
      </c>
      <c r="G1939" s="71">
        <v>21</v>
      </c>
      <c r="H1939" s="71">
        <v>1941</v>
      </c>
      <c r="I1939" s="71">
        <v>37.903315599999999</v>
      </c>
      <c r="J1939" s="71">
        <v>-122.27787170000001</v>
      </c>
    </row>
    <row r="1940" spans="1:10" ht="29.1">
      <c r="A1940" s="71">
        <v>56716</v>
      </c>
      <c r="B1940" s="70" t="s">
        <v>1035</v>
      </c>
      <c r="C1940" s="71">
        <v>102050</v>
      </c>
      <c r="D1940" s="72" t="s">
        <v>2337</v>
      </c>
      <c r="E1940" s="71">
        <v>15</v>
      </c>
      <c r="F1940" s="71">
        <v>6</v>
      </c>
      <c r="G1940" s="71">
        <v>21</v>
      </c>
      <c r="H1940" s="71">
        <v>1942</v>
      </c>
      <c r="I1940" s="71">
        <v>37.788308899999997</v>
      </c>
      <c r="J1940" s="71">
        <v>-122.2775025</v>
      </c>
    </row>
    <row r="1941" spans="1:10" ht="29.1">
      <c r="A1941" s="71">
        <v>54549</v>
      </c>
      <c r="B1941" s="70" t="s">
        <v>1035</v>
      </c>
      <c r="C1941" s="71">
        <v>1700230</v>
      </c>
      <c r="D1941" s="72" t="s">
        <v>2338</v>
      </c>
      <c r="E1941" s="71">
        <v>17</v>
      </c>
      <c r="F1941" s="71">
        <v>4</v>
      </c>
      <c r="G1941" s="71">
        <v>21</v>
      </c>
      <c r="H1941" s="71">
        <v>1943</v>
      </c>
      <c r="I1941" s="71">
        <v>37.594326100000004</v>
      </c>
      <c r="J1941" s="71">
        <v>-122.04761550000001</v>
      </c>
    </row>
    <row r="1942" spans="1:10" ht="29.1">
      <c r="A1942" s="71">
        <v>55710</v>
      </c>
      <c r="B1942" s="70" t="s">
        <v>1035</v>
      </c>
      <c r="C1942" s="71">
        <v>1015320</v>
      </c>
      <c r="D1942" s="72" t="s">
        <v>2339</v>
      </c>
      <c r="E1942" s="71">
        <v>10</v>
      </c>
      <c r="F1942" s="71">
        <v>11</v>
      </c>
      <c r="G1942" s="71">
        <v>21</v>
      </c>
      <c r="H1942" s="71">
        <v>1944</v>
      </c>
      <c r="I1942" s="71">
        <v>37.800474000000001</v>
      </c>
      <c r="J1942" s="71">
        <v>-122.22273130000001</v>
      </c>
    </row>
    <row r="1943" spans="1:10" ht="29.1">
      <c r="A1943" s="71">
        <v>59767</v>
      </c>
      <c r="B1943" s="70" t="s">
        <v>1035</v>
      </c>
      <c r="C1943" s="71">
        <v>802770</v>
      </c>
      <c r="D1943" s="72" t="s">
        <v>2340</v>
      </c>
      <c r="E1943" s="71">
        <v>9</v>
      </c>
      <c r="F1943" s="71">
        <v>12</v>
      </c>
      <c r="G1943" s="71">
        <v>21</v>
      </c>
      <c r="H1943" s="71">
        <v>1945</v>
      </c>
      <c r="I1943" s="71">
        <v>37.634620099999999</v>
      </c>
      <c r="J1943" s="71">
        <v>-122.1123906</v>
      </c>
    </row>
    <row r="1944" spans="1:10" ht="29.1">
      <c r="A1944" s="71">
        <v>58807</v>
      </c>
      <c r="B1944" s="70" t="s">
        <v>1035</v>
      </c>
      <c r="C1944" s="71">
        <v>102180</v>
      </c>
      <c r="D1944" s="72" t="s">
        <v>2341</v>
      </c>
      <c r="E1944" s="71">
        <v>7</v>
      </c>
      <c r="F1944" s="71">
        <v>14</v>
      </c>
      <c r="G1944" s="71">
        <v>21</v>
      </c>
      <c r="H1944" s="71">
        <v>1946</v>
      </c>
      <c r="I1944" s="71">
        <v>37.734979099999997</v>
      </c>
      <c r="J1944" s="71">
        <v>-122.2369121</v>
      </c>
    </row>
    <row r="1945" spans="1:10" ht="29.1">
      <c r="A1945" s="71">
        <v>54045</v>
      </c>
      <c r="B1945" s="70" t="s">
        <v>1035</v>
      </c>
      <c r="C1945" s="71">
        <v>1001930</v>
      </c>
      <c r="D1945" s="72" t="s">
        <v>2204</v>
      </c>
      <c r="E1945" s="71">
        <v>13</v>
      </c>
      <c r="F1945" s="71">
        <v>8</v>
      </c>
      <c r="G1945" s="71">
        <v>21</v>
      </c>
      <c r="H1945" s="71">
        <v>1947</v>
      </c>
      <c r="I1945" s="71">
        <v>37.7954413</v>
      </c>
      <c r="J1945" s="71">
        <v>-122.19803709999999</v>
      </c>
    </row>
    <row r="1946" spans="1:10" ht="29.1">
      <c r="A1946" s="71">
        <v>51559</v>
      </c>
      <c r="B1946" s="70" t="s">
        <v>1035</v>
      </c>
      <c r="C1946" s="71">
        <v>1016030</v>
      </c>
      <c r="D1946" s="72" t="s">
        <v>2188</v>
      </c>
      <c r="E1946" s="71">
        <v>10</v>
      </c>
      <c r="F1946" s="71">
        <v>11</v>
      </c>
      <c r="G1946" s="71">
        <v>21</v>
      </c>
      <c r="H1946" s="71">
        <v>1948</v>
      </c>
      <c r="I1946" s="71">
        <v>37.815165399999998</v>
      </c>
      <c r="J1946" s="71">
        <v>-122.2719937</v>
      </c>
    </row>
    <row r="1947" spans="1:10" ht="29.1">
      <c r="A1947" s="71">
        <v>53327</v>
      </c>
      <c r="B1947" s="70" t="s">
        <v>1035</v>
      </c>
      <c r="C1947" s="71">
        <v>300340</v>
      </c>
      <c r="D1947" s="72" t="s">
        <v>2342</v>
      </c>
      <c r="E1947" s="71">
        <v>15</v>
      </c>
      <c r="F1947" s="71">
        <v>6</v>
      </c>
      <c r="G1947" s="71">
        <v>21</v>
      </c>
      <c r="H1947" s="71">
        <v>1949</v>
      </c>
      <c r="I1947" s="71">
        <v>37.855423999999999</v>
      </c>
      <c r="J1947" s="71">
        <v>-122.2686188</v>
      </c>
    </row>
    <row r="1948" spans="1:10" ht="29.1">
      <c r="A1948" s="71">
        <v>55369</v>
      </c>
      <c r="B1948" s="70" t="s">
        <v>1035</v>
      </c>
      <c r="C1948" s="71">
        <v>1004520</v>
      </c>
      <c r="D1948" s="72" t="s">
        <v>2343</v>
      </c>
      <c r="E1948" s="71">
        <v>7</v>
      </c>
      <c r="F1948" s="71">
        <v>14</v>
      </c>
      <c r="G1948" s="71">
        <v>21</v>
      </c>
      <c r="H1948" s="71">
        <v>1950</v>
      </c>
      <c r="I1948" s="71">
        <v>37.735155300000002</v>
      </c>
      <c r="J1948" s="71">
        <v>-122.1840536</v>
      </c>
    </row>
    <row r="1949" spans="1:10" ht="29.1">
      <c r="A1949" s="71">
        <v>53490</v>
      </c>
      <c r="B1949" s="70" t="s">
        <v>1035</v>
      </c>
      <c r="C1949" s="71">
        <v>1001100</v>
      </c>
      <c r="D1949" s="72" t="s">
        <v>2344</v>
      </c>
      <c r="E1949" s="71">
        <v>18</v>
      </c>
      <c r="F1949" s="71">
        <v>3</v>
      </c>
      <c r="G1949" s="71">
        <v>21</v>
      </c>
      <c r="H1949" s="71">
        <v>1951</v>
      </c>
      <c r="I1949" s="71">
        <v>37.8100819</v>
      </c>
      <c r="J1949" s="71">
        <v>-122.2890561</v>
      </c>
    </row>
    <row r="1950" spans="1:10" ht="29.1">
      <c r="A1950" s="71">
        <v>55624</v>
      </c>
      <c r="B1950" s="70" t="s">
        <v>1035</v>
      </c>
      <c r="C1950" s="71">
        <v>1018790</v>
      </c>
      <c r="D1950" s="72" t="s">
        <v>2113</v>
      </c>
      <c r="E1950" s="71">
        <v>5</v>
      </c>
      <c r="F1950" s="71">
        <v>16</v>
      </c>
      <c r="G1950" s="71">
        <v>21</v>
      </c>
      <c r="H1950" s="71">
        <v>1952</v>
      </c>
      <c r="I1950" s="71">
        <v>37.766707799999999</v>
      </c>
      <c r="J1950" s="71">
        <v>-122.1973824</v>
      </c>
    </row>
    <row r="1951" spans="1:10" ht="29.1">
      <c r="A1951" s="71">
        <v>57277</v>
      </c>
      <c r="B1951" s="70" t="s">
        <v>1035</v>
      </c>
      <c r="C1951" s="71">
        <v>1017350</v>
      </c>
      <c r="D1951" s="72" t="s">
        <v>2345</v>
      </c>
      <c r="E1951" s="71">
        <v>15</v>
      </c>
      <c r="F1951" s="71">
        <v>6</v>
      </c>
      <c r="G1951" s="71">
        <v>21</v>
      </c>
      <c r="H1951" s="71">
        <v>1953</v>
      </c>
      <c r="I1951" s="71">
        <v>37.804696700000001</v>
      </c>
      <c r="J1951" s="71">
        <v>-122.2329865</v>
      </c>
    </row>
    <row r="1952" spans="1:10" ht="29.1">
      <c r="A1952" s="71">
        <v>56496</v>
      </c>
      <c r="B1952" s="70" t="s">
        <v>1035</v>
      </c>
      <c r="C1952" s="71">
        <v>1100590</v>
      </c>
      <c r="D1952" s="72" t="s">
        <v>2346</v>
      </c>
      <c r="E1952" s="71">
        <v>0</v>
      </c>
      <c r="F1952" s="71">
        <v>20</v>
      </c>
      <c r="G1952" s="71">
        <v>21</v>
      </c>
      <c r="H1952" s="71">
        <v>1954</v>
      </c>
      <c r="I1952" s="71">
        <v>37.826144900000003</v>
      </c>
      <c r="J1952" s="71">
        <v>-122.2330707</v>
      </c>
    </row>
    <row r="1953" spans="1:10" ht="29.1">
      <c r="A1953" s="71">
        <v>52234</v>
      </c>
      <c r="B1953" s="70" t="s">
        <v>1035</v>
      </c>
      <c r="C1953" s="71">
        <v>1301850</v>
      </c>
      <c r="D1953" s="72" t="s">
        <v>2347</v>
      </c>
      <c r="E1953" s="71">
        <v>4</v>
      </c>
      <c r="F1953" s="71">
        <v>17</v>
      </c>
      <c r="G1953" s="71">
        <v>21</v>
      </c>
      <c r="H1953" s="71">
        <v>1955</v>
      </c>
      <c r="I1953" s="71">
        <v>37.9170005</v>
      </c>
      <c r="J1953" s="71">
        <v>-122.3268178</v>
      </c>
    </row>
    <row r="1954" spans="1:10" ht="29.1">
      <c r="A1954" s="71">
        <v>51567</v>
      </c>
      <c r="B1954" s="70" t="s">
        <v>1035</v>
      </c>
      <c r="C1954" s="71">
        <v>1000560</v>
      </c>
      <c r="D1954" s="72" t="s">
        <v>2348</v>
      </c>
      <c r="E1954" s="71">
        <v>4</v>
      </c>
      <c r="F1954" s="71">
        <v>17</v>
      </c>
      <c r="G1954" s="71">
        <v>21</v>
      </c>
      <c r="H1954" s="71">
        <v>1956</v>
      </c>
      <c r="I1954" s="71">
        <v>37.806066999999999</v>
      </c>
      <c r="J1954" s="71">
        <v>-122.28022199999999</v>
      </c>
    </row>
    <row r="1955" spans="1:10" ht="29.1">
      <c r="A1955" s="71">
        <v>53087</v>
      </c>
      <c r="B1955" s="70" t="s">
        <v>1035</v>
      </c>
      <c r="C1955" s="71">
        <v>9908220</v>
      </c>
      <c r="D1955" s="72" t="s">
        <v>2263</v>
      </c>
      <c r="E1955" s="71">
        <v>11</v>
      </c>
      <c r="F1955" s="71">
        <v>10</v>
      </c>
      <c r="G1955" s="71">
        <v>21</v>
      </c>
      <c r="H1955" s="71">
        <v>1957</v>
      </c>
      <c r="I1955" s="71">
        <v>37.844720000000002</v>
      </c>
      <c r="J1955" s="71">
        <v>-122.26502000000001</v>
      </c>
    </row>
    <row r="1956" spans="1:10" ht="29.1">
      <c r="A1956" s="71">
        <v>56322</v>
      </c>
      <c r="B1956" s="70" t="s">
        <v>1035</v>
      </c>
      <c r="C1956" s="71">
        <v>9801440</v>
      </c>
      <c r="D1956" s="72" t="s">
        <v>2349</v>
      </c>
      <c r="E1956" s="71">
        <v>10</v>
      </c>
      <c r="F1956" s="71">
        <v>11</v>
      </c>
      <c r="G1956" s="71">
        <v>21</v>
      </c>
      <c r="H1956" s="71">
        <v>1958</v>
      </c>
      <c r="I1956" s="71">
        <v>37.6737441</v>
      </c>
      <c r="J1956" s="71">
        <v>-122.1500344</v>
      </c>
    </row>
    <row r="1957" spans="1:10" ht="29.1">
      <c r="A1957" s="71">
        <v>59005</v>
      </c>
      <c r="B1957" s="70" t="s">
        <v>1035</v>
      </c>
      <c r="C1957" s="71">
        <v>800310</v>
      </c>
      <c r="D1957" s="72" t="s">
        <v>2350</v>
      </c>
      <c r="E1957" s="71">
        <v>6</v>
      </c>
      <c r="F1957" s="71">
        <v>15</v>
      </c>
      <c r="G1957" s="71">
        <v>21</v>
      </c>
      <c r="H1957" s="71">
        <v>1959</v>
      </c>
      <c r="I1957" s="71">
        <v>37.653546499999997</v>
      </c>
      <c r="J1957" s="71">
        <v>-122.090327</v>
      </c>
    </row>
    <row r="1958" spans="1:10" ht="29.1">
      <c r="A1958" s="71">
        <v>51751</v>
      </c>
      <c r="B1958" s="70" t="s">
        <v>1035</v>
      </c>
      <c r="C1958" s="71">
        <v>702400</v>
      </c>
      <c r="D1958" s="72" t="s">
        <v>2351</v>
      </c>
      <c r="E1958" s="71">
        <v>7</v>
      </c>
      <c r="F1958" s="71">
        <v>13</v>
      </c>
      <c r="G1958" s="71">
        <v>21</v>
      </c>
      <c r="H1958" s="71">
        <v>1960</v>
      </c>
      <c r="I1958" s="71">
        <v>37.564323299999998</v>
      </c>
      <c r="J1958" s="71">
        <v>-122.0194633</v>
      </c>
    </row>
    <row r="1959" spans="1:10" ht="29.1">
      <c r="A1959" s="71">
        <v>51019</v>
      </c>
      <c r="B1959" s="70" t="s">
        <v>1035</v>
      </c>
      <c r="C1959" s="71">
        <v>1500320</v>
      </c>
      <c r="D1959" s="72" t="s">
        <v>2352</v>
      </c>
      <c r="E1959" s="71">
        <v>3</v>
      </c>
      <c r="F1959" s="71">
        <v>18</v>
      </c>
      <c r="G1959" s="71">
        <v>21</v>
      </c>
      <c r="H1959" s="71">
        <v>1961</v>
      </c>
      <c r="I1959" s="71">
        <v>37.7095421</v>
      </c>
      <c r="J1959" s="71">
        <v>-122.1320024</v>
      </c>
    </row>
    <row r="1960" spans="1:10" ht="29.1">
      <c r="A1960" s="71">
        <v>54540</v>
      </c>
      <c r="B1960" s="70" t="s">
        <v>1035</v>
      </c>
      <c r="C1960" s="71">
        <v>1600210</v>
      </c>
      <c r="D1960" s="72" t="s">
        <v>2353</v>
      </c>
      <c r="E1960" s="71">
        <v>17</v>
      </c>
      <c r="F1960" s="71">
        <v>4</v>
      </c>
      <c r="G1960" s="71">
        <v>21</v>
      </c>
      <c r="H1960" s="71">
        <v>1962</v>
      </c>
      <c r="I1960" s="71">
        <v>37.962549500000002</v>
      </c>
      <c r="J1960" s="71">
        <v>-122.3364476</v>
      </c>
    </row>
    <row r="1961" spans="1:10" ht="29.1">
      <c r="A1961" s="71">
        <v>52144</v>
      </c>
      <c r="B1961" s="70" t="s">
        <v>1035</v>
      </c>
      <c r="C1961" s="71">
        <v>1600880</v>
      </c>
      <c r="D1961" s="72" t="s">
        <v>2354</v>
      </c>
      <c r="E1961" s="71">
        <v>2</v>
      </c>
      <c r="F1961" s="71">
        <v>19</v>
      </c>
      <c r="G1961" s="71">
        <v>21</v>
      </c>
      <c r="H1961" s="71">
        <v>1963</v>
      </c>
      <c r="I1961" s="71">
        <v>37.962349699999997</v>
      </c>
      <c r="J1961" s="71">
        <v>-122.34493190000001</v>
      </c>
    </row>
    <row r="1962" spans="1:10" ht="29.1">
      <c r="A1962" s="71">
        <v>51326</v>
      </c>
      <c r="B1962" s="70" t="s">
        <v>1035</v>
      </c>
      <c r="C1962" s="71">
        <v>9902900</v>
      </c>
      <c r="D1962" s="72" t="s">
        <v>1841</v>
      </c>
      <c r="E1962" s="71">
        <v>1</v>
      </c>
      <c r="F1962" s="71">
        <v>19</v>
      </c>
      <c r="G1962" s="71">
        <v>21</v>
      </c>
      <c r="H1962" s="71">
        <v>1964</v>
      </c>
      <c r="I1962" s="71">
        <v>37.963343100000003</v>
      </c>
      <c r="J1962" s="71">
        <v>-122.3395805</v>
      </c>
    </row>
    <row r="1963" spans="1:10" ht="29.1">
      <c r="A1963" s="71">
        <v>59515</v>
      </c>
      <c r="B1963" s="70" t="s">
        <v>1035</v>
      </c>
      <c r="C1963" s="71">
        <v>1005640</v>
      </c>
      <c r="D1963" s="72" t="s">
        <v>2290</v>
      </c>
      <c r="E1963" s="71">
        <v>8</v>
      </c>
      <c r="F1963" s="71">
        <v>13</v>
      </c>
      <c r="G1963" s="71">
        <v>21</v>
      </c>
      <c r="H1963" s="71">
        <v>1965</v>
      </c>
      <c r="I1963" s="71">
        <v>37.7512337</v>
      </c>
      <c r="J1963" s="71">
        <v>-122.16419190000001</v>
      </c>
    </row>
    <row r="1964" spans="1:10" ht="29.1">
      <c r="A1964" s="71">
        <v>56133</v>
      </c>
      <c r="B1964" s="70" t="s">
        <v>1035</v>
      </c>
      <c r="C1964" s="71">
        <v>9900810</v>
      </c>
      <c r="D1964" s="72" t="s">
        <v>2355</v>
      </c>
      <c r="E1964" s="71">
        <v>10</v>
      </c>
      <c r="F1964" s="71">
        <v>11</v>
      </c>
      <c r="G1964" s="71">
        <v>21</v>
      </c>
      <c r="H1964" s="71">
        <v>1966</v>
      </c>
      <c r="I1964" s="71">
        <v>37.958641999999998</v>
      </c>
      <c r="J1964" s="71">
        <v>-122.3625564</v>
      </c>
    </row>
    <row r="1965" spans="1:10" ht="29.1">
      <c r="A1965" s="71">
        <v>50640</v>
      </c>
      <c r="B1965" s="70" t="s">
        <v>1035</v>
      </c>
      <c r="C1965" s="71">
        <v>9900990</v>
      </c>
      <c r="D1965" s="72" t="s">
        <v>1982</v>
      </c>
      <c r="E1965" s="71">
        <v>10</v>
      </c>
      <c r="F1965" s="71">
        <v>10</v>
      </c>
      <c r="G1965" s="71">
        <v>21</v>
      </c>
      <c r="H1965" s="71">
        <v>1967</v>
      </c>
      <c r="I1965" s="71">
        <v>37.965462500000001</v>
      </c>
      <c r="J1965" s="71">
        <v>-122.3323879</v>
      </c>
    </row>
    <row r="1966" spans="1:10" ht="29.1">
      <c r="A1966" s="71">
        <v>54501</v>
      </c>
      <c r="B1966" s="70" t="s">
        <v>1035</v>
      </c>
      <c r="C1966" s="71">
        <v>301350</v>
      </c>
      <c r="D1966" s="72" t="s">
        <v>2356</v>
      </c>
      <c r="E1966" s="71">
        <v>2</v>
      </c>
      <c r="F1966" s="71">
        <v>19</v>
      </c>
      <c r="G1966" s="71">
        <v>20</v>
      </c>
      <c r="H1966" s="71">
        <v>1968</v>
      </c>
      <c r="I1966" s="71">
        <v>37.875636</v>
      </c>
      <c r="J1966" s="71">
        <v>-122.29135460000001</v>
      </c>
    </row>
    <row r="1967" spans="1:10" ht="29.1">
      <c r="A1967" s="71">
        <v>56077</v>
      </c>
      <c r="B1967" s="70" t="s">
        <v>1035</v>
      </c>
      <c r="C1967" s="71">
        <v>304660</v>
      </c>
      <c r="D1967" s="72" t="s">
        <v>2199</v>
      </c>
      <c r="E1967" s="71">
        <v>9</v>
      </c>
      <c r="F1967" s="71">
        <v>11</v>
      </c>
      <c r="G1967" s="71">
        <v>20</v>
      </c>
      <c r="H1967" s="71">
        <v>1969</v>
      </c>
      <c r="I1967" s="71">
        <v>37.859454300000003</v>
      </c>
      <c r="J1967" s="71">
        <v>-122.2891699</v>
      </c>
    </row>
    <row r="1968" spans="1:10" ht="29.1">
      <c r="A1968" s="71">
        <v>50616</v>
      </c>
      <c r="B1968" s="70" t="s">
        <v>1035</v>
      </c>
      <c r="C1968" s="71">
        <v>501980</v>
      </c>
      <c r="D1968" s="72" t="s">
        <v>2357</v>
      </c>
      <c r="E1968" s="71">
        <v>8</v>
      </c>
      <c r="F1968" s="71">
        <v>13</v>
      </c>
      <c r="G1968" s="71">
        <v>20</v>
      </c>
      <c r="H1968" s="71">
        <v>1970</v>
      </c>
      <c r="I1968" s="71">
        <v>37.903765800000002</v>
      </c>
      <c r="J1968" s="71">
        <v>-122.3042354</v>
      </c>
    </row>
    <row r="1969" spans="1:10" ht="29.1">
      <c r="A1969" s="71">
        <v>56505</v>
      </c>
      <c r="B1969" s="70" t="s">
        <v>1035</v>
      </c>
      <c r="C1969" s="71">
        <v>702330</v>
      </c>
      <c r="D1969" s="72" t="s">
        <v>2160</v>
      </c>
      <c r="E1969" s="71">
        <v>9</v>
      </c>
      <c r="F1969" s="71">
        <v>12</v>
      </c>
      <c r="G1969" s="71">
        <v>20</v>
      </c>
      <c r="H1969" s="71">
        <v>1971</v>
      </c>
      <c r="I1969" s="71">
        <v>37.552743499999998</v>
      </c>
      <c r="J1969" s="71">
        <v>-121.9966472</v>
      </c>
    </row>
    <row r="1970" spans="1:10" ht="29.1">
      <c r="A1970" s="71">
        <v>50881</v>
      </c>
      <c r="B1970" s="70" t="s">
        <v>1035</v>
      </c>
      <c r="C1970" s="71">
        <v>1003850</v>
      </c>
      <c r="D1970" s="72" t="s">
        <v>2358</v>
      </c>
      <c r="E1970" s="71">
        <v>7</v>
      </c>
      <c r="F1970" s="71">
        <v>13</v>
      </c>
      <c r="G1970" s="71">
        <v>20</v>
      </c>
      <c r="H1970" s="71">
        <v>1972</v>
      </c>
      <c r="I1970" s="71">
        <v>37.752400100000003</v>
      </c>
      <c r="J1970" s="71">
        <v>-122.1790192</v>
      </c>
    </row>
    <row r="1971" spans="1:10" ht="29.1">
      <c r="A1971" s="71">
        <v>56997</v>
      </c>
      <c r="B1971" s="70" t="s">
        <v>1035</v>
      </c>
      <c r="C1971" s="71">
        <v>1300560</v>
      </c>
      <c r="D1971" s="72" t="s">
        <v>2359</v>
      </c>
      <c r="E1971" s="71">
        <v>3</v>
      </c>
      <c r="F1971" s="71">
        <v>17</v>
      </c>
      <c r="G1971" s="71">
        <v>20</v>
      </c>
      <c r="H1971" s="71">
        <v>1973</v>
      </c>
      <c r="I1971" s="71">
        <v>37.974464300000001</v>
      </c>
      <c r="J1971" s="71">
        <v>-122.3392561</v>
      </c>
    </row>
    <row r="1972" spans="1:10" ht="29.1">
      <c r="A1972" s="71">
        <v>56160</v>
      </c>
      <c r="B1972" s="70" t="s">
        <v>1035</v>
      </c>
      <c r="C1972" s="71">
        <v>706810</v>
      </c>
      <c r="D1972" s="72" t="s">
        <v>2360</v>
      </c>
      <c r="E1972" s="71">
        <v>5</v>
      </c>
      <c r="F1972" s="71">
        <v>15</v>
      </c>
      <c r="G1972" s="71">
        <v>20</v>
      </c>
      <c r="H1972" s="71">
        <v>1974</v>
      </c>
      <c r="I1972" s="71">
        <v>37.500816899999997</v>
      </c>
      <c r="J1972" s="71">
        <v>-121.972144</v>
      </c>
    </row>
    <row r="1973" spans="1:10" ht="29.1">
      <c r="A1973" s="71">
        <v>54310</v>
      </c>
      <c r="B1973" s="70" t="s">
        <v>1035</v>
      </c>
      <c r="C1973" s="71">
        <v>704150</v>
      </c>
      <c r="D1973" s="72" t="s">
        <v>2361</v>
      </c>
      <c r="E1973" s="71">
        <v>1</v>
      </c>
      <c r="F1973" s="71">
        <v>20</v>
      </c>
      <c r="G1973" s="71">
        <v>20</v>
      </c>
      <c r="H1973" s="71">
        <v>1975</v>
      </c>
      <c r="I1973" s="71">
        <v>37.579779199999997</v>
      </c>
      <c r="J1973" s="71">
        <v>-121.9907134</v>
      </c>
    </row>
    <row r="1974" spans="1:10" ht="29.1">
      <c r="A1974" s="71">
        <v>55714</v>
      </c>
      <c r="B1974" s="70" t="s">
        <v>1035</v>
      </c>
      <c r="C1974" s="71">
        <v>1301170</v>
      </c>
      <c r="D1974" s="72" t="s">
        <v>2362</v>
      </c>
      <c r="E1974" s="71">
        <v>7</v>
      </c>
      <c r="F1974" s="71">
        <v>13</v>
      </c>
      <c r="G1974" s="71">
        <v>20</v>
      </c>
      <c r="H1974" s="71">
        <v>1976</v>
      </c>
      <c r="I1974" s="71">
        <v>37.925303499999998</v>
      </c>
      <c r="J1974" s="71">
        <v>-122.3528955</v>
      </c>
    </row>
    <row r="1975" spans="1:10" ht="29.1">
      <c r="A1975" s="71">
        <v>53131</v>
      </c>
      <c r="B1975" s="70" t="s">
        <v>1035</v>
      </c>
      <c r="C1975" s="71">
        <v>1100620</v>
      </c>
      <c r="D1975" s="72" t="s">
        <v>2363</v>
      </c>
      <c r="E1975" s="71">
        <v>19</v>
      </c>
      <c r="F1975" s="71">
        <v>1</v>
      </c>
      <c r="G1975" s="71">
        <v>20</v>
      </c>
      <c r="H1975" s="71">
        <v>1977</v>
      </c>
      <c r="I1975" s="71">
        <v>37.823927099999999</v>
      </c>
      <c r="J1975" s="71">
        <v>-122.2398508</v>
      </c>
    </row>
    <row r="1976" spans="1:10" ht="29.1">
      <c r="A1976" s="71">
        <v>53290</v>
      </c>
      <c r="B1976" s="70" t="s">
        <v>1035</v>
      </c>
      <c r="C1976" s="71">
        <v>1502260</v>
      </c>
      <c r="D1976" s="72" t="s">
        <v>2364</v>
      </c>
      <c r="E1976" s="71">
        <v>13</v>
      </c>
      <c r="F1976" s="71">
        <v>7</v>
      </c>
      <c r="G1976" s="71">
        <v>20</v>
      </c>
      <c r="H1976" s="71">
        <v>1978</v>
      </c>
      <c r="I1976" s="71">
        <v>37.6868184</v>
      </c>
      <c r="J1976" s="71">
        <v>-122.1306883</v>
      </c>
    </row>
    <row r="1977" spans="1:10" ht="29.1">
      <c r="A1977" s="71">
        <v>50285</v>
      </c>
      <c r="B1977" s="70" t="s">
        <v>1035</v>
      </c>
      <c r="C1977" s="71">
        <v>1031530</v>
      </c>
      <c r="D1977" s="72" t="s">
        <v>2365</v>
      </c>
      <c r="E1977" s="71">
        <v>17</v>
      </c>
      <c r="F1977" s="71">
        <v>3</v>
      </c>
      <c r="G1977" s="71">
        <v>20</v>
      </c>
      <c r="H1977" s="71">
        <v>1979</v>
      </c>
      <c r="I1977" s="71">
        <v>37.804234800000003</v>
      </c>
      <c r="J1977" s="71">
        <v>-122.28796370000001</v>
      </c>
    </row>
    <row r="1978" spans="1:10" ht="29.1">
      <c r="A1978" s="71">
        <v>51998</v>
      </c>
      <c r="B1978" s="70" t="s">
        <v>1035</v>
      </c>
      <c r="C1978" s="71">
        <v>1303520</v>
      </c>
      <c r="D1978" s="72" t="s">
        <v>2366</v>
      </c>
      <c r="E1978" s="71">
        <v>3</v>
      </c>
      <c r="F1978" s="71">
        <v>17</v>
      </c>
      <c r="G1978" s="71">
        <v>20</v>
      </c>
      <c r="H1978" s="71">
        <v>1980</v>
      </c>
      <c r="I1978" s="71">
        <v>37.9403401</v>
      </c>
      <c r="J1978" s="71">
        <v>-122.32730859999999</v>
      </c>
    </row>
    <row r="1979" spans="1:10" ht="29.1">
      <c r="A1979" s="71">
        <v>52078</v>
      </c>
      <c r="B1979" s="70" t="s">
        <v>1035</v>
      </c>
      <c r="C1979" s="71">
        <v>9905620</v>
      </c>
      <c r="D1979" s="72" t="s">
        <v>2367</v>
      </c>
      <c r="E1979" s="71">
        <v>4</v>
      </c>
      <c r="F1979" s="71">
        <v>16</v>
      </c>
      <c r="G1979" s="71">
        <v>20</v>
      </c>
      <c r="H1979" s="71">
        <v>1981</v>
      </c>
      <c r="I1979" s="71">
        <v>37.5981515</v>
      </c>
      <c r="J1979" s="71">
        <v>-122.0817268</v>
      </c>
    </row>
    <row r="1980" spans="1:10" ht="29.1">
      <c r="A1980" s="71">
        <v>53799</v>
      </c>
      <c r="B1980" s="70" t="s">
        <v>1035</v>
      </c>
      <c r="C1980" s="71">
        <v>1000930</v>
      </c>
      <c r="D1980" s="72" t="s">
        <v>2216</v>
      </c>
      <c r="E1980" s="71">
        <v>7</v>
      </c>
      <c r="F1980" s="71">
        <v>13</v>
      </c>
      <c r="G1980" s="71">
        <v>20</v>
      </c>
      <c r="H1980" s="71">
        <v>1982</v>
      </c>
      <c r="I1980" s="71">
        <v>37.808968</v>
      </c>
      <c r="J1980" s="71">
        <v>-122.282787</v>
      </c>
    </row>
    <row r="1981" spans="1:10" ht="29.1">
      <c r="A1981" s="71">
        <v>50499</v>
      </c>
      <c r="B1981" s="70" t="s">
        <v>1035</v>
      </c>
      <c r="C1981" s="71">
        <v>1300010</v>
      </c>
      <c r="D1981" s="72" t="s">
        <v>2368</v>
      </c>
      <c r="E1981" s="71">
        <v>12</v>
      </c>
      <c r="F1981" s="71">
        <v>8</v>
      </c>
      <c r="G1981" s="71">
        <v>20</v>
      </c>
      <c r="H1981" s="71">
        <v>1983</v>
      </c>
      <c r="I1981" s="71">
        <v>37.946232799999997</v>
      </c>
      <c r="J1981" s="71">
        <v>-122.3572929</v>
      </c>
    </row>
    <row r="1982" spans="1:10" ht="29.1">
      <c r="A1982" s="71">
        <v>56648</v>
      </c>
      <c r="B1982" s="70" t="s">
        <v>1035</v>
      </c>
      <c r="C1982" s="71">
        <v>1009890</v>
      </c>
      <c r="D1982" s="72" t="s">
        <v>2369</v>
      </c>
      <c r="E1982" s="71">
        <v>6</v>
      </c>
      <c r="F1982" s="71">
        <v>14</v>
      </c>
      <c r="G1982" s="71">
        <v>20</v>
      </c>
      <c r="H1982" s="71">
        <v>1984</v>
      </c>
      <c r="I1982" s="71">
        <v>37.7341835</v>
      </c>
      <c r="J1982" s="71">
        <v>-122.19494090000001</v>
      </c>
    </row>
    <row r="1983" spans="1:10" ht="29.1">
      <c r="A1983" s="71">
        <v>58757</v>
      </c>
      <c r="B1983" s="70" t="s">
        <v>1035</v>
      </c>
      <c r="C1983" s="71">
        <v>1001540</v>
      </c>
      <c r="D1983" s="72" t="s">
        <v>2370</v>
      </c>
      <c r="E1983" s="71">
        <v>9</v>
      </c>
      <c r="F1983" s="71">
        <v>11</v>
      </c>
      <c r="G1983" s="71">
        <v>20</v>
      </c>
      <c r="H1983" s="71">
        <v>1985</v>
      </c>
      <c r="I1983" s="71">
        <v>37.795378300000003</v>
      </c>
      <c r="J1983" s="71">
        <v>-122.22606829999999</v>
      </c>
    </row>
    <row r="1984" spans="1:10" ht="29.1">
      <c r="A1984" s="71">
        <v>53328</v>
      </c>
      <c r="B1984" s="70" t="s">
        <v>1035</v>
      </c>
      <c r="C1984" s="71">
        <v>703840</v>
      </c>
      <c r="D1984" s="72" t="s">
        <v>2371</v>
      </c>
      <c r="E1984" s="71">
        <v>3</v>
      </c>
      <c r="F1984" s="71">
        <v>17</v>
      </c>
      <c r="G1984" s="71">
        <v>20</v>
      </c>
      <c r="H1984" s="71">
        <v>1986</v>
      </c>
      <c r="I1984" s="71">
        <v>37.5673642</v>
      </c>
      <c r="J1984" s="71">
        <v>-121.97292779999999</v>
      </c>
    </row>
    <row r="1985" spans="1:10" ht="29.1">
      <c r="A1985" s="71">
        <v>57456</v>
      </c>
      <c r="B1985" s="70" t="s">
        <v>1035</v>
      </c>
      <c r="C1985" s="71">
        <v>1003040</v>
      </c>
      <c r="D1985" s="72" t="s">
        <v>2372</v>
      </c>
      <c r="E1985" s="71">
        <v>7</v>
      </c>
      <c r="F1985" s="71">
        <v>13</v>
      </c>
      <c r="G1985" s="71">
        <v>20</v>
      </c>
      <c r="H1985" s="71">
        <v>1987</v>
      </c>
      <c r="I1985" s="71">
        <v>37.793872</v>
      </c>
      <c r="J1985" s="71">
        <v>-122.25637089999999</v>
      </c>
    </row>
    <row r="1986" spans="1:10" ht="29.1">
      <c r="A1986" s="71">
        <v>54784</v>
      </c>
      <c r="B1986" s="70" t="s">
        <v>1035</v>
      </c>
      <c r="C1986" s="71">
        <v>101370</v>
      </c>
      <c r="D1986" s="72" t="s">
        <v>2092</v>
      </c>
      <c r="E1986" s="71">
        <v>6</v>
      </c>
      <c r="F1986" s="71">
        <v>14</v>
      </c>
      <c r="G1986" s="71">
        <v>20</v>
      </c>
      <c r="H1986" s="71">
        <v>1988</v>
      </c>
      <c r="I1986" s="71">
        <v>37.761633500000002</v>
      </c>
      <c r="J1986" s="71">
        <v>-122.2629867</v>
      </c>
    </row>
    <row r="1987" spans="1:10" ht="29.1">
      <c r="A1987" s="71">
        <v>50344</v>
      </c>
      <c r="B1987" s="70" t="s">
        <v>1035</v>
      </c>
      <c r="C1987" s="71">
        <v>304490</v>
      </c>
      <c r="D1987" s="72" t="s">
        <v>2373</v>
      </c>
      <c r="E1987" s="71">
        <v>8</v>
      </c>
      <c r="F1987" s="71">
        <v>12</v>
      </c>
      <c r="G1987" s="71">
        <v>20</v>
      </c>
      <c r="H1987" s="71">
        <v>1989</v>
      </c>
      <c r="I1987" s="71">
        <v>37.862930200000001</v>
      </c>
      <c r="J1987" s="71">
        <v>-122.29029939999999</v>
      </c>
    </row>
    <row r="1988" spans="1:10" ht="29.1">
      <c r="A1988" s="71">
        <v>56702</v>
      </c>
      <c r="B1988" s="70" t="s">
        <v>1035</v>
      </c>
      <c r="C1988" s="71">
        <v>1014180</v>
      </c>
      <c r="D1988" s="72" t="s">
        <v>2374</v>
      </c>
      <c r="E1988" s="71">
        <v>6</v>
      </c>
      <c r="F1988" s="71">
        <v>14</v>
      </c>
      <c r="G1988" s="71">
        <v>20</v>
      </c>
      <c r="H1988" s="71">
        <v>1990</v>
      </c>
      <c r="I1988" s="71">
        <v>37.826357600000001</v>
      </c>
      <c r="J1988" s="71">
        <v>-122.24975360000001</v>
      </c>
    </row>
    <row r="1989" spans="1:10" ht="29.1">
      <c r="A1989" s="71">
        <v>50440</v>
      </c>
      <c r="B1989" s="70" t="s">
        <v>1035</v>
      </c>
      <c r="C1989" s="71">
        <v>1002240</v>
      </c>
      <c r="D1989" s="72" t="s">
        <v>2375</v>
      </c>
      <c r="E1989" s="71">
        <v>8</v>
      </c>
      <c r="F1989" s="71">
        <v>11</v>
      </c>
      <c r="G1989" s="71">
        <v>20</v>
      </c>
      <c r="H1989" s="71">
        <v>1991</v>
      </c>
      <c r="I1989" s="71">
        <v>37.7967291</v>
      </c>
      <c r="J1989" s="71">
        <v>-122.19584209999999</v>
      </c>
    </row>
    <row r="1990" spans="1:10" ht="29.1">
      <c r="A1990" s="71">
        <v>55320</v>
      </c>
      <c r="B1990" s="70" t="s">
        <v>1035</v>
      </c>
      <c r="C1990" s="71">
        <v>9802120</v>
      </c>
      <c r="D1990" s="72" t="s">
        <v>2376</v>
      </c>
      <c r="E1990" s="71">
        <v>11</v>
      </c>
      <c r="F1990" s="71">
        <v>9</v>
      </c>
      <c r="G1990" s="71">
        <v>20</v>
      </c>
      <c r="H1990" s="71">
        <v>1992</v>
      </c>
      <c r="I1990" s="71">
        <v>37.684893299999999</v>
      </c>
      <c r="J1990" s="71">
        <v>-122.1168751</v>
      </c>
    </row>
    <row r="1991" spans="1:10" ht="29.1">
      <c r="A1991" s="71">
        <v>51189</v>
      </c>
      <c r="B1991" s="70" t="s">
        <v>1035</v>
      </c>
      <c r="C1991" s="71">
        <v>705090</v>
      </c>
      <c r="D1991" s="72" t="s">
        <v>2377</v>
      </c>
      <c r="E1991" s="71">
        <v>3</v>
      </c>
      <c r="F1991" s="71">
        <v>16</v>
      </c>
      <c r="G1991" s="71">
        <v>20</v>
      </c>
      <c r="H1991" s="71">
        <v>1993</v>
      </c>
      <c r="I1991" s="71">
        <v>37.569498000000003</v>
      </c>
      <c r="J1991" s="71">
        <v>-122.048621</v>
      </c>
    </row>
    <row r="1992" spans="1:10" ht="29.1">
      <c r="A1992" s="71">
        <v>59934</v>
      </c>
      <c r="B1992" s="70" t="s">
        <v>1035</v>
      </c>
      <c r="C1992" s="71">
        <v>101390</v>
      </c>
      <c r="D1992" s="72" t="s">
        <v>2378</v>
      </c>
      <c r="E1992" s="71">
        <v>13</v>
      </c>
      <c r="F1992" s="71">
        <v>6</v>
      </c>
      <c r="G1992" s="71">
        <v>20</v>
      </c>
      <c r="H1992" s="71">
        <v>1994</v>
      </c>
      <c r="I1992" s="71">
        <v>37.7597478</v>
      </c>
      <c r="J1992" s="71">
        <v>-122.2638408</v>
      </c>
    </row>
    <row r="1993" spans="1:10" ht="29.1">
      <c r="A1993" s="71">
        <v>59570</v>
      </c>
      <c r="B1993" s="70" t="s">
        <v>1035</v>
      </c>
      <c r="C1993" s="71">
        <v>1019840</v>
      </c>
      <c r="D1993" s="72" t="s">
        <v>2379</v>
      </c>
      <c r="E1993" s="71">
        <v>9</v>
      </c>
      <c r="F1993" s="71">
        <v>11</v>
      </c>
      <c r="G1993" s="71">
        <v>20</v>
      </c>
      <c r="H1993" s="71">
        <v>1995</v>
      </c>
      <c r="I1993" s="71">
        <v>37.845967899999998</v>
      </c>
      <c r="J1993" s="71">
        <v>-122.2733035</v>
      </c>
    </row>
    <row r="1994" spans="1:10" ht="29.1">
      <c r="A1994" s="71">
        <v>56335</v>
      </c>
      <c r="B1994" s="70" t="s">
        <v>1035</v>
      </c>
      <c r="C1994" s="71">
        <v>1600730</v>
      </c>
      <c r="D1994" s="72" t="s">
        <v>1945</v>
      </c>
      <c r="E1994" s="71">
        <v>14</v>
      </c>
      <c r="F1994" s="71">
        <v>6</v>
      </c>
      <c r="G1994" s="71">
        <v>20</v>
      </c>
      <c r="H1994" s="71">
        <v>1996</v>
      </c>
      <c r="I1994" s="71">
        <v>37.963378599999999</v>
      </c>
      <c r="J1994" s="71">
        <v>-122.35525440000001</v>
      </c>
    </row>
    <row r="1995" spans="1:10" ht="29.1">
      <c r="A1995" s="71">
        <v>57554</v>
      </c>
      <c r="B1995" s="70" t="s">
        <v>1035</v>
      </c>
      <c r="C1995" s="71">
        <v>1000680</v>
      </c>
      <c r="D1995" s="72" t="s">
        <v>2380</v>
      </c>
      <c r="E1995" s="71">
        <v>9</v>
      </c>
      <c r="F1995" s="71">
        <v>10</v>
      </c>
      <c r="G1995" s="71">
        <v>20</v>
      </c>
      <c r="H1995" s="71">
        <v>1997</v>
      </c>
      <c r="I1995" s="71">
        <v>37.790319799999999</v>
      </c>
      <c r="J1995" s="71">
        <v>-122.2447758</v>
      </c>
    </row>
    <row r="1996" spans="1:10" ht="29.1">
      <c r="A1996" s="71">
        <v>52411</v>
      </c>
      <c r="B1996" s="70" t="s">
        <v>1035</v>
      </c>
      <c r="C1996" s="71">
        <v>1300480</v>
      </c>
      <c r="D1996" s="72" t="s">
        <v>2381</v>
      </c>
      <c r="E1996" s="71">
        <v>8</v>
      </c>
      <c r="F1996" s="71">
        <v>12</v>
      </c>
      <c r="G1996" s="71">
        <v>20</v>
      </c>
      <c r="H1996" s="71">
        <v>1998</v>
      </c>
      <c r="I1996" s="71">
        <v>37.944295799999999</v>
      </c>
      <c r="J1996" s="71">
        <v>-122.36255629999999</v>
      </c>
    </row>
    <row r="1997" spans="1:10" ht="29.1">
      <c r="A1997" s="71">
        <v>51238</v>
      </c>
      <c r="B1997" s="70" t="s">
        <v>1035</v>
      </c>
      <c r="C1997" s="71">
        <v>1100630</v>
      </c>
      <c r="D1997" s="72" t="s">
        <v>2227</v>
      </c>
      <c r="E1997" s="71">
        <v>18</v>
      </c>
      <c r="F1997" s="71">
        <v>2</v>
      </c>
      <c r="G1997" s="71">
        <v>20</v>
      </c>
      <c r="H1997" s="71">
        <v>1999</v>
      </c>
      <c r="I1997" s="71">
        <v>37.821680800000003</v>
      </c>
      <c r="J1997" s="71">
        <v>-122.24736040000001</v>
      </c>
    </row>
    <row r="1998" spans="1:10" ht="29.1">
      <c r="A1998" s="71">
        <v>55014</v>
      </c>
      <c r="B1998" s="70" t="s">
        <v>1035</v>
      </c>
      <c r="C1998" s="71">
        <v>1015950</v>
      </c>
      <c r="D1998" s="72" t="s">
        <v>2303</v>
      </c>
      <c r="E1998" s="71">
        <v>8</v>
      </c>
      <c r="F1998" s="71">
        <v>12</v>
      </c>
      <c r="G1998" s="71">
        <v>20</v>
      </c>
      <c r="H1998" s="71">
        <v>2000</v>
      </c>
      <c r="I1998" s="71">
        <v>37.819828999999999</v>
      </c>
      <c r="J1998" s="71">
        <v>-122.2766228</v>
      </c>
    </row>
    <row r="1999" spans="1:10" ht="29.1">
      <c r="A1999" s="71">
        <v>56946</v>
      </c>
      <c r="B1999" s="70" t="s">
        <v>1035</v>
      </c>
      <c r="C1999" s="71">
        <v>1100610</v>
      </c>
      <c r="D1999" s="72" t="s">
        <v>2382</v>
      </c>
      <c r="E1999" s="71">
        <v>1</v>
      </c>
      <c r="F1999" s="71">
        <v>19</v>
      </c>
      <c r="G1999" s="71">
        <v>20</v>
      </c>
      <c r="H1999" s="71">
        <v>2001</v>
      </c>
      <c r="I1999" s="71">
        <v>37.825204900000003</v>
      </c>
      <c r="J1999" s="71">
        <v>-122.235761</v>
      </c>
    </row>
    <row r="2000" spans="1:10" ht="29.1">
      <c r="A2000" s="71">
        <v>56940</v>
      </c>
      <c r="B2000" s="70" t="s">
        <v>1035</v>
      </c>
      <c r="C2000" s="71">
        <v>1004000</v>
      </c>
      <c r="D2000" s="72" t="s">
        <v>2259</v>
      </c>
      <c r="E2000" s="71">
        <v>7</v>
      </c>
      <c r="F2000" s="71">
        <v>12</v>
      </c>
      <c r="G2000" s="71">
        <v>20</v>
      </c>
      <c r="H2000" s="71">
        <v>2002</v>
      </c>
      <c r="I2000" s="71">
        <v>37.749564900000003</v>
      </c>
      <c r="J2000" s="71">
        <v>-122.1849986</v>
      </c>
    </row>
    <row r="2001" spans="1:10" ht="29.1">
      <c r="A2001" s="71">
        <v>57002</v>
      </c>
      <c r="B2001" s="70" t="s">
        <v>1035</v>
      </c>
      <c r="C2001" s="71">
        <v>805140</v>
      </c>
      <c r="D2001" s="72" t="s">
        <v>2309</v>
      </c>
      <c r="E2001" s="71">
        <v>6</v>
      </c>
      <c r="F2001" s="71">
        <v>13</v>
      </c>
      <c r="G2001" s="71">
        <v>20</v>
      </c>
      <c r="H2001" s="71">
        <v>2003</v>
      </c>
      <c r="I2001" s="71">
        <v>37.631815400000001</v>
      </c>
      <c r="J2001" s="71">
        <v>-122.0685587</v>
      </c>
    </row>
    <row r="2002" spans="1:10" ht="29.1">
      <c r="A2002" s="71">
        <v>58558</v>
      </c>
      <c r="B2002" s="70" t="s">
        <v>1035</v>
      </c>
      <c r="C2002" s="71">
        <v>306550</v>
      </c>
      <c r="D2002" s="72" t="s">
        <v>2383</v>
      </c>
      <c r="E2002" s="71">
        <v>6</v>
      </c>
      <c r="F2002" s="71">
        <v>13</v>
      </c>
      <c r="G2002" s="71">
        <v>20</v>
      </c>
      <c r="H2002" s="71">
        <v>2004</v>
      </c>
      <c r="I2002" s="71">
        <v>37.874431899999998</v>
      </c>
      <c r="J2002" s="71">
        <v>-122.2640813</v>
      </c>
    </row>
    <row r="2003" spans="1:10" ht="29.1">
      <c r="A2003" s="71">
        <v>58915</v>
      </c>
      <c r="B2003" s="70" t="s">
        <v>1035</v>
      </c>
      <c r="C2003" s="71">
        <v>1003570</v>
      </c>
      <c r="D2003" s="72" t="s">
        <v>2384</v>
      </c>
      <c r="E2003" s="71">
        <v>14</v>
      </c>
      <c r="F2003" s="71">
        <v>5</v>
      </c>
      <c r="G2003" s="71">
        <v>20</v>
      </c>
      <c r="H2003" s="71">
        <v>2005</v>
      </c>
      <c r="I2003" s="71">
        <v>37.806825799999999</v>
      </c>
      <c r="J2003" s="71">
        <v>-122.3011504</v>
      </c>
    </row>
    <row r="2004" spans="1:10" ht="29.1">
      <c r="A2004" s="71">
        <v>55801</v>
      </c>
      <c r="B2004" s="70" t="s">
        <v>1035</v>
      </c>
      <c r="C2004" s="71">
        <v>801460</v>
      </c>
      <c r="D2004" s="72" t="s">
        <v>2385</v>
      </c>
      <c r="E2004" s="71">
        <v>7</v>
      </c>
      <c r="F2004" s="71">
        <v>12</v>
      </c>
      <c r="G2004" s="71">
        <v>20</v>
      </c>
      <c r="H2004" s="71">
        <v>2006</v>
      </c>
      <c r="I2004" s="71">
        <v>37.6385559</v>
      </c>
      <c r="J2004" s="71">
        <v>-122.1193715</v>
      </c>
    </row>
    <row r="2005" spans="1:10" ht="29.1">
      <c r="A2005" s="71">
        <v>57595</v>
      </c>
      <c r="B2005" s="70" t="s">
        <v>1035</v>
      </c>
      <c r="C2005" s="71">
        <v>1004380</v>
      </c>
      <c r="D2005" s="72" t="s">
        <v>2189</v>
      </c>
      <c r="E2005" s="71">
        <v>8</v>
      </c>
      <c r="F2005" s="71">
        <v>11</v>
      </c>
      <c r="G2005" s="71">
        <v>20</v>
      </c>
      <c r="H2005" s="71">
        <v>2007</v>
      </c>
      <c r="I2005" s="71">
        <v>37.746525800000001</v>
      </c>
      <c r="J2005" s="71">
        <v>-122.1660811</v>
      </c>
    </row>
    <row r="2006" spans="1:10" ht="29.1">
      <c r="A2006" s="71">
        <v>55480</v>
      </c>
      <c r="B2006" s="70" t="s">
        <v>1035</v>
      </c>
      <c r="C2006" s="71">
        <v>9803240</v>
      </c>
      <c r="D2006" s="72" t="s">
        <v>2386</v>
      </c>
      <c r="E2006" s="71">
        <v>5</v>
      </c>
      <c r="F2006" s="71">
        <v>14</v>
      </c>
      <c r="G2006" s="71">
        <v>19</v>
      </c>
      <c r="H2006" s="71">
        <v>2008</v>
      </c>
      <c r="I2006" s="71">
        <v>37.666082400000001</v>
      </c>
      <c r="J2006" s="71">
        <v>-122.1136175</v>
      </c>
    </row>
    <row r="2007" spans="1:10" ht="29.1">
      <c r="A2007" s="71">
        <v>57855</v>
      </c>
      <c r="B2007" s="70" t="s">
        <v>1035</v>
      </c>
      <c r="C2007" s="71">
        <v>1700960</v>
      </c>
      <c r="D2007" s="72" t="s">
        <v>2387</v>
      </c>
      <c r="E2007" s="71">
        <v>7</v>
      </c>
      <c r="F2007" s="71">
        <v>13</v>
      </c>
      <c r="G2007" s="71">
        <v>19</v>
      </c>
      <c r="H2007" s="71">
        <v>2009</v>
      </c>
      <c r="I2007" s="71">
        <v>37.595338300000002</v>
      </c>
      <c r="J2007" s="71">
        <v>-122.0807561</v>
      </c>
    </row>
    <row r="2008" spans="1:10" ht="29.1">
      <c r="A2008" s="71">
        <v>51174</v>
      </c>
      <c r="B2008" s="70" t="s">
        <v>1035</v>
      </c>
      <c r="C2008" s="71">
        <v>1020830</v>
      </c>
      <c r="D2008" s="72" t="s">
        <v>2388</v>
      </c>
      <c r="E2008" s="71">
        <v>3</v>
      </c>
      <c r="F2008" s="71">
        <v>16</v>
      </c>
      <c r="G2008" s="71">
        <v>19</v>
      </c>
      <c r="H2008" s="71">
        <v>2010</v>
      </c>
      <c r="I2008" s="71">
        <v>37.806873899999999</v>
      </c>
      <c r="J2008" s="71">
        <v>-122.2895659</v>
      </c>
    </row>
    <row r="2009" spans="1:10" ht="29.1">
      <c r="A2009" s="71">
        <v>55381</v>
      </c>
      <c r="B2009" s="70" t="s">
        <v>1035</v>
      </c>
      <c r="C2009" s="71">
        <v>1600090</v>
      </c>
      <c r="D2009" s="72" t="s">
        <v>2389</v>
      </c>
      <c r="E2009" s="71">
        <v>5</v>
      </c>
      <c r="F2009" s="71">
        <v>14</v>
      </c>
      <c r="G2009" s="71">
        <v>19</v>
      </c>
      <c r="H2009" s="71">
        <v>2011</v>
      </c>
      <c r="I2009" s="71">
        <v>37.961753100000003</v>
      </c>
      <c r="J2009" s="71">
        <v>-122.3456443</v>
      </c>
    </row>
    <row r="2010" spans="1:10" ht="29.1">
      <c r="A2010" s="71">
        <v>52188</v>
      </c>
      <c r="B2010" s="70" t="s">
        <v>1035</v>
      </c>
      <c r="C2010" s="71">
        <v>803530</v>
      </c>
      <c r="D2010" s="72" t="s">
        <v>2390</v>
      </c>
      <c r="E2010" s="71">
        <v>17</v>
      </c>
      <c r="F2010" s="71">
        <v>2</v>
      </c>
      <c r="G2010" s="71">
        <v>19</v>
      </c>
      <c r="H2010" s="71">
        <v>2012</v>
      </c>
      <c r="I2010" s="71">
        <v>37.668239999999997</v>
      </c>
      <c r="J2010" s="71">
        <v>-122.080609</v>
      </c>
    </row>
    <row r="2011" spans="1:10" ht="29.1">
      <c r="A2011" s="71">
        <v>54336</v>
      </c>
      <c r="B2011" s="70" t="s">
        <v>1035</v>
      </c>
      <c r="C2011" s="71">
        <v>1003530</v>
      </c>
      <c r="D2011" s="72" t="s">
        <v>2391</v>
      </c>
      <c r="E2011" s="71">
        <v>15</v>
      </c>
      <c r="F2011" s="71">
        <v>4</v>
      </c>
      <c r="G2011" s="71">
        <v>19</v>
      </c>
      <c r="H2011" s="71">
        <v>2013</v>
      </c>
      <c r="I2011" s="71">
        <v>37.806114299999997</v>
      </c>
      <c r="J2011" s="71">
        <v>-122.29794200000001</v>
      </c>
    </row>
    <row r="2012" spans="1:10" ht="29.1">
      <c r="A2012" s="71">
        <v>55686</v>
      </c>
      <c r="B2012" s="70" t="s">
        <v>1035</v>
      </c>
      <c r="C2012" s="71">
        <v>706760</v>
      </c>
      <c r="D2012" s="72" t="s">
        <v>2254</v>
      </c>
      <c r="E2012" s="71">
        <v>10</v>
      </c>
      <c r="F2012" s="71">
        <v>9</v>
      </c>
      <c r="G2012" s="71">
        <v>19</v>
      </c>
      <c r="H2012" s="71">
        <v>2014</v>
      </c>
      <c r="I2012" s="71">
        <v>37.542902099999999</v>
      </c>
      <c r="J2012" s="71">
        <v>-121.9764218</v>
      </c>
    </row>
    <row r="2013" spans="1:10" ht="29.1">
      <c r="A2013" s="71">
        <v>58845</v>
      </c>
      <c r="B2013" s="70" t="s">
        <v>1035</v>
      </c>
      <c r="C2013" s="71">
        <v>1200070</v>
      </c>
      <c r="D2013" s="72" t="s">
        <v>2392</v>
      </c>
      <c r="E2013" s="71">
        <v>14</v>
      </c>
      <c r="F2013" s="71">
        <v>5</v>
      </c>
      <c r="G2013" s="71">
        <v>19</v>
      </c>
      <c r="H2013" s="71">
        <v>2015</v>
      </c>
      <c r="I2013" s="71">
        <v>37.988335499999998</v>
      </c>
      <c r="J2013" s="71">
        <v>-122.3107043</v>
      </c>
    </row>
    <row r="2014" spans="1:10" ht="29.1">
      <c r="A2014" s="71">
        <v>51441</v>
      </c>
      <c r="B2014" s="70" t="s">
        <v>1035</v>
      </c>
      <c r="C2014" s="71">
        <v>1410160</v>
      </c>
      <c r="D2014" s="72" t="s">
        <v>2393</v>
      </c>
      <c r="E2014" s="71">
        <v>18</v>
      </c>
      <c r="F2014" s="71">
        <v>2</v>
      </c>
      <c r="G2014" s="71">
        <v>19</v>
      </c>
      <c r="H2014" s="71">
        <v>2016</v>
      </c>
      <c r="I2014" s="71">
        <v>37.784518599999998</v>
      </c>
      <c r="J2014" s="71">
        <v>-122.4072728</v>
      </c>
    </row>
    <row r="2015" spans="1:10" ht="29.1">
      <c r="A2015" s="71">
        <v>52972</v>
      </c>
      <c r="B2015" s="70" t="s">
        <v>1035</v>
      </c>
      <c r="C2015" s="71">
        <v>9907890</v>
      </c>
      <c r="D2015" s="72" t="s">
        <v>2394</v>
      </c>
      <c r="E2015" s="71">
        <v>3</v>
      </c>
      <c r="F2015" s="71">
        <v>16</v>
      </c>
      <c r="G2015" s="71">
        <v>19</v>
      </c>
      <c r="H2015" s="71">
        <v>2017</v>
      </c>
      <c r="I2015" s="71">
        <v>37.764664000000003</v>
      </c>
      <c r="J2015" s="71">
        <v>-122.266761</v>
      </c>
    </row>
    <row r="2016" spans="1:10" ht="29.1">
      <c r="A2016" s="71">
        <v>57657</v>
      </c>
      <c r="B2016" s="70" t="s">
        <v>1035</v>
      </c>
      <c r="C2016" s="71">
        <v>1004280</v>
      </c>
      <c r="D2016" s="72" t="s">
        <v>2308</v>
      </c>
      <c r="E2016" s="71">
        <v>14</v>
      </c>
      <c r="F2016" s="71">
        <v>5</v>
      </c>
      <c r="G2016" s="71">
        <v>19</v>
      </c>
      <c r="H2016" s="71">
        <v>2018</v>
      </c>
      <c r="I2016" s="71">
        <v>37.752868399999997</v>
      </c>
      <c r="J2016" s="71">
        <v>-122.1675341</v>
      </c>
    </row>
    <row r="2017" spans="1:10" ht="29.1">
      <c r="A2017" s="71">
        <v>55154</v>
      </c>
      <c r="B2017" s="70" t="s">
        <v>1035</v>
      </c>
      <c r="C2017" s="71">
        <v>1302270</v>
      </c>
      <c r="D2017" s="72" t="s">
        <v>2395</v>
      </c>
      <c r="E2017" s="71">
        <v>14</v>
      </c>
      <c r="F2017" s="71">
        <v>6</v>
      </c>
      <c r="G2017" s="71">
        <v>19</v>
      </c>
      <c r="H2017" s="71">
        <v>2019</v>
      </c>
      <c r="I2017" s="71">
        <v>37.934933100000002</v>
      </c>
      <c r="J2017" s="71">
        <v>-122.3425731</v>
      </c>
    </row>
    <row r="2018" spans="1:10" ht="29.1">
      <c r="A2018" s="71">
        <v>56156</v>
      </c>
      <c r="B2018" s="70" t="s">
        <v>1035</v>
      </c>
      <c r="C2018" s="71">
        <v>1016290</v>
      </c>
      <c r="D2018" s="72" t="s">
        <v>2396</v>
      </c>
      <c r="E2018" s="71">
        <v>11</v>
      </c>
      <c r="F2018" s="71">
        <v>8</v>
      </c>
      <c r="G2018" s="71">
        <v>19</v>
      </c>
      <c r="H2018" s="71">
        <v>2020</v>
      </c>
      <c r="I2018" s="71">
        <v>37.843982400000002</v>
      </c>
      <c r="J2018" s="71">
        <v>-122.27076889999999</v>
      </c>
    </row>
    <row r="2019" spans="1:10" ht="29.1">
      <c r="A2019" s="71">
        <v>53137</v>
      </c>
      <c r="B2019" s="70" t="s">
        <v>1035</v>
      </c>
      <c r="C2019" s="71">
        <v>9908380</v>
      </c>
      <c r="D2019" s="72" t="s">
        <v>2324</v>
      </c>
      <c r="E2019" s="71">
        <v>13</v>
      </c>
      <c r="F2019" s="71">
        <v>6</v>
      </c>
      <c r="G2019" s="71">
        <v>19</v>
      </c>
      <c r="H2019" s="71">
        <v>2021</v>
      </c>
      <c r="I2019" s="71">
        <v>37.832132600000001</v>
      </c>
      <c r="J2019" s="71">
        <v>-122.28625099999999</v>
      </c>
    </row>
    <row r="2020" spans="1:10" ht="29.1">
      <c r="A2020" s="71">
        <v>50598</v>
      </c>
      <c r="B2020" s="70" t="s">
        <v>1035</v>
      </c>
      <c r="C2020" s="71">
        <v>1019740</v>
      </c>
      <c r="D2020" s="72" t="s">
        <v>2397</v>
      </c>
      <c r="E2020" s="71">
        <v>2</v>
      </c>
      <c r="F2020" s="71">
        <v>18</v>
      </c>
      <c r="G2020" s="71">
        <v>19</v>
      </c>
      <c r="H2020" s="71">
        <v>2022</v>
      </c>
      <c r="I2020" s="71">
        <v>37.824432399999999</v>
      </c>
      <c r="J2020" s="71">
        <v>-122.20645</v>
      </c>
    </row>
    <row r="2021" spans="1:10" ht="29.1">
      <c r="A2021" s="71">
        <v>52556</v>
      </c>
      <c r="B2021" s="70" t="s">
        <v>1035</v>
      </c>
      <c r="C2021" s="71">
        <v>302050</v>
      </c>
      <c r="D2021" s="72" t="s">
        <v>2398</v>
      </c>
      <c r="E2021" s="71">
        <v>12</v>
      </c>
      <c r="F2021" s="71">
        <v>7</v>
      </c>
      <c r="G2021" s="71">
        <v>19</v>
      </c>
      <c r="H2021" s="71">
        <v>2023</v>
      </c>
      <c r="I2021" s="71">
        <v>37.860205899999997</v>
      </c>
      <c r="J2021" s="71">
        <v>-122.2936777</v>
      </c>
    </row>
    <row r="2022" spans="1:10" ht="29.1">
      <c r="A2022" s="71">
        <v>55479</v>
      </c>
      <c r="B2022" s="70" t="s">
        <v>1035</v>
      </c>
      <c r="C2022" s="71">
        <v>1004910</v>
      </c>
      <c r="D2022" s="72" t="s">
        <v>2399</v>
      </c>
      <c r="E2022" s="71">
        <v>10</v>
      </c>
      <c r="F2022" s="71">
        <v>9</v>
      </c>
      <c r="G2022" s="71">
        <v>19</v>
      </c>
      <c r="H2022" s="71">
        <v>2024</v>
      </c>
      <c r="I2022" s="71">
        <v>37.822127600000002</v>
      </c>
      <c r="J2022" s="71">
        <v>-122.2817167</v>
      </c>
    </row>
    <row r="2023" spans="1:10" ht="29.1">
      <c r="A2023" s="71">
        <v>55494</v>
      </c>
      <c r="B2023" s="70" t="s">
        <v>1035</v>
      </c>
      <c r="C2023" s="71">
        <v>1004810</v>
      </c>
      <c r="D2023" s="72" t="s">
        <v>2400</v>
      </c>
      <c r="E2023" s="71">
        <v>11</v>
      </c>
      <c r="F2023" s="71">
        <v>9</v>
      </c>
      <c r="G2023" s="71">
        <v>19</v>
      </c>
      <c r="H2023" s="71">
        <v>2025</v>
      </c>
      <c r="I2023" s="71">
        <v>37.812085099999997</v>
      </c>
      <c r="J2023" s="71">
        <v>-122.2851177</v>
      </c>
    </row>
    <row r="2024" spans="1:10" ht="29.1">
      <c r="A2024" s="71">
        <v>59683</v>
      </c>
      <c r="B2024" s="70" t="s">
        <v>1035</v>
      </c>
      <c r="C2024" s="71">
        <v>1004770</v>
      </c>
      <c r="D2024" s="72" t="s">
        <v>2401</v>
      </c>
      <c r="E2024" s="71">
        <v>15</v>
      </c>
      <c r="F2024" s="71">
        <v>5</v>
      </c>
      <c r="G2024" s="71">
        <v>19</v>
      </c>
      <c r="H2024" s="71">
        <v>2026</v>
      </c>
      <c r="I2024" s="71">
        <v>37.809308899999998</v>
      </c>
      <c r="J2024" s="71">
        <v>-122.28612750000001</v>
      </c>
    </row>
    <row r="2025" spans="1:10" ht="29.1">
      <c r="A2025" s="71">
        <v>57881</v>
      </c>
      <c r="B2025" s="70" t="s">
        <v>1035</v>
      </c>
      <c r="C2025" s="71">
        <v>1004890</v>
      </c>
      <c r="D2025" s="72" t="s">
        <v>2402</v>
      </c>
      <c r="E2025" s="71">
        <v>8</v>
      </c>
      <c r="F2025" s="71">
        <v>12</v>
      </c>
      <c r="G2025" s="71">
        <v>19</v>
      </c>
      <c r="H2025" s="71">
        <v>2027</v>
      </c>
      <c r="I2025" s="71">
        <v>37.820176799999999</v>
      </c>
      <c r="J2025" s="71">
        <v>-122.2821915</v>
      </c>
    </row>
    <row r="2026" spans="1:10" ht="29.1">
      <c r="A2026" s="71">
        <v>55178</v>
      </c>
      <c r="B2026" s="70" t="s">
        <v>1035</v>
      </c>
      <c r="C2026" s="71">
        <v>101780</v>
      </c>
      <c r="D2026" s="72" t="s">
        <v>2403</v>
      </c>
      <c r="E2026" s="71">
        <v>5</v>
      </c>
      <c r="F2026" s="71">
        <v>14</v>
      </c>
      <c r="G2026" s="71">
        <v>19</v>
      </c>
      <c r="H2026" s="71">
        <v>2028</v>
      </c>
      <c r="I2026" s="71">
        <v>37.775461100000001</v>
      </c>
      <c r="J2026" s="71">
        <v>-122.2820317</v>
      </c>
    </row>
    <row r="2027" spans="1:10" ht="29.1">
      <c r="A2027" s="71">
        <v>54854</v>
      </c>
      <c r="B2027" s="70" t="s">
        <v>1035</v>
      </c>
      <c r="C2027" s="71">
        <v>9900780</v>
      </c>
      <c r="D2027" s="72" t="s">
        <v>2404</v>
      </c>
      <c r="E2027" s="71">
        <v>13</v>
      </c>
      <c r="F2027" s="71">
        <v>7</v>
      </c>
      <c r="G2027" s="71">
        <v>19</v>
      </c>
      <c r="H2027" s="71">
        <v>2029</v>
      </c>
      <c r="I2027" s="71">
        <v>37.958760599999998</v>
      </c>
      <c r="J2027" s="71">
        <v>-122.3649892</v>
      </c>
    </row>
    <row r="2028" spans="1:10" ht="29.1">
      <c r="A2028" s="71">
        <v>50129</v>
      </c>
      <c r="B2028" s="70" t="s">
        <v>1035</v>
      </c>
      <c r="C2028" s="71">
        <v>1500290</v>
      </c>
      <c r="D2028" s="72" t="s">
        <v>2288</v>
      </c>
      <c r="E2028" s="71">
        <v>3</v>
      </c>
      <c r="F2028" s="71">
        <v>16</v>
      </c>
      <c r="G2028" s="71">
        <v>19</v>
      </c>
      <c r="H2028" s="71">
        <v>2030</v>
      </c>
      <c r="I2028" s="71">
        <v>37.713968299999998</v>
      </c>
      <c r="J2028" s="71">
        <v>-122.1383124</v>
      </c>
    </row>
    <row r="2029" spans="1:10" ht="29.1">
      <c r="A2029" s="71">
        <v>56977</v>
      </c>
      <c r="B2029" s="70" t="s">
        <v>1035</v>
      </c>
      <c r="C2029" s="71">
        <v>600870</v>
      </c>
      <c r="D2029" s="72" t="s">
        <v>2228</v>
      </c>
      <c r="E2029" s="71">
        <v>18</v>
      </c>
      <c r="F2029" s="71">
        <v>2</v>
      </c>
      <c r="G2029" s="71">
        <v>19</v>
      </c>
      <c r="H2029" s="71">
        <v>2031</v>
      </c>
      <c r="I2029" s="71">
        <v>37.841026900000003</v>
      </c>
      <c r="J2029" s="71">
        <v>-122.28976919999999</v>
      </c>
    </row>
    <row r="2030" spans="1:10" ht="29.1">
      <c r="A2030" s="71">
        <v>52969</v>
      </c>
      <c r="B2030" s="70" t="s">
        <v>1035</v>
      </c>
      <c r="C2030" s="71">
        <v>9907880</v>
      </c>
      <c r="D2030" s="72" t="s">
        <v>2394</v>
      </c>
      <c r="E2030" s="71">
        <v>14</v>
      </c>
      <c r="F2030" s="71">
        <v>5</v>
      </c>
      <c r="G2030" s="71">
        <v>19</v>
      </c>
      <c r="H2030" s="71">
        <v>2032</v>
      </c>
      <c r="I2030" s="71">
        <v>37.765220999999997</v>
      </c>
      <c r="J2030" s="71">
        <v>-122.26769400000001</v>
      </c>
    </row>
    <row r="2031" spans="1:10" ht="29.1">
      <c r="A2031" s="71">
        <v>55152</v>
      </c>
      <c r="B2031" s="70" t="s">
        <v>1035</v>
      </c>
      <c r="C2031" s="71">
        <v>1018840</v>
      </c>
      <c r="D2031" s="72" t="s">
        <v>2405</v>
      </c>
      <c r="E2031" s="71">
        <v>6</v>
      </c>
      <c r="F2031" s="71">
        <v>13</v>
      </c>
      <c r="G2031" s="71">
        <v>19</v>
      </c>
      <c r="H2031" s="71">
        <v>2033</v>
      </c>
      <c r="I2031" s="71">
        <v>37.769435299999998</v>
      </c>
      <c r="J2031" s="71">
        <v>-122.1933001</v>
      </c>
    </row>
    <row r="2032" spans="1:10" ht="29.1">
      <c r="A2032" s="71">
        <v>52425</v>
      </c>
      <c r="B2032" s="70" t="s">
        <v>1035</v>
      </c>
      <c r="C2032" s="71">
        <v>1016280</v>
      </c>
      <c r="D2032" s="72" t="s">
        <v>2396</v>
      </c>
      <c r="E2032" s="71">
        <v>6</v>
      </c>
      <c r="F2032" s="71">
        <v>13</v>
      </c>
      <c r="G2032" s="71">
        <v>19</v>
      </c>
      <c r="H2032" s="71">
        <v>2034</v>
      </c>
      <c r="I2032" s="71">
        <v>37.844185799999998</v>
      </c>
      <c r="J2032" s="71">
        <v>-122.27040359999999</v>
      </c>
    </row>
    <row r="2033" spans="1:10" ht="29.1">
      <c r="A2033" s="71">
        <v>55891</v>
      </c>
      <c r="B2033" s="70" t="s">
        <v>1035</v>
      </c>
      <c r="C2033" s="71">
        <v>1600550</v>
      </c>
      <c r="D2033" s="72" t="s">
        <v>2406</v>
      </c>
      <c r="E2033" s="71">
        <v>8</v>
      </c>
      <c r="F2033" s="71">
        <v>11</v>
      </c>
      <c r="G2033" s="71">
        <v>19</v>
      </c>
      <c r="H2033" s="71">
        <v>2035</v>
      </c>
      <c r="I2033" s="71">
        <v>37.958030399999998</v>
      </c>
      <c r="J2033" s="71">
        <v>-122.3530731</v>
      </c>
    </row>
    <row r="2034" spans="1:10" ht="29.1">
      <c r="A2034" s="71">
        <v>56063</v>
      </c>
      <c r="B2034" s="70" t="s">
        <v>1035</v>
      </c>
      <c r="C2034" s="71">
        <v>1009860</v>
      </c>
      <c r="D2034" s="72" t="s">
        <v>2407</v>
      </c>
      <c r="E2034" s="71">
        <v>2</v>
      </c>
      <c r="F2034" s="71">
        <v>17</v>
      </c>
      <c r="G2034" s="71">
        <v>19</v>
      </c>
      <c r="H2034" s="71">
        <v>2036</v>
      </c>
      <c r="I2034" s="71">
        <v>37.794703300000002</v>
      </c>
      <c r="J2034" s="71">
        <v>-122.2754181</v>
      </c>
    </row>
    <row r="2035" spans="1:10" ht="29.1">
      <c r="A2035" s="71">
        <v>59976</v>
      </c>
      <c r="B2035" s="70" t="s">
        <v>1035</v>
      </c>
      <c r="C2035" s="71">
        <v>1009120</v>
      </c>
      <c r="D2035" s="72" t="s">
        <v>2408</v>
      </c>
      <c r="E2035" s="71">
        <v>7</v>
      </c>
      <c r="F2035" s="71">
        <v>13</v>
      </c>
      <c r="G2035" s="71">
        <v>19</v>
      </c>
      <c r="H2035" s="71">
        <v>2037</v>
      </c>
      <c r="I2035" s="71">
        <v>37.7919719</v>
      </c>
      <c r="J2035" s="71">
        <v>-122.2429944</v>
      </c>
    </row>
    <row r="2036" spans="1:10" ht="29.1">
      <c r="A2036" s="71">
        <v>51022</v>
      </c>
      <c r="B2036" s="70" t="s">
        <v>1035</v>
      </c>
      <c r="C2036" s="71">
        <v>1009220</v>
      </c>
      <c r="D2036" s="72" t="s">
        <v>2409</v>
      </c>
      <c r="E2036" s="71">
        <v>11</v>
      </c>
      <c r="F2036" s="71">
        <v>8</v>
      </c>
      <c r="G2036" s="71">
        <v>19</v>
      </c>
      <c r="H2036" s="71">
        <v>2038</v>
      </c>
      <c r="I2036" s="71">
        <v>37.7927161</v>
      </c>
      <c r="J2036" s="71">
        <v>-122.2381101</v>
      </c>
    </row>
    <row r="2037" spans="1:10" ht="29.1">
      <c r="A2037" s="71">
        <v>54669</v>
      </c>
      <c r="B2037" s="70" t="s">
        <v>1035</v>
      </c>
      <c r="C2037" s="71">
        <v>1300500</v>
      </c>
      <c r="D2037" s="72" t="s">
        <v>2410</v>
      </c>
      <c r="E2037" s="71">
        <v>7</v>
      </c>
      <c r="F2037" s="71">
        <v>13</v>
      </c>
      <c r="G2037" s="71">
        <v>19</v>
      </c>
      <c r="H2037" s="71">
        <v>2039</v>
      </c>
      <c r="I2037" s="71">
        <v>37.9398664</v>
      </c>
      <c r="J2037" s="71">
        <v>-122.36285049999999</v>
      </c>
    </row>
    <row r="2038" spans="1:10" ht="29.1">
      <c r="A2038" s="71">
        <v>51808</v>
      </c>
      <c r="B2038" s="70" t="s">
        <v>1035</v>
      </c>
      <c r="C2038" s="71">
        <v>9904350</v>
      </c>
      <c r="D2038" s="72" t="s">
        <v>1792</v>
      </c>
      <c r="E2038" s="71">
        <v>16</v>
      </c>
      <c r="F2038" s="71">
        <v>3</v>
      </c>
      <c r="G2038" s="71">
        <v>19</v>
      </c>
      <c r="H2038" s="71">
        <v>2040</v>
      </c>
      <c r="I2038" s="71">
        <v>37.846545800000001</v>
      </c>
      <c r="J2038" s="71">
        <v>-122.2915304</v>
      </c>
    </row>
    <row r="2039" spans="1:10" ht="29.1">
      <c r="A2039" s="71">
        <v>58377</v>
      </c>
      <c r="B2039" s="70" t="s">
        <v>1035</v>
      </c>
      <c r="C2039" s="71">
        <v>102080</v>
      </c>
      <c r="D2039" s="72" t="s">
        <v>2411</v>
      </c>
      <c r="E2039" s="71">
        <v>18</v>
      </c>
      <c r="F2039" s="71">
        <v>1</v>
      </c>
      <c r="G2039" s="71">
        <v>19</v>
      </c>
      <c r="H2039" s="71">
        <v>2041</v>
      </c>
      <c r="I2039" s="71">
        <v>37.736177499999997</v>
      </c>
      <c r="J2039" s="71">
        <v>-122.2413885</v>
      </c>
    </row>
    <row r="2040" spans="1:10" ht="29.1">
      <c r="A2040" s="71">
        <v>51165</v>
      </c>
      <c r="B2040" s="70" t="s">
        <v>1035</v>
      </c>
      <c r="C2040" s="71">
        <v>1501640</v>
      </c>
      <c r="D2040" s="72" t="s">
        <v>2412</v>
      </c>
      <c r="E2040" s="71">
        <v>10</v>
      </c>
      <c r="F2040" s="71">
        <v>9</v>
      </c>
      <c r="G2040" s="71">
        <v>19</v>
      </c>
      <c r="H2040" s="71">
        <v>2042</v>
      </c>
      <c r="I2040" s="71">
        <v>37.725255500000003</v>
      </c>
      <c r="J2040" s="71">
        <v>-122.1547733</v>
      </c>
    </row>
    <row r="2041" spans="1:10" ht="29.1">
      <c r="A2041" s="71">
        <v>51247</v>
      </c>
      <c r="B2041" s="70" t="s">
        <v>1035</v>
      </c>
      <c r="C2041" s="71">
        <v>9902590</v>
      </c>
      <c r="D2041" s="72" t="s">
        <v>2413</v>
      </c>
      <c r="E2041" s="71">
        <v>10</v>
      </c>
      <c r="F2041" s="71">
        <v>9</v>
      </c>
      <c r="G2041" s="71">
        <v>19</v>
      </c>
      <c r="H2041" s="71">
        <v>2043</v>
      </c>
      <c r="I2041" s="71">
        <v>37.782209999999999</v>
      </c>
      <c r="J2041" s="71">
        <v>-122.2234459</v>
      </c>
    </row>
    <row r="2042" spans="1:10" ht="29.1">
      <c r="A2042" s="71">
        <v>55358</v>
      </c>
      <c r="B2042" s="70" t="s">
        <v>1035</v>
      </c>
      <c r="C2042" s="71">
        <v>1200060</v>
      </c>
      <c r="D2042" s="72" t="s">
        <v>2414</v>
      </c>
      <c r="E2042" s="71">
        <v>2</v>
      </c>
      <c r="F2042" s="71">
        <v>17</v>
      </c>
      <c r="G2042" s="71">
        <v>19</v>
      </c>
      <c r="H2042" s="71">
        <v>2044</v>
      </c>
      <c r="I2042" s="71">
        <v>37.988184500000003</v>
      </c>
      <c r="J2042" s="71">
        <v>-122.3113695</v>
      </c>
    </row>
    <row r="2043" spans="1:10" ht="29.1">
      <c r="A2043" s="71">
        <v>57266</v>
      </c>
      <c r="B2043" s="70" t="s">
        <v>1035</v>
      </c>
      <c r="C2043" s="71">
        <v>1003050</v>
      </c>
      <c r="D2043" s="72" t="s">
        <v>2193</v>
      </c>
      <c r="E2043" s="71">
        <v>9</v>
      </c>
      <c r="F2043" s="71">
        <v>10</v>
      </c>
      <c r="G2043" s="71">
        <v>19</v>
      </c>
      <c r="H2043" s="71">
        <v>2045</v>
      </c>
      <c r="I2043" s="71">
        <v>37.794924999999999</v>
      </c>
      <c r="J2043" s="71">
        <v>-122.2548642</v>
      </c>
    </row>
    <row r="2044" spans="1:10" ht="29.1">
      <c r="A2044" s="71">
        <v>56007</v>
      </c>
      <c r="B2044" s="70" t="s">
        <v>1035</v>
      </c>
      <c r="C2044" s="71">
        <v>1020290</v>
      </c>
      <c r="D2044" s="72" t="s">
        <v>2415</v>
      </c>
      <c r="E2044" s="71">
        <v>13</v>
      </c>
      <c r="F2044" s="71">
        <v>6</v>
      </c>
      <c r="G2044" s="71">
        <v>19</v>
      </c>
      <c r="H2044" s="71">
        <v>2046</v>
      </c>
      <c r="I2044" s="71">
        <v>37.843522299999997</v>
      </c>
      <c r="J2044" s="71">
        <v>-122.2615787</v>
      </c>
    </row>
    <row r="2045" spans="1:10" ht="29.1">
      <c r="A2045" s="71">
        <v>57571</v>
      </c>
      <c r="B2045" s="70" t="s">
        <v>1035</v>
      </c>
      <c r="C2045" s="71">
        <v>1003030</v>
      </c>
      <c r="D2045" s="72" t="s">
        <v>2372</v>
      </c>
      <c r="E2045" s="71">
        <v>12</v>
      </c>
      <c r="F2045" s="71">
        <v>7</v>
      </c>
      <c r="G2045" s="71">
        <v>19</v>
      </c>
      <c r="H2045" s="71">
        <v>2047</v>
      </c>
      <c r="I2045" s="71">
        <v>37.793888600000002</v>
      </c>
      <c r="J2045" s="71">
        <v>-122.2566199</v>
      </c>
    </row>
    <row r="2046" spans="1:10" ht="29.1">
      <c r="A2046" s="71">
        <v>55236</v>
      </c>
      <c r="B2046" s="70" t="s">
        <v>1035</v>
      </c>
      <c r="C2046" s="71">
        <v>303550</v>
      </c>
      <c r="D2046" s="72" t="s">
        <v>2275</v>
      </c>
      <c r="E2046" s="71">
        <v>13</v>
      </c>
      <c r="F2046" s="71">
        <v>6</v>
      </c>
      <c r="G2046" s="71">
        <v>19</v>
      </c>
      <c r="H2046" s="71">
        <v>2048</v>
      </c>
      <c r="I2046" s="71">
        <v>37.864936399999998</v>
      </c>
      <c r="J2046" s="71">
        <v>-122.2723869</v>
      </c>
    </row>
    <row r="2047" spans="1:10" ht="29.1">
      <c r="A2047" s="71">
        <v>58278</v>
      </c>
      <c r="B2047" s="70" t="s">
        <v>1035</v>
      </c>
      <c r="C2047" s="71">
        <v>104010</v>
      </c>
      <c r="D2047" s="72" t="s">
        <v>2416</v>
      </c>
      <c r="E2047" s="71">
        <v>6</v>
      </c>
      <c r="F2047" s="71">
        <v>13</v>
      </c>
      <c r="G2047" s="71">
        <v>19</v>
      </c>
      <c r="H2047" s="71">
        <v>2049</v>
      </c>
      <c r="I2047" s="71">
        <v>37.757074000000003</v>
      </c>
      <c r="J2047" s="71">
        <v>-122.25642000000001</v>
      </c>
    </row>
    <row r="2048" spans="1:10" ht="29.1">
      <c r="A2048" s="71">
        <v>51861</v>
      </c>
      <c r="B2048" s="70" t="s">
        <v>1035</v>
      </c>
      <c r="C2048" s="71">
        <v>9904560</v>
      </c>
      <c r="D2048" s="72" t="s">
        <v>2417</v>
      </c>
      <c r="E2048" s="71">
        <v>7</v>
      </c>
      <c r="F2048" s="71">
        <v>12</v>
      </c>
      <c r="G2048" s="71">
        <v>19</v>
      </c>
      <c r="H2048" s="71">
        <v>2050</v>
      </c>
      <c r="I2048" s="71">
        <v>37.751466700000002</v>
      </c>
      <c r="J2048" s="71">
        <v>-122.17595300000001</v>
      </c>
    </row>
    <row r="2049" spans="1:10" ht="29.1">
      <c r="A2049" s="71">
        <v>58030</v>
      </c>
      <c r="B2049" s="70" t="s">
        <v>1035</v>
      </c>
      <c r="C2049" s="71">
        <v>1302060</v>
      </c>
      <c r="D2049" s="72" t="s">
        <v>2418</v>
      </c>
      <c r="E2049" s="71">
        <v>1</v>
      </c>
      <c r="F2049" s="71">
        <v>18</v>
      </c>
      <c r="G2049" s="71">
        <v>19</v>
      </c>
      <c r="H2049" s="71">
        <v>2051</v>
      </c>
      <c r="I2049" s="71">
        <v>37.983012600000002</v>
      </c>
      <c r="J2049" s="71">
        <v>-122.3192391</v>
      </c>
    </row>
    <row r="2050" spans="1:10" ht="29.1">
      <c r="A2050" s="71">
        <v>55176</v>
      </c>
      <c r="B2050" s="70" t="s">
        <v>1035</v>
      </c>
      <c r="C2050" s="71">
        <v>1004230</v>
      </c>
      <c r="D2050" s="72" t="s">
        <v>2419</v>
      </c>
      <c r="E2050" s="71">
        <v>13</v>
      </c>
      <c r="F2050" s="71">
        <v>6</v>
      </c>
      <c r="G2050" s="71">
        <v>19</v>
      </c>
      <c r="H2050" s="71">
        <v>2052</v>
      </c>
      <c r="I2050" s="71">
        <v>37.754380300000001</v>
      </c>
      <c r="J2050" s="71">
        <v>-122.16426420000001</v>
      </c>
    </row>
    <row r="2051" spans="1:10" ht="29.1">
      <c r="A2051" s="71">
        <v>52170</v>
      </c>
      <c r="B2051" s="70" t="s">
        <v>1035</v>
      </c>
      <c r="C2051" s="71">
        <v>1016930</v>
      </c>
      <c r="D2051" s="72" t="s">
        <v>2420</v>
      </c>
      <c r="E2051" s="71">
        <v>1</v>
      </c>
      <c r="F2051" s="71">
        <v>18</v>
      </c>
      <c r="G2051" s="71">
        <v>19</v>
      </c>
      <c r="H2051" s="71">
        <v>2053</v>
      </c>
      <c r="I2051" s="71">
        <v>37.754342600000001</v>
      </c>
      <c r="J2051" s="71">
        <v>-122.1498654</v>
      </c>
    </row>
    <row r="2052" spans="1:10" ht="29.1">
      <c r="A2052" s="71">
        <v>50234</v>
      </c>
      <c r="B2052" s="70" t="s">
        <v>1035</v>
      </c>
      <c r="C2052" s="71">
        <v>301340</v>
      </c>
      <c r="D2052" s="72" t="s">
        <v>2356</v>
      </c>
      <c r="E2052" s="71">
        <v>18</v>
      </c>
      <c r="F2052" s="71">
        <v>1</v>
      </c>
      <c r="G2052" s="71">
        <v>19</v>
      </c>
      <c r="H2052" s="71">
        <v>2054</v>
      </c>
      <c r="I2052" s="71">
        <v>37.875480000000003</v>
      </c>
      <c r="J2052" s="71">
        <v>-122.2916475</v>
      </c>
    </row>
    <row r="2053" spans="1:10" ht="29.1">
      <c r="A2053" s="71">
        <v>50872</v>
      </c>
      <c r="B2053" s="70" t="s">
        <v>1035</v>
      </c>
      <c r="C2053" s="71">
        <v>9901740</v>
      </c>
      <c r="D2053" s="72" t="s">
        <v>2421</v>
      </c>
      <c r="E2053" s="71">
        <v>12</v>
      </c>
      <c r="F2053" s="71">
        <v>7</v>
      </c>
      <c r="G2053" s="71">
        <v>19</v>
      </c>
      <c r="H2053" s="71">
        <v>2055</v>
      </c>
      <c r="I2053" s="71">
        <v>37.594065999999998</v>
      </c>
      <c r="J2053" s="71">
        <v>-122.01902699999999</v>
      </c>
    </row>
    <row r="2054" spans="1:10" ht="29.1">
      <c r="A2054" s="71">
        <v>51922</v>
      </c>
      <c r="B2054" s="70" t="s">
        <v>1035</v>
      </c>
      <c r="C2054" s="71">
        <v>305160</v>
      </c>
      <c r="D2054" s="72" t="s">
        <v>2422</v>
      </c>
      <c r="E2054" s="71">
        <v>4</v>
      </c>
      <c r="F2054" s="71">
        <v>15</v>
      </c>
      <c r="G2054" s="71">
        <v>19</v>
      </c>
      <c r="H2054" s="71">
        <v>2056</v>
      </c>
      <c r="I2054" s="71">
        <v>37.891329800000001</v>
      </c>
      <c r="J2054" s="71">
        <v>-122.281795</v>
      </c>
    </row>
    <row r="2055" spans="1:10" ht="29.1">
      <c r="A2055" s="71">
        <v>58867</v>
      </c>
      <c r="B2055" s="70" t="s">
        <v>1035</v>
      </c>
      <c r="C2055" s="71">
        <v>9901220</v>
      </c>
      <c r="D2055" s="72" t="s">
        <v>2423</v>
      </c>
      <c r="E2055" s="71">
        <v>6</v>
      </c>
      <c r="F2055" s="71">
        <v>13</v>
      </c>
      <c r="G2055" s="71">
        <v>19</v>
      </c>
      <c r="H2055" s="71">
        <v>2057</v>
      </c>
      <c r="I2055" s="71">
        <v>37.964709999999997</v>
      </c>
      <c r="J2055" s="71">
        <v>-122.3149526</v>
      </c>
    </row>
    <row r="2056" spans="1:10" ht="29.1">
      <c r="A2056" s="71">
        <v>54233</v>
      </c>
      <c r="B2056" s="70" t="s">
        <v>1035</v>
      </c>
      <c r="C2056" s="71">
        <v>100860</v>
      </c>
      <c r="D2056" s="72" t="s">
        <v>2424</v>
      </c>
      <c r="E2056" s="71">
        <v>6</v>
      </c>
      <c r="F2056" s="71">
        <v>13</v>
      </c>
      <c r="G2056" s="71">
        <v>19</v>
      </c>
      <c r="H2056" s="71">
        <v>2058</v>
      </c>
      <c r="I2056" s="71">
        <v>37.771430100000003</v>
      </c>
      <c r="J2056" s="71">
        <v>-122.2732542</v>
      </c>
    </row>
    <row r="2057" spans="1:10" ht="29.1">
      <c r="A2057" s="71">
        <v>53228</v>
      </c>
      <c r="B2057" s="70" t="s">
        <v>1035</v>
      </c>
      <c r="C2057" s="71">
        <v>703450</v>
      </c>
      <c r="D2057" s="72" t="s">
        <v>2425</v>
      </c>
      <c r="E2057" s="71">
        <v>2</v>
      </c>
      <c r="F2057" s="71">
        <v>16</v>
      </c>
      <c r="G2057" s="71">
        <v>19</v>
      </c>
      <c r="H2057" s="71">
        <v>2059</v>
      </c>
      <c r="I2057" s="71">
        <v>37.5203262</v>
      </c>
      <c r="J2057" s="71">
        <v>-121.9180551</v>
      </c>
    </row>
    <row r="2058" spans="1:10" ht="29.1">
      <c r="A2058" s="71">
        <v>59059</v>
      </c>
      <c r="B2058" s="70" t="s">
        <v>1035</v>
      </c>
      <c r="C2058" s="71">
        <v>900810</v>
      </c>
      <c r="D2058" s="72" t="s">
        <v>2426</v>
      </c>
      <c r="E2058" s="71">
        <v>9</v>
      </c>
      <c r="F2058" s="71">
        <v>10</v>
      </c>
      <c r="G2058" s="71">
        <v>19</v>
      </c>
      <c r="H2058" s="71">
        <v>2060</v>
      </c>
      <c r="I2058" s="71">
        <v>37.525071099999998</v>
      </c>
      <c r="J2058" s="71">
        <v>-122.03650450000001</v>
      </c>
    </row>
    <row r="2059" spans="1:10" ht="29.1">
      <c r="A2059" s="71">
        <v>51330</v>
      </c>
      <c r="B2059" s="70" t="s">
        <v>1035</v>
      </c>
      <c r="C2059" s="71">
        <v>900800</v>
      </c>
      <c r="D2059" s="72" t="s">
        <v>2426</v>
      </c>
      <c r="E2059" s="71">
        <v>10</v>
      </c>
      <c r="F2059" s="71">
        <v>9</v>
      </c>
      <c r="G2059" s="71">
        <v>19</v>
      </c>
      <c r="H2059" s="71">
        <v>2061</v>
      </c>
      <c r="I2059" s="71">
        <v>37.525269600000001</v>
      </c>
      <c r="J2059" s="71">
        <v>-122.0363285</v>
      </c>
    </row>
    <row r="2060" spans="1:10" ht="29.1">
      <c r="A2060" s="71">
        <v>51276</v>
      </c>
      <c r="B2060" s="70" t="s">
        <v>1035</v>
      </c>
      <c r="C2060" s="71">
        <v>9902690</v>
      </c>
      <c r="D2060" s="72" t="s">
        <v>2413</v>
      </c>
      <c r="E2060" s="71">
        <v>7</v>
      </c>
      <c r="F2060" s="71">
        <v>12</v>
      </c>
      <c r="G2060" s="71">
        <v>19</v>
      </c>
      <c r="H2060" s="71">
        <v>2062</v>
      </c>
      <c r="I2060" s="71">
        <v>37.781765300000004</v>
      </c>
      <c r="J2060" s="71">
        <v>-122.223862</v>
      </c>
    </row>
    <row r="2061" spans="1:10" ht="29.1">
      <c r="A2061" s="71">
        <v>57322</v>
      </c>
      <c r="B2061" s="70" t="s">
        <v>1035</v>
      </c>
      <c r="C2061" s="71">
        <v>706510</v>
      </c>
      <c r="D2061" s="72" t="s">
        <v>1536</v>
      </c>
      <c r="E2061" s="71">
        <v>17</v>
      </c>
      <c r="F2061" s="71">
        <v>2</v>
      </c>
      <c r="G2061" s="71">
        <v>19</v>
      </c>
      <c r="H2061" s="71">
        <v>2063</v>
      </c>
      <c r="I2061" s="71">
        <v>37.468255499999998</v>
      </c>
      <c r="J2061" s="71">
        <v>-121.91690939999999</v>
      </c>
    </row>
    <row r="2062" spans="1:10" ht="29.1">
      <c r="A2062" s="71">
        <v>50925</v>
      </c>
      <c r="B2062" s="70" t="s">
        <v>1035</v>
      </c>
      <c r="C2062" s="71">
        <v>9901950</v>
      </c>
      <c r="D2062" s="72" t="s">
        <v>2427</v>
      </c>
      <c r="E2062" s="71">
        <v>3</v>
      </c>
      <c r="F2062" s="71">
        <v>16</v>
      </c>
      <c r="G2062" s="71">
        <v>19</v>
      </c>
      <c r="H2062" s="71">
        <v>2064</v>
      </c>
      <c r="I2062" s="71">
        <v>37.7291509</v>
      </c>
      <c r="J2062" s="71">
        <v>-122.2295439</v>
      </c>
    </row>
    <row r="2063" spans="1:10" ht="29.1">
      <c r="A2063" s="71">
        <v>50889</v>
      </c>
      <c r="B2063" s="70" t="s">
        <v>1035</v>
      </c>
      <c r="C2063" s="71">
        <v>501500</v>
      </c>
      <c r="D2063" s="72" t="s">
        <v>2428</v>
      </c>
      <c r="E2063" s="71">
        <v>11</v>
      </c>
      <c r="F2063" s="71">
        <v>7</v>
      </c>
      <c r="G2063" s="71">
        <v>19</v>
      </c>
      <c r="H2063" s="71">
        <v>2065</v>
      </c>
      <c r="I2063" s="71">
        <v>37.922906300000001</v>
      </c>
      <c r="J2063" s="71">
        <v>-122.3169132</v>
      </c>
    </row>
    <row r="2064" spans="1:10" ht="29.1">
      <c r="A2064" s="71">
        <v>55312</v>
      </c>
      <c r="B2064" s="70" t="s">
        <v>1035</v>
      </c>
      <c r="C2064" s="71">
        <v>1000620</v>
      </c>
      <c r="D2064" s="72" t="s">
        <v>2429</v>
      </c>
      <c r="E2064" s="71">
        <v>6</v>
      </c>
      <c r="F2064" s="71">
        <v>13</v>
      </c>
      <c r="G2064" s="71">
        <v>19</v>
      </c>
      <c r="H2064" s="71">
        <v>2066</v>
      </c>
      <c r="I2064" s="71">
        <v>37.7975189</v>
      </c>
      <c r="J2064" s="71">
        <v>-122.2366348</v>
      </c>
    </row>
    <row r="2065" spans="1:10" ht="29.1">
      <c r="A2065" s="71">
        <v>51995</v>
      </c>
      <c r="B2065" s="70" t="s">
        <v>1035</v>
      </c>
      <c r="C2065" s="71">
        <v>1301190</v>
      </c>
      <c r="D2065" s="72" t="s">
        <v>2158</v>
      </c>
      <c r="E2065" s="71">
        <v>8</v>
      </c>
      <c r="F2065" s="71">
        <v>11</v>
      </c>
      <c r="G2065" s="71">
        <v>19</v>
      </c>
      <c r="H2065" s="71">
        <v>2067</v>
      </c>
      <c r="I2065" s="71">
        <v>37.925095900000002</v>
      </c>
      <c r="J2065" s="71">
        <v>-122.3505529</v>
      </c>
    </row>
    <row r="2066" spans="1:10" ht="29.1">
      <c r="A2066" s="71">
        <v>57551</v>
      </c>
      <c r="B2066" s="70" t="s">
        <v>1035</v>
      </c>
      <c r="C2066" s="71">
        <v>704645</v>
      </c>
      <c r="D2066" s="72" t="s">
        <v>2430</v>
      </c>
      <c r="E2066" s="71">
        <v>6</v>
      </c>
      <c r="F2066" s="71">
        <v>12</v>
      </c>
      <c r="G2066" s="71">
        <v>19</v>
      </c>
      <c r="H2066" s="71">
        <v>2069</v>
      </c>
      <c r="I2066" s="71">
        <v>37.574642799999999</v>
      </c>
      <c r="J2066" s="71">
        <v>-122.0416354</v>
      </c>
    </row>
    <row r="2067" spans="1:10" ht="29.1">
      <c r="A2067" s="71">
        <v>54535</v>
      </c>
      <c r="B2067" s="70" t="s">
        <v>1035</v>
      </c>
      <c r="C2067" s="71">
        <v>1030170</v>
      </c>
      <c r="D2067" s="72" t="s">
        <v>2431</v>
      </c>
      <c r="E2067" s="71">
        <v>6</v>
      </c>
      <c r="F2067" s="71">
        <v>12</v>
      </c>
      <c r="G2067" s="71">
        <v>19</v>
      </c>
      <c r="H2067" s="71">
        <v>2070</v>
      </c>
      <c r="I2067" s="71">
        <v>37.809877100000001</v>
      </c>
      <c r="J2067" s="71">
        <v>-122.2950391</v>
      </c>
    </row>
    <row r="2068" spans="1:10" ht="29.1">
      <c r="A2068" s="71">
        <v>58668</v>
      </c>
      <c r="B2068" s="70" t="s">
        <v>1035</v>
      </c>
      <c r="C2068" s="71">
        <v>1700060</v>
      </c>
      <c r="D2068" s="72" t="s">
        <v>2432</v>
      </c>
      <c r="E2068" s="71">
        <v>13</v>
      </c>
      <c r="F2068" s="71">
        <v>6</v>
      </c>
      <c r="G2068" s="71">
        <v>19</v>
      </c>
      <c r="H2068" s="71">
        <v>2071</v>
      </c>
      <c r="I2068" s="71">
        <v>37.591718200000003</v>
      </c>
      <c r="J2068" s="71">
        <v>-122.0772175</v>
      </c>
    </row>
    <row r="2069" spans="1:10" ht="29.1">
      <c r="A2069" s="71">
        <v>53750</v>
      </c>
      <c r="B2069" s="70" t="s">
        <v>1035</v>
      </c>
      <c r="C2069" s="71">
        <v>1013630</v>
      </c>
      <c r="D2069" s="72" t="s">
        <v>2131</v>
      </c>
      <c r="E2069" s="71">
        <v>2</v>
      </c>
      <c r="F2069" s="71">
        <v>16</v>
      </c>
      <c r="G2069" s="71">
        <v>19</v>
      </c>
      <c r="H2069" s="71">
        <v>2072</v>
      </c>
      <c r="I2069" s="71">
        <v>37.805025000000001</v>
      </c>
      <c r="J2069" s="71">
        <v>-122.2505141</v>
      </c>
    </row>
    <row r="2070" spans="1:10" ht="29.1">
      <c r="A2070" s="71">
        <v>51221</v>
      </c>
      <c r="B2070" s="70" t="s">
        <v>1035</v>
      </c>
      <c r="C2070" s="71">
        <v>701930</v>
      </c>
      <c r="D2070" s="72" t="s">
        <v>1150</v>
      </c>
      <c r="E2070" s="71">
        <v>12</v>
      </c>
      <c r="F2070" s="71">
        <v>6</v>
      </c>
      <c r="G2070" s="71">
        <v>18</v>
      </c>
      <c r="H2070" s="71">
        <v>2073</v>
      </c>
      <c r="I2070" s="71">
        <v>37.557678000000003</v>
      </c>
      <c r="J2070" s="71">
        <v>-121.9754964</v>
      </c>
    </row>
    <row r="2071" spans="1:10" ht="29.1">
      <c r="A2071" s="71">
        <v>58508</v>
      </c>
      <c r="B2071" s="70" t="s">
        <v>1035</v>
      </c>
      <c r="C2071" s="71">
        <v>1015710</v>
      </c>
      <c r="D2071" s="72" t="s">
        <v>2433</v>
      </c>
      <c r="E2071" s="71">
        <v>13</v>
      </c>
      <c r="F2071" s="71">
        <v>6</v>
      </c>
      <c r="G2071" s="71">
        <v>18</v>
      </c>
      <c r="H2071" s="71">
        <v>2074</v>
      </c>
      <c r="I2071" s="71">
        <v>37.825571099999998</v>
      </c>
      <c r="J2071" s="71">
        <v>-122.27539179999999</v>
      </c>
    </row>
    <row r="2072" spans="1:10" ht="29.1">
      <c r="A2072" s="71">
        <v>56959</v>
      </c>
      <c r="B2072" s="70" t="s">
        <v>1035</v>
      </c>
      <c r="C2072" s="71">
        <v>803440</v>
      </c>
      <c r="D2072" s="72" t="s">
        <v>2434</v>
      </c>
      <c r="E2072" s="71">
        <v>13</v>
      </c>
      <c r="F2072" s="71">
        <v>5</v>
      </c>
      <c r="G2072" s="71">
        <v>18</v>
      </c>
      <c r="H2072" s="71">
        <v>2075</v>
      </c>
      <c r="I2072" s="71">
        <v>37.627509799999999</v>
      </c>
      <c r="J2072" s="71">
        <v>-122.0442443</v>
      </c>
    </row>
    <row r="2073" spans="1:10" ht="29.1">
      <c r="A2073" s="71">
        <v>57454</v>
      </c>
      <c r="B2073" s="70" t="s">
        <v>1035</v>
      </c>
      <c r="C2073" s="71">
        <v>805390</v>
      </c>
      <c r="D2073" s="72" t="s">
        <v>2435</v>
      </c>
      <c r="E2073" s="71">
        <v>12</v>
      </c>
      <c r="F2073" s="71">
        <v>7</v>
      </c>
      <c r="G2073" s="71">
        <v>18</v>
      </c>
      <c r="H2073" s="71">
        <v>2076</v>
      </c>
      <c r="I2073" s="71">
        <v>37.656187299999999</v>
      </c>
      <c r="J2073" s="71">
        <v>-122.0746661</v>
      </c>
    </row>
    <row r="2074" spans="1:10" ht="29.1">
      <c r="A2074" s="71">
        <v>51083</v>
      </c>
      <c r="B2074" s="70" t="s">
        <v>1035</v>
      </c>
      <c r="C2074" s="71">
        <v>9902420</v>
      </c>
      <c r="D2074" s="72" t="s">
        <v>2436</v>
      </c>
      <c r="E2074" s="71">
        <v>17</v>
      </c>
      <c r="F2074" s="71">
        <v>1</v>
      </c>
      <c r="G2074" s="71">
        <v>18</v>
      </c>
      <c r="H2074" s="71">
        <v>2077</v>
      </c>
      <c r="I2074" s="71">
        <v>37.741444600000001</v>
      </c>
      <c r="J2074" s="71">
        <v>-122.1500692</v>
      </c>
    </row>
    <row r="2075" spans="1:10" ht="29.1">
      <c r="A2075" s="71">
        <v>58997</v>
      </c>
      <c r="B2075" s="70" t="s">
        <v>1035</v>
      </c>
      <c r="C2075" s="71">
        <v>1011420</v>
      </c>
      <c r="D2075" s="72" t="s">
        <v>2437</v>
      </c>
      <c r="E2075" s="71">
        <v>13</v>
      </c>
      <c r="F2075" s="71">
        <v>6</v>
      </c>
      <c r="G2075" s="71">
        <v>18</v>
      </c>
      <c r="H2075" s="71">
        <v>2078</v>
      </c>
      <c r="I2075" s="71">
        <v>37.825309400000002</v>
      </c>
      <c r="J2075" s="71">
        <v>-122.25179679999999</v>
      </c>
    </row>
    <row r="2076" spans="1:10" ht="29.1">
      <c r="A2076" s="71">
        <v>51303</v>
      </c>
      <c r="B2076" s="70" t="s">
        <v>1035</v>
      </c>
      <c r="C2076" s="71">
        <v>9902820</v>
      </c>
      <c r="D2076" s="72" t="s">
        <v>2438</v>
      </c>
      <c r="E2076" s="71">
        <v>11</v>
      </c>
      <c r="F2076" s="71">
        <v>7</v>
      </c>
      <c r="G2076" s="71">
        <v>18</v>
      </c>
      <c r="H2076" s="71">
        <v>2079</v>
      </c>
      <c r="I2076" s="71">
        <v>37.657684000000003</v>
      </c>
      <c r="J2076" s="71">
        <v>-122.0718505</v>
      </c>
    </row>
    <row r="2077" spans="1:10" ht="29.1">
      <c r="A2077" s="71">
        <v>55254</v>
      </c>
      <c r="B2077" s="70" t="s">
        <v>1035</v>
      </c>
      <c r="C2077" s="71">
        <v>1303770</v>
      </c>
      <c r="D2077" s="72" t="s">
        <v>2124</v>
      </c>
      <c r="E2077" s="71">
        <v>16</v>
      </c>
      <c r="F2077" s="71">
        <v>3</v>
      </c>
      <c r="G2077" s="71">
        <v>18</v>
      </c>
      <c r="H2077" s="71">
        <v>2080</v>
      </c>
      <c r="I2077" s="71">
        <v>37.927876500000004</v>
      </c>
      <c r="J2077" s="71">
        <v>-122.38407170000001</v>
      </c>
    </row>
    <row r="2078" spans="1:10" ht="29.1">
      <c r="A2078" s="71">
        <v>56525</v>
      </c>
      <c r="B2078" s="70" t="s">
        <v>1035</v>
      </c>
      <c r="C2078" s="71">
        <v>707260</v>
      </c>
      <c r="D2078" s="72" t="s">
        <v>2439</v>
      </c>
      <c r="E2078" s="71">
        <v>13</v>
      </c>
      <c r="F2078" s="71">
        <v>5</v>
      </c>
      <c r="G2078" s="71">
        <v>18</v>
      </c>
      <c r="H2078" s="71">
        <v>2081</v>
      </c>
      <c r="I2078" s="71">
        <v>37.538522</v>
      </c>
      <c r="J2078" s="71">
        <v>-121.99644960000001</v>
      </c>
    </row>
    <row r="2079" spans="1:10" ht="29.1">
      <c r="A2079" s="71">
        <v>52827</v>
      </c>
      <c r="B2079" s="70" t="s">
        <v>1035</v>
      </c>
      <c r="C2079" s="71">
        <v>9907430</v>
      </c>
      <c r="D2079" s="72" t="s">
        <v>2440</v>
      </c>
      <c r="E2079" s="71">
        <v>2</v>
      </c>
      <c r="F2079" s="71">
        <v>16</v>
      </c>
      <c r="G2079" s="71">
        <v>18</v>
      </c>
      <c r="H2079" s="71">
        <v>2082</v>
      </c>
      <c r="I2079" s="71">
        <v>37.780079899999997</v>
      </c>
      <c r="J2079" s="71">
        <v>-122.2917025</v>
      </c>
    </row>
    <row r="2080" spans="1:10" ht="29.1">
      <c r="A2080" s="71">
        <v>59710</v>
      </c>
      <c r="B2080" s="70" t="s">
        <v>1035</v>
      </c>
      <c r="C2080" s="71">
        <v>900620</v>
      </c>
      <c r="D2080" s="72" t="s">
        <v>2441</v>
      </c>
      <c r="E2080" s="71">
        <v>1</v>
      </c>
      <c r="F2080" s="71">
        <v>18</v>
      </c>
      <c r="G2080" s="71">
        <v>18</v>
      </c>
      <c r="H2080" s="71">
        <v>2083</v>
      </c>
      <c r="I2080" s="71">
        <v>37.521268800000001</v>
      </c>
      <c r="J2080" s="71">
        <v>-122.01161380000001</v>
      </c>
    </row>
    <row r="2081" spans="1:10" ht="29.1">
      <c r="A2081" s="71">
        <v>57155</v>
      </c>
      <c r="B2081" s="70" t="s">
        <v>1035</v>
      </c>
      <c r="C2081" s="71">
        <v>1003180</v>
      </c>
      <c r="D2081" s="72" t="s">
        <v>2442</v>
      </c>
      <c r="E2081" s="71">
        <v>13</v>
      </c>
      <c r="F2081" s="71">
        <v>5</v>
      </c>
      <c r="G2081" s="71">
        <v>18</v>
      </c>
      <c r="H2081" s="71">
        <v>2084</v>
      </c>
      <c r="I2081" s="71">
        <v>37.754624900000003</v>
      </c>
      <c r="J2081" s="71">
        <v>-122.19691640000001</v>
      </c>
    </row>
    <row r="2082" spans="1:10" ht="29.1">
      <c r="A2082" s="71">
        <v>55302</v>
      </c>
      <c r="B2082" s="70" t="s">
        <v>1035</v>
      </c>
      <c r="C2082" s="71">
        <v>1003610</v>
      </c>
      <c r="D2082" s="72" t="s">
        <v>2443</v>
      </c>
      <c r="E2082" s="71">
        <v>16</v>
      </c>
      <c r="F2082" s="71">
        <v>2</v>
      </c>
      <c r="G2082" s="71">
        <v>18</v>
      </c>
      <c r="H2082" s="71">
        <v>2085</v>
      </c>
      <c r="I2082" s="71">
        <v>37.755997800000003</v>
      </c>
      <c r="J2082" s="71">
        <v>-122.1807305</v>
      </c>
    </row>
    <row r="2083" spans="1:10" ht="29.1">
      <c r="A2083" s="71">
        <v>58055</v>
      </c>
      <c r="B2083" s="70" t="s">
        <v>1035</v>
      </c>
      <c r="C2083" s="71">
        <v>1303220</v>
      </c>
      <c r="D2083" s="72" t="s">
        <v>2444</v>
      </c>
      <c r="E2083" s="71">
        <v>6</v>
      </c>
      <c r="F2083" s="71">
        <v>12</v>
      </c>
      <c r="G2083" s="71">
        <v>18</v>
      </c>
      <c r="H2083" s="71">
        <v>2086</v>
      </c>
      <c r="I2083" s="71">
        <v>37.988695</v>
      </c>
      <c r="J2083" s="71">
        <v>-122.3219308</v>
      </c>
    </row>
    <row r="2084" spans="1:10" ht="29.1">
      <c r="A2084" s="71">
        <v>56994</v>
      </c>
      <c r="B2084" s="70" t="s">
        <v>1035</v>
      </c>
      <c r="C2084" s="71">
        <v>1303310</v>
      </c>
      <c r="D2084" s="72" t="s">
        <v>2445</v>
      </c>
      <c r="E2084" s="71">
        <v>3</v>
      </c>
      <c r="F2084" s="71">
        <v>16</v>
      </c>
      <c r="G2084" s="71">
        <v>18</v>
      </c>
      <c r="H2084" s="71">
        <v>2087</v>
      </c>
      <c r="I2084" s="71">
        <v>37.9198065</v>
      </c>
      <c r="J2084" s="71">
        <v>-122.3264118</v>
      </c>
    </row>
    <row r="2085" spans="1:10" ht="29.1">
      <c r="A2085" s="71">
        <v>51885</v>
      </c>
      <c r="B2085" s="70" t="s">
        <v>1035</v>
      </c>
      <c r="C2085" s="71">
        <v>1006960</v>
      </c>
      <c r="D2085" s="72" t="s">
        <v>2446</v>
      </c>
      <c r="E2085" s="71">
        <v>11</v>
      </c>
      <c r="F2085" s="71">
        <v>7</v>
      </c>
      <c r="G2085" s="71">
        <v>18</v>
      </c>
      <c r="H2085" s="71">
        <v>2088</v>
      </c>
      <c r="I2085" s="71">
        <v>37.734344800000002</v>
      </c>
      <c r="J2085" s="71">
        <v>-122.1950918</v>
      </c>
    </row>
    <row r="2086" spans="1:10" ht="29.1">
      <c r="A2086" s="71">
        <v>52128</v>
      </c>
      <c r="B2086" s="70" t="s">
        <v>1035</v>
      </c>
      <c r="C2086" s="71">
        <v>1030210</v>
      </c>
      <c r="D2086" s="72" t="s">
        <v>2447</v>
      </c>
      <c r="E2086" s="71">
        <v>2</v>
      </c>
      <c r="F2086" s="71">
        <v>16</v>
      </c>
      <c r="G2086" s="71">
        <v>18</v>
      </c>
      <c r="H2086" s="71">
        <v>2089</v>
      </c>
      <c r="I2086" s="71">
        <v>37.823214800000002</v>
      </c>
      <c r="J2086" s="71">
        <v>-122.28438370000001</v>
      </c>
    </row>
    <row r="2087" spans="1:10" ht="29.1">
      <c r="A2087" s="71">
        <v>52052</v>
      </c>
      <c r="B2087" s="70" t="s">
        <v>1035</v>
      </c>
      <c r="C2087" s="71">
        <v>302710</v>
      </c>
      <c r="D2087" s="72" t="s">
        <v>2448</v>
      </c>
      <c r="E2087" s="71">
        <v>1</v>
      </c>
      <c r="F2087" s="71">
        <v>17</v>
      </c>
      <c r="G2087" s="71">
        <v>18</v>
      </c>
      <c r="H2087" s="71">
        <v>2090</v>
      </c>
      <c r="I2087" s="71">
        <v>37.879903499999998</v>
      </c>
      <c r="J2087" s="71">
        <v>-122.2990628</v>
      </c>
    </row>
    <row r="2088" spans="1:10" ht="29.1">
      <c r="A2088" s="71">
        <v>53239</v>
      </c>
      <c r="B2088" s="70" t="s">
        <v>1035</v>
      </c>
      <c r="C2088" s="71">
        <v>1502080</v>
      </c>
      <c r="D2088" s="72" t="s">
        <v>1962</v>
      </c>
      <c r="E2088" s="71">
        <v>13</v>
      </c>
      <c r="F2088" s="71">
        <v>6</v>
      </c>
      <c r="G2088" s="71">
        <v>18</v>
      </c>
      <c r="H2088" s="71">
        <v>2091</v>
      </c>
      <c r="I2088" s="71">
        <v>37.722791999999998</v>
      </c>
      <c r="J2088" s="71">
        <v>-122.15645499999999</v>
      </c>
    </row>
    <row r="2089" spans="1:10" ht="29.1">
      <c r="A2089" s="71">
        <v>52858</v>
      </c>
      <c r="B2089" s="70" t="s">
        <v>1035</v>
      </c>
      <c r="C2089" s="71">
        <v>1009740</v>
      </c>
      <c r="D2089" s="72" t="s">
        <v>2449</v>
      </c>
      <c r="E2089" s="71">
        <v>10</v>
      </c>
      <c r="F2089" s="71">
        <v>8</v>
      </c>
      <c r="G2089" s="71">
        <v>18</v>
      </c>
      <c r="H2089" s="71">
        <v>2092</v>
      </c>
      <c r="I2089" s="71">
        <v>37.7372722</v>
      </c>
      <c r="J2089" s="71">
        <v>-122.1984132</v>
      </c>
    </row>
    <row r="2090" spans="1:10" ht="29.1">
      <c r="A2090" s="71">
        <v>53050</v>
      </c>
      <c r="B2090" s="70" t="s">
        <v>1035</v>
      </c>
      <c r="C2090" s="71">
        <v>1003690</v>
      </c>
      <c r="D2090" s="72" t="s">
        <v>1889</v>
      </c>
      <c r="E2090" s="71">
        <v>15</v>
      </c>
      <c r="F2090" s="71">
        <v>4</v>
      </c>
      <c r="G2090" s="71">
        <v>18</v>
      </c>
      <c r="H2090" s="71">
        <v>2093</v>
      </c>
      <c r="I2090" s="71">
        <v>37.760126100000001</v>
      </c>
      <c r="J2090" s="71">
        <v>-122.17014760000001</v>
      </c>
    </row>
    <row r="2091" spans="1:10" ht="29.1">
      <c r="A2091" s="71">
        <v>57844</v>
      </c>
      <c r="B2091" s="70" t="s">
        <v>1035</v>
      </c>
      <c r="C2091" s="71">
        <v>1700160</v>
      </c>
      <c r="D2091" s="72" t="s">
        <v>2450</v>
      </c>
      <c r="E2091" s="71">
        <v>8</v>
      </c>
      <c r="F2091" s="71">
        <v>10</v>
      </c>
      <c r="G2091" s="71">
        <v>18</v>
      </c>
      <c r="H2091" s="71">
        <v>2094</v>
      </c>
      <c r="I2091" s="71">
        <v>37.592485000000003</v>
      </c>
      <c r="J2091" s="71">
        <v>-122.04003229999999</v>
      </c>
    </row>
    <row r="2092" spans="1:10" ht="29.1">
      <c r="A2092" s="71">
        <v>52512</v>
      </c>
      <c r="B2092" s="70" t="s">
        <v>1035</v>
      </c>
      <c r="C2092" s="71">
        <v>1700140</v>
      </c>
      <c r="D2092" s="72" t="s">
        <v>2335</v>
      </c>
      <c r="E2092" s="71">
        <v>8</v>
      </c>
      <c r="F2092" s="71">
        <v>10</v>
      </c>
      <c r="G2092" s="71">
        <v>18</v>
      </c>
      <c r="H2092" s="71">
        <v>2095</v>
      </c>
      <c r="I2092" s="71">
        <v>37.596539300000003</v>
      </c>
      <c r="J2092" s="71">
        <v>-122.0547033</v>
      </c>
    </row>
    <row r="2093" spans="1:10" ht="29.1">
      <c r="A2093" s="71">
        <v>52075</v>
      </c>
      <c r="B2093" s="70" t="s">
        <v>1035</v>
      </c>
      <c r="C2093" s="71">
        <v>9905600</v>
      </c>
      <c r="D2093" s="72" t="s">
        <v>2387</v>
      </c>
      <c r="E2093" s="71">
        <v>10</v>
      </c>
      <c r="F2093" s="71">
        <v>8</v>
      </c>
      <c r="G2093" s="71">
        <v>18</v>
      </c>
      <c r="H2093" s="71">
        <v>2096</v>
      </c>
      <c r="I2093" s="71">
        <v>37.595205999999997</v>
      </c>
      <c r="J2093" s="71">
        <v>-122.0810594</v>
      </c>
    </row>
    <row r="2094" spans="1:10" ht="29.1">
      <c r="A2094" s="71">
        <v>57827</v>
      </c>
      <c r="B2094" s="70" t="s">
        <v>1035</v>
      </c>
      <c r="C2094" s="71">
        <v>306090</v>
      </c>
      <c r="D2094" s="72" t="s">
        <v>2451</v>
      </c>
      <c r="E2094" s="71">
        <v>4</v>
      </c>
      <c r="F2094" s="71">
        <v>14</v>
      </c>
      <c r="G2094" s="71">
        <v>18</v>
      </c>
      <c r="H2094" s="71">
        <v>2097</v>
      </c>
      <c r="I2094" s="71">
        <v>37.8663995</v>
      </c>
      <c r="J2094" s="71">
        <v>-122.3060351</v>
      </c>
    </row>
    <row r="2095" spans="1:10" ht="29.1">
      <c r="A2095" s="71">
        <v>59660</v>
      </c>
      <c r="B2095" s="70" t="s">
        <v>1035</v>
      </c>
      <c r="C2095" s="71">
        <v>804250</v>
      </c>
      <c r="D2095" s="72" t="s">
        <v>2452</v>
      </c>
      <c r="E2095" s="71">
        <v>13</v>
      </c>
      <c r="F2095" s="71">
        <v>5</v>
      </c>
      <c r="G2095" s="71">
        <v>18</v>
      </c>
      <c r="H2095" s="71">
        <v>2098</v>
      </c>
      <c r="I2095" s="71">
        <v>37.666116299999999</v>
      </c>
      <c r="J2095" s="71">
        <v>-122.1034162</v>
      </c>
    </row>
    <row r="2096" spans="1:10" ht="29.1">
      <c r="A2096" s="71">
        <v>55132</v>
      </c>
      <c r="B2096" s="70" t="s">
        <v>1035</v>
      </c>
      <c r="C2096" s="71">
        <v>9802280</v>
      </c>
      <c r="D2096" s="72" t="s">
        <v>2239</v>
      </c>
      <c r="E2096" s="71">
        <v>6</v>
      </c>
      <c r="F2096" s="71">
        <v>12</v>
      </c>
      <c r="G2096" s="71">
        <v>18</v>
      </c>
      <c r="H2096" s="71">
        <v>2099</v>
      </c>
      <c r="I2096" s="71">
        <v>37.679928199999999</v>
      </c>
      <c r="J2096" s="71">
        <v>-122.0938139</v>
      </c>
    </row>
    <row r="2097" spans="1:10" ht="29.1">
      <c r="A2097" s="71">
        <v>55949</v>
      </c>
      <c r="B2097" s="70" t="s">
        <v>1035</v>
      </c>
      <c r="C2097" s="71">
        <v>9901090</v>
      </c>
      <c r="D2097" s="72" t="s">
        <v>2453</v>
      </c>
      <c r="E2097" s="71">
        <v>14</v>
      </c>
      <c r="F2097" s="71">
        <v>4</v>
      </c>
      <c r="G2097" s="71">
        <v>18</v>
      </c>
      <c r="H2097" s="71">
        <v>2100</v>
      </c>
      <c r="I2097" s="71">
        <v>37.966274200000001</v>
      </c>
      <c r="J2097" s="71">
        <v>-122.3098778</v>
      </c>
    </row>
    <row r="2098" spans="1:10" ht="29.1">
      <c r="A2098" s="71">
        <v>50225</v>
      </c>
      <c r="B2098" s="70" t="s">
        <v>1035</v>
      </c>
      <c r="C2098" s="71">
        <v>800420</v>
      </c>
      <c r="D2098" s="72" t="s">
        <v>2454</v>
      </c>
      <c r="E2098" s="71">
        <v>11</v>
      </c>
      <c r="F2098" s="71">
        <v>7</v>
      </c>
      <c r="G2098" s="71">
        <v>18</v>
      </c>
      <c r="H2098" s="71">
        <v>2101</v>
      </c>
      <c r="I2098" s="71">
        <v>37.675043799999997</v>
      </c>
      <c r="J2098" s="71">
        <v>-122.0798389</v>
      </c>
    </row>
    <row r="2099" spans="1:10" ht="29.1">
      <c r="A2099" s="71">
        <v>54745</v>
      </c>
      <c r="B2099" s="70" t="s">
        <v>1035</v>
      </c>
      <c r="C2099" s="71">
        <v>805380</v>
      </c>
      <c r="D2099" s="72" t="s">
        <v>2435</v>
      </c>
      <c r="E2099" s="71">
        <v>8</v>
      </c>
      <c r="F2099" s="71">
        <v>11</v>
      </c>
      <c r="G2099" s="71">
        <v>18</v>
      </c>
      <c r="H2099" s="71">
        <v>2102</v>
      </c>
      <c r="I2099" s="71">
        <v>37.655955499999997</v>
      </c>
      <c r="J2099" s="71">
        <v>-122.0747083</v>
      </c>
    </row>
    <row r="2100" spans="1:10" ht="29.1">
      <c r="A2100" s="71">
        <v>52669</v>
      </c>
      <c r="B2100" s="70" t="s">
        <v>1035</v>
      </c>
      <c r="C2100" s="71">
        <v>706310</v>
      </c>
      <c r="D2100" s="72" t="s">
        <v>2455</v>
      </c>
      <c r="E2100" s="71">
        <v>6</v>
      </c>
      <c r="F2100" s="71">
        <v>12</v>
      </c>
      <c r="G2100" s="71">
        <v>18</v>
      </c>
      <c r="H2100" s="71">
        <v>2103</v>
      </c>
      <c r="I2100" s="71">
        <v>37.474389700000003</v>
      </c>
      <c r="J2100" s="71">
        <v>-121.92080110000001</v>
      </c>
    </row>
    <row r="2101" spans="1:10" ht="29.1">
      <c r="A2101" s="71">
        <v>59622</v>
      </c>
      <c r="B2101" s="70" t="s">
        <v>1035</v>
      </c>
      <c r="C2101" s="71">
        <v>1004330</v>
      </c>
      <c r="D2101" s="72" t="s">
        <v>2456</v>
      </c>
      <c r="E2101" s="71">
        <v>6</v>
      </c>
      <c r="F2101" s="71">
        <v>12</v>
      </c>
      <c r="G2101" s="71">
        <v>18</v>
      </c>
      <c r="H2101" s="71">
        <v>2104</v>
      </c>
      <c r="I2101" s="71">
        <v>37.742721299999999</v>
      </c>
      <c r="J2101" s="71">
        <v>-122.1741936</v>
      </c>
    </row>
    <row r="2102" spans="1:10" ht="29.1">
      <c r="A2102" s="71">
        <v>55648</v>
      </c>
      <c r="B2102" s="70" t="s">
        <v>1035</v>
      </c>
      <c r="C2102" s="71">
        <v>1009600</v>
      </c>
      <c r="D2102" s="72" t="s">
        <v>2457</v>
      </c>
      <c r="E2102" s="71">
        <v>2</v>
      </c>
      <c r="F2102" s="71">
        <v>16</v>
      </c>
      <c r="G2102" s="71">
        <v>18</v>
      </c>
      <c r="H2102" s="71">
        <v>2105</v>
      </c>
      <c r="I2102" s="71">
        <v>37.734618400000002</v>
      </c>
      <c r="J2102" s="71">
        <v>-122.1799395</v>
      </c>
    </row>
    <row r="2103" spans="1:10" ht="29.1">
      <c r="A2103" s="71">
        <v>52199</v>
      </c>
      <c r="B2103" s="70" t="s">
        <v>1035</v>
      </c>
      <c r="C2103" s="71">
        <v>1012810</v>
      </c>
      <c r="D2103" s="72" t="s">
        <v>1678</v>
      </c>
      <c r="E2103" s="71">
        <v>1</v>
      </c>
      <c r="F2103" s="71">
        <v>17</v>
      </c>
      <c r="G2103" s="71">
        <v>18</v>
      </c>
      <c r="H2103" s="71">
        <v>2106</v>
      </c>
      <c r="I2103" s="71">
        <v>37.787167699999998</v>
      </c>
      <c r="J2103" s="71">
        <v>-122.19498849999999</v>
      </c>
    </row>
    <row r="2104" spans="1:10" ht="29.1">
      <c r="A2104" s="71">
        <v>50923</v>
      </c>
      <c r="B2104" s="70" t="s">
        <v>1035</v>
      </c>
      <c r="C2104" s="71">
        <v>9901940</v>
      </c>
      <c r="D2104" s="72" t="s">
        <v>2427</v>
      </c>
      <c r="E2104" s="71">
        <v>15</v>
      </c>
      <c r="F2104" s="71">
        <v>3</v>
      </c>
      <c r="G2104" s="71">
        <v>18</v>
      </c>
      <c r="H2104" s="71">
        <v>2107</v>
      </c>
      <c r="I2104" s="71">
        <v>37.7293266</v>
      </c>
      <c r="J2104" s="71">
        <v>-122.22962649999999</v>
      </c>
    </row>
    <row r="2105" spans="1:10" ht="29.1">
      <c r="A2105" s="71">
        <v>50557</v>
      </c>
      <c r="B2105" s="70" t="s">
        <v>1035</v>
      </c>
      <c r="C2105" s="71">
        <v>101770</v>
      </c>
      <c r="D2105" s="72" t="s">
        <v>2403</v>
      </c>
      <c r="E2105" s="71">
        <v>14</v>
      </c>
      <c r="F2105" s="71">
        <v>4</v>
      </c>
      <c r="G2105" s="71">
        <v>18</v>
      </c>
      <c r="H2105" s="71">
        <v>2108</v>
      </c>
      <c r="I2105" s="71">
        <v>37.775229699999997</v>
      </c>
      <c r="J2105" s="71">
        <v>-122.2820407</v>
      </c>
    </row>
    <row r="2106" spans="1:10" ht="29.1">
      <c r="A2106" s="71">
        <v>56685</v>
      </c>
      <c r="B2106" s="70" t="s">
        <v>1035</v>
      </c>
      <c r="C2106" s="71">
        <v>1004510</v>
      </c>
      <c r="D2106" s="72" t="s">
        <v>2343</v>
      </c>
      <c r="E2106" s="71">
        <v>10</v>
      </c>
      <c r="F2106" s="71">
        <v>8</v>
      </c>
      <c r="G2106" s="71">
        <v>18</v>
      </c>
      <c r="H2106" s="71">
        <v>2109</v>
      </c>
      <c r="I2106" s="71">
        <v>37.734724499999999</v>
      </c>
      <c r="J2106" s="71">
        <v>-122.1840459</v>
      </c>
    </row>
    <row r="2107" spans="1:10" ht="29.1">
      <c r="A2107" s="71">
        <v>59986</v>
      </c>
      <c r="B2107" s="70" t="s">
        <v>1035</v>
      </c>
      <c r="C2107" s="71">
        <v>804790</v>
      </c>
      <c r="D2107" s="72" t="s">
        <v>2458</v>
      </c>
      <c r="E2107" s="71">
        <v>15</v>
      </c>
      <c r="F2107" s="71">
        <v>3</v>
      </c>
      <c r="G2107" s="71">
        <v>18</v>
      </c>
      <c r="H2107" s="71">
        <v>2110</v>
      </c>
      <c r="I2107" s="71">
        <v>37.634483500000002</v>
      </c>
      <c r="J2107" s="71">
        <v>-122.0632227</v>
      </c>
    </row>
    <row r="2108" spans="1:10" ht="29.1">
      <c r="A2108" s="71">
        <v>51499</v>
      </c>
      <c r="B2108" s="70" t="s">
        <v>1035</v>
      </c>
      <c r="C2108" s="71">
        <v>1300330</v>
      </c>
      <c r="D2108" s="72" t="s">
        <v>2459</v>
      </c>
      <c r="E2108" s="71">
        <v>13</v>
      </c>
      <c r="F2108" s="71">
        <v>4</v>
      </c>
      <c r="G2108" s="71">
        <v>18</v>
      </c>
      <c r="H2108" s="71">
        <v>2111</v>
      </c>
      <c r="I2108" s="71">
        <v>37.939892200000003</v>
      </c>
      <c r="J2108" s="71">
        <v>-122.3474235</v>
      </c>
    </row>
    <row r="2109" spans="1:10" ht="29.1">
      <c r="A2109" s="71">
        <v>55893</v>
      </c>
      <c r="B2109" s="70" t="s">
        <v>1035</v>
      </c>
      <c r="C2109" s="71">
        <v>1700090</v>
      </c>
      <c r="D2109" s="72" t="s">
        <v>2460</v>
      </c>
      <c r="E2109" s="71">
        <v>7</v>
      </c>
      <c r="F2109" s="71">
        <v>11</v>
      </c>
      <c r="G2109" s="71">
        <v>18</v>
      </c>
      <c r="H2109" s="71">
        <v>2112</v>
      </c>
      <c r="I2109" s="71">
        <v>37.592648400000002</v>
      </c>
      <c r="J2109" s="71">
        <v>-122.0751444</v>
      </c>
    </row>
    <row r="2110" spans="1:10" ht="29.1">
      <c r="A2110" s="71">
        <v>57752</v>
      </c>
      <c r="B2110" s="70" t="s">
        <v>1035</v>
      </c>
      <c r="C2110" s="71">
        <v>700090</v>
      </c>
      <c r="D2110" s="72" t="s">
        <v>2461</v>
      </c>
      <c r="E2110" s="71">
        <v>14</v>
      </c>
      <c r="F2110" s="71">
        <v>4</v>
      </c>
      <c r="G2110" s="71">
        <v>18</v>
      </c>
      <c r="H2110" s="71">
        <v>2113</v>
      </c>
      <c r="I2110" s="71">
        <v>37.582851599999998</v>
      </c>
      <c r="J2110" s="71">
        <v>-122.0571635</v>
      </c>
    </row>
    <row r="2111" spans="1:10" ht="29.1">
      <c r="A2111" s="71">
        <v>52207</v>
      </c>
      <c r="B2111" s="70" t="s">
        <v>1035</v>
      </c>
      <c r="C2111" s="71">
        <v>304480</v>
      </c>
      <c r="D2111" s="72" t="s">
        <v>2373</v>
      </c>
      <c r="E2111" s="71">
        <v>10</v>
      </c>
      <c r="F2111" s="71">
        <v>8</v>
      </c>
      <c r="G2111" s="71">
        <v>18</v>
      </c>
      <c r="H2111" s="71">
        <v>2114</v>
      </c>
      <c r="I2111" s="71">
        <v>37.8627477</v>
      </c>
      <c r="J2111" s="71">
        <v>-122.28995639999999</v>
      </c>
    </row>
    <row r="2112" spans="1:10" ht="29.1">
      <c r="A2112" s="71">
        <v>58656</v>
      </c>
      <c r="B2112" s="70" t="s">
        <v>1035</v>
      </c>
      <c r="C2112" s="71">
        <v>1300850</v>
      </c>
      <c r="D2112" s="72" t="s">
        <v>2462</v>
      </c>
      <c r="E2112" s="71">
        <v>11</v>
      </c>
      <c r="F2112" s="71">
        <v>7</v>
      </c>
      <c r="G2112" s="71">
        <v>18</v>
      </c>
      <c r="H2112" s="71">
        <v>2115</v>
      </c>
      <c r="I2112" s="71">
        <v>37.925507000000003</v>
      </c>
      <c r="J2112" s="71">
        <v>-122.338312</v>
      </c>
    </row>
    <row r="2113" spans="1:10" ht="29.1">
      <c r="A2113" s="71">
        <v>56643</v>
      </c>
      <c r="B2113" s="70" t="s">
        <v>1035</v>
      </c>
      <c r="C2113" s="71">
        <v>1700220</v>
      </c>
      <c r="D2113" s="72" t="s">
        <v>2338</v>
      </c>
      <c r="E2113" s="71">
        <v>6</v>
      </c>
      <c r="F2113" s="71">
        <v>12</v>
      </c>
      <c r="G2113" s="71">
        <v>18</v>
      </c>
      <c r="H2113" s="71">
        <v>2116</v>
      </c>
      <c r="I2113" s="71">
        <v>37.594594600000001</v>
      </c>
      <c r="J2113" s="71">
        <v>-122.04764419999999</v>
      </c>
    </row>
    <row r="2114" spans="1:10" ht="29.1">
      <c r="A2114" s="71">
        <v>55622</v>
      </c>
      <c r="B2114" s="70" t="s">
        <v>1035</v>
      </c>
      <c r="C2114" s="71">
        <v>1011230</v>
      </c>
      <c r="D2114" s="72" t="s">
        <v>2463</v>
      </c>
      <c r="E2114" s="71">
        <v>17</v>
      </c>
      <c r="F2114" s="71">
        <v>1</v>
      </c>
      <c r="G2114" s="71">
        <v>18</v>
      </c>
      <c r="H2114" s="71">
        <v>2117</v>
      </c>
      <c r="I2114" s="71">
        <v>37.798550200000001</v>
      </c>
      <c r="J2114" s="71">
        <v>-122.2170254</v>
      </c>
    </row>
    <row r="2115" spans="1:10" ht="29.1">
      <c r="A2115" s="71">
        <v>55131</v>
      </c>
      <c r="B2115" s="70" t="s">
        <v>1035</v>
      </c>
      <c r="C2115" s="71">
        <v>1300300</v>
      </c>
      <c r="D2115" s="72" t="s">
        <v>2464</v>
      </c>
      <c r="E2115" s="71">
        <v>16</v>
      </c>
      <c r="F2115" s="71">
        <v>2</v>
      </c>
      <c r="G2115" s="71">
        <v>18</v>
      </c>
      <c r="H2115" s="71">
        <v>2118</v>
      </c>
      <c r="I2115" s="71">
        <v>37.937931399999997</v>
      </c>
      <c r="J2115" s="71">
        <v>-122.3474339</v>
      </c>
    </row>
    <row r="2116" spans="1:10" ht="29.1">
      <c r="A2116" s="71">
        <v>59919</v>
      </c>
      <c r="B2116" s="70" t="s">
        <v>1035</v>
      </c>
      <c r="C2116" s="71">
        <v>1013160</v>
      </c>
      <c r="D2116" s="72" t="s">
        <v>2465</v>
      </c>
      <c r="E2116" s="71">
        <v>16</v>
      </c>
      <c r="F2116" s="71">
        <v>2</v>
      </c>
      <c r="G2116" s="71">
        <v>18</v>
      </c>
      <c r="H2116" s="71">
        <v>2119</v>
      </c>
      <c r="I2116" s="71">
        <v>37.825983299999997</v>
      </c>
      <c r="J2116" s="71">
        <v>-122.2842493</v>
      </c>
    </row>
    <row r="2117" spans="1:10" ht="29.1">
      <c r="A2117" s="71">
        <v>50188</v>
      </c>
      <c r="B2117" s="70" t="s">
        <v>1035</v>
      </c>
      <c r="C2117" s="71">
        <v>1003860</v>
      </c>
      <c r="D2117" s="72" t="s">
        <v>2358</v>
      </c>
      <c r="E2117" s="71">
        <v>11</v>
      </c>
      <c r="F2117" s="71">
        <v>6</v>
      </c>
      <c r="G2117" s="71">
        <v>18</v>
      </c>
      <c r="H2117" s="71">
        <v>2120</v>
      </c>
      <c r="I2117" s="71">
        <v>37.752593500000003</v>
      </c>
      <c r="J2117" s="71">
        <v>-122.1788614</v>
      </c>
    </row>
    <row r="2118" spans="1:10" ht="29.1">
      <c r="A2118" s="71">
        <v>53460</v>
      </c>
      <c r="B2118" s="70" t="s">
        <v>1035</v>
      </c>
      <c r="C2118" s="71">
        <v>1001090</v>
      </c>
      <c r="D2118" s="72" t="s">
        <v>2344</v>
      </c>
      <c r="E2118" s="71">
        <v>2</v>
      </c>
      <c r="F2118" s="71">
        <v>16</v>
      </c>
      <c r="G2118" s="71">
        <v>18</v>
      </c>
      <c r="H2118" s="71">
        <v>2121</v>
      </c>
      <c r="I2118" s="71">
        <v>37.810341000000001</v>
      </c>
      <c r="J2118" s="71">
        <v>-122.2890567</v>
      </c>
    </row>
    <row r="2119" spans="1:10" ht="29.1">
      <c r="A2119" s="71">
        <v>50821</v>
      </c>
      <c r="B2119" s="70" t="s">
        <v>1035</v>
      </c>
      <c r="C2119" s="71">
        <v>9901560</v>
      </c>
      <c r="D2119" s="72" t="s">
        <v>2466</v>
      </c>
      <c r="E2119" s="71">
        <v>5</v>
      </c>
      <c r="F2119" s="71">
        <v>12</v>
      </c>
      <c r="G2119" s="71">
        <v>18</v>
      </c>
      <c r="H2119" s="71">
        <v>2123</v>
      </c>
      <c r="I2119" s="71">
        <v>37.737155399999999</v>
      </c>
      <c r="J2119" s="71">
        <v>-122.2489317</v>
      </c>
    </row>
    <row r="2120" spans="1:10" ht="29.1">
      <c r="A2120" s="71">
        <v>58565</v>
      </c>
      <c r="B2120" s="70" t="s">
        <v>1035</v>
      </c>
      <c r="C2120" s="71">
        <v>1300590</v>
      </c>
      <c r="D2120" s="72" t="s">
        <v>2467</v>
      </c>
      <c r="E2120" s="71">
        <v>5</v>
      </c>
      <c r="F2120" s="71">
        <v>13</v>
      </c>
      <c r="G2120" s="71">
        <v>18</v>
      </c>
      <c r="H2120" s="71">
        <v>2124</v>
      </c>
      <c r="I2120" s="71">
        <v>37.9945649</v>
      </c>
      <c r="J2120" s="71">
        <v>-122.3414387</v>
      </c>
    </row>
    <row r="2121" spans="1:10" ht="29.1">
      <c r="A2121" s="71">
        <v>58896</v>
      </c>
      <c r="B2121" s="70" t="s">
        <v>1035</v>
      </c>
      <c r="C2121" s="71">
        <v>1303330</v>
      </c>
      <c r="D2121" s="72" t="s">
        <v>2468</v>
      </c>
      <c r="E2121" s="71">
        <v>2</v>
      </c>
      <c r="F2121" s="71">
        <v>16</v>
      </c>
      <c r="G2121" s="71">
        <v>18</v>
      </c>
      <c r="H2121" s="71">
        <v>2125</v>
      </c>
      <c r="I2121" s="71">
        <v>37.9209946</v>
      </c>
      <c r="J2121" s="71">
        <v>-122.3254924</v>
      </c>
    </row>
    <row r="2122" spans="1:10" ht="29.1">
      <c r="A2122" s="71">
        <v>51162</v>
      </c>
      <c r="B2122" s="70" t="s">
        <v>1035</v>
      </c>
      <c r="C2122" s="71">
        <v>501610</v>
      </c>
      <c r="D2122" s="72" t="s">
        <v>2244</v>
      </c>
      <c r="E2122" s="71">
        <v>8</v>
      </c>
      <c r="F2122" s="71">
        <v>10</v>
      </c>
      <c r="G2122" s="71">
        <v>18</v>
      </c>
      <c r="H2122" s="71">
        <v>2126</v>
      </c>
      <c r="I2122" s="71">
        <v>37.927620400000002</v>
      </c>
      <c r="J2122" s="71">
        <v>-122.32021589999999</v>
      </c>
    </row>
    <row r="2123" spans="1:10" ht="29.1">
      <c r="A2123" s="71">
        <v>50934</v>
      </c>
      <c r="B2123" s="70" t="s">
        <v>1035</v>
      </c>
      <c r="C2123" s="71">
        <v>9901980</v>
      </c>
      <c r="D2123" s="72" t="s">
        <v>2469</v>
      </c>
      <c r="E2123" s="71">
        <v>14</v>
      </c>
      <c r="F2123" s="71">
        <v>4</v>
      </c>
      <c r="G2123" s="71">
        <v>18</v>
      </c>
      <c r="H2123" s="71">
        <v>2127</v>
      </c>
      <c r="I2123" s="71">
        <v>37.960489600000002</v>
      </c>
      <c r="J2123" s="71">
        <v>-122.3464419</v>
      </c>
    </row>
    <row r="2124" spans="1:10" ht="29.1">
      <c r="A2124" s="71">
        <v>55890</v>
      </c>
      <c r="B2124" s="70" t="s">
        <v>1035</v>
      </c>
      <c r="C2124" s="71">
        <v>1600040</v>
      </c>
      <c r="D2124" s="72" t="s">
        <v>2470</v>
      </c>
      <c r="E2124" s="71">
        <v>6</v>
      </c>
      <c r="F2124" s="71">
        <v>12</v>
      </c>
      <c r="G2124" s="71">
        <v>18</v>
      </c>
      <c r="H2124" s="71">
        <v>2128</v>
      </c>
      <c r="I2124" s="71">
        <v>37.958327699999998</v>
      </c>
      <c r="J2124" s="71">
        <v>-122.34694450000001</v>
      </c>
    </row>
    <row r="2125" spans="1:10" ht="29.1">
      <c r="A2125" s="71">
        <v>51524</v>
      </c>
      <c r="B2125" s="70" t="s">
        <v>1035</v>
      </c>
      <c r="C2125" s="71">
        <v>9903450</v>
      </c>
      <c r="D2125" s="72" t="s">
        <v>1485</v>
      </c>
      <c r="E2125" s="71">
        <v>16</v>
      </c>
      <c r="F2125" s="71">
        <v>2</v>
      </c>
      <c r="G2125" s="71">
        <v>18</v>
      </c>
      <c r="H2125" s="71">
        <v>2129</v>
      </c>
      <c r="I2125" s="71">
        <v>37.841926800000003</v>
      </c>
      <c r="J2125" s="71">
        <v>-122.2516226</v>
      </c>
    </row>
    <row r="2126" spans="1:10" ht="29.1">
      <c r="A2126" s="71">
        <v>55754</v>
      </c>
      <c r="B2126" s="70" t="s">
        <v>1035</v>
      </c>
      <c r="C2126" s="71">
        <v>901160</v>
      </c>
      <c r="D2126" s="72" t="s">
        <v>2471</v>
      </c>
      <c r="E2126" s="71">
        <v>11</v>
      </c>
      <c r="F2126" s="71">
        <v>7</v>
      </c>
      <c r="G2126" s="71">
        <v>18</v>
      </c>
      <c r="H2126" s="71">
        <v>2130</v>
      </c>
      <c r="I2126" s="71">
        <v>37.545819899999998</v>
      </c>
      <c r="J2126" s="71">
        <v>-122.0410413</v>
      </c>
    </row>
    <row r="2127" spans="1:10" ht="29.1">
      <c r="A2127" s="71">
        <v>52388</v>
      </c>
      <c r="B2127" s="70" t="s">
        <v>1035</v>
      </c>
      <c r="C2127" s="71">
        <v>1004870</v>
      </c>
      <c r="D2127" s="72" t="s">
        <v>2333</v>
      </c>
      <c r="E2127" s="71">
        <v>12</v>
      </c>
      <c r="F2127" s="71">
        <v>6</v>
      </c>
      <c r="G2127" s="71">
        <v>18</v>
      </c>
      <c r="H2127" s="71">
        <v>2131</v>
      </c>
      <c r="I2127" s="71">
        <v>37.818852700000001</v>
      </c>
      <c r="J2127" s="71">
        <v>-122.2829057</v>
      </c>
    </row>
    <row r="2128" spans="1:10" ht="29.1">
      <c r="A2128" s="71">
        <v>53577</v>
      </c>
      <c r="B2128" s="70" t="s">
        <v>1035</v>
      </c>
      <c r="C2128" s="71">
        <v>800590</v>
      </c>
      <c r="D2128" s="72" t="s">
        <v>2472</v>
      </c>
      <c r="E2128" s="71">
        <v>13</v>
      </c>
      <c r="F2128" s="71">
        <v>5</v>
      </c>
      <c r="G2128" s="71">
        <v>18</v>
      </c>
      <c r="H2128" s="71">
        <v>2132</v>
      </c>
      <c r="I2128" s="71">
        <v>37.683354600000001</v>
      </c>
      <c r="J2128" s="71">
        <v>-122.0647529</v>
      </c>
    </row>
    <row r="2129" spans="1:10" ht="29.1">
      <c r="A2129" s="71">
        <v>51626</v>
      </c>
      <c r="B2129" s="70" t="s">
        <v>1035</v>
      </c>
      <c r="C2129" s="71">
        <v>9903780</v>
      </c>
      <c r="D2129" s="72" t="s">
        <v>2473</v>
      </c>
      <c r="E2129" s="71">
        <v>14</v>
      </c>
      <c r="F2129" s="71">
        <v>4</v>
      </c>
      <c r="G2129" s="71">
        <v>18</v>
      </c>
      <c r="H2129" s="71">
        <v>2133</v>
      </c>
      <c r="I2129" s="71">
        <v>37.464181500000002</v>
      </c>
      <c r="J2129" s="71">
        <v>-121.914535</v>
      </c>
    </row>
    <row r="2130" spans="1:10" ht="29.1">
      <c r="A2130" s="71">
        <v>53211</v>
      </c>
      <c r="B2130" s="70" t="s">
        <v>1035</v>
      </c>
      <c r="C2130" s="71">
        <v>1302850</v>
      </c>
      <c r="D2130" s="72" t="s">
        <v>2474</v>
      </c>
      <c r="E2130" s="71">
        <v>10</v>
      </c>
      <c r="F2130" s="71">
        <v>8</v>
      </c>
      <c r="G2130" s="71">
        <v>18</v>
      </c>
      <c r="H2130" s="71">
        <v>2134</v>
      </c>
      <c r="I2130" s="71">
        <v>37.921346800000002</v>
      </c>
      <c r="J2130" s="71">
        <v>-122.3319824</v>
      </c>
    </row>
    <row r="2131" spans="1:10" ht="29.1">
      <c r="A2131" s="71">
        <v>53853</v>
      </c>
      <c r="B2131" s="70" t="s">
        <v>1035</v>
      </c>
      <c r="C2131" s="71">
        <v>1500250</v>
      </c>
      <c r="D2131" s="72" t="s">
        <v>2475</v>
      </c>
      <c r="E2131" s="71">
        <v>5</v>
      </c>
      <c r="F2131" s="71">
        <v>12</v>
      </c>
      <c r="G2131" s="71">
        <v>17</v>
      </c>
      <c r="H2131" s="71">
        <v>2135</v>
      </c>
      <c r="I2131" s="71">
        <v>37.712366699999997</v>
      </c>
      <c r="J2131" s="71">
        <v>-122.1360488</v>
      </c>
    </row>
    <row r="2132" spans="1:10" ht="29.1">
      <c r="A2132" s="71">
        <v>51882</v>
      </c>
      <c r="B2132" s="70" t="s">
        <v>1035</v>
      </c>
      <c r="C2132" s="71">
        <v>1004920</v>
      </c>
      <c r="D2132" s="72" t="s">
        <v>2399</v>
      </c>
      <c r="E2132" s="71">
        <v>8</v>
      </c>
      <c r="F2132" s="71">
        <v>10</v>
      </c>
      <c r="G2132" s="71">
        <v>17</v>
      </c>
      <c r="H2132" s="71">
        <v>2136</v>
      </c>
      <c r="I2132" s="71">
        <v>37.8219055</v>
      </c>
      <c r="J2132" s="71">
        <v>-122.281569</v>
      </c>
    </row>
    <row r="2133" spans="1:10" ht="29.1">
      <c r="A2133" s="71">
        <v>55692</v>
      </c>
      <c r="B2133" s="70" t="s">
        <v>1035</v>
      </c>
      <c r="C2133" s="71">
        <v>700070</v>
      </c>
      <c r="D2133" s="72" t="s">
        <v>2476</v>
      </c>
      <c r="E2133" s="71">
        <v>4</v>
      </c>
      <c r="F2133" s="71">
        <v>14</v>
      </c>
      <c r="G2133" s="71">
        <v>17</v>
      </c>
      <c r="H2133" s="71">
        <v>2137</v>
      </c>
      <c r="I2133" s="71">
        <v>37.583513600000003</v>
      </c>
      <c r="J2133" s="71">
        <v>-122.0578007</v>
      </c>
    </row>
    <row r="2134" spans="1:10" ht="29.1">
      <c r="A2134" s="71">
        <v>56044</v>
      </c>
      <c r="B2134" s="70" t="s">
        <v>1035</v>
      </c>
      <c r="C2134" s="71">
        <v>305650</v>
      </c>
      <c r="D2134" s="72" t="s">
        <v>2064</v>
      </c>
      <c r="E2134" s="71">
        <v>5</v>
      </c>
      <c r="F2134" s="71">
        <v>12</v>
      </c>
      <c r="G2134" s="71">
        <v>17</v>
      </c>
      <c r="H2134" s="71">
        <v>2138</v>
      </c>
      <c r="I2134" s="71">
        <v>37.885763699999998</v>
      </c>
      <c r="J2134" s="71">
        <v>-122.2751423</v>
      </c>
    </row>
    <row r="2135" spans="1:10" ht="29.1">
      <c r="A2135" s="71">
        <v>54330</v>
      </c>
      <c r="B2135" s="70" t="s">
        <v>1035</v>
      </c>
      <c r="C2135" s="71">
        <v>100870</v>
      </c>
      <c r="D2135" s="72" t="s">
        <v>2424</v>
      </c>
      <c r="E2135" s="71">
        <v>7</v>
      </c>
      <c r="F2135" s="71">
        <v>11</v>
      </c>
      <c r="G2135" s="71">
        <v>17</v>
      </c>
      <c r="H2135" s="71">
        <v>2139</v>
      </c>
      <c r="I2135" s="71">
        <v>37.771232599999998</v>
      </c>
      <c r="J2135" s="71">
        <v>-122.27324830000001</v>
      </c>
    </row>
    <row r="2136" spans="1:10" ht="29.1">
      <c r="A2136" s="71">
        <v>52325</v>
      </c>
      <c r="B2136" s="70" t="s">
        <v>1035</v>
      </c>
      <c r="C2136" s="71">
        <v>501530</v>
      </c>
      <c r="D2136" s="72" t="s">
        <v>2477</v>
      </c>
      <c r="E2136" s="71">
        <v>10</v>
      </c>
      <c r="F2136" s="71">
        <v>7</v>
      </c>
      <c r="G2136" s="71">
        <v>17</v>
      </c>
      <c r="H2136" s="71">
        <v>2140</v>
      </c>
      <c r="I2136" s="71">
        <v>37.904238900000003</v>
      </c>
      <c r="J2136" s="71">
        <v>-122.30415120000001</v>
      </c>
    </row>
    <row r="2137" spans="1:10" ht="29.1">
      <c r="A2137" s="71">
        <v>59877</v>
      </c>
      <c r="B2137" s="70" t="s">
        <v>1035</v>
      </c>
      <c r="C2137" s="71">
        <v>1302620</v>
      </c>
      <c r="D2137" s="72" t="s">
        <v>2478</v>
      </c>
      <c r="E2137" s="71">
        <v>6</v>
      </c>
      <c r="F2137" s="71">
        <v>12</v>
      </c>
      <c r="G2137" s="71">
        <v>17</v>
      </c>
      <c r="H2137" s="71">
        <v>2141</v>
      </c>
      <c r="I2137" s="71">
        <v>37.972773500000002</v>
      </c>
      <c r="J2137" s="71">
        <v>-122.3260001</v>
      </c>
    </row>
    <row r="2138" spans="1:10" ht="29.1">
      <c r="A2138" s="71">
        <v>54428</v>
      </c>
      <c r="B2138" s="70" t="s">
        <v>1035</v>
      </c>
      <c r="C2138" s="71">
        <v>1016750</v>
      </c>
      <c r="D2138" s="72" t="s">
        <v>2479</v>
      </c>
      <c r="E2138" s="71">
        <v>4</v>
      </c>
      <c r="F2138" s="71">
        <v>13</v>
      </c>
      <c r="G2138" s="71">
        <v>17</v>
      </c>
      <c r="H2138" s="71">
        <v>2142</v>
      </c>
      <c r="I2138" s="71">
        <v>37.831552199999997</v>
      </c>
      <c r="J2138" s="71">
        <v>-122.215093</v>
      </c>
    </row>
    <row r="2139" spans="1:10" ht="29.1">
      <c r="A2139" s="71">
        <v>59665</v>
      </c>
      <c r="B2139" s="70" t="s">
        <v>1035</v>
      </c>
      <c r="C2139" s="71">
        <v>800190</v>
      </c>
      <c r="D2139" s="72" t="s">
        <v>2127</v>
      </c>
      <c r="E2139" s="71">
        <v>12</v>
      </c>
      <c r="F2139" s="71">
        <v>6</v>
      </c>
      <c r="G2139" s="71">
        <v>17</v>
      </c>
      <c r="H2139" s="71">
        <v>2143</v>
      </c>
      <c r="I2139" s="71">
        <v>37.668722899999999</v>
      </c>
      <c r="J2139" s="71">
        <v>-122.0956958</v>
      </c>
    </row>
    <row r="2140" spans="1:10" ht="29.1">
      <c r="A2140" s="71">
        <v>59633</v>
      </c>
      <c r="B2140" s="70" t="s">
        <v>1035</v>
      </c>
      <c r="C2140" s="71">
        <v>1005780</v>
      </c>
      <c r="D2140" s="72" t="s">
        <v>2480</v>
      </c>
      <c r="E2140" s="71">
        <v>8</v>
      </c>
      <c r="F2140" s="71">
        <v>10</v>
      </c>
      <c r="G2140" s="71">
        <v>17</v>
      </c>
      <c r="H2140" s="71">
        <v>2144</v>
      </c>
      <c r="I2140" s="71">
        <v>37.741820099999998</v>
      </c>
      <c r="J2140" s="71">
        <v>-122.1572505</v>
      </c>
    </row>
    <row r="2141" spans="1:10" ht="29.1">
      <c r="A2141" s="71">
        <v>58244</v>
      </c>
      <c r="B2141" s="70" t="s">
        <v>1035</v>
      </c>
      <c r="C2141" s="71">
        <v>704190</v>
      </c>
      <c r="D2141" s="72" t="s">
        <v>2481</v>
      </c>
      <c r="E2141" s="71">
        <v>1</v>
      </c>
      <c r="F2141" s="71">
        <v>16</v>
      </c>
      <c r="G2141" s="71">
        <v>17</v>
      </c>
      <c r="H2141" s="71">
        <v>2145</v>
      </c>
      <c r="I2141" s="71">
        <v>37.576019500000001</v>
      </c>
      <c r="J2141" s="71">
        <v>-121.9723346</v>
      </c>
    </row>
    <row r="2142" spans="1:10" ht="29.1">
      <c r="A2142" s="71">
        <v>55965</v>
      </c>
      <c r="B2142" s="70" t="s">
        <v>1035</v>
      </c>
      <c r="C2142" s="71">
        <v>701300</v>
      </c>
      <c r="D2142" s="72" t="s">
        <v>2482</v>
      </c>
      <c r="E2142" s="71">
        <v>14</v>
      </c>
      <c r="F2142" s="71">
        <v>3</v>
      </c>
      <c r="G2142" s="71">
        <v>17</v>
      </c>
      <c r="H2142" s="71">
        <v>2146</v>
      </c>
      <c r="I2142" s="71">
        <v>37.556458900000003</v>
      </c>
      <c r="J2142" s="71">
        <v>-121.9803544</v>
      </c>
    </row>
    <row r="2143" spans="1:10" ht="29.1">
      <c r="A2143" s="71">
        <v>55815</v>
      </c>
      <c r="B2143" s="70" t="s">
        <v>1035</v>
      </c>
      <c r="C2143" s="71">
        <v>1700110</v>
      </c>
      <c r="D2143" s="72" t="s">
        <v>2483</v>
      </c>
      <c r="E2143" s="71">
        <v>10</v>
      </c>
      <c r="F2143" s="71">
        <v>7</v>
      </c>
      <c r="G2143" s="71">
        <v>17</v>
      </c>
      <c r="H2143" s="71">
        <v>2147</v>
      </c>
      <c r="I2143" s="71">
        <v>37.591516800000001</v>
      </c>
      <c r="J2143" s="71">
        <v>-122.0803662</v>
      </c>
    </row>
    <row r="2144" spans="1:10" ht="29.1">
      <c r="A2144" s="71">
        <v>57597</v>
      </c>
      <c r="B2144" s="70" t="s">
        <v>1035</v>
      </c>
      <c r="C2144" s="71">
        <v>103960</v>
      </c>
      <c r="D2144" s="72" t="s">
        <v>2306</v>
      </c>
      <c r="E2144" s="71">
        <v>13</v>
      </c>
      <c r="F2144" s="71">
        <v>4</v>
      </c>
      <c r="G2144" s="71">
        <v>17</v>
      </c>
      <c r="H2144" s="71">
        <v>2148</v>
      </c>
      <c r="I2144" s="71">
        <v>37.758375700000002</v>
      </c>
      <c r="J2144" s="71">
        <v>-122.25587539999999</v>
      </c>
    </row>
    <row r="2145" spans="1:10" ht="29.1">
      <c r="A2145" s="71">
        <v>54688</v>
      </c>
      <c r="B2145" s="70" t="s">
        <v>1035</v>
      </c>
      <c r="C2145" s="71">
        <v>1019850</v>
      </c>
      <c r="D2145" s="72" t="s">
        <v>2379</v>
      </c>
      <c r="E2145" s="71">
        <v>10</v>
      </c>
      <c r="F2145" s="71">
        <v>8</v>
      </c>
      <c r="G2145" s="71">
        <v>17</v>
      </c>
      <c r="H2145" s="71">
        <v>2149</v>
      </c>
      <c r="I2145" s="71">
        <v>37.845977699999999</v>
      </c>
      <c r="J2145" s="71">
        <v>-122.2728467</v>
      </c>
    </row>
    <row r="2146" spans="1:10" ht="29.1">
      <c r="A2146" s="71">
        <v>55201</v>
      </c>
      <c r="B2146" s="70" t="s">
        <v>1035</v>
      </c>
      <c r="C2146" s="71">
        <v>1000210</v>
      </c>
      <c r="D2146" s="72" t="s">
        <v>2484</v>
      </c>
      <c r="E2146" s="71">
        <v>6</v>
      </c>
      <c r="F2146" s="71">
        <v>12</v>
      </c>
      <c r="G2146" s="71">
        <v>17</v>
      </c>
      <c r="H2146" s="71">
        <v>2150</v>
      </c>
      <c r="I2146" s="71">
        <v>37.806649899999996</v>
      </c>
      <c r="J2146" s="71">
        <v>-122.2870121</v>
      </c>
    </row>
    <row r="2147" spans="1:10" ht="29.1">
      <c r="A2147" s="71">
        <v>54505</v>
      </c>
      <c r="B2147" s="70" t="s">
        <v>1035</v>
      </c>
      <c r="C2147" s="71">
        <v>1015010</v>
      </c>
      <c r="D2147" s="72" t="s">
        <v>2485</v>
      </c>
      <c r="E2147" s="71">
        <v>9</v>
      </c>
      <c r="F2147" s="71">
        <v>8</v>
      </c>
      <c r="G2147" s="71">
        <v>17</v>
      </c>
      <c r="H2147" s="71">
        <v>2151</v>
      </c>
      <c r="I2147" s="71">
        <v>37.799135800000002</v>
      </c>
      <c r="J2147" s="71">
        <v>-122.2110808</v>
      </c>
    </row>
    <row r="2148" spans="1:10" ht="29.1">
      <c r="A2148" s="71">
        <v>55328</v>
      </c>
      <c r="B2148" s="70" t="s">
        <v>1035</v>
      </c>
      <c r="C2148" s="71">
        <v>800600</v>
      </c>
      <c r="D2148" s="72" t="s">
        <v>2486</v>
      </c>
      <c r="E2148" s="71">
        <v>5</v>
      </c>
      <c r="F2148" s="71">
        <v>12</v>
      </c>
      <c r="G2148" s="71">
        <v>17</v>
      </c>
      <c r="H2148" s="71">
        <v>2152</v>
      </c>
      <c r="I2148" s="71">
        <v>37.683005700000002</v>
      </c>
      <c r="J2148" s="71">
        <v>-122.0650545</v>
      </c>
    </row>
    <row r="2149" spans="1:10" ht="29.1">
      <c r="A2149" s="71">
        <v>56536</v>
      </c>
      <c r="B2149" s="70" t="s">
        <v>1035</v>
      </c>
      <c r="C2149" s="71">
        <v>803560</v>
      </c>
      <c r="D2149" s="72" t="s">
        <v>2487</v>
      </c>
      <c r="E2149" s="71">
        <v>11</v>
      </c>
      <c r="F2149" s="71">
        <v>6</v>
      </c>
      <c r="G2149" s="71">
        <v>17</v>
      </c>
      <c r="H2149" s="71">
        <v>2153</v>
      </c>
      <c r="I2149" s="71">
        <v>37.665563900000002</v>
      </c>
      <c r="J2149" s="71">
        <v>-122.0783488</v>
      </c>
    </row>
    <row r="2150" spans="1:10" ht="29.1">
      <c r="A2150" s="71">
        <v>56696</v>
      </c>
      <c r="B2150" s="70" t="s">
        <v>1035</v>
      </c>
      <c r="C2150" s="71">
        <v>1006980</v>
      </c>
      <c r="D2150" s="72" t="s">
        <v>2488</v>
      </c>
      <c r="E2150" s="71">
        <v>11</v>
      </c>
      <c r="F2150" s="71">
        <v>7</v>
      </c>
      <c r="G2150" s="71">
        <v>17</v>
      </c>
      <c r="H2150" s="71">
        <v>2154</v>
      </c>
      <c r="I2150" s="71">
        <v>37.854840000000003</v>
      </c>
      <c r="J2150" s="71">
        <v>-122.220394</v>
      </c>
    </row>
    <row r="2151" spans="1:10" ht="29.1">
      <c r="A2151" s="71">
        <v>52710</v>
      </c>
      <c r="B2151" s="70" t="s">
        <v>1035</v>
      </c>
      <c r="C2151" s="71">
        <v>805170</v>
      </c>
      <c r="D2151" s="72" t="s">
        <v>2489</v>
      </c>
      <c r="E2151" s="71">
        <v>5</v>
      </c>
      <c r="F2151" s="71">
        <v>13</v>
      </c>
      <c r="G2151" s="71">
        <v>17</v>
      </c>
      <c r="H2151" s="71">
        <v>2155</v>
      </c>
      <c r="I2151" s="71">
        <v>37.653150400000001</v>
      </c>
      <c r="J2151" s="71">
        <v>-122.1242288</v>
      </c>
    </row>
    <row r="2152" spans="1:10" ht="29.1">
      <c r="A2152" s="71">
        <v>50299</v>
      </c>
      <c r="B2152" s="70" t="s">
        <v>1035</v>
      </c>
      <c r="C2152" s="71">
        <v>9900800</v>
      </c>
      <c r="D2152" s="72" t="s">
        <v>2355</v>
      </c>
      <c r="E2152" s="71">
        <v>12</v>
      </c>
      <c r="F2152" s="71">
        <v>5</v>
      </c>
      <c r="G2152" s="71">
        <v>17</v>
      </c>
      <c r="H2152" s="71">
        <v>2156</v>
      </c>
      <c r="I2152" s="71">
        <v>37.958762</v>
      </c>
      <c r="J2152" s="71">
        <v>-122.36230999999999</v>
      </c>
    </row>
    <row r="2153" spans="1:10" ht="29.1">
      <c r="A2153" s="71">
        <v>58477</v>
      </c>
      <c r="B2153" s="70" t="s">
        <v>1035</v>
      </c>
      <c r="C2153" s="71">
        <v>1018540</v>
      </c>
      <c r="D2153" s="72" t="s">
        <v>2490</v>
      </c>
      <c r="E2153" s="71">
        <v>7</v>
      </c>
      <c r="F2153" s="71">
        <v>10</v>
      </c>
      <c r="G2153" s="71">
        <v>17</v>
      </c>
      <c r="H2153" s="71">
        <v>2157</v>
      </c>
      <c r="I2153" s="71">
        <v>37.815991199999999</v>
      </c>
      <c r="J2153" s="71">
        <v>-122.24928319999999</v>
      </c>
    </row>
    <row r="2154" spans="1:10" ht="29.1">
      <c r="A2154" s="71">
        <v>58865</v>
      </c>
      <c r="B2154" s="70" t="s">
        <v>1035</v>
      </c>
      <c r="C2154" s="71">
        <v>1017320</v>
      </c>
      <c r="D2154" s="72" t="s">
        <v>2491</v>
      </c>
      <c r="E2154" s="71">
        <v>15</v>
      </c>
      <c r="F2154" s="71">
        <v>2</v>
      </c>
      <c r="G2154" s="71">
        <v>17</v>
      </c>
      <c r="H2154" s="71">
        <v>2158</v>
      </c>
      <c r="I2154" s="71">
        <v>37.806779599999999</v>
      </c>
      <c r="J2154" s="71">
        <v>-122.223924</v>
      </c>
    </row>
    <row r="2155" spans="1:10" ht="29.1">
      <c r="A2155" s="71">
        <v>54730</v>
      </c>
      <c r="B2155" s="70" t="s">
        <v>1035</v>
      </c>
      <c r="C2155" s="71">
        <v>1700390</v>
      </c>
      <c r="D2155" s="72" t="s">
        <v>2421</v>
      </c>
      <c r="E2155" s="71">
        <v>5</v>
      </c>
      <c r="F2155" s="71">
        <v>12</v>
      </c>
      <c r="G2155" s="71">
        <v>17</v>
      </c>
      <c r="H2155" s="71">
        <v>2159</v>
      </c>
      <c r="I2155" s="71">
        <v>37.593951699999998</v>
      </c>
      <c r="J2155" s="71">
        <v>-122.0193747</v>
      </c>
    </row>
    <row r="2156" spans="1:10" ht="29.1">
      <c r="A2156" s="71">
        <v>50904</v>
      </c>
      <c r="B2156" s="70" t="s">
        <v>1035</v>
      </c>
      <c r="C2156" s="71">
        <v>9901860</v>
      </c>
      <c r="D2156" s="72" t="s">
        <v>2492</v>
      </c>
      <c r="E2156" s="71">
        <v>3</v>
      </c>
      <c r="F2156" s="71">
        <v>14</v>
      </c>
      <c r="G2156" s="71">
        <v>17</v>
      </c>
      <c r="H2156" s="71">
        <v>2160</v>
      </c>
      <c r="I2156" s="71">
        <v>37.513120200000003</v>
      </c>
      <c r="J2156" s="71">
        <v>-121.9196204</v>
      </c>
    </row>
    <row r="2157" spans="1:10" ht="29.1">
      <c r="A2157" s="71">
        <v>59310</v>
      </c>
      <c r="B2157" s="70" t="s">
        <v>1035</v>
      </c>
      <c r="C2157" s="71">
        <v>1006160</v>
      </c>
      <c r="D2157" s="72" t="s">
        <v>2493</v>
      </c>
      <c r="E2157" s="71">
        <v>4</v>
      </c>
      <c r="F2157" s="71">
        <v>13</v>
      </c>
      <c r="G2157" s="71">
        <v>17</v>
      </c>
      <c r="H2157" s="71">
        <v>2161</v>
      </c>
      <c r="I2157" s="71">
        <v>37.842484499999998</v>
      </c>
      <c r="J2157" s="71">
        <v>-122.2289699</v>
      </c>
    </row>
    <row r="2158" spans="1:10" ht="29.1">
      <c r="A2158" s="71">
        <v>55241</v>
      </c>
      <c r="B2158" s="70" t="s">
        <v>1035</v>
      </c>
      <c r="C2158" s="71">
        <v>301460</v>
      </c>
      <c r="D2158" s="72" t="s">
        <v>2494</v>
      </c>
      <c r="E2158" s="71">
        <v>2</v>
      </c>
      <c r="F2158" s="71">
        <v>15</v>
      </c>
      <c r="G2158" s="71">
        <v>17</v>
      </c>
      <c r="H2158" s="71">
        <v>2162</v>
      </c>
      <c r="I2158" s="71">
        <v>37.876694999999998</v>
      </c>
      <c r="J2158" s="71">
        <v>-122.283023</v>
      </c>
    </row>
    <row r="2159" spans="1:10" ht="29.1">
      <c r="A2159" s="71">
        <v>58911</v>
      </c>
      <c r="B2159" s="70" t="s">
        <v>1035</v>
      </c>
      <c r="C2159" s="71">
        <v>1300190</v>
      </c>
      <c r="D2159" s="72" t="s">
        <v>2495</v>
      </c>
      <c r="E2159" s="71">
        <v>9</v>
      </c>
      <c r="F2159" s="71">
        <v>8</v>
      </c>
      <c r="G2159" s="71">
        <v>17</v>
      </c>
      <c r="H2159" s="71">
        <v>2163</v>
      </c>
      <c r="I2159" s="71">
        <v>37.934897100000001</v>
      </c>
      <c r="J2159" s="71">
        <v>-122.3486668</v>
      </c>
    </row>
    <row r="2160" spans="1:10" ht="29.1">
      <c r="A2160" s="71">
        <v>55729</v>
      </c>
      <c r="B2160" s="70" t="s">
        <v>1035</v>
      </c>
      <c r="C2160" s="71">
        <v>801900</v>
      </c>
      <c r="D2160" s="72" t="s">
        <v>2496</v>
      </c>
      <c r="E2160" s="71">
        <v>8</v>
      </c>
      <c r="F2160" s="71">
        <v>9</v>
      </c>
      <c r="G2160" s="71">
        <v>17</v>
      </c>
      <c r="H2160" s="71">
        <v>2164</v>
      </c>
      <c r="I2160" s="71">
        <v>37.648226899999997</v>
      </c>
      <c r="J2160" s="71">
        <v>-122.08188939999999</v>
      </c>
    </row>
    <row r="2161" spans="1:10" ht="29.1">
      <c r="A2161" s="71">
        <v>57577</v>
      </c>
      <c r="B2161" s="70" t="s">
        <v>1035</v>
      </c>
      <c r="C2161" s="71">
        <v>1004820</v>
      </c>
      <c r="D2161" s="72" t="s">
        <v>2400</v>
      </c>
      <c r="E2161" s="71">
        <v>8</v>
      </c>
      <c r="F2161" s="71">
        <v>9</v>
      </c>
      <c r="G2161" s="71">
        <v>17</v>
      </c>
      <c r="H2161" s="71">
        <v>2165</v>
      </c>
      <c r="I2161" s="71">
        <v>37.812530199999998</v>
      </c>
      <c r="J2161" s="71">
        <v>-122.2851892</v>
      </c>
    </row>
    <row r="2162" spans="1:10" ht="29.1">
      <c r="A2162" s="71">
        <v>56011</v>
      </c>
      <c r="B2162" s="70" t="s">
        <v>1035</v>
      </c>
      <c r="C2162" s="71">
        <v>1700120</v>
      </c>
      <c r="D2162" s="72" t="s">
        <v>2483</v>
      </c>
      <c r="E2162" s="71">
        <v>5</v>
      </c>
      <c r="F2162" s="71">
        <v>12</v>
      </c>
      <c r="G2162" s="71">
        <v>17</v>
      </c>
      <c r="H2162" s="71">
        <v>2166</v>
      </c>
      <c r="I2162" s="71">
        <v>37.591753099999998</v>
      </c>
      <c r="J2162" s="71">
        <v>-122.0804686</v>
      </c>
    </row>
    <row r="2163" spans="1:10" ht="29.1">
      <c r="A2163" s="71">
        <v>52466</v>
      </c>
      <c r="B2163" s="70" t="s">
        <v>1035</v>
      </c>
      <c r="C2163" s="71">
        <v>1300580</v>
      </c>
      <c r="D2163" s="72" t="s">
        <v>2467</v>
      </c>
      <c r="E2163" s="71">
        <v>14</v>
      </c>
      <c r="F2163" s="71">
        <v>3</v>
      </c>
      <c r="G2163" s="71">
        <v>17</v>
      </c>
      <c r="H2163" s="71">
        <v>2167</v>
      </c>
      <c r="I2163" s="71">
        <v>37.994773700000003</v>
      </c>
      <c r="J2163" s="71">
        <v>-122.3413331</v>
      </c>
    </row>
    <row r="2164" spans="1:10" ht="29.1">
      <c r="A2164" s="71">
        <v>58810</v>
      </c>
      <c r="B2164" s="70" t="s">
        <v>1035</v>
      </c>
      <c r="C2164" s="71">
        <v>1018360</v>
      </c>
      <c r="D2164" s="72" t="s">
        <v>2314</v>
      </c>
      <c r="E2164" s="71">
        <v>9</v>
      </c>
      <c r="F2164" s="71">
        <v>8</v>
      </c>
      <c r="G2164" s="71">
        <v>17</v>
      </c>
      <c r="H2164" s="71">
        <v>2168</v>
      </c>
      <c r="I2164" s="71">
        <v>37.838905599999997</v>
      </c>
      <c r="J2164" s="71">
        <v>-122.28254939999999</v>
      </c>
    </row>
    <row r="2165" spans="1:10" ht="29.1">
      <c r="A2165" s="71">
        <v>59939</v>
      </c>
      <c r="B2165" s="70" t="s">
        <v>1035</v>
      </c>
      <c r="C2165" s="71">
        <v>1017460</v>
      </c>
      <c r="D2165" s="72" t="s">
        <v>2497</v>
      </c>
      <c r="E2165" s="71">
        <v>15</v>
      </c>
      <c r="F2165" s="71">
        <v>2</v>
      </c>
      <c r="G2165" s="71">
        <v>17</v>
      </c>
      <c r="H2165" s="71">
        <v>2169</v>
      </c>
      <c r="I2165" s="71">
        <v>37.810195499999999</v>
      </c>
      <c r="J2165" s="71">
        <v>-122.21721359999999</v>
      </c>
    </row>
    <row r="2166" spans="1:10" ht="29.1">
      <c r="A2166" s="71">
        <v>52551</v>
      </c>
      <c r="B2166" s="70" t="s">
        <v>1035</v>
      </c>
      <c r="C2166" s="71">
        <v>9900030</v>
      </c>
      <c r="D2166" s="72" t="s">
        <v>2498</v>
      </c>
      <c r="E2166" s="71">
        <v>11</v>
      </c>
      <c r="F2166" s="71">
        <v>6</v>
      </c>
      <c r="G2166" s="71">
        <v>17</v>
      </c>
      <c r="H2166" s="71">
        <v>2170</v>
      </c>
      <c r="I2166" s="71">
        <v>37.957544400000003</v>
      </c>
      <c r="J2166" s="71">
        <v>-122.36705980000001</v>
      </c>
    </row>
    <row r="2167" spans="1:10" ht="29.1">
      <c r="A2167" s="71">
        <v>56541</v>
      </c>
      <c r="B2167" s="70" t="s">
        <v>1035</v>
      </c>
      <c r="C2167" s="71">
        <v>1002020</v>
      </c>
      <c r="D2167" s="72" t="s">
        <v>2499</v>
      </c>
      <c r="E2167" s="71">
        <v>3</v>
      </c>
      <c r="F2167" s="71">
        <v>14</v>
      </c>
      <c r="G2167" s="71">
        <v>17</v>
      </c>
      <c r="H2167" s="71">
        <v>2171</v>
      </c>
      <c r="I2167" s="71">
        <v>37.779961700000001</v>
      </c>
      <c r="J2167" s="71">
        <v>-122.22065480000001</v>
      </c>
    </row>
    <row r="2168" spans="1:10" ht="29.1">
      <c r="A2168" s="71">
        <v>55863</v>
      </c>
      <c r="B2168" s="70" t="s">
        <v>1035</v>
      </c>
      <c r="C2168" s="71">
        <v>9800220</v>
      </c>
      <c r="D2168" s="72" t="s">
        <v>2500</v>
      </c>
      <c r="E2168" s="71">
        <v>11</v>
      </c>
      <c r="F2168" s="71">
        <v>6</v>
      </c>
      <c r="G2168" s="71">
        <v>17</v>
      </c>
      <c r="H2168" s="71">
        <v>2172</v>
      </c>
      <c r="I2168" s="71">
        <v>37.687868899999998</v>
      </c>
      <c r="J2168" s="71">
        <v>-122.1191037</v>
      </c>
    </row>
    <row r="2169" spans="1:10" ht="29.1">
      <c r="A2169" s="71">
        <v>52217</v>
      </c>
      <c r="B2169" s="70" t="s">
        <v>1035</v>
      </c>
      <c r="C2169" s="71">
        <v>200740</v>
      </c>
      <c r="D2169" s="72" t="s">
        <v>2501</v>
      </c>
      <c r="E2169" s="71">
        <v>6</v>
      </c>
      <c r="F2169" s="71">
        <v>11</v>
      </c>
      <c r="G2169" s="71">
        <v>17</v>
      </c>
      <c r="H2169" s="71">
        <v>2173</v>
      </c>
      <c r="I2169" s="71">
        <v>37.893335499999999</v>
      </c>
      <c r="J2169" s="71">
        <v>-122.2998084</v>
      </c>
    </row>
    <row r="2170" spans="1:10" ht="29.1">
      <c r="A2170" s="71">
        <v>52076</v>
      </c>
      <c r="B2170" s="70" t="s">
        <v>1035</v>
      </c>
      <c r="C2170" s="71">
        <v>9905610</v>
      </c>
      <c r="D2170" s="72" t="s">
        <v>2367</v>
      </c>
      <c r="E2170" s="71">
        <v>12</v>
      </c>
      <c r="F2170" s="71">
        <v>5</v>
      </c>
      <c r="G2170" s="71">
        <v>17</v>
      </c>
      <c r="H2170" s="71">
        <v>2174</v>
      </c>
      <c r="I2170" s="71">
        <v>37.598974499999997</v>
      </c>
      <c r="J2170" s="71">
        <v>-122.08154589999999</v>
      </c>
    </row>
    <row r="2171" spans="1:10" ht="29.1">
      <c r="A2171" s="71">
        <v>55945</v>
      </c>
      <c r="B2171" s="70" t="s">
        <v>1035</v>
      </c>
      <c r="C2171" s="71">
        <v>1000750</v>
      </c>
      <c r="D2171" s="72" t="s">
        <v>2502</v>
      </c>
      <c r="E2171" s="71">
        <v>15</v>
      </c>
      <c r="F2171" s="71">
        <v>2</v>
      </c>
      <c r="G2171" s="71">
        <v>17</v>
      </c>
      <c r="H2171" s="71">
        <v>2175</v>
      </c>
      <c r="I2171" s="71">
        <v>37.7954705</v>
      </c>
      <c r="J2171" s="71">
        <v>-122.2366708</v>
      </c>
    </row>
    <row r="2172" spans="1:10" ht="29.1">
      <c r="A2172" s="71">
        <v>51467</v>
      </c>
      <c r="B2172" s="70" t="s">
        <v>1035</v>
      </c>
      <c r="C2172" s="71">
        <v>9903240</v>
      </c>
      <c r="D2172" s="72" t="s">
        <v>2503</v>
      </c>
      <c r="E2172" s="71">
        <v>5</v>
      </c>
      <c r="F2172" s="71">
        <v>12</v>
      </c>
      <c r="G2172" s="71">
        <v>17</v>
      </c>
      <c r="H2172" s="71">
        <v>2176</v>
      </c>
      <c r="I2172" s="71">
        <v>37.766975600000002</v>
      </c>
      <c r="J2172" s="71">
        <v>-122.23534170000001</v>
      </c>
    </row>
    <row r="2173" spans="1:10" ht="29.1">
      <c r="A2173" s="71">
        <v>51799</v>
      </c>
      <c r="B2173" s="70" t="s">
        <v>1035</v>
      </c>
      <c r="C2173" s="71">
        <v>803540</v>
      </c>
      <c r="D2173" s="72" t="s">
        <v>2504</v>
      </c>
      <c r="E2173" s="71">
        <v>10</v>
      </c>
      <c r="F2173" s="71">
        <v>6</v>
      </c>
      <c r="G2173" s="71">
        <v>17</v>
      </c>
      <c r="H2173" s="71">
        <v>2177</v>
      </c>
      <c r="I2173" s="71">
        <v>37.6425117</v>
      </c>
      <c r="J2173" s="71">
        <v>-122.06029669999999</v>
      </c>
    </row>
    <row r="2174" spans="1:10" ht="29.1">
      <c r="A2174" s="71">
        <v>53454</v>
      </c>
      <c r="B2174" s="70" t="s">
        <v>1035</v>
      </c>
      <c r="C2174" s="71">
        <v>1501900</v>
      </c>
      <c r="D2174" s="72" t="s">
        <v>2505</v>
      </c>
      <c r="E2174" s="71">
        <v>7</v>
      </c>
      <c r="F2174" s="71">
        <v>9</v>
      </c>
      <c r="G2174" s="71">
        <v>17</v>
      </c>
      <c r="H2174" s="71">
        <v>2178</v>
      </c>
      <c r="I2174" s="71">
        <v>37.691010400000003</v>
      </c>
      <c r="J2174" s="71">
        <v>-122.1519442</v>
      </c>
    </row>
    <row r="2175" spans="1:10" ht="29.1">
      <c r="A2175" s="71">
        <v>53363</v>
      </c>
      <c r="B2175" s="70" t="s">
        <v>1035</v>
      </c>
      <c r="C2175" s="71">
        <v>804940</v>
      </c>
      <c r="D2175" s="72" t="s">
        <v>2386</v>
      </c>
      <c r="E2175" s="71">
        <v>11</v>
      </c>
      <c r="F2175" s="71">
        <v>6</v>
      </c>
      <c r="G2175" s="71">
        <v>17</v>
      </c>
      <c r="H2175" s="71">
        <v>2179</v>
      </c>
      <c r="I2175" s="71">
        <v>37.665894700000003</v>
      </c>
      <c r="J2175" s="71">
        <v>-122.1128233</v>
      </c>
    </row>
    <row r="2176" spans="1:10" ht="29.1">
      <c r="A2176" s="71">
        <v>56228</v>
      </c>
      <c r="B2176" s="70" t="s">
        <v>1035</v>
      </c>
      <c r="C2176" s="71">
        <v>1700900</v>
      </c>
      <c r="D2176" s="72" t="s">
        <v>2058</v>
      </c>
      <c r="E2176" s="71">
        <v>5</v>
      </c>
      <c r="F2176" s="71">
        <v>12</v>
      </c>
      <c r="G2176" s="71">
        <v>17</v>
      </c>
      <c r="H2176" s="71">
        <v>2180</v>
      </c>
      <c r="I2176" s="71">
        <v>37.605135599999997</v>
      </c>
      <c r="J2176" s="71">
        <v>-122.08257089999999</v>
      </c>
    </row>
    <row r="2177" spans="1:10" ht="29.1">
      <c r="A2177" s="71">
        <v>56601</v>
      </c>
      <c r="B2177" s="70" t="s">
        <v>1035</v>
      </c>
      <c r="C2177" s="71">
        <v>1016200</v>
      </c>
      <c r="D2177" s="72" t="s">
        <v>2506</v>
      </c>
      <c r="E2177" s="71">
        <v>10</v>
      </c>
      <c r="F2177" s="71">
        <v>7</v>
      </c>
      <c r="G2177" s="71">
        <v>17</v>
      </c>
      <c r="H2177" s="71">
        <v>2181</v>
      </c>
      <c r="I2177" s="71">
        <v>37.8327259</v>
      </c>
      <c r="J2177" s="71">
        <v>-122.26779929999999</v>
      </c>
    </row>
    <row r="2178" spans="1:10" ht="29.1">
      <c r="A2178" s="71">
        <v>51145</v>
      </c>
      <c r="B2178" s="70" t="s">
        <v>1035</v>
      </c>
      <c r="C2178" s="71">
        <v>103910</v>
      </c>
      <c r="D2178" s="72" t="s">
        <v>2271</v>
      </c>
      <c r="E2178" s="71">
        <v>12</v>
      </c>
      <c r="F2178" s="71">
        <v>5</v>
      </c>
      <c r="G2178" s="71">
        <v>17</v>
      </c>
      <c r="H2178" s="71">
        <v>2182</v>
      </c>
      <c r="I2178" s="71">
        <v>37.759534000000002</v>
      </c>
      <c r="J2178" s="71">
        <v>-122.254834</v>
      </c>
    </row>
    <row r="2179" spans="1:10" ht="29.1">
      <c r="A2179" s="71">
        <v>55954</v>
      </c>
      <c r="B2179" s="70" t="s">
        <v>1035</v>
      </c>
      <c r="C2179" s="71">
        <v>1501890</v>
      </c>
      <c r="D2179" s="72" t="s">
        <v>2505</v>
      </c>
      <c r="E2179" s="71">
        <v>12</v>
      </c>
      <c r="F2179" s="71">
        <v>5</v>
      </c>
      <c r="G2179" s="71">
        <v>17</v>
      </c>
      <c r="H2179" s="71">
        <v>2183</v>
      </c>
      <c r="I2179" s="71">
        <v>37.691039500000002</v>
      </c>
      <c r="J2179" s="71">
        <v>-122.15177629999999</v>
      </c>
    </row>
    <row r="2180" spans="1:10" ht="29.1">
      <c r="A2180" s="71">
        <v>53523</v>
      </c>
      <c r="B2180" s="70" t="s">
        <v>1035</v>
      </c>
      <c r="C2180" s="71">
        <v>1700650</v>
      </c>
      <c r="D2180" s="72" t="s">
        <v>2247</v>
      </c>
      <c r="E2180" s="71">
        <v>6</v>
      </c>
      <c r="F2180" s="71">
        <v>11</v>
      </c>
      <c r="G2180" s="71">
        <v>17</v>
      </c>
      <c r="H2180" s="71">
        <v>2184</v>
      </c>
      <c r="I2180" s="71">
        <v>37.609004300000002</v>
      </c>
      <c r="J2180" s="71">
        <v>-122.0230603</v>
      </c>
    </row>
    <row r="2181" spans="1:10" ht="29.1">
      <c r="A2181" s="71">
        <v>59225</v>
      </c>
      <c r="B2181" s="70" t="s">
        <v>1035</v>
      </c>
      <c r="C2181" s="71">
        <v>1000310</v>
      </c>
      <c r="D2181" s="72" t="s">
        <v>2507</v>
      </c>
      <c r="E2181" s="71">
        <v>12</v>
      </c>
      <c r="F2181" s="71">
        <v>4</v>
      </c>
      <c r="G2181" s="71">
        <v>17</v>
      </c>
      <c r="H2181" s="71">
        <v>2185</v>
      </c>
      <c r="I2181" s="71">
        <v>37.806982499999997</v>
      </c>
      <c r="J2181" s="71">
        <v>-122.28905109999999</v>
      </c>
    </row>
    <row r="2182" spans="1:10" ht="29.1">
      <c r="A2182" s="71">
        <v>59336</v>
      </c>
      <c r="B2182" s="70" t="s">
        <v>1035</v>
      </c>
      <c r="C2182" s="71">
        <v>1012450</v>
      </c>
      <c r="D2182" s="72" t="s">
        <v>2508</v>
      </c>
      <c r="E2182" s="71">
        <v>2</v>
      </c>
      <c r="F2182" s="71">
        <v>15</v>
      </c>
      <c r="G2182" s="71">
        <v>17</v>
      </c>
      <c r="H2182" s="71">
        <v>2186</v>
      </c>
      <c r="I2182" s="71">
        <v>37.7483687</v>
      </c>
      <c r="J2182" s="71">
        <v>-122.19648789999999</v>
      </c>
    </row>
    <row r="2183" spans="1:10" ht="29.1">
      <c r="A2183" s="71">
        <v>55901</v>
      </c>
      <c r="B2183" s="70" t="s">
        <v>1035</v>
      </c>
      <c r="C2183" s="71">
        <v>1000630</v>
      </c>
      <c r="D2183" s="72" t="s">
        <v>2509</v>
      </c>
      <c r="E2183" s="71">
        <v>5</v>
      </c>
      <c r="F2183" s="71">
        <v>11</v>
      </c>
      <c r="G2183" s="71">
        <v>17</v>
      </c>
      <c r="H2183" s="71">
        <v>2187</v>
      </c>
      <c r="I2183" s="71">
        <v>37.798318199999997</v>
      </c>
      <c r="J2183" s="71">
        <v>-122.2360103</v>
      </c>
    </row>
    <row r="2184" spans="1:10" ht="29.1">
      <c r="A2184" s="71">
        <v>58958</v>
      </c>
      <c r="B2184" s="70" t="s">
        <v>1035</v>
      </c>
      <c r="C2184" s="71">
        <v>301260</v>
      </c>
      <c r="D2184" s="72" t="s">
        <v>2510</v>
      </c>
      <c r="E2184" s="71">
        <v>16</v>
      </c>
      <c r="F2184" s="71">
        <v>1</v>
      </c>
      <c r="G2184" s="71">
        <v>17</v>
      </c>
      <c r="H2184" s="71">
        <v>2188</v>
      </c>
      <c r="I2184" s="71">
        <v>37.876309900000003</v>
      </c>
      <c r="J2184" s="71">
        <v>-122.2851806</v>
      </c>
    </row>
    <row r="2185" spans="1:10" ht="29.1">
      <c r="A2185" s="71">
        <v>58910</v>
      </c>
      <c r="B2185" s="70" t="s">
        <v>1035</v>
      </c>
      <c r="C2185" s="71">
        <v>102100</v>
      </c>
      <c r="D2185" s="72" t="s">
        <v>2511</v>
      </c>
      <c r="E2185" s="71">
        <v>15</v>
      </c>
      <c r="F2185" s="71">
        <v>2</v>
      </c>
      <c r="G2185" s="71">
        <v>17</v>
      </c>
      <c r="H2185" s="71">
        <v>2189</v>
      </c>
      <c r="I2185" s="71">
        <v>37.738101</v>
      </c>
      <c r="J2185" s="71">
        <v>-122.2518554</v>
      </c>
    </row>
    <row r="2186" spans="1:10" ht="29.1">
      <c r="A2186" s="71">
        <v>51650</v>
      </c>
      <c r="B2186" s="70" t="s">
        <v>1035</v>
      </c>
      <c r="C2186" s="71">
        <v>805300</v>
      </c>
      <c r="D2186" s="72" t="s">
        <v>2512</v>
      </c>
      <c r="E2186" s="71">
        <v>2</v>
      </c>
      <c r="F2186" s="71">
        <v>15</v>
      </c>
      <c r="G2186" s="71">
        <v>17</v>
      </c>
      <c r="H2186" s="71">
        <v>2190</v>
      </c>
      <c r="I2186" s="71">
        <v>37.658887499999999</v>
      </c>
      <c r="J2186" s="71">
        <v>-122.0596312</v>
      </c>
    </row>
    <row r="2187" spans="1:10" ht="29.1">
      <c r="A2187" s="71">
        <v>54992</v>
      </c>
      <c r="B2187" s="70" t="s">
        <v>1035</v>
      </c>
      <c r="C2187" s="71">
        <v>1300860</v>
      </c>
      <c r="D2187" s="72" t="s">
        <v>2462</v>
      </c>
      <c r="E2187" s="71">
        <v>7</v>
      </c>
      <c r="F2187" s="71">
        <v>10</v>
      </c>
      <c r="G2187" s="71">
        <v>17</v>
      </c>
      <c r="H2187" s="71">
        <v>2191</v>
      </c>
      <c r="I2187" s="71">
        <v>37.925369500000002</v>
      </c>
      <c r="J2187" s="71">
        <v>-122.33847830000001</v>
      </c>
    </row>
    <row r="2188" spans="1:10" ht="29.1">
      <c r="A2188" s="71">
        <v>56422</v>
      </c>
      <c r="B2188" s="70" t="s">
        <v>1035</v>
      </c>
      <c r="C2188" s="71">
        <v>200360</v>
      </c>
      <c r="D2188" s="72" t="s">
        <v>2035</v>
      </c>
      <c r="E2188" s="71">
        <v>12</v>
      </c>
      <c r="F2188" s="71">
        <v>5</v>
      </c>
      <c r="G2188" s="71">
        <v>17</v>
      </c>
      <c r="H2188" s="71">
        <v>2192</v>
      </c>
      <c r="I2188" s="71">
        <v>37.896509600000002</v>
      </c>
      <c r="J2188" s="71">
        <v>-122.30109</v>
      </c>
    </row>
    <row r="2189" spans="1:10" ht="29.1">
      <c r="A2189" s="71">
        <v>52251</v>
      </c>
      <c r="B2189" s="70" t="s">
        <v>1035</v>
      </c>
      <c r="C2189" s="71">
        <v>1600870</v>
      </c>
      <c r="D2189" s="72" t="s">
        <v>2513</v>
      </c>
      <c r="E2189" s="71">
        <v>11</v>
      </c>
      <c r="F2189" s="71">
        <v>6</v>
      </c>
      <c r="G2189" s="71">
        <v>17</v>
      </c>
      <c r="H2189" s="71">
        <v>2193</v>
      </c>
      <c r="I2189" s="71">
        <v>37.961295900000003</v>
      </c>
      <c r="J2189" s="71">
        <v>-122.3438858</v>
      </c>
    </row>
    <row r="2190" spans="1:10" ht="29.1">
      <c r="A2190" s="71">
        <v>55903</v>
      </c>
      <c r="B2190" s="70" t="s">
        <v>1035</v>
      </c>
      <c r="C2190" s="71">
        <v>1007320</v>
      </c>
      <c r="D2190" s="72" t="s">
        <v>2514</v>
      </c>
      <c r="E2190" s="71">
        <v>2</v>
      </c>
      <c r="F2190" s="71">
        <v>15</v>
      </c>
      <c r="G2190" s="71">
        <v>17</v>
      </c>
      <c r="H2190" s="71">
        <v>2194</v>
      </c>
      <c r="I2190" s="71">
        <v>37.849139299999997</v>
      </c>
      <c r="J2190" s="71">
        <v>-122.252402</v>
      </c>
    </row>
    <row r="2191" spans="1:10" ht="29.1">
      <c r="A2191" s="71">
        <v>57712</v>
      </c>
      <c r="B2191" s="70" t="s">
        <v>1035</v>
      </c>
      <c r="C2191" s="71">
        <v>9900790</v>
      </c>
      <c r="D2191" s="72" t="s">
        <v>2404</v>
      </c>
      <c r="E2191" s="71">
        <v>6</v>
      </c>
      <c r="F2191" s="71">
        <v>11</v>
      </c>
      <c r="G2191" s="71">
        <v>17</v>
      </c>
      <c r="H2191" s="71">
        <v>2195</v>
      </c>
      <c r="I2191" s="71">
        <v>37.9586404</v>
      </c>
      <c r="J2191" s="71">
        <v>-122.36491409999999</v>
      </c>
    </row>
    <row r="2192" spans="1:10" ht="29.1">
      <c r="A2192" s="71">
        <v>51541</v>
      </c>
      <c r="B2192" s="70" t="s">
        <v>1035</v>
      </c>
      <c r="C2192" s="71">
        <v>1100600</v>
      </c>
      <c r="D2192" s="72" t="s">
        <v>2382</v>
      </c>
      <c r="E2192" s="71">
        <v>14</v>
      </c>
      <c r="F2192" s="71">
        <v>3</v>
      </c>
      <c r="G2192" s="71">
        <v>17</v>
      </c>
      <c r="H2192" s="71">
        <v>2196</v>
      </c>
      <c r="I2192" s="71">
        <v>37.825418499999998</v>
      </c>
      <c r="J2192" s="71">
        <v>-122.2355359</v>
      </c>
    </row>
    <row r="2193" spans="1:10" ht="29.1">
      <c r="A2193" s="71">
        <v>59982</v>
      </c>
      <c r="B2193" s="70" t="s">
        <v>1035</v>
      </c>
      <c r="C2193" s="71">
        <v>804320</v>
      </c>
      <c r="D2193" s="72" t="s">
        <v>2515</v>
      </c>
      <c r="E2193" s="71">
        <v>10</v>
      </c>
      <c r="F2193" s="71">
        <v>7</v>
      </c>
      <c r="G2193" s="71">
        <v>17</v>
      </c>
      <c r="H2193" s="71">
        <v>2197</v>
      </c>
      <c r="I2193" s="71">
        <v>37.640869500000001</v>
      </c>
      <c r="J2193" s="71">
        <v>-122.076775</v>
      </c>
    </row>
    <row r="2194" spans="1:10" ht="29.1">
      <c r="A2194" s="71">
        <v>54844</v>
      </c>
      <c r="B2194" s="70" t="s">
        <v>1035</v>
      </c>
      <c r="C2194" s="71">
        <v>1010960</v>
      </c>
      <c r="D2194" s="72" t="s">
        <v>2516</v>
      </c>
      <c r="E2194" s="71">
        <v>15</v>
      </c>
      <c r="F2194" s="71">
        <v>2</v>
      </c>
      <c r="G2194" s="71">
        <v>17</v>
      </c>
      <c r="H2194" s="71">
        <v>2198</v>
      </c>
      <c r="I2194" s="71">
        <v>37.796881599999999</v>
      </c>
      <c r="J2194" s="71">
        <v>-122.21762409999999</v>
      </c>
    </row>
    <row r="2195" spans="1:10" ht="29.1">
      <c r="A2195" s="71">
        <v>52072</v>
      </c>
      <c r="B2195" s="70" t="s">
        <v>1035</v>
      </c>
      <c r="C2195" s="71">
        <v>9905590</v>
      </c>
      <c r="D2195" s="72" t="s">
        <v>2432</v>
      </c>
      <c r="E2195" s="71">
        <v>5</v>
      </c>
      <c r="F2195" s="71">
        <v>12</v>
      </c>
      <c r="G2195" s="71">
        <v>17</v>
      </c>
      <c r="H2195" s="71">
        <v>2199</v>
      </c>
      <c r="I2195" s="71">
        <v>37.591769200000002</v>
      </c>
      <c r="J2195" s="71">
        <v>-122.078053</v>
      </c>
    </row>
    <row r="2196" spans="1:10" ht="29.1">
      <c r="A2196" s="71">
        <v>54144</v>
      </c>
      <c r="B2196" s="70" t="s">
        <v>1035</v>
      </c>
      <c r="C2196" s="71">
        <v>1019380</v>
      </c>
      <c r="D2196" s="72" t="s">
        <v>1541</v>
      </c>
      <c r="E2196" s="71">
        <v>14</v>
      </c>
      <c r="F2196" s="71">
        <v>3</v>
      </c>
      <c r="G2196" s="71">
        <v>17</v>
      </c>
      <c r="H2196" s="71">
        <v>2200</v>
      </c>
      <c r="I2196" s="71">
        <v>37.797820999999999</v>
      </c>
      <c r="J2196" s="71">
        <v>-122.1643286</v>
      </c>
    </row>
    <row r="2197" spans="1:10" ht="29.1">
      <c r="A2197" s="71">
        <v>56447</v>
      </c>
      <c r="B2197" s="70" t="s">
        <v>1035</v>
      </c>
      <c r="C2197" s="71">
        <v>1008150</v>
      </c>
      <c r="D2197" s="72" t="s">
        <v>2219</v>
      </c>
      <c r="E2197" s="71">
        <v>3</v>
      </c>
      <c r="F2197" s="71">
        <v>14</v>
      </c>
      <c r="G2197" s="71">
        <v>17</v>
      </c>
      <c r="H2197" s="71">
        <v>2201</v>
      </c>
      <c r="I2197" s="71">
        <v>37.781014499999998</v>
      </c>
      <c r="J2197" s="71">
        <v>-122.2346177</v>
      </c>
    </row>
    <row r="2198" spans="1:10" ht="29.1">
      <c r="A2198" s="71">
        <v>54252</v>
      </c>
      <c r="B2198" s="70" t="s">
        <v>1035</v>
      </c>
      <c r="C2198" s="71">
        <v>1303880</v>
      </c>
      <c r="D2198" s="72" t="s">
        <v>2517</v>
      </c>
      <c r="E2198" s="71">
        <v>12</v>
      </c>
      <c r="F2198" s="71">
        <v>5</v>
      </c>
      <c r="G2198" s="71">
        <v>17</v>
      </c>
      <c r="H2198" s="71">
        <v>2202</v>
      </c>
      <c r="I2198" s="71">
        <v>37.993170900000003</v>
      </c>
      <c r="J2198" s="71">
        <v>-122.35452479999999</v>
      </c>
    </row>
    <row r="2199" spans="1:10" ht="29.1">
      <c r="A2199" s="71">
        <v>56613</v>
      </c>
      <c r="B2199" s="70" t="s">
        <v>1035</v>
      </c>
      <c r="C2199" s="71">
        <v>1601150</v>
      </c>
      <c r="D2199" s="72" t="s">
        <v>2518</v>
      </c>
      <c r="E2199" s="71">
        <v>7</v>
      </c>
      <c r="F2199" s="71">
        <v>9</v>
      </c>
      <c r="G2199" s="71">
        <v>17</v>
      </c>
      <c r="H2199" s="71">
        <v>2203</v>
      </c>
      <c r="I2199" s="71">
        <v>37.962861099999998</v>
      </c>
      <c r="J2199" s="71">
        <v>-122.32541449999999</v>
      </c>
    </row>
    <row r="2200" spans="1:10" ht="29.1">
      <c r="A2200" s="71">
        <v>51203</v>
      </c>
      <c r="B2200" s="70" t="s">
        <v>1035</v>
      </c>
      <c r="C2200" s="71">
        <v>9902510</v>
      </c>
      <c r="D2200" s="72" t="s">
        <v>2519</v>
      </c>
      <c r="E2200" s="71">
        <v>5</v>
      </c>
      <c r="F2200" s="71">
        <v>11</v>
      </c>
      <c r="G2200" s="71">
        <v>17</v>
      </c>
      <c r="H2200" s="71">
        <v>2204</v>
      </c>
      <c r="I2200" s="71">
        <v>37.666344700000003</v>
      </c>
      <c r="J2200" s="71">
        <v>-122.0798041</v>
      </c>
    </row>
    <row r="2201" spans="1:10" ht="29.1">
      <c r="A2201" s="71">
        <v>51240</v>
      </c>
      <c r="B2201" s="70" t="s">
        <v>1035</v>
      </c>
      <c r="C2201" s="71">
        <v>901970</v>
      </c>
      <c r="D2201" s="72" t="s">
        <v>2520</v>
      </c>
      <c r="E2201" s="71">
        <v>10</v>
      </c>
      <c r="F2201" s="71">
        <v>6</v>
      </c>
      <c r="G2201" s="71">
        <v>17</v>
      </c>
      <c r="H2201" s="71">
        <v>2205</v>
      </c>
      <c r="I2201" s="71">
        <v>37.5220755</v>
      </c>
      <c r="J2201" s="71">
        <v>-122.0347184</v>
      </c>
    </row>
    <row r="2202" spans="1:10" ht="29.1">
      <c r="A2202" s="71">
        <v>50882</v>
      </c>
      <c r="B2202" s="70" t="s">
        <v>1035</v>
      </c>
      <c r="C2202" s="71">
        <v>1003890</v>
      </c>
      <c r="D2202" s="72" t="s">
        <v>2277</v>
      </c>
      <c r="E2202" s="71">
        <v>5</v>
      </c>
      <c r="F2202" s="71">
        <v>12</v>
      </c>
      <c r="G2202" s="71">
        <v>17</v>
      </c>
      <c r="H2202" s="71">
        <v>2206</v>
      </c>
      <c r="I2202" s="71">
        <v>37.7510841</v>
      </c>
      <c r="J2202" s="71">
        <v>-122.18183310000001</v>
      </c>
    </row>
    <row r="2203" spans="1:10" ht="29.1">
      <c r="A2203" s="71">
        <v>51545</v>
      </c>
      <c r="B2203" s="70" t="s">
        <v>1035</v>
      </c>
      <c r="C2203" s="71">
        <v>100470</v>
      </c>
      <c r="D2203" s="72" t="s">
        <v>2521</v>
      </c>
      <c r="E2203" s="71">
        <v>10</v>
      </c>
      <c r="F2203" s="71">
        <v>7</v>
      </c>
      <c r="G2203" s="71">
        <v>17</v>
      </c>
      <c r="H2203" s="71">
        <v>2207</v>
      </c>
      <c r="I2203" s="71">
        <v>37.767459799999997</v>
      </c>
      <c r="J2203" s="71">
        <v>-122.2351626</v>
      </c>
    </row>
    <row r="2204" spans="1:10" ht="29.1">
      <c r="A2204" s="71">
        <v>55684</v>
      </c>
      <c r="B2204" s="70" t="s">
        <v>1035</v>
      </c>
      <c r="C2204" s="71">
        <v>1009620</v>
      </c>
      <c r="D2204" s="72" t="s">
        <v>2522</v>
      </c>
      <c r="E2204" s="71">
        <v>3</v>
      </c>
      <c r="F2204" s="71">
        <v>13</v>
      </c>
      <c r="G2204" s="71">
        <v>16</v>
      </c>
      <c r="H2204" s="71">
        <v>2208</v>
      </c>
      <c r="I2204" s="71">
        <v>37.737127600000001</v>
      </c>
      <c r="J2204" s="71">
        <v>-122.1860873</v>
      </c>
    </row>
    <row r="2205" spans="1:10" ht="29.1">
      <c r="A2205" s="71">
        <v>51899</v>
      </c>
      <c r="B2205" s="70" t="s">
        <v>1035</v>
      </c>
      <c r="C2205" s="71">
        <v>1009650</v>
      </c>
      <c r="D2205" s="72" t="s">
        <v>2523</v>
      </c>
      <c r="E2205" s="71">
        <v>14</v>
      </c>
      <c r="F2205" s="71">
        <v>2</v>
      </c>
      <c r="G2205" s="71">
        <v>16</v>
      </c>
      <c r="H2205" s="71">
        <v>2209</v>
      </c>
      <c r="I2205" s="71">
        <v>37.737093399999999</v>
      </c>
      <c r="J2205" s="71">
        <v>-122.1854786</v>
      </c>
    </row>
    <row r="2206" spans="1:10" ht="29.1">
      <c r="A2206" s="71">
        <v>56212</v>
      </c>
      <c r="B2206" s="70" t="s">
        <v>1035</v>
      </c>
      <c r="C2206" s="71">
        <v>103750</v>
      </c>
      <c r="D2206" s="72" t="s">
        <v>2524</v>
      </c>
      <c r="E2206" s="71">
        <v>3</v>
      </c>
      <c r="F2206" s="71">
        <v>13</v>
      </c>
      <c r="G2206" s="71">
        <v>16</v>
      </c>
      <c r="H2206" s="71">
        <v>2210</v>
      </c>
      <c r="I2206" s="71">
        <v>37.785837399999998</v>
      </c>
      <c r="J2206" s="71">
        <v>-122.3019664</v>
      </c>
    </row>
    <row r="2207" spans="1:10" ht="29.1">
      <c r="A2207" s="71">
        <v>59558</v>
      </c>
      <c r="B2207" s="70" t="s">
        <v>1035</v>
      </c>
      <c r="C2207" s="71">
        <v>703610</v>
      </c>
      <c r="D2207" s="72" t="s">
        <v>2150</v>
      </c>
      <c r="E2207" s="71">
        <v>13</v>
      </c>
      <c r="F2207" s="71">
        <v>4</v>
      </c>
      <c r="G2207" s="71">
        <v>16</v>
      </c>
      <c r="H2207" s="71">
        <v>2211</v>
      </c>
      <c r="I2207" s="71">
        <v>37.545411799999997</v>
      </c>
      <c r="J2207" s="71">
        <v>-121.9320563</v>
      </c>
    </row>
    <row r="2208" spans="1:10" ht="29.1">
      <c r="A2208" s="71">
        <v>52928</v>
      </c>
      <c r="B2208" s="70" t="s">
        <v>1035</v>
      </c>
      <c r="C2208" s="71">
        <v>9907750</v>
      </c>
      <c r="D2208" s="72" t="s">
        <v>2376</v>
      </c>
      <c r="E2208" s="71">
        <v>10</v>
      </c>
      <c r="F2208" s="71">
        <v>7</v>
      </c>
      <c r="G2208" s="71">
        <v>16</v>
      </c>
      <c r="H2208" s="71">
        <v>2212</v>
      </c>
      <c r="I2208" s="71">
        <v>37.684759999999997</v>
      </c>
      <c r="J2208" s="71">
        <v>-122.11669999999999</v>
      </c>
    </row>
    <row r="2209" spans="1:10" ht="29.1">
      <c r="A2209" s="71">
        <v>51322</v>
      </c>
      <c r="B2209" s="70" t="s">
        <v>1035</v>
      </c>
      <c r="C2209" s="71">
        <v>1015020</v>
      </c>
      <c r="D2209" s="72" t="s">
        <v>2485</v>
      </c>
      <c r="E2209" s="71">
        <v>6</v>
      </c>
      <c r="F2209" s="71">
        <v>11</v>
      </c>
      <c r="G2209" s="71">
        <v>16</v>
      </c>
      <c r="H2209" s="71">
        <v>2213</v>
      </c>
      <c r="I2209" s="71">
        <v>37.798947800000001</v>
      </c>
      <c r="J2209" s="71">
        <v>-122.2108971</v>
      </c>
    </row>
    <row r="2210" spans="1:10" ht="29.1">
      <c r="A2210" s="71">
        <v>58897</v>
      </c>
      <c r="B2210" s="70" t="s">
        <v>1035</v>
      </c>
      <c r="C2210" s="71">
        <v>1008070</v>
      </c>
      <c r="D2210" s="72" t="s">
        <v>2525</v>
      </c>
      <c r="E2210" s="71">
        <v>3</v>
      </c>
      <c r="F2210" s="71">
        <v>14</v>
      </c>
      <c r="G2210" s="71">
        <v>16</v>
      </c>
      <c r="H2210" s="71">
        <v>2214</v>
      </c>
      <c r="I2210" s="71">
        <v>37.796916500000002</v>
      </c>
      <c r="J2210" s="71">
        <v>-122.2608252</v>
      </c>
    </row>
    <row r="2211" spans="1:10" ht="29.1">
      <c r="A2211" s="71">
        <v>58669</v>
      </c>
      <c r="B2211" s="70" t="s">
        <v>1035</v>
      </c>
      <c r="C2211" s="71">
        <v>101920</v>
      </c>
      <c r="D2211" s="72" t="s">
        <v>2526</v>
      </c>
      <c r="E2211" s="71">
        <v>4</v>
      </c>
      <c r="F2211" s="71">
        <v>12</v>
      </c>
      <c r="G2211" s="71">
        <v>16</v>
      </c>
      <c r="H2211" s="71">
        <v>2215</v>
      </c>
      <c r="I2211" s="71">
        <v>37.735778799999999</v>
      </c>
      <c r="J2211" s="71">
        <v>-122.2356599</v>
      </c>
    </row>
    <row r="2212" spans="1:10" ht="29.1">
      <c r="A2212" s="71">
        <v>51934</v>
      </c>
      <c r="B2212" s="70" t="s">
        <v>1035</v>
      </c>
      <c r="C2212" s="71">
        <v>9904800</v>
      </c>
      <c r="D2212" s="72" t="s">
        <v>2364</v>
      </c>
      <c r="E2212" s="71">
        <v>6</v>
      </c>
      <c r="F2212" s="71">
        <v>11</v>
      </c>
      <c r="G2212" s="71">
        <v>16</v>
      </c>
      <c r="H2212" s="71">
        <v>2216</v>
      </c>
      <c r="I2212" s="71">
        <v>37.686571000000001</v>
      </c>
      <c r="J2212" s="71">
        <v>-122.13040549999999</v>
      </c>
    </row>
    <row r="2213" spans="1:10" ht="29.1">
      <c r="A2213" s="71">
        <v>53466</v>
      </c>
      <c r="B2213" s="70" t="s">
        <v>1035</v>
      </c>
      <c r="C2213" s="71">
        <v>104400</v>
      </c>
      <c r="D2213" s="72" t="s">
        <v>2527</v>
      </c>
      <c r="E2213" s="71">
        <v>14</v>
      </c>
      <c r="F2213" s="71">
        <v>3</v>
      </c>
      <c r="G2213" s="71">
        <v>16</v>
      </c>
      <c r="H2213" s="71">
        <v>2217</v>
      </c>
      <c r="I2213" s="71">
        <v>37.759357999999999</v>
      </c>
      <c r="J2213" s="71">
        <v>-122.2385795</v>
      </c>
    </row>
    <row r="2214" spans="1:10" ht="29.1">
      <c r="A2214" s="71">
        <v>53699</v>
      </c>
      <c r="B2214" s="70" t="s">
        <v>1035</v>
      </c>
      <c r="C2214" s="71">
        <v>706180</v>
      </c>
      <c r="D2214" s="72" t="s">
        <v>2528</v>
      </c>
      <c r="E2214" s="71">
        <v>12</v>
      </c>
      <c r="F2214" s="71">
        <v>4</v>
      </c>
      <c r="G2214" s="71">
        <v>16</v>
      </c>
      <c r="H2214" s="71">
        <v>2218</v>
      </c>
      <c r="I2214" s="71">
        <v>37.561062999999997</v>
      </c>
      <c r="J2214" s="71">
        <v>-121.9681346</v>
      </c>
    </row>
    <row r="2215" spans="1:10" ht="29.1">
      <c r="A2215" s="71">
        <v>59958</v>
      </c>
      <c r="B2215" s="70" t="s">
        <v>1035</v>
      </c>
      <c r="C2215" s="71">
        <v>704780</v>
      </c>
      <c r="D2215" s="72" t="s">
        <v>2529</v>
      </c>
      <c r="E2215" s="71">
        <v>4</v>
      </c>
      <c r="F2215" s="71">
        <v>12</v>
      </c>
      <c r="G2215" s="71">
        <v>16</v>
      </c>
      <c r="H2215" s="71">
        <v>2219</v>
      </c>
      <c r="I2215" s="71">
        <v>37.577104900000002</v>
      </c>
      <c r="J2215" s="71">
        <v>-122.0397878</v>
      </c>
    </row>
    <row r="2216" spans="1:10" ht="29.1">
      <c r="A2216" s="71">
        <v>57388</v>
      </c>
      <c r="B2216" s="70" t="s">
        <v>1035</v>
      </c>
      <c r="C2216" s="71">
        <v>701430</v>
      </c>
      <c r="D2216" s="72" t="s">
        <v>2530</v>
      </c>
      <c r="E2216" s="71">
        <v>8</v>
      </c>
      <c r="F2216" s="71">
        <v>8</v>
      </c>
      <c r="G2216" s="71">
        <v>16</v>
      </c>
      <c r="H2216" s="71">
        <v>2220</v>
      </c>
      <c r="I2216" s="71">
        <v>37.546426699999998</v>
      </c>
      <c r="J2216" s="71">
        <v>-121.9434049</v>
      </c>
    </row>
    <row r="2217" spans="1:10" ht="29.1">
      <c r="A2217" s="71">
        <v>56033</v>
      </c>
      <c r="B2217" s="70" t="s">
        <v>1035</v>
      </c>
      <c r="C2217" s="71">
        <v>1600050</v>
      </c>
      <c r="D2217" s="72" t="s">
        <v>2470</v>
      </c>
      <c r="E2217" s="71">
        <v>11</v>
      </c>
      <c r="F2217" s="71">
        <v>6</v>
      </c>
      <c r="G2217" s="71">
        <v>16</v>
      </c>
      <c r="H2217" s="71">
        <v>2221</v>
      </c>
      <c r="I2217" s="71">
        <v>37.958776800000003</v>
      </c>
      <c r="J2217" s="71">
        <v>-122.347032</v>
      </c>
    </row>
    <row r="2218" spans="1:10" ht="29.1">
      <c r="A2218" s="71">
        <v>55247</v>
      </c>
      <c r="B2218" s="70" t="s">
        <v>1035</v>
      </c>
      <c r="C2218" s="71">
        <v>1300490</v>
      </c>
      <c r="D2218" s="72" t="s">
        <v>2381</v>
      </c>
      <c r="E2218" s="71">
        <v>7</v>
      </c>
      <c r="F2218" s="71">
        <v>10</v>
      </c>
      <c r="G2218" s="71">
        <v>16</v>
      </c>
      <c r="H2218" s="71">
        <v>2222</v>
      </c>
      <c r="I2218" s="71">
        <v>37.9445634</v>
      </c>
      <c r="J2218" s="71">
        <v>-122.3628226</v>
      </c>
    </row>
    <row r="2219" spans="1:10" ht="29.1">
      <c r="A2219" s="71">
        <v>54497</v>
      </c>
      <c r="B2219" s="70" t="s">
        <v>1035</v>
      </c>
      <c r="C2219" s="71">
        <v>1015290</v>
      </c>
      <c r="D2219" s="72" t="s">
        <v>2531</v>
      </c>
      <c r="E2219" s="71">
        <v>3</v>
      </c>
      <c r="F2219" s="71">
        <v>13</v>
      </c>
      <c r="G2219" s="71">
        <v>16</v>
      </c>
      <c r="H2219" s="71">
        <v>2223</v>
      </c>
      <c r="I2219" s="71">
        <v>37.748396499999998</v>
      </c>
      <c r="J2219" s="71">
        <v>-122.1579942</v>
      </c>
    </row>
    <row r="2220" spans="1:10" ht="29.1">
      <c r="A2220" s="71">
        <v>55276</v>
      </c>
      <c r="B2220" s="70" t="s">
        <v>1035</v>
      </c>
      <c r="C2220" s="71">
        <v>1004320</v>
      </c>
      <c r="D2220" s="72" t="s">
        <v>2456</v>
      </c>
      <c r="E2220" s="71">
        <v>11</v>
      </c>
      <c r="F2220" s="71">
        <v>6</v>
      </c>
      <c r="G2220" s="71">
        <v>16</v>
      </c>
      <c r="H2220" s="71">
        <v>2224</v>
      </c>
      <c r="I2220" s="71">
        <v>37.742660899999997</v>
      </c>
      <c r="J2220" s="71">
        <v>-122.1739729</v>
      </c>
    </row>
    <row r="2221" spans="1:10" ht="29.1">
      <c r="A2221" s="71">
        <v>52925</v>
      </c>
      <c r="B2221" s="70" t="s">
        <v>1035</v>
      </c>
      <c r="C2221" s="71">
        <v>501490</v>
      </c>
      <c r="D2221" s="72" t="s">
        <v>2532</v>
      </c>
      <c r="E2221" s="71">
        <v>9</v>
      </c>
      <c r="F2221" s="71">
        <v>7</v>
      </c>
      <c r="G2221" s="71">
        <v>16</v>
      </c>
      <c r="H2221" s="71">
        <v>2225</v>
      </c>
      <c r="I2221" s="71">
        <v>37.900202499999999</v>
      </c>
      <c r="J2221" s="71">
        <v>-122.30255459999999</v>
      </c>
    </row>
    <row r="2222" spans="1:10" ht="29.1">
      <c r="A2222" s="71">
        <v>53881</v>
      </c>
      <c r="B2222" s="70" t="s">
        <v>1035</v>
      </c>
      <c r="C2222" s="71">
        <v>1009680</v>
      </c>
      <c r="D2222" s="72" t="s">
        <v>2533</v>
      </c>
      <c r="E2222" s="71">
        <v>5</v>
      </c>
      <c r="F2222" s="71">
        <v>11</v>
      </c>
      <c r="G2222" s="71">
        <v>16</v>
      </c>
      <c r="H2222" s="71">
        <v>2226</v>
      </c>
      <c r="I2222" s="71">
        <v>37.739795899999997</v>
      </c>
      <c r="J2222" s="71">
        <v>-122.20154309999999</v>
      </c>
    </row>
    <row r="2223" spans="1:10" ht="29.1">
      <c r="A2223" s="71">
        <v>56353</v>
      </c>
      <c r="B2223" s="70" t="s">
        <v>1035</v>
      </c>
      <c r="C2223" s="71">
        <v>803310</v>
      </c>
      <c r="D2223" s="72" t="s">
        <v>2208</v>
      </c>
      <c r="E2223" s="71">
        <v>8</v>
      </c>
      <c r="F2223" s="71">
        <v>8</v>
      </c>
      <c r="G2223" s="71">
        <v>16</v>
      </c>
      <c r="H2223" s="71">
        <v>2227</v>
      </c>
      <c r="I2223" s="71">
        <v>37.625818299999999</v>
      </c>
      <c r="J2223" s="71">
        <v>-122.0423225</v>
      </c>
    </row>
    <row r="2224" spans="1:10" ht="29.1">
      <c r="A2224" s="71">
        <v>51818</v>
      </c>
      <c r="B2224" s="70" t="s">
        <v>1035</v>
      </c>
      <c r="C2224" s="71">
        <v>1004900</v>
      </c>
      <c r="D2224" s="72" t="s">
        <v>2402</v>
      </c>
      <c r="E2224" s="71">
        <v>10</v>
      </c>
      <c r="F2224" s="71">
        <v>6</v>
      </c>
      <c r="G2224" s="71">
        <v>16</v>
      </c>
      <c r="H2224" s="71">
        <v>2228</v>
      </c>
      <c r="I2224" s="71">
        <v>37.820072099999997</v>
      </c>
      <c r="J2224" s="71">
        <v>-122.2824598</v>
      </c>
    </row>
    <row r="2225" spans="1:10" ht="29.1">
      <c r="A2225" s="71">
        <v>55391</v>
      </c>
      <c r="B2225" s="70" t="s">
        <v>1035</v>
      </c>
      <c r="C2225" s="71">
        <v>1004610</v>
      </c>
      <c r="D2225" s="72" t="s">
        <v>2534</v>
      </c>
      <c r="E2225" s="71">
        <v>7</v>
      </c>
      <c r="F2225" s="71">
        <v>10</v>
      </c>
      <c r="G2225" s="71">
        <v>16</v>
      </c>
      <c r="H2225" s="71">
        <v>2229</v>
      </c>
      <c r="I2225" s="71">
        <v>37.7455079</v>
      </c>
      <c r="J2225" s="71">
        <v>-122.16826519999999</v>
      </c>
    </row>
    <row r="2226" spans="1:10" ht="29.1">
      <c r="A2226" s="71">
        <v>58933</v>
      </c>
      <c r="B2226" s="70" t="s">
        <v>1035</v>
      </c>
      <c r="C2226" s="71">
        <v>1300400</v>
      </c>
      <c r="D2226" s="72" t="s">
        <v>2190</v>
      </c>
      <c r="E2226" s="71">
        <v>6</v>
      </c>
      <c r="F2226" s="71">
        <v>10</v>
      </c>
      <c r="G2226" s="71">
        <v>16</v>
      </c>
      <c r="H2226" s="71">
        <v>2230</v>
      </c>
      <c r="I2226" s="71">
        <v>37.937116799999998</v>
      </c>
      <c r="J2226" s="71">
        <v>-122.36367420000001</v>
      </c>
    </row>
    <row r="2227" spans="1:10" ht="29.1">
      <c r="A2227" s="71">
        <v>52459</v>
      </c>
      <c r="B2227" s="70" t="s">
        <v>1035</v>
      </c>
      <c r="C2227" s="71">
        <v>1030200</v>
      </c>
      <c r="D2227" s="72" t="s">
        <v>2535</v>
      </c>
      <c r="E2227" s="71">
        <v>2</v>
      </c>
      <c r="F2227" s="71">
        <v>15</v>
      </c>
      <c r="G2227" s="71">
        <v>16</v>
      </c>
      <c r="H2227" s="71">
        <v>2231</v>
      </c>
      <c r="I2227" s="71">
        <v>37.821049700000003</v>
      </c>
      <c r="J2227" s="71">
        <v>-122.2861156</v>
      </c>
    </row>
    <row r="2228" spans="1:10" ht="29.1">
      <c r="A2228" s="71">
        <v>55894</v>
      </c>
      <c r="B2228" s="70" t="s">
        <v>1035</v>
      </c>
      <c r="C2228" s="71">
        <v>1009760</v>
      </c>
      <c r="D2228" s="72" t="s">
        <v>2536</v>
      </c>
      <c r="E2228" s="71">
        <v>8</v>
      </c>
      <c r="F2228" s="71">
        <v>8</v>
      </c>
      <c r="G2228" s="71">
        <v>16</v>
      </c>
      <c r="H2228" s="71">
        <v>2232</v>
      </c>
      <c r="I2228" s="71">
        <v>37.741917899999997</v>
      </c>
      <c r="J2228" s="71">
        <v>-122.2029431</v>
      </c>
    </row>
    <row r="2229" spans="1:10" ht="29.1">
      <c r="A2229" s="71">
        <v>51595</v>
      </c>
      <c r="B2229" s="70" t="s">
        <v>1035</v>
      </c>
      <c r="C2229" s="71">
        <v>104190</v>
      </c>
      <c r="D2229" s="72" t="s">
        <v>2537</v>
      </c>
      <c r="E2229" s="71">
        <v>2</v>
      </c>
      <c r="F2229" s="71">
        <v>14</v>
      </c>
      <c r="G2229" s="71">
        <v>16</v>
      </c>
      <c r="H2229" s="71">
        <v>2233</v>
      </c>
      <c r="I2229" s="71">
        <v>37.780103699999998</v>
      </c>
      <c r="J2229" s="71">
        <v>-122.28498140000001</v>
      </c>
    </row>
    <row r="2230" spans="1:10" ht="29.1">
      <c r="A2230" s="71">
        <v>51912</v>
      </c>
      <c r="B2230" s="70" t="s">
        <v>1035</v>
      </c>
      <c r="C2230" s="71">
        <v>500690</v>
      </c>
      <c r="D2230" s="72" t="s">
        <v>2538</v>
      </c>
      <c r="E2230" s="71">
        <v>0</v>
      </c>
      <c r="F2230" s="71">
        <v>16</v>
      </c>
      <c r="G2230" s="71">
        <v>16</v>
      </c>
      <c r="H2230" s="71">
        <v>2234</v>
      </c>
      <c r="I2230" s="71">
        <v>37.929322300000003</v>
      </c>
      <c r="J2230" s="71">
        <v>-122.31162430000001</v>
      </c>
    </row>
    <row r="2231" spans="1:10" ht="29.1">
      <c r="A2231" s="71">
        <v>53305</v>
      </c>
      <c r="B2231" s="70" t="s">
        <v>1035</v>
      </c>
      <c r="C2231" s="71">
        <v>705620</v>
      </c>
      <c r="D2231" s="72" t="s">
        <v>2301</v>
      </c>
      <c r="E2231" s="71">
        <v>15</v>
      </c>
      <c r="F2231" s="71">
        <v>1</v>
      </c>
      <c r="G2231" s="71">
        <v>16</v>
      </c>
      <c r="H2231" s="71">
        <v>2235</v>
      </c>
      <c r="I2231" s="71">
        <v>37.5191838</v>
      </c>
      <c r="J2231" s="71">
        <v>-121.99035170000001</v>
      </c>
    </row>
    <row r="2232" spans="1:10" ht="29.1">
      <c r="A2232" s="71">
        <v>55017</v>
      </c>
      <c r="B2232" s="70" t="s">
        <v>1035</v>
      </c>
      <c r="C2232" s="71">
        <v>1016210</v>
      </c>
      <c r="D2232" s="72" t="s">
        <v>2506</v>
      </c>
      <c r="E2232" s="71">
        <v>5</v>
      </c>
      <c r="F2232" s="71">
        <v>11</v>
      </c>
      <c r="G2232" s="71">
        <v>16</v>
      </c>
      <c r="H2232" s="71">
        <v>2236</v>
      </c>
      <c r="I2232" s="71">
        <v>37.832769900000002</v>
      </c>
      <c r="J2232" s="71">
        <v>-122.2675778</v>
      </c>
    </row>
    <row r="2233" spans="1:10" ht="29.1">
      <c r="A2233" s="71">
        <v>52919</v>
      </c>
      <c r="B2233" s="70" t="s">
        <v>1035</v>
      </c>
      <c r="C2233" s="71">
        <v>9907710</v>
      </c>
      <c r="D2233" s="72" t="s">
        <v>2539</v>
      </c>
      <c r="E2233" s="71">
        <v>8</v>
      </c>
      <c r="F2233" s="71">
        <v>8</v>
      </c>
      <c r="G2233" s="71">
        <v>16</v>
      </c>
      <c r="H2233" s="71">
        <v>2237</v>
      </c>
      <c r="I2233" s="71">
        <v>37.676693999999998</v>
      </c>
      <c r="J2233" s="71">
        <v>-122.109984</v>
      </c>
    </row>
    <row r="2234" spans="1:10" ht="29.1">
      <c r="A2234" s="71">
        <v>53022</v>
      </c>
      <c r="B2234" s="70" t="s">
        <v>1035</v>
      </c>
      <c r="C2234" s="71">
        <v>702930</v>
      </c>
      <c r="D2234" s="72" t="s">
        <v>2540</v>
      </c>
      <c r="E2234" s="71">
        <v>10</v>
      </c>
      <c r="F2234" s="71">
        <v>6</v>
      </c>
      <c r="G2234" s="71">
        <v>16</v>
      </c>
      <c r="H2234" s="71">
        <v>2238</v>
      </c>
      <c r="I2234" s="71">
        <v>37.512662499999998</v>
      </c>
      <c r="J2234" s="71">
        <v>-121.9649235</v>
      </c>
    </row>
    <row r="2235" spans="1:10" ht="29.1">
      <c r="A2235" s="71">
        <v>55187</v>
      </c>
      <c r="B2235" s="70" t="s">
        <v>1035</v>
      </c>
      <c r="C2235" s="71">
        <v>1001390</v>
      </c>
      <c r="D2235" s="72" t="s">
        <v>2541</v>
      </c>
      <c r="E2235" s="71">
        <v>5</v>
      </c>
      <c r="F2235" s="71">
        <v>11</v>
      </c>
      <c r="G2235" s="71">
        <v>16</v>
      </c>
      <c r="H2235" s="71">
        <v>2239</v>
      </c>
      <c r="I2235" s="71">
        <v>37.773004299999997</v>
      </c>
      <c r="J2235" s="71">
        <v>-122.2359781</v>
      </c>
    </row>
    <row r="2236" spans="1:10" ht="29.1">
      <c r="A2236" s="71">
        <v>57622</v>
      </c>
      <c r="B2236" s="70" t="s">
        <v>1035</v>
      </c>
      <c r="C2236" s="71">
        <v>800040</v>
      </c>
      <c r="D2236" s="72" t="s">
        <v>2542</v>
      </c>
      <c r="E2236" s="71">
        <v>3</v>
      </c>
      <c r="F2236" s="71">
        <v>13</v>
      </c>
      <c r="G2236" s="71">
        <v>16</v>
      </c>
      <c r="H2236" s="71">
        <v>2240</v>
      </c>
      <c r="I2236" s="71">
        <v>37.670969399999997</v>
      </c>
      <c r="J2236" s="71">
        <v>-122.0740794</v>
      </c>
    </row>
    <row r="2237" spans="1:10" ht="29.1">
      <c r="A2237" s="71">
        <v>52050</v>
      </c>
      <c r="B2237" s="70" t="s">
        <v>1035</v>
      </c>
      <c r="C2237" s="71">
        <v>1003560</v>
      </c>
      <c r="D2237" s="72" t="s">
        <v>2209</v>
      </c>
      <c r="E2237" s="71">
        <v>13</v>
      </c>
      <c r="F2237" s="71">
        <v>3</v>
      </c>
      <c r="G2237" s="71">
        <v>16</v>
      </c>
      <c r="H2237" s="71">
        <v>2241</v>
      </c>
      <c r="I2237" s="71">
        <v>37.8041597</v>
      </c>
      <c r="J2237" s="71">
        <v>-122.2901818</v>
      </c>
    </row>
    <row r="2238" spans="1:10" ht="29.1">
      <c r="A2238" s="71">
        <v>55654</v>
      </c>
      <c r="B2238" s="70" t="s">
        <v>1035</v>
      </c>
      <c r="C2238" s="71">
        <v>9900230</v>
      </c>
      <c r="D2238" s="72" t="s">
        <v>2543</v>
      </c>
      <c r="E2238" s="71">
        <v>14</v>
      </c>
      <c r="F2238" s="71">
        <v>2</v>
      </c>
      <c r="G2238" s="71">
        <v>16</v>
      </c>
      <c r="H2238" s="71">
        <v>2242</v>
      </c>
      <c r="I2238" s="71">
        <v>37.903682099999997</v>
      </c>
      <c r="J2238" s="71">
        <v>-122.27824579999999</v>
      </c>
    </row>
    <row r="2239" spans="1:10" ht="29.1">
      <c r="A2239" s="71">
        <v>51176</v>
      </c>
      <c r="B2239" s="70" t="s">
        <v>1035</v>
      </c>
      <c r="C2239" s="71">
        <v>1003650</v>
      </c>
      <c r="D2239" s="72" t="s">
        <v>2269</v>
      </c>
      <c r="E2239" s="71">
        <v>12</v>
      </c>
      <c r="F2239" s="71">
        <v>4</v>
      </c>
      <c r="G2239" s="71">
        <v>16</v>
      </c>
      <c r="H2239" s="71">
        <v>2243</v>
      </c>
      <c r="I2239" s="71">
        <v>37.753179500000002</v>
      </c>
      <c r="J2239" s="71">
        <v>-122.1851358</v>
      </c>
    </row>
    <row r="2240" spans="1:10" ht="29.1">
      <c r="A2240" s="71">
        <v>50953</v>
      </c>
      <c r="B2240" s="70" t="s">
        <v>1035</v>
      </c>
      <c r="C2240" s="71">
        <v>9902050</v>
      </c>
      <c r="D2240" s="72" t="s">
        <v>2544</v>
      </c>
      <c r="E2240" s="71">
        <v>6</v>
      </c>
      <c r="F2240" s="71">
        <v>10</v>
      </c>
      <c r="G2240" s="71">
        <v>16</v>
      </c>
      <c r="H2240" s="71">
        <v>2244</v>
      </c>
      <c r="I2240" s="71">
        <v>37.607060500000003</v>
      </c>
      <c r="J2240" s="71">
        <v>-122.08279520000001</v>
      </c>
    </row>
    <row r="2241" spans="1:10" ht="29.1">
      <c r="A2241" s="71">
        <v>52021</v>
      </c>
      <c r="B2241" s="70" t="s">
        <v>1035</v>
      </c>
      <c r="C2241" s="71">
        <v>1302280</v>
      </c>
      <c r="D2241" s="72" t="s">
        <v>2545</v>
      </c>
      <c r="E2241" s="71">
        <v>6</v>
      </c>
      <c r="F2241" s="71">
        <v>10</v>
      </c>
      <c r="G2241" s="71">
        <v>16</v>
      </c>
      <c r="H2241" s="71">
        <v>2245</v>
      </c>
      <c r="I2241" s="71">
        <v>37.934792100000003</v>
      </c>
      <c r="J2241" s="71">
        <v>-122.3402462</v>
      </c>
    </row>
    <row r="2242" spans="1:10" ht="29.1">
      <c r="A2242" s="71">
        <v>57830</v>
      </c>
      <c r="B2242" s="70" t="s">
        <v>1035</v>
      </c>
      <c r="C2242" s="71">
        <v>704000</v>
      </c>
      <c r="D2242" s="72" t="s">
        <v>2546</v>
      </c>
      <c r="E2242" s="71">
        <v>5</v>
      </c>
      <c r="F2242" s="71">
        <v>11</v>
      </c>
      <c r="G2242" s="71">
        <v>16</v>
      </c>
      <c r="H2242" s="71">
        <v>2246</v>
      </c>
      <c r="I2242" s="71">
        <v>37.551844799999998</v>
      </c>
      <c r="J2242" s="71">
        <v>-122.0523996</v>
      </c>
    </row>
    <row r="2243" spans="1:10" ht="29.1">
      <c r="A2243" s="71">
        <v>56882</v>
      </c>
      <c r="B2243" s="70" t="s">
        <v>1035</v>
      </c>
      <c r="C2243" s="71">
        <v>1301820</v>
      </c>
      <c r="D2243" s="72" t="s">
        <v>2260</v>
      </c>
      <c r="E2243" s="71">
        <v>12</v>
      </c>
      <c r="F2243" s="71">
        <v>4</v>
      </c>
      <c r="G2243" s="71">
        <v>16</v>
      </c>
      <c r="H2243" s="71">
        <v>2247</v>
      </c>
      <c r="I2243" s="71">
        <v>37.914991499999999</v>
      </c>
      <c r="J2243" s="71">
        <v>-122.3233063</v>
      </c>
    </row>
    <row r="2244" spans="1:10" ht="29.1">
      <c r="A2244" s="71">
        <v>51055</v>
      </c>
      <c r="B2244" s="70" t="s">
        <v>1035</v>
      </c>
      <c r="C2244" s="71">
        <v>1502520</v>
      </c>
      <c r="D2244" s="72" t="s">
        <v>2547</v>
      </c>
      <c r="E2244" s="71">
        <v>4</v>
      </c>
      <c r="F2244" s="71">
        <v>12</v>
      </c>
      <c r="G2244" s="71">
        <v>16</v>
      </c>
      <c r="H2244" s="71">
        <v>2248</v>
      </c>
      <c r="I2244" s="71">
        <v>37.734507000000001</v>
      </c>
      <c r="J2244" s="71">
        <v>-122.1394564</v>
      </c>
    </row>
    <row r="2245" spans="1:10" ht="29.1">
      <c r="A2245" s="71">
        <v>54099</v>
      </c>
      <c r="B2245" s="70" t="s">
        <v>1035</v>
      </c>
      <c r="C2245" s="71">
        <v>1600950</v>
      </c>
      <c r="D2245" s="72" t="s">
        <v>2548</v>
      </c>
      <c r="E2245" s="71">
        <v>11</v>
      </c>
      <c r="F2245" s="71">
        <v>5</v>
      </c>
      <c r="G2245" s="71">
        <v>16</v>
      </c>
      <c r="H2245" s="71">
        <v>2249</v>
      </c>
      <c r="I2245" s="71">
        <v>37.971821900000002</v>
      </c>
      <c r="J2245" s="71">
        <v>-122.3430867</v>
      </c>
    </row>
    <row r="2246" spans="1:10" ht="29.1">
      <c r="A2246" s="71">
        <v>54020</v>
      </c>
      <c r="B2246" s="70" t="s">
        <v>1035</v>
      </c>
      <c r="C2246" s="71">
        <v>1000090</v>
      </c>
      <c r="D2246" s="72" t="s">
        <v>2549</v>
      </c>
      <c r="E2246" s="71">
        <v>4</v>
      </c>
      <c r="F2246" s="71">
        <v>12</v>
      </c>
      <c r="G2246" s="71">
        <v>16</v>
      </c>
      <c r="H2246" s="71">
        <v>2250</v>
      </c>
      <c r="I2246" s="71">
        <v>37.733441499999998</v>
      </c>
      <c r="J2246" s="71">
        <v>-122.1782639</v>
      </c>
    </row>
    <row r="2247" spans="1:10" ht="29.1">
      <c r="A2247" s="71">
        <v>52279</v>
      </c>
      <c r="B2247" s="70" t="s">
        <v>1035</v>
      </c>
      <c r="C2247" s="71">
        <v>305190</v>
      </c>
      <c r="D2247" s="72" t="s">
        <v>2550</v>
      </c>
      <c r="E2247" s="71">
        <v>3</v>
      </c>
      <c r="F2247" s="71">
        <v>13</v>
      </c>
      <c r="G2247" s="71">
        <v>16</v>
      </c>
      <c r="H2247" s="71">
        <v>2251</v>
      </c>
      <c r="I2247" s="71">
        <v>37.891189199999999</v>
      </c>
      <c r="J2247" s="71">
        <v>-122.2840643</v>
      </c>
    </row>
    <row r="2248" spans="1:10" ht="29.1">
      <c r="A2248" s="71">
        <v>57966</v>
      </c>
      <c r="B2248" s="70" t="s">
        <v>1035</v>
      </c>
      <c r="C2248" s="71">
        <v>1005540</v>
      </c>
      <c r="D2248" s="72" t="s">
        <v>2329</v>
      </c>
      <c r="E2248" s="71">
        <v>7</v>
      </c>
      <c r="F2248" s="71">
        <v>9</v>
      </c>
      <c r="G2248" s="71">
        <v>16</v>
      </c>
      <c r="H2248" s="71">
        <v>2252</v>
      </c>
      <c r="I2248" s="71">
        <v>37.763630399999997</v>
      </c>
      <c r="J2248" s="71">
        <v>-122.17439039999999</v>
      </c>
    </row>
    <row r="2249" spans="1:10" ht="29.1">
      <c r="A2249" s="71">
        <v>59266</v>
      </c>
      <c r="B2249" s="70" t="s">
        <v>1035</v>
      </c>
      <c r="C2249" s="71">
        <v>1003090</v>
      </c>
      <c r="D2249" s="72" t="s">
        <v>2551</v>
      </c>
      <c r="E2249" s="71">
        <v>9</v>
      </c>
      <c r="F2249" s="71">
        <v>7</v>
      </c>
      <c r="G2249" s="71">
        <v>16</v>
      </c>
      <c r="H2249" s="71">
        <v>2253</v>
      </c>
      <c r="I2249" s="71">
        <v>37.796530799999999</v>
      </c>
      <c r="J2249" s="71">
        <v>-122.2528693</v>
      </c>
    </row>
    <row r="2250" spans="1:10" ht="29.1">
      <c r="A2250" s="71">
        <v>59033</v>
      </c>
      <c r="B2250" s="70" t="s">
        <v>1035</v>
      </c>
      <c r="C2250" s="71">
        <v>1000240</v>
      </c>
      <c r="D2250" s="72" t="s">
        <v>2552</v>
      </c>
      <c r="E2250" s="71">
        <v>6</v>
      </c>
      <c r="F2250" s="71">
        <v>10</v>
      </c>
      <c r="G2250" s="71">
        <v>16</v>
      </c>
      <c r="H2250" s="71">
        <v>2254</v>
      </c>
      <c r="I2250" s="71">
        <v>37.806013700000001</v>
      </c>
      <c r="J2250" s="71">
        <v>-122.2842138</v>
      </c>
    </row>
    <row r="2251" spans="1:10" ht="29.1">
      <c r="A2251" s="71">
        <v>51592</v>
      </c>
      <c r="B2251" s="70" t="s">
        <v>1035</v>
      </c>
      <c r="C2251" s="71">
        <v>9903650</v>
      </c>
      <c r="D2251" s="72" t="s">
        <v>2553</v>
      </c>
      <c r="E2251" s="71">
        <v>5</v>
      </c>
      <c r="F2251" s="71">
        <v>11</v>
      </c>
      <c r="G2251" s="71">
        <v>16</v>
      </c>
      <c r="H2251" s="71">
        <v>2255</v>
      </c>
      <c r="I2251" s="71">
        <v>37.456319499999999</v>
      </c>
      <c r="J2251" s="71">
        <v>-121.9172231</v>
      </c>
    </row>
    <row r="2252" spans="1:10" ht="29.1">
      <c r="A2252" s="71">
        <v>52067</v>
      </c>
      <c r="B2252" s="70" t="s">
        <v>1035</v>
      </c>
      <c r="C2252" s="71">
        <v>9905580</v>
      </c>
      <c r="D2252" s="72" t="s">
        <v>2460</v>
      </c>
      <c r="E2252" s="71">
        <v>10</v>
      </c>
      <c r="F2252" s="71">
        <v>6</v>
      </c>
      <c r="G2252" s="71">
        <v>16</v>
      </c>
      <c r="H2252" s="71">
        <v>2256</v>
      </c>
      <c r="I2252" s="71">
        <v>37.591744900000002</v>
      </c>
      <c r="J2252" s="71">
        <v>-122.07364149999999</v>
      </c>
    </row>
    <row r="2253" spans="1:10" ht="29.1">
      <c r="A2253" s="71">
        <v>56618</v>
      </c>
      <c r="B2253" s="70" t="s">
        <v>1035</v>
      </c>
      <c r="C2253" s="71">
        <v>9800190</v>
      </c>
      <c r="D2253" s="72" t="s">
        <v>2554</v>
      </c>
      <c r="E2253" s="71">
        <v>4</v>
      </c>
      <c r="F2253" s="71">
        <v>12</v>
      </c>
      <c r="G2253" s="71">
        <v>16</v>
      </c>
      <c r="H2253" s="71">
        <v>2257</v>
      </c>
      <c r="I2253" s="71">
        <v>37.6872197</v>
      </c>
      <c r="J2253" s="71">
        <v>-122.1189787</v>
      </c>
    </row>
    <row r="2254" spans="1:10" ht="29.1">
      <c r="A2254" s="71">
        <v>55709</v>
      </c>
      <c r="B2254" s="70" t="s">
        <v>1035</v>
      </c>
      <c r="C2254" s="71">
        <v>801500</v>
      </c>
      <c r="D2254" s="72" t="s">
        <v>2555</v>
      </c>
      <c r="E2254" s="71">
        <v>9</v>
      </c>
      <c r="F2254" s="71">
        <v>7</v>
      </c>
      <c r="G2254" s="71">
        <v>16</v>
      </c>
      <c r="H2254" s="71">
        <v>2258</v>
      </c>
      <c r="I2254" s="71">
        <v>37.638724699999997</v>
      </c>
      <c r="J2254" s="71">
        <v>-122.1182452</v>
      </c>
    </row>
    <row r="2255" spans="1:10" ht="29.1">
      <c r="A2255" s="71">
        <v>52295</v>
      </c>
      <c r="B2255" s="70" t="s">
        <v>1035</v>
      </c>
      <c r="C2255" s="71">
        <v>9900020</v>
      </c>
      <c r="D2255" s="72" t="s">
        <v>2556</v>
      </c>
      <c r="E2255" s="71">
        <v>6</v>
      </c>
      <c r="F2255" s="71">
        <v>10</v>
      </c>
      <c r="G2255" s="71">
        <v>16</v>
      </c>
      <c r="H2255" s="71">
        <v>2259</v>
      </c>
      <c r="I2255" s="71">
        <v>37.958539100000003</v>
      </c>
      <c r="J2255" s="71">
        <v>-122.3668469</v>
      </c>
    </row>
    <row r="2256" spans="1:10" ht="29.1">
      <c r="A2256" s="71">
        <v>51729</v>
      </c>
      <c r="B2256" s="70" t="s">
        <v>1035</v>
      </c>
      <c r="C2256" s="71">
        <v>700350</v>
      </c>
      <c r="D2256" s="72" t="s">
        <v>2557</v>
      </c>
      <c r="E2256" s="71">
        <v>13</v>
      </c>
      <c r="F2256" s="71">
        <v>3</v>
      </c>
      <c r="G2256" s="71">
        <v>16</v>
      </c>
      <c r="H2256" s="71">
        <v>2260</v>
      </c>
      <c r="I2256" s="71">
        <v>37.482615600000003</v>
      </c>
      <c r="J2256" s="71">
        <v>-121.9321448</v>
      </c>
    </row>
    <row r="2257" spans="1:10" ht="29.1">
      <c r="A2257" s="71">
        <v>51315</v>
      </c>
      <c r="B2257" s="70" t="s">
        <v>1035</v>
      </c>
      <c r="C2257" s="71">
        <v>1011410</v>
      </c>
      <c r="D2257" s="72" t="s">
        <v>2558</v>
      </c>
      <c r="E2257" s="71">
        <v>14</v>
      </c>
      <c r="F2257" s="71">
        <v>2</v>
      </c>
      <c r="G2257" s="71">
        <v>16</v>
      </c>
      <c r="H2257" s="71">
        <v>2261</v>
      </c>
      <c r="I2257" s="71">
        <v>37.826249199999999</v>
      </c>
      <c r="J2257" s="71">
        <v>-122.24989429999999</v>
      </c>
    </row>
    <row r="2258" spans="1:10" ht="29.1">
      <c r="A2258" s="71">
        <v>59288</v>
      </c>
      <c r="B2258" s="70" t="s">
        <v>1035</v>
      </c>
      <c r="C2258" s="71">
        <v>1030220</v>
      </c>
      <c r="D2258" s="72" t="s">
        <v>2447</v>
      </c>
      <c r="E2258" s="71">
        <v>14</v>
      </c>
      <c r="F2258" s="71">
        <v>2</v>
      </c>
      <c r="G2258" s="71">
        <v>16</v>
      </c>
      <c r="H2258" s="71">
        <v>2262</v>
      </c>
      <c r="I2258" s="71">
        <v>37.823561599999998</v>
      </c>
      <c r="J2258" s="71">
        <v>-122.28434180000001</v>
      </c>
    </row>
    <row r="2259" spans="1:10" ht="29.1">
      <c r="A2259" s="71">
        <v>53234</v>
      </c>
      <c r="B2259" s="70" t="s">
        <v>1035</v>
      </c>
      <c r="C2259" s="71">
        <v>805120</v>
      </c>
      <c r="D2259" s="72" t="s">
        <v>2559</v>
      </c>
      <c r="E2259" s="71">
        <v>2</v>
      </c>
      <c r="F2259" s="71">
        <v>14</v>
      </c>
      <c r="G2259" s="71">
        <v>16</v>
      </c>
      <c r="H2259" s="71">
        <v>2263</v>
      </c>
      <c r="I2259" s="71">
        <v>37.627134300000002</v>
      </c>
      <c r="J2259" s="71">
        <v>-122.1050977</v>
      </c>
    </row>
    <row r="2260" spans="1:10" ht="29.1">
      <c r="A2260" s="71">
        <v>54341</v>
      </c>
      <c r="B2260" s="70" t="s">
        <v>1035</v>
      </c>
      <c r="C2260" s="71">
        <v>1004570</v>
      </c>
      <c r="D2260" s="72" t="s">
        <v>2560</v>
      </c>
      <c r="E2260" s="71">
        <v>3</v>
      </c>
      <c r="F2260" s="71">
        <v>13</v>
      </c>
      <c r="G2260" s="71">
        <v>16</v>
      </c>
      <c r="H2260" s="71">
        <v>2264</v>
      </c>
      <c r="I2260" s="71">
        <v>37.7378991</v>
      </c>
      <c r="J2260" s="71">
        <v>-122.1815771</v>
      </c>
    </row>
    <row r="2261" spans="1:10" ht="29.1">
      <c r="A2261" s="71">
        <v>50805</v>
      </c>
      <c r="B2261" s="70" t="s">
        <v>1035</v>
      </c>
      <c r="C2261" s="71">
        <v>1017140</v>
      </c>
      <c r="D2261" s="72" t="s">
        <v>2561</v>
      </c>
      <c r="E2261" s="71">
        <v>13</v>
      </c>
      <c r="F2261" s="71">
        <v>3</v>
      </c>
      <c r="G2261" s="71">
        <v>16</v>
      </c>
      <c r="H2261" s="71">
        <v>2265</v>
      </c>
      <c r="I2261" s="71">
        <v>37.832405199999997</v>
      </c>
      <c r="J2261" s="71">
        <v>-122.2142028</v>
      </c>
    </row>
    <row r="2262" spans="1:10" ht="29.1">
      <c r="A2262" s="71">
        <v>50811</v>
      </c>
      <c r="B2262" s="70" t="s">
        <v>1035</v>
      </c>
      <c r="C2262" s="71">
        <v>1300460</v>
      </c>
      <c r="D2262" s="72" t="s">
        <v>2562</v>
      </c>
      <c r="E2262" s="71">
        <v>9</v>
      </c>
      <c r="F2262" s="71">
        <v>7</v>
      </c>
      <c r="G2262" s="71">
        <v>16</v>
      </c>
      <c r="H2262" s="71">
        <v>2266</v>
      </c>
      <c r="I2262" s="71">
        <v>37.946272700000002</v>
      </c>
      <c r="J2262" s="71">
        <v>-122.36280480000001</v>
      </c>
    </row>
    <row r="2263" spans="1:10" ht="29.1">
      <c r="A2263" s="71">
        <v>57891</v>
      </c>
      <c r="B2263" s="70" t="s">
        <v>1035</v>
      </c>
      <c r="C2263" s="71">
        <v>1009210</v>
      </c>
      <c r="D2263" s="72" t="s">
        <v>2409</v>
      </c>
      <c r="E2263" s="71">
        <v>4</v>
      </c>
      <c r="F2263" s="71">
        <v>12</v>
      </c>
      <c r="G2263" s="71">
        <v>16</v>
      </c>
      <c r="H2263" s="71">
        <v>2267</v>
      </c>
      <c r="I2263" s="71">
        <v>37.7927526</v>
      </c>
      <c r="J2263" s="71">
        <v>-122.2385635</v>
      </c>
    </row>
    <row r="2264" spans="1:10" ht="29.1">
      <c r="A2264" s="71">
        <v>55630</v>
      </c>
      <c r="B2264" s="70" t="s">
        <v>1035</v>
      </c>
      <c r="C2264" s="71">
        <v>801890</v>
      </c>
      <c r="D2264" s="72" t="s">
        <v>2563</v>
      </c>
      <c r="E2264" s="71">
        <v>9</v>
      </c>
      <c r="F2264" s="71">
        <v>6</v>
      </c>
      <c r="G2264" s="71">
        <v>16</v>
      </c>
      <c r="H2264" s="71">
        <v>2268</v>
      </c>
      <c r="I2264" s="71">
        <v>37.644544199999999</v>
      </c>
      <c r="J2264" s="71">
        <v>-122.0813757</v>
      </c>
    </row>
    <row r="2265" spans="1:10" ht="29.1">
      <c r="A2265" s="71">
        <v>56211</v>
      </c>
      <c r="B2265" s="70" t="s">
        <v>1035</v>
      </c>
      <c r="C2265" s="71">
        <v>9801020</v>
      </c>
      <c r="D2265" s="72" t="s">
        <v>2564</v>
      </c>
      <c r="E2265" s="71">
        <v>9</v>
      </c>
      <c r="F2265" s="71">
        <v>7</v>
      </c>
      <c r="G2265" s="71">
        <v>16</v>
      </c>
      <c r="H2265" s="71">
        <v>2269</v>
      </c>
      <c r="I2265" s="71">
        <v>37.686358499999997</v>
      </c>
      <c r="J2265" s="71">
        <v>-122.0477934</v>
      </c>
    </row>
    <row r="2266" spans="1:10" ht="29.1">
      <c r="A2266" s="71">
        <v>54009</v>
      </c>
      <c r="B2266" s="70" t="s">
        <v>1035</v>
      </c>
      <c r="C2266" s="71">
        <v>1017790</v>
      </c>
      <c r="D2266" s="72" t="s">
        <v>2565</v>
      </c>
      <c r="E2266" s="71">
        <v>8</v>
      </c>
      <c r="F2266" s="71">
        <v>8</v>
      </c>
      <c r="G2266" s="71">
        <v>16</v>
      </c>
      <c r="H2266" s="71">
        <v>2270</v>
      </c>
      <c r="I2266" s="71">
        <v>37.828866699999999</v>
      </c>
      <c r="J2266" s="71">
        <v>-122.2490456</v>
      </c>
    </row>
    <row r="2267" spans="1:10" ht="29.1">
      <c r="A2267" s="71">
        <v>51969</v>
      </c>
      <c r="B2267" s="70" t="s">
        <v>1035</v>
      </c>
      <c r="C2267" s="71">
        <v>9905280</v>
      </c>
      <c r="D2267" s="72" t="s">
        <v>2566</v>
      </c>
      <c r="E2267" s="71">
        <v>14</v>
      </c>
      <c r="F2267" s="71">
        <v>2</v>
      </c>
      <c r="G2267" s="71">
        <v>16</v>
      </c>
      <c r="H2267" s="71">
        <v>2271</v>
      </c>
      <c r="I2267" s="71">
        <v>37.789470000000001</v>
      </c>
      <c r="J2267" s="71">
        <v>-122.397352</v>
      </c>
    </row>
    <row r="2268" spans="1:10" ht="29.1">
      <c r="A2268" s="71">
        <v>57944</v>
      </c>
      <c r="B2268" s="70" t="s">
        <v>1035</v>
      </c>
      <c r="C2268" s="71">
        <v>702920</v>
      </c>
      <c r="D2268" s="72" t="s">
        <v>2567</v>
      </c>
      <c r="E2268" s="71">
        <v>11</v>
      </c>
      <c r="F2268" s="71">
        <v>4</v>
      </c>
      <c r="G2268" s="71">
        <v>16</v>
      </c>
      <c r="H2268" s="71">
        <v>2272</v>
      </c>
      <c r="I2268" s="71">
        <v>37.533662399999997</v>
      </c>
      <c r="J2268" s="71">
        <v>-121.9679525</v>
      </c>
    </row>
    <row r="2269" spans="1:10" ht="29.1">
      <c r="A2269" s="71">
        <v>55626</v>
      </c>
      <c r="B2269" s="70" t="s">
        <v>1035</v>
      </c>
      <c r="C2269" s="71">
        <v>706380</v>
      </c>
      <c r="D2269" s="72" t="s">
        <v>1463</v>
      </c>
      <c r="E2269" s="71">
        <v>11</v>
      </c>
      <c r="F2269" s="71">
        <v>4</v>
      </c>
      <c r="G2269" s="71">
        <v>16</v>
      </c>
      <c r="H2269" s="71">
        <v>2273</v>
      </c>
      <c r="I2269" s="71">
        <v>37.477953599999999</v>
      </c>
      <c r="J2269" s="71">
        <v>-121.9225363</v>
      </c>
    </row>
    <row r="2270" spans="1:10" ht="29.1">
      <c r="A2270" s="71">
        <v>55763</v>
      </c>
      <c r="B2270" s="70" t="s">
        <v>1035</v>
      </c>
      <c r="C2270" s="71">
        <v>301630</v>
      </c>
      <c r="D2270" s="72" t="s">
        <v>2568</v>
      </c>
      <c r="E2270" s="71">
        <v>4</v>
      </c>
      <c r="F2270" s="71">
        <v>12</v>
      </c>
      <c r="G2270" s="71">
        <v>16</v>
      </c>
      <c r="H2270" s="71">
        <v>2274</v>
      </c>
      <c r="I2270" s="71">
        <v>37.854115200000003</v>
      </c>
      <c r="J2270" s="71">
        <v>-122.2486255</v>
      </c>
    </row>
    <row r="2271" spans="1:10" ht="29.1">
      <c r="A2271" s="71">
        <v>50966</v>
      </c>
      <c r="B2271" s="70" t="s">
        <v>1035</v>
      </c>
      <c r="C2271" s="71">
        <v>302500</v>
      </c>
      <c r="D2271" s="72" t="s">
        <v>2569</v>
      </c>
      <c r="E2271" s="71">
        <v>8</v>
      </c>
      <c r="F2271" s="71">
        <v>7</v>
      </c>
      <c r="G2271" s="71">
        <v>16</v>
      </c>
      <c r="H2271" s="71">
        <v>2275</v>
      </c>
      <c r="I2271" s="71">
        <v>37.8768478</v>
      </c>
      <c r="J2271" s="71">
        <v>-122.2604547</v>
      </c>
    </row>
    <row r="2272" spans="1:10" ht="29.1">
      <c r="A2272" s="71">
        <v>51665</v>
      </c>
      <c r="B2272" s="70" t="s">
        <v>1035</v>
      </c>
      <c r="C2272" s="71">
        <v>1700810</v>
      </c>
      <c r="D2272" s="72" t="s">
        <v>2570</v>
      </c>
      <c r="E2272" s="71">
        <v>9</v>
      </c>
      <c r="F2272" s="71">
        <v>7</v>
      </c>
      <c r="G2272" s="71">
        <v>16</v>
      </c>
      <c r="H2272" s="71">
        <v>2276</v>
      </c>
      <c r="I2272" s="71">
        <v>37.608866800000001</v>
      </c>
      <c r="J2272" s="71">
        <v>-122.0830445</v>
      </c>
    </row>
    <row r="2273" spans="1:10" ht="29.1">
      <c r="A2273" s="71">
        <v>54450</v>
      </c>
      <c r="B2273" s="70" t="s">
        <v>1035</v>
      </c>
      <c r="C2273" s="71">
        <v>800100</v>
      </c>
      <c r="D2273" s="72" t="s">
        <v>2571</v>
      </c>
      <c r="E2273" s="71">
        <v>14</v>
      </c>
      <c r="F2273" s="71">
        <v>2</v>
      </c>
      <c r="G2273" s="71">
        <v>16</v>
      </c>
      <c r="H2273" s="71">
        <v>2277</v>
      </c>
      <c r="I2273" s="71">
        <v>37.671810899999997</v>
      </c>
      <c r="J2273" s="71">
        <v>-122.07560239999999</v>
      </c>
    </row>
    <row r="2274" spans="1:10" ht="29.1">
      <c r="A2274" s="71">
        <v>51120</v>
      </c>
      <c r="B2274" s="70" t="s">
        <v>1035</v>
      </c>
      <c r="C2274" s="71">
        <v>302720</v>
      </c>
      <c r="D2274" s="72" t="s">
        <v>2572</v>
      </c>
      <c r="E2274" s="71">
        <v>0</v>
      </c>
      <c r="F2274" s="71">
        <v>15</v>
      </c>
      <c r="G2274" s="71">
        <v>16</v>
      </c>
      <c r="H2274" s="71">
        <v>2278</v>
      </c>
      <c r="I2274" s="71">
        <v>37.881026400000003</v>
      </c>
      <c r="J2274" s="71">
        <v>-122.2934169</v>
      </c>
    </row>
    <row r="2275" spans="1:10" ht="29.1">
      <c r="A2275" s="71">
        <v>54504</v>
      </c>
      <c r="B2275" s="70" t="s">
        <v>1035</v>
      </c>
      <c r="C2275" s="71">
        <v>1302290</v>
      </c>
      <c r="D2275" s="72" t="s">
        <v>2573</v>
      </c>
      <c r="E2275" s="71">
        <v>10</v>
      </c>
      <c r="F2275" s="71">
        <v>5</v>
      </c>
      <c r="G2275" s="71">
        <v>16</v>
      </c>
      <c r="H2275" s="71">
        <v>2279</v>
      </c>
      <c r="I2275" s="71">
        <v>37.934518699999998</v>
      </c>
      <c r="J2275" s="71">
        <v>-122.33964690000001</v>
      </c>
    </row>
    <row r="2276" spans="1:10" ht="29.1">
      <c r="A2276" s="71">
        <v>51971</v>
      </c>
      <c r="B2276" s="70" t="s">
        <v>1035</v>
      </c>
      <c r="C2276" s="71">
        <v>9905290</v>
      </c>
      <c r="D2276" s="72" t="s">
        <v>2574</v>
      </c>
      <c r="E2276" s="71">
        <v>2</v>
      </c>
      <c r="F2276" s="71">
        <v>14</v>
      </c>
      <c r="G2276" s="71">
        <v>16</v>
      </c>
      <c r="H2276" s="71">
        <v>2280</v>
      </c>
      <c r="I2276" s="71">
        <v>37.937065500000003</v>
      </c>
      <c r="J2276" s="71">
        <v>-122.3486508</v>
      </c>
    </row>
    <row r="2277" spans="1:10" ht="29.1">
      <c r="A2277" s="71">
        <v>52567</v>
      </c>
      <c r="B2277" s="70" t="s">
        <v>1035</v>
      </c>
      <c r="C2277" s="71">
        <v>1000790</v>
      </c>
      <c r="D2277" s="72" t="s">
        <v>2575</v>
      </c>
      <c r="E2277" s="71">
        <v>4</v>
      </c>
      <c r="F2277" s="71">
        <v>12</v>
      </c>
      <c r="G2277" s="71">
        <v>16</v>
      </c>
      <c r="H2277" s="71">
        <v>2281</v>
      </c>
      <c r="I2277" s="71">
        <v>37.798793600000003</v>
      </c>
      <c r="J2277" s="71">
        <v>-122.2292903</v>
      </c>
    </row>
    <row r="2278" spans="1:10" ht="29.1">
      <c r="A2278" s="71">
        <v>53374</v>
      </c>
      <c r="B2278" s="70" t="s">
        <v>1035</v>
      </c>
      <c r="C2278" s="71">
        <v>1100440</v>
      </c>
      <c r="D2278" s="72" t="s">
        <v>2576</v>
      </c>
      <c r="E2278" s="71">
        <v>7</v>
      </c>
      <c r="F2278" s="71">
        <v>9</v>
      </c>
      <c r="G2278" s="71">
        <v>16</v>
      </c>
      <c r="H2278" s="71">
        <v>2282</v>
      </c>
      <c r="I2278" s="71">
        <v>37.825180099999997</v>
      </c>
      <c r="J2278" s="71">
        <v>-122.24787619999999</v>
      </c>
    </row>
    <row r="2279" spans="1:10" ht="29.1">
      <c r="A2279" s="71">
        <v>52116</v>
      </c>
      <c r="B2279" s="70" t="s">
        <v>1035</v>
      </c>
      <c r="C2279" s="71">
        <v>900630</v>
      </c>
      <c r="D2279" s="72" t="s">
        <v>2441</v>
      </c>
      <c r="E2279" s="71">
        <v>15</v>
      </c>
      <c r="F2279" s="71">
        <v>1</v>
      </c>
      <c r="G2279" s="71">
        <v>16</v>
      </c>
      <c r="H2279" s="71">
        <v>2283</v>
      </c>
      <c r="I2279" s="71">
        <v>37.521718399999997</v>
      </c>
      <c r="J2279" s="71">
        <v>-122.0118313</v>
      </c>
    </row>
    <row r="2280" spans="1:10" ht="29.1">
      <c r="A2280" s="71">
        <v>54357</v>
      </c>
      <c r="B2280" s="70" t="s">
        <v>1035</v>
      </c>
      <c r="C2280" s="71">
        <v>302390</v>
      </c>
      <c r="D2280" s="72" t="s">
        <v>2577</v>
      </c>
      <c r="E2280" s="71">
        <v>1</v>
      </c>
      <c r="F2280" s="71">
        <v>15</v>
      </c>
      <c r="G2280" s="71">
        <v>16</v>
      </c>
      <c r="H2280" s="71">
        <v>2284</v>
      </c>
      <c r="I2280" s="71">
        <v>37.890763499999998</v>
      </c>
      <c r="J2280" s="71">
        <v>-122.2637027</v>
      </c>
    </row>
    <row r="2281" spans="1:10" ht="29.1">
      <c r="A2281" s="71">
        <v>57720</v>
      </c>
      <c r="B2281" s="70" t="s">
        <v>1035</v>
      </c>
      <c r="C2281" s="71">
        <v>101670</v>
      </c>
      <c r="D2281" s="72" t="s">
        <v>2578</v>
      </c>
      <c r="E2281" s="71">
        <v>4</v>
      </c>
      <c r="F2281" s="71">
        <v>11</v>
      </c>
      <c r="G2281" s="71">
        <v>16</v>
      </c>
      <c r="H2281" s="71">
        <v>2285</v>
      </c>
      <c r="I2281" s="71">
        <v>37.758946299999998</v>
      </c>
      <c r="J2281" s="71">
        <v>-122.2311002</v>
      </c>
    </row>
    <row r="2282" spans="1:10" ht="29.1">
      <c r="A2282" s="71">
        <v>50818</v>
      </c>
      <c r="B2282" s="70" t="s">
        <v>1035</v>
      </c>
      <c r="C2282" s="71">
        <v>9901550</v>
      </c>
      <c r="D2282" s="72" t="s">
        <v>2511</v>
      </c>
      <c r="E2282" s="71">
        <v>6</v>
      </c>
      <c r="F2282" s="71">
        <v>10</v>
      </c>
      <c r="G2282" s="71">
        <v>16</v>
      </c>
      <c r="H2282" s="71">
        <v>2286</v>
      </c>
      <c r="I2282" s="71">
        <v>37.737819299999998</v>
      </c>
      <c r="J2282" s="71">
        <v>-122.25054280000001</v>
      </c>
    </row>
    <row r="2283" spans="1:10" ht="29.1">
      <c r="A2283" s="71">
        <v>52261</v>
      </c>
      <c r="B2283" s="70" t="s">
        <v>1035</v>
      </c>
      <c r="C2283" s="71">
        <v>704130</v>
      </c>
      <c r="D2283" s="72" t="s">
        <v>2579</v>
      </c>
      <c r="E2283" s="71">
        <v>1</v>
      </c>
      <c r="F2283" s="71">
        <v>14</v>
      </c>
      <c r="G2283" s="71">
        <v>15</v>
      </c>
      <c r="H2283" s="71">
        <v>2287</v>
      </c>
      <c r="I2283" s="71">
        <v>37.576470100000002</v>
      </c>
      <c r="J2283" s="71">
        <v>-121.97655810000001</v>
      </c>
    </row>
    <row r="2284" spans="1:10" ht="29.1">
      <c r="A2284" s="71">
        <v>55728</v>
      </c>
      <c r="B2284" s="70" t="s">
        <v>1035</v>
      </c>
      <c r="C2284" s="71">
        <v>200390</v>
      </c>
      <c r="D2284" s="72" t="s">
        <v>2580</v>
      </c>
      <c r="E2284" s="71">
        <v>8</v>
      </c>
      <c r="F2284" s="71">
        <v>8</v>
      </c>
      <c r="G2284" s="71">
        <v>15</v>
      </c>
      <c r="H2284" s="71">
        <v>2288</v>
      </c>
      <c r="I2284" s="71">
        <v>37.8942865</v>
      </c>
      <c r="J2284" s="71">
        <v>-122.3003764</v>
      </c>
    </row>
    <row r="2285" spans="1:10" ht="29.1">
      <c r="A2285" s="71">
        <v>50433</v>
      </c>
      <c r="B2285" s="70" t="s">
        <v>1035</v>
      </c>
      <c r="C2285" s="71">
        <v>1302860</v>
      </c>
      <c r="D2285" s="72" t="s">
        <v>2474</v>
      </c>
      <c r="E2285" s="71">
        <v>9</v>
      </c>
      <c r="F2285" s="71">
        <v>7</v>
      </c>
      <c r="G2285" s="71">
        <v>15</v>
      </c>
      <c r="H2285" s="71">
        <v>2289</v>
      </c>
      <c r="I2285" s="71">
        <v>37.921522199999998</v>
      </c>
      <c r="J2285" s="71">
        <v>-122.3326696</v>
      </c>
    </row>
    <row r="2286" spans="1:10" ht="29.1">
      <c r="A2286" s="71">
        <v>59770</v>
      </c>
      <c r="B2286" s="70" t="s">
        <v>1035</v>
      </c>
      <c r="C2286" s="71">
        <v>102630</v>
      </c>
      <c r="D2286" s="72" t="s">
        <v>2581</v>
      </c>
      <c r="E2286" s="71">
        <v>2</v>
      </c>
      <c r="F2286" s="71">
        <v>14</v>
      </c>
      <c r="G2286" s="71">
        <v>15</v>
      </c>
      <c r="H2286" s="71">
        <v>2290</v>
      </c>
      <c r="I2286" s="71">
        <v>37.776511599999999</v>
      </c>
      <c r="J2286" s="71">
        <v>-122.28564660000001</v>
      </c>
    </row>
    <row r="2287" spans="1:10" ht="29.1">
      <c r="A2287" s="71">
        <v>51513</v>
      </c>
      <c r="B2287" s="70" t="s">
        <v>1035</v>
      </c>
      <c r="C2287" s="71">
        <v>800530</v>
      </c>
      <c r="D2287" s="72" t="s">
        <v>2582</v>
      </c>
      <c r="E2287" s="71">
        <v>6</v>
      </c>
      <c r="F2287" s="71">
        <v>9</v>
      </c>
      <c r="G2287" s="71">
        <v>15</v>
      </c>
      <c r="H2287" s="71">
        <v>2291</v>
      </c>
      <c r="I2287" s="71">
        <v>37.673856600000001</v>
      </c>
      <c r="J2287" s="71">
        <v>-122.0813572</v>
      </c>
    </row>
    <row r="2288" spans="1:10" ht="29.1">
      <c r="A2288" s="71">
        <v>51134</v>
      </c>
      <c r="B2288" s="70" t="s">
        <v>1035</v>
      </c>
      <c r="C2288" s="71">
        <v>101660</v>
      </c>
      <c r="D2288" s="72" t="s">
        <v>2578</v>
      </c>
      <c r="E2288" s="71">
        <v>12</v>
      </c>
      <c r="F2288" s="71">
        <v>3</v>
      </c>
      <c r="G2288" s="71">
        <v>15</v>
      </c>
      <c r="H2288" s="71">
        <v>2292</v>
      </c>
      <c r="I2288" s="71">
        <v>37.758948400000001</v>
      </c>
      <c r="J2288" s="71">
        <v>-122.2312726</v>
      </c>
    </row>
    <row r="2289" spans="1:10" ht="29.1">
      <c r="A2289" s="71">
        <v>58007</v>
      </c>
      <c r="B2289" s="70" t="s">
        <v>1035</v>
      </c>
      <c r="C2289" s="71">
        <v>302120</v>
      </c>
      <c r="D2289" s="72" t="s">
        <v>2291</v>
      </c>
      <c r="E2289" s="71">
        <v>4</v>
      </c>
      <c r="F2289" s="71">
        <v>12</v>
      </c>
      <c r="G2289" s="71">
        <v>15</v>
      </c>
      <c r="H2289" s="71">
        <v>2293</v>
      </c>
      <c r="I2289" s="71">
        <v>37.863140600000001</v>
      </c>
      <c r="J2289" s="71">
        <v>-122.2742684</v>
      </c>
    </row>
    <row r="2290" spans="1:10" ht="29.1">
      <c r="A2290" s="71">
        <v>54571</v>
      </c>
      <c r="B2290" s="70" t="s">
        <v>1035</v>
      </c>
      <c r="C2290" s="71">
        <v>1600220</v>
      </c>
      <c r="D2290" s="72" t="s">
        <v>2353</v>
      </c>
      <c r="E2290" s="71">
        <v>1</v>
      </c>
      <c r="F2290" s="71">
        <v>14</v>
      </c>
      <c r="G2290" s="71">
        <v>15</v>
      </c>
      <c r="H2290" s="71">
        <v>2294</v>
      </c>
      <c r="I2290" s="71">
        <v>37.962557500000003</v>
      </c>
      <c r="J2290" s="71">
        <v>-122.3362623</v>
      </c>
    </row>
    <row r="2291" spans="1:10" ht="29.1">
      <c r="A2291" s="71">
        <v>54464</v>
      </c>
      <c r="B2291" s="70" t="s">
        <v>1035</v>
      </c>
      <c r="C2291" s="71">
        <v>1300870</v>
      </c>
      <c r="D2291" s="72" t="s">
        <v>2583</v>
      </c>
      <c r="E2291" s="71">
        <v>10</v>
      </c>
      <c r="F2291" s="71">
        <v>6</v>
      </c>
      <c r="G2291" s="71">
        <v>15</v>
      </c>
      <c r="H2291" s="71">
        <v>2295</v>
      </c>
      <c r="I2291" s="71">
        <v>37.911415099999999</v>
      </c>
      <c r="J2291" s="71">
        <v>-122.3184667</v>
      </c>
    </row>
    <row r="2292" spans="1:10" ht="29.1">
      <c r="A2292" s="71">
        <v>54771</v>
      </c>
      <c r="B2292" s="70" t="s">
        <v>1035</v>
      </c>
      <c r="C2292" s="71">
        <v>703920</v>
      </c>
      <c r="D2292" s="72" t="s">
        <v>2584</v>
      </c>
      <c r="E2292" s="71">
        <v>4</v>
      </c>
      <c r="F2292" s="71">
        <v>12</v>
      </c>
      <c r="G2292" s="71">
        <v>15</v>
      </c>
      <c r="H2292" s="71">
        <v>2296</v>
      </c>
      <c r="I2292" s="71">
        <v>37.553557699999999</v>
      </c>
      <c r="J2292" s="71">
        <v>-121.9841059</v>
      </c>
    </row>
    <row r="2293" spans="1:10" ht="29.1">
      <c r="A2293" s="71">
        <v>53034</v>
      </c>
      <c r="B2293" s="70" t="s">
        <v>1035</v>
      </c>
      <c r="C2293" s="71">
        <v>803070</v>
      </c>
      <c r="D2293" s="72" t="s">
        <v>2585</v>
      </c>
      <c r="E2293" s="71">
        <v>10</v>
      </c>
      <c r="F2293" s="71">
        <v>5</v>
      </c>
      <c r="G2293" s="71">
        <v>15</v>
      </c>
      <c r="H2293" s="71">
        <v>2297</v>
      </c>
      <c r="I2293" s="71">
        <v>37.656340700000001</v>
      </c>
      <c r="J2293" s="71">
        <v>-122.1338389</v>
      </c>
    </row>
    <row r="2294" spans="1:10" ht="29.1">
      <c r="A2294" s="71">
        <v>55458</v>
      </c>
      <c r="B2294" s="70" t="s">
        <v>1035</v>
      </c>
      <c r="C2294" s="71">
        <v>1030270</v>
      </c>
      <c r="D2294" s="72" t="s">
        <v>2431</v>
      </c>
      <c r="E2294" s="71">
        <v>10</v>
      </c>
      <c r="F2294" s="71">
        <v>5</v>
      </c>
      <c r="G2294" s="71">
        <v>15</v>
      </c>
      <c r="H2294" s="71">
        <v>2298</v>
      </c>
      <c r="I2294" s="71">
        <v>37.810144800000003</v>
      </c>
      <c r="J2294" s="71">
        <v>-122.2950603</v>
      </c>
    </row>
    <row r="2295" spans="1:10" ht="29.1">
      <c r="A2295" s="71">
        <v>57033</v>
      </c>
      <c r="B2295" s="70" t="s">
        <v>1035</v>
      </c>
      <c r="C2295" s="71">
        <v>1001550</v>
      </c>
      <c r="D2295" s="72" t="s">
        <v>2370</v>
      </c>
      <c r="E2295" s="71">
        <v>5</v>
      </c>
      <c r="F2295" s="71">
        <v>10</v>
      </c>
      <c r="G2295" s="71">
        <v>15</v>
      </c>
      <c r="H2295" s="71">
        <v>2299</v>
      </c>
      <c r="I2295" s="71">
        <v>37.795678000000002</v>
      </c>
      <c r="J2295" s="71">
        <v>-122.2261237</v>
      </c>
    </row>
    <row r="2296" spans="1:10" ht="29.1">
      <c r="A2296" s="71">
        <v>54339</v>
      </c>
      <c r="B2296" s="70" t="s">
        <v>1035</v>
      </c>
      <c r="C2296" s="71">
        <v>1003710</v>
      </c>
      <c r="D2296" s="72" t="s">
        <v>2586</v>
      </c>
      <c r="E2296" s="71">
        <v>1</v>
      </c>
      <c r="F2296" s="71">
        <v>15</v>
      </c>
      <c r="G2296" s="71">
        <v>15</v>
      </c>
      <c r="H2296" s="71">
        <v>2300</v>
      </c>
      <c r="I2296" s="71">
        <v>37.758435599999999</v>
      </c>
      <c r="J2296" s="71">
        <v>-122.17393389999999</v>
      </c>
    </row>
    <row r="2297" spans="1:10" ht="29.1">
      <c r="A2297" s="71">
        <v>50903</v>
      </c>
      <c r="B2297" s="70" t="s">
        <v>1035</v>
      </c>
      <c r="C2297" s="71">
        <v>9901850</v>
      </c>
      <c r="D2297" s="72" t="s">
        <v>2587</v>
      </c>
      <c r="E2297" s="71">
        <v>3</v>
      </c>
      <c r="F2297" s="71">
        <v>13</v>
      </c>
      <c r="G2297" s="71">
        <v>15</v>
      </c>
      <c r="H2297" s="71">
        <v>2301</v>
      </c>
      <c r="I2297" s="71">
        <v>37.5254154</v>
      </c>
      <c r="J2297" s="71">
        <v>-121.91796530000001</v>
      </c>
    </row>
    <row r="2298" spans="1:10" ht="29.1">
      <c r="A2298" s="71">
        <v>56763</v>
      </c>
      <c r="B2298" s="70" t="s">
        <v>1035</v>
      </c>
      <c r="C2298" s="71">
        <v>1700560</v>
      </c>
      <c r="D2298" s="72" t="s">
        <v>2588</v>
      </c>
      <c r="E2298" s="71">
        <v>1</v>
      </c>
      <c r="F2298" s="71">
        <v>15</v>
      </c>
      <c r="G2298" s="71">
        <v>15</v>
      </c>
      <c r="H2298" s="71">
        <v>2302</v>
      </c>
      <c r="I2298" s="71">
        <v>37.598577499999998</v>
      </c>
      <c r="J2298" s="71">
        <v>-122.071011</v>
      </c>
    </row>
    <row r="2299" spans="1:10" ht="29.1">
      <c r="A2299" s="71">
        <v>51831</v>
      </c>
      <c r="B2299" s="70" t="s">
        <v>1035</v>
      </c>
      <c r="C2299" s="71">
        <v>9904440</v>
      </c>
      <c r="D2299" s="72" t="s">
        <v>2589</v>
      </c>
      <c r="E2299" s="71">
        <v>11</v>
      </c>
      <c r="F2299" s="71">
        <v>4</v>
      </c>
      <c r="G2299" s="71">
        <v>15</v>
      </c>
      <c r="H2299" s="71">
        <v>2303</v>
      </c>
      <c r="I2299" s="71">
        <v>37.791754099999999</v>
      </c>
      <c r="J2299" s="71">
        <v>-122.2431492</v>
      </c>
    </row>
    <row r="2300" spans="1:10" ht="29.1">
      <c r="A2300" s="71">
        <v>57850</v>
      </c>
      <c r="B2300" s="70" t="s">
        <v>1035</v>
      </c>
      <c r="C2300" s="71">
        <v>704210</v>
      </c>
      <c r="D2300" s="72" t="s">
        <v>2590</v>
      </c>
      <c r="E2300" s="71">
        <v>1</v>
      </c>
      <c r="F2300" s="71">
        <v>14</v>
      </c>
      <c r="G2300" s="71">
        <v>15</v>
      </c>
      <c r="H2300" s="71">
        <v>2304</v>
      </c>
      <c r="I2300" s="71">
        <v>37.577838399999997</v>
      </c>
      <c r="J2300" s="71">
        <v>-121.9827298</v>
      </c>
    </row>
    <row r="2301" spans="1:10" ht="29.1">
      <c r="A2301" s="71">
        <v>56880</v>
      </c>
      <c r="B2301" s="70" t="s">
        <v>1035</v>
      </c>
      <c r="C2301" s="71">
        <v>1018140</v>
      </c>
      <c r="D2301" s="72" t="s">
        <v>2591</v>
      </c>
      <c r="E2301" s="71">
        <v>3</v>
      </c>
      <c r="F2301" s="71">
        <v>12</v>
      </c>
      <c r="G2301" s="71">
        <v>15</v>
      </c>
      <c r="H2301" s="71">
        <v>2305</v>
      </c>
      <c r="I2301" s="71">
        <v>37.7964415</v>
      </c>
      <c r="J2301" s="71">
        <v>-122.18167939999999</v>
      </c>
    </row>
    <row r="2302" spans="1:10" ht="29.1">
      <c r="A2302" s="71">
        <v>54858</v>
      </c>
      <c r="B2302" s="70" t="s">
        <v>1035</v>
      </c>
      <c r="C2302" s="71">
        <v>1018810</v>
      </c>
      <c r="D2302" s="72" t="s">
        <v>2592</v>
      </c>
      <c r="E2302" s="71">
        <v>6</v>
      </c>
      <c r="F2302" s="71">
        <v>9</v>
      </c>
      <c r="G2302" s="71">
        <v>15</v>
      </c>
      <c r="H2302" s="71">
        <v>2306</v>
      </c>
      <c r="I2302" s="71">
        <v>37.768123699999997</v>
      </c>
      <c r="J2302" s="71">
        <v>-122.1951615</v>
      </c>
    </row>
    <row r="2303" spans="1:10" ht="29.1">
      <c r="A2303" s="71">
        <v>50546</v>
      </c>
      <c r="B2303" s="70" t="s">
        <v>1035</v>
      </c>
      <c r="C2303" s="71">
        <v>1031950</v>
      </c>
      <c r="D2303" s="72" t="s">
        <v>2593</v>
      </c>
      <c r="E2303" s="71">
        <v>3</v>
      </c>
      <c r="F2303" s="71">
        <v>13</v>
      </c>
      <c r="G2303" s="71">
        <v>15</v>
      </c>
      <c r="H2303" s="71">
        <v>2307</v>
      </c>
      <c r="I2303" s="71">
        <v>37.823638799999998</v>
      </c>
      <c r="J2303" s="71">
        <v>-122.28094539999999</v>
      </c>
    </row>
    <row r="2304" spans="1:10" ht="29.1">
      <c r="A2304" s="71">
        <v>53318</v>
      </c>
      <c r="B2304" s="70" t="s">
        <v>1035</v>
      </c>
      <c r="C2304" s="71">
        <v>1200020</v>
      </c>
      <c r="D2304" s="72" t="s">
        <v>2594</v>
      </c>
      <c r="E2304" s="71">
        <v>7</v>
      </c>
      <c r="F2304" s="71">
        <v>8</v>
      </c>
      <c r="G2304" s="71">
        <v>15</v>
      </c>
      <c r="H2304" s="71">
        <v>2308</v>
      </c>
      <c r="I2304" s="71">
        <v>37.990935399999998</v>
      </c>
      <c r="J2304" s="71">
        <v>-122.3059916</v>
      </c>
    </row>
    <row r="2305" spans="1:10" ht="29.1">
      <c r="A2305" s="71">
        <v>57845</v>
      </c>
      <c r="B2305" s="70" t="s">
        <v>1035</v>
      </c>
      <c r="C2305" s="71">
        <v>703280</v>
      </c>
      <c r="D2305" s="72" t="s">
        <v>2595</v>
      </c>
      <c r="E2305" s="71">
        <v>7</v>
      </c>
      <c r="F2305" s="71">
        <v>8</v>
      </c>
      <c r="G2305" s="71">
        <v>15</v>
      </c>
      <c r="H2305" s="71">
        <v>2309</v>
      </c>
      <c r="I2305" s="71">
        <v>37.4617249</v>
      </c>
      <c r="J2305" s="71">
        <v>-121.9222457</v>
      </c>
    </row>
    <row r="2306" spans="1:10" ht="29.1">
      <c r="A2306" s="71">
        <v>59510</v>
      </c>
      <c r="B2306" s="70" t="s">
        <v>1035</v>
      </c>
      <c r="C2306" s="71">
        <v>802740</v>
      </c>
      <c r="D2306" s="72" t="s">
        <v>2596</v>
      </c>
      <c r="E2306" s="71">
        <v>2</v>
      </c>
      <c r="F2306" s="71">
        <v>13</v>
      </c>
      <c r="G2306" s="71">
        <v>15</v>
      </c>
      <c r="H2306" s="71">
        <v>2310</v>
      </c>
      <c r="I2306" s="71">
        <v>37.611106900000003</v>
      </c>
      <c r="J2306" s="71">
        <v>-122.0549412</v>
      </c>
    </row>
    <row r="2307" spans="1:10" ht="29.1">
      <c r="A2307" s="71">
        <v>55806</v>
      </c>
      <c r="B2307" s="70" t="s">
        <v>1035</v>
      </c>
      <c r="C2307" s="71">
        <v>1700080</v>
      </c>
      <c r="D2307" s="72" t="s">
        <v>2597</v>
      </c>
      <c r="E2307" s="71">
        <v>2</v>
      </c>
      <c r="F2307" s="71">
        <v>13</v>
      </c>
      <c r="G2307" s="71">
        <v>15</v>
      </c>
      <c r="H2307" s="71">
        <v>2311</v>
      </c>
      <c r="I2307" s="71">
        <v>37.588199099999997</v>
      </c>
      <c r="J2307" s="71">
        <v>-122.06661699999999</v>
      </c>
    </row>
    <row r="2308" spans="1:10" ht="29.1">
      <c r="A2308" s="71">
        <v>51372</v>
      </c>
      <c r="B2308" s="70" t="s">
        <v>1035</v>
      </c>
      <c r="C2308" s="71">
        <v>707250</v>
      </c>
      <c r="D2308" s="72" t="s">
        <v>2598</v>
      </c>
      <c r="E2308" s="71">
        <v>13</v>
      </c>
      <c r="F2308" s="71">
        <v>2</v>
      </c>
      <c r="G2308" s="71">
        <v>15</v>
      </c>
      <c r="H2308" s="71">
        <v>2312</v>
      </c>
      <c r="I2308" s="71">
        <v>37.580230700000001</v>
      </c>
      <c r="J2308" s="71">
        <v>-121.99427059999999</v>
      </c>
    </row>
    <row r="2309" spans="1:10" ht="29.1">
      <c r="A2309" s="71">
        <v>59700</v>
      </c>
      <c r="B2309" s="70" t="s">
        <v>1035</v>
      </c>
      <c r="C2309" s="71">
        <v>706410</v>
      </c>
      <c r="D2309" s="72" t="s">
        <v>1504</v>
      </c>
      <c r="E2309" s="71">
        <v>11</v>
      </c>
      <c r="F2309" s="71">
        <v>5</v>
      </c>
      <c r="G2309" s="71">
        <v>15</v>
      </c>
      <c r="H2309" s="71">
        <v>2313</v>
      </c>
      <c r="I2309" s="71">
        <v>37.481562500000003</v>
      </c>
      <c r="J2309" s="71">
        <v>-121.924588</v>
      </c>
    </row>
    <row r="2310" spans="1:10" ht="29.1">
      <c r="A2310" s="71">
        <v>55348</v>
      </c>
      <c r="B2310" s="70" t="s">
        <v>1035</v>
      </c>
      <c r="C2310" s="71">
        <v>1009590</v>
      </c>
      <c r="D2310" s="72" t="s">
        <v>2457</v>
      </c>
      <c r="E2310" s="71">
        <v>13</v>
      </c>
      <c r="F2310" s="71">
        <v>2</v>
      </c>
      <c r="G2310" s="71">
        <v>15</v>
      </c>
      <c r="H2310" s="71">
        <v>2314</v>
      </c>
      <c r="I2310" s="71">
        <v>37.734797</v>
      </c>
      <c r="J2310" s="71">
        <v>-122.1799434</v>
      </c>
    </row>
    <row r="2311" spans="1:10" ht="29.1">
      <c r="A2311" s="71">
        <v>50844</v>
      </c>
      <c r="B2311" s="70" t="s">
        <v>1035</v>
      </c>
      <c r="C2311" s="71">
        <v>703130</v>
      </c>
      <c r="D2311" s="72" t="s">
        <v>2599</v>
      </c>
      <c r="E2311" s="71">
        <v>0</v>
      </c>
      <c r="F2311" s="71">
        <v>15</v>
      </c>
      <c r="G2311" s="71">
        <v>15</v>
      </c>
      <c r="H2311" s="71">
        <v>2315</v>
      </c>
      <c r="I2311" s="71">
        <v>37.4843081</v>
      </c>
      <c r="J2311" s="71">
        <v>-121.933415</v>
      </c>
    </row>
    <row r="2312" spans="1:10" ht="29.1">
      <c r="A2312" s="71">
        <v>54757</v>
      </c>
      <c r="B2312" s="70" t="s">
        <v>1035</v>
      </c>
      <c r="C2312" s="71">
        <v>1005860</v>
      </c>
      <c r="D2312" s="72" t="s">
        <v>2600</v>
      </c>
      <c r="E2312" s="71">
        <v>9</v>
      </c>
      <c r="F2312" s="71">
        <v>6</v>
      </c>
      <c r="G2312" s="71">
        <v>15</v>
      </c>
      <c r="H2312" s="71">
        <v>2316</v>
      </c>
      <c r="I2312" s="71">
        <v>37.800736800000003</v>
      </c>
      <c r="J2312" s="71">
        <v>-122.2290237</v>
      </c>
    </row>
    <row r="2313" spans="1:10" ht="29.1">
      <c r="A2313" s="71">
        <v>57466</v>
      </c>
      <c r="B2313" s="70" t="s">
        <v>1035</v>
      </c>
      <c r="C2313" s="71">
        <v>1009850</v>
      </c>
      <c r="D2313" s="72" t="s">
        <v>2407</v>
      </c>
      <c r="E2313" s="71">
        <v>14</v>
      </c>
      <c r="F2313" s="71">
        <v>2</v>
      </c>
      <c r="G2313" s="71">
        <v>15</v>
      </c>
      <c r="H2313" s="71">
        <v>2317</v>
      </c>
      <c r="I2313" s="71">
        <v>37.795086499999996</v>
      </c>
      <c r="J2313" s="71">
        <v>-122.2758055</v>
      </c>
    </row>
    <row r="2314" spans="1:10" ht="29.1">
      <c r="A2314" s="71">
        <v>54177</v>
      </c>
      <c r="B2314" s="70" t="s">
        <v>1035</v>
      </c>
      <c r="C2314" s="71">
        <v>1000880</v>
      </c>
      <c r="D2314" s="72" t="s">
        <v>2601</v>
      </c>
      <c r="E2314" s="71">
        <v>12</v>
      </c>
      <c r="F2314" s="71">
        <v>3</v>
      </c>
      <c r="G2314" s="71">
        <v>15</v>
      </c>
      <c r="H2314" s="71">
        <v>2318</v>
      </c>
      <c r="I2314" s="71">
        <v>37.807320300000001</v>
      </c>
      <c r="J2314" s="71">
        <v>-122.2792488</v>
      </c>
    </row>
    <row r="2315" spans="1:10" ht="29.1">
      <c r="A2315" s="71">
        <v>56433</v>
      </c>
      <c r="B2315" s="70" t="s">
        <v>1035</v>
      </c>
      <c r="C2315" s="73">
        <v>102730</v>
      </c>
      <c r="D2315" s="72" t="s">
        <v>1799</v>
      </c>
      <c r="E2315" s="73">
        <v>8</v>
      </c>
      <c r="F2315" s="73">
        <v>7</v>
      </c>
      <c r="G2315" s="73">
        <v>15</v>
      </c>
      <c r="H2315" s="73">
        <v>2319</v>
      </c>
      <c r="I2315" s="71">
        <v>37.7696307</v>
      </c>
      <c r="J2315" s="71">
        <v>-122.23816739999999</v>
      </c>
    </row>
    <row r="2316" spans="1:10" ht="29.1">
      <c r="A2316" s="71">
        <v>54119</v>
      </c>
      <c r="B2316" s="70" t="s">
        <v>1035</v>
      </c>
      <c r="C2316" s="73">
        <v>1018400</v>
      </c>
      <c r="D2316" s="72" t="s">
        <v>2602</v>
      </c>
      <c r="E2316" s="73">
        <v>7</v>
      </c>
      <c r="F2316" s="73">
        <v>8</v>
      </c>
      <c r="G2316" s="73">
        <v>15</v>
      </c>
      <c r="H2316" s="73">
        <v>2320</v>
      </c>
      <c r="I2316" s="71">
        <v>37.848145600000002</v>
      </c>
      <c r="J2316" s="71">
        <v>-122.2855433</v>
      </c>
    </row>
    <row r="2317" spans="1:10" ht="29.1">
      <c r="A2317" s="71">
        <v>51060</v>
      </c>
      <c r="B2317" s="70" t="s">
        <v>1035</v>
      </c>
      <c r="C2317" s="71">
        <v>804970</v>
      </c>
      <c r="D2317" s="72" t="s">
        <v>2603</v>
      </c>
      <c r="E2317" s="71">
        <v>11</v>
      </c>
      <c r="F2317" s="71">
        <v>4</v>
      </c>
      <c r="G2317" s="71">
        <v>15</v>
      </c>
      <c r="H2317" s="71">
        <v>2321</v>
      </c>
      <c r="I2317" s="71">
        <v>37.628778599999997</v>
      </c>
      <c r="J2317" s="71">
        <v>-122.1018857</v>
      </c>
    </row>
    <row r="2318" spans="1:10" ht="29.1">
      <c r="A2318" s="71">
        <v>59859</v>
      </c>
      <c r="B2318" s="70" t="s">
        <v>1035</v>
      </c>
      <c r="C2318" s="71">
        <v>1007140</v>
      </c>
      <c r="D2318" s="72" t="s">
        <v>2604</v>
      </c>
      <c r="E2318" s="71">
        <v>6</v>
      </c>
      <c r="F2318" s="71">
        <v>9</v>
      </c>
      <c r="G2318" s="71">
        <v>15</v>
      </c>
      <c r="H2318" s="71">
        <v>2322</v>
      </c>
      <c r="I2318" s="71">
        <v>37.8803518</v>
      </c>
      <c r="J2318" s="71">
        <v>-122.2467384</v>
      </c>
    </row>
    <row r="2319" spans="1:10" ht="29.1">
      <c r="A2319" s="71">
        <v>55879</v>
      </c>
      <c r="B2319" s="70" t="s">
        <v>1035</v>
      </c>
      <c r="C2319" s="71">
        <v>101260</v>
      </c>
      <c r="D2319" s="72" t="s">
        <v>2605</v>
      </c>
      <c r="E2319" s="71">
        <v>8</v>
      </c>
      <c r="F2319" s="71">
        <v>7</v>
      </c>
      <c r="G2319" s="71">
        <v>15</v>
      </c>
      <c r="H2319" s="71">
        <v>2323</v>
      </c>
      <c r="I2319" s="71">
        <v>37.763479400000001</v>
      </c>
      <c r="J2319" s="71">
        <v>-122.2265234</v>
      </c>
    </row>
    <row r="2320" spans="1:10" ht="29.1">
      <c r="A2320" s="71">
        <v>51197</v>
      </c>
      <c r="B2320" s="70" t="s">
        <v>1035</v>
      </c>
      <c r="C2320" s="71">
        <v>303960</v>
      </c>
      <c r="D2320" s="72" t="s">
        <v>2606</v>
      </c>
      <c r="E2320" s="71">
        <v>7</v>
      </c>
      <c r="F2320" s="71">
        <v>8</v>
      </c>
      <c r="G2320" s="71">
        <v>15</v>
      </c>
      <c r="H2320" s="71">
        <v>2324</v>
      </c>
      <c r="I2320" s="71">
        <v>37.8803652</v>
      </c>
      <c r="J2320" s="71">
        <v>-122.26700510000001</v>
      </c>
    </row>
    <row r="2321" spans="1:10" ht="29.1">
      <c r="A2321" s="71">
        <v>53882</v>
      </c>
      <c r="B2321" s="70" t="s">
        <v>1035</v>
      </c>
      <c r="C2321" s="71">
        <v>1009750</v>
      </c>
      <c r="D2321" s="72" t="s">
        <v>2536</v>
      </c>
      <c r="E2321" s="71">
        <v>4</v>
      </c>
      <c r="F2321" s="71">
        <v>11</v>
      </c>
      <c r="G2321" s="71">
        <v>15</v>
      </c>
      <c r="H2321" s="71">
        <v>2325</v>
      </c>
      <c r="I2321" s="71">
        <v>37.741561599999997</v>
      </c>
      <c r="J2321" s="71">
        <v>-122.2030925</v>
      </c>
    </row>
    <row r="2322" spans="1:10" ht="29.1">
      <c r="A2322" s="71">
        <v>54229</v>
      </c>
      <c r="B2322" s="70" t="s">
        <v>1035</v>
      </c>
      <c r="C2322" s="71">
        <v>1030230</v>
      </c>
      <c r="D2322" s="72" t="s">
        <v>2535</v>
      </c>
      <c r="E2322" s="71">
        <v>14</v>
      </c>
      <c r="F2322" s="71">
        <v>2</v>
      </c>
      <c r="G2322" s="71">
        <v>15</v>
      </c>
      <c r="H2322" s="71">
        <v>2326</v>
      </c>
      <c r="I2322" s="71">
        <v>37.820914000000002</v>
      </c>
      <c r="J2322" s="71">
        <v>-122.28644079999999</v>
      </c>
    </row>
    <row r="2323" spans="1:10" ht="29.1">
      <c r="A2323" s="71">
        <v>54633</v>
      </c>
      <c r="B2323" s="70" t="s">
        <v>1035</v>
      </c>
      <c r="C2323" s="71">
        <v>9800590</v>
      </c>
      <c r="D2323" s="72" t="s">
        <v>2607</v>
      </c>
      <c r="E2323" s="71">
        <v>6</v>
      </c>
      <c r="F2323" s="71">
        <v>9</v>
      </c>
      <c r="G2323" s="71">
        <v>15</v>
      </c>
      <c r="H2323" s="71">
        <v>2327</v>
      </c>
      <c r="I2323" s="71">
        <v>37.687882700000003</v>
      </c>
      <c r="J2323" s="71">
        <v>-122.0626091</v>
      </c>
    </row>
    <row r="2324" spans="1:10" ht="29.1">
      <c r="A2324" s="71">
        <v>52104</v>
      </c>
      <c r="B2324" s="70" t="s">
        <v>1035</v>
      </c>
      <c r="C2324" s="71">
        <v>9905700</v>
      </c>
      <c r="D2324" s="72" t="s">
        <v>2608</v>
      </c>
      <c r="E2324" s="71">
        <v>13</v>
      </c>
      <c r="F2324" s="71">
        <v>2</v>
      </c>
      <c r="G2324" s="71">
        <v>15</v>
      </c>
      <c r="H2324" s="71">
        <v>2328</v>
      </c>
      <c r="I2324" s="71">
        <v>37.6939627</v>
      </c>
      <c r="J2324" s="71">
        <v>-122.1301234</v>
      </c>
    </row>
    <row r="2325" spans="1:10" ht="29.1">
      <c r="A2325" s="71">
        <v>56775</v>
      </c>
      <c r="B2325" s="70" t="s">
        <v>1035</v>
      </c>
      <c r="C2325" s="71">
        <v>1502390</v>
      </c>
      <c r="D2325" s="72" t="s">
        <v>2609</v>
      </c>
      <c r="E2325" s="71">
        <v>3</v>
      </c>
      <c r="F2325" s="71">
        <v>12</v>
      </c>
      <c r="G2325" s="71">
        <v>15</v>
      </c>
      <c r="H2325" s="71">
        <v>2329</v>
      </c>
      <c r="I2325" s="71">
        <v>37.730072800000002</v>
      </c>
      <c r="J2325" s="71">
        <v>-122.1389018</v>
      </c>
    </row>
    <row r="2326" spans="1:10" ht="29.1">
      <c r="A2326" s="71">
        <v>53349</v>
      </c>
      <c r="B2326" s="70" t="s">
        <v>1035</v>
      </c>
      <c r="C2326" s="71">
        <v>1015310</v>
      </c>
      <c r="D2326" s="72" t="s">
        <v>2339</v>
      </c>
      <c r="E2326" s="71">
        <v>6</v>
      </c>
      <c r="F2326" s="71">
        <v>9</v>
      </c>
      <c r="G2326" s="71">
        <v>15</v>
      </c>
      <c r="H2326" s="71">
        <v>2330</v>
      </c>
      <c r="I2326" s="71">
        <v>37.800354200000001</v>
      </c>
      <c r="J2326" s="71">
        <v>-122.22285549999999</v>
      </c>
    </row>
    <row r="2327" spans="1:10" ht="29.1">
      <c r="A2327" s="71">
        <v>56976</v>
      </c>
      <c r="B2327" s="70" t="s">
        <v>1035</v>
      </c>
      <c r="C2327" s="71">
        <v>900080</v>
      </c>
      <c r="D2327" s="72" t="s">
        <v>2610</v>
      </c>
      <c r="E2327" s="71">
        <v>8</v>
      </c>
      <c r="F2327" s="71">
        <v>7</v>
      </c>
      <c r="G2327" s="71">
        <v>15</v>
      </c>
      <c r="H2327" s="71">
        <v>2331</v>
      </c>
      <c r="I2327" s="71">
        <v>37.536673</v>
      </c>
      <c r="J2327" s="71">
        <v>-122.018541</v>
      </c>
    </row>
    <row r="2328" spans="1:10" ht="29.1">
      <c r="A2328" s="71">
        <v>59159</v>
      </c>
      <c r="B2328" s="70" t="s">
        <v>1035</v>
      </c>
      <c r="C2328" s="71">
        <v>1000070</v>
      </c>
      <c r="D2328" s="72" t="s">
        <v>2611</v>
      </c>
      <c r="E2328" s="71">
        <v>8</v>
      </c>
      <c r="F2328" s="71">
        <v>7</v>
      </c>
      <c r="G2328" s="71">
        <v>15</v>
      </c>
      <c r="H2328" s="71">
        <v>2332</v>
      </c>
      <c r="I2328" s="71">
        <v>37.736573399999997</v>
      </c>
      <c r="J2328" s="71">
        <v>-122.1726341</v>
      </c>
    </row>
    <row r="2329" spans="1:10" ht="29.1">
      <c r="A2329" s="71">
        <v>53480</v>
      </c>
      <c r="B2329" s="70" t="s">
        <v>1035</v>
      </c>
      <c r="C2329" s="71">
        <v>901250</v>
      </c>
      <c r="D2329" s="72" t="s">
        <v>2612</v>
      </c>
      <c r="E2329" s="71">
        <v>3</v>
      </c>
      <c r="F2329" s="71">
        <v>12</v>
      </c>
      <c r="G2329" s="71">
        <v>15</v>
      </c>
      <c r="H2329" s="71">
        <v>2333</v>
      </c>
      <c r="I2329" s="71">
        <v>37.547273300000001</v>
      </c>
      <c r="J2329" s="71">
        <v>-122.0427627</v>
      </c>
    </row>
    <row r="2330" spans="1:10" ht="29.1">
      <c r="A2330" s="71">
        <v>51680</v>
      </c>
      <c r="B2330" s="70" t="s">
        <v>1035</v>
      </c>
      <c r="C2330" s="71">
        <v>800780</v>
      </c>
      <c r="D2330" s="72" t="s">
        <v>2613</v>
      </c>
      <c r="E2330" s="71">
        <v>6</v>
      </c>
      <c r="F2330" s="71">
        <v>9</v>
      </c>
      <c r="G2330" s="71">
        <v>15</v>
      </c>
      <c r="H2330" s="71">
        <v>2334</v>
      </c>
      <c r="I2330" s="71">
        <v>37.640424000000003</v>
      </c>
      <c r="J2330" s="71">
        <v>-122.1349384</v>
      </c>
    </row>
    <row r="2331" spans="1:10" ht="29.1">
      <c r="A2331" s="71">
        <v>58466</v>
      </c>
      <c r="B2331" s="70" t="s">
        <v>1035</v>
      </c>
      <c r="C2331" s="73">
        <v>1017740</v>
      </c>
      <c r="D2331" s="72" t="s">
        <v>2614</v>
      </c>
      <c r="E2331" s="73">
        <v>7</v>
      </c>
      <c r="F2331" s="73">
        <v>8</v>
      </c>
      <c r="G2331" s="73">
        <v>15</v>
      </c>
      <c r="H2331" s="73">
        <v>2335</v>
      </c>
      <c r="I2331" s="71">
        <v>37.808404600000003</v>
      </c>
      <c r="J2331" s="71">
        <v>-122.2962253</v>
      </c>
    </row>
    <row r="2332" spans="1:10" ht="29.1">
      <c r="A2332" s="71">
        <v>57488</v>
      </c>
      <c r="B2332" s="70" t="s">
        <v>1035</v>
      </c>
      <c r="C2332" s="73">
        <v>9804720</v>
      </c>
      <c r="D2332" s="72" t="s">
        <v>2615</v>
      </c>
      <c r="E2332" s="73">
        <v>5</v>
      </c>
      <c r="F2332" s="73">
        <v>10</v>
      </c>
      <c r="G2332" s="73">
        <v>15</v>
      </c>
      <c r="H2332" s="73">
        <v>2336</v>
      </c>
      <c r="I2332" s="71">
        <v>37.678375199999998</v>
      </c>
      <c r="J2332" s="71">
        <v>-122.13957000000001</v>
      </c>
    </row>
    <row r="2333" spans="1:10" ht="29.1">
      <c r="A2333" s="71">
        <v>55326</v>
      </c>
      <c r="B2333" s="70" t="s">
        <v>1035</v>
      </c>
      <c r="C2333" s="73">
        <v>1002250</v>
      </c>
      <c r="D2333" s="72" t="s">
        <v>2375</v>
      </c>
      <c r="E2333" s="73">
        <v>3</v>
      </c>
      <c r="F2333" s="73">
        <v>12</v>
      </c>
      <c r="G2333" s="73">
        <v>15</v>
      </c>
      <c r="H2333" s="73">
        <v>2337</v>
      </c>
      <c r="I2333" s="71">
        <v>37.796600400000003</v>
      </c>
      <c r="J2333" s="71">
        <v>-122.1955748</v>
      </c>
    </row>
    <row r="2334" spans="1:10" ht="29.1">
      <c r="A2334" s="71">
        <v>51667</v>
      </c>
      <c r="B2334" s="70" t="s">
        <v>1035</v>
      </c>
      <c r="C2334" s="73">
        <v>302060</v>
      </c>
      <c r="D2334" s="72" t="s">
        <v>2616</v>
      </c>
      <c r="E2334" s="73">
        <v>3</v>
      </c>
      <c r="F2334" s="73">
        <v>12</v>
      </c>
      <c r="G2334" s="73">
        <v>15</v>
      </c>
      <c r="H2334" s="73">
        <v>2338</v>
      </c>
      <c r="I2334" s="71">
        <v>37.860614400000003</v>
      </c>
      <c r="J2334" s="71">
        <v>-122.2921466</v>
      </c>
    </row>
    <row r="2335" spans="1:10" ht="29.1">
      <c r="A2335" s="71">
        <v>50710</v>
      </c>
      <c r="B2335" s="70" t="s">
        <v>1035</v>
      </c>
      <c r="C2335" s="73">
        <v>800810</v>
      </c>
      <c r="D2335" s="72" t="s">
        <v>2617</v>
      </c>
      <c r="E2335" s="73">
        <v>4</v>
      </c>
      <c r="F2335" s="73">
        <v>11</v>
      </c>
      <c r="G2335" s="73">
        <v>15</v>
      </c>
      <c r="H2335" s="73">
        <v>2339</v>
      </c>
      <c r="I2335" s="71">
        <v>37.6520267</v>
      </c>
      <c r="J2335" s="71">
        <v>-122.13878099999999</v>
      </c>
    </row>
    <row r="2336" spans="1:10" ht="29.1">
      <c r="A2336" s="71">
        <v>54833</v>
      </c>
      <c r="B2336" s="70" t="s">
        <v>1035</v>
      </c>
      <c r="C2336" s="73">
        <v>1030890</v>
      </c>
      <c r="D2336" s="72" t="s">
        <v>2618</v>
      </c>
      <c r="E2336" s="73">
        <v>8</v>
      </c>
      <c r="F2336" s="73">
        <v>7</v>
      </c>
      <c r="G2336" s="73">
        <v>15</v>
      </c>
      <c r="H2336" s="73">
        <v>2340</v>
      </c>
      <c r="I2336" s="71">
        <v>37.800894300000003</v>
      </c>
      <c r="J2336" s="71">
        <v>-122.2779985</v>
      </c>
    </row>
    <row r="2337" spans="1:10" ht="29.1">
      <c r="A2337" s="71">
        <v>58070</v>
      </c>
      <c r="B2337" s="70" t="s">
        <v>1035</v>
      </c>
      <c r="C2337" s="73">
        <v>1007350</v>
      </c>
      <c r="D2337" s="72" t="s">
        <v>2619</v>
      </c>
      <c r="E2337" s="73">
        <v>1</v>
      </c>
      <c r="F2337" s="73">
        <v>14</v>
      </c>
      <c r="G2337" s="73">
        <v>15</v>
      </c>
      <c r="H2337" s="73">
        <v>2341</v>
      </c>
      <c r="I2337" s="71">
        <v>37.843147000000002</v>
      </c>
      <c r="J2337" s="71">
        <v>-122.25716610000001</v>
      </c>
    </row>
    <row r="2338" spans="1:10" ht="29.1">
      <c r="A2338" s="71">
        <v>55445</v>
      </c>
      <c r="B2338" s="70" t="s">
        <v>1035</v>
      </c>
      <c r="C2338" s="73">
        <v>803090</v>
      </c>
      <c r="D2338" s="72" t="s">
        <v>2620</v>
      </c>
      <c r="E2338" s="73">
        <v>9</v>
      </c>
      <c r="F2338" s="73">
        <v>6</v>
      </c>
      <c r="G2338" s="73">
        <v>15</v>
      </c>
      <c r="H2338" s="73">
        <v>2342</v>
      </c>
      <c r="I2338" s="71">
        <v>37.653297000000002</v>
      </c>
      <c r="J2338" s="71">
        <v>-122.13080650000001</v>
      </c>
    </row>
    <row r="2339" spans="1:10" ht="29.1">
      <c r="A2339" s="71">
        <v>51277</v>
      </c>
      <c r="B2339" s="70" t="s">
        <v>1035</v>
      </c>
      <c r="C2339" s="73">
        <v>301850</v>
      </c>
      <c r="D2339" s="72" t="s">
        <v>2621</v>
      </c>
      <c r="E2339" s="73">
        <v>13</v>
      </c>
      <c r="F2339" s="73">
        <v>2</v>
      </c>
      <c r="G2339" s="73">
        <v>15</v>
      </c>
      <c r="H2339" s="73">
        <v>2343</v>
      </c>
      <c r="I2339" s="71">
        <v>37.896676800000002</v>
      </c>
      <c r="J2339" s="71">
        <v>-122.2854092</v>
      </c>
    </row>
    <row r="2340" spans="1:10" ht="29.1">
      <c r="A2340" s="71">
        <v>57789</v>
      </c>
      <c r="B2340" s="70" t="s">
        <v>1035</v>
      </c>
      <c r="C2340" s="73">
        <v>1018820</v>
      </c>
      <c r="D2340" s="72" t="s">
        <v>2592</v>
      </c>
      <c r="E2340" s="73">
        <v>7</v>
      </c>
      <c r="F2340" s="73">
        <v>8</v>
      </c>
      <c r="G2340" s="73">
        <v>15</v>
      </c>
      <c r="H2340" s="73">
        <v>2344</v>
      </c>
      <c r="I2340" s="71">
        <v>37.7681556</v>
      </c>
      <c r="J2340" s="71">
        <v>-122.1953207</v>
      </c>
    </row>
    <row r="2341" spans="1:10" ht="29.1">
      <c r="A2341" s="71">
        <v>57975</v>
      </c>
      <c r="B2341" s="70" t="s">
        <v>1035</v>
      </c>
      <c r="C2341" s="73">
        <v>200720</v>
      </c>
      <c r="D2341" s="72" t="s">
        <v>2622</v>
      </c>
      <c r="E2341" s="73">
        <v>10</v>
      </c>
      <c r="F2341" s="73">
        <v>5</v>
      </c>
      <c r="G2341" s="73">
        <v>15</v>
      </c>
      <c r="H2341" s="73">
        <v>2345</v>
      </c>
      <c r="I2341" s="71">
        <v>37.891078100000001</v>
      </c>
      <c r="J2341" s="71">
        <v>-122.2831532</v>
      </c>
    </row>
    <row r="2342" spans="1:10" ht="29.1">
      <c r="A2342" s="71">
        <v>50787</v>
      </c>
      <c r="B2342" s="70" t="s">
        <v>1035</v>
      </c>
      <c r="C2342" s="73">
        <v>705470</v>
      </c>
      <c r="D2342" s="72" t="s">
        <v>2623</v>
      </c>
      <c r="E2342" s="73">
        <v>3</v>
      </c>
      <c r="F2342" s="73">
        <v>12</v>
      </c>
      <c r="G2342" s="73">
        <v>15</v>
      </c>
      <c r="H2342" s="73">
        <v>2346</v>
      </c>
      <c r="I2342" s="71">
        <v>37.502318000000002</v>
      </c>
      <c r="J2342" s="71">
        <v>-121.94974120000001</v>
      </c>
    </row>
    <row r="2343" spans="1:10" ht="29.1">
      <c r="A2343" s="71">
        <v>57475</v>
      </c>
      <c r="B2343" s="70" t="s">
        <v>1035</v>
      </c>
      <c r="C2343" s="73">
        <v>1500510</v>
      </c>
      <c r="D2343" s="72" t="s">
        <v>2624</v>
      </c>
      <c r="E2343" s="73">
        <v>12</v>
      </c>
      <c r="F2343" s="73">
        <v>3</v>
      </c>
      <c r="G2343" s="73">
        <v>15</v>
      </c>
      <c r="H2343" s="73">
        <v>2347</v>
      </c>
      <c r="I2343" s="71">
        <v>37.722011700000003</v>
      </c>
      <c r="J2343" s="71">
        <v>-122.1455192</v>
      </c>
    </row>
    <row r="2344" spans="1:10" ht="29.1">
      <c r="A2344" s="71">
        <v>56770</v>
      </c>
      <c r="B2344" s="70" t="s">
        <v>1035</v>
      </c>
      <c r="C2344" s="73">
        <v>1700470</v>
      </c>
      <c r="D2344" s="72" t="s">
        <v>2625</v>
      </c>
      <c r="E2344" s="73">
        <v>7</v>
      </c>
      <c r="F2344" s="73">
        <v>8</v>
      </c>
      <c r="G2344" s="73">
        <v>15</v>
      </c>
      <c r="H2344" s="73">
        <v>2348</v>
      </c>
      <c r="I2344" s="71">
        <v>37.597731799999998</v>
      </c>
      <c r="J2344" s="71">
        <v>-122.0180203</v>
      </c>
    </row>
    <row r="2345" spans="1:10" ht="29.1">
      <c r="A2345" s="71">
        <v>54305</v>
      </c>
      <c r="B2345" s="70" t="s">
        <v>1035</v>
      </c>
      <c r="C2345" s="73">
        <v>304090</v>
      </c>
      <c r="D2345" s="72" t="s">
        <v>2626</v>
      </c>
      <c r="E2345" s="73">
        <v>4</v>
      </c>
      <c r="F2345" s="73">
        <v>10</v>
      </c>
      <c r="G2345" s="73">
        <v>15</v>
      </c>
      <c r="H2345" s="73">
        <v>2349</v>
      </c>
      <c r="I2345" s="71">
        <v>37.867648000000003</v>
      </c>
      <c r="J2345" s="71">
        <v>-122.281543</v>
      </c>
    </row>
    <row r="2346" spans="1:10" ht="29.1">
      <c r="A2346" s="71">
        <v>55463</v>
      </c>
      <c r="B2346" s="70" t="s">
        <v>1035</v>
      </c>
      <c r="C2346" s="73">
        <v>1501920</v>
      </c>
      <c r="D2346" s="72" t="s">
        <v>2627</v>
      </c>
      <c r="E2346" s="73">
        <v>7</v>
      </c>
      <c r="F2346" s="73">
        <v>8</v>
      </c>
      <c r="G2346" s="73">
        <v>15</v>
      </c>
      <c r="H2346" s="73">
        <v>2350</v>
      </c>
      <c r="I2346" s="71">
        <v>37.701543200000003</v>
      </c>
      <c r="J2346" s="71">
        <v>-122.1431736</v>
      </c>
    </row>
    <row r="2347" spans="1:10" ht="29.1">
      <c r="A2347" s="71">
        <v>55870</v>
      </c>
      <c r="B2347" s="70" t="s">
        <v>1035</v>
      </c>
      <c r="C2347" s="73">
        <v>9800090</v>
      </c>
      <c r="D2347" s="72" t="s">
        <v>2628</v>
      </c>
      <c r="E2347" s="73">
        <v>9</v>
      </c>
      <c r="F2347" s="73">
        <v>6</v>
      </c>
      <c r="G2347" s="73">
        <v>15</v>
      </c>
      <c r="H2347" s="73">
        <v>2351</v>
      </c>
      <c r="I2347" s="71">
        <v>37.695026900000002</v>
      </c>
      <c r="J2347" s="71">
        <v>-122.11316530000001</v>
      </c>
    </row>
    <row r="2348" spans="1:10" ht="29.1">
      <c r="A2348" s="71">
        <v>57922</v>
      </c>
      <c r="B2348" s="70" t="s">
        <v>1035</v>
      </c>
      <c r="C2348" s="73">
        <v>1004310</v>
      </c>
      <c r="D2348" s="72" t="s">
        <v>2629</v>
      </c>
      <c r="E2348" s="73">
        <v>10</v>
      </c>
      <c r="F2348" s="73">
        <v>4</v>
      </c>
      <c r="G2348" s="73">
        <v>15</v>
      </c>
      <c r="H2348" s="73">
        <v>2352</v>
      </c>
      <c r="I2348" s="71">
        <v>37.750623599999997</v>
      </c>
      <c r="J2348" s="71">
        <v>-122.1719319</v>
      </c>
    </row>
    <row r="2349" spans="1:10" ht="29.1">
      <c r="A2349" s="71">
        <v>52011</v>
      </c>
      <c r="B2349" s="70" t="s">
        <v>1035</v>
      </c>
      <c r="C2349" s="73">
        <v>1304280</v>
      </c>
      <c r="D2349" s="72" t="s">
        <v>2229</v>
      </c>
      <c r="E2349" s="73">
        <v>8</v>
      </c>
      <c r="F2349" s="73">
        <v>7</v>
      </c>
      <c r="G2349" s="73">
        <v>15</v>
      </c>
      <c r="H2349" s="73">
        <v>2353</v>
      </c>
      <c r="I2349" s="71">
        <v>37.956334400000003</v>
      </c>
      <c r="J2349" s="71">
        <v>-122.3670793</v>
      </c>
    </row>
    <row r="2350" spans="1:10" ht="29.1">
      <c r="A2350" s="71">
        <v>50549</v>
      </c>
      <c r="B2350" s="70" t="s">
        <v>1035</v>
      </c>
      <c r="C2350" s="73">
        <v>1031990</v>
      </c>
      <c r="D2350" s="72" t="s">
        <v>2593</v>
      </c>
      <c r="E2350" s="73">
        <v>10</v>
      </c>
      <c r="F2350" s="73">
        <v>5</v>
      </c>
      <c r="G2350" s="73">
        <v>15</v>
      </c>
      <c r="H2350" s="73">
        <v>2354</v>
      </c>
      <c r="I2350" s="71">
        <v>37.823570699999998</v>
      </c>
      <c r="J2350" s="71">
        <v>-122.28118569999999</v>
      </c>
    </row>
    <row r="2351" spans="1:10" ht="29.1">
      <c r="A2351" s="71">
        <v>56898</v>
      </c>
      <c r="B2351" s="70" t="s">
        <v>1035</v>
      </c>
      <c r="C2351" s="73">
        <v>9804410</v>
      </c>
      <c r="D2351" s="72" t="s">
        <v>2615</v>
      </c>
      <c r="E2351" s="73">
        <v>10</v>
      </c>
      <c r="F2351" s="73">
        <v>5</v>
      </c>
      <c r="G2351" s="73">
        <v>15</v>
      </c>
      <c r="H2351" s="73">
        <v>2355</v>
      </c>
      <c r="I2351" s="71">
        <v>37.678316899999999</v>
      </c>
      <c r="J2351" s="71">
        <v>-122.1404172</v>
      </c>
    </row>
    <row r="2352" spans="1:10" ht="29.1">
      <c r="A2352" s="71">
        <v>57872</v>
      </c>
      <c r="B2352" s="70" t="s">
        <v>1035</v>
      </c>
      <c r="C2352" s="73">
        <v>1004220</v>
      </c>
      <c r="D2352" s="72" t="s">
        <v>2419</v>
      </c>
      <c r="E2352" s="73">
        <v>2</v>
      </c>
      <c r="F2352" s="73">
        <v>12</v>
      </c>
      <c r="G2352" s="73">
        <v>15</v>
      </c>
      <c r="H2352" s="73">
        <v>2356</v>
      </c>
      <c r="I2352" s="71">
        <v>37.7542075</v>
      </c>
      <c r="J2352" s="71">
        <v>-122.1642167</v>
      </c>
    </row>
    <row r="2353" spans="1:10" ht="29.1">
      <c r="A2353" s="71">
        <v>55925</v>
      </c>
      <c r="B2353" s="70" t="s">
        <v>1035</v>
      </c>
      <c r="C2353" s="73">
        <v>302070</v>
      </c>
      <c r="D2353" s="72" t="s">
        <v>2616</v>
      </c>
      <c r="E2353" s="73">
        <v>12</v>
      </c>
      <c r="F2353" s="73">
        <v>3</v>
      </c>
      <c r="G2353" s="73">
        <v>15</v>
      </c>
      <c r="H2353" s="73">
        <v>2357</v>
      </c>
      <c r="I2353" s="71">
        <v>37.860621700000003</v>
      </c>
      <c r="J2353" s="71">
        <v>-122.29163680000001</v>
      </c>
    </row>
    <row r="2354" spans="1:10" ht="29.1">
      <c r="A2354" s="71">
        <v>50887</v>
      </c>
      <c r="B2354" s="70" t="s">
        <v>1035</v>
      </c>
      <c r="C2354" s="73">
        <v>804920</v>
      </c>
      <c r="D2354" s="72" t="s">
        <v>2630</v>
      </c>
      <c r="E2354" s="73">
        <v>7</v>
      </c>
      <c r="F2354" s="73">
        <v>8</v>
      </c>
      <c r="G2354" s="73">
        <v>15</v>
      </c>
      <c r="H2354" s="73">
        <v>2358</v>
      </c>
      <c r="I2354" s="71">
        <v>37.613025499999999</v>
      </c>
      <c r="J2354" s="71">
        <v>-122.08553449999999</v>
      </c>
    </row>
    <row r="2355" spans="1:10" ht="29.1">
      <c r="A2355" s="71">
        <v>56606</v>
      </c>
      <c r="B2355" s="70" t="s">
        <v>1035</v>
      </c>
      <c r="C2355" s="73">
        <v>200370</v>
      </c>
      <c r="D2355" s="72" t="s">
        <v>1800</v>
      </c>
      <c r="E2355" s="73">
        <v>9</v>
      </c>
      <c r="F2355" s="73">
        <v>6</v>
      </c>
      <c r="G2355" s="73">
        <v>15</v>
      </c>
      <c r="H2355" s="73">
        <v>2359</v>
      </c>
      <c r="I2355" s="71">
        <v>37.888069899999998</v>
      </c>
      <c r="J2355" s="71">
        <v>-122.29811220000001</v>
      </c>
    </row>
    <row r="2356" spans="1:10" ht="29.1">
      <c r="A2356" s="71">
        <v>54015</v>
      </c>
      <c r="B2356" s="70" t="s">
        <v>1035</v>
      </c>
      <c r="C2356" s="73">
        <v>9802010</v>
      </c>
      <c r="D2356" s="72" t="s">
        <v>2631</v>
      </c>
      <c r="E2356" s="73">
        <v>2</v>
      </c>
      <c r="F2356" s="73">
        <v>13</v>
      </c>
      <c r="G2356" s="73">
        <v>15</v>
      </c>
      <c r="H2356" s="73">
        <v>2360</v>
      </c>
      <c r="I2356" s="71">
        <v>37.679262299999998</v>
      </c>
      <c r="J2356" s="71">
        <v>-122.05085510000001</v>
      </c>
    </row>
    <row r="2357" spans="1:10" ht="29.1">
      <c r="A2357" s="71">
        <v>52674</v>
      </c>
      <c r="B2357" s="70" t="s">
        <v>1035</v>
      </c>
      <c r="C2357" s="73">
        <v>9906910</v>
      </c>
      <c r="D2357" s="72" t="s">
        <v>2632</v>
      </c>
      <c r="E2357" s="73">
        <v>9</v>
      </c>
      <c r="F2357" s="73">
        <v>5</v>
      </c>
      <c r="G2357" s="73">
        <v>15</v>
      </c>
      <c r="H2357" s="73">
        <v>2361</v>
      </c>
      <c r="I2357" s="71">
        <v>37.791585400000002</v>
      </c>
      <c r="J2357" s="71">
        <v>-122.2490008</v>
      </c>
    </row>
    <row r="2358" spans="1:10" ht="29.1">
      <c r="A2358" s="71">
        <v>56151</v>
      </c>
      <c r="B2358" s="70" t="s">
        <v>1035</v>
      </c>
      <c r="C2358" s="73">
        <v>706570</v>
      </c>
      <c r="D2358" s="72" t="s">
        <v>2633</v>
      </c>
      <c r="E2358" s="73">
        <v>14</v>
      </c>
      <c r="F2358" s="73">
        <v>0</v>
      </c>
      <c r="G2358" s="73">
        <v>15</v>
      </c>
      <c r="H2358" s="73">
        <v>2362</v>
      </c>
      <c r="I2358" s="71">
        <v>37.533260499999997</v>
      </c>
      <c r="J2358" s="71">
        <v>-121.9220852</v>
      </c>
    </row>
    <row r="2359" spans="1:10" ht="29.1">
      <c r="A2359" s="71">
        <v>52366</v>
      </c>
      <c r="B2359" s="70" t="s">
        <v>1035</v>
      </c>
      <c r="C2359" s="73">
        <v>1501240</v>
      </c>
      <c r="D2359" s="72" t="s">
        <v>1802</v>
      </c>
      <c r="E2359" s="73">
        <v>9</v>
      </c>
      <c r="F2359" s="73">
        <v>6</v>
      </c>
      <c r="G2359" s="73">
        <v>15</v>
      </c>
      <c r="H2359" s="73">
        <v>2363</v>
      </c>
      <c r="I2359" s="71">
        <v>37.712840700000001</v>
      </c>
      <c r="J2359" s="71">
        <v>-122.1392003</v>
      </c>
    </row>
    <row r="2360" spans="1:10" ht="29.1">
      <c r="A2360" s="71">
        <v>58116</v>
      </c>
      <c r="B2360" s="70" t="s">
        <v>1035</v>
      </c>
      <c r="C2360" s="73">
        <v>9900580</v>
      </c>
      <c r="D2360" s="72" t="s">
        <v>2262</v>
      </c>
      <c r="E2360" s="73">
        <v>4</v>
      </c>
      <c r="F2360" s="73">
        <v>10</v>
      </c>
      <c r="G2360" s="73">
        <v>15</v>
      </c>
      <c r="H2360" s="73">
        <v>2364</v>
      </c>
      <c r="I2360" s="71">
        <v>37.899484899999997</v>
      </c>
      <c r="J2360" s="71">
        <v>-122.2867327</v>
      </c>
    </row>
    <row r="2361" spans="1:10" ht="29.1">
      <c r="A2361" s="71">
        <v>55941</v>
      </c>
      <c r="B2361" s="70" t="s">
        <v>1035</v>
      </c>
      <c r="C2361" s="73">
        <v>303930</v>
      </c>
      <c r="D2361" s="72" t="s">
        <v>2634</v>
      </c>
      <c r="E2361" s="73">
        <v>9</v>
      </c>
      <c r="F2361" s="73">
        <v>5</v>
      </c>
      <c r="G2361" s="73">
        <v>15</v>
      </c>
      <c r="H2361" s="73">
        <v>2365</v>
      </c>
      <c r="I2361" s="71">
        <v>37.8821175</v>
      </c>
      <c r="J2361" s="71">
        <v>-122.2673322</v>
      </c>
    </row>
    <row r="2362" spans="1:10" ht="29.1">
      <c r="A2362" s="71">
        <v>58690</v>
      </c>
      <c r="B2362" s="70" t="s">
        <v>1035</v>
      </c>
      <c r="C2362" s="73">
        <v>1002830</v>
      </c>
      <c r="D2362" s="72" t="s">
        <v>2635</v>
      </c>
      <c r="E2362" s="73">
        <v>4</v>
      </c>
      <c r="F2362" s="73">
        <v>11</v>
      </c>
      <c r="G2362" s="73">
        <v>15</v>
      </c>
      <c r="H2362" s="73">
        <v>2366</v>
      </c>
      <c r="I2362" s="71">
        <v>37.837146199999999</v>
      </c>
      <c r="J2362" s="71">
        <v>-122.2603553</v>
      </c>
    </row>
    <row r="2363" spans="1:10" ht="29.1">
      <c r="A2363" s="71">
        <v>52301</v>
      </c>
      <c r="B2363" s="70" t="s">
        <v>1035</v>
      </c>
      <c r="C2363" s="73">
        <v>9905820</v>
      </c>
      <c r="D2363" s="72" t="s">
        <v>2636</v>
      </c>
      <c r="E2363" s="73">
        <v>9</v>
      </c>
      <c r="F2363" s="73">
        <v>6</v>
      </c>
      <c r="G2363" s="73">
        <v>15</v>
      </c>
      <c r="H2363" s="73">
        <v>2367</v>
      </c>
      <c r="I2363" s="71">
        <v>37.806778199999997</v>
      </c>
      <c r="J2363" s="71">
        <v>-122.29772490000001</v>
      </c>
    </row>
    <row r="2364" spans="1:10" ht="29.1">
      <c r="A2364" s="71">
        <v>52398</v>
      </c>
      <c r="B2364" s="70" t="s">
        <v>1035</v>
      </c>
      <c r="C2364" s="73">
        <v>9906090</v>
      </c>
      <c r="D2364" s="72" t="s">
        <v>2637</v>
      </c>
      <c r="E2364" s="73">
        <v>4</v>
      </c>
      <c r="F2364" s="73">
        <v>11</v>
      </c>
      <c r="G2364" s="73">
        <v>15</v>
      </c>
      <c r="H2364" s="73">
        <v>2368</v>
      </c>
      <c r="I2364" s="71">
        <v>37.956561000000001</v>
      </c>
      <c r="J2364" s="71">
        <v>-122.3472268</v>
      </c>
    </row>
    <row r="2365" spans="1:10" ht="29.1">
      <c r="A2365" s="71">
        <v>59334</v>
      </c>
      <c r="B2365" s="70" t="s">
        <v>1035</v>
      </c>
      <c r="C2365" s="73">
        <v>101170</v>
      </c>
      <c r="D2365" s="72" t="s">
        <v>2527</v>
      </c>
      <c r="E2365" s="73">
        <v>3</v>
      </c>
      <c r="F2365" s="73">
        <v>12</v>
      </c>
      <c r="G2365" s="73">
        <v>15</v>
      </c>
      <c r="H2365" s="73">
        <v>2369</v>
      </c>
      <c r="I2365" s="71">
        <v>37.759236000000001</v>
      </c>
      <c r="J2365" s="71">
        <v>-122.238676</v>
      </c>
    </row>
    <row r="2366" spans="1:10" ht="29.1">
      <c r="A2366" s="71">
        <v>52198</v>
      </c>
      <c r="B2366" s="70" t="s">
        <v>1035</v>
      </c>
      <c r="C2366" s="73">
        <v>9905810</v>
      </c>
      <c r="D2366" s="72" t="s">
        <v>2638</v>
      </c>
      <c r="E2366" s="73">
        <v>8</v>
      </c>
      <c r="F2366" s="73">
        <v>6</v>
      </c>
      <c r="G2366" s="73">
        <v>15</v>
      </c>
      <c r="H2366" s="73">
        <v>2370</v>
      </c>
      <c r="I2366" s="71">
        <v>37.808247100000003</v>
      </c>
      <c r="J2366" s="71">
        <v>-122.29657690000001</v>
      </c>
    </row>
    <row r="2367" spans="1:10" ht="29.1">
      <c r="A2367" s="71">
        <v>52924</v>
      </c>
      <c r="B2367" s="70" t="s">
        <v>1035</v>
      </c>
      <c r="C2367" s="73">
        <v>9907720</v>
      </c>
      <c r="D2367" s="72" t="s">
        <v>2539</v>
      </c>
      <c r="E2367" s="73">
        <v>7</v>
      </c>
      <c r="F2367" s="73">
        <v>8</v>
      </c>
      <c r="G2367" s="73">
        <v>15</v>
      </c>
      <c r="H2367" s="73">
        <v>2371</v>
      </c>
      <c r="I2367" s="71">
        <v>37.676188000000003</v>
      </c>
      <c r="J2367" s="71">
        <v>-122.109652</v>
      </c>
    </row>
    <row r="2368" spans="1:10" ht="29.1">
      <c r="A2368" s="71">
        <v>55182</v>
      </c>
      <c r="B2368" s="70" t="s">
        <v>1035</v>
      </c>
      <c r="C2368" s="73">
        <v>1501610</v>
      </c>
      <c r="D2368" s="72" t="s">
        <v>2639</v>
      </c>
      <c r="E2368" s="73">
        <v>4</v>
      </c>
      <c r="F2368" s="73">
        <v>11</v>
      </c>
      <c r="G2368" s="73">
        <v>15</v>
      </c>
      <c r="H2368" s="73">
        <v>2372</v>
      </c>
      <c r="I2368" s="71">
        <v>37.7270915</v>
      </c>
      <c r="J2368" s="71">
        <v>-122.14801970000001</v>
      </c>
    </row>
    <row r="2369" spans="1:10" ht="29.1">
      <c r="A2369" s="71">
        <v>52352</v>
      </c>
      <c r="B2369" s="70" t="s">
        <v>1035</v>
      </c>
      <c r="C2369" s="73">
        <v>702140</v>
      </c>
      <c r="D2369" s="72" t="s">
        <v>2640</v>
      </c>
      <c r="E2369" s="73">
        <v>13</v>
      </c>
      <c r="F2369" s="73">
        <v>2</v>
      </c>
      <c r="G2369" s="73">
        <v>15</v>
      </c>
      <c r="H2369" s="73">
        <v>2373</v>
      </c>
      <c r="I2369" s="71">
        <v>37.524669500000002</v>
      </c>
      <c r="J2369" s="71">
        <v>-121.95753310000001</v>
      </c>
    </row>
    <row r="2370" spans="1:10" ht="29.1">
      <c r="A2370" s="71">
        <v>55183</v>
      </c>
      <c r="B2370" s="70" t="s">
        <v>1035</v>
      </c>
      <c r="C2370" s="73">
        <v>1501620</v>
      </c>
      <c r="D2370" s="72" t="s">
        <v>2639</v>
      </c>
      <c r="E2370" s="73">
        <v>11</v>
      </c>
      <c r="F2370" s="73">
        <v>3</v>
      </c>
      <c r="G2370" s="73">
        <v>14</v>
      </c>
      <c r="H2370" s="73">
        <v>2374</v>
      </c>
      <c r="I2370" s="71">
        <v>37.727065799999998</v>
      </c>
      <c r="J2370" s="71">
        <v>-122.14864420000001</v>
      </c>
    </row>
    <row r="2371" spans="1:10" ht="29.1">
      <c r="A2371" s="71">
        <v>55716</v>
      </c>
      <c r="B2371" s="70" t="s">
        <v>1035</v>
      </c>
      <c r="C2371" s="73">
        <v>801690</v>
      </c>
      <c r="D2371" s="72" t="s">
        <v>2641</v>
      </c>
      <c r="E2371" s="73">
        <v>6</v>
      </c>
      <c r="F2371" s="73">
        <v>9</v>
      </c>
      <c r="G2371" s="73">
        <v>14</v>
      </c>
      <c r="H2371" s="73">
        <v>2375</v>
      </c>
      <c r="I2371" s="71">
        <v>37.646926200000003</v>
      </c>
      <c r="J2371" s="71">
        <v>-122.0898952</v>
      </c>
    </row>
    <row r="2372" spans="1:10" ht="29.1">
      <c r="A2372" s="71">
        <v>57065</v>
      </c>
      <c r="B2372" s="70" t="s">
        <v>1035</v>
      </c>
      <c r="C2372" s="73">
        <v>1017310</v>
      </c>
      <c r="D2372" s="72" t="s">
        <v>2642</v>
      </c>
      <c r="E2372" s="73">
        <v>1</v>
      </c>
      <c r="F2372" s="73">
        <v>14</v>
      </c>
      <c r="G2372" s="73">
        <v>14</v>
      </c>
      <c r="H2372" s="73">
        <v>2376</v>
      </c>
      <c r="I2372" s="71">
        <v>37.816391000000003</v>
      </c>
      <c r="J2372" s="71">
        <v>-122.25729029999999</v>
      </c>
    </row>
    <row r="2373" spans="1:10" ht="29.1">
      <c r="A2373" s="71">
        <v>55484</v>
      </c>
      <c r="B2373" s="70" t="s">
        <v>1035</v>
      </c>
      <c r="C2373" s="73">
        <v>1500200</v>
      </c>
      <c r="D2373" s="72" t="s">
        <v>2643</v>
      </c>
      <c r="E2373" s="73">
        <v>12</v>
      </c>
      <c r="F2373" s="73">
        <v>2</v>
      </c>
      <c r="G2373" s="73">
        <v>14</v>
      </c>
      <c r="H2373" s="73">
        <v>2377</v>
      </c>
      <c r="I2373" s="71">
        <v>37.703184</v>
      </c>
      <c r="J2373" s="71">
        <v>-122.1854927</v>
      </c>
    </row>
    <row r="2374" spans="1:10" ht="29.1">
      <c r="A2374" s="71">
        <v>55368</v>
      </c>
      <c r="B2374" s="70" t="s">
        <v>1035</v>
      </c>
      <c r="C2374" s="73">
        <v>1600080</v>
      </c>
      <c r="D2374" s="72" t="s">
        <v>2086</v>
      </c>
      <c r="E2374" s="73">
        <v>2</v>
      </c>
      <c r="F2374" s="73">
        <v>13</v>
      </c>
      <c r="G2374" s="73">
        <v>14</v>
      </c>
      <c r="H2374" s="73">
        <v>2378</v>
      </c>
      <c r="I2374" s="71">
        <v>37.954889100000003</v>
      </c>
      <c r="J2374" s="71">
        <v>-122.347247</v>
      </c>
    </row>
    <row r="2375" spans="1:10" ht="29.1">
      <c r="A2375" s="71">
        <v>51002</v>
      </c>
      <c r="B2375" s="70" t="s">
        <v>1035</v>
      </c>
      <c r="C2375" s="73">
        <v>804990</v>
      </c>
      <c r="D2375" s="72" t="s">
        <v>2093</v>
      </c>
      <c r="E2375" s="73">
        <v>11</v>
      </c>
      <c r="F2375" s="73">
        <v>3</v>
      </c>
      <c r="G2375" s="73">
        <v>14</v>
      </c>
      <c r="H2375" s="73">
        <v>2379</v>
      </c>
      <c r="I2375" s="71">
        <v>37.632770800000003</v>
      </c>
      <c r="J2375" s="71">
        <v>-122.0670406</v>
      </c>
    </row>
    <row r="2376" spans="1:10" ht="29.1">
      <c r="A2376" s="71">
        <v>50711</v>
      </c>
      <c r="B2376" s="70" t="s">
        <v>1035</v>
      </c>
      <c r="C2376" s="73">
        <v>703930</v>
      </c>
      <c r="D2376" s="72" t="s">
        <v>2242</v>
      </c>
      <c r="E2376" s="73">
        <v>10</v>
      </c>
      <c r="F2376" s="73">
        <v>5</v>
      </c>
      <c r="G2376" s="73">
        <v>14</v>
      </c>
      <c r="H2376" s="73">
        <v>2380</v>
      </c>
      <c r="I2376" s="71">
        <v>37.550603500000001</v>
      </c>
      <c r="J2376" s="71">
        <v>-121.9869827</v>
      </c>
    </row>
    <row r="2377" spans="1:10" ht="29.1">
      <c r="A2377" s="71">
        <v>54363</v>
      </c>
      <c r="B2377" s="70" t="s">
        <v>1035</v>
      </c>
      <c r="C2377" s="73">
        <v>305410</v>
      </c>
      <c r="D2377" s="72" t="s">
        <v>2644</v>
      </c>
      <c r="E2377" s="73">
        <v>1</v>
      </c>
      <c r="F2377" s="73">
        <v>14</v>
      </c>
      <c r="G2377" s="73">
        <v>14</v>
      </c>
      <c r="H2377" s="73">
        <v>2381</v>
      </c>
      <c r="I2377" s="71">
        <v>37.902398900000001</v>
      </c>
      <c r="J2377" s="71">
        <v>-122.2705699</v>
      </c>
    </row>
    <row r="2378" spans="1:10" ht="29.1">
      <c r="A2378" s="71">
        <v>50205</v>
      </c>
      <c r="B2378" s="70" t="s">
        <v>1035</v>
      </c>
      <c r="C2378" s="71">
        <v>1700150</v>
      </c>
      <c r="D2378" s="72" t="s">
        <v>2450</v>
      </c>
      <c r="E2378" s="71">
        <v>8</v>
      </c>
      <c r="F2378" s="71">
        <v>6</v>
      </c>
      <c r="G2378" s="71">
        <v>14</v>
      </c>
      <c r="H2378" s="71">
        <v>2382</v>
      </c>
      <c r="I2378" s="71">
        <v>37.591995799999999</v>
      </c>
      <c r="J2378" s="71">
        <v>-122.0391566</v>
      </c>
    </row>
    <row r="2379" spans="1:10" ht="29.1">
      <c r="A2379" s="71">
        <v>57579</v>
      </c>
      <c r="B2379" s="70" t="s">
        <v>1035</v>
      </c>
      <c r="C2379" s="71">
        <v>1004720</v>
      </c>
      <c r="D2379" s="72" t="s">
        <v>2645</v>
      </c>
      <c r="E2379" s="71">
        <v>3</v>
      </c>
      <c r="F2379" s="71">
        <v>11</v>
      </c>
      <c r="G2379" s="71">
        <v>14</v>
      </c>
      <c r="H2379" s="71">
        <v>2383</v>
      </c>
      <c r="I2379" s="71">
        <v>37.732162799999998</v>
      </c>
      <c r="J2379" s="71">
        <v>-122.177845</v>
      </c>
    </row>
    <row r="2380" spans="1:10" ht="29.1">
      <c r="A2380" s="71">
        <v>57897</v>
      </c>
      <c r="B2380" s="70" t="s">
        <v>1035</v>
      </c>
      <c r="C2380" s="71">
        <v>9901070</v>
      </c>
      <c r="D2380" s="72" t="s">
        <v>2646</v>
      </c>
      <c r="E2380" s="71">
        <v>8</v>
      </c>
      <c r="F2380" s="71">
        <v>6</v>
      </c>
      <c r="G2380" s="71">
        <v>14</v>
      </c>
      <c r="H2380" s="71">
        <v>2384</v>
      </c>
      <c r="I2380" s="71">
        <v>37.963079299999997</v>
      </c>
      <c r="J2380" s="71">
        <v>-122.2885955</v>
      </c>
    </row>
    <row r="2381" spans="1:10" ht="29.1">
      <c r="A2381" s="71">
        <v>51451</v>
      </c>
      <c r="B2381" s="70" t="s">
        <v>1035</v>
      </c>
      <c r="C2381" s="71">
        <v>1000080</v>
      </c>
      <c r="D2381" s="72" t="s">
        <v>2611</v>
      </c>
      <c r="E2381" s="71">
        <v>6</v>
      </c>
      <c r="F2381" s="71">
        <v>9</v>
      </c>
      <c r="G2381" s="71">
        <v>14</v>
      </c>
      <c r="H2381" s="71">
        <v>2385</v>
      </c>
      <c r="I2381" s="71">
        <v>37.736314100000001</v>
      </c>
      <c r="J2381" s="71">
        <v>-122.17276529999999</v>
      </c>
    </row>
    <row r="2382" spans="1:10" ht="29.1">
      <c r="A2382" s="71">
        <v>55141</v>
      </c>
      <c r="B2382" s="70" t="s">
        <v>1035</v>
      </c>
      <c r="C2382" s="71">
        <v>9804690</v>
      </c>
      <c r="D2382" s="72" t="s">
        <v>2349</v>
      </c>
      <c r="E2382" s="71">
        <v>8</v>
      </c>
      <c r="F2382" s="71">
        <v>7</v>
      </c>
      <c r="G2382" s="71">
        <v>14</v>
      </c>
      <c r="H2382" s="71">
        <v>2386</v>
      </c>
      <c r="I2382" s="71">
        <v>37.673690700000002</v>
      </c>
      <c r="J2382" s="71">
        <v>-122.14973519999999</v>
      </c>
    </row>
    <row r="2383" spans="1:10" ht="29.1">
      <c r="A2383" s="71">
        <v>55733</v>
      </c>
      <c r="B2383" s="70" t="s">
        <v>1035</v>
      </c>
      <c r="C2383" s="71">
        <v>703380</v>
      </c>
      <c r="D2383" s="72" t="s">
        <v>2647</v>
      </c>
      <c r="E2383" s="71">
        <v>3</v>
      </c>
      <c r="F2383" s="71">
        <v>12</v>
      </c>
      <c r="G2383" s="71">
        <v>14</v>
      </c>
      <c r="H2383" s="71">
        <v>2387</v>
      </c>
      <c r="I2383" s="71">
        <v>37.528035299999999</v>
      </c>
      <c r="J2383" s="71">
        <v>-121.9186593</v>
      </c>
    </row>
    <row r="2384" spans="1:10" ht="29.1">
      <c r="A2384" s="71">
        <v>55380</v>
      </c>
      <c r="B2384" s="70" t="s">
        <v>1035</v>
      </c>
      <c r="C2384" s="71">
        <v>304100</v>
      </c>
      <c r="D2384" s="72" t="s">
        <v>2626</v>
      </c>
      <c r="E2384" s="71">
        <v>11</v>
      </c>
      <c r="F2384" s="71">
        <v>4</v>
      </c>
      <c r="G2384" s="71">
        <v>14</v>
      </c>
      <c r="H2384" s="71">
        <v>2388</v>
      </c>
      <c r="I2384" s="71">
        <v>37.867101599999998</v>
      </c>
      <c r="J2384" s="71">
        <v>-122.2818011</v>
      </c>
    </row>
    <row r="2385" spans="1:10" ht="29.1">
      <c r="A2385" s="71">
        <v>54880</v>
      </c>
      <c r="B2385" s="70" t="s">
        <v>1035</v>
      </c>
      <c r="C2385" s="71">
        <v>9802460</v>
      </c>
      <c r="D2385" s="72" t="s">
        <v>2648</v>
      </c>
      <c r="E2385" s="71">
        <v>8</v>
      </c>
      <c r="F2385" s="71">
        <v>7</v>
      </c>
      <c r="G2385" s="71">
        <v>14</v>
      </c>
      <c r="H2385" s="71">
        <v>2389</v>
      </c>
      <c r="I2385" s="71">
        <v>37.679503699999998</v>
      </c>
      <c r="J2385" s="71">
        <v>-122.1262274</v>
      </c>
    </row>
    <row r="2386" spans="1:10" ht="29.1">
      <c r="A2386" s="71">
        <v>53939</v>
      </c>
      <c r="B2386" s="70" t="s">
        <v>1035</v>
      </c>
      <c r="C2386" s="71">
        <v>1004710</v>
      </c>
      <c r="D2386" s="72" t="s">
        <v>2649</v>
      </c>
      <c r="E2386" s="71">
        <v>6</v>
      </c>
      <c r="F2386" s="71">
        <v>8</v>
      </c>
      <c r="G2386" s="71">
        <v>14</v>
      </c>
      <c r="H2386" s="71">
        <v>2390</v>
      </c>
      <c r="I2386" s="71">
        <v>37.730020799999998</v>
      </c>
      <c r="J2386" s="71">
        <v>-122.17512480000001</v>
      </c>
    </row>
    <row r="2387" spans="1:10" ht="29.1">
      <c r="A2387" s="71">
        <v>58687</v>
      </c>
      <c r="B2387" s="70" t="s">
        <v>1035</v>
      </c>
      <c r="C2387" s="71">
        <v>1014110</v>
      </c>
      <c r="D2387" s="72" t="s">
        <v>1367</v>
      </c>
      <c r="E2387" s="71">
        <v>9</v>
      </c>
      <c r="F2387" s="71">
        <v>6</v>
      </c>
      <c r="G2387" s="71">
        <v>14</v>
      </c>
      <c r="H2387" s="71">
        <v>2391</v>
      </c>
      <c r="I2387" s="71">
        <v>37.808199000000002</v>
      </c>
      <c r="J2387" s="71">
        <v>-122.20435670000001</v>
      </c>
    </row>
    <row r="2388" spans="1:10" ht="29.1">
      <c r="A2388" s="71">
        <v>59984</v>
      </c>
      <c r="B2388" s="70" t="s">
        <v>1035</v>
      </c>
      <c r="C2388" s="71">
        <v>1015720</v>
      </c>
      <c r="D2388" s="72" t="s">
        <v>2650</v>
      </c>
      <c r="E2388" s="71">
        <v>3</v>
      </c>
      <c r="F2388" s="71">
        <v>12</v>
      </c>
      <c r="G2388" s="71">
        <v>14</v>
      </c>
      <c r="H2388" s="71">
        <v>2392</v>
      </c>
      <c r="I2388" s="71">
        <v>37.826212499999997</v>
      </c>
      <c r="J2388" s="71">
        <v>-122.27491860000001</v>
      </c>
    </row>
    <row r="2389" spans="1:10" ht="29.1">
      <c r="A2389" s="71">
        <v>50105</v>
      </c>
      <c r="B2389" s="70" t="s">
        <v>1035</v>
      </c>
      <c r="C2389" s="71">
        <v>305330</v>
      </c>
      <c r="D2389" s="72" t="s">
        <v>2651</v>
      </c>
      <c r="E2389" s="71">
        <v>12</v>
      </c>
      <c r="F2389" s="71">
        <v>2</v>
      </c>
      <c r="G2389" s="71">
        <v>14</v>
      </c>
      <c r="H2389" s="71">
        <v>2393</v>
      </c>
      <c r="I2389" s="71">
        <v>37.893017299999997</v>
      </c>
      <c r="J2389" s="71">
        <v>-122.2675948</v>
      </c>
    </row>
    <row r="2390" spans="1:10" ht="29.1">
      <c r="A2390" s="71">
        <v>53386</v>
      </c>
      <c r="B2390" s="70" t="s">
        <v>1035</v>
      </c>
      <c r="C2390" s="73">
        <v>1301260</v>
      </c>
      <c r="D2390" s="72" t="s">
        <v>2652</v>
      </c>
      <c r="E2390" s="73">
        <v>5</v>
      </c>
      <c r="F2390" s="73">
        <v>9</v>
      </c>
      <c r="G2390" s="73">
        <v>14</v>
      </c>
      <c r="H2390" s="73">
        <v>2394</v>
      </c>
      <c r="I2390" s="71">
        <v>37.9254119</v>
      </c>
      <c r="J2390" s="71">
        <v>-122.3355368</v>
      </c>
    </row>
    <row r="2391" spans="1:10" ht="29.1">
      <c r="A2391" s="71">
        <v>53260</v>
      </c>
      <c r="B2391" s="70" t="s">
        <v>1035</v>
      </c>
      <c r="C2391" s="73">
        <v>1502110</v>
      </c>
      <c r="D2391" s="72" t="s">
        <v>2608</v>
      </c>
      <c r="E2391" s="73">
        <v>3</v>
      </c>
      <c r="F2391" s="73">
        <v>11</v>
      </c>
      <c r="G2391" s="73">
        <v>14</v>
      </c>
      <c r="H2391" s="73">
        <v>2395</v>
      </c>
      <c r="I2391" s="71">
        <v>37.694267799999999</v>
      </c>
      <c r="J2391" s="71">
        <v>-122.1297587</v>
      </c>
    </row>
    <row r="2392" spans="1:10" ht="29.1">
      <c r="A2392" s="71">
        <v>50336</v>
      </c>
      <c r="B2392" s="70" t="s">
        <v>1035</v>
      </c>
      <c r="C2392" s="73">
        <v>303320</v>
      </c>
      <c r="D2392" s="72" t="s">
        <v>2653</v>
      </c>
      <c r="E2392" s="73">
        <v>3</v>
      </c>
      <c r="F2392" s="73">
        <v>11</v>
      </c>
      <c r="G2392" s="73">
        <v>14</v>
      </c>
      <c r="H2392" s="73">
        <v>2396</v>
      </c>
      <c r="I2392" s="71">
        <v>37.885339600000002</v>
      </c>
      <c r="J2392" s="71">
        <v>-122.275195</v>
      </c>
    </row>
    <row r="2393" spans="1:10" ht="29.1">
      <c r="A2393" s="71">
        <v>53595</v>
      </c>
      <c r="B2393" s="70" t="s">
        <v>1035</v>
      </c>
      <c r="C2393" s="73">
        <v>804310</v>
      </c>
      <c r="D2393" s="72" t="s">
        <v>2654</v>
      </c>
      <c r="E2393" s="73">
        <v>7</v>
      </c>
      <c r="F2393" s="73">
        <v>7</v>
      </c>
      <c r="G2393" s="73">
        <v>14</v>
      </c>
      <c r="H2393" s="73">
        <v>2397</v>
      </c>
      <c r="I2393" s="71">
        <v>37.640991999999997</v>
      </c>
      <c r="J2393" s="71">
        <v>-122.077089</v>
      </c>
    </row>
    <row r="2394" spans="1:10" ht="29.1">
      <c r="A2394" s="71">
        <v>50750</v>
      </c>
      <c r="B2394" s="70" t="s">
        <v>1035</v>
      </c>
      <c r="C2394" s="73">
        <v>305170</v>
      </c>
      <c r="D2394" s="72" t="s">
        <v>2422</v>
      </c>
      <c r="E2394" s="73">
        <v>10</v>
      </c>
      <c r="F2394" s="73">
        <v>4</v>
      </c>
      <c r="G2394" s="73">
        <v>14</v>
      </c>
      <c r="H2394" s="73">
        <v>2398</v>
      </c>
      <c r="I2394" s="71">
        <v>37.8911716</v>
      </c>
      <c r="J2394" s="71">
        <v>-122.2815398</v>
      </c>
    </row>
    <row r="2395" spans="1:10" ht="29.1">
      <c r="A2395" s="71">
        <v>56188</v>
      </c>
      <c r="B2395" s="70" t="s">
        <v>1035</v>
      </c>
      <c r="C2395" s="73">
        <v>1007330</v>
      </c>
      <c r="D2395" s="72" t="s">
        <v>2514</v>
      </c>
      <c r="E2395" s="73">
        <v>11</v>
      </c>
      <c r="F2395" s="73">
        <v>3</v>
      </c>
      <c r="G2395" s="73">
        <v>14</v>
      </c>
      <c r="H2395" s="73">
        <v>2399</v>
      </c>
      <c r="I2395" s="71">
        <v>37.8491468</v>
      </c>
      <c r="J2395" s="71">
        <v>-122.25261860000001</v>
      </c>
    </row>
    <row r="2396" spans="1:10" ht="29.1">
      <c r="A2396" s="71">
        <v>52988</v>
      </c>
      <c r="B2396" s="70" t="s">
        <v>1035</v>
      </c>
      <c r="C2396" s="73">
        <v>900370</v>
      </c>
      <c r="D2396" s="72" t="s">
        <v>2655</v>
      </c>
      <c r="E2396" s="73">
        <v>8</v>
      </c>
      <c r="F2396" s="73">
        <v>6</v>
      </c>
      <c r="G2396" s="73">
        <v>14</v>
      </c>
      <c r="H2396" s="73">
        <v>2400</v>
      </c>
      <c r="I2396" s="71">
        <v>37.518621500000002</v>
      </c>
      <c r="J2396" s="71">
        <v>-121.99263500000001</v>
      </c>
    </row>
    <row r="2397" spans="1:10" ht="29.1">
      <c r="A2397" s="71">
        <v>56736</v>
      </c>
      <c r="B2397" s="70" t="s">
        <v>1035</v>
      </c>
      <c r="C2397" s="73">
        <v>300410</v>
      </c>
      <c r="D2397" s="72" t="s">
        <v>2656</v>
      </c>
      <c r="E2397" s="73">
        <v>5</v>
      </c>
      <c r="F2397" s="73">
        <v>9</v>
      </c>
      <c r="G2397" s="73">
        <v>14</v>
      </c>
      <c r="H2397" s="73">
        <v>2401</v>
      </c>
      <c r="I2397" s="71">
        <v>37.855491000000001</v>
      </c>
      <c r="J2397" s="71">
        <v>-122.269009</v>
      </c>
    </row>
    <row r="2398" spans="1:10" ht="29.1">
      <c r="A2398" s="71">
        <v>55219</v>
      </c>
      <c r="B2398" s="70" t="s">
        <v>1035</v>
      </c>
      <c r="C2398" s="73">
        <v>1001860</v>
      </c>
      <c r="D2398" s="72" t="s">
        <v>2465</v>
      </c>
      <c r="E2398" s="73">
        <v>2</v>
      </c>
      <c r="F2398" s="73">
        <v>12</v>
      </c>
      <c r="G2398" s="73">
        <v>14</v>
      </c>
      <c r="H2398" s="73">
        <v>2402</v>
      </c>
      <c r="I2398" s="71">
        <v>37.826135600000001</v>
      </c>
      <c r="J2398" s="71">
        <v>-122.284116</v>
      </c>
    </row>
    <row r="2399" spans="1:10" ht="29.1">
      <c r="A2399" s="71">
        <v>54860</v>
      </c>
      <c r="B2399" s="70" t="s">
        <v>1035</v>
      </c>
      <c r="C2399" s="73">
        <v>9801010</v>
      </c>
      <c r="D2399" s="72" t="s">
        <v>2564</v>
      </c>
      <c r="E2399" s="73">
        <v>3</v>
      </c>
      <c r="F2399" s="73">
        <v>11</v>
      </c>
      <c r="G2399" s="73">
        <v>14</v>
      </c>
      <c r="H2399" s="73">
        <v>2403</v>
      </c>
      <c r="I2399" s="71">
        <v>37.686182700000003</v>
      </c>
      <c r="J2399" s="71">
        <v>-122.0478409</v>
      </c>
    </row>
    <row r="2400" spans="1:10" ht="29.1">
      <c r="A2400" s="71">
        <v>58266</v>
      </c>
      <c r="B2400" s="70" t="s">
        <v>1035</v>
      </c>
      <c r="C2400" s="73">
        <v>1700250</v>
      </c>
      <c r="D2400" s="72" t="s">
        <v>2657</v>
      </c>
      <c r="E2400" s="73">
        <v>5</v>
      </c>
      <c r="F2400" s="73">
        <v>9</v>
      </c>
      <c r="G2400" s="73">
        <v>14</v>
      </c>
      <c r="H2400" s="73">
        <v>2404</v>
      </c>
      <c r="I2400" s="71">
        <v>37.595779499999999</v>
      </c>
      <c r="J2400" s="71">
        <v>-122.0519457</v>
      </c>
    </row>
    <row r="2401" spans="1:10" ht="29.1">
      <c r="A2401" s="71">
        <v>52578</v>
      </c>
      <c r="B2401" s="70" t="s">
        <v>1035</v>
      </c>
      <c r="C2401" s="73">
        <v>104590</v>
      </c>
      <c r="D2401" s="72" t="s">
        <v>2658</v>
      </c>
      <c r="E2401" s="73">
        <v>14</v>
      </c>
      <c r="F2401" s="73">
        <v>1</v>
      </c>
      <c r="G2401" s="73">
        <v>14</v>
      </c>
      <c r="H2401" s="73">
        <v>2405</v>
      </c>
      <c r="I2401" s="71">
        <v>37.776412999999998</v>
      </c>
      <c r="J2401" s="71">
        <v>-122.2907678</v>
      </c>
    </row>
    <row r="2402" spans="1:10" ht="29.1">
      <c r="A2402" s="71">
        <v>57959</v>
      </c>
      <c r="B2402" s="70" t="s">
        <v>1035</v>
      </c>
      <c r="C2402" s="73">
        <v>1005400</v>
      </c>
      <c r="D2402" s="72" t="s">
        <v>2659</v>
      </c>
      <c r="E2402" s="73">
        <v>5</v>
      </c>
      <c r="F2402" s="73">
        <v>9</v>
      </c>
      <c r="G2402" s="73">
        <v>14</v>
      </c>
      <c r="H2402" s="73">
        <v>2406</v>
      </c>
      <c r="I2402" s="71">
        <v>37.743632300000002</v>
      </c>
      <c r="J2402" s="71">
        <v>-122.1585453</v>
      </c>
    </row>
    <row r="2403" spans="1:10" ht="29.1">
      <c r="A2403" s="71">
        <v>53558</v>
      </c>
      <c r="B2403" s="70" t="s">
        <v>1035</v>
      </c>
      <c r="C2403" s="73">
        <v>1009390</v>
      </c>
      <c r="D2403" s="72" t="s">
        <v>2660</v>
      </c>
      <c r="E2403" s="73">
        <v>6</v>
      </c>
      <c r="F2403" s="73">
        <v>8</v>
      </c>
      <c r="G2403" s="73">
        <v>14</v>
      </c>
      <c r="H2403" s="73">
        <v>2407</v>
      </c>
      <c r="I2403" s="71">
        <v>37.798887999999998</v>
      </c>
      <c r="J2403" s="71">
        <v>-122.2296521</v>
      </c>
    </row>
    <row r="2404" spans="1:10" ht="29.1">
      <c r="A2404" s="71">
        <v>53935</v>
      </c>
      <c r="B2404" s="70" t="s">
        <v>1035</v>
      </c>
      <c r="C2404" s="73">
        <v>804910</v>
      </c>
      <c r="D2404" s="72" t="s">
        <v>2661</v>
      </c>
      <c r="E2404" s="73">
        <v>11</v>
      </c>
      <c r="F2404" s="73">
        <v>3</v>
      </c>
      <c r="G2404" s="73">
        <v>14</v>
      </c>
      <c r="H2404" s="73">
        <v>2408</v>
      </c>
      <c r="I2404" s="71">
        <v>37.639437299999997</v>
      </c>
      <c r="J2404" s="71">
        <v>-122.08341830000001</v>
      </c>
    </row>
    <row r="2405" spans="1:10" ht="29.1">
      <c r="A2405" s="71">
        <v>59366</v>
      </c>
      <c r="B2405" s="70" t="s">
        <v>1035</v>
      </c>
      <c r="C2405" s="71">
        <v>1003760</v>
      </c>
      <c r="D2405" s="72" t="s">
        <v>2662</v>
      </c>
      <c r="E2405" s="71">
        <v>1</v>
      </c>
      <c r="F2405" s="71">
        <v>13</v>
      </c>
      <c r="G2405" s="71">
        <v>14</v>
      </c>
      <c r="H2405" s="71">
        <v>2409</v>
      </c>
      <c r="I2405" s="71">
        <v>37.761374500000002</v>
      </c>
      <c r="J2405" s="71">
        <v>-122.1678184</v>
      </c>
    </row>
    <row r="2406" spans="1:10" ht="29.1">
      <c r="A2406" s="71">
        <v>59974</v>
      </c>
      <c r="B2406" s="70" t="s">
        <v>1035</v>
      </c>
      <c r="C2406" s="71">
        <v>1303340</v>
      </c>
      <c r="D2406" s="72" t="s">
        <v>2468</v>
      </c>
      <c r="E2406" s="71">
        <v>11</v>
      </c>
      <c r="F2406" s="71">
        <v>3</v>
      </c>
      <c r="G2406" s="71">
        <v>14</v>
      </c>
      <c r="H2406" s="71">
        <v>2410</v>
      </c>
      <c r="I2406" s="71">
        <v>37.920877500000003</v>
      </c>
      <c r="J2406" s="71">
        <v>-122.3257711</v>
      </c>
    </row>
    <row r="2407" spans="1:10" ht="29.1">
      <c r="A2407" s="71">
        <v>59166</v>
      </c>
      <c r="B2407" s="70" t="s">
        <v>1035</v>
      </c>
      <c r="C2407" s="71">
        <v>1001560</v>
      </c>
      <c r="D2407" s="72" t="s">
        <v>2663</v>
      </c>
      <c r="E2407" s="71">
        <v>6</v>
      </c>
      <c r="F2407" s="71">
        <v>7</v>
      </c>
      <c r="G2407" s="71">
        <v>14</v>
      </c>
      <c r="H2407" s="71">
        <v>2411</v>
      </c>
      <c r="I2407" s="71">
        <v>37.796572900000001</v>
      </c>
      <c r="J2407" s="71">
        <v>-122.2258417</v>
      </c>
    </row>
    <row r="2408" spans="1:10" ht="29.1">
      <c r="A2408" s="71">
        <v>58770</v>
      </c>
      <c r="B2408" s="70" t="s">
        <v>1035</v>
      </c>
      <c r="C2408" s="71">
        <v>1502310</v>
      </c>
      <c r="D2408" s="72" t="s">
        <v>2664</v>
      </c>
      <c r="E2408" s="71">
        <v>6</v>
      </c>
      <c r="F2408" s="71">
        <v>8</v>
      </c>
      <c r="G2408" s="71">
        <v>14</v>
      </c>
      <c r="H2408" s="71">
        <v>2412</v>
      </c>
      <c r="I2408" s="71">
        <v>37.6801648</v>
      </c>
      <c r="J2408" s="71">
        <v>-122.15482849999999</v>
      </c>
    </row>
    <row r="2409" spans="1:10" ht="29.1">
      <c r="A2409" s="71">
        <v>56619</v>
      </c>
      <c r="B2409" s="70" t="s">
        <v>1035</v>
      </c>
      <c r="C2409" s="71">
        <v>704200</v>
      </c>
      <c r="D2409" s="72" t="s">
        <v>2481</v>
      </c>
      <c r="E2409" s="71">
        <v>11</v>
      </c>
      <c r="F2409" s="71">
        <v>3</v>
      </c>
      <c r="G2409" s="71">
        <v>14</v>
      </c>
      <c r="H2409" s="71">
        <v>2413</v>
      </c>
      <c r="I2409" s="71">
        <v>37.575679100000002</v>
      </c>
      <c r="J2409" s="71">
        <v>-121.9725608</v>
      </c>
    </row>
    <row r="2410" spans="1:10" ht="29.1">
      <c r="A2410" s="71">
        <v>51750</v>
      </c>
      <c r="B2410" s="70" t="s">
        <v>1035</v>
      </c>
      <c r="C2410" s="71">
        <v>1012350</v>
      </c>
      <c r="D2410" s="72" t="s">
        <v>2665</v>
      </c>
      <c r="E2410" s="71">
        <v>3</v>
      </c>
      <c r="F2410" s="71">
        <v>11</v>
      </c>
      <c r="G2410" s="71">
        <v>14</v>
      </c>
      <c r="H2410" s="71">
        <v>2414</v>
      </c>
      <c r="I2410" s="71">
        <v>37.747883299999998</v>
      </c>
      <c r="J2410" s="71">
        <v>-122.20433319999999</v>
      </c>
    </row>
    <row r="2411" spans="1:10" ht="29.1">
      <c r="A2411" s="71">
        <v>54565</v>
      </c>
      <c r="B2411" s="70" t="s">
        <v>1035</v>
      </c>
      <c r="C2411" s="71">
        <v>1016300</v>
      </c>
      <c r="D2411" s="72" t="s">
        <v>2666</v>
      </c>
      <c r="E2411" s="71">
        <v>8</v>
      </c>
      <c r="F2411" s="71">
        <v>6</v>
      </c>
      <c r="G2411" s="71">
        <v>14</v>
      </c>
      <c r="H2411" s="71">
        <v>2415</v>
      </c>
      <c r="I2411" s="71">
        <v>37.845762899999997</v>
      </c>
      <c r="J2411" s="71">
        <v>-122.2711699</v>
      </c>
    </row>
    <row r="2412" spans="1:10" ht="29.1">
      <c r="A2412" s="71">
        <v>54315</v>
      </c>
      <c r="B2412" s="70" t="s">
        <v>1035</v>
      </c>
      <c r="C2412" s="71">
        <v>305240</v>
      </c>
      <c r="D2412" s="72" t="s">
        <v>2667</v>
      </c>
      <c r="E2412" s="71">
        <v>1</v>
      </c>
      <c r="F2412" s="71">
        <v>12</v>
      </c>
      <c r="G2412" s="71">
        <v>14</v>
      </c>
      <c r="H2412" s="71">
        <v>2416</v>
      </c>
      <c r="I2412" s="71">
        <v>37.886299000000001</v>
      </c>
      <c r="J2412" s="71">
        <v>-122.26655479999999</v>
      </c>
    </row>
    <row r="2413" spans="1:10" ht="29.1">
      <c r="A2413" s="71">
        <v>53177</v>
      </c>
      <c r="B2413" s="70" t="s">
        <v>1035</v>
      </c>
      <c r="C2413" s="71">
        <v>303260</v>
      </c>
      <c r="D2413" s="72" t="s">
        <v>2668</v>
      </c>
      <c r="E2413" s="71">
        <v>11</v>
      </c>
      <c r="F2413" s="71">
        <v>3</v>
      </c>
      <c r="G2413" s="71">
        <v>14</v>
      </c>
      <c r="H2413" s="71">
        <v>2417</v>
      </c>
      <c r="I2413" s="71">
        <v>37.882577599999998</v>
      </c>
      <c r="J2413" s="71">
        <v>-122.2799808</v>
      </c>
    </row>
    <row r="2414" spans="1:10" ht="29.1">
      <c r="A2414" s="71">
        <v>56286</v>
      </c>
      <c r="B2414" s="70" t="s">
        <v>1035</v>
      </c>
      <c r="C2414" s="71">
        <v>900350</v>
      </c>
      <c r="D2414" s="72" t="s">
        <v>2669</v>
      </c>
      <c r="E2414" s="71">
        <v>4</v>
      </c>
      <c r="F2414" s="71">
        <v>10</v>
      </c>
      <c r="G2414" s="71">
        <v>14</v>
      </c>
      <c r="H2414" s="71">
        <v>2418</v>
      </c>
      <c r="I2414" s="71">
        <v>37.533659900000004</v>
      </c>
      <c r="J2414" s="71">
        <v>-122.0125135</v>
      </c>
    </row>
    <row r="2415" spans="1:10" ht="29.1">
      <c r="A2415" s="71">
        <v>50507</v>
      </c>
      <c r="B2415" s="70" t="s">
        <v>1035</v>
      </c>
      <c r="C2415" s="71">
        <v>1005390</v>
      </c>
      <c r="D2415" s="72" t="s">
        <v>2659</v>
      </c>
      <c r="E2415" s="71">
        <v>7</v>
      </c>
      <c r="F2415" s="71">
        <v>7</v>
      </c>
      <c r="G2415" s="71">
        <v>14</v>
      </c>
      <c r="H2415" s="71">
        <v>2419</v>
      </c>
      <c r="I2415" s="71">
        <v>37.7438614</v>
      </c>
      <c r="J2415" s="71">
        <v>-122.15822540000001</v>
      </c>
    </row>
    <row r="2416" spans="1:10" ht="29.1">
      <c r="A2416" s="71">
        <v>57783</v>
      </c>
      <c r="B2416" s="70" t="s">
        <v>1035</v>
      </c>
      <c r="C2416" s="71">
        <v>803140</v>
      </c>
      <c r="D2416" s="72" t="s">
        <v>2670</v>
      </c>
      <c r="E2416" s="71">
        <v>7</v>
      </c>
      <c r="F2416" s="71">
        <v>7</v>
      </c>
      <c r="G2416" s="71">
        <v>14</v>
      </c>
      <c r="H2416" s="71">
        <v>2420</v>
      </c>
      <c r="I2416" s="71">
        <v>37.638221100000003</v>
      </c>
      <c r="J2416" s="71">
        <v>-122.0715125</v>
      </c>
    </row>
    <row r="2417" spans="1:10" ht="29.1">
      <c r="A2417" s="71">
        <v>55983</v>
      </c>
      <c r="B2417" s="70" t="s">
        <v>1035</v>
      </c>
      <c r="C2417" s="71">
        <v>803150</v>
      </c>
      <c r="D2417" s="72" t="s">
        <v>2670</v>
      </c>
      <c r="E2417" s="71">
        <v>8</v>
      </c>
      <c r="F2417" s="71">
        <v>6</v>
      </c>
      <c r="G2417" s="71">
        <v>14</v>
      </c>
      <c r="H2417" s="71">
        <v>2421</v>
      </c>
      <c r="I2417" s="71">
        <v>37.638383699999999</v>
      </c>
      <c r="J2417" s="71">
        <v>-122.07186299999999</v>
      </c>
    </row>
    <row r="2418" spans="1:10" ht="29.1">
      <c r="A2418" s="71">
        <v>52204</v>
      </c>
      <c r="B2418" s="70" t="s">
        <v>1035</v>
      </c>
      <c r="C2418" s="71">
        <v>9901420</v>
      </c>
      <c r="D2418" s="72" t="s">
        <v>2671</v>
      </c>
      <c r="E2418" s="71">
        <v>4</v>
      </c>
      <c r="F2418" s="71">
        <v>9</v>
      </c>
      <c r="G2418" s="71">
        <v>14</v>
      </c>
      <c r="H2418" s="71">
        <v>2422</v>
      </c>
      <c r="I2418" s="71">
        <v>37.965392000000001</v>
      </c>
      <c r="J2418" s="71">
        <v>-122.28214800000001</v>
      </c>
    </row>
    <row r="2419" spans="1:10" ht="29.1">
      <c r="A2419" s="71">
        <v>55930</v>
      </c>
      <c r="B2419" s="70" t="s">
        <v>1035</v>
      </c>
      <c r="C2419" s="71">
        <v>803110</v>
      </c>
      <c r="D2419" s="72" t="s">
        <v>2672</v>
      </c>
      <c r="E2419" s="71">
        <v>8</v>
      </c>
      <c r="F2419" s="71">
        <v>6</v>
      </c>
      <c r="G2419" s="71">
        <v>14</v>
      </c>
      <c r="H2419" s="71">
        <v>2423</v>
      </c>
      <c r="I2419" s="71">
        <v>37.636169299999999</v>
      </c>
      <c r="J2419" s="71">
        <v>-122.0691511</v>
      </c>
    </row>
    <row r="2420" spans="1:10" ht="29.1">
      <c r="A2420" s="71">
        <v>55687</v>
      </c>
      <c r="B2420" s="70" t="s">
        <v>1035</v>
      </c>
      <c r="C2420" s="71">
        <v>1300410</v>
      </c>
      <c r="D2420" s="72" t="s">
        <v>2673</v>
      </c>
      <c r="E2420" s="71">
        <v>7</v>
      </c>
      <c r="F2420" s="71">
        <v>7</v>
      </c>
      <c r="G2420" s="71">
        <v>14</v>
      </c>
      <c r="H2420" s="71">
        <v>2424</v>
      </c>
      <c r="I2420" s="71">
        <v>37.938229800000002</v>
      </c>
      <c r="J2420" s="71">
        <v>-122.36334309999999</v>
      </c>
    </row>
    <row r="2421" spans="1:10" ht="29.1">
      <c r="A2421" s="71">
        <v>57288</v>
      </c>
      <c r="B2421" s="70" t="s">
        <v>1035</v>
      </c>
      <c r="C2421" s="71">
        <v>306450</v>
      </c>
      <c r="D2421" s="72" t="s">
        <v>2674</v>
      </c>
      <c r="E2421" s="71">
        <v>5</v>
      </c>
      <c r="F2421" s="71">
        <v>9</v>
      </c>
      <c r="G2421" s="71">
        <v>14</v>
      </c>
      <c r="H2421" s="71">
        <v>2425</v>
      </c>
      <c r="I2421" s="71">
        <v>37.859594199999997</v>
      </c>
      <c r="J2421" s="71">
        <v>-122.2939812</v>
      </c>
    </row>
    <row r="2422" spans="1:10" ht="29.1">
      <c r="A2422" s="71">
        <v>59322</v>
      </c>
      <c r="B2422" s="70" t="s">
        <v>1035</v>
      </c>
      <c r="C2422" s="71">
        <v>1014930</v>
      </c>
      <c r="D2422" s="72" t="s">
        <v>2675</v>
      </c>
      <c r="E2422" s="71">
        <v>9</v>
      </c>
      <c r="F2422" s="71">
        <v>5</v>
      </c>
      <c r="G2422" s="71">
        <v>14</v>
      </c>
      <c r="H2422" s="71">
        <v>2426</v>
      </c>
      <c r="I2422" s="71">
        <v>37.785208900000001</v>
      </c>
      <c r="J2422" s="71">
        <v>-122.1899331</v>
      </c>
    </row>
    <row r="2423" spans="1:10" ht="29.1">
      <c r="A2423" s="71">
        <v>58820</v>
      </c>
      <c r="B2423" s="70" t="s">
        <v>1035</v>
      </c>
      <c r="C2423" s="71">
        <v>300850</v>
      </c>
      <c r="D2423" s="72" t="s">
        <v>2676</v>
      </c>
      <c r="E2423" s="71">
        <v>8</v>
      </c>
      <c r="F2423" s="71">
        <v>6</v>
      </c>
      <c r="G2423" s="71">
        <v>14</v>
      </c>
      <c r="H2423" s="71">
        <v>2427</v>
      </c>
      <c r="I2423" s="71">
        <v>37.858143200000001</v>
      </c>
      <c r="J2423" s="71">
        <v>-122.2441151</v>
      </c>
    </row>
    <row r="2424" spans="1:10" ht="29.1">
      <c r="A2424" s="71">
        <v>51353</v>
      </c>
      <c r="B2424" s="70" t="s">
        <v>1035</v>
      </c>
      <c r="C2424" s="71">
        <v>1013690</v>
      </c>
      <c r="D2424" s="72" t="s">
        <v>2677</v>
      </c>
      <c r="E2424" s="71">
        <v>10</v>
      </c>
      <c r="F2424" s="71">
        <v>4</v>
      </c>
      <c r="G2424" s="71">
        <v>14</v>
      </c>
      <c r="H2424" s="71">
        <v>2428</v>
      </c>
      <c r="I2424" s="71">
        <v>37.802371200000003</v>
      </c>
      <c r="J2424" s="71">
        <v>-122.2542531</v>
      </c>
    </row>
    <row r="2425" spans="1:10" ht="29.1">
      <c r="A2425" s="71">
        <v>51127</v>
      </c>
      <c r="B2425" s="70" t="s">
        <v>1035</v>
      </c>
      <c r="C2425" s="71">
        <v>1012620</v>
      </c>
      <c r="D2425" s="72" t="s">
        <v>2253</v>
      </c>
      <c r="E2425" s="71">
        <v>8</v>
      </c>
      <c r="F2425" s="71">
        <v>5</v>
      </c>
      <c r="G2425" s="71">
        <v>14</v>
      </c>
      <c r="H2425" s="71">
        <v>2429</v>
      </c>
      <c r="I2425" s="71">
        <v>37.776697900000002</v>
      </c>
      <c r="J2425" s="71">
        <v>-122.2096233</v>
      </c>
    </row>
    <row r="2426" spans="1:10" ht="29.1">
      <c r="A2426" s="71">
        <v>55455</v>
      </c>
      <c r="B2426" s="70" t="s">
        <v>1035</v>
      </c>
      <c r="C2426" s="71">
        <v>1301960</v>
      </c>
      <c r="D2426" s="72" t="s">
        <v>1113</v>
      </c>
      <c r="E2426" s="71">
        <v>9</v>
      </c>
      <c r="F2426" s="71">
        <v>5</v>
      </c>
      <c r="G2426" s="71">
        <v>14</v>
      </c>
      <c r="H2426" s="71">
        <v>2430</v>
      </c>
      <c r="I2426" s="71">
        <v>37.9796336</v>
      </c>
      <c r="J2426" s="71">
        <v>-122.3295131</v>
      </c>
    </row>
    <row r="2427" spans="1:10" ht="29.1">
      <c r="A2427" s="71">
        <v>59180</v>
      </c>
      <c r="B2427" s="70" t="s">
        <v>1035</v>
      </c>
      <c r="C2427" s="71">
        <v>1004950</v>
      </c>
      <c r="D2427" s="72" t="s">
        <v>2678</v>
      </c>
      <c r="E2427" s="71">
        <v>8</v>
      </c>
      <c r="F2427" s="71">
        <v>6</v>
      </c>
      <c r="G2427" s="71">
        <v>14</v>
      </c>
      <c r="H2427" s="71">
        <v>2431</v>
      </c>
      <c r="I2427" s="71">
        <v>37.8153401</v>
      </c>
      <c r="J2427" s="71">
        <v>-122.2839486</v>
      </c>
    </row>
    <row r="2428" spans="1:10" ht="29.1">
      <c r="A2428" s="71">
        <v>51752</v>
      </c>
      <c r="B2428" s="70" t="s">
        <v>1035</v>
      </c>
      <c r="C2428" s="71">
        <v>9904170</v>
      </c>
      <c r="D2428" s="72" t="s">
        <v>1636</v>
      </c>
      <c r="E2428" s="71">
        <v>5</v>
      </c>
      <c r="F2428" s="71">
        <v>9</v>
      </c>
      <c r="G2428" s="71">
        <v>14</v>
      </c>
      <c r="H2428" s="71">
        <v>2432</v>
      </c>
      <c r="I2428" s="71">
        <v>37.786627600000003</v>
      </c>
      <c r="J2428" s="71">
        <v>-122.28161780000001</v>
      </c>
    </row>
    <row r="2429" spans="1:10" ht="29.1">
      <c r="A2429" s="71">
        <v>55481</v>
      </c>
      <c r="B2429" s="70" t="s">
        <v>1035</v>
      </c>
      <c r="C2429" s="71">
        <v>1012880</v>
      </c>
      <c r="D2429" s="72" t="s">
        <v>2307</v>
      </c>
      <c r="E2429" s="71">
        <v>9</v>
      </c>
      <c r="F2429" s="71">
        <v>4</v>
      </c>
      <c r="G2429" s="71">
        <v>14</v>
      </c>
      <c r="H2429" s="71">
        <v>2433</v>
      </c>
      <c r="I2429" s="71">
        <v>37.778548800000003</v>
      </c>
      <c r="J2429" s="71">
        <v>-122.2081189</v>
      </c>
    </row>
    <row r="2430" spans="1:10" ht="29.1">
      <c r="A2430" s="71">
        <v>53351</v>
      </c>
      <c r="B2430" s="70" t="s">
        <v>1035</v>
      </c>
      <c r="C2430" s="71">
        <v>800570</v>
      </c>
      <c r="D2430" s="72" t="s">
        <v>2679</v>
      </c>
      <c r="E2430" s="71">
        <v>5</v>
      </c>
      <c r="F2430" s="71">
        <v>8</v>
      </c>
      <c r="G2430" s="71">
        <v>14</v>
      </c>
      <c r="H2430" s="71">
        <v>2434</v>
      </c>
      <c r="I2430" s="71">
        <v>37.672649900000003</v>
      </c>
      <c r="J2430" s="71">
        <v>-122.08316050000001</v>
      </c>
    </row>
    <row r="2431" spans="1:10" ht="29.1">
      <c r="A2431" s="71">
        <v>56377</v>
      </c>
      <c r="B2431" s="70" t="s">
        <v>1035</v>
      </c>
      <c r="C2431" s="71">
        <v>306250</v>
      </c>
      <c r="D2431" s="72" t="s">
        <v>1723</v>
      </c>
      <c r="E2431" s="71">
        <v>11</v>
      </c>
      <c r="F2431" s="71">
        <v>3</v>
      </c>
      <c r="G2431" s="71">
        <v>14</v>
      </c>
      <c r="H2431" s="71">
        <v>2435</v>
      </c>
      <c r="I2431" s="71">
        <v>37.904380500000002</v>
      </c>
      <c r="J2431" s="71">
        <v>-122.2703614</v>
      </c>
    </row>
    <row r="2432" spans="1:10" ht="29.1">
      <c r="A2432" s="71">
        <v>52873</v>
      </c>
      <c r="B2432" s="70" t="s">
        <v>1035</v>
      </c>
      <c r="C2432" s="71">
        <v>9907580</v>
      </c>
      <c r="D2432" s="72" t="s">
        <v>2640</v>
      </c>
      <c r="E2432" s="71">
        <v>2</v>
      </c>
      <c r="F2432" s="71">
        <v>11</v>
      </c>
      <c r="G2432" s="71">
        <v>14</v>
      </c>
      <c r="H2432" s="71">
        <v>2436</v>
      </c>
      <c r="I2432" s="71">
        <v>37.524560000000001</v>
      </c>
      <c r="J2432" s="71">
        <v>-121.95783</v>
      </c>
    </row>
    <row r="2433" spans="1:10" ht="29.1">
      <c r="A2433" s="71">
        <v>51047</v>
      </c>
      <c r="B2433" s="70" t="s">
        <v>1035</v>
      </c>
      <c r="C2433" s="71">
        <v>9902280</v>
      </c>
      <c r="D2433" s="72" t="s">
        <v>2680</v>
      </c>
      <c r="E2433" s="71">
        <v>13</v>
      </c>
      <c r="F2433" s="71">
        <v>0</v>
      </c>
      <c r="G2433" s="71">
        <v>14</v>
      </c>
      <c r="H2433" s="71">
        <v>2437</v>
      </c>
      <c r="I2433" s="71">
        <v>37.833054799999999</v>
      </c>
      <c r="J2433" s="71">
        <v>-122.25310349999999</v>
      </c>
    </row>
    <row r="2434" spans="1:10" ht="29.1">
      <c r="A2434" s="71">
        <v>58667</v>
      </c>
      <c r="B2434" s="70" t="s">
        <v>1035</v>
      </c>
      <c r="C2434" s="71">
        <v>300290</v>
      </c>
      <c r="D2434" s="72" t="s">
        <v>2681</v>
      </c>
      <c r="E2434" s="71">
        <v>11</v>
      </c>
      <c r="F2434" s="71">
        <v>2</v>
      </c>
      <c r="G2434" s="71">
        <v>14</v>
      </c>
      <c r="H2434" s="71">
        <v>2438</v>
      </c>
      <c r="I2434" s="71">
        <v>37.853334199999999</v>
      </c>
      <c r="J2434" s="71">
        <v>-122.29176649999999</v>
      </c>
    </row>
    <row r="2435" spans="1:10" ht="29.1">
      <c r="A2435" s="71">
        <v>57338</v>
      </c>
      <c r="B2435" s="70" t="s">
        <v>1035</v>
      </c>
      <c r="C2435" s="71">
        <v>301860</v>
      </c>
      <c r="D2435" s="72" t="s">
        <v>2621</v>
      </c>
      <c r="E2435" s="71">
        <v>1</v>
      </c>
      <c r="F2435" s="71">
        <v>12</v>
      </c>
      <c r="G2435" s="71">
        <v>14</v>
      </c>
      <c r="H2435" s="71">
        <v>2439</v>
      </c>
      <c r="I2435" s="71">
        <v>37.8964797</v>
      </c>
      <c r="J2435" s="71">
        <v>-122.28511039999999</v>
      </c>
    </row>
    <row r="2436" spans="1:10" ht="29.1">
      <c r="A2436" s="71">
        <v>58894</v>
      </c>
      <c r="B2436" s="70" t="s">
        <v>1035</v>
      </c>
      <c r="C2436" s="71">
        <v>1003500</v>
      </c>
      <c r="D2436" s="72" t="s">
        <v>2682</v>
      </c>
      <c r="E2436" s="71">
        <v>3</v>
      </c>
      <c r="F2436" s="71">
        <v>11</v>
      </c>
      <c r="G2436" s="71">
        <v>14</v>
      </c>
      <c r="H2436" s="71">
        <v>2440</v>
      </c>
      <c r="I2436" s="71">
        <v>37.796961199999998</v>
      </c>
      <c r="J2436" s="71">
        <v>-122.26799680000001</v>
      </c>
    </row>
    <row r="2437" spans="1:10" ht="29.1">
      <c r="A2437" s="71">
        <v>55970</v>
      </c>
      <c r="B2437" s="70" t="s">
        <v>1035</v>
      </c>
      <c r="C2437" s="71">
        <v>300260</v>
      </c>
      <c r="D2437" s="72" t="s">
        <v>2683</v>
      </c>
      <c r="E2437" s="71">
        <v>3</v>
      </c>
      <c r="F2437" s="71">
        <v>10</v>
      </c>
      <c r="G2437" s="71">
        <v>14</v>
      </c>
      <c r="H2437" s="71">
        <v>2441</v>
      </c>
      <c r="I2437" s="71">
        <v>37.855413400000003</v>
      </c>
      <c r="J2437" s="71">
        <v>-122.2926102</v>
      </c>
    </row>
    <row r="2438" spans="1:10" ht="29.1">
      <c r="A2438" s="71">
        <v>51266</v>
      </c>
      <c r="B2438" s="70" t="s">
        <v>1035</v>
      </c>
      <c r="C2438" s="71">
        <v>1302120</v>
      </c>
      <c r="D2438" s="72" t="s">
        <v>2684</v>
      </c>
      <c r="E2438" s="71">
        <v>6</v>
      </c>
      <c r="F2438" s="71">
        <v>7</v>
      </c>
      <c r="G2438" s="71">
        <v>14</v>
      </c>
      <c r="H2438" s="71">
        <v>2442</v>
      </c>
      <c r="I2438" s="71">
        <v>37.9751616</v>
      </c>
      <c r="J2438" s="71">
        <v>-122.33805150000001</v>
      </c>
    </row>
    <row r="2439" spans="1:10" ht="29.1">
      <c r="A2439" s="71">
        <v>53078</v>
      </c>
      <c r="B2439" s="70" t="s">
        <v>1035</v>
      </c>
      <c r="C2439" s="71">
        <v>9908190</v>
      </c>
      <c r="D2439" s="72" t="s">
        <v>2678</v>
      </c>
      <c r="E2439" s="71">
        <v>8</v>
      </c>
      <c r="F2439" s="71">
        <v>6</v>
      </c>
      <c r="G2439" s="71">
        <v>14</v>
      </c>
      <c r="H2439" s="71">
        <v>2443</v>
      </c>
      <c r="I2439" s="71">
        <v>37.815309999999997</v>
      </c>
      <c r="J2439" s="71">
        <v>-122.28421</v>
      </c>
    </row>
    <row r="2440" spans="1:10" ht="29.1">
      <c r="A2440" s="71">
        <v>57343</v>
      </c>
      <c r="B2440" s="70" t="s">
        <v>1035</v>
      </c>
      <c r="C2440" s="71">
        <v>1013830</v>
      </c>
      <c r="D2440" s="72" t="s">
        <v>2685</v>
      </c>
      <c r="E2440" s="71">
        <v>5</v>
      </c>
      <c r="F2440" s="71">
        <v>8</v>
      </c>
      <c r="G2440" s="71">
        <v>14</v>
      </c>
      <c r="H2440" s="71">
        <v>2444</v>
      </c>
      <c r="I2440" s="71">
        <v>37.814525000000003</v>
      </c>
      <c r="J2440" s="71">
        <v>-122.2321053</v>
      </c>
    </row>
    <row r="2441" spans="1:10" ht="29.1">
      <c r="A2441" s="71">
        <v>53760</v>
      </c>
      <c r="B2441" s="70" t="s">
        <v>1035</v>
      </c>
      <c r="C2441" s="71">
        <v>1017380</v>
      </c>
      <c r="D2441" s="72" t="s">
        <v>2686</v>
      </c>
      <c r="E2441" s="71">
        <v>0</v>
      </c>
      <c r="F2441" s="71">
        <v>13</v>
      </c>
      <c r="G2441" s="71">
        <v>14</v>
      </c>
      <c r="H2441" s="71">
        <v>2445</v>
      </c>
      <c r="I2441" s="71">
        <v>37.810085100000002</v>
      </c>
      <c r="J2441" s="71">
        <v>-122.2169713</v>
      </c>
    </row>
    <row r="2442" spans="1:10" ht="29.1">
      <c r="A2442" s="71">
        <v>52354</v>
      </c>
      <c r="B2442" s="70" t="s">
        <v>1035</v>
      </c>
      <c r="C2442" s="71">
        <v>1303300</v>
      </c>
      <c r="D2442" s="72" t="s">
        <v>2687</v>
      </c>
      <c r="E2442" s="71">
        <v>2</v>
      </c>
      <c r="F2442" s="71">
        <v>12</v>
      </c>
      <c r="G2442" s="71">
        <v>14</v>
      </c>
      <c r="H2442" s="71">
        <v>2446</v>
      </c>
      <c r="I2442" s="71">
        <v>37.9292297</v>
      </c>
      <c r="J2442" s="71">
        <v>-122.3477719</v>
      </c>
    </row>
    <row r="2443" spans="1:10" ht="29.1">
      <c r="A2443" s="71">
        <v>59551</v>
      </c>
      <c r="B2443" s="70" t="s">
        <v>1035</v>
      </c>
      <c r="C2443" s="71">
        <v>1006750</v>
      </c>
      <c r="D2443" s="72" t="s">
        <v>2258</v>
      </c>
      <c r="E2443" s="71">
        <v>13</v>
      </c>
      <c r="F2443" s="71">
        <v>0</v>
      </c>
      <c r="G2443" s="71">
        <v>14</v>
      </c>
      <c r="H2443" s="71">
        <v>2447</v>
      </c>
      <c r="I2443" s="71">
        <v>37.836391800000001</v>
      </c>
      <c r="J2443" s="71">
        <v>-122.2509586</v>
      </c>
    </row>
    <row r="2444" spans="1:10" ht="29.1">
      <c r="A2444" s="71">
        <v>51440</v>
      </c>
      <c r="B2444" s="70" t="s">
        <v>1035</v>
      </c>
      <c r="C2444" s="71">
        <v>802630</v>
      </c>
      <c r="D2444" s="72" t="s">
        <v>2688</v>
      </c>
      <c r="E2444" s="71">
        <v>3</v>
      </c>
      <c r="F2444" s="71">
        <v>10</v>
      </c>
      <c r="G2444" s="71">
        <v>14</v>
      </c>
      <c r="H2444" s="71">
        <v>2448</v>
      </c>
      <c r="I2444" s="71">
        <v>37.621231899999998</v>
      </c>
      <c r="J2444" s="71">
        <v>-122.0564861</v>
      </c>
    </row>
    <row r="2445" spans="1:10" ht="29.1">
      <c r="A2445" s="71">
        <v>59711</v>
      </c>
      <c r="B2445" s="70" t="s">
        <v>1035</v>
      </c>
      <c r="C2445" s="71">
        <v>1006170</v>
      </c>
      <c r="D2445" s="72" t="s">
        <v>2689</v>
      </c>
      <c r="E2445" s="71">
        <v>11</v>
      </c>
      <c r="F2445" s="71">
        <v>2</v>
      </c>
      <c r="G2445" s="71">
        <v>13</v>
      </c>
      <c r="H2445" s="71">
        <v>2449</v>
      </c>
      <c r="I2445" s="71">
        <v>37.8426446</v>
      </c>
      <c r="J2445" s="71">
        <v>-122.22826689999999</v>
      </c>
    </row>
    <row r="2446" spans="1:10" ht="29.1">
      <c r="A2446" s="71">
        <v>56376</v>
      </c>
      <c r="B2446" s="70" t="s">
        <v>1035</v>
      </c>
      <c r="C2446" s="71">
        <v>900020</v>
      </c>
      <c r="D2446" s="72" t="s">
        <v>2690</v>
      </c>
      <c r="E2446" s="71">
        <v>5</v>
      </c>
      <c r="F2446" s="71">
        <v>8</v>
      </c>
      <c r="G2446" s="71">
        <v>13</v>
      </c>
      <c r="H2446" s="71">
        <v>2450</v>
      </c>
      <c r="I2446" s="71">
        <v>37.528067999999998</v>
      </c>
      <c r="J2446" s="71">
        <v>-122.03688200000001</v>
      </c>
    </row>
    <row r="2447" spans="1:10" ht="29.1">
      <c r="A2447" s="71">
        <v>54165</v>
      </c>
      <c r="B2447" s="70" t="s">
        <v>1035</v>
      </c>
      <c r="C2447" s="71">
        <v>305290</v>
      </c>
      <c r="D2447" s="72" t="s">
        <v>2691</v>
      </c>
      <c r="E2447" s="71">
        <v>0</v>
      </c>
      <c r="F2447" s="71">
        <v>13</v>
      </c>
      <c r="G2447" s="71">
        <v>13</v>
      </c>
      <c r="H2447" s="71">
        <v>2451</v>
      </c>
      <c r="I2447" s="71">
        <v>37.897971499999997</v>
      </c>
      <c r="J2447" s="71">
        <v>-122.2698601</v>
      </c>
    </row>
    <row r="2448" spans="1:10" ht="29.1">
      <c r="A2448" s="71">
        <v>52976</v>
      </c>
      <c r="B2448" s="70" t="s">
        <v>1035</v>
      </c>
      <c r="C2448" s="71">
        <v>9907910</v>
      </c>
      <c r="D2448" s="72" t="s">
        <v>2692</v>
      </c>
      <c r="E2448" s="71">
        <v>4</v>
      </c>
      <c r="F2448" s="71">
        <v>10</v>
      </c>
      <c r="G2448" s="71">
        <v>13</v>
      </c>
      <c r="H2448" s="71">
        <v>2452</v>
      </c>
      <c r="I2448" s="71">
        <v>37.762617400000003</v>
      </c>
      <c r="J2448" s="71">
        <v>-122.26241949999999</v>
      </c>
    </row>
    <row r="2449" spans="1:10" ht="29.1">
      <c r="A2449" s="71">
        <v>52779</v>
      </c>
      <c r="B2449" s="70" t="s">
        <v>1035</v>
      </c>
      <c r="C2449" s="71">
        <v>9802040</v>
      </c>
      <c r="D2449" s="72" t="s">
        <v>2693</v>
      </c>
      <c r="E2449" s="71">
        <v>1</v>
      </c>
      <c r="F2449" s="71">
        <v>13</v>
      </c>
      <c r="G2449" s="71">
        <v>13</v>
      </c>
      <c r="H2449" s="71">
        <v>2453</v>
      </c>
      <c r="I2449" s="71">
        <v>37.684322999999999</v>
      </c>
      <c r="J2449" s="71">
        <v>-122.0544788</v>
      </c>
    </row>
    <row r="2450" spans="1:10" ht="29.1">
      <c r="A2450" s="71">
        <v>57261</v>
      </c>
      <c r="B2450" s="70" t="s">
        <v>1035</v>
      </c>
      <c r="C2450" s="71">
        <v>704300</v>
      </c>
      <c r="D2450" s="72" t="s">
        <v>2694</v>
      </c>
      <c r="E2450" s="71">
        <v>4</v>
      </c>
      <c r="F2450" s="71">
        <v>10</v>
      </c>
      <c r="G2450" s="71">
        <v>13</v>
      </c>
      <c r="H2450" s="71">
        <v>2454</v>
      </c>
      <c r="I2450" s="71">
        <v>37.513047</v>
      </c>
      <c r="J2450" s="71">
        <v>-121.942289</v>
      </c>
    </row>
    <row r="2451" spans="1:10" ht="29.1">
      <c r="A2451" s="71">
        <v>54778</v>
      </c>
      <c r="B2451" s="70" t="s">
        <v>1035</v>
      </c>
      <c r="C2451" s="71">
        <v>1300550</v>
      </c>
      <c r="D2451" s="72" t="s">
        <v>2695</v>
      </c>
      <c r="E2451" s="71">
        <v>11</v>
      </c>
      <c r="F2451" s="71">
        <v>2</v>
      </c>
      <c r="G2451" s="71">
        <v>13</v>
      </c>
      <c r="H2451" s="71">
        <v>2455</v>
      </c>
      <c r="I2451" s="71">
        <v>37.974760500000002</v>
      </c>
      <c r="J2451" s="71">
        <v>-122.3416165</v>
      </c>
    </row>
    <row r="2452" spans="1:10" ht="29.1">
      <c r="A2452" s="71">
        <v>55363</v>
      </c>
      <c r="B2452" s="70" t="s">
        <v>1035</v>
      </c>
      <c r="C2452" s="71">
        <v>101830</v>
      </c>
      <c r="D2452" s="72" t="s">
        <v>2696</v>
      </c>
      <c r="E2452" s="71">
        <v>12</v>
      </c>
      <c r="F2452" s="71">
        <v>1</v>
      </c>
      <c r="G2452" s="71">
        <v>13</v>
      </c>
      <c r="H2452" s="71">
        <v>2456</v>
      </c>
      <c r="I2452" s="71">
        <v>37.7790222</v>
      </c>
      <c r="J2452" s="71">
        <v>-122.2913685</v>
      </c>
    </row>
    <row r="2453" spans="1:10" ht="29.1">
      <c r="A2453" s="71">
        <v>57701</v>
      </c>
      <c r="B2453" s="70" t="s">
        <v>1035</v>
      </c>
      <c r="C2453" s="71">
        <v>9900200</v>
      </c>
      <c r="D2453" s="72" t="s">
        <v>2697</v>
      </c>
      <c r="E2453" s="71">
        <v>3</v>
      </c>
      <c r="F2453" s="71">
        <v>10</v>
      </c>
      <c r="G2453" s="71">
        <v>13</v>
      </c>
      <c r="H2453" s="71">
        <v>2457</v>
      </c>
      <c r="I2453" s="71">
        <v>37.977482899999998</v>
      </c>
      <c r="J2453" s="71">
        <v>-122.2951036</v>
      </c>
    </row>
    <row r="2454" spans="1:10" ht="29.1">
      <c r="A2454" s="71">
        <v>59772</v>
      </c>
      <c r="B2454" s="70" t="s">
        <v>1035</v>
      </c>
      <c r="C2454" s="71">
        <v>101270</v>
      </c>
      <c r="D2454" s="72" t="s">
        <v>2605</v>
      </c>
      <c r="E2454" s="71">
        <v>7</v>
      </c>
      <c r="F2454" s="71">
        <v>7</v>
      </c>
      <c r="G2454" s="71">
        <v>13</v>
      </c>
      <c r="H2454" s="71">
        <v>2458</v>
      </c>
      <c r="I2454" s="71">
        <v>37.763683700000001</v>
      </c>
      <c r="J2454" s="71">
        <v>-122.2264855</v>
      </c>
    </row>
    <row r="2455" spans="1:10" ht="29.1">
      <c r="A2455" s="71">
        <v>50650</v>
      </c>
      <c r="B2455" s="70" t="s">
        <v>1035</v>
      </c>
      <c r="C2455" s="71">
        <v>104120</v>
      </c>
      <c r="D2455" s="72" t="s">
        <v>2698</v>
      </c>
      <c r="E2455" s="71">
        <v>12</v>
      </c>
      <c r="F2455" s="71">
        <v>2</v>
      </c>
      <c r="G2455" s="71">
        <v>13</v>
      </c>
      <c r="H2455" s="71">
        <v>2459</v>
      </c>
      <c r="I2455" s="71">
        <v>37.760371900000003</v>
      </c>
      <c r="J2455" s="71">
        <v>-122.2403341</v>
      </c>
    </row>
    <row r="2456" spans="1:10" ht="29.1">
      <c r="A2456" s="71">
        <v>56687</v>
      </c>
      <c r="B2456" s="70" t="s">
        <v>1035</v>
      </c>
      <c r="C2456" s="71">
        <v>1300470</v>
      </c>
      <c r="D2456" s="72" t="s">
        <v>2562</v>
      </c>
      <c r="E2456" s="71">
        <v>6</v>
      </c>
      <c r="F2456" s="71">
        <v>8</v>
      </c>
      <c r="G2456" s="71">
        <v>13</v>
      </c>
      <c r="H2456" s="71">
        <v>2460</v>
      </c>
      <c r="I2456" s="71">
        <v>37.946043199999998</v>
      </c>
      <c r="J2456" s="71">
        <v>-122.3626589</v>
      </c>
    </row>
    <row r="2457" spans="1:10" ht="29.1">
      <c r="A2457" s="71">
        <v>50282</v>
      </c>
      <c r="B2457" s="70" t="s">
        <v>1035</v>
      </c>
      <c r="C2457" s="71">
        <v>1031520</v>
      </c>
      <c r="D2457" s="72" t="s">
        <v>2699</v>
      </c>
      <c r="E2457" s="71">
        <v>2</v>
      </c>
      <c r="F2457" s="71">
        <v>11</v>
      </c>
      <c r="G2457" s="71">
        <v>13</v>
      </c>
      <c r="H2457" s="71">
        <v>2461</v>
      </c>
      <c r="I2457" s="71">
        <v>37.806435299999997</v>
      </c>
      <c r="J2457" s="71">
        <v>-122.2873877</v>
      </c>
    </row>
    <row r="2458" spans="1:10" ht="29.1">
      <c r="A2458" s="71">
        <v>51565</v>
      </c>
      <c r="B2458" s="70" t="s">
        <v>1035</v>
      </c>
      <c r="C2458" s="71">
        <v>1302070</v>
      </c>
      <c r="D2458" s="72" t="s">
        <v>2418</v>
      </c>
      <c r="E2458" s="71">
        <v>12</v>
      </c>
      <c r="F2458" s="71">
        <v>1</v>
      </c>
      <c r="G2458" s="71">
        <v>13</v>
      </c>
      <c r="H2458" s="71">
        <v>2462</v>
      </c>
      <c r="I2458" s="71">
        <v>37.982984000000002</v>
      </c>
      <c r="J2458" s="71">
        <v>-122.319444</v>
      </c>
    </row>
    <row r="2459" spans="1:10" ht="29.1">
      <c r="A2459" s="71">
        <v>51224</v>
      </c>
      <c r="B2459" s="70" t="s">
        <v>1035</v>
      </c>
      <c r="C2459" s="71">
        <v>1014120</v>
      </c>
      <c r="D2459" s="72" t="s">
        <v>2700</v>
      </c>
      <c r="E2459" s="71">
        <v>5</v>
      </c>
      <c r="F2459" s="71">
        <v>8</v>
      </c>
      <c r="G2459" s="71">
        <v>13</v>
      </c>
      <c r="H2459" s="71">
        <v>2463</v>
      </c>
      <c r="I2459" s="71">
        <v>37.802744799999999</v>
      </c>
      <c r="J2459" s="71">
        <v>-122.2110351</v>
      </c>
    </row>
    <row r="2460" spans="1:10" ht="29.1">
      <c r="A2460" s="71">
        <v>59456</v>
      </c>
      <c r="B2460" s="70" t="s">
        <v>1035</v>
      </c>
      <c r="C2460" s="71">
        <v>1004540</v>
      </c>
      <c r="D2460" s="72" t="s">
        <v>2701</v>
      </c>
      <c r="E2460" s="71">
        <v>5</v>
      </c>
      <c r="F2460" s="71">
        <v>8</v>
      </c>
      <c r="G2460" s="71">
        <v>13</v>
      </c>
      <c r="H2460" s="71">
        <v>2464</v>
      </c>
      <c r="I2460" s="71">
        <v>37.7473131</v>
      </c>
      <c r="J2460" s="71">
        <v>-122.1640752</v>
      </c>
    </row>
    <row r="2461" spans="1:10" ht="29.1">
      <c r="A2461" s="71">
        <v>58001</v>
      </c>
      <c r="B2461" s="70" t="s">
        <v>1035</v>
      </c>
      <c r="C2461" s="71">
        <v>803640</v>
      </c>
      <c r="D2461" s="72" t="s">
        <v>2702</v>
      </c>
      <c r="E2461" s="71">
        <v>8</v>
      </c>
      <c r="F2461" s="71">
        <v>6</v>
      </c>
      <c r="G2461" s="71">
        <v>13</v>
      </c>
      <c r="H2461" s="71">
        <v>2465</v>
      </c>
      <c r="I2461" s="71">
        <v>37.636846400000003</v>
      </c>
      <c r="J2461" s="71">
        <v>-122.0546629</v>
      </c>
    </row>
    <row r="2462" spans="1:10" ht="29.1">
      <c r="A2462" s="71">
        <v>55674</v>
      </c>
      <c r="B2462" s="70" t="s">
        <v>1035</v>
      </c>
      <c r="C2462" s="71">
        <v>9901300</v>
      </c>
      <c r="D2462" s="72" t="s">
        <v>2703</v>
      </c>
      <c r="E2462" s="71">
        <v>10</v>
      </c>
      <c r="F2462" s="71">
        <v>3</v>
      </c>
      <c r="G2462" s="71">
        <v>13</v>
      </c>
      <c r="H2462" s="71">
        <v>2466</v>
      </c>
      <c r="I2462" s="71">
        <v>37.965064499999997</v>
      </c>
      <c r="J2462" s="71">
        <v>-122.2981024</v>
      </c>
    </row>
    <row r="2463" spans="1:10" ht="29.1">
      <c r="A2463" s="71">
        <v>58766</v>
      </c>
      <c r="B2463" s="70" t="s">
        <v>1035</v>
      </c>
      <c r="C2463" s="71">
        <v>1302700</v>
      </c>
      <c r="D2463" s="72" t="s">
        <v>2704</v>
      </c>
      <c r="E2463" s="71">
        <v>10</v>
      </c>
      <c r="F2463" s="71">
        <v>4</v>
      </c>
      <c r="G2463" s="71">
        <v>13</v>
      </c>
      <c r="H2463" s="71">
        <v>2467</v>
      </c>
      <c r="I2463" s="71">
        <v>37.969628800000002</v>
      </c>
      <c r="J2463" s="71">
        <v>-122.3265665</v>
      </c>
    </row>
    <row r="2464" spans="1:10" ht="29.1">
      <c r="A2464" s="71">
        <v>58578</v>
      </c>
      <c r="B2464" s="70" t="s">
        <v>1035</v>
      </c>
      <c r="C2464" s="71">
        <v>1301160</v>
      </c>
      <c r="D2464" s="72" t="s">
        <v>2362</v>
      </c>
      <c r="E2464" s="71">
        <v>8</v>
      </c>
      <c r="F2464" s="71">
        <v>6</v>
      </c>
      <c r="G2464" s="71">
        <v>13</v>
      </c>
      <c r="H2464" s="71">
        <v>2468</v>
      </c>
      <c r="I2464" s="71">
        <v>37.9251042</v>
      </c>
      <c r="J2464" s="71">
        <v>-122.35321279999999</v>
      </c>
    </row>
    <row r="2465" spans="1:10" ht="29.1">
      <c r="A2465" s="71">
        <v>58540</v>
      </c>
      <c r="B2465" s="70" t="s">
        <v>1035</v>
      </c>
      <c r="C2465" s="71">
        <v>901320</v>
      </c>
      <c r="D2465" s="72" t="s">
        <v>2705</v>
      </c>
      <c r="E2465" s="71">
        <v>5</v>
      </c>
      <c r="F2465" s="71">
        <v>8</v>
      </c>
      <c r="G2465" s="71">
        <v>13</v>
      </c>
      <c r="H2465" s="71">
        <v>2469</v>
      </c>
      <c r="I2465" s="71">
        <v>37.5284452</v>
      </c>
      <c r="J2465" s="71">
        <v>-122.03544309999999</v>
      </c>
    </row>
    <row r="2466" spans="1:10" ht="29.1">
      <c r="A2466" s="71">
        <v>52156</v>
      </c>
      <c r="B2466" s="70" t="s">
        <v>1035</v>
      </c>
      <c r="C2466" s="71">
        <v>1007710</v>
      </c>
      <c r="D2466" s="72" t="s">
        <v>2706</v>
      </c>
      <c r="E2466" s="71">
        <v>0</v>
      </c>
      <c r="F2466" s="71">
        <v>13</v>
      </c>
      <c r="G2466" s="71">
        <v>13</v>
      </c>
      <c r="H2466" s="71">
        <v>2470</v>
      </c>
      <c r="I2466" s="71">
        <v>37.798629300000002</v>
      </c>
      <c r="J2466" s="71">
        <v>-122.2086913</v>
      </c>
    </row>
    <row r="2467" spans="1:10" ht="29.1">
      <c r="A2467" s="71">
        <v>55823</v>
      </c>
      <c r="B2467" s="70" t="s">
        <v>1035</v>
      </c>
      <c r="C2467" s="71">
        <v>802370</v>
      </c>
      <c r="D2467" s="72" t="s">
        <v>2707</v>
      </c>
      <c r="E2467" s="71">
        <v>7</v>
      </c>
      <c r="F2467" s="71">
        <v>6</v>
      </c>
      <c r="G2467" s="71">
        <v>13</v>
      </c>
      <c r="H2467" s="71">
        <v>2471</v>
      </c>
      <c r="I2467" s="71">
        <v>37.626595299999998</v>
      </c>
      <c r="J2467" s="71">
        <v>-122.094246</v>
      </c>
    </row>
    <row r="2468" spans="1:10" ht="29.1">
      <c r="A2468" s="71">
        <v>50489</v>
      </c>
      <c r="B2468" s="70" t="s">
        <v>1035</v>
      </c>
      <c r="C2468" s="71">
        <v>1410200</v>
      </c>
      <c r="D2468" s="72" t="s">
        <v>2708</v>
      </c>
      <c r="E2468" s="71">
        <v>2</v>
      </c>
      <c r="F2468" s="71">
        <v>11</v>
      </c>
      <c r="G2468" s="71">
        <v>13</v>
      </c>
      <c r="H2468" s="71">
        <v>2472</v>
      </c>
      <c r="I2468" s="71">
        <v>37.772829100000003</v>
      </c>
      <c r="J2468" s="71">
        <v>-122.4219466</v>
      </c>
    </row>
    <row r="2469" spans="1:10" ht="29.1">
      <c r="A2469" s="71">
        <v>53996</v>
      </c>
      <c r="B2469" s="70" t="s">
        <v>1035</v>
      </c>
      <c r="C2469" s="71">
        <v>804900</v>
      </c>
      <c r="D2469" s="72" t="s">
        <v>2661</v>
      </c>
      <c r="E2469" s="71">
        <v>3</v>
      </c>
      <c r="F2469" s="71">
        <v>10</v>
      </c>
      <c r="G2469" s="71">
        <v>13</v>
      </c>
      <c r="H2469" s="71">
        <v>2473</v>
      </c>
      <c r="I2469" s="71">
        <v>37.639693600000001</v>
      </c>
      <c r="J2469" s="71">
        <v>-122.0835632</v>
      </c>
    </row>
    <row r="2470" spans="1:10" ht="29.1">
      <c r="A2470" s="71">
        <v>51431</v>
      </c>
      <c r="B2470" s="70" t="s">
        <v>1035</v>
      </c>
      <c r="C2470" s="71">
        <v>9903190</v>
      </c>
      <c r="D2470" s="72" t="s">
        <v>2709</v>
      </c>
      <c r="E2470" s="71">
        <v>13</v>
      </c>
      <c r="F2470" s="71">
        <v>0</v>
      </c>
      <c r="G2470" s="71">
        <v>13</v>
      </c>
      <c r="H2470" s="71">
        <v>2474</v>
      </c>
      <c r="I2470" s="71">
        <v>37.928768400000003</v>
      </c>
      <c r="J2470" s="71">
        <v>-122.05530589999999</v>
      </c>
    </row>
    <row r="2471" spans="1:10" ht="29.1">
      <c r="A2471" s="71">
        <v>58122</v>
      </c>
      <c r="B2471" s="70" t="s">
        <v>1035</v>
      </c>
      <c r="C2471" s="71">
        <v>1030180</v>
      </c>
      <c r="D2471" s="72" t="s">
        <v>2710</v>
      </c>
      <c r="E2471" s="71">
        <v>4</v>
      </c>
      <c r="F2471" s="71">
        <v>9</v>
      </c>
      <c r="G2471" s="71">
        <v>13</v>
      </c>
      <c r="H2471" s="71">
        <v>2475</v>
      </c>
      <c r="I2471" s="71">
        <v>37.813288300000004</v>
      </c>
      <c r="J2471" s="71">
        <v>-122.2923152</v>
      </c>
    </row>
    <row r="2472" spans="1:10" ht="29.1">
      <c r="A2472" s="71">
        <v>54348</v>
      </c>
      <c r="B2472" s="70" t="s">
        <v>1035</v>
      </c>
      <c r="C2472" s="71">
        <v>1003010</v>
      </c>
      <c r="D2472" s="72" t="s">
        <v>2276</v>
      </c>
      <c r="E2472" s="71">
        <v>6</v>
      </c>
      <c r="F2472" s="71">
        <v>7</v>
      </c>
      <c r="G2472" s="71">
        <v>13</v>
      </c>
      <c r="H2472" s="71">
        <v>2476</v>
      </c>
      <c r="I2472" s="71">
        <v>37.840322</v>
      </c>
      <c r="J2472" s="71">
        <v>-122.262232</v>
      </c>
    </row>
    <row r="2473" spans="1:10" ht="29.1">
      <c r="A2473" s="71">
        <v>58774</v>
      </c>
      <c r="B2473" s="70" t="s">
        <v>1035</v>
      </c>
      <c r="C2473" s="71">
        <v>700040</v>
      </c>
      <c r="D2473" s="72" t="s">
        <v>2711</v>
      </c>
      <c r="E2473" s="71">
        <v>2</v>
      </c>
      <c r="F2473" s="71">
        <v>11</v>
      </c>
      <c r="G2473" s="71">
        <v>13</v>
      </c>
      <c r="H2473" s="71">
        <v>2477</v>
      </c>
      <c r="I2473" s="71">
        <v>37.580129499999998</v>
      </c>
      <c r="J2473" s="71">
        <v>-122.0510434</v>
      </c>
    </row>
    <row r="2474" spans="1:10" ht="29.1">
      <c r="A2474" s="71">
        <v>52733</v>
      </c>
      <c r="B2474" s="70" t="s">
        <v>1035</v>
      </c>
      <c r="C2474" s="71">
        <v>805160</v>
      </c>
      <c r="D2474" s="72" t="s">
        <v>2712</v>
      </c>
      <c r="E2474" s="71">
        <v>9</v>
      </c>
      <c r="F2474" s="71">
        <v>4</v>
      </c>
      <c r="G2474" s="71">
        <v>13</v>
      </c>
      <c r="H2474" s="71">
        <v>2478</v>
      </c>
      <c r="I2474" s="71">
        <v>37.652630299999998</v>
      </c>
      <c r="J2474" s="71">
        <v>-122.1381293</v>
      </c>
    </row>
    <row r="2475" spans="1:10" ht="29.1">
      <c r="A2475" s="71">
        <v>55721</v>
      </c>
      <c r="B2475" s="70" t="s">
        <v>1035</v>
      </c>
      <c r="C2475" s="71">
        <v>1004860</v>
      </c>
      <c r="D2475" s="72" t="s">
        <v>2713</v>
      </c>
      <c r="E2475" s="71">
        <v>5</v>
      </c>
      <c r="F2475" s="71">
        <v>8</v>
      </c>
      <c r="G2475" s="71">
        <v>13</v>
      </c>
      <c r="H2475" s="71">
        <v>2479</v>
      </c>
      <c r="I2475" s="71">
        <v>37.817072400000001</v>
      </c>
      <c r="J2475" s="71">
        <v>-122.2833222</v>
      </c>
    </row>
    <row r="2476" spans="1:10" ht="29.1">
      <c r="A2476" s="71">
        <v>56768</v>
      </c>
      <c r="B2476" s="70" t="s">
        <v>1035</v>
      </c>
      <c r="C2476" s="71">
        <v>1600190</v>
      </c>
      <c r="D2476" s="72" t="s">
        <v>2714</v>
      </c>
      <c r="E2476" s="71">
        <v>5</v>
      </c>
      <c r="F2476" s="71">
        <v>9</v>
      </c>
      <c r="G2476" s="71">
        <v>13</v>
      </c>
      <c r="H2476" s="71">
        <v>2480</v>
      </c>
      <c r="I2476" s="71">
        <v>37.973395699999998</v>
      </c>
      <c r="J2476" s="71">
        <v>-122.34994759999999</v>
      </c>
    </row>
    <row r="2477" spans="1:10" ht="29.1">
      <c r="A2477" s="71">
        <v>52996</v>
      </c>
      <c r="B2477" s="70" t="s">
        <v>1035</v>
      </c>
      <c r="C2477" s="71">
        <v>800210</v>
      </c>
      <c r="D2477" s="72" t="s">
        <v>2715</v>
      </c>
      <c r="E2477" s="71">
        <v>3</v>
      </c>
      <c r="F2477" s="71">
        <v>10</v>
      </c>
      <c r="G2477" s="71">
        <v>13</v>
      </c>
      <c r="H2477" s="71">
        <v>2481</v>
      </c>
      <c r="I2477" s="71">
        <v>37.670751899999999</v>
      </c>
      <c r="J2477" s="71">
        <v>-122.09015669999999</v>
      </c>
    </row>
    <row r="2478" spans="1:10" ht="29.1">
      <c r="A2478" s="71">
        <v>58511</v>
      </c>
      <c r="B2478" s="70" t="s">
        <v>1035</v>
      </c>
      <c r="C2478" s="71">
        <v>101480</v>
      </c>
      <c r="D2478" s="72" t="s">
        <v>2716</v>
      </c>
      <c r="E2478" s="71">
        <v>6</v>
      </c>
      <c r="F2478" s="71">
        <v>7</v>
      </c>
      <c r="G2478" s="71">
        <v>13</v>
      </c>
      <c r="H2478" s="71">
        <v>2482</v>
      </c>
      <c r="I2478" s="71">
        <v>37.736474800000003</v>
      </c>
      <c r="J2478" s="71">
        <v>-122.2565438</v>
      </c>
    </row>
    <row r="2479" spans="1:10" ht="29.1">
      <c r="A2479" s="71">
        <v>56356</v>
      </c>
      <c r="B2479" s="70" t="s">
        <v>1035</v>
      </c>
      <c r="C2479" s="71">
        <v>1017830</v>
      </c>
      <c r="D2479" s="72" t="s">
        <v>2717</v>
      </c>
      <c r="E2479" s="71">
        <v>7</v>
      </c>
      <c r="F2479" s="71">
        <v>6</v>
      </c>
      <c r="G2479" s="71">
        <v>13</v>
      </c>
      <c r="H2479" s="71">
        <v>2483</v>
      </c>
      <c r="I2479" s="71">
        <v>37.829098600000002</v>
      </c>
      <c r="J2479" s="71">
        <v>-122.2489896</v>
      </c>
    </row>
    <row r="2480" spans="1:10" ht="29.1">
      <c r="A2480" s="71">
        <v>52688</v>
      </c>
      <c r="B2480" s="70" t="s">
        <v>1035</v>
      </c>
      <c r="C2480" s="71">
        <v>1014130</v>
      </c>
      <c r="D2480" s="72" t="s">
        <v>2700</v>
      </c>
      <c r="E2480" s="71">
        <v>2</v>
      </c>
      <c r="F2480" s="71">
        <v>11</v>
      </c>
      <c r="G2480" s="71">
        <v>13</v>
      </c>
      <c r="H2480" s="71">
        <v>2484</v>
      </c>
      <c r="I2480" s="71">
        <v>37.802936600000002</v>
      </c>
      <c r="J2480" s="71">
        <v>-122.2109995</v>
      </c>
    </row>
    <row r="2481" spans="1:10" ht="29.1">
      <c r="A2481" s="71">
        <v>55934</v>
      </c>
      <c r="B2481" s="70" t="s">
        <v>1035</v>
      </c>
      <c r="C2481" s="71">
        <v>1700520</v>
      </c>
      <c r="D2481" s="72" t="s">
        <v>2718</v>
      </c>
      <c r="E2481" s="71">
        <v>12</v>
      </c>
      <c r="F2481" s="71">
        <v>1</v>
      </c>
      <c r="G2481" s="71">
        <v>13</v>
      </c>
      <c r="H2481" s="71">
        <v>2485</v>
      </c>
      <c r="I2481" s="71">
        <v>37.599889699999999</v>
      </c>
      <c r="J2481" s="71">
        <v>-122.0702758</v>
      </c>
    </row>
    <row r="2482" spans="1:10" ht="29.1">
      <c r="A2482" s="71">
        <v>51124</v>
      </c>
      <c r="B2482" s="70" t="s">
        <v>1035</v>
      </c>
      <c r="C2482" s="71">
        <v>1013680</v>
      </c>
      <c r="D2482" s="72" t="s">
        <v>2677</v>
      </c>
      <c r="E2482" s="71">
        <v>5</v>
      </c>
      <c r="F2482" s="71">
        <v>8</v>
      </c>
      <c r="G2482" s="71">
        <v>13</v>
      </c>
      <c r="H2482" s="71">
        <v>2486</v>
      </c>
      <c r="I2482" s="71">
        <v>37.802713799999999</v>
      </c>
      <c r="J2482" s="71">
        <v>-122.2537118</v>
      </c>
    </row>
    <row r="2483" spans="1:10" ht="29.1">
      <c r="A2483" s="71">
        <v>50219</v>
      </c>
      <c r="B2483" s="70" t="s">
        <v>1035</v>
      </c>
      <c r="C2483" s="71">
        <v>1031480</v>
      </c>
      <c r="D2483" s="72" t="s">
        <v>2719</v>
      </c>
      <c r="E2483" s="71">
        <v>9</v>
      </c>
      <c r="F2483" s="71">
        <v>4</v>
      </c>
      <c r="G2483" s="71">
        <v>13</v>
      </c>
      <c r="H2483" s="71">
        <v>2487</v>
      </c>
      <c r="I2483" s="71">
        <v>37.739016800000002</v>
      </c>
      <c r="J2483" s="71">
        <v>-122.1926</v>
      </c>
    </row>
    <row r="2484" spans="1:10" ht="29.1">
      <c r="A2484" s="71">
        <v>55207</v>
      </c>
      <c r="B2484" s="70" t="s">
        <v>1035</v>
      </c>
      <c r="C2484" s="71">
        <v>705050</v>
      </c>
      <c r="D2484" s="72" t="s">
        <v>2720</v>
      </c>
      <c r="E2484" s="71">
        <v>9</v>
      </c>
      <c r="F2484" s="71">
        <v>4</v>
      </c>
      <c r="G2484" s="71">
        <v>13</v>
      </c>
      <c r="H2484" s="71">
        <v>2488</v>
      </c>
      <c r="I2484" s="71">
        <v>37.563369399999999</v>
      </c>
      <c r="J2484" s="71">
        <v>-122.002589</v>
      </c>
    </row>
    <row r="2485" spans="1:10" ht="29.1">
      <c r="A2485" s="71">
        <v>55076</v>
      </c>
      <c r="B2485" s="70" t="s">
        <v>1035</v>
      </c>
      <c r="C2485" s="71">
        <v>1004160</v>
      </c>
      <c r="D2485" s="72" t="s">
        <v>2721</v>
      </c>
      <c r="E2485" s="71">
        <v>2</v>
      </c>
      <c r="F2485" s="71">
        <v>11</v>
      </c>
      <c r="G2485" s="71">
        <v>13</v>
      </c>
      <c r="H2485" s="71">
        <v>2489</v>
      </c>
      <c r="I2485" s="71">
        <v>37.801837499999998</v>
      </c>
      <c r="J2485" s="71">
        <v>-122.2776013</v>
      </c>
    </row>
    <row r="2486" spans="1:10" ht="29.1">
      <c r="A2486" s="71">
        <v>55683</v>
      </c>
      <c r="B2486" s="70" t="s">
        <v>1035</v>
      </c>
      <c r="C2486" s="71">
        <v>1600310</v>
      </c>
      <c r="D2486" s="72" t="s">
        <v>2722</v>
      </c>
      <c r="E2486" s="71">
        <v>10</v>
      </c>
      <c r="F2486" s="71">
        <v>3</v>
      </c>
      <c r="G2486" s="71">
        <v>13</v>
      </c>
      <c r="H2486" s="71">
        <v>2490</v>
      </c>
      <c r="I2486" s="71">
        <v>37.9596503</v>
      </c>
      <c r="J2486" s="71">
        <v>-122.33937830000001</v>
      </c>
    </row>
    <row r="2487" spans="1:10" ht="29.1">
      <c r="A2487" s="71">
        <v>53663</v>
      </c>
      <c r="B2487" s="70" t="s">
        <v>1035</v>
      </c>
      <c r="C2487" s="71">
        <v>1004530</v>
      </c>
      <c r="D2487" s="72" t="s">
        <v>2701</v>
      </c>
      <c r="E2487" s="71">
        <v>7</v>
      </c>
      <c r="F2487" s="71">
        <v>6</v>
      </c>
      <c r="G2487" s="71">
        <v>13</v>
      </c>
      <c r="H2487" s="71">
        <v>2491</v>
      </c>
      <c r="I2487" s="71">
        <v>37.7475436</v>
      </c>
      <c r="J2487" s="71">
        <v>-122.163909</v>
      </c>
    </row>
    <row r="2488" spans="1:10" ht="29.1">
      <c r="A2488" s="71">
        <v>52059</v>
      </c>
      <c r="B2488" s="70" t="s">
        <v>1035</v>
      </c>
      <c r="C2488" s="71">
        <v>9905560</v>
      </c>
      <c r="D2488" s="72" t="s">
        <v>2723</v>
      </c>
      <c r="E2488" s="71">
        <v>7</v>
      </c>
      <c r="F2488" s="71">
        <v>6</v>
      </c>
      <c r="G2488" s="71">
        <v>13</v>
      </c>
      <c r="H2488" s="71">
        <v>2492</v>
      </c>
      <c r="I2488" s="71">
        <v>37.5926647</v>
      </c>
      <c r="J2488" s="71">
        <v>-122.0689479</v>
      </c>
    </row>
    <row r="2489" spans="1:10" ht="29.1">
      <c r="A2489" s="71">
        <v>55887</v>
      </c>
      <c r="B2489" s="70" t="s">
        <v>1035</v>
      </c>
      <c r="C2489" s="71">
        <v>1700310</v>
      </c>
      <c r="D2489" s="72" t="s">
        <v>2724</v>
      </c>
      <c r="E2489" s="71">
        <v>9</v>
      </c>
      <c r="F2489" s="71">
        <v>5</v>
      </c>
      <c r="G2489" s="71">
        <v>13</v>
      </c>
      <c r="H2489" s="71">
        <v>2493</v>
      </c>
      <c r="I2489" s="71">
        <v>37.598032400000001</v>
      </c>
      <c r="J2489" s="71">
        <v>-122.0658128</v>
      </c>
    </row>
    <row r="2490" spans="1:10" ht="29.1">
      <c r="A2490" s="71">
        <v>53778</v>
      </c>
      <c r="B2490" s="70" t="s">
        <v>1035</v>
      </c>
      <c r="C2490" s="71">
        <v>9802220</v>
      </c>
      <c r="D2490" s="72" t="s">
        <v>2725</v>
      </c>
      <c r="E2490" s="71">
        <v>5</v>
      </c>
      <c r="F2490" s="71">
        <v>8</v>
      </c>
      <c r="G2490" s="71">
        <v>13</v>
      </c>
      <c r="H2490" s="71">
        <v>2494</v>
      </c>
      <c r="I2490" s="71">
        <v>37.681775399999999</v>
      </c>
      <c r="J2490" s="71">
        <v>-122.0960929</v>
      </c>
    </row>
    <row r="2491" spans="1:10" ht="29.1">
      <c r="A2491" s="71">
        <v>50620</v>
      </c>
      <c r="B2491" s="70" t="s">
        <v>1035</v>
      </c>
      <c r="C2491" s="71">
        <v>1500900</v>
      </c>
      <c r="D2491" s="72" t="s">
        <v>2726</v>
      </c>
      <c r="E2491" s="71">
        <v>6</v>
      </c>
      <c r="F2491" s="71">
        <v>7</v>
      </c>
      <c r="G2491" s="71">
        <v>13</v>
      </c>
      <c r="H2491" s="71">
        <v>2495</v>
      </c>
      <c r="I2491" s="71">
        <v>37.721731800000001</v>
      </c>
      <c r="J2491" s="71">
        <v>-122.1684612</v>
      </c>
    </row>
    <row r="2492" spans="1:10" ht="29.1">
      <c r="A2492" s="71">
        <v>55476</v>
      </c>
      <c r="B2492" s="70" t="s">
        <v>1035</v>
      </c>
      <c r="C2492" s="71">
        <v>104300</v>
      </c>
      <c r="D2492" s="72" t="s">
        <v>1929</v>
      </c>
      <c r="E2492" s="71">
        <v>11</v>
      </c>
      <c r="F2492" s="71">
        <v>2</v>
      </c>
      <c r="G2492" s="71">
        <v>13</v>
      </c>
      <c r="H2492" s="71">
        <v>2496</v>
      </c>
      <c r="I2492" s="71">
        <v>37.734076999999999</v>
      </c>
      <c r="J2492" s="71">
        <v>-122.2346562</v>
      </c>
    </row>
    <row r="2493" spans="1:10" ht="29.1">
      <c r="A2493" s="71">
        <v>54597</v>
      </c>
      <c r="B2493" s="70" t="s">
        <v>1035</v>
      </c>
      <c r="C2493" s="71">
        <v>1600850</v>
      </c>
      <c r="D2493" s="72" t="s">
        <v>2727</v>
      </c>
      <c r="E2493" s="71">
        <v>1</v>
      </c>
      <c r="F2493" s="71">
        <v>12</v>
      </c>
      <c r="G2493" s="71">
        <v>13</v>
      </c>
      <c r="H2493" s="71">
        <v>2497</v>
      </c>
      <c r="I2493" s="71">
        <v>37.957649699999997</v>
      </c>
      <c r="J2493" s="71">
        <v>-122.3384932</v>
      </c>
    </row>
    <row r="2494" spans="1:10" ht="29.1">
      <c r="A2494" s="71">
        <v>51996</v>
      </c>
      <c r="B2494" s="70" t="s">
        <v>1035</v>
      </c>
      <c r="C2494" s="71">
        <v>703270</v>
      </c>
      <c r="D2494" s="72" t="s">
        <v>2728</v>
      </c>
      <c r="E2494" s="71">
        <v>3</v>
      </c>
      <c r="F2494" s="71">
        <v>10</v>
      </c>
      <c r="G2494" s="71">
        <v>13</v>
      </c>
      <c r="H2494" s="71">
        <v>2498</v>
      </c>
      <c r="I2494" s="71">
        <v>37.463948799999997</v>
      </c>
      <c r="J2494" s="71">
        <v>-121.9226412</v>
      </c>
    </row>
    <row r="2495" spans="1:10" ht="29.1">
      <c r="A2495" s="71">
        <v>55607</v>
      </c>
      <c r="B2495" s="70" t="s">
        <v>1035</v>
      </c>
      <c r="C2495" s="71">
        <v>1017870</v>
      </c>
      <c r="D2495" s="72" t="s">
        <v>2729</v>
      </c>
      <c r="E2495" s="71">
        <v>6</v>
      </c>
      <c r="F2495" s="71">
        <v>7</v>
      </c>
      <c r="G2495" s="71">
        <v>13</v>
      </c>
      <c r="H2495" s="71">
        <v>2499</v>
      </c>
      <c r="I2495" s="71">
        <v>37.830072299999998</v>
      </c>
      <c r="J2495" s="71">
        <v>-122.2477083</v>
      </c>
    </row>
    <row r="2496" spans="1:10" ht="29.1">
      <c r="A2496" s="71">
        <v>51192</v>
      </c>
      <c r="B2496" s="70" t="s">
        <v>1035</v>
      </c>
      <c r="C2496" s="71">
        <v>700080</v>
      </c>
      <c r="D2496" s="72" t="s">
        <v>2730</v>
      </c>
      <c r="E2496" s="71">
        <v>1</v>
      </c>
      <c r="F2496" s="71">
        <v>12</v>
      </c>
      <c r="G2496" s="71">
        <v>13</v>
      </c>
      <c r="H2496" s="71">
        <v>2500</v>
      </c>
      <c r="I2496" s="71">
        <v>37.5857575</v>
      </c>
      <c r="J2496" s="71">
        <v>-122.0621608</v>
      </c>
    </row>
    <row r="2497" spans="1:10" ht="29.1">
      <c r="A2497" s="71">
        <v>55127</v>
      </c>
      <c r="B2497" s="70" t="s">
        <v>1035</v>
      </c>
      <c r="C2497" s="71">
        <v>1016310</v>
      </c>
      <c r="D2497" s="72" t="s">
        <v>2666</v>
      </c>
      <c r="E2497" s="71">
        <v>5</v>
      </c>
      <c r="F2497" s="71">
        <v>8</v>
      </c>
      <c r="G2497" s="71">
        <v>13</v>
      </c>
      <c r="H2497" s="71">
        <v>2501</v>
      </c>
      <c r="I2497" s="71">
        <v>37.845975099999997</v>
      </c>
      <c r="J2497" s="71">
        <v>-122.2707709</v>
      </c>
    </row>
    <row r="2498" spans="1:10" ht="29.1">
      <c r="A2498" s="71">
        <v>57003</v>
      </c>
      <c r="B2498" s="70" t="s">
        <v>1035</v>
      </c>
      <c r="C2498" s="71">
        <v>805180</v>
      </c>
      <c r="D2498" s="72" t="s">
        <v>2489</v>
      </c>
      <c r="E2498" s="71">
        <v>9</v>
      </c>
      <c r="F2498" s="71">
        <v>4</v>
      </c>
      <c r="G2498" s="71">
        <v>13</v>
      </c>
      <c r="H2498" s="71">
        <v>2502</v>
      </c>
      <c r="I2498" s="71">
        <v>37.652949</v>
      </c>
      <c r="J2498" s="71">
        <v>-122.1240253</v>
      </c>
    </row>
    <row r="2499" spans="1:10" ht="29.1">
      <c r="A2499" s="71">
        <v>53977</v>
      </c>
      <c r="B2499" s="70" t="s">
        <v>1035</v>
      </c>
      <c r="C2499" s="71">
        <v>304190</v>
      </c>
      <c r="D2499" s="72" t="s">
        <v>2731</v>
      </c>
      <c r="E2499" s="71">
        <v>7</v>
      </c>
      <c r="F2499" s="71">
        <v>6</v>
      </c>
      <c r="G2499" s="71">
        <v>13</v>
      </c>
      <c r="H2499" s="71">
        <v>2503</v>
      </c>
      <c r="I2499" s="71">
        <v>37.864104500000003</v>
      </c>
      <c r="J2499" s="71">
        <v>-122.2814846</v>
      </c>
    </row>
    <row r="2500" spans="1:10" ht="29.1">
      <c r="A2500" s="71">
        <v>56951</v>
      </c>
      <c r="B2500" s="70" t="s">
        <v>1035</v>
      </c>
      <c r="C2500" s="71">
        <v>1013310</v>
      </c>
      <c r="D2500" s="72" t="s">
        <v>2732</v>
      </c>
      <c r="E2500" s="71">
        <v>8</v>
      </c>
      <c r="F2500" s="71">
        <v>5</v>
      </c>
      <c r="G2500" s="71">
        <v>13</v>
      </c>
      <c r="H2500" s="71">
        <v>2504</v>
      </c>
      <c r="I2500" s="71">
        <v>37.8086251</v>
      </c>
      <c r="J2500" s="71">
        <v>-122.1808875</v>
      </c>
    </row>
    <row r="2501" spans="1:10" ht="29.1">
      <c r="A2501" s="71">
        <v>54394</v>
      </c>
      <c r="B2501" s="70" t="s">
        <v>1035</v>
      </c>
      <c r="C2501" s="71">
        <v>700110</v>
      </c>
      <c r="D2501" s="72" t="s">
        <v>2733</v>
      </c>
      <c r="E2501" s="71">
        <v>1</v>
      </c>
      <c r="F2501" s="71">
        <v>12</v>
      </c>
      <c r="G2501" s="71">
        <v>13</v>
      </c>
      <c r="H2501" s="71">
        <v>2505</v>
      </c>
      <c r="I2501" s="71">
        <v>37.554535999999999</v>
      </c>
      <c r="J2501" s="71">
        <v>-122.06219</v>
      </c>
    </row>
    <row r="2502" spans="1:10" ht="29.1">
      <c r="A2502" s="71">
        <v>56276</v>
      </c>
      <c r="B2502" s="70" t="s">
        <v>1035</v>
      </c>
      <c r="C2502" s="71">
        <v>805930</v>
      </c>
      <c r="D2502" s="72" t="s">
        <v>2385</v>
      </c>
      <c r="E2502" s="71">
        <v>5</v>
      </c>
      <c r="F2502" s="71">
        <v>7</v>
      </c>
      <c r="G2502" s="71">
        <v>13</v>
      </c>
      <c r="H2502" s="71">
        <v>2506</v>
      </c>
      <c r="I2502" s="71">
        <v>37.6386848</v>
      </c>
      <c r="J2502" s="71">
        <v>-122.1200983</v>
      </c>
    </row>
    <row r="2503" spans="1:10" ht="29.1">
      <c r="A2503" s="71">
        <v>53580</v>
      </c>
      <c r="B2503" s="70" t="s">
        <v>1035</v>
      </c>
      <c r="C2503" s="71">
        <v>1300620</v>
      </c>
      <c r="D2503" s="72" t="s">
        <v>2734</v>
      </c>
      <c r="E2503" s="71">
        <v>2</v>
      </c>
      <c r="F2503" s="71">
        <v>11</v>
      </c>
      <c r="G2503" s="71">
        <v>13</v>
      </c>
      <c r="H2503" s="71">
        <v>2507</v>
      </c>
      <c r="I2503" s="71">
        <v>37.938305999999997</v>
      </c>
      <c r="J2503" s="71">
        <v>-122.3593839</v>
      </c>
    </row>
    <row r="2504" spans="1:10" ht="29.1">
      <c r="A2504" s="71">
        <v>58551</v>
      </c>
      <c r="B2504" s="70" t="s">
        <v>1035</v>
      </c>
      <c r="C2504" s="71">
        <v>700060</v>
      </c>
      <c r="D2504" s="72" t="s">
        <v>2735</v>
      </c>
      <c r="E2504" s="71">
        <v>12</v>
      </c>
      <c r="F2504" s="71">
        <v>1</v>
      </c>
      <c r="G2504" s="71">
        <v>13</v>
      </c>
      <c r="H2504" s="71">
        <v>2508</v>
      </c>
      <c r="I2504" s="71">
        <v>37.584580000000003</v>
      </c>
      <c r="J2504" s="71">
        <v>-122.0606714</v>
      </c>
    </row>
    <row r="2505" spans="1:10" ht="29.1">
      <c r="A2505" s="71">
        <v>55405</v>
      </c>
      <c r="B2505" s="70" t="s">
        <v>1035</v>
      </c>
      <c r="C2505" s="71">
        <v>1018120</v>
      </c>
      <c r="D2505" s="72" t="s">
        <v>2736</v>
      </c>
      <c r="E2505" s="71">
        <v>12</v>
      </c>
      <c r="F2505" s="71">
        <v>1</v>
      </c>
      <c r="G2505" s="71">
        <v>13</v>
      </c>
      <c r="H2505" s="71">
        <v>2509</v>
      </c>
      <c r="I2505" s="71">
        <v>37.794628400000001</v>
      </c>
      <c r="J2505" s="71">
        <v>-122.1763497</v>
      </c>
    </row>
    <row r="2506" spans="1:10" ht="29.1">
      <c r="A2506" s="71">
        <v>51308</v>
      </c>
      <c r="B2506" s="70" t="s">
        <v>1035</v>
      </c>
      <c r="C2506" s="71">
        <v>1004780</v>
      </c>
      <c r="D2506" s="72" t="s">
        <v>2401</v>
      </c>
      <c r="E2506" s="71">
        <v>3</v>
      </c>
      <c r="F2506" s="71">
        <v>10</v>
      </c>
      <c r="G2506" s="71">
        <v>13</v>
      </c>
      <c r="H2506" s="71">
        <v>2510</v>
      </c>
      <c r="I2506" s="71">
        <v>37.809832200000002</v>
      </c>
      <c r="J2506" s="71">
        <v>-122.28616599999999</v>
      </c>
    </row>
    <row r="2507" spans="1:10" ht="29.1">
      <c r="A2507" s="71">
        <v>54965</v>
      </c>
      <c r="B2507" s="70" t="s">
        <v>1035</v>
      </c>
      <c r="C2507" s="71">
        <v>305340</v>
      </c>
      <c r="D2507" s="72" t="s">
        <v>2737</v>
      </c>
      <c r="E2507" s="71">
        <v>0</v>
      </c>
      <c r="F2507" s="71">
        <v>13</v>
      </c>
      <c r="G2507" s="71">
        <v>13</v>
      </c>
      <c r="H2507" s="71">
        <v>2511</v>
      </c>
      <c r="I2507" s="71">
        <v>37.895266800000002</v>
      </c>
      <c r="J2507" s="71">
        <v>-122.2689793</v>
      </c>
    </row>
    <row r="2508" spans="1:10" ht="29.1">
      <c r="A2508" s="71">
        <v>51143</v>
      </c>
      <c r="B2508" s="70" t="s">
        <v>1035</v>
      </c>
      <c r="C2508" s="71">
        <v>702910</v>
      </c>
      <c r="D2508" s="72" t="s">
        <v>2567</v>
      </c>
      <c r="E2508" s="71">
        <v>3</v>
      </c>
      <c r="F2508" s="71">
        <v>9</v>
      </c>
      <c r="G2508" s="71">
        <v>13</v>
      </c>
      <c r="H2508" s="71">
        <v>2512</v>
      </c>
      <c r="I2508" s="71">
        <v>37.533673899999997</v>
      </c>
      <c r="J2508" s="71">
        <v>-121.96756809999999</v>
      </c>
    </row>
    <row r="2509" spans="1:10" ht="29.1">
      <c r="A2509" s="71">
        <v>50630</v>
      </c>
      <c r="B2509" s="70" t="s">
        <v>1035</v>
      </c>
      <c r="C2509" s="71">
        <v>1501600</v>
      </c>
      <c r="D2509" s="72" t="s">
        <v>2738</v>
      </c>
      <c r="E2509" s="71">
        <v>9</v>
      </c>
      <c r="F2509" s="71">
        <v>4</v>
      </c>
      <c r="G2509" s="71">
        <v>13</v>
      </c>
      <c r="H2509" s="71">
        <v>2513</v>
      </c>
      <c r="I2509" s="71">
        <v>37.725681199999997</v>
      </c>
      <c r="J2509" s="71">
        <v>-122.1537213</v>
      </c>
    </row>
    <row r="2510" spans="1:10" ht="29.1">
      <c r="A2510" s="71">
        <v>56145</v>
      </c>
      <c r="B2510" s="70" t="s">
        <v>1035</v>
      </c>
      <c r="C2510" s="71">
        <v>706550</v>
      </c>
      <c r="D2510" s="72" t="s">
        <v>2739</v>
      </c>
      <c r="E2510" s="71">
        <v>1</v>
      </c>
      <c r="F2510" s="71">
        <v>12</v>
      </c>
      <c r="G2510" s="71">
        <v>13</v>
      </c>
      <c r="H2510" s="71">
        <v>2514</v>
      </c>
      <c r="I2510" s="71">
        <v>37.532950700000001</v>
      </c>
      <c r="J2510" s="71">
        <v>-121.9230125</v>
      </c>
    </row>
    <row r="2511" spans="1:10" ht="29.1">
      <c r="A2511" s="71">
        <v>54584</v>
      </c>
      <c r="B2511" s="70" t="s">
        <v>1035</v>
      </c>
      <c r="C2511" s="71">
        <v>1301710</v>
      </c>
      <c r="D2511" s="72" t="s">
        <v>1828</v>
      </c>
      <c r="E2511" s="71">
        <v>8</v>
      </c>
      <c r="F2511" s="71">
        <v>5</v>
      </c>
      <c r="G2511" s="71">
        <v>13</v>
      </c>
      <c r="H2511" s="71">
        <v>2515</v>
      </c>
      <c r="I2511" s="71">
        <v>37.933860199999998</v>
      </c>
      <c r="J2511" s="71">
        <v>-122.36010539999999</v>
      </c>
    </row>
    <row r="2512" spans="1:10" ht="29.1">
      <c r="A2512" s="71">
        <v>55344</v>
      </c>
      <c r="B2512" s="70" t="s">
        <v>1035</v>
      </c>
      <c r="C2512" s="71">
        <v>1006770</v>
      </c>
      <c r="D2512" s="72" t="s">
        <v>2740</v>
      </c>
      <c r="E2512" s="71">
        <v>12</v>
      </c>
      <c r="F2512" s="71">
        <v>1</v>
      </c>
      <c r="G2512" s="71">
        <v>13</v>
      </c>
      <c r="H2512" s="71">
        <v>2516</v>
      </c>
      <c r="I2512" s="71">
        <v>37.795564800000001</v>
      </c>
      <c r="J2512" s="71">
        <v>-122.2765326</v>
      </c>
    </row>
    <row r="2513" spans="1:10" ht="29.1">
      <c r="A2513" s="71">
        <v>53711</v>
      </c>
      <c r="B2513" s="70" t="s">
        <v>1035</v>
      </c>
      <c r="C2513" s="71">
        <v>805960</v>
      </c>
      <c r="D2513" s="72" t="s">
        <v>2741</v>
      </c>
      <c r="E2513" s="71">
        <v>6</v>
      </c>
      <c r="F2513" s="71">
        <v>6</v>
      </c>
      <c r="G2513" s="71">
        <v>13</v>
      </c>
      <c r="H2513" s="71">
        <v>2517</v>
      </c>
      <c r="I2513" s="71">
        <v>37.647910099999997</v>
      </c>
      <c r="J2513" s="71">
        <v>-122.08129750000001</v>
      </c>
    </row>
    <row r="2514" spans="1:10" ht="29.1">
      <c r="A2514" s="71">
        <v>55896</v>
      </c>
      <c r="B2514" s="70" t="s">
        <v>1035</v>
      </c>
      <c r="C2514" s="71">
        <v>1700460</v>
      </c>
      <c r="D2514" s="72" t="s">
        <v>2625</v>
      </c>
      <c r="E2514" s="71">
        <v>8</v>
      </c>
      <c r="F2514" s="71">
        <v>5</v>
      </c>
      <c r="G2514" s="71">
        <v>13</v>
      </c>
      <c r="H2514" s="71">
        <v>2518</v>
      </c>
      <c r="I2514" s="71">
        <v>37.597397200000003</v>
      </c>
      <c r="J2514" s="71">
        <v>-122.0178373</v>
      </c>
    </row>
    <row r="2515" spans="1:10" ht="29.1">
      <c r="A2515" s="71">
        <v>55713</v>
      </c>
      <c r="B2515" s="70" t="s">
        <v>1035</v>
      </c>
      <c r="C2515" s="71">
        <v>1500890</v>
      </c>
      <c r="D2515" s="72" t="s">
        <v>2742</v>
      </c>
      <c r="E2515" s="71">
        <v>9</v>
      </c>
      <c r="F2515" s="71">
        <v>3</v>
      </c>
      <c r="G2515" s="71">
        <v>13</v>
      </c>
      <c r="H2515" s="71">
        <v>2519</v>
      </c>
      <c r="I2515" s="71">
        <v>37.721052100000001</v>
      </c>
      <c r="J2515" s="71">
        <v>-122.17013369999999</v>
      </c>
    </row>
    <row r="2516" spans="1:10" ht="29.1">
      <c r="A2516" s="71">
        <v>55415</v>
      </c>
      <c r="B2516" s="70" t="s">
        <v>1035</v>
      </c>
      <c r="C2516" s="71">
        <v>1019250</v>
      </c>
      <c r="D2516" s="72" t="s">
        <v>2743</v>
      </c>
      <c r="E2516" s="71">
        <v>4</v>
      </c>
      <c r="F2516" s="71">
        <v>8</v>
      </c>
      <c r="G2516" s="71">
        <v>13</v>
      </c>
      <c r="H2516" s="71">
        <v>2520</v>
      </c>
      <c r="I2516" s="71">
        <v>37.842125799999998</v>
      </c>
      <c r="J2516" s="71">
        <v>-122.2648477</v>
      </c>
    </row>
    <row r="2517" spans="1:10" ht="29.1">
      <c r="A2517" s="71">
        <v>53780</v>
      </c>
      <c r="B2517" s="70" t="s">
        <v>1035</v>
      </c>
      <c r="C2517" s="71">
        <v>703700</v>
      </c>
      <c r="D2517" s="72" t="s">
        <v>2744</v>
      </c>
      <c r="E2517" s="71">
        <v>4</v>
      </c>
      <c r="F2517" s="71">
        <v>9</v>
      </c>
      <c r="G2517" s="71">
        <v>13</v>
      </c>
      <c r="H2517" s="71">
        <v>2521</v>
      </c>
      <c r="I2517" s="71">
        <v>37.542162699999999</v>
      </c>
      <c r="J2517" s="71">
        <v>-121.9270123</v>
      </c>
    </row>
    <row r="2518" spans="1:10" ht="29.1">
      <c r="A2518" s="71">
        <v>56112</v>
      </c>
      <c r="B2518" s="70" t="s">
        <v>1035</v>
      </c>
      <c r="C2518" s="71">
        <v>1014200</v>
      </c>
      <c r="D2518" s="72" t="s">
        <v>2576</v>
      </c>
      <c r="E2518" s="71">
        <v>6</v>
      </c>
      <c r="F2518" s="71">
        <v>6</v>
      </c>
      <c r="G2518" s="71">
        <v>13</v>
      </c>
      <c r="H2518" s="71">
        <v>2522</v>
      </c>
      <c r="I2518" s="71">
        <v>37.825182699999999</v>
      </c>
      <c r="J2518" s="71">
        <v>-122.2480817</v>
      </c>
    </row>
    <row r="2519" spans="1:10" ht="29.1">
      <c r="A2519" s="71">
        <v>50633</v>
      </c>
      <c r="B2519" s="70" t="s">
        <v>1035</v>
      </c>
      <c r="C2519" s="71">
        <v>300270</v>
      </c>
      <c r="D2519" s="72" t="s">
        <v>2683</v>
      </c>
      <c r="E2519" s="71">
        <v>10</v>
      </c>
      <c r="F2519" s="71">
        <v>3</v>
      </c>
      <c r="G2519" s="71">
        <v>13</v>
      </c>
      <c r="H2519" s="71">
        <v>2523</v>
      </c>
      <c r="I2519" s="71">
        <v>37.855568599999998</v>
      </c>
      <c r="J2519" s="71">
        <v>-122.2925702</v>
      </c>
    </row>
    <row r="2520" spans="1:10" ht="29.1">
      <c r="A2520" s="71">
        <v>55467</v>
      </c>
      <c r="B2520" s="70" t="s">
        <v>1035</v>
      </c>
      <c r="C2520" s="71">
        <v>1501650</v>
      </c>
      <c r="D2520" s="72" t="s">
        <v>2745</v>
      </c>
      <c r="E2520" s="71">
        <v>10</v>
      </c>
      <c r="F2520" s="71">
        <v>3</v>
      </c>
      <c r="G2520" s="71">
        <v>13</v>
      </c>
      <c r="H2520" s="71">
        <v>2524</v>
      </c>
      <c r="I2520" s="71">
        <v>37.729594599999999</v>
      </c>
      <c r="J2520" s="71">
        <v>-122.13937180000001</v>
      </c>
    </row>
    <row r="2521" spans="1:10" ht="29.1">
      <c r="A2521" s="71">
        <v>51170</v>
      </c>
      <c r="B2521" s="70" t="s">
        <v>1035</v>
      </c>
      <c r="C2521" s="71">
        <v>102890</v>
      </c>
      <c r="D2521" s="72" t="s">
        <v>2746</v>
      </c>
      <c r="E2521" s="71">
        <v>4</v>
      </c>
      <c r="F2521" s="71">
        <v>9</v>
      </c>
      <c r="G2521" s="71">
        <v>13</v>
      </c>
      <c r="H2521" s="71">
        <v>2525</v>
      </c>
      <c r="I2521" s="71">
        <v>37.743177299999999</v>
      </c>
      <c r="J2521" s="71">
        <v>-122.24824769999999</v>
      </c>
    </row>
    <row r="2522" spans="1:10" ht="29.1">
      <c r="A2522" s="71">
        <v>55762</v>
      </c>
      <c r="B2522" s="70" t="s">
        <v>1035</v>
      </c>
      <c r="C2522" s="71">
        <v>301620</v>
      </c>
      <c r="D2522" s="72" t="s">
        <v>2747</v>
      </c>
      <c r="E2522" s="71">
        <v>5</v>
      </c>
      <c r="F2522" s="71">
        <v>7</v>
      </c>
      <c r="G2522" s="71">
        <v>13</v>
      </c>
      <c r="H2522" s="71">
        <v>2526</v>
      </c>
      <c r="I2522" s="71">
        <v>37.856225100000003</v>
      </c>
      <c r="J2522" s="71">
        <v>-122.2469242</v>
      </c>
    </row>
    <row r="2523" spans="1:10" ht="29.1">
      <c r="A2523" s="71">
        <v>50211</v>
      </c>
      <c r="B2523" s="70" t="s">
        <v>1035</v>
      </c>
      <c r="C2523" s="71">
        <v>1004850</v>
      </c>
      <c r="D2523" s="72" t="s">
        <v>2713</v>
      </c>
      <c r="E2523" s="71">
        <v>6</v>
      </c>
      <c r="F2523" s="71">
        <v>6</v>
      </c>
      <c r="G2523" s="71">
        <v>13</v>
      </c>
      <c r="H2523" s="71">
        <v>2527</v>
      </c>
      <c r="I2523" s="71">
        <v>37.817330900000002</v>
      </c>
      <c r="J2523" s="71">
        <v>-122.2834659</v>
      </c>
    </row>
    <row r="2524" spans="1:10" ht="29.1">
      <c r="A2524" s="71">
        <v>50548</v>
      </c>
      <c r="B2524" s="70" t="s">
        <v>1035</v>
      </c>
      <c r="C2524" s="71">
        <v>1031970</v>
      </c>
      <c r="D2524" s="72" t="s">
        <v>2748</v>
      </c>
      <c r="E2524" s="71">
        <v>9</v>
      </c>
      <c r="F2524" s="71">
        <v>3</v>
      </c>
      <c r="G2524" s="71">
        <v>13</v>
      </c>
      <c r="H2524" s="71">
        <v>2528</v>
      </c>
      <c r="I2524" s="71">
        <v>37.8270336</v>
      </c>
      <c r="J2524" s="71">
        <v>-122.2800661</v>
      </c>
    </row>
    <row r="2525" spans="1:10" ht="29.1">
      <c r="A2525" s="71">
        <v>57156</v>
      </c>
      <c r="B2525" s="70" t="s">
        <v>1035</v>
      </c>
      <c r="C2525" s="71">
        <v>301270</v>
      </c>
      <c r="D2525" s="72" t="s">
        <v>2510</v>
      </c>
      <c r="E2525" s="71">
        <v>2</v>
      </c>
      <c r="F2525" s="71">
        <v>11</v>
      </c>
      <c r="G2525" s="71">
        <v>13</v>
      </c>
      <c r="H2525" s="71">
        <v>2529</v>
      </c>
      <c r="I2525" s="71">
        <v>37.876406699999997</v>
      </c>
      <c r="J2525" s="71">
        <v>-122.285276</v>
      </c>
    </row>
    <row r="2526" spans="1:10" ht="29.1">
      <c r="A2526" s="71">
        <v>56881</v>
      </c>
      <c r="B2526" s="70" t="s">
        <v>1035</v>
      </c>
      <c r="C2526" s="71">
        <v>1301720</v>
      </c>
      <c r="D2526" s="72" t="s">
        <v>2749</v>
      </c>
      <c r="E2526" s="71">
        <v>10</v>
      </c>
      <c r="F2526" s="71">
        <v>3</v>
      </c>
      <c r="G2526" s="71">
        <v>13</v>
      </c>
      <c r="H2526" s="71">
        <v>2530</v>
      </c>
      <c r="I2526" s="71">
        <v>37.9352625</v>
      </c>
      <c r="J2526" s="71">
        <v>-122.36009490000001</v>
      </c>
    </row>
    <row r="2527" spans="1:10" ht="29.1">
      <c r="A2527" s="71">
        <v>59960</v>
      </c>
      <c r="B2527" s="70" t="s">
        <v>1035</v>
      </c>
      <c r="C2527" s="71">
        <v>805110</v>
      </c>
      <c r="D2527" s="72" t="s">
        <v>2559</v>
      </c>
      <c r="E2527" s="71">
        <v>6</v>
      </c>
      <c r="F2527" s="71">
        <v>6</v>
      </c>
      <c r="G2527" s="71">
        <v>13</v>
      </c>
      <c r="H2527" s="71">
        <v>2531</v>
      </c>
      <c r="I2527" s="71">
        <v>37.627083200000001</v>
      </c>
      <c r="J2527" s="71">
        <v>-122.1047892</v>
      </c>
    </row>
    <row r="2528" spans="1:10" ht="29.1">
      <c r="A2528" s="71">
        <v>55159</v>
      </c>
      <c r="B2528" s="70" t="s">
        <v>1035</v>
      </c>
      <c r="C2528" s="71">
        <v>1019240</v>
      </c>
      <c r="D2528" s="72" t="s">
        <v>2743</v>
      </c>
      <c r="E2528" s="71">
        <v>8</v>
      </c>
      <c r="F2528" s="71">
        <v>5</v>
      </c>
      <c r="G2528" s="71">
        <v>13</v>
      </c>
      <c r="H2528" s="71">
        <v>2532</v>
      </c>
      <c r="I2528" s="71">
        <v>37.841889500000001</v>
      </c>
      <c r="J2528" s="71">
        <v>-122.2646481</v>
      </c>
    </row>
    <row r="2529" spans="1:10" ht="29.1">
      <c r="A2529" s="71">
        <v>57765</v>
      </c>
      <c r="B2529" s="70" t="s">
        <v>1035</v>
      </c>
      <c r="C2529" s="71">
        <v>1018860</v>
      </c>
      <c r="D2529" s="72" t="s">
        <v>2750</v>
      </c>
      <c r="E2529" s="71">
        <v>4</v>
      </c>
      <c r="F2529" s="71">
        <v>9</v>
      </c>
      <c r="G2529" s="71">
        <v>13</v>
      </c>
      <c r="H2529" s="71">
        <v>2533</v>
      </c>
      <c r="I2529" s="71">
        <v>37.776695599999996</v>
      </c>
      <c r="J2529" s="71">
        <v>-122.1834781</v>
      </c>
    </row>
    <row r="2530" spans="1:10" ht="29.1">
      <c r="A2530" s="71">
        <v>50377</v>
      </c>
      <c r="B2530" s="70" t="s">
        <v>1035</v>
      </c>
      <c r="C2530" s="71">
        <v>102200</v>
      </c>
      <c r="D2530" s="72" t="s">
        <v>1762</v>
      </c>
      <c r="E2530" s="71">
        <v>11</v>
      </c>
      <c r="F2530" s="71">
        <v>1</v>
      </c>
      <c r="G2530" s="71">
        <v>13</v>
      </c>
      <c r="H2530" s="71">
        <v>2534</v>
      </c>
      <c r="I2530" s="71">
        <v>37.735710400000002</v>
      </c>
      <c r="J2530" s="71">
        <v>-122.2394097</v>
      </c>
    </row>
    <row r="2531" spans="1:10" ht="29.1">
      <c r="A2531" s="71">
        <v>55427</v>
      </c>
      <c r="B2531" s="70" t="s">
        <v>1035</v>
      </c>
      <c r="C2531" s="71">
        <v>1004210</v>
      </c>
      <c r="D2531" s="72" t="s">
        <v>2751</v>
      </c>
      <c r="E2531" s="71">
        <v>5</v>
      </c>
      <c r="F2531" s="71">
        <v>8</v>
      </c>
      <c r="G2531" s="71">
        <v>13</v>
      </c>
      <c r="H2531" s="71">
        <v>2535</v>
      </c>
      <c r="I2531" s="71">
        <v>37.751989600000002</v>
      </c>
      <c r="J2531" s="71">
        <v>-122.1689871</v>
      </c>
    </row>
    <row r="2532" spans="1:10" ht="29.1">
      <c r="A2532" s="71">
        <v>55802</v>
      </c>
      <c r="B2532" s="70" t="s">
        <v>1035</v>
      </c>
      <c r="C2532" s="71">
        <v>1600970</v>
      </c>
      <c r="D2532" s="72" t="s">
        <v>2752</v>
      </c>
      <c r="E2532" s="71">
        <v>9</v>
      </c>
      <c r="F2532" s="71">
        <v>3</v>
      </c>
      <c r="G2532" s="71">
        <v>13</v>
      </c>
      <c r="H2532" s="71">
        <v>2536</v>
      </c>
      <c r="I2532" s="71">
        <v>37.968707700000003</v>
      </c>
      <c r="J2532" s="71">
        <v>-122.3439893</v>
      </c>
    </row>
    <row r="2533" spans="1:10" ht="29.1">
      <c r="A2533" s="71">
        <v>58166</v>
      </c>
      <c r="B2533" s="70" t="s">
        <v>1035</v>
      </c>
      <c r="C2533" s="71">
        <v>1700070</v>
      </c>
      <c r="D2533" s="72" t="s">
        <v>2597</v>
      </c>
      <c r="E2533" s="71">
        <v>11</v>
      </c>
      <c r="F2533" s="71">
        <v>1</v>
      </c>
      <c r="G2533" s="71">
        <v>13</v>
      </c>
      <c r="H2533" s="71">
        <v>2537</v>
      </c>
      <c r="I2533" s="71">
        <v>37.588246099999999</v>
      </c>
      <c r="J2533" s="71">
        <v>-122.0672714</v>
      </c>
    </row>
    <row r="2534" spans="1:10" ht="29.1">
      <c r="A2534" s="71">
        <v>59722</v>
      </c>
      <c r="B2534" s="70" t="s">
        <v>1035</v>
      </c>
      <c r="C2534" s="71">
        <v>1008040</v>
      </c>
      <c r="D2534" s="72" t="s">
        <v>2753</v>
      </c>
      <c r="E2534" s="71">
        <v>8</v>
      </c>
      <c r="F2534" s="71">
        <v>5</v>
      </c>
      <c r="G2534" s="71">
        <v>13</v>
      </c>
      <c r="H2534" s="71">
        <v>2538</v>
      </c>
      <c r="I2534" s="71">
        <v>37.794691499999999</v>
      </c>
      <c r="J2534" s="71">
        <v>-122.2576213</v>
      </c>
    </row>
    <row r="2535" spans="1:10" ht="29.1">
      <c r="A2535" s="71">
        <v>56980</v>
      </c>
      <c r="B2535" s="70" t="s">
        <v>1035</v>
      </c>
      <c r="C2535" s="71">
        <v>302080</v>
      </c>
      <c r="D2535" s="72" t="s">
        <v>2754</v>
      </c>
      <c r="E2535" s="71">
        <v>1</v>
      </c>
      <c r="F2535" s="71">
        <v>11</v>
      </c>
      <c r="G2535" s="71">
        <v>13</v>
      </c>
      <c r="H2535" s="71">
        <v>2539</v>
      </c>
      <c r="I2535" s="71">
        <v>37.861609199999997</v>
      </c>
      <c r="J2535" s="71">
        <v>-122.2860779</v>
      </c>
    </row>
    <row r="2536" spans="1:10" ht="29.1">
      <c r="A2536" s="71">
        <v>52077</v>
      </c>
      <c r="B2536" s="70" t="s">
        <v>1035</v>
      </c>
      <c r="C2536" s="71">
        <v>302730</v>
      </c>
      <c r="D2536" s="72" t="s">
        <v>2572</v>
      </c>
      <c r="E2536" s="71">
        <v>12</v>
      </c>
      <c r="F2536" s="71">
        <v>1</v>
      </c>
      <c r="G2536" s="71">
        <v>13</v>
      </c>
      <c r="H2536" s="71">
        <v>2540</v>
      </c>
      <c r="I2536" s="71">
        <v>37.880948699999998</v>
      </c>
      <c r="J2536" s="71">
        <v>-122.29330640000001</v>
      </c>
    </row>
    <row r="2537" spans="1:10" ht="29.1">
      <c r="A2537" s="71">
        <v>56122</v>
      </c>
      <c r="B2537" s="70" t="s">
        <v>1035</v>
      </c>
      <c r="C2537" s="71">
        <v>1700240</v>
      </c>
      <c r="D2537" s="72" t="s">
        <v>2657</v>
      </c>
      <c r="E2537" s="71">
        <v>8</v>
      </c>
      <c r="F2537" s="71">
        <v>5</v>
      </c>
      <c r="G2537" s="71">
        <v>13</v>
      </c>
      <c r="H2537" s="71">
        <v>2541</v>
      </c>
      <c r="I2537" s="71">
        <v>37.595347199999999</v>
      </c>
      <c r="J2537" s="71">
        <v>-122.05125769999999</v>
      </c>
    </row>
    <row r="2538" spans="1:10" ht="29.1">
      <c r="A2538" s="71">
        <v>52893</v>
      </c>
      <c r="B2538" s="70" t="s">
        <v>1035</v>
      </c>
      <c r="C2538" s="71">
        <v>9907620</v>
      </c>
      <c r="D2538" s="72" t="s">
        <v>2755</v>
      </c>
      <c r="E2538" s="71">
        <v>7</v>
      </c>
      <c r="F2538" s="71">
        <v>6</v>
      </c>
      <c r="G2538" s="71">
        <v>12</v>
      </c>
      <c r="H2538" s="71">
        <v>2542</v>
      </c>
      <c r="I2538" s="71">
        <v>37.507038999999999</v>
      </c>
      <c r="J2538" s="71">
        <v>-121.938244</v>
      </c>
    </row>
    <row r="2539" spans="1:10" ht="29.1">
      <c r="A2539" s="71">
        <v>54337</v>
      </c>
      <c r="B2539" s="70" t="s">
        <v>1035</v>
      </c>
      <c r="C2539" s="71">
        <v>1001720</v>
      </c>
      <c r="D2539" s="72" t="s">
        <v>2756</v>
      </c>
      <c r="E2539" s="71">
        <v>5</v>
      </c>
      <c r="F2539" s="71">
        <v>8</v>
      </c>
      <c r="G2539" s="71">
        <v>12</v>
      </c>
      <c r="H2539" s="71">
        <v>2543</v>
      </c>
      <c r="I2539" s="71">
        <v>37.7726793</v>
      </c>
      <c r="J2539" s="71">
        <v>-122.23538379999999</v>
      </c>
    </row>
    <row r="2540" spans="1:10" ht="29.1">
      <c r="A2540" s="71">
        <v>55872</v>
      </c>
      <c r="B2540" s="70" t="s">
        <v>1035</v>
      </c>
      <c r="C2540" s="71">
        <v>9901210</v>
      </c>
      <c r="D2540" s="72" t="s">
        <v>2423</v>
      </c>
      <c r="E2540" s="71">
        <v>8</v>
      </c>
      <c r="F2540" s="71">
        <v>5</v>
      </c>
      <c r="G2540" s="71">
        <v>12</v>
      </c>
      <c r="H2540" s="71">
        <v>2544</v>
      </c>
      <c r="I2540" s="71">
        <v>37.964944199999998</v>
      </c>
      <c r="J2540" s="71">
        <v>-122.31493879999999</v>
      </c>
    </row>
    <row r="2541" spans="1:10" ht="29.1">
      <c r="A2541" s="71">
        <v>56587</v>
      </c>
      <c r="B2541" s="70" t="s">
        <v>1035</v>
      </c>
      <c r="C2541" s="71">
        <v>302550</v>
      </c>
      <c r="D2541" s="72" t="s">
        <v>2757</v>
      </c>
      <c r="E2541" s="71">
        <v>0</v>
      </c>
      <c r="F2541" s="71">
        <v>12</v>
      </c>
      <c r="G2541" s="71">
        <v>12</v>
      </c>
      <c r="H2541" s="71">
        <v>2545</v>
      </c>
      <c r="I2541" s="71">
        <v>37.893963200000002</v>
      </c>
      <c r="J2541" s="71">
        <v>-122.26376740000001</v>
      </c>
    </row>
    <row r="2542" spans="1:10" ht="29.1">
      <c r="A2542" s="71">
        <v>57739</v>
      </c>
      <c r="B2542" s="70" t="s">
        <v>1035</v>
      </c>
      <c r="C2542" s="71">
        <v>9900830</v>
      </c>
      <c r="D2542" s="72" t="s">
        <v>2758</v>
      </c>
      <c r="E2542" s="71">
        <v>6</v>
      </c>
      <c r="F2542" s="71">
        <v>6</v>
      </c>
      <c r="G2542" s="71">
        <v>12</v>
      </c>
      <c r="H2542" s="71">
        <v>2546</v>
      </c>
      <c r="I2542" s="71">
        <v>37.965451299999998</v>
      </c>
      <c r="J2542" s="71">
        <v>-122.296612</v>
      </c>
    </row>
    <row r="2543" spans="1:10" ht="29.1">
      <c r="A2543" s="71">
        <v>51466</v>
      </c>
      <c r="B2543" s="70" t="s">
        <v>1035</v>
      </c>
      <c r="C2543" s="71">
        <v>1300260</v>
      </c>
      <c r="D2543" s="72" t="s">
        <v>2759</v>
      </c>
      <c r="E2543" s="71">
        <v>9</v>
      </c>
      <c r="F2543" s="71">
        <v>3</v>
      </c>
      <c r="G2543" s="71">
        <v>12</v>
      </c>
      <c r="H2543" s="71">
        <v>2547</v>
      </c>
      <c r="I2543" s="71">
        <v>37.9446358</v>
      </c>
      <c r="J2543" s="71">
        <v>-122.3473712</v>
      </c>
    </row>
    <row r="2544" spans="1:10" ht="29.1">
      <c r="A2544" s="71">
        <v>55793</v>
      </c>
      <c r="B2544" s="70" t="s">
        <v>1035</v>
      </c>
      <c r="C2544" s="71">
        <v>802710</v>
      </c>
      <c r="D2544" s="72" t="s">
        <v>2760</v>
      </c>
      <c r="E2544" s="71">
        <v>10</v>
      </c>
      <c r="F2544" s="71">
        <v>2</v>
      </c>
      <c r="G2544" s="71">
        <v>12</v>
      </c>
      <c r="H2544" s="71">
        <v>2548</v>
      </c>
      <c r="I2544" s="71">
        <v>37.6083973</v>
      </c>
      <c r="J2544" s="71">
        <v>-122.0547267</v>
      </c>
    </row>
    <row r="2545" spans="1:10" ht="29.1">
      <c r="A2545" s="71">
        <v>54006</v>
      </c>
      <c r="B2545" s="70" t="s">
        <v>1035</v>
      </c>
      <c r="C2545" s="71">
        <v>1017770</v>
      </c>
      <c r="D2545" s="72" t="s">
        <v>2761</v>
      </c>
      <c r="E2545" s="71">
        <v>7</v>
      </c>
      <c r="F2545" s="71">
        <v>6</v>
      </c>
      <c r="G2545" s="71">
        <v>12</v>
      </c>
      <c r="H2545" s="71">
        <v>2549</v>
      </c>
      <c r="I2545" s="71">
        <v>37.829761599999998</v>
      </c>
      <c r="J2545" s="71">
        <v>-122.2478788</v>
      </c>
    </row>
    <row r="2546" spans="1:10" ht="29.1">
      <c r="A2546" s="71">
        <v>56950</v>
      </c>
      <c r="B2546" s="70" t="s">
        <v>1035</v>
      </c>
      <c r="C2546" s="71">
        <v>800070</v>
      </c>
      <c r="D2546" s="72" t="s">
        <v>2762</v>
      </c>
      <c r="E2546" s="71">
        <v>1</v>
      </c>
      <c r="F2546" s="71">
        <v>11</v>
      </c>
      <c r="G2546" s="71">
        <v>12</v>
      </c>
      <c r="H2546" s="71">
        <v>2550</v>
      </c>
      <c r="I2546" s="71">
        <v>37.6676693</v>
      </c>
      <c r="J2546" s="71">
        <v>-122.0612648</v>
      </c>
    </row>
    <row r="2547" spans="1:10" ht="29.1">
      <c r="A2547" s="71">
        <v>52214</v>
      </c>
      <c r="B2547" s="70" t="s">
        <v>1035</v>
      </c>
      <c r="C2547" s="71">
        <v>1016190</v>
      </c>
      <c r="D2547" s="72" t="s">
        <v>2763</v>
      </c>
      <c r="E2547" s="71">
        <v>6</v>
      </c>
      <c r="F2547" s="71">
        <v>7</v>
      </c>
      <c r="G2547" s="71">
        <v>12</v>
      </c>
      <c r="H2547" s="71">
        <v>2551</v>
      </c>
      <c r="I2547" s="71">
        <v>37.831628899999998</v>
      </c>
      <c r="J2547" s="71">
        <v>-122.2680733</v>
      </c>
    </row>
    <row r="2548" spans="1:10" ht="29.1">
      <c r="A2548" s="71">
        <v>54653</v>
      </c>
      <c r="B2548" s="70" t="s">
        <v>1035</v>
      </c>
      <c r="C2548" s="71">
        <v>804980</v>
      </c>
      <c r="D2548" s="72" t="s">
        <v>2603</v>
      </c>
      <c r="E2548" s="71">
        <v>2</v>
      </c>
      <c r="F2548" s="71">
        <v>10</v>
      </c>
      <c r="G2548" s="71">
        <v>12</v>
      </c>
      <c r="H2548" s="71">
        <v>2552</v>
      </c>
      <c r="I2548" s="71">
        <v>37.6289023</v>
      </c>
      <c r="J2548" s="71">
        <v>-122.1021473</v>
      </c>
    </row>
    <row r="2549" spans="1:10" ht="29.1">
      <c r="A2549" s="71">
        <v>55083</v>
      </c>
      <c r="B2549" s="70" t="s">
        <v>1035</v>
      </c>
      <c r="C2549" s="71">
        <v>1500190</v>
      </c>
      <c r="D2549" s="72" t="s">
        <v>2764</v>
      </c>
      <c r="E2549" s="71">
        <v>10</v>
      </c>
      <c r="F2549" s="71">
        <v>3</v>
      </c>
      <c r="G2549" s="71">
        <v>12</v>
      </c>
      <c r="H2549" s="71">
        <v>2553</v>
      </c>
      <c r="I2549" s="71">
        <v>37.697558200000003</v>
      </c>
      <c r="J2549" s="71">
        <v>-122.1817489</v>
      </c>
    </row>
    <row r="2550" spans="1:10" ht="29.1">
      <c r="A2550" s="71">
        <v>50432</v>
      </c>
      <c r="B2550" s="70" t="s">
        <v>1035</v>
      </c>
      <c r="C2550" s="71">
        <v>301600</v>
      </c>
      <c r="D2550" s="72" t="s">
        <v>2765</v>
      </c>
      <c r="E2550" s="71">
        <v>6</v>
      </c>
      <c r="F2550" s="71">
        <v>6</v>
      </c>
      <c r="G2550" s="71">
        <v>12</v>
      </c>
      <c r="H2550" s="71">
        <v>2554</v>
      </c>
      <c r="I2550" s="71">
        <v>37.856284799999997</v>
      </c>
      <c r="J2550" s="71">
        <v>-122.2466383</v>
      </c>
    </row>
    <row r="2551" spans="1:10" ht="29.1">
      <c r="A2551" s="71">
        <v>53567</v>
      </c>
      <c r="B2551" s="70" t="s">
        <v>1035</v>
      </c>
      <c r="C2551" s="71">
        <v>1000890</v>
      </c>
      <c r="D2551" s="72" t="s">
        <v>2601</v>
      </c>
      <c r="E2551" s="71">
        <v>2</v>
      </c>
      <c r="F2551" s="71">
        <v>10</v>
      </c>
      <c r="G2551" s="71">
        <v>12</v>
      </c>
      <c r="H2551" s="71">
        <v>2555</v>
      </c>
      <c r="I2551" s="71">
        <v>37.8074637</v>
      </c>
      <c r="J2551" s="71">
        <v>-122.2789681</v>
      </c>
    </row>
    <row r="2552" spans="1:10" ht="29.1">
      <c r="A2552" s="71">
        <v>57550</v>
      </c>
      <c r="B2552" s="70" t="s">
        <v>1035</v>
      </c>
      <c r="C2552" s="71">
        <v>802380</v>
      </c>
      <c r="D2552" s="72" t="s">
        <v>2707</v>
      </c>
      <c r="E2552" s="71">
        <v>7</v>
      </c>
      <c r="F2552" s="71">
        <v>6</v>
      </c>
      <c r="G2552" s="71">
        <v>12</v>
      </c>
      <c r="H2552" s="71">
        <v>2556</v>
      </c>
      <c r="I2552" s="71">
        <v>37.626815299999997</v>
      </c>
      <c r="J2552" s="71">
        <v>-122.09401579999999</v>
      </c>
    </row>
    <row r="2553" spans="1:10" ht="29.1">
      <c r="A2553" s="71">
        <v>50558</v>
      </c>
      <c r="B2553" s="70" t="s">
        <v>1035</v>
      </c>
      <c r="C2553" s="71">
        <v>805220</v>
      </c>
      <c r="D2553" s="72" t="s">
        <v>2766</v>
      </c>
      <c r="E2553" s="71">
        <v>8</v>
      </c>
      <c r="F2553" s="71">
        <v>4</v>
      </c>
      <c r="G2553" s="71">
        <v>12</v>
      </c>
      <c r="H2553" s="71">
        <v>2557</v>
      </c>
      <c r="I2553" s="71">
        <v>37.653004600000003</v>
      </c>
      <c r="J2553" s="71">
        <v>-122.1177442</v>
      </c>
    </row>
    <row r="2554" spans="1:10" ht="29.1">
      <c r="A2554" s="71">
        <v>55960</v>
      </c>
      <c r="B2554" s="70" t="s">
        <v>1035</v>
      </c>
      <c r="C2554" s="71">
        <v>803120</v>
      </c>
      <c r="D2554" s="72" t="s">
        <v>2767</v>
      </c>
      <c r="E2554" s="71">
        <v>5</v>
      </c>
      <c r="F2554" s="71">
        <v>7</v>
      </c>
      <c r="G2554" s="71">
        <v>12</v>
      </c>
      <c r="H2554" s="71">
        <v>2558</v>
      </c>
      <c r="I2554" s="71">
        <v>37.640974300000003</v>
      </c>
      <c r="J2554" s="71">
        <v>-122.07379570000001</v>
      </c>
    </row>
    <row r="2555" spans="1:10" ht="29.1">
      <c r="A2555" s="71">
        <v>52705</v>
      </c>
      <c r="B2555" s="70" t="s">
        <v>1035</v>
      </c>
      <c r="C2555" s="71">
        <v>9907040</v>
      </c>
      <c r="D2555" s="72" t="s">
        <v>2768</v>
      </c>
      <c r="E2555" s="71">
        <v>9</v>
      </c>
      <c r="F2555" s="71">
        <v>3</v>
      </c>
      <c r="G2555" s="71">
        <v>12</v>
      </c>
      <c r="H2555" s="71">
        <v>2559</v>
      </c>
      <c r="I2555" s="71">
        <v>37.435397600000002</v>
      </c>
      <c r="J2555" s="71">
        <v>-121.90073080000001</v>
      </c>
    </row>
    <row r="2556" spans="1:10" ht="29.1">
      <c r="A2556" s="71">
        <v>55487</v>
      </c>
      <c r="B2556" s="70" t="s">
        <v>1035</v>
      </c>
      <c r="C2556" s="71">
        <v>100310</v>
      </c>
      <c r="D2556" s="72" t="s">
        <v>1897</v>
      </c>
      <c r="E2556" s="71">
        <v>11</v>
      </c>
      <c r="F2556" s="71">
        <v>1</v>
      </c>
      <c r="G2556" s="71">
        <v>12</v>
      </c>
      <c r="H2556" s="71">
        <v>2560</v>
      </c>
      <c r="I2556" s="71">
        <v>37.7428892</v>
      </c>
      <c r="J2556" s="71">
        <v>-122.2499625</v>
      </c>
    </row>
    <row r="2557" spans="1:10" ht="29.1">
      <c r="A2557" s="71">
        <v>55489</v>
      </c>
      <c r="B2557" s="70" t="s">
        <v>1035</v>
      </c>
      <c r="C2557" s="71">
        <v>1502210</v>
      </c>
      <c r="D2557" s="72" t="s">
        <v>2769</v>
      </c>
      <c r="E2557" s="71">
        <v>5</v>
      </c>
      <c r="F2557" s="71">
        <v>7</v>
      </c>
      <c r="G2557" s="71">
        <v>12</v>
      </c>
      <c r="H2557" s="71">
        <v>2561</v>
      </c>
      <c r="I2557" s="71">
        <v>37.6800797</v>
      </c>
      <c r="J2557" s="71">
        <v>-122.1542792</v>
      </c>
    </row>
    <row r="2558" spans="1:10" ht="29.1">
      <c r="A2558" s="71">
        <v>50944</v>
      </c>
      <c r="B2558" s="70" t="s">
        <v>1035</v>
      </c>
      <c r="C2558" s="71">
        <v>705230</v>
      </c>
      <c r="D2558" s="72" t="s">
        <v>2770</v>
      </c>
      <c r="E2558" s="71">
        <v>10</v>
      </c>
      <c r="F2558" s="71">
        <v>2</v>
      </c>
      <c r="G2558" s="71">
        <v>12</v>
      </c>
      <c r="H2558" s="71">
        <v>2562</v>
      </c>
      <c r="I2558" s="71">
        <v>37.551056899999999</v>
      </c>
      <c r="J2558" s="71">
        <v>-121.9766001</v>
      </c>
    </row>
    <row r="2559" spans="1:10" ht="29.1">
      <c r="A2559" s="71">
        <v>57644</v>
      </c>
      <c r="B2559" s="70" t="s">
        <v>1035</v>
      </c>
      <c r="C2559" s="71">
        <v>1600180</v>
      </c>
      <c r="D2559" s="72" t="s">
        <v>2771</v>
      </c>
      <c r="E2559" s="71">
        <v>6</v>
      </c>
      <c r="F2559" s="71">
        <v>6</v>
      </c>
      <c r="G2559" s="71">
        <v>12</v>
      </c>
      <c r="H2559" s="71">
        <v>2563</v>
      </c>
      <c r="I2559" s="71">
        <v>37.969453999999999</v>
      </c>
      <c r="J2559" s="71">
        <v>-122.34611599999999</v>
      </c>
    </row>
    <row r="2560" spans="1:10" ht="29.1">
      <c r="A2560" s="71">
        <v>58050</v>
      </c>
      <c r="B2560" s="70" t="s">
        <v>1035</v>
      </c>
      <c r="C2560" s="71">
        <v>801880</v>
      </c>
      <c r="D2560" s="72" t="s">
        <v>2563</v>
      </c>
      <c r="E2560" s="71">
        <v>6</v>
      </c>
      <c r="F2560" s="71">
        <v>6</v>
      </c>
      <c r="G2560" s="71">
        <v>12</v>
      </c>
      <c r="H2560" s="71">
        <v>2564</v>
      </c>
      <c r="I2560" s="71">
        <v>37.644401600000002</v>
      </c>
      <c r="J2560" s="71">
        <v>-122.0811063</v>
      </c>
    </row>
    <row r="2561" spans="1:10" ht="29.1">
      <c r="A2561" s="71">
        <v>58699</v>
      </c>
      <c r="B2561" s="70" t="s">
        <v>1035</v>
      </c>
      <c r="C2561" s="71">
        <v>9802210</v>
      </c>
      <c r="D2561" s="72" t="s">
        <v>2725</v>
      </c>
      <c r="E2561" s="71">
        <v>8</v>
      </c>
      <c r="F2561" s="71">
        <v>5</v>
      </c>
      <c r="G2561" s="71">
        <v>12</v>
      </c>
      <c r="H2561" s="71">
        <v>2565</v>
      </c>
      <c r="I2561" s="71">
        <v>37.681870600000003</v>
      </c>
      <c r="J2561" s="71">
        <v>-122.09578569999999</v>
      </c>
    </row>
    <row r="2562" spans="1:10" ht="29.1">
      <c r="A2562" s="71">
        <v>53380</v>
      </c>
      <c r="B2562" s="70" t="s">
        <v>1035</v>
      </c>
      <c r="C2562" s="71">
        <v>302760</v>
      </c>
      <c r="D2562" s="72" t="s">
        <v>2772</v>
      </c>
      <c r="E2562" s="71">
        <v>11</v>
      </c>
      <c r="F2562" s="71">
        <v>1</v>
      </c>
      <c r="G2562" s="71">
        <v>12</v>
      </c>
      <c r="H2562" s="71">
        <v>2566</v>
      </c>
      <c r="I2562" s="71">
        <v>37.880553999999997</v>
      </c>
      <c r="J2562" s="71">
        <v>-122.2865401</v>
      </c>
    </row>
    <row r="2563" spans="1:10" ht="29.1">
      <c r="A2563" s="71">
        <v>53011</v>
      </c>
      <c r="B2563" s="70" t="s">
        <v>1035</v>
      </c>
      <c r="C2563" s="71">
        <v>1502050</v>
      </c>
      <c r="D2563" s="72" t="s">
        <v>2773</v>
      </c>
      <c r="E2563" s="71">
        <v>8</v>
      </c>
      <c r="F2563" s="71">
        <v>4</v>
      </c>
      <c r="G2563" s="71">
        <v>12</v>
      </c>
      <c r="H2563" s="71">
        <v>2567</v>
      </c>
      <c r="I2563" s="71">
        <v>37.701682699999999</v>
      </c>
      <c r="J2563" s="71">
        <v>-122.1396836</v>
      </c>
    </row>
    <row r="2564" spans="1:10" ht="29.1">
      <c r="A2564" s="71">
        <v>56589</v>
      </c>
      <c r="B2564" s="70" t="s">
        <v>1035</v>
      </c>
      <c r="C2564" s="71">
        <v>101100</v>
      </c>
      <c r="D2564" s="72" t="s">
        <v>2774</v>
      </c>
      <c r="E2564" s="71">
        <v>1</v>
      </c>
      <c r="F2564" s="71">
        <v>12</v>
      </c>
      <c r="G2564" s="71">
        <v>12</v>
      </c>
      <c r="H2564" s="71">
        <v>2568</v>
      </c>
      <c r="I2564" s="71">
        <v>37.756283699999997</v>
      </c>
      <c r="J2564" s="71">
        <v>-122.23439550000001</v>
      </c>
    </row>
    <row r="2565" spans="1:10" ht="29.1">
      <c r="A2565" s="71">
        <v>54265</v>
      </c>
      <c r="B2565" s="70" t="s">
        <v>1035</v>
      </c>
      <c r="C2565" s="71">
        <v>305300</v>
      </c>
      <c r="D2565" s="72" t="s">
        <v>2775</v>
      </c>
      <c r="E2565" s="71">
        <v>2</v>
      </c>
      <c r="F2565" s="71">
        <v>10</v>
      </c>
      <c r="G2565" s="71">
        <v>12</v>
      </c>
      <c r="H2565" s="71">
        <v>2569</v>
      </c>
      <c r="I2565" s="71">
        <v>37.888354800000002</v>
      </c>
      <c r="J2565" s="71">
        <v>-122.2667648</v>
      </c>
    </row>
    <row r="2566" spans="1:10" ht="29.1">
      <c r="A2566" s="71">
        <v>57188</v>
      </c>
      <c r="B2566" s="70" t="s">
        <v>1035</v>
      </c>
      <c r="C2566" s="71">
        <v>306260</v>
      </c>
      <c r="D2566" s="72" t="s">
        <v>2644</v>
      </c>
      <c r="E2566" s="71">
        <v>11</v>
      </c>
      <c r="F2566" s="71">
        <v>1</v>
      </c>
      <c r="G2566" s="71">
        <v>12</v>
      </c>
      <c r="H2566" s="71">
        <v>2570</v>
      </c>
      <c r="I2566" s="71">
        <v>37.902098600000002</v>
      </c>
      <c r="J2566" s="71">
        <v>-122.2707551</v>
      </c>
    </row>
    <row r="2567" spans="1:10" ht="29.1">
      <c r="A2567" s="71">
        <v>54430</v>
      </c>
      <c r="B2567" s="70" t="s">
        <v>1035</v>
      </c>
      <c r="C2567" s="71">
        <v>1601070</v>
      </c>
      <c r="D2567" s="72" t="s">
        <v>2776</v>
      </c>
      <c r="E2567" s="71">
        <v>1</v>
      </c>
      <c r="F2567" s="71">
        <v>11</v>
      </c>
      <c r="G2567" s="71">
        <v>12</v>
      </c>
      <c r="H2567" s="71">
        <v>2571</v>
      </c>
      <c r="I2567" s="71">
        <v>37.978391799999997</v>
      </c>
      <c r="J2567" s="71">
        <v>-122.35096179999999</v>
      </c>
    </row>
    <row r="2568" spans="1:10" ht="29.1">
      <c r="A2568" s="71">
        <v>53080</v>
      </c>
      <c r="B2568" s="70" t="s">
        <v>1035</v>
      </c>
      <c r="C2568" s="71">
        <v>1300540</v>
      </c>
      <c r="D2568" s="72" t="s">
        <v>2695</v>
      </c>
      <c r="E2568" s="71">
        <v>4</v>
      </c>
      <c r="F2568" s="71">
        <v>8</v>
      </c>
      <c r="G2568" s="71">
        <v>12</v>
      </c>
      <c r="H2568" s="71">
        <v>2572</v>
      </c>
      <c r="I2568" s="71">
        <v>37.9742356</v>
      </c>
      <c r="J2568" s="71">
        <v>-122.3415522</v>
      </c>
    </row>
    <row r="2569" spans="1:10" ht="29.1">
      <c r="A2569" s="71">
        <v>50301</v>
      </c>
      <c r="B2569" s="70" t="s">
        <v>1035</v>
      </c>
      <c r="C2569" s="71">
        <v>500350</v>
      </c>
      <c r="D2569" s="72" t="s">
        <v>2777</v>
      </c>
      <c r="E2569" s="71">
        <v>0</v>
      </c>
      <c r="F2569" s="71">
        <v>12</v>
      </c>
      <c r="G2569" s="71">
        <v>12</v>
      </c>
      <c r="H2569" s="71">
        <v>2573</v>
      </c>
      <c r="I2569" s="71">
        <v>37.910336899999997</v>
      </c>
      <c r="J2569" s="71">
        <v>-122.2989772</v>
      </c>
    </row>
    <row r="2570" spans="1:10" ht="29.1">
      <c r="A2570" s="71">
        <v>51003</v>
      </c>
      <c r="B2570" s="70" t="s">
        <v>1035</v>
      </c>
      <c r="C2570" s="71">
        <v>805320</v>
      </c>
      <c r="D2570" s="72" t="s">
        <v>2778</v>
      </c>
      <c r="E2570" s="71">
        <v>3</v>
      </c>
      <c r="F2570" s="71">
        <v>9</v>
      </c>
      <c r="G2570" s="71">
        <v>12</v>
      </c>
      <c r="H2570" s="71">
        <v>2574</v>
      </c>
      <c r="I2570" s="71">
        <v>37.6061841</v>
      </c>
      <c r="J2570" s="71">
        <v>-122.0552857</v>
      </c>
    </row>
    <row r="2571" spans="1:10" ht="29.1">
      <c r="A2571" s="71">
        <v>51822</v>
      </c>
      <c r="B2571" s="70" t="s">
        <v>1035</v>
      </c>
      <c r="C2571" s="71">
        <v>1303290</v>
      </c>
      <c r="D2571" s="72" t="s">
        <v>2687</v>
      </c>
      <c r="E2571" s="71">
        <v>9</v>
      </c>
      <c r="F2571" s="71">
        <v>3</v>
      </c>
      <c r="G2571" s="71">
        <v>12</v>
      </c>
      <c r="H2571" s="71">
        <v>2575</v>
      </c>
      <c r="I2571" s="71">
        <v>37.929549199999997</v>
      </c>
      <c r="J2571" s="71">
        <v>-122.34754169999999</v>
      </c>
    </row>
    <row r="2572" spans="1:10" ht="29.1">
      <c r="A2572" s="71">
        <v>51395</v>
      </c>
      <c r="B2572" s="70" t="s">
        <v>1035</v>
      </c>
      <c r="C2572" s="71">
        <v>9903070</v>
      </c>
      <c r="D2572" s="72" t="s">
        <v>2779</v>
      </c>
      <c r="E2572" s="71">
        <v>7</v>
      </c>
      <c r="F2572" s="71">
        <v>5</v>
      </c>
      <c r="G2572" s="71">
        <v>12</v>
      </c>
      <c r="H2572" s="71">
        <v>2576</v>
      </c>
      <c r="I2572" s="71">
        <v>37.705594499999997</v>
      </c>
      <c r="J2572" s="71">
        <v>-122.1663727</v>
      </c>
    </row>
    <row r="2573" spans="1:10" ht="29.1">
      <c r="A2573" s="71">
        <v>56561</v>
      </c>
      <c r="B2573" s="70" t="s">
        <v>1035</v>
      </c>
      <c r="C2573" s="71">
        <v>800680</v>
      </c>
      <c r="D2573" s="72" t="s">
        <v>2780</v>
      </c>
      <c r="E2573" s="71">
        <v>6</v>
      </c>
      <c r="F2573" s="71">
        <v>5</v>
      </c>
      <c r="G2573" s="71">
        <v>12</v>
      </c>
      <c r="H2573" s="71">
        <v>2577</v>
      </c>
      <c r="I2573" s="71">
        <v>37.6732929</v>
      </c>
      <c r="J2573" s="71">
        <v>-122.07953639999999</v>
      </c>
    </row>
    <row r="2574" spans="1:10" ht="29.1">
      <c r="A2574" s="71">
        <v>52833</v>
      </c>
      <c r="B2574" s="70" t="s">
        <v>1035</v>
      </c>
      <c r="C2574" s="71">
        <v>1501380</v>
      </c>
      <c r="D2574" s="72" t="s">
        <v>2781</v>
      </c>
      <c r="E2574" s="71">
        <v>7</v>
      </c>
      <c r="F2574" s="71">
        <v>5</v>
      </c>
      <c r="G2574" s="71">
        <v>12</v>
      </c>
      <c r="H2574" s="71">
        <v>2578</v>
      </c>
      <c r="I2574" s="71">
        <v>37.720677299999998</v>
      </c>
      <c r="J2574" s="71">
        <v>-122.1501698</v>
      </c>
    </row>
    <row r="2575" spans="1:10" ht="29.1">
      <c r="A2575" s="71">
        <v>50287</v>
      </c>
      <c r="B2575" s="70" t="s">
        <v>1035</v>
      </c>
      <c r="C2575" s="71">
        <v>1031540</v>
      </c>
      <c r="D2575" s="72" t="s">
        <v>2699</v>
      </c>
      <c r="E2575" s="71">
        <v>9</v>
      </c>
      <c r="F2575" s="71">
        <v>3</v>
      </c>
      <c r="G2575" s="71">
        <v>12</v>
      </c>
      <c r="H2575" s="71">
        <v>2579</v>
      </c>
      <c r="I2575" s="71">
        <v>37.806507600000003</v>
      </c>
      <c r="J2575" s="71">
        <v>-122.28714979999999</v>
      </c>
    </row>
    <row r="2576" spans="1:10" ht="29.1">
      <c r="A2576" s="71">
        <v>53765</v>
      </c>
      <c r="B2576" s="70" t="s">
        <v>1035</v>
      </c>
      <c r="C2576" s="71">
        <v>304200</v>
      </c>
      <c r="D2576" s="72" t="s">
        <v>2731</v>
      </c>
      <c r="E2576" s="71">
        <v>7</v>
      </c>
      <c r="F2576" s="71">
        <v>5</v>
      </c>
      <c r="G2576" s="71">
        <v>12</v>
      </c>
      <c r="H2576" s="71">
        <v>2580</v>
      </c>
      <c r="I2576" s="71">
        <v>37.863932400000003</v>
      </c>
      <c r="J2576" s="71">
        <v>-122.2811585</v>
      </c>
    </row>
    <row r="2577" spans="1:10" ht="29.1">
      <c r="A2577" s="71">
        <v>50547</v>
      </c>
      <c r="B2577" s="70" t="s">
        <v>1035</v>
      </c>
      <c r="C2577" s="71">
        <v>1031960</v>
      </c>
      <c r="D2577" s="72" t="s">
        <v>2748</v>
      </c>
      <c r="E2577" s="71">
        <v>3</v>
      </c>
      <c r="F2577" s="71">
        <v>9</v>
      </c>
      <c r="G2577" s="71">
        <v>12</v>
      </c>
      <c r="H2577" s="71">
        <v>2581</v>
      </c>
      <c r="I2577" s="71">
        <v>37.826862599999998</v>
      </c>
      <c r="J2577" s="71">
        <v>-122.27979980000001</v>
      </c>
    </row>
    <row r="2578" spans="1:10" ht="29.1">
      <c r="A2578" s="71">
        <v>59350</v>
      </c>
      <c r="B2578" s="70" t="s">
        <v>1035</v>
      </c>
      <c r="C2578" s="71">
        <v>9800100</v>
      </c>
      <c r="D2578" s="72" t="s">
        <v>2782</v>
      </c>
      <c r="E2578" s="71">
        <v>4</v>
      </c>
      <c r="F2578" s="71">
        <v>8</v>
      </c>
      <c r="G2578" s="71">
        <v>12</v>
      </c>
      <c r="H2578" s="71">
        <v>2582</v>
      </c>
      <c r="I2578" s="71">
        <v>37.699618000000001</v>
      </c>
      <c r="J2578" s="71">
        <v>-122.10851099999999</v>
      </c>
    </row>
    <row r="2579" spans="1:10" ht="29.1">
      <c r="A2579" s="71">
        <v>56810</v>
      </c>
      <c r="B2579" s="70" t="s">
        <v>1035</v>
      </c>
      <c r="C2579" s="71">
        <v>101110</v>
      </c>
      <c r="D2579" s="72" t="s">
        <v>2783</v>
      </c>
      <c r="E2579" s="71">
        <v>1</v>
      </c>
      <c r="F2579" s="71">
        <v>11</v>
      </c>
      <c r="G2579" s="71">
        <v>12</v>
      </c>
      <c r="H2579" s="71">
        <v>2583</v>
      </c>
      <c r="I2579" s="71">
        <v>37.757911</v>
      </c>
      <c r="J2579" s="71">
        <v>-122.23670799999999</v>
      </c>
    </row>
    <row r="2580" spans="1:10" ht="29.1">
      <c r="A2580" s="71">
        <v>51037</v>
      </c>
      <c r="B2580" s="70" t="s">
        <v>1035</v>
      </c>
      <c r="C2580" s="71">
        <v>9902230</v>
      </c>
      <c r="D2580" s="72" t="s">
        <v>2784</v>
      </c>
      <c r="E2580" s="71">
        <v>8</v>
      </c>
      <c r="F2580" s="71">
        <v>4</v>
      </c>
      <c r="G2580" s="71">
        <v>12</v>
      </c>
      <c r="H2580" s="71">
        <v>2584</v>
      </c>
      <c r="I2580" s="71">
        <v>37.697529000000003</v>
      </c>
      <c r="J2580" s="71">
        <v>-122.0869508</v>
      </c>
    </row>
    <row r="2581" spans="1:10" ht="29.1">
      <c r="A2581" s="71">
        <v>54088</v>
      </c>
      <c r="B2581" s="70" t="s">
        <v>1035</v>
      </c>
      <c r="C2581" s="71">
        <v>1017730</v>
      </c>
      <c r="D2581" s="72" t="s">
        <v>2636</v>
      </c>
      <c r="E2581" s="71">
        <v>4</v>
      </c>
      <c r="F2581" s="71">
        <v>7</v>
      </c>
      <c r="G2581" s="71">
        <v>12</v>
      </c>
      <c r="H2581" s="71">
        <v>2585</v>
      </c>
      <c r="I2581" s="71">
        <v>37.807176800000001</v>
      </c>
      <c r="J2581" s="71">
        <v>-122.297191</v>
      </c>
    </row>
    <row r="2582" spans="1:10" ht="29.1">
      <c r="A2582" s="71">
        <v>56609</v>
      </c>
      <c r="B2582" s="70" t="s">
        <v>1035</v>
      </c>
      <c r="C2582" s="71">
        <v>703740</v>
      </c>
      <c r="D2582" s="72" t="s">
        <v>2785</v>
      </c>
      <c r="E2582" s="71">
        <v>5</v>
      </c>
      <c r="F2582" s="71">
        <v>7</v>
      </c>
      <c r="G2582" s="71">
        <v>12</v>
      </c>
      <c r="H2582" s="71">
        <v>2586</v>
      </c>
      <c r="I2582" s="71">
        <v>37.538581200000003</v>
      </c>
      <c r="J2582" s="71">
        <v>-121.99682129999999</v>
      </c>
    </row>
    <row r="2583" spans="1:10" ht="29.1">
      <c r="A2583" s="71">
        <v>55843</v>
      </c>
      <c r="B2583" s="70" t="s">
        <v>1035</v>
      </c>
      <c r="C2583" s="71">
        <v>600390</v>
      </c>
      <c r="D2583" s="72" t="s">
        <v>2786</v>
      </c>
      <c r="E2583" s="71">
        <v>5</v>
      </c>
      <c r="F2583" s="71">
        <v>7</v>
      </c>
      <c r="G2583" s="71">
        <v>12</v>
      </c>
      <c r="H2583" s="71">
        <v>2587</v>
      </c>
      <c r="I2583" s="71">
        <v>37.848980599999997</v>
      </c>
      <c r="J2583" s="71">
        <v>-122.29229840000001</v>
      </c>
    </row>
    <row r="2584" spans="1:10" ht="29.1">
      <c r="A2584" s="71">
        <v>51677</v>
      </c>
      <c r="B2584" s="70" t="s">
        <v>1035</v>
      </c>
      <c r="C2584" s="71">
        <v>301870</v>
      </c>
      <c r="D2584" s="72" t="s">
        <v>2787</v>
      </c>
      <c r="E2584" s="71">
        <v>10</v>
      </c>
      <c r="F2584" s="71">
        <v>2</v>
      </c>
      <c r="G2584" s="71">
        <v>12</v>
      </c>
      <c r="H2584" s="71">
        <v>2588</v>
      </c>
      <c r="I2584" s="71">
        <v>37.892253699999998</v>
      </c>
      <c r="J2584" s="71">
        <v>-122.2801302</v>
      </c>
    </row>
    <row r="2585" spans="1:10" ht="29.1">
      <c r="A2585" s="71">
        <v>50789</v>
      </c>
      <c r="B2585" s="70" t="s">
        <v>1035</v>
      </c>
      <c r="C2585" s="71">
        <v>9802470</v>
      </c>
      <c r="D2585" s="72" t="s">
        <v>2648</v>
      </c>
      <c r="E2585" s="71">
        <v>5</v>
      </c>
      <c r="F2585" s="71">
        <v>7</v>
      </c>
      <c r="G2585" s="71">
        <v>12</v>
      </c>
      <c r="H2585" s="71">
        <v>2589</v>
      </c>
      <c r="I2585" s="71">
        <v>37.679657599999999</v>
      </c>
      <c r="J2585" s="71">
        <v>-122.12632720000001</v>
      </c>
    </row>
    <row r="2586" spans="1:10" ht="29.1">
      <c r="A2586" s="71">
        <v>57447</v>
      </c>
      <c r="B2586" s="70" t="s">
        <v>1035</v>
      </c>
      <c r="C2586" s="71">
        <v>1301750</v>
      </c>
      <c r="D2586" s="72" t="s">
        <v>2788</v>
      </c>
      <c r="E2586" s="71">
        <v>5</v>
      </c>
      <c r="F2586" s="71">
        <v>7</v>
      </c>
      <c r="G2586" s="71">
        <v>12</v>
      </c>
      <c r="H2586" s="71">
        <v>2590</v>
      </c>
      <c r="I2586" s="71">
        <v>37.9420097</v>
      </c>
      <c r="J2586" s="71">
        <v>-122.35989360000001</v>
      </c>
    </row>
    <row r="2587" spans="1:10" ht="29.1">
      <c r="A2587" s="71">
        <v>52977</v>
      </c>
      <c r="B2587" s="70" t="s">
        <v>1035</v>
      </c>
      <c r="C2587" s="71">
        <v>302770</v>
      </c>
      <c r="D2587" s="72" t="s">
        <v>2772</v>
      </c>
      <c r="E2587" s="71">
        <v>1</v>
      </c>
      <c r="F2587" s="71">
        <v>11</v>
      </c>
      <c r="G2587" s="71">
        <v>12</v>
      </c>
      <c r="H2587" s="71">
        <v>2591</v>
      </c>
      <c r="I2587" s="71">
        <v>37.880747</v>
      </c>
      <c r="J2587" s="71">
        <v>-122.2868957</v>
      </c>
    </row>
    <row r="2588" spans="1:10" ht="29.1">
      <c r="A2588" s="71">
        <v>52881</v>
      </c>
      <c r="B2588" s="70" t="s">
        <v>1035</v>
      </c>
      <c r="C2588" s="71">
        <v>1007340</v>
      </c>
      <c r="D2588" s="72" t="s">
        <v>2619</v>
      </c>
      <c r="E2588" s="71">
        <v>12</v>
      </c>
      <c r="F2588" s="71">
        <v>0</v>
      </c>
      <c r="G2588" s="71">
        <v>12</v>
      </c>
      <c r="H2588" s="71">
        <v>2592</v>
      </c>
      <c r="I2588" s="71">
        <v>37.843066499999999</v>
      </c>
      <c r="J2588" s="71">
        <v>-122.2576033</v>
      </c>
    </row>
    <row r="2589" spans="1:10" ht="29.1">
      <c r="A2589" s="71">
        <v>53458</v>
      </c>
      <c r="B2589" s="70" t="s">
        <v>1035</v>
      </c>
      <c r="C2589" s="71">
        <v>305350</v>
      </c>
      <c r="D2589" s="72" t="s">
        <v>2789</v>
      </c>
      <c r="E2589" s="71">
        <v>6</v>
      </c>
      <c r="F2589" s="71">
        <v>5</v>
      </c>
      <c r="G2589" s="71">
        <v>12</v>
      </c>
      <c r="H2589" s="71">
        <v>2593</v>
      </c>
      <c r="I2589" s="71">
        <v>37.882796800000001</v>
      </c>
      <c r="J2589" s="71">
        <v>-122.2661276</v>
      </c>
    </row>
    <row r="2590" spans="1:10" ht="29.1">
      <c r="A2590" s="71">
        <v>50774</v>
      </c>
      <c r="B2590" s="70" t="s">
        <v>1035</v>
      </c>
      <c r="C2590" s="71">
        <v>1016180</v>
      </c>
      <c r="D2590" s="72" t="s">
        <v>2763</v>
      </c>
      <c r="E2590" s="71">
        <v>7</v>
      </c>
      <c r="F2590" s="71">
        <v>4</v>
      </c>
      <c r="G2590" s="71">
        <v>12</v>
      </c>
      <c r="H2590" s="71">
        <v>2594</v>
      </c>
      <c r="I2590" s="71">
        <v>37.831349299999999</v>
      </c>
      <c r="J2590" s="71">
        <v>-122.2679342</v>
      </c>
    </row>
    <row r="2591" spans="1:10" ht="29.1">
      <c r="A2591" s="71">
        <v>50602</v>
      </c>
      <c r="B2591" s="70" t="s">
        <v>1035</v>
      </c>
      <c r="C2591" s="71">
        <v>1032070</v>
      </c>
      <c r="D2591" s="72" t="s">
        <v>1892</v>
      </c>
      <c r="E2591" s="71">
        <v>4</v>
      </c>
      <c r="F2591" s="71">
        <v>8</v>
      </c>
      <c r="G2591" s="71">
        <v>12</v>
      </c>
      <c r="H2591" s="71">
        <v>2595</v>
      </c>
      <c r="I2591" s="71">
        <v>37.840063499999999</v>
      </c>
      <c r="J2591" s="71">
        <v>-122.2695367</v>
      </c>
    </row>
    <row r="2592" spans="1:10" ht="29.1">
      <c r="A2592" s="71">
        <v>55640</v>
      </c>
      <c r="B2592" s="70" t="s">
        <v>1035</v>
      </c>
      <c r="C2592" s="71">
        <v>1301840</v>
      </c>
      <c r="D2592" s="72" t="s">
        <v>2347</v>
      </c>
      <c r="E2592" s="71">
        <v>8</v>
      </c>
      <c r="F2592" s="71">
        <v>3</v>
      </c>
      <c r="G2592" s="71">
        <v>12</v>
      </c>
      <c r="H2592" s="71">
        <v>2596</v>
      </c>
      <c r="I2592" s="71">
        <v>37.9169093</v>
      </c>
      <c r="J2592" s="71">
        <v>-122.32657210000001</v>
      </c>
    </row>
    <row r="2593" spans="1:10" ht="29.1">
      <c r="A2593" s="71">
        <v>51185</v>
      </c>
      <c r="B2593" s="70" t="s">
        <v>1035</v>
      </c>
      <c r="C2593" s="71">
        <v>1000780</v>
      </c>
      <c r="D2593" s="72" t="s">
        <v>2790</v>
      </c>
      <c r="E2593" s="71">
        <v>10</v>
      </c>
      <c r="F2593" s="71">
        <v>2</v>
      </c>
      <c r="G2593" s="71">
        <v>12</v>
      </c>
      <c r="H2593" s="71">
        <v>2597</v>
      </c>
      <c r="I2593" s="71">
        <v>37.797510600000003</v>
      </c>
      <c r="J2593" s="71">
        <v>-122.23101680000001</v>
      </c>
    </row>
    <row r="2594" spans="1:10" ht="29.1">
      <c r="A2594" s="71">
        <v>55907</v>
      </c>
      <c r="B2594" s="70" t="s">
        <v>1035</v>
      </c>
      <c r="C2594" s="71">
        <v>803130</v>
      </c>
      <c r="D2594" s="72" t="s">
        <v>2767</v>
      </c>
      <c r="E2594" s="71">
        <v>8</v>
      </c>
      <c r="F2594" s="71">
        <v>4</v>
      </c>
      <c r="G2594" s="71">
        <v>12</v>
      </c>
      <c r="H2594" s="71">
        <v>2598</v>
      </c>
      <c r="I2594" s="71">
        <v>37.6408226</v>
      </c>
      <c r="J2594" s="71">
        <v>-122.07393810000001</v>
      </c>
    </row>
    <row r="2595" spans="1:10" ht="29.1">
      <c r="A2595" s="71">
        <v>58060</v>
      </c>
      <c r="B2595" s="70" t="s">
        <v>1035</v>
      </c>
      <c r="C2595" s="71">
        <v>1302130</v>
      </c>
      <c r="D2595" s="72" t="s">
        <v>2684</v>
      </c>
      <c r="E2595" s="71">
        <v>3</v>
      </c>
      <c r="F2595" s="71">
        <v>9</v>
      </c>
      <c r="G2595" s="71">
        <v>12</v>
      </c>
      <c r="H2595" s="71">
        <v>2599</v>
      </c>
      <c r="I2595" s="71">
        <v>37.975092699999998</v>
      </c>
      <c r="J2595" s="71">
        <v>-122.33787510000001</v>
      </c>
    </row>
    <row r="2596" spans="1:10" ht="29.1">
      <c r="A2596" s="71">
        <v>57580</v>
      </c>
      <c r="B2596" s="70" t="s">
        <v>1035</v>
      </c>
      <c r="C2596" s="71">
        <v>1007060</v>
      </c>
      <c r="D2596" s="72" t="s">
        <v>2791</v>
      </c>
      <c r="E2596" s="71">
        <v>0</v>
      </c>
      <c r="F2596" s="71">
        <v>11</v>
      </c>
      <c r="G2596" s="71">
        <v>12</v>
      </c>
      <c r="H2596" s="71">
        <v>2600</v>
      </c>
      <c r="I2596" s="71">
        <v>37.7945499</v>
      </c>
      <c r="J2596" s="71">
        <v>-122.17526700000001</v>
      </c>
    </row>
    <row r="2597" spans="1:10" ht="29.1">
      <c r="A2597" s="71">
        <v>51168</v>
      </c>
      <c r="B2597" s="70" t="s">
        <v>1035</v>
      </c>
      <c r="C2597" s="71">
        <v>1016230</v>
      </c>
      <c r="D2597" s="72" t="s">
        <v>2792</v>
      </c>
      <c r="E2597" s="71">
        <v>5</v>
      </c>
      <c r="F2597" s="71">
        <v>6</v>
      </c>
      <c r="G2597" s="71">
        <v>12</v>
      </c>
      <c r="H2597" s="71">
        <v>2601</v>
      </c>
      <c r="I2597" s="71">
        <v>37.834990099999999</v>
      </c>
      <c r="J2597" s="71">
        <v>-122.2670383</v>
      </c>
    </row>
    <row r="2598" spans="1:10" ht="29.1">
      <c r="A2598" s="71">
        <v>50510</v>
      </c>
      <c r="B2598" s="70" t="s">
        <v>1035</v>
      </c>
      <c r="C2598" s="71">
        <v>103500</v>
      </c>
      <c r="D2598" s="72" t="s">
        <v>2416</v>
      </c>
      <c r="E2598" s="71">
        <v>9</v>
      </c>
      <c r="F2598" s="71">
        <v>2</v>
      </c>
      <c r="G2598" s="71">
        <v>12</v>
      </c>
      <c r="H2598" s="71">
        <v>2602</v>
      </c>
      <c r="I2598" s="71">
        <v>37.757081599999999</v>
      </c>
      <c r="J2598" s="71">
        <v>-122.256641</v>
      </c>
    </row>
    <row r="2599" spans="1:10" ht="29.1">
      <c r="A2599" s="71">
        <v>54663</v>
      </c>
      <c r="B2599" s="70" t="s">
        <v>1035</v>
      </c>
      <c r="C2599" s="71">
        <v>1300270</v>
      </c>
      <c r="D2599" s="72" t="s">
        <v>2793</v>
      </c>
      <c r="E2599" s="71">
        <v>9</v>
      </c>
      <c r="F2599" s="71">
        <v>2</v>
      </c>
      <c r="G2599" s="71">
        <v>12</v>
      </c>
      <c r="H2599" s="71">
        <v>2603</v>
      </c>
      <c r="I2599" s="71">
        <v>37.947837999999997</v>
      </c>
      <c r="J2599" s="71">
        <v>-122.347548</v>
      </c>
    </row>
    <row r="2600" spans="1:10" ht="29.1">
      <c r="A2600" s="71">
        <v>50124</v>
      </c>
      <c r="B2600" s="70" t="s">
        <v>1035</v>
      </c>
      <c r="C2600" s="71">
        <v>9900080</v>
      </c>
      <c r="D2600" s="72" t="s">
        <v>2794</v>
      </c>
      <c r="E2600" s="71">
        <v>1</v>
      </c>
      <c r="F2600" s="71">
        <v>10</v>
      </c>
      <c r="G2600" s="71">
        <v>12</v>
      </c>
      <c r="H2600" s="71">
        <v>2604</v>
      </c>
      <c r="I2600" s="71">
        <v>37.985797599999998</v>
      </c>
      <c r="J2600" s="71">
        <v>-122.29811100000001</v>
      </c>
    </row>
    <row r="2601" spans="1:10" ht="29.1">
      <c r="A2601" s="71">
        <v>51279</v>
      </c>
      <c r="B2601" s="70" t="s">
        <v>1035</v>
      </c>
      <c r="C2601" s="71">
        <v>9902710</v>
      </c>
      <c r="D2601" s="72" t="s">
        <v>2795</v>
      </c>
      <c r="E2601" s="71">
        <v>2</v>
      </c>
      <c r="F2601" s="71">
        <v>9</v>
      </c>
      <c r="G2601" s="71">
        <v>12</v>
      </c>
      <c r="H2601" s="71">
        <v>2605</v>
      </c>
      <c r="I2601" s="71">
        <v>37.555855999999999</v>
      </c>
      <c r="J2601" s="71">
        <v>-121.9796947</v>
      </c>
    </row>
    <row r="2602" spans="1:10" ht="29.1">
      <c r="A2602" s="71">
        <v>58678</v>
      </c>
      <c r="B2602" s="70" t="s">
        <v>1035</v>
      </c>
      <c r="C2602" s="71">
        <v>900010</v>
      </c>
      <c r="D2602" s="72" t="s">
        <v>2690</v>
      </c>
      <c r="E2602" s="71">
        <v>7</v>
      </c>
      <c r="F2602" s="71">
        <v>5</v>
      </c>
      <c r="G2602" s="71">
        <v>12</v>
      </c>
      <c r="H2602" s="71">
        <v>2606</v>
      </c>
      <c r="I2602" s="71">
        <v>37.528357499999998</v>
      </c>
      <c r="J2602" s="71">
        <v>-122.03697200000001</v>
      </c>
    </row>
    <row r="2603" spans="1:10" ht="29.1">
      <c r="A2603" s="71">
        <v>52760</v>
      </c>
      <c r="B2603" s="70" t="s">
        <v>1035</v>
      </c>
      <c r="C2603" s="71">
        <v>1017240</v>
      </c>
      <c r="D2603" s="72" t="s">
        <v>2796</v>
      </c>
      <c r="E2603" s="71">
        <v>2</v>
      </c>
      <c r="F2603" s="71">
        <v>10</v>
      </c>
      <c r="G2603" s="71">
        <v>12</v>
      </c>
      <c r="H2603" s="71">
        <v>2607</v>
      </c>
      <c r="I2603" s="71">
        <v>37.815798899999997</v>
      </c>
      <c r="J2603" s="71">
        <v>-122.2581464</v>
      </c>
    </row>
    <row r="2604" spans="1:10" ht="29.1">
      <c r="A2604" s="71">
        <v>56099</v>
      </c>
      <c r="B2604" s="70" t="s">
        <v>1035</v>
      </c>
      <c r="C2604" s="71">
        <v>1600110</v>
      </c>
      <c r="D2604" s="72" t="s">
        <v>2797</v>
      </c>
      <c r="E2604" s="71">
        <v>1</v>
      </c>
      <c r="F2604" s="71">
        <v>10</v>
      </c>
      <c r="G2604" s="71">
        <v>12</v>
      </c>
      <c r="H2604" s="71">
        <v>2608</v>
      </c>
      <c r="I2604" s="71">
        <v>37.9749014</v>
      </c>
      <c r="J2604" s="71">
        <v>-122.35151759999999</v>
      </c>
    </row>
    <row r="2605" spans="1:10" ht="29.1">
      <c r="A2605" s="71">
        <v>53585</v>
      </c>
      <c r="B2605" s="70" t="s">
        <v>1035</v>
      </c>
      <c r="C2605" s="71">
        <v>1302690</v>
      </c>
      <c r="D2605" s="72" t="s">
        <v>2798</v>
      </c>
      <c r="E2605" s="71">
        <v>5</v>
      </c>
      <c r="F2605" s="71">
        <v>7</v>
      </c>
      <c r="G2605" s="71">
        <v>12</v>
      </c>
      <c r="H2605" s="71">
        <v>2609</v>
      </c>
      <c r="I2605" s="71">
        <v>37.969319900000002</v>
      </c>
      <c r="J2605" s="71">
        <v>-122.326579</v>
      </c>
    </row>
    <row r="2606" spans="1:10" ht="29.1">
      <c r="A2606" s="71">
        <v>57811</v>
      </c>
      <c r="B2606" s="70" t="s">
        <v>1035</v>
      </c>
      <c r="C2606" s="71">
        <v>800690</v>
      </c>
      <c r="D2606" s="72" t="s">
        <v>2799</v>
      </c>
      <c r="E2606" s="71">
        <v>5</v>
      </c>
      <c r="F2606" s="71">
        <v>6</v>
      </c>
      <c r="G2606" s="71">
        <v>12</v>
      </c>
      <c r="H2606" s="71">
        <v>2610</v>
      </c>
      <c r="I2606" s="71">
        <v>37.672162</v>
      </c>
      <c r="J2606" s="71">
        <v>-122.08103730000001</v>
      </c>
    </row>
    <row r="2607" spans="1:10" ht="29.1">
      <c r="A2607" s="71">
        <v>55263</v>
      </c>
      <c r="B2607" s="70" t="s">
        <v>1035</v>
      </c>
      <c r="C2607" s="71">
        <v>1000740</v>
      </c>
      <c r="D2607" s="72" t="s">
        <v>2502</v>
      </c>
      <c r="E2607" s="71">
        <v>3</v>
      </c>
      <c r="F2607" s="71">
        <v>9</v>
      </c>
      <c r="G2607" s="71">
        <v>12</v>
      </c>
      <c r="H2607" s="71">
        <v>2611</v>
      </c>
      <c r="I2607" s="71">
        <v>37.795190900000001</v>
      </c>
      <c r="J2607" s="71">
        <v>-122.23688180000001</v>
      </c>
    </row>
    <row r="2608" spans="1:10" ht="29.1">
      <c r="A2608" s="71">
        <v>52735</v>
      </c>
      <c r="B2608" s="70" t="s">
        <v>1035</v>
      </c>
      <c r="C2608" s="71">
        <v>9907130</v>
      </c>
      <c r="D2608" s="72" t="s">
        <v>2800</v>
      </c>
      <c r="E2608" s="71">
        <v>3</v>
      </c>
      <c r="F2608" s="71">
        <v>9</v>
      </c>
      <c r="G2608" s="71">
        <v>11</v>
      </c>
      <c r="H2608" s="71">
        <v>2612</v>
      </c>
      <c r="I2608" s="71">
        <v>37.790748200000003</v>
      </c>
      <c r="J2608" s="71">
        <v>-122.2500618</v>
      </c>
    </row>
    <row r="2609" spans="1:10" ht="29.1">
      <c r="A2609" s="71">
        <v>55680</v>
      </c>
      <c r="B2609" s="70" t="s">
        <v>1035</v>
      </c>
      <c r="C2609" s="71">
        <v>1600030</v>
      </c>
      <c r="D2609" s="72" t="s">
        <v>2801</v>
      </c>
      <c r="E2609" s="71">
        <v>9</v>
      </c>
      <c r="F2609" s="71">
        <v>3</v>
      </c>
      <c r="G2609" s="71">
        <v>11</v>
      </c>
      <c r="H2609" s="71">
        <v>2613</v>
      </c>
      <c r="I2609" s="71">
        <v>37.955844300000003</v>
      </c>
      <c r="J2609" s="71">
        <v>-122.3474451</v>
      </c>
    </row>
    <row r="2610" spans="1:10" ht="29.1">
      <c r="A2610" s="71">
        <v>58834</v>
      </c>
      <c r="B2610" s="70" t="s">
        <v>1035</v>
      </c>
      <c r="C2610" s="71">
        <v>1012360</v>
      </c>
      <c r="D2610" s="72" t="s">
        <v>2665</v>
      </c>
      <c r="E2610" s="71">
        <v>9</v>
      </c>
      <c r="F2610" s="71">
        <v>2</v>
      </c>
      <c r="G2610" s="71">
        <v>11</v>
      </c>
      <c r="H2610" s="71">
        <v>2614</v>
      </c>
      <c r="I2610" s="71">
        <v>37.747681900000003</v>
      </c>
      <c r="J2610" s="71">
        <v>-122.20445890000001</v>
      </c>
    </row>
    <row r="2611" spans="1:10" ht="29.1">
      <c r="A2611" s="71">
        <v>56311</v>
      </c>
      <c r="B2611" s="70" t="s">
        <v>1035</v>
      </c>
      <c r="C2611" s="71">
        <v>1601140</v>
      </c>
      <c r="D2611" s="72" t="s">
        <v>2518</v>
      </c>
      <c r="E2611" s="71">
        <v>6</v>
      </c>
      <c r="F2611" s="71">
        <v>6</v>
      </c>
      <c r="G2611" s="71">
        <v>11</v>
      </c>
      <c r="H2611" s="71">
        <v>2615</v>
      </c>
      <c r="I2611" s="71">
        <v>37.962364700000002</v>
      </c>
      <c r="J2611" s="71">
        <v>-122.32588010000001</v>
      </c>
    </row>
    <row r="2612" spans="1:10" ht="29.1">
      <c r="A2612" s="71">
        <v>54576</v>
      </c>
      <c r="B2612" s="70" t="s">
        <v>1035</v>
      </c>
      <c r="C2612" s="71">
        <v>500130</v>
      </c>
      <c r="D2612" s="72" t="s">
        <v>2802</v>
      </c>
      <c r="E2612" s="71">
        <v>1</v>
      </c>
      <c r="F2612" s="71">
        <v>10</v>
      </c>
      <c r="G2612" s="71">
        <v>11</v>
      </c>
      <c r="H2612" s="71">
        <v>2616</v>
      </c>
      <c r="I2612" s="71">
        <v>37.932561499999998</v>
      </c>
      <c r="J2612" s="71">
        <v>-122.3093885</v>
      </c>
    </row>
    <row r="2613" spans="1:10" ht="29.1">
      <c r="A2613" s="71">
        <v>52275</v>
      </c>
      <c r="B2613" s="70" t="s">
        <v>1035</v>
      </c>
      <c r="C2613" s="71">
        <v>705100</v>
      </c>
      <c r="D2613" s="72" t="s">
        <v>2377</v>
      </c>
      <c r="E2613" s="71">
        <v>11</v>
      </c>
      <c r="F2613" s="71">
        <v>1</v>
      </c>
      <c r="G2613" s="71">
        <v>11</v>
      </c>
      <c r="H2613" s="71">
        <v>2617</v>
      </c>
      <c r="I2613" s="71">
        <v>37.569365400000002</v>
      </c>
      <c r="J2613" s="71">
        <v>-122.0484428</v>
      </c>
    </row>
    <row r="2614" spans="1:10" ht="29.1">
      <c r="A2614" s="71">
        <v>53360</v>
      </c>
      <c r="B2614" s="70" t="s">
        <v>1035</v>
      </c>
      <c r="C2614" s="71">
        <v>704120</v>
      </c>
      <c r="D2614" s="72" t="s">
        <v>2579</v>
      </c>
      <c r="E2614" s="71">
        <v>9</v>
      </c>
      <c r="F2614" s="71">
        <v>2</v>
      </c>
      <c r="G2614" s="71">
        <v>11</v>
      </c>
      <c r="H2614" s="71">
        <v>2618</v>
      </c>
      <c r="I2614" s="71">
        <v>37.5763082</v>
      </c>
      <c r="J2614" s="71">
        <v>-121.9765855</v>
      </c>
    </row>
    <row r="2615" spans="1:10" ht="29.1">
      <c r="A2615" s="71">
        <v>58762</v>
      </c>
      <c r="B2615" s="70" t="s">
        <v>1035</v>
      </c>
      <c r="C2615" s="71">
        <v>1502270</v>
      </c>
      <c r="D2615" s="72" t="s">
        <v>2803</v>
      </c>
      <c r="E2615" s="71">
        <v>6</v>
      </c>
      <c r="F2615" s="71">
        <v>6</v>
      </c>
      <c r="G2615" s="71">
        <v>11</v>
      </c>
      <c r="H2615" s="71">
        <v>2619</v>
      </c>
      <c r="I2615" s="71">
        <v>37.686768999999998</v>
      </c>
      <c r="J2615" s="71">
        <v>-122.13481640000001</v>
      </c>
    </row>
    <row r="2616" spans="1:10" ht="29.1">
      <c r="A2616" s="71">
        <v>55602</v>
      </c>
      <c r="B2616" s="70" t="s">
        <v>1035</v>
      </c>
      <c r="C2616" s="71">
        <v>303710</v>
      </c>
      <c r="D2616" s="72" t="s">
        <v>2804</v>
      </c>
      <c r="E2616" s="71">
        <v>3</v>
      </c>
      <c r="F2616" s="71">
        <v>9</v>
      </c>
      <c r="G2616" s="71">
        <v>11</v>
      </c>
      <c r="H2616" s="71">
        <v>2620</v>
      </c>
      <c r="I2616" s="71">
        <v>37.857739600000002</v>
      </c>
      <c r="J2616" s="71">
        <v>-122.2715621</v>
      </c>
    </row>
    <row r="2617" spans="1:10" ht="29.1">
      <c r="A2617" s="71">
        <v>55816</v>
      </c>
      <c r="B2617" s="70" t="s">
        <v>1035</v>
      </c>
      <c r="C2617" s="71">
        <v>1700330</v>
      </c>
      <c r="D2617" s="72" t="s">
        <v>2325</v>
      </c>
      <c r="E2617" s="71">
        <v>5</v>
      </c>
      <c r="F2617" s="71">
        <v>6</v>
      </c>
      <c r="G2617" s="71">
        <v>11</v>
      </c>
      <c r="H2617" s="71">
        <v>2621</v>
      </c>
      <c r="I2617" s="71">
        <v>37.590793400000003</v>
      </c>
      <c r="J2617" s="71">
        <v>-122.0348314</v>
      </c>
    </row>
    <row r="2618" spans="1:10" ht="29.1">
      <c r="A2618" s="71">
        <v>52715</v>
      </c>
      <c r="B2618" s="70" t="s">
        <v>1035</v>
      </c>
      <c r="C2618" s="71">
        <v>9907060</v>
      </c>
      <c r="D2618" s="72" t="s">
        <v>2805</v>
      </c>
      <c r="E2618" s="71">
        <v>4</v>
      </c>
      <c r="F2618" s="71">
        <v>8</v>
      </c>
      <c r="G2618" s="71">
        <v>11</v>
      </c>
      <c r="H2618" s="71">
        <v>2622</v>
      </c>
      <c r="I2618" s="71">
        <v>37.687982900000002</v>
      </c>
      <c r="J2618" s="71">
        <v>-122.13943829999999</v>
      </c>
    </row>
    <row r="2619" spans="1:10" ht="29.1">
      <c r="A2619" s="71">
        <v>51833</v>
      </c>
      <c r="B2619" s="70" t="s">
        <v>1035</v>
      </c>
      <c r="C2619" s="71">
        <v>1303510</v>
      </c>
      <c r="D2619" s="72" t="s">
        <v>2366</v>
      </c>
      <c r="E2619" s="71">
        <v>8</v>
      </c>
      <c r="F2619" s="71">
        <v>4</v>
      </c>
      <c r="G2619" s="71">
        <v>11</v>
      </c>
      <c r="H2619" s="71">
        <v>2623</v>
      </c>
      <c r="I2619" s="71">
        <v>37.940536399999999</v>
      </c>
      <c r="J2619" s="71">
        <v>-122.3276972</v>
      </c>
    </row>
    <row r="2620" spans="1:10" ht="29.1">
      <c r="A2620" s="71">
        <v>55798</v>
      </c>
      <c r="B2620" s="70" t="s">
        <v>1035</v>
      </c>
      <c r="C2620" s="71">
        <v>1002230</v>
      </c>
      <c r="D2620" s="72" t="s">
        <v>2806</v>
      </c>
      <c r="E2620" s="71">
        <v>6</v>
      </c>
      <c r="F2620" s="71">
        <v>5</v>
      </c>
      <c r="G2620" s="71">
        <v>11</v>
      </c>
      <c r="H2620" s="71">
        <v>2624</v>
      </c>
      <c r="I2620" s="71">
        <v>37.798572999999998</v>
      </c>
      <c r="J2620" s="71">
        <v>-122.1926429</v>
      </c>
    </row>
    <row r="2621" spans="1:10" ht="29.1">
      <c r="A2621" s="71">
        <v>59066</v>
      </c>
      <c r="B2621" s="70" t="s">
        <v>1035</v>
      </c>
      <c r="C2621" s="71">
        <v>1000250</v>
      </c>
      <c r="D2621" s="72" t="s">
        <v>2552</v>
      </c>
      <c r="E2621" s="71">
        <v>6</v>
      </c>
      <c r="F2621" s="71">
        <v>5</v>
      </c>
      <c r="G2621" s="71">
        <v>11</v>
      </c>
      <c r="H2621" s="71">
        <v>2625</v>
      </c>
      <c r="I2621" s="71">
        <v>37.805885400000001</v>
      </c>
      <c r="J2621" s="71">
        <v>-122.2841775</v>
      </c>
    </row>
    <row r="2622" spans="1:10" ht="29.1">
      <c r="A2622" s="71">
        <v>55796</v>
      </c>
      <c r="B2622" s="70" t="s">
        <v>1035</v>
      </c>
      <c r="C2622" s="71">
        <v>802750</v>
      </c>
      <c r="D2622" s="72" t="s">
        <v>2596</v>
      </c>
      <c r="E2622" s="71">
        <v>10</v>
      </c>
      <c r="F2622" s="71">
        <v>1</v>
      </c>
      <c r="G2622" s="71">
        <v>11</v>
      </c>
      <c r="H2622" s="71">
        <v>2626</v>
      </c>
      <c r="I2622" s="71">
        <v>37.611979300000002</v>
      </c>
      <c r="J2622" s="71">
        <v>-122.0546951</v>
      </c>
    </row>
    <row r="2623" spans="1:10" ht="29.1">
      <c r="A2623" s="71">
        <v>55102</v>
      </c>
      <c r="B2623" s="70" t="s">
        <v>1035</v>
      </c>
      <c r="C2623" s="71">
        <v>1000650</v>
      </c>
      <c r="D2623" s="72" t="s">
        <v>2807</v>
      </c>
      <c r="E2623" s="71">
        <v>2</v>
      </c>
      <c r="F2623" s="71">
        <v>9</v>
      </c>
      <c r="G2623" s="71">
        <v>11</v>
      </c>
      <c r="H2623" s="71">
        <v>2627</v>
      </c>
      <c r="I2623" s="71">
        <v>37.797386099999997</v>
      </c>
      <c r="J2623" s="71">
        <v>-122.2308025</v>
      </c>
    </row>
    <row r="2624" spans="1:10" ht="29.1">
      <c r="A2624" s="71">
        <v>56516</v>
      </c>
      <c r="B2624" s="70" t="s">
        <v>1035</v>
      </c>
      <c r="C2624" s="71">
        <v>706090</v>
      </c>
      <c r="D2624" s="72" t="s">
        <v>2808</v>
      </c>
      <c r="E2624" s="71">
        <v>10</v>
      </c>
      <c r="F2624" s="71">
        <v>2</v>
      </c>
      <c r="G2624" s="71">
        <v>11</v>
      </c>
      <c r="H2624" s="71">
        <v>2628</v>
      </c>
      <c r="I2624" s="71">
        <v>37.5493381</v>
      </c>
      <c r="J2624" s="71">
        <v>-122.0204729</v>
      </c>
    </row>
    <row r="2625" spans="1:10" ht="29.1">
      <c r="A2625" s="71">
        <v>54482</v>
      </c>
      <c r="B2625" s="70" t="s">
        <v>1035</v>
      </c>
      <c r="C2625" s="71">
        <v>1017170</v>
      </c>
      <c r="D2625" s="72" t="s">
        <v>2809</v>
      </c>
      <c r="E2625" s="71">
        <v>2</v>
      </c>
      <c r="F2625" s="71">
        <v>9</v>
      </c>
      <c r="G2625" s="71">
        <v>11</v>
      </c>
      <c r="H2625" s="71">
        <v>2629</v>
      </c>
      <c r="I2625" s="71">
        <v>37.811318999999997</v>
      </c>
      <c r="J2625" s="71">
        <v>-122.1978081</v>
      </c>
    </row>
    <row r="2626" spans="1:10" ht="29.1">
      <c r="A2626" s="71">
        <v>57422</v>
      </c>
      <c r="B2626" s="70" t="s">
        <v>1035</v>
      </c>
      <c r="C2626" s="71">
        <v>1009720</v>
      </c>
      <c r="D2626" s="72" t="s">
        <v>2810</v>
      </c>
      <c r="E2626" s="71">
        <v>5</v>
      </c>
      <c r="F2626" s="71">
        <v>6</v>
      </c>
      <c r="G2626" s="71">
        <v>11</v>
      </c>
      <c r="H2626" s="71">
        <v>2630</v>
      </c>
      <c r="I2626" s="71">
        <v>37.743369299999998</v>
      </c>
      <c r="J2626" s="71">
        <v>-122.2046847</v>
      </c>
    </row>
    <row r="2627" spans="1:10" ht="29.1">
      <c r="A2627" s="71">
        <v>57232</v>
      </c>
      <c r="B2627" s="70" t="s">
        <v>1035</v>
      </c>
      <c r="C2627" s="71">
        <v>900210</v>
      </c>
      <c r="D2627" s="72" t="s">
        <v>2811</v>
      </c>
      <c r="E2627" s="71">
        <v>5</v>
      </c>
      <c r="F2627" s="71">
        <v>6</v>
      </c>
      <c r="G2627" s="71">
        <v>11</v>
      </c>
      <c r="H2627" s="71">
        <v>2631</v>
      </c>
      <c r="I2627" s="71">
        <v>37.531663000000002</v>
      </c>
      <c r="J2627" s="71">
        <v>-122.00866000000001</v>
      </c>
    </row>
    <row r="2628" spans="1:10" ht="29.1">
      <c r="A2628" s="71">
        <v>54478</v>
      </c>
      <c r="B2628" s="70" t="s">
        <v>1035</v>
      </c>
      <c r="C2628" s="71">
        <v>805310</v>
      </c>
      <c r="D2628" s="72" t="s">
        <v>2812</v>
      </c>
      <c r="E2628" s="71">
        <v>8</v>
      </c>
      <c r="F2628" s="71">
        <v>3</v>
      </c>
      <c r="G2628" s="71">
        <v>11</v>
      </c>
      <c r="H2628" s="71">
        <v>2632</v>
      </c>
      <c r="I2628" s="71">
        <v>37.605933800000003</v>
      </c>
      <c r="J2628" s="71">
        <v>-122.05787050000001</v>
      </c>
    </row>
    <row r="2629" spans="1:10" ht="29.1">
      <c r="A2629" s="71">
        <v>52692</v>
      </c>
      <c r="B2629" s="70" t="s">
        <v>1035</v>
      </c>
      <c r="C2629" s="71">
        <v>9906980</v>
      </c>
      <c r="D2629" s="72" t="s">
        <v>2813</v>
      </c>
      <c r="E2629" s="71">
        <v>6</v>
      </c>
      <c r="F2629" s="71">
        <v>5</v>
      </c>
      <c r="G2629" s="71">
        <v>11</v>
      </c>
      <c r="H2629" s="71">
        <v>2633</v>
      </c>
      <c r="I2629" s="71">
        <v>37.423035200000001</v>
      </c>
      <c r="J2629" s="71">
        <v>-121.8934079</v>
      </c>
    </row>
    <row r="2630" spans="1:10" ht="29.1">
      <c r="A2630" s="71">
        <v>53200</v>
      </c>
      <c r="B2630" s="70" t="s">
        <v>1035</v>
      </c>
      <c r="C2630" s="71">
        <v>803450</v>
      </c>
      <c r="D2630" s="72" t="s">
        <v>2814</v>
      </c>
      <c r="E2630" s="71">
        <v>10</v>
      </c>
      <c r="F2630" s="71">
        <v>1</v>
      </c>
      <c r="G2630" s="71">
        <v>11</v>
      </c>
      <c r="H2630" s="71">
        <v>2634</v>
      </c>
      <c r="I2630" s="71">
        <v>37.6749875</v>
      </c>
      <c r="J2630" s="71">
        <v>-122.0872452</v>
      </c>
    </row>
    <row r="2631" spans="1:10" ht="29.1">
      <c r="A2631" s="71">
        <v>54145</v>
      </c>
      <c r="B2631" s="70" t="s">
        <v>1035</v>
      </c>
      <c r="C2631" s="71">
        <v>1003350</v>
      </c>
      <c r="D2631" s="72" t="s">
        <v>2815</v>
      </c>
      <c r="E2631" s="71">
        <v>6</v>
      </c>
      <c r="F2631" s="71">
        <v>5</v>
      </c>
      <c r="G2631" s="71">
        <v>11</v>
      </c>
      <c r="H2631" s="71">
        <v>2635</v>
      </c>
      <c r="I2631" s="71">
        <v>37.760671299999998</v>
      </c>
      <c r="J2631" s="71">
        <v>-122.18465879999999</v>
      </c>
    </row>
    <row r="2632" spans="1:10" ht="29.1">
      <c r="A2632" s="71">
        <v>53143</v>
      </c>
      <c r="B2632" s="70" t="s">
        <v>1035</v>
      </c>
      <c r="C2632" s="71">
        <v>9804630</v>
      </c>
      <c r="D2632" s="72" t="s">
        <v>2816</v>
      </c>
      <c r="E2632" s="71">
        <v>6</v>
      </c>
      <c r="F2632" s="71">
        <v>5</v>
      </c>
      <c r="G2632" s="71">
        <v>11</v>
      </c>
      <c r="H2632" s="71">
        <v>2636</v>
      </c>
      <c r="I2632" s="71">
        <v>37.671313599999998</v>
      </c>
      <c r="J2632" s="71">
        <v>-122.1227171</v>
      </c>
    </row>
    <row r="2633" spans="1:10" ht="29.1">
      <c r="A2633" s="71">
        <v>55249</v>
      </c>
      <c r="B2633" s="70" t="s">
        <v>1035</v>
      </c>
      <c r="C2633" s="71">
        <v>302250</v>
      </c>
      <c r="D2633" s="72" t="s">
        <v>2817</v>
      </c>
      <c r="E2633" s="71">
        <v>2</v>
      </c>
      <c r="F2633" s="71">
        <v>9</v>
      </c>
      <c r="G2633" s="71">
        <v>11</v>
      </c>
      <c r="H2633" s="71">
        <v>2637</v>
      </c>
      <c r="I2633" s="71">
        <v>37.861877300000003</v>
      </c>
      <c r="J2633" s="71">
        <v>-122.28400809999999</v>
      </c>
    </row>
    <row r="2634" spans="1:10" ht="29.1">
      <c r="A2634" s="71">
        <v>52987</v>
      </c>
      <c r="B2634" s="70" t="s">
        <v>1035</v>
      </c>
      <c r="C2634" s="71">
        <v>9802070</v>
      </c>
      <c r="D2634" s="72" t="s">
        <v>2818</v>
      </c>
      <c r="E2634" s="71">
        <v>4</v>
      </c>
      <c r="F2634" s="71">
        <v>7</v>
      </c>
      <c r="G2634" s="71">
        <v>11</v>
      </c>
      <c r="H2634" s="71">
        <v>2638</v>
      </c>
      <c r="I2634" s="71">
        <v>37.686103799999998</v>
      </c>
      <c r="J2634" s="71">
        <v>-122.11696209999999</v>
      </c>
    </row>
    <row r="2635" spans="1:10" ht="29.1">
      <c r="A2635" s="71">
        <v>56062</v>
      </c>
      <c r="B2635" s="70" t="s">
        <v>1035</v>
      </c>
      <c r="C2635" s="71">
        <v>1009660</v>
      </c>
      <c r="D2635" s="72" t="s">
        <v>2819</v>
      </c>
      <c r="E2635" s="71">
        <v>4</v>
      </c>
      <c r="F2635" s="71">
        <v>8</v>
      </c>
      <c r="G2635" s="71">
        <v>11</v>
      </c>
      <c r="H2635" s="71">
        <v>2639</v>
      </c>
      <c r="I2635" s="71">
        <v>37.7454945</v>
      </c>
      <c r="J2635" s="71">
        <v>-122.20654930000001</v>
      </c>
    </row>
    <row r="2636" spans="1:10" ht="29.1">
      <c r="A2636" s="71">
        <v>57889</v>
      </c>
      <c r="B2636" s="70" t="s">
        <v>1035</v>
      </c>
      <c r="C2636" s="71">
        <v>1006110</v>
      </c>
      <c r="D2636" s="72" t="s">
        <v>2820</v>
      </c>
      <c r="E2636" s="71">
        <v>2</v>
      </c>
      <c r="F2636" s="71">
        <v>10</v>
      </c>
      <c r="G2636" s="71">
        <v>11</v>
      </c>
      <c r="H2636" s="71">
        <v>2640</v>
      </c>
      <c r="I2636" s="71">
        <v>37.840986999999998</v>
      </c>
      <c r="J2636" s="71">
        <v>-122.2377242</v>
      </c>
    </row>
    <row r="2637" spans="1:10" ht="29.1">
      <c r="A2637" s="71">
        <v>50843</v>
      </c>
      <c r="B2637" s="70" t="s">
        <v>1035</v>
      </c>
      <c r="C2637" s="71">
        <v>9901640</v>
      </c>
      <c r="D2637" s="72" t="s">
        <v>2821</v>
      </c>
      <c r="E2637" s="71">
        <v>6</v>
      </c>
      <c r="F2637" s="71">
        <v>5</v>
      </c>
      <c r="G2637" s="71">
        <v>11</v>
      </c>
      <c r="H2637" s="71">
        <v>2641</v>
      </c>
      <c r="I2637" s="71">
        <v>37.905628499999999</v>
      </c>
      <c r="J2637" s="71">
        <v>-122.30512539999999</v>
      </c>
    </row>
    <row r="2638" spans="1:10" ht="29.1">
      <c r="A2638" s="71">
        <v>53130</v>
      </c>
      <c r="B2638" s="70" t="s">
        <v>1035</v>
      </c>
      <c r="C2638" s="71">
        <v>9800810</v>
      </c>
      <c r="D2638" s="72" t="s">
        <v>2822</v>
      </c>
      <c r="E2638" s="71">
        <v>1</v>
      </c>
      <c r="F2638" s="71">
        <v>10</v>
      </c>
      <c r="G2638" s="71">
        <v>11</v>
      </c>
      <c r="H2638" s="71">
        <v>2642</v>
      </c>
      <c r="I2638" s="71">
        <v>37.693222400000003</v>
      </c>
      <c r="J2638" s="71">
        <v>-122.1192673</v>
      </c>
    </row>
    <row r="2639" spans="1:10" ht="29.1">
      <c r="A2639" s="71">
        <v>56452</v>
      </c>
      <c r="B2639" s="70" t="s">
        <v>1035</v>
      </c>
      <c r="C2639" s="71">
        <v>1003140</v>
      </c>
      <c r="D2639" s="72" t="s">
        <v>2823</v>
      </c>
      <c r="E2639" s="71">
        <v>3</v>
      </c>
      <c r="F2639" s="71">
        <v>8</v>
      </c>
      <c r="G2639" s="71">
        <v>11</v>
      </c>
      <c r="H2639" s="71">
        <v>2643</v>
      </c>
      <c r="I2639" s="71">
        <v>37.755014799999998</v>
      </c>
      <c r="J2639" s="71">
        <v>-122.2049701</v>
      </c>
    </row>
    <row r="2640" spans="1:10" ht="29.1">
      <c r="A2640" s="71">
        <v>52202</v>
      </c>
      <c r="B2640" s="70" t="s">
        <v>1035</v>
      </c>
      <c r="C2640" s="71">
        <v>1502360</v>
      </c>
      <c r="D2640" s="72" t="s">
        <v>2824</v>
      </c>
      <c r="E2640" s="71">
        <v>9</v>
      </c>
      <c r="F2640" s="71">
        <v>2</v>
      </c>
      <c r="G2640" s="71">
        <v>11</v>
      </c>
      <c r="H2640" s="71">
        <v>2644</v>
      </c>
      <c r="I2640" s="71">
        <v>37.740291499999998</v>
      </c>
      <c r="J2640" s="71">
        <v>-122.1475871</v>
      </c>
    </row>
    <row r="2641" spans="1:10" ht="29.1">
      <c r="A2641" s="71">
        <v>51137</v>
      </c>
      <c r="B2641" s="70" t="s">
        <v>1035</v>
      </c>
      <c r="C2641" s="71">
        <v>1004620</v>
      </c>
      <c r="D2641" s="72" t="s">
        <v>2534</v>
      </c>
      <c r="E2641" s="71">
        <v>8</v>
      </c>
      <c r="F2641" s="71">
        <v>3</v>
      </c>
      <c r="G2641" s="71">
        <v>11</v>
      </c>
      <c r="H2641" s="71">
        <v>2645</v>
      </c>
      <c r="I2641" s="71">
        <v>37.745291899999998</v>
      </c>
      <c r="J2641" s="71">
        <v>-122.1684399</v>
      </c>
    </row>
    <row r="2642" spans="1:10" ht="29.1">
      <c r="A2642" s="71">
        <v>57707</v>
      </c>
      <c r="B2642" s="70" t="s">
        <v>1035</v>
      </c>
      <c r="C2642" s="71">
        <v>9802030</v>
      </c>
      <c r="D2642" s="72" t="s">
        <v>2693</v>
      </c>
      <c r="E2642" s="71">
        <v>10</v>
      </c>
      <c r="F2642" s="71">
        <v>1</v>
      </c>
      <c r="G2642" s="71">
        <v>11</v>
      </c>
      <c r="H2642" s="71">
        <v>2646</v>
      </c>
      <c r="I2642" s="71">
        <v>37.684176899999997</v>
      </c>
      <c r="J2642" s="71">
        <v>-122.0547011</v>
      </c>
    </row>
    <row r="2643" spans="1:10" ht="29.1">
      <c r="A2643" s="71">
        <v>55109</v>
      </c>
      <c r="B2643" s="70" t="s">
        <v>1035</v>
      </c>
      <c r="C2643" s="71">
        <v>1001570</v>
      </c>
      <c r="D2643" s="72" t="s">
        <v>2663</v>
      </c>
      <c r="E2643" s="71">
        <v>4</v>
      </c>
      <c r="F2643" s="71">
        <v>7</v>
      </c>
      <c r="G2643" s="71">
        <v>11</v>
      </c>
      <c r="H2643" s="71">
        <v>2647</v>
      </c>
      <c r="I2643" s="71">
        <v>37.7965728</v>
      </c>
      <c r="J2643" s="71">
        <v>-122.22569350000001</v>
      </c>
    </row>
    <row r="2644" spans="1:10" ht="29.1">
      <c r="A2644" s="71">
        <v>58786</v>
      </c>
      <c r="B2644" s="70" t="s">
        <v>1035</v>
      </c>
      <c r="C2644" s="71">
        <v>1012430</v>
      </c>
      <c r="D2644" s="72" t="s">
        <v>2264</v>
      </c>
      <c r="E2644" s="71">
        <v>3</v>
      </c>
      <c r="F2644" s="71">
        <v>8</v>
      </c>
      <c r="G2644" s="71">
        <v>11</v>
      </c>
      <c r="H2644" s="71">
        <v>2648</v>
      </c>
      <c r="I2644" s="71">
        <v>37.736874499999999</v>
      </c>
      <c r="J2644" s="71">
        <v>-122.1957556</v>
      </c>
    </row>
    <row r="2645" spans="1:10" ht="29.1">
      <c r="A2645" s="71">
        <v>55682</v>
      </c>
      <c r="B2645" s="70" t="s">
        <v>1035</v>
      </c>
      <c r="C2645" s="71">
        <v>1600160</v>
      </c>
      <c r="D2645" s="72" t="s">
        <v>2825</v>
      </c>
      <c r="E2645" s="71">
        <v>2</v>
      </c>
      <c r="F2645" s="71">
        <v>9</v>
      </c>
      <c r="G2645" s="71">
        <v>11</v>
      </c>
      <c r="H2645" s="71">
        <v>2649</v>
      </c>
      <c r="I2645" s="71">
        <v>37.971321500000002</v>
      </c>
      <c r="J2645" s="71">
        <v>-122.34793550000001</v>
      </c>
    </row>
    <row r="2646" spans="1:10" ht="29.1">
      <c r="A2646" s="71">
        <v>51016</v>
      </c>
      <c r="B2646" s="70" t="s">
        <v>1035</v>
      </c>
      <c r="C2646" s="71">
        <v>1500300</v>
      </c>
      <c r="D2646" s="72" t="s">
        <v>2312</v>
      </c>
      <c r="E2646" s="71">
        <v>2</v>
      </c>
      <c r="F2646" s="71">
        <v>9</v>
      </c>
      <c r="G2646" s="71">
        <v>11</v>
      </c>
      <c r="H2646" s="71">
        <v>2650</v>
      </c>
      <c r="I2646" s="71">
        <v>37.710732399999998</v>
      </c>
      <c r="J2646" s="71">
        <v>-122.1337092</v>
      </c>
    </row>
    <row r="2647" spans="1:10" ht="29.1">
      <c r="A2647" s="71">
        <v>53371</v>
      </c>
      <c r="B2647" s="70" t="s">
        <v>1035</v>
      </c>
      <c r="C2647" s="71">
        <v>500930</v>
      </c>
      <c r="D2647" s="72" t="s">
        <v>2826</v>
      </c>
      <c r="E2647" s="71">
        <v>10</v>
      </c>
      <c r="F2647" s="71">
        <v>1</v>
      </c>
      <c r="G2647" s="71">
        <v>11</v>
      </c>
      <c r="H2647" s="71">
        <v>2651</v>
      </c>
      <c r="I2647" s="71">
        <v>37.903183300000002</v>
      </c>
      <c r="J2647" s="71">
        <v>-122.2939918</v>
      </c>
    </row>
    <row r="2648" spans="1:10" ht="29.1">
      <c r="A2648" s="71">
        <v>51288</v>
      </c>
      <c r="B2648" s="70" t="s">
        <v>1035</v>
      </c>
      <c r="C2648" s="71">
        <v>1004730</v>
      </c>
      <c r="D2648" s="72" t="s">
        <v>2827</v>
      </c>
      <c r="E2648" s="71">
        <v>5</v>
      </c>
      <c r="F2648" s="71">
        <v>6</v>
      </c>
      <c r="G2648" s="71">
        <v>11</v>
      </c>
      <c r="H2648" s="71">
        <v>2652</v>
      </c>
      <c r="I2648" s="71">
        <v>37.728052900000002</v>
      </c>
      <c r="J2648" s="71">
        <v>-122.1724186</v>
      </c>
    </row>
    <row r="2649" spans="1:10" ht="29.1">
      <c r="A2649" s="71">
        <v>59967</v>
      </c>
      <c r="B2649" s="70" t="s">
        <v>1035</v>
      </c>
      <c r="C2649" s="71">
        <v>501470</v>
      </c>
      <c r="D2649" s="72" t="s">
        <v>2828</v>
      </c>
      <c r="E2649" s="71">
        <v>5</v>
      </c>
      <c r="F2649" s="71">
        <v>6</v>
      </c>
      <c r="G2649" s="71">
        <v>11</v>
      </c>
      <c r="H2649" s="71">
        <v>2653</v>
      </c>
      <c r="I2649" s="71">
        <v>37.9063813</v>
      </c>
      <c r="J2649" s="71">
        <v>-122.3051591</v>
      </c>
    </row>
    <row r="2650" spans="1:10" ht="29.1">
      <c r="A2650" s="71">
        <v>51102</v>
      </c>
      <c r="B2650" s="70" t="s">
        <v>1035</v>
      </c>
      <c r="C2650" s="71">
        <v>900220</v>
      </c>
      <c r="D2650" s="72" t="s">
        <v>2811</v>
      </c>
      <c r="E2650" s="71">
        <v>5</v>
      </c>
      <c r="F2650" s="71">
        <v>7</v>
      </c>
      <c r="G2650" s="71">
        <v>11</v>
      </c>
      <c r="H2650" s="71">
        <v>2654</v>
      </c>
      <c r="I2650" s="71">
        <v>37.531542000000002</v>
      </c>
      <c r="J2650" s="71">
        <v>-122.008008</v>
      </c>
    </row>
    <row r="2651" spans="1:10" ht="29.1">
      <c r="A2651" s="71">
        <v>51256</v>
      </c>
      <c r="B2651" s="70" t="s">
        <v>1035</v>
      </c>
      <c r="C2651" s="71">
        <v>703010</v>
      </c>
      <c r="D2651" s="72" t="s">
        <v>2829</v>
      </c>
      <c r="E2651" s="71">
        <v>7</v>
      </c>
      <c r="F2651" s="71">
        <v>4</v>
      </c>
      <c r="G2651" s="71">
        <v>11</v>
      </c>
      <c r="H2651" s="71">
        <v>2655</v>
      </c>
      <c r="I2651" s="71">
        <v>37.519452000000001</v>
      </c>
      <c r="J2651" s="71">
        <v>-121.96845570000001</v>
      </c>
    </row>
    <row r="2652" spans="1:10" ht="29.1">
      <c r="A2652" s="71">
        <v>50231</v>
      </c>
      <c r="B2652" s="70" t="s">
        <v>1035</v>
      </c>
      <c r="C2652" s="71">
        <v>1031490</v>
      </c>
      <c r="D2652" s="72" t="s">
        <v>2719</v>
      </c>
      <c r="E2652" s="71">
        <v>3</v>
      </c>
      <c r="F2652" s="71">
        <v>8</v>
      </c>
      <c r="G2652" s="71">
        <v>11</v>
      </c>
      <c r="H2652" s="71">
        <v>2656</v>
      </c>
      <c r="I2652" s="71">
        <v>37.739030100000001</v>
      </c>
      <c r="J2652" s="71">
        <v>-122.19312859999999</v>
      </c>
    </row>
    <row r="2653" spans="1:10" ht="29.1">
      <c r="A2653" s="71">
        <v>52635</v>
      </c>
      <c r="B2653" s="70" t="s">
        <v>1035</v>
      </c>
      <c r="C2653" s="71">
        <v>9906840</v>
      </c>
      <c r="D2653" s="72" t="s">
        <v>2830</v>
      </c>
      <c r="E2653" s="71">
        <v>5</v>
      </c>
      <c r="F2653" s="71">
        <v>6</v>
      </c>
      <c r="G2653" s="71">
        <v>11</v>
      </c>
      <c r="H2653" s="71">
        <v>2657</v>
      </c>
      <c r="I2653" s="71">
        <v>37.789645800000002</v>
      </c>
      <c r="J2653" s="71">
        <v>-122.24611659999999</v>
      </c>
    </row>
    <row r="2654" spans="1:10" ht="29.1">
      <c r="A2654" s="71">
        <v>55643</v>
      </c>
      <c r="B2654" s="70" t="s">
        <v>1035</v>
      </c>
      <c r="C2654" s="71">
        <v>1600540</v>
      </c>
      <c r="D2654" s="72" t="s">
        <v>2831</v>
      </c>
      <c r="E2654" s="71">
        <v>5</v>
      </c>
      <c r="F2654" s="71">
        <v>6</v>
      </c>
      <c r="G2654" s="71">
        <v>11</v>
      </c>
      <c r="H2654" s="71">
        <v>2658</v>
      </c>
      <c r="I2654" s="71">
        <v>37.958391300000002</v>
      </c>
      <c r="J2654" s="71">
        <v>-122.3540739</v>
      </c>
    </row>
    <row r="2655" spans="1:10" ht="29.1">
      <c r="A2655" s="71">
        <v>50674</v>
      </c>
      <c r="B2655" s="70" t="s">
        <v>1035</v>
      </c>
      <c r="C2655" s="71">
        <v>1504420</v>
      </c>
      <c r="D2655" s="72" t="s">
        <v>2832</v>
      </c>
      <c r="E2655" s="71">
        <v>5</v>
      </c>
      <c r="F2655" s="71">
        <v>6</v>
      </c>
      <c r="G2655" s="71">
        <v>11</v>
      </c>
      <c r="H2655" s="71">
        <v>2659</v>
      </c>
      <c r="I2655" s="71">
        <v>37.711846000000001</v>
      </c>
      <c r="J2655" s="71">
        <v>-122.174627</v>
      </c>
    </row>
    <row r="2656" spans="1:10" ht="29.1">
      <c r="A2656" s="71">
        <v>52869</v>
      </c>
      <c r="B2656" s="70" t="s">
        <v>1035</v>
      </c>
      <c r="C2656" s="71">
        <v>804030</v>
      </c>
      <c r="D2656" s="72" t="s">
        <v>2833</v>
      </c>
      <c r="E2656" s="71">
        <v>2</v>
      </c>
      <c r="F2656" s="71">
        <v>9</v>
      </c>
      <c r="G2656" s="71">
        <v>11</v>
      </c>
      <c r="H2656" s="71">
        <v>2660</v>
      </c>
      <c r="I2656" s="71">
        <v>37.656337499999999</v>
      </c>
      <c r="J2656" s="71">
        <v>-122.125326</v>
      </c>
    </row>
    <row r="2657" spans="1:10" ht="29.1">
      <c r="A2657" s="71">
        <v>52562</v>
      </c>
      <c r="B2657" s="70" t="s">
        <v>1035</v>
      </c>
      <c r="C2657" s="71">
        <v>702530</v>
      </c>
      <c r="D2657" s="72" t="s">
        <v>2834</v>
      </c>
      <c r="E2657" s="71">
        <v>9</v>
      </c>
      <c r="F2657" s="71">
        <v>2</v>
      </c>
      <c r="G2657" s="71">
        <v>11</v>
      </c>
      <c r="H2657" s="71">
        <v>2661</v>
      </c>
      <c r="I2657" s="71">
        <v>37.513249000000002</v>
      </c>
      <c r="J2657" s="71">
        <v>-121.9516266</v>
      </c>
    </row>
    <row r="2658" spans="1:10" ht="29.1">
      <c r="A2658" s="71">
        <v>51610</v>
      </c>
      <c r="B2658" s="70" t="s">
        <v>1035</v>
      </c>
      <c r="C2658" s="71">
        <v>802580</v>
      </c>
      <c r="D2658" s="72" t="s">
        <v>2835</v>
      </c>
      <c r="E2658" s="71">
        <v>2</v>
      </c>
      <c r="F2658" s="71">
        <v>9</v>
      </c>
      <c r="G2658" s="71">
        <v>11</v>
      </c>
      <c r="H2658" s="71">
        <v>2662</v>
      </c>
      <c r="I2658" s="71">
        <v>37.617082099999998</v>
      </c>
      <c r="J2658" s="71">
        <v>-122.0548594</v>
      </c>
    </row>
    <row r="2659" spans="1:10" ht="29.1">
      <c r="A2659" s="71">
        <v>52141</v>
      </c>
      <c r="B2659" s="70" t="s">
        <v>1035</v>
      </c>
      <c r="C2659" s="71">
        <v>9905730</v>
      </c>
      <c r="D2659" s="72" t="s">
        <v>2836</v>
      </c>
      <c r="E2659" s="71">
        <v>10</v>
      </c>
      <c r="F2659" s="71">
        <v>1</v>
      </c>
      <c r="G2659" s="71">
        <v>11</v>
      </c>
      <c r="H2659" s="71">
        <v>2663</v>
      </c>
      <c r="I2659" s="71">
        <v>37.7854192</v>
      </c>
      <c r="J2659" s="71">
        <v>-122.29800969999999</v>
      </c>
    </row>
    <row r="2660" spans="1:10" ht="29.1">
      <c r="A2660" s="71">
        <v>55718</v>
      </c>
      <c r="B2660" s="70" t="s">
        <v>1035</v>
      </c>
      <c r="C2660" s="71">
        <v>200280</v>
      </c>
      <c r="D2660" s="72" t="s">
        <v>2837</v>
      </c>
      <c r="E2660" s="71">
        <v>0</v>
      </c>
      <c r="F2660" s="71">
        <v>11</v>
      </c>
      <c r="G2660" s="71">
        <v>11</v>
      </c>
      <c r="H2660" s="71">
        <v>2664</v>
      </c>
      <c r="I2660" s="71">
        <v>37.889514800000001</v>
      </c>
      <c r="J2660" s="71">
        <v>-122.3058928</v>
      </c>
    </row>
    <row r="2661" spans="1:10" ht="29.1">
      <c r="A2661" s="71">
        <v>51393</v>
      </c>
      <c r="B2661" s="70" t="s">
        <v>1035</v>
      </c>
      <c r="C2661" s="71">
        <v>9903060</v>
      </c>
      <c r="D2661" s="72" t="s">
        <v>2779</v>
      </c>
      <c r="E2661" s="71">
        <v>5</v>
      </c>
      <c r="F2661" s="71">
        <v>6</v>
      </c>
      <c r="G2661" s="71">
        <v>11</v>
      </c>
      <c r="H2661" s="71">
        <v>2665</v>
      </c>
      <c r="I2661" s="71">
        <v>37.705285199999999</v>
      </c>
      <c r="J2661" s="71">
        <v>-122.1663817</v>
      </c>
    </row>
    <row r="2662" spans="1:10" ht="29.1">
      <c r="A2662" s="71">
        <v>56233</v>
      </c>
      <c r="B2662" s="70" t="s">
        <v>1035</v>
      </c>
      <c r="C2662" s="71">
        <v>1700550</v>
      </c>
      <c r="D2662" s="72" t="s">
        <v>2723</v>
      </c>
      <c r="E2662" s="71">
        <v>2</v>
      </c>
      <c r="F2662" s="71">
        <v>9</v>
      </c>
      <c r="G2662" s="71">
        <v>11</v>
      </c>
      <c r="H2662" s="71">
        <v>2666</v>
      </c>
      <c r="I2662" s="71">
        <v>37.592827999999997</v>
      </c>
      <c r="J2662" s="71">
        <v>-122.068725</v>
      </c>
    </row>
    <row r="2663" spans="1:10" ht="29.1">
      <c r="A2663" s="71">
        <v>57991</v>
      </c>
      <c r="B2663" s="70" t="s">
        <v>1035</v>
      </c>
      <c r="C2663" s="71">
        <v>901980</v>
      </c>
      <c r="D2663" s="72" t="s">
        <v>2520</v>
      </c>
      <c r="E2663" s="71">
        <v>4</v>
      </c>
      <c r="F2663" s="71">
        <v>7</v>
      </c>
      <c r="G2663" s="71">
        <v>11</v>
      </c>
      <c r="H2663" s="71">
        <v>2667</v>
      </c>
      <c r="I2663" s="71">
        <v>37.5217879</v>
      </c>
      <c r="J2663" s="71">
        <v>-122.0347416</v>
      </c>
    </row>
    <row r="2664" spans="1:10" ht="29.1">
      <c r="A2664" s="71">
        <v>55789</v>
      </c>
      <c r="B2664" s="70" t="s">
        <v>1035</v>
      </c>
      <c r="C2664" s="71">
        <v>1018920</v>
      </c>
      <c r="D2664" s="72" t="s">
        <v>2838</v>
      </c>
      <c r="E2664" s="71">
        <v>1</v>
      </c>
      <c r="F2664" s="71">
        <v>10</v>
      </c>
      <c r="G2664" s="71">
        <v>11</v>
      </c>
      <c r="H2664" s="71">
        <v>2668</v>
      </c>
      <c r="I2664" s="71">
        <v>37.773725300000002</v>
      </c>
      <c r="J2664" s="71">
        <v>-122.1872432</v>
      </c>
    </row>
    <row r="2665" spans="1:10" ht="29.1">
      <c r="A2665" s="71">
        <v>54980</v>
      </c>
      <c r="B2665" s="70" t="s">
        <v>1035</v>
      </c>
      <c r="C2665" s="71">
        <v>705220</v>
      </c>
      <c r="D2665" s="72" t="s">
        <v>2770</v>
      </c>
      <c r="E2665" s="71">
        <v>3</v>
      </c>
      <c r="F2665" s="71">
        <v>8</v>
      </c>
      <c r="G2665" s="71">
        <v>11</v>
      </c>
      <c r="H2665" s="71">
        <v>2669</v>
      </c>
      <c r="I2665" s="71">
        <v>37.551399000000004</v>
      </c>
      <c r="J2665" s="71">
        <v>-121.97654300000001</v>
      </c>
    </row>
    <row r="2666" spans="1:10" ht="29.1">
      <c r="A2666" s="71">
        <v>57353</v>
      </c>
      <c r="B2666" s="70" t="s">
        <v>1035</v>
      </c>
      <c r="C2666" s="71">
        <v>1000770</v>
      </c>
      <c r="D2666" s="72" t="s">
        <v>2839</v>
      </c>
      <c r="E2666" s="71">
        <v>9</v>
      </c>
      <c r="F2666" s="71">
        <v>2</v>
      </c>
      <c r="G2666" s="71">
        <v>11</v>
      </c>
      <c r="H2666" s="71">
        <v>2670</v>
      </c>
      <c r="I2666" s="71">
        <v>37.796190799999998</v>
      </c>
      <c r="J2666" s="71">
        <v>-122.23468099999999</v>
      </c>
    </row>
    <row r="2667" spans="1:10" ht="29.1">
      <c r="A2667" s="71">
        <v>52287</v>
      </c>
      <c r="B2667" s="70" t="s">
        <v>1035</v>
      </c>
      <c r="C2667" s="71">
        <v>1000360</v>
      </c>
      <c r="D2667" s="72" t="s">
        <v>2840</v>
      </c>
      <c r="E2667" s="71">
        <v>8</v>
      </c>
      <c r="F2667" s="71">
        <v>3</v>
      </c>
      <c r="G2667" s="71">
        <v>11</v>
      </c>
      <c r="H2667" s="71">
        <v>2671</v>
      </c>
      <c r="I2667" s="71">
        <v>37.805228300000003</v>
      </c>
      <c r="J2667" s="71">
        <v>-122.2802435</v>
      </c>
    </row>
    <row r="2668" spans="1:10" ht="29.1">
      <c r="A2668" s="71">
        <v>57245</v>
      </c>
      <c r="B2668" s="70" t="s">
        <v>1035</v>
      </c>
      <c r="C2668" s="71">
        <v>700320</v>
      </c>
      <c r="D2668" s="72" t="s">
        <v>2841</v>
      </c>
      <c r="E2668" s="71">
        <v>10</v>
      </c>
      <c r="F2668" s="71">
        <v>1</v>
      </c>
      <c r="G2668" s="71">
        <v>11</v>
      </c>
      <c r="H2668" s="71">
        <v>2672</v>
      </c>
      <c r="I2668" s="71">
        <v>37.484620100000001</v>
      </c>
      <c r="J2668" s="71">
        <v>-121.94164600000001</v>
      </c>
    </row>
    <row r="2669" spans="1:10" ht="29.1">
      <c r="A2669" s="71">
        <v>51044</v>
      </c>
      <c r="B2669" s="70" t="s">
        <v>1035</v>
      </c>
      <c r="C2669" s="71">
        <v>1600780</v>
      </c>
      <c r="D2669" s="72" t="s">
        <v>2318</v>
      </c>
      <c r="E2669" s="71">
        <v>0</v>
      </c>
      <c r="F2669" s="71">
        <v>10</v>
      </c>
      <c r="G2669" s="71">
        <v>11</v>
      </c>
      <c r="H2669" s="71">
        <v>2673</v>
      </c>
      <c r="I2669" s="71">
        <v>37.959153999999998</v>
      </c>
      <c r="J2669" s="71">
        <v>-122.3565455</v>
      </c>
    </row>
    <row r="2670" spans="1:10" ht="29.1">
      <c r="A2670" s="71">
        <v>52979</v>
      </c>
      <c r="B2670" s="70" t="s">
        <v>1035</v>
      </c>
      <c r="C2670" s="71">
        <v>9907930</v>
      </c>
      <c r="D2670" s="72" t="s">
        <v>2842</v>
      </c>
      <c r="E2670" s="71">
        <v>8</v>
      </c>
      <c r="F2670" s="71">
        <v>3</v>
      </c>
      <c r="G2670" s="71">
        <v>11</v>
      </c>
      <c r="H2670" s="71">
        <v>2674</v>
      </c>
      <c r="I2670" s="71">
        <v>37.690686900000003</v>
      </c>
      <c r="J2670" s="71">
        <v>-122.10765550000001</v>
      </c>
    </row>
    <row r="2671" spans="1:10" ht="29.1">
      <c r="A2671" s="71">
        <v>54845</v>
      </c>
      <c r="B2671" s="70" t="s">
        <v>1035</v>
      </c>
      <c r="C2671" s="71">
        <v>1000670</v>
      </c>
      <c r="D2671" s="72" t="s">
        <v>2830</v>
      </c>
      <c r="E2671" s="71">
        <v>5</v>
      </c>
      <c r="F2671" s="71">
        <v>6</v>
      </c>
      <c r="G2671" s="71">
        <v>11</v>
      </c>
      <c r="H2671" s="71">
        <v>2675</v>
      </c>
      <c r="I2671" s="71">
        <v>37.789595300000002</v>
      </c>
      <c r="J2671" s="71">
        <v>-122.2458001</v>
      </c>
    </row>
    <row r="2672" spans="1:10" ht="29.1">
      <c r="A2672" s="71">
        <v>53559</v>
      </c>
      <c r="B2672" s="70" t="s">
        <v>1035</v>
      </c>
      <c r="C2672" s="71">
        <v>1003190</v>
      </c>
      <c r="D2672" s="72" t="s">
        <v>2843</v>
      </c>
      <c r="E2672" s="71">
        <v>5</v>
      </c>
      <c r="F2672" s="71">
        <v>6</v>
      </c>
      <c r="G2672" s="71">
        <v>11</v>
      </c>
      <c r="H2672" s="71">
        <v>2676</v>
      </c>
      <c r="I2672" s="71">
        <v>37.756668099999999</v>
      </c>
      <c r="J2672" s="71">
        <v>-122.19373229999999</v>
      </c>
    </row>
    <row r="2673" spans="1:10" ht="29.1">
      <c r="A2673" s="71">
        <v>51845</v>
      </c>
      <c r="B2673" s="70" t="s">
        <v>1035</v>
      </c>
      <c r="C2673" s="71">
        <v>704700</v>
      </c>
      <c r="D2673" s="72" t="s">
        <v>2844</v>
      </c>
      <c r="E2673" s="71">
        <v>10</v>
      </c>
      <c r="F2673" s="71">
        <v>0</v>
      </c>
      <c r="G2673" s="71">
        <v>11</v>
      </c>
      <c r="H2673" s="71">
        <v>2677</v>
      </c>
      <c r="I2673" s="71">
        <v>37.503239399999998</v>
      </c>
      <c r="J2673" s="71">
        <v>-121.9249614</v>
      </c>
    </row>
    <row r="2674" spans="1:10" ht="29.1">
      <c r="A2674" s="71">
        <v>55620</v>
      </c>
      <c r="B2674" s="70" t="s">
        <v>1035</v>
      </c>
      <c r="C2674" s="71">
        <v>801740</v>
      </c>
      <c r="D2674" s="72" t="s">
        <v>2845</v>
      </c>
      <c r="E2674" s="71">
        <v>6</v>
      </c>
      <c r="F2674" s="71">
        <v>5</v>
      </c>
      <c r="G2674" s="71">
        <v>11</v>
      </c>
      <c r="H2674" s="71">
        <v>2678</v>
      </c>
      <c r="I2674" s="71">
        <v>37.6470761</v>
      </c>
      <c r="J2674" s="71">
        <v>-122.0897873</v>
      </c>
    </row>
    <row r="2675" spans="1:10" ht="29.1">
      <c r="A2675" s="71">
        <v>51688</v>
      </c>
      <c r="B2675" s="70" t="s">
        <v>1035</v>
      </c>
      <c r="C2675" s="71">
        <v>1012290</v>
      </c>
      <c r="D2675" s="72" t="s">
        <v>2151</v>
      </c>
      <c r="E2675" s="71">
        <v>10</v>
      </c>
      <c r="F2675" s="71">
        <v>0</v>
      </c>
      <c r="G2675" s="71">
        <v>11</v>
      </c>
      <c r="H2675" s="71">
        <v>2679</v>
      </c>
      <c r="I2675" s="71">
        <v>37.814881100000001</v>
      </c>
      <c r="J2675" s="71">
        <v>-122.2595723</v>
      </c>
    </row>
    <row r="2676" spans="1:10" ht="29.1">
      <c r="A2676" s="71">
        <v>54413</v>
      </c>
      <c r="B2676" s="70" t="s">
        <v>1035</v>
      </c>
      <c r="C2676" s="71">
        <v>1303230</v>
      </c>
      <c r="D2676" s="72" t="s">
        <v>2444</v>
      </c>
      <c r="E2676" s="71">
        <v>7</v>
      </c>
      <c r="F2676" s="71">
        <v>4</v>
      </c>
      <c r="G2676" s="71">
        <v>11</v>
      </c>
      <c r="H2676" s="71">
        <v>2680</v>
      </c>
      <c r="I2676" s="71">
        <v>37.989340800000001</v>
      </c>
      <c r="J2676" s="71">
        <v>-122.3224101</v>
      </c>
    </row>
    <row r="2677" spans="1:10" ht="29.1">
      <c r="A2677" s="71">
        <v>51204</v>
      </c>
      <c r="B2677" s="70" t="s">
        <v>1035</v>
      </c>
      <c r="C2677" s="71">
        <v>9902520</v>
      </c>
      <c r="D2677" s="72" t="s">
        <v>2846</v>
      </c>
      <c r="E2677" s="71">
        <v>3</v>
      </c>
      <c r="F2677" s="71">
        <v>8</v>
      </c>
      <c r="G2677" s="71">
        <v>11</v>
      </c>
      <c r="H2677" s="71">
        <v>2681</v>
      </c>
      <c r="I2677" s="71">
        <v>37.668129899999997</v>
      </c>
      <c r="J2677" s="71">
        <v>-122.08179199999999</v>
      </c>
    </row>
    <row r="2678" spans="1:10" ht="29.1">
      <c r="A2678" s="71">
        <v>54524</v>
      </c>
      <c r="B2678" s="70" t="s">
        <v>1035</v>
      </c>
      <c r="C2678" s="71">
        <v>1303320</v>
      </c>
      <c r="D2678" s="72" t="s">
        <v>2445</v>
      </c>
      <c r="E2678" s="71">
        <v>8</v>
      </c>
      <c r="F2678" s="71">
        <v>3</v>
      </c>
      <c r="G2678" s="71">
        <v>11</v>
      </c>
      <c r="H2678" s="71">
        <v>2682</v>
      </c>
      <c r="I2678" s="71">
        <v>37.919773399999997</v>
      </c>
      <c r="J2678" s="71">
        <v>-122.3266004</v>
      </c>
    </row>
    <row r="2679" spans="1:10" ht="29.1">
      <c r="A2679" s="71">
        <v>55304</v>
      </c>
      <c r="B2679" s="70" t="s">
        <v>1035</v>
      </c>
      <c r="C2679" s="71">
        <v>302570</v>
      </c>
      <c r="D2679" s="72" t="s">
        <v>2847</v>
      </c>
      <c r="E2679" s="71">
        <v>4</v>
      </c>
      <c r="F2679" s="71">
        <v>7</v>
      </c>
      <c r="G2679" s="71">
        <v>11</v>
      </c>
      <c r="H2679" s="71">
        <v>2683</v>
      </c>
      <c r="I2679" s="71">
        <v>37.876208400000003</v>
      </c>
      <c r="J2679" s="71">
        <v>-122.2604504</v>
      </c>
    </row>
    <row r="2680" spans="1:10" ht="29.1">
      <c r="A2680" s="71">
        <v>54996</v>
      </c>
      <c r="B2680" s="70" t="s">
        <v>1035</v>
      </c>
      <c r="C2680" s="71">
        <v>1302100</v>
      </c>
      <c r="D2680" s="72" t="s">
        <v>2848</v>
      </c>
      <c r="E2680" s="71">
        <v>8</v>
      </c>
      <c r="F2680" s="71">
        <v>3</v>
      </c>
      <c r="G2680" s="71">
        <v>11</v>
      </c>
      <c r="H2680" s="71">
        <v>2684</v>
      </c>
      <c r="I2680" s="71">
        <v>37.9735078</v>
      </c>
      <c r="J2680" s="71">
        <v>-122.341921</v>
      </c>
    </row>
    <row r="2681" spans="1:10" ht="29.1">
      <c r="A2681" s="71">
        <v>59488</v>
      </c>
      <c r="B2681" s="70" t="s">
        <v>1035</v>
      </c>
      <c r="C2681" s="71">
        <v>1013620</v>
      </c>
      <c r="D2681" s="72" t="s">
        <v>2849</v>
      </c>
      <c r="E2681" s="71">
        <v>10</v>
      </c>
      <c r="F2681" s="71">
        <v>1</v>
      </c>
      <c r="G2681" s="71">
        <v>11</v>
      </c>
      <c r="H2681" s="71">
        <v>2685</v>
      </c>
      <c r="I2681" s="71">
        <v>37.807325499999997</v>
      </c>
      <c r="J2681" s="71">
        <v>-122.2497335</v>
      </c>
    </row>
    <row r="2682" spans="1:10" ht="29.1">
      <c r="A2682" s="71">
        <v>56835</v>
      </c>
      <c r="B2682" s="70" t="s">
        <v>1035</v>
      </c>
      <c r="C2682" s="71">
        <v>901270</v>
      </c>
      <c r="D2682" s="72" t="s">
        <v>2850</v>
      </c>
      <c r="E2682" s="71">
        <v>4</v>
      </c>
      <c r="F2682" s="71">
        <v>7</v>
      </c>
      <c r="G2682" s="71">
        <v>11</v>
      </c>
      <c r="H2682" s="71">
        <v>2686</v>
      </c>
      <c r="I2682" s="71">
        <v>37.545868400000003</v>
      </c>
      <c r="J2682" s="71">
        <v>-122.0405732</v>
      </c>
    </row>
    <row r="2683" spans="1:10" ht="29.1">
      <c r="A2683" s="71">
        <v>55181</v>
      </c>
      <c r="B2683" s="70" t="s">
        <v>1035</v>
      </c>
      <c r="C2683" s="71">
        <v>1018870</v>
      </c>
      <c r="D2683" s="72" t="s">
        <v>2750</v>
      </c>
      <c r="E2683" s="71">
        <v>4</v>
      </c>
      <c r="F2683" s="71">
        <v>6</v>
      </c>
      <c r="G2683" s="71">
        <v>11</v>
      </c>
      <c r="H2683" s="71">
        <v>2687</v>
      </c>
      <c r="I2683" s="71">
        <v>37.776741999999999</v>
      </c>
      <c r="J2683" s="71">
        <v>-122.183888</v>
      </c>
    </row>
    <row r="2684" spans="1:10" ht="29.1">
      <c r="A2684" s="71">
        <v>51878</v>
      </c>
      <c r="B2684" s="70" t="s">
        <v>1035</v>
      </c>
      <c r="C2684" s="71">
        <v>802830</v>
      </c>
      <c r="D2684" s="72" t="s">
        <v>2851</v>
      </c>
      <c r="E2684" s="71">
        <v>6</v>
      </c>
      <c r="F2684" s="71">
        <v>5</v>
      </c>
      <c r="G2684" s="71">
        <v>11</v>
      </c>
      <c r="H2684" s="71">
        <v>2688</v>
      </c>
      <c r="I2684" s="71">
        <v>37.637835799999998</v>
      </c>
      <c r="J2684" s="71">
        <v>-122.1165776</v>
      </c>
    </row>
    <row r="2685" spans="1:10" ht="29.1">
      <c r="A2685" s="71">
        <v>54383</v>
      </c>
      <c r="B2685" s="70" t="s">
        <v>1035</v>
      </c>
      <c r="C2685" s="71">
        <v>303030</v>
      </c>
      <c r="D2685" s="72" t="s">
        <v>2852</v>
      </c>
      <c r="E2685" s="71">
        <v>0</v>
      </c>
      <c r="F2685" s="71">
        <v>10</v>
      </c>
      <c r="G2685" s="71">
        <v>11</v>
      </c>
      <c r="H2685" s="71">
        <v>2689</v>
      </c>
      <c r="I2685" s="71">
        <v>37.891531700000002</v>
      </c>
      <c r="J2685" s="71">
        <v>-122.25501920000001</v>
      </c>
    </row>
    <row r="2686" spans="1:10" ht="29.1">
      <c r="A2686" s="71">
        <v>55826</v>
      </c>
      <c r="B2686" s="70" t="s">
        <v>1035</v>
      </c>
      <c r="C2686" s="71">
        <v>1700820</v>
      </c>
      <c r="D2686" s="72" t="s">
        <v>2570</v>
      </c>
      <c r="E2686" s="71">
        <v>4</v>
      </c>
      <c r="F2686" s="71">
        <v>7</v>
      </c>
      <c r="G2686" s="71">
        <v>11</v>
      </c>
      <c r="H2686" s="71">
        <v>2690</v>
      </c>
      <c r="I2686" s="71">
        <v>37.608562499999998</v>
      </c>
      <c r="J2686" s="71">
        <v>-122.0832206</v>
      </c>
    </row>
    <row r="2687" spans="1:10" ht="29.1">
      <c r="A2687" s="71">
        <v>50654</v>
      </c>
      <c r="B2687" s="70" t="s">
        <v>1035</v>
      </c>
      <c r="C2687" s="71">
        <v>600840</v>
      </c>
      <c r="D2687" s="72" t="s">
        <v>2853</v>
      </c>
      <c r="E2687" s="71">
        <v>0</v>
      </c>
      <c r="F2687" s="71">
        <v>11</v>
      </c>
      <c r="G2687" s="71">
        <v>11</v>
      </c>
      <c r="H2687" s="71">
        <v>2691</v>
      </c>
      <c r="I2687" s="71">
        <v>37.845059800000001</v>
      </c>
      <c r="J2687" s="71">
        <v>-122.2908868</v>
      </c>
    </row>
    <row r="2688" spans="1:10" ht="29.1">
      <c r="A2688" s="71">
        <v>56535</v>
      </c>
      <c r="B2688" s="70" t="s">
        <v>1035</v>
      </c>
      <c r="C2688" s="71">
        <v>801870</v>
      </c>
      <c r="D2688" s="72" t="s">
        <v>2854</v>
      </c>
      <c r="E2688" s="71">
        <v>9</v>
      </c>
      <c r="F2688" s="71">
        <v>2</v>
      </c>
      <c r="G2688" s="71">
        <v>11</v>
      </c>
      <c r="H2688" s="71">
        <v>2692</v>
      </c>
      <c r="I2688" s="71">
        <v>37.683306600000002</v>
      </c>
      <c r="J2688" s="71">
        <v>-122.08998680000001</v>
      </c>
    </row>
    <row r="2689" spans="1:10" ht="29.1">
      <c r="A2689" s="71">
        <v>51765</v>
      </c>
      <c r="B2689" s="70" t="s">
        <v>1035</v>
      </c>
      <c r="C2689" s="71">
        <v>303890</v>
      </c>
      <c r="D2689" s="72" t="s">
        <v>2855</v>
      </c>
      <c r="E2689" s="71">
        <v>2</v>
      </c>
      <c r="F2689" s="71">
        <v>9</v>
      </c>
      <c r="G2689" s="71">
        <v>11</v>
      </c>
      <c r="H2689" s="71">
        <v>2693</v>
      </c>
      <c r="I2689" s="71">
        <v>37.878634900000002</v>
      </c>
      <c r="J2689" s="71">
        <v>-122.2667974</v>
      </c>
    </row>
    <row r="2690" spans="1:10" ht="29.1">
      <c r="A2690" s="71">
        <v>54514</v>
      </c>
      <c r="B2690" s="70" t="s">
        <v>1035</v>
      </c>
      <c r="C2690" s="71">
        <v>1302340</v>
      </c>
      <c r="D2690" s="72" t="s">
        <v>2856</v>
      </c>
      <c r="E2690" s="71">
        <v>7</v>
      </c>
      <c r="F2690" s="71">
        <v>3</v>
      </c>
      <c r="G2690" s="71">
        <v>11</v>
      </c>
      <c r="H2690" s="71">
        <v>2694</v>
      </c>
      <c r="I2690" s="71">
        <v>37.9334408</v>
      </c>
      <c r="J2690" s="71">
        <v>-122.3320784</v>
      </c>
    </row>
    <row r="2691" spans="1:10" ht="29.1">
      <c r="A2691" s="71">
        <v>53051</v>
      </c>
      <c r="B2691" s="70" t="s">
        <v>1035</v>
      </c>
      <c r="C2691" s="71">
        <v>9908090</v>
      </c>
      <c r="D2691" s="72" t="s">
        <v>2857</v>
      </c>
      <c r="E2691" s="71">
        <v>9</v>
      </c>
      <c r="F2691" s="71">
        <v>1</v>
      </c>
      <c r="G2691" s="71">
        <v>11</v>
      </c>
      <c r="H2691" s="71">
        <v>2695</v>
      </c>
      <c r="I2691" s="71">
        <v>37.780202799999998</v>
      </c>
      <c r="J2691" s="71">
        <v>-122.29732300000001</v>
      </c>
    </row>
    <row r="2692" spans="1:10" ht="29.1">
      <c r="A2692" s="71">
        <v>56106</v>
      </c>
      <c r="B2692" s="70" t="s">
        <v>1035</v>
      </c>
      <c r="C2692" s="71">
        <v>1502350</v>
      </c>
      <c r="D2692" s="72" t="s">
        <v>2858</v>
      </c>
      <c r="E2692" s="71">
        <v>4</v>
      </c>
      <c r="F2692" s="71">
        <v>7</v>
      </c>
      <c r="G2692" s="71">
        <v>11</v>
      </c>
      <c r="H2692" s="71">
        <v>2696</v>
      </c>
      <c r="I2692" s="71">
        <v>37.686311600000003</v>
      </c>
      <c r="J2692" s="71">
        <v>-122.139574</v>
      </c>
    </row>
    <row r="2693" spans="1:10" ht="29.1">
      <c r="A2693" s="71">
        <v>50822</v>
      </c>
      <c r="B2693" s="70" t="s">
        <v>1035</v>
      </c>
      <c r="C2693" s="71">
        <v>1300570</v>
      </c>
      <c r="D2693" s="72" t="s">
        <v>2359</v>
      </c>
      <c r="E2693" s="71">
        <v>6</v>
      </c>
      <c r="F2693" s="71">
        <v>4</v>
      </c>
      <c r="G2693" s="71">
        <v>11</v>
      </c>
      <c r="H2693" s="71">
        <v>2697</v>
      </c>
      <c r="I2693" s="71">
        <v>37.974556399999997</v>
      </c>
      <c r="J2693" s="71">
        <v>-122.3391269</v>
      </c>
    </row>
    <row r="2694" spans="1:10" ht="29.1">
      <c r="A2694" s="71">
        <v>59244</v>
      </c>
      <c r="B2694" s="70" t="s">
        <v>1035</v>
      </c>
      <c r="C2694" s="71">
        <v>800970</v>
      </c>
      <c r="D2694" s="72" t="s">
        <v>2859</v>
      </c>
      <c r="E2694" s="71">
        <v>0</v>
      </c>
      <c r="F2694" s="71">
        <v>10</v>
      </c>
      <c r="G2694" s="71">
        <v>11</v>
      </c>
      <c r="H2694" s="71">
        <v>2698</v>
      </c>
      <c r="I2694" s="71">
        <v>37.662152399999997</v>
      </c>
      <c r="J2694" s="71">
        <v>-122.0581071</v>
      </c>
    </row>
    <row r="2695" spans="1:10" ht="29.1">
      <c r="A2695" s="71">
        <v>59433</v>
      </c>
      <c r="B2695" s="70" t="s">
        <v>1035</v>
      </c>
      <c r="C2695" s="71">
        <v>9900110</v>
      </c>
      <c r="D2695" s="72" t="s">
        <v>2860</v>
      </c>
      <c r="E2695" s="71">
        <v>9</v>
      </c>
      <c r="F2695" s="71">
        <v>1</v>
      </c>
      <c r="G2695" s="71">
        <v>11</v>
      </c>
      <c r="H2695" s="71">
        <v>2699</v>
      </c>
      <c r="I2695" s="71">
        <v>37.976703999999998</v>
      </c>
      <c r="J2695" s="71">
        <v>-122.29647</v>
      </c>
    </row>
    <row r="2696" spans="1:10" ht="29.1">
      <c r="A2696" s="71">
        <v>53877</v>
      </c>
      <c r="B2696" s="70" t="s">
        <v>1035</v>
      </c>
      <c r="C2696" s="71">
        <v>303240</v>
      </c>
      <c r="D2696" s="72" t="s">
        <v>2861</v>
      </c>
      <c r="E2696" s="71">
        <v>9</v>
      </c>
      <c r="F2696" s="71">
        <v>2</v>
      </c>
      <c r="G2696" s="71">
        <v>11</v>
      </c>
      <c r="H2696" s="71">
        <v>2700</v>
      </c>
      <c r="I2696" s="71">
        <v>37.884130900000002</v>
      </c>
      <c r="J2696" s="71">
        <v>-122.2768549</v>
      </c>
    </row>
    <row r="2697" spans="1:10" ht="29.1">
      <c r="A2697" s="71">
        <v>58876</v>
      </c>
      <c r="B2697" s="70" t="s">
        <v>1035</v>
      </c>
      <c r="C2697" s="71">
        <v>9901100</v>
      </c>
      <c r="D2697" s="72" t="s">
        <v>2453</v>
      </c>
      <c r="E2697" s="71">
        <v>4</v>
      </c>
      <c r="F2697" s="71">
        <v>6</v>
      </c>
      <c r="G2697" s="71">
        <v>11</v>
      </c>
      <c r="H2697" s="71">
        <v>2701</v>
      </c>
      <c r="I2697" s="71">
        <v>37.965949600000002</v>
      </c>
      <c r="J2697" s="71">
        <v>-122.3101277</v>
      </c>
    </row>
    <row r="2698" spans="1:10" ht="29.1">
      <c r="A2698" s="71">
        <v>51810</v>
      </c>
      <c r="B2698" s="70" t="s">
        <v>1035</v>
      </c>
      <c r="C2698" s="71">
        <v>801520</v>
      </c>
      <c r="D2698" s="72" t="s">
        <v>2862</v>
      </c>
      <c r="E2698" s="71">
        <v>5</v>
      </c>
      <c r="F2698" s="71">
        <v>6</v>
      </c>
      <c r="G2698" s="71">
        <v>11</v>
      </c>
      <c r="H2698" s="71">
        <v>2702</v>
      </c>
      <c r="I2698" s="71">
        <v>37.638297000000001</v>
      </c>
      <c r="J2698" s="71">
        <v>-122.1244318</v>
      </c>
    </row>
    <row r="2699" spans="1:10" ht="29.1">
      <c r="A2699" s="71">
        <v>53307</v>
      </c>
      <c r="B2699" s="70" t="s">
        <v>1035</v>
      </c>
      <c r="C2699" s="71">
        <v>500460</v>
      </c>
      <c r="D2699" s="72" t="s">
        <v>2863</v>
      </c>
      <c r="E2699" s="71">
        <v>3</v>
      </c>
      <c r="F2699" s="71">
        <v>7</v>
      </c>
      <c r="G2699" s="71">
        <v>11</v>
      </c>
      <c r="H2699" s="71">
        <v>2703</v>
      </c>
      <c r="I2699" s="71">
        <v>37.936390000000003</v>
      </c>
      <c r="J2699" s="71">
        <v>-122.31446680000001</v>
      </c>
    </row>
    <row r="2700" spans="1:10" ht="29.1">
      <c r="A2700" s="71">
        <v>52778</v>
      </c>
      <c r="B2700" s="70" t="s">
        <v>1035</v>
      </c>
      <c r="C2700" s="71">
        <v>9802050</v>
      </c>
      <c r="D2700" s="72" t="s">
        <v>2864</v>
      </c>
      <c r="E2700" s="71">
        <v>10</v>
      </c>
      <c r="F2700" s="71">
        <v>1</v>
      </c>
      <c r="G2700" s="71">
        <v>11</v>
      </c>
      <c r="H2700" s="71">
        <v>2704</v>
      </c>
      <c r="I2700" s="71">
        <v>37.681532300000001</v>
      </c>
      <c r="J2700" s="71">
        <v>-122.0527019</v>
      </c>
    </row>
    <row r="2701" spans="1:10" ht="29.1">
      <c r="A2701" s="71">
        <v>56883</v>
      </c>
      <c r="B2701" s="70" t="s">
        <v>1035</v>
      </c>
      <c r="C2701" s="71">
        <v>1302090</v>
      </c>
      <c r="D2701" s="72" t="s">
        <v>2848</v>
      </c>
      <c r="E2701" s="71">
        <v>3</v>
      </c>
      <c r="F2701" s="71">
        <v>8</v>
      </c>
      <c r="G2701" s="71">
        <v>11</v>
      </c>
      <c r="H2701" s="71">
        <v>2705</v>
      </c>
      <c r="I2701" s="71">
        <v>37.973426000000003</v>
      </c>
      <c r="J2701" s="71">
        <v>-122.3417965</v>
      </c>
    </row>
    <row r="2702" spans="1:10" ht="29.1">
      <c r="A2702" s="71">
        <v>50150</v>
      </c>
      <c r="B2702" s="70" t="s">
        <v>1035</v>
      </c>
      <c r="C2702" s="71">
        <v>9900150</v>
      </c>
      <c r="D2702" s="72" t="s">
        <v>2865</v>
      </c>
      <c r="E2702" s="71">
        <v>8</v>
      </c>
      <c r="F2702" s="71">
        <v>3</v>
      </c>
      <c r="G2702" s="71">
        <v>11</v>
      </c>
      <c r="H2702" s="71">
        <v>2706</v>
      </c>
      <c r="I2702" s="71">
        <v>37.973656800000001</v>
      </c>
      <c r="J2702" s="71">
        <v>-122.3017796</v>
      </c>
    </row>
    <row r="2703" spans="1:10" ht="29.1">
      <c r="A2703" s="71">
        <v>59810</v>
      </c>
      <c r="B2703" s="70" t="s">
        <v>1035</v>
      </c>
      <c r="C2703" s="71">
        <v>303900</v>
      </c>
      <c r="D2703" s="72" t="s">
        <v>2855</v>
      </c>
      <c r="E2703" s="71">
        <v>9</v>
      </c>
      <c r="F2703" s="71">
        <v>1</v>
      </c>
      <c r="G2703" s="71">
        <v>11</v>
      </c>
      <c r="H2703" s="71">
        <v>2707</v>
      </c>
      <c r="I2703" s="71">
        <v>37.878444999999999</v>
      </c>
      <c r="J2703" s="71">
        <v>-122.26692319999999</v>
      </c>
    </row>
    <row r="2704" spans="1:10" ht="29.1">
      <c r="A2704" s="71">
        <v>55809</v>
      </c>
      <c r="B2704" s="70" t="s">
        <v>1035</v>
      </c>
      <c r="C2704" s="71">
        <v>1700210</v>
      </c>
      <c r="D2704" s="72" t="s">
        <v>2866</v>
      </c>
      <c r="E2704" s="71">
        <v>2</v>
      </c>
      <c r="F2704" s="71">
        <v>9</v>
      </c>
      <c r="G2704" s="71">
        <v>11</v>
      </c>
      <c r="H2704" s="71">
        <v>2708</v>
      </c>
      <c r="I2704" s="71">
        <v>37.589269100000003</v>
      </c>
      <c r="J2704" s="71">
        <v>-122.0292905</v>
      </c>
    </row>
    <row r="2705" spans="1:10" ht="29.1">
      <c r="A2705" s="71">
        <v>59941</v>
      </c>
      <c r="B2705" s="70" t="s">
        <v>1035</v>
      </c>
      <c r="C2705" s="71">
        <v>500390</v>
      </c>
      <c r="D2705" s="72" t="s">
        <v>2867</v>
      </c>
      <c r="E2705" s="71">
        <v>1</v>
      </c>
      <c r="F2705" s="71">
        <v>10</v>
      </c>
      <c r="G2705" s="71">
        <v>11</v>
      </c>
      <c r="H2705" s="71">
        <v>2709</v>
      </c>
      <c r="I2705" s="71">
        <v>37.935031799999997</v>
      </c>
      <c r="J2705" s="71">
        <v>-122.30800410000001</v>
      </c>
    </row>
    <row r="2706" spans="1:10" ht="29.1">
      <c r="A2706" s="71">
        <v>57820</v>
      </c>
      <c r="B2706" s="70" t="s">
        <v>1035</v>
      </c>
      <c r="C2706" s="71">
        <v>703820</v>
      </c>
      <c r="D2706" s="72" t="s">
        <v>2868</v>
      </c>
      <c r="E2706" s="71">
        <v>1</v>
      </c>
      <c r="F2706" s="71">
        <v>9</v>
      </c>
      <c r="G2706" s="71">
        <v>11</v>
      </c>
      <c r="H2706" s="71">
        <v>2710</v>
      </c>
      <c r="I2706" s="71">
        <v>37.562547799999997</v>
      </c>
      <c r="J2706" s="71">
        <v>-121.9785906</v>
      </c>
    </row>
    <row r="2707" spans="1:10" ht="29.1">
      <c r="A2707" s="71">
        <v>55281</v>
      </c>
      <c r="B2707" s="70" t="s">
        <v>1035</v>
      </c>
      <c r="C2707" s="71">
        <v>1502490</v>
      </c>
      <c r="D2707" s="72" t="s">
        <v>2869</v>
      </c>
      <c r="E2707" s="71">
        <v>4</v>
      </c>
      <c r="F2707" s="71">
        <v>6</v>
      </c>
      <c r="G2707" s="71">
        <v>11</v>
      </c>
      <c r="H2707" s="71">
        <v>2711</v>
      </c>
      <c r="I2707" s="71">
        <v>37.7013423</v>
      </c>
      <c r="J2707" s="71">
        <v>-122.1887758</v>
      </c>
    </row>
    <row r="2708" spans="1:10" ht="29.1">
      <c r="A2708" s="71">
        <v>54358</v>
      </c>
      <c r="B2708" s="70" t="s">
        <v>1035</v>
      </c>
      <c r="C2708" s="71">
        <v>303020</v>
      </c>
      <c r="D2708" s="72" t="s">
        <v>2870</v>
      </c>
      <c r="E2708" s="71">
        <v>1</v>
      </c>
      <c r="F2708" s="71">
        <v>10</v>
      </c>
      <c r="G2708" s="71">
        <v>11</v>
      </c>
      <c r="H2708" s="71">
        <v>2712</v>
      </c>
      <c r="I2708" s="71">
        <v>37.8904967</v>
      </c>
      <c r="J2708" s="71">
        <v>-122.25257569999999</v>
      </c>
    </row>
    <row r="2709" spans="1:10" ht="29.1">
      <c r="A2709" s="71">
        <v>53369</v>
      </c>
      <c r="B2709" s="70" t="s">
        <v>1035</v>
      </c>
      <c r="C2709" s="71">
        <v>802010</v>
      </c>
      <c r="D2709" s="72" t="s">
        <v>2871</v>
      </c>
      <c r="E2709" s="71">
        <v>6</v>
      </c>
      <c r="F2709" s="71">
        <v>4</v>
      </c>
      <c r="G2709" s="71">
        <v>11</v>
      </c>
      <c r="H2709" s="71">
        <v>2713</v>
      </c>
      <c r="I2709" s="71">
        <v>37.636063900000003</v>
      </c>
      <c r="J2709" s="71">
        <v>-122.0685831</v>
      </c>
    </row>
    <row r="2710" spans="1:10" ht="29.1">
      <c r="A2710" s="71">
        <v>58142</v>
      </c>
      <c r="B2710" s="70" t="s">
        <v>1035</v>
      </c>
      <c r="C2710" s="71">
        <v>1701010</v>
      </c>
      <c r="D2710" s="72" t="s">
        <v>2872</v>
      </c>
      <c r="E2710" s="71">
        <v>1</v>
      </c>
      <c r="F2710" s="71">
        <v>9</v>
      </c>
      <c r="G2710" s="71">
        <v>10</v>
      </c>
      <c r="H2710" s="71">
        <v>2714</v>
      </c>
      <c r="I2710" s="71">
        <v>37.587047699999999</v>
      </c>
      <c r="J2710" s="71">
        <v>-122.02038810000001</v>
      </c>
    </row>
    <row r="2711" spans="1:10" ht="29.1">
      <c r="A2711" s="71">
        <v>51554</v>
      </c>
      <c r="B2711" s="70" t="s">
        <v>1035</v>
      </c>
      <c r="C2711" s="71">
        <v>1009730</v>
      </c>
      <c r="D2711" s="72" t="s">
        <v>2810</v>
      </c>
      <c r="E2711" s="71">
        <v>7</v>
      </c>
      <c r="F2711" s="71">
        <v>4</v>
      </c>
      <c r="G2711" s="71">
        <v>10</v>
      </c>
      <c r="H2711" s="71">
        <v>2715</v>
      </c>
      <c r="I2711" s="71">
        <v>37.743574600000002</v>
      </c>
      <c r="J2711" s="71">
        <v>-122.20439469999999</v>
      </c>
    </row>
    <row r="2712" spans="1:10" ht="29.1">
      <c r="A2712" s="71">
        <v>55018</v>
      </c>
      <c r="B2712" s="70" t="s">
        <v>1035</v>
      </c>
      <c r="C2712" s="71">
        <v>1502340</v>
      </c>
      <c r="D2712" s="72" t="s">
        <v>2858</v>
      </c>
      <c r="E2712" s="71">
        <v>3</v>
      </c>
      <c r="F2712" s="71">
        <v>7</v>
      </c>
      <c r="G2712" s="71">
        <v>10</v>
      </c>
      <c r="H2712" s="71">
        <v>2716</v>
      </c>
      <c r="I2712" s="71">
        <v>37.686438299999999</v>
      </c>
      <c r="J2712" s="71">
        <v>-122.13988860000001</v>
      </c>
    </row>
    <row r="2713" spans="1:10" ht="29.1">
      <c r="A2713" s="71">
        <v>58779</v>
      </c>
      <c r="B2713" s="70" t="s">
        <v>1035</v>
      </c>
      <c r="C2713" s="71">
        <v>1600510</v>
      </c>
      <c r="D2713" s="72" t="s">
        <v>2873</v>
      </c>
      <c r="E2713" s="71">
        <v>9</v>
      </c>
      <c r="F2713" s="71">
        <v>2</v>
      </c>
      <c r="G2713" s="71">
        <v>10</v>
      </c>
      <c r="H2713" s="71">
        <v>2717</v>
      </c>
      <c r="I2713" s="71">
        <v>37.978984400000002</v>
      </c>
      <c r="J2713" s="71">
        <v>-122.3508817</v>
      </c>
    </row>
    <row r="2714" spans="1:10" ht="29.1">
      <c r="A2714" s="71">
        <v>54563</v>
      </c>
      <c r="B2714" s="70" t="s">
        <v>1035</v>
      </c>
      <c r="C2714" s="71">
        <v>9802060</v>
      </c>
      <c r="D2714" s="72" t="s">
        <v>2864</v>
      </c>
      <c r="E2714" s="71">
        <v>1</v>
      </c>
      <c r="F2714" s="71">
        <v>9</v>
      </c>
      <c r="G2714" s="71">
        <v>10</v>
      </c>
      <c r="H2714" s="71">
        <v>2718</v>
      </c>
      <c r="I2714" s="71">
        <v>37.681568499999997</v>
      </c>
      <c r="J2714" s="71">
        <v>-122.05252950000001</v>
      </c>
    </row>
    <row r="2715" spans="1:10" ht="29.1">
      <c r="A2715" s="71">
        <v>57992</v>
      </c>
      <c r="B2715" s="70" t="s">
        <v>1035</v>
      </c>
      <c r="C2715" s="71">
        <v>902020</v>
      </c>
      <c r="D2715" s="72" t="s">
        <v>2874</v>
      </c>
      <c r="E2715" s="71">
        <v>4</v>
      </c>
      <c r="F2715" s="71">
        <v>6</v>
      </c>
      <c r="G2715" s="71">
        <v>10</v>
      </c>
      <c r="H2715" s="71">
        <v>2719</v>
      </c>
      <c r="I2715" s="71">
        <v>37.585290200000003</v>
      </c>
      <c r="J2715" s="71">
        <v>-121.99664009999999</v>
      </c>
    </row>
    <row r="2716" spans="1:10" ht="29.1">
      <c r="A2716" s="71">
        <v>50911</v>
      </c>
      <c r="B2716" s="70" t="s">
        <v>1035</v>
      </c>
      <c r="C2716" s="71">
        <v>301610</v>
      </c>
      <c r="D2716" s="72" t="s">
        <v>2875</v>
      </c>
      <c r="E2716" s="71">
        <v>5</v>
      </c>
      <c r="F2716" s="71">
        <v>5</v>
      </c>
      <c r="G2716" s="71">
        <v>10</v>
      </c>
      <c r="H2716" s="71">
        <v>2720</v>
      </c>
      <c r="I2716" s="71">
        <v>37.854323700000002</v>
      </c>
      <c r="J2716" s="71">
        <v>-122.2482454</v>
      </c>
    </row>
    <row r="2717" spans="1:10" ht="29.1">
      <c r="A2717" s="71">
        <v>55198</v>
      </c>
      <c r="B2717" s="70" t="s">
        <v>1035</v>
      </c>
      <c r="C2717" s="71">
        <v>1501910</v>
      </c>
      <c r="D2717" s="72" t="s">
        <v>2627</v>
      </c>
      <c r="E2717" s="71">
        <v>6</v>
      </c>
      <c r="F2717" s="71">
        <v>5</v>
      </c>
      <c r="G2717" s="71">
        <v>10</v>
      </c>
      <c r="H2717" s="71">
        <v>2721</v>
      </c>
      <c r="I2717" s="71">
        <v>37.7010662</v>
      </c>
      <c r="J2717" s="71">
        <v>-122.14370959999999</v>
      </c>
    </row>
    <row r="2718" spans="1:10" ht="29.1">
      <c r="A2718" s="71">
        <v>53329</v>
      </c>
      <c r="B2718" s="70" t="s">
        <v>1035</v>
      </c>
      <c r="C2718" s="71">
        <v>1000510</v>
      </c>
      <c r="D2718" s="72" t="s">
        <v>2876</v>
      </c>
      <c r="E2718" s="71">
        <v>6</v>
      </c>
      <c r="F2718" s="71">
        <v>5</v>
      </c>
      <c r="G2718" s="71">
        <v>10</v>
      </c>
      <c r="H2718" s="71">
        <v>2722</v>
      </c>
      <c r="I2718" s="71">
        <v>37.805024099999997</v>
      </c>
      <c r="J2718" s="71">
        <v>-122.27710310000001</v>
      </c>
    </row>
    <row r="2719" spans="1:10" ht="29.1">
      <c r="A2719" s="71">
        <v>54359</v>
      </c>
      <c r="B2719" s="70" t="s">
        <v>1035</v>
      </c>
      <c r="C2719" s="71">
        <v>305390</v>
      </c>
      <c r="D2719" s="72" t="s">
        <v>2877</v>
      </c>
      <c r="E2719" s="71">
        <v>0</v>
      </c>
      <c r="F2719" s="71">
        <v>10</v>
      </c>
      <c r="G2719" s="71">
        <v>10</v>
      </c>
      <c r="H2719" s="71">
        <v>2723</v>
      </c>
      <c r="I2719" s="71">
        <v>37.892184200000003</v>
      </c>
      <c r="J2719" s="71">
        <v>-122.266921</v>
      </c>
    </row>
    <row r="2720" spans="1:10" ht="29.1">
      <c r="A2720" s="71">
        <v>59943</v>
      </c>
      <c r="B2720" s="70" t="s">
        <v>1035</v>
      </c>
      <c r="C2720" s="71">
        <v>803680</v>
      </c>
      <c r="D2720" s="72" t="s">
        <v>2088</v>
      </c>
      <c r="E2720" s="71">
        <v>3</v>
      </c>
      <c r="F2720" s="71">
        <v>7</v>
      </c>
      <c r="G2720" s="71">
        <v>10</v>
      </c>
      <c r="H2720" s="71">
        <v>2724</v>
      </c>
      <c r="I2720" s="71">
        <v>37.633871999999997</v>
      </c>
      <c r="J2720" s="71">
        <v>-122.0515101</v>
      </c>
    </row>
    <row r="2721" spans="1:10" ht="29.1">
      <c r="A2721" s="71">
        <v>51877</v>
      </c>
      <c r="B2721" s="70" t="s">
        <v>1035</v>
      </c>
      <c r="C2721" s="71">
        <v>302400</v>
      </c>
      <c r="D2721" s="72" t="s">
        <v>2577</v>
      </c>
      <c r="E2721" s="71">
        <v>10</v>
      </c>
      <c r="F2721" s="71">
        <v>0</v>
      </c>
      <c r="G2721" s="71">
        <v>10</v>
      </c>
      <c r="H2721" s="71">
        <v>2725</v>
      </c>
      <c r="I2721" s="71">
        <v>37.890737199999997</v>
      </c>
      <c r="J2721" s="71">
        <v>-122.2640529</v>
      </c>
    </row>
    <row r="2722" spans="1:10" ht="29.1">
      <c r="A2722" s="71">
        <v>57001</v>
      </c>
      <c r="B2722" s="70" t="s">
        <v>1035</v>
      </c>
      <c r="C2722" s="71">
        <v>306270</v>
      </c>
      <c r="D2722" s="72" t="s">
        <v>2878</v>
      </c>
      <c r="E2722" s="71">
        <v>9</v>
      </c>
      <c r="F2722" s="71">
        <v>1</v>
      </c>
      <c r="G2722" s="71">
        <v>10</v>
      </c>
      <c r="H2722" s="71">
        <v>2726</v>
      </c>
      <c r="I2722" s="71">
        <v>37.900737399999997</v>
      </c>
      <c r="J2722" s="71">
        <v>-122.2701443</v>
      </c>
    </row>
    <row r="2723" spans="1:10" ht="29.1">
      <c r="A2723" s="71">
        <v>52377</v>
      </c>
      <c r="B2723" s="70" t="s">
        <v>1035</v>
      </c>
      <c r="C2723" s="71">
        <v>301890</v>
      </c>
      <c r="D2723" s="72" t="s">
        <v>2879</v>
      </c>
      <c r="E2723" s="71">
        <v>9</v>
      </c>
      <c r="F2723" s="71">
        <v>1</v>
      </c>
      <c r="G2723" s="71">
        <v>10</v>
      </c>
      <c r="H2723" s="71">
        <v>2727</v>
      </c>
      <c r="I2723" s="71">
        <v>37.894702500000001</v>
      </c>
      <c r="J2723" s="71">
        <v>-122.2828099</v>
      </c>
    </row>
    <row r="2724" spans="1:10" ht="29.1">
      <c r="A2724" s="71">
        <v>50705</v>
      </c>
      <c r="B2724" s="70" t="s">
        <v>1035</v>
      </c>
      <c r="C2724" s="71">
        <v>302440</v>
      </c>
      <c r="D2724" s="72" t="s">
        <v>2880</v>
      </c>
      <c r="E2724" s="71">
        <v>9</v>
      </c>
      <c r="F2724" s="71">
        <v>2</v>
      </c>
      <c r="G2724" s="71">
        <v>10</v>
      </c>
      <c r="H2724" s="71">
        <v>2728</v>
      </c>
      <c r="I2724" s="71">
        <v>37.886292500000003</v>
      </c>
      <c r="J2724" s="71">
        <v>-122.2625037</v>
      </c>
    </row>
    <row r="2725" spans="1:10" ht="29.1">
      <c r="A2725" s="71">
        <v>53611</v>
      </c>
      <c r="B2725" s="70" t="s">
        <v>1035</v>
      </c>
      <c r="C2725" s="71">
        <v>705180</v>
      </c>
      <c r="D2725" s="72" t="s">
        <v>2881</v>
      </c>
      <c r="E2725" s="71">
        <v>9</v>
      </c>
      <c r="F2725" s="71">
        <v>1</v>
      </c>
      <c r="G2725" s="71">
        <v>10</v>
      </c>
      <c r="H2725" s="71">
        <v>2729</v>
      </c>
      <c r="I2725" s="71">
        <v>37.562321599999997</v>
      </c>
      <c r="J2725" s="71">
        <v>-122.0615421</v>
      </c>
    </row>
    <row r="2726" spans="1:10" ht="29.1">
      <c r="A2726" s="71">
        <v>54575</v>
      </c>
      <c r="B2726" s="70" t="s">
        <v>1035</v>
      </c>
      <c r="C2726" s="71">
        <v>1000270</v>
      </c>
      <c r="D2726" s="72" t="s">
        <v>2882</v>
      </c>
      <c r="E2726" s="71">
        <v>7</v>
      </c>
      <c r="F2726" s="71">
        <v>4</v>
      </c>
      <c r="G2726" s="71">
        <v>10</v>
      </c>
      <c r="H2726" s="71">
        <v>2730</v>
      </c>
      <c r="I2726" s="71">
        <v>37.796699699999998</v>
      </c>
      <c r="J2726" s="71">
        <v>-122.2607537</v>
      </c>
    </row>
    <row r="2727" spans="1:10" ht="29.1">
      <c r="A2727" s="71">
        <v>56250</v>
      </c>
      <c r="B2727" s="70" t="s">
        <v>1035</v>
      </c>
      <c r="C2727" s="71">
        <v>707290</v>
      </c>
      <c r="D2727" s="72" t="s">
        <v>2883</v>
      </c>
      <c r="E2727" s="71">
        <v>4</v>
      </c>
      <c r="F2727" s="71">
        <v>7</v>
      </c>
      <c r="G2727" s="71">
        <v>10</v>
      </c>
      <c r="H2727" s="71">
        <v>2731</v>
      </c>
      <c r="I2727" s="71">
        <v>37.574770800000003</v>
      </c>
      <c r="J2727" s="71">
        <v>-122.0286042</v>
      </c>
    </row>
    <row r="2728" spans="1:10" ht="29.1">
      <c r="A2728" s="71">
        <v>53017</v>
      </c>
      <c r="B2728" s="70" t="s">
        <v>1035</v>
      </c>
      <c r="C2728" s="71">
        <v>9907990</v>
      </c>
      <c r="D2728" s="72" t="s">
        <v>2884</v>
      </c>
      <c r="E2728" s="71">
        <v>5</v>
      </c>
      <c r="F2728" s="71">
        <v>6</v>
      </c>
      <c r="G2728" s="71">
        <v>10</v>
      </c>
      <c r="H2728" s="71">
        <v>2732</v>
      </c>
      <c r="I2728" s="71">
        <v>37.772193999999999</v>
      </c>
      <c r="J2728" s="71">
        <v>-122.29863899999999</v>
      </c>
    </row>
    <row r="2729" spans="1:10" ht="29.1">
      <c r="A2729" s="71">
        <v>58670</v>
      </c>
      <c r="B2729" s="70" t="s">
        <v>1035</v>
      </c>
      <c r="C2729" s="71">
        <v>704060</v>
      </c>
      <c r="D2729" s="72" t="s">
        <v>2885</v>
      </c>
      <c r="E2729" s="71">
        <v>1</v>
      </c>
      <c r="F2729" s="71">
        <v>9</v>
      </c>
      <c r="G2729" s="71">
        <v>10</v>
      </c>
      <c r="H2729" s="71">
        <v>2733</v>
      </c>
      <c r="I2729" s="71">
        <v>37.581769600000001</v>
      </c>
      <c r="J2729" s="71">
        <v>-122.0002779</v>
      </c>
    </row>
    <row r="2730" spans="1:10" ht="29.1">
      <c r="A2730" s="71">
        <v>53387</v>
      </c>
      <c r="B2730" s="70" t="s">
        <v>1035</v>
      </c>
      <c r="C2730" s="71">
        <v>1001010</v>
      </c>
      <c r="D2730" s="72" t="s">
        <v>2311</v>
      </c>
      <c r="E2730" s="71">
        <v>9</v>
      </c>
      <c r="F2730" s="71">
        <v>1</v>
      </c>
      <c r="G2730" s="71">
        <v>10</v>
      </c>
      <c r="H2730" s="71">
        <v>2734</v>
      </c>
      <c r="I2730" s="71">
        <v>37.810593799999999</v>
      </c>
      <c r="J2730" s="71">
        <v>-122.2910108</v>
      </c>
    </row>
    <row r="2731" spans="1:10" ht="29.1">
      <c r="A2731" s="71">
        <v>57467</v>
      </c>
      <c r="B2731" s="70" t="s">
        <v>1035</v>
      </c>
      <c r="C2731" s="71">
        <v>305380</v>
      </c>
      <c r="D2731" s="72" t="s">
        <v>2886</v>
      </c>
      <c r="E2731" s="71">
        <v>0</v>
      </c>
      <c r="F2731" s="71">
        <v>10</v>
      </c>
      <c r="G2731" s="71">
        <v>10</v>
      </c>
      <c r="H2731" s="71">
        <v>2735</v>
      </c>
      <c r="I2731" s="71">
        <v>37.890891799999999</v>
      </c>
      <c r="J2731" s="71">
        <v>-122.2671605</v>
      </c>
    </row>
    <row r="2732" spans="1:10" ht="29.1">
      <c r="A2732" s="71">
        <v>53552</v>
      </c>
      <c r="B2732" s="70" t="s">
        <v>1035</v>
      </c>
      <c r="C2732" s="71">
        <v>1000220</v>
      </c>
      <c r="D2732" s="72" t="s">
        <v>2484</v>
      </c>
      <c r="E2732" s="71">
        <v>7</v>
      </c>
      <c r="F2732" s="71">
        <v>3</v>
      </c>
      <c r="G2732" s="71">
        <v>10</v>
      </c>
      <c r="H2732" s="71">
        <v>2736</v>
      </c>
      <c r="I2732" s="71">
        <v>37.806494999999998</v>
      </c>
      <c r="J2732" s="71">
        <v>-122.2868855</v>
      </c>
    </row>
    <row r="2733" spans="1:10" ht="29.1">
      <c r="A2733" s="71">
        <v>55296</v>
      </c>
      <c r="B2733" s="70" t="s">
        <v>1035</v>
      </c>
      <c r="C2733" s="71">
        <v>1003130</v>
      </c>
      <c r="D2733" s="72" t="s">
        <v>2823</v>
      </c>
      <c r="E2733" s="71">
        <v>5</v>
      </c>
      <c r="F2733" s="71">
        <v>6</v>
      </c>
      <c r="G2733" s="71">
        <v>10</v>
      </c>
      <c r="H2733" s="71">
        <v>2737</v>
      </c>
      <c r="I2733" s="71">
        <v>37.755203100000003</v>
      </c>
      <c r="J2733" s="71">
        <v>-122.2052224</v>
      </c>
    </row>
    <row r="2734" spans="1:10" ht="29.1">
      <c r="A2734" s="71">
        <v>51722</v>
      </c>
      <c r="B2734" s="70" t="s">
        <v>1035</v>
      </c>
      <c r="C2734" s="71">
        <v>801420</v>
      </c>
      <c r="D2734" s="72" t="s">
        <v>2887</v>
      </c>
      <c r="E2734" s="71">
        <v>8</v>
      </c>
      <c r="F2734" s="71">
        <v>2</v>
      </c>
      <c r="G2734" s="71">
        <v>10</v>
      </c>
      <c r="H2734" s="71">
        <v>2738</v>
      </c>
      <c r="I2734" s="71">
        <v>37.663913700000002</v>
      </c>
      <c r="J2734" s="71">
        <v>-122.087796</v>
      </c>
    </row>
    <row r="2735" spans="1:10" ht="29.1">
      <c r="A2735" s="71">
        <v>59917</v>
      </c>
      <c r="B2735" s="70" t="s">
        <v>1035</v>
      </c>
      <c r="C2735" s="71">
        <v>1002030</v>
      </c>
      <c r="D2735" s="72" t="s">
        <v>2499</v>
      </c>
      <c r="E2735" s="71">
        <v>7</v>
      </c>
      <c r="F2735" s="71">
        <v>3</v>
      </c>
      <c r="G2735" s="71">
        <v>10</v>
      </c>
      <c r="H2735" s="71">
        <v>2739</v>
      </c>
      <c r="I2735" s="71">
        <v>37.779972200000003</v>
      </c>
      <c r="J2735" s="71">
        <v>-122.2204589</v>
      </c>
    </row>
    <row r="2736" spans="1:10" ht="29.1">
      <c r="A2736" s="71">
        <v>50938</v>
      </c>
      <c r="B2736" s="70" t="s">
        <v>1035</v>
      </c>
      <c r="C2736" s="71">
        <v>801330</v>
      </c>
      <c r="D2736" s="72" t="s">
        <v>2888</v>
      </c>
      <c r="E2736" s="71">
        <v>8</v>
      </c>
      <c r="F2736" s="71">
        <v>2</v>
      </c>
      <c r="G2736" s="71">
        <v>10</v>
      </c>
      <c r="H2736" s="71">
        <v>2740</v>
      </c>
      <c r="I2736" s="71">
        <v>37.673365500000003</v>
      </c>
      <c r="J2736" s="71">
        <v>-122.0769312</v>
      </c>
    </row>
    <row r="2737" spans="1:10" ht="29.1">
      <c r="A2737" s="71">
        <v>51773</v>
      </c>
      <c r="B2737" s="70" t="s">
        <v>1035</v>
      </c>
      <c r="C2737" s="71">
        <v>9800940</v>
      </c>
      <c r="D2737" s="72" t="s">
        <v>2842</v>
      </c>
      <c r="E2737" s="71">
        <v>3</v>
      </c>
      <c r="F2737" s="71">
        <v>8</v>
      </c>
      <c r="G2737" s="71">
        <v>10</v>
      </c>
      <c r="H2737" s="71">
        <v>2741</v>
      </c>
      <c r="I2737" s="71">
        <v>37.6906611</v>
      </c>
      <c r="J2737" s="71">
        <v>-122.10799539999999</v>
      </c>
    </row>
    <row r="2738" spans="1:10" ht="29.1">
      <c r="A2738" s="71">
        <v>53538</v>
      </c>
      <c r="B2738" s="70" t="s">
        <v>1035</v>
      </c>
      <c r="C2738" s="71">
        <v>1301700</v>
      </c>
      <c r="D2738" s="72" t="s">
        <v>2889</v>
      </c>
      <c r="E2738" s="71">
        <v>8</v>
      </c>
      <c r="F2738" s="71">
        <v>2</v>
      </c>
      <c r="G2738" s="71">
        <v>10</v>
      </c>
      <c r="H2738" s="71">
        <v>2742</v>
      </c>
      <c r="I2738" s="71">
        <v>37.938803</v>
      </c>
      <c r="J2738" s="71">
        <v>-122.3599036</v>
      </c>
    </row>
    <row r="2739" spans="1:10" ht="29.1">
      <c r="A2739" s="71">
        <v>56399</v>
      </c>
      <c r="B2739" s="70" t="s">
        <v>1035</v>
      </c>
      <c r="C2739" s="71">
        <v>1700180</v>
      </c>
      <c r="D2739" s="72" t="s">
        <v>2890</v>
      </c>
      <c r="E2739" s="71">
        <v>4</v>
      </c>
      <c r="F2739" s="71">
        <v>6</v>
      </c>
      <c r="G2739" s="71">
        <v>10</v>
      </c>
      <c r="H2739" s="71">
        <v>2743</v>
      </c>
      <c r="I2739" s="71">
        <v>37.593642600000003</v>
      </c>
      <c r="J2739" s="71">
        <v>-122.04422409999999</v>
      </c>
    </row>
    <row r="2740" spans="1:10" ht="29.1">
      <c r="A2740" s="71">
        <v>55038</v>
      </c>
      <c r="B2740" s="70" t="s">
        <v>1035</v>
      </c>
      <c r="C2740" s="71">
        <v>1302610</v>
      </c>
      <c r="D2740" s="72" t="s">
        <v>2478</v>
      </c>
      <c r="E2740" s="71">
        <v>3</v>
      </c>
      <c r="F2740" s="71">
        <v>7</v>
      </c>
      <c r="G2740" s="71">
        <v>10</v>
      </c>
      <c r="H2740" s="71">
        <v>2744</v>
      </c>
      <c r="I2740" s="71">
        <v>37.972591799999996</v>
      </c>
      <c r="J2740" s="71">
        <v>-122.3260428</v>
      </c>
    </row>
    <row r="2741" spans="1:10" ht="29.1">
      <c r="A2741" s="71">
        <v>56607</v>
      </c>
      <c r="B2741" s="70" t="s">
        <v>1035</v>
      </c>
      <c r="C2741" s="71">
        <v>1100370</v>
      </c>
      <c r="D2741" s="72" t="s">
        <v>2891</v>
      </c>
      <c r="E2741" s="71">
        <v>2</v>
      </c>
      <c r="F2741" s="71">
        <v>8</v>
      </c>
      <c r="G2741" s="71">
        <v>10</v>
      </c>
      <c r="H2741" s="71">
        <v>2745</v>
      </c>
      <c r="I2741" s="71">
        <v>37.8169653</v>
      </c>
      <c r="J2741" s="71">
        <v>-122.2139928</v>
      </c>
    </row>
    <row r="2742" spans="1:10" ht="29.1">
      <c r="A2742" s="71">
        <v>57782</v>
      </c>
      <c r="B2742" s="70" t="s">
        <v>1035</v>
      </c>
      <c r="C2742" s="71">
        <v>803050</v>
      </c>
      <c r="D2742" s="72" t="s">
        <v>2892</v>
      </c>
      <c r="E2742" s="71">
        <v>1</v>
      </c>
      <c r="F2742" s="71">
        <v>9</v>
      </c>
      <c r="G2742" s="71">
        <v>10</v>
      </c>
      <c r="H2742" s="71">
        <v>2746</v>
      </c>
      <c r="I2742" s="71">
        <v>37.654224999999997</v>
      </c>
      <c r="J2742" s="71">
        <v>-122.132188</v>
      </c>
    </row>
    <row r="2743" spans="1:10" ht="29.1">
      <c r="A2743" s="71">
        <v>54875</v>
      </c>
      <c r="B2743" s="70" t="s">
        <v>1035</v>
      </c>
      <c r="C2743" s="71">
        <v>501640</v>
      </c>
      <c r="D2743" s="72" t="s">
        <v>2316</v>
      </c>
      <c r="E2743" s="71">
        <v>0</v>
      </c>
      <c r="F2743" s="71">
        <v>10</v>
      </c>
      <c r="G2743" s="71">
        <v>10</v>
      </c>
      <c r="H2743" s="71">
        <v>2747</v>
      </c>
      <c r="I2743" s="71">
        <v>37.920965700000004</v>
      </c>
      <c r="J2743" s="71">
        <v>-122.3040266</v>
      </c>
    </row>
    <row r="2744" spans="1:10" ht="29.1">
      <c r="A2744" s="71">
        <v>54989</v>
      </c>
      <c r="B2744" s="70" t="s">
        <v>1035</v>
      </c>
      <c r="C2744" s="71">
        <v>600400</v>
      </c>
      <c r="D2744" s="72" t="s">
        <v>2786</v>
      </c>
      <c r="E2744" s="71">
        <v>9</v>
      </c>
      <c r="F2744" s="71">
        <v>2</v>
      </c>
      <c r="G2744" s="71">
        <v>10</v>
      </c>
      <c r="H2744" s="71">
        <v>2748</v>
      </c>
      <c r="I2744" s="71">
        <v>37.849044599999999</v>
      </c>
      <c r="J2744" s="71">
        <v>-122.292153</v>
      </c>
    </row>
    <row r="2745" spans="1:10" ht="29.1">
      <c r="A2745" s="71">
        <v>52350</v>
      </c>
      <c r="B2745" s="70" t="s">
        <v>1035</v>
      </c>
      <c r="C2745" s="71">
        <v>705550</v>
      </c>
      <c r="D2745" s="72" t="s">
        <v>2893</v>
      </c>
      <c r="E2745" s="71">
        <v>5</v>
      </c>
      <c r="F2745" s="71">
        <v>5</v>
      </c>
      <c r="G2745" s="71">
        <v>10</v>
      </c>
      <c r="H2745" s="71">
        <v>2749</v>
      </c>
      <c r="I2745" s="71">
        <v>37.505049700000001</v>
      </c>
      <c r="J2745" s="71">
        <v>-121.95862630000001</v>
      </c>
    </row>
    <row r="2746" spans="1:10" ht="29.1">
      <c r="A2746" s="71">
        <v>54226</v>
      </c>
      <c r="B2746" s="70" t="s">
        <v>1035</v>
      </c>
      <c r="C2746" s="71">
        <v>1018890</v>
      </c>
      <c r="D2746" s="72" t="s">
        <v>2894</v>
      </c>
      <c r="E2746" s="71">
        <v>5</v>
      </c>
      <c r="F2746" s="71">
        <v>5</v>
      </c>
      <c r="G2746" s="71">
        <v>10</v>
      </c>
      <c r="H2746" s="71">
        <v>2750</v>
      </c>
      <c r="I2746" s="71">
        <v>37.7795427</v>
      </c>
      <c r="J2746" s="71">
        <v>-122.1808496</v>
      </c>
    </row>
    <row r="2747" spans="1:10" ht="29.1">
      <c r="A2747" s="71">
        <v>59545</v>
      </c>
      <c r="B2747" s="70" t="s">
        <v>1035</v>
      </c>
      <c r="C2747" s="71">
        <v>302800</v>
      </c>
      <c r="D2747" s="72" t="s">
        <v>2895</v>
      </c>
      <c r="E2747" s="71">
        <v>1</v>
      </c>
      <c r="F2747" s="71">
        <v>9</v>
      </c>
      <c r="G2747" s="71">
        <v>10</v>
      </c>
      <c r="H2747" s="71">
        <v>2751</v>
      </c>
      <c r="I2747" s="71">
        <v>37.881489700000003</v>
      </c>
      <c r="J2747" s="71">
        <v>-122.2911094</v>
      </c>
    </row>
    <row r="2748" spans="1:10" ht="29.1">
      <c r="A2748" s="71">
        <v>58548</v>
      </c>
      <c r="B2748" s="70" t="s">
        <v>1035</v>
      </c>
      <c r="C2748" s="71">
        <v>1018910</v>
      </c>
      <c r="D2748" s="72" t="s">
        <v>2838</v>
      </c>
      <c r="E2748" s="71">
        <v>8</v>
      </c>
      <c r="F2748" s="71">
        <v>2</v>
      </c>
      <c r="G2748" s="71">
        <v>10</v>
      </c>
      <c r="H2748" s="71">
        <v>2752</v>
      </c>
      <c r="I2748" s="71">
        <v>37.773891900000002</v>
      </c>
      <c r="J2748" s="71">
        <v>-122.1872441</v>
      </c>
    </row>
    <row r="2749" spans="1:10" ht="29.1">
      <c r="A2749" s="71">
        <v>55342</v>
      </c>
      <c r="B2749" s="70" t="s">
        <v>1035</v>
      </c>
      <c r="C2749" s="71">
        <v>1016330</v>
      </c>
      <c r="D2749" s="72" t="s">
        <v>2896</v>
      </c>
      <c r="E2749" s="71">
        <v>5</v>
      </c>
      <c r="F2749" s="71">
        <v>5</v>
      </c>
      <c r="G2749" s="71">
        <v>10</v>
      </c>
      <c r="H2749" s="71">
        <v>2753</v>
      </c>
      <c r="I2749" s="71">
        <v>37.841592499999997</v>
      </c>
      <c r="J2749" s="71">
        <v>-122.2698523</v>
      </c>
    </row>
    <row r="2750" spans="1:10" ht="29.1">
      <c r="A2750" s="71">
        <v>54395</v>
      </c>
      <c r="B2750" s="70" t="s">
        <v>1035</v>
      </c>
      <c r="C2750" s="71">
        <v>306100</v>
      </c>
      <c r="D2750" s="72" t="s">
        <v>2451</v>
      </c>
      <c r="E2750" s="71">
        <v>9</v>
      </c>
      <c r="F2750" s="71">
        <v>1</v>
      </c>
      <c r="G2750" s="71">
        <v>10</v>
      </c>
      <c r="H2750" s="71">
        <v>2754</v>
      </c>
      <c r="I2750" s="71">
        <v>37.866165899999999</v>
      </c>
      <c r="J2750" s="71">
        <v>-122.3056991</v>
      </c>
    </row>
    <row r="2751" spans="1:10" ht="29.1">
      <c r="A2751" s="71">
        <v>53688</v>
      </c>
      <c r="B2751" s="70" t="s">
        <v>1035</v>
      </c>
      <c r="C2751" s="71">
        <v>1018080</v>
      </c>
      <c r="D2751" s="72" t="s">
        <v>2897</v>
      </c>
      <c r="E2751" s="71">
        <v>7</v>
      </c>
      <c r="F2751" s="71">
        <v>4</v>
      </c>
      <c r="G2751" s="71">
        <v>10</v>
      </c>
      <c r="H2751" s="71">
        <v>2755</v>
      </c>
      <c r="I2751" s="71">
        <v>37.799068300000002</v>
      </c>
      <c r="J2751" s="71">
        <v>-122.19167590000001</v>
      </c>
    </row>
    <row r="2752" spans="1:10" ht="29.1">
      <c r="A2752" s="71">
        <v>54556</v>
      </c>
      <c r="B2752" s="70" t="s">
        <v>1035</v>
      </c>
      <c r="C2752" s="71">
        <v>802730</v>
      </c>
      <c r="D2752" s="72" t="s">
        <v>2898</v>
      </c>
      <c r="E2752" s="71">
        <v>7</v>
      </c>
      <c r="F2752" s="71">
        <v>3</v>
      </c>
      <c r="G2752" s="71">
        <v>10</v>
      </c>
      <c r="H2752" s="71">
        <v>2756</v>
      </c>
      <c r="I2752" s="71">
        <v>37.633212200000003</v>
      </c>
      <c r="J2752" s="71">
        <v>-122.0649167</v>
      </c>
    </row>
    <row r="2753" spans="1:10" ht="29.1">
      <c r="A2753" s="71">
        <v>53350</v>
      </c>
      <c r="B2753" s="70" t="s">
        <v>1035</v>
      </c>
      <c r="C2753" s="71">
        <v>705610</v>
      </c>
      <c r="D2753" s="72" t="s">
        <v>2899</v>
      </c>
      <c r="E2753" s="71">
        <v>9</v>
      </c>
      <c r="F2753" s="71">
        <v>1</v>
      </c>
      <c r="G2753" s="71">
        <v>10</v>
      </c>
      <c r="H2753" s="71">
        <v>2757</v>
      </c>
      <c r="I2753" s="71">
        <v>37.528948200000002</v>
      </c>
      <c r="J2753" s="71">
        <v>-121.98235680000001</v>
      </c>
    </row>
    <row r="2754" spans="1:10" ht="29.1">
      <c r="A2754" s="71">
        <v>52572</v>
      </c>
      <c r="B2754" s="70" t="s">
        <v>1035</v>
      </c>
      <c r="C2754" s="71">
        <v>702520</v>
      </c>
      <c r="D2754" s="72" t="s">
        <v>2900</v>
      </c>
      <c r="E2754" s="71">
        <v>7</v>
      </c>
      <c r="F2754" s="71">
        <v>3</v>
      </c>
      <c r="G2754" s="71">
        <v>10</v>
      </c>
      <c r="H2754" s="71">
        <v>2758</v>
      </c>
      <c r="I2754" s="71">
        <v>37.539245399999999</v>
      </c>
      <c r="J2754" s="71">
        <v>-121.97021340000001</v>
      </c>
    </row>
    <row r="2755" spans="1:10" ht="29.1">
      <c r="A2755" s="71">
        <v>50580</v>
      </c>
      <c r="B2755" s="70" t="s">
        <v>1035</v>
      </c>
      <c r="C2755" s="71">
        <v>800200</v>
      </c>
      <c r="D2755" s="72" t="s">
        <v>2901</v>
      </c>
      <c r="E2755" s="71">
        <v>9</v>
      </c>
      <c r="F2755" s="71">
        <v>2</v>
      </c>
      <c r="G2755" s="71">
        <v>10</v>
      </c>
      <c r="H2755" s="71">
        <v>2759</v>
      </c>
      <c r="I2755" s="71">
        <v>37.669885800000003</v>
      </c>
      <c r="J2755" s="71">
        <v>-122.0928562</v>
      </c>
    </row>
    <row r="2756" spans="1:10" ht="29.1">
      <c r="A2756" s="71">
        <v>53539</v>
      </c>
      <c r="B2756" s="70" t="s">
        <v>1035</v>
      </c>
      <c r="C2756" s="71">
        <v>303290</v>
      </c>
      <c r="D2756" s="72" t="s">
        <v>2902</v>
      </c>
      <c r="E2756" s="71">
        <v>9</v>
      </c>
      <c r="F2756" s="71">
        <v>2</v>
      </c>
      <c r="G2756" s="71">
        <v>10</v>
      </c>
      <c r="H2756" s="71">
        <v>2760</v>
      </c>
      <c r="I2756" s="71">
        <v>37.880763799999997</v>
      </c>
      <c r="J2756" s="71">
        <v>-122.2835608</v>
      </c>
    </row>
    <row r="2757" spans="1:10" ht="29.1">
      <c r="A2757" s="71">
        <v>55634</v>
      </c>
      <c r="B2757" s="70" t="s">
        <v>1035</v>
      </c>
      <c r="C2757" s="71">
        <v>1018560</v>
      </c>
      <c r="D2757" s="72" t="s">
        <v>2903</v>
      </c>
      <c r="E2757" s="71">
        <v>5</v>
      </c>
      <c r="F2757" s="71">
        <v>5</v>
      </c>
      <c r="G2757" s="71">
        <v>10</v>
      </c>
      <c r="H2757" s="71">
        <v>2761</v>
      </c>
      <c r="I2757" s="71">
        <v>37.8137136</v>
      </c>
      <c r="J2757" s="71">
        <v>-122.2482759</v>
      </c>
    </row>
    <row r="2758" spans="1:10" ht="29.1">
      <c r="A2758" s="71">
        <v>57157</v>
      </c>
      <c r="B2758" s="70" t="s">
        <v>1035</v>
      </c>
      <c r="C2758" s="71">
        <v>9800600</v>
      </c>
      <c r="D2758" s="72" t="s">
        <v>2904</v>
      </c>
      <c r="E2758" s="71">
        <v>6</v>
      </c>
      <c r="F2758" s="71">
        <v>4</v>
      </c>
      <c r="G2758" s="71">
        <v>10</v>
      </c>
      <c r="H2758" s="71">
        <v>2762</v>
      </c>
      <c r="I2758" s="71">
        <v>37.687625799999999</v>
      </c>
      <c r="J2758" s="71">
        <v>-122.0629253</v>
      </c>
    </row>
    <row r="2759" spans="1:10" ht="29.1">
      <c r="A2759" s="71">
        <v>52752</v>
      </c>
      <c r="B2759" s="70" t="s">
        <v>1035</v>
      </c>
      <c r="C2759" s="71">
        <v>703760</v>
      </c>
      <c r="D2759" s="72" t="s">
        <v>2905</v>
      </c>
      <c r="E2759" s="71">
        <v>8</v>
      </c>
      <c r="F2759" s="71">
        <v>2</v>
      </c>
      <c r="G2759" s="71">
        <v>10</v>
      </c>
      <c r="H2759" s="71">
        <v>2763</v>
      </c>
      <c r="I2759" s="71">
        <v>37.556013</v>
      </c>
      <c r="J2759" s="71">
        <v>-121.9825811</v>
      </c>
    </row>
    <row r="2760" spans="1:10" ht="29.1">
      <c r="A2760" s="71">
        <v>57118</v>
      </c>
      <c r="B2760" s="70" t="s">
        <v>1035</v>
      </c>
      <c r="C2760" s="71">
        <v>301580</v>
      </c>
      <c r="D2760" s="72" t="s">
        <v>2906</v>
      </c>
      <c r="E2760" s="71">
        <v>4</v>
      </c>
      <c r="F2760" s="71">
        <v>6</v>
      </c>
      <c r="G2760" s="71">
        <v>10</v>
      </c>
      <c r="H2760" s="71">
        <v>2764</v>
      </c>
      <c r="I2760" s="71">
        <v>37.852444800000001</v>
      </c>
      <c r="J2760" s="71">
        <v>-122.2499761</v>
      </c>
    </row>
    <row r="2761" spans="1:10" ht="29.1">
      <c r="A2761" s="71">
        <v>54610</v>
      </c>
      <c r="B2761" s="70" t="s">
        <v>1035</v>
      </c>
      <c r="C2761" s="71">
        <v>702300</v>
      </c>
      <c r="D2761" s="72" t="s">
        <v>2907</v>
      </c>
      <c r="E2761" s="71">
        <v>1</v>
      </c>
      <c r="F2761" s="71">
        <v>9</v>
      </c>
      <c r="G2761" s="71">
        <v>10</v>
      </c>
      <c r="H2761" s="71">
        <v>2765</v>
      </c>
      <c r="I2761" s="71">
        <v>37.518556699999998</v>
      </c>
      <c r="J2761" s="71">
        <v>-121.95533810000001</v>
      </c>
    </row>
    <row r="2762" spans="1:10" ht="29.1">
      <c r="A2762" s="71">
        <v>54720</v>
      </c>
      <c r="B2762" s="70" t="s">
        <v>1035</v>
      </c>
      <c r="C2762" s="71">
        <v>1700370</v>
      </c>
      <c r="D2762" s="72" t="s">
        <v>2908</v>
      </c>
      <c r="E2762" s="71">
        <v>4</v>
      </c>
      <c r="F2762" s="71">
        <v>6</v>
      </c>
      <c r="G2762" s="71">
        <v>10</v>
      </c>
      <c r="H2762" s="71">
        <v>2766</v>
      </c>
      <c r="I2762" s="71">
        <v>37.580555500000003</v>
      </c>
      <c r="J2762" s="71">
        <v>-122.0237612</v>
      </c>
    </row>
    <row r="2763" spans="1:10" ht="29.1">
      <c r="A2763" s="71">
        <v>52599</v>
      </c>
      <c r="B2763" s="70" t="s">
        <v>1035</v>
      </c>
      <c r="C2763" s="71">
        <v>301020</v>
      </c>
      <c r="D2763" s="72" t="s">
        <v>2909</v>
      </c>
      <c r="E2763" s="71">
        <v>10</v>
      </c>
      <c r="F2763" s="71">
        <v>0</v>
      </c>
      <c r="G2763" s="71">
        <v>10</v>
      </c>
      <c r="H2763" s="71">
        <v>2767</v>
      </c>
      <c r="I2763" s="71">
        <v>37.852149500000003</v>
      </c>
      <c r="J2763" s="71">
        <v>-122.2871538</v>
      </c>
    </row>
    <row r="2764" spans="1:10" ht="29.1">
      <c r="A2764" s="71">
        <v>59330</v>
      </c>
      <c r="B2764" s="70" t="s">
        <v>1035</v>
      </c>
      <c r="C2764" s="71">
        <v>803380</v>
      </c>
      <c r="D2764" s="72" t="s">
        <v>2910</v>
      </c>
      <c r="E2764" s="71">
        <v>5</v>
      </c>
      <c r="F2764" s="71">
        <v>5</v>
      </c>
      <c r="G2764" s="71">
        <v>10</v>
      </c>
      <c r="H2764" s="71">
        <v>2768</v>
      </c>
      <c r="I2764" s="71">
        <v>37.642274299999997</v>
      </c>
      <c r="J2764" s="71">
        <v>-122.0597489</v>
      </c>
    </row>
    <row r="2765" spans="1:10" ht="29.1">
      <c r="A2765" s="71">
        <v>54787</v>
      </c>
      <c r="B2765" s="70" t="s">
        <v>1035</v>
      </c>
      <c r="C2765" s="71">
        <v>303620</v>
      </c>
      <c r="D2765" s="72" t="s">
        <v>2911</v>
      </c>
      <c r="E2765" s="71">
        <v>4</v>
      </c>
      <c r="F2765" s="71">
        <v>6</v>
      </c>
      <c r="G2765" s="71">
        <v>10</v>
      </c>
      <c r="H2765" s="71">
        <v>2769</v>
      </c>
      <c r="I2765" s="71">
        <v>37.861294000000001</v>
      </c>
      <c r="J2765" s="71">
        <v>-122.27197750000001</v>
      </c>
    </row>
    <row r="2766" spans="1:10" ht="29.1">
      <c r="A2766" s="71">
        <v>51190</v>
      </c>
      <c r="B2766" s="70" t="s">
        <v>1035</v>
      </c>
      <c r="C2766" s="71">
        <v>500410</v>
      </c>
      <c r="D2766" s="72" t="s">
        <v>2912</v>
      </c>
      <c r="E2766" s="71">
        <v>3</v>
      </c>
      <c r="F2766" s="71">
        <v>7</v>
      </c>
      <c r="G2766" s="71">
        <v>10</v>
      </c>
      <c r="H2766" s="71">
        <v>2770</v>
      </c>
      <c r="I2766" s="71">
        <v>37.936448200000001</v>
      </c>
      <c r="J2766" s="71">
        <v>-122.3119107</v>
      </c>
    </row>
    <row r="2767" spans="1:10" ht="29.1">
      <c r="A2767" s="71">
        <v>58277</v>
      </c>
      <c r="B2767" s="70" t="s">
        <v>1035</v>
      </c>
      <c r="C2767" s="71">
        <v>102070</v>
      </c>
      <c r="D2767" s="72" t="s">
        <v>2581</v>
      </c>
      <c r="E2767" s="71">
        <v>9</v>
      </c>
      <c r="F2767" s="71">
        <v>0</v>
      </c>
      <c r="G2767" s="71">
        <v>10</v>
      </c>
      <c r="H2767" s="71">
        <v>2771</v>
      </c>
      <c r="I2767" s="71">
        <v>37.776280800000002</v>
      </c>
      <c r="J2767" s="71">
        <v>-122.28595129999999</v>
      </c>
    </row>
    <row r="2768" spans="1:10" ht="29.1">
      <c r="A2768" s="71">
        <v>52883</v>
      </c>
      <c r="B2768" s="70" t="s">
        <v>1035</v>
      </c>
      <c r="C2768" s="71">
        <v>1008050</v>
      </c>
      <c r="D2768" s="72" t="s">
        <v>2753</v>
      </c>
      <c r="E2768" s="71">
        <v>4</v>
      </c>
      <c r="F2768" s="71">
        <v>6</v>
      </c>
      <c r="G2768" s="71">
        <v>10</v>
      </c>
      <c r="H2768" s="71">
        <v>2772</v>
      </c>
      <c r="I2768" s="71">
        <v>37.7945007</v>
      </c>
      <c r="J2768" s="71">
        <v>-122.25767</v>
      </c>
    </row>
    <row r="2769" spans="1:10" ht="29.1">
      <c r="A2769" s="71">
        <v>55056</v>
      </c>
      <c r="B2769" s="70" t="s">
        <v>1035</v>
      </c>
      <c r="C2769" s="71">
        <v>701420</v>
      </c>
      <c r="D2769" s="72" t="s">
        <v>2913</v>
      </c>
      <c r="E2769" s="71">
        <v>6</v>
      </c>
      <c r="F2769" s="71">
        <v>4</v>
      </c>
      <c r="G2769" s="71">
        <v>10</v>
      </c>
      <c r="H2769" s="71">
        <v>2773</v>
      </c>
      <c r="I2769" s="71">
        <v>37.5683303</v>
      </c>
      <c r="J2769" s="71">
        <v>-122.03491889999999</v>
      </c>
    </row>
    <row r="2770" spans="1:10" ht="29.1">
      <c r="A2770" s="71">
        <v>51593</v>
      </c>
      <c r="B2770" s="70" t="s">
        <v>1035</v>
      </c>
      <c r="C2770" s="71">
        <v>9903660</v>
      </c>
      <c r="D2770" s="72" t="s">
        <v>2553</v>
      </c>
      <c r="E2770" s="71">
        <v>7</v>
      </c>
      <c r="F2770" s="71">
        <v>3</v>
      </c>
      <c r="G2770" s="71">
        <v>10</v>
      </c>
      <c r="H2770" s="71">
        <v>2774</v>
      </c>
      <c r="I2770" s="71">
        <v>37.456907000000001</v>
      </c>
      <c r="J2770" s="71">
        <v>-121.9181727</v>
      </c>
    </row>
    <row r="2771" spans="1:10" ht="29.1">
      <c r="A2771" s="71">
        <v>50325</v>
      </c>
      <c r="B2771" s="70" t="s">
        <v>1035</v>
      </c>
      <c r="C2771" s="71">
        <v>9900370</v>
      </c>
      <c r="D2771" s="72" t="s">
        <v>2914</v>
      </c>
      <c r="E2771" s="71">
        <v>0</v>
      </c>
      <c r="F2771" s="71">
        <v>10</v>
      </c>
      <c r="G2771" s="71">
        <v>10</v>
      </c>
      <c r="H2771" s="71">
        <v>2775</v>
      </c>
      <c r="I2771" s="71">
        <v>37.938568500000002</v>
      </c>
      <c r="J2771" s="71">
        <v>-122.3082124</v>
      </c>
    </row>
    <row r="2772" spans="1:10" ht="29.1">
      <c r="A2772" s="71">
        <v>56730</v>
      </c>
      <c r="B2772" s="70" t="s">
        <v>1035</v>
      </c>
      <c r="C2772" s="71">
        <v>1303720</v>
      </c>
      <c r="D2772" s="72" t="s">
        <v>2915</v>
      </c>
      <c r="E2772" s="71">
        <v>3</v>
      </c>
      <c r="F2772" s="71">
        <v>7</v>
      </c>
      <c r="G2772" s="71">
        <v>10</v>
      </c>
      <c r="H2772" s="71">
        <v>2776</v>
      </c>
      <c r="I2772" s="71">
        <v>37.971359</v>
      </c>
      <c r="J2772" s="71">
        <v>-122.332644</v>
      </c>
    </row>
    <row r="2773" spans="1:10" ht="29.1">
      <c r="A2773" s="71">
        <v>55708</v>
      </c>
      <c r="B2773" s="70" t="s">
        <v>1035</v>
      </c>
      <c r="C2773" s="71">
        <v>102960</v>
      </c>
      <c r="D2773" s="72" t="s">
        <v>2122</v>
      </c>
      <c r="E2773" s="71">
        <v>9</v>
      </c>
      <c r="F2773" s="71">
        <v>1</v>
      </c>
      <c r="G2773" s="71">
        <v>10</v>
      </c>
      <c r="H2773" s="71">
        <v>2777</v>
      </c>
      <c r="I2773" s="71">
        <v>37.744242399999997</v>
      </c>
      <c r="J2773" s="71">
        <v>-122.24271709999999</v>
      </c>
    </row>
    <row r="2774" spans="1:10" ht="29.1">
      <c r="A2774" s="71">
        <v>59942</v>
      </c>
      <c r="B2774" s="70" t="s">
        <v>1035</v>
      </c>
      <c r="C2774" s="71">
        <v>500960</v>
      </c>
      <c r="D2774" s="72" t="s">
        <v>2916</v>
      </c>
      <c r="E2774" s="71">
        <v>1</v>
      </c>
      <c r="F2774" s="71">
        <v>9</v>
      </c>
      <c r="G2774" s="71">
        <v>10</v>
      </c>
      <c r="H2774" s="71">
        <v>2778</v>
      </c>
      <c r="I2774" s="71">
        <v>37.904119600000001</v>
      </c>
      <c r="J2774" s="71">
        <v>-122.2914066</v>
      </c>
    </row>
    <row r="2775" spans="1:10" ht="29.1">
      <c r="A2775" s="71">
        <v>54242</v>
      </c>
      <c r="B2775" s="70" t="s">
        <v>1035</v>
      </c>
      <c r="C2775" s="71">
        <v>800050</v>
      </c>
      <c r="D2775" s="72" t="s">
        <v>2542</v>
      </c>
      <c r="E2775" s="71">
        <v>9</v>
      </c>
      <c r="F2775" s="71">
        <v>1</v>
      </c>
      <c r="G2775" s="71">
        <v>10</v>
      </c>
      <c r="H2775" s="71">
        <v>2779</v>
      </c>
      <c r="I2775" s="71">
        <v>37.671165299999998</v>
      </c>
      <c r="J2775" s="71">
        <v>-122.0741933</v>
      </c>
    </row>
    <row r="2776" spans="1:10" ht="29.1">
      <c r="A2776" s="71">
        <v>54754</v>
      </c>
      <c r="B2776" s="70" t="s">
        <v>1035</v>
      </c>
      <c r="C2776" s="71">
        <v>9800170</v>
      </c>
      <c r="D2776" s="72" t="s">
        <v>2917</v>
      </c>
      <c r="E2776" s="71">
        <v>9</v>
      </c>
      <c r="F2776" s="71">
        <v>1</v>
      </c>
      <c r="G2776" s="71">
        <v>10</v>
      </c>
      <c r="H2776" s="71">
        <v>2780</v>
      </c>
      <c r="I2776" s="71">
        <v>37.667774000000001</v>
      </c>
      <c r="J2776" s="71">
        <v>-122.06111079999999</v>
      </c>
    </row>
    <row r="2777" spans="1:10" ht="29.1">
      <c r="A2777" s="71">
        <v>55497</v>
      </c>
      <c r="B2777" s="70" t="s">
        <v>1035</v>
      </c>
      <c r="C2777" s="71">
        <v>1005230</v>
      </c>
      <c r="D2777" s="72" t="s">
        <v>2918</v>
      </c>
      <c r="E2777" s="71">
        <v>5</v>
      </c>
      <c r="F2777" s="71">
        <v>5</v>
      </c>
      <c r="G2777" s="71">
        <v>10</v>
      </c>
      <c r="H2777" s="71">
        <v>2781</v>
      </c>
      <c r="I2777" s="71">
        <v>37.7988748</v>
      </c>
      <c r="J2777" s="71">
        <v>-122.224744</v>
      </c>
    </row>
    <row r="2778" spans="1:10" ht="29.1">
      <c r="A2778" s="71">
        <v>51645</v>
      </c>
      <c r="B2778" s="70" t="s">
        <v>1035</v>
      </c>
      <c r="C2778" s="71">
        <v>800740</v>
      </c>
      <c r="D2778" s="72" t="s">
        <v>2919</v>
      </c>
      <c r="E2778" s="71">
        <v>3</v>
      </c>
      <c r="F2778" s="71">
        <v>7</v>
      </c>
      <c r="G2778" s="71">
        <v>10</v>
      </c>
      <c r="H2778" s="71">
        <v>2782</v>
      </c>
      <c r="I2778" s="71">
        <v>37.639429900000003</v>
      </c>
      <c r="J2778" s="71">
        <v>-122.1338173</v>
      </c>
    </row>
    <row r="2779" spans="1:10" ht="29.1">
      <c r="A2779" s="71">
        <v>58505</v>
      </c>
      <c r="B2779" s="70" t="s">
        <v>1035</v>
      </c>
      <c r="C2779" s="71">
        <v>1502370</v>
      </c>
      <c r="D2779" s="72" t="s">
        <v>2824</v>
      </c>
      <c r="E2779" s="71">
        <v>1</v>
      </c>
      <c r="F2779" s="71">
        <v>9</v>
      </c>
      <c r="G2779" s="71">
        <v>10</v>
      </c>
      <c r="H2779" s="71">
        <v>2783</v>
      </c>
      <c r="I2779" s="71">
        <v>37.740289500000003</v>
      </c>
      <c r="J2779" s="71">
        <v>-122.1472909</v>
      </c>
    </row>
    <row r="2780" spans="1:10" ht="29.1">
      <c r="A2780" s="71">
        <v>52729</v>
      </c>
      <c r="B2780" s="70" t="s">
        <v>1035</v>
      </c>
      <c r="C2780" s="71">
        <v>9907110</v>
      </c>
      <c r="D2780" s="72" t="s">
        <v>2920</v>
      </c>
      <c r="E2780" s="71">
        <v>0</v>
      </c>
      <c r="F2780" s="71">
        <v>9</v>
      </c>
      <c r="G2780" s="71">
        <v>10</v>
      </c>
      <c r="H2780" s="71">
        <v>2784</v>
      </c>
      <c r="I2780" s="71">
        <v>37.77317</v>
      </c>
      <c r="J2780" s="71">
        <v>-122.2222445</v>
      </c>
    </row>
    <row r="2781" spans="1:10" ht="29.1">
      <c r="A2781" s="71">
        <v>56876</v>
      </c>
      <c r="B2781" s="70" t="s">
        <v>1035</v>
      </c>
      <c r="C2781" s="71">
        <v>1410180</v>
      </c>
      <c r="D2781" s="72" t="s">
        <v>2921</v>
      </c>
      <c r="E2781" s="71">
        <v>9</v>
      </c>
      <c r="F2781" s="71">
        <v>1</v>
      </c>
      <c r="G2781" s="71">
        <v>10</v>
      </c>
      <c r="H2781" s="71">
        <v>2785</v>
      </c>
      <c r="I2781" s="71">
        <v>37.790482500000003</v>
      </c>
      <c r="J2781" s="71">
        <v>-122.39979150000001</v>
      </c>
    </row>
    <row r="2782" spans="1:10" ht="29.1">
      <c r="A2782" s="71">
        <v>55869</v>
      </c>
      <c r="B2782" s="70" t="s">
        <v>1035</v>
      </c>
      <c r="C2782" s="71">
        <v>9800230</v>
      </c>
      <c r="D2782" s="72" t="s">
        <v>2922</v>
      </c>
      <c r="E2782" s="71">
        <v>4</v>
      </c>
      <c r="F2782" s="71">
        <v>6</v>
      </c>
      <c r="G2782" s="71">
        <v>10</v>
      </c>
      <c r="H2782" s="71">
        <v>2786</v>
      </c>
      <c r="I2782" s="71">
        <v>37.670027300000001</v>
      </c>
      <c r="J2782" s="71">
        <v>-122.13813930000001</v>
      </c>
    </row>
    <row r="2783" spans="1:10" ht="29.1">
      <c r="A2783" s="71">
        <v>51310</v>
      </c>
      <c r="B2783" s="70" t="s">
        <v>1035</v>
      </c>
      <c r="C2783" s="71">
        <v>803080</v>
      </c>
      <c r="D2783" s="72" t="s">
        <v>2585</v>
      </c>
      <c r="E2783" s="71">
        <v>2</v>
      </c>
      <c r="F2783" s="71">
        <v>8</v>
      </c>
      <c r="G2783" s="71">
        <v>10</v>
      </c>
      <c r="H2783" s="71">
        <v>2787</v>
      </c>
      <c r="I2783" s="71">
        <v>37.656420199999999</v>
      </c>
      <c r="J2783" s="71">
        <v>-122.1340022</v>
      </c>
    </row>
    <row r="2784" spans="1:10" ht="29.1">
      <c r="A2784" s="71">
        <v>51213</v>
      </c>
      <c r="B2784" s="70" t="s">
        <v>1035</v>
      </c>
      <c r="C2784" s="71">
        <v>101090</v>
      </c>
      <c r="D2784" s="72" t="s">
        <v>2923</v>
      </c>
      <c r="E2784" s="71">
        <v>0</v>
      </c>
      <c r="F2784" s="71">
        <v>10</v>
      </c>
      <c r="G2784" s="71">
        <v>10</v>
      </c>
      <c r="H2784" s="71">
        <v>2788</v>
      </c>
      <c r="I2784" s="71">
        <v>37.7686086</v>
      </c>
      <c r="J2784" s="71">
        <v>-122.2583664</v>
      </c>
    </row>
    <row r="2785" spans="1:10" ht="29.1">
      <c r="A2785" s="71">
        <v>59789</v>
      </c>
      <c r="B2785" s="70" t="s">
        <v>1035</v>
      </c>
      <c r="C2785" s="71">
        <v>901500</v>
      </c>
      <c r="D2785" s="72" t="s">
        <v>2924</v>
      </c>
      <c r="E2785" s="71">
        <v>5</v>
      </c>
      <c r="F2785" s="71">
        <v>5</v>
      </c>
      <c r="G2785" s="71">
        <v>10</v>
      </c>
      <c r="H2785" s="71">
        <v>2789</v>
      </c>
      <c r="I2785" s="71">
        <v>37.530844299999998</v>
      </c>
      <c r="J2785" s="71">
        <v>-122.0355816</v>
      </c>
    </row>
    <row r="2786" spans="1:10" ht="29.1">
      <c r="A2786" s="71">
        <v>51021</v>
      </c>
      <c r="B2786" s="70" t="s">
        <v>1035</v>
      </c>
      <c r="C2786" s="71">
        <v>101620</v>
      </c>
      <c r="D2786" s="72" t="s">
        <v>2925</v>
      </c>
      <c r="E2786" s="71">
        <v>2</v>
      </c>
      <c r="F2786" s="71">
        <v>8</v>
      </c>
      <c r="G2786" s="71">
        <v>10</v>
      </c>
      <c r="H2786" s="71">
        <v>2790</v>
      </c>
      <c r="I2786" s="71">
        <v>37.752048700000003</v>
      </c>
      <c r="J2786" s="71">
        <v>-122.2389069</v>
      </c>
    </row>
    <row r="2787" spans="1:10" ht="29.1">
      <c r="A2787" s="71">
        <v>55231</v>
      </c>
      <c r="B2787" s="70" t="s">
        <v>1035</v>
      </c>
      <c r="C2787" s="71">
        <v>303230</v>
      </c>
      <c r="D2787" s="72" t="s">
        <v>2861</v>
      </c>
      <c r="E2787" s="71">
        <v>2</v>
      </c>
      <c r="F2787" s="71">
        <v>8</v>
      </c>
      <c r="G2787" s="71">
        <v>10</v>
      </c>
      <c r="H2787" s="71">
        <v>2791</v>
      </c>
      <c r="I2787" s="71">
        <v>37.884366300000003</v>
      </c>
      <c r="J2787" s="71">
        <v>-122.27668799999999</v>
      </c>
    </row>
    <row r="2788" spans="1:10" ht="29.1">
      <c r="A2788" s="71">
        <v>59125</v>
      </c>
      <c r="B2788" s="70" t="s">
        <v>1035</v>
      </c>
      <c r="C2788" s="71">
        <v>1013610</v>
      </c>
      <c r="D2788" s="72" t="s">
        <v>2849</v>
      </c>
      <c r="E2788" s="71">
        <v>1</v>
      </c>
      <c r="F2788" s="71">
        <v>9</v>
      </c>
      <c r="G2788" s="71">
        <v>10</v>
      </c>
      <c r="H2788" s="71">
        <v>2792</v>
      </c>
      <c r="I2788" s="71">
        <v>37.807418900000002</v>
      </c>
      <c r="J2788" s="71">
        <v>-122.2494604</v>
      </c>
    </row>
    <row r="2789" spans="1:10" ht="29.1">
      <c r="A2789" s="71">
        <v>53045</v>
      </c>
      <c r="B2789" s="70" t="s">
        <v>1035</v>
      </c>
      <c r="C2789" s="71">
        <v>803630</v>
      </c>
      <c r="D2789" s="72" t="s">
        <v>2702</v>
      </c>
      <c r="E2789" s="71">
        <v>3</v>
      </c>
      <c r="F2789" s="71">
        <v>7</v>
      </c>
      <c r="G2789" s="71">
        <v>10</v>
      </c>
      <c r="H2789" s="71">
        <v>2793</v>
      </c>
      <c r="I2789" s="71">
        <v>37.636925499999997</v>
      </c>
      <c r="J2789" s="71">
        <v>-122.0552617</v>
      </c>
    </row>
    <row r="2790" spans="1:10" ht="29.1">
      <c r="A2790" s="71">
        <v>53309</v>
      </c>
      <c r="B2790" s="70" t="s">
        <v>1035</v>
      </c>
      <c r="C2790" s="71">
        <v>801380</v>
      </c>
      <c r="D2790" s="72" t="s">
        <v>2926</v>
      </c>
      <c r="E2790" s="71">
        <v>9</v>
      </c>
      <c r="F2790" s="71">
        <v>1</v>
      </c>
      <c r="G2790" s="71">
        <v>10</v>
      </c>
      <c r="H2790" s="71">
        <v>2794</v>
      </c>
      <c r="I2790" s="71">
        <v>37.677121900000003</v>
      </c>
      <c r="J2790" s="71">
        <v>-122.06842159999999</v>
      </c>
    </row>
    <row r="2791" spans="1:10" ht="29.1">
      <c r="A2791" s="71">
        <v>52291</v>
      </c>
      <c r="B2791" s="70" t="s">
        <v>1035</v>
      </c>
      <c r="C2791" s="71">
        <v>704890</v>
      </c>
      <c r="D2791" s="72" t="s">
        <v>1704</v>
      </c>
      <c r="E2791" s="71">
        <v>9</v>
      </c>
      <c r="F2791" s="71">
        <v>0</v>
      </c>
      <c r="G2791" s="71">
        <v>10</v>
      </c>
      <c r="H2791" s="71">
        <v>2795</v>
      </c>
      <c r="I2791" s="71">
        <v>37.510649399999998</v>
      </c>
      <c r="J2791" s="71">
        <v>-121.930739</v>
      </c>
    </row>
    <row r="2792" spans="1:10" ht="29.1">
      <c r="A2792" s="71">
        <v>50280</v>
      </c>
      <c r="B2792" s="70" t="s">
        <v>1035</v>
      </c>
      <c r="C2792" s="71">
        <v>1030190</v>
      </c>
      <c r="D2792" s="72" t="s">
        <v>2927</v>
      </c>
      <c r="E2792" s="71">
        <v>2</v>
      </c>
      <c r="F2792" s="71">
        <v>7</v>
      </c>
      <c r="G2792" s="71">
        <v>10</v>
      </c>
      <c r="H2792" s="71">
        <v>2796</v>
      </c>
      <c r="I2792" s="71">
        <v>37.8182288</v>
      </c>
      <c r="J2792" s="71">
        <v>-122.2883721</v>
      </c>
    </row>
    <row r="2793" spans="1:10" ht="29.1">
      <c r="A2793" s="71">
        <v>55269</v>
      </c>
      <c r="B2793" s="70" t="s">
        <v>1035</v>
      </c>
      <c r="C2793" s="71">
        <v>1001890</v>
      </c>
      <c r="D2793" s="72" t="s">
        <v>2928</v>
      </c>
      <c r="E2793" s="71">
        <v>6</v>
      </c>
      <c r="F2793" s="71">
        <v>4</v>
      </c>
      <c r="G2793" s="71">
        <v>10</v>
      </c>
      <c r="H2793" s="71">
        <v>2797</v>
      </c>
      <c r="I2793" s="71">
        <v>37.796178300000001</v>
      </c>
      <c r="J2793" s="71">
        <v>-122.196774</v>
      </c>
    </row>
    <row r="2794" spans="1:10" ht="29.1">
      <c r="A2794" s="71">
        <v>57911</v>
      </c>
      <c r="B2794" s="70" t="s">
        <v>1035</v>
      </c>
      <c r="C2794" s="71">
        <v>1004200</v>
      </c>
      <c r="D2794" s="72" t="s">
        <v>2751</v>
      </c>
      <c r="E2794" s="71">
        <v>6</v>
      </c>
      <c r="F2794" s="71">
        <v>4</v>
      </c>
      <c r="G2794" s="71">
        <v>10</v>
      </c>
      <c r="H2794" s="71">
        <v>2798</v>
      </c>
      <c r="I2794" s="71">
        <v>37.752088399999998</v>
      </c>
      <c r="J2794" s="71">
        <v>-122.1691857</v>
      </c>
    </row>
    <row r="2795" spans="1:10" ht="29.1">
      <c r="A2795" s="71">
        <v>59688</v>
      </c>
      <c r="B2795" s="70" t="s">
        <v>1035</v>
      </c>
      <c r="C2795" s="71">
        <v>1300020</v>
      </c>
      <c r="D2795" s="72" t="s">
        <v>2368</v>
      </c>
      <c r="E2795" s="71">
        <v>3</v>
      </c>
      <c r="F2795" s="71">
        <v>6</v>
      </c>
      <c r="G2795" s="71">
        <v>10</v>
      </c>
      <c r="H2795" s="71">
        <v>2799</v>
      </c>
      <c r="I2795" s="71">
        <v>37.946136099999997</v>
      </c>
      <c r="J2795" s="71">
        <v>-122.3575235</v>
      </c>
    </row>
    <row r="2796" spans="1:10" ht="29.1">
      <c r="A2796" s="71">
        <v>53393</v>
      </c>
      <c r="B2796" s="70" t="s">
        <v>1035</v>
      </c>
      <c r="C2796" s="71">
        <v>900250</v>
      </c>
      <c r="D2796" s="72" t="s">
        <v>2929</v>
      </c>
      <c r="E2796" s="71">
        <v>9</v>
      </c>
      <c r="F2796" s="71">
        <v>0</v>
      </c>
      <c r="G2796" s="71">
        <v>10</v>
      </c>
      <c r="H2796" s="71">
        <v>2800</v>
      </c>
      <c r="I2796" s="71">
        <v>37.525278999999998</v>
      </c>
      <c r="J2796" s="71">
        <v>-122.008189</v>
      </c>
    </row>
    <row r="2797" spans="1:10" ht="29.1">
      <c r="A2797" s="71">
        <v>53911</v>
      </c>
      <c r="B2797" s="70" t="s">
        <v>1035</v>
      </c>
      <c r="C2797" s="71">
        <v>706190</v>
      </c>
      <c r="D2797" s="72" t="s">
        <v>2528</v>
      </c>
      <c r="E2797" s="71">
        <v>3</v>
      </c>
      <c r="F2797" s="71">
        <v>7</v>
      </c>
      <c r="G2797" s="71">
        <v>10</v>
      </c>
      <c r="H2797" s="71">
        <v>2801</v>
      </c>
      <c r="I2797" s="71">
        <v>37.560969</v>
      </c>
      <c r="J2797" s="71">
        <v>-121.9688122</v>
      </c>
    </row>
    <row r="2798" spans="1:10" ht="29.1">
      <c r="A2798" s="71">
        <v>53823</v>
      </c>
      <c r="B2798" s="70" t="s">
        <v>1035</v>
      </c>
      <c r="C2798" s="71">
        <v>305220</v>
      </c>
      <c r="D2798" s="72" t="s">
        <v>2930</v>
      </c>
      <c r="E2798" s="71">
        <v>0</v>
      </c>
      <c r="F2798" s="71">
        <v>10</v>
      </c>
      <c r="G2798" s="71">
        <v>10</v>
      </c>
      <c r="H2798" s="71">
        <v>2802</v>
      </c>
      <c r="I2798" s="71">
        <v>37.901309699999999</v>
      </c>
      <c r="J2798" s="71">
        <v>-122.2695105</v>
      </c>
    </row>
    <row r="2799" spans="1:10" ht="29.1">
      <c r="A2799" s="71">
        <v>54033</v>
      </c>
      <c r="B2799" s="70" t="s">
        <v>1035</v>
      </c>
      <c r="C2799" s="71">
        <v>1504040</v>
      </c>
      <c r="D2799" s="72" t="s">
        <v>2931</v>
      </c>
      <c r="E2799" s="71">
        <v>4</v>
      </c>
      <c r="F2799" s="71">
        <v>6</v>
      </c>
      <c r="G2799" s="71">
        <v>10</v>
      </c>
      <c r="H2799" s="71">
        <v>2803</v>
      </c>
      <c r="I2799" s="71">
        <v>37.696925100000001</v>
      </c>
      <c r="J2799" s="71">
        <v>-122.1751812</v>
      </c>
    </row>
    <row r="2800" spans="1:10" ht="29.1">
      <c r="A2800" s="71">
        <v>52043</v>
      </c>
      <c r="B2800" s="70" t="s">
        <v>1035</v>
      </c>
      <c r="C2800" s="71">
        <v>9905510</v>
      </c>
      <c r="D2800" s="72" t="s">
        <v>2932</v>
      </c>
      <c r="E2800" s="71">
        <v>10</v>
      </c>
      <c r="F2800" s="71">
        <v>0</v>
      </c>
      <c r="G2800" s="71">
        <v>10</v>
      </c>
      <c r="H2800" s="71">
        <v>2804</v>
      </c>
      <c r="I2800" s="71">
        <v>37.702771200000001</v>
      </c>
      <c r="J2800" s="71">
        <v>-121.8978042</v>
      </c>
    </row>
    <row r="2801" spans="1:10" ht="29.1">
      <c r="A2801" s="71">
        <v>55419</v>
      </c>
      <c r="B2801" s="70" t="s">
        <v>1035</v>
      </c>
      <c r="C2801" s="71">
        <v>1500820</v>
      </c>
      <c r="D2801" s="72" t="s">
        <v>2933</v>
      </c>
      <c r="E2801" s="71">
        <v>4</v>
      </c>
      <c r="F2801" s="71">
        <v>5</v>
      </c>
      <c r="G2801" s="71">
        <v>10</v>
      </c>
      <c r="H2801" s="71">
        <v>2805</v>
      </c>
      <c r="I2801" s="71">
        <v>37.721258900000002</v>
      </c>
      <c r="J2801" s="71">
        <v>-122.170361</v>
      </c>
    </row>
    <row r="2802" spans="1:10" ht="29.1">
      <c r="A2802" s="71">
        <v>54212</v>
      </c>
      <c r="B2802" s="70" t="s">
        <v>1035</v>
      </c>
      <c r="C2802" s="71">
        <v>701280</v>
      </c>
      <c r="D2802" s="72" t="s">
        <v>2934</v>
      </c>
      <c r="E2802" s="71">
        <v>2</v>
      </c>
      <c r="F2802" s="71">
        <v>8</v>
      </c>
      <c r="G2802" s="71">
        <v>10</v>
      </c>
      <c r="H2802" s="71">
        <v>2806</v>
      </c>
      <c r="I2802" s="71">
        <v>37.5551599</v>
      </c>
      <c r="J2802" s="71">
        <v>-121.9781574</v>
      </c>
    </row>
    <row r="2803" spans="1:10" ht="29.1">
      <c r="A2803" s="71">
        <v>55294</v>
      </c>
      <c r="B2803" s="70" t="s">
        <v>1035</v>
      </c>
      <c r="C2803" s="71">
        <v>302430</v>
      </c>
      <c r="D2803" s="72" t="s">
        <v>2880</v>
      </c>
      <c r="E2803" s="71">
        <v>2</v>
      </c>
      <c r="F2803" s="71">
        <v>8</v>
      </c>
      <c r="G2803" s="71">
        <v>10</v>
      </c>
      <c r="H2803" s="71">
        <v>2807</v>
      </c>
      <c r="I2803" s="71">
        <v>37.886370999999997</v>
      </c>
      <c r="J2803" s="71">
        <v>-122.2623554</v>
      </c>
    </row>
    <row r="2804" spans="1:10" ht="29.1">
      <c r="A2804" s="71">
        <v>51163</v>
      </c>
      <c r="B2804" s="70" t="s">
        <v>1035</v>
      </c>
      <c r="C2804" s="71">
        <v>600290</v>
      </c>
      <c r="D2804" s="72" t="s">
        <v>2935</v>
      </c>
      <c r="E2804" s="71">
        <v>10</v>
      </c>
      <c r="F2804" s="71">
        <v>0</v>
      </c>
      <c r="G2804" s="71">
        <v>10</v>
      </c>
      <c r="H2804" s="71">
        <v>2808</v>
      </c>
      <c r="I2804" s="71">
        <v>37.845658200000003</v>
      </c>
      <c r="J2804" s="71">
        <v>-122.2964532</v>
      </c>
    </row>
    <row r="2805" spans="1:10" ht="29.1">
      <c r="A2805" s="71">
        <v>57866</v>
      </c>
      <c r="B2805" s="70" t="s">
        <v>1035</v>
      </c>
      <c r="C2805" s="71">
        <v>804780</v>
      </c>
      <c r="D2805" s="72" t="s">
        <v>2936</v>
      </c>
      <c r="E2805" s="71">
        <v>6</v>
      </c>
      <c r="F2805" s="71">
        <v>3</v>
      </c>
      <c r="G2805" s="71">
        <v>10</v>
      </c>
      <c r="H2805" s="71">
        <v>2809</v>
      </c>
      <c r="I2805" s="71">
        <v>37.630788500000001</v>
      </c>
      <c r="J2805" s="71">
        <v>-122.0758866</v>
      </c>
    </row>
    <row r="2806" spans="1:10" ht="29.1">
      <c r="A2806" s="71">
        <v>54188</v>
      </c>
      <c r="B2806" s="70" t="s">
        <v>1035</v>
      </c>
      <c r="C2806" s="71">
        <v>1017810</v>
      </c>
      <c r="D2806" s="72" t="s">
        <v>1728</v>
      </c>
      <c r="E2806" s="71">
        <v>5</v>
      </c>
      <c r="F2806" s="71">
        <v>5</v>
      </c>
      <c r="G2806" s="71">
        <v>10</v>
      </c>
      <c r="H2806" s="71">
        <v>2810</v>
      </c>
      <c r="I2806" s="71">
        <v>37.828340500000003</v>
      </c>
      <c r="J2806" s="71">
        <v>-122.2500385</v>
      </c>
    </row>
    <row r="2807" spans="1:10" ht="29.1">
      <c r="A2807" s="71">
        <v>52701</v>
      </c>
      <c r="B2807" s="70" t="s">
        <v>1035</v>
      </c>
      <c r="C2807" s="71">
        <v>9907020</v>
      </c>
      <c r="D2807" s="72" t="s">
        <v>2937</v>
      </c>
      <c r="E2807" s="71">
        <v>5</v>
      </c>
      <c r="F2807" s="71">
        <v>4</v>
      </c>
      <c r="G2807" s="71">
        <v>10</v>
      </c>
      <c r="H2807" s="71">
        <v>2811</v>
      </c>
      <c r="I2807" s="71">
        <v>37.430176400000001</v>
      </c>
      <c r="J2807" s="71">
        <v>-121.89785790000001</v>
      </c>
    </row>
    <row r="2808" spans="1:10" ht="29.1">
      <c r="A2808" s="71">
        <v>53362</v>
      </c>
      <c r="B2808" s="70" t="s">
        <v>1035</v>
      </c>
      <c r="C2808" s="71">
        <v>801860</v>
      </c>
      <c r="D2808" s="72" t="s">
        <v>2854</v>
      </c>
      <c r="E2808" s="71">
        <v>2</v>
      </c>
      <c r="F2808" s="71">
        <v>8</v>
      </c>
      <c r="G2808" s="71">
        <v>10</v>
      </c>
      <c r="H2808" s="71">
        <v>2812</v>
      </c>
      <c r="I2808" s="71">
        <v>37.683619</v>
      </c>
      <c r="J2808" s="71">
        <v>-122.0898621</v>
      </c>
    </row>
    <row r="2809" spans="1:10" ht="29.1">
      <c r="A2809" s="71">
        <v>50456</v>
      </c>
      <c r="B2809" s="70" t="s">
        <v>1035</v>
      </c>
      <c r="C2809" s="71">
        <v>1003930</v>
      </c>
      <c r="D2809" s="72" t="s">
        <v>2938</v>
      </c>
      <c r="E2809" s="71">
        <v>7</v>
      </c>
      <c r="F2809" s="71">
        <v>3</v>
      </c>
      <c r="G2809" s="71">
        <v>10</v>
      </c>
      <c r="H2809" s="71">
        <v>2813</v>
      </c>
      <c r="I2809" s="71">
        <v>37.750215699999998</v>
      </c>
      <c r="J2809" s="71">
        <v>-122.18391389999999</v>
      </c>
    </row>
    <row r="2810" spans="1:10" ht="29.1">
      <c r="A2810" s="71">
        <v>50943</v>
      </c>
      <c r="B2810" s="70" t="s">
        <v>1035</v>
      </c>
      <c r="C2810" s="71">
        <v>9902010</v>
      </c>
      <c r="D2810" s="72" t="s">
        <v>2939</v>
      </c>
      <c r="E2810" s="71">
        <v>0</v>
      </c>
      <c r="F2810" s="71">
        <v>9</v>
      </c>
      <c r="G2810" s="71">
        <v>10</v>
      </c>
      <c r="H2810" s="71">
        <v>2814</v>
      </c>
      <c r="I2810" s="71">
        <v>37.482674099999997</v>
      </c>
      <c r="J2810" s="71">
        <v>-121.9420843</v>
      </c>
    </row>
    <row r="2811" spans="1:10" ht="29.1">
      <c r="A2811" s="71">
        <v>55073</v>
      </c>
      <c r="B2811" s="70" t="s">
        <v>1035</v>
      </c>
      <c r="C2811" s="71">
        <v>703630</v>
      </c>
      <c r="D2811" s="72" t="s">
        <v>2940</v>
      </c>
      <c r="E2811" s="71">
        <v>2</v>
      </c>
      <c r="F2811" s="71">
        <v>7</v>
      </c>
      <c r="G2811" s="71">
        <v>9</v>
      </c>
      <c r="H2811" s="71">
        <v>2815</v>
      </c>
      <c r="I2811" s="71">
        <v>37.4999149</v>
      </c>
      <c r="J2811" s="71">
        <v>-121.9196467</v>
      </c>
    </row>
    <row r="2812" spans="1:10" ht="29.1">
      <c r="A2812" s="71">
        <v>55760</v>
      </c>
      <c r="B2812" s="70" t="s">
        <v>1035</v>
      </c>
      <c r="C2812" s="71">
        <v>9800130</v>
      </c>
      <c r="D2812" s="72" t="s">
        <v>2941</v>
      </c>
      <c r="E2812" s="71">
        <v>5</v>
      </c>
      <c r="F2812" s="71">
        <v>4</v>
      </c>
      <c r="G2812" s="71">
        <v>9</v>
      </c>
      <c r="H2812" s="71">
        <v>2816</v>
      </c>
      <c r="I2812" s="71">
        <v>37.6950875</v>
      </c>
      <c r="J2812" s="71">
        <v>-122.11334069999999</v>
      </c>
    </row>
    <row r="2813" spans="1:10" ht="29.1">
      <c r="A2813" s="71">
        <v>52065</v>
      </c>
      <c r="B2813" s="70" t="s">
        <v>1035</v>
      </c>
      <c r="C2813" s="71">
        <v>1302475</v>
      </c>
      <c r="D2813" s="72" t="s">
        <v>2942</v>
      </c>
      <c r="E2813" s="71">
        <v>2</v>
      </c>
      <c r="F2813" s="71">
        <v>7</v>
      </c>
      <c r="G2813" s="71">
        <v>9</v>
      </c>
      <c r="H2813" s="71">
        <v>2817</v>
      </c>
      <c r="I2813" s="71">
        <v>37.920267699999997</v>
      </c>
      <c r="J2813" s="71">
        <v>-122.3473168</v>
      </c>
    </row>
    <row r="2814" spans="1:10" ht="29.1">
      <c r="A2814" s="71">
        <v>50877</v>
      </c>
      <c r="B2814" s="70" t="s">
        <v>1035</v>
      </c>
      <c r="C2814" s="71">
        <v>302260</v>
      </c>
      <c r="D2814" s="72" t="s">
        <v>2817</v>
      </c>
      <c r="E2814" s="71">
        <v>8</v>
      </c>
      <c r="F2814" s="71">
        <v>2</v>
      </c>
      <c r="G2814" s="71">
        <v>9</v>
      </c>
      <c r="H2814" s="71">
        <v>2818</v>
      </c>
      <c r="I2814" s="71">
        <v>37.861777099999998</v>
      </c>
      <c r="J2814" s="71">
        <v>-122.28393920000001</v>
      </c>
    </row>
    <row r="2815" spans="1:10" ht="29.1">
      <c r="A2815" s="71">
        <v>51433</v>
      </c>
      <c r="B2815" s="70" t="s">
        <v>1035</v>
      </c>
      <c r="C2815" s="71">
        <v>1302960</v>
      </c>
      <c r="D2815" s="72" t="s">
        <v>2943</v>
      </c>
      <c r="E2815" s="71">
        <v>9</v>
      </c>
      <c r="F2815" s="71">
        <v>1</v>
      </c>
      <c r="G2815" s="71">
        <v>9</v>
      </c>
      <c r="H2815" s="71">
        <v>2819</v>
      </c>
      <c r="I2815" s="71">
        <v>37.915927099999998</v>
      </c>
      <c r="J2815" s="71">
        <v>-122.3470317</v>
      </c>
    </row>
    <row r="2816" spans="1:10" ht="29.1">
      <c r="A2816" s="71">
        <v>57572</v>
      </c>
      <c r="B2816" s="70" t="s">
        <v>1035</v>
      </c>
      <c r="C2816" s="71">
        <v>1003150</v>
      </c>
      <c r="D2816" s="72" t="s">
        <v>2944</v>
      </c>
      <c r="E2816" s="71">
        <v>7</v>
      </c>
      <c r="F2816" s="71">
        <v>3</v>
      </c>
      <c r="G2816" s="71">
        <v>9</v>
      </c>
      <c r="H2816" s="71">
        <v>2820</v>
      </c>
      <c r="I2816" s="71">
        <v>37.756701700000001</v>
      </c>
      <c r="J2816" s="71">
        <v>-122.2012821</v>
      </c>
    </row>
    <row r="2817" spans="1:10" ht="29.1">
      <c r="A2817" s="71">
        <v>58144</v>
      </c>
      <c r="B2817" s="70" t="s">
        <v>1035</v>
      </c>
      <c r="C2817" s="71">
        <v>704090</v>
      </c>
      <c r="D2817" s="72" t="s">
        <v>2945</v>
      </c>
      <c r="E2817" s="71">
        <v>2</v>
      </c>
      <c r="F2817" s="71">
        <v>8</v>
      </c>
      <c r="G2817" s="71">
        <v>9</v>
      </c>
      <c r="H2817" s="71">
        <v>2821</v>
      </c>
      <c r="I2817" s="71">
        <v>37.5771753</v>
      </c>
      <c r="J2817" s="71">
        <v>-121.9796072</v>
      </c>
    </row>
    <row r="2818" spans="1:10" ht="29.1">
      <c r="A2818" s="71">
        <v>52343</v>
      </c>
      <c r="B2818" s="70" t="s">
        <v>1035</v>
      </c>
      <c r="C2818" s="71">
        <v>9800530</v>
      </c>
      <c r="D2818" s="72" t="s">
        <v>2946</v>
      </c>
      <c r="E2818" s="71">
        <v>4</v>
      </c>
      <c r="F2818" s="71">
        <v>6</v>
      </c>
      <c r="G2818" s="71">
        <v>9</v>
      </c>
      <c r="H2818" s="71">
        <v>2822</v>
      </c>
      <c r="I2818" s="71">
        <v>37.695448499999998</v>
      </c>
      <c r="J2818" s="71">
        <v>-122.078487</v>
      </c>
    </row>
    <row r="2819" spans="1:10" ht="29.1">
      <c r="A2819" s="71">
        <v>58662</v>
      </c>
      <c r="B2819" s="70" t="s">
        <v>1035</v>
      </c>
      <c r="C2819" s="71">
        <v>101590</v>
      </c>
      <c r="D2819" s="72" t="s">
        <v>2947</v>
      </c>
      <c r="E2819" s="71">
        <v>7</v>
      </c>
      <c r="F2819" s="71">
        <v>3</v>
      </c>
      <c r="G2819" s="71">
        <v>9</v>
      </c>
      <c r="H2819" s="71">
        <v>2823</v>
      </c>
      <c r="I2819" s="71">
        <v>37.761541100000002</v>
      </c>
      <c r="J2819" s="71">
        <v>-122.2284027</v>
      </c>
    </row>
    <row r="2820" spans="1:10" ht="29.1">
      <c r="A2820" s="71">
        <v>55799</v>
      </c>
      <c r="B2820" s="70" t="s">
        <v>1035</v>
      </c>
      <c r="C2820" s="71">
        <v>706750</v>
      </c>
      <c r="D2820" s="72" t="s">
        <v>2948</v>
      </c>
      <c r="E2820" s="71">
        <v>9</v>
      </c>
      <c r="F2820" s="71">
        <v>0</v>
      </c>
      <c r="G2820" s="71">
        <v>9</v>
      </c>
      <c r="H2820" s="71">
        <v>2824</v>
      </c>
      <c r="I2820" s="71">
        <v>37.558715900000003</v>
      </c>
      <c r="J2820" s="71">
        <v>-122.0077637</v>
      </c>
    </row>
    <row r="2821" spans="1:10" ht="29.1">
      <c r="A2821" s="71">
        <v>53770</v>
      </c>
      <c r="B2821" s="70" t="s">
        <v>1035</v>
      </c>
      <c r="C2821" s="71">
        <v>101630</v>
      </c>
      <c r="D2821" s="72" t="s">
        <v>2949</v>
      </c>
      <c r="E2821" s="71">
        <v>2</v>
      </c>
      <c r="F2821" s="71">
        <v>7</v>
      </c>
      <c r="G2821" s="71">
        <v>9</v>
      </c>
      <c r="H2821" s="71">
        <v>2825</v>
      </c>
      <c r="I2821" s="71">
        <v>37.751927000000002</v>
      </c>
      <c r="J2821" s="71">
        <v>-122.23918860000001</v>
      </c>
    </row>
    <row r="2822" spans="1:10" ht="29.1">
      <c r="A2822" s="71">
        <v>57009</v>
      </c>
      <c r="B2822" s="70" t="s">
        <v>1035</v>
      </c>
      <c r="C2822" s="71">
        <v>805780</v>
      </c>
      <c r="D2822" s="72" t="s">
        <v>2950</v>
      </c>
      <c r="E2822" s="71">
        <v>7</v>
      </c>
      <c r="F2822" s="71">
        <v>3</v>
      </c>
      <c r="G2822" s="71">
        <v>9</v>
      </c>
      <c r="H2822" s="71">
        <v>2826</v>
      </c>
      <c r="I2822" s="71">
        <v>37.6292604</v>
      </c>
      <c r="J2822" s="71">
        <v>-122.1005962</v>
      </c>
    </row>
    <row r="2823" spans="1:10" ht="29.1">
      <c r="A2823" s="71">
        <v>57856</v>
      </c>
      <c r="B2823" s="70" t="s">
        <v>1035</v>
      </c>
      <c r="C2823" s="71">
        <v>500360</v>
      </c>
      <c r="D2823" s="72" t="s">
        <v>2777</v>
      </c>
      <c r="E2823" s="71">
        <v>1</v>
      </c>
      <c r="F2823" s="71">
        <v>9</v>
      </c>
      <c r="G2823" s="71">
        <v>9</v>
      </c>
      <c r="H2823" s="71">
        <v>2827</v>
      </c>
      <c r="I2823" s="71">
        <v>37.910621999999996</v>
      </c>
      <c r="J2823" s="71">
        <v>-122.29917349999999</v>
      </c>
    </row>
    <row r="2824" spans="1:10" ht="29.1">
      <c r="A2824" s="71">
        <v>58968</v>
      </c>
      <c r="B2824" s="70" t="s">
        <v>1035</v>
      </c>
      <c r="C2824" s="71">
        <v>706480</v>
      </c>
      <c r="D2824" s="72" t="s">
        <v>2951</v>
      </c>
      <c r="E2824" s="71">
        <v>4</v>
      </c>
      <c r="F2824" s="71">
        <v>6</v>
      </c>
      <c r="G2824" s="71">
        <v>9</v>
      </c>
      <c r="H2824" s="71">
        <v>2828</v>
      </c>
      <c r="I2824" s="71">
        <v>37.472042500000001</v>
      </c>
      <c r="J2824" s="71">
        <v>-121.9194526</v>
      </c>
    </row>
    <row r="2825" spans="1:10" ht="29.1">
      <c r="A2825" s="71">
        <v>55012</v>
      </c>
      <c r="B2825" s="70" t="s">
        <v>1035</v>
      </c>
      <c r="C2825" s="71">
        <v>1301310</v>
      </c>
      <c r="D2825" s="72" t="s">
        <v>1740</v>
      </c>
      <c r="E2825" s="71">
        <v>6</v>
      </c>
      <c r="F2825" s="71">
        <v>3</v>
      </c>
      <c r="G2825" s="71">
        <v>9</v>
      </c>
      <c r="H2825" s="71">
        <v>2829</v>
      </c>
      <c r="I2825" s="71">
        <v>37.925416499999997</v>
      </c>
      <c r="J2825" s="71">
        <v>-122.327347</v>
      </c>
    </row>
    <row r="2826" spans="1:10" ht="29.1">
      <c r="A2826" s="71">
        <v>50543</v>
      </c>
      <c r="B2826" s="70" t="s">
        <v>1035</v>
      </c>
      <c r="C2826" s="71">
        <v>600350</v>
      </c>
      <c r="D2826" s="72" t="s">
        <v>2952</v>
      </c>
      <c r="E2826" s="71">
        <v>1</v>
      </c>
      <c r="F2826" s="71">
        <v>8</v>
      </c>
      <c r="G2826" s="71">
        <v>9</v>
      </c>
      <c r="H2826" s="71">
        <v>2830</v>
      </c>
      <c r="I2826" s="71">
        <v>37.836271400000001</v>
      </c>
      <c r="J2826" s="71">
        <v>-122.28760219999999</v>
      </c>
    </row>
    <row r="2827" spans="1:10" ht="29.1">
      <c r="A2827" s="71">
        <v>50778</v>
      </c>
      <c r="B2827" s="70" t="s">
        <v>1035</v>
      </c>
      <c r="C2827" s="71">
        <v>9800820</v>
      </c>
      <c r="D2827" s="72" t="s">
        <v>2822</v>
      </c>
      <c r="E2827" s="71">
        <v>8</v>
      </c>
      <c r="F2827" s="71">
        <v>1</v>
      </c>
      <c r="G2827" s="71">
        <v>9</v>
      </c>
      <c r="H2827" s="71">
        <v>2831</v>
      </c>
      <c r="I2827" s="71">
        <v>37.693094199999997</v>
      </c>
      <c r="J2827" s="71">
        <v>-122.1192219</v>
      </c>
    </row>
    <row r="2828" spans="1:10" ht="29.1">
      <c r="A2828" s="71">
        <v>51625</v>
      </c>
      <c r="B2828" s="70" t="s">
        <v>1035</v>
      </c>
      <c r="C2828" s="71">
        <v>9903770</v>
      </c>
      <c r="D2828" s="72" t="s">
        <v>2953</v>
      </c>
      <c r="E2828" s="71">
        <v>9</v>
      </c>
      <c r="F2828" s="71">
        <v>1</v>
      </c>
      <c r="G2828" s="71">
        <v>9</v>
      </c>
      <c r="H2828" s="71">
        <v>2832</v>
      </c>
      <c r="I2828" s="71">
        <v>37.916318799999999</v>
      </c>
      <c r="J2828" s="71">
        <v>-122.34450649999999</v>
      </c>
    </row>
    <row r="2829" spans="1:10" ht="29.1">
      <c r="A2829" s="71">
        <v>51103</v>
      </c>
      <c r="B2829" s="70" t="s">
        <v>1035</v>
      </c>
      <c r="C2829" s="71">
        <v>900240</v>
      </c>
      <c r="D2829" s="72" t="s">
        <v>2929</v>
      </c>
      <c r="E2829" s="71">
        <v>5</v>
      </c>
      <c r="F2829" s="71">
        <v>4</v>
      </c>
      <c r="G2829" s="71">
        <v>9</v>
      </c>
      <c r="H2829" s="71">
        <v>2833</v>
      </c>
      <c r="I2829" s="71">
        <v>37.5244128</v>
      </c>
      <c r="J2829" s="71">
        <v>-122.0073553</v>
      </c>
    </row>
    <row r="2830" spans="1:10" ht="29.1">
      <c r="A2830" s="71">
        <v>56955</v>
      </c>
      <c r="B2830" s="70" t="s">
        <v>1035</v>
      </c>
      <c r="C2830" s="71">
        <v>1017100</v>
      </c>
      <c r="D2830" s="72" t="s">
        <v>1798</v>
      </c>
      <c r="E2830" s="71">
        <v>7</v>
      </c>
      <c r="F2830" s="71">
        <v>2</v>
      </c>
      <c r="G2830" s="71">
        <v>9</v>
      </c>
      <c r="H2830" s="71">
        <v>2834</v>
      </c>
      <c r="I2830" s="71">
        <v>37.824312300000003</v>
      </c>
      <c r="J2830" s="71">
        <v>-122.20912869999999</v>
      </c>
    </row>
    <row r="2831" spans="1:10" ht="29.1">
      <c r="A2831" s="71">
        <v>52927</v>
      </c>
      <c r="B2831" s="70" t="s">
        <v>1035</v>
      </c>
      <c r="C2831" s="71">
        <v>9907740</v>
      </c>
      <c r="D2831" s="72" t="s">
        <v>2954</v>
      </c>
      <c r="E2831" s="71">
        <v>5</v>
      </c>
      <c r="F2831" s="71">
        <v>4</v>
      </c>
      <c r="G2831" s="71">
        <v>9</v>
      </c>
      <c r="H2831" s="71">
        <v>2835</v>
      </c>
      <c r="I2831" s="71">
        <v>37.680275000000002</v>
      </c>
      <c r="J2831" s="71">
        <v>-122.113151</v>
      </c>
    </row>
    <row r="2832" spans="1:10" ht="29.1">
      <c r="A2832" s="71">
        <v>56345</v>
      </c>
      <c r="B2832" s="70" t="s">
        <v>1035</v>
      </c>
      <c r="C2832" s="71">
        <v>803460</v>
      </c>
      <c r="D2832" s="72" t="s">
        <v>2814</v>
      </c>
      <c r="E2832" s="71">
        <v>2</v>
      </c>
      <c r="F2832" s="71">
        <v>8</v>
      </c>
      <c r="G2832" s="71">
        <v>9</v>
      </c>
      <c r="H2832" s="71">
        <v>2836</v>
      </c>
      <c r="I2832" s="71">
        <v>37.674908799999997</v>
      </c>
      <c r="J2832" s="71">
        <v>-122.08744849999999</v>
      </c>
    </row>
    <row r="2833" spans="1:10" ht="29.1">
      <c r="A2833" s="71">
        <v>58099</v>
      </c>
      <c r="B2833" s="70" t="s">
        <v>1035</v>
      </c>
      <c r="C2833" s="71">
        <v>1601160</v>
      </c>
      <c r="D2833" s="72" t="s">
        <v>2955</v>
      </c>
      <c r="E2833" s="71">
        <v>2</v>
      </c>
      <c r="F2833" s="71">
        <v>8</v>
      </c>
      <c r="G2833" s="71">
        <v>9</v>
      </c>
      <c r="H2833" s="71">
        <v>2837</v>
      </c>
      <c r="I2833" s="71">
        <v>37.965554900000001</v>
      </c>
      <c r="J2833" s="71">
        <v>-122.3402115</v>
      </c>
    </row>
    <row r="2834" spans="1:10" ht="29.1">
      <c r="A2834" s="71">
        <v>50221</v>
      </c>
      <c r="B2834" s="70" t="s">
        <v>1035</v>
      </c>
      <c r="C2834" s="71">
        <v>1700880</v>
      </c>
      <c r="D2834" s="72" t="s">
        <v>2956</v>
      </c>
      <c r="E2834" s="71">
        <v>4</v>
      </c>
      <c r="F2834" s="71">
        <v>5</v>
      </c>
      <c r="G2834" s="71">
        <v>9</v>
      </c>
      <c r="H2834" s="71">
        <v>2838</v>
      </c>
      <c r="I2834" s="71">
        <v>37.596956400000003</v>
      </c>
      <c r="J2834" s="71">
        <v>-122.08083910000001</v>
      </c>
    </row>
    <row r="2835" spans="1:10" ht="29.1">
      <c r="A2835" s="71">
        <v>59590</v>
      </c>
      <c r="B2835" s="70" t="s">
        <v>1035</v>
      </c>
      <c r="C2835" s="71">
        <v>1016920</v>
      </c>
      <c r="D2835" s="72" t="s">
        <v>2420</v>
      </c>
      <c r="E2835" s="71">
        <v>8</v>
      </c>
      <c r="F2835" s="71">
        <v>1</v>
      </c>
      <c r="G2835" s="71">
        <v>9</v>
      </c>
      <c r="H2835" s="71">
        <v>2839</v>
      </c>
      <c r="I2835" s="71">
        <v>37.753766800000001</v>
      </c>
      <c r="J2835" s="71">
        <v>-122.1498746</v>
      </c>
    </row>
    <row r="2836" spans="1:10" ht="29.1">
      <c r="A2836" s="71">
        <v>50290</v>
      </c>
      <c r="B2836" s="70" t="s">
        <v>1035</v>
      </c>
      <c r="C2836" s="71">
        <v>1500460</v>
      </c>
      <c r="D2836" s="72" t="s">
        <v>2957</v>
      </c>
      <c r="E2836" s="71">
        <v>2</v>
      </c>
      <c r="F2836" s="71">
        <v>7</v>
      </c>
      <c r="G2836" s="71">
        <v>9</v>
      </c>
      <c r="H2836" s="71">
        <v>2840</v>
      </c>
      <c r="I2836" s="71">
        <v>37.719723100000003</v>
      </c>
      <c r="J2836" s="71">
        <v>-122.1447589</v>
      </c>
    </row>
    <row r="2837" spans="1:10" ht="29.1">
      <c r="A2837" s="71">
        <v>51038</v>
      </c>
      <c r="B2837" s="70" t="s">
        <v>1035</v>
      </c>
      <c r="C2837" s="71">
        <v>9902240</v>
      </c>
      <c r="D2837" s="72" t="s">
        <v>2784</v>
      </c>
      <c r="E2837" s="71">
        <v>4</v>
      </c>
      <c r="F2837" s="71">
        <v>6</v>
      </c>
      <c r="G2837" s="71">
        <v>9</v>
      </c>
      <c r="H2837" s="71">
        <v>2841</v>
      </c>
      <c r="I2837" s="71">
        <v>37.697453600000003</v>
      </c>
      <c r="J2837" s="71">
        <v>-122.0871827</v>
      </c>
    </row>
    <row r="2838" spans="1:10" ht="29.1">
      <c r="A2838" s="71">
        <v>58199</v>
      </c>
      <c r="B2838" s="70" t="s">
        <v>1035</v>
      </c>
      <c r="C2838" s="71">
        <v>1700200</v>
      </c>
      <c r="D2838" s="72" t="s">
        <v>2866</v>
      </c>
      <c r="E2838" s="71">
        <v>7</v>
      </c>
      <c r="F2838" s="71">
        <v>2</v>
      </c>
      <c r="G2838" s="71">
        <v>9</v>
      </c>
      <c r="H2838" s="71">
        <v>2842</v>
      </c>
      <c r="I2838" s="71">
        <v>37.5898653</v>
      </c>
      <c r="J2838" s="71">
        <v>-122.03051120000001</v>
      </c>
    </row>
    <row r="2839" spans="1:10" ht="29.1">
      <c r="A2839" s="71">
        <v>55390</v>
      </c>
      <c r="B2839" s="70" t="s">
        <v>1035</v>
      </c>
      <c r="C2839" s="71">
        <v>801430</v>
      </c>
      <c r="D2839" s="72" t="s">
        <v>2887</v>
      </c>
      <c r="E2839" s="71">
        <v>3</v>
      </c>
      <c r="F2839" s="71">
        <v>7</v>
      </c>
      <c r="G2839" s="71">
        <v>9</v>
      </c>
      <c r="H2839" s="71">
        <v>2843</v>
      </c>
      <c r="I2839" s="71">
        <v>37.6644717</v>
      </c>
      <c r="J2839" s="71">
        <v>-122.0875108</v>
      </c>
    </row>
    <row r="2840" spans="1:10" ht="29.1">
      <c r="A2840" s="71">
        <v>52625</v>
      </c>
      <c r="B2840" s="70" t="s">
        <v>1035</v>
      </c>
      <c r="C2840" s="71">
        <v>500580</v>
      </c>
      <c r="D2840" s="72" t="s">
        <v>2958</v>
      </c>
      <c r="E2840" s="71">
        <v>6</v>
      </c>
      <c r="F2840" s="71">
        <v>3</v>
      </c>
      <c r="G2840" s="71">
        <v>9</v>
      </c>
      <c r="H2840" s="71">
        <v>2844</v>
      </c>
      <c r="I2840" s="71">
        <v>37.903894100000002</v>
      </c>
      <c r="J2840" s="71">
        <v>-122.2907684</v>
      </c>
    </row>
    <row r="2841" spans="1:10" ht="29.1">
      <c r="A2841" s="71">
        <v>53959</v>
      </c>
      <c r="B2841" s="70" t="s">
        <v>1035</v>
      </c>
      <c r="C2841" s="71">
        <v>900450</v>
      </c>
      <c r="D2841" s="72" t="s">
        <v>2959</v>
      </c>
      <c r="E2841" s="71">
        <v>3</v>
      </c>
      <c r="F2841" s="71">
        <v>6</v>
      </c>
      <c r="G2841" s="71">
        <v>9</v>
      </c>
      <c r="H2841" s="71">
        <v>2845</v>
      </c>
      <c r="I2841" s="71">
        <v>37.533842399999997</v>
      </c>
      <c r="J2841" s="71">
        <v>-122.0218397</v>
      </c>
    </row>
    <row r="2842" spans="1:10" ht="29.1">
      <c r="A2842" s="71">
        <v>57611</v>
      </c>
      <c r="B2842" s="70" t="s">
        <v>1035</v>
      </c>
      <c r="C2842" s="71">
        <v>707270</v>
      </c>
      <c r="D2842" s="72" t="s">
        <v>2960</v>
      </c>
      <c r="E2842" s="71">
        <v>6</v>
      </c>
      <c r="F2842" s="71">
        <v>3</v>
      </c>
      <c r="G2842" s="71">
        <v>9</v>
      </c>
      <c r="H2842" s="71">
        <v>2846</v>
      </c>
      <c r="I2842" s="71">
        <v>37.5428681</v>
      </c>
      <c r="J2842" s="71">
        <v>-121.9928614</v>
      </c>
    </row>
    <row r="2843" spans="1:10" ht="29.1">
      <c r="A2843" s="71">
        <v>55697</v>
      </c>
      <c r="B2843" s="70" t="s">
        <v>1035</v>
      </c>
      <c r="C2843" s="71">
        <v>1018940</v>
      </c>
      <c r="D2843" s="72" t="s">
        <v>2961</v>
      </c>
      <c r="E2843" s="71">
        <v>6</v>
      </c>
      <c r="F2843" s="71">
        <v>3</v>
      </c>
      <c r="G2843" s="71">
        <v>9</v>
      </c>
      <c r="H2843" s="71">
        <v>2847</v>
      </c>
      <c r="I2843" s="71">
        <v>37.762953699999997</v>
      </c>
      <c r="J2843" s="71">
        <v>-122.20273570000001</v>
      </c>
    </row>
    <row r="2844" spans="1:10" ht="29.1">
      <c r="A2844" s="71">
        <v>58258</v>
      </c>
      <c r="B2844" s="70" t="s">
        <v>1035</v>
      </c>
      <c r="C2844" s="71">
        <v>1014170</v>
      </c>
      <c r="D2844" s="72" t="s">
        <v>2962</v>
      </c>
      <c r="E2844" s="71">
        <v>1</v>
      </c>
      <c r="F2844" s="71">
        <v>8</v>
      </c>
      <c r="G2844" s="71">
        <v>9</v>
      </c>
      <c r="H2844" s="71">
        <v>2848</v>
      </c>
      <c r="I2844" s="71">
        <v>37.806500499999999</v>
      </c>
      <c r="J2844" s="71">
        <v>-122.2073596</v>
      </c>
    </row>
    <row r="2845" spans="1:10" ht="29.1">
      <c r="A2845" s="71">
        <v>56733</v>
      </c>
      <c r="B2845" s="70" t="s">
        <v>1035</v>
      </c>
      <c r="C2845" s="71">
        <v>101120</v>
      </c>
      <c r="D2845" s="72" t="s">
        <v>2783</v>
      </c>
      <c r="E2845" s="71">
        <v>8</v>
      </c>
      <c r="F2845" s="71">
        <v>1</v>
      </c>
      <c r="G2845" s="71">
        <v>9</v>
      </c>
      <c r="H2845" s="71">
        <v>2849</v>
      </c>
      <c r="I2845" s="71">
        <v>37.757738799999998</v>
      </c>
      <c r="J2845" s="71">
        <v>-122.2361824</v>
      </c>
    </row>
    <row r="2846" spans="1:10" ht="29.1">
      <c r="A2846" s="71">
        <v>56321</v>
      </c>
      <c r="B2846" s="70" t="s">
        <v>1035</v>
      </c>
      <c r="C2846" s="71">
        <v>803040</v>
      </c>
      <c r="D2846" s="72" t="s">
        <v>2963</v>
      </c>
      <c r="E2846" s="71">
        <v>5</v>
      </c>
      <c r="F2846" s="71">
        <v>4</v>
      </c>
      <c r="G2846" s="71">
        <v>9</v>
      </c>
      <c r="H2846" s="71">
        <v>2850</v>
      </c>
      <c r="I2846" s="71">
        <v>37.654764399999998</v>
      </c>
      <c r="J2846" s="71">
        <v>-122.1338375</v>
      </c>
    </row>
    <row r="2847" spans="1:10" ht="29.1">
      <c r="A2847" s="71">
        <v>52612</v>
      </c>
      <c r="B2847" s="70" t="s">
        <v>1035</v>
      </c>
      <c r="C2847" s="71">
        <v>500940</v>
      </c>
      <c r="D2847" s="72" t="s">
        <v>2826</v>
      </c>
      <c r="E2847" s="71">
        <v>0</v>
      </c>
      <c r="F2847" s="71">
        <v>9</v>
      </c>
      <c r="G2847" s="71">
        <v>9</v>
      </c>
      <c r="H2847" s="71">
        <v>2851</v>
      </c>
      <c r="I2847" s="71">
        <v>37.903256300000002</v>
      </c>
      <c r="J2847" s="71">
        <v>-122.2941632</v>
      </c>
    </row>
    <row r="2848" spans="1:10" ht="29.1">
      <c r="A2848" s="71">
        <v>52975</v>
      </c>
      <c r="B2848" s="70" t="s">
        <v>1035</v>
      </c>
      <c r="C2848" s="71">
        <v>9907900</v>
      </c>
      <c r="D2848" s="72" t="s">
        <v>2964</v>
      </c>
      <c r="E2848" s="71">
        <v>7</v>
      </c>
      <c r="F2848" s="71">
        <v>3</v>
      </c>
      <c r="G2848" s="71">
        <v>9</v>
      </c>
      <c r="H2848" s="71">
        <v>2852</v>
      </c>
      <c r="I2848" s="71">
        <v>37.763332900000002</v>
      </c>
      <c r="J2848" s="71">
        <v>-122.262619</v>
      </c>
    </row>
    <row r="2849" spans="1:10" ht="29.1">
      <c r="A2849" s="71">
        <v>54870</v>
      </c>
      <c r="B2849" s="70" t="s">
        <v>1035</v>
      </c>
      <c r="C2849" s="71">
        <v>703180</v>
      </c>
      <c r="D2849" s="72" t="s">
        <v>2965</v>
      </c>
      <c r="E2849" s="71">
        <v>8</v>
      </c>
      <c r="F2849" s="71">
        <v>1</v>
      </c>
      <c r="G2849" s="71">
        <v>9</v>
      </c>
      <c r="H2849" s="71">
        <v>2853</v>
      </c>
      <c r="I2849" s="71">
        <v>37.488625900000002</v>
      </c>
      <c r="J2849" s="71">
        <v>-121.94620089999999</v>
      </c>
    </row>
    <row r="2850" spans="1:10" ht="29.1">
      <c r="A2850" s="71">
        <v>53397</v>
      </c>
      <c r="B2850" s="70" t="s">
        <v>1035</v>
      </c>
      <c r="C2850" s="71">
        <v>600360</v>
      </c>
      <c r="D2850" s="72" t="s">
        <v>2952</v>
      </c>
      <c r="E2850" s="71">
        <v>8</v>
      </c>
      <c r="F2850" s="71">
        <v>1</v>
      </c>
      <c r="G2850" s="71">
        <v>9</v>
      </c>
      <c r="H2850" s="71">
        <v>2854</v>
      </c>
      <c r="I2850" s="71">
        <v>37.835774800000003</v>
      </c>
      <c r="J2850" s="71">
        <v>-122.2876212</v>
      </c>
    </row>
    <row r="2851" spans="1:10" ht="29.1">
      <c r="A2851" s="71">
        <v>59740</v>
      </c>
      <c r="B2851" s="70" t="s">
        <v>1035</v>
      </c>
      <c r="C2851" s="71">
        <v>1016830</v>
      </c>
      <c r="D2851" s="72" t="s">
        <v>2966</v>
      </c>
      <c r="E2851" s="71">
        <v>0</v>
      </c>
      <c r="F2851" s="71">
        <v>9</v>
      </c>
      <c r="G2851" s="71">
        <v>9</v>
      </c>
      <c r="H2851" s="71">
        <v>2855</v>
      </c>
      <c r="I2851" s="71">
        <v>37.839429000000003</v>
      </c>
      <c r="J2851" s="71">
        <v>-122.21965299999999</v>
      </c>
    </row>
    <row r="2852" spans="1:10" ht="29.1">
      <c r="A2852" s="71">
        <v>56723</v>
      </c>
      <c r="B2852" s="70" t="s">
        <v>1035</v>
      </c>
      <c r="C2852" s="71">
        <v>704140</v>
      </c>
      <c r="D2852" s="72" t="s">
        <v>2361</v>
      </c>
      <c r="E2852" s="71">
        <v>8</v>
      </c>
      <c r="F2852" s="71">
        <v>1</v>
      </c>
      <c r="G2852" s="71">
        <v>9</v>
      </c>
      <c r="H2852" s="71">
        <v>2856</v>
      </c>
      <c r="I2852" s="71">
        <v>37.579506799999997</v>
      </c>
      <c r="J2852" s="71">
        <v>-121.9904128</v>
      </c>
    </row>
    <row r="2853" spans="1:10" ht="29.1">
      <c r="A2853" s="71">
        <v>55958</v>
      </c>
      <c r="B2853" s="70" t="s">
        <v>1035</v>
      </c>
      <c r="C2853" s="71">
        <v>200750</v>
      </c>
      <c r="D2853" s="72" t="s">
        <v>2967</v>
      </c>
      <c r="E2853" s="71">
        <v>9</v>
      </c>
      <c r="F2853" s="71">
        <v>0</v>
      </c>
      <c r="G2853" s="71">
        <v>9</v>
      </c>
      <c r="H2853" s="71">
        <v>2857</v>
      </c>
      <c r="I2853" s="71">
        <v>37.888727600000003</v>
      </c>
      <c r="J2853" s="71">
        <v>-122.305791</v>
      </c>
    </row>
    <row r="2854" spans="1:10" ht="29.1">
      <c r="A2854" s="71">
        <v>56612</v>
      </c>
      <c r="B2854" s="70" t="s">
        <v>1035</v>
      </c>
      <c r="C2854" s="71">
        <v>1016530</v>
      </c>
      <c r="D2854" s="72" t="s">
        <v>2968</v>
      </c>
      <c r="E2854" s="71">
        <v>9</v>
      </c>
      <c r="F2854" s="71">
        <v>0</v>
      </c>
      <c r="G2854" s="71">
        <v>9</v>
      </c>
      <c r="H2854" s="71">
        <v>2858</v>
      </c>
      <c r="I2854" s="71">
        <v>37.810511300000002</v>
      </c>
      <c r="J2854" s="71">
        <v>-122.1982184</v>
      </c>
    </row>
    <row r="2855" spans="1:10" ht="29.1">
      <c r="A2855" s="71">
        <v>57230</v>
      </c>
      <c r="B2855" s="70" t="s">
        <v>1035</v>
      </c>
      <c r="C2855" s="71">
        <v>705060</v>
      </c>
      <c r="D2855" s="72" t="s">
        <v>2720</v>
      </c>
      <c r="E2855" s="71">
        <v>3</v>
      </c>
      <c r="F2855" s="71">
        <v>6</v>
      </c>
      <c r="G2855" s="71">
        <v>9</v>
      </c>
      <c r="H2855" s="71">
        <v>2859</v>
      </c>
      <c r="I2855" s="71">
        <v>37.563690000000001</v>
      </c>
      <c r="J2855" s="71">
        <v>-122.0021955</v>
      </c>
    </row>
    <row r="2856" spans="1:10" ht="29.1">
      <c r="A2856" s="71">
        <v>57532</v>
      </c>
      <c r="B2856" s="70" t="s">
        <v>1035</v>
      </c>
      <c r="C2856" s="71">
        <v>1018070</v>
      </c>
      <c r="D2856" s="72" t="s">
        <v>2969</v>
      </c>
      <c r="E2856" s="71">
        <v>0</v>
      </c>
      <c r="F2856" s="71">
        <v>9</v>
      </c>
      <c r="G2856" s="71">
        <v>9</v>
      </c>
      <c r="H2856" s="71">
        <v>2860</v>
      </c>
      <c r="I2856" s="71">
        <v>37.796607899999998</v>
      </c>
      <c r="J2856" s="71">
        <v>-122.1751964</v>
      </c>
    </row>
    <row r="2857" spans="1:10" ht="29.1">
      <c r="A2857" s="71">
        <v>55034</v>
      </c>
      <c r="B2857" s="70" t="s">
        <v>1035</v>
      </c>
      <c r="C2857" s="71">
        <v>1502380</v>
      </c>
      <c r="D2857" s="72" t="s">
        <v>2970</v>
      </c>
      <c r="E2857" s="71">
        <v>8</v>
      </c>
      <c r="F2857" s="71">
        <v>1</v>
      </c>
      <c r="G2857" s="71">
        <v>9</v>
      </c>
      <c r="H2857" s="71">
        <v>2861</v>
      </c>
      <c r="I2857" s="71">
        <v>37.734665999999997</v>
      </c>
      <c r="J2857" s="71">
        <v>-122.14038909999999</v>
      </c>
    </row>
    <row r="2858" spans="1:10" ht="29.1">
      <c r="A2858" s="71">
        <v>52633</v>
      </c>
      <c r="B2858" s="70" t="s">
        <v>1035</v>
      </c>
      <c r="C2858" s="71">
        <v>700050</v>
      </c>
      <c r="D2858" s="72" t="s">
        <v>2711</v>
      </c>
      <c r="E2858" s="71">
        <v>6</v>
      </c>
      <c r="F2858" s="71">
        <v>3</v>
      </c>
      <c r="G2858" s="71">
        <v>9</v>
      </c>
      <c r="H2858" s="71">
        <v>2862</v>
      </c>
      <c r="I2858" s="71">
        <v>37.580234099999998</v>
      </c>
      <c r="J2858" s="71">
        <v>-122.0519061</v>
      </c>
    </row>
    <row r="2859" spans="1:10" ht="29.1">
      <c r="A2859" s="71">
        <v>55786</v>
      </c>
      <c r="B2859" s="70" t="s">
        <v>1035</v>
      </c>
      <c r="C2859" s="71">
        <v>1009630</v>
      </c>
      <c r="D2859" s="72" t="s">
        <v>2971</v>
      </c>
      <c r="E2859" s="71">
        <v>1</v>
      </c>
      <c r="F2859" s="71">
        <v>8</v>
      </c>
      <c r="G2859" s="71">
        <v>9</v>
      </c>
      <c r="H2859" s="71">
        <v>2863</v>
      </c>
      <c r="I2859" s="71">
        <v>37.738317100000003</v>
      </c>
      <c r="J2859" s="71">
        <v>-122.1904863</v>
      </c>
    </row>
    <row r="2860" spans="1:10" ht="29.1">
      <c r="A2860" s="71">
        <v>53774</v>
      </c>
      <c r="B2860" s="70" t="s">
        <v>1035</v>
      </c>
      <c r="C2860" s="71">
        <v>1301760</v>
      </c>
      <c r="D2860" s="72" t="s">
        <v>2788</v>
      </c>
      <c r="E2860" s="71">
        <v>4</v>
      </c>
      <c r="F2860" s="71">
        <v>5</v>
      </c>
      <c r="G2860" s="71">
        <v>9</v>
      </c>
      <c r="H2860" s="71">
        <v>2864</v>
      </c>
      <c r="I2860" s="71">
        <v>37.942182000000003</v>
      </c>
      <c r="J2860" s="71">
        <v>-122.36004490000001</v>
      </c>
    </row>
    <row r="2861" spans="1:10" ht="29.1">
      <c r="A2861" s="71">
        <v>57540</v>
      </c>
      <c r="B2861" s="70" t="s">
        <v>1035</v>
      </c>
      <c r="C2861" s="71">
        <v>900460</v>
      </c>
      <c r="D2861" s="72" t="s">
        <v>2959</v>
      </c>
      <c r="E2861" s="71">
        <v>5</v>
      </c>
      <c r="F2861" s="71">
        <v>4</v>
      </c>
      <c r="G2861" s="71">
        <v>9</v>
      </c>
      <c r="H2861" s="71">
        <v>2865</v>
      </c>
      <c r="I2861" s="71">
        <v>37.533749200000003</v>
      </c>
      <c r="J2861" s="71">
        <v>-122.021517</v>
      </c>
    </row>
    <row r="2862" spans="1:10" ht="29.1">
      <c r="A2862" s="71">
        <v>56520</v>
      </c>
      <c r="B2862" s="70" t="s">
        <v>1035</v>
      </c>
      <c r="C2862" s="71">
        <v>703480</v>
      </c>
      <c r="D2862" s="72" t="s">
        <v>2972</v>
      </c>
      <c r="E2862" s="71">
        <v>3</v>
      </c>
      <c r="F2862" s="71">
        <v>6</v>
      </c>
      <c r="G2862" s="71">
        <v>9</v>
      </c>
      <c r="H2862" s="71">
        <v>2866</v>
      </c>
      <c r="I2862" s="71">
        <v>37.5391057</v>
      </c>
      <c r="J2862" s="71">
        <v>-121.9236282</v>
      </c>
    </row>
    <row r="2863" spans="1:10" ht="29.1">
      <c r="A2863" s="71">
        <v>54865</v>
      </c>
      <c r="B2863" s="70" t="s">
        <v>1035</v>
      </c>
      <c r="C2863" s="71">
        <v>302600</v>
      </c>
      <c r="D2863" s="72" t="s">
        <v>2973</v>
      </c>
      <c r="E2863" s="71">
        <v>1</v>
      </c>
      <c r="F2863" s="71">
        <v>8</v>
      </c>
      <c r="G2863" s="71">
        <v>9</v>
      </c>
      <c r="H2863" s="71">
        <v>2867</v>
      </c>
      <c r="I2863" s="71">
        <v>37.883114999999997</v>
      </c>
      <c r="J2863" s="71">
        <v>-122.261606</v>
      </c>
    </row>
    <row r="2864" spans="1:10" ht="29.1">
      <c r="A2864" s="71">
        <v>55460</v>
      </c>
      <c r="B2864" s="70" t="s">
        <v>1035</v>
      </c>
      <c r="C2864" s="71">
        <v>9901010</v>
      </c>
      <c r="D2864" s="72" t="s">
        <v>1732</v>
      </c>
      <c r="E2864" s="71">
        <v>6</v>
      </c>
      <c r="F2864" s="71">
        <v>3</v>
      </c>
      <c r="G2864" s="71">
        <v>9</v>
      </c>
      <c r="H2864" s="71">
        <v>2868</v>
      </c>
      <c r="I2864" s="71">
        <v>37.966590400000001</v>
      </c>
      <c r="J2864" s="71">
        <v>-122.3283761</v>
      </c>
    </row>
    <row r="2865" spans="1:10" ht="29.1">
      <c r="A2865" s="71">
        <v>51959</v>
      </c>
      <c r="B2865" s="70" t="s">
        <v>1035</v>
      </c>
      <c r="C2865" s="71">
        <v>302140</v>
      </c>
      <c r="D2865" s="72" t="s">
        <v>2974</v>
      </c>
      <c r="E2865" s="71">
        <v>8</v>
      </c>
      <c r="F2865" s="71">
        <v>1</v>
      </c>
      <c r="G2865" s="71">
        <v>9</v>
      </c>
      <c r="H2865" s="71">
        <v>2869</v>
      </c>
      <c r="I2865" s="71">
        <v>37.861578399999999</v>
      </c>
      <c r="J2865" s="71">
        <v>-122.2855696</v>
      </c>
    </row>
    <row r="2866" spans="1:10" ht="29.1">
      <c r="A2866" s="71">
        <v>58863</v>
      </c>
      <c r="B2866" s="70" t="s">
        <v>1035</v>
      </c>
      <c r="C2866" s="71">
        <v>1014310</v>
      </c>
      <c r="D2866" s="72" t="s">
        <v>2975</v>
      </c>
      <c r="E2866" s="71">
        <v>3</v>
      </c>
      <c r="F2866" s="71">
        <v>6</v>
      </c>
      <c r="G2866" s="71">
        <v>9</v>
      </c>
      <c r="H2866" s="71">
        <v>2870</v>
      </c>
      <c r="I2866" s="71">
        <v>37.8132023</v>
      </c>
      <c r="J2866" s="71">
        <v>-122.2511779</v>
      </c>
    </row>
    <row r="2867" spans="1:10" ht="29.1">
      <c r="A2867" s="71">
        <v>58337</v>
      </c>
      <c r="B2867" s="70" t="s">
        <v>1035</v>
      </c>
      <c r="C2867" s="71">
        <v>302560</v>
      </c>
      <c r="D2867" s="72" t="s">
        <v>2757</v>
      </c>
      <c r="E2867" s="71">
        <v>9</v>
      </c>
      <c r="F2867" s="71">
        <v>0</v>
      </c>
      <c r="G2867" s="71">
        <v>9</v>
      </c>
      <c r="H2867" s="71">
        <v>2871</v>
      </c>
      <c r="I2867" s="71">
        <v>37.893977399999997</v>
      </c>
      <c r="J2867" s="71">
        <v>-122.26392629999999</v>
      </c>
    </row>
    <row r="2868" spans="1:10" ht="29.1">
      <c r="A2868" s="71">
        <v>54030</v>
      </c>
      <c r="B2868" s="70" t="s">
        <v>1035</v>
      </c>
      <c r="C2868" s="71">
        <v>1000160</v>
      </c>
      <c r="D2868" s="72" t="s">
        <v>2976</v>
      </c>
      <c r="E2868" s="71">
        <v>1</v>
      </c>
      <c r="F2868" s="71">
        <v>8</v>
      </c>
      <c r="G2868" s="71">
        <v>9</v>
      </c>
      <c r="H2868" s="71">
        <v>2872</v>
      </c>
      <c r="I2868" s="71">
        <v>37.741589099999999</v>
      </c>
      <c r="J2868" s="71">
        <v>-122.1564958</v>
      </c>
    </row>
    <row r="2869" spans="1:10" ht="29.1">
      <c r="A2869" s="71">
        <v>58011</v>
      </c>
      <c r="B2869" s="70" t="s">
        <v>1035</v>
      </c>
      <c r="C2869" s="71">
        <v>1020850</v>
      </c>
      <c r="D2869" s="72" t="s">
        <v>2977</v>
      </c>
      <c r="E2869" s="71">
        <v>5</v>
      </c>
      <c r="F2869" s="71">
        <v>4</v>
      </c>
      <c r="G2869" s="71">
        <v>9</v>
      </c>
      <c r="H2869" s="71">
        <v>2873</v>
      </c>
      <c r="I2869" s="71">
        <v>37.805511799999998</v>
      </c>
      <c r="J2869" s="71">
        <v>-122.2898704</v>
      </c>
    </row>
    <row r="2870" spans="1:10" ht="29.1">
      <c r="A2870" s="71">
        <v>55129</v>
      </c>
      <c r="B2870" s="70" t="s">
        <v>1035</v>
      </c>
      <c r="C2870" s="71">
        <v>303220</v>
      </c>
      <c r="D2870" s="72" t="s">
        <v>2978</v>
      </c>
      <c r="E2870" s="71">
        <v>2</v>
      </c>
      <c r="F2870" s="71">
        <v>7</v>
      </c>
      <c r="G2870" s="71">
        <v>9</v>
      </c>
      <c r="H2870" s="71">
        <v>2874</v>
      </c>
      <c r="I2870" s="71">
        <v>37.8805756</v>
      </c>
      <c r="J2870" s="71">
        <v>-122.284164</v>
      </c>
    </row>
    <row r="2871" spans="1:10" ht="29.1">
      <c r="A2871" s="71">
        <v>59948</v>
      </c>
      <c r="B2871" s="70" t="s">
        <v>1035</v>
      </c>
      <c r="C2871" s="71">
        <v>9802160</v>
      </c>
      <c r="D2871" s="72" t="s">
        <v>2979</v>
      </c>
      <c r="E2871" s="71">
        <v>5</v>
      </c>
      <c r="F2871" s="71">
        <v>4</v>
      </c>
      <c r="G2871" s="71">
        <v>9</v>
      </c>
      <c r="H2871" s="71">
        <v>2875</v>
      </c>
      <c r="I2871" s="71">
        <v>37.702723900000002</v>
      </c>
      <c r="J2871" s="71">
        <v>-122.1018365</v>
      </c>
    </row>
    <row r="2872" spans="1:10" ht="29.1">
      <c r="A2872" s="71">
        <v>57717</v>
      </c>
      <c r="B2872" s="70" t="s">
        <v>1035</v>
      </c>
      <c r="C2872" s="71">
        <v>100210</v>
      </c>
      <c r="D2872" s="72" t="s">
        <v>2537</v>
      </c>
      <c r="E2872" s="71">
        <v>8</v>
      </c>
      <c r="F2872" s="71">
        <v>1</v>
      </c>
      <c r="G2872" s="71">
        <v>9</v>
      </c>
      <c r="H2872" s="71">
        <v>2876</v>
      </c>
      <c r="I2872" s="71">
        <v>37.779863300000002</v>
      </c>
      <c r="J2872" s="71">
        <v>-122.284142</v>
      </c>
    </row>
    <row r="2873" spans="1:10" ht="29.1">
      <c r="A2873" s="71">
        <v>50340</v>
      </c>
      <c r="B2873" s="70" t="s">
        <v>1035</v>
      </c>
      <c r="C2873" s="71">
        <v>801480</v>
      </c>
      <c r="D2873" s="72" t="s">
        <v>2980</v>
      </c>
      <c r="E2873" s="71">
        <v>4</v>
      </c>
      <c r="F2873" s="71">
        <v>5</v>
      </c>
      <c r="G2873" s="71">
        <v>9</v>
      </c>
      <c r="H2873" s="71">
        <v>2877</v>
      </c>
      <c r="I2873" s="71">
        <v>37.638089999999998</v>
      </c>
      <c r="J2873" s="71">
        <v>-122.12946100000001</v>
      </c>
    </row>
    <row r="2874" spans="1:10" ht="29.1">
      <c r="A2874" s="71">
        <v>53256</v>
      </c>
      <c r="B2874" s="70" t="s">
        <v>1035</v>
      </c>
      <c r="C2874" s="71">
        <v>1008130</v>
      </c>
      <c r="D2874" s="72" t="s">
        <v>2981</v>
      </c>
      <c r="E2874" s="71">
        <v>2</v>
      </c>
      <c r="F2874" s="71">
        <v>7</v>
      </c>
      <c r="G2874" s="71">
        <v>9</v>
      </c>
      <c r="H2874" s="71">
        <v>2878</v>
      </c>
      <c r="I2874" s="71">
        <v>37.782264900000001</v>
      </c>
      <c r="J2874" s="71">
        <v>-122.2365832</v>
      </c>
    </row>
    <row r="2875" spans="1:10" ht="29.1">
      <c r="A2875" s="71">
        <v>55261</v>
      </c>
      <c r="B2875" s="70" t="s">
        <v>1035</v>
      </c>
      <c r="C2875" s="71">
        <v>1000700</v>
      </c>
      <c r="D2875" s="72" t="s">
        <v>2982</v>
      </c>
      <c r="E2875" s="71">
        <v>3</v>
      </c>
      <c r="F2875" s="71">
        <v>6</v>
      </c>
      <c r="G2875" s="71">
        <v>9</v>
      </c>
      <c r="H2875" s="71">
        <v>2879</v>
      </c>
      <c r="I2875" s="71">
        <v>37.7915937</v>
      </c>
      <c r="J2875" s="71">
        <v>-122.2426123</v>
      </c>
    </row>
    <row r="2876" spans="1:10" ht="29.1">
      <c r="A2876" s="71">
        <v>52628</v>
      </c>
      <c r="B2876" s="70" t="s">
        <v>1035</v>
      </c>
      <c r="C2876" s="71">
        <v>9906810</v>
      </c>
      <c r="D2876" s="72" t="s">
        <v>2983</v>
      </c>
      <c r="E2876" s="71">
        <v>3</v>
      </c>
      <c r="F2876" s="71">
        <v>6</v>
      </c>
      <c r="G2876" s="71">
        <v>9</v>
      </c>
      <c r="H2876" s="71">
        <v>2880</v>
      </c>
      <c r="I2876" s="71">
        <v>37.431844300000002</v>
      </c>
      <c r="J2876" s="71">
        <v>-121.8995709</v>
      </c>
    </row>
    <row r="2877" spans="1:10" ht="29.1">
      <c r="A2877" s="71">
        <v>59388</v>
      </c>
      <c r="B2877" s="70" t="s">
        <v>1035</v>
      </c>
      <c r="C2877" s="71">
        <v>1030260</v>
      </c>
      <c r="D2877" s="72" t="s">
        <v>2984</v>
      </c>
      <c r="E2877" s="71">
        <v>6</v>
      </c>
      <c r="F2877" s="71">
        <v>3</v>
      </c>
      <c r="G2877" s="71">
        <v>9</v>
      </c>
      <c r="H2877" s="71">
        <v>2881</v>
      </c>
      <c r="I2877" s="71">
        <v>37.812830200000001</v>
      </c>
      <c r="J2877" s="71">
        <v>-122.2928945</v>
      </c>
    </row>
    <row r="2878" spans="1:10" ht="29.1">
      <c r="A2878" s="71">
        <v>55943</v>
      </c>
      <c r="B2878" s="70" t="s">
        <v>1035</v>
      </c>
      <c r="C2878" s="71">
        <v>801060</v>
      </c>
      <c r="D2878" s="72" t="s">
        <v>2985</v>
      </c>
      <c r="E2878" s="71">
        <v>6</v>
      </c>
      <c r="F2878" s="71">
        <v>3</v>
      </c>
      <c r="G2878" s="71">
        <v>9</v>
      </c>
      <c r="H2878" s="71">
        <v>2882</v>
      </c>
      <c r="I2878" s="71">
        <v>37.680340100000002</v>
      </c>
      <c r="J2878" s="71">
        <v>-122.0846222</v>
      </c>
    </row>
    <row r="2879" spans="1:10" ht="29.1">
      <c r="A2879" s="71">
        <v>55409</v>
      </c>
      <c r="B2879" s="70" t="s">
        <v>1035</v>
      </c>
      <c r="C2879" s="71">
        <v>1410170</v>
      </c>
      <c r="D2879" s="72" t="s">
        <v>2986</v>
      </c>
      <c r="E2879" s="71">
        <v>8</v>
      </c>
      <c r="F2879" s="71">
        <v>1</v>
      </c>
      <c r="G2879" s="71">
        <v>9</v>
      </c>
      <c r="H2879" s="71">
        <v>2883</v>
      </c>
      <c r="I2879" s="71">
        <v>37.787661</v>
      </c>
      <c r="J2879" s="71">
        <v>-122.403362</v>
      </c>
    </row>
    <row r="2880" spans="1:10" ht="29.1">
      <c r="A2880" s="71">
        <v>52297</v>
      </c>
      <c r="B2880" s="70" t="s">
        <v>1035</v>
      </c>
      <c r="C2880" s="71">
        <v>305250</v>
      </c>
      <c r="D2880" s="72" t="s">
        <v>2667</v>
      </c>
      <c r="E2880" s="71">
        <v>8</v>
      </c>
      <c r="F2880" s="71">
        <v>0</v>
      </c>
      <c r="G2880" s="71">
        <v>9</v>
      </c>
      <c r="H2880" s="71">
        <v>2884</v>
      </c>
      <c r="I2880" s="71">
        <v>37.885881099999999</v>
      </c>
      <c r="J2880" s="71">
        <v>-122.2666443</v>
      </c>
    </row>
    <row r="2881" spans="1:10" ht="29.1">
      <c r="A2881" s="71">
        <v>56674</v>
      </c>
      <c r="B2881" s="70" t="s">
        <v>1035</v>
      </c>
      <c r="C2881" s="71">
        <v>1300380</v>
      </c>
      <c r="D2881" s="72" t="s">
        <v>2673</v>
      </c>
      <c r="E2881" s="71">
        <v>3</v>
      </c>
      <c r="F2881" s="71">
        <v>6</v>
      </c>
      <c r="G2881" s="71">
        <v>9</v>
      </c>
      <c r="H2881" s="71">
        <v>2885</v>
      </c>
      <c r="I2881" s="71">
        <v>37.937862899999999</v>
      </c>
      <c r="J2881" s="71">
        <v>-122.3637975</v>
      </c>
    </row>
    <row r="2882" spans="1:10" ht="29.1">
      <c r="A2882" s="71">
        <v>53114</v>
      </c>
      <c r="B2882" s="70" t="s">
        <v>1035</v>
      </c>
      <c r="C2882" s="71">
        <v>101580</v>
      </c>
      <c r="D2882" s="72" t="s">
        <v>2947</v>
      </c>
      <c r="E2882" s="71">
        <v>1</v>
      </c>
      <c r="F2882" s="71">
        <v>8</v>
      </c>
      <c r="G2882" s="71">
        <v>9</v>
      </c>
      <c r="H2882" s="71">
        <v>2886</v>
      </c>
      <c r="I2882" s="71">
        <v>37.7612697</v>
      </c>
      <c r="J2882" s="71">
        <v>-122.22852570000001</v>
      </c>
    </row>
    <row r="2883" spans="1:10" ht="29.1">
      <c r="A2883" s="71">
        <v>51332</v>
      </c>
      <c r="B2883" s="70" t="s">
        <v>1035</v>
      </c>
      <c r="C2883" s="71">
        <v>9802240</v>
      </c>
      <c r="D2883" s="72" t="s">
        <v>2987</v>
      </c>
      <c r="E2883" s="71">
        <v>4</v>
      </c>
      <c r="F2883" s="71">
        <v>5</v>
      </c>
      <c r="G2883" s="71">
        <v>9</v>
      </c>
      <c r="H2883" s="71">
        <v>2887</v>
      </c>
      <c r="I2883" s="71">
        <v>37.6832207</v>
      </c>
      <c r="J2883" s="71">
        <v>-122.0974758</v>
      </c>
    </row>
    <row r="2884" spans="1:10" ht="29.1">
      <c r="A2884" s="71">
        <v>58451</v>
      </c>
      <c r="B2884" s="70" t="s">
        <v>1035</v>
      </c>
      <c r="C2884" s="71">
        <v>1019510</v>
      </c>
      <c r="D2884" s="72" t="s">
        <v>2988</v>
      </c>
      <c r="E2884" s="71">
        <v>0</v>
      </c>
      <c r="F2884" s="71">
        <v>8</v>
      </c>
      <c r="G2884" s="71">
        <v>9</v>
      </c>
      <c r="H2884" s="71">
        <v>2888</v>
      </c>
      <c r="I2884" s="71">
        <v>37.801155999999999</v>
      </c>
      <c r="J2884" s="71">
        <v>-122.175037</v>
      </c>
    </row>
    <row r="2885" spans="1:10" ht="29.1">
      <c r="A2885" s="71">
        <v>54349</v>
      </c>
      <c r="B2885" s="70" t="s">
        <v>1035</v>
      </c>
      <c r="C2885" s="71">
        <v>1005220</v>
      </c>
      <c r="D2885" s="72" t="s">
        <v>2918</v>
      </c>
      <c r="E2885" s="71">
        <v>2</v>
      </c>
      <c r="F2885" s="71">
        <v>6</v>
      </c>
      <c r="G2885" s="71">
        <v>9</v>
      </c>
      <c r="H2885" s="71">
        <v>2889</v>
      </c>
      <c r="I2885" s="71">
        <v>37.798715399999999</v>
      </c>
      <c r="J2885" s="71">
        <v>-122.22463019999999</v>
      </c>
    </row>
    <row r="2886" spans="1:10" ht="29.1">
      <c r="A2886" s="71">
        <v>52702</v>
      </c>
      <c r="B2886" s="70" t="s">
        <v>1035</v>
      </c>
      <c r="C2886" s="71">
        <v>9907030</v>
      </c>
      <c r="D2886" s="72" t="s">
        <v>2937</v>
      </c>
      <c r="E2886" s="71">
        <v>3</v>
      </c>
      <c r="F2886" s="71">
        <v>6</v>
      </c>
      <c r="G2886" s="71">
        <v>9</v>
      </c>
      <c r="H2886" s="71">
        <v>2890</v>
      </c>
      <c r="I2886" s="71">
        <v>37.429854900000002</v>
      </c>
      <c r="J2886" s="71">
        <v>-121.89775520000001</v>
      </c>
    </row>
    <row r="2887" spans="1:10" ht="29.1">
      <c r="A2887" s="71">
        <v>52246</v>
      </c>
      <c r="B2887" s="70" t="s">
        <v>1035</v>
      </c>
      <c r="C2887" s="71">
        <v>100060</v>
      </c>
      <c r="D2887" s="72" t="s">
        <v>2989</v>
      </c>
      <c r="E2887" s="71">
        <v>5</v>
      </c>
      <c r="F2887" s="71">
        <v>4</v>
      </c>
      <c r="G2887" s="71">
        <v>9</v>
      </c>
      <c r="H2887" s="71">
        <v>2891</v>
      </c>
      <c r="I2887" s="71">
        <v>37.768813600000001</v>
      </c>
      <c r="J2887" s="71">
        <v>-122.2729918</v>
      </c>
    </row>
    <row r="2888" spans="1:10" ht="29.1">
      <c r="A2888" s="71">
        <v>55124</v>
      </c>
      <c r="B2888" s="70" t="s">
        <v>1035</v>
      </c>
      <c r="C2888" s="71">
        <v>1016220</v>
      </c>
      <c r="D2888" s="72" t="s">
        <v>2792</v>
      </c>
      <c r="E2888" s="71">
        <v>3</v>
      </c>
      <c r="F2888" s="71">
        <v>5</v>
      </c>
      <c r="G2888" s="71">
        <v>9</v>
      </c>
      <c r="H2888" s="71">
        <v>2892</v>
      </c>
      <c r="I2888" s="71">
        <v>37.834794100000003</v>
      </c>
      <c r="J2888" s="71">
        <v>-122.2672963</v>
      </c>
    </row>
    <row r="2889" spans="1:10" ht="29.1">
      <c r="A2889" s="71">
        <v>53306</v>
      </c>
      <c r="B2889" s="70" t="s">
        <v>1035</v>
      </c>
      <c r="C2889" s="71">
        <v>801350</v>
      </c>
      <c r="D2889" s="72" t="s">
        <v>2990</v>
      </c>
      <c r="E2889" s="71">
        <v>3</v>
      </c>
      <c r="F2889" s="71">
        <v>5</v>
      </c>
      <c r="G2889" s="71">
        <v>9</v>
      </c>
      <c r="H2889" s="71">
        <v>2893</v>
      </c>
      <c r="I2889" s="71">
        <v>37.675723599999998</v>
      </c>
      <c r="J2889" s="71">
        <v>-122.0725024</v>
      </c>
    </row>
    <row r="2890" spans="1:10" ht="29.1">
      <c r="A2890" s="71">
        <v>59122</v>
      </c>
      <c r="B2890" s="70" t="s">
        <v>1035</v>
      </c>
      <c r="C2890" s="71">
        <v>9802180</v>
      </c>
      <c r="D2890" s="72" t="s">
        <v>2991</v>
      </c>
      <c r="E2890" s="71">
        <v>6</v>
      </c>
      <c r="F2890" s="71">
        <v>3</v>
      </c>
      <c r="G2890" s="71">
        <v>9</v>
      </c>
      <c r="H2890" s="71">
        <v>2894</v>
      </c>
      <c r="I2890" s="71">
        <v>37.701572800000001</v>
      </c>
      <c r="J2890" s="71">
        <v>-122.10653670000001</v>
      </c>
    </row>
    <row r="2891" spans="1:10" ht="29.1">
      <c r="A2891" s="71">
        <v>59560</v>
      </c>
      <c r="B2891" s="70" t="s">
        <v>1035</v>
      </c>
      <c r="C2891" s="71">
        <v>800160</v>
      </c>
      <c r="D2891" s="72" t="s">
        <v>2992</v>
      </c>
      <c r="E2891" s="71">
        <v>2</v>
      </c>
      <c r="F2891" s="71">
        <v>7</v>
      </c>
      <c r="G2891" s="71">
        <v>9</v>
      </c>
      <c r="H2891" s="71">
        <v>2895</v>
      </c>
      <c r="I2891" s="71">
        <v>37.670087000000002</v>
      </c>
      <c r="J2891" s="71">
        <v>-122.0915036</v>
      </c>
    </row>
    <row r="2892" spans="1:10" ht="29.1">
      <c r="A2892" s="71">
        <v>52044</v>
      </c>
      <c r="B2892" s="70" t="s">
        <v>1035</v>
      </c>
      <c r="C2892" s="71">
        <v>706120</v>
      </c>
      <c r="D2892" s="72" t="s">
        <v>2993</v>
      </c>
      <c r="E2892" s="71">
        <v>3</v>
      </c>
      <c r="F2892" s="71">
        <v>6</v>
      </c>
      <c r="G2892" s="71">
        <v>9</v>
      </c>
      <c r="H2892" s="71">
        <v>2896</v>
      </c>
      <c r="I2892" s="71">
        <v>37.561104299999997</v>
      </c>
      <c r="J2892" s="71">
        <v>-122.0112467</v>
      </c>
    </row>
    <row r="2893" spans="1:10" ht="29.1">
      <c r="A2893" s="71">
        <v>54740</v>
      </c>
      <c r="B2893" s="70" t="s">
        <v>1035</v>
      </c>
      <c r="C2893" s="71">
        <v>1002870</v>
      </c>
      <c r="D2893" s="72" t="s">
        <v>2994</v>
      </c>
      <c r="E2893" s="71">
        <v>5</v>
      </c>
      <c r="F2893" s="71">
        <v>4</v>
      </c>
      <c r="G2893" s="71">
        <v>9</v>
      </c>
      <c r="H2893" s="71">
        <v>2897</v>
      </c>
      <c r="I2893" s="71">
        <v>37.836720800000002</v>
      </c>
      <c r="J2893" s="71">
        <v>-122.25927299999999</v>
      </c>
    </row>
    <row r="2894" spans="1:10" ht="29.1">
      <c r="A2894" s="71">
        <v>56410</v>
      </c>
      <c r="B2894" s="70" t="s">
        <v>1035</v>
      </c>
      <c r="C2894" s="71">
        <v>301880</v>
      </c>
      <c r="D2894" s="72" t="s">
        <v>2879</v>
      </c>
      <c r="E2894" s="71">
        <v>1</v>
      </c>
      <c r="F2894" s="71">
        <v>8</v>
      </c>
      <c r="G2894" s="71">
        <v>9</v>
      </c>
      <c r="H2894" s="71">
        <v>2898</v>
      </c>
      <c r="I2894" s="71">
        <v>37.894564500000001</v>
      </c>
      <c r="J2894" s="71">
        <v>-122.2823787</v>
      </c>
    </row>
    <row r="2895" spans="1:10" ht="29.1">
      <c r="A2895" s="71">
        <v>58245</v>
      </c>
      <c r="B2895" s="70" t="s">
        <v>1035</v>
      </c>
      <c r="C2895" s="71">
        <v>705460</v>
      </c>
      <c r="D2895" s="72" t="s">
        <v>2995</v>
      </c>
      <c r="E2895" s="71">
        <v>4</v>
      </c>
      <c r="F2895" s="71">
        <v>4</v>
      </c>
      <c r="G2895" s="71">
        <v>9</v>
      </c>
      <c r="H2895" s="71">
        <v>2899</v>
      </c>
      <c r="I2895" s="71">
        <v>37.504817199999998</v>
      </c>
      <c r="J2895" s="71">
        <v>-121.9588176</v>
      </c>
    </row>
    <row r="2896" spans="1:10" ht="29.1">
      <c r="A2896" s="71">
        <v>54620</v>
      </c>
      <c r="B2896" s="70" t="s">
        <v>1035</v>
      </c>
      <c r="C2896" s="71">
        <v>9900460</v>
      </c>
      <c r="D2896" s="72" t="s">
        <v>2996</v>
      </c>
      <c r="E2896" s="71">
        <v>0</v>
      </c>
      <c r="F2896" s="71">
        <v>9</v>
      </c>
      <c r="G2896" s="71">
        <v>9</v>
      </c>
      <c r="H2896" s="71">
        <v>2900</v>
      </c>
      <c r="I2896" s="71">
        <v>37.946476599999997</v>
      </c>
      <c r="J2896" s="71">
        <v>-122.3189495</v>
      </c>
    </row>
    <row r="2897" spans="1:10" ht="29.1">
      <c r="A2897" s="71">
        <v>53521</v>
      </c>
      <c r="B2897" s="70" t="s">
        <v>1035</v>
      </c>
      <c r="C2897" s="71">
        <v>1302980</v>
      </c>
      <c r="D2897" s="72" t="s">
        <v>2997</v>
      </c>
      <c r="E2897" s="71">
        <v>0</v>
      </c>
      <c r="F2897" s="71">
        <v>8</v>
      </c>
      <c r="G2897" s="71">
        <v>9</v>
      </c>
      <c r="H2897" s="71">
        <v>2901</v>
      </c>
      <c r="I2897" s="71">
        <v>37.917437800000002</v>
      </c>
      <c r="J2897" s="71">
        <v>-122.3535789</v>
      </c>
    </row>
    <row r="2898" spans="1:10" ht="29.1">
      <c r="A2898" s="71">
        <v>53341</v>
      </c>
      <c r="B2898" s="70" t="s">
        <v>1035</v>
      </c>
      <c r="C2898" s="71">
        <v>1014160</v>
      </c>
      <c r="D2898" s="72" t="s">
        <v>2998</v>
      </c>
      <c r="E2898" s="71">
        <v>6</v>
      </c>
      <c r="F2898" s="71">
        <v>2</v>
      </c>
      <c r="G2898" s="71">
        <v>9</v>
      </c>
      <c r="H2898" s="71">
        <v>2902</v>
      </c>
      <c r="I2898" s="71">
        <v>37.8102844</v>
      </c>
      <c r="J2898" s="71">
        <v>-122.1983539</v>
      </c>
    </row>
    <row r="2899" spans="1:10" ht="29.1">
      <c r="A2899" s="71">
        <v>59820</v>
      </c>
      <c r="B2899" s="70" t="s">
        <v>1035</v>
      </c>
      <c r="C2899" s="71">
        <v>1302080</v>
      </c>
      <c r="D2899" s="72" t="s">
        <v>2999</v>
      </c>
      <c r="E2899" s="71">
        <v>0</v>
      </c>
      <c r="F2899" s="71">
        <v>8</v>
      </c>
      <c r="G2899" s="71">
        <v>9</v>
      </c>
      <c r="H2899" s="71">
        <v>2903</v>
      </c>
      <c r="I2899" s="71">
        <v>37.978965199999998</v>
      </c>
      <c r="J2899" s="71">
        <v>-122.3409655</v>
      </c>
    </row>
    <row r="2900" spans="1:10" ht="29.1">
      <c r="A2900" s="71">
        <v>50515</v>
      </c>
      <c r="B2900" s="70" t="s">
        <v>1035</v>
      </c>
      <c r="C2900" s="71">
        <v>9800500</v>
      </c>
      <c r="D2900" s="72" t="s">
        <v>3000</v>
      </c>
      <c r="E2900" s="71">
        <v>3</v>
      </c>
      <c r="F2900" s="71">
        <v>5</v>
      </c>
      <c r="G2900" s="71">
        <v>9</v>
      </c>
      <c r="H2900" s="71">
        <v>2904</v>
      </c>
      <c r="I2900" s="71">
        <v>37.695390600000003</v>
      </c>
      <c r="J2900" s="71">
        <v>-122.0813879</v>
      </c>
    </row>
    <row r="2901" spans="1:10" ht="29.1">
      <c r="A2901" s="71">
        <v>54498</v>
      </c>
      <c r="B2901" s="70" t="s">
        <v>1035</v>
      </c>
      <c r="C2901" s="71">
        <v>1003200</v>
      </c>
      <c r="D2901" s="72" t="s">
        <v>2843</v>
      </c>
      <c r="E2901" s="71">
        <v>3</v>
      </c>
      <c r="F2901" s="71">
        <v>6</v>
      </c>
      <c r="G2901" s="71">
        <v>9</v>
      </c>
      <c r="H2901" s="71">
        <v>2905</v>
      </c>
      <c r="I2901" s="71">
        <v>37.756700600000002</v>
      </c>
      <c r="J2901" s="71">
        <v>-122.1938691</v>
      </c>
    </row>
    <row r="2902" spans="1:10" ht="29.1">
      <c r="A2902" s="71">
        <v>57664</v>
      </c>
      <c r="B2902" s="70" t="s">
        <v>1035</v>
      </c>
      <c r="C2902" s="71">
        <v>1006020</v>
      </c>
      <c r="D2902" s="72" t="s">
        <v>3001</v>
      </c>
      <c r="E2902" s="71">
        <v>8</v>
      </c>
      <c r="F2902" s="71">
        <v>1</v>
      </c>
      <c r="G2902" s="71">
        <v>9</v>
      </c>
      <c r="H2902" s="71">
        <v>2906</v>
      </c>
      <c r="I2902" s="71">
        <v>37.840856899999999</v>
      </c>
      <c r="J2902" s="71">
        <v>-122.2372611</v>
      </c>
    </row>
    <row r="2903" spans="1:10" ht="29.1">
      <c r="A2903" s="71">
        <v>51232</v>
      </c>
      <c r="B2903" s="70" t="s">
        <v>1035</v>
      </c>
      <c r="C2903" s="71">
        <v>1501720</v>
      </c>
      <c r="D2903" s="72" t="s">
        <v>3002</v>
      </c>
      <c r="E2903" s="71">
        <v>2</v>
      </c>
      <c r="F2903" s="71">
        <v>6</v>
      </c>
      <c r="G2903" s="71">
        <v>9</v>
      </c>
      <c r="H2903" s="71">
        <v>2907</v>
      </c>
      <c r="I2903" s="71">
        <v>37.725931600000003</v>
      </c>
      <c r="J2903" s="71">
        <v>-122.1522616</v>
      </c>
    </row>
    <row r="2904" spans="1:10" ht="29.1">
      <c r="A2904" s="71">
        <v>53280</v>
      </c>
      <c r="B2904" s="70" t="s">
        <v>1035</v>
      </c>
      <c r="C2904" s="71">
        <v>1100410</v>
      </c>
      <c r="D2904" s="72" t="s">
        <v>3003</v>
      </c>
      <c r="E2904" s="71">
        <v>4</v>
      </c>
      <c r="F2904" s="71">
        <v>4</v>
      </c>
      <c r="G2904" s="71">
        <v>9</v>
      </c>
      <c r="H2904" s="71">
        <v>2908</v>
      </c>
      <c r="I2904" s="71">
        <v>37.821549400000002</v>
      </c>
      <c r="J2904" s="71">
        <v>-122.2440046</v>
      </c>
    </row>
    <row r="2905" spans="1:10" ht="29.1">
      <c r="A2905" s="71">
        <v>53310</v>
      </c>
      <c r="B2905" s="70" t="s">
        <v>1035</v>
      </c>
      <c r="C2905" s="71">
        <v>1502430</v>
      </c>
      <c r="D2905" s="72" t="s">
        <v>3004</v>
      </c>
      <c r="E2905" s="71">
        <v>7</v>
      </c>
      <c r="F2905" s="71">
        <v>1</v>
      </c>
      <c r="G2905" s="71">
        <v>9</v>
      </c>
      <c r="H2905" s="71">
        <v>2909</v>
      </c>
      <c r="I2905" s="71">
        <v>37.739023799999998</v>
      </c>
      <c r="J2905" s="71">
        <v>-122.1449542</v>
      </c>
    </row>
    <row r="2906" spans="1:10" ht="29.1">
      <c r="A2906" s="71">
        <v>56887</v>
      </c>
      <c r="B2906" s="70" t="s">
        <v>1035</v>
      </c>
      <c r="C2906" s="71">
        <v>1200010</v>
      </c>
      <c r="D2906" s="72" t="s">
        <v>3005</v>
      </c>
      <c r="E2906" s="71">
        <v>7</v>
      </c>
      <c r="F2906" s="71">
        <v>1</v>
      </c>
      <c r="G2906" s="71">
        <v>9</v>
      </c>
      <c r="H2906" s="71">
        <v>2910</v>
      </c>
      <c r="I2906" s="71">
        <v>37.986429999999999</v>
      </c>
      <c r="J2906" s="71">
        <v>-122.2986015</v>
      </c>
    </row>
    <row r="2907" spans="1:10" ht="29.1">
      <c r="A2907" s="71">
        <v>50907</v>
      </c>
      <c r="B2907" s="70" t="s">
        <v>1035</v>
      </c>
      <c r="C2907" s="71">
        <v>9901880</v>
      </c>
      <c r="D2907" s="72" t="s">
        <v>3006</v>
      </c>
      <c r="E2907" s="71">
        <v>2</v>
      </c>
      <c r="F2907" s="71">
        <v>6</v>
      </c>
      <c r="G2907" s="71">
        <v>9</v>
      </c>
      <c r="H2907" s="71">
        <v>2911</v>
      </c>
      <c r="I2907" s="71">
        <v>37.549758799999999</v>
      </c>
      <c r="J2907" s="71">
        <v>-121.9733427</v>
      </c>
    </row>
    <row r="2908" spans="1:10" ht="29.1">
      <c r="A2908" s="71">
        <v>51950</v>
      </c>
      <c r="B2908" s="70" t="s">
        <v>1035</v>
      </c>
      <c r="C2908" s="71">
        <v>1502640</v>
      </c>
      <c r="D2908" s="72" t="s">
        <v>3007</v>
      </c>
      <c r="E2908" s="71">
        <v>4</v>
      </c>
      <c r="F2908" s="71">
        <v>5</v>
      </c>
      <c r="G2908" s="71">
        <v>9</v>
      </c>
      <c r="H2908" s="71">
        <v>2912</v>
      </c>
      <c r="I2908" s="71">
        <v>37.711657500000001</v>
      </c>
      <c r="J2908" s="71">
        <v>-122.1730314</v>
      </c>
    </row>
    <row r="2909" spans="1:10" ht="29.1">
      <c r="A2909" s="71">
        <v>50118</v>
      </c>
      <c r="B2909" s="70" t="s">
        <v>1035</v>
      </c>
      <c r="C2909" s="71">
        <v>1500370</v>
      </c>
      <c r="D2909" s="72" t="s">
        <v>3008</v>
      </c>
      <c r="E2909" s="71">
        <v>2</v>
      </c>
      <c r="F2909" s="71">
        <v>6</v>
      </c>
      <c r="G2909" s="71">
        <v>9</v>
      </c>
      <c r="H2909" s="71">
        <v>2913</v>
      </c>
      <c r="I2909" s="71">
        <v>37.724570300000003</v>
      </c>
      <c r="J2909" s="71">
        <v>-122.1468564</v>
      </c>
    </row>
    <row r="2910" spans="1:10" ht="29.1">
      <c r="A2910" s="71">
        <v>54710</v>
      </c>
      <c r="B2910" s="70" t="s">
        <v>1035</v>
      </c>
      <c r="C2910" s="71">
        <v>500210</v>
      </c>
      <c r="D2910" s="72" t="s">
        <v>3009</v>
      </c>
      <c r="E2910" s="71">
        <v>2</v>
      </c>
      <c r="F2910" s="71">
        <v>7</v>
      </c>
      <c r="G2910" s="71">
        <v>9</v>
      </c>
      <c r="H2910" s="71">
        <v>2914</v>
      </c>
      <c r="I2910" s="71">
        <v>37.919529500000003</v>
      </c>
      <c r="J2910" s="71">
        <v>-122.286732</v>
      </c>
    </row>
    <row r="2911" spans="1:10" ht="29.1">
      <c r="A2911" s="71">
        <v>57090</v>
      </c>
      <c r="B2911" s="70" t="s">
        <v>1035</v>
      </c>
      <c r="C2911" s="71">
        <v>1017680</v>
      </c>
      <c r="D2911" s="72" t="s">
        <v>3010</v>
      </c>
      <c r="E2911" s="71">
        <v>1</v>
      </c>
      <c r="F2911" s="71">
        <v>7</v>
      </c>
      <c r="G2911" s="71">
        <v>9</v>
      </c>
      <c r="H2911" s="71">
        <v>2915</v>
      </c>
      <c r="I2911" s="71">
        <v>37.818615200000004</v>
      </c>
      <c r="J2911" s="71">
        <v>-122.2099138</v>
      </c>
    </row>
    <row r="2912" spans="1:10" ht="29.1">
      <c r="A2912" s="71">
        <v>55621</v>
      </c>
      <c r="B2912" s="70" t="s">
        <v>1035</v>
      </c>
      <c r="C2912" s="71">
        <v>1301410</v>
      </c>
      <c r="D2912" s="72" t="s">
        <v>3011</v>
      </c>
      <c r="E2912" s="71">
        <v>8</v>
      </c>
      <c r="F2912" s="71">
        <v>0</v>
      </c>
      <c r="G2912" s="71">
        <v>9</v>
      </c>
      <c r="H2912" s="71">
        <v>2916</v>
      </c>
      <c r="I2912" s="71">
        <v>37.965824400000002</v>
      </c>
      <c r="J2912" s="71">
        <v>-122.3201325</v>
      </c>
    </row>
    <row r="2913" spans="1:10" ht="29.1">
      <c r="A2913" s="71">
        <v>51132</v>
      </c>
      <c r="B2913" s="70" t="s">
        <v>1035</v>
      </c>
      <c r="C2913" s="71">
        <v>9802170</v>
      </c>
      <c r="D2913" s="72" t="s">
        <v>3012</v>
      </c>
      <c r="E2913" s="71">
        <v>2</v>
      </c>
      <c r="F2913" s="71">
        <v>6</v>
      </c>
      <c r="G2913" s="71">
        <v>9</v>
      </c>
      <c r="H2913" s="71">
        <v>2917</v>
      </c>
      <c r="I2913" s="71">
        <v>37.702659699999998</v>
      </c>
      <c r="J2913" s="71">
        <v>-122.10159590000001</v>
      </c>
    </row>
    <row r="2914" spans="1:10" ht="29.1">
      <c r="A2914" s="71">
        <v>52300</v>
      </c>
      <c r="B2914" s="70" t="s">
        <v>1035</v>
      </c>
      <c r="C2914" s="71">
        <v>301010</v>
      </c>
      <c r="D2914" s="72" t="s">
        <v>2909</v>
      </c>
      <c r="E2914" s="71">
        <v>0</v>
      </c>
      <c r="F2914" s="71">
        <v>9</v>
      </c>
      <c r="G2914" s="71">
        <v>9</v>
      </c>
      <c r="H2914" s="71">
        <v>2918</v>
      </c>
      <c r="I2914" s="71">
        <v>37.852170299999997</v>
      </c>
      <c r="J2914" s="71">
        <v>-122.2862468</v>
      </c>
    </row>
    <row r="2915" spans="1:10" ht="29.1">
      <c r="A2915" s="71">
        <v>53382</v>
      </c>
      <c r="B2915" s="70" t="s">
        <v>1035</v>
      </c>
      <c r="C2915" s="71">
        <v>1300980</v>
      </c>
      <c r="D2915" s="72" t="s">
        <v>3013</v>
      </c>
      <c r="E2915" s="71">
        <v>2</v>
      </c>
      <c r="F2915" s="71">
        <v>7</v>
      </c>
      <c r="G2915" s="71">
        <v>8</v>
      </c>
      <c r="H2915" s="71">
        <v>2919</v>
      </c>
      <c r="I2915" s="71">
        <v>37.917766299999997</v>
      </c>
      <c r="J2915" s="71">
        <v>-122.3279429</v>
      </c>
    </row>
    <row r="2916" spans="1:10" ht="29.1">
      <c r="A2916" s="71">
        <v>53433</v>
      </c>
      <c r="B2916" s="70" t="s">
        <v>1035</v>
      </c>
      <c r="C2916" s="71">
        <v>800320</v>
      </c>
      <c r="D2916" s="72" t="s">
        <v>3014</v>
      </c>
      <c r="E2916" s="71">
        <v>5</v>
      </c>
      <c r="F2916" s="71">
        <v>3</v>
      </c>
      <c r="G2916" s="71">
        <v>8</v>
      </c>
      <c r="H2916" s="71">
        <v>2920</v>
      </c>
      <c r="I2916" s="71">
        <v>37.6585106</v>
      </c>
      <c r="J2916" s="71">
        <v>-122.0942575</v>
      </c>
    </row>
    <row r="2917" spans="1:10" ht="29.1">
      <c r="A2917" s="71">
        <v>51245</v>
      </c>
      <c r="B2917" s="70" t="s">
        <v>1035</v>
      </c>
      <c r="C2917" s="71">
        <v>705490</v>
      </c>
      <c r="D2917" s="72" t="s">
        <v>3015</v>
      </c>
      <c r="E2917" s="71">
        <v>6</v>
      </c>
      <c r="F2917" s="71">
        <v>2</v>
      </c>
      <c r="G2917" s="71">
        <v>8</v>
      </c>
      <c r="H2917" s="71">
        <v>2921</v>
      </c>
      <c r="I2917" s="71">
        <v>37.5066135</v>
      </c>
      <c r="J2917" s="71">
        <v>-121.9238053</v>
      </c>
    </row>
    <row r="2918" spans="1:10" ht="29.1">
      <c r="A2918" s="71">
        <v>50773</v>
      </c>
      <c r="B2918" s="70" t="s">
        <v>1035</v>
      </c>
      <c r="C2918" s="71">
        <v>9800520</v>
      </c>
      <c r="D2918" s="72" t="s">
        <v>2946</v>
      </c>
      <c r="E2918" s="71">
        <v>6</v>
      </c>
      <c r="F2918" s="71">
        <v>2</v>
      </c>
      <c r="G2918" s="71">
        <v>8</v>
      </c>
      <c r="H2918" s="71">
        <v>2922</v>
      </c>
      <c r="I2918" s="71">
        <v>37.695691199999999</v>
      </c>
      <c r="J2918" s="71">
        <v>-122.0781161</v>
      </c>
    </row>
    <row r="2919" spans="1:10" ht="29.1">
      <c r="A2919" s="71">
        <v>59787</v>
      </c>
      <c r="B2919" s="70" t="s">
        <v>1035</v>
      </c>
      <c r="C2919" s="71">
        <v>800770</v>
      </c>
      <c r="D2919" s="72" t="s">
        <v>2613</v>
      </c>
      <c r="E2919" s="71">
        <v>4</v>
      </c>
      <c r="F2919" s="71">
        <v>4</v>
      </c>
      <c r="G2919" s="71">
        <v>8</v>
      </c>
      <c r="H2919" s="71">
        <v>2923</v>
      </c>
      <c r="I2919" s="71">
        <v>37.641111600000002</v>
      </c>
      <c r="J2919" s="71">
        <v>-122.1353421</v>
      </c>
    </row>
    <row r="2920" spans="1:10" ht="29.1">
      <c r="A2920" s="71">
        <v>55860</v>
      </c>
      <c r="B2920" s="70" t="s">
        <v>1035</v>
      </c>
      <c r="C2920" s="71">
        <v>305400</v>
      </c>
      <c r="D2920" s="72" t="s">
        <v>2877</v>
      </c>
      <c r="E2920" s="71">
        <v>8</v>
      </c>
      <c r="F2920" s="71">
        <v>0</v>
      </c>
      <c r="G2920" s="71">
        <v>8</v>
      </c>
      <c r="H2920" s="71">
        <v>2924</v>
      </c>
      <c r="I2920" s="71">
        <v>37.891977599999997</v>
      </c>
      <c r="J2920" s="71">
        <v>-122.26714080000001</v>
      </c>
    </row>
    <row r="2921" spans="1:10" ht="29.1">
      <c r="A2921" s="71">
        <v>53763</v>
      </c>
      <c r="B2921" s="70" t="s">
        <v>1035</v>
      </c>
      <c r="C2921" s="71">
        <v>1600640</v>
      </c>
      <c r="D2921" s="72" t="s">
        <v>3016</v>
      </c>
      <c r="E2921" s="71">
        <v>0</v>
      </c>
      <c r="F2921" s="71">
        <v>8</v>
      </c>
      <c r="G2921" s="71">
        <v>8</v>
      </c>
      <c r="H2921" s="71">
        <v>2925</v>
      </c>
      <c r="I2921" s="71">
        <v>37.949367199999998</v>
      </c>
      <c r="J2921" s="71">
        <v>-122.3240852</v>
      </c>
    </row>
    <row r="2922" spans="1:10" ht="29.1">
      <c r="A2922" s="71">
        <v>53668</v>
      </c>
      <c r="B2922" s="70" t="s">
        <v>1035</v>
      </c>
      <c r="C2922" s="71">
        <v>1301670</v>
      </c>
      <c r="D2922" s="72" t="s">
        <v>3017</v>
      </c>
      <c r="E2922" s="71">
        <v>1</v>
      </c>
      <c r="F2922" s="71">
        <v>7</v>
      </c>
      <c r="G2922" s="71">
        <v>8</v>
      </c>
      <c r="H2922" s="71">
        <v>2926</v>
      </c>
      <c r="I2922" s="71">
        <v>37.974944800000003</v>
      </c>
      <c r="J2922" s="71">
        <v>-122.32311919999999</v>
      </c>
    </row>
    <row r="2923" spans="1:10" ht="29.1">
      <c r="A2923" s="71">
        <v>57045</v>
      </c>
      <c r="B2923" s="70" t="s">
        <v>1035</v>
      </c>
      <c r="C2923" s="71">
        <v>700270</v>
      </c>
      <c r="D2923" s="72" t="s">
        <v>1755</v>
      </c>
      <c r="E2923" s="71">
        <v>2</v>
      </c>
      <c r="F2923" s="71">
        <v>7</v>
      </c>
      <c r="G2923" s="71">
        <v>8</v>
      </c>
      <c r="H2923" s="71">
        <v>2927</v>
      </c>
      <c r="I2923" s="71">
        <v>37.511323500000003</v>
      </c>
      <c r="J2923" s="71">
        <v>-121.95487009999999</v>
      </c>
    </row>
    <row r="2924" spans="1:10" ht="29.1">
      <c r="A2924" s="71">
        <v>55971</v>
      </c>
      <c r="B2924" s="70" t="s">
        <v>1035</v>
      </c>
      <c r="C2924" s="71">
        <v>804040</v>
      </c>
      <c r="D2924" s="72" t="s">
        <v>2833</v>
      </c>
      <c r="E2924" s="71">
        <v>6</v>
      </c>
      <c r="F2924" s="71">
        <v>2</v>
      </c>
      <c r="G2924" s="71">
        <v>8</v>
      </c>
      <c r="H2924" s="71">
        <v>2928</v>
      </c>
      <c r="I2924" s="71">
        <v>37.656177300000003</v>
      </c>
      <c r="J2924" s="71">
        <v>-122.1252563</v>
      </c>
    </row>
    <row r="2925" spans="1:10" ht="29.1">
      <c r="A2925" s="71">
        <v>50350</v>
      </c>
      <c r="B2925" s="70" t="s">
        <v>1035</v>
      </c>
      <c r="C2925" s="71">
        <v>805950</v>
      </c>
      <c r="D2925" s="72" t="s">
        <v>3018</v>
      </c>
      <c r="E2925" s="71">
        <v>8</v>
      </c>
      <c r="F2925" s="71">
        <v>0</v>
      </c>
      <c r="G2925" s="71">
        <v>8</v>
      </c>
      <c r="H2925" s="71">
        <v>2929</v>
      </c>
      <c r="I2925" s="71">
        <v>37.660645899999999</v>
      </c>
      <c r="J2925" s="71">
        <v>-122.0579639</v>
      </c>
    </row>
    <row r="2926" spans="1:10" ht="29.1">
      <c r="A2926" s="71">
        <v>56728</v>
      </c>
      <c r="B2926" s="70" t="s">
        <v>1035</v>
      </c>
      <c r="C2926" s="71">
        <v>1008120</v>
      </c>
      <c r="D2926" s="72" t="s">
        <v>2981</v>
      </c>
      <c r="E2926" s="71">
        <v>5</v>
      </c>
      <c r="F2926" s="71">
        <v>4</v>
      </c>
      <c r="G2926" s="71">
        <v>8</v>
      </c>
      <c r="H2926" s="71">
        <v>2930</v>
      </c>
      <c r="I2926" s="71">
        <v>37.782539200000002</v>
      </c>
      <c r="J2926" s="71">
        <v>-122.2364596</v>
      </c>
    </row>
    <row r="2927" spans="1:10" ht="29.1">
      <c r="A2927" s="71">
        <v>51160</v>
      </c>
      <c r="B2927" s="70" t="s">
        <v>1035</v>
      </c>
      <c r="C2927" s="71">
        <v>306280</v>
      </c>
      <c r="D2927" s="72" t="s">
        <v>2691</v>
      </c>
      <c r="E2927" s="71">
        <v>8</v>
      </c>
      <c r="F2927" s="71">
        <v>0</v>
      </c>
      <c r="G2927" s="71">
        <v>8</v>
      </c>
      <c r="H2927" s="71">
        <v>2931</v>
      </c>
      <c r="I2927" s="71">
        <v>37.897871199999997</v>
      </c>
      <c r="J2927" s="71">
        <v>-122.2699824</v>
      </c>
    </row>
    <row r="2928" spans="1:10" ht="29.1">
      <c r="A2928" s="71">
        <v>50266</v>
      </c>
      <c r="B2928" s="70" t="s">
        <v>1035</v>
      </c>
      <c r="C2928" s="71">
        <v>9900730</v>
      </c>
      <c r="D2928" s="72" t="s">
        <v>3019</v>
      </c>
      <c r="E2928" s="71">
        <v>3</v>
      </c>
      <c r="F2928" s="71">
        <v>5</v>
      </c>
      <c r="G2928" s="71">
        <v>8</v>
      </c>
      <c r="H2928" s="71">
        <v>2932</v>
      </c>
      <c r="I2928" s="71">
        <v>37.9091661</v>
      </c>
      <c r="J2928" s="71">
        <v>-122.27540620000001</v>
      </c>
    </row>
    <row r="2929" spans="1:10" ht="29.1">
      <c r="A2929" s="71">
        <v>56457</v>
      </c>
      <c r="B2929" s="70" t="s">
        <v>1035</v>
      </c>
      <c r="C2929" s="71">
        <v>803030</v>
      </c>
      <c r="D2929" s="72" t="s">
        <v>3020</v>
      </c>
      <c r="E2929" s="71">
        <v>2</v>
      </c>
      <c r="F2929" s="71">
        <v>6</v>
      </c>
      <c r="G2929" s="71">
        <v>8</v>
      </c>
      <c r="H2929" s="71">
        <v>2933</v>
      </c>
      <c r="I2929" s="71">
        <v>37.654798999999997</v>
      </c>
      <c r="J2929" s="71">
        <v>-122.13399099999999</v>
      </c>
    </row>
    <row r="2930" spans="1:10" ht="29.1">
      <c r="A2930" s="71">
        <v>53395</v>
      </c>
      <c r="B2930" s="70" t="s">
        <v>1035</v>
      </c>
      <c r="C2930" s="71">
        <v>900400</v>
      </c>
      <c r="D2930" s="72" t="s">
        <v>3021</v>
      </c>
      <c r="E2930" s="71">
        <v>5</v>
      </c>
      <c r="F2930" s="71">
        <v>3</v>
      </c>
      <c r="G2930" s="71">
        <v>8</v>
      </c>
      <c r="H2930" s="71">
        <v>2934</v>
      </c>
      <c r="I2930" s="71">
        <v>37.542942099999998</v>
      </c>
      <c r="J2930" s="71">
        <v>-122.02727830000001</v>
      </c>
    </row>
    <row r="2931" spans="1:10" ht="29.1">
      <c r="A2931" s="71">
        <v>51052</v>
      </c>
      <c r="B2931" s="70" t="s">
        <v>1035</v>
      </c>
      <c r="C2931" s="71">
        <v>9900470</v>
      </c>
      <c r="D2931" s="72" t="s">
        <v>3022</v>
      </c>
      <c r="E2931" s="71">
        <v>0</v>
      </c>
      <c r="F2931" s="71">
        <v>8</v>
      </c>
      <c r="G2931" s="71">
        <v>8</v>
      </c>
      <c r="H2931" s="71">
        <v>2935</v>
      </c>
      <c r="I2931" s="71">
        <v>37.942716699999998</v>
      </c>
      <c r="J2931" s="71">
        <v>-122.3138088</v>
      </c>
    </row>
    <row r="2932" spans="1:10" ht="29.1">
      <c r="A2932" s="71">
        <v>52725</v>
      </c>
      <c r="B2932" s="70" t="s">
        <v>1035</v>
      </c>
      <c r="C2932" s="71">
        <v>703490</v>
      </c>
      <c r="D2932" s="72" t="s">
        <v>3023</v>
      </c>
      <c r="E2932" s="71">
        <v>4</v>
      </c>
      <c r="F2932" s="71">
        <v>4</v>
      </c>
      <c r="G2932" s="71">
        <v>8</v>
      </c>
      <c r="H2932" s="71">
        <v>2936</v>
      </c>
      <c r="I2932" s="71">
        <v>37.557906099999997</v>
      </c>
      <c r="J2932" s="71">
        <v>-121.95287310000001</v>
      </c>
    </row>
    <row r="2933" spans="1:10" ht="29.1">
      <c r="A2933" s="71">
        <v>55459</v>
      </c>
      <c r="B2933" s="70" t="s">
        <v>1035</v>
      </c>
      <c r="C2933" s="71">
        <v>500400</v>
      </c>
      <c r="D2933" s="72" t="s">
        <v>2912</v>
      </c>
      <c r="E2933" s="71">
        <v>4</v>
      </c>
      <c r="F2933" s="71">
        <v>5</v>
      </c>
      <c r="G2933" s="71">
        <v>8</v>
      </c>
      <c r="H2933" s="71">
        <v>2937</v>
      </c>
      <c r="I2933" s="71">
        <v>37.936340700000002</v>
      </c>
      <c r="J2933" s="71">
        <v>-122.3117965</v>
      </c>
    </row>
    <row r="2934" spans="1:10" ht="29.1">
      <c r="A2934" s="71">
        <v>58006</v>
      </c>
      <c r="B2934" s="70" t="s">
        <v>1035</v>
      </c>
      <c r="C2934" s="71">
        <v>9900070</v>
      </c>
      <c r="D2934" s="72" t="s">
        <v>3024</v>
      </c>
      <c r="E2934" s="71">
        <v>2</v>
      </c>
      <c r="F2934" s="71">
        <v>7</v>
      </c>
      <c r="G2934" s="71">
        <v>8</v>
      </c>
      <c r="H2934" s="71">
        <v>2938</v>
      </c>
      <c r="I2934" s="71">
        <v>37.975963</v>
      </c>
      <c r="J2934" s="71">
        <v>-122.297667</v>
      </c>
    </row>
    <row r="2935" spans="1:10" ht="29.1">
      <c r="A2935" s="71">
        <v>54463</v>
      </c>
      <c r="B2935" s="70" t="s">
        <v>1035</v>
      </c>
      <c r="C2935" s="71">
        <v>1300290</v>
      </c>
      <c r="D2935" s="72" t="s">
        <v>3025</v>
      </c>
      <c r="E2935" s="71">
        <v>4</v>
      </c>
      <c r="F2935" s="71">
        <v>4</v>
      </c>
      <c r="G2935" s="71">
        <v>8</v>
      </c>
      <c r="H2935" s="71">
        <v>2939</v>
      </c>
      <c r="I2935" s="71">
        <v>37.946095</v>
      </c>
      <c r="J2935" s="71">
        <v>-122.34759390000001</v>
      </c>
    </row>
    <row r="2936" spans="1:10" ht="29.1">
      <c r="A2936" s="71">
        <v>50952</v>
      </c>
      <c r="B2936" s="70" t="s">
        <v>1035</v>
      </c>
      <c r="C2936" s="71">
        <v>9902040</v>
      </c>
      <c r="D2936" s="72" t="s">
        <v>2874</v>
      </c>
      <c r="E2936" s="71">
        <v>4</v>
      </c>
      <c r="F2936" s="71">
        <v>4</v>
      </c>
      <c r="G2936" s="71">
        <v>8</v>
      </c>
      <c r="H2936" s="71">
        <v>2940</v>
      </c>
      <c r="I2936" s="71">
        <v>37.586274299999999</v>
      </c>
      <c r="J2936" s="71">
        <v>-121.9974069</v>
      </c>
    </row>
    <row r="2937" spans="1:10" ht="29.1">
      <c r="A2937" s="71">
        <v>54419</v>
      </c>
      <c r="B2937" s="70" t="s">
        <v>1035</v>
      </c>
      <c r="C2937" s="71">
        <v>1030250</v>
      </c>
      <c r="D2937" s="72" t="s">
        <v>3026</v>
      </c>
      <c r="E2937" s="71">
        <v>6</v>
      </c>
      <c r="F2937" s="71">
        <v>2</v>
      </c>
      <c r="G2937" s="71">
        <v>8</v>
      </c>
      <c r="H2937" s="71">
        <v>2941</v>
      </c>
      <c r="I2937" s="71">
        <v>37.817222000000001</v>
      </c>
      <c r="J2937" s="71">
        <v>-122.2896685</v>
      </c>
    </row>
    <row r="2938" spans="1:10" ht="29.1">
      <c r="A2938" s="71">
        <v>50460</v>
      </c>
      <c r="B2938" s="70" t="s">
        <v>1035</v>
      </c>
      <c r="C2938" s="71">
        <v>9900820</v>
      </c>
      <c r="D2938" s="72" t="s">
        <v>3027</v>
      </c>
      <c r="E2938" s="71">
        <v>5</v>
      </c>
      <c r="F2938" s="71">
        <v>3</v>
      </c>
      <c r="G2938" s="71">
        <v>8</v>
      </c>
      <c r="H2938" s="71">
        <v>2942</v>
      </c>
      <c r="I2938" s="71">
        <v>37.9676142</v>
      </c>
      <c r="J2938" s="71">
        <v>-122.2961238</v>
      </c>
    </row>
    <row r="2939" spans="1:10" ht="29.1">
      <c r="A2939" s="71">
        <v>57357</v>
      </c>
      <c r="B2939" s="70" t="s">
        <v>1035</v>
      </c>
      <c r="C2939" s="71">
        <v>9900290</v>
      </c>
      <c r="D2939" s="72" t="s">
        <v>3028</v>
      </c>
      <c r="E2939" s="71">
        <v>6</v>
      </c>
      <c r="F2939" s="71">
        <v>2</v>
      </c>
      <c r="G2939" s="71">
        <v>8</v>
      </c>
      <c r="H2939" s="71">
        <v>2943</v>
      </c>
      <c r="I2939" s="71">
        <v>37.912773299999998</v>
      </c>
      <c r="J2939" s="71">
        <v>-122.2814066</v>
      </c>
    </row>
    <row r="2940" spans="1:10" ht="29.1">
      <c r="A2940" s="71">
        <v>54933</v>
      </c>
      <c r="B2940" s="70" t="s">
        <v>1035</v>
      </c>
      <c r="C2940" s="71">
        <v>9804710</v>
      </c>
      <c r="D2940" s="72" t="s">
        <v>3029</v>
      </c>
      <c r="E2940" s="71">
        <v>6</v>
      </c>
      <c r="F2940" s="71">
        <v>2</v>
      </c>
      <c r="G2940" s="71">
        <v>8</v>
      </c>
      <c r="H2940" s="71">
        <v>2944</v>
      </c>
      <c r="I2940" s="71">
        <v>37.677386499999997</v>
      </c>
      <c r="J2940" s="71">
        <v>-122.1420894</v>
      </c>
    </row>
    <row r="2941" spans="1:10" ht="29.1">
      <c r="A2941" s="71">
        <v>51644</v>
      </c>
      <c r="B2941" s="70" t="s">
        <v>1035</v>
      </c>
      <c r="C2941" s="71">
        <v>705245</v>
      </c>
      <c r="D2941" s="72" t="s">
        <v>3030</v>
      </c>
      <c r="E2941" s="71">
        <v>4</v>
      </c>
      <c r="F2941" s="71">
        <v>4</v>
      </c>
      <c r="G2941" s="71">
        <v>8</v>
      </c>
      <c r="H2941" s="71">
        <v>2945</v>
      </c>
      <c r="I2941" s="71">
        <v>37.578739499999998</v>
      </c>
      <c r="J2941" s="71">
        <v>-122.0292348</v>
      </c>
    </row>
    <row r="2942" spans="1:10" ht="29.1">
      <c r="A2942" s="71">
        <v>55623</v>
      </c>
      <c r="B2942" s="70" t="s">
        <v>1035</v>
      </c>
      <c r="C2942" s="71">
        <v>1013120</v>
      </c>
      <c r="D2942" s="72" t="s">
        <v>3031</v>
      </c>
      <c r="E2942" s="71">
        <v>7</v>
      </c>
      <c r="F2942" s="71">
        <v>2</v>
      </c>
      <c r="G2942" s="71">
        <v>8</v>
      </c>
      <c r="H2942" s="71">
        <v>2946</v>
      </c>
      <c r="I2942" s="71">
        <v>37.779869900000001</v>
      </c>
      <c r="J2942" s="71">
        <v>-122.1766229</v>
      </c>
    </row>
    <row r="2943" spans="1:10" ht="29.1">
      <c r="A2943" s="71">
        <v>55812</v>
      </c>
      <c r="B2943" s="70" t="s">
        <v>1035</v>
      </c>
      <c r="C2943" s="71">
        <v>801770</v>
      </c>
      <c r="D2943" s="72" t="s">
        <v>3032</v>
      </c>
      <c r="E2943" s="71">
        <v>4</v>
      </c>
      <c r="F2943" s="71">
        <v>4</v>
      </c>
      <c r="G2943" s="71">
        <v>8</v>
      </c>
      <c r="H2943" s="71">
        <v>2947</v>
      </c>
      <c r="I2943" s="71">
        <v>37.624334300000001</v>
      </c>
      <c r="J2943" s="71">
        <v>-122.0747856</v>
      </c>
    </row>
    <row r="2944" spans="1:10" ht="29.1">
      <c r="A2944" s="71">
        <v>53340</v>
      </c>
      <c r="B2944" s="70" t="s">
        <v>1035</v>
      </c>
      <c r="C2944" s="71">
        <v>1300970</v>
      </c>
      <c r="D2944" s="72" t="s">
        <v>3033</v>
      </c>
      <c r="E2944" s="71">
        <v>5</v>
      </c>
      <c r="F2944" s="71">
        <v>3</v>
      </c>
      <c r="G2944" s="71">
        <v>8</v>
      </c>
      <c r="H2944" s="71">
        <v>2948</v>
      </c>
      <c r="I2944" s="71">
        <v>37.922605799999999</v>
      </c>
      <c r="J2944" s="71">
        <v>-122.3343361</v>
      </c>
    </row>
    <row r="2945" spans="1:10" ht="29.1">
      <c r="A2945" s="71">
        <v>53470</v>
      </c>
      <c r="B2945" s="70" t="s">
        <v>1035</v>
      </c>
      <c r="C2945" s="71">
        <v>804020</v>
      </c>
      <c r="D2945" s="72" t="s">
        <v>3034</v>
      </c>
      <c r="E2945" s="71">
        <v>1</v>
      </c>
      <c r="F2945" s="71">
        <v>7</v>
      </c>
      <c r="G2945" s="71">
        <v>8</v>
      </c>
      <c r="H2945" s="71">
        <v>2949</v>
      </c>
      <c r="I2945" s="71">
        <v>37.656612500000001</v>
      </c>
      <c r="J2945" s="71">
        <v>-122.13174890000001</v>
      </c>
    </row>
    <row r="2946" spans="1:10" ht="29.1">
      <c r="A2946" s="71">
        <v>54640</v>
      </c>
      <c r="B2946" s="70" t="s">
        <v>1035</v>
      </c>
      <c r="C2946" s="71">
        <v>1004010</v>
      </c>
      <c r="D2946" s="72" t="s">
        <v>3035</v>
      </c>
      <c r="E2946" s="71">
        <v>3</v>
      </c>
      <c r="F2946" s="71">
        <v>5</v>
      </c>
      <c r="G2946" s="71">
        <v>8</v>
      </c>
      <c r="H2946" s="71">
        <v>2950</v>
      </c>
      <c r="I2946" s="71">
        <v>37.747291400000002</v>
      </c>
      <c r="J2946" s="71">
        <v>-122.18848610000001</v>
      </c>
    </row>
    <row r="2947" spans="1:10" ht="29.1">
      <c r="A2947" s="71">
        <v>58114</v>
      </c>
      <c r="B2947" s="70" t="s">
        <v>1035</v>
      </c>
      <c r="C2947" s="71">
        <v>9801000</v>
      </c>
      <c r="D2947" s="72" t="s">
        <v>3036</v>
      </c>
      <c r="E2947" s="71">
        <v>4</v>
      </c>
      <c r="F2947" s="71">
        <v>4</v>
      </c>
      <c r="G2947" s="71">
        <v>8</v>
      </c>
      <c r="H2947" s="71">
        <v>2951</v>
      </c>
      <c r="I2947" s="71">
        <v>37.686731999999999</v>
      </c>
      <c r="J2947" s="71">
        <v>-122.117394</v>
      </c>
    </row>
    <row r="2948" spans="1:10" ht="29.1">
      <c r="A2948" s="71">
        <v>50470</v>
      </c>
      <c r="B2948" s="70" t="s">
        <v>1035</v>
      </c>
      <c r="C2948" s="71">
        <v>9801450</v>
      </c>
      <c r="D2948" s="72" t="s">
        <v>3029</v>
      </c>
      <c r="E2948" s="71">
        <v>2</v>
      </c>
      <c r="F2948" s="71">
        <v>6</v>
      </c>
      <c r="G2948" s="71">
        <v>8</v>
      </c>
      <c r="H2948" s="71">
        <v>2952</v>
      </c>
      <c r="I2948" s="71">
        <v>37.677178699999999</v>
      </c>
      <c r="J2948" s="71">
        <v>-122.143162</v>
      </c>
    </row>
    <row r="2949" spans="1:10" ht="29.1">
      <c r="A2949" s="71">
        <v>50230</v>
      </c>
      <c r="B2949" s="70" t="s">
        <v>1035</v>
      </c>
      <c r="C2949" s="71">
        <v>705480</v>
      </c>
      <c r="D2949" s="72" t="s">
        <v>2623</v>
      </c>
      <c r="E2949" s="71">
        <v>7</v>
      </c>
      <c r="F2949" s="71">
        <v>1</v>
      </c>
      <c r="G2949" s="71">
        <v>8</v>
      </c>
      <c r="H2949" s="71">
        <v>2953</v>
      </c>
      <c r="I2949" s="71">
        <v>37.502586999999998</v>
      </c>
      <c r="J2949" s="71">
        <v>-121.949797</v>
      </c>
    </row>
    <row r="2950" spans="1:10" ht="29.1">
      <c r="A2950" s="71">
        <v>50933</v>
      </c>
      <c r="B2950" s="70" t="s">
        <v>1035</v>
      </c>
      <c r="C2950" s="71">
        <v>302450</v>
      </c>
      <c r="D2950" s="72" t="s">
        <v>3037</v>
      </c>
      <c r="E2950" s="71">
        <v>6</v>
      </c>
      <c r="F2950" s="71">
        <v>2</v>
      </c>
      <c r="G2950" s="71">
        <v>8</v>
      </c>
      <c r="H2950" s="71">
        <v>2954</v>
      </c>
      <c r="I2950" s="71">
        <v>37.901841400000002</v>
      </c>
      <c r="J2950" s="71">
        <v>-122.26761190000001</v>
      </c>
    </row>
    <row r="2951" spans="1:10" ht="29.1">
      <c r="A2951" s="71">
        <v>57748</v>
      </c>
      <c r="B2951" s="70" t="s">
        <v>1035</v>
      </c>
      <c r="C2951" s="71">
        <v>1015300</v>
      </c>
      <c r="D2951" s="72" t="s">
        <v>3038</v>
      </c>
      <c r="E2951" s="71">
        <v>2</v>
      </c>
      <c r="F2951" s="71">
        <v>6</v>
      </c>
      <c r="G2951" s="71">
        <v>8</v>
      </c>
      <c r="H2951" s="71">
        <v>2955</v>
      </c>
      <c r="I2951" s="71">
        <v>37.808583400000003</v>
      </c>
      <c r="J2951" s="71">
        <v>-122.24445249999999</v>
      </c>
    </row>
    <row r="2952" spans="1:10" ht="29.1">
      <c r="A2952" s="71">
        <v>57344</v>
      </c>
      <c r="B2952" s="70" t="s">
        <v>1035</v>
      </c>
      <c r="C2952" s="71">
        <v>9802390</v>
      </c>
      <c r="D2952" s="72" t="s">
        <v>3039</v>
      </c>
      <c r="E2952" s="71">
        <v>7</v>
      </c>
      <c r="F2952" s="71">
        <v>1</v>
      </c>
      <c r="G2952" s="71">
        <v>8</v>
      </c>
      <c r="H2952" s="71">
        <v>2956</v>
      </c>
      <c r="I2952" s="71">
        <v>37.445279800000002</v>
      </c>
      <c r="J2952" s="71">
        <v>-121.9072391</v>
      </c>
    </row>
    <row r="2953" spans="1:10" ht="29.1">
      <c r="A2953" s="71">
        <v>50679</v>
      </c>
      <c r="B2953" s="70" t="s">
        <v>1035</v>
      </c>
      <c r="C2953" s="71">
        <v>1504430</v>
      </c>
      <c r="D2953" s="72" t="s">
        <v>3040</v>
      </c>
      <c r="E2953" s="71">
        <v>2</v>
      </c>
      <c r="F2953" s="71">
        <v>6</v>
      </c>
      <c r="G2953" s="71">
        <v>8</v>
      </c>
      <c r="H2953" s="71">
        <v>2957</v>
      </c>
      <c r="I2953" s="71">
        <v>37.71143</v>
      </c>
      <c r="J2953" s="71">
        <v>-122.174877</v>
      </c>
    </row>
    <row r="2954" spans="1:10" ht="29.1">
      <c r="A2954" s="71">
        <v>55349</v>
      </c>
      <c r="B2954" s="70" t="s">
        <v>1035</v>
      </c>
      <c r="C2954" s="71">
        <v>1018160</v>
      </c>
      <c r="D2954" s="72" t="s">
        <v>2169</v>
      </c>
      <c r="E2954" s="71">
        <v>3</v>
      </c>
      <c r="F2954" s="71">
        <v>5</v>
      </c>
      <c r="G2954" s="71">
        <v>8</v>
      </c>
      <c r="H2954" s="71">
        <v>2958</v>
      </c>
      <c r="I2954" s="71">
        <v>37.756781799999999</v>
      </c>
      <c r="J2954" s="71">
        <v>-122.2005066</v>
      </c>
    </row>
    <row r="2955" spans="1:10" ht="29.1">
      <c r="A2955" s="71">
        <v>54991</v>
      </c>
      <c r="B2955" s="70" t="s">
        <v>1035</v>
      </c>
      <c r="C2955" s="71">
        <v>1300800</v>
      </c>
      <c r="D2955" s="72" t="s">
        <v>3041</v>
      </c>
      <c r="E2955" s="71">
        <v>5</v>
      </c>
      <c r="F2955" s="71">
        <v>3</v>
      </c>
      <c r="G2955" s="71">
        <v>8</v>
      </c>
      <c r="H2955" s="71">
        <v>2959</v>
      </c>
      <c r="I2955" s="71">
        <v>37.912331500000001</v>
      </c>
      <c r="J2955" s="71">
        <v>-122.32023119999999</v>
      </c>
    </row>
    <row r="2956" spans="1:10" ht="29.1">
      <c r="A2956" s="71">
        <v>50466</v>
      </c>
      <c r="B2956" s="70" t="s">
        <v>1035</v>
      </c>
      <c r="C2956" s="71">
        <v>1021170</v>
      </c>
      <c r="D2956" s="72" t="s">
        <v>3042</v>
      </c>
      <c r="E2956" s="71">
        <v>4</v>
      </c>
      <c r="F2956" s="71">
        <v>4</v>
      </c>
      <c r="G2956" s="71">
        <v>8</v>
      </c>
      <c r="H2956" s="71">
        <v>2960</v>
      </c>
      <c r="I2956" s="71">
        <v>37.7986237</v>
      </c>
      <c r="J2956" s="71">
        <v>-122.2765009</v>
      </c>
    </row>
    <row r="2957" spans="1:10" ht="29.1">
      <c r="A2957" s="71">
        <v>55871</v>
      </c>
      <c r="B2957" s="70" t="s">
        <v>1035</v>
      </c>
      <c r="C2957" s="71">
        <v>9900980</v>
      </c>
      <c r="D2957" s="72" t="s">
        <v>3043</v>
      </c>
      <c r="E2957" s="71">
        <v>3</v>
      </c>
      <c r="F2957" s="71">
        <v>5</v>
      </c>
      <c r="G2957" s="71">
        <v>8</v>
      </c>
      <c r="H2957" s="71">
        <v>2961</v>
      </c>
      <c r="I2957" s="71">
        <v>37.966486000000003</v>
      </c>
      <c r="J2957" s="71">
        <v>-122.328185</v>
      </c>
    </row>
    <row r="2958" spans="1:10" ht="29.1">
      <c r="A2958" s="71">
        <v>54355</v>
      </c>
      <c r="B2958" s="70" t="s">
        <v>1035</v>
      </c>
      <c r="C2958" s="71">
        <v>800140</v>
      </c>
      <c r="D2958" s="72" t="s">
        <v>2107</v>
      </c>
      <c r="E2958" s="71">
        <v>8</v>
      </c>
      <c r="F2958" s="71">
        <v>0</v>
      </c>
      <c r="G2958" s="71">
        <v>8</v>
      </c>
      <c r="H2958" s="71">
        <v>2962</v>
      </c>
      <c r="I2958" s="71">
        <v>37.670214700000002</v>
      </c>
      <c r="J2958" s="71">
        <v>-122.0721659</v>
      </c>
    </row>
    <row r="2959" spans="1:10" ht="29.1">
      <c r="A2959" s="71">
        <v>59540</v>
      </c>
      <c r="B2959" s="70" t="s">
        <v>1035</v>
      </c>
      <c r="C2959" s="71">
        <v>1002840</v>
      </c>
      <c r="D2959" s="72" t="s">
        <v>3044</v>
      </c>
      <c r="E2959" s="71">
        <v>3</v>
      </c>
      <c r="F2959" s="71">
        <v>5</v>
      </c>
      <c r="G2959" s="71">
        <v>8</v>
      </c>
      <c r="H2959" s="71">
        <v>2963</v>
      </c>
      <c r="I2959" s="71">
        <v>37.836759299999997</v>
      </c>
      <c r="J2959" s="71">
        <v>-122.25808309999999</v>
      </c>
    </row>
    <row r="2960" spans="1:10" ht="29.1">
      <c r="A2960" s="71">
        <v>59446</v>
      </c>
      <c r="B2960" s="70" t="s">
        <v>1035</v>
      </c>
      <c r="C2960" s="71">
        <v>9800450</v>
      </c>
      <c r="D2960" s="72" t="s">
        <v>3045</v>
      </c>
      <c r="E2960" s="71">
        <v>4</v>
      </c>
      <c r="F2960" s="71">
        <v>4</v>
      </c>
      <c r="G2960" s="71">
        <v>8</v>
      </c>
      <c r="H2960" s="71">
        <v>2964</v>
      </c>
      <c r="I2960" s="71">
        <v>37.694323199999999</v>
      </c>
      <c r="J2960" s="71">
        <v>-122.08606</v>
      </c>
    </row>
    <row r="2961" spans="1:10" ht="29.1">
      <c r="A2961" s="71">
        <v>57275</v>
      </c>
      <c r="B2961" s="70" t="s">
        <v>1035</v>
      </c>
      <c r="C2961" s="71">
        <v>9802950</v>
      </c>
      <c r="D2961" s="72" t="s">
        <v>3046</v>
      </c>
      <c r="E2961" s="71">
        <v>2</v>
      </c>
      <c r="F2961" s="71">
        <v>6</v>
      </c>
      <c r="G2961" s="71">
        <v>8</v>
      </c>
      <c r="H2961" s="71">
        <v>2965</v>
      </c>
      <c r="I2961" s="71">
        <v>37.684420199999998</v>
      </c>
      <c r="J2961" s="71">
        <v>-122.0461727</v>
      </c>
    </row>
    <row r="2962" spans="1:10" ht="29.1">
      <c r="A2962" s="71">
        <v>57650</v>
      </c>
      <c r="B2962" s="70" t="s">
        <v>1035</v>
      </c>
      <c r="C2962" s="71">
        <v>1600940</v>
      </c>
      <c r="D2962" s="72" t="s">
        <v>3047</v>
      </c>
      <c r="E2962" s="71">
        <v>5</v>
      </c>
      <c r="F2962" s="71">
        <v>3</v>
      </c>
      <c r="G2962" s="71">
        <v>8</v>
      </c>
      <c r="H2962" s="71">
        <v>2966</v>
      </c>
      <c r="I2962" s="71">
        <v>37.950028799999998</v>
      </c>
      <c r="J2962" s="71">
        <v>-122.3322455</v>
      </c>
    </row>
    <row r="2963" spans="1:10" ht="29.1">
      <c r="A2963" s="71">
        <v>56334</v>
      </c>
      <c r="B2963" s="70" t="s">
        <v>1035</v>
      </c>
      <c r="C2963" s="71">
        <v>1019300</v>
      </c>
      <c r="D2963" s="72" t="s">
        <v>3048</v>
      </c>
      <c r="E2963" s="71">
        <v>1</v>
      </c>
      <c r="F2963" s="71">
        <v>7</v>
      </c>
      <c r="G2963" s="71">
        <v>8</v>
      </c>
      <c r="H2963" s="71">
        <v>2967</v>
      </c>
      <c r="I2963" s="71">
        <v>37.751835499999999</v>
      </c>
      <c r="J2963" s="71">
        <v>-122.1246529</v>
      </c>
    </row>
    <row r="2964" spans="1:10" ht="29.1">
      <c r="A2964" s="71">
        <v>53644</v>
      </c>
      <c r="B2964" s="70" t="s">
        <v>1035</v>
      </c>
      <c r="C2964" s="71">
        <v>800230</v>
      </c>
      <c r="D2964" s="72" t="s">
        <v>3049</v>
      </c>
      <c r="E2964" s="71">
        <v>2</v>
      </c>
      <c r="F2964" s="71">
        <v>6</v>
      </c>
      <c r="G2964" s="71">
        <v>8</v>
      </c>
      <c r="H2964" s="71">
        <v>2968</v>
      </c>
      <c r="I2964" s="71">
        <v>37.666633500000003</v>
      </c>
      <c r="J2964" s="71">
        <v>-122.1032221</v>
      </c>
    </row>
    <row r="2965" spans="1:10" ht="29.1">
      <c r="A2965" s="71">
        <v>54595</v>
      </c>
      <c r="B2965" s="70" t="s">
        <v>1035</v>
      </c>
      <c r="C2965" s="71">
        <v>1300950</v>
      </c>
      <c r="D2965" s="72" t="s">
        <v>3050</v>
      </c>
      <c r="E2965" s="71">
        <v>4</v>
      </c>
      <c r="F2965" s="71">
        <v>4</v>
      </c>
      <c r="G2965" s="71">
        <v>8</v>
      </c>
      <c r="H2965" s="71">
        <v>2969</v>
      </c>
      <c r="I2965" s="71">
        <v>37.928733999999999</v>
      </c>
      <c r="J2965" s="71">
        <v>-122.34270189999999</v>
      </c>
    </row>
    <row r="2966" spans="1:10" ht="29.1">
      <c r="A2966" s="71">
        <v>57714</v>
      </c>
      <c r="B2966" s="70" t="s">
        <v>1035</v>
      </c>
      <c r="C2966" s="71">
        <v>9802190</v>
      </c>
      <c r="D2966" s="72" t="s">
        <v>2991</v>
      </c>
      <c r="E2966" s="71">
        <v>2</v>
      </c>
      <c r="F2966" s="71">
        <v>6</v>
      </c>
      <c r="G2966" s="71">
        <v>8</v>
      </c>
      <c r="H2966" s="71">
        <v>2970</v>
      </c>
      <c r="I2966" s="71">
        <v>37.701417800000002</v>
      </c>
      <c r="J2966" s="71">
        <v>-122.10645049999999</v>
      </c>
    </row>
    <row r="2967" spans="1:10" ht="29.1">
      <c r="A2967" s="71">
        <v>56953</v>
      </c>
      <c r="B2967" s="70" t="s">
        <v>1035</v>
      </c>
      <c r="C2967" s="71">
        <v>1013340</v>
      </c>
      <c r="D2967" s="72" t="s">
        <v>3051</v>
      </c>
      <c r="E2967" s="71">
        <v>0</v>
      </c>
      <c r="F2967" s="71">
        <v>8</v>
      </c>
      <c r="G2967" s="71">
        <v>8</v>
      </c>
      <c r="H2967" s="71">
        <v>2971</v>
      </c>
      <c r="I2967" s="71">
        <v>37.809510500000002</v>
      </c>
      <c r="J2967" s="71">
        <v>-122.1835433</v>
      </c>
    </row>
    <row r="2968" spans="1:10" ht="29.1">
      <c r="A2968" s="71">
        <v>51252</v>
      </c>
      <c r="B2968" s="70" t="s">
        <v>1035</v>
      </c>
      <c r="C2968" s="71">
        <v>305700</v>
      </c>
      <c r="D2968" s="72" t="s">
        <v>3052</v>
      </c>
      <c r="E2968" s="71">
        <v>2</v>
      </c>
      <c r="F2968" s="71">
        <v>6</v>
      </c>
      <c r="G2968" s="71">
        <v>8</v>
      </c>
      <c r="H2968" s="71">
        <v>2972</v>
      </c>
      <c r="I2968" s="71">
        <v>37.857911100000003</v>
      </c>
      <c r="J2968" s="71">
        <v>-122.24346199999999</v>
      </c>
    </row>
    <row r="2969" spans="1:10" ht="29.1">
      <c r="A2969" s="71">
        <v>51337</v>
      </c>
      <c r="B2969" s="70" t="s">
        <v>1035</v>
      </c>
      <c r="C2969" s="71">
        <v>1004740</v>
      </c>
      <c r="D2969" s="72" t="s">
        <v>3053</v>
      </c>
      <c r="E2969" s="71">
        <v>3</v>
      </c>
      <c r="F2969" s="71">
        <v>5</v>
      </c>
      <c r="G2969" s="71">
        <v>8</v>
      </c>
      <c r="H2969" s="71">
        <v>2973</v>
      </c>
      <c r="I2969" s="71">
        <v>37.730764499999999</v>
      </c>
      <c r="J2969" s="71">
        <v>-122.1762014</v>
      </c>
    </row>
    <row r="2970" spans="1:10" ht="29.1">
      <c r="A2970" s="71">
        <v>52248</v>
      </c>
      <c r="B2970" s="70" t="s">
        <v>1035</v>
      </c>
      <c r="C2970" s="71">
        <v>1600150</v>
      </c>
      <c r="D2970" s="72" t="s">
        <v>2825</v>
      </c>
      <c r="E2970" s="71">
        <v>6</v>
      </c>
      <c r="F2970" s="71">
        <v>2</v>
      </c>
      <c r="G2970" s="71">
        <v>8</v>
      </c>
      <c r="H2970" s="71">
        <v>2974</v>
      </c>
      <c r="I2970" s="71">
        <v>37.970980400000002</v>
      </c>
      <c r="J2970" s="71">
        <v>-122.3478004</v>
      </c>
    </row>
    <row r="2971" spans="1:10" ht="29.1">
      <c r="A2971" s="71">
        <v>50997</v>
      </c>
      <c r="B2971" s="70" t="s">
        <v>1035</v>
      </c>
      <c r="C2971" s="71">
        <v>303270</v>
      </c>
      <c r="D2971" s="72" t="s">
        <v>3054</v>
      </c>
      <c r="E2971" s="71">
        <v>1</v>
      </c>
      <c r="F2971" s="71">
        <v>7</v>
      </c>
      <c r="G2971" s="71">
        <v>8</v>
      </c>
      <c r="H2971" s="71">
        <v>2975</v>
      </c>
      <c r="I2971" s="71">
        <v>37.882928399999997</v>
      </c>
      <c r="J2971" s="71">
        <v>-122.27957790000001</v>
      </c>
    </row>
    <row r="2972" spans="1:10" ht="29.1">
      <c r="A2972" s="71">
        <v>50870</v>
      </c>
      <c r="B2972" s="70" t="s">
        <v>1035</v>
      </c>
      <c r="C2972" s="71">
        <v>803100</v>
      </c>
      <c r="D2972" s="72" t="s">
        <v>2620</v>
      </c>
      <c r="E2972" s="71">
        <v>2</v>
      </c>
      <c r="F2972" s="71">
        <v>6</v>
      </c>
      <c r="G2972" s="71">
        <v>8</v>
      </c>
      <c r="H2972" s="71">
        <v>2976</v>
      </c>
      <c r="I2972" s="71">
        <v>37.653147300000001</v>
      </c>
      <c r="J2972" s="71">
        <v>-122.1309835</v>
      </c>
    </row>
    <row r="2973" spans="1:10" ht="29.1">
      <c r="A2973" s="71">
        <v>51319</v>
      </c>
      <c r="B2973" s="70" t="s">
        <v>1035</v>
      </c>
      <c r="C2973" s="71">
        <v>9902880</v>
      </c>
      <c r="D2973" s="72" t="s">
        <v>1841</v>
      </c>
      <c r="E2973" s="71">
        <v>4</v>
      </c>
      <c r="F2973" s="71">
        <v>4</v>
      </c>
      <c r="G2973" s="71">
        <v>8</v>
      </c>
      <c r="H2973" s="71">
        <v>2977</v>
      </c>
      <c r="I2973" s="71">
        <v>37.963232400000003</v>
      </c>
      <c r="J2973" s="71">
        <v>-122.3413872</v>
      </c>
    </row>
    <row r="2974" spans="1:10" ht="29.1">
      <c r="A2974" s="71">
        <v>55097</v>
      </c>
      <c r="B2974" s="70" t="s">
        <v>1035</v>
      </c>
      <c r="C2974" s="71">
        <v>703990</v>
      </c>
      <c r="D2974" s="72" t="s">
        <v>3055</v>
      </c>
      <c r="E2974" s="71">
        <v>2</v>
      </c>
      <c r="F2974" s="71">
        <v>6</v>
      </c>
      <c r="G2974" s="71">
        <v>8</v>
      </c>
      <c r="H2974" s="71">
        <v>2978</v>
      </c>
      <c r="I2974" s="71">
        <v>37.551270600000002</v>
      </c>
      <c r="J2974" s="71">
        <v>-121.9859773</v>
      </c>
    </row>
    <row r="2975" spans="1:10" ht="29.1">
      <c r="A2975" s="71">
        <v>50244</v>
      </c>
      <c r="B2975" s="70" t="s">
        <v>1035</v>
      </c>
      <c r="C2975" s="71">
        <v>704820</v>
      </c>
      <c r="D2975" s="72" t="s">
        <v>3056</v>
      </c>
      <c r="E2975" s="71">
        <v>4</v>
      </c>
      <c r="F2975" s="71">
        <v>4</v>
      </c>
      <c r="G2975" s="71">
        <v>8</v>
      </c>
      <c r="H2975" s="71">
        <v>2979</v>
      </c>
      <c r="I2975" s="71">
        <v>37.544783899999999</v>
      </c>
      <c r="J2975" s="71">
        <v>-121.96517660000001</v>
      </c>
    </row>
    <row r="2976" spans="1:10" ht="29.1">
      <c r="A2976" s="71">
        <v>57729</v>
      </c>
      <c r="B2976" s="70" t="s">
        <v>1035</v>
      </c>
      <c r="C2976" s="71">
        <v>9900170</v>
      </c>
      <c r="D2976" s="72" t="s">
        <v>3057</v>
      </c>
      <c r="E2976" s="71">
        <v>7</v>
      </c>
      <c r="F2976" s="71">
        <v>1</v>
      </c>
      <c r="G2976" s="71">
        <v>8</v>
      </c>
      <c r="H2976" s="71">
        <v>2980</v>
      </c>
      <c r="I2976" s="71">
        <v>37.976182899999998</v>
      </c>
      <c r="J2976" s="71">
        <v>-122.29768</v>
      </c>
    </row>
    <row r="2977" spans="1:10" ht="29.1">
      <c r="A2977" s="71">
        <v>59045</v>
      </c>
      <c r="B2977" s="70" t="s">
        <v>1035</v>
      </c>
      <c r="C2977" s="71">
        <v>1004790</v>
      </c>
      <c r="D2977" s="72" t="s">
        <v>3058</v>
      </c>
      <c r="E2977" s="71">
        <v>3</v>
      </c>
      <c r="F2977" s="71">
        <v>5</v>
      </c>
      <c r="G2977" s="71">
        <v>8</v>
      </c>
      <c r="H2977" s="71">
        <v>2981</v>
      </c>
      <c r="I2977" s="71">
        <v>37.811230000000002</v>
      </c>
      <c r="J2977" s="71">
        <v>-122.28565020000001</v>
      </c>
    </row>
    <row r="2978" spans="1:10" ht="29.1">
      <c r="A2978" s="71">
        <v>53053</v>
      </c>
      <c r="B2978" s="70" t="s">
        <v>1035</v>
      </c>
      <c r="C2978" s="71">
        <v>703720</v>
      </c>
      <c r="D2978" s="72" t="s">
        <v>1849</v>
      </c>
      <c r="E2978" s="71">
        <v>6</v>
      </c>
      <c r="F2978" s="71">
        <v>2</v>
      </c>
      <c r="G2978" s="71">
        <v>8</v>
      </c>
      <c r="H2978" s="71">
        <v>2982</v>
      </c>
      <c r="I2978" s="71">
        <v>37.534751399999998</v>
      </c>
      <c r="J2978" s="71">
        <v>-121.9203029</v>
      </c>
    </row>
    <row r="2979" spans="1:10" ht="29.1">
      <c r="A2979" s="71">
        <v>59887</v>
      </c>
      <c r="B2979" s="70" t="s">
        <v>1035</v>
      </c>
      <c r="C2979" s="71">
        <v>9800490</v>
      </c>
      <c r="D2979" s="72" t="s">
        <v>3059</v>
      </c>
      <c r="E2979" s="71">
        <v>2</v>
      </c>
      <c r="F2979" s="71">
        <v>6</v>
      </c>
      <c r="G2979" s="71">
        <v>8</v>
      </c>
      <c r="H2979" s="71">
        <v>2983</v>
      </c>
      <c r="I2979" s="71">
        <v>37.695467499999999</v>
      </c>
      <c r="J2979" s="71">
        <v>-122.0748239</v>
      </c>
    </row>
    <row r="2980" spans="1:10" ht="29.1">
      <c r="A2980" s="71">
        <v>58366</v>
      </c>
      <c r="B2980" s="70" t="s">
        <v>1035</v>
      </c>
      <c r="C2980" s="71">
        <v>9800480</v>
      </c>
      <c r="D2980" s="72" t="s">
        <v>3059</v>
      </c>
      <c r="E2980" s="71">
        <v>6</v>
      </c>
      <c r="F2980" s="71">
        <v>2</v>
      </c>
      <c r="G2980" s="71">
        <v>8</v>
      </c>
      <c r="H2980" s="71">
        <v>2984</v>
      </c>
      <c r="I2980" s="71">
        <v>37.6957059</v>
      </c>
      <c r="J2980" s="71">
        <v>-122.0751219</v>
      </c>
    </row>
    <row r="2981" spans="1:10" ht="29.1">
      <c r="A2981" s="71">
        <v>51150</v>
      </c>
      <c r="B2981" s="70" t="s">
        <v>1035</v>
      </c>
      <c r="C2981" s="71">
        <v>9802590</v>
      </c>
      <c r="D2981" s="72" t="s">
        <v>3060</v>
      </c>
      <c r="E2981" s="71">
        <v>3</v>
      </c>
      <c r="F2981" s="71">
        <v>5</v>
      </c>
      <c r="G2981" s="71">
        <v>8</v>
      </c>
      <c r="H2981" s="71">
        <v>2985</v>
      </c>
      <c r="I2981" s="71">
        <v>37.694638699999999</v>
      </c>
      <c r="J2981" s="71">
        <v>-122.0740832</v>
      </c>
    </row>
    <row r="2982" spans="1:10" ht="29.1">
      <c r="A2982" s="71">
        <v>55768</v>
      </c>
      <c r="B2982" s="70" t="s">
        <v>1035</v>
      </c>
      <c r="C2982" s="71">
        <v>9900260</v>
      </c>
      <c r="D2982" s="72" t="s">
        <v>3061</v>
      </c>
      <c r="E2982" s="71">
        <v>2</v>
      </c>
      <c r="F2982" s="71">
        <v>6</v>
      </c>
      <c r="G2982" s="71">
        <v>8</v>
      </c>
      <c r="H2982" s="71">
        <v>2986</v>
      </c>
      <c r="I2982" s="71">
        <v>37.913142700000002</v>
      </c>
      <c r="J2982" s="71">
        <v>-122.2813237</v>
      </c>
    </row>
    <row r="2983" spans="1:10" ht="29.1">
      <c r="A2983" s="71">
        <v>55041</v>
      </c>
      <c r="B2983" s="70" t="s">
        <v>1035</v>
      </c>
      <c r="C2983" s="71">
        <v>104110</v>
      </c>
      <c r="D2983" s="72" t="s">
        <v>2698</v>
      </c>
      <c r="E2983" s="71">
        <v>1</v>
      </c>
      <c r="F2983" s="71">
        <v>7</v>
      </c>
      <c r="G2983" s="71">
        <v>8</v>
      </c>
      <c r="H2983" s="71">
        <v>2987</v>
      </c>
      <c r="I2983" s="71">
        <v>37.760314999999999</v>
      </c>
      <c r="J2983" s="71">
        <v>-122.240544</v>
      </c>
    </row>
    <row r="2984" spans="1:10" ht="29.1">
      <c r="A2984" s="71">
        <v>55407</v>
      </c>
      <c r="B2984" s="70" t="s">
        <v>1035</v>
      </c>
      <c r="C2984" s="71">
        <v>1003540</v>
      </c>
      <c r="D2984" s="72" t="s">
        <v>2391</v>
      </c>
      <c r="E2984" s="71">
        <v>2</v>
      </c>
      <c r="F2984" s="71">
        <v>6</v>
      </c>
      <c r="G2984" s="71">
        <v>8</v>
      </c>
      <c r="H2984" s="71">
        <v>2988</v>
      </c>
      <c r="I2984" s="71">
        <v>37.8059595</v>
      </c>
      <c r="J2984" s="71">
        <v>-122.2984696</v>
      </c>
    </row>
    <row r="2985" spans="1:10" ht="29.1">
      <c r="A2985" s="71">
        <v>53783</v>
      </c>
      <c r="B2985" s="70" t="s">
        <v>1035</v>
      </c>
      <c r="C2985" s="71">
        <v>700200</v>
      </c>
      <c r="D2985" s="72" t="s">
        <v>3062</v>
      </c>
      <c r="E2985" s="71">
        <v>1</v>
      </c>
      <c r="F2985" s="71">
        <v>7</v>
      </c>
      <c r="G2985" s="71">
        <v>8</v>
      </c>
      <c r="H2985" s="71">
        <v>2989</v>
      </c>
      <c r="I2985" s="71">
        <v>37.511777500000001</v>
      </c>
      <c r="J2985" s="71">
        <v>-121.9527223</v>
      </c>
    </row>
    <row r="2986" spans="1:10" ht="29.1">
      <c r="A2986" s="71">
        <v>55172</v>
      </c>
      <c r="B2986" s="70" t="s">
        <v>1035</v>
      </c>
      <c r="C2986" s="71">
        <v>704310</v>
      </c>
      <c r="D2986" s="72" t="s">
        <v>2694</v>
      </c>
      <c r="E2986" s="71">
        <v>6</v>
      </c>
      <c r="F2986" s="71">
        <v>2</v>
      </c>
      <c r="G2986" s="71">
        <v>8</v>
      </c>
      <c r="H2986" s="71">
        <v>2990</v>
      </c>
      <c r="I2986" s="71">
        <v>37.512875000000001</v>
      </c>
      <c r="J2986" s="71">
        <v>-121.941822</v>
      </c>
    </row>
    <row r="2987" spans="1:10" ht="29.1">
      <c r="A2987" s="71">
        <v>54520</v>
      </c>
      <c r="B2987" s="70" t="s">
        <v>1035</v>
      </c>
      <c r="C2987" s="71">
        <v>703750</v>
      </c>
      <c r="D2987" s="72" t="s">
        <v>2960</v>
      </c>
      <c r="E2987" s="71">
        <v>3</v>
      </c>
      <c r="F2987" s="71">
        <v>4</v>
      </c>
      <c r="G2987" s="71">
        <v>8</v>
      </c>
      <c r="H2987" s="71">
        <v>2991</v>
      </c>
      <c r="I2987" s="71">
        <v>37.542931500000002</v>
      </c>
      <c r="J2987" s="71">
        <v>-121.9932407</v>
      </c>
    </row>
    <row r="2988" spans="1:10" ht="29.1">
      <c r="A2988" s="71">
        <v>51935</v>
      </c>
      <c r="B2988" s="70" t="s">
        <v>1035</v>
      </c>
      <c r="C2988" s="71">
        <v>9904810</v>
      </c>
      <c r="D2988" s="72" t="s">
        <v>2805</v>
      </c>
      <c r="E2988" s="71">
        <v>6</v>
      </c>
      <c r="F2988" s="71">
        <v>2</v>
      </c>
      <c r="G2988" s="71">
        <v>8</v>
      </c>
      <c r="H2988" s="71">
        <v>2992</v>
      </c>
      <c r="I2988" s="71">
        <v>37.688134300000002</v>
      </c>
      <c r="J2988" s="71">
        <v>-122.1395617</v>
      </c>
    </row>
    <row r="2989" spans="1:10" ht="29.1">
      <c r="A2989" s="71">
        <v>52884</v>
      </c>
      <c r="B2989" s="70" t="s">
        <v>1035</v>
      </c>
      <c r="C2989" s="71">
        <v>1500360</v>
      </c>
      <c r="D2989" s="72" t="s">
        <v>3008</v>
      </c>
      <c r="E2989" s="71">
        <v>6</v>
      </c>
      <c r="F2989" s="71">
        <v>2</v>
      </c>
      <c r="G2989" s="71">
        <v>8</v>
      </c>
      <c r="H2989" s="71">
        <v>2993</v>
      </c>
      <c r="I2989" s="71">
        <v>37.724433400000002</v>
      </c>
      <c r="J2989" s="71">
        <v>-122.146585</v>
      </c>
    </row>
    <row r="2990" spans="1:10" ht="29.1">
      <c r="A2990" s="71">
        <v>56157</v>
      </c>
      <c r="B2990" s="70" t="s">
        <v>1035</v>
      </c>
      <c r="C2990" s="71">
        <v>702960</v>
      </c>
      <c r="D2990" s="72" t="s">
        <v>3063</v>
      </c>
      <c r="E2990" s="71">
        <v>5</v>
      </c>
      <c r="F2990" s="71">
        <v>3</v>
      </c>
      <c r="G2990" s="71">
        <v>8</v>
      </c>
      <c r="H2990" s="71">
        <v>2994</v>
      </c>
      <c r="I2990" s="71">
        <v>37.531837799999998</v>
      </c>
      <c r="J2990" s="71">
        <v>-121.96944259999999</v>
      </c>
    </row>
    <row r="2991" spans="1:10" ht="29.1">
      <c r="A2991" s="71">
        <v>55617</v>
      </c>
      <c r="B2991" s="70" t="s">
        <v>1035</v>
      </c>
      <c r="C2991" s="71">
        <v>1018530</v>
      </c>
      <c r="D2991" s="72" t="s">
        <v>3064</v>
      </c>
      <c r="E2991" s="71">
        <v>6</v>
      </c>
      <c r="F2991" s="71">
        <v>2</v>
      </c>
      <c r="G2991" s="71">
        <v>8</v>
      </c>
      <c r="H2991" s="71">
        <v>2995</v>
      </c>
      <c r="I2991" s="71">
        <v>37.814597399999997</v>
      </c>
      <c r="J2991" s="71">
        <v>-122.2487098</v>
      </c>
    </row>
    <row r="2992" spans="1:10" ht="29.1">
      <c r="A2992" s="71">
        <v>55423</v>
      </c>
      <c r="B2992" s="70" t="s">
        <v>1035</v>
      </c>
      <c r="C2992" s="71">
        <v>1600470</v>
      </c>
      <c r="D2992" s="72" t="s">
        <v>2955</v>
      </c>
      <c r="E2992" s="71">
        <v>6</v>
      </c>
      <c r="F2992" s="71">
        <v>2</v>
      </c>
      <c r="G2992" s="71">
        <v>8</v>
      </c>
      <c r="H2992" s="71">
        <v>2996</v>
      </c>
      <c r="I2992" s="71">
        <v>37.965740699999998</v>
      </c>
      <c r="J2992" s="71">
        <v>-122.33878180000001</v>
      </c>
    </row>
    <row r="2993" spans="1:10" ht="29.1">
      <c r="A2993" s="71">
        <v>54429</v>
      </c>
      <c r="B2993" s="70" t="s">
        <v>1035</v>
      </c>
      <c r="C2993" s="71">
        <v>1100400</v>
      </c>
      <c r="D2993" s="72" t="s">
        <v>3003</v>
      </c>
      <c r="E2993" s="71">
        <v>5</v>
      </c>
      <c r="F2993" s="71">
        <v>3</v>
      </c>
      <c r="G2993" s="71">
        <v>8</v>
      </c>
      <c r="H2993" s="71">
        <v>2997</v>
      </c>
      <c r="I2993" s="71">
        <v>37.821701300000001</v>
      </c>
      <c r="J2993" s="71">
        <v>-122.2441681</v>
      </c>
    </row>
    <row r="2994" spans="1:10" ht="29.1">
      <c r="A2994" s="71">
        <v>56634</v>
      </c>
      <c r="B2994" s="70" t="s">
        <v>1035</v>
      </c>
      <c r="C2994" s="71">
        <v>1020860</v>
      </c>
      <c r="D2994" s="72" t="s">
        <v>2977</v>
      </c>
      <c r="E2994" s="71">
        <v>3</v>
      </c>
      <c r="F2994" s="71">
        <v>5</v>
      </c>
      <c r="G2994" s="71">
        <v>8</v>
      </c>
      <c r="H2994" s="71">
        <v>2998</v>
      </c>
      <c r="I2994" s="71">
        <v>37.805133099999999</v>
      </c>
      <c r="J2994" s="71">
        <v>-122.290173</v>
      </c>
    </row>
    <row r="2995" spans="1:10" ht="29.1">
      <c r="A2995" s="71">
        <v>53622</v>
      </c>
      <c r="B2995" s="70" t="s">
        <v>1035</v>
      </c>
      <c r="C2995" s="71">
        <v>705840</v>
      </c>
      <c r="D2995" s="72" t="s">
        <v>3065</v>
      </c>
      <c r="E2995" s="71">
        <v>2</v>
      </c>
      <c r="F2995" s="71">
        <v>5</v>
      </c>
      <c r="G2995" s="71">
        <v>8</v>
      </c>
      <c r="H2995" s="71">
        <v>2999</v>
      </c>
      <c r="I2995" s="71">
        <v>37.5295171</v>
      </c>
      <c r="J2995" s="71">
        <v>-121.9822844</v>
      </c>
    </row>
    <row r="2996" spans="1:10" ht="29.1">
      <c r="A2996" s="71">
        <v>56140</v>
      </c>
      <c r="B2996" s="70" t="s">
        <v>1035</v>
      </c>
      <c r="C2996" s="71">
        <v>1002100</v>
      </c>
      <c r="D2996" s="72" t="s">
        <v>3066</v>
      </c>
      <c r="E2996" s="71">
        <v>2</v>
      </c>
      <c r="F2996" s="71">
        <v>5</v>
      </c>
      <c r="G2996" s="71">
        <v>8</v>
      </c>
      <c r="H2996" s="71">
        <v>3000</v>
      </c>
      <c r="I2996" s="71">
        <v>37.798766299999997</v>
      </c>
      <c r="J2996" s="71">
        <v>-122.1918639</v>
      </c>
    </row>
    <row r="2997" spans="1:10" ht="29.1">
      <c r="A2997" s="71">
        <v>50994</v>
      </c>
      <c r="B2997" s="70" t="s">
        <v>1035</v>
      </c>
      <c r="C2997" s="71">
        <v>9814260</v>
      </c>
      <c r="D2997" s="72" t="s">
        <v>3067</v>
      </c>
      <c r="E2997" s="71">
        <v>2</v>
      </c>
      <c r="F2997" s="71">
        <v>5</v>
      </c>
      <c r="G2997" s="71">
        <v>8</v>
      </c>
      <c r="H2997" s="71">
        <v>3001</v>
      </c>
      <c r="I2997" s="71">
        <v>37.671658499999999</v>
      </c>
      <c r="J2997" s="71">
        <v>-122.1484748</v>
      </c>
    </row>
    <row r="2998" spans="1:10" ht="29.1">
      <c r="A2998" s="71">
        <v>50765</v>
      </c>
      <c r="B2998" s="70" t="s">
        <v>1035</v>
      </c>
      <c r="C2998" s="71">
        <v>303630</v>
      </c>
      <c r="D2998" s="72" t="s">
        <v>2911</v>
      </c>
      <c r="E2998" s="71">
        <v>4</v>
      </c>
      <c r="F2998" s="71">
        <v>4</v>
      </c>
      <c r="G2998" s="71">
        <v>8</v>
      </c>
      <c r="H2998" s="71">
        <v>3002</v>
      </c>
      <c r="I2998" s="71">
        <v>37.861778100000002</v>
      </c>
      <c r="J2998" s="71">
        <v>-122.27182620000001</v>
      </c>
    </row>
    <row r="2999" spans="1:10" ht="29.1">
      <c r="A2999" s="71">
        <v>58633</v>
      </c>
      <c r="B2999" s="70" t="s">
        <v>1035</v>
      </c>
      <c r="C2999" s="71">
        <v>9802020</v>
      </c>
      <c r="D2999" s="72" t="s">
        <v>2631</v>
      </c>
      <c r="E2999" s="71">
        <v>7</v>
      </c>
      <c r="F2999" s="71">
        <v>1</v>
      </c>
      <c r="G2999" s="71">
        <v>8</v>
      </c>
      <c r="H2999" s="71">
        <v>3003</v>
      </c>
      <c r="I2999" s="71">
        <v>37.679001</v>
      </c>
      <c r="J2999" s="71">
        <v>-122.0509582</v>
      </c>
    </row>
    <row r="3000" spans="1:10" ht="29.1">
      <c r="A3000" s="71">
        <v>56772</v>
      </c>
      <c r="B3000" s="70" t="s">
        <v>1035</v>
      </c>
      <c r="C3000" s="71">
        <v>600190</v>
      </c>
      <c r="D3000" s="72" t="s">
        <v>1858</v>
      </c>
      <c r="E3000" s="71">
        <v>8</v>
      </c>
      <c r="F3000" s="71">
        <v>0</v>
      </c>
      <c r="G3000" s="71">
        <v>8</v>
      </c>
      <c r="H3000" s="71">
        <v>3004</v>
      </c>
      <c r="I3000" s="71">
        <v>37.846228000000004</v>
      </c>
      <c r="J3000" s="71">
        <v>-122.29536779999999</v>
      </c>
    </row>
    <row r="3001" spans="1:10" ht="29.1">
      <c r="A3001" s="71">
        <v>50133</v>
      </c>
      <c r="B3001" s="70" t="s">
        <v>1035</v>
      </c>
      <c r="C3001" s="71">
        <v>9900100</v>
      </c>
      <c r="D3001" s="72" t="s">
        <v>3068</v>
      </c>
      <c r="E3001" s="71">
        <v>3</v>
      </c>
      <c r="F3001" s="71">
        <v>5</v>
      </c>
      <c r="G3001" s="71">
        <v>8</v>
      </c>
      <c r="H3001" s="71">
        <v>3005</v>
      </c>
      <c r="I3001" s="71">
        <v>37.973709999999997</v>
      </c>
      <c r="J3001" s="71">
        <v>-122.30137999999999</v>
      </c>
    </row>
    <row r="3002" spans="1:10" ht="29.1">
      <c r="A3002" s="71">
        <v>51239</v>
      </c>
      <c r="B3002" s="70" t="s">
        <v>1035</v>
      </c>
      <c r="C3002" s="71">
        <v>1502280</v>
      </c>
      <c r="D3002" s="72" t="s">
        <v>2803</v>
      </c>
      <c r="E3002" s="71">
        <v>5</v>
      </c>
      <c r="F3002" s="71">
        <v>3</v>
      </c>
      <c r="G3002" s="71">
        <v>8</v>
      </c>
      <c r="H3002" s="71">
        <v>3006</v>
      </c>
      <c r="I3002" s="71">
        <v>37.6865679</v>
      </c>
      <c r="J3002" s="71">
        <v>-122.1348122</v>
      </c>
    </row>
    <row r="3003" spans="1:10" ht="29.1">
      <c r="A3003" s="71">
        <v>51766</v>
      </c>
      <c r="B3003" s="70" t="s">
        <v>1035</v>
      </c>
      <c r="C3003" s="71">
        <v>704640</v>
      </c>
      <c r="D3003" s="72" t="s">
        <v>2430</v>
      </c>
      <c r="E3003" s="71">
        <v>4</v>
      </c>
      <c r="F3003" s="71">
        <v>3</v>
      </c>
      <c r="G3003" s="71">
        <v>8</v>
      </c>
      <c r="H3003" s="71">
        <v>3007</v>
      </c>
      <c r="I3003" s="71">
        <v>37.575598800000002</v>
      </c>
      <c r="J3003" s="71">
        <v>-122.0405722</v>
      </c>
    </row>
    <row r="3004" spans="1:10" ht="29.1">
      <c r="A3004" s="71">
        <v>56528</v>
      </c>
      <c r="B3004" s="70" t="s">
        <v>1035</v>
      </c>
      <c r="C3004" s="71">
        <v>1300650</v>
      </c>
      <c r="D3004" s="72" t="s">
        <v>3069</v>
      </c>
      <c r="E3004" s="71">
        <v>2</v>
      </c>
      <c r="F3004" s="71">
        <v>6</v>
      </c>
      <c r="G3004" s="71">
        <v>8</v>
      </c>
      <c r="H3004" s="71">
        <v>3008</v>
      </c>
      <c r="I3004" s="71">
        <v>37.9356966</v>
      </c>
      <c r="J3004" s="71">
        <v>-122.3240576</v>
      </c>
    </row>
    <row r="3005" spans="1:10" ht="29.1">
      <c r="A3005" s="71">
        <v>59860</v>
      </c>
      <c r="B3005" s="70" t="s">
        <v>1035</v>
      </c>
      <c r="C3005" s="71">
        <v>1302500</v>
      </c>
      <c r="D3005" s="72" t="s">
        <v>3070</v>
      </c>
      <c r="E3005" s="71">
        <v>1</v>
      </c>
      <c r="F3005" s="71">
        <v>7</v>
      </c>
      <c r="G3005" s="71">
        <v>8</v>
      </c>
      <c r="H3005" s="71">
        <v>3009</v>
      </c>
      <c r="I3005" s="71">
        <v>37.917004900000002</v>
      </c>
      <c r="J3005" s="71">
        <v>-122.34475639999999</v>
      </c>
    </row>
    <row r="3006" spans="1:10" ht="29.1">
      <c r="A3006" s="71">
        <v>56224</v>
      </c>
      <c r="B3006" s="70" t="s">
        <v>1035</v>
      </c>
      <c r="C3006" s="71">
        <v>1300280</v>
      </c>
      <c r="D3006" s="72" t="s">
        <v>3025</v>
      </c>
      <c r="E3006" s="71">
        <v>3</v>
      </c>
      <c r="F3006" s="71">
        <v>5</v>
      </c>
      <c r="G3006" s="71">
        <v>8</v>
      </c>
      <c r="H3006" s="71">
        <v>3010</v>
      </c>
      <c r="I3006" s="71">
        <v>37.946551200000002</v>
      </c>
      <c r="J3006" s="71">
        <v>-122.3473637</v>
      </c>
    </row>
    <row r="3007" spans="1:10" ht="29.1">
      <c r="A3007" s="71">
        <v>59195</v>
      </c>
      <c r="B3007" s="70" t="s">
        <v>1035</v>
      </c>
      <c r="C3007" s="71">
        <v>1000150</v>
      </c>
      <c r="D3007" s="72" t="s">
        <v>3071</v>
      </c>
      <c r="E3007" s="71">
        <v>4</v>
      </c>
      <c r="F3007" s="71">
        <v>3</v>
      </c>
      <c r="G3007" s="71">
        <v>8</v>
      </c>
      <c r="H3007" s="71">
        <v>3011</v>
      </c>
      <c r="I3007" s="71">
        <v>37.7354615</v>
      </c>
      <c r="J3007" s="71">
        <v>-122.1745966</v>
      </c>
    </row>
    <row r="3008" spans="1:10" ht="29.1">
      <c r="A3008" s="71">
        <v>54141</v>
      </c>
      <c r="B3008" s="70" t="s">
        <v>1035</v>
      </c>
      <c r="C3008" s="71">
        <v>702290</v>
      </c>
      <c r="D3008" s="72" t="s">
        <v>2907</v>
      </c>
      <c r="E3008" s="71">
        <v>7</v>
      </c>
      <c r="F3008" s="71">
        <v>1</v>
      </c>
      <c r="G3008" s="71">
        <v>8</v>
      </c>
      <c r="H3008" s="71">
        <v>3012</v>
      </c>
      <c r="I3008" s="71">
        <v>37.519450800000001</v>
      </c>
      <c r="J3008" s="71">
        <v>-121.9552831</v>
      </c>
    </row>
    <row r="3009" spans="1:10" ht="29.1">
      <c r="A3009" s="71">
        <v>59210</v>
      </c>
      <c r="B3009" s="70" t="s">
        <v>1035</v>
      </c>
      <c r="C3009" s="71">
        <v>1500940</v>
      </c>
      <c r="D3009" s="72" t="s">
        <v>3072</v>
      </c>
      <c r="E3009" s="71">
        <v>4</v>
      </c>
      <c r="F3009" s="71">
        <v>4</v>
      </c>
      <c r="G3009" s="71">
        <v>8</v>
      </c>
      <c r="H3009" s="71">
        <v>3013</v>
      </c>
      <c r="I3009" s="71">
        <v>37.721651000000001</v>
      </c>
      <c r="J3009" s="71">
        <v>-122.1677147</v>
      </c>
    </row>
    <row r="3010" spans="1:10" ht="29.1">
      <c r="A3010" s="71">
        <v>54884</v>
      </c>
      <c r="B3010" s="70" t="s">
        <v>1035</v>
      </c>
      <c r="C3010" s="71">
        <v>1304290</v>
      </c>
      <c r="D3010" s="72" t="s">
        <v>2997</v>
      </c>
      <c r="E3010" s="71">
        <v>7</v>
      </c>
      <c r="F3010" s="71">
        <v>0</v>
      </c>
      <c r="G3010" s="71">
        <v>8</v>
      </c>
      <c r="H3010" s="71">
        <v>3014</v>
      </c>
      <c r="I3010" s="71">
        <v>37.917217800000003</v>
      </c>
      <c r="J3010" s="71">
        <v>-122.3527742</v>
      </c>
    </row>
    <row r="3011" spans="1:10" ht="29.1">
      <c r="A3011" s="71">
        <v>57568</v>
      </c>
      <c r="B3011" s="70" t="s">
        <v>1035</v>
      </c>
      <c r="C3011" s="71">
        <v>700840</v>
      </c>
      <c r="D3011" s="72" t="s">
        <v>3073</v>
      </c>
      <c r="E3011" s="71">
        <v>1</v>
      </c>
      <c r="F3011" s="71">
        <v>7</v>
      </c>
      <c r="G3011" s="71">
        <v>8</v>
      </c>
      <c r="H3011" s="71">
        <v>3015</v>
      </c>
      <c r="I3011" s="71">
        <v>37.530046599999999</v>
      </c>
      <c r="J3011" s="71">
        <v>-121.92198860000001</v>
      </c>
    </row>
    <row r="3012" spans="1:10" ht="29.1">
      <c r="A3012" s="71">
        <v>51179</v>
      </c>
      <c r="B3012" s="70" t="s">
        <v>1035</v>
      </c>
      <c r="C3012" s="71">
        <v>303920</v>
      </c>
      <c r="D3012" s="72" t="s">
        <v>2634</v>
      </c>
      <c r="E3012" s="71">
        <v>5</v>
      </c>
      <c r="F3012" s="71">
        <v>3</v>
      </c>
      <c r="G3012" s="71">
        <v>8</v>
      </c>
      <c r="H3012" s="71">
        <v>3016</v>
      </c>
      <c r="I3012" s="71">
        <v>37.882096500000003</v>
      </c>
      <c r="J3012" s="71">
        <v>-122.2671935</v>
      </c>
    </row>
    <row r="3013" spans="1:10" ht="29.1">
      <c r="A3013" s="71">
        <v>51201</v>
      </c>
      <c r="B3013" s="70" t="s">
        <v>1035</v>
      </c>
      <c r="C3013" s="71">
        <v>702990</v>
      </c>
      <c r="D3013" s="72" t="s">
        <v>3074</v>
      </c>
      <c r="E3013" s="71">
        <v>3</v>
      </c>
      <c r="F3013" s="71">
        <v>5</v>
      </c>
      <c r="G3013" s="71">
        <v>8</v>
      </c>
      <c r="H3013" s="71">
        <v>3017</v>
      </c>
      <c r="I3013" s="71">
        <v>37.515850899999997</v>
      </c>
      <c r="J3013" s="71">
        <v>-121.9671115</v>
      </c>
    </row>
    <row r="3014" spans="1:10" ht="29.1">
      <c r="A3014" s="71">
        <v>51031</v>
      </c>
      <c r="B3014" s="70" t="s">
        <v>1035</v>
      </c>
      <c r="C3014" s="71">
        <v>9900430</v>
      </c>
      <c r="D3014" s="72" t="s">
        <v>2257</v>
      </c>
      <c r="E3014" s="71">
        <v>8</v>
      </c>
      <c r="F3014" s="71">
        <v>0</v>
      </c>
      <c r="G3014" s="71">
        <v>8</v>
      </c>
      <c r="H3014" s="71">
        <v>3018</v>
      </c>
      <c r="I3014" s="71">
        <v>37.940090699999999</v>
      </c>
      <c r="J3014" s="71">
        <v>-122.31010670000001</v>
      </c>
    </row>
    <row r="3015" spans="1:10" ht="29.1">
      <c r="A3015" s="71">
        <v>54314</v>
      </c>
      <c r="B3015" s="70" t="s">
        <v>1035</v>
      </c>
      <c r="C3015" s="71">
        <v>600440</v>
      </c>
      <c r="D3015" s="72" t="s">
        <v>3075</v>
      </c>
      <c r="E3015" s="71">
        <v>7</v>
      </c>
      <c r="F3015" s="71">
        <v>1</v>
      </c>
      <c r="G3015" s="71">
        <v>8</v>
      </c>
      <c r="H3015" s="71">
        <v>3019</v>
      </c>
      <c r="I3015" s="71">
        <v>37.838634200000001</v>
      </c>
      <c r="J3015" s="71">
        <v>-122.288983</v>
      </c>
    </row>
    <row r="3016" spans="1:10" ht="29.1">
      <c r="A3016" s="71">
        <v>55647</v>
      </c>
      <c r="B3016" s="70" t="s">
        <v>1035</v>
      </c>
      <c r="C3016" s="71">
        <v>901520</v>
      </c>
      <c r="D3016" s="72" t="s">
        <v>3076</v>
      </c>
      <c r="E3016" s="71">
        <v>6</v>
      </c>
      <c r="F3016" s="71">
        <v>1</v>
      </c>
      <c r="G3016" s="71">
        <v>8</v>
      </c>
      <c r="H3016" s="71">
        <v>3020</v>
      </c>
      <c r="I3016" s="71">
        <v>37.540766300000001</v>
      </c>
      <c r="J3016" s="71">
        <v>-122.0273322</v>
      </c>
    </row>
    <row r="3017" spans="1:10" ht="29.1">
      <c r="A3017" s="71">
        <v>55260</v>
      </c>
      <c r="B3017" s="70" t="s">
        <v>1035</v>
      </c>
      <c r="C3017" s="71">
        <v>707230</v>
      </c>
      <c r="D3017" s="72" t="s">
        <v>2733</v>
      </c>
      <c r="E3017" s="71">
        <v>7</v>
      </c>
      <c r="F3017" s="71">
        <v>1</v>
      </c>
      <c r="G3017" s="71">
        <v>8</v>
      </c>
      <c r="H3017" s="71">
        <v>3021</v>
      </c>
      <c r="I3017" s="71">
        <v>37.555967000000003</v>
      </c>
      <c r="J3017" s="71">
        <v>-122.062467</v>
      </c>
    </row>
    <row r="3018" spans="1:10" ht="29.1">
      <c r="A3018" s="71">
        <v>53392</v>
      </c>
      <c r="B3018" s="70" t="s">
        <v>1035</v>
      </c>
      <c r="C3018" s="71">
        <v>802720</v>
      </c>
      <c r="D3018" s="72" t="s">
        <v>3077</v>
      </c>
      <c r="E3018" s="71">
        <v>7</v>
      </c>
      <c r="F3018" s="71">
        <v>1</v>
      </c>
      <c r="G3018" s="71">
        <v>8</v>
      </c>
      <c r="H3018" s="71">
        <v>3022</v>
      </c>
      <c r="I3018" s="71">
        <v>37.621031000000002</v>
      </c>
      <c r="J3018" s="71">
        <v>-122.055877</v>
      </c>
    </row>
    <row r="3019" spans="1:10" ht="29.1">
      <c r="A3019" s="71">
        <v>58155</v>
      </c>
      <c r="B3019" s="70" t="s">
        <v>1035</v>
      </c>
      <c r="C3019" s="71">
        <v>1303820</v>
      </c>
      <c r="D3019" s="72" t="s">
        <v>1375</v>
      </c>
      <c r="E3019" s="71">
        <v>4</v>
      </c>
      <c r="F3019" s="71">
        <v>4</v>
      </c>
      <c r="G3019" s="71">
        <v>8</v>
      </c>
      <c r="H3019" s="71">
        <v>3023</v>
      </c>
      <c r="I3019" s="71">
        <v>37.970741699999998</v>
      </c>
      <c r="J3019" s="71">
        <v>-122.2876213</v>
      </c>
    </row>
    <row r="3020" spans="1:10" ht="29.1">
      <c r="A3020" s="71">
        <v>54830</v>
      </c>
      <c r="B3020" s="70" t="s">
        <v>1035</v>
      </c>
      <c r="C3020" s="71">
        <v>9800800</v>
      </c>
      <c r="D3020" s="72" t="s">
        <v>3078</v>
      </c>
      <c r="E3020" s="71">
        <v>1</v>
      </c>
      <c r="F3020" s="71">
        <v>6</v>
      </c>
      <c r="G3020" s="71">
        <v>8</v>
      </c>
      <c r="H3020" s="71">
        <v>3024</v>
      </c>
      <c r="I3020" s="71">
        <v>37.678831500000001</v>
      </c>
      <c r="J3020" s="71">
        <v>-122.06131329999999</v>
      </c>
    </row>
    <row r="3021" spans="1:10" ht="29.1">
      <c r="A3021" s="71">
        <v>51198</v>
      </c>
      <c r="B3021" s="70" t="s">
        <v>1035</v>
      </c>
      <c r="C3021" s="71">
        <v>1303490</v>
      </c>
      <c r="D3021" s="72" t="s">
        <v>3079</v>
      </c>
      <c r="E3021" s="71">
        <v>3</v>
      </c>
      <c r="F3021" s="71">
        <v>5</v>
      </c>
      <c r="G3021" s="71">
        <v>8</v>
      </c>
      <c r="H3021" s="71">
        <v>3025</v>
      </c>
      <c r="I3021" s="71">
        <v>37.935754500000002</v>
      </c>
      <c r="J3021" s="71">
        <v>-122.3251137</v>
      </c>
    </row>
    <row r="3022" spans="1:10" ht="29.1">
      <c r="A3022" s="71">
        <v>56075</v>
      </c>
      <c r="B3022" s="70" t="s">
        <v>1035</v>
      </c>
      <c r="C3022" s="71">
        <v>702900</v>
      </c>
      <c r="D3022" s="72" t="s">
        <v>3080</v>
      </c>
      <c r="E3022" s="71">
        <v>5</v>
      </c>
      <c r="F3022" s="71">
        <v>2</v>
      </c>
      <c r="G3022" s="71">
        <v>8</v>
      </c>
      <c r="H3022" s="71">
        <v>3026</v>
      </c>
      <c r="I3022" s="71">
        <v>37.526897300000002</v>
      </c>
      <c r="J3022" s="71">
        <v>-121.9699454</v>
      </c>
    </row>
    <row r="3023" spans="1:10" ht="29.1">
      <c r="A3023" s="71">
        <v>55393</v>
      </c>
      <c r="B3023" s="70" t="s">
        <v>1035</v>
      </c>
      <c r="C3023" s="71">
        <v>102440</v>
      </c>
      <c r="D3023" s="72" t="s">
        <v>2949</v>
      </c>
      <c r="E3023" s="71">
        <v>6</v>
      </c>
      <c r="F3023" s="71">
        <v>2</v>
      </c>
      <c r="G3023" s="71">
        <v>8</v>
      </c>
      <c r="H3023" s="71">
        <v>3027</v>
      </c>
      <c r="I3023" s="71">
        <v>37.751878699999999</v>
      </c>
      <c r="J3023" s="71">
        <v>-122.23878310000001</v>
      </c>
    </row>
    <row r="3024" spans="1:10" ht="29.1">
      <c r="A3024" s="71">
        <v>57754</v>
      </c>
      <c r="B3024" s="70" t="s">
        <v>1035</v>
      </c>
      <c r="C3024" s="71">
        <v>1021160</v>
      </c>
      <c r="D3024" s="72" t="s">
        <v>3081</v>
      </c>
      <c r="E3024" s="71">
        <v>6</v>
      </c>
      <c r="F3024" s="71">
        <v>2</v>
      </c>
      <c r="G3024" s="71">
        <v>8</v>
      </c>
      <c r="H3024" s="71">
        <v>3028</v>
      </c>
      <c r="I3024" s="71">
        <v>37.815000300000001</v>
      </c>
      <c r="J3024" s="71">
        <v>-122.2377917</v>
      </c>
    </row>
    <row r="3025" spans="1:10" ht="29.1">
      <c r="A3025" s="71">
        <v>51993</v>
      </c>
      <c r="B3025" s="70" t="s">
        <v>1035</v>
      </c>
      <c r="C3025" s="71">
        <v>703020</v>
      </c>
      <c r="D3025" s="72" t="s">
        <v>2829</v>
      </c>
      <c r="E3025" s="71">
        <v>4</v>
      </c>
      <c r="F3025" s="71">
        <v>4</v>
      </c>
      <c r="G3025" s="71">
        <v>8</v>
      </c>
      <c r="H3025" s="71">
        <v>3029</v>
      </c>
      <c r="I3025" s="71">
        <v>37.519669399999998</v>
      </c>
      <c r="J3025" s="71">
        <v>-121.9681786</v>
      </c>
    </row>
    <row r="3026" spans="1:10" ht="29.1">
      <c r="A3026" s="71">
        <v>53116</v>
      </c>
      <c r="B3026" s="70" t="s">
        <v>1035</v>
      </c>
      <c r="C3026" s="71">
        <v>800550</v>
      </c>
      <c r="D3026" s="72" t="s">
        <v>3082</v>
      </c>
      <c r="E3026" s="71">
        <v>2</v>
      </c>
      <c r="F3026" s="71">
        <v>6</v>
      </c>
      <c r="G3026" s="71">
        <v>8</v>
      </c>
      <c r="H3026" s="71">
        <v>3030</v>
      </c>
      <c r="I3026" s="71">
        <v>37.681568300000002</v>
      </c>
      <c r="J3026" s="71">
        <v>-122.0675861</v>
      </c>
    </row>
    <row r="3027" spans="1:10" ht="29.1">
      <c r="A3027" s="71">
        <v>59890</v>
      </c>
      <c r="B3027" s="70" t="s">
        <v>1035</v>
      </c>
      <c r="C3027" s="71">
        <v>702980</v>
      </c>
      <c r="D3027" s="72" t="s">
        <v>3083</v>
      </c>
      <c r="E3027" s="71">
        <v>3</v>
      </c>
      <c r="F3027" s="71">
        <v>4</v>
      </c>
      <c r="G3027" s="71">
        <v>8</v>
      </c>
      <c r="H3027" s="71">
        <v>3031</v>
      </c>
      <c r="I3027" s="71">
        <v>37.5406963</v>
      </c>
      <c r="J3027" s="71">
        <v>-121.961713</v>
      </c>
    </row>
    <row r="3028" spans="1:10" ht="29.1">
      <c r="A3028" s="71">
        <v>51910</v>
      </c>
      <c r="B3028" s="70" t="s">
        <v>1035</v>
      </c>
      <c r="C3028" s="71">
        <v>802590</v>
      </c>
      <c r="D3028" s="72" t="s">
        <v>2835</v>
      </c>
      <c r="E3028" s="71">
        <v>5</v>
      </c>
      <c r="F3028" s="71">
        <v>2</v>
      </c>
      <c r="G3028" s="71">
        <v>8</v>
      </c>
      <c r="H3028" s="71">
        <v>3032</v>
      </c>
      <c r="I3028" s="71">
        <v>37.617421700000001</v>
      </c>
      <c r="J3028" s="71">
        <v>-122.05469359999999</v>
      </c>
    </row>
    <row r="3029" spans="1:10" ht="29.1">
      <c r="A3029" s="71">
        <v>59644</v>
      </c>
      <c r="B3029" s="70" t="s">
        <v>1035</v>
      </c>
      <c r="C3029" s="71">
        <v>801050</v>
      </c>
      <c r="D3029" s="72" t="s">
        <v>2985</v>
      </c>
      <c r="E3029" s="71">
        <v>2</v>
      </c>
      <c r="F3029" s="71">
        <v>5</v>
      </c>
      <c r="G3029" s="71">
        <v>8</v>
      </c>
      <c r="H3029" s="71">
        <v>3033</v>
      </c>
      <c r="I3029" s="71">
        <v>37.6804457</v>
      </c>
      <c r="J3029" s="71">
        <v>-122.08480539999999</v>
      </c>
    </row>
    <row r="3030" spans="1:10" ht="29.1">
      <c r="A3030" s="71">
        <v>54682</v>
      </c>
      <c r="B3030" s="70" t="s">
        <v>1035</v>
      </c>
      <c r="C3030" s="71">
        <v>102640</v>
      </c>
      <c r="D3030" s="72" t="s">
        <v>3084</v>
      </c>
      <c r="E3030" s="71">
        <v>1</v>
      </c>
      <c r="F3030" s="71">
        <v>7</v>
      </c>
      <c r="G3030" s="71">
        <v>8</v>
      </c>
      <c r="H3030" s="71">
        <v>3034</v>
      </c>
      <c r="I3030" s="71">
        <v>37.776645199999997</v>
      </c>
      <c r="J3030" s="71">
        <v>-122.29092060000001</v>
      </c>
    </row>
    <row r="3031" spans="1:10" ht="29.1">
      <c r="A3031" s="71">
        <v>52004</v>
      </c>
      <c r="B3031" s="70" t="s">
        <v>1035</v>
      </c>
      <c r="C3031" s="71">
        <v>9901140</v>
      </c>
      <c r="D3031" s="72" t="s">
        <v>3085</v>
      </c>
      <c r="E3031" s="71">
        <v>1</v>
      </c>
      <c r="F3031" s="71">
        <v>7</v>
      </c>
      <c r="G3031" s="71">
        <v>8</v>
      </c>
      <c r="H3031" s="71">
        <v>3035</v>
      </c>
      <c r="I3031" s="71">
        <v>37.966214899999997</v>
      </c>
      <c r="J3031" s="71">
        <v>-122.30132740000001</v>
      </c>
    </row>
    <row r="3032" spans="1:10" ht="29.1">
      <c r="A3032" s="71">
        <v>59495</v>
      </c>
      <c r="B3032" s="70" t="s">
        <v>1035</v>
      </c>
      <c r="C3032" s="71">
        <v>1016350</v>
      </c>
      <c r="D3032" s="72" t="s">
        <v>3086</v>
      </c>
      <c r="E3032" s="71">
        <v>4</v>
      </c>
      <c r="F3032" s="71">
        <v>4</v>
      </c>
      <c r="G3032" s="71">
        <v>8</v>
      </c>
      <c r="H3032" s="71">
        <v>3036</v>
      </c>
      <c r="I3032" s="71">
        <v>37.842644300000003</v>
      </c>
      <c r="J3032" s="71">
        <v>-122.27008619999999</v>
      </c>
    </row>
    <row r="3033" spans="1:10" ht="29.1">
      <c r="A3033" s="71">
        <v>52082</v>
      </c>
      <c r="B3033" s="70" t="s">
        <v>1035</v>
      </c>
      <c r="C3033" s="71">
        <v>9905630</v>
      </c>
      <c r="D3033" s="72" t="s">
        <v>2630</v>
      </c>
      <c r="E3033" s="71">
        <v>4</v>
      </c>
      <c r="F3033" s="71">
        <v>4</v>
      </c>
      <c r="G3033" s="71">
        <v>8</v>
      </c>
      <c r="H3033" s="71">
        <v>3037</v>
      </c>
      <c r="I3033" s="71">
        <v>37.612104299999999</v>
      </c>
      <c r="J3033" s="71">
        <v>-122.08538419999999</v>
      </c>
    </row>
    <row r="3034" spans="1:10" ht="29.1">
      <c r="A3034" s="71">
        <v>54564</v>
      </c>
      <c r="B3034" s="70" t="s">
        <v>1035</v>
      </c>
      <c r="C3034" s="71">
        <v>1502250</v>
      </c>
      <c r="D3034" s="72" t="s">
        <v>3087</v>
      </c>
      <c r="E3034" s="71">
        <v>2</v>
      </c>
      <c r="F3034" s="71">
        <v>6</v>
      </c>
      <c r="G3034" s="71">
        <v>8</v>
      </c>
      <c r="H3034" s="71">
        <v>3038</v>
      </c>
      <c r="I3034" s="71">
        <v>37.681590999999997</v>
      </c>
      <c r="J3034" s="71">
        <v>-122.1500413</v>
      </c>
    </row>
    <row r="3035" spans="1:10" ht="29.1">
      <c r="A3035" s="71">
        <v>55239</v>
      </c>
      <c r="B3035" s="70" t="s">
        <v>1035</v>
      </c>
      <c r="C3035" s="71">
        <v>303700</v>
      </c>
      <c r="D3035" s="72" t="s">
        <v>2804</v>
      </c>
      <c r="E3035" s="71">
        <v>5</v>
      </c>
      <c r="F3035" s="71">
        <v>3</v>
      </c>
      <c r="G3035" s="71">
        <v>8</v>
      </c>
      <c r="H3035" s="71">
        <v>3039</v>
      </c>
      <c r="I3035" s="71">
        <v>37.858160599999998</v>
      </c>
      <c r="J3035" s="71">
        <v>-122.2714175</v>
      </c>
    </row>
    <row r="3036" spans="1:10" ht="29.1">
      <c r="A3036" s="71">
        <v>53002</v>
      </c>
      <c r="B3036" s="70" t="s">
        <v>1035</v>
      </c>
      <c r="C3036" s="71">
        <v>800270</v>
      </c>
      <c r="D3036" s="72" t="s">
        <v>3088</v>
      </c>
      <c r="E3036" s="71">
        <v>2</v>
      </c>
      <c r="F3036" s="71">
        <v>5</v>
      </c>
      <c r="G3036" s="71">
        <v>8</v>
      </c>
      <c r="H3036" s="71">
        <v>3040</v>
      </c>
      <c r="I3036" s="71">
        <v>37.6551987</v>
      </c>
      <c r="J3036" s="71">
        <v>-122.0913302</v>
      </c>
    </row>
    <row r="3037" spans="1:10" ht="29.1">
      <c r="A3037" s="71">
        <v>51450</v>
      </c>
      <c r="B3037" s="70" t="s">
        <v>1035</v>
      </c>
      <c r="C3037" s="71">
        <v>801510</v>
      </c>
      <c r="D3037" s="72" t="s">
        <v>2862</v>
      </c>
      <c r="E3037" s="71">
        <v>5</v>
      </c>
      <c r="F3037" s="71">
        <v>3</v>
      </c>
      <c r="G3037" s="71">
        <v>7</v>
      </c>
      <c r="H3037" s="71">
        <v>3041</v>
      </c>
      <c r="I3037" s="71">
        <v>37.6384501</v>
      </c>
      <c r="J3037" s="71">
        <v>-122.1252714</v>
      </c>
    </row>
    <row r="3038" spans="1:10" ht="29.1">
      <c r="A3038" s="71">
        <v>51929</v>
      </c>
      <c r="B3038" s="70" t="s">
        <v>1035</v>
      </c>
      <c r="C3038" s="71">
        <v>9904770</v>
      </c>
      <c r="D3038" s="72" t="s">
        <v>3089</v>
      </c>
      <c r="E3038" s="71">
        <v>3</v>
      </c>
      <c r="F3038" s="71">
        <v>4</v>
      </c>
      <c r="G3038" s="71">
        <v>7</v>
      </c>
      <c r="H3038" s="71">
        <v>3042</v>
      </c>
      <c r="I3038" s="71">
        <v>37.686601199999998</v>
      </c>
      <c r="J3038" s="71">
        <v>-122.1211237</v>
      </c>
    </row>
    <row r="3039" spans="1:10" ht="29.1">
      <c r="A3039" s="71">
        <v>54850</v>
      </c>
      <c r="B3039" s="70" t="s">
        <v>1035</v>
      </c>
      <c r="C3039" s="71">
        <v>901220</v>
      </c>
      <c r="D3039" s="72" t="s">
        <v>3090</v>
      </c>
      <c r="E3039" s="71">
        <v>4</v>
      </c>
      <c r="F3039" s="71">
        <v>3</v>
      </c>
      <c r="G3039" s="71">
        <v>7</v>
      </c>
      <c r="H3039" s="71">
        <v>3043</v>
      </c>
      <c r="I3039" s="71">
        <v>37.543551600000001</v>
      </c>
      <c r="J3039" s="71">
        <v>-122.0357612</v>
      </c>
    </row>
    <row r="3040" spans="1:10" ht="29.1">
      <c r="A3040" s="71">
        <v>53166</v>
      </c>
      <c r="B3040" s="70" t="s">
        <v>1035</v>
      </c>
      <c r="C3040" s="71">
        <v>703390</v>
      </c>
      <c r="D3040" s="72" t="s">
        <v>3091</v>
      </c>
      <c r="E3040" s="71">
        <v>4</v>
      </c>
      <c r="F3040" s="71">
        <v>3</v>
      </c>
      <c r="G3040" s="71">
        <v>7</v>
      </c>
      <c r="H3040" s="71">
        <v>3044</v>
      </c>
      <c r="I3040" s="71">
        <v>37.5132829</v>
      </c>
      <c r="J3040" s="71">
        <v>-121.91924059999999</v>
      </c>
    </row>
    <row r="3041" spans="1:10" ht="29.1">
      <c r="A3041" s="71">
        <v>50810</v>
      </c>
      <c r="B3041" s="70" t="s">
        <v>1035</v>
      </c>
      <c r="C3041" s="71">
        <v>801490</v>
      </c>
      <c r="D3041" s="72" t="s">
        <v>3092</v>
      </c>
      <c r="E3041" s="71">
        <v>4</v>
      </c>
      <c r="F3041" s="71">
        <v>3</v>
      </c>
      <c r="G3041" s="71">
        <v>7</v>
      </c>
      <c r="H3041" s="71">
        <v>3045</v>
      </c>
      <c r="I3041" s="71">
        <v>37.638112999999997</v>
      </c>
      <c r="J3041" s="71">
        <v>-122.1320765</v>
      </c>
    </row>
    <row r="3042" spans="1:10" ht="29.1">
      <c r="A3042" s="71">
        <v>52911</v>
      </c>
      <c r="B3042" s="70" t="s">
        <v>1035</v>
      </c>
      <c r="C3042" s="71">
        <v>701370</v>
      </c>
      <c r="D3042" s="72" t="s">
        <v>3093</v>
      </c>
      <c r="E3042" s="71">
        <v>5</v>
      </c>
      <c r="F3042" s="71">
        <v>2</v>
      </c>
      <c r="G3042" s="71">
        <v>7</v>
      </c>
      <c r="H3042" s="71">
        <v>3046</v>
      </c>
      <c r="I3042" s="71">
        <v>37.566608500000001</v>
      </c>
      <c r="J3042" s="71">
        <v>-122.036344</v>
      </c>
    </row>
    <row r="3043" spans="1:10" ht="29.1">
      <c r="A3043" s="71">
        <v>56469</v>
      </c>
      <c r="B3043" s="70" t="s">
        <v>1035</v>
      </c>
      <c r="C3043" s="71">
        <v>1100540</v>
      </c>
      <c r="D3043" s="72" t="s">
        <v>3094</v>
      </c>
      <c r="E3043" s="71">
        <v>0</v>
      </c>
      <c r="F3043" s="71">
        <v>7</v>
      </c>
      <c r="G3043" s="71">
        <v>7</v>
      </c>
      <c r="H3043" s="71">
        <v>3047</v>
      </c>
      <c r="I3043" s="71">
        <v>37.8246137</v>
      </c>
      <c r="J3043" s="71">
        <v>-122.2374935</v>
      </c>
    </row>
    <row r="3044" spans="1:10" ht="29.1">
      <c r="A3044" s="71">
        <v>53173</v>
      </c>
      <c r="B3044" s="70" t="s">
        <v>1035</v>
      </c>
      <c r="C3044" s="71">
        <v>9908500</v>
      </c>
      <c r="D3044" s="72" t="s">
        <v>3095</v>
      </c>
      <c r="E3044" s="71">
        <v>4</v>
      </c>
      <c r="F3044" s="71">
        <v>3</v>
      </c>
      <c r="G3044" s="71">
        <v>7</v>
      </c>
      <c r="H3044" s="71">
        <v>3048</v>
      </c>
      <c r="I3044" s="71">
        <v>37.576644999999999</v>
      </c>
      <c r="J3044" s="71">
        <v>-122.02740799999999</v>
      </c>
    </row>
    <row r="3045" spans="1:10" ht="29.1">
      <c r="A3045" s="71">
        <v>58689</v>
      </c>
      <c r="B3045" s="70" t="s">
        <v>1035</v>
      </c>
      <c r="C3045" s="71">
        <v>302900</v>
      </c>
      <c r="D3045" s="72" t="s">
        <v>3096</v>
      </c>
      <c r="E3045" s="71">
        <v>0</v>
      </c>
      <c r="F3045" s="71">
        <v>7</v>
      </c>
      <c r="G3045" s="71">
        <v>7</v>
      </c>
      <c r="H3045" s="71">
        <v>3049</v>
      </c>
      <c r="I3045" s="71">
        <v>37.896729399999998</v>
      </c>
      <c r="J3045" s="71">
        <v>-122.2612094</v>
      </c>
    </row>
    <row r="3046" spans="1:10" ht="29.1">
      <c r="A3046" s="71">
        <v>54014</v>
      </c>
      <c r="B3046" s="70" t="s">
        <v>1035</v>
      </c>
      <c r="C3046" s="71">
        <v>302940</v>
      </c>
      <c r="D3046" s="72" t="s">
        <v>3097</v>
      </c>
      <c r="E3046" s="71">
        <v>0</v>
      </c>
      <c r="F3046" s="71">
        <v>7</v>
      </c>
      <c r="G3046" s="71">
        <v>7</v>
      </c>
      <c r="H3046" s="71">
        <v>3050</v>
      </c>
      <c r="I3046" s="71">
        <v>37.899189499999999</v>
      </c>
      <c r="J3046" s="71">
        <v>-122.2650993</v>
      </c>
    </row>
    <row r="3047" spans="1:10" ht="29.1">
      <c r="A3047" s="71">
        <v>50915</v>
      </c>
      <c r="B3047" s="70" t="s">
        <v>1035</v>
      </c>
      <c r="C3047" s="71">
        <v>9901910</v>
      </c>
      <c r="D3047" s="72" t="s">
        <v>3098</v>
      </c>
      <c r="E3047" s="71">
        <v>5</v>
      </c>
      <c r="F3047" s="71">
        <v>3</v>
      </c>
      <c r="G3047" s="71">
        <v>7</v>
      </c>
      <c r="H3047" s="71">
        <v>3051</v>
      </c>
      <c r="I3047" s="71">
        <v>37.549621999999999</v>
      </c>
      <c r="J3047" s="71">
        <v>-121.9737757</v>
      </c>
    </row>
    <row r="3048" spans="1:10" ht="29.1">
      <c r="A3048" s="71">
        <v>59234</v>
      </c>
      <c r="B3048" s="70" t="s">
        <v>1035</v>
      </c>
      <c r="C3048" s="71">
        <v>302110</v>
      </c>
      <c r="D3048" s="72" t="s">
        <v>3099</v>
      </c>
      <c r="E3048" s="71">
        <v>1</v>
      </c>
      <c r="F3048" s="71">
        <v>6</v>
      </c>
      <c r="G3048" s="71">
        <v>7</v>
      </c>
      <c r="H3048" s="71">
        <v>3052</v>
      </c>
      <c r="I3048" s="71">
        <v>37.861391300000001</v>
      </c>
      <c r="J3048" s="71">
        <v>-122.28779</v>
      </c>
    </row>
    <row r="3049" spans="1:10" ht="29.1">
      <c r="A3049" s="71">
        <v>51535</v>
      </c>
      <c r="B3049" s="70" t="s">
        <v>1035</v>
      </c>
      <c r="C3049" s="71">
        <v>102590</v>
      </c>
      <c r="D3049" s="72" t="s">
        <v>3100</v>
      </c>
      <c r="E3049" s="71">
        <v>0</v>
      </c>
      <c r="F3049" s="71">
        <v>7</v>
      </c>
      <c r="G3049" s="71">
        <v>7</v>
      </c>
      <c r="H3049" s="71">
        <v>3053</v>
      </c>
      <c r="I3049" s="71">
        <v>37.760514999999998</v>
      </c>
      <c r="J3049" s="71">
        <v>-122.253643</v>
      </c>
    </row>
    <row r="3050" spans="1:10" ht="29.1">
      <c r="A3050" s="71">
        <v>53077</v>
      </c>
      <c r="B3050" s="70" t="s">
        <v>1035</v>
      </c>
      <c r="C3050" s="71">
        <v>303000</v>
      </c>
      <c r="D3050" s="72" t="s">
        <v>3101</v>
      </c>
      <c r="E3050" s="71">
        <v>0</v>
      </c>
      <c r="F3050" s="71">
        <v>7</v>
      </c>
      <c r="G3050" s="71">
        <v>7</v>
      </c>
      <c r="H3050" s="71">
        <v>3054</v>
      </c>
      <c r="I3050" s="71">
        <v>37.883034600000002</v>
      </c>
      <c r="J3050" s="71">
        <v>-122.24895909999999</v>
      </c>
    </row>
    <row r="3051" spans="1:10" ht="29.1">
      <c r="A3051" s="71">
        <v>54412</v>
      </c>
      <c r="B3051" s="70" t="s">
        <v>1035</v>
      </c>
      <c r="C3051" s="71">
        <v>805900</v>
      </c>
      <c r="D3051" s="72" t="s">
        <v>2950</v>
      </c>
      <c r="E3051" s="71">
        <v>2</v>
      </c>
      <c r="F3051" s="71">
        <v>6</v>
      </c>
      <c r="G3051" s="71">
        <v>7</v>
      </c>
      <c r="H3051" s="71">
        <v>3055</v>
      </c>
      <c r="I3051" s="71">
        <v>37.629630800000001</v>
      </c>
      <c r="J3051" s="71">
        <v>-122.10028</v>
      </c>
    </row>
    <row r="3052" spans="1:10" ht="29.1">
      <c r="A3052" s="71">
        <v>58837</v>
      </c>
      <c r="B3052" s="70" t="s">
        <v>1035</v>
      </c>
      <c r="C3052" s="71">
        <v>102930</v>
      </c>
      <c r="D3052" s="72" t="s">
        <v>3102</v>
      </c>
      <c r="E3052" s="71">
        <v>7</v>
      </c>
      <c r="F3052" s="71">
        <v>1</v>
      </c>
      <c r="G3052" s="71">
        <v>7</v>
      </c>
      <c r="H3052" s="71">
        <v>3056</v>
      </c>
      <c r="I3052" s="71">
        <v>37.743630899999999</v>
      </c>
      <c r="J3052" s="71">
        <v>-122.2391738</v>
      </c>
    </row>
    <row r="3053" spans="1:10" ht="29.1">
      <c r="A3053" s="71">
        <v>58801</v>
      </c>
      <c r="B3053" s="70" t="s">
        <v>1035</v>
      </c>
      <c r="C3053" s="71">
        <v>702370</v>
      </c>
      <c r="D3053" s="72" t="s">
        <v>3103</v>
      </c>
      <c r="E3053" s="71">
        <v>5</v>
      </c>
      <c r="F3053" s="71">
        <v>2</v>
      </c>
      <c r="G3053" s="71">
        <v>7</v>
      </c>
      <c r="H3053" s="71">
        <v>3057</v>
      </c>
      <c r="I3053" s="71">
        <v>37.572007599999999</v>
      </c>
      <c r="J3053" s="71">
        <v>-122.0351203</v>
      </c>
    </row>
    <row r="3054" spans="1:10" ht="29.1">
      <c r="A3054" s="71">
        <v>50883</v>
      </c>
      <c r="B3054" s="70" t="s">
        <v>1035</v>
      </c>
      <c r="C3054" s="71">
        <v>1003940</v>
      </c>
      <c r="D3054" s="72" t="s">
        <v>2938</v>
      </c>
      <c r="E3054" s="71">
        <v>3</v>
      </c>
      <c r="F3054" s="71">
        <v>5</v>
      </c>
      <c r="G3054" s="71">
        <v>7</v>
      </c>
      <c r="H3054" s="71">
        <v>3058</v>
      </c>
      <c r="I3054" s="71">
        <v>37.7501648</v>
      </c>
      <c r="J3054" s="71">
        <v>-122.18370969999999</v>
      </c>
    </row>
    <row r="3055" spans="1:10" ht="29.1">
      <c r="A3055" s="71">
        <v>50873</v>
      </c>
      <c r="B3055" s="70" t="s">
        <v>1035</v>
      </c>
      <c r="C3055" s="71">
        <v>9901750</v>
      </c>
      <c r="D3055" s="72" t="s">
        <v>3104</v>
      </c>
      <c r="E3055" s="71">
        <v>1</v>
      </c>
      <c r="F3055" s="71">
        <v>6</v>
      </c>
      <c r="G3055" s="71">
        <v>7</v>
      </c>
      <c r="H3055" s="71">
        <v>3059</v>
      </c>
      <c r="I3055" s="71">
        <v>37.506182000000003</v>
      </c>
      <c r="J3055" s="71">
        <v>-121.91986199999999</v>
      </c>
    </row>
    <row r="3056" spans="1:10" ht="29.1">
      <c r="A3056" s="71">
        <v>58459</v>
      </c>
      <c r="B3056" s="70" t="s">
        <v>1035</v>
      </c>
      <c r="C3056" s="71">
        <v>1019560</v>
      </c>
      <c r="D3056" s="72" t="s">
        <v>3105</v>
      </c>
      <c r="E3056" s="71">
        <v>1</v>
      </c>
      <c r="F3056" s="71">
        <v>6</v>
      </c>
      <c r="G3056" s="71">
        <v>7</v>
      </c>
      <c r="H3056" s="71">
        <v>3060</v>
      </c>
      <c r="I3056" s="71">
        <v>37.799551299999997</v>
      </c>
      <c r="J3056" s="71">
        <v>-122.1721502</v>
      </c>
    </row>
    <row r="3057" spans="1:10" ht="29.1">
      <c r="A3057" s="71">
        <v>57805</v>
      </c>
      <c r="B3057" s="70" t="s">
        <v>1035</v>
      </c>
      <c r="C3057" s="71">
        <v>700850</v>
      </c>
      <c r="D3057" s="72" t="s">
        <v>3106</v>
      </c>
      <c r="E3057" s="71">
        <v>1</v>
      </c>
      <c r="F3057" s="71">
        <v>7</v>
      </c>
      <c r="G3057" s="71">
        <v>7</v>
      </c>
      <c r="H3057" s="71">
        <v>3061</v>
      </c>
      <c r="I3057" s="71">
        <v>37.525866100000002</v>
      </c>
      <c r="J3057" s="71">
        <v>-121.9206987</v>
      </c>
    </row>
    <row r="3058" spans="1:10" ht="29.1">
      <c r="A3058" s="71">
        <v>55910</v>
      </c>
      <c r="B3058" s="70" t="s">
        <v>1035</v>
      </c>
      <c r="C3058" s="71">
        <v>1600120</v>
      </c>
      <c r="D3058" s="72" t="s">
        <v>3107</v>
      </c>
      <c r="E3058" s="71">
        <v>5</v>
      </c>
      <c r="F3058" s="71">
        <v>2</v>
      </c>
      <c r="G3058" s="71">
        <v>7</v>
      </c>
      <c r="H3058" s="71">
        <v>3062</v>
      </c>
      <c r="I3058" s="71">
        <v>37.974537099999999</v>
      </c>
      <c r="J3058" s="71">
        <v>-122.3513379</v>
      </c>
    </row>
    <row r="3059" spans="1:10" ht="29.1">
      <c r="A3059" s="71">
        <v>57792</v>
      </c>
      <c r="B3059" s="70" t="s">
        <v>1035</v>
      </c>
      <c r="C3059" s="71">
        <v>9901260</v>
      </c>
      <c r="D3059" s="72" t="s">
        <v>3108</v>
      </c>
      <c r="E3059" s="71">
        <v>4</v>
      </c>
      <c r="F3059" s="71">
        <v>4</v>
      </c>
      <c r="G3059" s="71">
        <v>7</v>
      </c>
      <c r="H3059" s="71">
        <v>3063</v>
      </c>
      <c r="I3059" s="71">
        <v>37.966555999999997</v>
      </c>
      <c r="J3059" s="71">
        <v>-122.3055044</v>
      </c>
    </row>
    <row r="3060" spans="1:10" ht="29.1">
      <c r="A3060" s="71">
        <v>51148</v>
      </c>
      <c r="B3060" s="70" t="s">
        <v>1035</v>
      </c>
      <c r="C3060" s="71">
        <v>1504020</v>
      </c>
      <c r="D3060" s="72" t="s">
        <v>2764</v>
      </c>
      <c r="E3060" s="71">
        <v>2</v>
      </c>
      <c r="F3060" s="71">
        <v>5</v>
      </c>
      <c r="G3060" s="71">
        <v>7</v>
      </c>
      <c r="H3060" s="71">
        <v>3064</v>
      </c>
      <c r="I3060" s="71">
        <v>37.697398999999997</v>
      </c>
      <c r="J3060" s="71">
        <v>-122.18185010000001</v>
      </c>
    </row>
    <row r="3061" spans="1:10" ht="29.1">
      <c r="A3061" s="71">
        <v>55849</v>
      </c>
      <c r="B3061" s="70" t="s">
        <v>1035</v>
      </c>
      <c r="C3061" s="71">
        <v>9800240</v>
      </c>
      <c r="D3061" s="72" t="s">
        <v>3109</v>
      </c>
      <c r="E3061" s="71">
        <v>3</v>
      </c>
      <c r="F3061" s="71">
        <v>4</v>
      </c>
      <c r="G3061" s="71">
        <v>7</v>
      </c>
      <c r="H3061" s="71">
        <v>3065</v>
      </c>
      <c r="I3061" s="71">
        <v>37.670163899999999</v>
      </c>
      <c r="J3061" s="71">
        <v>-122.1381684</v>
      </c>
    </row>
    <row r="3062" spans="1:10" ht="29.1">
      <c r="A3062" s="71">
        <v>54611</v>
      </c>
      <c r="B3062" s="70" t="s">
        <v>1035</v>
      </c>
      <c r="C3062" s="71">
        <v>9800140</v>
      </c>
      <c r="D3062" s="72" t="s">
        <v>2782</v>
      </c>
      <c r="E3062" s="71">
        <v>5</v>
      </c>
      <c r="F3062" s="71">
        <v>3</v>
      </c>
      <c r="G3062" s="71">
        <v>7</v>
      </c>
      <c r="H3062" s="71">
        <v>3066</v>
      </c>
      <c r="I3062" s="71">
        <v>37.699426299999999</v>
      </c>
      <c r="J3062" s="71">
        <v>-122.10856149999999</v>
      </c>
    </row>
    <row r="3063" spans="1:10" ht="29.1">
      <c r="A3063" s="71">
        <v>56628</v>
      </c>
      <c r="B3063" s="70" t="s">
        <v>1035</v>
      </c>
      <c r="C3063" s="71">
        <v>9800440</v>
      </c>
      <c r="D3063" s="72" t="s">
        <v>3045</v>
      </c>
      <c r="E3063" s="71">
        <v>4</v>
      </c>
      <c r="F3063" s="71">
        <v>3</v>
      </c>
      <c r="G3063" s="71">
        <v>7</v>
      </c>
      <c r="H3063" s="71">
        <v>3067</v>
      </c>
      <c r="I3063" s="71">
        <v>37.694522599999999</v>
      </c>
      <c r="J3063" s="71">
        <v>-122.08624229999999</v>
      </c>
    </row>
    <row r="3064" spans="1:10" ht="29.1">
      <c r="A3064" s="71">
        <v>52557</v>
      </c>
      <c r="B3064" s="70" t="s">
        <v>1035</v>
      </c>
      <c r="C3064" s="71">
        <v>800540</v>
      </c>
      <c r="D3064" s="72" t="s">
        <v>3082</v>
      </c>
      <c r="E3064" s="71">
        <v>6</v>
      </c>
      <c r="F3064" s="71">
        <v>1</v>
      </c>
      <c r="G3064" s="71">
        <v>7</v>
      </c>
      <c r="H3064" s="71">
        <v>3068</v>
      </c>
      <c r="I3064" s="71">
        <v>37.681502899999998</v>
      </c>
      <c r="J3064" s="71">
        <v>-122.067981</v>
      </c>
    </row>
    <row r="3065" spans="1:10" ht="29.1">
      <c r="A3065" s="71">
        <v>58094</v>
      </c>
      <c r="B3065" s="70" t="s">
        <v>1035</v>
      </c>
      <c r="C3065" s="71">
        <v>1701000</v>
      </c>
      <c r="D3065" s="72" t="s">
        <v>3110</v>
      </c>
      <c r="E3065" s="71">
        <v>7</v>
      </c>
      <c r="F3065" s="71">
        <v>1</v>
      </c>
      <c r="G3065" s="71">
        <v>7</v>
      </c>
      <c r="H3065" s="71">
        <v>3069</v>
      </c>
      <c r="I3065" s="71">
        <v>37.586518699999999</v>
      </c>
      <c r="J3065" s="71">
        <v>-122.01943470000001</v>
      </c>
    </row>
    <row r="3066" spans="1:10" ht="29.1">
      <c r="A3066" s="71">
        <v>57791</v>
      </c>
      <c r="B3066" s="70" t="s">
        <v>1035</v>
      </c>
      <c r="C3066" s="71">
        <v>9901110</v>
      </c>
      <c r="D3066" s="72" t="s">
        <v>3111</v>
      </c>
      <c r="E3066" s="71">
        <v>2</v>
      </c>
      <c r="F3066" s="71">
        <v>5</v>
      </c>
      <c r="G3066" s="71">
        <v>7</v>
      </c>
      <c r="H3066" s="71">
        <v>3070</v>
      </c>
      <c r="I3066" s="71">
        <v>37.965334400000003</v>
      </c>
      <c r="J3066" s="71">
        <v>-122.31206880000001</v>
      </c>
    </row>
    <row r="3067" spans="1:10" ht="29.1">
      <c r="A3067" s="71">
        <v>54998</v>
      </c>
      <c r="B3067" s="70" t="s">
        <v>1035</v>
      </c>
      <c r="C3067" s="71">
        <v>703470</v>
      </c>
      <c r="D3067" s="72" t="s">
        <v>2972</v>
      </c>
      <c r="E3067" s="71">
        <v>3</v>
      </c>
      <c r="F3067" s="71">
        <v>4</v>
      </c>
      <c r="G3067" s="71">
        <v>7</v>
      </c>
      <c r="H3067" s="71">
        <v>3071</v>
      </c>
      <c r="I3067" s="71">
        <v>37.540175900000001</v>
      </c>
      <c r="J3067" s="71">
        <v>-121.9239472</v>
      </c>
    </row>
    <row r="3068" spans="1:10" ht="29.1">
      <c r="A3068" s="71">
        <v>55313</v>
      </c>
      <c r="B3068" s="70" t="s">
        <v>1035</v>
      </c>
      <c r="C3068" s="71">
        <v>302170</v>
      </c>
      <c r="D3068" s="72" t="s">
        <v>3112</v>
      </c>
      <c r="E3068" s="71">
        <v>6</v>
      </c>
      <c r="F3068" s="71">
        <v>1</v>
      </c>
      <c r="G3068" s="71">
        <v>7</v>
      </c>
      <c r="H3068" s="71">
        <v>3072</v>
      </c>
      <c r="I3068" s="71">
        <v>37.861370399999998</v>
      </c>
      <c r="J3068" s="71">
        <v>-122.2870413</v>
      </c>
    </row>
    <row r="3069" spans="1:10" ht="29.1">
      <c r="A3069" s="71">
        <v>51194</v>
      </c>
      <c r="B3069" s="70" t="s">
        <v>1035</v>
      </c>
      <c r="C3069" s="71">
        <v>9900950</v>
      </c>
      <c r="D3069" s="72" t="s">
        <v>3113</v>
      </c>
      <c r="E3069" s="71">
        <v>4</v>
      </c>
      <c r="F3069" s="71">
        <v>3</v>
      </c>
      <c r="G3069" s="71">
        <v>7</v>
      </c>
      <c r="H3069" s="71">
        <v>3073</v>
      </c>
      <c r="I3069" s="71">
        <v>37.906844999999997</v>
      </c>
      <c r="J3069" s="71">
        <v>-122.27177399999999</v>
      </c>
    </row>
    <row r="3070" spans="1:10" ht="29.1">
      <c r="A3070" s="71">
        <v>53410</v>
      </c>
      <c r="B3070" s="70" t="s">
        <v>1035</v>
      </c>
      <c r="C3070" s="71">
        <v>301840</v>
      </c>
      <c r="D3070" s="72" t="s">
        <v>3114</v>
      </c>
      <c r="E3070" s="71">
        <v>1</v>
      </c>
      <c r="F3070" s="71">
        <v>6</v>
      </c>
      <c r="G3070" s="71">
        <v>7</v>
      </c>
      <c r="H3070" s="71">
        <v>3074</v>
      </c>
      <c r="I3070" s="71">
        <v>37.893158499999998</v>
      </c>
      <c r="J3070" s="71">
        <v>-122.28032020000001</v>
      </c>
    </row>
    <row r="3071" spans="1:10" ht="29.1">
      <c r="A3071" s="71">
        <v>51184</v>
      </c>
      <c r="B3071" s="70" t="s">
        <v>1035</v>
      </c>
      <c r="C3071" s="71">
        <v>1600020</v>
      </c>
      <c r="D3071" s="72" t="s">
        <v>3115</v>
      </c>
      <c r="E3071" s="71">
        <v>1</v>
      </c>
      <c r="F3071" s="71">
        <v>6</v>
      </c>
      <c r="G3071" s="71">
        <v>7</v>
      </c>
      <c r="H3071" s="71">
        <v>3075</v>
      </c>
      <c r="I3071" s="71">
        <v>37.976824999999998</v>
      </c>
      <c r="J3071" s="71">
        <v>-122.351086</v>
      </c>
    </row>
    <row r="3072" spans="1:10" ht="29.1">
      <c r="A3072" s="71">
        <v>59080</v>
      </c>
      <c r="B3072" s="70" t="s">
        <v>1035</v>
      </c>
      <c r="C3072" s="71">
        <v>1303480</v>
      </c>
      <c r="D3072" s="72" t="s">
        <v>3079</v>
      </c>
      <c r="E3072" s="71">
        <v>3</v>
      </c>
      <c r="F3072" s="71">
        <v>5</v>
      </c>
      <c r="G3072" s="71">
        <v>7</v>
      </c>
      <c r="H3072" s="71">
        <v>3076</v>
      </c>
      <c r="I3072" s="71">
        <v>37.935602199999998</v>
      </c>
      <c r="J3072" s="71">
        <v>-122.3253651</v>
      </c>
    </row>
    <row r="3073" spans="1:10" ht="29.1">
      <c r="A3073" s="71">
        <v>55318</v>
      </c>
      <c r="B3073" s="70" t="s">
        <v>1035</v>
      </c>
      <c r="C3073" s="71">
        <v>1504000</v>
      </c>
      <c r="D3073" s="72" t="s">
        <v>3116</v>
      </c>
      <c r="E3073" s="71">
        <v>1</v>
      </c>
      <c r="F3073" s="71">
        <v>6</v>
      </c>
      <c r="G3073" s="71">
        <v>7</v>
      </c>
      <c r="H3073" s="71">
        <v>3077</v>
      </c>
      <c r="I3073" s="71">
        <v>37.702694600000001</v>
      </c>
      <c r="J3073" s="71">
        <v>-122.1855252</v>
      </c>
    </row>
    <row r="3074" spans="1:10" ht="29.1">
      <c r="A3074" s="71">
        <v>56990</v>
      </c>
      <c r="B3074" s="70" t="s">
        <v>1035</v>
      </c>
      <c r="C3074" s="71">
        <v>901210</v>
      </c>
      <c r="D3074" s="72" t="s">
        <v>3090</v>
      </c>
      <c r="E3074" s="71">
        <v>3</v>
      </c>
      <c r="F3074" s="71">
        <v>4</v>
      </c>
      <c r="G3074" s="71">
        <v>7</v>
      </c>
      <c r="H3074" s="71">
        <v>3078</v>
      </c>
      <c r="I3074" s="71">
        <v>37.543597499999997</v>
      </c>
      <c r="J3074" s="71">
        <v>-122.0362362</v>
      </c>
    </row>
    <row r="3075" spans="1:10" ht="29.1">
      <c r="A3075" s="71">
        <v>53632</v>
      </c>
      <c r="B3075" s="70" t="s">
        <v>1035</v>
      </c>
      <c r="C3075" s="71">
        <v>1302990</v>
      </c>
      <c r="D3075" s="72" t="s">
        <v>3117</v>
      </c>
      <c r="E3075" s="71">
        <v>0</v>
      </c>
      <c r="F3075" s="71">
        <v>7</v>
      </c>
      <c r="G3075" s="71">
        <v>7</v>
      </c>
      <c r="H3075" s="71">
        <v>3079</v>
      </c>
      <c r="I3075" s="71">
        <v>37.916098900000001</v>
      </c>
      <c r="J3075" s="71">
        <v>-122.3473101</v>
      </c>
    </row>
    <row r="3076" spans="1:10" ht="29.1">
      <c r="A3076" s="71">
        <v>58530</v>
      </c>
      <c r="B3076" s="70" t="s">
        <v>1035</v>
      </c>
      <c r="C3076" s="71">
        <v>1303040</v>
      </c>
      <c r="D3076" s="72" t="s">
        <v>3118</v>
      </c>
      <c r="E3076" s="71">
        <v>5</v>
      </c>
      <c r="F3076" s="71">
        <v>2</v>
      </c>
      <c r="G3076" s="71">
        <v>7</v>
      </c>
      <c r="H3076" s="71">
        <v>3080</v>
      </c>
      <c r="I3076" s="71">
        <v>37.949912300000001</v>
      </c>
      <c r="J3076" s="71">
        <v>-122.3452643</v>
      </c>
    </row>
    <row r="3077" spans="1:10" ht="29.1">
      <c r="A3077" s="71">
        <v>52203</v>
      </c>
      <c r="B3077" s="70" t="s">
        <v>1035</v>
      </c>
      <c r="C3077" s="71">
        <v>703830</v>
      </c>
      <c r="D3077" s="72" t="s">
        <v>2371</v>
      </c>
      <c r="E3077" s="71">
        <v>5</v>
      </c>
      <c r="F3077" s="71">
        <v>2</v>
      </c>
      <c r="G3077" s="71">
        <v>7</v>
      </c>
      <c r="H3077" s="71">
        <v>3081</v>
      </c>
      <c r="I3077" s="71">
        <v>37.5675484</v>
      </c>
      <c r="J3077" s="71">
        <v>-121.9730804</v>
      </c>
    </row>
    <row r="3078" spans="1:10" ht="29.1">
      <c r="A3078" s="71">
        <v>52358</v>
      </c>
      <c r="B3078" s="70" t="s">
        <v>1035</v>
      </c>
      <c r="C3078" s="71">
        <v>801370</v>
      </c>
      <c r="D3078" s="72" t="s">
        <v>2926</v>
      </c>
      <c r="E3078" s="71">
        <v>3</v>
      </c>
      <c r="F3078" s="71">
        <v>5</v>
      </c>
      <c r="G3078" s="71">
        <v>7</v>
      </c>
      <c r="H3078" s="71">
        <v>3082</v>
      </c>
      <c r="I3078" s="71">
        <v>37.677038099999997</v>
      </c>
      <c r="J3078" s="71">
        <v>-122.0682932</v>
      </c>
    </row>
    <row r="3079" spans="1:10" ht="29.1">
      <c r="A3079" s="71">
        <v>57956</v>
      </c>
      <c r="B3079" s="70" t="s">
        <v>1035</v>
      </c>
      <c r="C3079" s="71">
        <v>302520</v>
      </c>
      <c r="D3079" s="72" t="s">
        <v>3119</v>
      </c>
      <c r="E3079" s="71">
        <v>0</v>
      </c>
      <c r="F3079" s="71">
        <v>7</v>
      </c>
      <c r="G3079" s="71">
        <v>7</v>
      </c>
      <c r="H3079" s="71">
        <v>3083</v>
      </c>
      <c r="I3079" s="71">
        <v>37.895091000000001</v>
      </c>
      <c r="J3079" s="71">
        <v>-122.2644829</v>
      </c>
    </row>
    <row r="3080" spans="1:10" ht="29.1">
      <c r="A3080" s="71">
        <v>54150</v>
      </c>
      <c r="B3080" s="70" t="s">
        <v>1035</v>
      </c>
      <c r="C3080" s="71">
        <v>1000760</v>
      </c>
      <c r="D3080" s="72" t="s">
        <v>2839</v>
      </c>
      <c r="E3080" s="71">
        <v>1</v>
      </c>
      <c r="F3080" s="71">
        <v>6</v>
      </c>
      <c r="G3080" s="71">
        <v>7</v>
      </c>
      <c r="H3080" s="71">
        <v>3084</v>
      </c>
      <c r="I3080" s="71">
        <v>37.7960128</v>
      </c>
      <c r="J3080" s="71">
        <v>-122.2346067</v>
      </c>
    </row>
    <row r="3081" spans="1:10" ht="29.1">
      <c r="A3081" s="71">
        <v>51297</v>
      </c>
      <c r="B3081" s="70" t="s">
        <v>1035</v>
      </c>
      <c r="C3081" s="71">
        <v>9902800</v>
      </c>
      <c r="D3081" s="72" t="s">
        <v>3120</v>
      </c>
      <c r="E3081" s="71">
        <v>3</v>
      </c>
      <c r="F3081" s="71">
        <v>5</v>
      </c>
      <c r="G3081" s="71">
        <v>7</v>
      </c>
      <c r="H3081" s="71">
        <v>3085</v>
      </c>
      <c r="I3081" s="71">
        <v>37.639140300000001</v>
      </c>
      <c r="J3081" s="71">
        <v>-122.0571551</v>
      </c>
    </row>
    <row r="3082" spans="1:10" ht="29.1">
      <c r="A3082" s="71">
        <v>55253</v>
      </c>
      <c r="B3082" s="70" t="s">
        <v>1035</v>
      </c>
      <c r="C3082" s="71">
        <v>1303930</v>
      </c>
      <c r="D3082" s="72" t="s">
        <v>3121</v>
      </c>
      <c r="E3082" s="71">
        <v>7</v>
      </c>
      <c r="F3082" s="71">
        <v>0</v>
      </c>
      <c r="G3082" s="71">
        <v>7</v>
      </c>
      <c r="H3082" s="71">
        <v>3086</v>
      </c>
      <c r="I3082" s="71">
        <v>37.986847599999997</v>
      </c>
      <c r="J3082" s="71">
        <v>-122.3386318</v>
      </c>
    </row>
    <row r="3083" spans="1:10" ht="29.1">
      <c r="A3083" s="71">
        <v>54573</v>
      </c>
      <c r="B3083" s="70" t="s">
        <v>1035</v>
      </c>
      <c r="C3083" s="71">
        <v>1600440</v>
      </c>
      <c r="D3083" s="72" t="s">
        <v>3122</v>
      </c>
      <c r="E3083" s="71">
        <v>2</v>
      </c>
      <c r="F3083" s="71">
        <v>5</v>
      </c>
      <c r="G3083" s="71">
        <v>7</v>
      </c>
      <c r="H3083" s="71">
        <v>3087</v>
      </c>
      <c r="I3083" s="71">
        <v>37.969878399999999</v>
      </c>
      <c r="J3083" s="71">
        <v>-122.34288859999999</v>
      </c>
    </row>
    <row r="3084" spans="1:10" ht="29.1">
      <c r="A3084" s="71">
        <v>57011</v>
      </c>
      <c r="B3084" s="70" t="s">
        <v>1035</v>
      </c>
      <c r="C3084" s="71">
        <v>900180</v>
      </c>
      <c r="D3084" s="72" t="s">
        <v>3123</v>
      </c>
      <c r="E3084" s="71">
        <v>4</v>
      </c>
      <c r="F3084" s="71">
        <v>3</v>
      </c>
      <c r="G3084" s="71">
        <v>7</v>
      </c>
      <c r="H3084" s="71">
        <v>3088</v>
      </c>
      <c r="I3084" s="71">
        <v>37.5202253</v>
      </c>
      <c r="J3084" s="71">
        <v>-121.9957501</v>
      </c>
    </row>
    <row r="3085" spans="1:10" ht="29.1">
      <c r="A3085" s="71">
        <v>51743</v>
      </c>
      <c r="B3085" s="70" t="s">
        <v>1035</v>
      </c>
      <c r="C3085" s="71">
        <v>9904150</v>
      </c>
      <c r="D3085" s="72" t="s">
        <v>3124</v>
      </c>
      <c r="E3085" s="71">
        <v>1</v>
      </c>
      <c r="F3085" s="71">
        <v>6</v>
      </c>
      <c r="G3085" s="71">
        <v>7</v>
      </c>
      <c r="H3085" s="71">
        <v>3089</v>
      </c>
      <c r="I3085" s="71">
        <v>37.788996300000001</v>
      </c>
      <c r="J3085" s="71">
        <v>-122.27862380000001</v>
      </c>
    </row>
    <row r="3086" spans="1:10" ht="29.1">
      <c r="A3086" s="71">
        <v>59569</v>
      </c>
      <c r="B3086" s="70" t="s">
        <v>1035</v>
      </c>
      <c r="C3086" s="71">
        <v>803810</v>
      </c>
      <c r="D3086" s="72" t="s">
        <v>3125</v>
      </c>
      <c r="E3086" s="71">
        <v>5</v>
      </c>
      <c r="F3086" s="71">
        <v>2</v>
      </c>
      <c r="G3086" s="71">
        <v>7</v>
      </c>
      <c r="H3086" s="71">
        <v>3090</v>
      </c>
      <c r="I3086" s="71">
        <v>37.6337677</v>
      </c>
      <c r="J3086" s="71">
        <v>-122.07925880000001</v>
      </c>
    </row>
    <row r="3087" spans="1:10" ht="29.1">
      <c r="A3087" s="71">
        <v>55937</v>
      </c>
      <c r="B3087" s="70" t="s">
        <v>1035</v>
      </c>
      <c r="C3087" s="71">
        <v>803980</v>
      </c>
      <c r="D3087" s="72" t="s">
        <v>3126</v>
      </c>
      <c r="E3087" s="71">
        <v>3</v>
      </c>
      <c r="F3087" s="71">
        <v>4</v>
      </c>
      <c r="G3087" s="71">
        <v>7</v>
      </c>
      <c r="H3087" s="71">
        <v>3091</v>
      </c>
      <c r="I3087" s="71">
        <v>37.625088699999999</v>
      </c>
      <c r="J3087" s="71">
        <v>-122.0658519</v>
      </c>
    </row>
    <row r="3088" spans="1:10" ht="29.1">
      <c r="A3088" s="71">
        <v>52926</v>
      </c>
      <c r="B3088" s="70" t="s">
        <v>1035</v>
      </c>
      <c r="C3088" s="71">
        <v>9907730</v>
      </c>
      <c r="D3088" s="72" t="s">
        <v>3127</v>
      </c>
      <c r="E3088" s="71">
        <v>3</v>
      </c>
      <c r="F3088" s="71">
        <v>4</v>
      </c>
      <c r="G3088" s="71">
        <v>7</v>
      </c>
      <c r="H3088" s="71">
        <v>3092</v>
      </c>
      <c r="I3088" s="71">
        <v>37.680708000000003</v>
      </c>
      <c r="J3088" s="71">
        <v>-122.11374499999999</v>
      </c>
    </row>
    <row r="3089" spans="1:10" ht="29.1">
      <c r="A3089" s="71">
        <v>50199</v>
      </c>
      <c r="B3089" s="70" t="s">
        <v>1035</v>
      </c>
      <c r="C3089" s="71">
        <v>1301330</v>
      </c>
      <c r="D3089" s="72" t="s">
        <v>1906</v>
      </c>
      <c r="E3089" s="71">
        <v>2</v>
      </c>
      <c r="F3089" s="71">
        <v>5</v>
      </c>
      <c r="G3089" s="71">
        <v>7</v>
      </c>
      <c r="H3089" s="71">
        <v>3093</v>
      </c>
      <c r="I3089" s="71">
        <v>37.925395999999999</v>
      </c>
      <c r="J3089" s="71">
        <v>-122.32321899999999</v>
      </c>
    </row>
    <row r="3090" spans="1:10" ht="29.1">
      <c r="A3090" s="71">
        <v>57879</v>
      </c>
      <c r="B3090" s="70" t="s">
        <v>1035</v>
      </c>
      <c r="C3090" s="71">
        <v>1004590</v>
      </c>
      <c r="D3090" s="72" t="s">
        <v>3128</v>
      </c>
      <c r="E3090" s="71">
        <v>4</v>
      </c>
      <c r="F3090" s="71">
        <v>3</v>
      </c>
      <c r="G3090" s="71">
        <v>7</v>
      </c>
      <c r="H3090" s="71">
        <v>3094</v>
      </c>
      <c r="I3090" s="71">
        <v>37.738873099999999</v>
      </c>
      <c r="J3090" s="71">
        <v>-122.1798998</v>
      </c>
    </row>
    <row r="3091" spans="1:10" ht="29.1">
      <c r="A3091" s="71">
        <v>58853</v>
      </c>
      <c r="B3091" s="70" t="s">
        <v>1035</v>
      </c>
      <c r="C3091" s="71">
        <v>704450</v>
      </c>
      <c r="D3091" s="72" t="s">
        <v>3129</v>
      </c>
      <c r="E3091" s="71">
        <v>6</v>
      </c>
      <c r="F3091" s="71">
        <v>1</v>
      </c>
      <c r="G3091" s="71">
        <v>7</v>
      </c>
      <c r="H3091" s="71">
        <v>3095</v>
      </c>
      <c r="I3091" s="71">
        <v>37.577152300000002</v>
      </c>
      <c r="J3091" s="71">
        <v>-122.0394057</v>
      </c>
    </row>
    <row r="3092" spans="1:10" ht="29.1">
      <c r="A3092" s="71">
        <v>53488</v>
      </c>
      <c r="B3092" s="70" t="s">
        <v>1035</v>
      </c>
      <c r="C3092" s="71">
        <v>102110</v>
      </c>
      <c r="D3092" s="72" t="s">
        <v>3130</v>
      </c>
      <c r="E3092" s="71">
        <v>6</v>
      </c>
      <c r="F3092" s="71">
        <v>1</v>
      </c>
      <c r="G3092" s="71">
        <v>7</v>
      </c>
      <c r="H3092" s="71">
        <v>3096</v>
      </c>
      <c r="I3092" s="71">
        <v>37.7375659</v>
      </c>
      <c r="J3092" s="71">
        <v>-122.2490344</v>
      </c>
    </row>
    <row r="3093" spans="1:10" ht="29.1">
      <c r="A3093" s="71">
        <v>56623</v>
      </c>
      <c r="B3093" s="70" t="s">
        <v>1035</v>
      </c>
      <c r="C3093" s="71">
        <v>1016880</v>
      </c>
      <c r="D3093" s="72" t="s">
        <v>3131</v>
      </c>
      <c r="E3093" s="71">
        <v>7</v>
      </c>
      <c r="F3093" s="71">
        <v>0</v>
      </c>
      <c r="G3093" s="71">
        <v>7</v>
      </c>
      <c r="H3093" s="71">
        <v>3097</v>
      </c>
      <c r="I3093" s="71">
        <v>37.836311600000002</v>
      </c>
      <c r="J3093" s="71">
        <v>-122.21762200000001</v>
      </c>
    </row>
    <row r="3094" spans="1:10" ht="29.1">
      <c r="A3094" s="71">
        <v>58760</v>
      </c>
      <c r="B3094" s="70" t="s">
        <v>1035</v>
      </c>
      <c r="C3094" s="71">
        <v>803490</v>
      </c>
      <c r="D3094" s="72" t="s">
        <v>3120</v>
      </c>
      <c r="E3094" s="71">
        <v>3</v>
      </c>
      <c r="F3094" s="71">
        <v>4</v>
      </c>
      <c r="G3094" s="71">
        <v>7</v>
      </c>
      <c r="H3094" s="71">
        <v>3098</v>
      </c>
      <c r="I3094" s="71">
        <v>37.638879699999997</v>
      </c>
      <c r="J3094" s="71">
        <v>-122.05726199999999</v>
      </c>
    </row>
    <row r="3095" spans="1:10" ht="29.1">
      <c r="A3095" s="71">
        <v>57521</v>
      </c>
      <c r="B3095" s="70" t="s">
        <v>1035</v>
      </c>
      <c r="C3095" s="71">
        <v>1018040</v>
      </c>
      <c r="D3095" s="72" t="s">
        <v>3132</v>
      </c>
      <c r="E3095" s="71">
        <v>3</v>
      </c>
      <c r="F3095" s="71">
        <v>4</v>
      </c>
      <c r="G3095" s="71">
        <v>7</v>
      </c>
      <c r="H3095" s="71">
        <v>3099</v>
      </c>
      <c r="I3095" s="71">
        <v>37.798780800000003</v>
      </c>
      <c r="J3095" s="71">
        <v>-122.1883801</v>
      </c>
    </row>
    <row r="3096" spans="1:10" ht="29.1">
      <c r="A3096" s="71">
        <v>59070</v>
      </c>
      <c r="B3096" s="70" t="s">
        <v>1035</v>
      </c>
      <c r="C3096" s="71">
        <v>1018850</v>
      </c>
      <c r="D3096" s="72" t="s">
        <v>3133</v>
      </c>
      <c r="E3096" s="71">
        <v>2</v>
      </c>
      <c r="F3096" s="71">
        <v>5</v>
      </c>
      <c r="G3096" s="71">
        <v>7</v>
      </c>
      <c r="H3096" s="71">
        <v>3100</v>
      </c>
      <c r="I3096" s="71">
        <v>37.777987500000002</v>
      </c>
      <c r="J3096" s="71">
        <v>-122.1818609</v>
      </c>
    </row>
    <row r="3097" spans="1:10" ht="29.1">
      <c r="A3097" s="71">
        <v>59221</v>
      </c>
      <c r="B3097" s="70" t="s">
        <v>1035</v>
      </c>
      <c r="C3097" s="71">
        <v>9800280</v>
      </c>
      <c r="D3097" s="72" t="s">
        <v>3134</v>
      </c>
      <c r="E3097" s="71">
        <v>4</v>
      </c>
      <c r="F3097" s="71">
        <v>3</v>
      </c>
      <c r="G3097" s="71">
        <v>7</v>
      </c>
      <c r="H3097" s="71">
        <v>3101</v>
      </c>
      <c r="I3097" s="71">
        <v>37.670333800000002</v>
      </c>
      <c r="J3097" s="71">
        <v>-122.1341092</v>
      </c>
    </row>
    <row r="3098" spans="1:10" ht="29.1">
      <c r="A3098" s="71">
        <v>53998</v>
      </c>
      <c r="B3098" s="70" t="s">
        <v>1035</v>
      </c>
      <c r="C3098" s="71">
        <v>1500470</v>
      </c>
      <c r="D3098" s="72" t="s">
        <v>3135</v>
      </c>
      <c r="E3098" s="71">
        <v>5</v>
      </c>
      <c r="F3098" s="71">
        <v>2</v>
      </c>
      <c r="G3098" s="71">
        <v>7</v>
      </c>
      <c r="H3098" s="71">
        <v>3102</v>
      </c>
      <c r="I3098" s="71">
        <v>37.707165699999997</v>
      </c>
      <c r="J3098" s="71">
        <v>-122.1299916</v>
      </c>
    </row>
    <row r="3099" spans="1:10" ht="29.1">
      <c r="A3099" s="71">
        <v>52845</v>
      </c>
      <c r="B3099" s="70" t="s">
        <v>1035</v>
      </c>
      <c r="C3099" s="71">
        <v>704750</v>
      </c>
      <c r="D3099" s="72" t="s">
        <v>3136</v>
      </c>
      <c r="E3099" s="71">
        <v>3</v>
      </c>
      <c r="F3099" s="71">
        <v>4</v>
      </c>
      <c r="G3099" s="71">
        <v>7</v>
      </c>
      <c r="H3099" s="71">
        <v>3103</v>
      </c>
      <c r="I3099" s="71">
        <v>37.509030899999999</v>
      </c>
      <c r="J3099" s="71">
        <v>-121.9291108</v>
      </c>
    </row>
    <row r="3100" spans="1:10" ht="29.1">
      <c r="A3100" s="71">
        <v>57448</v>
      </c>
      <c r="B3100" s="70" t="s">
        <v>1035</v>
      </c>
      <c r="C3100" s="71">
        <v>1500760</v>
      </c>
      <c r="D3100" s="72" t="s">
        <v>3137</v>
      </c>
      <c r="E3100" s="71">
        <v>3</v>
      </c>
      <c r="F3100" s="71">
        <v>4</v>
      </c>
      <c r="G3100" s="71">
        <v>7</v>
      </c>
      <c r="H3100" s="71">
        <v>3104</v>
      </c>
      <c r="I3100" s="71">
        <v>37.696263500000001</v>
      </c>
      <c r="J3100" s="71">
        <v>-122.1771214</v>
      </c>
    </row>
    <row r="3101" spans="1:10" ht="29.1">
      <c r="A3101" s="71">
        <v>56944</v>
      </c>
      <c r="B3101" s="70" t="s">
        <v>1035</v>
      </c>
      <c r="C3101" s="71">
        <v>500120</v>
      </c>
      <c r="D3101" s="72" t="s">
        <v>2802</v>
      </c>
      <c r="E3101" s="71">
        <v>4</v>
      </c>
      <c r="F3101" s="71">
        <v>3</v>
      </c>
      <c r="G3101" s="71">
        <v>7</v>
      </c>
      <c r="H3101" s="71">
        <v>3105</v>
      </c>
      <c r="I3101" s="71">
        <v>37.9324686</v>
      </c>
      <c r="J3101" s="71">
        <v>-122.3095536</v>
      </c>
    </row>
    <row r="3102" spans="1:10" ht="29.1">
      <c r="A3102" s="71">
        <v>50687</v>
      </c>
      <c r="B3102" s="70" t="s">
        <v>1035</v>
      </c>
      <c r="C3102" s="71">
        <v>1504460</v>
      </c>
      <c r="D3102" s="72" t="s">
        <v>3138</v>
      </c>
      <c r="E3102" s="71">
        <v>6</v>
      </c>
      <c r="F3102" s="71">
        <v>1</v>
      </c>
      <c r="G3102" s="71">
        <v>7</v>
      </c>
      <c r="H3102" s="71">
        <v>3106</v>
      </c>
      <c r="I3102" s="71">
        <v>37.708359000000002</v>
      </c>
      <c r="J3102" s="71">
        <v>-122.18186040000001</v>
      </c>
    </row>
    <row r="3103" spans="1:10" ht="29.1">
      <c r="A3103" s="71">
        <v>55641</v>
      </c>
      <c r="B3103" s="70" t="s">
        <v>1035</v>
      </c>
      <c r="C3103" s="71">
        <v>1018950</v>
      </c>
      <c r="D3103" s="72" t="s">
        <v>2961</v>
      </c>
      <c r="E3103" s="71">
        <v>3</v>
      </c>
      <c r="F3103" s="71">
        <v>4</v>
      </c>
      <c r="G3103" s="71">
        <v>7</v>
      </c>
      <c r="H3103" s="71">
        <v>3107</v>
      </c>
      <c r="I3103" s="71">
        <v>37.7627424</v>
      </c>
      <c r="J3103" s="71">
        <v>-122.2028167</v>
      </c>
    </row>
    <row r="3104" spans="1:10" ht="29.1">
      <c r="A3104" s="71">
        <v>52499</v>
      </c>
      <c r="B3104" s="70" t="s">
        <v>1035</v>
      </c>
      <c r="C3104" s="71">
        <v>1300820</v>
      </c>
      <c r="D3104" s="72" t="s">
        <v>3139</v>
      </c>
      <c r="E3104" s="71">
        <v>4</v>
      </c>
      <c r="F3104" s="71">
        <v>3</v>
      </c>
      <c r="G3104" s="71">
        <v>7</v>
      </c>
      <c r="H3104" s="71">
        <v>3108</v>
      </c>
      <c r="I3104" s="71">
        <v>37.930095799999997</v>
      </c>
      <c r="J3104" s="71">
        <v>-122.3445961</v>
      </c>
    </row>
    <row r="3105" spans="1:10" ht="29.1">
      <c r="A3105" s="71">
        <v>57793</v>
      </c>
      <c r="B3105" s="70" t="s">
        <v>1035</v>
      </c>
      <c r="C3105" s="71">
        <v>100070</v>
      </c>
      <c r="D3105" s="72" t="s">
        <v>2989</v>
      </c>
      <c r="E3105" s="71">
        <v>3</v>
      </c>
      <c r="F3105" s="71">
        <v>3</v>
      </c>
      <c r="G3105" s="71">
        <v>7</v>
      </c>
      <c r="H3105" s="71">
        <v>3109</v>
      </c>
      <c r="I3105" s="71">
        <v>37.768992900000001</v>
      </c>
      <c r="J3105" s="71">
        <v>-122.2727976</v>
      </c>
    </row>
    <row r="3106" spans="1:10" ht="29.1">
      <c r="A3106" s="71">
        <v>59690</v>
      </c>
      <c r="B3106" s="70" t="s">
        <v>1035</v>
      </c>
      <c r="C3106" s="71">
        <v>9800510</v>
      </c>
      <c r="D3106" s="72" t="s">
        <v>3000</v>
      </c>
      <c r="E3106" s="71">
        <v>4</v>
      </c>
      <c r="F3106" s="71">
        <v>3</v>
      </c>
      <c r="G3106" s="71">
        <v>7</v>
      </c>
      <c r="H3106" s="71">
        <v>3110</v>
      </c>
      <c r="I3106" s="71">
        <v>37.695618000000003</v>
      </c>
      <c r="J3106" s="71">
        <v>-122.081721</v>
      </c>
    </row>
    <row r="3107" spans="1:10" ht="29.1">
      <c r="A3107" s="71">
        <v>57567</v>
      </c>
      <c r="B3107" s="70" t="s">
        <v>1035</v>
      </c>
      <c r="C3107" s="71">
        <v>1000170</v>
      </c>
      <c r="D3107" s="72" t="s">
        <v>2976</v>
      </c>
      <c r="E3107" s="71">
        <v>6</v>
      </c>
      <c r="F3107" s="71">
        <v>1</v>
      </c>
      <c r="G3107" s="71">
        <v>7</v>
      </c>
      <c r="H3107" s="71">
        <v>3111</v>
      </c>
      <c r="I3107" s="71">
        <v>37.741659400000003</v>
      </c>
      <c r="J3107" s="71">
        <v>-122.1567225</v>
      </c>
    </row>
    <row r="3108" spans="1:10" ht="29.1">
      <c r="A3108" s="71">
        <v>56080</v>
      </c>
      <c r="B3108" s="70" t="s">
        <v>1035</v>
      </c>
      <c r="C3108" s="71">
        <v>704810</v>
      </c>
      <c r="D3108" s="72" t="s">
        <v>3056</v>
      </c>
      <c r="E3108" s="71">
        <v>2</v>
      </c>
      <c r="F3108" s="71">
        <v>5</v>
      </c>
      <c r="G3108" s="71">
        <v>7</v>
      </c>
      <c r="H3108" s="71">
        <v>3112</v>
      </c>
      <c r="I3108" s="71">
        <v>37.545404300000001</v>
      </c>
      <c r="J3108" s="71">
        <v>-121.9657109</v>
      </c>
    </row>
    <row r="3109" spans="1:10" ht="29.1">
      <c r="A3109" s="71">
        <v>52241</v>
      </c>
      <c r="B3109" s="70" t="s">
        <v>1035</v>
      </c>
      <c r="C3109" s="71">
        <v>9901520</v>
      </c>
      <c r="D3109" s="72" t="s">
        <v>3140</v>
      </c>
      <c r="E3109" s="71">
        <v>2</v>
      </c>
      <c r="F3109" s="71">
        <v>4</v>
      </c>
      <c r="G3109" s="71">
        <v>7</v>
      </c>
      <c r="H3109" s="71">
        <v>3113</v>
      </c>
      <c r="I3109" s="71">
        <v>37.980795800000003</v>
      </c>
      <c r="J3109" s="71">
        <v>-122.29690479999999</v>
      </c>
    </row>
    <row r="3110" spans="1:10" ht="29.1">
      <c r="A3110" s="71">
        <v>55189</v>
      </c>
      <c r="B3110" s="70" t="s">
        <v>1035</v>
      </c>
      <c r="C3110" s="71">
        <v>800260</v>
      </c>
      <c r="D3110" s="72" t="s">
        <v>3088</v>
      </c>
      <c r="E3110" s="71">
        <v>6</v>
      </c>
      <c r="F3110" s="71">
        <v>1</v>
      </c>
      <c r="G3110" s="71">
        <v>7</v>
      </c>
      <c r="H3110" s="71">
        <v>3114</v>
      </c>
      <c r="I3110" s="71">
        <v>37.655394000000001</v>
      </c>
      <c r="J3110" s="71">
        <v>-122.0912541</v>
      </c>
    </row>
    <row r="3111" spans="1:10" ht="29.1">
      <c r="A3111" s="71">
        <v>56808</v>
      </c>
      <c r="B3111" s="70" t="s">
        <v>1035</v>
      </c>
      <c r="C3111" s="71">
        <v>705200</v>
      </c>
      <c r="D3111" s="72" t="s">
        <v>3141</v>
      </c>
      <c r="E3111" s="71">
        <v>0</v>
      </c>
      <c r="F3111" s="71">
        <v>7</v>
      </c>
      <c r="G3111" s="71">
        <v>7</v>
      </c>
      <c r="H3111" s="71">
        <v>3115</v>
      </c>
      <c r="I3111" s="71">
        <v>37.520637000000001</v>
      </c>
      <c r="J3111" s="71">
        <v>-121.9253295</v>
      </c>
    </row>
    <row r="3112" spans="1:10" ht="29.1">
      <c r="A3112" s="71">
        <v>51925</v>
      </c>
      <c r="B3112" s="70" t="s">
        <v>1035</v>
      </c>
      <c r="C3112" s="71">
        <v>9904760</v>
      </c>
      <c r="D3112" s="72" t="s">
        <v>3089</v>
      </c>
      <c r="E3112" s="71">
        <v>4</v>
      </c>
      <c r="F3112" s="71">
        <v>3</v>
      </c>
      <c r="G3112" s="71">
        <v>7</v>
      </c>
      <c r="H3112" s="71">
        <v>3116</v>
      </c>
      <c r="I3112" s="71">
        <v>37.686788700000001</v>
      </c>
      <c r="J3112" s="71">
        <v>-122.12186389999999</v>
      </c>
    </row>
    <row r="3113" spans="1:10" ht="29.1">
      <c r="A3113" s="71">
        <v>51167</v>
      </c>
      <c r="B3113" s="70" t="s">
        <v>1035</v>
      </c>
      <c r="C3113" s="71">
        <v>301910</v>
      </c>
      <c r="D3113" s="72" t="s">
        <v>3142</v>
      </c>
      <c r="E3113" s="71">
        <v>6</v>
      </c>
      <c r="F3113" s="71">
        <v>1</v>
      </c>
      <c r="G3113" s="71">
        <v>7</v>
      </c>
      <c r="H3113" s="71">
        <v>3117</v>
      </c>
      <c r="I3113" s="71">
        <v>37.898195600000001</v>
      </c>
      <c r="J3113" s="71">
        <v>-122.28565709999999</v>
      </c>
    </row>
    <row r="3114" spans="1:10" ht="29.1">
      <c r="A3114" s="71">
        <v>54122</v>
      </c>
      <c r="B3114" s="70" t="s">
        <v>1035</v>
      </c>
      <c r="C3114" s="71">
        <v>9900160</v>
      </c>
      <c r="D3114" s="72" t="s">
        <v>3143</v>
      </c>
      <c r="E3114" s="71">
        <v>4</v>
      </c>
      <c r="F3114" s="71">
        <v>3</v>
      </c>
      <c r="G3114" s="71">
        <v>7</v>
      </c>
      <c r="H3114" s="71">
        <v>3118</v>
      </c>
      <c r="I3114" s="71">
        <v>37.979621000000002</v>
      </c>
      <c r="J3114" s="71">
        <v>-122.296549</v>
      </c>
    </row>
    <row r="3115" spans="1:10" ht="29.1">
      <c r="A3115" s="71">
        <v>55773</v>
      </c>
      <c r="B3115" s="70" t="s">
        <v>1035</v>
      </c>
      <c r="C3115" s="71">
        <v>1700600</v>
      </c>
      <c r="D3115" s="72" t="s">
        <v>3144</v>
      </c>
      <c r="E3115" s="71">
        <v>5</v>
      </c>
      <c r="F3115" s="71">
        <v>2</v>
      </c>
      <c r="G3115" s="71">
        <v>7</v>
      </c>
      <c r="H3115" s="71">
        <v>3119</v>
      </c>
      <c r="I3115" s="71">
        <v>37.591712399999999</v>
      </c>
      <c r="J3115" s="71">
        <v>-122.00363729999999</v>
      </c>
    </row>
    <row r="3116" spans="1:10" ht="29.1">
      <c r="A3116" s="71">
        <v>54270</v>
      </c>
      <c r="B3116" s="70" t="s">
        <v>1035</v>
      </c>
      <c r="C3116" s="71">
        <v>1504010</v>
      </c>
      <c r="D3116" s="72" t="s">
        <v>3145</v>
      </c>
      <c r="E3116" s="71">
        <v>3</v>
      </c>
      <c r="F3116" s="71">
        <v>4</v>
      </c>
      <c r="G3116" s="71">
        <v>7</v>
      </c>
      <c r="H3116" s="71">
        <v>3120</v>
      </c>
      <c r="I3116" s="71">
        <v>37.695839599999999</v>
      </c>
      <c r="J3116" s="71">
        <v>-122.1858745</v>
      </c>
    </row>
    <row r="3117" spans="1:10" ht="29.1">
      <c r="A3117" s="71">
        <v>57530</v>
      </c>
      <c r="B3117" s="70" t="s">
        <v>1035</v>
      </c>
      <c r="C3117" s="71">
        <v>1018130</v>
      </c>
      <c r="D3117" s="72" t="s">
        <v>2591</v>
      </c>
      <c r="E3117" s="71">
        <v>3</v>
      </c>
      <c r="F3117" s="71">
        <v>4</v>
      </c>
      <c r="G3117" s="71">
        <v>7</v>
      </c>
      <c r="H3117" s="71">
        <v>3121</v>
      </c>
      <c r="I3117" s="71">
        <v>37.796173099999997</v>
      </c>
      <c r="J3117" s="71">
        <v>-122.18142349999999</v>
      </c>
    </row>
    <row r="3118" spans="1:10" ht="29.1">
      <c r="A3118" s="71">
        <v>55691</v>
      </c>
      <c r="B3118" s="70" t="s">
        <v>1035</v>
      </c>
      <c r="C3118" s="71">
        <v>600950</v>
      </c>
      <c r="D3118" s="72" t="s">
        <v>3146</v>
      </c>
      <c r="E3118" s="71">
        <v>6</v>
      </c>
      <c r="F3118" s="71">
        <v>1</v>
      </c>
      <c r="G3118" s="71">
        <v>7</v>
      </c>
      <c r="H3118" s="71">
        <v>3122</v>
      </c>
      <c r="I3118" s="71">
        <v>37.843658599999998</v>
      </c>
      <c r="J3118" s="71">
        <v>-122.2905834</v>
      </c>
    </row>
    <row r="3119" spans="1:10" ht="29.1">
      <c r="A3119" s="71">
        <v>51065</v>
      </c>
      <c r="B3119" s="70" t="s">
        <v>1035</v>
      </c>
      <c r="C3119" s="71">
        <v>101650</v>
      </c>
      <c r="D3119" s="72" t="s">
        <v>3147</v>
      </c>
      <c r="E3119" s="71">
        <v>0</v>
      </c>
      <c r="F3119" s="71">
        <v>7</v>
      </c>
      <c r="G3119" s="71">
        <v>7</v>
      </c>
      <c r="H3119" s="71">
        <v>3123</v>
      </c>
      <c r="I3119" s="71">
        <v>37.755240100000002</v>
      </c>
      <c r="J3119" s="71">
        <v>-122.2353772</v>
      </c>
    </row>
    <row r="3120" spans="1:10" ht="29.1">
      <c r="A3120" s="71">
        <v>59151</v>
      </c>
      <c r="B3120" s="70" t="s">
        <v>1035</v>
      </c>
      <c r="C3120" s="71">
        <v>1000060</v>
      </c>
      <c r="D3120" s="72" t="s">
        <v>3148</v>
      </c>
      <c r="E3120" s="71">
        <v>5</v>
      </c>
      <c r="F3120" s="71">
        <v>1</v>
      </c>
      <c r="G3120" s="71">
        <v>7</v>
      </c>
      <c r="H3120" s="71">
        <v>3124</v>
      </c>
      <c r="I3120" s="71">
        <v>37.742190399999998</v>
      </c>
      <c r="J3120" s="71">
        <v>-122.1596029</v>
      </c>
    </row>
    <row r="3121" spans="1:10" ht="29.1">
      <c r="A3121" s="71">
        <v>58446</v>
      </c>
      <c r="B3121" s="70" t="s">
        <v>1035</v>
      </c>
      <c r="C3121" s="71">
        <v>1600530</v>
      </c>
      <c r="D3121" s="72" t="s">
        <v>3149</v>
      </c>
      <c r="E3121" s="71">
        <v>3</v>
      </c>
      <c r="F3121" s="71">
        <v>4</v>
      </c>
      <c r="G3121" s="71">
        <v>7</v>
      </c>
      <c r="H3121" s="71">
        <v>3125</v>
      </c>
      <c r="I3121" s="71">
        <v>37.958428599999998</v>
      </c>
      <c r="J3121" s="71">
        <v>-122.35489269999999</v>
      </c>
    </row>
    <row r="3122" spans="1:10" ht="29.1">
      <c r="A3122" s="71">
        <v>50154</v>
      </c>
      <c r="B3122" s="70" t="s">
        <v>1035</v>
      </c>
      <c r="C3122" s="71">
        <v>1302680</v>
      </c>
      <c r="D3122" s="72" t="s">
        <v>3150</v>
      </c>
      <c r="E3122" s="71">
        <v>5</v>
      </c>
      <c r="F3122" s="71">
        <v>2</v>
      </c>
      <c r="G3122" s="71">
        <v>7</v>
      </c>
      <c r="H3122" s="71">
        <v>3126</v>
      </c>
      <c r="I3122" s="71">
        <v>37.966743999999998</v>
      </c>
      <c r="J3122" s="71">
        <v>-122.33192200000001</v>
      </c>
    </row>
    <row r="3123" spans="1:10" ht="29.1">
      <c r="A3123" s="71">
        <v>53757</v>
      </c>
      <c r="B3123" s="70" t="s">
        <v>1035</v>
      </c>
      <c r="C3123" s="71">
        <v>1700170</v>
      </c>
      <c r="D3123" s="72" t="s">
        <v>2890</v>
      </c>
      <c r="E3123" s="71">
        <v>4</v>
      </c>
      <c r="F3123" s="71">
        <v>3</v>
      </c>
      <c r="G3123" s="71">
        <v>7</v>
      </c>
      <c r="H3123" s="71">
        <v>3127</v>
      </c>
      <c r="I3123" s="71">
        <v>37.593371900000001</v>
      </c>
      <c r="J3123" s="71">
        <v>-122.0441769</v>
      </c>
    </row>
    <row r="3124" spans="1:10" ht="29.1">
      <c r="A3124" s="71">
        <v>58754</v>
      </c>
      <c r="B3124" s="70" t="s">
        <v>1035</v>
      </c>
      <c r="C3124" s="71">
        <v>104470</v>
      </c>
      <c r="D3124" s="72" t="s">
        <v>3151</v>
      </c>
      <c r="E3124" s="71">
        <v>6</v>
      </c>
      <c r="F3124" s="71">
        <v>1</v>
      </c>
      <c r="G3124" s="71">
        <v>7</v>
      </c>
      <c r="H3124" s="71">
        <v>3128</v>
      </c>
      <c r="I3124" s="71">
        <v>37.730988500000002</v>
      </c>
      <c r="J3124" s="71">
        <v>-122.2316946</v>
      </c>
    </row>
    <row r="3125" spans="1:10" ht="29.1">
      <c r="A3125" s="71">
        <v>50390</v>
      </c>
      <c r="B3125" s="70" t="s">
        <v>1035</v>
      </c>
      <c r="C3125" s="71">
        <v>1500880</v>
      </c>
      <c r="D3125" s="72" t="s">
        <v>3152</v>
      </c>
      <c r="E3125" s="71">
        <v>4</v>
      </c>
      <c r="F3125" s="71">
        <v>3</v>
      </c>
      <c r="G3125" s="71">
        <v>7</v>
      </c>
      <c r="H3125" s="71">
        <v>3129</v>
      </c>
      <c r="I3125" s="71">
        <v>37.722372200000002</v>
      </c>
      <c r="J3125" s="71">
        <v>-122.1658298</v>
      </c>
    </row>
    <row r="3126" spans="1:10" ht="29.1">
      <c r="A3126" s="71">
        <v>56240</v>
      </c>
      <c r="B3126" s="70" t="s">
        <v>1035</v>
      </c>
      <c r="C3126" s="71">
        <v>1002110</v>
      </c>
      <c r="D3126" s="72" t="s">
        <v>3153</v>
      </c>
      <c r="E3126" s="71">
        <v>1</v>
      </c>
      <c r="F3126" s="71">
        <v>6</v>
      </c>
      <c r="G3126" s="71">
        <v>7</v>
      </c>
      <c r="H3126" s="71">
        <v>3130</v>
      </c>
      <c r="I3126" s="71">
        <v>37.7976812</v>
      </c>
      <c r="J3126" s="71">
        <v>-122.19354370000001</v>
      </c>
    </row>
    <row r="3127" spans="1:10" ht="29.1">
      <c r="A3127" s="71">
        <v>57221</v>
      </c>
      <c r="B3127" s="70" t="s">
        <v>1035</v>
      </c>
      <c r="C3127" s="71">
        <v>1007080</v>
      </c>
      <c r="D3127" s="72" t="s">
        <v>3154</v>
      </c>
      <c r="E3127" s="71">
        <v>5</v>
      </c>
      <c r="F3127" s="71">
        <v>1</v>
      </c>
      <c r="G3127" s="71">
        <v>7</v>
      </c>
      <c r="H3127" s="71">
        <v>3131</v>
      </c>
      <c r="I3127" s="71">
        <v>37.730828099999997</v>
      </c>
      <c r="J3127" s="71">
        <v>-122.1784954</v>
      </c>
    </row>
    <row r="3128" spans="1:10" ht="29.1">
      <c r="A3128" s="71">
        <v>53804</v>
      </c>
      <c r="B3128" s="70" t="s">
        <v>1035</v>
      </c>
      <c r="C3128" s="71">
        <v>1504260</v>
      </c>
      <c r="D3128" s="72" t="s">
        <v>3138</v>
      </c>
      <c r="E3128" s="71">
        <v>2</v>
      </c>
      <c r="F3128" s="71">
        <v>5</v>
      </c>
      <c r="G3128" s="71">
        <v>7</v>
      </c>
      <c r="H3128" s="71">
        <v>3132</v>
      </c>
      <c r="I3128" s="71">
        <v>37.708038799999997</v>
      </c>
      <c r="J3128" s="71">
        <v>-122.1830293</v>
      </c>
    </row>
    <row r="3129" spans="1:10" ht="29.1">
      <c r="A3129" s="71">
        <v>57130</v>
      </c>
      <c r="B3129" s="70" t="s">
        <v>1035</v>
      </c>
      <c r="C3129" s="71">
        <v>705270</v>
      </c>
      <c r="D3129" s="72" t="s">
        <v>3155</v>
      </c>
      <c r="E3129" s="71">
        <v>3</v>
      </c>
      <c r="F3129" s="71">
        <v>4</v>
      </c>
      <c r="G3129" s="71">
        <v>7</v>
      </c>
      <c r="H3129" s="71">
        <v>3133</v>
      </c>
      <c r="I3129" s="71">
        <v>37.581415100000001</v>
      </c>
      <c r="J3129" s="71">
        <v>-122.03316220000001</v>
      </c>
    </row>
    <row r="3130" spans="1:10" ht="29.1">
      <c r="A3130" s="71">
        <v>50140</v>
      </c>
      <c r="B3130" s="70" t="s">
        <v>1035</v>
      </c>
      <c r="C3130" s="71">
        <v>801340</v>
      </c>
      <c r="D3130" s="72" t="s">
        <v>2990</v>
      </c>
      <c r="E3130" s="71">
        <v>3</v>
      </c>
      <c r="F3130" s="71">
        <v>4</v>
      </c>
      <c r="G3130" s="71">
        <v>7</v>
      </c>
      <c r="H3130" s="71">
        <v>3134</v>
      </c>
      <c r="I3130" s="71">
        <v>37.6756423</v>
      </c>
      <c r="J3130" s="71">
        <v>-122.0723608</v>
      </c>
    </row>
    <row r="3131" spans="1:10" ht="29.1">
      <c r="A3131" s="71">
        <v>52285</v>
      </c>
      <c r="B3131" s="70" t="s">
        <v>1035</v>
      </c>
      <c r="C3131" s="71">
        <v>1004490</v>
      </c>
      <c r="D3131" s="72" t="s">
        <v>2176</v>
      </c>
      <c r="E3131" s="71">
        <v>7</v>
      </c>
      <c r="F3131" s="71">
        <v>0</v>
      </c>
      <c r="G3131" s="71">
        <v>7</v>
      </c>
      <c r="H3131" s="71">
        <v>3135</v>
      </c>
      <c r="I3131" s="71">
        <v>37.749920299999999</v>
      </c>
      <c r="J3131" s="71">
        <v>-122.1584671</v>
      </c>
    </row>
    <row r="3132" spans="1:10" ht="29.1">
      <c r="A3132" s="71">
        <v>56573</v>
      </c>
      <c r="B3132" s="70" t="s">
        <v>1035</v>
      </c>
      <c r="C3132" s="71">
        <v>1017960</v>
      </c>
      <c r="D3132" s="72" t="s">
        <v>3156</v>
      </c>
      <c r="E3132" s="71">
        <v>2</v>
      </c>
      <c r="F3132" s="71">
        <v>5</v>
      </c>
      <c r="G3132" s="71">
        <v>7</v>
      </c>
      <c r="H3132" s="71">
        <v>3136</v>
      </c>
      <c r="I3132" s="71">
        <v>37.831829399999997</v>
      </c>
      <c r="J3132" s="71">
        <v>-122.24906970000001</v>
      </c>
    </row>
    <row r="3133" spans="1:10" ht="29.1">
      <c r="A3133" s="71">
        <v>55610</v>
      </c>
      <c r="B3133" s="70" t="s">
        <v>1035</v>
      </c>
      <c r="C3133" s="71">
        <v>500220</v>
      </c>
      <c r="D3133" s="72" t="s">
        <v>3009</v>
      </c>
      <c r="E3133" s="71">
        <v>3</v>
      </c>
      <c r="F3133" s="71">
        <v>4</v>
      </c>
      <c r="G3133" s="71">
        <v>7</v>
      </c>
      <c r="H3133" s="71">
        <v>3137</v>
      </c>
      <c r="I3133" s="71">
        <v>37.919545200000002</v>
      </c>
      <c r="J3133" s="71">
        <v>-122.28691329999999</v>
      </c>
    </row>
    <row r="3134" spans="1:10" ht="29.1">
      <c r="A3134" s="71">
        <v>50488</v>
      </c>
      <c r="B3134" s="70" t="s">
        <v>1035</v>
      </c>
      <c r="C3134" s="71">
        <v>1009960</v>
      </c>
      <c r="D3134" s="72" t="s">
        <v>3157</v>
      </c>
      <c r="E3134" s="71">
        <v>3</v>
      </c>
      <c r="F3134" s="71">
        <v>4</v>
      </c>
      <c r="G3134" s="71">
        <v>7</v>
      </c>
      <c r="H3134" s="71">
        <v>3138</v>
      </c>
      <c r="I3134" s="71">
        <v>37.7286486</v>
      </c>
      <c r="J3134" s="71">
        <v>-122.1755472</v>
      </c>
    </row>
    <row r="3135" spans="1:10" ht="29.1">
      <c r="A3135" s="71">
        <v>53635</v>
      </c>
      <c r="B3135" s="70" t="s">
        <v>1035</v>
      </c>
      <c r="C3135" s="71">
        <v>804660</v>
      </c>
      <c r="D3135" s="72" t="s">
        <v>3158</v>
      </c>
      <c r="E3135" s="71">
        <v>5</v>
      </c>
      <c r="F3135" s="71">
        <v>2</v>
      </c>
      <c r="G3135" s="71">
        <v>7</v>
      </c>
      <c r="H3135" s="71">
        <v>3139</v>
      </c>
      <c r="I3135" s="71">
        <v>37.654178999999999</v>
      </c>
      <c r="J3135" s="71">
        <v>-122.1048543</v>
      </c>
    </row>
    <row r="3136" spans="1:10" ht="29.1">
      <c r="A3136" s="71">
        <v>55908</v>
      </c>
      <c r="B3136" s="70" t="s">
        <v>1035</v>
      </c>
      <c r="C3136" s="71">
        <v>9800290</v>
      </c>
      <c r="D3136" s="72" t="s">
        <v>3134</v>
      </c>
      <c r="E3136" s="71">
        <v>3</v>
      </c>
      <c r="F3136" s="71">
        <v>4</v>
      </c>
      <c r="G3136" s="71">
        <v>7</v>
      </c>
      <c r="H3136" s="71">
        <v>3140</v>
      </c>
      <c r="I3136" s="71">
        <v>37.670260499999998</v>
      </c>
      <c r="J3136" s="71">
        <v>-122.1336656</v>
      </c>
    </row>
    <row r="3137" spans="1:10" ht="29.1">
      <c r="A3137" s="71">
        <v>51994</v>
      </c>
      <c r="B3137" s="70" t="s">
        <v>1035</v>
      </c>
      <c r="C3137" s="71">
        <v>9901050</v>
      </c>
      <c r="D3137" s="72" t="s">
        <v>3159</v>
      </c>
      <c r="E3137" s="71">
        <v>3</v>
      </c>
      <c r="F3137" s="71">
        <v>3</v>
      </c>
      <c r="G3137" s="71">
        <v>7</v>
      </c>
      <c r="H3137" s="71">
        <v>3141</v>
      </c>
      <c r="I3137" s="71">
        <v>37.9665192</v>
      </c>
      <c r="J3137" s="71">
        <v>-122.3063394</v>
      </c>
    </row>
    <row r="3138" spans="1:10" ht="29.1">
      <c r="A3138" s="71">
        <v>58360</v>
      </c>
      <c r="B3138" s="70" t="s">
        <v>1035</v>
      </c>
      <c r="C3138" s="71">
        <v>1000130</v>
      </c>
      <c r="D3138" s="72" t="s">
        <v>3160</v>
      </c>
      <c r="E3138" s="71">
        <v>1</v>
      </c>
      <c r="F3138" s="71">
        <v>5</v>
      </c>
      <c r="G3138" s="71">
        <v>7</v>
      </c>
      <c r="H3138" s="71">
        <v>3142</v>
      </c>
      <c r="I3138" s="71">
        <v>37.738875999999998</v>
      </c>
      <c r="J3138" s="71">
        <v>-122.1672988</v>
      </c>
    </row>
    <row r="3139" spans="1:10" ht="29.1">
      <c r="A3139" s="71">
        <v>52985</v>
      </c>
      <c r="B3139" s="70" t="s">
        <v>1035</v>
      </c>
      <c r="C3139" s="71">
        <v>9801460</v>
      </c>
      <c r="D3139" s="72" t="s">
        <v>3161</v>
      </c>
      <c r="E3139" s="71">
        <v>2</v>
      </c>
      <c r="F3139" s="71">
        <v>4</v>
      </c>
      <c r="G3139" s="71">
        <v>7</v>
      </c>
      <c r="H3139" s="71">
        <v>3143</v>
      </c>
      <c r="I3139" s="71">
        <v>37.6751194</v>
      </c>
      <c r="J3139" s="71">
        <v>-122.1472392</v>
      </c>
    </row>
    <row r="3140" spans="1:10" ht="29.1">
      <c r="A3140" s="71">
        <v>58226</v>
      </c>
      <c r="B3140" s="70" t="s">
        <v>1035</v>
      </c>
      <c r="C3140" s="71">
        <v>9901390</v>
      </c>
      <c r="D3140" s="72" t="s">
        <v>3162</v>
      </c>
      <c r="E3140" s="71">
        <v>4</v>
      </c>
      <c r="F3140" s="71">
        <v>3</v>
      </c>
      <c r="G3140" s="71">
        <v>7</v>
      </c>
      <c r="H3140" s="71">
        <v>3144</v>
      </c>
      <c r="I3140" s="71">
        <v>37.906661200000002</v>
      </c>
      <c r="J3140" s="71">
        <v>-122.27461150000001</v>
      </c>
    </row>
    <row r="3141" spans="1:10" ht="29.1">
      <c r="A3141" s="71">
        <v>53590</v>
      </c>
      <c r="B3141" s="70" t="s">
        <v>1035</v>
      </c>
      <c r="C3141" s="71">
        <v>1600170</v>
      </c>
      <c r="D3141" s="72" t="s">
        <v>2771</v>
      </c>
      <c r="E3141" s="71">
        <v>2</v>
      </c>
      <c r="F3141" s="71">
        <v>4</v>
      </c>
      <c r="G3141" s="71">
        <v>7</v>
      </c>
      <c r="H3141" s="71">
        <v>3145</v>
      </c>
      <c r="I3141" s="71">
        <v>37.969242700000002</v>
      </c>
      <c r="J3141" s="71">
        <v>-122.3460595</v>
      </c>
    </row>
    <row r="3142" spans="1:10" ht="29.1">
      <c r="A3142" s="71">
        <v>50252</v>
      </c>
      <c r="B3142" s="70" t="s">
        <v>1035</v>
      </c>
      <c r="C3142" s="71">
        <v>1700450</v>
      </c>
      <c r="D3142" s="72" t="s">
        <v>3163</v>
      </c>
      <c r="E3142" s="71">
        <v>4</v>
      </c>
      <c r="F3142" s="71">
        <v>2</v>
      </c>
      <c r="G3142" s="71">
        <v>7</v>
      </c>
      <c r="H3142" s="71">
        <v>3146</v>
      </c>
      <c r="I3142" s="71">
        <v>37.580981199999997</v>
      </c>
      <c r="J3142" s="71">
        <v>-122.0239164</v>
      </c>
    </row>
    <row r="3143" spans="1:10" ht="29.1">
      <c r="A3143" s="71">
        <v>55837</v>
      </c>
      <c r="B3143" s="70" t="s">
        <v>1035</v>
      </c>
      <c r="C3143" s="71">
        <v>301200</v>
      </c>
      <c r="D3143" s="72" t="s">
        <v>3164</v>
      </c>
      <c r="E3143" s="71">
        <v>3</v>
      </c>
      <c r="F3143" s="71">
        <v>3</v>
      </c>
      <c r="G3143" s="71">
        <v>7</v>
      </c>
      <c r="H3143" s="71">
        <v>3147</v>
      </c>
      <c r="I3143" s="71">
        <v>37.860992500000002</v>
      </c>
      <c r="J3143" s="71">
        <v>-122.24577720000001</v>
      </c>
    </row>
    <row r="3144" spans="1:10" ht="29.1">
      <c r="A3144" s="71">
        <v>57687</v>
      </c>
      <c r="B3144" s="70" t="s">
        <v>1035</v>
      </c>
      <c r="C3144" s="71">
        <v>1304330</v>
      </c>
      <c r="D3144" s="72" t="s">
        <v>3165</v>
      </c>
      <c r="E3144" s="71">
        <v>6</v>
      </c>
      <c r="F3144" s="71">
        <v>0</v>
      </c>
      <c r="G3144" s="71">
        <v>7</v>
      </c>
      <c r="H3144" s="71">
        <v>3148</v>
      </c>
      <c r="I3144" s="71">
        <v>37.917195200000002</v>
      </c>
      <c r="J3144" s="71">
        <v>-122.35581910000001</v>
      </c>
    </row>
    <row r="3145" spans="1:10" ht="29.1">
      <c r="A3145" s="71">
        <v>58453</v>
      </c>
      <c r="B3145" s="70" t="s">
        <v>1035</v>
      </c>
      <c r="C3145" s="71">
        <v>1019540</v>
      </c>
      <c r="D3145" s="72" t="s">
        <v>3166</v>
      </c>
      <c r="E3145" s="71">
        <v>6</v>
      </c>
      <c r="F3145" s="71">
        <v>1</v>
      </c>
      <c r="G3145" s="71">
        <v>7</v>
      </c>
      <c r="H3145" s="71">
        <v>3149</v>
      </c>
      <c r="I3145" s="71">
        <v>37.799720999999998</v>
      </c>
      <c r="J3145" s="71">
        <v>-122.17188299999999</v>
      </c>
    </row>
    <row r="3146" spans="1:10" ht="29.1">
      <c r="A3146" s="71">
        <v>51318</v>
      </c>
      <c r="B3146" s="70" t="s">
        <v>1035</v>
      </c>
      <c r="C3146" s="71">
        <v>9902870</v>
      </c>
      <c r="D3146" s="72" t="s">
        <v>3167</v>
      </c>
      <c r="E3146" s="71">
        <v>3</v>
      </c>
      <c r="F3146" s="71">
        <v>4</v>
      </c>
      <c r="G3146" s="71">
        <v>7</v>
      </c>
      <c r="H3146" s="71">
        <v>3150</v>
      </c>
      <c r="I3146" s="71">
        <v>37.929334400000002</v>
      </c>
      <c r="J3146" s="71">
        <v>-122.2988186</v>
      </c>
    </row>
    <row r="3147" spans="1:10" ht="29.1">
      <c r="A3147" s="71">
        <v>50260</v>
      </c>
      <c r="B3147" s="70" t="s">
        <v>1035</v>
      </c>
      <c r="C3147" s="71">
        <v>1500400</v>
      </c>
      <c r="D3147" s="72" t="s">
        <v>3168</v>
      </c>
      <c r="E3147" s="71">
        <v>2</v>
      </c>
      <c r="F3147" s="71">
        <v>5</v>
      </c>
      <c r="G3147" s="71">
        <v>7</v>
      </c>
      <c r="H3147" s="71">
        <v>3151</v>
      </c>
      <c r="I3147" s="71">
        <v>37.722672000000003</v>
      </c>
      <c r="J3147" s="71">
        <v>-122.146038</v>
      </c>
    </row>
    <row r="3148" spans="1:10" ht="29.1">
      <c r="A3148" s="71">
        <v>50678</v>
      </c>
      <c r="B3148" s="70" t="s">
        <v>1035</v>
      </c>
      <c r="C3148" s="71">
        <v>9802450</v>
      </c>
      <c r="D3148" s="72" t="s">
        <v>3169</v>
      </c>
      <c r="E3148" s="71">
        <v>3</v>
      </c>
      <c r="F3148" s="71">
        <v>3</v>
      </c>
      <c r="G3148" s="71">
        <v>7</v>
      </c>
      <c r="H3148" s="71">
        <v>3152</v>
      </c>
      <c r="I3148" s="71">
        <v>37.452120600000001</v>
      </c>
      <c r="J3148" s="71">
        <v>-121.9104761</v>
      </c>
    </row>
    <row r="3149" spans="1:10" ht="29.1">
      <c r="A3149" s="71">
        <v>59165</v>
      </c>
      <c r="B3149" s="70" t="s">
        <v>1035</v>
      </c>
      <c r="C3149" s="71">
        <v>1304100</v>
      </c>
      <c r="D3149" s="72" t="s">
        <v>3170</v>
      </c>
      <c r="E3149" s="71">
        <v>0</v>
      </c>
      <c r="F3149" s="71">
        <v>7</v>
      </c>
      <c r="G3149" s="71">
        <v>7</v>
      </c>
      <c r="H3149" s="71">
        <v>3153</v>
      </c>
      <c r="I3149" s="71">
        <v>37.975776699999997</v>
      </c>
      <c r="J3149" s="71">
        <v>-122.316552</v>
      </c>
    </row>
    <row r="3150" spans="1:10" ht="29.1">
      <c r="A3150" s="71">
        <v>55430</v>
      </c>
      <c r="B3150" s="70" t="s">
        <v>1035</v>
      </c>
      <c r="C3150" s="71">
        <v>102000</v>
      </c>
      <c r="D3150" s="72" t="s">
        <v>3171</v>
      </c>
      <c r="E3150" s="71">
        <v>3</v>
      </c>
      <c r="F3150" s="71">
        <v>3</v>
      </c>
      <c r="G3150" s="71">
        <v>7</v>
      </c>
      <c r="H3150" s="71">
        <v>3154</v>
      </c>
      <c r="I3150" s="71">
        <v>37.782344100000003</v>
      </c>
      <c r="J3150" s="71">
        <v>-122.2717344</v>
      </c>
    </row>
    <row r="3151" spans="1:10" ht="29.1">
      <c r="A3151" s="71">
        <v>54388</v>
      </c>
      <c r="B3151" s="70" t="s">
        <v>1035</v>
      </c>
      <c r="C3151" s="71">
        <v>1303030</v>
      </c>
      <c r="D3151" s="72" t="s">
        <v>3172</v>
      </c>
      <c r="E3151" s="71">
        <v>4</v>
      </c>
      <c r="F3151" s="71">
        <v>2</v>
      </c>
      <c r="G3151" s="71">
        <v>7</v>
      </c>
      <c r="H3151" s="71">
        <v>3155</v>
      </c>
      <c r="I3151" s="71">
        <v>37.949785800000001</v>
      </c>
      <c r="J3151" s="71">
        <v>-122.34708089999999</v>
      </c>
    </row>
    <row r="3152" spans="1:10" ht="29.1">
      <c r="A3152" s="71">
        <v>57656</v>
      </c>
      <c r="B3152" s="70" t="s">
        <v>1035</v>
      </c>
      <c r="C3152" s="71">
        <v>102010</v>
      </c>
      <c r="D3152" s="72" t="s">
        <v>3173</v>
      </c>
      <c r="E3152" s="71">
        <v>2</v>
      </c>
      <c r="F3152" s="71">
        <v>4</v>
      </c>
      <c r="G3152" s="71">
        <v>7</v>
      </c>
      <c r="H3152" s="71">
        <v>3156</v>
      </c>
      <c r="I3152" s="71">
        <v>37.782751400000002</v>
      </c>
      <c r="J3152" s="71">
        <v>-122.2713608</v>
      </c>
    </row>
    <row r="3153" spans="1:10" ht="29.1">
      <c r="A3153" s="71">
        <v>53740</v>
      </c>
      <c r="B3153" s="70" t="s">
        <v>1035</v>
      </c>
      <c r="C3153" s="71">
        <v>1015470</v>
      </c>
      <c r="D3153" s="72" t="s">
        <v>3174</v>
      </c>
      <c r="E3153" s="71">
        <v>0</v>
      </c>
      <c r="F3153" s="71">
        <v>7</v>
      </c>
      <c r="G3153" s="71">
        <v>7</v>
      </c>
      <c r="H3153" s="71">
        <v>3157</v>
      </c>
      <c r="I3153" s="71">
        <v>37.812086399999998</v>
      </c>
      <c r="J3153" s="71">
        <v>-122.22978259999999</v>
      </c>
    </row>
    <row r="3154" spans="1:10" ht="29.1">
      <c r="A3154" s="71">
        <v>51432</v>
      </c>
      <c r="B3154" s="70" t="s">
        <v>1035</v>
      </c>
      <c r="C3154" s="71">
        <v>301640</v>
      </c>
      <c r="D3154" s="72" t="s">
        <v>3175</v>
      </c>
      <c r="E3154" s="71">
        <v>2</v>
      </c>
      <c r="F3154" s="71">
        <v>5</v>
      </c>
      <c r="G3154" s="71">
        <v>6</v>
      </c>
      <c r="H3154" s="71">
        <v>3158</v>
      </c>
      <c r="I3154" s="71">
        <v>37.860504599999999</v>
      </c>
      <c r="J3154" s="71">
        <v>-122.2456364</v>
      </c>
    </row>
    <row r="3155" spans="1:10" ht="29.1">
      <c r="A3155" s="71">
        <v>56346</v>
      </c>
      <c r="B3155" s="70" t="s">
        <v>1035</v>
      </c>
      <c r="C3155" s="71">
        <v>1002820</v>
      </c>
      <c r="D3155" s="72" t="s">
        <v>3176</v>
      </c>
      <c r="E3155" s="71">
        <v>4</v>
      </c>
      <c r="F3155" s="71">
        <v>3</v>
      </c>
      <c r="G3155" s="71">
        <v>6</v>
      </c>
      <c r="H3155" s="71">
        <v>3159</v>
      </c>
      <c r="I3155" s="71">
        <v>37.836063699999997</v>
      </c>
      <c r="J3155" s="71">
        <v>-122.2556081</v>
      </c>
    </row>
    <row r="3156" spans="1:10" ht="29.1">
      <c r="A3156" s="71">
        <v>58454</v>
      </c>
      <c r="B3156" s="70" t="s">
        <v>1035</v>
      </c>
      <c r="C3156" s="71">
        <v>1000820</v>
      </c>
      <c r="D3156" s="72" t="s">
        <v>3177</v>
      </c>
      <c r="E3156" s="71">
        <v>5</v>
      </c>
      <c r="F3156" s="71">
        <v>1</v>
      </c>
      <c r="G3156" s="71">
        <v>6</v>
      </c>
      <c r="H3156" s="71">
        <v>3160</v>
      </c>
      <c r="I3156" s="71">
        <v>37.796650499999998</v>
      </c>
      <c r="J3156" s="71">
        <v>-122.23340760000001</v>
      </c>
    </row>
    <row r="3157" spans="1:10" ht="29.1">
      <c r="A3157" s="71">
        <v>50578</v>
      </c>
      <c r="B3157" s="70" t="s">
        <v>1035</v>
      </c>
      <c r="C3157" s="71">
        <v>104480</v>
      </c>
      <c r="D3157" s="72" t="s">
        <v>3151</v>
      </c>
      <c r="E3157" s="71">
        <v>0</v>
      </c>
      <c r="F3157" s="71">
        <v>6</v>
      </c>
      <c r="G3157" s="71">
        <v>6</v>
      </c>
      <c r="H3157" s="71">
        <v>3161</v>
      </c>
      <c r="I3157" s="71">
        <v>37.730794799999998</v>
      </c>
      <c r="J3157" s="71">
        <v>-122.231736</v>
      </c>
    </row>
    <row r="3158" spans="1:10" ht="29.1">
      <c r="A3158" s="71">
        <v>57075</v>
      </c>
      <c r="B3158" s="70" t="s">
        <v>1035</v>
      </c>
      <c r="C3158" s="71">
        <v>9800180</v>
      </c>
      <c r="D3158" s="72" t="s">
        <v>3178</v>
      </c>
      <c r="E3158" s="71">
        <v>5</v>
      </c>
      <c r="F3158" s="71">
        <v>1</v>
      </c>
      <c r="G3158" s="71">
        <v>6</v>
      </c>
      <c r="H3158" s="71">
        <v>3162</v>
      </c>
      <c r="I3158" s="71">
        <v>37.667736699999999</v>
      </c>
      <c r="J3158" s="71">
        <v>-122.0978934</v>
      </c>
    </row>
    <row r="3159" spans="1:10" ht="29.1">
      <c r="A3159" s="71">
        <v>56235</v>
      </c>
      <c r="B3159" s="70" t="s">
        <v>1035</v>
      </c>
      <c r="C3159" s="71">
        <v>801780</v>
      </c>
      <c r="D3159" s="72" t="s">
        <v>3032</v>
      </c>
      <c r="E3159" s="71">
        <v>4</v>
      </c>
      <c r="F3159" s="71">
        <v>3</v>
      </c>
      <c r="G3159" s="71">
        <v>6</v>
      </c>
      <c r="H3159" s="71">
        <v>3163</v>
      </c>
      <c r="I3159" s="71">
        <v>37.624471300000003</v>
      </c>
      <c r="J3159" s="71">
        <v>-122.07499110000001</v>
      </c>
    </row>
    <row r="3160" spans="1:10" ht="29.1">
      <c r="A3160" s="71">
        <v>56793</v>
      </c>
      <c r="B3160" s="70" t="s">
        <v>1035</v>
      </c>
      <c r="C3160" s="71">
        <v>1016890</v>
      </c>
      <c r="D3160" s="72" t="s">
        <v>3131</v>
      </c>
      <c r="E3160" s="71">
        <v>1</v>
      </c>
      <c r="F3160" s="71">
        <v>6</v>
      </c>
      <c r="G3160" s="71">
        <v>6</v>
      </c>
      <c r="H3160" s="71">
        <v>3164</v>
      </c>
      <c r="I3160" s="71">
        <v>37.8365583</v>
      </c>
      <c r="J3160" s="71">
        <v>-122.2177068</v>
      </c>
    </row>
    <row r="3161" spans="1:10" ht="29.1">
      <c r="A3161" s="71">
        <v>58456</v>
      </c>
      <c r="B3161" s="70" t="s">
        <v>1035</v>
      </c>
      <c r="C3161" s="71">
        <v>1003830</v>
      </c>
      <c r="D3161" s="72" t="s">
        <v>3179</v>
      </c>
      <c r="E3161" s="71">
        <v>0</v>
      </c>
      <c r="F3161" s="71">
        <v>6</v>
      </c>
      <c r="G3161" s="71">
        <v>6</v>
      </c>
      <c r="H3161" s="71">
        <v>3165</v>
      </c>
      <c r="I3161" s="71">
        <v>37.757596999999997</v>
      </c>
      <c r="J3161" s="71">
        <v>-122.17565190000001</v>
      </c>
    </row>
    <row r="3162" spans="1:10" ht="29.1">
      <c r="A3162" s="71">
        <v>52661</v>
      </c>
      <c r="B3162" s="70" t="s">
        <v>1035</v>
      </c>
      <c r="C3162" s="71">
        <v>706150</v>
      </c>
      <c r="D3162" s="72" t="s">
        <v>3180</v>
      </c>
      <c r="E3162" s="71">
        <v>2</v>
      </c>
      <c r="F3162" s="71">
        <v>5</v>
      </c>
      <c r="G3162" s="71">
        <v>6</v>
      </c>
      <c r="H3162" s="71">
        <v>3166</v>
      </c>
      <c r="I3162" s="71">
        <v>37.550093199999999</v>
      </c>
      <c r="J3162" s="71">
        <v>-122.0202226</v>
      </c>
    </row>
    <row r="3163" spans="1:10" ht="29.1">
      <c r="A3163" s="71">
        <v>50680</v>
      </c>
      <c r="B3163" s="70" t="s">
        <v>1035</v>
      </c>
      <c r="C3163" s="71">
        <v>1100100</v>
      </c>
      <c r="D3163" s="72" t="s">
        <v>3181</v>
      </c>
      <c r="E3163" s="71">
        <v>4</v>
      </c>
      <c r="F3163" s="71">
        <v>2</v>
      </c>
      <c r="G3163" s="71">
        <v>6</v>
      </c>
      <c r="H3163" s="71">
        <v>3167</v>
      </c>
      <c r="I3163" s="71">
        <v>37.820072199999998</v>
      </c>
      <c r="J3163" s="71">
        <v>-122.24422300000001</v>
      </c>
    </row>
    <row r="3164" spans="1:10" ht="29.1">
      <c r="A3164" s="71">
        <v>57390</v>
      </c>
      <c r="B3164" s="70" t="s">
        <v>1035</v>
      </c>
      <c r="C3164" s="71">
        <v>704050</v>
      </c>
      <c r="D3164" s="72" t="s">
        <v>3182</v>
      </c>
      <c r="E3164" s="71">
        <v>0</v>
      </c>
      <c r="F3164" s="71">
        <v>6</v>
      </c>
      <c r="G3164" s="71">
        <v>6</v>
      </c>
      <c r="H3164" s="71">
        <v>3168</v>
      </c>
      <c r="I3164" s="71">
        <v>37.578153399999998</v>
      </c>
      <c r="J3164" s="71">
        <v>-121.9840385</v>
      </c>
    </row>
    <row r="3165" spans="1:10" ht="29.1">
      <c r="A3165" s="71">
        <v>56316</v>
      </c>
      <c r="B3165" s="70" t="s">
        <v>1035</v>
      </c>
      <c r="C3165" s="71">
        <v>1012120</v>
      </c>
      <c r="D3165" s="72" t="s">
        <v>3183</v>
      </c>
      <c r="E3165" s="71">
        <v>0</v>
      </c>
      <c r="F3165" s="71">
        <v>6</v>
      </c>
      <c r="G3165" s="71">
        <v>6</v>
      </c>
      <c r="H3165" s="71">
        <v>3169</v>
      </c>
      <c r="I3165" s="71">
        <v>37.779823299999997</v>
      </c>
      <c r="J3165" s="71">
        <v>-122.14378960000001</v>
      </c>
    </row>
    <row r="3166" spans="1:10" ht="29.1">
      <c r="A3166" s="71">
        <v>50920</v>
      </c>
      <c r="B3166" s="70" t="s">
        <v>1035</v>
      </c>
      <c r="C3166" s="71">
        <v>1501790</v>
      </c>
      <c r="D3166" s="72" t="s">
        <v>3184</v>
      </c>
      <c r="E3166" s="71">
        <v>4</v>
      </c>
      <c r="F3166" s="71">
        <v>2</v>
      </c>
      <c r="G3166" s="71">
        <v>6</v>
      </c>
      <c r="H3166" s="71">
        <v>3170</v>
      </c>
      <c r="I3166" s="71">
        <v>37.687996300000002</v>
      </c>
      <c r="J3166" s="71">
        <v>-122.14340439999999</v>
      </c>
    </row>
    <row r="3167" spans="1:10" ht="29.1">
      <c r="A3167" s="71">
        <v>56171</v>
      </c>
      <c r="B3167" s="70" t="s">
        <v>1035</v>
      </c>
      <c r="C3167" s="71">
        <v>702970</v>
      </c>
      <c r="D3167" s="72" t="s">
        <v>3063</v>
      </c>
      <c r="E3167" s="71">
        <v>3</v>
      </c>
      <c r="F3167" s="71">
        <v>4</v>
      </c>
      <c r="G3167" s="71">
        <v>6</v>
      </c>
      <c r="H3167" s="71">
        <v>3171</v>
      </c>
      <c r="I3167" s="71">
        <v>37.532392799999997</v>
      </c>
      <c r="J3167" s="71">
        <v>-121.9686032</v>
      </c>
    </row>
    <row r="3168" spans="1:10" ht="29.1">
      <c r="A3168" s="71">
        <v>55637</v>
      </c>
      <c r="B3168" s="70" t="s">
        <v>1035</v>
      </c>
      <c r="C3168" s="71">
        <v>1018690</v>
      </c>
      <c r="D3168" s="72" t="s">
        <v>3185</v>
      </c>
      <c r="E3168" s="71">
        <v>2</v>
      </c>
      <c r="F3168" s="71">
        <v>4</v>
      </c>
      <c r="G3168" s="71">
        <v>6</v>
      </c>
      <c r="H3168" s="71">
        <v>3172</v>
      </c>
      <c r="I3168" s="71">
        <v>37.7671384</v>
      </c>
      <c r="J3168" s="71">
        <v>-122.19656620000001</v>
      </c>
    </row>
    <row r="3169" spans="1:10" ht="29.1">
      <c r="A3169" s="71">
        <v>58411</v>
      </c>
      <c r="B3169" s="70" t="s">
        <v>1035</v>
      </c>
      <c r="C3169" s="71">
        <v>1016140</v>
      </c>
      <c r="D3169" s="72" t="s">
        <v>3186</v>
      </c>
      <c r="E3169" s="71">
        <v>2</v>
      </c>
      <c r="F3169" s="71">
        <v>5</v>
      </c>
      <c r="G3169" s="71">
        <v>6</v>
      </c>
      <c r="H3169" s="71">
        <v>3173</v>
      </c>
      <c r="I3169" s="71">
        <v>37.8248867</v>
      </c>
      <c r="J3169" s="71">
        <v>-122.2695258</v>
      </c>
    </row>
    <row r="3170" spans="1:10" ht="29.1">
      <c r="A3170" s="71">
        <v>52860</v>
      </c>
      <c r="B3170" s="70" t="s">
        <v>1035</v>
      </c>
      <c r="C3170" s="71">
        <v>802840</v>
      </c>
      <c r="D3170" s="72" t="s">
        <v>3187</v>
      </c>
      <c r="E3170" s="71">
        <v>4</v>
      </c>
      <c r="F3170" s="71">
        <v>3</v>
      </c>
      <c r="G3170" s="71">
        <v>6</v>
      </c>
      <c r="H3170" s="71">
        <v>3174</v>
      </c>
      <c r="I3170" s="71">
        <v>37.633411299999999</v>
      </c>
      <c r="J3170" s="71">
        <v>-122.11098699999999</v>
      </c>
    </row>
    <row r="3171" spans="1:10" ht="29.1">
      <c r="A3171" s="71">
        <v>59926</v>
      </c>
      <c r="B3171" s="70" t="s">
        <v>1035</v>
      </c>
      <c r="C3171" s="71">
        <v>1015490</v>
      </c>
      <c r="D3171" s="72" t="s">
        <v>3188</v>
      </c>
      <c r="E3171" s="71">
        <v>6</v>
      </c>
      <c r="F3171" s="71">
        <v>0</v>
      </c>
      <c r="G3171" s="71">
        <v>6</v>
      </c>
      <c r="H3171" s="71">
        <v>3175</v>
      </c>
      <c r="I3171" s="71">
        <v>37.811386200000001</v>
      </c>
      <c r="J3171" s="71">
        <v>-122.2417253</v>
      </c>
    </row>
    <row r="3172" spans="1:10" ht="29.1">
      <c r="A3172" s="71">
        <v>54471</v>
      </c>
      <c r="B3172" s="70" t="s">
        <v>1035</v>
      </c>
      <c r="C3172" s="71">
        <v>1014070</v>
      </c>
      <c r="D3172" s="72" t="s">
        <v>3189</v>
      </c>
      <c r="E3172" s="71">
        <v>1</v>
      </c>
      <c r="F3172" s="71">
        <v>5</v>
      </c>
      <c r="G3172" s="71">
        <v>6</v>
      </c>
      <c r="H3172" s="71">
        <v>3176</v>
      </c>
      <c r="I3172" s="71">
        <v>37.8065353</v>
      </c>
      <c r="J3172" s="71">
        <v>-122.2070779</v>
      </c>
    </row>
    <row r="3173" spans="1:10" ht="29.1">
      <c r="A3173" s="71">
        <v>58538</v>
      </c>
      <c r="B3173" s="70" t="s">
        <v>1035</v>
      </c>
      <c r="C3173" s="71">
        <v>1016340</v>
      </c>
      <c r="D3173" s="72" t="s">
        <v>3086</v>
      </c>
      <c r="E3173" s="71">
        <v>3</v>
      </c>
      <c r="F3173" s="71">
        <v>3</v>
      </c>
      <c r="G3173" s="71">
        <v>6</v>
      </c>
      <c r="H3173" s="71">
        <v>3177</v>
      </c>
      <c r="I3173" s="71">
        <v>37.8425467</v>
      </c>
      <c r="J3173" s="71">
        <v>-122.27050920000001</v>
      </c>
    </row>
    <row r="3174" spans="1:10" ht="29.1">
      <c r="A3174" s="71">
        <v>54492</v>
      </c>
      <c r="B3174" s="70" t="s">
        <v>1035</v>
      </c>
      <c r="C3174" s="71">
        <v>1300810</v>
      </c>
      <c r="D3174" s="72" t="s">
        <v>3139</v>
      </c>
      <c r="E3174" s="71">
        <v>3</v>
      </c>
      <c r="F3174" s="71">
        <v>4</v>
      </c>
      <c r="G3174" s="71">
        <v>6</v>
      </c>
      <c r="H3174" s="71">
        <v>3178</v>
      </c>
      <c r="I3174" s="71">
        <v>37.929865900000003</v>
      </c>
      <c r="J3174" s="71">
        <v>-122.3446213</v>
      </c>
    </row>
    <row r="3175" spans="1:10" ht="29.1">
      <c r="A3175" s="71">
        <v>51313</v>
      </c>
      <c r="B3175" s="70" t="s">
        <v>1035</v>
      </c>
      <c r="C3175" s="71">
        <v>701380</v>
      </c>
      <c r="D3175" s="72" t="s">
        <v>3093</v>
      </c>
      <c r="E3175" s="71">
        <v>2</v>
      </c>
      <c r="F3175" s="71">
        <v>4</v>
      </c>
      <c r="G3175" s="71">
        <v>6</v>
      </c>
      <c r="H3175" s="71">
        <v>3179</v>
      </c>
      <c r="I3175" s="71">
        <v>37.5665215</v>
      </c>
      <c r="J3175" s="71">
        <v>-122.03599509999999</v>
      </c>
    </row>
    <row r="3176" spans="1:10" ht="29.1">
      <c r="A3176" s="71">
        <v>50799</v>
      </c>
      <c r="B3176" s="70" t="s">
        <v>1035</v>
      </c>
      <c r="C3176" s="71">
        <v>800330</v>
      </c>
      <c r="D3176" s="72" t="s">
        <v>3014</v>
      </c>
      <c r="E3176" s="71">
        <v>3</v>
      </c>
      <c r="F3176" s="71">
        <v>4</v>
      </c>
      <c r="G3176" s="71">
        <v>6</v>
      </c>
      <c r="H3176" s="71">
        <v>3180</v>
      </c>
      <c r="I3176" s="71">
        <v>37.658234499999999</v>
      </c>
      <c r="J3176" s="71">
        <v>-122.0944279</v>
      </c>
    </row>
    <row r="3177" spans="1:10" ht="29.1">
      <c r="A3177" s="71">
        <v>52877</v>
      </c>
      <c r="B3177" s="70" t="s">
        <v>1035</v>
      </c>
      <c r="C3177" s="71">
        <v>302790</v>
      </c>
      <c r="D3177" s="72" t="s">
        <v>2895</v>
      </c>
      <c r="E3177" s="71">
        <v>6</v>
      </c>
      <c r="F3177" s="71">
        <v>0</v>
      </c>
      <c r="G3177" s="71">
        <v>6</v>
      </c>
      <c r="H3177" s="71">
        <v>3181</v>
      </c>
      <c r="I3177" s="71">
        <v>37.8813958</v>
      </c>
      <c r="J3177" s="71">
        <v>-122.29102140000001</v>
      </c>
    </row>
    <row r="3178" spans="1:10" ht="29.1">
      <c r="A3178" s="71">
        <v>56548</v>
      </c>
      <c r="B3178" s="70" t="s">
        <v>1035</v>
      </c>
      <c r="C3178" s="71">
        <v>901310</v>
      </c>
      <c r="D3178" s="72" t="s">
        <v>2705</v>
      </c>
      <c r="E3178" s="71">
        <v>4</v>
      </c>
      <c r="F3178" s="71">
        <v>2</v>
      </c>
      <c r="G3178" s="71">
        <v>6</v>
      </c>
      <c r="H3178" s="71">
        <v>3182</v>
      </c>
      <c r="I3178" s="71">
        <v>37.528599999999997</v>
      </c>
      <c r="J3178" s="71">
        <v>-122.03537799999999</v>
      </c>
    </row>
    <row r="3179" spans="1:10" ht="29.1">
      <c r="A3179" s="71">
        <v>55469</v>
      </c>
      <c r="B3179" s="70" t="s">
        <v>1035</v>
      </c>
      <c r="C3179" s="71">
        <v>1502590</v>
      </c>
      <c r="D3179" s="72" t="s">
        <v>3190</v>
      </c>
      <c r="E3179" s="71">
        <v>2</v>
      </c>
      <c r="F3179" s="71">
        <v>5</v>
      </c>
      <c r="G3179" s="71">
        <v>6</v>
      </c>
      <c r="H3179" s="71">
        <v>3183</v>
      </c>
      <c r="I3179" s="71">
        <v>37.708142299999999</v>
      </c>
      <c r="J3179" s="71">
        <v>-122.1707085</v>
      </c>
    </row>
    <row r="3180" spans="1:10" ht="29.1">
      <c r="A3180" s="71">
        <v>51327</v>
      </c>
      <c r="B3180" s="70" t="s">
        <v>1035</v>
      </c>
      <c r="C3180" s="71">
        <v>9902910</v>
      </c>
      <c r="D3180" s="72" t="s">
        <v>1841</v>
      </c>
      <c r="E3180" s="71">
        <v>3</v>
      </c>
      <c r="F3180" s="71">
        <v>3</v>
      </c>
      <c r="G3180" s="71">
        <v>6</v>
      </c>
      <c r="H3180" s="71">
        <v>3184</v>
      </c>
      <c r="I3180" s="71">
        <v>37.963394299999997</v>
      </c>
      <c r="J3180" s="71">
        <v>-122.34142610000001</v>
      </c>
    </row>
    <row r="3181" spans="1:10" ht="29.1">
      <c r="A3181" s="71">
        <v>57356</v>
      </c>
      <c r="B3181" s="70" t="s">
        <v>1035</v>
      </c>
      <c r="C3181" s="71">
        <v>301900</v>
      </c>
      <c r="D3181" s="72" t="s">
        <v>3142</v>
      </c>
      <c r="E3181" s="71">
        <v>0</v>
      </c>
      <c r="F3181" s="71">
        <v>6</v>
      </c>
      <c r="G3181" s="71">
        <v>6</v>
      </c>
      <c r="H3181" s="71">
        <v>3185</v>
      </c>
      <c r="I3181" s="71">
        <v>37.898633599999997</v>
      </c>
      <c r="J3181" s="71">
        <v>-122.2856493</v>
      </c>
    </row>
    <row r="3182" spans="1:10" ht="29.1">
      <c r="A3182" s="71">
        <v>58750</v>
      </c>
      <c r="B3182" s="70" t="s">
        <v>1035</v>
      </c>
      <c r="C3182" s="71">
        <v>803280</v>
      </c>
      <c r="D3182" s="72" t="s">
        <v>3191</v>
      </c>
      <c r="E3182" s="71">
        <v>4</v>
      </c>
      <c r="F3182" s="71">
        <v>2</v>
      </c>
      <c r="G3182" s="71">
        <v>6</v>
      </c>
      <c r="H3182" s="71">
        <v>3186</v>
      </c>
      <c r="I3182" s="71">
        <v>37.648326500000003</v>
      </c>
      <c r="J3182" s="71">
        <v>-122.0649203</v>
      </c>
    </row>
    <row r="3183" spans="1:10" ht="29.1">
      <c r="A3183" s="71">
        <v>56344</v>
      </c>
      <c r="B3183" s="70" t="s">
        <v>1035</v>
      </c>
      <c r="C3183" s="71">
        <v>1501870</v>
      </c>
      <c r="D3183" s="72" t="s">
        <v>3192</v>
      </c>
      <c r="E3183" s="71">
        <v>2</v>
      </c>
      <c r="F3183" s="71">
        <v>5</v>
      </c>
      <c r="G3183" s="71">
        <v>6</v>
      </c>
      <c r="H3183" s="71">
        <v>3187</v>
      </c>
      <c r="I3183" s="71">
        <v>37.689163000000001</v>
      </c>
      <c r="J3183" s="71">
        <v>-122.1511476</v>
      </c>
    </row>
    <row r="3184" spans="1:10" ht="29.1">
      <c r="A3184" s="71">
        <v>55712</v>
      </c>
      <c r="B3184" s="70" t="s">
        <v>1035</v>
      </c>
      <c r="C3184" s="71">
        <v>305370</v>
      </c>
      <c r="D3184" s="72" t="s">
        <v>2886</v>
      </c>
      <c r="E3184" s="71">
        <v>6</v>
      </c>
      <c r="F3184" s="71">
        <v>0</v>
      </c>
      <c r="G3184" s="71">
        <v>6</v>
      </c>
      <c r="H3184" s="71">
        <v>3188</v>
      </c>
      <c r="I3184" s="71">
        <v>37.890901900000003</v>
      </c>
      <c r="J3184" s="71">
        <v>-122.26729709999999</v>
      </c>
    </row>
    <row r="3185" spans="1:10" ht="29.1">
      <c r="A3185" s="71">
        <v>54351</v>
      </c>
      <c r="B3185" s="70" t="s">
        <v>1035</v>
      </c>
      <c r="C3185" s="71">
        <v>305320</v>
      </c>
      <c r="D3185" s="72" t="s">
        <v>2651</v>
      </c>
      <c r="E3185" s="71">
        <v>0</v>
      </c>
      <c r="F3185" s="71">
        <v>6</v>
      </c>
      <c r="G3185" s="71">
        <v>6</v>
      </c>
      <c r="H3185" s="71">
        <v>3189</v>
      </c>
      <c r="I3185" s="71">
        <v>37.893368299999999</v>
      </c>
      <c r="J3185" s="71">
        <v>-122.267895</v>
      </c>
    </row>
    <row r="3186" spans="1:10" ht="29.1">
      <c r="A3186" s="71">
        <v>57244</v>
      </c>
      <c r="B3186" s="70" t="s">
        <v>1035</v>
      </c>
      <c r="C3186" s="71">
        <v>702380</v>
      </c>
      <c r="D3186" s="72" t="s">
        <v>3103</v>
      </c>
      <c r="E3186" s="71">
        <v>2</v>
      </c>
      <c r="F3186" s="71">
        <v>4</v>
      </c>
      <c r="G3186" s="71">
        <v>6</v>
      </c>
      <c r="H3186" s="71">
        <v>3190</v>
      </c>
      <c r="I3186" s="71">
        <v>37.572449599999999</v>
      </c>
      <c r="J3186" s="71">
        <v>-122.03529210000001</v>
      </c>
    </row>
    <row r="3187" spans="1:10" ht="29.1">
      <c r="A3187" s="71">
        <v>54234</v>
      </c>
      <c r="B3187" s="70" t="s">
        <v>1035</v>
      </c>
      <c r="C3187" s="71">
        <v>805520</v>
      </c>
      <c r="D3187" s="72" t="s">
        <v>3193</v>
      </c>
      <c r="E3187" s="71">
        <v>3</v>
      </c>
      <c r="F3187" s="71">
        <v>4</v>
      </c>
      <c r="G3187" s="71">
        <v>6</v>
      </c>
      <c r="H3187" s="71">
        <v>3191</v>
      </c>
      <c r="I3187" s="71">
        <v>37.6618596</v>
      </c>
      <c r="J3187" s="71">
        <v>-122.07914460000001</v>
      </c>
    </row>
    <row r="3188" spans="1:10" ht="29.1">
      <c r="A3188" s="71">
        <v>55632</v>
      </c>
      <c r="B3188" s="70" t="s">
        <v>1035</v>
      </c>
      <c r="C3188" s="71">
        <v>1301680</v>
      </c>
      <c r="D3188" s="72" t="s">
        <v>3017</v>
      </c>
      <c r="E3188" s="71">
        <v>5</v>
      </c>
      <c r="F3188" s="71">
        <v>1</v>
      </c>
      <c r="G3188" s="71">
        <v>6</v>
      </c>
      <c r="H3188" s="71">
        <v>3192</v>
      </c>
      <c r="I3188" s="71">
        <v>37.9748138</v>
      </c>
      <c r="J3188" s="71">
        <v>-122.3229813</v>
      </c>
    </row>
    <row r="3189" spans="1:10" ht="29.1">
      <c r="A3189" s="71">
        <v>58772</v>
      </c>
      <c r="B3189" s="70" t="s">
        <v>1035</v>
      </c>
      <c r="C3189" s="71">
        <v>1600010</v>
      </c>
      <c r="D3189" s="72" t="s">
        <v>3194</v>
      </c>
      <c r="E3189" s="71">
        <v>6</v>
      </c>
      <c r="F3189" s="71">
        <v>1</v>
      </c>
      <c r="G3189" s="71">
        <v>6</v>
      </c>
      <c r="H3189" s="71">
        <v>3193</v>
      </c>
      <c r="I3189" s="71">
        <v>37.976020900000002</v>
      </c>
      <c r="J3189" s="71">
        <v>-122.35147120000001</v>
      </c>
    </row>
    <row r="3190" spans="1:10" ht="29.1">
      <c r="A3190" s="71">
        <v>53088</v>
      </c>
      <c r="B3190" s="70" t="s">
        <v>1035</v>
      </c>
      <c r="C3190" s="71">
        <v>1014980</v>
      </c>
      <c r="D3190" s="72" t="s">
        <v>3195</v>
      </c>
      <c r="E3190" s="71">
        <v>3</v>
      </c>
      <c r="F3190" s="71">
        <v>3</v>
      </c>
      <c r="G3190" s="71">
        <v>6</v>
      </c>
      <c r="H3190" s="71">
        <v>3194</v>
      </c>
      <c r="I3190" s="71">
        <v>37.7856205</v>
      </c>
      <c r="J3190" s="71">
        <v>-122.1919659</v>
      </c>
    </row>
    <row r="3191" spans="1:10" ht="29.1">
      <c r="A3191" s="71">
        <v>58534</v>
      </c>
      <c r="B3191" s="70" t="s">
        <v>1035</v>
      </c>
      <c r="C3191" s="71">
        <v>705500</v>
      </c>
      <c r="D3191" s="72" t="s">
        <v>3015</v>
      </c>
      <c r="E3191" s="71">
        <v>2</v>
      </c>
      <c r="F3191" s="71">
        <v>5</v>
      </c>
      <c r="G3191" s="71">
        <v>6</v>
      </c>
      <c r="H3191" s="71">
        <v>3195</v>
      </c>
      <c r="I3191" s="71">
        <v>37.506464399999999</v>
      </c>
      <c r="J3191" s="71">
        <v>-121.9236195</v>
      </c>
    </row>
    <row r="3192" spans="1:10" ht="29.1">
      <c r="A3192" s="71">
        <v>56125</v>
      </c>
      <c r="B3192" s="70" t="s">
        <v>1035</v>
      </c>
      <c r="C3192" s="71">
        <v>801410</v>
      </c>
      <c r="D3192" s="72" t="s">
        <v>3196</v>
      </c>
      <c r="E3192" s="71">
        <v>3</v>
      </c>
      <c r="F3192" s="71">
        <v>3</v>
      </c>
      <c r="G3192" s="71">
        <v>6</v>
      </c>
      <c r="H3192" s="71">
        <v>3196</v>
      </c>
      <c r="I3192" s="71">
        <v>37.676260200000002</v>
      </c>
      <c r="J3192" s="71">
        <v>-122.070573</v>
      </c>
    </row>
    <row r="3193" spans="1:10" ht="29.1">
      <c r="A3193" s="71">
        <v>50103</v>
      </c>
      <c r="B3193" s="70" t="s">
        <v>1035</v>
      </c>
      <c r="C3193" s="71">
        <v>1500150</v>
      </c>
      <c r="D3193" s="72" t="s">
        <v>3197</v>
      </c>
      <c r="E3193" s="71">
        <v>4</v>
      </c>
      <c r="F3193" s="71">
        <v>2</v>
      </c>
      <c r="G3193" s="71">
        <v>6</v>
      </c>
      <c r="H3193" s="71">
        <v>3197</v>
      </c>
      <c r="I3193" s="71">
        <v>37.706029200000003</v>
      </c>
      <c r="J3193" s="71">
        <v>-122.1523299</v>
      </c>
    </row>
    <row r="3194" spans="1:10" ht="29.1">
      <c r="A3194" s="71">
        <v>54483</v>
      </c>
      <c r="B3194" s="70" t="s">
        <v>1035</v>
      </c>
      <c r="C3194" s="71">
        <v>1017190</v>
      </c>
      <c r="D3194" s="72" t="s">
        <v>3198</v>
      </c>
      <c r="E3194" s="71">
        <v>5</v>
      </c>
      <c r="F3194" s="71">
        <v>1</v>
      </c>
      <c r="G3194" s="71">
        <v>6</v>
      </c>
      <c r="H3194" s="71">
        <v>3198</v>
      </c>
      <c r="I3194" s="71">
        <v>37.798533200000001</v>
      </c>
      <c r="J3194" s="71">
        <v>-122.26436099999999</v>
      </c>
    </row>
    <row r="3195" spans="1:10" ht="29.1">
      <c r="A3195" s="71">
        <v>59592</v>
      </c>
      <c r="B3195" s="70" t="s">
        <v>1035</v>
      </c>
      <c r="C3195" s="71">
        <v>305450</v>
      </c>
      <c r="D3195" s="72" t="s">
        <v>3199</v>
      </c>
      <c r="E3195" s="71">
        <v>5</v>
      </c>
      <c r="F3195" s="71">
        <v>1</v>
      </c>
      <c r="G3195" s="71">
        <v>6</v>
      </c>
      <c r="H3195" s="71">
        <v>3199</v>
      </c>
      <c r="I3195" s="71">
        <v>37.886244599999998</v>
      </c>
      <c r="J3195" s="71">
        <v>-122.2718941</v>
      </c>
    </row>
    <row r="3196" spans="1:10" ht="29.1">
      <c r="A3196" s="71">
        <v>59788</v>
      </c>
      <c r="B3196" s="70" t="s">
        <v>1035</v>
      </c>
      <c r="C3196" s="71">
        <v>800090</v>
      </c>
      <c r="D3196" s="72" t="s">
        <v>3200</v>
      </c>
      <c r="E3196" s="71">
        <v>2</v>
      </c>
      <c r="F3196" s="71">
        <v>4</v>
      </c>
      <c r="G3196" s="71">
        <v>6</v>
      </c>
      <c r="H3196" s="71">
        <v>3200</v>
      </c>
      <c r="I3196" s="71">
        <v>37.673214799999997</v>
      </c>
      <c r="J3196" s="71">
        <v>-122.0777009</v>
      </c>
    </row>
    <row r="3197" spans="1:10" ht="29.1">
      <c r="A3197" s="71">
        <v>56681</v>
      </c>
      <c r="B3197" s="70" t="s">
        <v>1035</v>
      </c>
      <c r="C3197" s="71">
        <v>9802230</v>
      </c>
      <c r="D3197" s="72" t="s">
        <v>2987</v>
      </c>
      <c r="E3197" s="71">
        <v>2</v>
      </c>
      <c r="F3197" s="71">
        <v>4</v>
      </c>
      <c r="G3197" s="71">
        <v>6</v>
      </c>
      <c r="H3197" s="71">
        <v>3201</v>
      </c>
      <c r="I3197" s="71">
        <v>37.683028299999997</v>
      </c>
      <c r="J3197" s="71">
        <v>-122.0976534</v>
      </c>
    </row>
    <row r="3198" spans="1:10" ht="29.1">
      <c r="A3198" s="71">
        <v>56441</v>
      </c>
      <c r="B3198" s="70" t="s">
        <v>1035</v>
      </c>
      <c r="C3198" s="71">
        <v>1011570</v>
      </c>
      <c r="D3198" s="72" t="s">
        <v>3201</v>
      </c>
      <c r="E3198" s="71">
        <v>1</v>
      </c>
      <c r="F3198" s="71">
        <v>5</v>
      </c>
      <c r="G3198" s="71">
        <v>6</v>
      </c>
      <c r="H3198" s="71">
        <v>3202</v>
      </c>
      <c r="I3198" s="71">
        <v>37.753011800000003</v>
      </c>
      <c r="J3198" s="71">
        <v>-122.1259814</v>
      </c>
    </row>
    <row r="3199" spans="1:10" ht="29.1">
      <c r="A3199" s="71">
        <v>55309</v>
      </c>
      <c r="B3199" s="70" t="s">
        <v>1035</v>
      </c>
      <c r="C3199" s="71">
        <v>1003720</v>
      </c>
      <c r="D3199" s="72" t="s">
        <v>2586</v>
      </c>
      <c r="E3199" s="71">
        <v>5</v>
      </c>
      <c r="F3199" s="71">
        <v>1</v>
      </c>
      <c r="G3199" s="71">
        <v>6</v>
      </c>
      <c r="H3199" s="71">
        <v>3203</v>
      </c>
      <c r="I3199" s="71">
        <v>37.7583731</v>
      </c>
      <c r="J3199" s="71">
        <v>-122.17378170000001</v>
      </c>
    </row>
    <row r="3200" spans="1:10" ht="29.1">
      <c r="A3200" s="71">
        <v>54650</v>
      </c>
      <c r="B3200" s="70" t="s">
        <v>1035</v>
      </c>
      <c r="C3200" s="71">
        <v>704760</v>
      </c>
      <c r="D3200" s="72" t="s">
        <v>3202</v>
      </c>
      <c r="E3200" s="71">
        <v>2</v>
      </c>
      <c r="F3200" s="71">
        <v>4</v>
      </c>
      <c r="G3200" s="71">
        <v>6</v>
      </c>
      <c r="H3200" s="71">
        <v>3204</v>
      </c>
      <c r="I3200" s="71">
        <v>37.580948200000002</v>
      </c>
      <c r="J3200" s="71">
        <v>-122.03684269999999</v>
      </c>
    </row>
    <row r="3201" spans="1:10" ht="29.1">
      <c r="A3201" s="71">
        <v>57376</v>
      </c>
      <c r="B3201" s="70" t="s">
        <v>1035</v>
      </c>
      <c r="C3201" s="71">
        <v>1013480</v>
      </c>
      <c r="D3201" s="72" t="s">
        <v>3203</v>
      </c>
      <c r="E3201" s="71">
        <v>1</v>
      </c>
      <c r="F3201" s="71">
        <v>6</v>
      </c>
      <c r="G3201" s="71">
        <v>6</v>
      </c>
      <c r="H3201" s="71">
        <v>3205</v>
      </c>
      <c r="I3201" s="71">
        <v>37.772457099999997</v>
      </c>
      <c r="J3201" s="71">
        <v>-122.1539222</v>
      </c>
    </row>
    <row r="3202" spans="1:10" ht="29.1">
      <c r="A3202" s="71">
        <v>55160</v>
      </c>
      <c r="B3202" s="70" t="s">
        <v>1035</v>
      </c>
      <c r="C3202" s="71">
        <v>706490</v>
      </c>
      <c r="D3202" s="72" t="s">
        <v>2951</v>
      </c>
      <c r="E3202" s="71">
        <v>5</v>
      </c>
      <c r="F3202" s="71">
        <v>1</v>
      </c>
      <c r="G3202" s="71">
        <v>6</v>
      </c>
      <c r="H3202" s="71">
        <v>3206</v>
      </c>
      <c r="I3202" s="71">
        <v>37.473274500000002</v>
      </c>
      <c r="J3202" s="71">
        <v>-121.91980940000001</v>
      </c>
    </row>
    <row r="3203" spans="1:10" ht="29.1">
      <c r="A3203" s="71">
        <v>59022</v>
      </c>
      <c r="B3203" s="70" t="s">
        <v>1035</v>
      </c>
      <c r="C3203" s="71">
        <v>1000140</v>
      </c>
      <c r="D3203" s="72" t="s">
        <v>3071</v>
      </c>
      <c r="E3203" s="71">
        <v>3</v>
      </c>
      <c r="F3203" s="71">
        <v>3</v>
      </c>
      <c r="G3203" s="71">
        <v>6</v>
      </c>
      <c r="H3203" s="71">
        <v>3207</v>
      </c>
      <c r="I3203" s="71">
        <v>37.735645099999999</v>
      </c>
      <c r="J3203" s="71">
        <v>-122.17464870000001</v>
      </c>
    </row>
    <row r="3204" spans="1:10" ht="29.1">
      <c r="A3204" s="71">
        <v>50512</v>
      </c>
      <c r="B3204" s="70" t="s">
        <v>1035</v>
      </c>
      <c r="C3204" s="71">
        <v>500510</v>
      </c>
      <c r="D3204" s="72" t="s">
        <v>3204</v>
      </c>
      <c r="E3204" s="71">
        <v>4</v>
      </c>
      <c r="F3204" s="71">
        <v>2</v>
      </c>
      <c r="G3204" s="71">
        <v>6</v>
      </c>
      <c r="H3204" s="71">
        <v>3208</v>
      </c>
      <c r="I3204" s="71">
        <v>37.902182199999999</v>
      </c>
      <c r="J3204" s="71">
        <v>-122.3046174</v>
      </c>
    </row>
    <row r="3205" spans="1:10" ht="29.1">
      <c r="A3205" s="71">
        <v>54587</v>
      </c>
      <c r="B3205" s="70" t="s">
        <v>1035</v>
      </c>
      <c r="C3205" s="71">
        <v>500070</v>
      </c>
      <c r="D3205" s="72" t="s">
        <v>3205</v>
      </c>
      <c r="E3205" s="71">
        <v>2</v>
      </c>
      <c r="F3205" s="71">
        <v>5</v>
      </c>
      <c r="G3205" s="71">
        <v>6</v>
      </c>
      <c r="H3205" s="71">
        <v>3209</v>
      </c>
      <c r="I3205" s="71">
        <v>37.922352099999998</v>
      </c>
      <c r="J3205" s="71">
        <v>-122.2924898</v>
      </c>
    </row>
    <row r="3206" spans="1:10" ht="29.1">
      <c r="A3206" s="71">
        <v>52433</v>
      </c>
      <c r="B3206" s="70" t="s">
        <v>1035</v>
      </c>
      <c r="C3206" s="71">
        <v>1303020</v>
      </c>
      <c r="D3206" s="72" t="s">
        <v>3172</v>
      </c>
      <c r="E3206" s="71">
        <v>3</v>
      </c>
      <c r="F3206" s="71">
        <v>3</v>
      </c>
      <c r="G3206" s="71">
        <v>6</v>
      </c>
      <c r="H3206" s="71">
        <v>3210</v>
      </c>
      <c r="I3206" s="71">
        <v>37.949908100000002</v>
      </c>
      <c r="J3206" s="71">
        <v>-122.34723169999999</v>
      </c>
    </row>
    <row r="3207" spans="1:10" ht="29.1">
      <c r="A3207" s="71">
        <v>50320</v>
      </c>
      <c r="B3207" s="70" t="s">
        <v>1035</v>
      </c>
      <c r="C3207" s="71">
        <v>804710</v>
      </c>
      <c r="D3207" s="72" t="s">
        <v>3206</v>
      </c>
      <c r="E3207" s="71">
        <v>4</v>
      </c>
      <c r="F3207" s="71">
        <v>2</v>
      </c>
      <c r="G3207" s="71">
        <v>6</v>
      </c>
      <c r="H3207" s="71">
        <v>3211</v>
      </c>
      <c r="I3207" s="71">
        <v>37.618061099999998</v>
      </c>
      <c r="J3207" s="71">
        <v>-122.0699438</v>
      </c>
    </row>
    <row r="3208" spans="1:10" ht="29.1">
      <c r="A3208" s="71">
        <v>59008</v>
      </c>
      <c r="B3208" s="70" t="s">
        <v>1035</v>
      </c>
      <c r="C3208" s="71">
        <v>102160</v>
      </c>
      <c r="D3208" s="72" t="s">
        <v>3207</v>
      </c>
      <c r="E3208" s="71">
        <v>5</v>
      </c>
      <c r="F3208" s="71">
        <v>1</v>
      </c>
      <c r="G3208" s="71">
        <v>6</v>
      </c>
      <c r="H3208" s="71">
        <v>3212</v>
      </c>
      <c r="I3208" s="71">
        <v>37.735177899999996</v>
      </c>
      <c r="J3208" s="71">
        <v>-122.2371023</v>
      </c>
    </row>
    <row r="3209" spans="1:10" ht="29.1">
      <c r="A3209" s="71">
        <v>50130</v>
      </c>
      <c r="B3209" s="70" t="s">
        <v>1035</v>
      </c>
      <c r="C3209" s="71">
        <v>800240</v>
      </c>
      <c r="D3209" s="72" t="s">
        <v>3208</v>
      </c>
      <c r="E3209" s="71">
        <v>1</v>
      </c>
      <c r="F3209" s="71">
        <v>5</v>
      </c>
      <c r="G3209" s="71">
        <v>6</v>
      </c>
      <c r="H3209" s="71">
        <v>3213</v>
      </c>
      <c r="I3209" s="71">
        <v>37.669246999999999</v>
      </c>
      <c r="J3209" s="71">
        <v>-122.09355669999999</v>
      </c>
    </row>
    <row r="3210" spans="1:10" ht="29.1">
      <c r="A3210" s="71">
        <v>56778</v>
      </c>
      <c r="B3210" s="70" t="s">
        <v>1035</v>
      </c>
      <c r="C3210" s="71">
        <v>1502240</v>
      </c>
      <c r="D3210" s="72" t="s">
        <v>3087</v>
      </c>
      <c r="E3210" s="71">
        <v>5</v>
      </c>
      <c r="F3210" s="71">
        <v>2</v>
      </c>
      <c r="G3210" s="71">
        <v>6</v>
      </c>
      <c r="H3210" s="71">
        <v>3214</v>
      </c>
      <c r="I3210" s="71">
        <v>37.681386600000003</v>
      </c>
      <c r="J3210" s="71">
        <v>-122.1499389</v>
      </c>
    </row>
    <row r="3211" spans="1:10" ht="29.1">
      <c r="A3211" s="71">
        <v>54530</v>
      </c>
      <c r="B3211" s="70" t="s">
        <v>1035</v>
      </c>
      <c r="C3211" s="71">
        <v>703900</v>
      </c>
      <c r="D3211" s="72" t="s">
        <v>3209</v>
      </c>
      <c r="E3211" s="71">
        <v>0</v>
      </c>
      <c r="F3211" s="71">
        <v>6</v>
      </c>
      <c r="G3211" s="71">
        <v>6</v>
      </c>
      <c r="H3211" s="71">
        <v>3215</v>
      </c>
      <c r="I3211" s="71">
        <v>37.566036699999998</v>
      </c>
      <c r="J3211" s="71">
        <v>-121.9752707</v>
      </c>
    </row>
    <row r="3212" spans="1:10" ht="29.1">
      <c r="A3212" s="71">
        <v>52138</v>
      </c>
      <c r="B3212" s="70" t="s">
        <v>1035</v>
      </c>
      <c r="C3212" s="71">
        <v>9905710</v>
      </c>
      <c r="D3212" s="72" t="s">
        <v>3210</v>
      </c>
      <c r="E3212" s="71">
        <v>5</v>
      </c>
      <c r="F3212" s="71">
        <v>1</v>
      </c>
      <c r="G3212" s="71">
        <v>6</v>
      </c>
      <c r="H3212" s="71">
        <v>3216</v>
      </c>
      <c r="I3212" s="71">
        <v>37.783137099999998</v>
      </c>
      <c r="J3212" s="71">
        <v>-122.30349579999999</v>
      </c>
    </row>
    <row r="3213" spans="1:10" ht="29.1">
      <c r="A3213" s="71">
        <v>51727</v>
      </c>
      <c r="B3213" s="70" t="s">
        <v>1035</v>
      </c>
      <c r="C3213" s="71">
        <v>9904080</v>
      </c>
      <c r="D3213" s="72" t="s">
        <v>3211</v>
      </c>
      <c r="E3213" s="71">
        <v>3</v>
      </c>
      <c r="F3213" s="71">
        <v>3</v>
      </c>
      <c r="G3213" s="71">
        <v>6</v>
      </c>
      <c r="H3213" s="71">
        <v>3217</v>
      </c>
      <c r="I3213" s="71">
        <v>37.7684383</v>
      </c>
      <c r="J3213" s="71">
        <v>-122.2401041</v>
      </c>
    </row>
    <row r="3214" spans="1:10" ht="29.1">
      <c r="A3214" s="71">
        <v>56114</v>
      </c>
      <c r="B3214" s="70" t="s">
        <v>1035</v>
      </c>
      <c r="C3214" s="71">
        <v>1100550</v>
      </c>
      <c r="D3214" s="72" t="s">
        <v>3094</v>
      </c>
      <c r="E3214" s="71">
        <v>6</v>
      </c>
      <c r="F3214" s="71">
        <v>1</v>
      </c>
      <c r="G3214" s="71">
        <v>6</v>
      </c>
      <c r="H3214" s="71">
        <v>3218</v>
      </c>
      <c r="I3214" s="71">
        <v>37.824677299999998</v>
      </c>
      <c r="J3214" s="71">
        <v>-122.2376838</v>
      </c>
    </row>
    <row r="3215" spans="1:10" ht="29.1">
      <c r="A3215" s="71">
        <v>55374</v>
      </c>
      <c r="B3215" s="70" t="s">
        <v>1035</v>
      </c>
      <c r="C3215" s="71">
        <v>1300790</v>
      </c>
      <c r="D3215" s="72" t="s">
        <v>3041</v>
      </c>
      <c r="E3215" s="71">
        <v>2</v>
      </c>
      <c r="F3215" s="71">
        <v>4</v>
      </c>
      <c r="G3215" s="71">
        <v>6</v>
      </c>
      <c r="H3215" s="71">
        <v>3219</v>
      </c>
      <c r="I3215" s="71">
        <v>37.912542500000001</v>
      </c>
      <c r="J3215" s="71">
        <v>-122.3201749</v>
      </c>
    </row>
    <row r="3216" spans="1:10" ht="29.1">
      <c r="A3216" s="71">
        <v>52340</v>
      </c>
      <c r="B3216" s="70" t="s">
        <v>1035</v>
      </c>
      <c r="C3216" s="71">
        <v>1500420</v>
      </c>
      <c r="D3216" s="72" t="s">
        <v>3212</v>
      </c>
      <c r="E3216" s="71">
        <v>1</v>
      </c>
      <c r="F3216" s="71">
        <v>5</v>
      </c>
      <c r="G3216" s="71">
        <v>6</v>
      </c>
      <c r="H3216" s="71">
        <v>3220</v>
      </c>
      <c r="I3216" s="71">
        <v>37.730667500000003</v>
      </c>
      <c r="J3216" s="71">
        <v>-122.1492878</v>
      </c>
    </row>
    <row r="3217" spans="1:10" ht="29.1">
      <c r="A3217" s="71">
        <v>54776</v>
      </c>
      <c r="B3217" s="70" t="s">
        <v>1035</v>
      </c>
      <c r="C3217" s="71">
        <v>9802440</v>
      </c>
      <c r="D3217" s="72" t="s">
        <v>3169</v>
      </c>
      <c r="E3217" s="71">
        <v>4</v>
      </c>
      <c r="F3217" s="71">
        <v>3</v>
      </c>
      <c r="G3217" s="71">
        <v>6</v>
      </c>
      <c r="H3217" s="71">
        <v>3221</v>
      </c>
      <c r="I3217" s="71">
        <v>37.452227800000003</v>
      </c>
      <c r="J3217" s="71">
        <v>-121.91020349999999</v>
      </c>
    </row>
    <row r="3218" spans="1:10" ht="29.1">
      <c r="A3218" s="71">
        <v>57749</v>
      </c>
      <c r="B3218" s="70" t="s">
        <v>1035</v>
      </c>
      <c r="C3218" s="71">
        <v>9803050</v>
      </c>
      <c r="D3218" s="72" t="s">
        <v>3213</v>
      </c>
      <c r="E3218" s="71">
        <v>2</v>
      </c>
      <c r="F3218" s="71">
        <v>4</v>
      </c>
      <c r="G3218" s="71">
        <v>6</v>
      </c>
      <c r="H3218" s="71">
        <v>3222</v>
      </c>
      <c r="I3218" s="71">
        <v>37.7006473</v>
      </c>
      <c r="J3218" s="71">
        <v>-122.09072810000001</v>
      </c>
    </row>
    <row r="3219" spans="1:10" ht="29.1">
      <c r="A3219" s="71">
        <v>54496</v>
      </c>
      <c r="B3219" s="70" t="s">
        <v>1035</v>
      </c>
      <c r="C3219" s="71">
        <v>1301040</v>
      </c>
      <c r="D3219" s="72" t="s">
        <v>3214</v>
      </c>
      <c r="E3219" s="71">
        <v>1</v>
      </c>
      <c r="F3219" s="71">
        <v>5</v>
      </c>
      <c r="G3219" s="71">
        <v>6</v>
      </c>
      <c r="H3219" s="71">
        <v>3223</v>
      </c>
      <c r="I3219" s="71">
        <v>37.913903900000001</v>
      </c>
      <c r="J3219" s="71">
        <v>-122.3227607</v>
      </c>
    </row>
    <row r="3220" spans="1:10" ht="29.1">
      <c r="A3220" s="71">
        <v>50673</v>
      </c>
      <c r="B3220" s="70" t="s">
        <v>1035</v>
      </c>
      <c r="C3220" s="71">
        <v>1504410</v>
      </c>
      <c r="D3220" s="72" t="s">
        <v>3190</v>
      </c>
      <c r="E3220" s="71">
        <v>4</v>
      </c>
      <c r="F3220" s="71">
        <v>2</v>
      </c>
      <c r="G3220" s="71">
        <v>6</v>
      </c>
      <c r="H3220" s="71">
        <v>3224</v>
      </c>
      <c r="I3220" s="71">
        <v>37.7092034</v>
      </c>
      <c r="J3220" s="71">
        <v>-122.17110340000001</v>
      </c>
    </row>
    <row r="3221" spans="1:10" ht="29.1">
      <c r="A3221" s="71">
        <v>54437</v>
      </c>
      <c r="B3221" s="70" t="s">
        <v>1035</v>
      </c>
      <c r="C3221" s="71">
        <v>1004800</v>
      </c>
      <c r="D3221" s="72" t="s">
        <v>3058</v>
      </c>
      <c r="E3221" s="71">
        <v>4</v>
      </c>
      <c r="F3221" s="71">
        <v>2</v>
      </c>
      <c r="G3221" s="71">
        <v>6</v>
      </c>
      <c r="H3221" s="71">
        <v>3225</v>
      </c>
      <c r="I3221" s="71">
        <v>37.810903400000001</v>
      </c>
      <c r="J3221" s="71">
        <v>-122.2855524</v>
      </c>
    </row>
    <row r="3222" spans="1:10" ht="29.1">
      <c r="A3222" s="71">
        <v>56711</v>
      </c>
      <c r="B3222" s="70" t="s">
        <v>1035</v>
      </c>
      <c r="C3222" s="71">
        <v>100270</v>
      </c>
      <c r="D3222" s="72" t="s">
        <v>3215</v>
      </c>
      <c r="E3222" s="71">
        <v>5</v>
      </c>
      <c r="F3222" s="71">
        <v>1</v>
      </c>
      <c r="G3222" s="71">
        <v>6</v>
      </c>
      <c r="H3222" s="71">
        <v>3226</v>
      </c>
      <c r="I3222" s="71">
        <v>37.7417132</v>
      </c>
      <c r="J3222" s="71">
        <v>-122.25012479999999</v>
      </c>
    </row>
    <row r="3223" spans="1:10" ht="29.1">
      <c r="A3223" s="71">
        <v>54586</v>
      </c>
      <c r="B3223" s="70" t="s">
        <v>1035</v>
      </c>
      <c r="C3223" s="71">
        <v>9800560</v>
      </c>
      <c r="D3223" s="72" t="s">
        <v>3216</v>
      </c>
      <c r="E3223" s="71">
        <v>3</v>
      </c>
      <c r="F3223" s="71">
        <v>3</v>
      </c>
      <c r="G3223" s="71">
        <v>6</v>
      </c>
      <c r="H3223" s="71">
        <v>3227</v>
      </c>
      <c r="I3223" s="71">
        <v>37.694985899999999</v>
      </c>
      <c r="J3223" s="71">
        <v>-122.0847029</v>
      </c>
    </row>
    <row r="3224" spans="1:10" ht="29.1">
      <c r="A3224" s="71">
        <v>58843</v>
      </c>
      <c r="B3224" s="70" t="s">
        <v>1035</v>
      </c>
      <c r="C3224" s="71">
        <v>102900</v>
      </c>
      <c r="D3224" s="72" t="s">
        <v>2746</v>
      </c>
      <c r="E3224" s="71">
        <v>5</v>
      </c>
      <c r="F3224" s="71">
        <v>1</v>
      </c>
      <c r="G3224" s="71">
        <v>6</v>
      </c>
      <c r="H3224" s="71">
        <v>3228</v>
      </c>
      <c r="I3224" s="71">
        <v>37.7428174</v>
      </c>
      <c r="J3224" s="71">
        <v>-122.2474711</v>
      </c>
    </row>
    <row r="3225" spans="1:10" ht="29.1">
      <c r="A3225" s="71">
        <v>55491</v>
      </c>
      <c r="B3225" s="70" t="s">
        <v>1035</v>
      </c>
      <c r="C3225" s="71">
        <v>1502700</v>
      </c>
      <c r="D3225" s="72" t="s">
        <v>3217</v>
      </c>
      <c r="E3225" s="71">
        <v>3</v>
      </c>
      <c r="F3225" s="71">
        <v>3</v>
      </c>
      <c r="G3225" s="71">
        <v>6</v>
      </c>
      <c r="H3225" s="71">
        <v>3229</v>
      </c>
      <c r="I3225" s="71">
        <v>37.700779599999997</v>
      </c>
      <c r="J3225" s="71">
        <v>-122.1891948</v>
      </c>
    </row>
    <row r="3226" spans="1:10" ht="29.1">
      <c r="A3226" s="71">
        <v>55982</v>
      </c>
      <c r="B3226" s="70" t="s">
        <v>1035</v>
      </c>
      <c r="C3226" s="71">
        <v>802600</v>
      </c>
      <c r="D3226" s="72" t="s">
        <v>3218</v>
      </c>
      <c r="E3226" s="71">
        <v>2</v>
      </c>
      <c r="F3226" s="71">
        <v>4</v>
      </c>
      <c r="G3226" s="71">
        <v>6</v>
      </c>
      <c r="H3226" s="71">
        <v>3230</v>
      </c>
      <c r="I3226" s="71">
        <v>37.626429999999999</v>
      </c>
      <c r="J3226" s="71">
        <v>-122.0606143</v>
      </c>
    </row>
    <row r="3227" spans="1:10" ht="29.1">
      <c r="A3227" s="71">
        <v>55307</v>
      </c>
      <c r="B3227" s="70" t="s">
        <v>1035</v>
      </c>
      <c r="C3227" s="71">
        <v>706050</v>
      </c>
      <c r="D3227" s="72" t="s">
        <v>3219</v>
      </c>
      <c r="E3227" s="71">
        <v>5</v>
      </c>
      <c r="F3227" s="71">
        <v>1</v>
      </c>
      <c r="G3227" s="71">
        <v>6</v>
      </c>
      <c r="H3227" s="71">
        <v>3231</v>
      </c>
      <c r="I3227" s="71">
        <v>37.5597317</v>
      </c>
      <c r="J3227" s="71">
        <v>-122.0126266</v>
      </c>
    </row>
    <row r="3228" spans="1:10" ht="29.1">
      <c r="A3228" s="71">
        <v>57759</v>
      </c>
      <c r="B3228" s="70" t="s">
        <v>1035</v>
      </c>
      <c r="C3228" s="71">
        <v>705680</v>
      </c>
      <c r="D3228" s="72" t="s">
        <v>3220</v>
      </c>
      <c r="E3228" s="71">
        <v>3</v>
      </c>
      <c r="F3228" s="71">
        <v>3</v>
      </c>
      <c r="G3228" s="71">
        <v>6</v>
      </c>
      <c r="H3228" s="71">
        <v>3232</v>
      </c>
      <c r="I3228" s="71">
        <v>37.539634399999997</v>
      </c>
      <c r="J3228" s="71">
        <v>-121.97368229999999</v>
      </c>
    </row>
    <row r="3229" spans="1:10" ht="29.1">
      <c r="A3229" s="71">
        <v>57140</v>
      </c>
      <c r="B3229" s="70" t="s">
        <v>1035</v>
      </c>
      <c r="C3229" s="71">
        <v>1015500</v>
      </c>
      <c r="D3229" s="72" t="s">
        <v>3221</v>
      </c>
      <c r="E3229" s="71">
        <v>0</v>
      </c>
      <c r="F3229" s="71">
        <v>6</v>
      </c>
      <c r="G3229" s="71">
        <v>6</v>
      </c>
      <c r="H3229" s="71">
        <v>3233</v>
      </c>
      <c r="I3229" s="71">
        <v>37.810842100000002</v>
      </c>
      <c r="J3229" s="71">
        <v>-122.2347568</v>
      </c>
    </row>
    <row r="3230" spans="1:10" ht="29.1">
      <c r="A3230" s="71">
        <v>51733</v>
      </c>
      <c r="B3230" s="70" t="s">
        <v>1035</v>
      </c>
      <c r="C3230" s="71">
        <v>802610</v>
      </c>
      <c r="D3230" s="72" t="s">
        <v>3218</v>
      </c>
      <c r="E3230" s="71">
        <v>4</v>
      </c>
      <c r="F3230" s="71">
        <v>2</v>
      </c>
      <c r="G3230" s="71">
        <v>6</v>
      </c>
      <c r="H3230" s="71">
        <v>3234</v>
      </c>
      <c r="I3230" s="71">
        <v>37.626800199999998</v>
      </c>
      <c r="J3230" s="71">
        <v>-122.06053350000001</v>
      </c>
    </row>
    <row r="3231" spans="1:10" ht="29.1">
      <c r="A3231" s="71">
        <v>57633</v>
      </c>
      <c r="B3231" s="70" t="s">
        <v>1035</v>
      </c>
      <c r="C3231" s="71">
        <v>800290</v>
      </c>
      <c r="D3231" s="72" t="s">
        <v>3222</v>
      </c>
      <c r="E3231" s="71">
        <v>4</v>
      </c>
      <c r="F3231" s="71">
        <v>2</v>
      </c>
      <c r="G3231" s="71">
        <v>6</v>
      </c>
      <c r="H3231" s="71">
        <v>3235</v>
      </c>
      <c r="I3231" s="71">
        <v>37.656663600000002</v>
      </c>
      <c r="J3231" s="71">
        <v>-122.09302390000001</v>
      </c>
    </row>
    <row r="3232" spans="1:10" ht="29.1">
      <c r="A3232" s="71">
        <v>50912</v>
      </c>
      <c r="B3232" s="70" t="s">
        <v>1035</v>
      </c>
      <c r="C3232" s="71">
        <v>9901900</v>
      </c>
      <c r="D3232" s="72" t="s">
        <v>3223</v>
      </c>
      <c r="E3232" s="71">
        <v>1</v>
      </c>
      <c r="F3232" s="71">
        <v>5</v>
      </c>
      <c r="G3232" s="71">
        <v>6</v>
      </c>
      <c r="H3232" s="71">
        <v>3236</v>
      </c>
      <c r="I3232" s="71">
        <v>37.5529157</v>
      </c>
      <c r="J3232" s="71">
        <v>-121.98016</v>
      </c>
    </row>
    <row r="3233" spans="1:10" ht="29.1">
      <c r="A3233" s="71">
        <v>59661</v>
      </c>
      <c r="B3233" s="70" t="s">
        <v>1035</v>
      </c>
      <c r="C3233" s="71">
        <v>1013330</v>
      </c>
      <c r="D3233" s="72" t="s">
        <v>3224</v>
      </c>
      <c r="E3233" s="71">
        <v>1</v>
      </c>
      <c r="F3233" s="71">
        <v>5</v>
      </c>
      <c r="G3233" s="71">
        <v>6</v>
      </c>
      <c r="H3233" s="71">
        <v>3237</v>
      </c>
      <c r="I3233" s="71">
        <v>37.810840399999996</v>
      </c>
      <c r="J3233" s="71">
        <v>-122.1965356</v>
      </c>
    </row>
    <row r="3234" spans="1:10" ht="29.1">
      <c r="A3234" s="71">
        <v>51961</v>
      </c>
      <c r="B3234" s="70" t="s">
        <v>1035</v>
      </c>
      <c r="C3234" s="71">
        <v>9905260</v>
      </c>
      <c r="D3234" s="72" t="s">
        <v>3225</v>
      </c>
      <c r="E3234" s="71">
        <v>2</v>
      </c>
      <c r="F3234" s="71">
        <v>4</v>
      </c>
      <c r="G3234" s="71">
        <v>6</v>
      </c>
      <c r="H3234" s="71">
        <v>3238</v>
      </c>
      <c r="I3234" s="71">
        <v>37.945925000000003</v>
      </c>
      <c r="J3234" s="71">
        <v>-122.35350459999999</v>
      </c>
    </row>
    <row r="3235" spans="1:10" ht="29.1">
      <c r="A3235" s="71">
        <v>54785</v>
      </c>
      <c r="B3235" s="70" t="s">
        <v>1035</v>
      </c>
      <c r="C3235" s="71">
        <v>1503510</v>
      </c>
      <c r="D3235" s="72" t="s">
        <v>3226</v>
      </c>
      <c r="E3235" s="71">
        <v>4</v>
      </c>
      <c r="F3235" s="71">
        <v>2</v>
      </c>
      <c r="G3235" s="71">
        <v>6</v>
      </c>
      <c r="H3235" s="71">
        <v>3239</v>
      </c>
      <c r="I3235" s="71">
        <v>37.682701700000003</v>
      </c>
      <c r="J3235" s="71">
        <v>-122.1582689</v>
      </c>
    </row>
    <row r="3236" spans="1:10" ht="29.1">
      <c r="A3236" s="71">
        <v>53389</v>
      </c>
      <c r="B3236" s="70" t="s">
        <v>1035</v>
      </c>
      <c r="C3236" s="71">
        <v>706260</v>
      </c>
      <c r="D3236" s="72" t="s">
        <v>3227</v>
      </c>
      <c r="E3236" s="71">
        <v>3</v>
      </c>
      <c r="F3236" s="71">
        <v>3</v>
      </c>
      <c r="G3236" s="71">
        <v>6</v>
      </c>
      <c r="H3236" s="71">
        <v>3240</v>
      </c>
      <c r="I3236" s="71">
        <v>37.565269000000001</v>
      </c>
      <c r="J3236" s="71">
        <v>-121.9616891</v>
      </c>
    </row>
    <row r="3237" spans="1:10" ht="29.1">
      <c r="A3237" s="71">
        <v>50240</v>
      </c>
      <c r="B3237" s="70" t="s">
        <v>1035</v>
      </c>
      <c r="C3237" s="71">
        <v>9900330</v>
      </c>
      <c r="D3237" s="72" t="s">
        <v>3228</v>
      </c>
      <c r="E3237" s="71">
        <v>0</v>
      </c>
      <c r="F3237" s="71">
        <v>6</v>
      </c>
      <c r="G3237" s="71">
        <v>6</v>
      </c>
      <c r="H3237" s="71">
        <v>3241</v>
      </c>
      <c r="I3237" s="71">
        <v>37.910474100000002</v>
      </c>
      <c r="J3237" s="71">
        <v>-122.2801551</v>
      </c>
    </row>
    <row r="3238" spans="1:10" ht="29.1">
      <c r="A3238" s="71">
        <v>50996</v>
      </c>
      <c r="B3238" s="70" t="s">
        <v>1035</v>
      </c>
      <c r="C3238" s="71">
        <v>500470</v>
      </c>
      <c r="D3238" s="72" t="s">
        <v>2863</v>
      </c>
      <c r="E3238" s="71">
        <v>5</v>
      </c>
      <c r="F3238" s="71">
        <v>1</v>
      </c>
      <c r="G3238" s="71">
        <v>6</v>
      </c>
      <c r="H3238" s="71">
        <v>3242</v>
      </c>
      <c r="I3238" s="71">
        <v>37.936297699999997</v>
      </c>
      <c r="J3238" s="71">
        <v>-122.3147416</v>
      </c>
    </row>
    <row r="3239" spans="1:10" ht="29.1">
      <c r="A3239" s="71">
        <v>55738</v>
      </c>
      <c r="B3239" s="70" t="s">
        <v>1035</v>
      </c>
      <c r="C3239" s="71">
        <v>300300</v>
      </c>
      <c r="D3239" s="72" t="s">
        <v>3229</v>
      </c>
      <c r="E3239" s="71">
        <v>5</v>
      </c>
      <c r="F3239" s="71">
        <v>1</v>
      </c>
      <c r="G3239" s="71">
        <v>6</v>
      </c>
      <c r="H3239" s="71">
        <v>3243</v>
      </c>
      <c r="I3239" s="71">
        <v>37.858602699999999</v>
      </c>
      <c r="J3239" s="71">
        <v>-122.2934837</v>
      </c>
    </row>
    <row r="3240" spans="1:10" ht="29.1">
      <c r="A3240" s="71">
        <v>53422</v>
      </c>
      <c r="B3240" s="70" t="s">
        <v>1035</v>
      </c>
      <c r="C3240" s="71">
        <v>104330</v>
      </c>
      <c r="D3240" s="72" t="s">
        <v>3230</v>
      </c>
      <c r="E3240" s="71">
        <v>4</v>
      </c>
      <c r="F3240" s="71">
        <v>2</v>
      </c>
      <c r="G3240" s="71">
        <v>6</v>
      </c>
      <c r="H3240" s="71">
        <v>3244</v>
      </c>
      <c r="I3240" s="71">
        <v>37.771543999999999</v>
      </c>
      <c r="J3240" s="71">
        <v>-122.247226</v>
      </c>
    </row>
    <row r="3241" spans="1:10" ht="29.1">
      <c r="A3241" s="71">
        <v>55392</v>
      </c>
      <c r="B3241" s="70" t="s">
        <v>1035</v>
      </c>
      <c r="C3241" s="71">
        <v>1006010</v>
      </c>
      <c r="D3241" s="72" t="s">
        <v>3231</v>
      </c>
      <c r="E3241" s="71">
        <v>1</v>
      </c>
      <c r="F3241" s="71">
        <v>5</v>
      </c>
      <c r="G3241" s="71">
        <v>6</v>
      </c>
      <c r="H3241" s="71">
        <v>3245</v>
      </c>
      <c r="I3241" s="71">
        <v>37.838341300000003</v>
      </c>
      <c r="J3241" s="71">
        <v>-122.2467115</v>
      </c>
    </row>
    <row r="3242" spans="1:10" ht="29.1">
      <c r="A3242" s="71">
        <v>56986</v>
      </c>
      <c r="B3242" s="70" t="s">
        <v>1035</v>
      </c>
      <c r="C3242" s="71">
        <v>1301470</v>
      </c>
      <c r="D3242" s="72" t="s">
        <v>3232</v>
      </c>
      <c r="E3242" s="71">
        <v>1</v>
      </c>
      <c r="F3242" s="71">
        <v>5</v>
      </c>
      <c r="G3242" s="71">
        <v>6</v>
      </c>
      <c r="H3242" s="71">
        <v>3246</v>
      </c>
      <c r="I3242" s="71">
        <v>37.929880300000001</v>
      </c>
      <c r="J3242" s="71">
        <v>-122.3796159</v>
      </c>
    </row>
    <row r="3243" spans="1:10" ht="29.1">
      <c r="A3243" s="71">
        <v>55614</v>
      </c>
      <c r="B3243" s="70" t="s">
        <v>1035</v>
      </c>
      <c r="C3243" s="71">
        <v>1018700</v>
      </c>
      <c r="D3243" s="72" t="s">
        <v>3185</v>
      </c>
      <c r="E3243" s="71">
        <v>4</v>
      </c>
      <c r="F3243" s="71">
        <v>2</v>
      </c>
      <c r="G3243" s="71">
        <v>6</v>
      </c>
      <c r="H3243" s="71">
        <v>3247</v>
      </c>
      <c r="I3243" s="71">
        <v>37.767420199999997</v>
      </c>
      <c r="J3243" s="71">
        <v>-122.1963755</v>
      </c>
    </row>
    <row r="3244" spans="1:10" ht="29.1">
      <c r="A3244" s="71">
        <v>56701</v>
      </c>
      <c r="B3244" s="70" t="s">
        <v>1035</v>
      </c>
      <c r="C3244" s="71">
        <v>704080</v>
      </c>
      <c r="D3244" s="72" t="s">
        <v>2590</v>
      </c>
      <c r="E3244" s="71">
        <v>4</v>
      </c>
      <c r="F3244" s="71">
        <v>2</v>
      </c>
      <c r="G3244" s="71">
        <v>6</v>
      </c>
      <c r="H3244" s="71">
        <v>3248</v>
      </c>
      <c r="I3244" s="71">
        <v>37.577730299999999</v>
      </c>
      <c r="J3244" s="71">
        <v>-121.9827531</v>
      </c>
    </row>
    <row r="3245" spans="1:10" ht="29.1">
      <c r="A3245" s="71">
        <v>54493</v>
      </c>
      <c r="B3245" s="70" t="s">
        <v>1035</v>
      </c>
      <c r="C3245" s="71">
        <v>1300960</v>
      </c>
      <c r="D3245" s="72" t="s">
        <v>3033</v>
      </c>
      <c r="E3245" s="71">
        <v>3</v>
      </c>
      <c r="F3245" s="71">
        <v>3</v>
      </c>
      <c r="G3245" s="71">
        <v>6</v>
      </c>
      <c r="H3245" s="71">
        <v>3249</v>
      </c>
      <c r="I3245" s="71">
        <v>37.922669800000001</v>
      </c>
      <c r="J3245" s="71">
        <v>-122.33479130000001</v>
      </c>
    </row>
    <row r="3246" spans="1:10" ht="29.1">
      <c r="A3246" s="71">
        <v>52006</v>
      </c>
      <c r="B3246" s="70" t="s">
        <v>1035</v>
      </c>
      <c r="C3246" s="71">
        <v>703500</v>
      </c>
      <c r="D3246" s="72" t="s">
        <v>3023</v>
      </c>
      <c r="E3246" s="71">
        <v>3</v>
      </c>
      <c r="F3246" s="71">
        <v>3</v>
      </c>
      <c r="G3246" s="71">
        <v>6</v>
      </c>
      <c r="H3246" s="71">
        <v>3250</v>
      </c>
      <c r="I3246" s="71">
        <v>37.558411</v>
      </c>
      <c r="J3246" s="71">
        <v>-121.95319739999999</v>
      </c>
    </row>
    <row r="3247" spans="1:10" ht="29.1">
      <c r="A3247" s="71">
        <v>57736</v>
      </c>
      <c r="B3247" s="70" t="s">
        <v>1035</v>
      </c>
      <c r="C3247" s="71">
        <v>9900600</v>
      </c>
      <c r="D3247" s="72" t="s">
        <v>3233</v>
      </c>
      <c r="E3247" s="71">
        <v>1</v>
      </c>
      <c r="F3247" s="71">
        <v>5</v>
      </c>
      <c r="G3247" s="71">
        <v>6</v>
      </c>
      <c r="H3247" s="71">
        <v>3251</v>
      </c>
      <c r="I3247" s="71">
        <v>37.965693700000003</v>
      </c>
      <c r="J3247" s="71">
        <v>-122.3203374</v>
      </c>
    </row>
    <row r="3248" spans="1:10" ht="29.1">
      <c r="A3248" s="71">
        <v>52392</v>
      </c>
      <c r="B3248" s="70" t="s">
        <v>1035</v>
      </c>
      <c r="C3248" s="71">
        <v>1007310</v>
      </c>
      <c r="D3248" s="72" t="s">
        <v>3234</v>
      </c>
      <c r="E3248" s="71">
        <v>1</v>
      </c>
      <c r="F3248" s="71">
        <v>5</v>
      </c>
      <c r="G3248" s="71">
        <v>6</v>
      </c>
      <c r="H3248" s="71">
        <v>3252</v>
      </c>
      <c r="I3248" s="71">
        <v>37.845937399999997</v>
      </c>
      <c r="J3248" s="71">
        <v>-122.2549908</v>
      </c>
    </row>
    <row r="3249" spans="1:10" ht="29.1">
      <c r="A3249" s="71">
        <v>53125</v>
      </c>
      <c r="B3249" s="70" t="s">
        <v>1035</v>
      </c>
      <c r="C3249" s="71">
        <v>1007680</v>
      </c>
      <c r="D3249" s="72" t="s">
        <v>3235</v>
      </c>
      <c r="E3249" s="71">
        <v>1</v>
      </c>
      <c r="F3249" s="71">
        <v>4</v>
      </c>
      <c r="G3249" s="71">
        <v>6</v>
      </c>
      <c r="H3249" s="71">
        <v>3253</v>
      </c>
      <c r="I3249" s="71">
        <v>37.802371100000002</v>
      </c>
      <c r="J3249" s="71">
        <v>-122.2048985</v>
      </c>
    </row>
    <row r="3250" spans="1:10" ht="29.1">
      <c r="A3250" s="71">
        <v>56549</v>
      </c>
      <c r="B3250" s="70" t="s">
        <v>1035</v>
      </c>
      <c r="C3250" s="71">
        <v>1002810</v>
      </c>
      <c r="D3250" s="72" t="s">
        <v>3236</v>
      </c>
      <c r="E3250" s="71">
        <v>2</v>
      </c>
      <c r="F3250" s="71">
        <v>4</v>
      </c>
      <c r="G3250" s="71">
        <v>6</v>
      </c>
      <c r="H3250" s="71">
        <v>3254</v>
      </c>
      <c r="I3250" s="71">
        <v>37.836074600000003</v>
      </c>
      <c r="J3250" s="71">
        <v>-122.2563068</v>
      </c>
    </row>
    <row r="3251" spans="1:10" ht="29.1">
      <c r="A3251" s="71">
        <v>56443</v>
      </c>
      <c r="B3251" s="70" t="s">
        <v>1035</v>
      </c>
      <c r="C3251" s="71">
        <v>805620</v>
      </c>
      <c r="D3251" s="72" t="s">
        <v>3237</v>
      </c>
      <c r="E3251" s="71">
        <v>5</v>
      </c>
      <c r="F3251" s="71">
        <v>1</v>
      </c>
      <c r="G3251" s="71">
        <v>6</v>
      </c>
      <c r="H3251" s="71">
        <v>3255</v>
      </c>
      <c r="I3251" s="71">
        <v>37.672530999999999</v>
      </c>
      <c r="J3251" s="71">
        <v>-122.06912699999999</v>
      </c>
    </row>
    <row r="3252" spans="1:10" ht="29.1">
      <c r="A3252" s="71">
        <v>56691</v>
      </c>
      <c r="B3252" s="70" t="s">
        <v>1035</v>
      </c>
      <c r="C3252" s="71">
        <v>705650</v>
      </c>
      <c r="D3252" s="72" t="s">
        <v>3238</v>
      </c>
      <c r="E3252" s="71">
        <v>3</v>
      </c>
      <c r="F3252" s="71">
        <v>3</v>
      </c>
      <c r="G3252" s="71">
        <v>6</v>
      </c>
      <c r="H3252" s="71">
        <v>3256</v>
      </c>
      <c r="I3252" s="71">
        <v>37.536716499999997</v>
      </c>
      <c r="J3252" s="71">
        <v>-121.9766111</v>
      </c>
    </row>
    <row r="3253" spans="1:10" ht="29.1">
      <c r="A3253" s="71">
        <v>51053</v>
      </c>
      <c r="B3253" s="70" t="s">
        <v>1035</v>
      </c>
      <c r="C3253" s="71">
        <v>9900480</v>
      </c>
      <c r="D3253" s="72" t="s">
        <v>3022</v>
      </c>
      <c r="E3253" s="71">
        <v>6</v>
      </c>
      <c r="F3253" s="71">
        <v>0</v>
      </c>
      <c r="G3253" s="71">
        <v>6</v>
      </c>
      <c r="H3253" s="71">
        <v>3257</v>
      </c>
      <c r="I3253" s="71">
        <v>37.942937000000001</v>
      </c>
      <c r="J3253" s="71">
        <v>-122.3142294</v>
      </c>
    </row>
    <row r="3254" spans="1:10" ht="29.1">
      <c r="A3254" s="71">
        <v>56642</v>
      </c>
      <c r="B3254" s="70" t="s">
        <v>1035</v>
      </c>
      <c r="C3254" s="71">
        <v>1302640</v>
      </c>
      <c r="D3254" s="72" t="s">
        <v>3239</v>
      </c>
      <c r="E3254" s="71">
        <v>5</v>
      </c>
      <c r="F3254" s="71">
        <v>1</v>
      </c>
      <c r="G3254" s="71">
        <v>6</v>
      </c>
      <c r="H3254" s="71">
        <v>3258</v>
      </c>
      <c r="I3254" s="71">
        <v>37.967903999999997</v>
      </c>
      <c r="J3254" s="71">
        <v>-122.32849400000001</v>
      </c>
    </row>
    <row r="3255" spans="1:10" ht="29.1">
      <c r="A3255" s="71">
        <v>54001</v>
      </c>
      <c r="B3255" s="70" t="s">
        <v>1035</v>
      </c>
      <c r="C3255" s="71">
        <v>1502440</v>
      </c>
      <c r="D3255" s="72" t="s">
        <v>3240</v>
      </c>
      <c r="E3255" s="71">
        <v>1</v>
      </c>
      <c r="F3255" s="71">
        <v>5</v>
      </c>
      <c r="G3255" s="71">
        <v>6</v>
      </c>
      <c r="H3255" s="71">
        <v>3259</v>
      </c>
      <c r="I3255" s="71">
        <v>37.739192799999998</v>
      </c>
      <c r="J3255" s="71">
        <v>-122.144948</v>
      </c>
    </row>
    <row r="3256" spans="1:10" ht="29.1">
      <c r="A3256" s="71">
        <v>50166</v>
      </c>
      <c r="B3256" s="70" t="s">
        <v>1035</v>
      </c>
      <c r="C3256" s="71">
        <v>1300680</v>
      </c>
      <c r="D3256" s="72" t="s">
        <v>3241</v>
      </c>
      <c r="E3256" s="71">
        <v>5</v>
      </c>
      <c r="F3256" s="71">
        <v>1</v>
      </c>
      <c r="G3256" s="71">
        <v>6</v>
      </c>
      <c r="H3256" s="71">
        <v>3260</v>
      </c>
      <c r="I3256" s="71">
        <v>37.935326600000003</v>
      </c>
      <c r="J3256" s="71">
        <v>-122.3246774</v>
      </c>
    </row>
    <row r="3257" spans="1:10" ht="29.1">
      <c r="A3257" s="71">
        <v>56570</v>
      </c>
      <c r="B3257" s="70" t="s">
        <v>1035</v>
      </c>
      <c r="C3257" s="71">
        <v>501010</v>
      </c>
      <c r="D3257" s="72" t="s">
        <v>3242</v>
      </c>
      <c r="E3257" s="71">
        <v>4</v>
      </c>
      <c r="F3257" s="71">
        <v>2</v>
      </c>
      <c r="G3257" s="71">
        <v>6</v>
      </c>
      <c r="H3257" s="71">
        <v>3261</v>
      </c>
      <c r="I3257" s="71">
        <v>37.902362400000001</v>
      </c>
      <c r="J3257" s="71">
        <v>-122.2966389</v>
      </c>
    </row>
    <row r="3258" spans="1:10" ht="29.1">
      <c r="A3258" s="71">
        <v>57756</v>
      </c>
      <c r="B3258" s="70" t="s">
        <v>1035</v>
      </c>
      <c r="C3258" s="71">
        <v>800010</v>
      </c>
      <c r="D3258" s="72" t="s">
        <v>3243</v>
      </c>
      <c r="E3258" s="71">
        <v>5</v>
      </c>
      <c r="F3258" s="71">
        <v>0</v>
      </c>
      <c r="G3258" s="71">
        <v>6</v>
      </c>
      <c r="H3258" s="71">
        <v>3262</v>
      </c>
      <c r="I3258" s="71">
        <v>37.669612499999999</v>
      </c>
      <c r="J3258" s="71">
        <v>-122.0709547</v>
      </c>
    </row>
    <row r="3259" spans="1:10" ht="29.1">
      <c r="A3259" s="71">
        <v>52274</v>
      </c>
      <c r="B3259" s="70" t="s">
        <v>1035</v>
      </c>
      <c r="C3259" s="71">
        <v>1100430</v>
      </c>
      <c r="D3259" s="72" t="s">
        <v>3244</v>
      </c>
      <c r="E3259" s="71">
        <v>2</v>
      </c>
      <c r="F3259" s="71">
        <v>4</v>
      </c>
      <c r="G3259" s="71">
        <v>6</v>
      </c>
      <c r="H3259" s="71">
        <v>3263</v>
      </c>
      <c r="I3259" s="71">
        <v>37.824004100000003</v>
      </c>
      <c r="J3259" s="71">
        <v>-122.24709660000001</v>
      </c>
    </row>
    <row r="3260" spans="1:10" ht="29.1">
      <c r="A3260" s="71">
        <v>57996</v>
      </c>
      <c r="B3260" s="70" t="s">
        <v>1035</v>
      </c>
      <c r="C3260" s="71">
        <v>1000110</v>
      </c>
      <c r="D3260" s="72" t="s">
        <v>3245</v>
      </c>
      <c r="E3260" s="71">
        <v>4</v>
      </c>
      <c r="F3260" s="71">
        <v>1</v>
      </c>
      <c r="G3260" s="71">
        <v>6</v>
      </c>
      <c r="H3260" s="71">
        <v>3264</v>
      </c>
      <c r="I3260" s="71">
        <v>37.738393799999997</v>
      </c>
      <c r="J3260" s="71">
        <v>-122.1687508</v>
      </c>
    </row>
    <row r="3261" spans="1:10" ht="29.1">
      <c r="A3261" s="71">
        <v>51173</v>
      </c>
      <c r="B3261" s="70" t="s">
        <v>1035</v>
      </c>
      <c r="C3261" s="71">
        <v>303910</v>
      </c>
      <c r="D3261" s="72" t="s">
        <v>1819</v>
      </c>
      <c r="E3261" s="71">
        <v>6</v>
      </c>
      <c r="F3261" s="71">
        <v>0</v>
      </c>
      <c r="G3261" s="71">
        <v>6</v>
      </c>
      <c r="H3261" s="71">
        <v>3265</v>
      </c>
      <c r="I3261" s="71">
        <v>37.8745069</v>
      </c>
      <c r="J3261" s="71">
        <v>-122.26627689999999</v>
      </c>
    </row>
    <row r="3262" spans="1:10" ht="29.1">
      <c r="A3262" s="71">
        <v>50116</v>
      </c>
      <c r="B3262" s="70" t="s">
        <v>1035</v>
      </c>
      <c r="C3262" s="71">
        <v>101990</v>
      </c>
      <c r="D3262" s="72" t="s">
        <v>3246</v>
      </c>
      <c r="E3262" s="71">
        <v>2</v>
      </c>
      <c r="F3262" s="71">
        <v>4</v>
      </c>
      <c r="G3262" s="71">
        <v>6</v>
      </c>
      <c r="H3262" s="71">
        <v>3266</v>
      </c>
      <c r="I3262" s="71">
        <v>37.784792400000001</v>
      </c>
      <c r="J3262" s="71">
        <v>-122.2715991</v>
      </c>
    </row>
    <row r="3263" spans="1:10" ht="29.1">
      <c r="A3263" s="71">
        <v>57211</v>
      </c>
      <c r="B3263" s="70" t="s">
        <v>1035</v>
      </c>
      <c r="C3263" s="71">
        <v>706230</v>
      </c>
      <c r="D3263" s="72" t="s">
        <v>3247</v>
      </c>
      <c r="E3263" s="71">
        <v>5</v>
      </c>
      <c r="F3263" s="71">
        <v>1</v>
      </c>
      <c r="G3263" s="71">
        <v>6</v>
      </c>
      <c r="H3263" s="71">
        <v>3267</v>
      </c>
      <c r="I3263" s="71">
        <v>37.559014400000002</v>
      </c>
      <c r="J3263" s="71">
        <v>-121.971411</v>
      </c>
    </row>
    <row r="3264" spans="1:10" ht="29.1">
      <c r="A3264" s="71">
        <v>55974</v>
      </c>
      <c r="B3264" s="70" t="s">
        <v>1035</v>
      </c>
      <c r="C3264" s="71">
        <v>1302670</v>
      </c>
      <c r="D3264" s="72" t="s">
        <v>3150</v>
      </c>
      <c r="E3264" s="71">
        <v>1</v>
      </c>
      <c r="F3264" s="71">
        <v>5</v>
      </c>
      <c r="G3264" s="71">
        <v>6</v>
      </c>
      <c r="H3264" s="71">
        <v>3268</v>
      </c>
      <c r="I3264" s="71">
        <v>37.966652699999997</v>
      </c>
      <c r="J3264" s="71">
        <v>-122.3318977</v>
      </c>
    </row>
    <row r="3265" spans="1:10" ht="29.1">
      <c r="A3265" s="71">
        <v>58821</v>
      </c>
      <c r="B3265" s="70" t="s">
        <v>1035</v>
      </c>
      <c r="C3265" s="71">
        <v>1012260</v>
      </c>
      <c r="D3265" s="72" t="s">
        <v>3248</v>
      </c>
      <c r="E3265" s="71">
        <v>5</v>
      </c>
      <c r="F3265" s="71">
        <v>1</v>
      </c>
      <c r="G3265" s="71">
        <v>6</v>
      </c>
      <c r="H3265" s="71">
        <v>3269</v>
      </c>
      <c r="I3265" s="71">
        <v>37.817515100000001</v>
      </c>
      <c r="J3265" s="71">
        <v>-122.2571238</v>
      </c>
    </row>
    <row r="3266" spans="1:10" ht="29.1">
      <c r="A3266" s="71">
        <v>52582</v>
      </c>
      <c r="B3266" s="70" t="s">
        <v>1035</v>
      </c>
      <c r="C3266" s="71">
        <v>1020840</v>
      </c>
      <c r="D3266" s="72" t="s">
        <v>3249</v>
      </c>
      <c r="E3266" s="71">
        <v>3</v>
      </c>
      <c r="F3266" s="71">
        <v>3</v>
      </c>
      <c r="G3266" s="71">
        <v>6</v>
      </c>
      <c r="H3266" s="71">
        <v>3270</v>
      </c>
      <c r="I3266" s="71">
        <v>37.8045799</v>
      </c>
      <c r="J3266" s="71">
        <v>-122.2902177</v>
      </c>
    </row>
    <row r="3267" spans="1:10" ht="29.1">
      <c r="A3267" s="71">
        <v>52126</v>
      </c>
      <c r="B3267" s="70" t="s">
        <v>1035</v>
      </c>
      <c r="C3267" s="71">
        <v>1500840</v>
      </c>
      <c r="D3267" s="72" t="s">
        <v>3250</v>
      </c>
      <c r="E3267" s="71">
        <v>1</v>
      </c>
      <c r="F3267" s="71">
        <v>4</v>
      </c>
      <c r="G3267" s="71">
        <v>6</v>
      </c>
      <c r="H3267" s="71">
        <v>3271</v>
      </c>
      <c r="I3267" s="71">
        <v>37.720524599999997</v>
      </c>
      <c r="J3267" s="71">
        <v>-122.17295799999999</v>
      </c>
    </row>
    <row r="3268" spans="1:10" ht="29.1">
      <c r="A3268" s="71">
        <v>59398</v>
      </c>
      <c r="B3268" s="70" t="s">
        <v>1035</v>
      </c>
      <c r="C3268" s="71">
        <v>1301070</v>
      </c>
      <c r="D3268" s="72" t="s">
        <v>3251</v>
      </c>
      <c r="E3268" s="71">
        <v>1</v>
      </c>
      <c r="F3268" s="71">
        <v>5</v>
      </c>
      <c r="G3268" s="71">
        <v>6</v>
      </c>
      <c r="H3268" s="71">
        <v>3272</v>
      </c>
      <c r="I3268" s="71">
        <v>37.908914799999998</v>
      </c>
      <c r="J3268" s="71">
        <v>-122.309766</v>
      </c>
    </row>
    <row r="3269" spans="1:10" ht="29.1">
      <c r="A3269" s="71">
        <v>58012</v>
      </c>
      <c r="B3269" s="70" t="s">
        <v>1035</v>
      </c>
      <c r="C3269" s="71">
        <v>9901540</v>
      </c>
      <c r="D3269" s="72" t="s">
        <v>3252</v>
      </c>
      <c r="E3269" s="71">
        <v>1</v>
      </c>
      <c r="F3269" s="71">
        <v>4</v>
      </c>
      <c r="G3269" s="71">
        <v>6</v>
      </c>
      <c r="H3269" s="71">
        <v>3273</v>
      </c>
      <c r="I3269" s="71">
        <v>37.9712879</v>
      </c>
      <c r="J3269" s="71">
        <v>-122.3053232</v>
      </c>
    </row>
    <row r="3270" spans="1:10" ht="29.1">
      <c r="A3270" s="71">
        <v>51664</v>
      </c>
      <c r="B3270" s="70" t="s">
        <v>1035</v>
      </c>
      <c r="C3270" s="71">
        <v>9901040</v>
      </c>
      <c r="D3270" s="72" t="s">
        <v>3253</v>
      </c>
      <c r="E3270" s="71">
        <v>3</v>
      </c>
      <c r="F3270" s="71">
        <v>2</v>
      </c>
      <c r="G3270" s="71">
        <v>6</v>
      </c>
      <c r="H3270" s="71">
        <v>3274</v>
      </c>
      <c r="I3270" s="71">
        <v>37.965398399999998</v>
      </c>
      <c r="J3270" s="71">
        <v>-122.31254939999999</v>
      </c>
    </row>
    <row r="3271" spans="1:10" ht="29.1">
      <c r="A3271" s="71">
        <v>56475</v>
      </c>
      <c r="B3271" s="70" t="s">
        <v>1035</v>
      </c>
      <c r="C3271" s="71">
        <v>1015480</v>
      </c>
      <c r="D3271" s="72" t="s">
        <v>3174</v>
      </c>
      <c r="E3271" s="71">
        <v>6</v>
      </c>
      <c r="F3271" s="71">
        <v>0</v>
      </c>
      <c r="G3271" s="71">
        <v>6</v>
      </c>
      <c r="H3271" s="71">
        <v>3275</v>
      </c>
      <c r="I3271" s="71">
        <v>37.812293099999998</v>
      </c>
      <c r="J3271" s="71">
        <v>-122.2296255</v>
      </c>
    </row>
    <row r="3272" spans="1:10" ht="29.1">
      <c r="A3272" s="71">
        <v>50120</v>
      </c>
      <c r="B3272" s="70" t="s">
        <v>1035</v>
      </c>
      <c r="C3272" s="71">
        <v>803820</v>
      </c>
      <c r="D3272" s="72" t="s">
        <v>3125</v>
      </c>
      <c r="E3272" s="71">
        <v>2</v>
      </c>
      <c r="F3272" s="71">
        <v>4</v>
      </c>
      <c r="G3272" s="71">
        <v>6</v>
      </c>
      <c r="H3272" s="71">
        <v>3276</v>
      </c>
      <c r="I3272" s="71">
        <v>37.633655900000001</v>
      </c>
      <c r="J3272" s="71">
        <v>-122.0795229</v>
      </c>
    </row>
    <row r="3273" spans="1:10" ht="29.1">
      <c r="A3273" s="71">
        <v>53787</v>
      </c>
      <c r="B3273" s="70" t="s">
        <v>1035</v>
      </c>
      <c r="C3273" s="71">
        <v>706220</v>
      </c>
      <c r="D3273" s="72" t="s">
        <v>3247</v>
      </c>
      <c r="E3273" s="71">
        <v>1</v>
      </c>
      <c r="F3273" s="71">
        <v>4</v>
      </c>
      <c r="G3273" s="71">
        <v>6</v>
      </c>
      <c r="H3273" s="71">
        <v>3277</v>
      </c>
      <c r="I3273" s="71">
        <v>37.559104599999998</v>
      </c>
      <c r="J3273" s="71">
        <v>-121.9717646</v>
      </c>
    </row>
    <row r="3274" spans="1:10" ht="29.1">
      <c r="A3274" s="71">
        <v>56889</v>
      </c>
      <c r="B3274" s="70" t="s">
        <v>1035</v>
      </c>
      <c r="C3274" s="71">
        <v>1006150</v>
      </c>
      <c r="D3274" s="72" t="s">
        <v>3254</v>
      </c>
      <c r="E3274" s="71">
        <v>1</v>
      </c>
      <c r="F3274" s="71">
        <v>5</v>
      </c>
      <c r="G3274" s="71">
        <v>6</v>
      </c>
      <c r="H3274" s="71">
        <v>3278</v>
      </c>
      <c r="I3274" s="71">
        <v>37.841387699999999</v>
      </c>
      <c r="J3274" s="71">
        <v>-122.2238667</v>
      </c>
    </row>
    <row r="3275" spans="1:10" ht="29.1">
      <c r="A3275" s="71">
        <v>54356</v>
      </c>
      <c r="B3275" s="70" t="s">
        <v>1035</v>
      </c>
      <c r="C3275" s="71">
        <v>804330</v>
      </c>
      <c r="D3275" s="72" t="s">
        <v>3255</v>
      </c>
      <c r="E3275" s="71">
        <v>1</v>
      </c>
      <c r="F3275" s="71">
        <v>4</v>
      </c>
      <c r="G3275" s="71">
        <v>6</v>
      </c>
      <c r="H3275" s="71">
        <v>3279</v>
      </c>
      <c r="I3275" s="71">
        <v>37.664303599999997</v>
      </c>
      <c r="J3275" s="71">
        <v>-122.08259870000001</v>
      </c>
    </row>
    <row r="3276" spans="1:10" ht="29.1">
      <c r="A3276" s="71">
        <v>57432</v>
      </c>
      <c r="B3276" s="70" t="s">
        <v>1035</v>
      </c>
      <c r="C3276" s="71">
        <v>300640</v>
      </c>
      <c r="D3276" s="72" t="s">
        <v>3256</v>
      </c>
      <c r="E3276" s="71">
        <v>1</v>
      </c>
      <c r="F3276" s="71">
        <v>5</v>
      </c>
      <c r="G3276" s="71">
        <v>6</v>
      </c>
      <c r="H3276" s="71">
        <v>3280</v>
      </c>
      <c r="I3276" s="71">
        <v>37.900989699999997</v>
      </c>
      <c r="J3276" s="71">
        <v>-122.27689789999999</v>
      </c>
    </row>
    <row r="3277" spans="1:10" ht="29.1">
      <c r="A3277" s="71">
        <v>55920</v>
      </c>
      <c r="B3277" s="70" t="s">
        <v>1035</v>
      </c>
      <c r="C3277" s="71">
        <v>802280</v>
      </c>
      <c r="D3277" s="72" t="s">
        <v>1997</v>
      </c>
      <c r="E3277" s="71">
        <v>3</v>
      </c>
      <c r="F3277" s="71">
        <v>3</v>
      </c>
      <c r="G3277" s="71">
        <v>6</v>
      </c>
      <c r="H3277" s="71">
        <v>3281</v>
      </c>
      <c r="I3277" s="71">
        <v>37.629189400000001</v>
      </c>
      <c r="J3277" s="71">
        <v>-122.0958311</v>
      </c>
    </row>
    <row r="3278" spans="1:10" ht="29.1">
      <c r="A3278" s="71">
        <v>59936</v>
      </c>
      <c r="B3278" s="70" t="s">
        <v>1035</v>
      </c>
      <c r="C3278" s="71">
        <v>1017060</v>
      </c>
      <c r="D3278" s="72" t="s">
        <v>3257</v>
      </c>
      <c r="E3278" s="71">
        <v>0</v>
      </c>
      <c r="F3278" s="71">
        <v>5</v>
      </c>
      <c r="G3278" s="71">
        <v>6</v>
      </c>
      <c r="H3278" s="71">
        <v>3282</v>
      </c>
      <c r="I3278" s="71">
        <v>37.7602403</v>
      </c>
      <c r="J3278" s="71">
        <v>-122.1477616</v>
      </c>
    </row>
    <row r="3279" spans="1:10" ht="29.1">
      <c r="A3279" s="71">
        <v>50179</v>
      </c>
      <c r="B3279" s="70" t="s">
        <v>1035</v>
      </c>
      <c r="C3279" s="71">
        <v>902050</v>
      </c>
      <c r="D3279" s="72" t="s">
        <v>2426</v>
      </c>
      <c r="E3279" s="71">
        <v>1</v>
      </c>
      <c r="F3279" s="71">
        <v>5</v>
      </c>
      <c r="G3279" s="71">
        <v>6</v>
      </c>
      <c r="H3279" s="71">
        <v>3283</v>
      </c>
      <c r="I3279" s="71">
        <v>37.523651299999997</v>
      </c>
      <c r="J3279" s="71">
        <v>-122.03573350000001</v>
      </c>
    </row>
    <row r="3280" spans="1:10" ht="29.1">
      <c r="A3280" s="71">
        <v>54431</v>
      </c>
      <c r="B3280" s="70" t="s">
        <v>1035</v>
      </c>
      <c r="C3280" s="71">
        <v>1005970</v>
      </c>
      <c r="D3280" s="72" t="s">
        <v>3258</v>
      </c>
      <c r="E3280" s="71">
        <v>4</v>
      </c>
      <c r="F3280" s="71">
        <v>1</v>
      </c>
      <c r="G3280" s="71">
        <v>6</v>
      </c>
      <c r="H3280" s="71">
        <v>3284</v>
      </c>
      <c r="I3280" s="71">
        <v>37.837270799999999</v>
      </c>
      <c r="J3280" s="71">
        <v>-122.24894310000001</v>
      </c>
    </row>
    <row r="3281" spans="1:10" ht="29.1">
      <c r="A3281" s="71">
        <v>55186</v>
      </c>
      <c r="B3281" s="70" t="s">
        <v>1035</v>
      </c>
      <c r="C3281" s="71">
        <v>1501930</v>
      </c>
      <c r="D3281" s="72" t="s">
        <v>3259</v>
      </c>
      <c r="E3281" s="71">
        <v>4</v>
      </c>
      <c r="F3281" s="71">
        <v>2</v>
      </c>
      <c r="G3281" s="71">
        <v>6</v>
      </c>
      <c r="H3281" s="71">
        <v>3285</v>
      </c>
      <c r="I3281" s="71">
        <v>37.699784100000002</v>
      </c>
      <c r="J3281" s="71">
        <v>-122.14697820000001</v>
      </c>
    </row>
    <row r="3282" spans="1:10" ht="29.1">
      <c r="A3282" s="71">
        <v>54489</v>
      </c>
      <c r="B3282" s="70" t="s">
        <v>1035</v>
      </c>
      <c r="C3282" s="71">
        <v>805480</v>
      </c>
      <c r="D3282" s="72" t="s">
        <v>3260</v>
      </c>
      <c r="E3282" s="71">
        <v>2</v>
      </c>
      <c r="F3282" s="71">
        <v>3</v>
      </c>
      <c r="G3282" s="71">
        <v>6</v>
      </c>
      <c r="H3282" s="71">
        <v>3286</v>
      </c>
      <c r="I3282" s="71">
        <v>37.651278900000001</v>
      </c>
      <c r="J3282" s="71">
        <v>-122.0708897</v>
      </c>
    </row>
    <row r="3283" spans="1:10" ht="29.1">
      <c r="A3283" s="71">
        <v>59443</v>
      </c>
      <c r="B3283" s="70" t="s">
        <v>1035</v>
      </c>
      <c r="C3283" s="71">
        <v>1013040</v>
      </c>
      <c r="D3283" s="72" t="s">
        <v>3261</v>
      </c>
      <c r="E3283" s="71">
        <v>4</v>
      </c>
      <c r="F3283" s="71">
        <v>2</v>
      </c>
      <c r="G3283" s="71">
        <v>6</v>
      </c>
      <c r="H3283" s="71">
        <v>3287</v>
      </c>
      <c r="I3283" s="71">
        <v>37.778349400000003</v>
      </c>
      <c r="J3283" s="71">
        <v>-122.1725746</v>
      </c>
    </row>
    <row r="3284" spans="1:10" ht="29.1">
      <c r="A3284" s="71">
        <v>53453</v>
      </c>
      <c r="B3284" s="70" t="s">
        <v>1035</v>
      </c>
      <c r="C3284" s="71">
        <v>1700590</v>
      </c>
      <c r="D3284" s="72" t="s">
        <v>3262</v>
      </c>
      <c r="E3284" s="71">
        <v>2</v>
      </c>
      <c r="F3284" s="71">
        <v>4</v>
      </c>
      <c r="G3284" s="71">
        <v>6</v>
      </c>
      <c r="H3284" s="71">
        <v>3288</v>
      </c>
      <c r="I3284" s="71">
        <v>37.590809</v>
      </c>
      <c r="J3284" s="71">
        <v>-122.0030665</v>
      </c>
    </row>
    <row r="3285" spans="1:10" ht="29.1">
      <c r="A3285" s="71">
        <v>55791</v>
      </c>
      <c r="B3285" s="70" t="s">
        <v>1035</v>
      </c>
      <c r="C3285" s="71">
        <v>802570</v>
      </c>
      <c r="D3285" s="72" t="s">
        <v>3263</v>
      </c>
      <c r="E3285" s="71">
        <v>3</v>
      </c>
      <c r="F3285" s="71">
        <v>2</v>
      </c>
      <c r="G3285" s="71">
        <v>6</v>
      </c>
      <c r="H3285" s="71">
        <v>3289</v>
      </c>
      <c r="I3285" s="71">
        <v>37.630421200000001</v>
      </c>
      <c r="J3285" s="71">
        <v>-122.0622087</v>
      </c>
    </row>
    <row r="3286" spans="1:10" ht="29.1">
      <c r="A3286" s="71">
        <v>52695</v>
      </c>
      <c r="B3286" s="70" t="s">
        <v>1035</v>
      </c>
      <c r="C3286" s="71">
        <v>9906990</v>
      </c>
      <c r="D3286" s="72" t="s">
        <v>2813</v>
      </c>
      <c r="E3286" s="71">
        <v>2</v>
      </c>
      <c r="F3286" s="71">
        <v>4</v>
      </c>
      <c r="G3286" s="71">
        <v>6</v>
      </c>
      <c r="H3286" s="71">
        <v>3290</v>
      </c>
      <c r="I3286" s="71">
        <v>37.422076099999998</v>
      </c>
      <c r="J3286" s="71">
        <v>-121.8931327</v>
      </c>
    </row>
    <row r="3287" spans="1:10" ht="29.1">
      <c r="A3287" s="71">
        <v>57607</v>
      </c>
      <c r="B3287" s="70" t="s">
        <v>1035</v>
      </c>
      <c r="C3287" s="71">
        <v>1303950</v>
      </c>
      <c r="D3287" s="72" t="s">
        <v>3121</v>
      </c>
      <c r="E3287" s="71">
        <v>0</v>
      </c>
      <c r="F3287" s="71">
        <v>6</v>
      </c>
      <c r="G3287" s="71">
        <v>6</v>
      </c>
      <c r="H3287" s="71">
        <v>3291</v>
      </c>
      <c r="I3287" s="71">
        <v>37.986466200000002</v>
      </c>
      <c r="J3287" s="71">
        <v>-122.33736879999999</v>
      </c>
    </row>
    <row r="3288" spans="1:10" ht="29.1">
      <c r="A3288" s="71">
        <v>55834</v>
      </c>
      <c r="B3288" s="70" t="s">
        <v>1035</v>
      </c>
      <c r="C3288" s="71">
        <v>1303350</v>
      </c>
      <c r="D3288" s="72" t="s">
        <v>3264</v>
      </c>
      <c r="E3288" s="71">
        <v>5</v>
      </c>
      <c r="F3288" s="71">
        <v>1</v>
      </c>
      <c r="G3288" s="71">
        <v>6</v>
      </c>
      <c r="H3288" s="71">
        <v>3292</v>
      </c>
      <c r="I3288" s="71">
        <v>37.929215200000002</v>
      </c>
      <c r="J3288" s="71">
        <v>-122.3799143</v>
      </c>
    </row>
    <row r="3289" spans="1:10" ht="29.1">
      <c r="A3289" s="71">
        <v>57228</v>
      </c>
      <c r="B3289" s="70" t="s">
        <v>1035</v>
      </c>
      <c r="C3289" s="71">
        <v>301590</v>
      </c>
      <c r="D3289" s="72" t="s">
        <v>3265</v>
      </c>
      <c r="E3289" s="71">
        <v>3</v>
      </c>
      <c r="F3289" s="71">
        <v>3</v>
      </c>
      <c r="G3289" s="71">
        <v>6</v>
      </c>
      <c r="H3289" s="71">
        <v>3293</v>
      </c>
      <c r="I3289" s="71">
        <v>37.852176800000002</v>
      </c>
      <c r="J3289" s="71">
        <v>-122.2499542</v>
      </c>
    </row>
    <row r="3290" spans="1:10" ht="29.1">
      <c r="A3290" s="71">
        <v>59511</v>
      </c>
      <c r="B3290" s="70" t="s">
        <v>1035</v>
      </c>
      <c r="C3290" s="71">
        <v>900170</v>
      </c>
      <c r="D3290" s="72" t="s">
        <v>3123</v>
      </c>
      <c r="E3290" s="71">
        <v>1</v>
      </c>
      <c r="F3290" s="71">
        <v>4</v>
      </c>
      <c r="G3290" s="71">
        <v>6</v>
      </c>
      <c r="H3290" s="71">
        <v>3294</v>
      </c>
      <c r="I3290" s="71">
        <v>37.520772899999997</v>
      </c>
      <c r="J3290" s="71">
        <v>-121.99625229999999</v>
      </c>
    </row>
    <row r="3291" spans="1:10" ht="29.1">
      <c r="A3291" s="71">
        <v>54517</v>
      </c>
      <c r="B3291" s="70" t="s">
        <v>1035</v>
      </c>
      <c r="C3291" s="71">
        <v>1504080</v>
      </c>
      <c r="D3291" s="72" t="s">
        <v>3266</v>
      </c>
      <c r="E3291" s="71">
        <v>2</v>
      </c>
      <c r="F3291" s="71">
        <v>4</v>
      </c>
      <c r="G3291" s="71">
        <v>6</v>
      </c>
      <c r="H3291" s="71">
        <v>3295</v>
      </c>
      <c r="I3291" s="71">
        <v>37.701334199999998</v>
      </c>
      <c r="J3291" s="71">
        <v>-122.1301409</v>
      </c>
    </row>
    <row r="3292" spans="1:10" ht="29.1">
      <c r="A3292" s="71">
        <v>55360</v>
      </c>
      <c r="B3292" s="70" t="s">
        <v>1035</v>
      </c>
      <c r="C3292" s="71">
        <v>801400</v>
      </c>
      <c r="D3292" s="72" t="s">
        <v>3267</v>
      </c>
      <c r="E3292" s="71">
        <v>5</v>
      </c>
      <c r="F3292" s="71">
        <v>1</v>
      </c>
      <c r="G3292" s="71">
        <v>6</v>
      </c>
      <c r="H3292" s="71">
        <v>3296</v>
      </c>
      <c r="I3292" s="71">
        <v>37.666482899999998</v>
      </c>
      <c r="J3292" s="71">
        <v>-122.0876116</v>
      </c>
    </row>
    <row r="3293" spans="1:10" ht="29.1">
      <c r="A3293" s="71">
        <v>58990</v>
      </c>
      <c r="B3293" s="70" t="s">
        <v>1035</v>
      </c>
      <c r="C3293" s="71">
        <v>9802580</v>
      </c>
      <c r="D3293" s="72" t="s">
        <v>3060</v>
      </c>
      <c r="E3293" s="71">
        <v>4</v>
      </c>
      <c r="F3293" s="71">
        <v>2</v>
      </c>
      <c r="G3293" s="71">
        <v>6</v>
      </c>
      <c r="H3293" s="71">
        <v>3297</v>
      </c>
      <c r="I3293" s="71">
        <v>37.696643600000002</v>
      </c>
      <c r="J3293" s="71">
        <v>-122.0738063</v>
      </c>
    </row>
    <row r="3294" spans="1:10" ht="29.1">
      <c r="A3294" s="71">
        <v>57892</v>
      </c>
      <c r="B3294" s="70" t="s">
        <v>1035</v>
      </c>
      <c r="C3294" s="71">
        <v>1009690</v>
      </c>
      <c r="D3294" s="72" t="s">
        <v>3268</v>
      </c>
      <c r="E3294" s="71">
        <v>4</v>
      </c>
      <c r="F3294" s="71">
        <v>2</v>
      </c>
      <c r="G3294" s="71">
        <v>6</v>
      </c>
      <c r="H3294" s="71">
        <v>3298</v>
      </c>
      <c r="I3294" s="71">
        <v>37.746234200000004</v>
      </c>
      <c r="J3294" s="71">
        <v>-122.20671369999999</v>
      </c>
    </row>
    <row r="3295" spans="1:10" ht="29.1">
      <c r="A3295" s="71">
        <v>58399</v>
      </c>
      <c r="B3295" s="70" t="s">
        <v>1035</v>
      </c>
      <c r="C3295" s="71">
        <v>9800630</v>
      </c>
      <c r="D3295" s="72" t="s">
        <v>3269</v>
      </c>
      <c r="E3295" s="71">
        <v>2</v>
      </c>
      <c r="F3295" s="71">
        <v>3</v>
      </c>
      <c r="G3295" s="71">
        <v>6</v>
      </c>
      <c r="H3295" s="71">
        <v>3299</v>
      </c>
      <c r="I3295" s="71">
        <v>37.685009000000001</v>
      </c>
      <c r="J3295" s="71">
        <v>-122.0634819</v>
      </c>
    </row>
    <row r="3296" spans="1:10" ht="29.1">
      <c r="A3296" s="71">
        <v>58645</v>
      </c>
      <c r="B3296" s="70" t="s">
        <v>1035</v>
      </c>
      <c r="C3296" s="71">
        <v>705510</v>
      </c>
      <c r="D3296" s="72" t="s">
        <v>3270</v>
      </c>
      <c r="E3296" s="71">
        <v>2</v>
      </c>
      <c r="F3296" s="71">
        <v>4</v>
      </c>
      <c r="G3296" s="71">
        <v>6</v>
      </c>
      <c r="H3296" s="71">
        <v>3300</v>
      </c>
      <c r="I3296" s="71">
        <v>37.506777800000002</v>
      </c>
      <c r="J3296" s="71">
        <v>-121.9324629</v>
      </c>
    </row>
    <row r="3297" spans="1:10" ht="29.1">
      <c r="A3297" s="71">
        <v>51534</v>
      </c>
      <c r="B3297" s="70" t="s">
        <v>1035</v>
      </c>
      <c r="C3297" s="71">
        <v>800460</v>
      </c>
      <c r="D3297" s="72" t="s">
        <v>3271</v>
      </c>
      <c r="E3297" s="71">
        <v>3</v>
      </c>
      <c r="F3297" s="71">
        <v>2</v>
      </c>
      <c r="G3297" s="71">
        <v>6</v>
      </c>
      <c r="H3297" s="71">
        <v>3301</v>
      </c>
      <c r="I3297" s="71">
        <v>37.6777449</v>
      </c>
      <c r="J3297" s="71">
        <v>-122.07599449999999</v>
      </c>
    </row>
    <row r="3298" spans="1:10" ht="29.1">
      <c r="A3298" s="71">
        <v>50611</v>
      </c>
      <c r="B3298" s="70" t="s">
        <v>1035</v>
      </c>
      <c r="C3298" s="71">
        <v>104370</v>
      </c>
      <c r="D3298" s="72" t="s">
        <v>3211</v>
      </c>
      <c r="E3298" s="71">
        <v>1</v>
      </c>
      <c r="F3298" s="71">
        <v>4</v>
      </c>
      <c r="G3298" s="71">
        <v>6</v>
      </c>
      <c r="H3298" s="71">
        <v>3302</v>
      </c>
      <c r="I3298" s="71">
        <v>37.768146399999999</v>
      </c>
      <c r="J3298" s="71">
        <v>-122.2397354</v>
      </c>
    </row>
    <row r="3299" spans="1:10" ht="29.1">
      <c r="A3299" s="71">
        <v>56694</v>
      </c>
      <c r="B3299" s="70" t="s">
        <v>1035</v>
      </c>
      <c r="C3299" s="71">
        <v>1303010</v>
      </c>
      <c r="D3299" s="72" t="s">
        <v>3272</v>
      </c>
      <c r="E3299" s="71">
        <v>3</v>
      </c>
      <c r="F3299" s="71">
        <v>3</v>
      </c>
      <c r="G3299" s="71">
        <v>6</v>
      </c>
      <c r="H3299" s="71">
        <v>3303</v>
      </c>
      <c r="I3299" s="71">
        <v>37.949641200000002</v>
      </c>
      <c r="J3299" s="71">
        <v>-122.3500313</v>
      </c>
    </row>
    <row r="3300" spans="1:10" ht="29.1">
      <c r="A3300" s="71">
        <v>58332</v>
      </c>
      <c r="B3300" s="70" t="s">
        <v>1035</v>
      </c>
      <c r="C3300" s="71">
        <v>1503590</v>
      </c>
      <c r="D3300" s="72" t="s">
        <v>3273</v>
      </c>
      <c r="E3300" s="71">
        <v>4</v>
      </c>
      <c r="F3300" s="71">
        <v>2</v>
      </c>
      <c r="G3300" s="71">
        <v>6</v>
      </c>
      <c r="H3300" s="71">
        <v>3304</v>
      </c>
      <c r="I3300" s="71">
        <v>37.695503700000003</v>
      </c>
      <c r="J3300" s="71">
        <v>-122.1568764</v>
      </c>
    </row>
    <row r="3301" spans="1:10" ht="29.1">
      <c r="A3301" s="71">
        <v>55416</v>
      </c>
      <c r="B3301" s="70" t="s">
        <v>1035</v>
      </c>
      <c r="C3301" s="71">
        <v>1500500</v>
      </c>
      <c r="D3301" s="72" t="s">
        <v>2624</v>
      </c>
      <c r="E3301" s="71">
        <v>2</v>
      </c>
      <c r="F3301" s="71">
        <v>3</v>
      </c>
      <c r="G3301" s="71">
        <v>6</v>
      </c>
      <c r="H3301" s="71">
        <v>3305</v>
      </c>
      <c r="I3301" s="71">
        <v>37.721419500000003</v>
      </c>
      <c r="J3301" s="71">
        <v>-122.1454983</v>
      </c>
    </row>
    <row r="3302" spans="1:10" ht="29.1">
      <c r="A3302" s="71">
        <v>55274</v>
      </c>
      <c r="B3302" s="70" t="s">
        <v>1035</v>
      </c>
      <c r="C3302" s="71">
        <v>1300740</v>
      </c>
      <c r="D3302" s="72" t="s">
        <v>3274</v>
      </c>
      <c r="E3302" s="71">
        <v>3</v>
      </c>
      <c r="F3302" s="71">
        <v>3</v>
      </c>
      <c r="G3302" s="71">
        <v>6</v>
      </c>
      <c r="H3302" s="71">
        <v>3306</v>
      </c>
      <c r="I3302" s="71">
        <v>37.971375000000002</v>
      </c>
      <c r="J3302" s="71">
        <v>-122.333011</v>
      </c>
    </row>
    <row r="3303" spans="1:10" ht="29.1">
      <c r="A3303" s="71">
        <v>54125</v>
      </c>
      <c r="B3303" s="70" t="s">
        <v>1035</v>
      </c>
      <c r="C3303" s="71">
        <v>9802140</v>
      </c>
      <c r="D3303" s="72" t="s">
        <v>3275</v>
      </c>
      <c r="E3303" s="71">
        <v>2</v>
      </c>
      <c r="F3303" s="71">
        <v>3</v>
      </c>
      <c r="G3303" s="71">
        <v>6</v>
      </c>
      <c r="H3303" s="71">
        <v>3307</v>
      </c>
      <c r="I3303" s="71">
        <v>37.6717181</v>
      </c>
      <c r="J3303" s="71">
        <v>-122.10431989999999</v>
      </c>
    </row>
    <row r="3304" spans="1:10" ht="29.1">
      <c r="A3304" s="71">
        <v>56305</v>
      </c>
      <c r="B3304" s="70" t="s">
        <v>1035</v>
      </c>
      <c r="C3304" s="71">
        <v>1012070</v>
      </c>
      <c r="D3304" s="72" t="s">
        <v>3276</v>
      </c>
      <c r="E3304" s="71">
        <v>0</v>
      </c>
      <c r="F3304" s="71">
        <v>5</v>
      </c>
      <c r="G3304" s="71">
        <v>6</v>
      </c>
      <c r="H3304" s="71">
        <v>3308</v>
      </c>
      <c r="I3304" s="71">
        <v>37.774773000000003</v>
      </c>
      <c r="J3304" s="71">
        <v>-122.1377696</v>
      </c>
    </row>
    <row r="3305" spans="1:10" ht="29.1">
      <c r="A3305" s="71">
        <v>57252</v>
      </c>
      <c r="B3305" s="70" t="s">
        <v>1035</v>
      </c>
      <c r="C3305" s="71">
        <v>901110</v>
      </c>
      <c r="D3305" s="72" t="s">
        <v>3277</v>
      </c>
      <c r="E3305" s="71">
        <v>0</v>
      </c>
      <c r="F3305" s="71">
        <v>5</v>
      </c>
      <c r="G3305" s="71">
        <v>6</v>
      </c>
      <c r="H3305" s="71">
        <v>3309</v>
      </c>
      <c r="I3305" s="71">
        <v>37.522721799999999</v>
      </c>
      <c r="J3305" s="71">
        <v>-122.00915550000001</v>
      </c>
    </row>
    <row r="3306" spans="1:10" ht="29.1">
      <c r="A3306" s="71">
        <v>57224</v>
      </c>
      <c r="B3306" s="70" t="s">
        <v>1035</v>
      </c>
      <c r="C3306" s="71">
        <v>1303000</v>
      </c>
      <c r="D3306" s="72" t="s">
        <v>3272</v>
      </c>
      <c r="E3306" s="71">
        <v>4</v>
      </c>
      <c r="F3306" s="71">
        <v>2</v>
      </c>
      <c r="G3306" s="71">
        <v>6</v>
      </c>
      <c r="H3306" s="71">
        <v>3310</v>
      </c>
      <c r="I3306" s="71">
        <v>37.949528299999997</v>
      </c>
      <c r="J3306" s="71">
        <v>-122.3502477</v>
      </c>
    </row>
    <row r="3307" spans="1:10" ht="29.1">
      <c r="A3307" s="71">
        <v>54223</v>
      </c>
      <c r="B3307" s="70" t="s">
        <v>1035</v>
      </c>
      <c r="C3307" s="71">
        <v>1504090</v>
      </c>
      <c r="D3307" s="72" t="s">
        <v>3278</v>
      </c>
      <c r="E3307" s="71">
        <v>3</v>
      </c>
      <c r="F3307" s="71">
        <v>3</v>
      </c>
      <c r="G3307" s="71">
        <v>6</v>
      </c>
      <c r="H3307" s="71">
        <v>3311</v>
      </c>
      <c r="I3307" s="71">
        <v>37.702012199999999</v>
      </c>
      <c r="J3307" s="71">
        <v>-122.13062650000001</v>
      </c>
    </row>
    <row r="3308" spans="1:10" ht="29.1">
      <c r="A3308" s="71">
        <v>55321</v>
      </c>
      <c r="B3308" s="70" t="s">
        <v>1035</v>
      </c>
      <c r="C3308" s="71">
        <v>305310</v>
      </c>
      <c r="D3308" s="72" t="s">
        <v>2775</v>
      </c>
      <c r="E3308" s="71">
        <v>5</v>
      </c>
      <c r="F3308" s="71">
        <v>1</v>
      </c>
      <c r="G3308" s="71">
        <v>6</v>
      </c>
      <c r="H3308" s="71">
        <v>3312</v>
      </c>
      <c r="I3308" s="71">
        <v>37.888452399999998</v>
      </c>
      <c r="J3308" s="71">
        <v>-122.26685070000001</v>
      </c>
    </row>
    <row r="3309" spans="1:10" ht="29.1">
      <c r="A3309" s="71">
        <v>58289</v>
      </c>
      <c r="B3309" s="70" t="s">
        <v>1035</v>
      </c>
      <c r="C3309" s="71">
        <v>302860</v>
      </c>
      <c r="D3309" s="72" t="s">
        <v>3279</v>
      </c>
      <c r="E3309" s="71">
        <v>0</v>
      </c>
      <c r="F3309" s="71">
        <v>5</v>
      </c>
      <c r="G3309" s="71">
        <v>5</v>
      </c>
      <c r="H3309" s="71">
        <v>3313</v>
      </c>
      <c r="I3309" s="71">
        <v>37.900846199999997</v>
      </c>
      <c r="J3309" s="71">
        <v>-122.2664225</v>
      </c>
    </row>
    <row r="3310" spans="1:10" ht="29.1">
      <c r="A3310" s="71">
        <v>55206</v>
      </c>
      <c r="B3310" s="70" t="s">
        <v>1035</v>
      </c>
      <c r="C3310" s="71">
        <v>1000030</v>
      </c>
      <c r="D3310" s="72" t="s">
        <v>3280</v>
      </c>
      <c r="E3310" s="71">
        <v>2</v>
      </c>
      <c r="F3310" s="71">
        <v>4</v>
      </c>
      <c r="G3310" s="71">
        <v>5</v>
      </c>
      <c r="H3310" s="71">
        <v>3314</v>
      </c>
      <c r="I3310" s="71">
        <v>37.740889899999999</v>
      </c>
      <c r="J3310" s="71">
        <v>-122.1646511</v>
      </c>
    </row>
    <row r="3311" spans="1:10" ht="29.1">
      <c r="A3311" s="71">
        <v>58956</v>
      </c>
      <c r="B3311" s="70" t="s">
        <v>1035</v>
      </c>
      <c r="C3311" s="71">
        <v>702830</v>
      </c>
      <c r="D3311" s="72" t="s">
        <v>3281</v>
      </c>
      <c r="E3311" s="71">
        <v>4</v>
      </c>
      <c r="F3311" s="71">
        <v>2</v>
      </c>
      <c r="G3311" s="71">
        <v>5</v>
      </c>
      <c r="H3311" s="71">
        <v>3315</v>
      </c>
      <c r="I3311" s="71">
        <v>37.559028599999998</v>
      </c>
      <c r="J3311" s="71">
        <v>-121.9644053</v>
      </c>
    </row>
    <row r="3312" spans="1:10" ht="29.1">
      <c r="A3312" s="71">
        <v>57993</v>
      </c>
      <c r="B3312" s="70" t="s">
        <v>1035</v>
      </c>
      <c r="C3312" s="71">
        <v>1000100</v>
      </c>
      <c r="D3312" s="72" t="s">
        <v>3245</v>
      </c>
      <c r="E3312" s="71">
        <v>2</v>
      </c>
      <c r="F3312" s="71">
        <v>4</v>
      </c>
      <c r="G3312" s="71">
        <v>5</v>
      </c>
      <c r="H3312" s="71">
        <v>3316</v>
      </c>
      <c r="I3312" s="71">
        <v>37.738124999999997</v>
      </c>
      <c r="J3312" s="71">
        <v>-122.1688905</v>
      </c>
    </row>
    <row r="3313" spans="1:10" ht="29.1">
      <c r="A3313" s="71">
        <v>58824</v>
      </c>
      <c r="B3313" s="70" t="s">
        <v>1035</v>
      </c>
      <c r="C3313" s="71">
        <v>1502200</v>
      </c>
      <c r="D3313" s="72" t="s">
        <v>3282</v>
      </c>
      <c r="E3313" s="71">
        <v>3</v>
      </c>
      <c r="F3313" s="71">
        <v>3</v>
      </c>
      <c r="G3313" s="71">
        <v>5</v>
      </c>
      <c r="H3313" s="71">
        <v>3317</v>
      </c>
      <c r="I3313" s="71">
        <v>37.683521300000002</v>
      </c>
      <c r="J3313" s="71">
        <v>-122.1462143</v>
      </c>
    </row>
    <row r="3314" spans="1:10" ht="29.1">
      <c r="A3314" s="71">
        <v>54954</v>
      </c>
      <c r="B3314" s="70" t="s">
        <v>1035</v>
      </c>
      <c r="C3314" s="71">
        <v>300730</v>
      </c>
      <c r="D3314" s="72" t="s">
        <v>3283</v>
      </c>
      <c r="E3314" s="71">
        <v>5</v>
      </c>
      <c r="F3314" s="71">
        <v>0</v>
      </c>
      <c r="G3314" s="71">
        <v>5</v>
      </c>
      <c r="H3314" s="71">
        <v>3318</v>
      </c>
      <c r="I3314" s="71">
        <v>37.853217800000003</v>
      </c>
      <c r="J3314" s="71">
        <v>-122.2817184</v>
      </c>
    </row>
    <row r="3315" spans="1:10" ht="29.1">
      <c r="A3315" s="71">
        <v>55147</v>
      </c>
      <c r="B3315" s="70" t="s">
        <v>1035</v>
      </c>
      <c r="C3315" s="71">
        <v>1300230</v>
      </c>
      <c r="D3315" s="72" t="s">
        <v>3284</v>
      </c>
      <c r="E3315" s="71">
        <v>2</v>
      </c>
      <c r="F3315" s="71">
        <v>3</v>
      </c>
      <c r="G3315" s="71">
        <v>5</v>
      </c>
      <c r="H3315" s="71">
        <v>3319</v>
      </c>
      <c r="I3315" s="71">
        <v>37.948149999999998</v>
      </c>
      <c r="J3315" s="71">
        <v>-122.3473321</v>
      </c>
    </row>
    <row r="3316" spans="1:10" ht="29.1">
      <c r="A3316" s="71">
        <v>52187</v>
      </c>
      <c r="B3316" s="70" t="s">
        <v>1035</v>
      </c>
      <c r="C3316" s="71">
        <v>9905760</v>
      </c>
      <c r="D3316" s="72" t="s">
        <v>2154</v>
      </c>
      <c r="E3316" s="71">
        <v>4</v>
      </c>
      <c r="F3316" s="71">
        <v>2</v>
      </c>
      <c r="G3316" s="71">
        <v>5</v>
      </c>
      <c r="H3316" s="71">
        <v>3320</v>
      </c>
      <c r="I3316" s="71">
        <v>37.9491844</v>
      </c>
      <c r="J3316" s="71">
        <v>-122.3571096</v>
      </c>
    </row>
    <row r="3317" spans="1:10" ht="29.1">
      <c r="A3317" s="71">
        <v>54670</v>
      </c>
      <c r="B3317" s="70" t="s">
        <v>1035</v>
      </c>
      <c r="C3317" s="71">
        <v>302490</v>
      </c>
      <c r="D3317" s="72" t="s">
        <v>3285</v>
      </c>
      <c r="E3317" s="71">
        <v>2</v>
      </c>
      <c r="F3317" s="71">
        <v>3</v>
      </c>
      <c r="G3317" s="71">
        <v>5</v>
      </c>
      <c r="H3317" s="71">
        <v>3321</v>
      </c>
      <c r="I3317" s="71">
        <v>37.878556099999997</v>
      </c>
      <c r="J3317" s="71">
        <v>-122.2608324</v>
      </c>
    </row>
    <row r="3318" spans="1:10" ht="29.1">
      <c r="A3318" s="71">
        <v>54332</v>
      </c>
      <c r="B3318" s="70" t="s">
        <v>1035</v>
      </c>
      <c r="C3318" s="71">
        <v>100220</v>
      </c>
      <c r="D3318" s="72" t="s">
        <v>3286</v>
      </c>
      <c r="E3318" s="71">
        <v>3</v>
      </c>
      <c r="F3318" s="71">
        <v>3</v>
      </c>
      <c r="G3318" s="71">
        <v>5</v>
      </c>
      <c r="H3318" s="71">
        <v>3322</v>
      </c>
      <c r="I3318" s="71">
        <v>37.780799000000002</v>
      </c>
      <c r="J3318" s="71">
        <v>-122.266125</v>
      </c>
    </row>
    <row r="3319" spans="1:10" ht="29.1">
      <c r="A3319" s="71">
        <v>50652</v>
      </c>
      <c r="B3319" s="70" t="s">
        <v>1035</v>
      </c>
      <c r="C3319" s="71">
        <v>9900390</v>
      </c>
      <c r="D3319" s="72" t="s">
        <v>3287</v>
      </c>
      <c r="E3319" s="71">
        <v>0</v>
      </c>
      <c r="F3319" s="71">
        <v>5</v>
      </c>
      <c r="G3319" s="71">
        <v>5</v>
      </c>
      <c r="H3319" s="71">
        <v>3323</v>
      </c>
      <c r="I3319" s="71">
        <v>37.949961299999998</v>
      </c>
      <c r="J3319" s="71">
        <v>-122.3207537</v>
      </c>
    </row>
    <row r="3320" spans="1:10" ht="29.1">
      <c r="A3320" s="71">
        <v>57738</v>
      </c>
      <c r="B3320" s="70" t="s">
        <v>1035</v>
      </c>
      <c r="C3320" s="71">
        <v>2200050</v>
      </c>
      <c r="D3320" s="72" t="s">
        <v>3288</v>
      </c>
      <c r="E3320" s="71">
        <v>3</v>
      </c>
      <c r="F3320" s="71">
        <v>2</v>
      </c>
      <c r="G3320" s="71">
        <v>5</v>
      </c>
      <c r="H3320" s="71">
        <v>3324</v>
      </c>
      <c r="I3320" s="71">
        <v>37.4383433</v>
      </c>
      <c r="J3320" s="71">
        <v>-122.17144860000001</v>
      </c>
    </row>
    <row r="3321" spans="1:10" ht="29.1">
      <c r="A3321" s="71">
        <v>50908</v>
      </c>
      <c r="B3321" s="70" t="s">
        <v>1035</v>
      </c>
      <c r="C3321" s="71">
        <v>9901890</v>
      </c>
      <c r="D3321" s="72" t="s">
        <v>3289</v>
      </c>
      <c r="E3321" s="71">
        <v>5</v>
      </c>
      <c r="F3321" s="71">
        <v>1</v>
      </c>
      <c r="G3321" s="71">
        <v>5</v>
      </c>
      <c r="H3321" s="71">
        <v>3325</v>
      </c>
      <c r="I3321" s="71">
        <v>37.553178099999997</v>
      </c>
      <c r="J3321" s="71">
        <v>-121.97999729999999</v>
      </c>
    </row>
    <row r="3322" spans="1:10" ht="29.1">
      <c r="A3322" s="71">
        <v>52874</v>
      </c>
      <c r="B3322" s="70" t="s">
        <v>1035</v>
      </c>
      <c r="C3322" s="71">
        <v>9907590</v>
      </c>
      <c r="D3322" s="72" t="s">
        <v>3080</v>
      </c>
      <c r="E3322" s="71">
        <v>2</v>
      </c>
      <c r="F3322" s="71">
        <v>4</v>
      </c>
      <c r="G3322" s="71">
        <v>5</v>
      </c>
      <c r="H3322" s="71">
        <v>3326</v>
      </c>
      <c r="I3322" s="71">
        <v>37.527016000000003</v>
      </c>
      <c r="J3322" s="71">
        <v>-121.969646</v>
      </c>
    </row>
    <row r="3323" spans="1:10" ht="29.1">
      <c r="A3323" s="71">
        <v>55822</v>
      </c>
      <c r="B3323" s="70" t="s">
        <v>1035</v>
      </c>
      <c r="C3323" s="71">
        <v>800980</v>
      </c>
      <c r="D3323" s="72" t="s">
        <v>2859</v>
      </c>
      <c r="E3323" s="71">
        <v>5</v>
      </c>
      <c r="F3323" s="71">
        <v>0</v>
      </c>
      <c r="G3323" s="71">
        <v>5</v>
      </c>
      <c r="H3323" s="71">
        <v>3327</v>
      </c>
      <c r="I3323" s="71">
        <v>37.662166300000003</v>
      </c>
      <c r="J3323" s="71">
        <v>-122.0579078</v>
      </c>
    </row>
    <row r="3324" spans="1:10" ht="29.1">
      <c r="A3324" s="71">
        <v>55483</v>
      </c>
      <c r="B3324" s="70" t="s">
        <v>1035</v>
      </c>
      <c r="C3324" s="71">
        <v>1013800</v>
      </c>
      <c r="D3324" s="72" t="s">
        <v>3290</v>
      </c>
      <c r="E3324" s="71">
        <v>5</v>
      </c>
      <c r="F3324" s="71">
        <v>1</v>
      </c>
      <c r="G3324" s="71">
        <v>5</v>
      </c>
      <c r="H3324" s="71">
        <v>3328</v>
      </c>
      <c r="I3324" s="71">
        <v>37.813732600000002</v>
      </c>
      <c r="J3324" s="71">
        <v>-122.2398803</v>
      </c>
    </row>
    <row r="3325" spans="1:10" ht="29.1">
      <c r="A3325" s="71">
        <v>58827</v>
      </c>
      <c r="B3325" s="70" t="s">
        <v>1035</v>
      </c>
      <c r="C3325" s="71">
        <v>102910</v>
      </c>
      <c r="D3325" s="72" t="s">
        <v>3291</v>
      </c>
      <c r="E3325" s="71">
        <v>1</v>
      </c>
      <c r="F3325" s="71">
        <v>5</v>
      </c>
      <c r="G3325" s="71">
        <v>5</v>
      </c>
      <c r="H3325" s="71">
        <v>3329</v>
      </c>
      <c r="I3325" s="71">
        <v>37.742660999999998</v>
      </c>
      <c r="J3325" s="71">
        <v>-122.2452679</v>
      </c>
    </row>
    <row r="3326" spans="1:10" ht="29.1">
      <c r="A3326" s="71">
        <v>51710</v>
      </c>
      <c r="B3326" s="70" t="s">
        <v>1035</v>
      </c>
      <c r="C3326" s="71">
        <v>801030</v>
      </c>
      <c r="D3326" s="72" t="s">
        <v>3292</v>
      </c>
      <c r="E3326" s="71">
        <v>1</v>
      </c>
      <c r="F3326" s="71">
        <v>4</v>
      </c>
      <c r="G3326" s="71">
        <v>5</v>
      </c>
      <c r="H3326" s="71">
        <v>3330</v>
      </c>
      <c r="I3326" s="71">
        <v>37.679521299999998</v>
      </c>
      <c r="J3326" s="71">
        <v>-122.0816746</v>
      </c>
    </row>
    <row r="3327" spans="1:10" ht="29.1">
      <c r="A3327" s="71">
        <v>51147</v>
      </c>
      <c r="B3327" s="70" t="s">
        <v>1035</v>
      </c>
      <c r="C3327" s="71">
        <v>1020810</v>
      </c>
      <c r="D3327" s="72" t="s">
        <v>3293</v>
      </c>
      <c r="E3327" s="71">
        <v>2</v>
      </c>
      <c r="F3327" s="71">
        <v>3</v>
      </c>
      <c r="G3327" s="71">
        <v>5</v>
      </c>
      <c r="H3327" s="71">
        <v>3331</v>
      </c>
      <c r="I3327" s="71">
        <v>37.852563699999997</v>
      </c>
      <c r="J3327" s="71">
        <v>-122.2340166</v>
      </c>
    </row>
    <row r="3328" spans="1:10" ht="29.1">
      <c r="A3328" s="71">
        <v>53515</v>
      </c>
      <c r="B3328" s="70" t="s">
        <v>1035</v>
      </c>
      <c r="C3328" s="73">
        <v>800300</v>
      </c>
      <c r="D3328" s="72" t="s">
        <v>3222</v>
      </c>
      <c r="E3328" s="73">
        <v>2</v>
      </c>
      <c r="F3328" s="73">
        <v>3</v>
      </c>
      <c r="G3328" s="73">
        <v>5</v>
      </c>
      <c r="H3328" s="73">
        <v>3332</v>
      </c>
      <c r="I3328" s="71">
        <v>37.656513400000001</v>
      </c>
      <c r="J3328" s="71">
        <v>-122.09307889999999</v>
      </c>
    </row>
    <row r="3329" spans="1:10" ht="29.1">
      <c r="A3329" s="71">
        <v>55703</v>
      </c>
      <c r="B3329" s="70" t="s">
        <v>1035</v>
      </c>
      <c r="C3329" s="71">
        <v>801320</v>
      </c>
      <c r="D3329" s="72" t="s">
        <v>2888</v>
      </c>
      <c r="E3329" s="71">
        <v>1</v>
      </c>
      <c r="F3329" s="71">
        <v>4</v>
      </c>
      <c r="G3329" s="71">
        <v>5</v>
      </c>
      <c r="H3329" s="71">
        <v>3333</v>
      </c>
      <c r="I3329" s="71">
        <v>37.673263400000003</v>
      </c>
      <c r="J3329" s="71">
        <v>-122.07730100000001</v>
      </c>
    </row>
    <row r="3330" spans="1:10" ht="29.1">
      <c r="A3330" s="71">
        <v>58119</v>
      </c>
      <c r="B3330" s="70" t="s">
        <v>1035</v>
      </c>
      <c r="C3330" s="71">
        <v>9900630</v>
      </c>
      <c r="D3330" s="72" t="s">
        <v>3294</v>
      </c>
      <c r="E3330" s="71">
        <v>0</v>
      </c>
      <c r="F3330" s="71">
        <v>5</v>
      </c>
      <c r="G3330" s="71">
        <v>5</v>
      </c>
      <c r="H3330" s="71">
        <v>3334</v>
      </c>
      <c r="I3330" s="71">
        <v>37.964871000000002</v>
      </c>
      <c r="J3330" s="71">
        <v>-122.3261871</v>
      </c>
    </row>
    <row r="3331" spans="1:10" ht="29.1">
      <c r="A3331" s="71">
        <v>52286</v>
      </c>
      <c r="B3331" s="70" t="s">
        <v>1035</v>
      </c>
      <c r="C3331" s="71">
        <v>1018900</v>
      </c>
      <c r="D3331" s="72" t="s">
        <v>2894</v>
      </c>
      <c r="E3331" s="71">
        <v>2</v>
      </c>
      <c r="F3331" s="71">
        <v>3</v>
      </c>
      <c r="G3331" s="71">
        <v>5</v>
      </c>
      <c r="H3331" s="71">
        <v>3335</v>
      </c>
      <c r="I3331" s="71">
        <v>37.779463</v>
      </c>
      <c r="J3331" s="71">
        <v>-122.1806163</v>
      </c>
    </row>
    <row r="3332" spans="1:10" ht="29.1">
      <c r="A3332" s="71">
        <v>55702</v>
      </c>
      <c r="B3332" s="70" t="s">
        <v>1035</v>
      </c>
      <c r="C3332" s="71">
        <v>801040</v>
      </c>
      <c r="D3332" s="72" t="s">
        <v>3292</v>
      </c>
      <c r="E3332" s="71">
        <v>4</v>
      </c>
      <c r="F3332" s="71">
        <v>1</v>
      </c>
      <c r="G3332" s="71">
        <v>5</v>
      </c>
      <c r="H3332" s="71">
        <v>3336</v>
      </c>
      <c r="I3332" s="71">
        <v>37.679526000000003</v>
      </c>
      <c r="J3332" s="71">
        <v>-122.081914</v>
      </c>
    </row>
    <row r="3333" spans="1:10" ht="29.1">
      <c r="A3333" s="71">
        <v>51130</v>
      </c>
      <c r="B3333" s="70" t="s">
        <v>1035</v>
      </c>
      <c r="C3333" s="71">
        <v>900390</v>
      </c>
      <c r="D3333" s="72" t="s">
        <v>3021</v>
      </c>
      <c r="E3333" s="71">
        <v>3</v>
      </c>
      <c r="F3333" s="71">
        <v>3</v>
      </c>
      <c r="G3333" s="71">
        <v>5</v>
      </c>
      <c r="H3333" s="71">
        <v>3337</v>
      </c>
      <c r="I3333" s="71">
        <v>37.542759599999997</v>
      </c>
      <c r="J3333" s="71">
        <v>-122.027518</v>
      </c>
    </row>
    <row r="3334" spans="1:10" ht="29.1">
      <c r="A3334" s="71">
        <v>54881</v>
      </c>
      <c r="B3334" s="70" t="s">
        <v>1035</v>
      </c>
      <c r="C3334" s="71">
        <v>1006230</v>
      </c>
      <c r="D3334" s="72" t="s">
        <v>3295</v>
      </c>
      <c r="E3334" s="71">
        <v>0</v>
      </c>
      <c r="F3334" s="71">
        <v>5</v>
      </c>
      <c r="G3334" s="71">
        <v>5</v>
      </c>
      <c r="H3334" s="71">
        <v>3338</v>
      </c>
      <c r="I3334" s="71">
        <v>37.8372393</v>
      </c>
      <c r="J3334" s="71">
        <v>-122.249438</v>
      </c>
    </row>
    <row r="3335" spans="1:10" ht="29.1">
      <c r="A3335" s="71">
        <v>55197</v>
      </c>
      <c r="B3335" s="70" t="s">
        <v>1035</v>
      </c>
      <c r="C3335" s="71">
        <v>705040</v>
      </c>
      <c r="D3335" s="72" t="s">
        <v>3296</v>
      </c>
      <c r="E3335" s="71">
        <v>4</v>
      </c>
      <c r="F3335" s="71">
        <v>2</v>
      </c>
      <c r="G3335" s="71">
        <v>5</v>
      </c>
      <c r="H3335" s="71">
        <v>3339</v>
      </c>
      <c r="I3335" s="71">
        <v>37.545994999999998</v>
      </c>
      <c r="J3335" s="71">
        <v>-121.96660439999999</v>
      </c>
    </row>
    <row r="3336" spans="1:10" ht="29.1">
      <c r="A3336" s="71">
        <v>51158</v>
      </c>
      <c r="B3336" s="70" t="s">
        <v>1035</v>
      </c>
      <c r="C3336" s="71">
        <v>900280</v>
      </c>
      <c r="D3336" s="72" t="s">
        <v>3297</v>
      </c>
      <c r="E3336" s="71">
        <v>0</v>
      </c>
      <c r="F3336" s="71">
        <v>5</v>
      </c>
      <c r="G3336" s="71">
        <v>5</v>
      </c>
      <c r="H3336" s="71">
        <v>3340</v>
      </c>
      <c r="I3336" s="71">
        <v>37.523599599999997</v>
      </c>
      <c r="J3336" s="71">
        <v>-122.00483199999999</v>
      </c>
    </row>
    <row r="3337" spans="1:10" ht="29.1">
      <c r="A3337" s="71">
        <v>54593</v>
      </c>
      <c r="B3337" s="70" t="s">
        <v>1035</v>
      </c>
      <c r="C3337" s="71">
        <v>9900320</v>
      </c>
      <c r="D3337" s="72" t="s">
        <v>3298</v>
      </c>
      <c r="E3337" s="71">
        <v>2</v>
      </c>
      <c r="F3337" s="71">
        <v>4</v>
      </c>
      <c r="G3337" s="71">
        <v>5</v>
      </c>
      <c r="H3337" s="71">
        <v>3341</v>
      </c>
      <c r="I3337" s="71">
        <v>37.907337300000002</v>
      </c>
      <c r="J3337" s="71">
        <v>-122.2794207</v>
      </c>
    </row>
    <row r="3338" spans="1:10" ht="29.1">
      <c r="A3338" s="71">
        <v>52720</v>
      </c>
      <c r="B3338" s="70" t="s">
        <v>1035</v>
      </c>
      <c r="C3338" s="71">
        <v>1013090</v>
      </c>
      <c r="D3338" s="72" t="s">
        <v>3299</v>
      </c>
      <c r="E3338" s="71">
        <v>1</v>
      </c>
      <c r="F3338" s="71">
        <v>4</v>
      </c>
      <c r="G3338" s="71">
        <v>5</v>
      </c>
      <c r="H3338" s="71">
        <v>3342</v>
      </c>
      <c r="I3338" s="71">
        <v>37.777091200000001</v>
      </c>
      <c r="J3338" s="71">
        <v>-122.1714836</v>
      </c>
    </row>
    <row r="3339" spans="1:10" ht="29.1">
      <c r="A3339" s="71">
        <v>52364</v>
      </c>
      <c r="B3339" s="70" t="s">
        <v>1035</v>
      </c>
      <c r="C3339" s="71">
        <v>9905910</v>
      </c>
      <c r="D3339" s="72" t="s">
        <v>3212</v>
      </c>
      <c r="E3339" s="71">
        <v>3</v>
      </c>
      <c r="F3339" s="71">
        <v>2</v>
      </c>
      <c r="G3339" s="71">
        <v>5</v>
      </c>
      <c r="H3339" s="71">
        <v>3343</v>
      </c>
      <c r="I3339" s="71">
        <v>37.730512099999999</v>
      </c>
      <c r="J3339" s="71">
        <v>-122.1494376</v>
      </c>
    </row>
    <row r="3340" spans="1:10" ht="29.1">
      <c r="A3340" s="71">
        <v>57706</v>
      </c>
      <c r="B3340" s="70" t="s">
        <v>1035</v>
      </c>
      <c r="C3340" s="71">
        <v>9803150</v>
      </c>
      <c r="D3340" s="72" t="s">
        <v>3300</v>
      </c>
      <c r="E3340" s="71">
        <v>2</v>
      </c>
      <c r="F3340" s="71">
        <v>3</v>
      </c>
      <c r="G3340" s="71">
        <v>5</v>
      </c>
      <c r="H3340" s="71">
        <v>3344</v>
      </c>
      <c r="I3340" s="71">
        <v>37.678993699999999</v>
      </c>
      <c r="J3340" s="71">
        <v>-122.1366465</v>
      </c>
    </row>
    <row r="3341" spans="1:10" ht="29.1">
      <c r="A3341" s="71">
        <v>54124</v>
      </c>
      <c r="B3341" s="70" t="s">
        <v>1035</v>
      </c>
      <c r="C3341" s="71">
        <v>302970</v>
      </c>
      <c r="D3341" s="72" t="s">
        <v>3301</v>
      </c>
      <c r="E3341" s="71">
        <v>0</v>
      </c>
      <c r="F3341" s="71">
        <v>5</v>
      </c>
      <c r="G3341" s="71">
        <v>5</v>
      </c>
      <c r="H3341" s="71">
        <v>3345</v>
      </c>
      <c r="I3341" s="71">
        <v>37.894060600000003</v>
      </c>
      <c r="J3341" s="71">
        <v>-122.2583075</v>
      </c>
    </row>
    <row r="3342" spans="1:10" ht="29.1">
      <c r="A3342" s="71">
        <v>52114</v>
      </c>
      <c r="B3342" s="70" t="s">
        <v>1035</v>
      </c>
      <c r="C3342" s="71">
        <v>1016130</v>
      </c>
      <c r="D3342" s="72" t="s">
        <v>3186</v>
      </c>
      <c r="E3342" s="71">
        <v>2</v>
      </c>
      <c r="F3342" s="71">
        <v>4</v>
      </c>
      <c r="G3342" s="71">
        <v>5</v>
      </c>
      <c r="H3342" s="71">
        <v>3346</v>
      </c>
      <c r="I3342" s="71">
        <v>37.825000000000003</v>
      </c>
      <c r="J3342" s="71">
        <v>-122.26971899999999</v>
      </c>
    </row>
    <row r="3343" spans="1:10" ht="29.1">
      <c r="A3343" s="71">
        <v>55931</v>
      </c>
      <c r="B3343" s="70" t="s">
        <v>1035</v>
      </c>
      <c r="C3343" s="71">
        <v>1009640</v>
      </c>
      <c r="D3343" s="72" t="s">
        <v>2971</v>
      </c>
      <c r="E3343" s="71">
        <v>4</v>
      </c>
      <c r="F3343" s="71">
        <v>1</v>
      </c>
      <c r="G3343" s="71">
        <v>5</v>
      </c>
      <c r="H3343" s="71">
        <v>3347</v>
      </c>
      <c r="I3343" s="71">
        <v>37.738669700000003</v>
      </c>
      <c r="J3343" s="71">
        <v>-122.1912378</v>
      </c>
    </row>
    <row r="3344" spans="1:10" ht="29.1">
      <c r="A3344" s="71">
        <v>54117</v>
      </c>
      <c r="B3344" s="70" t="s">
        <v>1035</v>
      </c>
      <c r="C3344" s="71">
        <v>1002990</v>
      </c>
      <c r="D3344" s="72" t="s">
        <v>1938</v>
      </c>
      <c r="E3344" s="71">
        <v>3</v>
      </c>
      <c r="F3344" s="71">
        <v>2</v>
      </c>
      <c r="G3344" s="71">
        <v>5</v>
      </c>
      <c r="H3344" s="71">
        <v>3348</v>
      </c>
      <c r="I3344" s="71">
        <v>37.840381399999998</v>
      </c>
      <c r="J3344" s="71">
        <v>-122.2642152</v>
      </c>
    </row>
    <row r="3345" spans="1:10" ht="29.1">
      <c r="A3345" s="71">
        <v>55412</v>
      </c>
      <c r="B3345" s="70" t="s">
        <v>1035</v>
      </c>
      <c r="C3345" s="71">
        <v>1600130</v>
      </c>
      <c r="D3345" s="72" t="s">
        <v>3302</v>
      </c>
      <c r="E3345" s="71">
        <v>4</v>
      </c>
      <c r="F3345" s="71">
        <v>2</v>
      </c>
      <c r="G3345" s="71">
        <v>5</v>
      </c>
      <c r="H3345" s="71">
        <v>3349</v>
      </c>
      <c r="I3345" s="71">
        <v>37.973152499999998</v>
      </c>
      <c r="J3345" s="71">
        <v>-122.3499455</v>
      </c>
    </row>
    <row r="3346" spans="1:10" ht="29.1">
      <c r="A3346" s="71">
        <v>52342</v>
      </c>
      <c r="B3346" s="70" t="s">
        <v>1035</v>
      </c>
      <c r="C3346" s="71">
        <v>305660</v>
      </c>
      <c r="D3346" s="72" t="s">
        <v>3303</v>
      </c>
      <c r="E3346" s="71">
        <v>1</v>
      </c>
      <c r="F3346" s="71">
        <v>4</v>
      </c>
      <c r="G3346" s="71">
        <v>5</v>
      </c>
      <c r="H3346" s="71">
        <v>3350</v>
      </c>
      <c r="I3346" s="71">
        <v>37.888681499999997</v>
      </c>
      <c r="J3346" s="71">
        <v>-122.27637060000001</v>
      </c>
    </row>
    <row r="3347" spans="1:10" ht="29.1">
      <c r="A3347" s="71">
        <v>53199</v>
      </c>
      <c r="B3347" s="70" t="s">
        <v>1035</v>
      </c>
      <c r="C3347" s="71">
        <v>703580</v>
      </c>
      <c r="D3347" s="72" t="s">
        <v>3304</v>
      </c>
      <c r="E3347" s="71">
        <v>4</v>
      </c>
      <c r="F3347" s="71">
        <v>1</v>
      </c>
      <c r="G3347" s="71">
        <v>5</v>
      </c>
      <c r="H3347" s="71">
        <v>3351</v>
      </c>
      <c r="I3347" s="71">
        <v>37.551266099999999</v>
      </c>
      <c r="J3347" s="71">
        <v>-121.9424226</v>
      </c>
    </row>
    <row r="3348" spans="1:10" ht="29.1">
      <c r="A3348" s="71">
        <v>52430</v>
      </c>
      <c r="B3348" s="70" t="s">
        <v>1035</v>
      </c>
      <c r="C3348" s="71">
        <v>9801860</v>
      </c>
      <c r="D3348" s="72" t="s">
        <v>3305</v>
      </c>
      <c r="E3348" s="71">
        <v>0</v>
      </c>
      <c r="F3348" s="71">
        <v>5</v>
      </c>
      <c r="G3348" s="71">
        <v>5</v>
      </c>
      <c r="H3348" s="71">
        <v>3352</v>
      </c>
      <c r="I3348" s="71">
        <v>37.684984800000002</v>
      </c>
      <c r="J3348" s="71">
        <v>-122.05287389999999</v>
      </c>
    </row>
    <row r="3349" spans="1:10" ht="29.1">
      <c r="A3349" s="71">
        <v>57250</v>
      </c>
      <c r="B3349" s="70" t="s">
        <v>1035</v>
      </c>
      <c r="C3349" s="71">
        <v>1017970</v>
      </c>
      <c r="D3349" s="72" t="s">
        <v>3156</v>
      </c>
      <c r="E3349" s="71">
        <v>3</v>
      </c>
      <c r="F3349" s="71">
        <v>3</v>
      </c>
      <c r="G3349" s="71">
        <v>5</v>
      </c>
      <c r="H3349" s="71">
        <v>3353</v>
      </c>
      <c r="I3349" s="71">
        <v>37.831572299999998</v>
      </c>
      <c r="J3349" s="71">
        <v>-122.2491244</v>
      </c>
    </row>
    <row r="3350" spans="1:10" ht="29.1">
      <c r="A3350" s="71">
        <v>53060</v>
      </c>
      <c r="B3350" s="70" t="s">
        <v>1035</v>
      </c>
      <c r="C3350" s="71">
        <v>1504030</v>
      </c>
      <c r="D3350" s="72" t="s">
        <v>3306</v>
      </c>
      <c r="E3350" s="71">
        <v>2</v>
      </c>
      <c r="F3350" s="71">
        <v>4</v>
      </c>
      <c r="G3350" s="71">
        <v>5</v>
      </c>
      <c r="H3350" s="71">
        <v>3354</v>
      </c>
      <c r="I3350" s="71">
        <v>37.695030899999999</v>
      </c>
      <c r="J3350" s="71">
        <v>-122.17972159999999</v>
      </c>
    </row>
    <row r="3351" spans="1:10" ht="29.1">
      <c r="A3351" s="71">
        <v>51142</v>
      </c>
      <c r="B3351" s="70" t="s">
        <v>1035</v>
      </c>
      <c r="C3351" s="71">
        <v>9900050</v>
      </c>
      <c r="D3351" s="72" t="s">
        <v>3307</v>
      </c>
      <c r="E3351" s="71">
        <v>2</v>
      </c>
      <c r="F3351" s="71">
        <v>4</v>
      </c>
      <c r="G3351" s="71">
        <v>5</v>
      </c>
      <c r="H3351" s="71">
        <v>3355</v>
      </c>
      <c r="I3351" s="71">
        <v>37.972499800000001</v>
      </c>
      <c r="J3351" s="71">
        <v>-122.3034811</v>
      </c>
    </row>
    <row r="3352" spans="1:10" ht="29.1">
      <c r="A3352" s="71">
        <v>52502</v>
      </c>
      <c r="B3352" s="70" t="s">
        <v>1035</v>
      </c>
      <c r="C3352" s="71">
        <v>302820</v>
      </c>
      <c r="D3352" s="72" t="s">
        <v>3308</v>
      </c>
      <c r="E3352" s="71">
        <v>4</v>
      </c>
      <c r="F3352" s="71">
        <v>1</v>
      </c>
      <c r="G3352" s="71">
        <v>5</v>
      </c>
      <c r="H3352" s="71">
        <v>3357</v>
      </c>
      <c r="I3352" s="71">
        <v>37.884709100000002</v>
      </c>
      <c r="J3352" s="71">
        <v>-122.2481538</v>
      </c>
    </row>
    <row r="3353" spans="1:10" ht="29.1">
      <c r="A3353" s="71">
        <v>52056</v>
      </c>
      <c r="B3353" s="70" t="s">
        <v>1035</v>
      </c>
      <c r="C3353" s="71">
        <v>500910</v>
      </c>
      <c r="D3353" s="72" t="s">
        <v>3309</v>
      </c>
      <c r="E3353" s="71">
        <v>1</v>
      </c>
      <c r="F3353" s="71">
        <v>4</v>
      </c>
      <c r="G3353" s="71">
        <v>5</v>
      </c>
      <c r="H3353" s="71">
        <v>3357</v>
      </c>
      <c r="I3353" s="71">
        <v>37.926382400000001</v>
      </c>
      <c r="J3353" s="71">
        <v>-122.3135309</v>
      </c>
    </row>
    <row r="3354" spans="1:10" ht="29.1">
      <c r="A3354" s="71">
        <v>54572</v>
      </c>
      <c r="B3354" s="70" t="s">
        <v>1035</v>
      </c>
      <c r="C3354" s="71">
        <v>1600280</v>
      </c>
      <c r="D3354" s="72" t="s">
        <v>3310</v>
      </c>
      <c r="E3354" s="71">
        <v>1</v>
      </c>
      <c r="F3354" s="71">
        <v>4</v>
      </c>
      <c r="G3354" s="71">
        <v>5</v>
      </c>
      <c r="H3354" s="71">
        <v>3358</v>
      </c>
      <c r="I3354" s="71">
        <v>37.956289099999999</v>
      </c>
      <c r="J3354" s="71">
        <v>-122.342445</v>
      </c>
    </row>
    <row r="3355" spans="1:10" ht="29.1">
      <c r="A3355" s="71">
        <v>58447</v>
      </c>
      <c r="B3355" s="70" t="s">
        <v>1035</v>
      </c>
      <c r="C3355" s="71">
        <v>1500870</v>
      </c>
      <c r="D3355" s="72" t="s">
        <v>3152</v>
      </c>
      <c r="E3355" s="71">
        <v>3</v>
      </c>
      <c r="F3355" s="71">
        <v>2</v>
      </c>
      <c r="G3355" s="71">
        <v>5</v>
      </c>
      <c r="H3355" s="71">
        <v>3359</v>
      </c>
      <c r="I3355" s="71">
        <v>37.722212599999999</v>
      </c>
      <c r="J3355" s="71">
        <v>-122.1654247</v>
      </c>
    </row>
    <row r="3356" spans="1:10" ht="29.1">
      <c r="A3356" s="71">
        <v>53930</v>
      </c>
      <c r="B3356" s="70" t="s">
        <v>1035</v>
      </c>
      <c r="C3356" s="71">
        <v>1600590</v>
      </c>
      <c r="D3356" s="72" t="s">
        <v>3311</v>
      </c>
      <c r="E3356" s="71">
        <v>4</v>
      </c>
      <c r="F3356" s="71">
        <v>1</v>
      </c>
      <c r="G3356" s="71">
        <v>5</v>
      </c>
      <c r="H3356" s="71">
        <v>3360</v>
      </c>
      <c r="I3356" s="71">
        <v>37.956206100000003</v>
      </c>
      <c r="J3356" s="71">
        <v>-122.3440666</v>
      </c>
    </row>
    <row r="3357" spans="1:10" ht="29.1">
      <c r="A3357" s="71">
        <v>59442</v>
      </c>
      <c r="B3357" s="70" t="s">
        <v>1035</v>
      </c>
      <c r="C3357" s="71">
        <v>9800400</v>
      </c>
      <c r="D3357" s="72" t="s">
        <v>3312</v>
      </c>
      <c r="E3357" s="71">
        <v>2</v>
      </c>
      <c r="F3357" s="71">
        <v>3</v>
      </c>
      <c r="G3357" s="71">
        <v>5</v>
      </c>
      <c r="H3357" s="71">
        <v>3361</v>
      </c>
      <c r="I3357" s="71">
        <v>37.694852099999999</v>
      </c>
      <c r="J3357" s="71">
        <v>-122.0842105</v>
      </c>
    </row>
    <row r="3358" spans="1:10" ht="29.1">
      <c r="A3358" s="71">
        <v>54034</v>
      </c>
      <c r="B3358" s="70" t="s">
        <v>1035</v>
      </c>
      <c r="C3358" s="71">
        <v>2300020</v>
      </c>
      <c r="D3358" s="72" t="s">
        <v>3313</v>
      </c>
      <c r="E3358" s="71">
        <v>1</v>
      </c>
      <c r="F3358" s="71">
        <v>4</v>
      </c>
      <c r="G3358" s="71">
        <v>5</v>
      </c>
      <c r="H3358" s="71">
        <v>3362</v>
      </c>
      <c r="I3358" s="71">
        <v>37.444385400000002</v>
      </c>
      <c r="J3358" s="71">
        <v>-121.90654499999999</v>
      </c>
    </row>
    <row r="3359" spans="1:10" ht="29.1">
      <c r="A3359" s="71">
        <v>54110</v>
      </c>
      <c r="B3359" s="70" t="s">
        <v>1035</v>
      </c>
      <c r="C3359" s="71">
        <v>101300</v>
      </c>
      <c r="D3359" s="72" t="s">
        <v>3314</v>
      </c>
      <c r="E3359" s="71">
        <v>3</v>
      </c>
      <c r="F3359" s="71">
        <v>2</v>
      </c>
      <c r="G3359" s="71">
        <v>5</v>
      </c>
      <c r="H3359" s="71">
        <v>3363</v>
      </c>
      <c r="I3359" s="71">
        <v>37.766938699999997</v>
      </c>
      <c r="J3359" s="71">
        <v>-122.2322286</v>
      </c>
    </row>
    <row r="3360" spans="1:10" ht="29.1">
      <c r="A3360" s="71">
        <v>57004</v>
      </c>
      <c r="B3360" s="70" t="s">
        <v>1035</v>
      </c>
      <c r="C3360" s="71">
        <v>1302880</v>
      </c>
      <c r="D3360" s="72" t="s">
        <v>3315</v>
      </c>
      <c r="E3360" s="71">
        <v>2</v>
      </c>
      <c r="F3360" s="71">
        <v>3</v>
      </c>
      <c r="G3360" s="71">
        <v>5</v>
      </c>
      <c r="H3360" s="71">
        <v>3364</v>
      </c>
      <c r="I3360" s="71">
        <v>37.921387799999998</v>
      </c>
      <c r="J3360" s="71">
        <v>-122.3290575</v>
      </c>
    </row>
    <row r="3361" spans="1:10" ht="29.1">
      <c r="A3361" s="71">
        <v>52348</v>
      </c>
      <c r="B3361" s="70" t="s">
        <v>1035</v>
      </c>
      <c r="C3361" s="71">
        <v>9804700</v>
      </c>
      <c r="D3361" s="72" t="s">
        <v>3161</v>
      </c>
      <c r="E3361" s="71">
        <v>3</v>
      </c>
      <c r="F3361" s="71">
        <v>2</v>
      </c>
      <c r="G3361" s="71">
        <v>5</v>
      </c>
      <c r="H3361" s="71">
        <v>3365</v>
      </c>
      <c r="I3361" s="71">
        <v>37.6750367</v>
      </c>
      <c r="J3361" s="71">
        <v>-122.1470339</v>
      </c>
    </row>
    <row r="3362" spans="1:10" ht="29.1">
      <c r="A3362" s="71">
        <v>55498</v>
      </c>
      <c r="B3362" s="70" t="s">
        <v>1035</v>
      </c>
      <c r="C3362" s="71">
        <v>704440</v>
      </c>
      <c r="D3362" s="72" t="s">
        <v>3316</v>
      </c>
      <c r="E3362" s="71">
        <v>4</v>
      </c>
      <c r="F3362" s="71">
        <v>2</v>
      </c>
      <c r="G3362" s="71">
        <v>5</v>
      </c>
      <c r="H3362" s="71">
        <v>3366</v>
      </c>
      <c r="I3362" s="71">
        <v>37.573701300000003</v>
      </c>
      <c r="J3362" s="71">
        <v>-122.04200779999999</v>
      </c>
    </row>
    <row r="3363" spans="1:10" ht="29.1">
      <c r="A3363" s="71">
        <v>55792</v>
      </c>
      <c r="B3363" s="70" t="s">
        <v>1035</v>
      </c>
      <c r="C3363" s="71">
        <v>802650</v>
      </c>
      <c r="D3363" s="72" t="s">
        <v>3317</v>
      </c>
      <c r="E3363" s="71">
        <v>2</v>
      </c>
      <c r="F3363" s="71">
        <v>3</v>
      </c>
      <c r="G3363" s="71">
        <v>5</v>
      </c>
      <c r="H3363" s="71">
        <v>3367</v>
      </c>
      <c r="I3363" s="71">
        <v>37.623630400000003</v>
      </c>
      <c r="J3363" s="71">
        <v>-122.0593123</v>
      </c>
    </row>
    <row r="3364" spans="1:10" ht="29.1">
      <c r="A3364" s="71">
        <v>55107</v>
      </c>
      <c r="B3364" s="70" t="s">
        <v>1035</v>
      </c>
      <c r="C3364" s="71">
        <v>300580</v>
      </c>
      <c r="D3364" s="72" t="s">
        <v>3318</v>
      </c>
      <c r="E3364" s="71">
        <v>2</v>
      </c>
      <c r="F3364" s="71">
        <v>4</v>
      </c>
      <c r="G3364" s="71">
        <v>5</v>
      </c>
      <c r="H3364" s="71">
        <v>3368</v>
      </c>
      <c r="I3364" s="71">
        <v>37.8920034</v>
      </c>
      <c r="J3364" s="71">
        <v>-122.2739399</v>
      </c>
    </row>
    <row r="3365" spans="1:10" ht="29.1">
      <c r="A3365" s="71">
        <v>52125</v>
      </c>
      <c r="B3365" s="70" t="s">
        <v>1035</v>
      </c>
      <c r="C3365" s="71">
        <v>500110</v>
      </c>
      <c r="D3365" s="72" t="s">
        <v>3319</v>
      </c>
      <c r="E3365" s="71">
        <v>4</v>
      </c>
      <c r="F3365" s="71">
        <v>1</v>
      </c>
      <c r="G3365" s="71">
        <v>5</v>
      </c>
      <c r="H3365" s="71">
        <v>3369</v>
      </c>
      <c r="I3365" s="71">
        <v>37.9252191</v>
      </c>
      <c r="J3365" s="71">
        <v>-122.2942159</v>
      </c>
    </row>
    <row r="3366" spans="1:10" ht="29.1">
      <c r="A3366" s="71">
        <v>52192</v>
      </c>
      <c r="B3366" s="70" t="s">
        <v>1035</v>
      </c>
      <c r="C3366" s="71">
        <v>9901160</v>
      </c>
      <c r="D3366" s="72" t="s">
        <v>3320</v>
      </c>
      <c r="E3366" s="71">
        <v>4</v>
      </c>
      <c r="F3366" s="71">
        <v>1</v>
      </c>
      <c r="G3366" s="71">
        <v>5</v>
      </c>
      <c r="H3366" s="71">
        <v>3370</v>
      </c>
      <c r="I3366" s="71">
        <v>37.963487200000003</v>
      </c>
      <c r="J3366" s="71">
        <v>-122.29326279999999</v>
      </c>
    </row>
    <row r="3367" spans="1:10" ht="29.1">
      <c r="A3367" s="71">
        <v>54120</v>
      </c>
      <c r="B3367" s="70" t="s">
        <v>1035</v>
      </c>
      <c r="C3367" s="71">
        <v>303950</v>
      </c>
      <c r="D3367" s="72" t="s">
        <v>2606</v>
      </c>
      <c r="E3367" s="71">
        <v>3</v>
      </c>
      <c r="F3367" s="71">
        <v>2</v>
      </c>
      <c r="G3367" s="71">
        <v>5</v>
      </c>
      <c r="H3367" s="71">
        <v>3371</v>
      </c>
      <c r="I3367" s="71">
        <v>37.880325999999997</v>
      </c>
      <c r="J3367" s="71">
        <v>-122.2671272</v>
      </c>
    </row>
    <row r="3368" spans="1:10" ht="29.1">
      <c r="A3368" s="71">
        <v>59778</v>
      </c>
      <c r="B3368" s="70" t="s">
        <v>1035</v>
      </c>
      <c r="C3368" s="71">
        <v>9802510</v>
      </c>
      <c r="D3368" s="72" t="s">
        <v>3321</v>
      </c>
      <c r="E3368" s="71">
        <v>1</v>
      </c>
      <c r="F3368" s="71">
        <v>4</v>
      </c>
      <c r="G3368" s="71">
        <v>5</v>
      </c>
      <c r="H3368" s="71">
        <v>3372</v>
      </c>
      <c r="I3368" s="71">
        <v>37.676754199999998</v>
      </c>
      <c r="J3368" s="71">
        <v>-122.1349019</v>
      </c>
    </row>
    <row r="3369" spans="1:10" ht="29.1">
      <c r="A3369" s="71">
        <v>53403</v>
      </c>
      <c r="B3369" s="70" t="s">
        <v>1035</v>
      </c>
      <c r="C3369" s="71">
        <v>1100040</v>
      </c>
      <c r="D3369" s="72" t="s">
        <v>3322</v>
      </c>
      <c r="E3369" s="71">
        <v>0</v>
      </c>
      <c r="F3369" s="71">
        <v>5</v>
      </c>
      <c r="G3369" s="71">
        <v>5</v>
      </c>
      <c r="H3369" s="71">
        <v>3373</v>
      </c>
      <c r="I3369" s="71">
        <v>37.819478400000001</v>
      </c>
      <c r="J3369" s="71">
        <v>-122.2252764</v>
      </c>
    </row>
    <row r="3370" spans="1:10" ht="29.1">
      <c r="A3370" s="71">
        <v>53244</v>
      </c>
      <c r="B3370" s="70" t="s">
        <v>1035</v>
      </c>
      <c r="C3370" s="71">
        <v>1601110</v>
      </c>
      <c r="D3370" s="72" t="s">
        <v>3323</v>
      </c>
      <c r="E3370" s="71">
        <v>1</v>
      </c>
      <c r="F3370" s="71">
        <v>4</v>
      </c>
      <c r="G3370" s="71">
        <v>5</v>
      </c>
      <c r="H3370" s="71">
        <v>3374</v>
      </c>
      <c r="I3370" s="71">
        <v>37.9534254</v>
      </c>
      <c r="J3370" s="71">
        <v>-122.3380336</v>
      </c>
    </row>
    <row r="3371" spans="1:10" ht="29.1">
      <c r="A3371" s="71">
        <v>59724</v>
      </c>
      <c r="B3371" s="70" t="s">
        <v>1035</v>
      </c>
      <c r="C3371" s="71">
        <v>1500120</v>
      </c>
      <c r="D3371" s="72" t="s">
        <v>3324</v>
      </c>
      <c r="E3371" s="71">
        <v>3</v>
      </c>
      <c r="F3371" s="71">
        <v>2</v>
      </c>
      <c r="G3371" s="71">
        <v>5</v>
      </c>
      <c r="H3371" s="71">
        <v>3375</v>
      </c>
      <c r="I3371" s="71">
        <v>37.713495000000002</v>
      </c>
      <c r="J3371" s="71">
        <v>-122.157594</v>
      </c>
    </row>
    <row r="3372" spans="1:10" ht="29.1">
      <c r="A3372" s="71">
        <v>50840</v>
      </c>
      <c r="B3372" s="70" t="s">
        <v>1035</v>
      </c>
      <c r="C3372" s="71">
        <v>9804650</v>
      </c>
      <c r="D3372" s="72" t="s">
        <v>3325</v>
      </c>
      <c r="E3372" s="71">
        <v>3</v>
      </c>
      <c r="F3372" s="71">
        <v>2</v>
      </c>
      <c r="G3372" s="71">
        <v>5</v>
      </c>
      <c r="H3372" s="71">
        <v>3376</v>
      </c>
      <c r="I3372" s="71">
        <v>37.670572900000003</v>
      </c>
      <c r="J3372" s="71">
        <v>-122.14074359999999</v>
      </c>
    </row>
    <row r="3373" spans="1:10" ht="29.1">
      <c r="A3373" s="71">
        <v>59473</v>
      </c>
      <c r="B3373" s="70" t="s">
        <v>1035</v>
      </c>
      <c r="C3373" s="71">
        <v>1500050</v>
      </c>
      <c r="D3373" s="72" t="s">
        <v>3326</v>
      </c>
      <c r="E3373" s="71">
        <v>2</v>
      </c>
      <c r="F3373" s="71">
        <v>3</v>
      </c>
      <c r="G3373" s="71">
        <v>5</v>
      </c>
      <c r="H3373" s="71">
        <v>3377</v>
      </c>
      <c r="I3373" s="71">
        <v>37.708929400000002</v>
      </c>
      <c r="J3373" s="71">
        <v>-122.1542888</v>
      </c>
    </row>
    <row r="3374" spans="1:10" ht="29.1">
      <c r="A3374" s="71">
        <v>54966</v>
      </c>
      <c r="B3374" s="70" t="s">
        <v>1035</v>
      </c>
      <c r="C3374" s="71">
        <v>9900040</v>
      </c>
      <c r="D3374" s="72" t="s">
        <v>3327</v>
      </c>
      <c r="E3374" s="71">
        <v>2</v>
      </c>
      <c r="F3374" s="71">
        <v>3</v>
      </c>
      <c r="G3374" s="71">
        <v>5</v>
      </c>
      <c r="H3374" s="71">
        <v>3378</v>
      </c>
      <c r="I3374" s="71">
        <v>37.967625400000003</v>
      </c>
      <c r="J3374" s="71">
        <v>-122.308959</v>
      </c>
    </row>
    <row r="3375" spans="1:10" ht="29.1">
      <c r="A3375" s="71">
        <v>54950</v>
      </c>
      <c r="B3375" s="70" t="s">
        <v>1035</v>
      </c>
      <c r="C3375" s="71">
        <v>1002000</v>
      </c>
      <c r="D3375" s="72" t="s">
        <v>3328</v>
      </c>
      <c r="E3375" s="71">
        <v>1</v>
      </c>
      <c r="F3375" s="71">
        <v>4</v>
      </c>
      <c r="G3375" s="71">
        <v>5</v>
      </c>
      <c r="H3375" s="71">
        <v>3379</v>
      </c>
      <c r="I3375" s="71">
        <v>37.778529499999998</v>
      </c>
      <c r="J3375" s="71">
        <v>-122.2215429</v>
      </c>
    </row>
    <row r="3376" spans="1:10" ht="29.1">
      <c r="A3376" s="71">
        <v>55089</v>
      </c>
      <c r="B3376" s="70" t="s">
        <v>1035</v>
      </c>
      <c r="C3376" s="71">
        <v>800060</v>
      </c>
      <c r="D3376" s="72" t="s">
        <v>3329</v>
      </c>
      <c r="E3376" s="71">
        <v>4</v>
      </c>
      <c r="F3376" s="71">
        <v>1</v>
      </c>
      <c r="G3376" s="71">
        <v>5</v>
      </c>
      <c r="H3376" s="71">
        <v>3380</v>
      </c>
      <c r="I3376" s="71">
        <v>37.674847499999998</v>
      </c>
      <c r="J3376" s="71">
        <v>-122.07888610000001</v>
      </c>
    </row>
    <row r="3377" spans="1:10" ht="29.1">
      <c r="A3377" s="71">
        <v>55137</v>
      </c>
      <c r="B3377" s="70" t="s">
        <v>1035</v>
      </c>
      <c r="C3377" s="71">
        <v>1009940</v>
      </c>
      <c r="D3377" s="72" t="s">
        <v>3330</v>
      </c>
      <c r="E3377" s="71">
        <v>2</v>
      </c>
      <c r="F3377" s="71">
        <v>3</v>
      </c>
      <c r="G3377" s="71">
        <v>5</v>
      </c>
      <c r="H3377" s="71">
        <v>3381</v>
      </c>
      <c r="I3377" s="71">
        <v>37.731693999999997</v>
      </c>
      <c r="J3377" s="71">
        <v>-122.1931924</v>
      </c>
    </row>
    <row r="3378" spans="1:10" ht="29.1">
      <c r="A3378" s="71">
        <v>50940</v>
      </c>
      <c r="B3378" s="70" t="s">
        <v>1035</v>
      </c>
      <c r="C3378" s="71">
        <v>9901150</v>
      </c>
      <c r="D3378" s="72" t="s">
        <v>3085</v>
      </c>
      <c r="E3378" s="71">
        <v>4</v>
      </c>
      <c r="F3378" s="71">
        <v>1</v>
      </c>
      <c r="G3378" s="71">
        <v>5</v>
      </c>
      <c r="H3378" s="71">
        <v>3382</v>
      </c>
      <c r="I3378" s="71">
        <v>37.966174799999997</v>
      </c>
      <c r="J3378" s="71">
        <v>-122.3007277</v>
      </c>
    </row>
    <row r="3379" spans="1:10" ht="29.1">
      <c r="A3379" s="71">
        <v>55842</v>
      </c>
      <c r="B3379" s="70" t="s">
        <v>1035</v>
      </c>
      <c r="C3379" s="71">
        <v>9800120</v>
      </c>
      <c r="D3379" s="72" t="s">
        <v>3331</v>
      </c>
      <c r="E3379" s="71">
        <v>2</v>
      </c>
      <c r="F3379" s="71">
        <v>3</v>
      </c>
      <c r="G3379" s="71">
        <v>5</v>
      </c>
      <c r="H3379" s="71">
        <v>3383</v>
      </c>
      <c r="I3379" s="71">
        <v>37.696922399999998</v>
      </c>
      <c r="J3379" s="71">
        <v>-122.1108581</v>
      </c>
    </row>
    <row r="3380" spans="1:10" ht="29.1">
      <c r="A3380" s="71">
        <v>58545</v>
      </c>
      <c r="B3380" s="70" t="s">
        <v>1035</v>
      </c>
      <c r="C3380" s="71">
        <v>9900500</v>
      </c>
      <c r="D3380" s="72" t="s">
        <v>3332</v>
      </c>
      <c r="E3380" s="71">
        <v>3</v>
      </c>
      <c r="F3380" s="71">
        <v>2</v>
      </c>
      <c r="G3380" s="71">
        <v>5</v>
      </c>
      <c r="H3380" s="71">
        <v>3384</v>
      </c>
      <c r="I3380" s="71">
        <v>37.907120300000003</v>
      </c>
      <c r="J3380" s="71">
        <v>-122.27017840000001</v>
      </c>
    </row>
    <row r="3381" spans="1:10" ht="29.1">
      <c r="A3381" s="71">
        <v>54250</v>
      </c>
      <c r="B3381" s="70" t="s">
        <v>1035</v>
      </c>
      <c r="C3381" s="71">
        <v>1000830</v>
      </c>
      <c r="D3381" s="72" t="s">
        <v>3177</v>
      </c>
      <c r="E3381" s="71">
        <v>1</v>
      </c>
      <c r="F3381" s="71">
        <v>4</v>
      </c>
      <c r="G3381" s="71">
        <v>5</v>
      </c>
      <c r="H3381" s="71">
        <v>3385</v>
      </c>
      <c r="I3381" s="71">
        <v>37.796600099999999</v>
      </c>
      <c r="J3381" s="71">
        <v>-122.232974</v>
      </c>
    </row>
    <row r="3382" spans="1:10" ht="29.1">
      <c r="A3382" s="71">
        <v>59349</v>
      </c>
      <c r="B3382" s="70" t="s">
        <v>1035</v>
      </c>
      <c r="C3382" s="71">
        <v>1301060</v>
      </c>
      <c r="D3382" s="72" t="s">
        <v>3251</v>
      </c>
      <c r="E3382" s="71">
        <v>4</v>
      </c>
      <c r="F3382" s="71">
        <v>1</v>
      </c>
      <c r="G3382" s="71">
        <v>5</v>
      </c>
      <c r="H3382" s="71">
        <v>3386</v>
      </c>
      <c r="I3382" s="71">
        <v>37.908913300000002</v>
      </c>
      <c r="J3382" s="71">
        <v>-122.309363</v>
      </c>
    </row>
    <row r="3383" spans="1:10" ht="29.1">
      <c r="A3383" s="71">
        <v>56925</v>
      </c>
      <c r="B3383" s="70" t="s">
        <v>1035</v>
      </c>
      <c r="C3383" s="71">
        <v>1013190</v>
      </c>
      <c r="D3383" s="72" t="s">
        <v>3333</v>
      </c>
      <c r="E3383" s="71">
        <v>2</v>
      </c>
      <c r="F3383" s="71">
        <v>3</v>
      </c>
      <c r="G3383" s="71">
        <v>5</v>
      </c>
      <c r="H3383" s="71">
        <v>3387</v>
      </c>
      <c r="I3383" s="71">
        <v>37.823222000000001</v>
      </c>
      <c r="J3383" s="71">
        <v>-122.31535</v>
      </c>
    </row>
    <row r="3384" spans="1:10" ht="29.1">
      <c r="A3384" s="71">
        <v>58978</v>
      </c>
      <c r="B3384" s="70" t="s">
        <v>1035</v>
      </c>
      <c r="C3384" s="71">
        <v>400180</v>
      </c>
      <c r="D3384" s="72" t="s">
        <v>3334</v>
      </c>
      <c r="E3384" s="71">
        <v>2</v>
      </c>
      <c r="F3384" s="71">
        <v>3</v>
      </c>
      <c r="G3384" s="71">
        <v>5</v>
      </c>
      <c r="H3384" s="71">
        <v>3388</v>
      </c>
      <c r="I3384" s="71">
        <v>37.703482800000003</v>
      </c>
      <c r="J3384" s="71">
        <v>-122.07416120000001</v>
      </c>
    </row>
    <row r="3385" spans="1:10" ht="29.1">
      <c r="A3385" s="71">
        <v>52678</v>
      </c>
      <c r="B3385" s="70" t="s">
        <v>1035</v>
      </c>
      <c r="C3385" s="71">
        <v>9802850</v>
      </c>
      <c r="D3385" s="72" t="s">
        <v>3335</v>
      </c>
      <c r="E3385" s="71">
        <v>1</v>
      </c>
      <c r="F3385" s="71">
        <v>4</v>
      </c>
      <c r="G3385" s="71">
        <v>5</v>
      </c>
      <c r="H3385" s="71">
        <v>3390</v>
      </c>
      <c r="I3385" s="71">
        <v>37.708889399999997</v>
      </c>
      <c r="J3385" s="71">
        <v>-122.07080430000001</v>
      </c>
    </row>
    <row r="3386" spans="1:10" ht="29.1">
      <c r="A3386" s="71">
        <v>51366</v>
      </c>
      <c r="B3386" s="70" t="s">
        <v>1035</v>
      </c>
      <c r="C3386" s="71">
        <v>1007120</v>
      </c>
      <c r="D3386" s="72" t="s">
        <v>3336</v>
      </c>
      <c r="E3386" s="71">
        <v>2</v>
      </c>
      <c r="F3386" s="71">
        <v>3</v>
      </c>
      <c r="G3386" s="71">
        <v>5</v>
      </c>
      <c r="H3386" s="71">
        <v>3391</v>
      </c>
      <c r="I3386" s="71">
        <v>37.727145999999998</v>
      </c>
      <c r="J3386" s="71">
        <v>-122.1741219</v>
      </c>
    </row>
    <row r="3387" spans="1:10" ht="29.1">
      <c r="A3387" s="71">
        <v>55174</v>
      </c>
      <c r="B3387" s="70" t="s">
        <v>1035</v>
      </c>
      <c r="C3387" s="71">
        <v>1300450</v>
      </c>
      <c r="D3387" s="72" t="s">
        <v>3337</v>
      </c>
      <c r="E3387" s="71">
        <v>3</v>
      </c>
      <c r="F3387" s="71">
        <v>2</v>
      </c>
      <c r="G3387" s="71">
        <v>5</v>
      </c>
      <c r="H3387" s="71">
        <v>3392</v>
      </c>
      <c r="I3387" s="71">
        <v>37.948393500000002</v>
      </c>
      <c r="J3387" s="71">
        <v>-122.36497369999999</v>
      </c>
    </row>
    <row r="3388" spans="1:10" ht="29.1">
      <c r="A3388" s="71">
        <v>56186</v>
      </c>
      <c r="B3388" s="70" t="s">
        <v>1035</v>
      </c>
      <c r="C3388" s="71">
        <v>900050</v>
      </c>
      <c r="D3388" s="72" t="s">
        <v>3338</v>
      </c>
      <c r="E3388" s="71">
        <v>2</v>
      </c>
      <c r="F3388" s="71">
        <v>3</v>
      </c>
      <c r="G3388" s="71">
        <v>5</v>
      </c>
      <c r="H3388" s="71">
        <v>3393</v>
      </c>
      <c r="I3388" s="71">
        <v>37.527225999999999</v>
      </c>
      <c r="J3388" s="71">
        <v>-122.008888</v>
      </c>
    </row>
    <row r="3389" spans="1:10" ht="29.1">
      <c r="A3389" s="71">
        <v>50930</v>
      </c>
      <c r="B3389" s="70" t="s">
        <v>1035</v>
      </c>
      <c r="C3389" s="71">
        <v>1501940</v>
      </c>
      <c r="D3389" s="72" t="s">
        <v>3259</v>
      </c>
      <c r="E3389" s="71">
        <v>2</v>
      </c>
      <c r="F3389" s="71">
        <v>3</v>
      </c>
      <c r="G3389" s="71">
        <v>5</v>
      </c>
      <c r="H3389" s="71">
        <v>3394</v>
      </c>
      <c r="I3389" s="71">
        <v>37.699845199999999</v>
      </c>
      <c r="J3389" s="71">
        <v>-122.147306</v>
      </c>
    </row>
    <row r="3390" spans="1:10" ht="29.1">
      <c r="A3390" s="71">
        <v>55029</v>
      </c>
      <c r="B3390" s="70" t="s">
        <v>1035</v>
      </c>
      <c r="C3390" s="71">
        <v>805470</v>
      </c>
      <c r="D3390" s="72" t="s">
        <v>3260</v>
      </c>
      <c r="E3390" s="71">
        <v>2</v>
      </c>
      <c r="F3390" s="71">
        <v>3</v>
      </c>
      <c r="G3390" s="71">
        <v>5</v>
      </c>
      <c r="H3390" s="71">
        <v>3395</v>
      </c>
      <c r="I3390" s="71">
        <v>37.651124600000003</v>
      </c>
      <c r="J3390" s="71">
        <v>-122.0709122</v>
      </c>
    </row>
    <row r="3391" spans="1:10" ht="29.1">
      <c r="A3391" s="71">
        <v>56576</v>
      </c>
      <c r="B3391" s="70" t="s">
        <v>1035</v>
      </c>
      <c r="C3391" s="71">
        <v>1007070</v>
      </c>
      <c r="D3391" s="72" t="s">
        <v>3339</v>
      </c>
      <c r="E3391" s="71">
        <v>4</v>
      </c>
      <c r="F3391" s="71">
        <v>1</v>
      </c>
      <c r="G3391" s="71">
        <v>5</v>
      </c>
      <c r="H3391" s="71">
        <v>3396</v>
      </c>
      <c r="I3391" s="71">
        <v>37.732142699999997</v>
      </c>
      <c r="J3391" s="71">
        <v>-122.1781526</v>
      </c>
    </row>
    <row r="3392" spans="1:10" ht="29.1">
      <c r="A3392" s="71">
        <v>53811</v>
      </c>
      <c r="B3392" s="70" t="s">
        <v>1035</v>
      </c>
      <c r="C3392" s="71">
        <v>1501800</v>
      </c>
      <c r="D3392" s="72" t="s">
        <v>3184</v>
      </c>
      <c r="E3392" s="71">
        <v>2</v>
      </c>
      <c r="F3392" s="71">
        <v>3</v>
      </c>
      <c r="G3392" s="71">
        <v>5</v>
      </c>
      <c r="H3392" s="71">
        <v>3397</v>
      </c>
      <c r="I3392" s="71">
        <v>37.6878758</v>
      </c>
      <c r="J3392" s="71">
        <v>-122.1434512</v>
      </c>
    </row>
    <row r="3393" spans="1:10" ht="29.1">
      <c r="A3393" s="71">
        <v>57726</v>
      </c>
      <c r="B3393" s="70" t="s">
        <v>1035</v>
      </c>
      <c r="C3393" s="71">
        <v>9900140</v>
      </c>
      <c r="D3393" s="72" t="s">
        <v>3252</v>
      </c>
      <c r="E3393" s="71">
        <v>4</v>
      </c>
      <c r="F3393" s="71">
        <v>1</v>
      </c>
      <c r="G3393" s="71">
        <v>5</v>
      </c>
      <c r="H3393" s="71">
        <v>3398</v>
      </c>
      <c r="I3393" s="71">
        <v>37.971299999999999</v>
      </c>
      <c r="J3393" s="71">
        <v>-122.305594</v>
      </c>
    </row>
    <row r="3394" spans="1:10" ht="29.1">
      <c r="A3394" s="71">
        <v>54113</v>
      </c>
      <c r="B3394" s="70" t="s">
        <v>1035</v>
      </c>
      <c r="C3394" s="71">
        <v>1700380</v>
      </c>
      <c r="D3394" s="72" t="s">
        <v>3340</v>
      </c>
      <c r="E3394" s="71">
        <v>3</v>
      </c>
      <c r="F3394" s="71">
        <v>2</v>
      </c>
      <c r="G3394" s="71">
        <v>5</v>
      </c>
      <c r="H3394" s="71">
        <v>3399</v>
      </c>
      <c r="I3394" s="71">
        <v>37.595543599999999</v>
      </c>
      <c r="J3394" s="71">
        <v>-122.0184921</v>
      </c>
    </row>
    <row r="3395" spans="1:10" ht="29.1">
      <c r="A3395" s="71">
        <v>53510</v>
      </c>
      <c r="B3395" s="70" t="s">
        <v>1035</v>
      </c>
      <c r="C3395" s="71">
        <v>802700</v>
      </c>
      <c r="D3395" s="72" t="s">
        <v>2760</v>
      </c>
      <c r="E3395" s="71">
        <v>1</v>
      </c>
      <c r="F3395" s="71">
        <v>4</v>
      </c>
      <c r="G3395" s="71">
        <v>5</v>
      </c>
      <c r="H3395" s="71">
        <v>3400</v>
      </c>
      <c r="I3395" s="71">
        <v>37.607573000000002</v>
      </c>
      <c r="J3395" s="71">
        <v>-122.054931</v>
      </c>
    </row>
    <row r="3396" spans="1:10" ht="29.1">
      <c r="A3396" s="71">
        <v>51789</v>
      </c>
      <c r="B3396" s="70" t="s">
        <v>1035</v>
      </c>
      <c r="C3396" s="71">
        <v>9802540</v>
      </c>
      <c r="D3396" s="72" t="s">
        <v>3341</v>
      </c>
      <c r="E3396" s="71">
        <v>3</v>
      </c>
      <c r="F3396" s="71">
        <v>2</v>
      </c>
      <c r="G3396" s="71">
        <v>5</v>
      </c>
      <c r="H3396" s="71">
        <v>3401</v>
      </c>
      <c r="I3396" s="71">
        <v>37.678013499999999</v>
      </c>
      <c r="J3396" s="71">
        <v>-122.1307477</v>
      </c>
    </row>
    <row r="3397" spans="1:10" ht="29.1">
      <c r="A3397" s="71">
        <v>53106</v>
      </c>
      <c r="B3397" s="70" t="s">
        <v>1035</v>
      </c>
      <c r="C3397" s="71">
        <v>9908280</v>
      </c>
      <c r="D3397" s="72" t="s">
        <v>3342</v>
      </c>
      <c r="E3397" s="71">
        <v>1</v>
      </c>
      <c r="F3397" s="71">
        <v>4</v>
      </c>
      <c r="G3397" s="71">
        <v>5</v>
      </c>
      <c r="H3397" s="71">
        <v>3402</v>
      </c>
      <c r="I3397" s="71">
        <v>37.503070000000001</v>
      </c>
      <c r="J3397" s="71">
        <v>-121.94555990000001</v>
      </c>
    </row>
    <row r="3398" spans="1:10" ht="29.1">
      <c r="A3398" s="71">
        <v>53819</v>
      </c>
      <c r="B3398" s="70" t="s">
        <v>1035</v>
      </c>
      <c r="C3398" s="71">
        <v>805820</v>
      </c>
      <c r="D3398" s="72" t="s">
        <v>3343</v>
      </c>
      <c r="E3398" s="71">
        <v>4</v>
      </c>
      <c r="F3398" s="71">
        <v>1</v>
      </c>
      <c r="G3398" s="71">
        <v>5</v>
      </c>
      <c r="H3398" s="71">
        <v>3403</v>
      </c>
      <c r="I3398" s="71">
        <v>37.667028199999997</v>
      </c>
      <c r="J3398" s="71">
        <v>-122.0990461</v>
      </c>
    </row>
    <row r="3399" spans="1:10" ht="29.1">
      <c r="A3399" s="71">
        <v>51525</v>
      </c>
      <c r="B3399" s="70" t="s">
        <v>1035</v>
      </c>
      <c r="C3399" s="71">
        <v>100730</v>
      </c>
      <c r="D3399" s="72" t="s">
        <v>3344</v>
      </c>
      <c r="E3399" s="71">
        <v>1</v>
      </c>
      <c r="F3399" s="71">
        <v>3</v>
      </c>
      <c r="G3399" s="71">
        <v>5</v>
      </c>
      <c r="H3399" s="71">
        <v>3404</v>
      </c>
      <c r="I3399" s="71">
        <v>37.7767549</v>
      </c>
      <c r="J3399" s="71">
        <v>-122.2628258</v>
      </c>
    </row>
    <row r="3400" spans="1:10" ht="29.1">
      <c r="A3400" s="71">
        <v>50776</v>
      </c>
      <c r="B3400" s="70" t="s">
        <v>1035</v>
      </c>
      <c r="C3400" s="71">
        <v>800510</v>
      </c>
      <c r="D3400" s="72" t="s">
        <v>3345</v>
      </c>
      <c r="E3400" s="71">
        <v>2</v>
      </c>
      <c r="F3400" s="71">
        <v>3</v>
      </c>
      <c r="G3400" s="71">
        <v>5</v>
      </c>
      <c r="H3400" s="71">
        <v>3405</v>
      </c>
      <c r="I3400" s="71">
        <v>37.680188999999999</v>
      </c>
      <c r="J3400" s="71">
        <v>-122.0700994</v>
      </c>
    </row>
    <row r="3401" spans="1:10" ht="29.1">
      <c r="A3401" s="71">
        <v>58841</v>
      </c>
      <c r="B3401" s="70" t="s">
        <v>1035</v>
      </c>
      <c r="C3401" s="71">
        <v>1502660</v>
      </c>
      <c r="D3401" s="72" t="s">
        <v>3346</v>
      </c>
      <c r="E3401" s="71">
        <v>4</v>
      </c>
      <c r="F3401" s="71">
        <v>1</v>
      </c>
      <c r="G3401" s="71">
        <v>5</v>
      </c>
      <c r="H3401" s="71">
        <v>3406</v>
      </c>
      <c r="I3401" s="71">
        <v>37.701151899999999</v>
      </c>
      <c r="J3401" s="71">
        <v>-122.14950109999999</v>
      </c>
    </row>
    <row r="3402" spans="1:10" ht="29.1">
      <c r="A3402" s="71">
        <v>56970</v>
      </c>
      <c r="B3402" s="70" t="s">
        <v>1035</v>
      </c>
      <c r="C3402" s="71">
        <v>705020</v>
      </c>
      <c r="D3402" s="72" t="s">
        <v>3347</v>
      </c>
      <c r="E3402" s="71">
        <v>3</v>
      </c>
      <c r="F3402" s="71">
        <v>2</v>
      </c>
      <c r="G3402" s="71">
        <v>5</v>
      </c>
      <c r="H3402" s="71">
        <v>3407</v>
      </c>
      <c r="I3402" s="71">
        <v>37.547093599999997</v>
      </c>
      <c r="J3402" s="71">
        <v>-121.9689077</v>
      </c>
    </row>
    <row r="3403" spans="1:10" ht="29.1">
      <c r="A3403" s="71">
        <v>56340</v>
      </c>
      <c r="B3403" s="70" t="s">
        <v>1035</v>
      </c>
      <c r="C3403" s="71">
        <v>101070</v>
      </c>
      <c r="D3403" s="72" t="s">
        <v>3348</v>
      </c>
      <c r="E3403" s="71">
        <v>5</v>
      </c>
      <c r="F3403" s="71">
        <v>0</v>
      </c>
      <c r="G3403" s="71">
        <v>5</v>
      </c>
      <c r="H3403" s="71">
        <v>3408</v>
      </c>
      <c r="I3403" s="71">
        <v>37.756695800000003</v>
      </c>
      <c r="J3403" s="71">
        <v>-122.2347166</v>
      </c>
    </row>
    <row r="3404" spans="1:10" ht="29.1">
      <c r="A3404" s="71">
        <v>51952</v>
      </c>
      <c r="B3404" s="70" t="s">
        <v>1035</v>
      </c>
      <c r="C3404" s="71">
        <v>9905220</v>
      </c>
      <c r="D3404" s="72" t="s">
        <v>3349</v>
      </c>
      <c r="E3404" s="71">
        <v>0</v>
      </c>
      <c r="F3404" s="71">
        <v>5</v>
      </c>
      <c r="G3404" s="71">
        <v>5</v>
      </c>
      <c r="H3404" s="71">
        <v>3409</v>
      </c>
      <c r="I3404" s="71">
        <v>37.938557899999999</v>
      </c>
      <c r="J3404" s="71">
        <v>-122.3513619</v>
      </c>
    </row>
    <row r="3405" spans="1:10" ht="29.1">
      <c r="A3405" s="71">
        <v>56798</v>
      </c>
      <c r="B3405" s="70" t="s">
        <v>1035</v>
      </c>
      <c r="C3405" s="71">
        <v>800760</v>
      </c>
      <c r="D3405" s="72" t="s">
        <v>3350</v>
      </c>
      <c r="E3405" s="71">
        <v>2</v>
      </c>
      <c r="F3405" s="71">
        <v>3</v>
      </c>
      <c r="G3405" s="71">
        <v>5</v>
      </c>
      <c r="H3405" s="71">
        <v>3410</v>
      </c>
      <c r="I3405" s="71">
        <v>37.646411700000002</v>
      </c>
      <c r="J3405" s="71">
        <v>-122.1374355</v>
      </c>
    </row>
    <row r="3406" spans="1:10" ht="29.1">
      <c r="A3406" s="71">
        <v>56909</v>
      </c>
      <c r="B3406" s="70" t="s">
        <v>1035</v>
      </c>
      <c r="C3406" s="71">
        <v>1013050</v>
      </c>
      <c r="D3406" s="72" t="s">
        <v>3261</v>
      </c>
      <c r="E3406" s="71">
        <v>1</v>
      </c>
      <c r="F3406" s="71">
        <v>4</v>
      </c>
      <c r="G3406" s="71">
        <v>5</v>
      </c>
      <c r="H3406" s="71">
        <v>3411</v>
      </c>
      <c r="I3406" s="71">
        <v>37.778319699999997</v>
      </c>
      <c r="J3406" s="71">
        <v>-122.1727652</v>
      </c>
    </row>
    <row r="3407" spans="1:10" ht="29.1">
      <c r="A3407" s="71">
        <v>56552</v>
      </c>
      <c r="B3407" s="70" t="s">
        <v>1035</v>
      </c>
      <c r="C3407" s="71">
        <v>705690</v>
      </c>
      <c r="D3407" s="72" t="s">
        <v>3220</v>
      </c>
      <c r="E3407" s="71">
        <v>3</v>
      </c>
      <c r="F3407" s="71">
        <v>2</v>
      </c>
      <c r="G3407" s="71">
        <v>5</v>
      </c>
      <c r="H3407" s="71">
        <v>3412</v>
      </c>
      <c r="I3407" s="71">
        <v>37.539208299999999</v>
      </c>
      <c r="J3407" s="71">
        <v>-121.97449039999999</v>
      </c>
    </row>
    <row r="3408" spans="1:10" ht="29.1">
      <c r="A3408" s="71">
        <v>52304</v>
      </c>
      <c r="B3408" s="70" t="s">
        <v>1035</v>
      </c>
      <c r="C3408" s="71">
        <v>9905830</v>
      </c>
      <c r="D3408" s="72" t="s">
        <v>3351</v>
      </c>
      <c r="E3408" s="71">
        <v>3</v>
      </c>
      <c r="F3408" s="71">
        <v>2</v>
      </c>
      <c r="G3408" s="71">
        <v>5</v>
      </c>
      <c r="H3408" s="71">
        <v>3413</v>
      </c>
      <c r="I3408" s="71">
        <v>37.777337199999998</v>
      </c>
      <c r="J3408" s="71">
        <v>-122.26305739999999</v>
      </c>
    </row>
    <row r="3409" spans="1:10" ht="29.1">
      <c r="A3409" s="71">
        <v>57871</v>
      </c>
      <c r="B3409" s="70" t="s">
        <v>1035</v>
      </c>
      <c r="C3409" s="71">
        <v>1004030</v>
      </c>
      <c r="D3409" s="72" t="s">
        <v>3035</v>
      </c>
      <c r="E3409" s="71">
        <v>2</v>
      </c>
      <c r="F3409" s="71">
        <v>3</v>
      </c>
      <c r="G3409" s="71">
        <v>5</v>
      </c>
      <c r="H3409" s="71">
        <v>3414</v>
      </c>
      <c r="I3409" s="71">
        <v>37.747342500000002</v>
      </c>
      <c r="J3409" s="71">
        <v>-122.18882790000001</v>
      </c>
    </row>
    <row r="3410" spans="1:10" ht="29.1">
      <c r="A3410" s="71">
        <v>53316</v>
      </c>
      <c r="B3410" s="70" t="s">
        <v>1035</v>
      </c>
      <c r="C3410" s="71">
        <v>801450</v>
      </c>
      <c r="D3410" s="72" t="s">
        <v>3352</v>
      </c>
      <c r="E3410" s="71">
        <v>3</v>
      </c>
      <c r="F3410" s="71">
        <v>2</v>
      </c>
      <c r="G3410" s="71">
        <v>5</v>
      </c>
      <c r="H3410" s="71">
        <v>3415</v>
      </c>
      <c r="I3410" s="71">
        <v>37.6748768</v>
      </c>
      <c r="J3410" s="71">
        <v>-122.07495040000001</v>
      </c>
    </row>
    <row r="3411" spans="1:10" ht="29.1">
      <c r="A3411" s="71">
        <v>52447</v>
      </c>
      <c r="B3411" s="70" t="s">
        <v>1035</v>
      </c>
      <c r="C3411" s="71">
        <v>1502560</v>
      </c>
      <c r="D3411" s="72" t="s">
        <v>3353</v>
      </c>
      <c r="E3411" s="71">
        <v>2</v>
      </c>
      <c r="F3411" s="71">
        <v>3</v>
      </c>
      <c r="G3411" s="71">
        <v>5</v>
      </c>
      <c r="H3411" s="71">
        <v>3416</v>
      </c>
      <c r="I3411" s="71">
        <v>37.700060999999998</v>
      </c>
      <c r="J3411" s="71">
        <v>-122.1653043</v>
      </c>
    </row>
    <row r="3412" spans="1:10" ht="29.1">
      <c r="A3412" s="71">
        <v>58611</v>
      </c>
      <c r="B3412" s="70" t="s">
        <v>1035</v>
      </c>
      <c r="C3412" s="71">
        <v>9800640</v>
      </c>
      <c r="D3412" s="72" t="s">
        <v>3269</v>
      </c>
      <c r="E3412" s="71">
        <v>3</v>
      </c>
      <c r="F3412" s="71">
        <v>2</v>
      </c>
      <c r="G3412" s="71">
        <v>5</v>
      </c>
      <c r="H3412" s="71">
        <v>3417</v>
      </c>
      <c r="I3412" s="71">
        <v>37.685651499999999</v>
      </c>
      <c r="J3412" s="71">
        <v>-122.0634266</v>
      </c>
    </row>
    <row r="3413" spans="1:10" ht="29.1">
      <c r="A3413" s="71">
        <v>53734</v>
      </c>
      <c r="B3413" s="70" t="s">
        <v>1035</v>
      </c>
      <c r="C3413" s="71">
        <v>600280</v>
      </c>
      <c r="D3413" s="72" t="s">
        <v>2935</v>
      </c>
      <c r="E3413" s="71">
        <v>4</v>
      </c>
      <c r="F3413" s="71">
        <v>1</v>
      </c>
      <c r="G3413" s="71">
        <v>5</v>
      </c>
      <c r="H3413" s="71">
        <v>3418</v>
      </c>
      <c r="I3413" s="71">
        <v>37.846048400000001</v>
      </c>
      <c r="J3413" s="71">
        <v>-122.2964005</v>
      </c>
    </row>
    <row r="3414" spans="1:10" ht="29.1">
      <c r="A3414" s="71">
        <v>56706</v>
      </c>
      <c r="B3414" s="70" t="s">
        <v>1035</v>
      </c>
      <c r="C3414" s="71">
        <v>101940</v>
      </c>
      <c r="D3414" s="72" t="s">
        <v>3354</v>
      </c>
      <c r="E3414" s="71">
        <v>2</v>
      </c>
      <c r="F3414" s="71">
        <v>3</v>
      </c>
      <c r="G3414" s="71">
        <v>5</v>
      </c>
      <c r="H3414" s="71">
        <v>3419</v>
      </c>
      <c r="I3414" s="71">
        <v>37.738697000000002</v>
      </c>
      <c r="J3414" s="71">
        <v>-122.23806209999999</v>
      </c>
    </row>
    <row r="3415" spans="1:10" ht="29.1">
      <c r="A3415" s="71">
        <v>58433</v>
      </c>
      <c r="B3415" s="70" t="s">
        <v>1035</v>
      </c>
      <c r="C3415" s="71">
        <v>1300940</v>
      </c>
      <c r="D3415" s="72" t="s">
        <v>3050</v>
      </c>
      <c r="E3415" s="71">
        <v>1</v>
      </c>
      <c r="F3415" s="71">
        <v>3</v>
      </c>
      <c r="G3415" s="71">
        <v>5</v>
      </c>
      <c r="H3415" s="71">
        <v>3420</v>
      </c>
      <c r="I3415" s="71">
        <v>37.928231199999999</v>
      </c>
      <c r="J3415" s="71">
        <v>-122.34239959999999</v>
      </c>
    </row>
    <row r="3416" spans="1:10" ht="29.1">
      <c r="A3416" s="71">
        <v>59844</v>
      </c>
      <c r="B3416" s="70" t="s">
        <v>1035</v>
      </c>
      <c r="C3416" s="71">
        <v>1600200</v>
      </c>
      <c r="D3416" s="72" t="s">
        <v>3355</v>
      </c>
      <c r="E3416" s="71">
        <v>3</v>
      </c>
      <c r="F3416" s="71">
        <v>2</v>
      </c>
      <c r="G3416" s="71">
        <v>5</v>
      </c>
      <c r="H3416" s="71">
        <v>3421</v>
      </c>
      <c r="I3416" s="71">
        <v>37.957525799999999</v>
      </c>
      <c r="J3416" s="71">
        <v>-122.34156</v>
      </c>
    </row>
    <row r="3417" spans="1:10" ht="29.1">
      <c r="A3417" s="71">
        <v>53771</v>
      </c>
      <c r="B3417" s="70" t="s">
        <v>1035</v>
      </c>
      <c r="C3417" s="71">
        <v>9802430</v>
      </c>
      <c r="D3417" s="72" t="s">
        <v>3356</v>
      </c>
      <c r="E3417" s="71">
        <v>1</v>
      </c>
      <c r="F3417" s="71">
        <v>3</v>
      </c>
      <c r="G3417" s="71">
        <v>5</v>
      </c>
      <c r="H3417" s="71">
        <v>3422</v>
      </c>
      <c r="I3417" s="71">
        <v>37.455044200000003</v>
      </c>
      <c r="J3417" s="71">
        <v>-121.910809</v>
      </c>
    </row>
    <row r="3418" spans="1:10" ht="29.1">
      <c r="A3418" s="71">
        <v>55061</v>
      </c>
      <c r="B3418" s="70" t="s">
        <v>1035</v>
      </c>
      <c r="C3418" s="71">
        <v>805890</v>
      </c>
      <c r="D3418" s="72" t="s">
        <v>3193</v>
      </c>
      <c r="E3418" s="71">
        <v>4</v>
      </c>
      <c r="F3418" s="71">
        <v>1</v>
      </c>
      <c r="G3418" s="71">
        <v>5</v>
      </c>
      <c r="H3418" s="71">
        <v>3423</v>
      </c>
      <c r="I3418" s="71">
        <v>37.6617113</v>
      </c>
      <c r="J3418" s="71">
        <v>-122.079252</v>
      </c>
    </row>
    <row r="3419" spans="1:10" ht="29.1">
      <c r="A3419" s="71">
        <v>55397</v>
      </c>
      <c r="B3419" s="70" t="s">
        <v>1035</v>
      </c>
      <c r="C3419" s="71">
        <v>800110</v>
      </c>
      <c r="D3419" s="72" t="s">
        <v>3357</v>
      </c>
      <c r="E3419" s="71">
        <v>5</v>
      </c>
      <c r="F3419" s="71">
        <v>0</v>
      </c>
      <c r="G3419" s="71">
        <v>5</v>
      </c>
      <c r="H3419" s="71">
        <v>3424</v>
      </c>
      <c r="I3419" s="71">
        <v>37.668845400000002</v>
      </c>
      <c r="J3419" s="71">
        <v>-122.06543569999999</v>
      </c>
    </row>
    <row r="3420" spans="1:10" ht="29.1">
      <c r="A3420" s="71">
        <v>55862</v>
      </c>
      <c r="B3420" s="70" t="s">
        <v>1035</v>
      </c>
      <c r="C3420" s="71">
        <v>9800110</v>
      </c>
      <c r="D3420" s="72" t="s">
        <v>3358</v>
      </c>
      <c r="E3420" s="71">
        <v>1</v>
      </c>
      <c r="F3420" s="71">
        <v>4</v>
      </c>
      <c r="G3420" s="71">
        <v>5</v>
      </c>
      <c r="H3420" s="71">
        <v>3425</v>
      </c>
      <c r="I3420" s="71">
        <v>37.698025700000002</v>
      </c>
      <c r="J3420" s="71">
        <v>-122.1095169</v>
      </c>
    </row>
    <row r="3421" spans="1:10" ht="29.1">
      <c r="A3421" s="71">
        <v>59714</v>
      </c>
      <c r="B3421" s="70" t="s">
        <v>1035</v>
      </c>
      <c r="C3421" s="71">
        <v>1500110</v>
      </c>
      <c r="D3421" s="72" t="s">
        <v>3324</v>
      </c>
      <c r="E3421" s="71">
        <v>2</v>
      </c>
      <c r="F3421" s="71">
        <v>3</v>
      </c>
      <c r="G3421" s="71">
        <v>5</v>
      </c>
      <c r="H3421" s="71">
        <v>3426</v>
      </c>
      <c r="I3421" s="71">
        <v>37.714562600000001</v>
      </c>
      <c r="J3421" s="71">
        <v>-122.158018</v>
      </c>
    </row>
    <row r="3422" spans="1:10" ht="29.1">
      <c r="A3422" s="71">
        <v>53175</v>
      </c>
      <c r="B3422" s="70" t="s">
        <v>1035</v>
      </c>
      <c r="C3422" s="71">
        <v>9908510</v>
      </c>
      <c r="D3422" s="72" t="s">
        <v>3359</v>
      </c>
      <c r="E3422" s="71">
        <v>4</v>
      </c>
      <c r="F3422" s="71">
        <v>1</v>
      </c>
      <c r="G3422" s="71">
        <v>5</v>
      </c>
      <c r="H3422" s="71">
        <v>3427</v>
      </c>
      <c r="I3422" s="71">
        <v>37.533493999999997</v>
      </c>
      <c r="J3422" s="71">
        <v>-121.952828</v>
      </c>
    </row>
    <row r="3423" spans="1:10" ht="29.1">
      <c r="A3423" s="71">
        <v>57574</v>
      </c>
      <c r="B3423" s="70" t="s">
        <v>1035</v>
      </c>
      <c r="C3423" s="71">
        <v>1304130</v>
      </c>
      <c r="D3423" s="72" t="s">
        <v>3360</v>
      </c>
      <c r="E3423" s="71">
        <v>0</v>
      </c>
      <c r="F3423" s="71">
        <v>5</v>
      </c>
      <c r="G3423" s="71">
        <v>5</v>
      </c>
      <c r="H3423" s="71">
        <v>3428</v>
      </c>
      <c r="I3423" s="71">
        <v>37.932900699999998</v>
      </c>
      <c r="J3423" s="71">
        <v>-122.33810440000001</v>
      </c>
    </row>
    <row r="3424" spans="1:10" ht="29.1">
      <c r="A3424" s="71">
        <v>56126</v>
      </c>
      <c r="B3424" s="70" t="s">
        <v>1035</v>
      </c>
      <c r="C3424" s="71">
        <v>801470</v>
      </c>
      <c r="D3424" s="72" t="s">
        <v>2980</v>
      </c>
      <c r="E3424" s="71">
        <v>2</v>
      </c>
      <c r="F3424" s="71">
        <v>3</v>
      </c>
      <c r="G3424" s="71">
        <v>5</v>
      </c>
      <c r="H3424" s="71">
        <v>3429</v>
      </c>
      <c r="I3424" s="71">
        <v>37.638244999999998</v>
      </c>
      <c r="J3424" s="71">
        <v>-122.129108</v>
      </c>
    </row>
    <row r="3425" spans="1:10" ht="29.1">
      <c r="A3425" s="71">
        <v>59664</v>
      </c>
      <c r="B3425" s="70" t="s">
        <v>1035</v>
      </c>
      <c r="C3425" s="71">
        <v>400170</v>
      </c>
      <c r="D3425" s="72" t="s">
        <v>3361</v>
      </c>
      <c r="E3425" s="71">
        <v>3</v>
      </c>
      <c r="F3425" s="71">
        <v>2</v>
      </c>
      <c r="G3425" s="71">
        <v>5</v>
      </c>
      <c r="H3425" s="71">
        <v>3430</v>
      </c>
      <c r="I3425" s="71">
        <v>37.7092192</v>
      </c>
      <c r="J3425" s="71">
        <v>-122.0741173</v>
      </c>
    </row>
    <row r="3426" spans="1:10" ht="29.1">
      <c r="A3426" s="71">
        <v>57116</v>
      </c>
      <c r="B3426" s="70" t="s">
        <v>1035</v>
      </c>
      <c r="C3426" s="71">
        <v>900090</v>
      </c>
      <c r="D3426" s="72" t="s">
        <v>3362</v>
      </c>
      <c r="E3426" s="71">
        <v>2</v>
      </c>
      <c r="F3426" s="71">
        <v>3</v>
      </c>
      <c r="G3426" s="71">
        <v>5</v>
      </c>
      <c r="H3426" s="71">
        <v>3431</v>
      </c>
      <c r="I3426" s="71">
        <v>37.549188999999998</v>
      </c>
      <c r="J3426" s="71">
        <v>-122.0435602</v>
      </c>
    </row>
    <row r="3427" spans="1:10" ht="29.1">
      <c r="A3427" s="71">
        <v>55364</v>
      </c>
      <c r="B3427" s="70" t="s">
        <v>1035</v>
      </c>
      <c r="C3427" s="71">
        <v>302950</v>
      </c>
      <c r="D3427" s="72" t="s">
        <v>3097</v>
      </c>
      <c r="E3427" s="71">
        <v>4</v>
      </c>
      <c r="F3427" s="71">
        <v>0</v>
      </c>
      <c r="G3427" s="71">
        <v>5</v>
      </c>
      <c r="H3427" s="71">
        <v>3432</v>
      </c>
      <c r="I3427" s="71">
        <v>37.899358999999997</v>
      </c>
      <c r="J3427" s="71">
        <v>-122.26517269999999</v>
      </c>
    </row>
    <row r="3428" spans="1:10" ht="29.1">
      <c r="A3428" s="71">
        <v>53844</v>
      </c>
      <c r="B3428" s="70" t="s">
        <v>1035</v>
      </c>
      <c r="C3428" s="71">
        <v>703940</v>
      </c>
      <c r="D3428" s="72" t="s">
        <v>3363</v>
      </c>
      <c r="E3428" s="71">
        <v>4</v>
      </c>
      <c r="F3428" s="71">
        <v>1</v>
      </c>
      <c r="G3428" s="71">
        <v>5</v>
      </c>
      <c r="H3428" s="71">
        <v>3433</v>
      </c>
      <c r="I3428" s="71">
        <v>37.572418900000002</v>
      </c>
      <c r="J3428" s="71">
        <v>-121.9686631</v>
      </c>
    </row>
    <row r="3429" spans="1:10" ht="29.1">
      <c r="A3429" s="71">
        <v>59973</v>
      </c>
      <c r="B3429" s="70" t="s">
        <v>1035</v>
      </c>
      <c r="C3429" s="71">
        <v>1003770</v>
      </c>
      <c r="D3429" s="72" t="s">
        <v>3364</v>
      </c>
      <c r="E3429" s="71">
        <v>0</v>
      </c>
      <c r="F3429" s="71">
        <v>5</v>
      </c>
      <c r="G3429" s="71">
        <v>5</v>
      </c>
      <c r="H3429" s="71">
        <v>3434</v>
      </c>
      <c r="I3429" s="71">
        <v>37.7567898</v>
      </c>
      <c r="J3429" s="71">
        <v>-122.17733200000001</v>
      </c>
    </row>
    <row r="3430" spans="1:10" ht="29.1">
      <c r="A3430" s="71">
        <v>59239</v>
      </c>
      <c r="B3430" s="70" t="s">
        <v>1035</v>
      </c>
      <c r="C3430" s="71">
        <v>1013810</v>
      </c>
      <c r="D3430" s="72" t="s">
        <v>3365</v>
      </c>
      <c r="E3430" s="71">
        <v>1</v>
      </c>
      <c r="F3430" s="71">
        <v>4</v>
      </c>
      <c r="G3430" s="71">
        <v>5</v>
      </c>
      <c r="H3430" s="71">
        <v>3435</v>
      </c>
      <c r="I3430" s="71">
        <v>37.812624100000001</v>
      </c>
      <c r="J3430" s="71">
        <v>-122.2410156</v>
      </c>
    </row>
    <row r="3431" spans="1:10" ht="29.1">
      <c r="A3431" s="71">
        <v>52707</v>
      </c>
      <c r="B3431" s="70" t="s">
        <v>1035</v>
      </c>
      <c r="C3431" s="71">
        <v>9907050</v>
      </c>
      <c r="D3431" s="72" t="s">
        <v>3366</v>
      </c>
      <c r="E3431" s="71">
        <v>3</v>
      </c>
      <c r="F3431" s="71">
        <v>2</v>
      </c>
      <c r="G3431" s="71">
        <v>5</v>
      </c>
      <c r="H3431" s="71">
        <v>3436</v>
      </c>
      <c r="I3431" s="71">
        <v>37.649445200000002</v>
      </c>
      <c r="J3431" s="71">
        <v>-122.09107640000001</v>
      </c>
    </row>
    <row r="3432" spans="1:10" ht="29.1">
      <c r="A3432" s="71">
        <v>55417</v>
      </c>
      <c r="B3432" s="70" t="s">
        <v>1035</v>
      </c>
      <c r="C3432" s="71">
        <v>1003840</v>
      </c>
      <c r="D3432" s="72" t="s">
        <v>3179</v>
      </c>
      <c r="E3432" s="71">
        <v>5</v>
      </c>
      <c r="F3432" s="71">
        <v>0</v>
      </c>
      <c r="G3432" s="71">
        <v>5</v>
      </c>
      <c r="H3432" s="71">
        <v>3437</v>
      </c>
      <c r="I3432" s="71">
        <v>37.757397300000001</v>
      </c>
      <c r="J3432" s="71">
        <v>-122.1757983</v>
      </c>
    </row>
    <row r="3433" spans="1:10" ht="29.1">
      <c r="A3433" s="71">
        <v>50303</v>
      </c>
      <c r="B3433" s="70" t="s">
        <v>1035</v>
      </c>
      <c r="C3433" s="71">
        <v>800520</v>
      </c>
      <c r="D3433" s="72" t="s">
        <v>3345</v>
      </c>
      <c r="E3433" s="71">
        <v>3</v>
      </c>
      <c r="F3433" s="71">
        <v>1</v>
      </c>
      <c r="G3433" s="71">
        <v>5</v>
      </c>
      <c r="H3433" s="71">
        <v>3438</v>
      </c>
      <c r="I3433" s="71">
        <v>37.680075199999997</v>
      </c>
      <c r="J3433" s="71">
        <v>-122.07067240000001</v>
      </c>
    </row>
    <row r="3434" spans="1:10" ht="29.1">
      <c r="A3434" s="71">
        <v>54538</v>
      </c>
      <c r="B3434" s="70" t="s">
        <v>1035</v>
      </c>
      <c r="C3434" s="71">
        <v>9800250</v>
      </c>
      <c r="D3434" s="72" t="s">
        <v>3367</v>
      </c>
      <c r="E3434" s="71">
        <v>4</v>
      </c>
      <c r="F3434" s="71">
        <v>1</v>
      </c>
      <c r="G3434" s="71">
        <v>5</v>
      </c>
      <c r="H3434" s="71">
        <v>3439</v>
      </c>
      <c r="I3434" s="71">
        <v>37.670634900000003</v>
      </c>
      <c r="J3434" s="71">
        <v>-122.13108920000001</v>
      </c>
    </row>
    <row r="3435" spans="1:10" ht="29.1">
      <c r="A3435" s="71">
        <v>53020</v>
      </c>
      <c r="B3435" s="70" t="s">
        <v>1035</v>
      </c>
      <c r="C3435" s="71">
        <v>1503900</v>
      </c>
      <c r="D3435" s="72" t="s">
        <v>3368</v>
      </c>
      <c r="E3435" s="71">
        <v>2</v>
      </c>
      <c r="F3435" s="71">
        <v>3</v>
      </c>
      <c r="G3435" s="71">
        <v>5</v>
      </c>
      <c r="H3435" s="71">
        <v>3440</v>
      </c>
      <c r="I3435" s="71">
        <v>37.704416799999997</v>
      </c>
      <c r="J3435" s="71">
        <v>-122.1864595</v>
      </c>
    </row>
    <row r="3436" spans="1:10" ht="29.1">
      <c r="A3436" s="71">
        <v>52895</v>
      </c>
      <c r="B3436" s="70" t="s">
        <v>1035</v>
      </c>
      <c r="C3436" s="71">
        <v>802880</v>
      </c>
      <c r="D3436" s="72" t="s">
        <v>3369</v>
      </c>
      <c r="E3436" s="71">
        <v>2</v>
      </c>
      <c r="F3436" s="71">
        <v>3</v>
      </c>
      <c r="G3436" s="71">
        <v>5</v>
      </c>
      <c r="H3436" s="71">
        <v>3441</v>
      </c>
      <c r="I3436" s="71">
        <v>37.621360600000003</v>
      </c>
      <c r="J3436" s="71">
        <v>-122.05759949999999</v>
      </c>
    </row>
    <row r="3437" spans="1:10" ht="29.1">
      <c r="A3437" s="71">
        <v>59198</v>
      </c>
      <c r="B3437" s="70" t="s">
        <v>1035</v>
      </c>
      <c r="C3437" s="71">
        <v>1301010</v>
      </c>
      <c r="D3437" s="72" t="s">
        <v>3370</v>
      </c>
      <c r="E3437" s="71">
        <v>2</v>
      </c>
      <c r="F3437" s="71">
        <v>3</v>
      </c>
      <c r="G3437" s="71">
        <v>5</v>
      </c>
      <c r="H3437" s="71">
        <v>3442</v>
      </c>
      <c r="I3437" s="71">
        <v>37.904288800000003</v>
      </c>
      <c r="J3437" s="71">
        <v>-122.3060557</v>
      </c>
    </row>
    <row r="3438" spans="1:10" ht="29.1">
      <c r="A3438" s="71">
        <v>57672</v>
      </c>
      <c r="B3438" s="70" t="s">
        <v>1035</v>
      </c>
      <c r="C3438" s="71">
        <v>1009920</v>
      </c>
      <c r="D3438" s="72" t="s">
        <v>3371</v>
      </c>
      <c r="E3438" s="71">
        <v>3</v>
      </c>
      <c r="F3438" s="71">
        <v>2</v>
      </c>
      <c r="G3438" s="71">
        <v>5</v>
      </c>
      <c r="H3438" s="71">
        <v>3443</v>
      </c>
      <c r="I3438" s="71">
        <v>37.732732599999999</v>
      </c>
      <c r="J3438" s="71">
        <v>-122.19492820000001</v>
      </c>
    </row>
    <row r="3439" spans="1:10" ht="29.1">
      <c r="A3439" s="71">
        <v>58802</v>
      </c>
      <c r="B3439" s="70" t="s">
        <v>1035</v>
      </c>
      <c r="C3439" s="71">
        <v>1009950</v>
      </c>
      <c r="D3439" s="72" t="s">
        <v>3330</v>
      </c>
      <c r="E3439" s="71">
        <v>2</v>
      </c>
      <c r="F3439" s="71">
        <v>3</v>
      </c>
      <c r="G3439" s="71">
        <v>5</v>
      </c>
      <c r="H3439" s="71">
        <v>3444</v>
      </c>
      <c r="I3439" s="71">
        <v>37.731752999999998</v>
      </c>
      <c r="J3439" s="71">
        <v>-122.19346040000001</v>
      </c>
    </row>
    <row r="3440" spans="1:10" ht="29.1">
      <c r="A3440" s="71">
        <v>59617</v>
      </c>
      <c r="B3440" s="70" t="s">
        <v>1035</v>
      </c>
      <c r="C3440" s="71">
        <v>706540</v>
      </c>
      <c r="D3440" s="72" t="s">
        <v>3372</v>
      </c>
      <c r="E3440" s="71">
        <v>0</v>
      </c>
      <c r="F3440" s="71">
        <v>4</v>
      </c>
      <c r="G3440" s="71">
        <v>5</v>
      </c>
      <c r="H3440" s="71">
        <v>3445</v>
      </c>
      <c r="I3440" s="71">
        <v>37.533320099999997</v>
      </c>
      <c r="J3440" s="71">
        <v>-121.9519921</v>
      </c>
    </row>
    <row r="3441" spans="1:10" ht="29.1">
      <c r="A3441" s="71">
        <v>55341</v>
      </c>
      <c r="B3441" s="70" t="s">
        <v>1035</v>
      </c>
      <c r="C3441" s="71">
        <v>1016320</v>
      </c>
      <c r="D3441" s="72" t="s">
        <v>2896</v>
      </c>
      <c r="E3441" s="71">
        <v>2</v>
      </c>
      <c r="F3441" s="71">
        <v>2</v>
      </c>
      <c r="G3441" s="71">
        <v>5</v>
      </c>
      <c r="H3441" s="71">
        <v>3446</v>
      </c>
      <c r="I3441" s="71">
        <v>37.841456899999997</v>
      </c>
      <c r="J3441" s="71">
        <v>-122.27026770000001</v>
      </c>
    </row>
    <row r="3442" spans="1:10" ht="29.1">
      <c r="A3442" s="71">
        <v>50951</v>
      </c>
      <c r="B3442" s="70" t="s">
        <v>1035</v>
      </c>
      <c r="C3442" s="71">
        <v>9902030</v>
      </c>
      <c r="D3442" s="72" t="s">
        <v>3238</v>
      </c>
      <c r="E3442" s="71">
        <v>3</v>
      </c>
      <c r="F3442" s="71">
        <v>2</v>
      </c>
      <c r="G3442" s="71">
        <v>5</v>
      </c>
      <c r="H3442" s="71">
        <v>3447</v>
      </c>
      <c r="I3442" s="71">
        <v>37.5373941</v>
      </c>
      <c r="J3442" s="71">
        <v>-121.97558119999999</v>
      </c>
    </row>
    <row r="3443" spans="1:10" ht="29.1">
      <c r="A3443" s="71">
        <v>51978</v>
      </c>
      <c r="B3443" s="70" t="s">
        <v>1035</v>
      </c>
      <c r="C3443" s="71">
        <v>9905320</v>
      </c>
      <c r="D3443" s="72" t="s">
        <v>3373</v>
      </c>
      <c r="E3443" s="71">
        <v>1</v>
      </c>
      <c r="F3443" s="71">
        <v>4</v>
      </c>
      <c r="G3443" s="71">
        <v>5</v>
      </c>
      <c r="H3443" s="71">
        <v>3448</v>
      </c>
      <c r="I3443" s="71">
        <v>37.728941200000001</v>
      </c>
      <c r="J3443" s="71">
        <v>-122.14125490000001</v>
      </c>
    </row>
    <row r="3444" spans="1:10" ht="29.1">
      <c r="A3444" s="71">
        <v>51316</v>
      </c>
      <c r="B3444" s="70" t="s">
        <v>1035</v>
      </c>
      <c r="C3444" s="71">
        <v>9902850</v>
      </c>
      <c r="D3444" s="72" t="s">
        <v>3167</v>
      </c>
      <c r="E3444" s="71">
        <v>3</v>
      </c>
      <c r="F3444" s="71">
        <v>2</v>
      </c>
      <c r="G3444" s="71">
        <v>5</v>
      </c>
      <c r="H3444" s="71">
        <v>3449</v>
      </c>
      <c r="I3444" s="71">
        <v>37.929264600000003</v>
      </c>
      <c r="J3444" s="71">
        <v>-122.29900429999999</v>
      </c>
    </row>
    <row r="3445" spans="1:10" ht="29.1">
      <c r="A3445" s="71">
        <v>51560</v>
      </c>
      <c r="B3445" s="70" t="s">
        <v>1035</v>
      </c>
      <c r="C3445" s="71">
        <v>705540</v>
      </c>
      <c r="D3445" s="72" t="s">
        <v>3374</v>
      </c>
      <c r="E3445" s="71">
        <v>2</v>
      </c>
      <c r="F3445" s="71">
        <v>3</v>
      </c>
      <c r="G3445" s="71">
        <v>5</v>
      </c>
      <c r="H3445" s="71">
        <v>3450</v>
      </c>
      <c r="I3445" s="71">
        <v>37.507219399999997</v>
      </c>
      <c r="J3445" s="71">
        <v>-121.9277858</v>
      </c>
    </row>
    <row r="3446" spans="1:10" ht="29.1">
      <c r="A3446" s="71">
        <v>53995</v>
      </c>
      <c r="B3446" s="70" t="s">
        <v>1035</v>
      </c>
      <c r="C3446" s="71">
        <v>1011940</v>
      </c>
      <c r="D3446" s="72" t="s">
        <v>3375</v>
      </c>
      <c r="E3446" s="71">
        <v>0</v>
      </c>
      <c r="F3446" s="71">
        <v>5</v>
      </c>
      <c r="G3446" s="71">
        <v>5</v>
      </c>
      <c r="H3446" s="71">
        <v>3451</v>
      </c>
      <c r="I3446" s="71">
        <v>37.774487800000003</v>
      </c>
      <c r="J3446" s="71">
        <v>-122.1667041</v>
      </c>
    </row>
    <row r="3447" spans="1:10" ht="29.1">
      <c r="A3447" s="71">
        <v>56961</v>
      </c>
      <c r="B3447" s="70" t="s">
        <v>1035</v>
      </c>
      <c r="C3447" s="71">
        <v>1013350</v>
      </c>
      <c r="D3447" s="72" t="s">
        <v>3376</v>
      </c>
      <c r="E3447" s="71">
        <v>4</v>
      </c>
      <c r="F3447" s="71">
        <v>0</v>
      </c>
      <c r="G3447" s="71">
        <v>5</v>
      </c>
      <c r="H3447" s="71">
        <v>3452</v>
      </c>
      <c r="I3447" s="71">
        <v>37.810518199999997</v>
      </c>
      <c r="J3447" s="71">
        <v>-122.1930424</v>
      </c>
    </row>
    <row r="3448" spans="1:10" ht="29.1">
      <c r="A3448" s="71">
        <v>53788</v>
      </c>
      <c r="B3448" s="70" t="s">
        <v>1035</v>
      </c>
      <c r="C3448" s="71">
        <v>706710</v>
      </c>
      <c r="D3448" s="72" t="s">
        <v>3377</v>
      </c>
      <c r="E3448" s="71">
        <v>4</v>
      </c>
      <c r="F3448" s="71">
        <v>0</v>
      </c>
      <c r="G3448" s="71">
        <v>5</v>
      </c>
      <c r="H3448" s="71">
        <v>3453</v>
      </c>
      <c r="I3448" s="71">
        <v>37.5330376</v>
      </c>
      <c r="J3448" s="71">
        <v>-121.9238625</v>
      </c>
    </row>
    <row r="3449" spans="1:10" ht="29.1">
      <c r="A3449" s="71">
        <v>57781</v>
      </c>
      <c r="B3449" s="70" t="s">
        <v>1035</v>
      </c>
      <c r="C3449" s="71">
        <v>802660</v>
      </c>
      <c r="D3449" s="72" t="s">
        <v>3378</v>
      </c>
      <c r="E3449" s="71">
        <v>3</v>
      </c>
      <c r="F3449" s="71">
        <v>2</v>
      </c>
      <c r="G3449" s="71">
        <v>5</v>
      </c>
      <c r="H3449" s="71">
        <v>3454</v>
      </c>
      <c r="I3449" s="71">
        <v>37.623944199999997</v>
      </c>
      <c r="J3449" s="71">
        <v>-122.0592123</v>
      </c>
    </row>
    <row r="3450" spans="1:10" ht="29.1">
      <c r="A3450" s="71">
        <v>54243</v>
      </c>
      <c r="B3450" s="70" t="s">
        <v>1035</v>
      </c>
      <c r="C3450" s="71">
        <v>704910</v>
      </c>
      <c r="D3450" s="72" t="s">
        <v>3379</v>
      </c>
      <c r="E3450" s="71">
        <v>2</v>
      </c>
      <c r="F3450" s="71">
        <v>3</v>
      </c>
      <c r="G3450" s="71">
        <v>5</v>
      </c>
      <c r="H3450" s="71">
        <v>3455</v>
      </c>
      <c r="I3450" s="71">
        <v>37.560480400000003</v>
      </c>
      <c r="J3450" s="71">
        <v>-121.9942113</v>
      </c>
    </row>
    <row r="3451" spans="1:10" ht="29.1">
      <c r="A3451" s="71">
        <v>56750</v>
      </c>
      <c r="B3451" s="70" t="s">
        <v>1035</v>
      </c>
      <c r="C3451" s="71">
        <v>803160</v>
      </c>
      <c r="D3451" s="72" t="s">
        <v>3380</v>
      </c>
      <c r="E3451" s="71">
        <v>3</v>
      </c>
      <c r="F3451" s="71">
        <v>2</v>
      </c>
      <c r="G3451" s="71">
        <v>5</v>
      </c>
      <c r="H3451" s="71">
        <v>3456</v>
      </c>
      <c r="I3451" s="71">
        <v>37.664333300000003</v>
      </c>
      <c r="J3451" s="71">
        <v>-122.08357460000001</v>
      </c>
    </row>
    <row r="3452" spans="1:10" ht="29.1">
      <c r="A3452" s="71">
        <v>51146</v>
      </c>
      <c r="B3452" s="70" t="s">
        <v>1035</v>
      </c>
      <c r="C3452" s="71">
        <v>9900450</v>
      </c>
      <c r="D3452" s="72" t="s">
        <v>3381</v>
      </c>
      <c r="E3452" s="71">
        <v>4</v>
      </c>
      <c r="F3452" s="71">
        <v>0</v>
      </c>
      <c r="G3452" s="71">
        <v>5</v>
      </c>
      <c r="H3452" s="71">
        <v>3457</v>
      </c>
      <c r="I3452" s="71">
        <v>37.946212799999998</v>
      </c>
      <c r="J3452" s="71">
        <v>-122.31855179999999</v>
      </c>
    </row>
    <row r="3453" spans="1:10" ht="29.1">
      <c r="A3453" s="71">
        <v>56717</v>
      </c>
      <c r="B3453" s="70" t="s">
        <v>1035</v>
      </c>
      <c r="C3453" s="71">
        <v>100230</v>
      </c>
      <c r="D3453" s="72" t="s">
        <v>3286</v>
      </c>
      <c r="E3453" s="71">
        <v>2</v>
      </c>
      <c r="F3453" s="71">
        <v>3</v>
      </c>
      <c r="G3453" s="71">
        <v>5</v>
      </c>
      <c r="H3453" s="71">
        <v>3458</v>
      </c>
      <c r="I3453" s="71">
        <v>37.780604500000003</v>
      </c>
      <c r="J3453" s="71">
        <v>-122.2655398</v>
      </c>
    </row>
    <row r="3454" spans="1:10" ht="29.1">
      <c r="A3454" s="71">
        <v>56668</v>
      </c>
      <c r="B3454" s="70" t="s">
        <v>1035</v>
      </c>
      <c r="C3454" s="71">
        <v>100350</v>
      </c>
      <c r="D3454" s="72" t="s">
        <v>1533</v>
      </c>
      <c r="E3454" s="71">
        <v>0</v>
      </c>
      <c r="F3454" s="71">
        <v>4</v>
      </c>
      <c r="G3454" s="71">
        <v>5</v>
      </c>
      <c r="H3454" s="71">
        <v>3459</v>
      </c>
      <c r="I3454" s="71">
        <v>37.768741200000001</v>
      </c>
      <c r="J3454" s="71">
        <v>-122.23373119999999</v>
      </c>
    </row>
    <row r="3455" spans="1:10" ht="29.1">
      <c r="A3455" s="71">
        <v>51741</v>
      </c>
      <c r="B3455" s="70" t="s">
        <v>1035</v>
      </c>
      <c r="C3455" s="71">
        <v>9904140</v>
      </c>
      <c r="D3455" s="72" t="s">
        <v>3382</v>
      </c>
      <c r="E3455" s="71">
        <v>2</v>
      </c>
      <c r="F3455" s="71">
        <v>3</v>
      </c>
      <c r="G3455" s="71">
        <v>5</v>
      </c>
      <c r="H3455" s="71">
        <v>3460</v>
      </c>
      <c r="I3455" s="71">
        <v>37.7742772</v>
      </c>
      <c r="J3455" s="71">
        <v>-122.25382449999999</v>
      </c>
    </row>
    <row r="3456" spans="1:10" ht="29.1">
      <c r="A3456" s="71">
        <v>59432</v>
      </c>
      <c r="B3456" s="70" t="s">
        <v>1035</v>
      </c>
      <c r="C3456" s="71">
        <v>302290</v>
      </c>
      <c r="D3456" s="72" t="s">
        <v>3383</v>
      </c>
      <c r="E3456" s="71">
        <v>0</v>
      </c>
      <c r="F3456" s="71">
        <v>5</v>
      </c>
      <c r="G3456" s="71">
        <v>5</v>
      </c>
      <c r="H3456" s="71">
        <v>3462</v>
      </c>
      <c r="I3456" s="71">
        <v>37.900977099999999</v>
      </c>
      <c r="J3456" s="71">
        <v>-122.2676599</v>
      </c>
    </row>
    <row r="3457" spans="1:10" ht="29.1">
      <c r="A3457" s="71">
        <v>59913</v>
      </c>
      <c r="B3457" s="70" t="s">
        <v>1035</v>
      </c>
      <c r="C3457" s="71">
        <v>701200</v>
      </c>
      <c r="D3457" s="72" t="s">
        <v>3384</v>
      </c>
      <c r="E3457" s="71">
        <v>3</v>
      </c>
      <c r="F3457" s="71">
        <v>2</v>
      </c>
      <c r="G3457" s="71">
        <v>5</v>
      </c>
      <c r="H3457" s="71">
        <v>3462</v>
      </c>
      <c r="I3457" s="71">
        <v>37.527679200000001</v>
      </c>
      <c r="J3457" s="71">
        <v>-121.96283390000001</v>
      </c>
    </row>
    <row r="3458" spans="1:10" ht="29.1">
      <c r="A3458" s="71">
        <v>53301</v>
      </c>
      <c r="B3458" s="70" t="s">
        <v>1035</v>
      </c>
      <c r="C3458" s="71">
        <v>900330</v>
      </c>
      <c r="D3458" s="72" t="s">
        <v>3385</v>
      </c>
      <c r="E3458" s="71">
        <v>1</v>
      </c>
      <c r="F3458" s="71">
        <v>4</v>
      </c>
      <c r="G3458" s="71">
        <v>5</v>
      </c>
      <c r="H3458" s="71">
        <v>3463</v>
      </c>
      <c r="I3458" s="71">
        <v>37.5221193</v>
      </c>
      <c r="J3458" s="71">
        <v>-122.0018492</v>
      </c>
    </row>
    <row r="3459" spans="1:10" ht="29.1">
      <c r="A3459" s="71">
        <v>54562</v>
      </c>
      <c r="B3459" s="70" t="s">
        <v>1035</v>
      </c>
      <c r="C3459" s="71">
        <v>9801830</v>
      </c>
      <c r="D3459" s="72" t="s">
        <v>3386</v>
      </c>
      <c r="E3459" s="71">
        <v>0</v>
      </c>
      <c r="F3459" s="71">
        <v>4</v>
      </c>
      <c r="G3459" s="71">
        <v>5</v>
      </c>
      <c r="H3459" s="71">
        <v>3464</v>
      </c>
      <c r="I3459" s="71">
        <v>37.685438599999998</v>
      </c>
      <c r="J3459" s="71">
        <v>-122.0513395</v>
      </c>
    </row>
    <row r="3460" spans="1:10" ht="29.1">
      <c r="A3460" s="71">
        <v>55414</v>
      </c>
      <c r="B3460" s="70" t="s">
        <v>1035</v>
      </c>
      <c r="C3460" s="71">
        <v>901290</v>
      </c>
      <c r="D3460" s="72" t="s">
        <v>3387</v>
      </c>
      <c r="E3460" s="71">
        <v>1</v>
      </c>
      <c r="F3460" s="71">
        <v>3</v>
      </c>
      <c r="G3460" s="71">
        <v>5</v>
      </c>
      <c r="H3460" s="71">
        <v>3465</v>
      </c>
      <c r="I3460" s="71">
        <v>37.536597</v>
      </c>
      <c r="J3460" s="71">
        <v>-122.0303304</v>
      </c>
    </row>
    <row r="3461" spans="1:10" ht="29.1">
      <c r="A3461" s="71">
        <v>58345</v>
      </c>
      <c r="B3461" s="70" t="s">
        <v>1035</v>
      </c>
      <c r="C3461" s="71">
        <v>1003600</v>
      </c>
      <c r="D3461" s="72" t="s">
        <v>3388</v>
      </c>
      <c r="E3461" s="71">
        <v>1</v>
      </c>
      <c r="F3461" s="71">
        <v>4</v>
      </c>
      <c r="G3461" s="71">
        <v>5</v>
      </c>
      <c r="H3461" s="71">
        <v>3466</v>
      </c>
      <c r="I3461" s="71">
        <v>37.754685299999998</v>
      </c>
      <c r="J3461" s="71">
        <v>-122.18295329999999</v>
      </c>
    </row>
    <row r="3462" spans="1:10" ht="29.1">
      <c r="A3462" s="71">
        <v>50894</v>
      </c>
      <c r="B3462" s="70" t="s">
        <v>1035</v>
      </c>
      <c r="C3462" s="71">
        <v>9901810</v>
      </c>
      <c r="D3462" s="72" t="s">
        <v>3389</v>
      </c>
      <c r="E3462" s="71">
        <v>3</v>
      </c>
      <c r="F3462" s="71">
        <v>2</v>
      </c>
      <c r="G3462" s="71">
        <v>5</v>
      </c>
      <c r="H3462" s="71">
        <v>3467</v>
      </c>
      <c r="I3462" s="71">
        <v>37.907732799999998</v>
      </c>
      <c r="J3462" s="71">
        <v>-122.3083374</v>
      </c>
    </row>
    <row r="3463" spans="1:10" ht="29.1">
      <c r="A3463" s="71">
        <v>56180</v>
      </c>
      <c r="B3463" s="70" t="s">
        <v>1035</v>
      </c>
      <c r="C3463" s="71">
        <v>706640</v>
      </c>
      <c r="D3463" s="72" t="s">
        <v>3390</v>
      </c>
      <c r="E3463" s="71">
        <v>1</v>
      </c>
      <c r="F3463" s="71">
        <v>4</v>
      </c>
      <c r="G3463" s="71">
        <v>5</v>
      </c>
      <c r="H3463" s="71">
        <v>3468</v>
      </c>
      <c r="I3463" s="71">
        <v>37.531059599999999</v>
      </c>
      <c r="J3463" s="71">
        <v>-121.9380846</v>
      </c>
    </row>
    <row r="3464" spans="1:10" ht="29.1">
      <c r="A3464" s="71">
        <v>59895</v>
      </c>
      <c r="B3464" s="70" t="s">
        <v>1035</v>
      </c>
      <c r="C3464" s="71">
        <v>304750</v>
      </c>
      <c r="D3464" s="72" t="s">
        <v>3391</v>
      </c>
      <c r="E3464" s="71">
        <v>3</v>
      </c>
      <c r="F3464" s="71">
        <v>1</v>
      </c>
      <c r="G3464" s="71">
        <v>4</v>
      </c>
      <c r="H3464" s="71">
        <v>3469</v>
      </c>
      <c r="I3464" s="71">
        <v>37.889904000000001</v>
      </c>
      <c r="J3464" s="71">
        <v>-122.25234500000001</v>
      </c>
    </row>
    <row r="3465" spans="1:10" ht="29.1">
      <c r="A3465" s="71">
        <v>56320</v>
      </c>
      <c r="B3465" s="70" t="s">
        <v>1035</v>
      </c>
      <c r="C3465" s="71">
        <v>302360</v>
      </c>
      <c r="D3465" s="72" t="s">
        <v>3392</v>
      </c>
      <c r="E3465" s="71">
        <v>1</v>
      </c>
      <c r="F3465" s="71">
        <v>3</v>
      </c>
      <c r="G3465" s="71">
        <v>4</v>
      </c>
      <c r="H3465" s="71">
        <v>3470</v>
      </c>
      <c r="I3465" s="71">
        <v>37.879591699999999</v>
      </c>
      <c r="J3465" s="71">
        <v>-122.2611077</v>
      </c>
    </row>
    <row r="3466" spans="1:10" ht="29.1">
      <c r="A3466" s="71">
        <v>58960</v>
      </c>
      <c r="B3466" s="70" t="s">
        <v>1035</v>
      </c>
      <c r="C3466" s="71">
        <v>800710</v>
      </c>
      <c r="D3466" s="72" t="s">
        <v>3393</v>
      </c>
      <c r="E3466" s="71">
        <v>2</v>
      </c>
      <c r="F3466" s="71">
        <v>3</v>
      </c>
      <c r="G3466" s="71">
        <v>4</v>
      </c>
      <c r="H3466" s="71">
        <v>3471</v>
      </c>
      <c r="I3466" s="71">
        <v>37.6453013</v>
      </c>
      <c r="J3466" s="71">
        <v>-122.13765239999999</v>
      </c>
    </row>
    <row r="3467" spans="1:10" ht="29.1">
      <c r="A3467" s="71">
        <v>55316</v>
      </c>
      <c r="B3467" s="70" t="s">
        <v>1035</v>
      </c>
      <c r="C3467" s="71">
        <v>1003750</v>
      </c>
      <c r="D3467" s="72" t="s">
        <v>2662</v>
      </c>
      <c r="E3467" s="71">
        <v>4</v>
      </c>
      <c r="F3467" s="71">
        <v>0</v>
      </c>
      <c r="G3467" s="71">
        <v>4</v>
      </c>
      <c r="H3467" s="71">
        <v>3472</v>
      </c>
      <c r="I3467" s="71">
        <v>37.761365599999998</v>
      </c>
      <c r="J3467" s="71">
        <v>-122.1675774</v>
      </c>
    </row>
    <row r="3468" spans="1:10" ht="29.1">
      <c r="A3468" s="71">
        <v>58875</v>
      </c>
      <c r="B3468" s="70" t="s">
        <v>1035</v>
      </c>
      <c r="C3468" s="71">
        <v>900380</v>
      </c>
      <c r="D3468" s="72" t="s">
        <v>2655</v>
      </c>
      <c r="E3468" s="71">
        <v>2</v>
      </c>
      <c r="F3468" s="71">
        <v>3</v>
      </c>
      <c r="G3468" s="71">
        <v>4</v>
      </c>
      <c r="H3468" s="71">
        <v>3473</v>
      </c>
      <c r="I3468" s="71">
        <v>37.518633199999996</v>
      </c>
      <c r="J3468" s="71">
        <v>-121.9921116</v>
      </c>
    </row>
    <row r="3469" spans="1:10" ht="29.1">
      <c r="A3469" s="71">
        <v>54990</v>
      </c>
      <c r="B3469" s="70" t="s">
        <v>1035</v>
      </c>
      <c r="C3469" s="71">
        <v>9900860</v>
      </c>
      <c r="D3469" s="72" t="s">
        <v>3394</v>
      </c>
      <c r="E3469" s="71">
        <v>1</v>
      </c>
      <c r="F3469" s="71">
        <v>4</v>
      </c>
      <c r="G3469" s="71">
        <v>4</v>
      </c>
      <c r="H3469" s="71">
        <v>3474</v>
      </c>
      <c r="I3469" s="71">
        <v>37.960001099999999</v>
      </c>
      <c r="J3469" s="71">
        <v>-122.2810655</v>
      </c>
    </row>
    <row r="3470" spans="1:10" ht="29.1">
      <c r="A3470" s="71">
        <v>53039</v>
      </c>
      <c r="B3470" s="70" t="s">
        <v>1035</v>
      </c>
      <c r="C3470" s="71">
        <v>9908080</v>
      </c>
      <c r="D3470" s="72" t="s">
        <v>2857</v>
      </c>
      <c r="E3470" s="71">
        <v>1</v>
      </c>
      <c r="F3470" s="71">
        <v>3</v>
      </c>
      <c r="G3470" s="71">
        <v>4</v>
      </c>
      <c r="H3470" s="71">
        <v>3475</v>
      </c>
      <c r="I3470" s="71">
        <v>37.780106500000002</v>
      </c>
      <c r="J3470" s="71">
        <v>-122.29745</v>
      </c>
    </row>
    <row r="3471" spans="1:10" ht="29.1">
      <c r="A3471" s="71">
        <v>53141</v>
      </c>
      <c r="B3471" s="70" t="s">
        <v>1035</v>
      </c>
      <c r="C3471" s="71">
        <v>9908410</v>
      </c>
      <c r="D3471" s="72" t="s">
        <v>3263</v>
      </c>
      <c r="E3471" s="71">
        <v>3</v>
      </c>
      <c r="F3471" s="71">
        <v>2</v>
      </c>
      <c r="G3471" s="71">
        <v>4</v>
      </c>
      <c r="H3471" s="71">
        <v>3476</v>
      </c>
      <c r="I3471" s="71">
        <v>37.629961799999997</v>
      </c>
      <c r="J3471" s="71">
        <v>-122.0622583</v>
      </c>
    </row>
    <row r="3472" spans="1:10" ht="29.1">
      <c r="A3472" s="71">
        <v>54065</v>
      </c>
      <c r="B3472" s="70" t="s">
        <v>1035</v>
      </c>
      <c r="C3472" s="71">
        <v>305260</v>
      </c>
      <c r="D3472" s="72" t="s">
        <v>3395</v>
      </c>
      <c r="E3472" s="71">
        <v>1</v>
      </c>
      <c r="F3472" s="71">
        <v>4</v>
      </c>
      <c r="G3472" s="71">
        <v>4</v>
      </c>
      <c r="H3472" s="71">
        <v>3477</v>
      </c>
      <c r="I3472" s="71">
        <v>37.884087999999998</v>
      </c>
      <c r="J3472" s="71">
        <v>-122.2662955</v>
      </c>
    </row>
    <row r="3473" spans="1:10" ht="29.1">
      <c r="A3473" s="71">
        <v>56840</v>
      </c>
      <c r="B3473" s="70" t="s">
        <v>1035</v>
      </c>
      <c r="C3473" s="71">
        <v>901460</v>
      </c>
      <c r="D3473" s="72" t="s">
        <v>3396</v>
      </c>
      <c r="E3473" s="71">
        <v>4</v>
      </c>
      <c r="F3473" s="71">
        <v>1</v>
      </c>
      <c r="G3473" s="71">
        <v>4</v>
      </c>
      <c r="H3473" s="71">
        <v>3478</v>
      </c>
      <c r="I3473" s="71">
        <v>37.539422999999999</v>
      </c>
      <c r="J3473" s="71">
        <v>-122.0284252</v>
      </c>
    </row>
    <row r="3474" spans="1:10" ht="29.1">
      <c r="A3474" s="71">
        <v>51405</v>
      </c>
      <c r="B3474" s="70" t="s">
        <v>1035</v>
      </c>
      <c r="C3474" s="71">
        <v>9903100</v>
      </c>
      <c r="D3474" s="72" t="s">
        <v>3397</v>
      </c>
      <c r="E3474" s="71">
        <v>3</v>
      </c>
      <c r="F3474" s="71">
        <v>2</v>
      </c>
      <c r="G3474" s="71">
        <v>4</v>
      </c>
      <c r="H3474" s="71">
        <v>3479</v>
      </c>
      <c r="I3474" s="71">
        <v>37.753267800000003</v>
      </c>
      <c r="J3474" s="71">
        <v>-122.24078230000001</v>
      </c>
    </row>
    <row r="3475" spans="1:10" ht="29.1">
      <c r="A3475" s="71">
        <v>56926</v>
      </c>
      <c r="B3475" s="70" t="s">
        <v>1035</v>
      </c>
      <c r="C3475" s="71">
        <v>1013260</v>
      </c>
      <c r="D3475" s="72" t="s">
        <v>3398</v>
      </c>
      <c r="E3475" s="71">
        <v>1</v>
      </c>
      <c r="F3475" s="71">
        <v>4</v>
      </c>
      <c r="G3475" s="71">
        <v>4</v>
      </c>
      <c r="H3475" s="71">
        <v>3480</v>
      </c>
      <c r="I3475" s="71">
        <v>37.794259199999999</v>
      </c>
      <c r="J3475" s="71">
        <v>-122.27007930000001</v>
      </c>
    </row>
    <row r="3476" spans="1:10" ht="29.1">
      <c r="A3476" s="71">
        <v>52686</v>
      </c>
      <c r="B3476" s="70" t="s">
        <v>1035</v>
      </c>
      <c r="C3476" s="71">
        <v>9906950</v>
      </c>
      <c r="D3476" s="72" t="s">
        <v>3399</v>
      </c>
      <c r="E3476" s="71">
        <v>0</v>
      </c>
      <c r="F3476" s="71">
        <v>4</v>
      </c>
      <c r="G3476" s="71">
        <v>4</v>
      </c>
      <c r="H3476" s="71">
        <v>3481</v>
      </c>
      <c r="I3476" s="71">
        <v>37.413987800000001</v>
      </c>
      <c r="J3476" s="71">
        <v>-121.88736470000001</v>
      </c>
    </row>
    <row r="3477" spans="1:10" ht="29.1">
      <c r="A3477" s="71">
        <v>50195</v>
      </c>
      <c r="B3477" s="70" t="s">
        <v>1035</v>
      </c>
      <c r="C3477" s="71">
        <v>1005300</v>
      </c>
      <c r="D3477" s="72" t="s">
        <v>3400</v>
      </c>
      <c r="E3477" s="71">
        <v>0</v>
      </c>
      <c r="F3477" s="71">
        <v>4</v>
      </c>
      <c r="G3477" s="71">
        <v>4</v>
      </c>
      <c r="H3477" s="71">
        <v>3482</v>
      </c>
      <c r="I3477" s="71">
        <v>37.8185334</v>
      </c>
      <c r="J3477" s="71">
        <v>-122.2016366</v>
      </c>
    </row>
    <row r="3478" spans="1:10" ht="29.1">
      <c r="A3478" s="71">
        <v>59390</v>
      </c>
      <c r="B3478" s="70" t="s">
        <v>1035</v>
      </c>
      <c r="C3478" s="71">
        <v>9800210</v>
      </c>
      <c r="D3478" s="72" t="s">
        <v>3401</v>
      </c>
      <c r="E3478" s="71">
        <v>2</v>
      </c>
      <c r="F3478" s="71">
        <v>2</v>
      </c>
      <c r="G3478" s="71">
        <v>4</v>
      </c>
      <c r="H3478" s="71">
        <v>3483</v>
      </c>
      <c r="I3478" s="71">
        <v>37.689765800000004</v>
      </c>
      <c r="J3478" s="71">
        <v>-122.1190426</v>
      </c>
    </row>
    <row r="3479" spans="1:10" ht="29.1">
      <c r="A3479" s="71">
        <v>56989</v>
      </c>
      <c r="B3479" s="70" t="s">
        <v>1035</v>
      </c>
      <c r="C3479" s="71">
        <v>101250</v>
      </c>
      <c r="D3479" s="72" t="s">
        <v>3402</v>
      </c>
      <c r="E3479" s="71">
        <v>1</v>
      </c>
      <c r="F3479" s="71">
        <v>4</v>
      </c>
      <c r="G3479" s="71">
        <v>4</v>
      </c>
      <c r="H3479" s="71">
        <v>3484</v>
      </c>
      <c r="I3479" s="71">
        <v>37.765221799999999</v>
      </c>
      <c r="J3479" s="71">
        <v>-122.2286908</v>
      </c>
    </row>
    <row r="3480" spans="1:10" ht="29.1">
      <c r="A3480" s="71">
        <v>56370</v>
      </c>
      <c r="B3480" s="70" t="s">
        <v>1035</v>
      </c>
      <c r="C3480" s="71">
        <v>704980</v>
      </c>
      <c r="D3480" s="72" t="s">
        <v>3403</v>
      </c>
      <c r="E3480" s="71">
        <v>2</v>
      </c>
      <c r="F3480" s="71">
        <v>3</v>
      </c>
      <c r="G3480" s="71">
        <v>4</v>
      </c>
      <c r="H3480" s="71">
        <v>3485</v>
      </c>
      <c r="I3480" s="71">
        <v>37.542066800000001</v>
      </c>
      <c r="J3480" s="71">
        <v>-121.9614909</v>
      </c>
    </row>
    <row r="3481" spans="1:10" ht="29.1">
      <c r="A3481" s="71">
        <v>50921</v>
      </c>
      <c r="B3481" s="70" t="s">
        <v>1035</v>
      </c>
      <c r="C3481" s="71">
        <v>9901930</v>
      </c>
      <c r="D3481" s="72" t="s">
        <v>3404</v>
      </c>
      <c r="E3481" s="71">
        <v>0</v>
      </c>
      <c r="F3481" s="71">
        <v>4</v>
      </c>
      <c r="G3481" s="71">
        <v>4</v>
      </c>
      <c r="H3481" s="71">
        <v>3486</v>
      </c>
      <c r="I3481" s="71">
        <v>37.753384500000003</v>
      </c>
      <c r="J3481" s="71">
        <v>-122.2374427</v>
      </c>
    </row>
    <row r="3482" spans="1:10" ht="29.1">
      <c r="A3482" s="71">
        <v>53980</v>
      </c>
      <c r="B3482" s="70" t="s">
        <v>1035</v>
      </c>
      <c r="C3482" s="71">
        <v>1100420</v>
      </c>
      <c r="D3482" s="72" t="s">
        <v>3244</v>
      </c>
      <c r="E3482" s="71">
        <v>2</v>
      </c>
      <c r="F3482" s="71">
        <v>2</v>
      </c>
      <c r="G3482" s="71">
        <v>4</v>
      </c>
      <c r="H3482" s="71">
        <v>3487</v>
      </c>
      <c r="I3482" s="71">
        <v>37.824167299999999</v>
      </c>
      <c r="J3482" s="71">
        <v>-122.2470491</v>
      </c>
    </row>
    <row r="3483" spans="1:10" ht="29.1">
      <c r="A3483" s="71">
        <v>59881</v>
      </c>
      <c r="B3483" s="70" t="s">
        <v>1035</v>
      </c>
      <c r="C3483" s="71">
        <v>500180</v>
      </c>
      <c r="D3483" s="72" t="s">
        <v>3405</v>
      </c>
      <c r="E3483" s="71">
        <v>4</v>
      </c>
      <c r="F3483" s="71">
        <v>1</v>
      </c>
      <c r="G3483" s="71">
        <v>4</v>
      </c>
      <c r="H3483" s="71">
        <v>3488</v>
      </c>
      <c r="I3483" s="71">
        <v>37.917086300000001</v>
      </c>
      <c r="J3483" s="71">
        <v>-122.2843719</v>
      </c>
    </row>
    <row r="3484" spans="1:10" ht="29.1">
      <c r="A3484" s="71">
        <v>56331</v>
      </c>
      <c r="B3484" s="70" t="s">
        <v>1035</v>
      </c>
      <c r="C3484" s="71">
        <v>703300</v>
      </c>
      <c r="D3484" s="72" t="s">
        <v>3406</v>
      </c>
      <c r="E3484" s="71">
        <v>3</v>
      </c>
      <c r="F3484" s="71">
        <v>2</v>
      </c>
      <c r="G3484" s="71">
        <v>4</v>
      </c>
      <c r="H3484" s="71">
        <v>3489</v>
      </c>
      <c r="I3484" s="71">
        <v>37.571017300000001</v>
      </c>
      <c r="J3484" s="71">
        <v>-121.9663164</v>
      </c>
    </row>
    <row r="3485" spans="1:10" ht="29.1">
      <c r="A3485" s="71">
        <v>52524</v>
      </c>
      <c r="B3485" s="70" t="s">
        <v>1035</v>
      </c>
      <c r="C3485" s="71">
        <v>800080</v>
      </c>
      <c r="D3485" s="72" t="s">
        <v>3200</v>
      </c>
      <c r="E3485" s="71">
        <v>4</v>
      </c>
      <c r="F3485" s="71">
        <v>0</v>
      </c>
      <c r="G3485" s="71">
        <v>4</v>
      </c>
      <c r="H3485" s="71">
        <v>3490</v>
      </c>
      <c r="I3485" s="71">
        <v>37.673311499999997</v>
      </c>
      <c r="J3485" s="71">
        <v>-122.077495</v>
      </c>
    </row>
    <row r="3486" spans="1:10" ht="29.1">
      <c r="A3486" s="71">
        <v>55807</v>
      </c>
      <c r="B3486" s="70" t="s">
        <v>1035</v>
      </c>
      <c r="C3486" s="71">
        <v>300310</v>
      </c>
      <c r="D3486" s="72" t="s">
        <v>3229</v>
      </c>
      <c r="E3486" s="71">
        <v>1</v>
      </c>
      <c r="F3486" s="71">
        <v>4</v>
      </c>
      <c r="G3486" s="71">
        <v>4</v>
      </c>
      <c r="H3486" s="71">
        <v>3491</v>
      </c>
      <c r="I3486" s="71">
        <v>37.858547799999997</v>
      </c>
      <c r="J3486" s="71">
        <v>-122.29366469999999</v>
      </c>
    </row>
    <row r="3487" spans="1:10" ht="29.1">
      <c r="A3487" s="71">
        <v>51058</v>
      </c>
      <c r="B3487" s="70" t="s">
        <v>1035</v>
      </c>
      <c r="C3487" s="71">
        <v>9800340</v>
      </c>
      <c r="D3487" s="72" t="s">
        <v>3407</v>
      </c>
      <c r="E3487" s="71">
        <v>3</v>
      </c>
      <c r="F3487" s="71">
        <v>2</v>
      </c>
      <c r="G3487" s="71">
        <v>4</v>
      </c>
      <c r="H3487" s="71">
        <v>3492</v>
      </c>
      <c r="I3487" s="71">
        <v>37.670496999999997</v>
      </c>
      <c r="J3487" s="71">
        <v>-122.1410735</v>
      </c>
    </row>
    <row r="3488" spans="1:10" ht="29.1">
      <c r="A3488" s="71">
        <v>56693</v>
      </c>
      <c r="B3488" s="70" t="s">
        <v>1035</v>
      </c>
      <c r="C3488" s="71">
        <v>706070</v>
      </c>
      <c r="D3488" s="72" t="s">
        <v>3408</v>
      </c>
      <c r="E3488" s="71">
        <v>3</v>
      </c>
      <c r="F3488" s="71">
        <v>1</v>
      </c>
      <c r="G3488" s="71">
        <v>4</v>
      </c>
      <c r="H3488" s="71">
        <v>3493</v>
      </c>
      <c r="I3488" s="71">
        <v>37.5524068</v>
      </c>
      <c r="J3488" s="71">
        <v>-122.0179759</v>
      </c>
    </row>
    <row r="3489" spans="1:10" ht="29.1">
      <c r="A3489" s="71">
        <v>52852</v>
      </c>
      <c r="B3489" s="70" t="s">
        <v>1035</v>
      </c>
      <c r="C3489" s="71">
        <v>1301650</v>
      </c>
      <c r="D3489" s="72" t="s">
        <v>3409</v>
      </c>
      <c r="E3489" s="71">
        <v>4</v>
      </c>
      <c r="F3489" s="71">
        <v>0</v>
      </c>
      <c r="G3489" s="71">
        <v>4</v>
      </c>
      <c r="H3489" s="71">
        <v>3494</v>
      </c>
      <c r="I3489" s="71">
        <v>37.974459400000001</v>
      </c>
      <c r="J3489" s="71">
        <v>-122.3258653</v>
      </c>
    </row>
    <row r="3490" spans="1:10" ht="29.1">
      <c r="A3490" s="71">
        <v>56054</v>
      </c>
      <c r="B3490" s="70" t="s">
        <v>1035</v>
      </c>
      <c r="C3490" s="71">
        <v>1303560</v>
      </c>
      <c r="D3490" s="72" t="s">
        <v>3410</v>
      </c>
      <c r="E3490" s="71">
        <v>1</v>
      </c>
      <c r="F3490" s="71">
        <v>3</v>
      </c>
      <c r="G3490" s="71">
        <v>4</v>
      </c>
      <c r="H3490" s="71">
        <v>3495</v>
      </c>
      <c r="I3490" s="71">
        <v>37.9373687</v>
      </c>
      <c r="J3490" s="71">
        <v>-122.32592649999999</v>
      </c>
    </row>
    <row r="3491" spans="1:10" ht="29.1">
      <c r="A3491" s="71">
        <v>58710</v>
      </c>
      <c r="B3491" s="70" t="s">
        <v>1035</v>
      </c>
      <c r="C3491" s="71">
        <v>302840</v>
      </c>
      <c r="D3491" s="72" t="s">
        <v>3411</v>
      </c>
      <c r="E3491" s="71">
        <v>0</v>
      </c>
      <c r="F3491" s="71">
        <v>4</v>
      </c>
      <c r="G3491" s="71">
        <v>4</v>
      </c>
      <c r="H3491" s="71">
        <v>3496</v>
      </c>
      <c r="I3491" s="71">
        <v>37.887124300000004</v>
      </c>
      <c r="J3491" s="71">
        <v>-122.2514745</v>
      </c>
    </row>
    <row r="3492" spans="1:10" ht="29.1">
      <c r="A3492" s="71">
        <v>53432</v>
      </c>
      <c r="B3492" s="70" t="s">
        <v>1035</v>
      </c>
      <c r="C3492" s="71">
        <v>9800670</v>
      </c>
      <c r="D3492" s="72" t="s">
        <v>3412</v>
      </c>
      <c r="E3492" s="71">
        <v>2</v>
      </c>
      <c r="F3492" s="71">
        <v>2</v>
      </c>
      <c r="G3492" s="71">
        <v>4</v>
      </c>
      <c r="H3492" s="71">
        <v>3497</v>
      </c>
      <c r="I3492" s="71">
        <v>37.6901169</v>
      </c>
      <c r="J3492" s="71">
        <v>-122.06246609999999</v>
      </c>
    </row>
    <row r="3493" spans="1:10" ht="29.1">
      <c r="A3493" s="71">
        <v>51521</v>
      </c>
      <c r="B3493" s="70" t="s">
        <v>1035</v>
      </c>
      <c r="C3493" s="71">
        <v>1002010</v>
      </c>
      <c r="D3493" s="72" t="s">
        <v>3328</v>
      </c>
      <c r="E3493" s="71">
        <v>2</v>
      </c>
      <c r="F3493" s="71">
        <v>2</v>
      </c>
      <c r="G3493" s="71">
        <v>4</v>
      </c>
      <c r="H3493" s="71">
        <v>3498</v>
      </c>
      <c r="I3493" s="71">
        <v>37.778268400000002</v>
      </c>
      <c r="J3493" s="71">
        <v>-122.2214955</v>
      </c>
    </row>
    <row r="3494" spans="1:10" ht="29.1">
      <c r="A3494" s="71">
        <v>57114</v>
      </c>
      <c r="B3494" s="70" t="s">
        <v>1035</v>
      </c>
      <c r="C3494" s="71">
        <v>1302890</v>
      </c>
      <c r="D3494" s="72" t="s">
        <v>3413</v>
      </c>
      <c r="E3494" s="71">
        <v>1</v>
      </c>
      <c r="F3494" s="71">
        <v>3</v>
      </c>
      <c r="G3494" s="71">
        <v>4</v>
      </c>
      <c r="H3494" s="71">
        <v>3499</v>
      </c>
      <c r="I3494" s="71">
        <v>37.9213095</v>
      </c>
      <c r="J3494" s="71">
        <v>-122.327123</v>
      </c>
    </row>
    <row r="3495" spans="1:10" ht="29.1">
      <c r="A3495" s="71">
        <v>53250</v>
      </c>
      <c r="B3495" s="70" t="s">
        <v>1035</v>
      </c>
      <c r="C3495" s="71">
        <v>805420</v>
      </c>
      <c r="D3495" s="72" t="s">
        <v>3414</v>
      </c>
      <c r="E3495" s="71">
        <v>2</v>
      </c>
      <c r="F3495" s="71">
        <v>3</v>
      </c>
      <c r="G3495" s="71">
        <v>4</v>
      </c>
      <c r="H3495" s="71">
        <v>3500</v>
      </c>
      <c r="I3495" s="71">
        <v>37.652996299999998</v>
      </c>
      <c r="J3495" s="71">
        <v>-122.07233479999999</v>
      </c>
    </row>
    <row r="3496" spans="1:10" ht="29.1">
      <c r="A3496" s="71">
        <v>51187</v>
      </c>
      <c r="B3496" s="70" t="s">
        <v>1035</v>
      </c>
      <c r="C3496" s="71">
        <v>1000040</v>
      </c>
      <c r="D3496" s="72" t="s">
        <v>3280</v>
      </c>
      <c r="E3496" s="71">
        <v>3</v>
      </c>
      <c r="F3496" s="71">
        <v>1</v>
      </c>
      <c r="G3496" s="71">
        <v>4</v>
      </c>
      <c r="H3496" s="71">
        <v>3501</v>
      </c>
      <c r="I3496" s="71">
        <v>37.741063599999997</v>
      </c>
      <c r="J3496" s="71">
        <v>-122.1644793</v>
      </c>
    </row>
    <row r="3497" spans="1:10" ht="29.1">
      <c r="A3497" s="71">
        <v>56503</v>
      </c>
      <c r="B3497" s="70" t="s">
        <v>1035</v>
      </c>
      <c r="C3497" s="71">
        <v>1502720</v>
      </c>
      <c r="D3497" s="72" t="s">
        <v>3415</v>
      </c>
      <c r="E3497" s="71">
        <v>2</v>
      </c>
      <c r="F3497" s="71">
        <v>2</v>
      </c>
      <c r="G3497" s="71">
        <v>4</v>
      </c>
      <c r="H3497" s="71">
        <v>3502</v>
      </c>
      <c r="I3497" s="71">
        <v>37.699235899999998</v>
      </c>
      <c r="J3497" s="71">
        <v>-122.1890033</v>
      </c>
    </row>
    <row r="3498" spans="1:10" ht="29.1">
      <c r="A3498" s="71">
        <v>55351</v>
      </c>
      <c r="B3498" s="70" t="s">
        <v>1035</v>
      </c>
      <c r="C3498" s="71">
        <v>9814250</v>
      </c>
      <c r="D3498" s="72" t="s">
        <v>3416</v>
      </c>
      <c r="E3498" s="71">
        <v>2</v>
      </c>
      <c r="F3498" s="71">
        <v>2</v>
      </c>
      <c r="G3498" s="71">
        <v>4</v>
      </c>
      <c r="H3498" s="71">
        <v>3503</v>
      </c>
      <c r="I3498" s="71">
        <v>37.671624899999998</v>
      </c>
      <c r="J3498" s="71">
        <v>-122.14729079999999</v>
      </c>
    </row>
    <row r="3499" spans="1:10" ht="29.1">
      <c r="A3499" s="71">
        <v>59892</v>
      </c>
      <c r="B3499" s="70" t="s">
        <v>1035</v>
      </c>
      <c r="C3499" s="71">
        <v>1302630</v>
      </c>
      <c r="D3499" s="72" t="s">
        <v>3239</v>
      </c>
      <c r="E3499" s="71">
        <v>1</v>
      </c>
      <c r="F3499" s="71">
        <v>4</v>
      </c>
      <c r="G3499" s="71">
        <v>4</v>
      </c>
      <c r="H3499" s="71">
        <v>3504</v>
      </c>
      <c r="I3499" s="71">
        <v>37.9678124</v>
      </c>
      <c r="J3499" s="71">
        <v>-122.3284111</v>
      </c>
    </row>
    <row r="3500" spans="1:10" ht="29.1">
      <c r="A3500" s="71">
        <v>56504</v>
      </c>
      <c r="B3500" s="70" t="s">
        <v>1035</v>
      </c>
      <c r="C3500" s="71">
        <v>100320</v>
      </c>
      <c r="D3500" s="72" t="s">
        <v>3417</v>
      </c>
      <c r="E3500" s="71">
        <v>2</v>
      </c>
      <c r="F3500" s="71">
        <v>3</v>
      </c>
      <c r="G3500" s="71">
        <v>4</v>
      </c>
      <c r="H3500" s="71">
        <v>3505</v>
      </c>
      <c r="I3500" s="71">
        <v>37.740935899999997</v>
      </c>
      <c r="J3500" s="71">
        <v>-122.2510362</v>
      </c>
    </row>
    <row r="3501" spans="1:10" ht="29.1">
      <c r="A3501" s="71">
        <v>51737</v>
      </c>
      <c r="B3501" s="70" t="s">
        <v>1035</v>
      </c>
      <c r="C3501" s="71">
        <v>9904130</v>
      </c>
      <c r="D3501" s="72" t="s">
        <v>3382</v>
      </c>
      <c r="E3501" s="71">
        <v>3</v>
      </c>
      <c r="F3501" s="71">
        <v>1</v>
      </c>
      <c r="G3501" s="71">
        <v>4</v>
      </c>
      <c r="H3501" s="71">
        <v>3506</v>
      </c>
      <c r="I3501" s="71">
        <v>37.774270600000001</v>
      </c>
      <c r="J3501" s="71">
        <v>-122.2534967</v>
      </c>
    </row>
    <row r="3502" spans="1:10" ht="29.1">
      <c r="A3502" s="71">
        <v>55091</v>
      </c>
      <c r="B3502" s="70" t="s">
        <v>1035</v>
      </c>
      <c r="C3502" s="71">
        <v>900550</v>
      </c>
      <c r="D3502" s="72" t="s">
        <v>3418</v>
      </c>
      <c r="E3502" s="71">
        <v>2</v>
      </c>
      <c r="F3502" s="71">
        <v>3</v>
      </c>
      <c r="G3502" s="71">
        <v>4</v>
      </c>
      <c r="H3502" s="71">
        <v>3507</v>
      </c>
      <c r="I3502" s="71">
        <v>37.5219813</v>
      </c>
      <c r="J3502" s="71">
        <v>-122.0315109</v>
      </c>
    </row>
    <row r="3503" spans="1:10" ht="29.1">
      <c r="A3503" s="71">
        <v>56960</v>
      </c>
      <c r="B3503" s="70" t="s">
        <v>1035</v>
      </c>
      <c r="C3503" s="71">
        <v>800120</v>
      </c>
      <c r="D3503" s="72" t="s">
        <v>3419</v>
      </c>
      <c r="E3503" s="71">
        <v>1</v>
      </c>
      <c r="F3503" s="71">
        <v>4</v>
      </c>
      <c r="G3503" s="71">
        <v>4</v>
      </c>
      <c r="H3503" s="71">
        <v>3508</v>
      </c>
      <c r="I3503" s="71">
        <v>37.668687499999997</v>
      </c>
      <c r="J3503" s="71">
        <v>-122.0657235</v>
      </c>
    </row>
    <row r="3504" spans="1:10" ht="29.1">
      <c r="A3504" s="71">
        <v>57367</v>
      </c>
      <c r="B3504" s="70" t="s">
        <v>1035</v>
      </c>
      <c r="C3504" s="71">
        <v>103450</v>
      </c>
      <c r="D3504" s="72" t="s">
        <v>3420</v>
      </c>
      <c r="E3504" s="71">
        <v>2</v>
      </c>
      <c r="F3504" s="71">
        <v>2</v>
      </c>
      <c r="G3504" s="71">
        <v>4</v>
      </c>
      <c r="H3504" s="71">
        <v>3509</v>
      </c>
      <c r="I3504" s="71">
        <v>37.757415299999998</v>
      </c>
      <c r="J3504" s="71">
        <v>-122.258368</v>
      </c>
    </row>
    <row r="3505" spans="1:10" ht="29.1">
      <c r="A3505" s="71">
        <v>58871</v>
      </c>
      <c r="B3505" s="70" t="s">
        <v>1035</v>
      </c>
      <c r="C3505" s="71">
        <v>9802530</v>
      </c>
      <c r="D3505" s="72" t="s">
        <v>3341</v>
      </c>
      <c r="E3505" s="71">
        <v>2</v>
      </c>
      <c r="F3505" s="71">
        <v>3</v>
      </c>
      <c r="G3505" s="71">
        <v>4</v>
      </c>
      <c r="H3505" s="71">
        <v>3510</v>
      </c>
      <c r="I3505" s="71">
        <v>37.678098599999998</v>
      </c>
      <c r="J3505" s="71">
        <v>-122.13094940000001</v>
      </c>
    </row>
    <row r="3506" spans="1:10" ht="29.1">
      <c r="A3506" s="71">
        <v>52912</v>
      </c>
      <c r="B3506" s="70" t="s">
        <v>1035</v>
      </c>
      <c r="C3506" s="71">
        <v>500980</v>
      </c>
      <c r="D3506" s="72" t="s">
        <v>3421</v>
      </c>
      <c r="E3506" s="71">
        <v>0</v>
      </c>
      <c r="F3506" s="71">
        <v>4</v>
      </c>
      <c r="G3506" s="71">
        <v>4</v>
      </c>
      <c r="H3506" s="71">
        <v>3511</v>
      </c>
      <c r="I3506" s="71">
        <v>37.902116999999997</v>
      </c>
      <c r="J3506" s="71">
        <v>-122.2978516</v>
      </c>
    </row>
    <row r="3507" spans="1:10" ht="29.1">
      <c r="A3507" s="71">
        <v>59532</v>
      </c>
      <c r="B3507" s="70" t="s">
        <v>1035</v>
      </c>
      <c r="C3507" s="71">
        <v>1304310</v>
      </c>
      <c r="D3507" s="72" t="s">
        <v>3165</v>
      </c>
      <c r="E3507" s="71">
        <v>0</v>
      </c>
      <c r="F3507" s="71">
        <v>4</v>
      </c>
      <c r="G3507" s="71">
        <v>4</v>
      </c>
      <c r="H3507" s="71">
        <v>3512</v>
      </c>
      <c r="I3507" s="71">
        <v>37.917141899999997</v>
      </c>
      <c r="J3507" s="71">
        <v>-122.3560497</v>
      </c>
    </row>
    <row r="3508" spans="1:10" ht="29.1">
      <c r="A3508" s="71">
        <v>52915</v>
      </c>
      <c r="B3508" s="70" t="s">
        <v>1035</v>
      </c>
      <c r="C3508" s="71">
        <v>9907700</v>
      </c>
      <c r="D3508" s="72" t="s">
        <v>3275</v>
      </c>
      <c r="E3508" s="71">
        <v>3</v>
      </c>
      <c r="F3508" s="71">
        <v>2</v>
      </c>
      <c r="G3508" s="71">
        <v>4</v>
      </c>
      <c r="H3508" s="71">
        <v>3513</v>
      </c>
      <c r="I3508" s="71">
        <v>37.671348999999999</v>
      </c>
      <c r="J3508" s="71">
        <v>-122.10413800000001</v>
      </c>
    </row>
    <row r="3509" spans="1:10" ht="29.1">
      <c r="A3509" s="71">
        <v>55421</v>
      </c>
      <c r="B3509" s="70" t="s">
        <v>1035</v>
      </c>
      <c r="C3509" s="71">
        <v>801440</v>
      </c>
      <c r="D3509" s="72" t="s">
        <v>3352</v>
      </c>
      <c r="E3509" s="71">
        <v>2</v>
      </c>
      <c r="F3509" s="71">
        <v>2</v>
      </c>
      <c r="G3509" s="71">
        <v>4</v>
      </c>
      <c r="H3509" s="71">
        <v>3514</v>
      </c>
      <c r="I3509" s="71">
        <v>37.674467499999999</v>
      </c>
      <c r="J3509" s="71">
        <v>-122.07540179999999</v>
      </c>
    </row>
    <row r="3510" spans="1:10" ht="29.1">
      <c r="A3510" s="71">
        <v>58336</v>
      </c>
      <c r="B3510" s="70" t="s">
        <v>1035</v>
      </c>
      <c r="C3510" s="71">
        <v>101290</v>
      </c>
      <c r="D3510" s="72" t="s">
        <v>3314</v>
      </c>
      <c r="E3510" s="71">
        <v>1</v>
      </c>
      <c r="F3510" s="71">
        <v>3</v>
      </c>
      <c r="G3510" s="71">
        <v>4</v>
      </c>
      <c r="H3510" s="71">
        <v>3515</v>
      </c>
      <c r="I3510" s="71">
        <v>37.767139399999998</v>
      </c>
      <c r="J3510" s="71">
        <v>-122.2322162</v>
      </c>
    </row>
    <row r="3511" spans="1:10" ht="29.1">
      <c r="A3511" s="71">
        <v>56740</v>
      </c>
      <c r="B3511" s="70" t="s">
        <v>1035</v>
      </c>
      <c r="C3511" s="71">
        <v>1500160</v>
      </c>
      <c r="D3511" s="72" t="s">
        <v>3197</v>
      </c>
      <c r="E3511" s="71">
        <v>3</v>
      </c>
      <c r="F3511" s="71">
        <v>2</v>
      </c>
      <c r="G3511" s="71">
        <v>4</v>
      </c>
      <c r="H3511" s="71">
        <v>3516</v>
      </c>
      <c r="I3511" s="71">
        <v>37.705888000000002</v>
      </c>
      <c r="J3511" s="71">
        <v>-122.1525412</v>
      </c>
    </row>
    <row r="3512" spans="1:10" ht="29.1">
      <c r="A3512" s="71">
        <v>53856</v>
      </c>
      <c r="B3512" s="70" t="s">
        <v>1035</v>
      </c>
      <c r="C3512" s="71">
        <v>305230</v>
      </c>
      <c r="D3512" s="72" t="s">
        <v>3422</v>
      </c>
      <c r="E3512" s="71">
        <v>0</v>
      </c>
      <c r="F3512" s="71">
        <v>4</v>
      </c>
      <c r="G3512" s="71">
        <v>4</v>
      </c>
      <c r="H3512" s="71">
        <v>3517</v>
      </c>
      <c r="I3512" s="71">
        <v>37.899375999999997</v>
      </c>
      <c r="J3512" s="71">
        <v>-122.2708258</v>
      </c>
    </row>
    <row r="3513" spans="1:10" ht="29.1">
      <c r="A3513" s="71">
        <v>55741</v>
      </c>
      <c r="B3513" s="70" t="s">
        <v>1035</v>
      </c>
      <c r="C3513" s="71">
        <v>1301770</v>
      </c>
      <c r="D3513" s="72" t="s">
        <v>3423</v>
      </c>
      <c r="E3513" s="71">
        <v>1</v>
      </c>
      <c r="F3513" s="71">
        <v>4</v>
      </c>
      <c r="G3513" s="71">
        <v>4</v>
      </c>
      <c r="H3513" s="71">
        <v>3518</v>
      </c>
      <c r="I3513" s="71">
        <v>37.940172699999998</v>
      </c>
      <c r="J3513" s="71">
        <v>-122.3600659</v>
      </c>
    </row>
    <row r="3514" spans="1:10" ht="29.1">
      <c r="A3514" s="71">
        <v>53219</v>
      </c>
      <c r="B3514" s="70" t="s">
        <v>1035</v>
      </c>
      <c r="C3514" s="71">
        <v>9901400</v>
      </c>
      <c r="D3514" s="72" t="s">
        <v>3424</v>
      </c>
      <c r="E3514" s="71">
        <v>0</v>
      </c>
      <c r="F3514" s="71">
        <v>4</v>
      </c>
      <c r="G3514" s="71">
        <v>4</v>
      </c>
      <c r="H3514" s="71">
        <v>3519</v>
      </c>
      <c r="I3514" s="71">
        <v>37.961572799999999</v>
      </c>
      <c r="J3514" s="71">
        <v>-122.28137890000001</v>
      </c>
    </row>
    <row r="3515" spans="1:10" ht="29.1">
      <c r="A3515" s="71">
        <v>50210</v>
      </c>
      <c r="B3515" s="70" t="s">
        <v>1035</v>
      </c>
      <c r="C3515" s="71">
        <v>804350</v>
      </c>
      <c r="D3515" s="72" t="s">
        <v>3425</v>
      </c>
      <c r="E3515" s="71">
        <v>3</v>
      </c>
      <c r="F3515" s="71">
        <v>2</v>
      </c>
      <c r="G3515" s="71">
        <v>4</v>
      </c>
      <c r="H3515" s="71">
        <v>3520</v>
      </c>
      <c r="I3515" s="71">
        <v>37.662070499999999</v>
      </c>
      <c r="J3515" s="71">
        <v>-122.081211</v>
      </c>
    </row>
    <row r="3516" spans="1:10" ht="29.1">
      <c r="A3516" s="71">
        <v>52668</v>
      </c>
      <c r="B3516" s="70" t="s">
        <v>1035</v>
      </c>
      <c r="C3516" s="71">
        <v>1019830</v>
      </c>
      <c r="D3516" s="72" t="s">
        <v>3426</v>
      </c>
      <c r="E3516" s="71">
        <v>3</v>
      </c>
      <c r="F3516" s="71">
        <v>2</v>
      </c>
      <c r="G3516" s="71">
        <v>4</v>
      </c>
      <c r="H3516" s="71">
        <v>3521</v>
      </c>
      <c r="I3516" s="71">
        <v>37.755793599999997</v>
      </c>
      <c r="J3516" s="71">
        <v>-122.19269199999999</v>
      </c>
    </row>
    <row r="3517" spans="1:10" ht="29.1">
      <c r="A3517" s="71">
        <v>53451</v>
      </c>
      <c r="B3517" s="70" t="s">
        <v>1035</v>
      </c>
      <c r="C3517" s="71">
        <v>305690</v>
      </c>
      <c r="D3517" s="72" t="s">
        <v>3427</v>
      </c>
      <c r="E3517" s="71">
        <v>2</v>
      </c>
      <c r="F3517" s="71">
        <v>2</v>
      </c>
      <c r="G3517" s="71">
        <v>4</v>
      </c>
      <c r="H3517" s="71">
        <v>3522</v>
      </c>
      <c r="I3517" s="71">
        <v>37.855268100000004</v>
      </c>
      <c r="J3517" s="71">
        <v>-122.23823830000001</v>
      </c>
    </row>
    <row r="3518" spans="1:10" ht="29.1">
      <c r="A3518" s="71">
        <v>53445</v>
      </c>
      <c r="B3518" s="70" t="s">
        <v>1035</v>
      </c>
      <c r="C3518" s="71">
        <v>702450</v>
      </c>
      <c r="D3518" s="72" t="s">
        <v>3428</v>
      </c>
      <c r="E3518" s="71">
        <v>4</v>
      </c>
      <c r="F3518" s="71">
        <v>1</v>
      </c>
      <c r="G3518" s="71">
        <v>4</v>
      </c>
      <c r="H3518" s="71">
        <v>3523</v>
      </c>
      <c r="I3518" s="71">
        <v>37.496525499999997</v>
      </c>
      <c r="J3518" s="71">
        <v>-121.9481758</v>
      </c>
    </row>
    <row r="3519" spans="1:10" ht="29.1">
      <c r="A3519" s="71">
        <v>56867</v>
      </c>
      <c r="B3519" s="70" t="s">
        <v>1035</v>
      </c>
      <c r="C3519" s="71">
        <v>500250</v>
      </c>
      <c r="D3519" s="72" t="s">
        <v>3429</v>
      </c>
      <c r="E3519" s="71">
        <v>1</v>
      </c>
      <c r="F3519" s="71">
        <v>3</v>
      </c>
      <c r="G3519" s="71">
        <v>4</v>
      </c>
      <c r="H3519" s="71">
        <v>3524</v>
      </c>
      <c r="I3519" s="71">
        <v>37.925600099999997</v>
      </c>
      <c r="J3519" s="71">
        <v>-122.29434550000001</v>
      </c>
    </row>
    <row r="3520" spans="1:10" ht="29.1">
      <c r="A3520" s="71">
        <v>59453</v>
      </c>
      <c r="B3520" s="70" t="s">
        <v>1035</v>
      </c>
      <c r="C3520" s="71">
        <v>1301490</v>
      </c>
      <c r="D3520" s="72" t="s">
        <v>3430</v>
      </c>
      <c r="E3520" s="71">
        <v>0</v>
      </c>
      <c r="F3520" s="71">
        <v>4</v>
      </c>
      <c r="G3520" s="71">
        <v>4</v>
      </c>
      <c r="H3520" s="71">
        <v>3525</v>
      </c>
      <c r="I3520" s="71">
        <v>37.943695300000002</v>
      </c>
      <c r="J3520" s="71">
        <v>-122.3472654</v>
      </c>
    </row>
    <row r="3521" spans="1:10" ht="29.1">
      <c r="A3521" s="71">
        <v>56690</v>
      </c>
      <c r="B3521" s="70" t="s">
        <v>1035</v>
      </c>
      <c r="C3521" s="71">
        <v>900310</v>
      </c>
      <c r="D3521" s="72" t="s">
        <v>3431</v>
      </c>
      <c r="E3521" s="71">
        <v>2</v>
      </c>
      <c r="F3521" s="71">
        <v>2</v>
      </c>
      <c r="G3521" s="71">
        <v>4</v>
      </c>
      <c r="H3521" s="71">
        <v>3526</v>
      </c>
      <c r="I3521" s="71">
        <v>37.535057000000002</v>
      </c>
      <c r="J3521" s="71">
        <v>-122.014876</v>
      </c>
    </row>
    <row r="3522" spans="1:10" ht="29.1">
      <c r="A3522" s="71">
        <v>54645</v>
      </c>
      <c r="B3522" s="70" t="s">
        <v>1035</v>
      </c>
      <c r="C3522" s="71">
        <v>1010090</v>
      </c>
      <c r="D3522" s="72" t="s">
        <v>3432</v>
      </c>
      <c r="E3522" s="71">
        <v>2</v>
      </c>
      <c r="F3522" s="71">
        <v>2</v>
      </c>
      <c r="G3522" s="71">
        <v>4</v>
      </c>
      <c r="H3522" s="71">
        <v>3527</v>
      </c>
      <c r="I3522" s="71">
        <v>37.7615506</v>
      </c>
      <c r="J3522" s="71">
        <v>-122.1515687</v>
      </c>
    </row>
    <row r="3523" spans="1:10" ht="29.1">
      <c r="A3523" s="71">
        <v>55629</v>
      </c>
      <c r="B3523" s="70" t="s">
        <v>1035</v>
      </c>
      <c r="C3523" s="71">
        <v>500100</v>
      </c>
      <c r="D3523" s="72" t="s">
        <v>3205</v>
      </c>
      <c r="E3523" s="71">
        <v>2</v>
      </c>
      <c r="F3523" s="71">
        <v>2</v>
      </c>
      <c r="G3523" s="71">
        <v>4</v>
      </c>
      <c r="H3523" s="71">
        <v>3528</v>
      </c>
      <c r="I3523" s="71">
        <v>37.922241499999998</v>
      </c>
      <c r="J3523" s="71">
        <v>-122.2926449</v>
      </c>
    </row>
    <row r="3524" spans="1:10" ht="29.1">
      <c r="A3524" s="71">
        <v>50223</v>
      </c>
      <c r="B3524" s="70" t="s">
        <v>1035</v>
      </c>
      <c r="C3524" s="71">
        <v>804720</v>
      </c>
      <c r="D3524" s="72" t="s">
        <v>3433</v>
      </c>
      <c r="E3524" s="71">
        <v>1</v>
      </c>
      <c r="F3524" s="71">
        <v>3</v>
      </c>
      <c r="G3524" s="71">
        <v>4</v>
      </c>
      <c r="H3524" s="71">
        <v>3529</v>
      </c>
      <c r="I3524" s="71">
        <v>37.6188626</v>
      </c>
      <c r="J3524" s="71">
        <v>-122.0702052</v>
      </c>
    </row>
    <row r="3525" spans="1:10" ht="29.1">
      <c r="A3525" s="71">
        <v>56962</v>
      </c>
      <c r="B3525" s="70" t="s">
        <v>1035</v>
      </c>
      <c r="C3525" s="71">
        <v>1013360</v>
      </c>
      <c r="D3525" s="72" t="s">
        <v>3376</v>
      </c>
      <c r="E3525" s="71">
        <v>4</v>
      </c>
      <c r="F3525" s="71">
        <v>0</v>
      </c>
      <c r="G3525" s="71">
        <v>4</v>
      </c>
      <c r="H3525" s="71">
        <v>3530</v>
      </c>
      <c r="I3525" s="71">
        <v>37.809636900000001</v>
      </c>
      <c r="J3525" s="71">
        <v>-122.18301169999999</v>
      </c>
    </row>
    <row r="3526" spans="1:10" ht="29.1">
      <c r="A3526" s="71">
        <v>56722</v>
      </c>
      <c r="B3526" s="70" t="s">
        <v>1035</v>
      </c>
      <c r="C3526" s="71">
        <v>100770</v>
      </c>
      <c r="D3526" s="72" t="s">
        <v>3434</v>
      </c>
      <c r="E3526" s="71">
        <v>4</v>
      </c>
      <c r="F3526" s="71">
        <v>1</v>
      </c>
      <c r="G3526" s="71">
        <v>4</v>
      </c>
      <c r="H3526" s="71">
        <v>3531</v>
      </c>
      <c r="I3526" s="71">
        <v>37.770322100000001</v>
      </c>
      <c r="J3526" s="71">
        <v>-122.244416</v>
      </c>
    </row>
    <row r="3527" spans="1:10" ht="29.1">
      <c r="A3527" s="71">
        <v>54513</v>
      </c>
      <c r="B3527" s="70" t="s">
        <v>1035</v>
      </c>
      <c r="C3527" s="71">
        <v>303050</v>
      </c>
      <c r="D3527" s="72" t="s">
        <v>3435</v>
      </c>
      <c r="E3527" s="71">
        <v>0</v>
      </c>
      <c r="F3527" s="71">
        <v>4</v>
      </c>
      <c r="G3527" s="71">
        <v>4</v>
      </c>
      <c r="H3527" s="71">
        <v>3532</v>
      </c>
      <c r="I3527" s="71">
        <v>37.898122000000001</v>
      </c>
      <c r="J3527" s="71">
        <v>-122.2622887</v>
      </c>
    </row>
    <row r="3528" spans="1:10" ht="29.1">
      <c r="A3528" s="71">
        <v>57731</v>
      </c>
      <c r="B3528" s="70" t="s">
        <v>1035</v>
      </c>
      <c r="C3528" s="71">
        <v>9900190</v>
      </c>
      <c r="D3528" s="72" t="s">
        <v>3436</v>
      </c>
      <c r="E3528" s="71">
        <v>2</v>
      </c>
      <c r="F3528" s="71">
        <v>2</v>
      </c>
      <c r="G3528" s="71">
        <v>4</v>
      </c>
      <c r="H3528" s="71">
        <v>3533</v>
      </c>
      <c r="I3528" s="71">
        <v>37.969493999999997</v>
      </c>
      <c r="J3528" s="71">
        <v>-122.307475</v>
      </c>
    </row>
    <row r="3529" spans="1:10" ht="29.1">
      <c r="A3529" s="71">
        <v>52107</v>
      </c>
      <c r="B3529" s="70" t="s">
        <v>1035</v>
      </c>
      <c r="C3529" s="71">
        <v>1503500</v>
      </c>
      <c r="D3529" s="72" t="s">
        <v>3437</v>
      </c>
      <c r="E3529" s="71">
        <v>2</v>
      </c>
      <c r="F3529" s="71">
        <v>3</v>
      </c>
      <c r="G3529" s="71">
        <v>4</v>
      </c>
      <c r="H3529" s="71">
        <v>3534</v>
      </c>
      <c r="I3529" s="71">
        <v>37.690593100000001</v>
      </c>
      <c r="J3529" s="71">
        <v>-122.16299309999999</v>
      </c>
    </row>
    <row r="3530" spans="1:10" ht="29.1">
      <c r="A3530" s="71">
        <v>52501</v>
      </c>
      <c r="B3530" s="70" t="s">
        <v>1035</v>
      </c>
      <c r="C3530" s="71">
        <v>500920</v>
      </c>
      <c r="D3530" s="72" t="s">
        <v>3438</v>
      </c>
      <c r="E3530" s="71">
        <v>0</v>
      </c>
      <c r="F3530" s="71">
        <v>4</v>
      </c>
      <c r="G3530" s="71">
        <v>4</v>
      </c>
      <c r="H3530" s="71">
        <v>3535</v>
      </c>
      <c r="I3530" s="71">
        <v>37.902890200000002</v>
      </c>
      <c r="J3530" s="71">
        <v>-122.29535610000001</v>
      </c>
    </row>
    <row r="3531" spans="1:10" ht="29.1">
      <c r="A3531" s="71">
        <v>51992</v>
      </c>
      <c r="B3531" s="70" t="s">
        <v>1035</v>
      </c>
      <c r="C3531" s="71">
        <v>702310</v>
      </c>
      <c r="D3531" s="72" t="s">
        <v>3439</v>
      </c>
      <c r="E3531" s="71">
        <v>4</v>
      </c>
      <c r="F3531" s="71">
        <v>1</v>
      </c>
      <c r="G3531" s="71">
        <v>4</v>
      </c>
      <c r="H3531" s="71">
        <v>3536</v>
      </c>
      <c r="I3531" s="71">
        <v>37.515265300000003</v>
      </c>
      <c r="J3531" s="71">
        <v>-121.95280750000001</v>
      </c>
    </row>
    <row r="3532" spans="1:10" ht="29.1">
      <c r="A3532" s="71">
        <v>56725</v>
      </c>
      <c r="B3532" s="70" t="s">
        <v>1035</v>
      </c>
      <c r="C3532" s="71">
        <v>102480</v>
      </c>
      <c r="D3532" s="72" t="s">
        <v>3397</v>
      </c>
      <c r="E3532" s="71">
        <v>1</v>
      </c>
      <c r="F3532" s="71">
        <v>3</v>
      </c>
      <c r="G3532" s="71">
        <v>4</v>
      </c>
      <c r="H3532" s="71">
        <v>3537</v>
      </c>
      <c r="I3532" s="71">
        <v>37.753352999999997</v>
      </c>
      <c r="J3532" s="71">
        <v>-122.241165</v>
      </c>
    </row>
    <row r="3533" spans="1:10" ht="29.1">
      <c r="A3533" s="71">
        <v>58224</v>
      </c>
      <c r="B3533" s="70" t="s">
        <v>1035</v>
      </c>
      <c r="C3533" s="71">
        <v>9801870</v>
      </c>
      <c r="D3533" s="72" t="s">
        <v>3305</v>
      </c>
      <c r="E3533" s="71">
        <v>4</v>
      </c>
      <c r="F3533" s="71">
        <v>0</v>
      </c>
      <c r="G3533" s="71">
        <v>4</v>
      </c>
      <c r="H3533" s="71">
        <v>3538</v>
      </c>
      <c r="I3533" s="71">
        <v>37.685119700000001</v>
      </c>
      <c r="J3533" s="71">
        <v>-122.05283350000001</v>
      </c>
    </row>
    <row r="3534" spans="1:10" ht="29.1">
      <c r="A3534" s="71">
        <v>52209</v>
      </c>
      <c r="B3534" s="70" t="s">
        <v>1035</v>
      </c>
      <c r="C3534" s="71">
        <v>704030</v>
      </c>
      <c r="D3534" s="72" t="s">
        <v>3440</v>
      </c>
      <c r="E3534" s="71">
        <v>3</v>
      </c>
      <c r="F3534" s="71">
        <v>1</v>
      </c>
      <c r="G3534" s="71">
        <v>4</v>
      </c>
      <c r="H3534" s="71">
        <v>3539</v>
      </c>
      <c r="I3534" s="71">
        <v>37.5771351</v>
      </c>
      <c r="J3534" s="71">
        <v>-121.9801873</v>
      </c>
    </row>
    <row r="3535" spans="1:10" ht="29.1">
      <c r="A3535" s="71">
        <v>50399</v>
      </c>
      <c r="B3535" s="70" t="s">
        <v>1035</v>
      </c>
      <c r="C3535" s="71">
        <v>102390</v>
      </c>
      <c r="D3535" s="72" t="s">
        <v>3441</v>
      </c>
      <c r="E3535" s="71">
        <v>3</v>
      </c>
      <c r="F3535" s="71">
        <v>1</v>
      </c>
      <c r="G3535" s="71">
        <v>4</v>
      </c>
      <c r="H3535" s="71">
        <v>3540</v>
      </c>
      <c r="I3535" s="71">
        <v>37.755766000000001</v>
      </c>
      <c r="J3535" s="71">
        <v>-122.24505499999999</v>
      </c>
    </row>
    <row r="3536" spans="1:10" ht="29.1">
      <c r="A3536" s="71">
        <v>55319</v>
      </c>
      <c r="B3536" s="70" t="s">
        <v>1035</v>
      </c>
      <c r="C3536" s="71">
        <v>1003780</v>
      </c>
      <c r="D3536" s="72" t="s">
        <v>3364</v>
      </c>
      <c r="E3536" s="71">
        <v>4</v>
      </c>
      <c r="F3536" s="71">
        <v>0</v>
      </c>
      <c r="G3536" s="71">
        <v>4</v>
      </c>
      <c r="H3536" s="71">
        <v>3541</v>
      </c>
      <c r="I3536" s="71">
        <v>37.756702799999999</v>
      </c>
      <c r="J3536" s="71">
        <v>-122.17724339999999</v>
      </c>
    </row>
    <row r="3537" spans="1:10" ht="29.1">
      <c r="A3537" s="71">
        <v>50490</v>
      </c>
      <c r="B3537" s="70" t="s">
        <v>1035</v>
      </c>
      <c r="C3537" s="71">
        <v>9900870</v>
      </c>
      <c r="D3537" s="72" t="s">
        <v>3442</v>
      </c>
      <c r="E3537" s="71">
        <v>1</v>
      </c>
      <c r="F3537" s="71">
        <v>3</v>
      </c>
      <c r="G3537" s="71">
        <v>4</v>
      </c>
      <c r="H3537" s="71">
        <v>3542</v>
      </c>
      <c r="I3537" s="71">
        <v>37.957543899999997</v>
      </c>
      <c r="J3537" s="71">
        <v>-122.2730578</v>
      </c>
    </row>
    <row r="3538" spans="1:10" ht="29.1">
      <c r="A3538" s="71">
        <v>55482</v>
      </c>
      <c r="B3538" s="70" t="s">
        <v>1035</v>
      </c>
      <c r="C3538" s="71">
        <v>1013080</v>
      </c>
      <c r="D3538" s="72" t="s">
        <v>3299</v>
      </c>
      <c r="E3538" s="71">
        <v>2</v>
      </c>
      <c r="F3538" s="71">
        <v>2</v>
      </c>
      <c r="G3538" s="71">
        <v>4</v>
      </c>
      <c r="H3538" s="71">
        <v>3543</v>
      </c>
      <c r="I3538" s="71">
        <v>37.776992900000003</v>
      </c>
      <c r="J3538" s="71">
        <v>-122.171273</v>
      </c>
    </row>
    <row r="3539" spans="1:10" ht="29.1">
      <c r="A3539" s="71">
        <v>58817</v>
      </c>
      <c r="B3539" s="70" t="s">
        <v>1035</v>
      </c>
      <c r="C3539" s="71">
        <v>102370</v>
      </c>
      <c r="D3539" s="72" t="s">
        <v>3443</v>
      </c>
      <c r="E3539" s="71">
        <v>4</v>
      </c>
      <c r="F3539" s="71">
        <v>0</v>
      </c>
      <c r="G3539" s="71">
        <v>4</v>
      </c>
      <c r="H3539" s="71">
        <v>3544</v>
      </c>
      <c r="I3539" s="71">
        <v>37.759355999999997</v>
      </c>
      <c r="J3539" s="71">
        <v>-122.251237</v>
      </c>
    </row>
    <row r="3540" spans="1:10" ht="29.1">
      <c r="A3540" s="71">
        <v>55371</v>
      </c>
      <c r="B3540" s="70" t="s">
        <v>1035</v>
      </c>
      <c r="C3540" s="71">
        <v>706320</v>
      </c>
      <c r="D3540" s="72" t="s">
        <v>2455</v>
      </c>
      <c r="E3540" s="71">
        <v>3</v>
      </c>
      <c r="F3540" s="71">
        <v>1</v>
      </c>
      <c r="G3540" s="71">
        <v>4</v>
      </c>
      <c r="H3540" s="71">
        <v>3545</v>
      </c>
      <c r="I3540" s="71">
        <v>37.474703900000002</v>
      </c>
      <c r="J3540" s="71">
        <v>-121.9206452</v>
      </c>
    </row>
    <row r="3541" spans="1:10" ht="29.1">
      <c r="A3541" s="71">
        <v>56769</v>
      </c>
      <c r="B3541" s="70" t="s">
        <v>1035</v>
      </c>
      <c r="C3541" s="71">
        <v>1700610</v>
      </c>
      <c r="D3541" s="72" t="s">
        <v>3444</v>
      </c>
      <c r="E3541" s="71">
        <v>2</v>
      </c>
      <c r="F3541" s="71">
        <v>2</v>
      </c>
      <c r="G3541" s="71">
        <v>4</v>
      </c>
      <c r="H3541" s="71">
        <v>3546</v>
      </c>
      <c r="I3541" s="71">
        <v>37.603808999999998</v>
      </c>
      <c r="J3541" s="71">
        <v>-122.0176014</v>
      </c>
    </row>
    <row r="3542" spans="1:10" ht="29.1">
      <c r="A3542" s="71">
        <v>52239</v>
      </c>
      <c r="B3542" s="70" t="s">
        <v>1035</v>
      </c>
      <c r="C3542" s="71">
        <v>300750</v>
      </c>
      <c r="D3542" s="72" t="s">
        <v>3445</v>
      </c>
      <c r="E3542" s="71">
        <v>1</v>
      </c>
      <c r="F3542" s="71">
        <v>3</v>
      </c>
      <c r="G3542" s="71">
        <v>4</v>
      </c>
      <c r="H3542" s="71">
        <v>3547</v>
      </c>
      <c r="I3542" s="71">
        <v>37.8548118</v>
      </c>
      <c r="J3542" s="71">
        <v>-122.26867559999999</v>
      </c>
    </row>
    <row r="3543" spans="1:10" ht="29.1">
      <c r="A3543" s="71">
        <v>58768</v>
      </c>
      <c r="B3543" s="70" t="s">
        <v>1035</v>
      </c>
      <c r="C3543" s="71">
        <v>300630</v>
      </c>
      <c r="D3543" s="72" t="s">
        <v>3446</v>
      </c>
      <c r="E3543" s="71">
        <v>0</v>
      </c>
      <c r="F3543" s="71">
        <v>4</v>
      </c>
      <c r="G3543" s="71">
        <v>4</v>
      </c>
      <c r="H3543" s="71">
        <v>3548</v>
      </c>
      <c r="I3543" s="71">
        <v>37.898824300000001</v>
      </c>
      <c r="J3543" s="71">
        <v>-122.2765587</v>
      </c>
    </row>
    <row r="3544" spans="1:10" ht="29.1">
      <c r="A3544" s="71">
        <v>55976</v>
      </c>
      <c r="B3544" s="70" t="s">
        <v>1035</v>
      </c>
      <c r="C3544" s="71">
        <v>1006050</v>
      </c>
      <c r="D3544" s="72" t="s">
        <v>3447</v>
      </c>
      <c r="E3544" s="71">
        <v>3</v>
      </c>
      <c r="F3544" s="71">
        <v>1</v>
      </c>
      <c r="G3544" s="71">
        <v>4</v>
      </c>
      <c r="H3544" s="71">
        <v>3549</v>
      </c>
      <c r="I3544" s="71">
        <v>37.841185400000001</v>
      </c>
      <c r="J3544" s="71">
        <v>-122.2237075</v>
      </c>
    </row>
    <row r="3545" spans="1:10" ht="29.1">
      <c r="A3545" s="71">
        <v>52296</v>
      </c>
      <c r="B3545" s="70" t="s">
        <v>1035</v>
      </c>
      <c r="C3545" s="71">
        <v>705520</v>
      </c>
      <c r="D3545" s="72" t="s">
        <v>3270</v>
      </c>
      <c r="E3545" s="71">
        <v>3</v>
      </c>
      <c r="F3545" s="71">
        <v>2</v>
      </c>
      <c r="G3545" s="71">
        <v>4</v>
      </c>
      <c r="H3545" s="71">
        <v>3550</v>
      </c>
      <c r="I3545" s="71">
        <v>37.506853599999999</v>
      </c>
      <c r="J3545" s="71">
        <v>-121.9327881</v>
      </c>
    </row>
    <row r="3546" spans="1:10" ht="29.1">
      <c r="A3546" s="71">
        <v>52771</v>
      </c>
      <c r="B3546" s="70" t="s">
        <v>1035</v>
      </c>
      <c r="C3546" s="71">
        <v>9801500</v>
      </c>
      <c r="D3546" s="72" t="s">
        <v>3448</v>
      </c>
      <c r="E3546" s="71">
        <v>3</v>
      </c>
      <c r="F3546" s="71">
        <v>1</v>
      </c>
      <c r="G3546" s="71">
        <v>4</v>
      </c>
      <c r="H3546" s="71">
        <v>3551</v>
      </c>
      <c r="I3546" s="71">
        <v>37.685083400000003</v>
      </c>
      <c r="J3546" s="71">
        <v>-122.08862670000001</v>
      </c>
    </row>
    <row r="3547" spans="1:10" ht="29.1">
      <c r="A3547" s="71">
        <v>56579</v>
      </c>
      <c r="B3547" s="70" t="s">
        <v>1035</v>
      </c>
      <c r="C3547" s="71">
        <v>1018050</v>
      </c>
      <c r="D3547" s="72" t="s">
        <v>3449</v>
      </c>
      <c r="E3547" s="71">
        <v>0</v>
      </c>
      <c r="F3547" s="71">
        <v>4</v>
      </c>
      <c r="G3547" s="71">
        <v>4</v>
      </c>
      <c r="H3547" s="71">
        <v>3552</v>
      </c>
      <c r="I3547" s="71">
        <v>37.794248699999997</v>
      </c>
      <c r="J3547" s="71">
        <v>-122.17759100000001</v>
      </c>
    </row>
    <row r="3548" spans="1:10" ht="29.1">
      <c r="A3548" s="71">
        <v>54561</v>
      </c>
      <c r="B3548" s="70" t="s">
        <v>1035</v>
      </c>
      <c r="C3548" s="71">
        <v>9801530</v>
      </c>
      <c r="D3548" s="72" t="s">
        <v>3450</v>
      </c>
      <c r="E3548" s="71">
        <v>1</v>
      </c>
      <c r="F3548" s="71">
        <v>3</v>
      </c>
      <c r="G3548" s="71">
        <v>4</v>
      </c>
      <c r="H3548" s="71">
        <v>3553</v>
      </c>
      <c r="I3548" s="71">
        <v>37.684145899999997</v>
      </c>
      <c r="J3548" s="71">
        <v>-122.0770649</v>
      </c>
    </row>
    <row r="3549" spans="1:10" ht="29.1">
      <c r="A3549" s="71">
        <v>58298</v>
      </c>
      <c r="B3549" s="70" t="s">
        <v>1035</v>
      </c>
      <c r="C3549" s="71">
        <v>1019470</v>
      </c>
      <c r="D3549" s="72" t="s">
        <v>3451</v>
      </c>
      <c r="E3549" s="71">
        <v>3</v>
      </c>
      <c r="F3549" s="71">
        <v>1</v>
      </c>
      <c r="G3549" s="71">
        <v>4</v>
      </c>
      <c r="H3549" s="71">
        <v>3554</v>
      </c>
      <c r="I3549" s="71">
        <v>37.803191400000003</v>
      </c>
      <c r="J3549" s="71">
        <v>-122.1771091</v>
      </c>
    </row>
    <row r="3550" spans="1:10" ht="29.1">
      <c r="A3550" s="71">
        <v>58993</v>
      </c>
      <c r="B3550" s="70" t="s">
        <v>1035</v>
      </c>
      <c r="C3550" s="71">
        <v>100780</v>
      </c>
      <c r="D3550" s="72" t="s">
        <v>3230</v>
      </c>
      <c r="E3550" s="71">
        <v>1</v>
      </c>
      <c r="F3550" s="71">
        <v>3</v>
      </c>
      <c r="G3550" s="71">
        <v>4</v>
      </c>
      <c r="H3550" s="71">
        <v>3555</v>
      </c>
      <c r="I3550" s="71">
        <v>37.771373699999998</v>
      </c>
      <c r="J3550" s="71">
        <v>-122.2471736</v>
      </c>
    </row>
    <row r="3551" spans="1:10" ht="29.1">
      <c r="A3551" s="71">
        <v>51059</v>
      </c>
      <c r="B3551" s="70" t="s">
        <v>1035</v>
      </c>
      <c r="C3551" s="71">
        <v>9900570</v>
      </c>
      <c r="D3551" s="72" t="s">
        <v>3452</v>
      </c>
      <c r="E3551" s="71">
        <v>0</v>
      </c>
      <c r="F3551" s="71">
        <v>4</v>
      </c>
      <c r="G3551" s="71">
        <v>4</v>
      </c>
      <c r="H3551" s="71">
        <v>3556</v>
      </c>
      <c r="I3551" s="71">
        <v>37.902873499999998</v>
      </c>
      <c r="J3551" s="71">
        <v>-122.28852329999999</v>
      </c>
    </row>
    <row r="3552" spans="1:10" ht="29.1">
      <c r="A3552" s="71">
        <v>58227</v>
      </c>
      <c r="B3552" s="70" t="s">
        <v>1035</v>
      </c>
      <c r="C3552" s="71">
        <v>302410</v>
      </c>
      <c r="D3552" s="72" t="s">
        <v>3453</v>
      </c>
      <c r="E3552" s="71">
        <v>4</v>
      </c>
      <c r="F3552" s="71">
        <v>0</v>
      </c>
      <c r="G3552" s="71">
        <v>4</v>
      </c>
      <c r="H3552" s="71">
        <v>3557</v>
      </c>
      <c r="I3552" s="71">
        <v>37.892463800000002</v>
      </c>
      <c r="J3552" s="71">
        <v>-122.2650455</v>
      </c>
    </row>
    <row r="3553" spans="1:10" ht="29.1">
      <c r="A3553" s="71">
        <v>51958</v>
      </c>
      <c r="B3553" s="70" t="s">
        <v>1035</v>
      </c>
      <c r="C3553" s="71">
        <v>9905250</v>
      </c>
      <c r="D3553" s="72" t="s">
        <v>3454</v>
      </c>
      <c r="E3553" s="71">
        <v>2</v>
      </c>
      <c r="F3553" s="71">
        <v>2</v>
      </c>
      <c r="G3553" s="71">
        <v>4</v>
      </c>
      <c r="H3553" s="71">
        <v>3558</v>
      </c>
      <c r="I3553" s="71">
        <v>37.946036300000003</v>
      </c>
      <c r="J3553" s="71">
        <v>-122.35234079999999</v>
      </c>
    </row>
    <row r="3554" spans="1:10" ht="29.1">
      <c r="A3554" s="71">
        <v>52700</v>
      </c>
      <c r="B3554" s="70" t="s">
        <v>1035</v>
      </c>
      <c r="C3554" s="71">
        <v>200220</v>
      </c>
      <c r="D3554" s="72" t="s">
        <v>3455</v>
      </c>
      <c r="E3554" s="71">
        <v>4</v>
      </c>
      <c r="F3554" s="71">
        <v>0</v>
      </c>
      <c r="G3554" s="71">
        <v>4</v>
      </c>
      <c r="H3554" s="71">
        <v>3559</v>
      </c>
      <c r="I3554" s="71">
        <v>37.895812599999999</v>
      </c>
      <c r="J3554" s="71">
        <v>-122.30812229999999</v>
      </c>
    </row>
    <row r="3555" spans="1:10" ht="29.1">
      <c r="A3555" s="71">
        <v>57702</v>
      </c>
      <c r="B3555" s="70" t="s">
        <v>1035</v>
      </c>
      <c r="C3555" s="71">
        <v>9802940</v>
      </c>
      <c r="D3555" s="72" t="s">
        <v>3456</v>
      </c>
      <c r="E3555" s="71">
        <v>1</v>
      </c>
      <c r="F3555" s="71">
        <v>3</v>
      </c>
      <c r="G3555" s="71">
        <v>4</v>
      </c>
      <c r="H3555" s="71">
        <v>3560</v>
      </c>
      <c r="I3555" s="71">
        <v>37.683929399999997</v>
      </c>
      <c r="J3555" s="71">
        <v>-122.0474703</v>
      </c>
    </row>
    <row r="3556" spans="1:10" ht="29.1">
      <c r="A3556" s="71">
        <v>50906</v>
      </c>
      <c r="B3556" s="70" t="s">
        <v>1035</v>
      </c>
      <c r="C3556" s="71">
        <v>9901870</v>
      </c>
      <c r="D3556" s="72" t="s">
        <v>2425</v>
      </c>
      <c r="E3556" s="71">
        <v>2</v>
      </c>
      <c r="F3556" s="71">
        <v>2</v>
      </c>
      <c r="G3556" s="71">
        <v>4</v>
      </c>
      <c r="H3556" s="71">
        <v>3561</v>
      </c>
      <c r="I3556" s="71">
        <v>37.520525800000001</v>
      </c>
      <c r="J3556" s="71">
        <v>-121.9177395</v>
      </c>
    </row>
    <row r="3557" spans="1:10" ht="29.1">
      <c r="A3557" s="71">
        <v>57562</v>
      </c>
      <c r="B3557" s="70" t="s">
        <v>1035</v>
      </c>
      <c r="C3557" s="71">
        <v>704100</v>
      </c>
      <c r="D3557" s="72" t="s">
        <v>3457</v>
      </c>
      <c r="E3557" s="71">
        <v>0</v>
      </c>
      <c r="F3557" s="71">
        <v>4</v>
      </c>
      <c r="G3557" s="71">
        <v>4</v>
      </c>
      <c r="H3557" s="71">
        <v>3562</v>
      </c>
      <c r="I3557" s="71">
        <v>37.579189200000002</v>
      </c>
      <c r="J3557" s="71">
        <v>-121.9884867</v>
      </c>
    </row>
    <row r="3558" spans="1:10" ht="29.1">
      <c r="A3558" s="71">
        <v>51036</v>
      </c>
      <c r="B3558" s="70" t="s">
        <v>1035</v>
      </c>
      <c r="C3558" s="71">
        <v>9902220</v>
      </c>
      <c r="D3558" s="72" t="s">
        <v>3458</v>
      </c>
      <c r="E3558" s="71">
        <v>3</v>
      </c>
      <c r="F3558" s="71">
        <v>1</v>
      </c>
      <c r="G3558" s="71">
        <v>4</v>
      </c>
      <c r="H3558" s="71">
        <v>3563</v>
      </c>
      <c r="I3558" s="71">
        <v>37.625401099999998</v>
      </c>
      <c r="J3558" s="71">
        <v>-122.06650140000001</v>
      </c>
    </row>
    <row r="3559" spans="1:10" ht="29.1">
      <c r="A3559" s="71">
        <v>52321</v>
      </c>
      <c r="B3559" s="70" t="s">
        <v>1035</v>
      </c>
      <c r="C3559" s="71">
        <v>1501840</v>
      </c>
      <c r="D3559" s="72" t="s">
        <v>3459</v>
      </c>
      <c r="E3559" s="71">
        <v>2</v>
      </c>
      <c r="F3559" s="71">
        <v>2</v>
      </c>
      <c r="G3559" s="71">
        <v>4</v>
      </c>
      <c r="H3559" s="71">
        <v>3564</v>
      </c>
      <c r="I3559" s="71">
        <v>37.693465400000001</v>
      </c>
      <c r="J3559" s="71">
        <v>-122.15203320000001</v>
      </c>
    </row>
    <row r="3560" spans="1:10" ht="29.1">
      <c r="A3560" s="71">
        <v>57873</v>
      </c>
      <c r="B3560" s="70" t="s">
        <v>1035</v>
      </c>
      <c r="C3560" s="71">
        <v>1004580</v>
      </c>
      <c r="D3560" s="72" t="s">
        <v>3128</v>
      </c>
      <c r="E3560" s="71">
        <v>2</v>
      </c>
      <c r="F3560" s="71">
        <v>2</v>
      </c>
      <c r="G3560" s="71">
        <v>4</v>
      </c>
      <c r="H3560" s="71">
        <v>3565</v>
      </c>
      <c r="I3560" s="71">
        <v>37.739655399999997</v>
      </c>
      <c r="J3560" s="71">
        <v>-122.1793282</v>
      </c>
    </row>
    <row r="3561" spans="1:10" ht="29.1">
      <c r="A3561" s="71">
        <v>56604</v>
      </c>
      <c r="B3561" s="70" t="s">
        <v>1035</v>
      </c>
      <c r="C3561" s="71">
        <v>1301050</v>
      </c>
      <c r="D3561" s="72" t="s">
        <v>3214</v>
      </c>
      <c r="E3561" s="71">
        <v>4</v>
      </c>
      <c r="F3561" s="71">
        <v>0</v>
      </c>
      <c r="G3561" s="71">
        <v>4</v>
      </c>
      <c r="H3561" s="71">
        <v>3566</v>
      </c>
      <c r="I3561" s="71">
        <v>37.913544299999998</v>
      </c>
      <c r="J3561" s="71">
        <v>-122.3225758</v>
      </c>
    </row>
    <row r="3562" spans="1:10" ht="29.1">
      <c r="A3562" s="71">
        <v>52862</v>
      </c>
      <c r="B3562" s="70" t="s">
        <v>1035</v>
      </c>
      <c r="C3562" s="71">
        <v>9907540</v>
      </c>
      <c r="D3562" s="72" t="s">
        <v>1787</v>
      </c>
      <c r="E3562" s="71">
        <v>4</v>
      </c>
      <c r="F3562" s="71">
        <v>0</v>
      </c>
      <c r="G3562" s="71">
        <v>4</v>
      </c>
      <c r="H3562" s="71">
        <v>3567</v>
      </c>
      <c r="I3562" s="71">
        <v>37.500486000000002</v>
      </c>
      <c r="J3562" s="71">
        <v>-121.91996</v>
      </c>
    </row>
    <row r="3563" spans="1:10" ht="29.1">
      <c r="A3563" s="71">
        <v>56411</v>
      </c>
      <c r="B3563" s="70" t="s">
        <v>1035</v>
      </c>
      <c r="C3563" s="71">
        <v>200260</v>
      </c>
      <c r="D3563" s="72" t="s">
        <v>3460</v>
      </c>
      <c r="E3563" s="71">
        <v>0</v>
      </c>
      <c r="F3563" s="71">
        <v>4</v>
      </c>
      <c r="G3563" s="71">
        <v>4</v>
      </c>
      <c r="H3563" s="71">
        <v>3568</v>
      </c>
      <c r="I3563" s="71">
        <v>37.894085599999997</v>
      </c>
      <c r="J3563" s="71">
        <v>-122.30718880000001</v>
      </c>
    </row>
    <row r="3564" spans="1:10" ht="29.1">
      <c r="A3564" s="71">
        <v>57512</v>
      </c>
      <c r="B3564" s="70" t="s">
        <v>1035</v>
      </c>
      <c r="C3564" s="71">
        <v>302330</v>
      </c>
      <c r="D3564" s="72" t="s">
        <v>3461</v>
      </c>
      <c r="E3564" s="71">
        <v>0</v>
      </c>
      <c r="F3564" s="71">
        <v>4</v>
      </c>
      <c r="G3564" s="71">
        <v>4</v>
      </c>
      <c r="H3564" s="71">
        <v>3569</v>
      </c>
      <c r="I3564" s="71">
        <v>37.8899148</v>
      </c>
      <c r="J3564" s="71">
        <v>-122.262462</v>
      </c>
    </row>
    <row r="3565" spans="1:10" ht="29.1">
      <c r="A3565" s="71">
        <v>53127</v>
      </c>
      <c r="B3565" s="70" t="s">
        <v>1035</v>
      </c>
      <c r="C3565" s="71">
        <v>9908340</v>
      </c>
      <c r="D3565" s="72" t="s">
        <v>3462</v>
      </c>
      <c r="E3565" s="71">
        <v>3</v>
      </c>
      <c r="F3565" s="71">
        <v>1</v>
      </c>
      <c r="G3565" s="71">
        <v>4</v>
      </c>
      <c r="H3565" s="71">
        <v>3570</v>
      </c>
      <c r="I3565" s="71">
        <v>37.504040000000003</v>
      </c>
      <c r="J3565" s="71">
        <v>-121.944</v>
      </c>
    </row>
    <row r="3566" spans="1:10" ht="29.1">
      <c r="A3566" s="71">
        <v>59254</v>
      </c>
      <c r="B3566" s="70" t="s">
        <v>1035</v>
      </c>
      <c r="C3566" s="71">
        <v>9814210</v>
      </c>
      <c r="D3566" s="72" t="s">
        <v>3463</v>
      </c>
      <c r="E3566" s="71">
        <v>2</v>
      </c>
      <c r="F3566" s="71">
        <v>2</v>
      </c>
      <c r="G3566" s="71">
        <v>4</v>
      </c>
      <c r="H3566" s="71">
        <v>3571</v>
      </c>
      <c r="I3566" s="71">
        <v>37.708679099999998</v>
      </c>
      <c r="J3566" s="71">
        <v>-122.0644186</v>
      </c>
    </row>
    <row r="3567" spans="1:10" ht="29.1">
      <c r="A3567" s="71">
        <v>57768</v>
      </c>
      <c r="B3567" s="70" t="s">
        <v>1035</v>
      </c>
      <c r="C3567" s="71">
        <v>1503560</v>
      </c>
      <c r="D3567" s="72" t="s">
        <v>3464</v>
      </c>
      <c r="E3567" s="71">
        <v>3</v>
      </c>
      <c r="F3567" s="71">
        <v>1</v>
      </c>
      <c r="G3567" s="71">
        <v>4</v>
      </c>
      <c r="H3567" s="71">
        <v>3572</v>
      </c>
      <c r="I3567" s="71">
        <v>37.698573400000001</v>
      </c>
      <c r="J3567" s="71">
        <v>-122.1573096</v>
      </c>
    </row>
    <row r="3568" spans="1:10" ht="29.1">
      <c r="A3568" s="71">
        <v>51523</v>
      </c>
      <c r="B3568" s="70" t="s">
        <v>1035</v>
      </c>
      <c r="C3568" s="71">
        <v>500630</v>
      </c>
      <c r="D3568" s="72" t="s">
        <v>3465</v>
      </c>
      <c r="E3568" s="71">
        <v>0</v>
      </c>
      <c r="F3568" s="71">
        <v>4</v>
      </c>
      <c r="G3568" s="71">
        <v>4</v>
      </c>
      <c r="H3568" s="71">
        <v>3573</v>
      </c>
      <c r="I3568" s="71">
        <v>37.931493600000003</v>
      </c>
      <c r="J3568" s="71">
        <v>-122.3110623</v>
      </c>
    </row>
    <row r="3569" spans="1:10" ht="29.1">
      <c r="A3569" s="71">
        <v>51725</v>
      </c>
      <c r="B3569" s="70" t="s">
        <v>1035</v>
      </c>
      <c r="C3569" s="71">
        <v>9904070</v>
      </c>
      <c r="D3569" s="72" t="s">
        <v>3466</v>
      </c>
      <c r="E3569" s="71">
        <v>3</v>
      </c>
      <c r="F3569" s="71">
        <v>1</v>
      </c>
      <c r="G3569" s="71">
        <v>4</v>
      </c>
      <c r="H3569" s="71">
        <v>3574</v>
      </c>
      <c r="I3569" s="71">
        <v>37.7762095</v>
      </c>
      <c r="J3569" s="71">
        <v>-122.2580411</v>
      </c>
    </row>
    <row r="3570" spans="1:10" ht="29.1">
      <c r="A3570" s="71">
        <v>58365</v>
      </c>
      <c r="B3570" s="70" t="s">
        <v>1035</v>
      </c>
      <c r="C3570" s="71">
        <v>1100720</v>
      </c>
      <c r="D3570" s="72" t="s">
        <v>3467</v>
      </c>
      <c r="E3570" s="71">
        <v>1</v>
      </c>
      <c r="F3570" s="71">
        <v>3</v>
      </c>
      <c r="G3570" s="71">
        <v>4</v>
      </c>
      <c r="H3570" s="71">
        <v>3575</v>
      </c>
      <c r="I3570" s="71">
        <v>37.822011000000003</v>
      </c>
      <c r="J3570" s="71">
        <v>-122.22817740000001</v>
      </c>
    </row>
    <row r="3571" spans="1:10" ht="29.1">
      <c r="A3571" s="71">
        <v>51580</v>
      </c>
      <c r="B3571" s="70" t="s">
        <v>1035</v>
      </c>
      <c r="C3571" s="71">
        <v>1200030</v>
      </c>
      <c r="D3571" s="72" t="s">
        <v>3468</v>
      </c>
      <c r="E3571" s="71">
        <v>1</v>
      </c>
      <c r="F3571" s="71">
        <v>3</v>
      </c>
      <c r="G3571" s="71">
        <v>4</v>
      </c>
      <c r="H3571" s="71">
        <v>3576</v>
      </c>
      <c r="I3571" s="71">
        <v>37.991151299999999</v>
      </c>
      <c r="J3571" s="71">
        <v>-122.3062451</v>
      </c>
    </row>
    <row r="3572" spans="1:10" ht="29.1">
      <c r="A3572" s="71">
        <v>52545</v>
      </c>
      <c r="B3572" s="70" t="s">
        <v>1035</v>
      </c>
      <c r="C3572" s="71">
        <v>100560</v>
      </c>
      <c r="D3572" s="72" t="s">
        <v>3469</v>
      </c>
      <c r="E3572" s="71">
        <v>3</v>
      </c>
      <c r="F3572" s="71">
        <v>1</v>
      </c>
      <c r="G3572" s="71">
        <v>4</v>
      </c>
      <c r="H3572" s="71">
        <v>3577</v>
      </c>
      <c r="I3572" s="71">
        <v>37.7727954</v>
      </c>
      <c r="J3572" s="71">
        <v>-122.25010469999999</v>
      </c>
    </row>
    <row r="3573" spans="1:10" ht="29.1">
      <c r="A3573" s="71">
        <v>55079</v>
      </c>
      <c r="B3573" s="70" t="s">
        <v>1035</v>
      </c>
      <c r="C3573" s="71">
        <v>703680</v>
      </c>
      <c r="D3573" s="72" t="s">
        <v>3470</v>
      </c>
      <c r="E3573" s="71">
        <v>2</v>
      </c>
      <c r="F3573" s="71">
        <v>2</v>
      </c>
      <c r="G3573" s="71">
        <v>4</v>
      </c>
      <c r="H3573" s="71">
        <v>3578</v>
      </c>
      <c r="I3573" s="71">
        <v>37.5601366</v>
      </c>
      <c r="J3573" s="71">
        <v>-121.95648799999999</v>
      </c>
    </row>
    <row r="3574" spans="1:10" ht="29.1">
      <c r="A3574" s="71">
        <v>59529</v>
      </c>
      <c r="B3574" s="70" t="s">
        <v>1035</v>
      </c>
      <c r="C3574" s="71">
        <v>1007040</v>
      </c>
      <c r="D3574" s="72" t="s">
        <v>3471</v>
      </c>
      <c r="E3574" s="71">
        <v>4</v>
      </c>
      <c r="F3574" s="71">
        <v>0</v>
      </c>
      <c r="G3574" s="71">
        <v>4</v>
      </c>
      <c r="H3574" s="71">
        <v>3579</v>
      </c>
      <c r="I3574" s="71">
        <v>37.794695400000002</v>
      </c>
      <c r="J3574" s="71">
        <v>-122.1733778</v>
      </c>
    </row>
    <row r="3575" spans="1:10" ht="29.1">
      <c r="A3575" s="71">
        <v>57882</v>
      </c>
      <c r="B3575" s="70" t="s">
        <v>1035</v>
      </c>
      <c r="C3575" s="71">
        <v>1006080</v>
      </c>
      <c r="D3575" s="72" t="s">
        <v>3472</v>
      </c>
      <c r="E3575" s="71">
        <v>3</v>
      </c>
      <c r="F3575" s="71">
        <v>1</v>
      </c>
      <c r="G3575" s="71">
        <v>4</v>
      </c>
      <c r="H3575" s="71">
        <v>3580</v>
      </c>
      <c r="I3575" s="71">
        <v>37.842702099999997</v>
      </c>
      <c r="J3575" s="71">
        <v>-122.2318878</v>
      </c>
    </row>
    <row r="3576" spans="1:10" ht="29.1">
      <c r="A3576" s="71">
        <v>57217</v>
      </c>
      <c r="B3576" s="70" t="s">
        <v>1035</v>
      </c>
      <c r="C3576" s="71">
        <v>1303700</v>
      </c>
      <c r="D3576" s="72" t="s">
        <v>3473</v>
      </c>
      <c r="E3576" s="71">
        <v>1</v>
      </c>
      <c r="F3576" s="71">
        <v>3</v>
      </c>
      <c r="G3576" s="71">
        <v>4</v>
      </c>
      <c r="H3576" s="71">
        <v>3581</v>
      </c>
      <c r="I3576" s="71">
        <v>37.9727988</v>
      </c>
      <c r="J3576" s="71">
        <v>-122.3307425</v>
      </c>
    </row>
    <row r="3577" spans="1:10" ht="29.1">
      <c r="A3577" s="71">
        <v>50820</v>
      </c>
      <c r="B3577" s="70" t="s">
        <v>1035</v>
      </c>
      <c r="C3577" s="71">
        <v>1100110</v>
      </c>
      <c r="D3577" s="72" t="s">
        <v>3474</v>
      </c>
      <c r="E3577" s="71">
        <v>1</v>
      </c>
      <c r="F3577" s="71">
        <v>3</v>
      </c>
      <c r="G3577" s="71">
        <v>4</v>
      </c>
      <c r="H3577" s="71">
        <v>3582</v>
      </c>
      <c r="I3577" s="71">
        <v>37.820572599999998</v>
      </c>
      <c r="J3577" s="71">
        <v>-122.2442886</v>
      </c>
    </row>
    <row r="3578" spans="1:10" ht="29.1">
      <c r="A3578" s="71">
        <v>52790</v>
      </c>
      <c r="B3578" s="70" t="s">
        <v>1035</v>
      </c>
      <c r="C3578" s="71">
        <v>702320</v>
      </c>
      <c r="D3578" s="72" t="s">
        <v>3439</v>
      </c>
      <c r="E3578" s="71">
        <v>0</v>
      </c>
      <c r="F3578" s="71">
        <v>4</v>
      </c>
      <c r="G3578" s="71">
        <v>4</v>
      </c>
      <c r="H3578" s="71">
        <v>3583</v>
      </c>
      <c r="I3578" s="71">
        <v>37.514719100000001</v>
      </c>
      <c r="J3578" s="71">
        <v>-121.9528208</v>
      </c>
    </row>
    <row r="3579" spans="1:10" ht="29.1">
      <c r="A3579" s="71">
        <v>55314</v>
      </c>
      <c r="B3579" s="70" t="s">
        <v>1035</v>
      </c>
      <c r="C3579" s="71">
        <v>302620</v>
      </c>
      <c r="D3579" s="72" t="s">
        <v>3475</v>
      </c>
      <c r="E3579" s="71">
        <v>2</v>
      </c>
      <c r="F3579" s="71">
        <v>2</v>
      </c>
      <c r="G3579" s="71">
        <v>4</v>
      </c>
      <c r="H3579" s="71">
        <v>3584</v>
      </c>
      <c r="I3579" s="71">
        <v>37.877541399999998</v>
      </c>
      <c r="J3579" s="71">
        <v>-122.2607302</v>
      </c>
    </row>
    <row r="3580" spans="1:10" ht="29.1">
      <c r="A3580" s="71">
        <v>59565</v>
      </c>
      <c r="B3580" s="70" t="s">
        <v>1035</v>
      </c>
      <c r="C3580" s="71">
        <v>9800160</v>
      </c>
      <c r="D3580" s="72" t="s">
        <v>3476</v>
      </c>
      <c r="E3580" s="71">
        <v>2</v>
      </c>
      <c r="F3580" s="71">
        <v>2</v>
      </c>
      <c r="G3580" s="71">
        <v>4</v>
      </c>
      <c r="H3580" s="71">
        <v>3585</v>
      </c>
      <c r="I3580" s="71">
        <v>37.6968994</v>
      </c>
      <c r="J3580" s="71">
        <v>-122.1111353</v>
      </c>
    </row>
    <row r="3581" spans="1:10" ht="29.1">
      <c r="A3581" s="71">
        <v>57223</v>
      </c>
      <c r="B3581" s="70" t="s">
        <v>1035</v>
      </c>
      <c r="C3581" s="71">
        <v>500380</v>
      </c>
      <c r="D3581" s="72" t="s">
        <v>2867</v>
      </c>
      <c r="E3581" s="71">
        <v>2</v>
      </c>
      <c r="F3581" s="71">
        <v>2</v>
      </c>
      <c r="G3581" s="71">
        <v>4</v>
      </c>
      <c r="H3581" s="71">
        <v>3586</v>
      </c>
      <c r="I3581" s="71">
        <v>37.934820700000003</v>
      </c>
      <c r="J3581" s="71">
        <v>-122.30800120000001</v>
      </c>
    </row>
    <row r="3582" spans="1:10" ht="29.1">
      <c r="A3582" s="71">
        <v>54490</v>
      </c>
      <c r="B3582" s="70" t="s">
        <v>1035</v>
      </c>
      <c r="C3582" s="71">
        <v>801820</v>
      </c>
      <c r="D3582" s="72" t="s">
        <v>3477</v>
      </c>
      <c r="E3582" s="71">
        <v>1</v>
      </c>
      <c r="F3582" s="71">
        <v>3</v>
      </c>
      <c r="G3582" s="71">
        <v>4</v>
      </c>
      <c r="H3582" s="71">
        <v>3587</v>
      </c>
      <c r="I3582" s="71">
        <v>37.675626000000001</v>
      </c>
      <c r="J3582" s="71">
        <v>-122.08200859999999</v>
      </c>
    </row>
    <row r="3583" spans="1:10" ht="29.1">
      <c r="A3583" s="71">
        <v>58815</v>
      </c>
      <c r="B3583" s="70" t="s">
        <v>1035</v>
      </c>
      <c r="C3583" s="71">
        <v>101750</v>
      </c>
      <c r="D3583" s="72" t="s">
        <v>3478</v>
      </c>
      <c r="E3583" s="71">
        <v>1</v>
      </c>
      <c r="F3583" s="71">
        <v>3</v>
      </c>
      <c r="G3583" s="71">
        <v>4</v>
      </c>
      <c r="H3583" s="71">
        <v>3588</v>
      </c>
      <c r="I3583" s="71">
        <v>37.745454500000001</v>
      </c>
      <c r="J3583" s="71">
        <v>-122.2363936</v>
      </c>
    </row>
    <row r="3584" spans="1:10" ht="29.1">
      <c r="A3584" s="71">
        <v>51220</v>
      </c>
      <c r="B3584" s="70" t="s">
        <v>1035</v>
      </c>
      <c r="C3584" s="71">
        <v>303040</v>
      </c>
      <c r="D3584" s="72" t="s">
        <v>3435</v>
      </c>
      <c r="E3584" s="71">
        <v>3</v>
      </c>
      <c r="F3584" s="71">
        <v>1</v>
      </c>
      <c r="G3584" s="71">
        <v>4</v>
      </c>
      <c r="H3584" s="71">
        <v>3589</v>
      </c>
      <c r="I3584" s="71">
        <v>37.898046299999997</v>
      </c>
      <c r="J3584" s="71">
        <v>-122.262039</v>
      </c>
    </row>
    <row r="3585" spans="1:10" ht="29.1">
      <c r="A3585" s="71">
        <v>56185</v>
      </c>
      <c r="B3585" s="70" t="s">
        <v>1035</v>
      </c>
      <c r="C3585" s="71">
        <v>805830</v>
      </c>
      <c r="D3585" s="72" t="s">
        <v>3343</v>
      </c>
      <c r="E3585" s="71">
        <v>1</v>
      </c>
      <c r="F3585" s="71">
        <v>3</v>
      </c>
      <c r="G3585" s="71">
        <v>4</v>
      </c>
      <c r="H3585" s="71">
        <v>3590</v>
      </c>
      <c r="I3585" s="71">
        <v>37.666949899999999</v>
      </c>
      <c r="J3585" s="71">
        <v>-122.0991439</v>
      </c>
    </row>
    <row r="3586" spans="1:10" ht="29.1">
      <c r="A3586" s="71">
        <v>54734</v>
      </c>
      <c r="B3586" s="70" t="s">
        <v>1035</v>
      </c>
      <c r="C3586" s="71">
        <v>1503490</v>
      </c>
      <c r="D3586" s="72" t="s">
        <v>3437</v>
      </c>
      <c r="E3586" s="71">
        <v>1</v>
      </c>
      <c r="F3586" s="71">
        <v>3</v>
      </c>
      <c r="G3586" s="71">
        <v>4</v>
      </c>
      <c r="H3586" s="71">
        <v>3591</v>
      </c>
      <c r="I3586" s="71">
        <v>37.691312600000003</v>
      </c>
      <c r="J3586" s="71">
        <v>-122.1628748</v>
      </c>
    </row>
    <row r="3587" spans="1:10" ht="29.1">
      <c r="A3587" s="71">
        <v>55724</v>
      </c>
      <c r="B3587" s="70" t="s">
        <v>1035</v>
      </c>
      <c r="C3587" s="71">
        <v>1301660</v>
      </c>
      <c r="D3587" s="72" t="s">
        <v>3409</v>
      </c>
      <c r="E3587" s="71">
        <v>0</v>
      </c>
      <c r="F3587" s="71">
        <v>4</v>
      </c>
      <c r="G3587" s="71">
        <v>4</v>
      </c>
      <c r="H3587" s="71">
        <v>3592</v>
      </c>
      <c r="I3587" s="71">
        <v>37.974573599999999</v>
      </c>
      <c r="J3587" s="71">
        <v>-122.32598059999999</v>
      </c>
    </row>
    <row r="3588" spans="1:10" ht="29.1">
      <c r="A3588" s="71">
        <v>57576</v>
      </c>
      <c r="B3588" s="70" t="s">
        <v>1035</v>
      </c>
      <c r="C3588" s="71">
        <v>706840</v>
      </c>
      <c r="D3588" s="72" t="s">
        <v>3479</v>
      </c>
      <c r="E3588" s="71">
        <v>3</v>
      </c>
      <c r="F3588" s="71">
        <v>1</v>
      </c>
      <c r="G3588" s="71">
        <v>4</v>
      </c>
      <c r="H3588" s="71">
        <v>3593</v>
      </c>
      <c r="I3588" s="71">
        <v>37.588510100000001</v>
      </c>
      <c r="J3588" s="71">
        <v>-122.0000658</v>
      </c>
    </row>
    <row r="3589" spans="1:10" ht="29.1">
      <c r="A3589" s="71">
        <v>57545</v>
      </c>
      <c r="B3589" s="70" t="s">
        <v>1035</v>
      </c>
      <c r="C3589" s="71">
        <v>9802490</v>
      </c>
      <c r="D3589" s="72" t="s">
        <v>3480</v>
      </c>
      <c r="E3589" s="71">
        <v>2</v>
      </c>
      <c r="F3589" s="71">
        <v>2</v>
      </c>
      <c r="G3589" s="71">
        <v>4</v>
      </c>
      <c r="H3589" s="71">
        <v>3594</v>
      </c>
      <c r="I3589" s="71">
        <v>37.678803000000002</v>
      </c>
      <c r="J3589" s="71">
        <v>-122.1284366</v>
      </c>
    </row>
    <row r="3590" spans="1:10" ht="29.1">
      <c r="A3590" s="71">
        <v>52663</v>
      </c>
      <c r="B3590" s="70" t="s">
        <v>1035</v>
      </c>
      <c r="C3590" s="71">
        <v>706270</v>
      </c>
      <c r="D3590" s="72" t="s">
        <v>3481</v>
      </c>
      <c r="E3590" s="71">
        <v>1</v>
      </c>
      <c r="F3590" s="71">
        <v>3</v>
      </c>
      <c r="G3590" s="71">
        <v>4</v>
      </c>
      <c r="H3590" s="71">
        <v>3595</v>
      </c>
      <c r="I3590" s="71">
        <v>37.564913099999998</v>
      </c>
      <c r="J3590" s="71">
        <v>-121.9626729</v>
      </c>
    </row>
    <row r="3591" spans="1:10" ht="29.1">
      <c r="A3591" s="71">
        <v>55126</v>
      </c>
      <c r="B3591" s="70" t="s">
        <v>1035</v>
      </c>
      <c r="C3591" s="71">
        <v>302510</v>
      </c>
      <c r="D3591" s="72" t="s">
        <v>3119</v>
      </c>
      <c r="E3591" s="71">
        <v>4</v>
      </c>
      <c r="F3591" s="71">
        <v>0</v>
      </c>
      <c r="G3591" s="71">
        <v>4</v>
      </c>
      <c r="H3591" s="71">
        <v>3596</v>
      </c>
      <c r="I3591" s="71">
        <v>37.895054899999998</v>
      </c>
      <c r="J3591" s="71">
        <v>-122.26500059999999</v>
      </c>
    </row>
    <row r="3592" spans="1:10" ht="29.1">
      <c r="A3592" s="71">
        <v>52687</v>
      </c>
      <c r="B3592" s="70" t="s">
        <v>1035</v>
      </c>
      <c r="C3592" s="71">
        <v>9906960</v>
      </c>
      <c r="D3592" s="72" t="s">
        <v>3482</v>
      </c>
      <c r="E3592" s="71">
        <v>2</v>
      </c>
      <c r="F3592" s="71">
        <v>2</v>
      </c>
      <c r="G3592" s="71">
        <v>4</v>
      </c>
      <c r="H3592" s="71">
        <v>3597</v>
      </c>
      <c r="I3592" s="71">
        <v>37.419596499999997</v>
      </c>
      <c r="J3592" s="71">
        <v>-121.8906333</v>
      </c>
    </row>
    <row r="3593" spans="1:10" ht="29.1">
      <c r="A3593" s="71">
        <v>58705</v>
      </c>
      <c r="B3593" s="70" t="s">
        <v>1035</v>
      </c>
      <c r="C3593" s="71">
        <v>1501730</v>
      </c>
      <c r="D3593" s="72" t="s">
        <v>3002</v>
      </c>
      <c r="E3593" s="71">
        <v>3</v>
      </c>
      <c r="F3593" s="71">
        <v>1</v>
      </c>
      <c r="G3593" s="71">
        <v>4</v>
      </c>
      <c r="H3593" s="71">
        <v>3598</v>
      </c>
      <c r="I3593" s="71">
        <v>37.726122099999998</v>
      </c>
      <c r="J3593" s="71">
        <v>-122.152072</v>
      </c>
    </row>
    <row r="3594" spans="1:10" ht="29.1">
      <c r="A3594" s="71">
        <v>56509</v>
      </c>
      <c r="B3594" s="70" t="s">
        <v>1035</v>
      </c>
      <c r="C3594" s="71">
        <v>1502730</v>
      </c>
      <c r="D3594" s="72" t="s">
        <v>3415</v>
      </c>
      <c r="E3594" s="71">
        <v>1</v>
      </c>
      <c r="F3594" s="71">
        <v>3</v>
      </c>
      <c r="G3594" s="71">
        <v>4</v>
      </c>
      <c r="H3594" s="71">
        <v>3599</v>
      </c>
      <c r="I3594" s="71">
        <v>37.699041000000001</v>
      </c>
      <c r="J3594" s="71">
        <v>-122.1890073</v>
      </c>
    </row>
    <row r="3595" spans="1:10" ht="29.1">
      <c r="A3595" s="71">
        <v>51149</v>
      </c>
      <c r="B3595" s="70" t="s">
        <v>1035</v>
      </c>
      <c r="C3595" s="71">
        <v>9900620</v>
      </c>
      <c r="D3595" s="72" t="s">
        <v>3483</v>
      </c>
      <c r="E3595" s="71">
        <v>3</v>
      </c>
      <c r="F3595" s="71">
        <v>1</v>
      </c>
      <c r="G3595" s="71">
        <v>4</v>
      </c>
      <c r="H3595" s="71">
        <v>3600</v>
      </c>
      <c r="I3595" s="71">
        <v>37.964888000000002</v>
      </c>
      <c r="J3595" s="71">
        <v>-122.32609100000001</v>
      </c>
    </row>
    <row r="3596" spans="1:10" ht="29.1">
      <c r="A3596" s="71">
        <v>58836</v>
      </c>
      <c r="B3596" s="70" t="s">
        <v>1035</v>
      </c>
      <c r="C3596" s="71">
        <v>1013070</v>
      </c>
      <c r="D3596" s="72" t="s">
        <v>3484</v>
      </c>
      <c r="E3596" s="71">
        <v>2</v>
      </c>
      <c r="F3596" s="71">
        <v>2</v>
      </c>
      <c r="G3596" s="71">
        <v>4</v>
      </c>
      <c r="H3596" s="71">
        <v>3601</v>
      </c>
      <c r="I3596" s="71">
        <v>37.775680899999998</v>
      </c>
      <c r="J3596" s="71">
        <v>-122.170525</v>
      </c>
    </row>
    <row r="3597" spans="1:10" ht="29.1">
      <c r="A3597" s="71">
        <v>54820</v>
      </c>
      <c r="B3597" s="70" t="s">
        <v>1035</v>
      </c>
      <c r="C3597" s="71">
        <v>9800790</v>
      </c>
      <c r="D3597" s="72" t="s">
        <v>3078</v>
      </c>
      <c r="E3597" s="71">
        <v>4</v>
      </c>
      <c r="F3597" s="71">
        <v>0</v>
      </c>
      <c r="G3597" s="71">
        <v>4</v>
      </c>
      <c r="H3597" s="71">
        <v>3602</v>
      </c>
      <c r="I3597" s="71">
        <v>37.678948800000001</v>
      </c>
      <c r="J3597" s="71">
        <v>-122.0613711</v>
      </c>
    </row>
    <row r="3598" spans="1:10" ht="29.1">
      <c r="A3598" s="71">
        <v>54190</v>
      </c>
      <c r="B3598" s="70" t="s">
        <v>1035</v>
      </c>
      <c r="C3598" s="71">
        <v>9802550</v>
      </c>
      <c r="D3598" s="72" t="s">
        <v>3485</v>
      </c>
      <c r="E3598" s="71">
        <v>3</v>
      </c>
      <c r="F3598" s="71">
        <v>1</v>
      </c>
      <c r="G3598" s="71">
        <v>4</v>
      </c>
      <c r="H3598" s="71">
        <v>3603</v>
      </c>
      <c r="I3598" s="71">
        <v>37.676820200000002</v>
      </c>
      <c r="J3598" s="71">
        <v>-122.1343723</v>
      </c>
    </row>
    <row r="3599" spans="1:10" ht="29.1">
      <c r="A3599" s="71">
        <v>55402</v>
      </c>
      <c r="B3599" s="70" t="s">
        <v>1035</v>
      </c>
      <c r="C3599" s="71">
        <v>1302870</v>
      </c>
      <c r="D3599" s="72" t="s">
        <v>3315</v>
      </c>
      <c r="E3599" s="71">
        <v>2</v>
      </c>
      <c r="F3599" s="71">
        <v>2</v>
      </c>
      <c r="G3599" s="71">
        <v>4</v>
      </c>
      <c r="H3599" s="71">
        <v>3604</v>
      </c>
      <c r="I3599" s="71">
        <v>37.921246099999998</v>
      </c>
      <c r="J3599" s="71">
        <v>-122.3293371</v>
      </c>
    </row>
    <row r="3600" spans="1:10" ht="29.1">
      <c r="A3600" s="71">
        <v>54956</v>
      </c>
      <c r="B3600" s="70" t="s">
        <v>1035</v>
      </c>
      <c r="C3600" s="71">
        <v>1300440</v>
      </c>
      <c r="D3600" s="72" t="s">
        <v>3337</v>
      </c>
      <c r="E3600" s="71">
        <v>1</v>
      </c>
      <c r="F3600" s="71">
        <v>2</v>
      </c>
      <c r="G3600" s="71">
        <v>4</v>
      </c>
      <c r="H3600" s="71">
        <v>3605</v>
      </c>
      <c r="I3600" s="71">
        <v>37.9484742</v>
      </c>
      <c r="J3600" s="71">
        <v>-122.36467140000001</v>
      </c>
    </row>
    <row r="3601" spans="1:10" ht="29.1">
      <c r="A3601" s="71">
        <v>50202</v>
      </c>
      <c r="B3601" s="70" t="s">
        <v>1035</v>
      </c>
      <c r="C3601" s="71">
        <v>705760</v>
      </c>
      <c r="D3601" s="72" t="s">
        <v>3486</v>
      </c>
      <c r="E3601" s="71">
        <v>2</v>
      </c>
      <c r="F3601" s="71">
        <v>1</v>
      </c>
      <c r="G3601" s="71">
        <v>4</v>
      </c>
      <c r="H3601" s="71">
        <v>3606</v>
      </c>
      <c r="I3601" s="71">
        <v>37.543714600000001</v>
      </c>
      <c r="J3601" s="71">
        <v>-121.97313819999999</v>
      </c>
    </row>
    <row r="3602" spans="1:10" ht="29.1">
      <c r="A3602" s="71">
        <v>52994</v>
      </c>
      <c r="B3602" s="70" t="s">
        <v>1035</v>
      </c>
      <c r="C3602" s="71">
        <v>101080</v>
      </c>
      <c r="D3602" s="72" t="s">
        <v>2923</v>
      </c>
      <c r="E3602" s="71">
        <v>3</v>
      </c>
      <c r="F3602" s="71">
        <v>0</v>
      </c>
      <c r="G3602" s="71">
        <v>4</v>
      </c>
      <c r="H3602" s="71">
        <v>3607</v>
      </c>
      <c r="I3602" s="71">
        <v>37.7687916</v>
      </c>
      <c r="J3602" s="71">
        <v>-122.2583872</v>
      </c>
    </row>
    <row r="3603" spans="1:10" ht="29.1">
      <c r="A3603" s="71">
        <v>58781</v>
      </c>
      <c r="B3603" s="70" t="s">
        <v>1035</v>
      </c>
      <c r="C3603" s="71">
        <v>1012130</v>
      </c>
      <c r="D3603" s="72" t="s">
        <v>3183</v>
      </c>
      <c r="E3603" s="71">
        <v>4</v>
      </c>
      <c r="F3603" s="71">
        <v>0</v>
      </c>
      <c r="G3603" s="71">
        <v>4</v>
      </c>
      <c r="H3603" s="71">
        <v>3608</v>
      </c>
      <c r="I3603" s="71">
        <v>37.779711599999999</v>
      </c>
      <c r="J3603" s="71">
        <v>-122.1435458</v>
      </c>
    </row>
    <row r="3604" spans="1:10" ht="29.1">
      <c r="A3604" s="71">
        <v>53820</v>
      </c>
      <c r="B3604" s="70" t="s">
        <v>1035</v>
      </c>
      <c r="C3604" s="71">
        <v>804000</v>
      </c>
      <c r="D3604" s="72" t="s">
        <v>3487</v>
      </c>
      <c r="E3604" s="71">
        <v>2</v>
      </c>
      <c r="F3604" s="71">
        <v>1</v>
      </c>
      <c r="G3604" s="71">
        <v>4</v>
      </c>
      <c r="H3604" s="71">
        <v>3609</v>
      </c>
      <c r="I3604" s="71">
        <v>37.624127600000001</v>
      </c>
      <c r="J3604" s="71">
        <v>-122.0652681</v>
      </c>
    </row>
    <row r="3605" spans="1:10" ht="29.1">
      <c r="A3605" s="71">
        <v>58221</v>
      </c>
      <c r="B3605" s="70" t="s">
        <v>1035</v>
      </c>
      <c r="C3605" s="71">
        <v>1503570</v>
      </c>
      <c r="D3605" s="72" t="s">
        <v>3488</v>
      </c>
      <c r="E3605" s="71">
        <v>1</v>
      </c>
      <c r="F3605" s="71">
        <v>3</v>
      </c>
      <c r="G3605" s="71">
        <v>4</v>
      </c>
      <c r="H3605" s="71">
        <v>3610</v>
      </c>
      <c r="I3605" s="71">
        <v>37.698579299999999</v>
      </c>
      <c r="J3605" s="71">
        <v>-122.15745750000001</v>
      </c>
    </row>
    <row r="3606" spans="1:10" ht="29.1">
      <c r="A3606" s="71">
        <v>57610</v>
      </c>
      <c r="B3606" s="70" t="s">
        <v>1035</v>
      </c>
      <c r="C3606" s="71">
        <v>302850</v>
      </c>
      <c r="D3606" s="72" t="s">
        <v>3489</v>
      </c>
      <c r="E3606" s="71">
        <v>0</v>
      </c>
      <c r="F3606" s="71">
        <v>4</v>
      </c>
      <c r="G3606" s="71">
        <v>4</v>
      </c>
      <c r="H3606" s="71">
        <v>3611</v>
      </c>
      <c r="I3606" s="71">
        <v>37.884802499999999</v>
      </c>
      <c r="J3606" s="71">
        <v>-122.24846220000001</v>
      </c>
    </row>
    <row r="3607" spans="1:10" ht="29.1">
      <c r="A3607" s="71">
        <v>59800</v>
      </c>
      <c r="B3607" s="70" t="s">
        <v>1035</v>
      </c>
      <c r="C3607" s="71">
        <v>703640</v>
      </c>
      <c r="D3607" s="72" t="s">
        <v>3490</v>
      </c>
      <c r="E3607" s="71">
        <v>1</v>
      </c>
      <c r="F3607" s="71">
        <v>3</v>
      </c>
      <c r="G3607" s="71">
        <v>4</v>
      </c>
      <c r="H3607" s="71">
        <v>3612</v>
      </c>
      <c r="I3607" s="71">
        <v>37.525789899999999</v>
      </c>
      <c r="J3607" s="71">
        <v>-121.9177038</v>
      </c>
    </row>
    <row r="3608" spans="1:10" ht="29.1">
      <c r="A3608" s="71">
        <v>51458</v>
      </c>
      <c r="B3608" s="70" t="s">
        <v>1035</v>
      </c>
      <c r="C3608" s="71">
        <v>1018830</v>
      </c>
      <c r="D3608" s="72" t="s">
        <v>3491</v>
      </c>
      <c r="E3608" s="71">
        <v>1</v>
      </c>
      <c r="F3608" s="71">
        <v>3</v>
      </c>
      <c r="G3608" s="71">
        <v>4</v>
      </c>
      <c r="H3608" s="71">
        <v>3613</v>
      </c>
      <c r="I3608" s="71">
        <v>37.779865700000002</v>
      </c>
      <c r="J3608" s="71">
        <v>-122.1771408</v>
      </c>
    </row>
    <row r="3609" spans="1:10" ht="29.1">
      <c r="A3609" s="71">
        <v>51760</v>
      </c>
      <c r="B3609" s="70" t="s">
        <v>1035</v>
      </c>
      <c r="C3609" s="71">
        <v>1016660</v>
      </c>
      <c r="D3609" s="72" t="s">
        <v>3492</v>
      </c>
      <c r="E3609" s="71">
        <v>0</v>
      </c>
      <c r="F3609" s="71">
        <v>3</v>
      </c>
      <c r="G3609" s="71">
        <v>4</v>
      </c>
      <c r="H3609" s="71">
        <v>3614</v>
      </c>
      <c r="I3609" s="71">
        <v>37.8329916</v>
      </c>
      <c r="J3609" s="71">
        <v>-122.2190308</v>
      </c>
    </row>
    <row r="3610" spans="1:10" ht="29.1">
      <c r="A3610" s="71">
        <v>55108</v>
      </c>
      <c r="B3610" s="70" t="s">
        <v>1035</v>
      </c>
      <c r="C3610" s="71">
        <v>705810</v>
      </c>
      <c r="D3610" s="72" t="s">
        <v>3493</v>
      </c>
      <c r="E3610" s="71">
        <v>2</v>
      </c>
      <c r="F3610" s="71">
        <v>1</v>
      </c>
      <c r="G3610" s="71">
        <v>4</v>
      </c>
      <c r="H3610" s="71">
        <v>3615</v>
      </c>
      <c r="I3610" s="71">
        <v>37.543863700000003</v>
      </c>
      <c r="J3610" s="71">
        <v>-121.9727822</v>
      </c>
    </row>
    <row r="3611" spans="1:10" ht="29.1">
      <c r="A3611" s="71">
        <v>54481</v>
      </c>
      <c r="B3611" s="70" t="s">
        <v>1035</v>
      </c>
      <c r="C3611" s="71">
        <v>1016870</v>
      </c>
      <c r="D3611" s="72" t="s">
        <v>3494</v>
      </c>
      <c r="E3611" s="71">
        <v>3</v>
      </c>
      <c r="F3611" s="71">
        <v>0</v>
      </c>
      <c r="G3611" s="71">
        <v>4</v>
      </c>
      <c r="H3611" s="71">
        <v>3616</v>
      </c>
      <c r="I3611" s="71">
        <v>37.829367900000001</v>
      </c>
      <c r="J3611" s="71">
        <v>-122.21102070000001</v>
      </c>
    </row>
    <row r="3612" spans="1:10" ht="29.1">
      <c r="A3612" s="71">
        <v>51419</v>
      </c>
      <c r="B3612" s="70" t="s">
        <v>1035</v>
      </c>
      <c r="C3612" s="71">
        <v>9903150</v>
      </c>
      <c r="D3612" s="72" t="s">
        <v>3495</v>
      </c>
      <c r="E3612" s="71">
        <v>3</v>
      </c>
      <c r="F3612" s="71">
        <v>1</v>
      </c>
      <c r="G3612" s="71">
        <v>4</v>
      </c>
      <c r="H3612" s="71">
        <v>3617</v>
      </c>
      <c r="I3612" s="71">
        <v>37.765545699999997</v>
      </c>
      <c r="J3612" s="71">
        <v>-122.4196307</v>
      </c>
    </row>
    <row r="3613" spans="1:10" ht="29.1">
      <c r="A3613" s="71">
        <v>52243</v>
      </c>
      <c r="B3613" s="70" t="s">
        <v>1035</v>
      </c>
      <c r="C3613" s="71">
        <v>703410</v>
      </c>
      <c r="D3613" s="72" t="s">
        <v>3496</v>
      </c>
      <c r="E3613" s="71">
        <v>1</v>
      </c>
      <c r="F3613" s="71">
        <v>2</v>
      </c>
      <c r="G3613" s="71">
        <v>4</v>
      </c>
      <c r="H3613" s="71">
        <v>3618</v>
      </c>
      <c r="I3613" s="71">
        <v>37.550244399999997</v>
      </c>
      <c r="J3613" s="71">
        <v>-121.9403535</v>
      </c>
    </row>
    <row r="3614" spans="1:10" ht="29.1">
      <c r="A3614" s="71">
        <v>54643</v>
      </c>
      <c r="B3614" s="70" t="s">
        <v>1035</v>
      </c>
      <c r="C3614" s="71">
        <v>704930</v>
      </c>
      <c r="D3614" s="72" t="s">
        <v>3497</v>
      </c>
      <c r="E3614" s="71">
        <v>0</v>
      </c>
      <c r="F3614" s="71">
        <v>4</v>
      </c>
      <c r="G3614" s="71">
        <v>4</v>
      </c>
      <c r="H3614" s="71">
        <v>3619</v>
      </c>
      <c r="I3614" s="71">
        <v>37.5237829</v>
      </c>
      <c r="J3614" s="71">
        <v>-121.92865810000001</v>
      </c>
    </row>
    <row r="3615" spans="1:10" ht="29.1">
      <c r="A3615" s="71">
        <v>58814</v>
      </c>
      <c r="B3615" s="70" t="s">
        <v>1035</v>
      </c>
      <c r="C3615" s="71">
        <v>1502190</v>
      </c>
      <c r="D3615" s="72" t="s">
        <v>3282</v>
      </c>
      <c r="E3615" s="71">
        <v>2</v>
      </c>
      <c r="F3615" s="71">
        <v>2</v>
      </c>
      <c r="G3615" s="71">
        <v>4</v>
      </c>
      <c r="H3615" s="71">
        <v>3620</v>
      </c>
      <c r="I3615" s="71">
        <v>37.683171299999998</v>
      </c>
      <c r="J3615" s="71">
        <v>-122.1463924</v>
      </c>
    </row>
    <row r="3616" spans="1:10" ht="29.1">
      <c r="A3616" s="71">
        <v>54303</v>
      </c>
      <c r="B3616" s="70" t="s">
        <v>1035</v>
      </c>
      <c r="C3616" s="71">
        <v>303980</v>
      </c>
      <c r="D3616" s="72" t="s">
        <v>3498</v>
      </c>
      <c r="E3616" s="71">
        <v>2</v>
      </c>
      <c r="F3616" s="71">
        <v>2</v>
      </c>
      <c r="G3616" s="71">
        <v>4</v>
      </c>
      <c r="H3616" s="71">
        <v>3621</v>
      </c>
      <c r="I3616" s="71">
        <v>37.8767712</v>
      </c>
      <c r="J3616" s="71">
        <v>-122.2665834</v>
      </c>
    </row>
    <row r="3617" spans="1:10" ht="29.1">
      <c r="A3617" s="71">
        <v>50949</v>
      </c>
      <c r="B3617" s="70" t="s">
        <v>1035</v>
      </c>
      <c r="C3617" s="71">
        <v>9902020</v>
      </c>
      <c r="D3617" s="72" t="s">
        <v>3499</v>
      </c>
      <c r="E3617" s="71">
        <v>3</v>
      </c>
      <c r="F3617" s="71">
        <v>1</v>
      </c>
      <c r="G3617" s="71">
        <v>4</v>
      </c>
      <c r="H3617" s="71">
        <v>3622</v>
      </c>
      <c r="I3617" s="71">
        <v>37.533426599999999</v>
      </c>
      <c r="J3617" s="71">
        <v>-121.9788145</v>
      </c>
    </row>
    <row r="3618" spans="1:10" ht="29.1">
      <c r="A3618" s="71">
        <v>58996</v>
      </c>
      <c r="B3618" s="70" t="s">
        <v>1035</v>
      </c>
      <c r="C3618" s="71">
        <v>100970</v>
      </c>
      <c r="D3618" s="72" t="s">
        <v>3500</v>
      </c>
      <c r="E3618" s="71">
        <v>1</v>
      </c>
      <c r="F3618" s="71">
        <v>2</v>
      </c>
      <c r="G3618" s="71">
        <v>4</v>
      </c>
      <c r="H3618" s="71">
        <v>3623</v>
      </c>
      <c r="I3618" s="71">
        <v>37.781463799999997</v>
      </c>
      <c r="J3618" s="71">
        <v>-122.2707894</v>
      </c>
    </row>
    <row r="3619" spans="1:10" ht="29.1">
      <c r="A3619" s="71">
        <v>56759</v>
      </c>
      <c r="B3619" s="70" t="s">
        <v>1035</v>
      </c>
      <c r="C3619" s="71">
        <v>300680</v>
      </c>
      <c r="D3619" s="72" t="s">
        <v>3501</v>
      </c>
      <c r="E3619" s="71">
        <v>1</v>
      </c>
      <c r="F3619" s="71">
        <v>3</v>
      </c>
      <c r="G3619" s="71">
        <v>4</v>
      </c>
      <c r="H3619" s="71">
        <v>3624</v>
      </c>
      <c r="I3619" s="71">
        <v>37.897156199999998</v>
      </c>
      <c r="J3619" s="71">
        <v>-122.2756917</v>
      </c>
    </row>
    <row r="3620" spans="1:10" ht="29.1">
      <c r="A3620" s="71">
        <v>59580</v>
      </c>
      <c r="B3620" s="70" t="s">
        <v>1035</v>
      </c>
      <c r="C3620" s="71">
        <v>1303570</v>
      </c>
      <c r="D3620" s="72" t="s">
        <v>3410</v>
      </c>
      <c r="E3620" s="71">
        <v>2</v>
      </c>
      <c r="F3620" s="71">
        <v>2</v>
      </c>
      <c r="G3620" s="71">
        <v>4</v>
      </c>
      <c r="H3620" s="71">
        <v>3625</v>
      </c>
      <c r="I3620" s="71">
        <v>37.937021999999999</v>
      </c>
      <c r="J3620" s="71">
        <v>-122.326083</v>
      </c>
    </row>
    <row r="3621" spans="1:10" ht="29.1">
      <c r="A3621" s="71">
        <v>50119</v>
      </c>
      <c r="B3621" s="70" t="s">
        <v>1035</v>
      </c>
      <c r="C3621" s="71">
        <v>102410</v>
      </c>
      <c r="D3621" s="72" t="s">
        <v>3441</v>
      </c>
      <c r="E3621" s="71">
        <v>1</v>
      </c>
      <c r="F3621" s="71">
        <v>3</v>
      </c>
      <c r="G3621" s="71">
        <v>4</v>
      </c>
      <c r="H3621" s="71">
        <v>3626</v>
      </c>
      <c r="I3621" s="71">
        <v>37.755348099999999</v>
      </c>
      <c r="J3621" s="71">
        <v>-122.2445173</v>
      </c>
    </row>
    <row r="3622" spans="1:10" ht="29.1">
      <c r="A3622" s="71">
        <v>53630</v>
      </c>
      <c r="B3622" s="70" t="s">
        <v>1035</v>
      </c>
      <c r="C3622" s="71">
        <v>1600300</v>
      </c>
      <c r="D3622" s="72" t="s">
        <v>2722</v>
      </c>
      <c r="E3622" s="71">
        <v>2</v>
      </c>
      <c r="F3622" s="71">
        <v>2</v>
      </c>
      <c r="G3622" s="71">
        <v>4</v>
      </c>
      <c r="H3622" s="71">
        <v>3627</v>
      </c>
      <c r="I3622" s="71">
        <v>37.959932100000003</v>
      </c>
      <c r="J3622" s="71">
        <v>-122.3387767</v>
      </c>
    </row>
    <row r="3623" spans="1:10" ht="29.1">
      <c r="A3623" s="71">
        <v>56480</v>
      </c>
      <c r="B3623" s="70" t="s">
        <v>1035</v>
      </c>
      <c r="C3623" s="71">
        <v>901390</v>
      </c>
      <c r="D3623" s="72" t="s">
        <v>3502</v>
      </c>
      <c r="E3623" s="71">
        <v>1</v>
      </c>
      <c r="F3623" s="71">
        <v>3</v>
      </c>
      <c r="G3623" s="71">
        <v>4</v>
      </c>
      <c r="H3623" s="71">
        <v>3628</v>
      </c>
      <c r="I3623" s="71">
        <v>37.543396000000001</v>
      </c>
      <c r="J3623" s="71">
        <v>-122.0256614</v>
      </c>
    </row>
    <row r="3624" spans="1:10" ht="29.1">
      <c r="A3624" s="71">
        <v>53004</v>
      </c>
      <c r="B3624" s="70" t="s">
        <v>1035</v>
      </c>
      <c r="C3624" s="71">
        <v>101240</v>
      </c>
      <c r="D3624" s="72" t="s">
        <v>3402</v>
      </c>
      <c r="E3624" s="71">
        <v>3</v>
      </c>
      <c r="F3624" s="71">
        <v>1</v>
      </c>
      <c r="G3624" s="71">
        <v>4</v>
      </c>
      <c r="H3624" s="71">
        <v>3629</v>
      </c>
      <c r="I3624" s="71">
        <v>37.765249099999998</v>
      </c>
      <c r="J3624" s="71">
        <v>-122.22906639999999</v>
      </c>
    </row>
    <row r="3625" spans="1:10" ht="29.1">
      <c r="A3625" s="71">
        <v>57680</v>
      </c>
      <c r="B3625" s="70" t="s">
        <v>1035</v>
      </c>
      <c r="C3625" s="71">
        <v>1014150</v>
      </c>
      <c r="D3625" s="72" t="s">
        <v>3503</v>
      </c>
      <c r="E3625" s="71">
        <v>1</v>
      </c>
      <c r="F3625" s="71">
        <v>3</v>
      </c>
      <c r="G3625" s="71">
        <v>4</v>
      </c>
      <c r="H3625" s="71">
        <v>3630</v>
      </c>
      <c r="I3625" s="71">
        <v>37.8100971</v>
      </c>
      <c r="J3625" s="71">
        <v>-122.1984971</v>
      </c>
    </row>
    <row r="3626" spans="1:10" ht="29.1">
      <c r="A3626" s="71">
        <v>56858</v>
      </c>
      <c r="B3626" s="70" t="s">
        <v>1035</v>
      </c>
      <c r="C3626" s="71">
        <v>300740</v>
      </c>
      <c r="D3626" s="72" t="s">
        <v>3445</v>
      </c>
      <c r="E3626" s="71">
        <v>0</v>
      </c>
      <c r="F3626" s="71">
        <v>3</v>
      </c>
      <c r="G3626" s="71">
        <v>4</v>
      </c>
      <c r="H3626" s="71">
        <v>3631</v>
      </c>
      <c r="I3626" s="71">
        <v>37.855120800000002</v>
      </c>
      <c r="J3626" s="71">
        <v>-122.26846999999999</v>
      </c>
    </row>
    <row r="3627" spans="1:10" ht="29.1">
      <c r="A3627" s="71">
        <v>58344</v>
      </c>
      <c r="B3627" s="70" t="s">
        <v>1035</v>
      </c>
      <c r="C3627" s="71">
        <v>102530</v>
      </c>
      <c r="D3627" s="72" t="s">
        <v>3504</v>
      </c>
      <c r="E3627" s="71">
        <v>0</v>
      </c>
      <c r="F3627" s="71">
        <v>4</v>
      </c>
      <c r="G3627" s="71">
        <v>4</v>
      </c>
      <c r="H3627" s="71">
        <v>3632</v>
      </c>
      <c r="I3627" s="71">
        <v>37.759509999999999</v>
      </c>
      <c r="J3627" s="71">
        <v>-122.251834</v>
      </c>
    </row>
    <row r="3628" spans="1:10" ht="29.1">
      <c r="A3628" s="71">
        <v>54352</v>
      </c>
      <c r="B3628" s="70" t="s">
        <v>1035</v>
      </c>
      <c r="C3628" s="71">
        <v>305360</v>
      </c>
      <c r="D3628" s="72" t="s">
        <v>2789</v>
      </c>
      <c r="E3628" s="71">
        <v>3</v>
      </c>
      <c r="F3628" s="71">
        <v>0</v>
      </c>
      <c r="G3628" s="71">
        <v>4</v>
      </c>
      <c r="H3628" s="71">
        <v>3633</v>
      </c>
      <c r="I3628" s="71">
        <v>37.882624499999999</v>
      </c>
      <c r="J3628" s="71">
        <v>-122.266223</v>
      </c>
    </row>
    <row r="3629" spans="1:10" ht="29.1">
      <c r="A3629" s="71">
        <v>55601</v>
      </c>
      <c r="B3629" s="70" t="s">
        <v>1035</v>
      </c>
      <c r="C3629" s="71">
        <v>1011640</v>
      </c>
      <c r="D3629" s="72" t="s">
        <v>3505</v>
      </c>
      <c r="E3629" s="71">
        <v>3</v>
      </c>
      <c r="F3629" s="71">
        <v>0</v>
      </c>
      <c r="G3629" s="71">
        <v>4</v>
      </c>
      <c r="H3629" s="71">
        <v>3634</v>
      </c>
      <c r="I3629" s="71">
        <v>37.754215600000002</v>
      </c>
      <c r="J3629" s="71">
        <v>-122.1271124</v>
      </c>
    </row>
    <row r="3630" spans="1:10" ht="29.1">
      <c r="A3630" s="71">
        <v>57254</v>
      </c>
      <c r="B3630" s="70" t="s">
        <v>1035</v>
      </c>
      <c r="C3630" s="71">
        <v>1500790</v>
      </c>
      <c r="D3630" s="72" t="s">
        <v>3506</v>
      </c>
      <c r="E3630" s="71">
        <v>1</v>
      </c>
      <c r="F3630" s="71">
        <v>2</v>
      </c>
      <c r="G3630" s="71">
        <v>4</v>
      </c>
      <c r="H3630" s="71">
        <v>3635</v>
      </c>
      <c r="I3630" s="71">
        <v>37.723019399999998</v>
      </c>
      <c r="J3630" s="71">
        <v>-122.16318680000001</v>
      </c>
    </row>
    <row r="3631" spans="1:10" ht="29.1">
      <c r="A3631" s="71">
        <v>59906</v>
      </c>
      <c r="B3631" s="70" t="s">
        <v>1035</v>
      </c>
      <c r="C3631" s="71">
        <v>1014050</v>
      </c>
      <c r="D3631" s="72" t="s">
        <v>3507</v>
      </c>
      <c r="E3631" s="71">
        <v>2</v>
      </c>
      <c r="F3631" s="71">
        <v>2</v>
      </c>
      <c r="G3631" s="71">
        <v>4</v>
      </c>
      <c r="H3631" s="71">
        <v>3636</v>
      </c>
      <c r="I3631" s="71">
        <v>37.809460000000001</v>
      </c>
      <c r="J3631" s="71">
        <v>-122.2021618</v>
      </c>
    </row>
    <row r="3632" spans="1:10" ht="29.1">
      <c r="A3632" s="71">
        <v>56510</v>
      </c>
      <c r="B3632" s="70" t="s">
        <v>1035</v>
      </c>
      <c r="C3632" s="71">
        <v>9802360</v>
      </c>
      <c r="D3632" s="72" t="s">
        <v>3508</v>
      </c>
      <c r="E3632" s="71">
        <v>1</v>
      </c>
      <c r="F3632" s="71">
        <v>3</v>
      </c>
      <c r="G3632" s="71">
        <v>4</v>
      </c>
      <c r="H3632" s="71">
        <v>3637</v>
      </c>
      <c r="I3632" s="71">
        <v>37.4597987</v>
      </c>
      <c r="J3632" s="71">
        <v>-121.91234799999999</v>
      </c>
    </row>
    <row r="3633" spans="1:10" ht="29.1">
      <c r="A3633" s="71">
        <v>58789</v>
      </c>
      <c r="B3633" s="70" t="s">
        <v>1035</v>
      </c>
      <c r="C3633" s="71">
        <v>803950</v>
      </c>
      <c r="D3633" s="72" t="s">
        <v>3509</v>
      </c>
      <c r="E3633" s="71">
        <v>2</v>
      </c>
      <c r="F3633" s="71">
        <v>2</v>
      </c>
      <c r="G3633" s="71">
        <v>4</v>
      </c>
      <c r="H3633" s="71">
        <v>3638</v>
      </c>
      <c r="I3633" s="71">
        <v>37.621320300000001</v>
      </c>
      <c r="J3633" s="71">
        <v>-122.0645426</v>
      </c>
    </row>
    <row r="3634" spans="1:10" ht="29.1">
      <c r="A3634" s="71">
        <v>54502</v>
      </c>
      <c r="B3634" s="70" t="s">
        <v>1035</v>
      </c>
      <c r="C3634" s="71">
        <v>9802870</v>
      </c>
      <c r="D3634" s="72" t="s">
        <v>3463</v>
      </c>
      <c r="E3634" s="71">
        <v>2</v>
      </c>
      <c r="F3634" s="71">
        <v>2</v>
      </c>
      <c r="G3634" s="71">
        <v>4</v>
      </c>
      <c r="H3634" s="71">
        <v>3639</v>
      </c>
      <c r="I3634" s="71">
        <v>37.7085626</v>
      </c>
      <c r="J3634" s="71">
        <v>-122.0646587</v>
      </c>
    </row>
    <row r="3635" spans="1:10" ht="29.1">
      <c r="A3635" s="71">
        <v>56712</v>
      </c>
      <c r="B3635" s="70" t="s">
        <v>1035</v>
      </c>
      <c r="C3635" s="71">
        <v>704110</v>
      </c>
      <c r="D3635" s="72" t="s">
        <v>3457</v>
      </c>
      <c r="E3635" s="71">
        <v>3</v>
      </c>
      <c r="F3635" s="71">
        <v>0</v>
      </c>
      <c r="G3635" s="71">
        <v>4</v>
      </c>
      <c r="H3635" s="71">
        <v>3640</v>
      </c>
      <c r="I3635" s="71">
        <v>37.578807300000001</v>
      </c>
      <c r="J3635" s="71">
        <v>-121.98746389999999</v>
      </c>
    </row>
    <row r="3636" spans="1:10" ht="29.1">
      <c r="A3636" s="71">
        <v>53560</v>
      </c>
      <c r="B3636" s="70" t="s">
        <v>1035</v>
      </c>
      <c r="C3636" s="71">
        <v>706060</v>
      </c>
      <c r="D3636" s="72" t="s">
        <v>3510</v>
      </c>
      <c r="E3636" s="71">
        <v>1</v>
      </c>
      <c r="F3636" s="71">
        <v>3</v>
      </c>
      <c r="G3636" s="71">
        <v>4</v>
      </c>
      <c r="H3636" s="71">
        <v>3641</v>
      </c>
      <c r="I3636" s="71">
        <v>37.5529492</v>
      </c>
      <c r="J3636" s="71">
        <v>-122.0178966</v>
      </c>
    </row>
    <row r="3637" spans="1:10" ht="29.1">
      <c r="A3637" s="71">
        <v>59235</v>
      </c>
      <c r="B3637" s="70" t="s">
        <v>1035</v>
      </c>
      <c r="C3637" s="71">
        <v>1013790</v>
      </c>
      <c r="D3637" s="72" t="s">
        <v>3290</v>
      </c>
      <c r="E3637" s="71">
        <v>0</v>
      </c>
      <c r="F3637" s="71">
        <v>3</v>
      </c>
      <c r="G3637" s="71">
        <v>4</v>
      </c>
      <c r="H3637" s="71">
        <v>3642</v>
      </c>
      <c r="I3637" s="71">
        <v>37.8139276</v>
      </c>
      <c r="J3637" s="71">
        <v>-122.2392558</v>
      </c>
    </row>
    <row r="3638" spans="1:10" ht="29.1">
      <c r="A3638" s="71">
        <v>53850</v>
      </c>
      <c r="B3638" s="70" t="s">
        <v>1035</v>
      </c>
      <c r="C3638" s="71">
        <v>1300720</v>
      </c>
      <c r="D3638" s="72" t="s">
        <v>3511</v>
      </c>
      <c r="E3638" s="71">
        <v>2</v>
      </c>
      <c r="F3638" s="71">
        <v>2</v>
      </c>
      <c r="G3638" s="71">
        <v>4</v>
      </c>
      <c r="H3638" s="71">
        <v>3643</v>
      </c>
      <c r="I3638" s="71">
        <v>37.974686300000002</v>
      </c>
      <c r="J3638" s="71">
        <v>-122.3366809</v>
      </c>
    </row>
    <row r="3639" spans="1:10" ht="29.1">
      <c r="A3639" s="71">
        <v>57662</v>
      </c>
      <c r="B3639" s="70" t="s">
        <v>1035</v>
      </c>
      <c r="C3639" s="71">
        <v>302990</v>
      </c>
      <c r="D3639" s="72" t="s">
        <v>3512</v>
      </c>
      <c r="E3639" s="71">
        <v>2</v>
      </c>
      <c r="F3639" s="71">
        <v>1</v>
      </c>
      <c r="G3639" s="71">
        <v>4</v>
      </c>
      <c r="H3639" s="71">
        <v>3644</v>
      </c>
      <c r="I3639" s="71">
        <v>37.8916477</v>
      </c>
      <c r="J3639" s="71">
        <v>-122.25500030000001</v>
      </c>
    </row>
    <row r="3640" spans="1:10" ht="29.1">
      <c r="A3640" s="71">
        <v>56003</v>
      </c>
      <c r="B3640" s="70" t="s">
        <v>1035</v>
      </c>
      <c r="C3640" s="71">
        <v>702160</v>
      </c>
      <c r="D3640" s="72" t="s">
        <v>3513</v>
      </c>
      <c r="E3640" s="71">
        <v>1</v>
      </c>
      <c r="F3640" s="71">
        <v>2</v>
      </c>
      <c r="G3640" s="71">
        <v>4</v>
      </c>
      <c r="H3640" s="71">
        <v>3645</v>
      </c>
      <c r="I3640" s="71">
        <v>37.527569700000001</v>
      </c>
      <c r="J3640" s="71">
        <v>-121.95837109999999</v>
      </c>
    </row>
    <row r="3641" spans="1:10" ht="29.1">
      <c r="A3641" s="71">
        <v>54592</v>
      </c>
      <c r="B3641" s="70" t="s">
        <v>1035</v>
      </c>
      <c r="C3641" s="71">
        <v>9900250</v>
      </c>
      <c r="D3641" s="72" t="s">
        <v>3514</v>
      </c>
      <c r="E3641" s="71">
        <v>1</v>
      </c>
      <c r="F3641" s="71">
        <v>3</v>
      </c>
      <c r="G3641" s="71">
        <v>4</v>
      </c>
      <c r="H3641" s="71">
        <v>3646</v>
      </c>
      <c r="I3641" s="71">
        <v>37.917088900000003</v>
      </c>
      <c r="J3641" s="71">
        <v>-122.28420629999999</v>
      </c>
    </row>
    <row r="3642" spans="1:10" ht="29.1">
      <c r="A3642" s="71">
        <v>53970</v>
      </c>
      <c r="B3642" s="70" t="s">
        <v>1035</v>
      </c>
      <c r="C3642" s="71">
        <v>702820</v>
      </c>
      <c r="D3642" s="72" t="s">
        <v>3281</v>
      </c>
      <c r="E3642" s="71">
        <v>2</v>
      </c>
      <c r="F3642" s="71">
        <v>2</v>
      </c>
      <c r="G3642" s="71">
        <v>4</v>
      </c>
      <c r="H3642" s="71">
        <v>3647</v>
      </c>
      <c r="I3642" s="71">
        <v>37.558923999999998</v>
      </c>
      <c r="J3642" s="71">
        <v>-121.9644498</v>
      </c>
    </row>
    <row r="3643" spans="1:10" ht="29.1">
      <c r="A3643" s="71">
        <v>51071</v>
      </c>
      <c r="B3643" s="70" t="s">
        <v>1035</v>
      </c>
      <c r="C3643" s="71">
        <v>1503420</v>
      </c>
      <c r="D3643" s="72" t="s">
        <v>3515</v>
      </c>
      <c r="E3643" s="71">
        <v>1</v>
      </c>
      <c r="F3643" s="71">
        <v>2</v>
      </c>
      <c r="G3643" s="71">
        <v>4</v>
      </c>
      <c r="H3643" s="71">
        <v>3648</v>
      </c>
      <c r="I3643" s="71">
        <v>37.6839236</v>
      </c>
      <c r="J3643" s="71">
        <v>-122.15893199999999</v>
      </c>
    </row>
    <row r="3644" spans="1:10" ht="29.1">
      <c r="A3644" s="71">
        <v>53324</v>
      </c>
      <c r="B3644" s="70" t="s">
        <v>1035</v>
      </c>
      <c r="C3644" s="71">
        <v>1016820</v>
      </c>
      <c r="D3644" s="72" t="s">
        <v>2966</v>
      </c>
      <c r="E3644" s="71">
        <v>3</v>
      </c>
      <c r="F3644" s="71">
        <v>0</v>
      </c>
      <c r="G3644" s="71">
        <v>4</v>
      </c>
      <c r="H3644" s="71">
        <v>3649</v>
      </c>
      <c r="I3644" s="71">
        <v>37.839516699999997</v>
      </c>
      <c r="J3644" s="71">
        <v>-122.219768</v>
      </c>
    </row>
    <row r="3645" spans="1:10" ht="29.1">
      <c r="A3645" s="71">
        <v>56105</v>
      </c>
      <c r="B3645" s="70" t="s">
        <v>1035</v>
      </c>
      <c r="C3645" s="71">
        <v>1502300</v>
      </c>
      <c r="D3645" s="72" t="s">
        <v>3516</v>
      </c>
      <c r="E3645" s="71">
        <v>1</v>
      </c>
      <c r="F3645" s="71">
        <v>3</v>
      </c>
      <c r="G3645" s="71">
        <v>4</v>
      </c>
      <c r="H3645" s="71">
        <v>3650</v>
      </c>
      <c r="I3645" s="71">
        <v>37.684621499999999</v>
      </c>
      <c r="J3645" s="71">
        <v>-122.1440547</v>
      </c>
    </row>
    <row r="3646" spans="1:10" ht="29.1">
      <c r="A3646" s="71">
        <v>56001</v>
      </c>
      <c r="B3646" s="70" t="s">
        <v>1035</v>
      </c>
      <c r="C3646" s="71">
        <v>1013780</v>
      </c>
      <c r="D3646" s="72" t="s">
        <v>3517</v>
      </c>
      <c r="E3646" s="71">
        <v>3</v>
      </c>
      <c r="F3646" s="71">
        <v>0</v>
      </c>
      <c r="G3646" s="71">
        <v>4</v>
      </c>
      <c r="H3646" s="71">
        <v>3651</v>
      </c>
      <c r="I3646" s="71">
        <v>37.812878599999998</v>
      </c>
      <c r="J3646" s="71">
        <v>-122.24104850000001</v>
      </c>
    </row>
    <row r="3647" spans="1:10" ht="29.1">
      <c r="A3647" s="71">
        <v>55968</v>
      </c>
      <c r="B3647" s="70" t="s">
        <v>1035</v>
      </c>
      <c r="C3647" s="71">
        <v>9801820</v>
      </c>
      <c r="D3647" s="72" t="s">
        <v>3386</v>
      </c>
      <c r="E3647" s="71">
        <v>3</v>
      </c>
      <c r="F3647" s="71">
        <v>0</v>
      </c>
      <c r="G3647" s="71">
        <v>4</v>
      </c>
      <c r="H3647" s="71">
        <v>3652</v>
      </c>
      <c r="I3647" s="71">
        <v>37.685566399999999</v>
      </c>
      <c r="J3647" s="71">
        <v>-122.0513447</v>
      </c>
    </row>
    <row r="3648" spans="1:10" ht="29.1">
      <c r="A3648" s="71">
        <v>56590</v>
      </c>
      <c r="B3648" s="70" t="s">
        <v>1035</v>
      </c>
      <c r="C3648" s="71">
        <v>703560</v>
      </c>
      <c r="D3648" s="72" t="s">
        <v>3518</v>
      </c>
      <c r="E3648" s="71">
        <v>1</v>
      </c>
      <c r="F3648" s="71">
        <v>3</v>
      </c>
      <c r="G3648" s="71">
        <v>4</v>
      </c>
      <c r="H3648" s="71">
        <v>3653</v>
      </c>
      <c r="I3648" s="71">
        <v>37.580687699999999</v>
      </c>
      <c r="J3648" s="71">
        <v>-121.99076049999999</v>
      </c>
    </row>
    <row r="3649" spans="1:10" ht="29.1">
      <c r="A3649" s="71">
        <v>55719</v>
      </c>
      <c r="B3649" s="70" t="s">
        <v>1035</v>
      </c>
      <c r="C3649" s="71">
        <v>801710</v>
      </c>
      <c r="D3649" s="72" t="s">
        <v>3519</v>
      </c>
      <c r="E3649" s="71">
        <v>0</v>
      </c>
      <c r="F3649" s="71">
        <v>3</v>
      </c>
      <c r="G3649" s="71">
        <v>4</v>
      </c>
      <c r="H3649" s="71">
        <v>3654</v>
      </c>
      <c r="I3649" s="71">
        <v>37.644893400000001</v>
      </c>
      <c r="J3649" s="71">
        <v>-122.08713040000001</v>
      </c>
    </row>
    <row r="3650" spans="1:10" ht="29.1">
      <c r="A3650" s="71">
        <v>57561</v>
      </c>
      <c r="B3650" s="70" t="s">
        <v>1035</v>
      </c>
      <c r="C3650" s="71">
        <v>704070</v>
      </c>
      <c r="D3650" s="72" t="s">
        <v>2885</v>
      </c>
      <c r="E3650" s="71">
        <v>3</v>
      </c>
      <c r="F3650" s="71">
        <v>0</v>
      </c>
      <c r="G3650" s="71">
        <v>4</v>
      </c>
      <c r="H3650" s="71">
        <v>3655</v>
      </c>
      <c r="I3650" s="71">
        <v>37.5814989</v>
      </c>
      <c r="J3650" s="71">
        <v>-122.00025429999999</v>
      </c>
    </row>
    <row r="3651" spans="1:10" ht="29.1">
      <c r="A3651" s="71">
        <v>58570</v>
      </c>
      <c r="B3651" s="70" t="s">
        <v>1035</v>
      </c>
      <c r="C3651" s="71">
        <v>1007630</v>
      </c>
      <c r="D3651" s="72" t="s">
        <v>3520</v>
      </c>
      <c r="E3651" s="71">
        <v>0</v>
      </c>
      <c r="F3651" s="71">
        <v>3</v>
      </c>
      <c r="G3651" s="71">
        <v>4</v>
      </c>
      <c r="H3651" s="71">
        <v>3656</v>
      </c>
      <c r="I3651" s="71">
        <v>37.837885399999998</v>
      </c>
      <c r="J3651" s="71">
        <v>-122.1982775</v>
      </c>
    </row>
    <row r="3652" spans="1:10" ht="29.1">
      <c r="A3652" s="71">
        <v>59914</v>
      </c>
      <c r="B3652" s="70" t="s">
        <v>1035</v>
      </c>
      <c r="C3652" s="71">
        <v>500080</v>
      </c>
      <c r="D3652" s="72" t="s">
        <v>3205</v>
      </c>
      <c r="E3652" s="71">
        <v>2</v>
      </c>
      <c r="F3652" s="71">
        <v>2</v>
      </c>
      <c r="G3652" s="71">
        <v>4</v>
      </c>
      <c r="H3652" s="71">
        <v>3657</v>
      </c>
      <c r="I3652" s="71">
        <v>37.927539600000003</v>
      </c>
      <c r="J3652" s="71">
        <v>-122.2962923</v>
      </c>
    </row>
    <row r="3653" spans="1:10" ht="29.1">
      <c r="A3653" s="71">
        <v>52665</v>
      </c>
      <c r="B3653" s="70" t="s">
        <v>1035</v>
      </c>
      <c r="C3653" s="71">
        <v>100200</v>
      </c>
      <c r="D3653" s="72" t="s">
        <v>2537</v>
      </c>
      <c r="E3653" s="71">
        <v>3</v>
      </c>
      <c r="F3653" s="71">
        <v>1</v>
      </c>
      <c r="G3653" s="71">
        <v>4</v>
      </c>
      <c r="H3653" s="71">
        <v>3658</v>
      </c>
      <c r="I3653" s="71">
        <v>37.779888100000001</v>
      </c>
      <c r="J3653" s="71">
        <v>-122.2907726</v>
      </c>
    </row>
    <row r="3654" spans="1:10" ht="29.1">
      <c r="A3654" s="71">
        <v>54652</v>
      </c>
      <c r="B3654" s="70" t="s">
        <v>1035</v>
      </c>
      <c r="C3654" s="71">
        <v>804880</v>
      </c>
      <c r="D3654" s="72" t="s">
        <v>3521</v>
      </c>
      <c r="E3654" s="71">
        <v>1</v>
      </c>
      <c r="F3654" s="71">
        <v>2</v>
      </c>
      <c r="G3654" s="71">
        <v>4</v>
      </c>
      <c r="H3654" s="71">
        <v>3659</v>
      </c>
      <c r="I3654" s="71">
        <v>37.641635999999998</v>
      </c>
      <c r="J3654" s="71">
        <v>-122.0835666</v>
      </c>
    </row>
    <row r="3655" spans="1:10" ht="29.1">
      <c r="A3655" s="71">
        <v>56313</v>
      </c>
      <c r="B3655" s="70" t="s">
        <v>1035</v>
      </c>
      <c r="C3655" s="71">
        <v>1301600</v>
      </c>
      <c r="D3655" s="72" t="s">
        <v>3522</v>
      </c>
      <c r="E3655" s="71">
        <v>0</v>
      </c>
      <c r="F3655" s="71">
        <v>4</v>
      </c>
      <c r="G3655" s="71">
        <v>4</v>
      </c>
      <c r="H3655" s="71">
        <v>3660</v>
      </c>
      <c r="I3655" s="71">
        <v>37.9437043</v>
      </c>
      <c r="J3655" s="71">
        <v>-122.3327355</v>
      </c>
    </row>
    <row r="3656" spans="1:10" ht="29.1">
      <c r="A3656" s="71">
        <v>54375</v>
      </c>
      <c r="B3656" s="70" t="s">
        <v>1035</v>
      </c>
      <c r="C3656" s="71">
        <v>302470</v>
      </c>
      <c r="D3656" s="72" t="s">
        <v>3523</v>
      </c>
      <c r="E3656" s="71">
        <v>1</v>
      </c>
      <c r="F3656" s="71">
        <v>3</v>
      </c>
      <c r="G3656" s="71">
        <v>3</v>
      </c>
      <c r="H3656" s="71">
        <v>3661</v>
      </c>
      <c r="I3656" s="71">
        <v>37.881732900000003</v>
      </c>
      <c r="J3656" s="71">
        <v>-122.26144739999999</v>
      </c>
    </row>
    <row r="3657" spans="1:10" ht="29.1">
      <c r="A3657" s="71">
        <v>58657</v>
      </c>
      <c r="B3657" s="70" t="s">
        <v>1035</v>
      </c>
      <c r="C3657" s="71">
        <v>1501700</v>
      </c>
      <c r="D3657" s="72" t="s">
        <v>3524</v>
      </c>
      <c r="E3657" s="71">
        <v>3</v>
      </c>
      <c r="F3657" s="71">
        <v>0</v>
      </c>
      <c r="G3657" s="71">
        <v>3</v>
      </c>
      <c r="H3657" s="71">
        <v>3662</v>
      </c>
      <c r="I3657" s="71">
        <v>37.726676699999999</v>
      </c>
      <c r="J3657" s="71">
        <v>-122.1500724</v>
      </c>
    </row>
    <row r="3658" spans="1:10" ht="29.1">
      <c r="A3658" s="71">
        <v>51430</v>
      </c>
      <c r="B3658" s="70" t="s">
        <v>1035</v>
      </c>
      <c r="C3658" s="71">
        <v>9801510</v>
      </c>
      <c r="D3658" s="72" t="s">
        <v>3448</v>
      </c>
      <c r="E3658" s="71">
        <v>0</v>
      </c>
      <c r="F3658" s="71">
        <v>3</v>
      </c>
      <c r="G3658" s="71">
        <v>3</v>
      </c>
      <c r="H3658" s="71">
        <v>3663</v>
      </c>
      <c r="I3658" s="71">
        <v>37.685041900000002</v>
      </c>
      <c r="J3658" s="71">
        <v>-122.0884855</v>
      </c>
    </row>
    <row r="3659" spans="1:10" ht="29.1">
      <c r="A3659" s="71">
        <v>57210</v>
      </c>
      <c r="B3659" s="70" t="s">
        <v>1035</v>
      </c>
      <c r="C3659" s="71">
        <v>1500210</v>
      </c>
      <c r="D3659" s="72" t="s">
        <v>3525</v>
      </c>
      <c r="E3659" s="71">
        <v>2</v>
      </c>
      <c r="F3659" s="71">
        <v>1</v>
      </c>
      <c r="G3659" s="71">
        <v>3</v>
      </c>
      <c r="H3659" s="71">
        <v>3664</v>
      </c>
      <c r="I3659" s="71">
        <v>37.7056173</v>
      </c>
      <c r="J3659" s="71">
        <v>-122.1870952</v>
      </c>
    </row>
    <row r="3660" spans="1:10" ht="29.1">
      <c r="A3660" s="71">
        <v>57585</v>
      </c>
      <c r="B3660" s="70" t="s">
        <v>1035</v>
      </c>
      <c r="C3660" s="71">
        <v>300620</v>
      </c>
      <c r="D3660" s="72" t="s">
        <v>3526</v>
      </c>
      <c r="E3660" s="71">
        <v>3</v>
      </c>
      <c r="F3660" s="71">
        <v>1</v>
      </c>
      <c r="G3660" s="71">
        <v>3</v>
      </c>
      <c r="H3660" s="71">
        <v>3665</v>
      </c>
      <c r="I3660" s="71">
        <v>37.899122200000001</v>
      </c>
      <c r="J3660" s="71">
        <v>-122.2774213</v>
      </c>
    </row>
    <row r="3661" spans="1:10" ht="29.1">
      <c r="A3661" s="71">
        <v>55072</v>
      </c>
      <c r="B3661" s="70" t="s">
        <v>1035</v>
      </c>
      <c r="C3661" s="71">
        <v>703530</v>
      </c>
      <c r="D3661" s="72" t="s">
        <v>3527</v>
      </c>
      <c r="E3661" s="71">
        <v>1</v>
      </c>
      <c r="F3661" s="71">
        <v>2</v>
      </c>
      <c r="G3661" s="71">
        <v>3</v>
      </c>
      <c r="H3661" s="71">
        <v>3666</v>
      </c>
      <c r="I3661" s="71">
        <v>37.537579399999998</v>
      </c>
      <c r="J3661" s="71">
        <v>-121.9220473</v>
      </c>
    </row>
    <row r="3662" spans="1:10" ht="29.1">
      <c r="A3662" s="71">
        <v>54579</v>
      </c>
      <c r="B3662" s="70" t="s">
        <v>1035</v>
      </c>
      <c r="C3662" s="71">
        <v>1600520</v>
      </c>
      <c r="D3662" s="72" t="s">
        <v>3528</v>
      </c>
      <c r="E3662" s="71">
        <v>3</v>
      </c>
      <c r="F3662" s="71">
        <v>1</v>
      </c>
      <c r="G3662" s="71">
        <v>3</v>
      </c>
      <c r="H3662" s="71">
        <v>3667</v>
      </c>
      <c r="I3662" s="71">
        <v>37.979269299999999</v>
      </c>
      <c r="J3662" s="71">
        <v>-122.3525568</v>
      </c>
    </row>
    <row r="3663" spans="1:10" ht="29.1">
      <c r="A3663" s="71">
        <v>55846</v>
      </c>
      <c r="B3663" s="70" t="s">
        <v>1035</v>
      </c>
      <c r="C3663" s="71">
        <v>9800200</v>
      </c>
      <c r="D3663" s="72" t="s">
        <v>3529</v>
      </c>
      <c r="E3663" s="71">
        <v>2</v>
      </c>
      <c r="F3663" s="71">
        <v>2</v>
      </c>
      <c r="G3663" s="71">
        <v>3</v>
      </c>
      <c r="H3663" s="71">
        <v>3668</v>
      </c>
      <c r="I3663" s="71">
        <v>37.690370899999998</v>
      </c>
      <c r="J3663" s="71">
        <v>-122.11890820000001</v>
      </c>
    </row>
    <row r="3664" spans="1:10" ht="29.1">
      <c r="A3664" s="71">
        <v>55961</v>
      </c>
      <c r="B3664" s="70" t="s">
        <v>1035</v>
      </c>
      <c r="C3664" s="71">
        <v>1011220</v>
      </c>
      <c r="D3664" s="72" t="s">
        <v>2463</v>
      </c>
      <c r="E3664" s="71">
        <v>1</v>
      </c>
      <c r="F3664" s="71">
        <v>3</v>
      </c>
      <c r="G3664" s="71">
        <v>3</v>
      </c>
      <c r="H3664" s="71">
        <v>3669</v>
      </c>
      <c r="I3664" s="71">
        <v>37.798507999999998</v>
      </c>
      <c r="J3664" s="71">
        <v>-122.21683299999999</v>
      </c>
    </row>
    <row r="3665" spans="1:10" ht="29.1">
      <c r="A3665" s="71">
        <v>54421</v>
      </c>
      <c r="B3665" s="70" t="s">
        <v>1035</v>
      </c>
      <c r="C3665" s="71">
        <v>1003360</v>
      </c>
      <c r="D3665" s="72" t="s">
        <v>3530</v>
      </c>
      <c r="E3665" s="71">
        <v>1</v>
      </c>
      <c r="F3665" s="71">
        <v>2</v>
      </c>
      <c r="G3665" s="71">
        <v>3</v>
      </c>
      <c r="H3665" s="71">
        <v>3670</v>
      </c>
      <c r="I3665" s="71">
        <v>37.755848100000001</v>
      </c>
      <c r="J3665" s="71">
        <v>-122.1925007</v>
      </c>
    </row>
    <row r="3666" spans="1:10" ht="29.1">
      <c r="A3666" s="71">
        <v>59450</v>
      </c>
      <c r="B3666" s="70" t="s">
        <v>1035</v>
      </c>
      <c r="C3666" s="71">
        <v>801840</v>
      </c>
      <c r="D3666" s="72" t="s">
        <v>3531</v>
      </c>
      <c r="E3666" s="71">
        <v>2</v>
      </c>
      <c r="F3666" s="71">
        <v>1</v>
      </c>
      <c r="G3666" s="71">
        <v>3</v>
      </c>
      <c r="H3666" s="71">
        <v>3671</v>
      </c>
      <c r="I3666" s="71">
        <v>37.676895500000001</v>
      </c>
      <c r="J3666" s="71">
        <v>-122.083225</v>
      </c>
    </row>
    <row r="3667" spans="1:10" ht="29.1">
      <c r="A3667" s="71">
        <v>51210</v>
      </c>
      <c r="B3667" s="70" t="s">
        <v>1035</v>
      </c>
      <c r="C3667" s="71">
        <v>801830</v>
      </c>
      <c r="D3667" s="72" t="s">
        <v>3532</v>
      </c>
      <c r="E3667" s="71">
        <v>1</v>
      </c>
      <c r="F3667" s="71">
        <v>2</v>
      </c>
      <c r="G3667" s="71">
        <v>3</v>
      </c>
      <c r="H3667" s="71">
        <v>3672</v>
      </c>
      <c r="I3667" s="71">
        <v>37.674348999999999</v>
      </c>
      <c r="J3667" s="71">
        <v>-122.080967</v>
      </c>
    </row>
    <row r="3668" spans="1:10" ht="29.1">
      <c r="A3668" s="71">
        <v>58595</v>
      </c>
      <c r="B3668" s="70" t="s">
        <v>1035</v>
      </c>
      <c r="C3668" s="71">
        <v>1601120</v>
      </c>
      <c r="D3668" s="72" t="s">
        <v>3323</v>
      </c>
      <c r="E3668" s="71">
        <v>3</v>
      </c>
      <c r="F3668" s="71">
        <v>1</v>
      </c>
      <c r="G3668" s="71">
        <v>3</v>
      </c>
      <c r="H3668" s="71">
        <v>3673</v>
      </c>
      <c r="I3668" s="71">
        <v>37.953462299999998</v>
      </c>
      <c r="J3668" s="71">
        <v>-122.338241</v>
      </c>
    </row>
    <row r="3669" spans="1:10" ht="29.1">
      <c r="A3669" s="71">
        <v>53319</v>
      </c>
      <c r="B3669" s="70" t="s">
        <v>1035</v>
      </c>
      <c r="C3669" s="71">
        <v>801700</v>
      </c>
      <c r="D3669" s="72" t="s">
        <v>3519</v>
      </c>
      <c r="E3669" s="71">
        <v>3</v>
      </c>
      <c r="F3669" s="71">
        <v>1</v>
      </c>
      <c r="G3669" s="71">
        <v>3</v>
      </c>
      <c r="H3669" s="71">
        <v>3674</v>
      </c>
      <c r="I3669" s="71">
        <v>37.644866299999997</v>
      </c>
      <c r="J3669" s="71">
        <v>-122.086761</v>
      </c>
    </row>
    <row r="3670" spans="1:10" ht="29.1">
      <c r="A3670" s="71">
        <v>57290</v>
      </c>
      <c r="B3670" s="70" t="s">
        <v>1035</v>
      </c>
      <c r="C3670" s="71">
        <v>703770</v>
      </c>
      <c r="D3670" s="72" t="s">
        <v>3533</v>
      </c>
      <c r="E3670" s="71">
        <v>1</v>
      </c>
      <c r="F3670" s="71">
        <v>3</v>
      </c>
      <c r="G3670" s="71">
        <v>3</v>
      </c>
      <c r="H3670" s="71">
        <v>3675</v>
      </c>
      <c r="I3670" s="71">
        <v>37.568633400000003</v>
      </c>
      <c r="J3670" s="71">
        <v>-121.9706619</v>
      </c>
    </row>
    <row r="3671" spans="1:10" ht="29.1">
      <c r="A3671" s="71">
        <v>58457</v>
      </c>
      <c r="B3671" s="70" t="s">
        <v>1035</v>
      </c>
      <c r="C3671" s="71">
        <v>1014080</v>
      </c>
      <c r="D3671" s="72" t="s">
        <v>3534</v>
      </c>
      <c r="E3671" s="71">
        <v>0</v>
      </c>
      <c r="F3671" s="71">
        <v>3</v>
      </c>
      <c r="G3671" s="71">
        <v>3</v>
      </c>
      <c r="H3671" s="71">
        <v>3676</v>
      </c>
      <c r="I3671" s="71">
        <v>37.810320900000001</v>
      </c>
      <c r="J3671" s="71">
        <v>-122.2005011</v>
      </c>
    </row>
    <row r="3672" spans="1:10" ht="29.1">
      <c r="A3672" s="71">
        <v>50893</v>
      </c>
      <c r="B3672" s="70" t="s">
        <v>1035</v>
      </c>
      <c r="C3672" s="71">
        <v>9901800</v>
      </c>
      <c r="D3672" s="72" t="s">
        <v>3389</v>
      </c>
      <c r="E3672" s="71">
        <v>1</v>
      </c>
      <c r="F3672" s="71">
        <v>2</v>
      </c>
      <c r="G3672" s="71">
        <v>3</v>
      </c>
      <c r="H3672" s="71">
        <v>3677</v>
      </c>
      <c r="I3672" s="71">
        <v>37.907862399999999</v>
      </c>
      <c r="J3672" s="71">
        <v>-122.3087527</v>
      </c>
    </row>
    <row r="3673" spans="1:10" ht="29.1">
      <c r="A3673" s="71">
        <v>54788</v>
      </c>
      <c r="B3673" s="70" t="s">
        <v>1035</v>
      </c>
      <c r="C3673" s="71">
        <v>9800680</v>
      </c>
      <c r="D3673" s="72" t="s">
        <v>3535</v>
      </c>
      <c r="E3673" s="71">
        <v>1</v>
      </c>
      <c r="F3673" s="71">
        <v>2</v>
      </c>
      <c r="G3673" s="71">
        <v>3</v>
      </c>
      <c r="H3673" s="71">
        <v>3678</v>
      </c>
      <c r="I3673" s="71">
        <v>37.703468000000001</v>
      </c>
      <c r="J3673" s="71">
        <v>-122.0607936</v>
      </c>
    </row>
    <row r="3674" spans="1:10" ht="29.1">
      <c r="A3674" s="71">
        <v>52677</v>
      </c>
      <c r="B3674" s="70" t="s">
        <v>1035</v>
      </c>
      <c r="C3674" s="71">
        <v>303410</v>
      </c>
      <c r="D3674" s="72" t="s">
        <v>3536</v>
      </c>
      <c r="E3674" s="71">
        <v>2</v>
      </c>
      <c r="F3674" s="71">
        <v>1</v>
      </c>
      <c r="G3674" s="71">
        <v>3</v>
      </c>
      <c r="H3674" s="71">
        <v>3679</v>
      </c>
      <c r="I3674" s="71">
        <v>37.889150200000003</v>
      </c>
      <c r="J3674" s="71">
        <v>-122.27489730000001</v>
      </c>
    </row>
    <row r="3675" spans="1:10" ht="29.1">
      <c r="A3675" s="71">
        <v>59896</v>
      </c>
      <c r="B3675" s="70" t="s">
        <v>1035</v>
      </c>
      <c r="C3675" s="71">
        <v>1302660</v>
      </c>
      <c r="D3675" s="72" t="s">
        <v>3537</v>
      </c>
      <c r="E3675" s="71">
        <v>0</v>
      </c>
      <c r="F3675" s="71">
        <v>3</v>
      </c>
      <c r="G3675" s="71">
        <v>3</v>
      </c>
      <c r="H3675" s="71">
        <v>3680</v>
      </c>
      <c r="I3675" s="71">
        <v>37.973748800000003</v>
      </c>
      <c r="J3675" s="71">
        <v>-122.324033</v>
      </c>
    </row>
    <row r="3676" spans="1:10" ht="29.1">
      <c r="A3676" s="71">
        <v>55693</v>
      </c>
      <c r="B3676" s="70" t="s">
        <v>1035</v>
      </c>
      <c r="C3676" s="71">
        <v>701310</v>
      </c>
      <c r="D3676" s="72" t="s">
        <v>3538</v>
      </c>
      <c r="E3676" s="71">
        <v>2</v>
      </c>
      <c r="F3676" s="71">
        <v>1</v>
      </c>
      <c r="G3676" s="71">
        <v>3</v>
      </c>
      <c r="H3676" s="71">
        <v>3681</v>
      </c>
      <c r="I3676" s="71">
        <v>37.552199899999998</v>
      </c>
      <c r="J3676" s="71">
        <v>-121.9721352</v>
      </c>
    </row>
    <row r="3677" spans="1:10" ht="29.1">
      <c r="A3677" s="71">
        <v>58813</v>
      </c>
      <c r="B3677" s="70" t="s">
        <v>1035</v>
      </c>
      <c r="C3677" s="71">
        <v>1503580</v>
      </c>
      <c r="D3677" s="72" t="s">
        <v>3273</v>
      </c>
      <c r="E3677" s="71">
        <v>1</v>
      </c>
      <c r="F3677" s="71">
        <v>3</v>
      </c>
      <c r="G3677" s="71">
        <v>3</v>
      </c>
      <c r="H3677" s="71">
        <v>3682</v>
      </c>
      <c r="I3677" s="71">
        <v>37.695342199999999</v>
      </c>
      <c r="J3677" s="71">
        <v>-122.15700529999999</v>
      </c>
    </row>
    <row r="3678" spans="1:10" ht="29.1">
      <c r="A3678" s="71">
        <v>56070</v>
      </c>
      <c r="B3678" s="70" t="s">
        <v>1035</v>
      </c>
      <c r="C3678" s="71">
        <v>704430</v>
      </c>
      <c r="D3678" s="72" t="s">
        <v>3316</v>
      </c>
      <c r="E3678" s="71">
        <v>1</v>
      </c>
      <c r="F3678" s="71">
        <v>2</v>
      </c>
      <c r="G3678" s="71">
        <v>3</v>
      </c>
      <c r="H3678" s="71">
        <v>3683</v>
      </c>
      <c r="I3678" s="71">
        <v>37.572937400000001</v>
      </c>
      <c r="J3678" s="71">
        <v>-122.0429465</v>
      </c>
    </row>
    <row r="3679" spans="1:10" ht="29.1">
      <c r="A3679" s="71">
        <v>51356</v>
      </c>
      <c r="B3679" s="70" t="s">
        <v>1035</v>
      </c>
      <c r="C3679" s="71">
        <v>501450</v>
      </c>
      <c r="D3679" s="72" t="s">
        <v>3539</v>
      </c>
      <c r="E3679" s="71">
        <v>1</v>
      </c>
      <c r="F3679" s="71">
        <v>3</v>
      </c>
      <c r="G3679" s="71">
        <v>3</v>
      </c>
      <c r="H3679" s="71">
        <v>3684</v>
      </c>
      <c r="I3679" s="71">
        <v>37.9250379</v>
      </c>
      <c r="J3679" s="71">
        <v>-122.318029</v>
      </c>
    </row>
    <row r="3680" spans="1:10" ht="29.1">
      <c r="A3680" s="71">
        <v>59441</v>
      </c>
      <c r="B3680" s="70" t="s">
        <v>1035</v>
      </c>
      <c r="C3680" s="71">
        <v>9800270</v>
      </c>
      <c r="D3680" s="72" t="s">
        <v>3540</v>
      </c>
      <c r="E3680" s="71">
        <v>1</v>
      </c>
      <c r="F3680" s="71">
        <v>2</v>
      </c>
      <c r="G3680" s="71">
        <v>3</v>
      </c>
      <c r="H3680" s="71">
        <v>3685</v>
      </c>
      <c r="I3680" s="71">
        <v>37.671198799999999</v>
      </c>
      <c r="J3680" s="71">
        <v>-122.1455639</v>
      </c>
    </row>
    <row r="3681" spans="1:10" ht="29.1">
      <c r="A3681" s="71">
        <v>50695</v>
      </c>
      <c r="B3681" s="70" t="s">
        <v>1035</v>
      </c>
      <c r="C3681" s="71">
        <v>1504480</v>
      </c>
      <c r="D3681" s="72" t="s">
        <v>3541</v>
      </c>
      <c r="E3681" s="71">
        <v>2</v>
      </c>
      <c r="F3681" s="71">
        <v>1</v>
      </c>
      <c r="G3681" s="71">
        <v>3</v>
      </c>
      <c r="H3681" s="71">
        <v>3686</v>
      </c>
      <c r="I3681" s="71">
        <v>37.693792700000003</v>
      </c>
      <c r="J3681" s="71">
        <v>-122.1719021</v>
      </c>
    </row>
    <row r="3682" spans="1:10" ht="29.1">
      <c r="A3682" s="71">
        <v>52659</v>
      </c>
      <c r="B3682" s="70" t="s">
        <v>1035</v>
      </c>
      <c r="C3682" s="71">
        <v>9901240</v>
      </c>
      <c r="D3682" s="72" t="s">
        <v>3542</v>
      </c>
      <c r="E3682" s="71">
        <v>2</v>
      </c>
      <c r="F3682" s="71">
        <v>1</v>
      </c>
      <c r="G3682" s="71">
        <v>3</v>
      </c>
      <c r="H3682" s="71">
        <v>3687</v>
      </c>
      <c r="I3682" s="71">
        <v>37.957018499999997</v>
      </c>
      <c r="J3682" s="71">
        <v>-122.2786175</v>
      </c>
    </row>
    <row r="3683" spans="1:10" ht="29.1">
      <c r="A3683" s="71">
        <v>58717</v>
      </c>
      <c r="B3683" s="70" t="s">
        <v>1035</v>
      </c>
      <c r="C3683" s="71">
        <v>1300730</v>
      </c>
      <c r="D3683" s="72" t="s">
        <v>3543</v>
      </c>
      <c r="E3683" s="71">
        <v>0</v>
      </c>
      <c r="F3683" s="71">
        <v>3</v>
      </c>
      <c r="G3683" s="71">
        <v>3</v>
      </c>
      <c r="H3683" s="71">
        <v>3688</v>
      </c>
      <c r="I3683" s="71">
        <v>37.973637799999999</v>
      </c>
      <c r="J3683" s="71">
        <v>-122.33610710000001</v>
      </c>
    </row>
    <row r="3684" spans="1:10" ht="29.1">
      <c r="A3684" s="71">
        <v>53953</v>
      </c>
      <c r="B3684" s="70" t="s">
        <v>1035</v>
      </c>
      <c r="C3684" s="71">
        <v>900110</v>
      </c>
      <c r="D3684" s="72" t="s">
        <v>3544</v>
      </c>
      <c r="E3684" s="71">
        <v>1</v>
      </c>
      <c r="F3684" s="71">
        <v>2</v>
      </c>
      <c r="G3684" s="71">
        <v>3</v>
      </c>
      <c r="H3684" s="71">
        <v>3689</v>
      </c>
      <c r="I3684" s="71">
        <v>37.541319799999997</v>
      </c>
      <c r="J3684" s="71">
        <v>-122.0248795</v>
      </c>
    </row>
    <row r="3685" spans="1:10" ht="29.1">
      <c r="A3685" s="71">
        <v>56850</v>
      </c>
      <c r="B3685" s="70" t="s">
        <v>1035</v>
      </c>
      <c r="C3685" s="71">
        <v>704920</v>
      </c>
      <c r="D3685" s="72" t="s">
        <v>3379</v>
      </c>
      <c r="E3685" s="71">
        <v>3</v>
      </c>
      <c r="F3685" s="71">
        <v>1</v>
      </c>
      <c r="G3685" s="71">
        <v>3</v>
      </c>
      <c r="H3685" s="71">
        <v>3690</v>
      </c>
      <c r="I3685" s="71">
        <v>37.560589299999997</v>
      </c>
      <c r="J3685" s="71">
        <v>-121.994834</v>
      </c>
    </row>
    <row r="3686" spans="1:10" ht="29.1">
      <c r="A3686" s="71">
        <v>56515</v>
      </c>
      <c r="B3686" s="70" t="s">
        <v>1035</v>
      </c>
      <c r="C3686" s="71">
        <v>705790</v>
      </c>
      <c r="D3686" s="72" t="s">
        <v>3545</v>
      </c>
      <c r="E3686" s="71">
        <v>3</v>
      </c>
      <c r="F3686" s="71">
        <v>1</v>
      </c>
      <c r="G3686" s="71">
        <v>3</v>
      </c>
      <c r="H3686" s="71">
        <v>3691</v>
      </c>
      <c r="I3686" s="71">
        <v>37.526358199999997</v>
      </c>
      <c r="J3686" s="71">
        <v>-121.98449220000001</v>
      </c>
    </row>
    <row r="3687" spans="1:10" ht="29.1">
      <c r="A3687" s="71">
        <v>53151</v>
      </c>
      <c r="B3687" s="70" t="s">
        <v>1035</v>
      </c>
      <c r="C3687" s="71">
        <v>705600</v>
      </c>
      <c r="D3687" s="72" t="s">
        <v>2899</v>
      </c>
      <c r="E3687" s="71">
        <v>0</v>
      </c>
      <c r="F3687" s="71">
        <v>3</v>
      </c>
      <c r="G3687" s="71">
        <v>3</v>
      </c>
      <c r="H3687" s="71">
        <v>3692</v>
      </c>
      <c r="I3687" s="71">
        <v>37.527843300000001</v>
      </c>
      <c r="J3687" s="71">
        <v>-121.98363569999999</v>
      </c>
    </row>
    <row r="3688" spans="1:10" ht="29.1">
      <c r="A3688" s="71">
        <v>52313</v>
      </c>
      <c r="B3688" s="70" t="s">
        <v>1035</v>
      </c>
      <c r="C3688" s="71">
        <v>1301580</v>
      </c>
      <c r="D3688" s="72" t="s">
        <v>3546</v>
      </c>
      <c r="E3688" s="71">
        <v>0</v>
      </c>
      <c r="F3688" s="71">
        <v>3</v>
      </c>
      <c r="G3688" s="71">
        <v>3</v>
      </c>
      <c r="H3688" s="71">
        <v>3693</v>
      </c>
      <c r="I3688" s="71">
        <v>37.943703300000003</v>
      </c>
      <c r="J3688" s="71">
        <v>-122.3345894</v>
      </c>
    </row>
    <row r="3689" spans="1:10" ht="29.1">
      <c r="A3689" s="71">
        <v>51520</v>
      </c>
      <c r="B3689" s="70" t="s">
        <v>1035</v>
      </c>
      <c r="C3689" s="71">
        <v>1502290</v>
      </c>
      <c r="D3689" s="72" t="s">
        <v>3547</v>
      </c>
      <c r="E3689" s="71">
        <v>3</v>
      </c>
      <c r="F3689" s="71">
        <v>1</v>
      </c>
      <c r="G3689" s="71">
        <v>3</v>
      </c>
      <c r="H3689" s="71">
        <v>3694</v>
      </c>
      <c r="I3689" s="71">
        <v>37.684711800000002</v>
      </c>
      <c r="J3689" s="71">
        <v>-122.1433297</v>
      </c>
    </row>
    <row r="3690" spans="1:10" ht="29.1">
      <c r="A3690" s="71">
        <v>59289</v>
      </c>
      <c r="B3690" s="70" t="s">
        <v>1035</v>
      </c>
      <c r="C3690" s="71">
        <v>500060</v>
      </c>
      <c r="D3690" s="72" t="s">
        <v>3548</v>
      </c>
      <c r="E3690" s="71">
        <v>0</v>
      </c>
      <c r="F3690" s="71">
        <v>3</v>
      </c>
      <c r="G3690" s="71">
        <v>3</v>
      </c>
      <c r="H3690" s="71">
        <v>3695</v>
      </c>
      <c r="I3690" s="71">
        <v>37.934651700000003</v>
      </c>
      <c r="J3690" s="71">
        <v>-122.3077457</v>
      </c>
    </row>
    <row r="3691" spans="1:10" ht="29.1">
      <c r="A3691" s="71">
        <v>53865</v>
      </c>
      <c r="B3691" s="70" t="s">
        <v>1035</v>
      </c>
      <c r="C3691" s="71">
        <v>1100220</v>
      </c>
      <c r="D3691" s="72" t="s">
        <v>3549</v>
      </c>
      <c r="E3691" s="71">
        <v>0</v>
      </c>
      <c r="F3691" s="71">
        <v>3</v>
      </c>
      <c r="G3691" s="71">
        <v>3</v>
      </c>
      <c r="H3691" s="71">
        <v>3696</v>
      </c>
      <c r="I3691" s="71">
        <v>37.817631599999999</v>
      </c>
      <c r="J3691" s="71">
        <v>-122.2230297</v>
      </c>
    </row>
    <row r="3692" spans="1:10" ht="29.1">
      <c r="A3692" s="71">
        <v>58567</v>
      </c>
      <c r="B3692" s="70" t="s">
        <v>1035</v>
      </c>
      <c r="C3692" s="71">
        <v>900200</v>
      </c>
      <c r="D3692" s="72" t="s">
        <v>3550</v>
      </c>
      <c r="E3692" s="71">
        <v>1</v>
      </c>
      <c r="F3692" s="71">
        <v>3</v>
      </c>
      <c r="G3692" s="71">
        <v>3</v>
      </c>
      <c r="H3692" s="71">
        <v>3697</v>
      </c>
      <c r="I3692" s="71">
        <v>37.550334499999998</v>
      </c>
      <c r="J3692" s="71">
        <v>-122.03609729999999</v>
      </c>
    </row>
    <row r="3693" spans="1:10" ht="29.1">
      <c r="A3693" s="71">
        <v>56859</v>
      </c>
      <c r="B3693" s="70" t="s">
        <v>1035</v>
      </c>
      <c r="C3693" s="71">
        <v>901490</v>
      </c>
      <c r="D3693" s="72" t="s">
        <v>2924</v>
      </c>
      <c r="E3693" s="71">
        <v>2</v>
      </c>
      <c r="F3693" s="71">
        <v>1</v>
      </c>
      <c r="G3693" s="71">
        <v>3</v>
      </c>
      <c r="H3693" s="71">
        <v>3698</v>
      </c>
      <c r="I3693" s="71">
        <v>37.531281</v>
      </c>
      <c r="J3693" s="71">
        <v>-122.0353953</v>
      </c>
    </row>
    <row r="3694" spans="1:10" ht="29.1">
      <c r="A3694" s="71">
        <v>52105</v>
      </c>
      <c r="B3694" s="70" t="s">
        <v>1035</v>
      </c>
      <c r="C3694" s="71">
        <v>302320</v>
      </c>
      <c r="D3694" s="72" t="s">
        <v>3551</v>
      </c>
      <c r="E3694" s="71">
        <v>0</v>
      </c>
      <c r="F3694" s="71">
        <v>3</v>
      </c>
      <c r="G3694" s="71">
        <v>3</v>
      </c>
      <c r="H3694" s="71">
        <v>3699</v>
      </c>
      <c r="I3694" s="71">
        <v>37.884384699999998</v>
      </c>
      <c r="J3694" s="71">
        <v>-122.2626551</v>
      </c>
    </row>
    <row r="3695" spans="1:10" ht="29.1">
      <c r="A3695" s="71">
        <v>59730</v>
      </c>
      <c r="B3695" s="70" t="s">
        <v>1035</v>
      </c>
      <c r="C3695" s="71">
        <v>704575</v>
      </c>
      <c r="D3695" s="72" t="s">
        <v>3552</v>
      </c>
      <c r="E3695" s="71">
        <v>1</v>
      </c>
      <c r="F3695" s="71">
        <v>2</v>
      </c>
      <c r="G3695" s="71">
        <v>3</v>
      </c>
      <c r="H3695" s="71">
        <v>3700</v>
      </c>
      <c r="I3695" s="71">
        <v>37.580233700000001</v>
      </c>
      <c r="J3695" s="71">
        <v>-122.031215</v>
      </c>
    </row>
    <row r="3696" spans="1:10" ht="29.1">
      <c r="A3696" s="71">
        <v>59298</v>
      </c>
      <c r="B3696" s="70" t="s">
        <v>1035</v>
      </c>
      <c r="C3696" s="71">
        <v>1301030</v>
      </c>
      <c r="D3696" s="72" t="s">
        <v>3214</v>
      </c>
      <c r="E3696" s="71">
        <v>2</v>
      </c>
      <c r="F3696" s="71">
        <v>1</v>
      </c>
      <c r="G3696" s="71">
        <v>3</v>
      </c>
      <c r="H3696" s="71">
        <v>3701</v>
      </c>
      <c r="I3696" s="71">
        <v>37.909448500000003</v>
      </c>
      <c r="J3696" s="71">
        <v>-122.3122425</v>
      </c>
    </row>
    <row r="3697" spans="1:10" ht="29.1">
      <c r="A3697" s="71">
        <v>52317</v>
      </c>
      <c r="B3697" s="70" t="s">
        <v>1035</v>
      </c>
      <c r="C3697" s="71">
        <v>9905870</v>
      </c>
      <c r="D3697" s="72" t="s">
        <v>3553</v>
      </c>
      <c r="E3697" s="71">
        <v>1</v>
      </c>
      <c r="F3697" s="71">
        <v>2</v>
      </c>
      <c r="G3697" s="71">
        <v>3</v>
      </c>
      <c r="H3697" s="71">
        <v>3702</v>
      </c>
      <c r="I3697" s="71">
        <v>37.496055699999999</v>
      </c>
      <c r="J3697" s="71">
        <v>-121.9339586</v>
      </c>
    </row>
    <row r="3698" spans="1:10" ht="29.1">
      <c r="A3698" s="71">
        <v>56016</v>
      </c>
      <c r="B3698" s="70" t="s">
        <v>1035</v>
      </c>
      <c r="C3698" s="71">
        <v>801310</v>
      </c>
      <c r="D3698" s="72" t="s">
        <v>3554</v>
      </c>
      <c r="E3698" s="71">
        <v>3</v>
      </c>
      <c r="F3698" s="71">
        <v>0</v>
      </c>
      <c r="G3698" s="71">
        <v>3</v>
      </c>
      <c r="H3698" s="71">
        <v>3703</v>
      </c>
      <c r="I3698" s="71">
        <v>37.677963900000002</v>
      </c>
      <c r="J3698" s="71">
        <v>-122.06508650000001</v>
      </c>
    </row>
    <row r="3699" spans="1:10" ht="29.1">
      <c r="A3699" s="71">
        <v>58256</v>
      </c>
      <c r="B3699" s="70" t="s">
        <v>1035</v>
      </c>
      <c r="C3699" s="71">
        <v>400110</v>
      </c>
      <c r="D3699" s="72" t="s">
        <v>3555</v>
      </c>
      <c r="E3699" s="71">
        <v>2</v>
      </c>
      <c r="F3699" s="71">
        <v>1</v>
      </c>
      <c r="G3699" s="71">
        <v>3</v>
      </c>
      <c r="H3699" s="71">
        <v>3704</v>
      </c>
      <c r="I3699" s="71">
        <v>37.705433999999997</v>
      </c>
      <c r="J3699" s="71">
        <v>-122.0739212</v>
      </c>
    </row>
    <row r="3700" spans="1:10" ht="29.1">
      <c r="A3700" s="71">
        <v>54780</v>
      </c>
      <c r="B3700" s="70" t="s">
        <v>1035</v>
      </c>
      <c r="C3700" s="71">
        <v>302370</v>
      </c>
      <c r="D3700" s="72" t="s">
        <v>3392</v>
      </c>
      <c r="E3700" s="71">
        <v>2</v>
      </c>
      <c r="F3700" s="71">
        <v>1</v>
      </c>
      <c r="G3700" s="71">
        <v>3</v>
      </c>
      <c r="H3700" s="71">
        <v>3705</v>
      </c>
      <c r="I3700" s="71">
        <v>37.879197900000001</v>
      </c>
      <c r="J3700" s="71">
        <v>-122.2610948</v>
      </c>
    </row>
    <row r="3701" spans="1:10" ht="29.1">
      <c r="A3701" s="71">
        <v>51590</v>
      </c>
      <c r="B3701" s="70" t="s">
        <v>1035</v>
      </c>
      <c r="C3701" s="71">
        <v>1502550</v>
      </c>
      <c r="D3701" s="72" t="s">
        <v>3353</v>
      </c>
      <c r="E3701" s="71">
        <v>1</v>
      </c>
      <c r="F3701" s="71">
        <v>2</v>
      </c>
      <c r="G3701" s="71">
        <v>3</v>
      </c>
      <c r="H3701" s="71">
        <v>3706</v>
      </c>
      <c r="I3701" s="71">
        <v>37.699724699999997</v>
      </c>
      <c r="J3701" s="71">
        <v>-122.16487840000001</v>
      </c>
    </row>
    <row r="3702" spans="1:10" ht="29.1">
      <c r="A3702" s="71">
        <v>54432</v>
      </c>
      <c r="B3702" s="70" t="s">
        <v>1035</v>
      </c>
      <c r="C3702" s="71">
        <v>1300610</v>
      </c>
      <c r="D3702" s="72" t="s">
        <v>3556</v>
      </c>
      <c r="E3702" s="71">
        <v>2</v>
      </c>
      <c r="F3702" s="71">
        <v>1</v>
      </c>
      <c r="G3702" s="71">
        <v>3</v>
      </c>
      <c r="H3702" s="71">
        <v>3707</v>
      </c>
      <c r="I3702" s="71">
        <v>37.938507999999999</v>
      </c>
      <c r="J3702" s="71">
        <v>-122.3570098</v>
      </c>
    </row>
    <row r="3703" spans="1:10" ht="29.1">
      <c r="A3703" s="71">
        <v>59519</v>
      </c>
      <c r="B3703" s="70" t="s">
        <v>1035</v>
      </c>
      <c r="C3703" s="71">
        <v>1006070</v>
      </c>
      <c r="D3703" s="72" t="s">
        <v>3472</v>
      </c>
      <c r="E3703" s="71">
        <v>1</v>
      </c>
      <c r="F3703" s="71">
        <v>2</v>
      </c>
      <c r="G3703" s="71">
        <v>3</v>
      </c>
      <c r="H3703" s="71">
        <v>3708</v>
      </c>
      <c r="I3703" s="71">
        <v>37.842760800000001</v>
      </c>
      <c r="J3703" s="71">
        <v>-122.23135910000001</v>
      </c>
    </row>
    <row r="3704" spans="1:10" ht="29.1">
      <c r="A3704" s="71">
        <v>56624</v>
      </c>
      <c r="B3704" s="70" t="s">
        <v>1035</v>
      </c>
      <c r="C3704" s="71">
        <v>1302480</v>
      </c>
      <c r="D3704" s="72" t="s">
        <v>2942</v>
      </c>
      <c r="E3704" s="71">
        <v>2</v>
      </c>
      <c r="F3704" s="71">
        <v>1</v>
      </c>
      <c r="G3704" s="71">
        <v>3</v>
      </c>
      <c r="H3704" s="71">
        <v>3709</v>
      </c>
      <c r="I3704" s="71">
        <v>37.9200874</v>
      </c>
      <c r="J3704" s="71">
        <v>-122.34681670000001</v>
      </c>
    </row>
    <row r="3705" spans="1:10" ht="29.1">
      <c r="A3705" s="71">
        <v>55064</v>
      </c>
      <c r="B3705" s="70" t="s">
        <v>1035</v>
      </c>
      <c r="C3705" s="71">
        <v>200010</v>
      </c>
      <c r="D3705" s="72" t="s">
        <v>3557</v>
      </c>
      <c r="E3705" s="71">
        <v>0</v>
      </c>
      <c r="F3705" s="71">
        <v>3</v>
      </c>
      <c r="G3705" s="71">
        <v>3</v>
      </c>
      <c r="H3705" s="71">
        <v>3710</v>
      </c>
      <c r="I3705" s="71">
        <v>37.8963137</v>
      </c>
      <c r="J3705" s="71">
        <v>-122.30815</v>
      </c>
    </row>
    <row r="3706" spans="1:10" ht="29.1">
      <c r="A3706" s="71">
        <v>51770</v>
      </c>
      <c r="B3706" s="70" t="s">
        <v>1035</v>
      </c>
      <c r="C3706" s="71">
        <v>100570</v>
      </c>
      <c r="D3706" s="72" t="s">
        <v>3469</v>
      </c>
      <c r="E3706" s="71">
        <v>1</v>
      </c>
      <c r="F3706" s="71">
        <v>2</v>
      </c>
      <c r="G3706" s="71">
        <v>3</v>
      </c>
      <c r="H3706" s="71">
        <v>3711</v>
      </c>
      <c r="I3706" s="71">
        <v>37.772447300000003</v>
      </c>
      <c r="J3706" s="71">
        <v>-122.2496405</v>
      </c>
    </row>
    <row r="3707" spans="1:10" ht="29.1">
      <c r="A3707" s="71">
        <v>59878</v>
      </c>
      <c r="B3707" s="70" t="s">
        <v>1035</v>
      </c>
      <c r="C3707" s="71">
        <v>800450</v>
      </c>
      <c r="D3707" s="72" t="s">
        <v>3271</v>
      </c>
      <c r="E3707" s="71">
        <v>2</v>
      </c>
      <c r="F3707" s="71">
        <v>1</v>
      </c>
      <c r="G3707" s="71">
        <v>3</v>
      </c>
      <c r="H3707" s="71">
        <v>3712</v>
      </c>
      <c r="I3707" s="71">
        <v>37.677913500000003</v>
      </c>
      <c r="J3707" s="71">
        <v>-122.0754637</v>
      </c>
    </row>
    <row r="3708" spans="1:10" ht="29.1">
      <c r="A3708" s="71">
        <v>52871</v>
      </c>
      <c r="B3708" s="70" t="s">
        <v>1035</v>
      </c>
      <c r="C3708" s="71">
        <v>9907570</v>
      </c>
      <c r="D3708" s="72" t="s">
        <v>3513</v>
      </c>
      <c r="E3708" s="71">
        <v>3</v>
      </c>
      <c r="F3708" s="71">
        <v>1</v>
      </c>
      <c r="G3708" s="71">
        <v>3</v>
      </c>
      <c r="H3708" s="71">
        <v>3713</v>
      </c>
      <c r="I3708" s="71">
        <v>37.527667000000001</v>
      </c>
      <c r="J3708" s="71">
        <v>-121.958085</v>
      </c>
    </row>
    <row r="3709" spans="1:10" ht="29.1">
      <c r="A3709" s="71">
        <v>58651</v>
      </c>
      <c r="B3709" s="70" t="s">
        <v>1035</v>
      </c>
      <c r="C3709" s="71">
        <v>9802560</v>
      </c>
      <c r="D3709" s="72" t="s">
        <v>3558</v>
      </c>
      <c r="E3709" s="71">
        <v>2</v>
      </c>
      <c r="F3709" s="71">
        <v>1</v>
      </c>
      <c r="G3709" s="71">
        <v>3</v>
      </c>
      <c r="H3709" s="71">
        <v>3714</v>
      </c>
      <c r="I3709" s="71">
        <v>37.682480699999999</v>
      </c>
      <c r="J3709" s="71">
        <v>-122.12160350000001</v>
      </c>
    </row>
    <row r="3710" spans="1:10" ht="29.1">
      <c r="A3710" s="71">
        <v>52789</v>
      </c>
      <c r="B3710" s="70" t="s">
        <v>1035</v>
      </c>
      <c r="C3710" s="71">
        <v>9802980</v>
      </c>
      <c r="D3710" s="72" t="s">
        <v>3559</v>
      </c>
      <c r="E3710" s="71">
        <v>2</v>
      </c>
      <c r="F3710" s="71">
        <v>1</v>
      </c>
      <c r="G3710" s="71">
        <v>3</v>
      </c>
      <c r="H3710" s="71">
        <v>3715</v>
      </c>
      <c r="I3710" s="71">
        <v>37.701099399999997</v>
      </c>
      <c r="J3710" s="71">
        <v>-122.088956</v>
      </c>
    </row>
    <row r="3711" spans="1:10" ht="29.1">
      <c r="A3711" s="71">
        <v>55420</v>
      </c>
      <c r="B3711" s="70" t="s">
        <v>1035</v>
      </c>
      <c r="C3711" s="71">
        <v>9900960</v>
      </c>
      <c r="D3711" s="72" t="s">
        <v>3560</v>
      </c>
      <c r="E3711" s="71">
        <v>2</v>
      </c>
      <c r="F3711" s="71">
        <v>1</v>
      </c>
      <c r="G3711" s="71">
        <v>3</v>
      </c>
      <c r="H3711" s="71">
        <v>3716</v>
      </c>
      <c r="I3711" s="71">
        <v>37.908945299999999</v>
      </c>
      <c r="J3711" s="71">
        <v>-122.27295839999999</v>
      </c>
    </row>
    <row r="3712" spans="1:10" ht="29.1">
      <c r="A3712" s="71">
        <v>54235</v>
      </c>
      <c r="B3712" s="70" t="s">
        <v>1035</v>
      </c>
      <c r="C3712" s="71">
        <v>9802570</v>
      </c>
      <c r="D3712" s="72" t="s">
        <v>3558</v>
      </c>
      <c r="E3712" s="71">
        <v>0</v>
      </c>
      <c r="F3712" s="71">
        <v>3</v>
      </c>
      <c r="G3712" s="71">
        <v>3</v>
      </c>
      <c r="H3712" s="71">
        <v>3717</v>
      </c>
      <c r="I3712" s="71">
        <v>37.682691599999998</v>
      </c>
      <c r="J3712" s="71">
        <v>-122.12143330000001</v>
      </c>
    </row>
    <row r="3713" spans="1:10" ht="29.1">
      <c r="A3713" s="71">
        <v>58515</v>
      </c>
      <c r="B3713" s="70" t="s">
        <v>1035</v>
      </c>
      <c r="C3713" s="71">
        <v>1502780</v>
      </c>
      <c r="D3713" s="72" t="s">
        <v>3561</v>
      </c>
      <c r="E3713" s="71">
        <v>1</v>
      </c>
      <c r="F3713" s="71">
        <v>2</v>
      </c>
      <c r="G3713" s="71">
        <v>3</v>
      </c>
      <c r="H3713" s="71">
        <v>3718</v>
      </c>
      <c r="I3713" s="71">
        <v>37.695384099999998</v>
      </c>
      <c r="J3713" s="71">
        <v>-122.1524464</v>
      </c>
    </row>
    <row r="3714" spans="1:10" ht="29.1">
      <c r="A3714" s="71">
        <v>55616</v>
      </c>
      <c r="B3714" s="70" t="s">
        <v>1035</v>
      </c>
      <c r="C3714" s="71">
        <v>200250</v>
      </c>
      <c r="D3714" s="72" t="s">
        <v>3460</v>
      </c>
      <c r="E3714" s="71">
        <v>3</v>
      </c>
      <c r="F3714" s="71">
        <v>0</v>
      </c>
      <c r="G3714" s="71">
        <v>3</v>
      </c>
      <c r="H3714" s="71">
        <v>3719</v>
      </c>
      <c r="I3714" s="71">
        <v>37.8938688</v>
      </c>
      <c r="J3714" s="71">
        <v>-122.3072978</v>
      </c>
    </row>
    <row r="3715" spans="1:10" ht="29.1">
      <c r="A3715" s="71">
        <v>51061</v>
      </c>
      <c r="B3715" s="70" t="s">
        <v>1035</v>
      </c>
      <c r="C3715" s="71">
        <v>9900575</v>
      </c>
      <c r="D3715" s="72" t="s">
        <v>3562</v>
      </c>
      <c r="E3715" s="71">
        <v>0</v>
      </c>
      <c r="F3715" s="71">
        <v>3</v>
      </c>
      <c r="G3715" s="71">
        <v>3</v>
      </c>
      <c r="H3715" s="71">
        <v>3720</v>
      </c>
      <c r="I3715" s="71">
        <v>37.900982999999997</v>
      </c>
      <c r="J3715" s="71">
        <v>-122.2882919</v>
      </c>
    </row>
    <row r="3716" spans="1:10" ht="29.1">
      <c r="A3716" s="71">
        <v>57543</v>
      </c>
      <c r="B3716" s="70" t="s">
        <v>1035</v>
      </c>
      <c r="C3716" s="71">
        <v>500950</v>
      </c>
      <c r="D3716" s="72" t="s">
        <v>3563</v>
      </c>
      <c r="E3716" s="71">
        <v>3</v>
      </c>
      <c r="F3716" s="71">
        <v>0</v>
      </c>
      <c r="G3716" s="71">
        <v>3</v>
      </c>
      <c r="H3716" s="71">
        <v>3721</v>
      </c>
      <c r="I3716" s="71">
        <v>37.902734199999998</v>
      </c>
      <c r="J3716" s="71">
        <v>-122.2954594</v>
      </c>
    </row>
    <row r="3717" spans="1:10" ht="29.1">
      <c r="A3717" s="71">
        <v>52801</v>
      </c>
      <c r="B3717" s="70" t="s">
        <v>1035</v>
      </c>
      <c r="C3717" s="71">
        <v>9907350</v>
      </c>
      <c r="D3717" s="72" t="s">
        <v>3564</v>
      </c>
      <c r="E3717" s="71">
        <v>1</v>
      </c>
      <c r="F3717" s="71">
        <v>2</v>
      </c>
      <c r="G3717" s="71">
        <v>3</v>
      </c>
      <c r="H3717" s="71">
        <v>3722</v>
      </c>
      <c r="I3717" s="71">
        <v>37.554783700000002</v>
      </c>
      <c r="J3717" s="71">
        <v>-121.9837811</v>
      </c>
    </row>
    <row r="3718" spans="1:10" ht="29.1">
      <c r="A3718" s="71">
        <v>51880</v>
      </c>
      <c r="B3718" s="70" t="s">
        <v>1035</v>
      </c>
      <c r="C3718" s="71">
        <v>300670</v>
      </c>
      <c r="D3718" s="72" t="s">
        <v>3501</v>
      </c>
      <c r="E3718" s="71">
        <v>3</v>
      </c>
      <c r="F3718" s="71">
        <v>1</v>
      </c>
      <c r="G3718" s="71">
        <v>3</v>
      </c>
      <c r="H3718" s="71">
        <v>3723</v>
      </c>
      <c r="I3718" s="71">
        <v>37.897378600000003</v>
      </c>
      <c r="J3718" s="71">
        <v>-122.276286</v>
      </c>
    </row>
    <row r="3719" spans="1:10" ht="29.1">
      <c r="A3719" s="71">
        <v>50876</v>
      </c>
      <c r="B3719" s="70" t="s">
        <v>1035</v>
      </c>
      <c r="C3719" s="71">
        <v>9801520</v>
      </c>
      <c r="D3719" s="72" t="s">
        <v>3450</v>
      </c>
      <c r="E3719" s="71">
        <v>2</v>
      </c>
      <c r="F3719" s="71">
        <v>1</v>
      </c>
      <c r="G3719" s="71">
        <v>3</v>
      </c>
      <c r="H3719" s="71">
        <v>3724</v>
      </c>
      <c r="I3719" s="71">
        <v>37.684262400000001</v>
      </c>
      <c r="J3719" s="71">
        <v>-122.0767591</v>
      </c>
    </row>
    <row r="3720" spans="1:10" ht="29.1">
      <c r="A3720" s="71">
        <v>51949</v>
      </c>
      <c r="B3720" s="70" t="s">
        <v>1035</v>
      </c>
      <c r="C3720" s="71">
        <v>9905210</v>
      </c>
      <c r="D3720" s="72" t="s">
        <v>3565</v>
      </c>
      <c r="E3720" s="71">
        <v>3</v>
      </c>
      <c r="F3720" s="71">
        <v>0</v>
      </c>
      <c r="G3720" s="71">
        <v>3</v>
      </c>
      <c r="H3720" s="71">
        <v>3725</v>
      </c>
      <c r="I3720" s="71">
        <v>37.938374899999999</v>
      </c>
      <c r="J3720" s="71">
        <v>-122.3521482</v>
      </c>
    </row>
    <row r="3721" spans="1:10" ht="29.1">
      <c r="A3721" s="71">
        <v>56527</v>
      </c>
      <c r="B3721" s="70" t="s">
        <v>1035</v>
      </c>
      <c r="C3721" s="71">
        <v>1017520</v>
      </c>
      <c r="D3721" s="72" t="s">
        <v>3566</v>
      </c>
      <c r="E3721" s="71">
        <v>1</v>
      </c>
      <c r="F3721" s="71">
        <v>3</v>
      </c>
      <c r="G3721" s="71">
        <v>3</v>
      </c>
      <c r="H3721" s="71">
        <v>3726</v>
      </c>
      <c r="I3721" s="71">
        <v>37.804631700000002</v>
      </c>
      <c r="J3721" s="71">
        <v>-122.22804739999999</v>
      </c>
    </row>
    <row r="3722" spans="1:10" ht="29.1">
      <c r="A3722" s="71">
        <v>52191</v>
      </c>
      <c r="B3722" s="70" t="s">
        <v>1035</v>
      </c>
      <c r="C3722" s="71">
        <v>9901130</v>
      </c>
      <c r="D3722" s="72" t="s">
        <v>3567</v>
      </c>
      <c r="E3722" s="71">
        <v>1</v>
      </c>
      <c r="F3722" s="71">
        <v>2</v>
      </c>
      <c r="G3722" s="71">
        <v>3</v>
      </c>
      <c r="H3722" s="71">
        <v>3727</v>
      </c>
      <c r="I3722" s="71">
        <v>37.955881599999998</v>
      </c>
      <c r="J3722" s="71">
        <v>-122.27714450000001</v>
      </c>
    </row>
    <row r="3723" spans="1:10" ht="29.1">
      <c r="A3723" s="71">
        <v>59927</v>
      </c>
      <c r="B3723" s="70" t="s">
        <v>1035</v>
      </c>
      <c r="C3723" s="71">
        <v>1002120</v>
      </c>
      <c r="D3723" s="72" t="s">
        <v>3153</v>
      </c>
      <c r="E3723" s="71">
        <v>3</v>
      </c>
      <c r="F3723" s="71">
        <v>0</v>
      </c>
      <c r="G3723" s="71">
        <v>3</v>
      </c>
      <c r="H3723" s="71">
        <v>3728</v>
      </c>
      <c r="I3723" s="71">
        <v>37.7977779</v>
      </c>
      <c r="J3723" s="71">
        <v>-122.1939043</v>
      </c>
    </row>
    <row r="3724" spans="1:10" ht="29.1">
      <c r="A3724" s="71">
        <v>56059</v>
      </c>
      <c r="B3724" s="70" t="s">
        <v>1035</v>
      </c>
      <c r="C3724" s="71">
        <v>1008010</v>
      </c>
      <c r="D3724" s="72" t="s">
        <v>3568</v>
      </c>
      <c r="E3724" s="71">
        <v>2</v>
      </c>
      <c r="F3724" s="71">
        <v>2</v>
      </c>
      <c r="G3724" s="71">
        <v>3</v>
      </c>
      <c r="H3724" s="71">
        <v>3729</v>
      </c>
      <c r="I3724" s="71">
        <v>37.7532839</v>
      </c>
      <c r="J3724" s="71">
        <v>-122.1241306</v>
      </c>
    </row>
    <row r="3725" spans="1:10" ht="29.1">
      <c r="A3725" s="71">
        <v>58520</v>
      </c>
      <c r="B3725" s="70" t="s">
        <v>1035</v>
      </c>
      <c r="C3725" s="71">
        <v>1302930</v>
      </c>
      <c r="D3725" s="72" t="s">
        <v>3569</v>
      </c>
      <c r="E3725" s="71">
        <v>2</v>
      </c>
      <c r="F3725" s="71">
        <v>1</v>
      </c>
      <c r="G3725" s="71">
        <v>3</v>
      </c>
      <c r="H3725" s="71">
        <v>3730</v>
      </c>
      <c r="I3725" s="71">
        <v>37.921162299999999</v>
      </c>
      <c r="J3725" s="71">
        <v>-122.32323359999999</v>
      </c>
    </row>
    <row r="3726" spans="1:10" ht="29.1">
      <c r="A3726" s="71">
        <v>59970</v>
      </c>
      <c r="B3726" s="70" t="s">
        <v>1035</v>
      </c>
      <c r="C3726" s="71">
        <v>300650</v>
      </c>
      <c r="D3726" s="72" t="s">
        <v>3256</v>
      </c>
      <c r="E3726" s="71">
        <v>2</v>
      </c>
      <c r="F3726" s="71">
        <v>1</v>
      </c>
      <c r="G3726" s="71">
        <v>3</v>
      </c>
      <c r="H3726" s="71">
        <v>3731</v>
      </c>
      <c r="I3726" s="71">
        <v>37.900947000000002</v>
      </c>
      <c r="J3726" s="71">
        <v>-122.2771876</v>
      </c>
    </row>
    <row r="3727" spans="1:10" ht="29.1">
      <c r="A3727" s="71">
        <v>57910</v>
      </c>
      <c r="B3727" s="70" t="s">
        <v>1035</v>
      </c>
      <c r="C3727" s="71">
        <v>900560</v>
      </c>
      <c r="D3727" s="72" t="s">
        <v>3570</v>
      </c>
      <c r="E3727" s="71">
        <v>1</v>
      </c>
      <c r="F3727" s="71">
        <v>3</v>
      </c>
      <c r="G3727" s="71">
        <v>3</v>
      </c>
      <c r="H3727" s="71">
        <v>3732</v>
      </c>
      <c r="I3727" s="71">
        <v>37.525075700000002</v>
      </c>
      <c r="J3727" s="71">
        <v>-122.02860579999999</v>
      </c>
    </row>
    <row r="3728" spans="1:10" ht="29.1">
      <c r="A3728" s="71">
        <v>57716</v>
      </c>
      <c r="B3728" s="70" t="s">
        <v>1035</v>
      </c>
      <c r="C3728" s="71">
        <v>9804110</v>
      </c>
      <c r="D3728" s="72" t="s">
        <v>3571</v>
      </c>
      <c r="E3728" s="71">
        <v>1</v>
      </c>
      <c r="F3728" s="71">
        <v>2</v>
      </c>
      <c r="G3728" s="71">
        <v>3</v>
      </c>
      <c r="H3728" s="71">
        <v>3733</v>
      </c>
      <c r="I3728" s="71">
        <v>37.691216900000001</v>
      </c>
      <c r="J3728" s="71">
        <v>-122.0623873</v>
      </c>
    </row>
    <row r="3729" spans="1:10" ht="29.1">
      <c r="A3729" s="71">
        <v>51139</v>
      </c>
      <c r="B3729" s="70" t="s">
        <v>1035</v>
      </c>
      <c r="C3729" s="71">
        <v>1017690</v>
      </c>
      <c r="D3729" s="72" t="s">
        <v>3010</v>
      </c>
      <c r="E3729" s="71">
        <v>3</v>
      </c>
      <c r="F3729" s="71">
        <v>0</v>
      </c>
      <c r="G3729" s="71">
        <v>3</v>
      </c>
      <c r="H3729" s="71">
        <v>3734</v>
      </c>
      <c r="I3729" s="71">
        <v>37.818770499999999</v>
      </c>
      <c r="J3729" s="71">
        <v>-122.2101426</v>
      </c>
    </row>
    <row r="3730" spans="1:10" ht="29.1">
      <c r="A3730" s="71">
        <v>51970</v>
      </c>
      <c r="B3730" s="70" t="s">
        <v>1035</v>
      </c>
      <c r="C3730" s="71">
        <v>701600</v>
      </c>
      <c r="D3730" s="72" t="s">
        <v>3572</v>
      </c>
      <c r="E3730" s="71">
        <v>1</v>
      </c>
      <c r="F3730" s="71">
        <v>2</v>
      </c>
      <c r="G3730" s="71">
        <v>3</v>
      </c>
      <c r="H3730" s="71">
        <v>3735</v>
      </c>
      <c r="I3730" s="71">
        <v>37.514325100000001</v>
      </c>
      <c r="J3730" s="71">
        <v>-121.9316307</v>
      </c>
    </row>
    <row r="3731" spans="1:10" ht="29.1">
      <c r="A3731" s="71">
        <v>54439</v>
      </c>
      <c r="B3731" s="70" t="s">
        <v>1035</v>
      </c>
      <c r="C3731" s="71">
        <v>1007300</v>
      </c>
      <c r="D3731" s="72" t="s">
        <v>3234</v>
      </c>
      <c r="E3731" s="71">
        <v>3</v>
      </c>
      <c r="F3731" s="71">
        <v>0</v>
      </c>
      <c r="G3731" s="71">
        <v>3</v>
      </c>
      <c r="H3731" s="71">
        <v>3736</v>
      </c>
      <c r="I3731" s="71">
        <v>37.846016499999998</v>
      </c>
      <c r="J3731" s="71">
        <v>-122.2551576</v>
      </c>
    </row>
    <row r="3732" spans="1:10" ht="29.1">
      <c r="A3732" s="71">
        <v>56915</v>
      </c>
      <c r="B3732" s="70" t="s">
        <v>1035</v>
      </c>
      <c r="C3732" s="71">
        <v>1013110</v>
      </c>
      <c r="D3732" s="72" t="s">
        <v>3573</v>
      </c>
      <c r="E3732" s="71">
        <v>1</v>
      </c>
      <c r="F3732" s="71">
        <v>3</v>
      </c>
      <c r="G3732" s="71">
        <v>3</v>
      </c>
      <c r="H3732" s="71">
        <v>3737</v>
      </c>
      <c r="I3732" s="71">
        <v>37.779134599999999</v>
      </c>
      <c r="J3732" s="71">
        <v>-122.1749701</v>
      </c>
    </row>
    <row r="3733" spans="1:10" ht="29.1">
      <c r="A3733" s="71">
        <v>56120</v>
      </c>
      <c r="B3733" s="70" t="s">
        <v>1035</v>
      </c>
      <c r="C3733" s="71">
        <v>1601090</v>
      </c>
      <c r="D3733" s="72" t="s">
        <v>3574</v>
      </c>
      <c r="E3733" s="71">
        <v>1</v>
      </c>
      <c r="F3733" s="71">
        <v>3</v>
      </c>
      <c r="G3733" s="71">
        <v>3</v>
      </c>
      <c r="H3733" s="71">
        <v>3738</v>
      </c>
      <c r="I3733" s="71">
        <v>37.978701299999997</v>
      </c>
      <c r="J3733" s="71">
        <v>-122.3529449</v>
      </c>
    </row>
    <row r="3734" spans="1:10" ht="29.1">
      <c r="A3734" s="71">
        <v>54460</v>
      </c>
      <c r="B3734" s="70" t="s">
        <v>1035</v>
      </c>
      <c r="C3734" s="71">
        <v>801730</v>
      </c>
      <c r="D3734" s="72" t="s">
        <v>3575</v>
      </c>
      <c r="E3734" s="71">
        <v>1</v>
      </c>
      <c r="F3734" s="71">
        <v>2</v>
      </c>
      <c r="G3734" s="71">
        <v>3</v>
      </c>
      <c r="H3734" s="71">
        <v>3739</v>
      </c>
      <c r="I3734" s="71">
        <v>37.6444343</v>
      </c>
      <c r="J3734" s="71">
        <v>-122.08391210000001</v>
      </c>
    </row>
    <row r="3735" spans="1:10" ht="29.1">
      <c r="A3735" s="71">
        <v>53954</v>
      </c>
      <c r="B3735" s="70" t="s">
        <v>1035</v>
      </c>
      <c r="C3735" s="71">
        <v>9814160</v>
      </c>
      <c r="D3735" s="72" t="s">
        <v>3576</v>
      </c>
      <c r="E3735" s="71">
        <v>2</v>
      </c>
      <c r="F3735" s="71">
        <v>2</v>
      </c>
      <c r="G3735" s="71">
        <v>3</v>
      </c>
      <c r="H3735" s="71">
        <v>3740</v>
      </c>
      <c r="I3735" s="71">
        <v>37.699354100000001</v>
      </c>
      <c r="J3735" s="71">
        <v>-122.0613424</v>
      </c>
    </row>
    <row r="3736" spans="1:10" ht="29.1">
      <c r="A3736" s="71">
        <v>50959</v>
      </c>
      <c r="B3736" s="70" t="s">
        <v>1035</v>
      </c>
      <c r="C3736" s="71">
        <v>9900340</v>
      </c>
      <c r="D3736" s="72" t="s">
        <v>3228</v>
      </c>
      <c r="E3736" s="71">
        <v>3</v>
      </c>
      <c r="F3736" s="71">
        <v>0</v>
      </c>
      <c r="G3736" s="71">
        <v>3</v>
      </c>
      <c r="H3736" s="71">
        <v>3741</v>
      </c>
      <c r="I3736" s="71">
        <v>37.910647300000001</v>
      </c>
      <c r="J3736" s="71">
        <v>-122.2802531</v>
      </c>
    </row>
    <row r="3737" spans="1:10" ht="29.1">
      <c r="A3737" s="71">
        <v>53835</v>
      </c>
      <c r="B3737" s="70" t="s">
        <v>1035</v>
      </c>
      <c r="C3737" s="71">
        <v>1303870</v>
      </c>
      <c r="D3737" s="72" t="s">
        <v>3577</v>
      </c>
      <c r="E3737" s="71">
        <v>2</v>
      </c>
      <c r="F3737" s="71">
        <v>1</v>
      </c>
      <c r="G3737" s="71">
        <v>3</v>
      </c>
      <c r="H3737" s="71">
        <v>3742</v>
      </c>
      <c r="I3737" s="71">
        <v>37.935622899999998</v>
      </c>
      <c r="J3737" s="71">
        <v>-122.3724476</v>
      </c>
    </row>
    <row r="3738" spans="1:10" ht="29.1">
      <c r="A3738" s="71">
        <v>53744</v>
      </c>
      <c r="B3738" s="70" t="s">
        <v>1035</v>
      </c>
      <c r="C3738" s="71">
        <v>702050</v>
      </c>
      <c r="D3738" s="72" t="s">
        <v>3578</v>
      </c>
      <c r="E3738" s="71">
        <v>2</v>
      </c>
      <c r="F3738" s="71">
        <v>1</v>
      </c>
      <c r="G3738" s="71">
        <v>3</v>
      </c>
      <c r="H3738" s="71">
        <v>3743</v>
      </c>
      <c r="I3738" s="71">
        <v>37.529941000000001</v>
      </c>
      <c r="J3738" s="71">
        <v>-121.958556</v>
      </c>
    </row>
    <row r="3739" spans="1:10" ht="29.1">
      <c r="A3739" s="71">
        <v>52828</v>
      </c>
      <c r="B3739" s="70" t="s">
        <v>1035</v>
      </c>
      <c r="C3739" s="71">
        <v>1007560</v>
      </c>
      <c r="D3739" s="72" t="s">
        <v>1047</v>
      </c>
      <c r="E3739" s="71">
        <v>1</v>
      </c>
      <c r="F3739" s="71">
        <v>2</v>
      </c>
      <c r="G3739" s="71">
        <v>3</v>
      </c>
      <c r="H3739" s="71">
        <v>3744</v>
      </c>
      <c r="I3739" s="71">
        <v>37.844867000000001</v>
      </c>
      <c r="J3739" s="71">
        <v>-122.25192699999999</v>
      </c>
    </row>
    <row r="3740" spans="1:10" ht="29.1">
      <c r="A3740" s="71">
        <v>58390</v>
      </c>
      <c r="B3740" s="70" t="s">
        <v>1035</v>
      </c>
      <c r="C3740" s="71">
        <v>1000200</v>
      </c>
      <c r="D3740" s="72" t="s">
        <v>3579</v>
      </c>
      <c r="E3740" s="71">
        <v>0</v>
      </c>
      <c r="F3740" s="71">
        <v>3</v>
      </c>
      <c r="G3740" s="71">
        <v>3</v>
      </c>
      <c r="H3740" s="71">
        <v>3745</v>
      </c>
      <c r="I3740" s="71">
        <v>37.742105600000002</v>
      </c>
      <c r="J3740" s="71">
        <v>-122.1546609</v>
      </c>
    </row>
    <row r="3741" spans="1:10" ht="29.1">
      <c r="A3741" s="71">
        <v>57645</v>
      </c>
      <c r="B3741" s="70" t="s">
        <v>1035</v>
      </c>
      <c r="C3741" s="71">
        <v>1014060</v>
      </c>
      <c r="D3741" s="72" t="s">
        <v>3507</v>
      </c>
      <c r="E3741" s="71">
        <v>2</v>
      </c>
      <c r="F3741" s="71">
        <v>1</v>
      </c>
      <c r="G3741" s="71">
        <v>3</v>
      </c>
      <c r="H3741" s="71">
        <v>3746</v>
      </c>
      <c r="I3741" s="71">
        <v>37.809398399999999</v>
      </c>
      <c r="J3741" s="71">
        <v>-122.20250559999999</v>
      </c>
    </row>
    <row r="3742" spans="1:10" ht="29.1">
      <c r="A3742" s="71">
        <v>52165</v>
      </c>
      <c r="B3742" s="70" t="s">
        <v>1035</v>
      </c>
      <c r="C3742" s="71">
        <v>101800</v>
      </c>
      <c r="D3742" s="72" t="s">
        <v>3580</v>
      </c>
      <c r="E3742" s="71">
        <v>1</v>
      </c>
      <c r="F3742" s="71">
        <v>2</v>
      </c>
      <c r="G3742" s="71">
        <v>3</v>
      </c>
      <c r="H3742" s="71">
        <v>3747</v>
      </c>
      <c r="I3742" s="71">
        <v>37.775356700000003</v>
      </c>
      <c r="J3742" s="71">
        <v>-122.2791928</v>
      </c>
    </row>
    <row r="3743" spans="1:10" ht="29.1">
      <c r="A3743" s="71">
        <v>56269</v>
      </c>
      <c r="B3743" s="70" t="s">
        <v>1035</v>
      </c>
      <c r="C3743" s="71">
        <v>1011580</v>
      </c>
      <c r="D3743" s="72" t="s">
        <v>3581</v>
      </c>
      <c r="E3743" s="71">
        <v>0</v>
      </c>
      <c r="F3743" s="71">
        <v>3</v>
      </c>
      <c r="G3743" s="71">
        <v>3</v>
      </c>
      <c r="H3743" s="71">
        <v>3748</v>
      </c>
      <c r="I3743" s="71">
        <v>37.757429500000001</v>
      </c>
      <c r="J3743" s="71">
        <v>-122.1411639</v>
      </c>
    </row>
    <row r="3744" spans="1:10" ht="29.1">
      <c r="A3744" s="71">
        <v>52267</v>
      </c>
      <c r="B3744" s="70" t="s">
        <v>1035</v>
      </c>
      <c r="C3744" s="71">
        <v>302380</v>
      </c>
      <c r="D3744" s="72" t="s">
        <v>3582</v>
      </c>
      <c r="E3744" s="71">
        <v>3</v>
      </c>
      <c r="F3744" s="71">
        <v>0</v>
      </c>
      <c r="G3744" s="71">
        <v>3</v>
      </c>
      <c r="H3744" s="71">
        <v>3749</v>
      </c>
      <c r="I3744" s="71">
        <v>37.883117499999997</v>
      </c>
      <c r="J3744" s="71">
        <v>-122.261757</v>
      </c>
    </row>
    <row r="3745" spans="1:10" ht="29.1">
      <c r="A3745" s="71">
        <v>51956</v>
      </c>
      <c r="B3745" s="70" t="s">
        <v>1035</v>
      </c>
      <c r="C3745" s="71">
        <v>500810</v>
      </c>
      <c r="D3745" s="72" t="s">
        <v>3583</v>
      </c>
      <c r="E3745" s="71">
        <v>0</v>
      </c>
      <c r="F3745" s="71">
        <v>3</v>
      </c>
      <c r="G3745" s="71">
        <v>3</v>
      </c>
      <c r="H3745" s="71">
        <v>3750</v>
      </c>
      <c r="I3745" s="71">
        <v>37.921129899999997</v>
      </c>
      <c r="J3745" s="71">
        <v>-122.3173391</v>
      </c>
    </row>
    <row r="3746" spans="1:10" ht="29.1">
      <c r="A3746" s="71">
        <v>50337</v>
      </c>
      <c r="B3746" s="70" t="s">
        <v>1035</v>
      </c>
      <c r="C3746" s="71">
        <v>302890</v>
      </c>
      <c r="D3746" s="72" t="s">
        <v>3279</v>
      </c>
      <c r="E3746" s="71">
        <v>2</v>
      </c>
      <c r="F3746" s="71">
        <v>1</v>
      </c>
      <c r="G3746" s="71">
        <v>3</v>
      </c>
      <c r="H3746" s="71">
        <v>3751</v>
      </c>
      <c r="I3746" s="71">
        <v>37.900952199999999</v>
      </c>
      <c r="J3746" s="71">
        <v>-122.2663584</v>
      </c>
    </row>
    <row r="3747" spans="1:10" ht="29.1">
      <c r="A3747" s="71">
        <v>50452</v>
      </c>
      <c r="B3747" s="70" t="s">
        <v>1035</v>
      </c>
      <c r="C3747" s="71">
        <v>1019690</v>
      </c>
      <c r="D3747" s="72" t="s">
        <v>3584</v>
      </c>
      <c r="E3747" s="71">
        <v>0</v>
      </c>
      <c r="F3747" s="71">
        <v>3</v>
      </c>
      <c r="G3747" s="71">
        <v>3</v>
      </c>
      <c r="H3747" s="71">
        <v>3752</v>
      </c>
      <c r="I3747" s="71">
        <v>37.830176700000003</v>
      </c>
      <c r="J3747" s="71">
        <v>-122.2079129</v>
      </c>
    </row>
    <row r="3748" spans="1:10" ht="29.1">
      <c r="A3748" s="71">
        <v>59596</v>
      </c>
      <c r="B3748" s="70" t="s">
        <v>1035</v>
      </c>
      <c r="C3748" s="71">
        <v>501435</v>
      </c>
      <c r="D3748" s="72" t="s">
        <v>3585</v>
      </c>
      <c r="E3748" s="71">
        <v>2</v>
      </c>
      <c r="F3748" s="71">
        <v>1</v>
      </c>
      <c r="G3748" s="71">
        <v>3</v>
      </c>
      <c r="H3748" s="71">
        <v>3753</v>
      </c>
      <c r="I3748" s="71">
        <v>37.902337000000003</v>
      </c>
      <c r="J3748" s="71">
        <v>-122.3035484</v>
      </c>
    </row>
    <row r="3749" spans="1:10" ht="29.1">
      <c r="A3749" s="71">
        <v>56518</v>
      </c>
      <c r="B3749" s="70" t="s">
        <v>1035</v>
      </c>
      <c r="C3749" s="71">
        <v>1300640</v>
      </c>
      <c r="D3749" s="72" t="s">
        <v>3586</v>
      </c>
      <c r="E3749" s="71">
        <v>1</v>
      </c>
      <c r="F3749" s="71">
        <v>2</v>
      </c>
      <c r="G3749" s="71">
        <v>3</v>
      </c>
      <c r="H3749" s="71">
        <v>3754</v>
      </c>
      <c r="I3749" s="71">
        <v>37.938312699999997</v>
      </c>
      <c r="J3749" s="71">
        <v>-122.35650939999999</v>
      </c>
    </row>
    <row r="3750" spans="1:10" ht="29.1">
      <c r="A3750" s="71">
        <v>50905</v>
      </c>
      <c r="B3750" s="70" t="s">
        <v>1035</v>
      </c>
      <c r="C3750" s="71">
        <v>9900300</v>
      </c>
      <c r="D3750" s="72" t="s">
        <v>3587</v>
      </c>
      <c r="E3750" s="71">
        <v>3</v>
      </c>
      <c r="F3750" s="71">
        <v>0</v>
      </c>
      <c r="G3750" s="71">
        <v>3</v>
      </c>
      <c r="H3750" s="71">
        <v>3755</v>
      </c>
      <c r="I3750" s="71">
        <v>37.907862199999997</v>
      </c>
      <c r="J3750" s="71">
        <v>-122.28019639999999</v>
      </c>
    </row>
    <row r="3751" spans="1:10" ht="29.1">
      <c r="A3751" s="71">
        <v>55964</v>
      </c>
      <c r="B3751" s="70" t="s">
        <v>1035</v>
      </c>
      <c r="C3751" s="71">
        <v>305670</v>
      </c>
      <c r="D3751" s="72" t="s">
        <v>3588</v>
      </c>
      <c r="E3751" s="71">
        <v>3</v>
      </c>
      <c r="F3751" s="71">
        <v>0</v>
      </c>
      <c r="G3751" s="71">
        <v>3</v>
      </c>
      <c r="H3751" s="71">
        <v>3756</v>
      </c>
      <c r="I3751" s="71">
        <v>37.887729899999997</v>
      </c>
      <c r="J3751" s="71">
        <v>-122.27640940000001</v>
      </c>
    </row>
    <row r="3752" spans="1:10" ht="29.1">
      <c r="A3752" s="71">
        <v>53987</v>
      </c>
      <c r="B3752" s="70" t="s">
        <v>1035</v>
      </c>
      <c r="C3752" s="71">
        <v>9802610</v>
      </c>
      <c r="D3752" s="72" t="s">
        <v>3589</v>
      </c>
      <c r="E3752" s="71">
        <v>0</v>
      </c>
      <c r="F3752" s="71">
        <v>3</v>
      </c>
      <c r="G3752" s="71">
        <v>3</v>
      </c>
      <c r="H3752" s="71">
        <v>3757</v>
      </c>
      <c r="I3752" s="71">
        <v>37.698263099999998</v>
      </c>
      <c r="J3752" s="71">
        <v>-122.0740761</v>
      </c>
    </row>
    <row r="3753" spans="1:10" ht="29.1">
      <c r="A3753" s="71">
        <v>55493</v>
      </c>
      <c r="B3753" s="70" t="s">
        <v>1035</v>
      </c>
      <c r="C3753" s="71">
        <v>1503060</v>
      </c>
      <c r="D3753" s="72" t="s">
        <v>3590</v>
      </c>
      <c r="E3753" s="71">
        <v>3</v>
      </c>
      <c r="F3753" s="71">
        <v>0</v>
      </c>
      <c r="G3753" s="71">
        <v>3</v>
      </c>
      <c r="H3753" s="71">
        <v>3758</v>
      </c>
      <c r="I3753" s="71">
        <v>37.698888099999998</v>
      </c>
      <c r="J3753" s="71">
        <v>-122.1613251</v>
      </c>
    </row>
    <row r="3754" spans="1:10" ht="29.1">
      <c r="A3754" s="71">
        <v>53430</v>
      </c>
      <c r="B3754" s="70" t="s">
        <v>1035</v>
      </c>
      <c r="C3754" s="71">
        <v>703670</v>
      </c>
      <c r="D3754" s="72" t="s">
        <v>3470</v>
      </c>
      <c r="E3754" s="71">
        <v>2</v>
      </c>
      <c r="F3754" s="71">
        <v>1</v>
      </c>
      <c r="G3754" s="71">
        <v>3</v>
      </c>
      <c r="H3754" s="71">
        <v>3759</v>
      </c>
      <c r="I3754" s="71">
        <v>37.561261299999998</v>
      </c>
      <c r="J3754" s="71">
        <v>-121.9575016</v>
      </c>
    </row>
    <row r="3755" spans="1:10" ht="29.1">
      <c r="A3755" s="71">
        <v>56030</v>
      </c>
      <c r="B3755" s="70" t="s">
        <v>1035</v>
      </c>
      <c r="C3755" s="71">
        <v>706140</v>
      </c>
      <c r="D3755" s="72" t="s">
        <v>3591</v>
      </c>
      <c r="E3755" s="71">
        <v>2</v>
      </c>
      <c r="F3755" s="71">
        <v>1</v>
      </c>
      <c r="G3755" s="71">
        <v>3</v>
      </c>
      <c r="H3755" s="71">
        <v>3760</v>
      </c>
      <c r="I3755" s="71">
        <v>37.562745900000003</v>
      </c>
      <c r="J3755" s="71">
        <v>-122.00916890000001</v>
      </c>
    </row>
    <row r="3756" spans="1:10" ht="29.1">
      <c r="A3756" s="71">
        <v>50689</v>
      </c>
      <c r="B3756" s="70" t="s">
        <v>1035</v>
      </c>
      <c r="C3756" s="71">
        <v>1504470</v>
      </c>
      <c r="D3756" s="72" t="s">
        <v>3541</v>
      </c>
      <c r="E3756" s="71">
        <v>1</v>
      </c>
      <c r="F3756" s="71">
        <v>2</v>
      </c>
      <c r="G3756" s="71">
        <v>3</v>
      </c>
      <c r="H3756" s="71">
        <v>3761</v>
      </c>
      <c r="I3756" s="71">
        <v>37.693590299999997</v>
      </c>
      <c r="J3756" s="71">
        <v>-122.1712158</v>
      </c>
    </row>
    <row r="3757" spans="1:10" ht="29.1">
      <c r="A3757" s="71">
        <v>55817</v>
      </c>
      <c r="B3757" s="70" t="s">
        <v>1035</v>
      </c>
      <c r="C3757" s="71">
        <v>300710</v>
      </c>
      <c r="D3757" s="72" t="s">
        <v>3592</v>
      </c>
      <c r="E3757" s="71">
        <v>0</v>
      </c>
      <c r="F3757" s="71">
        <v>3</v>
      </c>
      <c r="G3757" s="71">
        <v>3</v>
      </c>
      <c r="H3757" s="71">
        <v>3763</v>
      </c>
      <c r="I3757" s="71">
        <v>37.851195199999999</v>
      </c>
      <c r="J3757" s="71">
        <v>-122.2904636</v>
      </c>
    </row>
    <row r="3758" spans="1:10" ht="29.1">
      <c r="A3758" s="71">
        <v>53551</v>
      </c>
      <c r="B3758" s="70" t="s">
        <v>1035</v>
      </c>
      <c r="C3758" s="71">
        <v>900960</v>
      </c>
      <c r="D3758" s="72" t="s">
        <v>3593</v>
      </c>
      <c r="E3758" s="71">
        <v>3</v>
      </c>
      <c r="F3758" s="71">
        <v>0</v>
      </c>
      <c r="G3758" s="71">
        <v>3</v>
      </c>
      <c r="H3758" s="71">
        <v>3763</v>
      </c>
      <c r="I3758" s="71">
        <v>37.541437000000002</v>
      </c>
      <c r="J3758" s="71">
        <v>-122.053737</v>
      </c>
    </row>
    <row r="3759" spans="1:10" ht="29.1">
      <c r="A3759" s="71">
        <v>53473</v>
      </c>
      <c r="B3759" s="70" t="s">
        <v>1035</v>
      </c>
      <c r="C3759" s="71">
        <v>1015440</v>
      </c>
      <c r="D3759" s="72" t="s">
        <v>3594</v>
      </c>
      <c r="E3759" s="71">
        <v>0</v>
      </c>
      <c r="F3759" s="71">
        <v>3</v>
      </c>
      <c r="G3759" s="71">
        <v>3</v>
      </c>
      <c r="H3759" s="71">
        <v>3763</v>
      </c>
      <c r="I3759" s="71">
        <v>37.813070099999997</v>
      </c>
      <c r="J3759" s="71">
        <v>-122.2263523</v>
      </c>
    </row>
    <row r="3760" spans="1:10" ht="29.1">
      <c r="A3760" s="71">
        <v>57724</v>
      </c>
      <c r="B3760" s="70" t="s">
        <v>1035</v>
      </c>
      <c r="C3760" s="71">
        <v>9802410</v>
      </c>
      <c r="D3760" s="72" t="s">
        <v>3595</v>
      </c>
      <c r="E3760" s="71">
        <v>2</v>
      </c>
      <c r="F3760" s="71">
        <v>1</v>
      </c>
      <c r="G3760" s="71">
        <v>3</v>
      </c>
      <c r="H3760" s="71">
        <v>3765</v>
      </c>
      <c r="I3760" s="71">
        <v>37.449544000000003</v>
      </c>
      <c r="J3760" s="71">
        <v>-121.90962380000001</v>
      </c>
    </row>
    <row r="3761" spans="1:10" ht="29.1">
      <c r="A3761" s="71">
        <v>51250</v>
      </c>
      <c r="B3761" s="70" t="s">
        <v>1035</v>
      </c>
      <c r="C3761" s="71">
        <v>705530</v>
      </c>
      <c r="D3761" s="72" t="s">
        <v>3374</v>
      </c>
      <c r="E3761" s="71">
        <v>2</v>
      </c>
      <c r="F3761" s="71">
        <v>1</v>
      </c>
      <c r="G3761" s="71">
        <v>3</v>
      </c>
      <c r="H3761" s="71">
        <v>3766</v>
      </c>
      <c r="I3761" s="71">
        <v>37.507438299999997</v>
      </c>
      <c r="J3761" s="71">
        <v>-121.9287929</v>
      </c>
    </row>
    <row r="3762" spans="1:10" ht="29.1">
      <c r="A3762" s="71">
        <v>59756</v>
      </c>
      <c r="B3762" s="70" t="s">
        <v>1035</v>
      </c>
      <c r="C3762" s="71">
        <v>302530</v>
      </c>
      <c r="D3762" s="72" t="s">
        <v>3596</v>
      </c>
      <c r="E3762" s="71">
        <v>0</v>
      </c>
      <c r="F3762" s="71">
        <v>3</v>
      </c>
      <c r="G3762" s="71">
        <v>3</v>
      </c>
      <c r="H3762" s="71">
        <v>3767</v>
      </c>
      <c r="I3762" s="71">
        <v>37.897655999999998</v>
      </c>
      <c r="J3762" s="71">
        <v>-122.2668875</v>
      </c>
    </row>
    <row r="3763" spans="1:10" ht="29.1">
      <c r="A3763" s="71">
        <v>57229</v>
      </c>
      <c r="B3763" s="70" t="s">
        <v>1035</v>
      </c>
      <c r="C3763" s="71">
        <v>901280</v>
      </c>
      <c r="D3763" s="72" t="s">
        <v>3387</v>
      </c>
      <c r="E3763" s="71">
        <v>3</v>
      </c>
      <c r="F3763" s="71">
        <v>0</v>
      </c>
      <c r="G3763" s="71">
        <v>3</v>
      </c>
      <c r="H3763" s="71">
        <v>3768</v>
      </c>
      <c r="I3763" s="71">
        <v>37.536711599999997</v>
      </c>
      <c r="J3763" s="71">
        <v>-122.0300096</v>
      </c>
    </row>
    <row r="3764" spans="1:10" ht="29.1">
      <c r="A3764" s="71">
        <v>56245</v>
      </c>
      <c r="B3764" s="70" t="s">
        <v>1035</v>
      </c>
      <c r="C3764" s="71">
        <v>706670</v>
      </c>
      <c r="D3764" s="72" t="s">
        <v>3597</v>
      </c>
      <c r="E3764" s="71">
        <v>0</v>
      </c>
      <c r="F3764" s="71">
        <v>3</v>
      </c>
      <c r="G3764" s="71">
        <v>3</v>
      </c>
      <c r="H3764" s="71">
        <v>3769</v>
      </c>
      <c r="I3764" s="71">
        <v>37.533265800000002</v>
      </c>
      <c r="J3764" s="71">
        <v>-121.94965000000001</v>
      </c>
    </row>
    <row r="3765" spans="1:10" ht="29.1">
      <c r="A3765" s="71">
        <v>51398</v>
      </c>
      <c r="B3765" s="70" t="s">
        <v>1035</v>
      </c>
      <c r="C3765" s="71">
        <v>9903080</v>
      </c>
      <c r="D3765" s="72" t="s">
        <v>3540</v>
      </c>
      <c r="E3765" s="71">
        <v>2</v>
      </c>
      <c r="F3765" s="71">
        <v>1</v>
      </c>
      <c r="G3765" s="71">
        <v>3</v>
      </c>
      <c r="H3765" s="71">
        <v>3770</v>
      </c>
      <c r="I3765" s="71">
        <v>37.6713795</v>
      </c>
      <c r="J3765" s="71">
        <v>-122.1458653</v>
      </c>
    </row>
    <row r="3766" spans="1:10" ht="29.1">
      <c r="A3766" s="71">
        <v>58840</v>
      </c>
      <c r="B3766" s="70" t="s">
        <v>1035</v>
      </c>
      <c r="C3766" s="71">
        <v>1000180</v>
      </c>
      <c r="D3766" s="72" t="s">
        <v>3598</v>
      </c>
      <c r="E3766" s="71">
        <v>3</v>
      </c>
      <c r="F3766" s="71">
        <v>0</v>
      </c>
      <c r="G3766" s="71">
        <v>3</v>
      </c>
      <c r="H3766" s="71">
        <v>3771</v>
      </c>
      <c r="I3766" s="71">
        <v>37.742083100000002</v>
      </c>
      <c r="J3766" s="71">
        <v>-122.1551899</v>
      </c>
    </row>
    <row r="3767" spans="1:10" ht="29.1">
      <c r="A3767" s="71">
        <v>54398</v>
      </c>
      <c r="B3767" s="70" t="s">
        <v>1035</v>
      </c>
      <c r="C3767" s="71">
        <v>302580</v>
      </c>
      <c r="D3767" s="72" t="s">
        <v>3599</v>
      </c>
      <c r="E3767" s="71">
        <v>0</v>
      </c>
      <c r="F3767" s="71">
        <v>3</v>
      </c>
      <c r="G3767" s="71">
        <v>3</v>
      </c>
      <c r="H3767" s="71">
        <v>3772</v>
      </c>
      <c r="I3767" s="71">
        <v>37.896307899999996</v>
      </c>
      <c r="J3767" s="71">
        <v>-122.26575459999999</v>
      </c>
    </row>
    <row r="3768" spans="1:10" ht="29.1">
      <c r="A3768" s="71">
        <v>57916</v>
      </c>
      <c r="B3768" s="70" t="s">
        <v>1035</v>
      </c>
      <c r="C3768" s="71">
        <v>705730</v>
      </c>
      <c r="D3768" s="72" t="s">
        <v>3600</v>
      </c>
      <c r="E3768" s="71">
        <v>2</v>
      </c>
      <c r="F3768" s="71">
        <v>1</v>
      </c>
      <c r="G3768" s="71">
        <v>3</v>
      </c>
      <c r="H3768" s="71">
        <v>3773</v>
      </c>
      <c r="I3768" s="71">
        <v>37.557187999999996</v>
      </c>
      <c r="J3768" s="71">
        <v>-121.962284</v>
      </c>
    </row>
    <row r="3769" spans="1:10" ht="29.1">
      <c r="A3769" s="71">
        <v>54232</v>
      </c>
      <c r="B3769" s="70" t="s">
        <v>1035</v>
      </c>
      <c r="C3769" s="71">
        <v>701410</v>
      </c>
      <c r="D3769" s="72" t="s">
        <v>2913</v>
      </c>
      <c r="E3769" s="71">
        <v>1</v>
      </c>
      <c r="F3769" s="71">
        <v>2</v>
      </c>
      <c r="G3769" s="71">
        <v>3</v>
      </c>
      <c r="H3769" s="71">
        <v>3774</v>
      </c>
      <c r="I3769" s="71">
        <v>37.568856400000001</v>
      </c>
      <c r="J3769" s="71">
        <v>-122.0340068</v>
      </c>
    </row>
    <row r="3770" spans="1:10" ht="29.1">
      <c r="A3770" s="71">
        <v>50360</v>
      </c>
      <c r="B3770" s="70" t="s">
        <v>1035</v>
      </c>
      <c r="C3770" s="71">
        <v>1500780</v>
      </c>
      <c r="D3770" s="72" t="s">
        <v>3506</v>
      </c>
      <c r="E3770" s="71">
        <v>2</v>
      </c>
      <c r="F3770" s="71">
        <v>1</v>
      </c>
      <c r="G3770" s="71">
        <v>3</v>
      </c>
      <c r="H3770" s="71">
        <v>3775</v>
      </c>
      <c r="I3770" s="71">
        <v>37.722924599999999</v>
      </c>
      <c r="J3770" s="71">
        <v>-122.1641465</v>
      </c>
    </row>
    <row r="3771" spans="1:10" ht="29.1">
      <c r="A3771" s="71">
        <v>55286</v>
      </c>
      <c r="B3771" s="70" t="s">
        <v>1035</v>
      </c>
      <c r="C3771" s="71">
        <v>1502790</v>
      </c>
      <c r="D3771" s="72" t="s">
        <v>3561</v>
      </c>
      <c r="E3771" s="71">
        <v>1</v>
      </c>
      <c r="F3771" s="71">
        <v>2</v>
      </c>
      <c r="G3771" s="71">
        <v>3</v>
      </c>
      <c r="H3771" s="71">
        <v>3776</v>
      </c>
      <c r="I3771" s="71">
        <v>37.695279900000003</v>
      </c>
      <c r="J3771" s="71">
        <v>-122.1521827</v>
      </c>
    </row>
    <row r="3772" spans="1:10" ht="29.1">
      <c r="A3772" s="71">
        <v>57950</v>
      </c>
      <c r="B3772" s="70" t="s">
        <v>1035</v>
      </c>
      <c r="C3772" s="71">
        <v>1018580</v>
      </c>
      <c r="D3772" s="72" t="s">
        <v>3601</v>
      </c>
      <c r="E3772" s="71">
        <v>0</v>
      </c>
      <c r="F3772" s="71">
        <v>3</v>
      </c>
      <c r="G3772" s="71">
        <v>3</v>
      </c>
      <c r="H3772" s="71">
        <v>3777</v>
      </c>
      <c r="I3772" s="71">
        <v>37.834731599999998</v>
      </c>
      <c r="J3772" s="71">
        <v>-122.195151</v>
      </c>
    </row>
    <row r="3773" spans="1:10" ht="29.1">
      <c r="A3773" s="71">
        <v>53886</v>
      </c>
      <c r="B3773" s="70" t="s">
        <v>1035</v>
      </c>
      <c r="C3773" s="71">
        <v>1009930</v>
      </c>
      <c r="D3773" s="72" t="s">
        <v>3371</v>
      </c>
      <c r="E3773" s="71">
        <v>1</v>
      </c>
      <c r="F3773" s="71">
        <v>2</v>
      </c>
      <c r="G3773" s="71">
        <v>3</v>
      </c>
      <c r="H3773" s="71">
        <v>3778</v>
      </c>
      <c r="I3773" s="71">
        <v>37.7326598</v>
      </c>
      <c r="J3773" s="71">
        <v>-122.19463380000001</v>
      </c>
    </row>
    <row r="3774" spans="1:10" ht="29.1">
      <c r="A3774" s="71">
        <v>59520</v>
      </c>
      <c r="B3774" s="70" t="s">
        <v>1035</v>
      </c>
      <c r="C3774" s="71">
        <v>9800260</v>
      </c>
      <c r="D3774" s="72" t="s">
        <v>3367</v>
      </c>
      <c r="E3774" s="71">
        <v>1</v>
      </c>
      <c r="F3774" s="71">
        <v>2</v>
      </c>
      <c r="G3774" s="71">
        <v>3</v>
      </c>
      <c r="H3774" s="71">
        <v>3779</v>
      </c>
      <c r="I3774" s="71">
        <v>37.670473999999999</v>
      </c>
      <c r="J3774" s="71">
        <v>-122.1314711</v>
      </c>
    </row>
    <row r="3775" spans="1:10" ht="29.1">
      <c r="A3775" s="71">
        <v>53830</v>
      </c>
      <c r="B3775" s="70" t="s">
        <v>1035</v>
      </c>
      <c r="C3775" s="71">
        <v>1300710</v>
      </c>
      <c r="D3775" s="72" t="s">
        <v>3602</v>
      </c>
      <c r="E3775" s="71">
        <v>1</v>
      </c>
      <c r="F3775" s="71">
        <v>2</v>
      </c>
      <c r="G3775" s="71">
        <v>3</v>
      </c>
      <c r="H3775" s="71">
        <v>3780</v>
      </c>
      <c r="I3775" s="71">
        <v>37.973174</v>
      </c>
      <c r="J3775" s="71">
        <v>-122.33517399999999</v>
      </c>
    </row>
    <row r="3776" spans="1:10" ht="29.1">
      <c r="A3776" s="71">
        <v>57283</v>
      </c>
      <c r="B3776" s="70" t="s">
        <v>1035</v>
      </c>
      <c r="C3776" s="71">
        <v>500870</v>
      </c>
      <c r="D3776" s="72" t="s">
        <v>1201</v>
      </c>
      <c r="E3776" s="71">
        <v>3</v>
      </c>
      <c r="F3776" s="71">
        <v>0</v>
      </c>
      <c r="G3776" s="71">
        <v>3</v>
      </c>
      <c r="H3776" s="71">
        <v>3781</v>
      </c>
      <c r="I3776" s="71">
        <v>37.903152599999999</v>
      </c>
      <c r="J3776" s="71">
        <v>-122.29932479999999</v>
      </c>
    </row>
    <row r="3777" spans="1:10" ht="29.1">
      <c r="A3777" s="71">
        <v>51343</v>
      </c>
      <c r="B3777" s="70" t="s">
        <v>1035</v>
      </c>
      <c r="C3777" s="71">
        <v>1500060</v>
      </c>
      <c r="D3777" s="72" t="s">
        <v>3326</v>
      </c>
      <c r="E3777" s="71">
        <v>2</v>
      </c>
      <c r="F3777" s="71">
        <v>1</v>
      </c>
      <c r="G3777" s="71">
        <v>3</v>
      </c>
      <c r="H3777" s="71">
        <v>3782</v>
      </c>
      <c r="I3777" s="71">
        <v>37.708777300000001</v>
      </c>
      <c r="J3777" s="71">
        <v>-122.1544633</v>
      </c>
    </row>
    <row r="3778" spans="1:10" ht="29.1">
      <c r="A3778" s="71">
        <v>55726</v>
      </c>
      <c r="B3778" s="70" t="s">
        <v>1035</v>
      </c>
      <c r="C3778" s="71">
        <v>801720</v>
      </c>
      <c r="D3778" s="72" t="s">
        <v>3575</v>
      </c>
      <c r="E3778" s="71">
        <v>2</v>
      </c>
      <c r="F3778" s="71">
        <v>1</v>
      </c>
      <c r="G3778" s="71">
        <v>3</v>
      </c>
      <c r="H3778" s="71">
        <v>3783</v>
      </c>
      <c r="I3778" s="71">
        <v>37.644551900000003</v>
      </c>
      <c r="J3778" s="71">
        <v>-122.08385269999999</v>
      </c>
    </row>
    <row r="3779" spans="1:10" ht="29.1">
      <c r="A3779" s="71">
        <v>58044</v>
      </c>
      <c r="B3779" s="70" t="s">
        <v>1035</v>
      </c>
      <c r="C3779" s="71">
        <v>703950</v>
      </c>
      <c r="D3779" s="72" t="s">
        <v>3603</v>
      </c>
      <c r="E3779" s="71">
        <v>1</v>
      </c>
      <c r="F3779" s="71">
        <v>2</v>
      </c>
      <c r="G3779" s="71">
        <v>3</v>
      </c>
      <c r="H3779" s="71">
        <v>3784</v>
      </c>
      <c r="I3779" s="71">
        <v>37.558742500000001</v>
      </c>
      <c r="J3779" s="71">
        <v>-121.9798624</v>
      </c>
    </row>
    <row r="3780" spans="1:10" ht="29.1">
      <c r="A3780" s="71">
        <v>57450</v>
      </c>
      <c r="B3780" s="70" t="s">
        <v>1035</v>
      </c>
      <c r="C3780" s="71">
        <v>800790</v>
      </c>
      <c r="D3780" s="72" t="s">
        <v>3604</v>
      </c>
      <c r="E3780" s="71">
        <v>2</v>
      </c>
      <c r="F3780" s="71">
        <v>1</v>
      </c>
      <c r="G3780" s="71">
        <v>3</v>
      </c>
      <c r="H3780" s="71">
        <v>3785</v>
      </c>
      <c r="I3780" s="71">
        <v>37.648388500000003</v>
      </c>
      <c r="J3780" s="71">
        <v>-122.13753610000001</v>
      </c>
    </row>
    <row r="3781" spans="1:10" ht="29.1">
      <c r="A3781" s="71">
        <v>56508</v>
      </c>
      <c r="B3781" s="70" t="s">
        <v>1035</v>
      </c>
      <c r="C3781" s="71">
        <v>1300630</v>
      </c>
      <c r="D3781" s="72" t="s">
        <v>3605</v>
      </c>
      <c r="E3781" s="71">
        <v>2</v>
      </c>
      <c r="F3781" s="71">
        <v>1</v>
      </c>
      <c r="G3781" s="71">
        <v>3</v>
      </c>
      <c r="H3781" s="71">
        <v>3786</v>
      </c>
      <c r="I3781" s="71">
        <v>37.935715700000003</v>
      </c>
      <c r="J3781" s="71">
        <v>-122.3233728</v>
      </c>
    </row>
    <row r="3782" spans="1:10" ht="29.1">
      <c r="A3782" s="71">
        <v>51317</v>
      </c>
      <c r="B3782" s="70" t="s">
        <v>1035</v>
      </c>
      <c r="C3782" s="71">
        <v>9902860</v>
      </c>
      <c r="D3782" s="72" t="s">
        <v>3205</v>
      </c>
      <c r="E3782" s="71">
        <v>1</v>
      </c>
      <c r="F3782" s="71">
        <v>2</v>
      </c>
      <c r="G3782" s="71">
        <v>3</v>
      </c>
      <c r="H3782" s="71">
        <v>3787</v>
      </c>
      <c r="I3782" s="71">
        <v>37.927779000000001</v>
      </c>
      <c r="J3782" s="71">
        <v>-122.2963421</v>
      </c>
    </row>
    <row r="3783" spans="1:10" ht="29.1">
      <c r="A3783" s="71">
        <v>52376</v>
      </c>
      <c r="B3783" s="70" t="s">
        <v>1035</v>
      </c>
      <c r="C3783" s="71">
        <v>9905970</v>
      </c>
      <c r="D3783" s="72" t="s">
        <v>3606</v>
      </c>
      <c r="E3783" s="71">
        <v>2</v>
      </c>
      <c r="F3783" s="71">
        <v>1</v>
      </c>
      <c r="G3783" s="71">
        <v>3</v>
      </c>
      <c r="H3783" s="71">
        <v>3788</v>
      </c>
      <c r="I3783" s="71">
        <v>37.52167</v>
      </c>
      <c r="J3783" s="71">
        <v>-121.947135</v>
      </c>
    </row>
    <row r="3784" spans="1:10" ht="29.1">
      <c r="A3784" s="71">
        <v>55731</v>
      </c>
      <c r="B3784" s="70" t="s">
        <v>1035</v>
      </c>
      <c r="C3784" s="71">
        <v>801930</v>
      </c>
      <c r="D3784" s="72" t="s">
        <v>3607</v>
      </c>
      <c r="E3784" s="71">
        <v>2</v>
      </c>
      <c r="F3784" s="71">
        <v>1</v>
      </c>
      <c r="G3784" s="71">
        <v>3</v>
      </c>
      <c r="H3784" s="71">
        <v>3789</v>
      </c>
      <c r="I3784" s="71">
        <v>37.635851299999999</v>
      </c>
      <c r="J3784" s="71">
        <v>-122.0833416</v>
      </c>
    </row>
    <row r="3785" spans="1:10" ht="29.1">
      <c r="A3785" s="71">
        <v>54373</v>
      </c>
      <c r="B3785" s="70" t="s">
        <v>1035</v>
      </c>
      <c r="C3785" s="71">
        <v>302460</v>
      </c>
      <c r="D3785" s="72" t="s">
        <v>3037</v>
      </c>
      <c r="E3785" s="71">
        <v>0</v>
      </c>
      <c r="F3785" s="71">
        <v>3</v>
      </c>
      <c r="G3785" s="71">
        <v>3</v>
      </c>
      <c r="H3785" s="71">
        <v>3790</v>
      </c>
      <c r="I3785" s="71">
        <v>37.901812700000001</v>
      </c>
      <c r="J3785" s="71">
        <v>-122.2672783</v>
      </c>
    </row>
    <row r="3786" spans="1:10" ht="29.1">
      <c r="A3786" s="71">
        <v>53139</v>
      </c>
      <c r="B3786" s="70" t="s">
        <v>1035</v>
      </c>
      <c r="C3786" s="71">
        <v>9908400</v>
      </c>
      <c r="D3786" s="72" t="s">
        <v>3608</v>
      </c>
      <c r="E3786" s="71">
        <v>0</v>
      </c>
      <c r="F3786" s="71">
        <v>3</v>
      </c>
      <c r="G3786" s="71">
        <v>3</v>
      </c>
      <c r="H3786" s="71">
        <v>3791</v>
      </c>
      <c r="I3786" s="71">
        <v>37.925812000000001</v>
      </c>
      <c r="J3786" s="71">
        <v>-122.334242</v>
      </c>
    </row>
    <row r="3787" spans="1:10" ht="29.1">
      <c r="A3787" s="71">
        <v>59829</v>
      </c>
      <c r="B3787" s="70" t="s">
        <v>1035</v>
      </c>
      <c r="C3787" s="71">
        <v>9803130</v>
      </c>
      <c r="D3787" s="72" t="s">
        <v>3609</v>
      </c>
      <c r="E3787" s="71">
        <v>1</v>
      </c>
      <c r="F3787" s="71">
        <v>1</v>
      </c>
      <c r="G3787" s="71">
        <v>3</v>
      </c>
      <c r="H3787" s="71">
        <v>3792</v>
      </c>
      <c r="I3787" s="71">
        <v>37.703240200000003</v>
      </c>
      <c r="J3787" s="71">
        <v>-122.09728629999999</v>
      </c>
    </row>
    <row r="3788" spans="1:10" ht="29.1">
      <c r="A3788" s="71">
        <v>56639</v>
      </c>
      <c r="B3788" s="70" t="s">
        <v>1035</v>
      </c>
      <c r="C3788" s="71">
        <v>705580</v>
      </c>
      <c r="D3788" s="72" t="s">
        <v>3499</v>
      </c>
      <c r="E3788" s="71">
        <v>2</v>
      </c>
      <c r="F3788" s="71">
        <v>1</v>
      </c>
      <c r="G3788" s="71">
        <v>3</v>
      </c>
      <c r="H3788" s="71">
        <v>3793</v>
      </c>
      <c r="I3788" s="71">
        <v>37.533596899999999</v>
      </c>
      <c r="J3788" s="71">
        <v>-121.9792705</v>
      </c>
    </row>
    <row r="3789" spans="1:10" ht="29.1">
      <c r="A3789" s="71">
        <v>52338</v>
      </c>
      <c r="B3789" s="70" t="s">
        <v>1035</v>
      </c>
      <c r="C3789" s="71">
        <v>1501830</v>
      </c>
      <c r="D3789" s="72" t="s">
        <v>3459</v>
      </c>
      <c r="E3789" s="71">
        <v>1</v>
      </c>
      <c r="F3789" s="71">
        <v>2</v>
      </c>
      <c r="G3789" s="71">
        <v>3</v>
      </c>
      <c r="H3789" s="71">
        <v>3794</v>
      </c>
      <c r="I3789" s="71">
        <v>37.693121599999998</v>
      </c>
      <c r="J3789" s="71">
        <v>-122.15184619999999</v>
      </c>
    </row>
    <row r="3790" spans="1:10" ht="29.1">
      <c r="A3790" s="71">
        <v>58156</v>
      </c>
      <c r="B3790" s="70" t="s">
        <v>1035</v>
      </c>
      <c r="C3790" s="71">
        <v>400100</v>
      </c>
      <c r="D3790" s="72" t="s">
        <v>3334</v>
      </c>
      <c r="E3790" s="71">
        <v>1</v>
      </c>
      <c r="F3790" s="71">
        <v>1</v>
      </c>
      <c r="G3790" s="71">
        <v>3</v>
      </c>
      <c r="H3790" s="71">
        <v>3795</v>
      </c>
      <c r="I3790" s="71">
        <v>37.702902600000002</v>
      </c>
      <c r="J3790" s="71">
        <v>-122.07390340000001</v>
      </c>
    </row>
    <row r="3791" spans="1:10" ht="29.1">
      <c r="A3791" s="71">
        <v>55278</v>
      </c>
      <c r="B3791" s="70" t="s">
        <v>1035</v>
      </c>
      <c r="C3791" s="71">
        <v>102940</v>
      </c>
      <c r="D3791" s="72" t="s">
        <v>3102</v>
      </c>
      <c r="E3791" s="71">
        <v>2</v>
      </c>
      <c r="F3791" s="71">
        <v>1</v>
      </c>
      <c r="G3791" s="71">
        <v>3</v>
      </c>
      <c r="H3791" s="71">
        <v>3796</v>
      </c>
      <c r="I3791" s="71">
        <v>37.744280799999999</v>
      </c>
      <c r="J3791" s="71">
        <v>-122.2395939</v>
      </c>
    </row>
    <row r="3792" spans="1:10" ht="29.1">
      <c r="A3792" s="71">
        <v>50601</v>
      </c>
      <c r="B3792" s="70" t="s">
        <v>1035</v>
      </c>
      <c r="C3792" s="71">
        <v>500560</v>
      </c>
      <c r="D3792" s="72" t="s">
        <v>3610</v>
      </c>
      <c r="E3792" s="71">
        <v>0</v>
      </c>
      <c r="F3792" s="71">
        <v>3</v>
      </c>
      <c r="G3792" s="71">
        <v>3</v>
      </c>
      <c r="H3792" s="71">
        <v>3797</v>
      </c>
      <c r="I3792" s="71">
        <v>37.901748099999999</v>
      </c>
      <c r="J3792" s="71">
        <v>-122.30532820000001</v>
      </c>
    </row>
    <row r="3793" spans="1:10" ht="29.1">
      <c r="A3793" s="71">
        <v>53317</v>
      </c>
      <c r="B3793" s="70" t="s">
        <v>1035</v>
      </c>
      <c r="C3793" s="71">
        <v>500500</v>
      </c>
      <c r="D3793" s="72" t="s">
        <v>3611</v>
      </c>
      <c r="E3793" s="71">
        <v>2</v>
      </c>
      <c r="F3793" s="71">
        <v>1</v>
      </c>
      <c r="G3793" s="71">
        <v>3</v>
      </c>
      <c r="H3793" s="71">
        <v>3798</v>
      </c>
      <c r="I3793" s="71">
        <v>37.936003100000001</v>
      </c>
      <c r="J3793" s="71">
        <v>-122.3178741</v>
      </c>
    </row>
    <row r="3794" spans="1:10" ht="29.1">
      <c r="A3794" s="71">
        <v>51658</v>
      </c>
      <c r="B3794" s="70" t="s">
        <v>1035</v>
      </c>
      <c r="C3794" s="71">
        <v>9800760</v>
      </c>
      <c r="D3794" s="72" t="s">
        <v>3612</v>
      </c>
      <c r="E3794" s="71">
        <v>0</v>
      </c>
      <c r="F3794" s="71">
        <v>3</v>
      </c>
      <c r="G3794" s="71">
        <v>3</v>
      </c>
      <c r="H3794" s="71">
        <v>3799</v>
      </c>
      <c r="I3794" s="71">
        <v>37.6795586</v>
      </c>
      <c r="J3794" s="71">
        <v>-122.05597520000001</v>
      </c>
    </row>
    <row r="3795" spans="1:10" ht="29.1">
      <c r="A3795" s="71">
        <v>50899</v>
      </c>
      <c r="B3795" s="70" t="s">
        <v>1035</v>
      </c>
      <c r="C3795" s="71">
        <v>1009430</v>
      </c>
      <c r="D3795" s="72" t="s">
        <v>3613</v>
      </c>
      <c r="E3795" s="71">
        <v>2</v>
      </c>
      <c r="F3795" s="71">
        <v>1</v>
      </c>
      <c r="G3795" s="71">
        <v>3</v>
      </c>
      <c r="H3795" s="71">
        <v>3800</v>
      </c>
      <c r="I3795" s="71">
        <v>37.799660099999997</v>
      </c>
      <c r="J3795" s="71">
        <v>-122.2330989</v>
      </c>
    </row>
    <row r="3796" spans="1:10" ht="29.1">
      <c r="A3796" s="71">
        <v>51989</v>
      </c>
      <c r="B3796" s="70" t="s">
        <v>1035</v>
      </c>
      <c r="C3796" s="71">
        <v>1000050</v>
      </c>
      <c r="D3796" s="72" t="s">
        <v>3148</v>
      </c>
      <c r="E3796" s="71">
        <v>1</v>
      </c>
      <c r="F3796" s="71">
        <v>2</v>
      </c>
      <c r="G3796" s="71">
        <v>3</v>
      </c>
      <c r="H3796" s="71">
        <v>3801</v>
      </c>
      <c r="I3796" s="71">
        <v>37.742086</v>
      </c>
      <c r="J3796" s="71">
        <v>-122.15940000000001</v>
      </c>
    </row>
    <row r="3797" spans="1:10" ht="29.1">
      <c r="A3797" s="71">
        <v>52569</v>
      </c>
      <c r="B3797" s="70" t="s">
        <v>1035</v>
      </c>
      <c r="C3797" s="71">
        <v>1007590</v>
      </c>
      <c r="D3797" s="72" t="s">
        <v>3614</v>
      </c>
      <c r="E3797" s="71">
        <v>0</v>
      </c>
      <c r="F3797" s="71">
        <v>3</v>
      </c>
      <c r="G3797" s="71">
        <v>3</v>
      </c>
      <c r="H3797" s="71">
        <v>3802</v>
      </c>
      <c r="I3797" s="71">
        <v>37.833166400000003</v>
      </c>
      <c r="J3797" s="71">
        <v>-122.2052133</v>
      </c>
    </row>
    <row r="3798" spans="1:10" ht="29.1">
      <c r="A3798" s="71">
        <v>52326</v>
      </c>
      <c r="B3798" s="70" t="s">
        <v>1035</v>
      </c>
      <c r="C3798" s="71">
        <v>1501710</v>
      </c>
      <c r="D3798" s="72" t="s">
        <v>3524</v>
      </c>
      <c r="E3798" s="71">
        <v>0</v>
      </c>
      <c r="F3798" s="71">
        <v>2</v>
      </c>
      <c r="G3798" s="71">
        <v>3</v>
      </c>
      <c r="H3798" s="71">
        <v>3803</v>
      </c>
      <c r="I3798" s="71">
        <v>37.726481</v>
      </c>
      <c r="J3798" s="71">
        <v>-122.1501772</v>
      </c>
    </row>
    <row r="3799" spans="1:10" ht="29.1">
      <c r="A3799" s="71">
        <v>58440</v>
      </c>
      <c r="B3799" s="70" t="s">
        <v>1035</v>
      </c>
      <c r="C3799" s="71">
        <v>801940</v>
      </c>
      <c r="D3799" s="72" t="s">
        <v>3607</v>
      </c>
      <c r="E3799" s="71">
        <v>1</v>
      </c>
      <c r="F3799" s="71">
        <v>2</v>
      </c>
      <c r="G3799" s="71">
        <v>3</v>
      </c>
      <c r="H3799" s="71">
        <v>3804</v>
      </c>
      <c r="I3799" s="71">
        <v>37.635721599999997</v>
      </c>
      <c r="J3799" s="71">
        <v>-122.0830663</v>
      </c>
    </row>
    <row r="3800" spans="1:10" ht="29.1">
      <c r="A3800" s="71">
        <v>52108</v>
      </c>
      <c r="B3800" s="70" t="s">
        <v>1035</v>
      </c>
      <c r="C3800" s="71">
        <v>9801080</v>
      </c>
      <c r="D3800" s="72" t="s">
        <v>3615</v>
      </c>
      <c r="E3800" s="71">
        <v>0</v>
      </c>
      <c r="F3800" s="71">
        <v>3</v>
      </c>
      <c r="G3800" s="71">
        <v>3</v>
      </c>
      <c r="H3800" s="71">
        <v>3805</v>
      </c>
      <c r="I3800" s="71">
        <v>37.695379299999999</v>
      </c>
      <c r="J3800" s="71">
        <v>-122.123543</v>
      </c>
    </row>
    <row r="3801" spans="1:10" ht="29.1">
      <c r="A3801" s="71">
        <v>53112</v>
      </c>
      <c r="B3801" s="70" t="s">
        <v>1035</v>
      </c>
      <c r="C3801" s="71">
        <v>900040</v>
      </c>
      <c r="D3801" s="72" t="s">
        <v>3616</v>
      </c>
      <c r="E3801" s="71">
        <v>2</v>
      </c>
      <c r="F3801" s="71">
        <v>1</v>
      </c>
      <c r="G3801" s="71">
        <v>3</v>
      </c>
      <c r="H3801" s="71">
        <v>3806</v>
      </c>
      <c r="I3801" s="71">
        <v>37.522016499999999</v>
      </c>
      <c r="J3801" s="71">
        <v>-121.9998588</v>
      </c>
    </row>
    <row r="3802" spans="1:10" ht="29.1">
      <c r="A3802" s="71">
        <v>50871</v>
      </c>
      <c r="B3802" s="70" t="s">
        <v>1035</v>
      </c>
      <c r="C3802" s="71">
        <v>9901730</v>
      </c>
      <c r="D3802" s="72" t="s">
        <v>3617</v>
      </c>
      <c r="E3802" s="71">
        <v>2</v>
      </c>
      <c r="F3802" s="71">
        <v>0</v>
      </c>
      <c r="G3802" s="71">
        <v>3</v>
      </c>
      <c r="H3802" s="71">
        <v>3807</v>
      </c>
      <c r="I3802" s="71">
        <v>37.667425999999999</v>
      </c>
      <c r="J3802" s="71">
        <v>-122.095865</v>
      </c>
    </row>
    <row r="3803" spans="1:10" ht="29.1">
      <c r="A3803" s="71">
        <v>51669</v>
      </c>
      <c r="B3803" s="70" t="s">
        <v>1035</v>
      </c>
      <c r="C3803" s="71">
        <v>702040</v>
      </c>
      <c r="D3803" s="72" t="s">
        <v>3578</v>
      </c>
      <c r="E3803" s="71">
        <v>1</v>
      </c>
      <c r="F3803" s="71">
        <v>2</v>
      </c>
      <c r="G3803" s="71">
        <v>3</v>
      </c>
      <c r="H3803" s="71">
        <v>3808</v>
      </c>
      <c r="I3803" s="71">
        <v>37.529767</v>
      </c>
      <c r="J3803" s="71">
        <v>-121.958721</v>
      </c>
    </row>
    <row r="3804" spans="1:10" ht="29.1">
      <c r="A3804" s="71">
        <v>54418</v>
      </c>
      <c r="B3804" s="70" t="s">
        <v>1035</v>
      </c>
      <c r="C3804" s="71">
        <v>1016740</v>
      </c>
      <c r="D3804" s="72" t="s">
        <v>3618</v>
      </c>
      <c r="E3804" s="71">
        <v>0</v>
      </c>
      <c r="F3804" s="71">
        <v>2</v>
      </c>
      <c r="G3804" s="71">
        <v>3</v>
      </c>
      <c r="H3804" s="71">
        <v>3809</v>
      </c>
      <c r="I3804" s="71">
        <v>37.829455799999998</v>
      </c>
      <c r="J3804" s="71">
        <v>-122.21322170000001</v>
      </c>
    </row>
    <row r="3805" spans="1:10" ht="29.1">
      <c r="A3805" s="71">
        <v>53992</v>
      </c>
      <c r="B3805" s="70" t="s">
        <v>1035</v>
      </c>
      <c r="C3805" s="71">
        <v>804890</v>
      </c>
      <c r="D3805" s="72" t="s">
        <v>3521</v>
      </c>
      <c r="E3805" s="71">
        <v>2</v>
      </c>
      <c r="F3805" s="71">
        <v>1</v>
      </c>
      <c r="G3805" s="71">
        <v>3</v>
      </c>
      <c r="H3805" s="71">
        <v>3810</v>
      </c>
      <c r="I3805" s="71">
        <v>37.641319299999999</v>
      </c>
      <c r="J3805" s="71">
        <v>-122.0834224</v>
      </c>
    </row>
    <row r="3806" spans="1:10" ht="29.1">
      <c r="A3806" s="71">
        <v>50767</v>
      </c>
      <c r="B3806" s="70" t="s">
        <v>1035</v>
      </c>
      <c r="C3806" s="71">
        <v>800800</v>
      </c>
      <c r="D3806" s="72" t="s">
        <v>3604</v>
      </c>
      <c r="E3806" s="71">
        <v>1</v>
      </c>
      <c r="F3806" s="71">
        <v>2</v>
      </c>
      <c r="G3806" s="71">
        <v>3</v>
      </c>
      <c r="H3806" s="71">
        <v>3811</v>
      </c>
      <c r="I3806" s="71">
        <v>37.647989799999998</v>
      </c>
      <c r="J3806" s="71">
        <v>-122.13773999999999</v>
      </c>
    </row>
    <row r="3807" spans="1:10" ht="29.1">
      <c r="A3807" s="71">
        <v>50713</v>
      </c>
      <c r="B3807" s="70" t="s">
        <v>1035</v>
      </c>
      <c r="C3807" s="71">
        <v>1500180</v>
      </c>
      <c r="D3807" s="72" t="s">
        <v>3619</v>
      </c>
      <c r="E3807" s="71">
        <v>2</v>
      </c>
      <c r="F3807" s="71">
        <v>1</v>
      </c>
      <c r="G3807" s="71">
        <v>3</v>
      </c>
      <c r="H3807" s="71">
        <v>3812</v>
      </c>
      <c r="I3807" s="71">
        <v>37.717311100000003</v>
      </c>
      <c r="J3807" s="71">
        <v>-122.1600682</v>
      </c>
    </row>
    <row r="3808" spans="1:10" ht="29.1">
      <c r="A3808" s="71">
        <v>58991</v>
      </c>
      <c r="B3808" s="70" t="s">
        <v>1035</v>
      </c>
      <c r="C3808" s="71">
        <v>9804640</v>
      </c>
      <c r="D3808" s="72" t="s">
        <v>3620</v>
      </c>
      <c r="E3808" s="71">
        <v>1</v>
      </c>
      <c r="F3808" s="71">
        <v>2</v>
      </c>
      <c r="G3808" s="71">
        <v>3</v>
      </c>
      <c r="H3808" s="71">
        <v>3813</v>
      </c>
      <c r="I3808" s="71">
        <v>37.670942199999999</v>
      </c>
      <c r="J3808" s="71">
        <v>-122.1280167</v>
      </c>
    </row>
    <row r="3809" spans="1:10" ht="29.1">
      <c r="A3809" s="71">
        <v>55706</v>
      </c>
      <c r="B3809" s="70" t="s">
        <v>1035</v>
      </c>
      <c r="C3809" s="71">
        <v>801360</v>
      </c>
      <c r="D3809" s="72" t="s">
        <v>3621</v>
      </c>
      <c r="E3809" s="71">
        <v>3</v>
      </c>
      <c r="F3809" s="71">
        <v>0</v>
      </c>
      <c r="G3809" s="71">
        <v>3</v>
      </c>
      <c r="H3809" s="71">
        <v>3814</v>
      </c>
      <c r="I3809" s="71">
        <v>37.676390400000003</v>
      </c>
      <c r="J3809" s="71">
        <v>-122.07053449999999</v>
      </c>
    </row>
    <row r="3810" spans="1:10" ht="29.1">
      <c r="A3810" s="71">
        <v>58215</v>
      </c>
      <c r="B3810" s="70" t="s">
        <v>1035</v>
      </c>
      <c r="C3810" s="71">
        <v>9802400</v>
      </c>
      <c r="D3810" s="72" t="s">
        <v>3595</v>
      </c>
      <c r="E3810" s="71">
        <v>1</v>
      </c>
      <c r="F3810" s="71">
        <v>2</v>
      </c>
      <c r="G3810" s="71">
        <v>3</v>
      </c>
      <c r="H3810" s="71">
        <v>3815</v>
      </c>
      <c r="I3810" s="71">
        <v>37.449584799999997</v>
      </c>
      <c r="J3810" s="71">
        <v>-121.9099343</v>
      </c>
    </row>
    <row r="3811" spans="1:10" ht="29.1">
      <c r="A3811" s="71">
        <v>57794</v>
      </c>
      <c r="B3811" s="70" t="s">
        <v>1035</v>
      </c>
      <c r="C3811" s="71">
        <v>9803060</v>
      </c>
      <c r="D3811" s="72" t="s">
        <v>3622</v>
      </c>
      <c r="E3811" s="71">
        <v>1</v>
      </c>
      <c r="F3811" s="71">
        <v>2</v>
      </c>
      <c r="G3811" s="71">
        <v>3</v>
      </c>
      <c r="H3811" s="71">
        <v>3816</v>
      </c>
      <c r="I3811" s="71">
        <v>37.7005731</v>
      </c>
      <c r="J3811" s="71">
        <v>-122.0917962</v>
      </c>
    </row>
    <row r="3812" spans="1:10" ht="29.1">
      <c r="A3812" s="71">
        <v>53994</v>
      </c>
      <c r="B3812" s="70" t="s">
        <v>1035</v>
      </c>
      <c r="C3812" s="71">
        <v>102500</v>
      </c>
      <c r="D3812" s="72" t="s">
        <v>1334</v>
      </c>
      <c r="E3812" s="71">
        <v>2</v>
      </c>
      <c r="F3812" s="71">
        <v>0</v>
      </c>
      <c r="G3812" s="71">
        <v>3</v>
      </c>
      <c r="H3812" s="71">
        <v>3817</v>
      </c>
      <c r="I3812" s="71">
        <v>37.757812000000001</v>
      </c>
      <c r="J3812" s="71">
        <v>-122.248661</v>
      </c>
    </row>
    <row r="3813" spans="1:10" ht="29.1">
      <c r="A3813" s="71">
        <v>53645</v>
      </c>
      <c r="B3813" s="70" t="s">
        <v>1035</v>
      </c>
      <c r="C3813" s="71">
        <v>803940</v>
      </c>
      <c r="D3813" s="72" t="s">
        <v>3623</v>
      </c>
      <c r="E3813" s="71">
        <v>2</v>
      </c>
      <c r="F3813" s="71">
        <v>1</v>
      </c>
      <c r="G3813" s="71">
        <v>3</v>
      </c>
      <c r="H3813" s="71">
        <v>3818</v>
      </c>
      <c r="I3813" s="71">
        <v>37.621170999999997</v>
      </c>
      <c r="J3813" s="71">
        <v>-122.0650694</v>
      </c>
    </row>
    <row r="3814" spans="1:10" ht="29.1">
      <c r="A3814" s="71">
        <v>52930</v>
      </c>
      <c r="B3814" s="70" t="s">
        <v>1035</v>
      </c>
      <c r="C3814" s="71">
        <v>1007620</v>
      </c>
      <c r="D3814" s="72" t="s">
        <v>3624</v>
      </c>
      <c r="E3814" s="71">
        <v>0</v>
      </c>
      <c r="F3814" s="71">
        <v>3</v>
      </c>
      <c r="G3814" s="71">
        <v>3</v>
      </c>
      <c r="H3814" s="71">
        <v>3819</v>
      </c>
      <c r="I3814" s="71">
        <v>37.836294899999999</v>
      </c>
      <c r="J3814" s="71">
        <v>-122.2001326</v>
      </c>
    </row>
    <row r="3815" spans="1:10" ht="29.1">
      <c r="A3815" s="71">
        <v>56636</v>
      </c>
      <c r="B3815" s="70" t="s">
        <v>1035</v>
      </c>
      <c r="C3815" s="71">
        <v>900610</v>
      </c>
      <c r="D3815" s="72" t="s">
        <v>3625</v>
      </c>
      <c r="E3815" s="71">
        <v>1</v>
      </c>
      <c r="F3815" s="71">
        <v>2</v>
      </c>
      <c r="G3815" s="71">
        <v>3</v>
      </c>
      <c r="H3815" s="71">
        <v>3820</v>
      </c>
      <c r="I3815" s="71">
        <v>37.528255299999998</v>
      </c>
      <c r="J3815" s="71">
        <v>-122.0251179</v>
      </c>
    </row>
    <row r="3816" spans="1:10" ht="29.1">
      <c r="A3816" s="71">
        <v>54570</v>
      </c>
      <c r="B3816" s="70" t="s">
        <v>1035</v>
      </c>
      <c r="C3816" s="71">
        <v>703570</v>
      </c>
      <c r="D3816" s="72" t="s">
        <v>3518</v>
      </c>
      <c r="E3816" s="71">
        <v>2</v>
      </c>
      <c r="F3816" s="71">
        <v>1</v>
      </c>
      <c r="G3816" s="71">
        <v>3</v>
      </c>
      <c r="H3816" s="71">
        <v>3821</v>
      </c>
      <c r="I3816" s="71">
        <v>37.580996800000001</v>
      </c>
      <c r="J3816" s="71">
        <v>-121.9907838</v>
      </c>
    </row>
    <row r="3817" spans="1:10" ht="29.1">
      <c r="A3817" s="71">
        <v>51345</v>
      </c>
      <c r="B3817" s="70" t="s">
        <v>1035</v>
      </c>
      <c r="C3817" s="71">
        <v>1004550</v>
      </c>
      <c r="D3817" s="72" t="s">
        <v>3626</v>
      </c>
      <c r="E3817" s="71">
        <v>1</v>
      </c>
      <c r="F3817" s="71">
        <v>1</v>
      </c>
      <c r="G3817" s="71">
        <v>3</v>
      </c>
      <c r="H3817" s="71">
        <v>3822</v>
      </c>
      <c r="I3817" s="71">
        <v>37.739542899999996</v>
      </c>
      <c r="J3817" s="71">
        <v>-122.17917420000001</v>
      </c>
    </row>
    <row r="3818" spans="1:10" ht="29.1">
      <c r="A3818" s="71">
        <v>57630</v>
      </c>
      <c r="B3818" s="70" t="s">
        <v>1035</v>
      </c>
      <c r="C3818" s="71">
        <v>1019320</v>
      </c>
      <c r="D3818" s="72" t="s">
        <v>3627</v>
      </c>
      <c r="E3818" s="71">
        <v>0</v>
      </c>
      <c r="F3818" s="71">
        <v>3</v>
      </c>
      <c r="G3818" s="71">
        <v>3</v>
      </c>
      <c r="H3818" s="71">
        <v>3823</v>
      </c>
      <c r="I3818" s="71">
        <v>37.789869199999998</v>
      </c>
      <c r="J3818" s="71">
        <v>-122.15126220000001</v>
      </c>
    </row>
    <row r="3819" spans="1:10" ht="29.1">
      <c r="A3819" s="71">
        <v>50380</v>
      </c>
      <c r="B3819" s="70" t="s">
        <v>1035</v>
      </c>
      <c r="C3819" s="71">
        <v>1100090</v>
      </c>
      <c r="D3819" s="72" t="s">
        <v>3628</v>
      </c>
      <c r="E3819" s="71">
        <v>0</v>
      </c>
      <c r="F3819" s="71">
        <v>2</v>
      </c>
      <c r="G3819" s="71">
        <v>3</v>
      </c>
      <c r="H3819" s="71">
        <v>3824</v>
      </c>
      <c r="I3819" s="71">
        <v>37.817729</v>
      </c>
      <c r="J3819" s="71">
        <v>-122.2128508</v>
      </c>
    </row>
    <row r="3820" spans="1:10" ht="29.1">
      <c r="A3820" s="71">
        <v>59140</v>
      </c>
      <c r="B3820" s="70" t="s">
        <v>1035</v>
      </c>
      <c r="C3820" s="71">
        <v>1300910</v>
      </c>
      <c r="D3820" s="72" t="s">
        <v>3629</v>
      </c>
      <c r="E3820" s="71">
        <v>1</v>
      </c>
      <c r="F3820" s="71">
        <v>1</v>
      </c>
      <c r="G3820" s="71">
        <v>3</v>
      </c>
      <c r="H3820" s="71">
        <v>3825</v>
      </c>
      <c r="I3820" s="71">
        <v>37.909198400000001</v>
      </c>
      <c r="J3820" s="71">
        <v>-122.3131647</v>
      </c>
    </row>
    <row r="3821" spans="1:10" ht="29.1">
      <c r="A3821" s="71">
        <v>51216</v>
      </c>
      <c r="B3821" s="70" t="s">
        <v>1035</v>
      </c>
      <c r="C3821" s="71">
        <v>1500350</v>
      </c>
      <c r="D3821" s="72" t="s">
        <v>3630</v>
      </c>
      <c r="E3821" s="71">
        <v>0</v>
      </c>
      <c r="F3821" s="71">
        <v>2</v>
      </c>
      <c r="G3821" s="71">
        <v>3</v>
      </c>
      <c r="H3821" s="71">
        <v>3826</v>
      </c>
      <c r="I3821" s="71">
        <v>37.708282799999999</v>
      </c>
      <c r="J3821" s="71">
        <v>-122.1305547</v>
      </c>
    </row>
    <row r="3822" spans="1:10" ht="29.1">
      <c r="A3822" s="71">
        <v>53910</v>
      </c>
      <c r="B3822" s="70" t="s">
        <v>1035</v>
      </c>
      <c r="C3822" s="71">
        <v>1006000</v>
      </c>
      <c r="D3822" s="72" t="s">
        <v>3231</v>
      </c>
      <c r="E3822" s="71">
        <v>2</v>
      </c>
      <c r="F3822" s="71">
        <v>0</v>
      </c>
      <c r="G3822" s="71">
        <v>3</v>
      </c>
      <c r="H3822" s="71">
        <v>3827</v>
      </c>
      <c r="I3822" s="71">
        <v>37.838248800000002</v>
      </c>
      <c r="J3822" s="71">
        <v>-122.24644739999999</v>
      </c>
    </row>
    <row r="3823" spans="1:10" ht="29.1">
      <c r="A3823" s="71">
        <v>55742</v>
      </c>
      <c r="B3823" s="70" t="s">
        <v>1035</v>
      </c>
      <c r="C3823" s="71">
        <v>1301780</v>
      </c>
      <c r="D3823" s="72" t="s">
        <v>3631</v>
      </c>
      <c r="E3823" s="71">
        <v>2</v>
      </c>
      <c r="F3823" s="71">
        <v>1</v>
      </c>
      <c r="G3823" s="71">
        <v>3</v>
      </c>
      <c r="H3823" s="71">
        <v>3828</v>
      </c>
      <c r="I3823" s="71">
        <v>37.939862099999999</v>
      </c>
      <c r="J3823" s="71">
        <v>-122.35992160000001</v>
      </c>
    </row>
    <row r="3824" spans="1:10" ht="29.1">
      <c r="A3824" s="71">
        <v>56252</v>
      </c>
      <c r="B3824" s="70" t="s">
        <v>1035</v>
      </c>
      <c r="C3824" s="71">
        <v>706930</v>
      </c>
      <c r="D3824" s="72" t="s">
        <v>3632</v>
      </c>
      <c r="E3824" s="71">
        <v>1</v>
      </c>
      <c r="F3824" s="71">
        <v>2</v>
      </c>
      <c r="G3824" s="71">
        <v>3</v>
      </c>
      <c r="H3824" s="71">
        <v>3829</v>
      </c>
      <c r="I3824" s="71">
        <v>37.5760389</v>
      </c>
      <c r="J3824" s="71">
        <v>-121.9713445</v>
      </c>
    </row>
    <row r="3825" spans="1:10" ht="29.1">
      <c r="A3825" s="71">
        <v>58831</v>
      </c>
      <c r="B3825" s="70" t="s">
        <v>1035</v>
      </c>
      <c r="C3825" s="71">
        <v>1013060</v>
      </c>
      <c r="D3825" s="72" t="s">
        <v>3484</v>
      </c>
      <c r="E3825" s="71">
        <v>1</v>
      </c>
      <c r="F3825" s="71">
        <v>2</v>
      </c>
      <c r="G3825" s="71">
        <v>3</v>
      </c>
      <c r="H3825" s="71">
        <v>3830</v>
      </c>
      <c r="I3825" s="71">
        <v>37.775588499999998</v>
      </c>
      <c r="J3825" s="71">
        <v>-122.17057509999999</v>
      </c>
    </row>
    <row r="3826" spans="1:10" ht="29.1">
      <c r="A3826" s="71">
        <v>55347</v>
      </c>
      <c r="B3826" s="70" t="s">
        <v>1035</v>
      </c>
      <c r="C3826" s="71">
        <v>900290</v>
      </c>
      <c r="D3826" s="72" t="s">
        <v>3633</v>
      </c>
      <c r="E3826" s="71">
        <v>1</v>
      </c>
      <c r="F3826" s="71">
        <v>2</v>
      </c>
      <c r="G3826" s="71">
        <v>3</v>
      </c>
      <c r="H3826" s="71">
        <v>3831</v>
      </c>
      <c r="I3826" s="71">
        <v>37.548523400000001</v>
      </c>
      <c r="J3826" s="71">
        <v>-122.04382680000001</v>
      </c>
    </row>
    <row r="3827" spans="1:10" ht="29.1">
      <c r="A3827" s="71">
        <v>57673</v>
      </c>
      <c r="B3827" s="70" t="s">
        <v>1035</v>
      </c>
      <c r="C3827" s="71">
        <v>1010080</v>
      </c>
      <c r="D3827" s="72" t="s">
        <v>3634</v>
      </c>
      <c r="E3827" s="71">
        <v>0</v>
      </c>
      <c r="F3827" s="71">
        <v>3</v>
      </c>
      <c r="G3827" s="71">
        <v>3</v>
      </c>
      <c r="H3827" s="71">
        <v>3832</v>
      </c>
      <c r="I3827" s="71">
        <v>37.7608879</v>
      </c>
      <c r="J3827" s="71">
        <v>-122.1522318</v>
      </c>
    </row>
    <row r="3828" spans="1:10" ht="29.1">
      <c r="A3828" s="71">
        <v>51106</v>
      </c>
      <c r="B3828" s="70" t="s">
        <v>1035</v>
      </c>
      <c r="C3828" s="71">
        <v>900360</v>
      </c>
      <c r="D3828" s="72" t="s">
        <v>2669</v>
      </c>
      <c r="E3828" s="71">
        <v>2</v>
      </c>
      <c r="F3828" s="71">
        <v>1</v>
      </c>
      <c r="G3828" s="71">
        <v>3</v>
      </c>
      <c r="H3828" s="71">
        <v>3833</v>
      </c>
      <c r="I3828" s="71">
        <v>37.533442999999998</v>
      </c>
      <c r="J3828" s="71">
        <v>-122.01159800000001</v>
      </c>
    </row>
    <row r="3829" spans="1:10" ht="29.1">
      <c r="A3829" s="71">
        <v>55784</v>
      </c>
      <c r="B3829" s="70" t="s">
        <v>1035</v>
      </c>
      <c r="C3829" s="71">
        <v>900260</v>
      </c>
      <c r="D3829" s="72" t="s">
        <v>3635</v>
      </c>
      <c r="E3829" s="71">
        <v>2</v>
      </c>
      <c r="F3829" s="71">
        <v>1</v>
      </c>
      <c r="G3829" s="71">
        <v>3</v>
      </c>
      <c r="H3829" s="71">
        <v>3834</v>
      </c>
      <c r="I3829" s="71">
        <v>37.544946699999997</v>
      </c>
      <c r="J3829" s="71">
        <v>-122.0293097</v>
      </c>
    </row>
    <row r="3830" spans="1:10" ht="29.1">
      <c r="A3830" s="71">
        <v>51018</v>
      </c>
      <c r="B3830" s="70" t="s">
        <v>1035</v>
      </c>
      <c r="C3830" s="71">
        <v>1021140</v>
      </c>
      <c r="D3830" s="72" t="s">
        <v>3636</v>
      </c>
      <c r="E3830" s="71">
        <v>2</v>
      </c>
      <c r="F3830" s="71">
        <v>1</v>
      </c>
      <c r="G3830" s="71">
        <v>3</v>
      </c>
      <c r="H3830" s="71">
        <v>3835</v>
      </c>
      <c r="I3830" s="71">
        <v>37.814557899999997</v>
      </c>
      <c r="J3830" s="71">
        <v>-122.234959</v>
      </c>
    </row>
    <row r="3831" spans="1:10" ht="29.1">
      <c r="A3831" s="71">
        <v>59240</v>
      </c>
      <c r="B3831" s="70" t="s">
        <v>1035</v>
      </c>
      <c r="C3831" s="71">
        <v>1301020</v>
      </c>
      <c r="D3831" s="72" t="s">
        <v>3637</v>
      </c>
      <c r="E3831" s="71">
        <v>2</v>
      </c>
      <c r="F3831" s="71">
        <v>1</v>
      </c>
      <c r="G3831" s="71">
        <v>3</v>
      </c>
      <c r="H3831" s="71">
        <v>3836</v>
      </c>
      <c r="I3831" s="71">
        <v>37.910192299999999</v>
      </c>
      <c r="J3831" s="71">
        <v>-122.31612199999999</v>
      </c>
    </row>
    <row r="3832" spans="1:10" ht="29.1">
      <c r="A3832" s="71">
        <v>59300</v>
      </c>
      <c r="B3832" s="70" t="s">
        <v>1035</v>
      </c>
      <c r="C3832" s="71">
        <v>301050</v>
      </c>
      <c r="D3832" s="72" t="s">
        <v>3638</v>
      </c>
      <c r="E3832" s="71">
        <v>1</v>
      </c>
      <c r="F3832" s="71">
        <v>2</v>
      </c>
      <c r="G3832" s="71">
        <v>3</v>
      </c>
      <c r="H3832" s="71">
        <v>3837</v>
      </c>
      <c r="I3832" s="71">
        <v>37.856206700000001</v>
      </c>
      <c r="J3832" s="71">
        <v>-122.2601452</v>
      </c>
    </row>
    <row r="3833" spans="1:10" ht="29.1">
      <c r="A3833" s="71">
        <v>52374</v>
      </c>
      <c r="B3833" s="70" t="s">
        <v>1035</v>
      </c>
      <c r="C3833" s="71">
        <v>9905960</v>
      </c>
      <c r="D3833" s="72" t="s">
        <v>3606</v>
      </c>
      <c r="E3833" s="71">
        <v>2</v>
      </c>
      <c r="F3833" s="71">
        <v>0</v>
      </c>
      <c r="G3833" s="71">
        <v>3</v>
      </c>
      <c r="H3833" s="71">
        <v>3838</v>
      </c>
      <c r="I3833" s="71">
        <v>37.520774000000003</v>
      </c>
      <c r="J3833" s="71">
        <v>-121.946926</v>
      </c>
    </row>
    <row r="3834" spans="1:10" ht="29.1">
      <c r="A3834" s="71">
        <v>52859</v>
      </c>
      <c r="B3834" s="70" t="s">
        <v>1035</v>
      </c>
      <c r="C3834" s="71">
        <v>9907530</v>
      </c>
      <c r="D3834" s="72" t="s">
        <v>1915</v>
      </c>
      <c r="E3834" s="71">
        <v>3</v>
      </c>
      <c r="F3834" s="71">
        <v>0</v>
      </c>
      <c r="G3834" s="71">
        <v>3</v>
      </c>
      <c r="H3834" s="71">
        <v>3839</v>
      </c>
      <c r="I3834" s="71">
        <v>37.505302999999998</v>
      </c>
      <c r="J3834" s="71">
        <v>-121.92686</v>
      </c>
    </row>
    <row r="3835" spans="1:10" ht="29.1">
      <c r="A3835" s="71">
        <v>55177</v>
      </c>
      <c r="B3835" s="70" t="s">
        <v>1035</v>
      </c>
      <c r="C3835" s="71">
        <v>500310</v>
      </c>
      <c r="D3835" s="72" t="s">
        <v>3639</v>
      </c>
      <c r="E3835" s="71">
        <v>0</v>
      </c>
      <c r="F3835" s="71">
        <v>3</v>
      </c>
      <c r="G3835" s="71">
        <v>3</v>
      </c>
      <c r="H3835" s="71">
        <v>3840</v>
      </c>
      <c r="I3835" s="71">
        <v>37.904952299999998</v>
      </c>
      <c r="J3835" s="71">
        <v>-122.29445939999999</v>
      </c>
    </row>
    <row r="3836" spans="1:10" ht="29.1">
      <c r="A3836" s="71">
        <v>59882</v>
      </c>
      <c r="B3836" s="70" t="s">
        <v>1035</v>
      </c>
      <c r="C3836" s="71">
        <v>500600</v>
      </c>
      <c r="D3836" s="72" t="s">
        <v>3562</v>
      </c>
      <c r="E3836" s="71">
        <v>2</v>
      </c>
      <c r="F3836" s="71">
        <v>0</v>
      </c>
      <c r="G3836" s="71">
        <v>3</v>
      </c>
      <c r="H3836" s="71">
        <v>3841</v>
      </c>
      <c r="I3836" s="71">
        <v>37.900865400000001</v>
      </c>
      <c r="J3836" s="71">
        <v>-122.2884088</v>
      </c>
    </row>
    <row r="3837" spans="1:10" ht="29.1">
      <c r="A3837" s="71">
        <v>52621</v>
      </c>
      <c r="B3837" s="70" t="s">
        <v>1035</v>
      </c>
      <c r="C3837" s="71">
        <v>1302580</v>
      </c>
      <c r="D3837" s="72" t="s">
        <v>3640</v>
      </c>
      <c r="E3837" s="71">
        <v>1</v>
      </c>
      <c r="F3837" s="71">
        <v>2</v>
      </c>
      <c r="G3837" s="71">
        <v>3</v>
      </c>
      <c r="H3837" s="71">
        <v>3842</v>
      </c>
      <c r="I3837" s="71">
        <v>37.948190599999997</v>
      </c>
      <c r="J3837" s="71">
        <v>-122.3280391</v>
      </c>
    </row>
    <row r="3838" spans="1:10" ht="29.1">
      <c r="A3838" s="71">
        <v>59260</v>
      </c>
      <c r="B3838" s="70" t="s">
        <v>1035</v>
      </c>
      <c r="C3838" s="71">
        <v>1013820</v>
      </c>
      <c r="D3838" s="72" t="s">
        <v>2685</v>
      </c>
      <c r="E3838" s="71">
        <v>0</v>
      </c>
      <c r="F3838" s="71">
        <v>2</v>
      </c>
      <c r="G3838" s="71">
        <v>3</v>
      </c>
      <c r="H3838" s="71">
        <v>3843</v>
      </c>
      <c r="I3838" s="71">
        <v>37.8148537</v>
      </c>
      <c r="J3838" s="71">
        <v>-122.2382078</v>
      </c>
    </row>
    <row r="3839" spans="1:10" ht="29.1">
      <c r="A3839" s="71">
        <v>57437</v>
      </c>
      <c r="B3839" s="70" t="s">
        <v>1035</v>
      </c>
      <c r="C3839" s="71">
        <v>9802090</v>
      </c>
      <c r="D3839" s="72" t="s">
        <v>3641</v>
      </c>
      <c r="E3839" s="71">
        <v>1</v>
      </c>
      <c r="F3839" s="71">
        <v>1</v>
      </c>
      <c r="G3839" s="71">
        <v>3</v>
      </c>
      <c r="H3839" s="71">
        <v>3844</v>
      </c>
      <c r="I3839" s="71">
        <v>37.674913599999996</v>
      </c>
      <c r="J3839" s="71">
        <v>-122.1079757</v>
      </c>
    </row>
    <row r="3840" spans="1:10" ht="29.1">
      <c r="A3840" s="71">
        <v>53314</v>
      </c>
      <c r="B3840" s="70" t="s">
        <v>1035</v>
      </c>
      <c r="C3840" s="71">
        <v>101790</v>
      </c>
      <c r="D3840" s="72" t="s">
        <v>3580</v>
      </c>
      <c r="E3840" s="71">
        <v>1</v>
      </c>
      <c r="F3840" s="71">
        <v>2</v>
      </c>
      <c r="G3840" s="71">
        <v>3</v>
      </c>
      <c r="H3840" s="71">
        <v>3845</v>
      </c>
      <c r="I3840" s="71">
        <v>37.775165899999998</v>
      </c>
      <c r="J3840" s="71">
        <v>-122.27948379999999</v>
      </c>
    </row>
    <row r="3841" spans="1:10" ht="29.1">
      <c r="A3841" s="71">
        <v>51931</v>
      </c>
      <c r="B3841" s="70" t="s">
        <v>1035</v>
      </c>
      <c r="C3841" s="71">
        <v>9904780</v>
      </c>
      <c r="D3841" s="72" t="s">
        <v>3642</v>
      </c>
      <c r="E3841" s="71">
        <v>2</v>
      </c>
      <c r="F3841" s="71">
        <v>1</v>
      </c>
      <c r="G3841" s="71">
        <v>3</v>
      </c>
      <c r="H3841" s="71">
        <v>3846</v>
      </c>
      <c r="I3841" s="71">
        <v>37.686810899999998</v>
      </c>
      <c r="J3841" s="71">
        <v>-122.1256253</v>
      </c>
    </row>
    <row r="3842" spans="1:10" ht="29.1">
      <c r="A3842" s="71">
        <v>50343</v>
      </c>
      <c r="B3842" s="70" t="s">
        <v>1035</v>
      </c>
      <c r="C3842" s="71">
        <v>1302900</v>
      </c>
      <c r="D3842" s="72" t="s">
        <v>3413</v>
      </c>
      <c r="E3842" s="71">
        <v>1</v>
      </c>
      <c r="F3842" s="71">
        <v>2</v>
      </c>
      <c r="G3842" s="71">
        <v>3</v>
      </c>
      <c r="H3842" s="71">
        <v>3847</v>
      </c>
      <c r="I3842" s="71">
        <v>37.921173799999998</v>
      </c>
      <c r="J3842" s="71">
        <v>-122.32747120000001</v>
      </c>
    </row>
    <row r="3843" spans="1:10" ht="29.1">
      <c r="A3843" s="71">
        <v>55024</v>
      </c>
      <c r="B3843" s="70" t="s">
        <v>1035</v>
      </c>
      <c r="C3843" s="71">
        <v>102920</v>
      </c>
      <c r="D3843" s="72" t="s">
        <v>3291</v>
      </c>
      <c r="E3843" s="71">
        <v>3</v>
      </c>
      <c r="F3843" s="71">
        <v>0</v>
      </c>
      <c r="G3843" s="71">
        <v>3</v>
      </c>
      <c r="H3843" s="71">
        <v>3848</v>
      </c>
      <c r="I3843" s="71">
        <v>37.742431699999997</v>
      </c>
      <c r="J3843" s="71">
        <v>-122.2451071</v>
      </c>
    </row>
    <row r="3844" spans="1:10" ht="29.1">
      <c r="A3844" s="71">
        <v>54651</v>
      </c>
      <c r="B3844" s="70" t="s">
        <v>1035</v>
      </c>
      <c r="C3844" s="71">
        <v>804770</v>
      </c>
      <c r="D3844" s="72" t="s">
        <v>3643</v>
      </c>
      <c r="E3844" s="71">
        <v>1</v>
      </c>
      <c r="F3844" s="71">
        <v>1</v>
      </c>
      <c r="G3844" s="71">
        <v>3</v>
      </c>
      <c r="H3844" s="71">
        <v>3849</v>
      </c>
      <c r="I3844" s="71">
        <v>37.627484000000003</v>
      </c>
      <c r="J3844" s="71">
        <v>-122.0754256</v>
      </c>
    </row>
    <row r="3845" spans="1:10" ht="29.1">
      <c r="A3845" s="71">
        <v>51979</v>
      </c>
      <c r="B3845" s="70" t="s">
        <v>1035</v>
      </c>
      <c r="C3845" s="71">
        <v>9905330</v>
      </c>
      <c r="D3845" s="72" t="s">
        <v>3373</v>
      </c>
      <c r="E3845" s="71">
        <v>2</v>
      </c>
      <c r="F3845" s="71">
        <v>0</v>
      </c>
      <c r="G3845" s="71">
        <v>3</v>
      </c>
      <c r="H3845" s="71">
        <v>3850</v>
      </c>
      <c r="I3845" s="71">
        <v>37.728919599999998</v>
      </c>
      <c r="J3845" s="71">
        <v>-122.14184659999999</v>
      </c>
    </row>
    <row r="3846" spans="1:10" ht="29.1">
      <c r="A3846" s="71">
        <v>56631</v>
      </c>
      <c r="B3846" s="70" t="s">
        <v>1035</v>
      </c>
      <c r="C3846" s="71">
        <v>704840</v>
      </c>
      <c r="D3846" s="72" t="s">
        <v>3564</v>
      </c>
      <c r="E3846" s="71">
        <v>2</v>
      </c>
      <c r="F3846" s="71">
        <v>0</v>
      </c>
      <c r="G3846" s="71">
        <v>3</v>
      </c>
      <c r="H3846" s="71">
        <v>3851</v>
      </c>
      <c r="I3846" s="71">
        <v>37.555186399999997</v>
      </c>
      <c r="J3846" s="71">
        <v>-121.9840069</v>
      </c>
    </row>
    <row r="3847" spans="1:10" ht="29.1">
      <c r="A3847" s="71">
        <v>55069</v>
      </c>
      <c r="B3847" s="70" t="s">
        <v>1035</v>
      </c>
      <c r="C3847" s="71">
        <v>900300</v>
      </c>
      <c r="D3847" s="72" t="s">
        <v>3644</v>
      </c>
      <c r="E3847" s="71">
        <v>1</v>
      </c>
      <c r="F3847" s="71">
        <v>2</v>
      </c>
      <c r="G3847" s="71">
        <v>3</v>
      </c>
      <c r="H3847" s="71">
        <v>3852</v>
      </c>
      <c r="I3847" s="71">
        <v>37.545119999999997</v>
      </c>
      <c r="J3847" s="71">
        <v>-122.029026</v>
      </c>
    </row>
    <row r="3848" spans="1:10" ht="29.1">
      <c r="A3848" s="71">
        <v>58040</v>
      </c>
      <c r="B3848" s="70" t="s">
        <v>1035</v>
      </c>
      <c r="C3848" s="71">
        <v>9814170</v>
      </c>
      <c r="D3848" s="72" t="s">
        <v>3645</v>
      </c>
      <c r="E3848" s="71">
        <v>1</v>
      </c>
      <c r="F3848" s="71">
        <v>1</v>
      </c>
      <c r="G3848" s="71">
        <v>3</v>
      </c>
      <c r="H3848" s="71">
        <v>3853</v>
      </c>
      <c r="I3848" s="71">
        <v>37.703975300000003</v>
      </c>
      <c r="J3848" s="71">
        <v>-122.06174300000001</v>
      </c>
    </row>
    <row r="3849" spans="1:10" ht="29.1">
      <c r="A3849" s="71">
        <v>58389</v>
      </c>
      <c r="B3849" s="70" t="s">
        <v>1035</v>
      </c>
      <c r="C3849" s="71">
        <v>302870</v>
      </c>
      <c r="D3849" s="72" t="s">
        <v>3279</v>
      </c>
      <c r="E3849" s="71">
        <v>0</v>
      </c>
      <c r="F3849" s="71">
        <v>3</v>
      </c>
      <c r="G3849" s="71">
        <v>3</v>
      </c>
      <c r="H3849" s="71">
        <v>3854</v>
      </c>
      <c r="I3849" s="71">
        <v>37.892477599999999</v>
      </c>
      <c r="J3849" s="71">
        <v>-122.2564314</v>
      </c>
    </row>
    <row r="3850" spans="1:10" ht="29.1">
      <c r="A3850" s="71">
        <v>58799</v>
      </c>
      <c r="B3850" s="70" t="s">
        <v>1035</v>
      </c>
      <c r="C3850" s="71">
        <v>703590</v>
      </c>
      <c r="D3850" s="72" t="s">
        <v>3646</v>
      </c>
      <c r="E3850" s="71">
        <v>1</v>
      </c>
      <c r="F3850" s="71">
        <v>1</v>
      </c>
      <c r="G3850" s="71">
        <v>3</v>
      </c>
      <c r="H3850" s="71">
        <v>3855</v>
      </c>
      <c r="I3850" s="71">
        <v>37.571649999999998</v>
      </c>
      <c r="J3850" s="71">
        <v>-121.96737589999999</v>
      </c>
    </row>
    <row r="3851" spans="1:10" ht="29.1">
      <c r="A3851" s="71">
        <v>52002</v>
      </c>
      <c r="B3851" s="70" t="s">
        <v>1035</v>
      </c>
      <c r="C3851" s="71">
        <v>1303540</v>
      </c>
      <c r="D3851" s="72" t="s">
        <v>1271</v>
      </c>
      <c r="E3851" s="71">
        <v>0</v>
      </c>
      <c r="F3851" s="71">
        <v>2</v>
      </c>
      <c r="G3851" s="71">
        <v>3</v>
      </c>
      <c r="H3851" s="71">
        <v>3856</v>
      </c>
      <c r="I3851" s="71">
        <v>37.943815000000001</v>
      </c>
      <c r="J3851" s="71">
        <v>-122.32924</v>
      </c>
    </row>
    <row r="3852" spans="1:10" ht="29.1">
      <c r="A3852" s="71">
        <v>51654</v>
      </c>
      <c r="B3852" s="70" t="s">
        <v>1035</v>
      </c>
      <c r="C3852" s="71">
        <v>700130</v>
      </c>
      <c r="D3852" s="72" t="s">
        <v>3647</v>
      </c>
      <c r="E3852" s="71">
        <v>1</v>
      </c>
      <c r="F3852" s="71">
        <v>2</v>
      </c>
      <c r="G3852" s="71">
        <v>3</v>
      </c>
      <c r="H3852" s="71">
        <v>3857</v>
      </c>
      <c r="I3852" s="71">
        <v>37.558888199999998</v>
      </c>
      <c r="J3852" s="71">
        <v>-122.0636914</v>
      </c>
    </row>
    <row r="3853" spans="1:10" ht="29.1">
      <c r="A3853" s="71">
        <v>56265</v>
      </c>
      <c r="B3853" s="70" t="s">
        <v>1035</v>
      </c>
      <c r="C3853" s="71">
        <v>1600820</v>
      </c>
      <c r="D3853" s="72" t="s">
        <v>3648</v>
      </c>
      <c r="E3853" s="71">
        <v>0</v>
      </c>
      <c r="F3853" s="71">
        <v>3</v>
      </c>
      <c r="G3853" s="71">
        <v>3</v>
      </c>
      <c r="H3853" s="71">
        <v>3859</v>
      </c>
      <c r="I3853" s="71">
        <v>37.9515095</v>
      </c>
      <c r="J3853" s="71">
        <v>-122.3571987</v>
      </c>
    </row>
    <row r="3854" spans="1:10" ht="29.1">
      <c r="A3854" s="71">
        <v>56539</v>
      </c>
      <c r="B3854" s="70" t="s">
        <v>1035</v>
      </c>
      <c r="C3854" s="71">
        <v>1503070</v>
      </c>
      <c r="D3854" s="72" t="s">
        <v>3649</v>
      </c>
      <c r="E3854" s="71">
        <v>0</v>
      </c>
      <c r="F3854" s="71">
        <v>2</v>
      </c>
      <c r="G3854" s="71">
        <v>3</v>
      </c>
      <c r="H3854" s="71">
        <v>3860</v>
      </c>
      <c r="I3854" s="71">
        <v>37.699153899999999</v>
      </c>
      <c r="J3854" s="71">
        <v>-122.1603549</v>
      </c>
    </row>
    <row r="3855" spans="1:10" ht="29.1">
      <c r="A3855" s="71">
        <v>57978</v>
      </c>
      <c r="B3855" s="70" t="s">
        <v>1035</v>
      </c>
      <c r="C3855" s="71">
        <v>100910</v>
      </c>
      <c r="D3855" s="72" t="s">
        <v>3650</v>
      </c>
      <c r="E3855" s="71">
        <v>0</v>
      </c>
      <c r="F3855" s="71">
        <v>3</v>
      </c>
      <c r="G3855" s="71">
        <v>3</v>
      </c>
      <c r="H3855" s="71">
        <v>3861</v>
      </c>
      <c r="I3855" s="71">
        <v>37.771047000000003</v>
      </c>
      <c r="J3855" s="71">
        <v>-122.2648877</v>
      </c>
    </row>
    <row r="3856" spans="1:10" ht="29.1">
      <c r="A3856" s="71">
        <v>54077</v>
      </c>
      <c r="B3856" s="70" t="s">
        <v>1035</v>
      </c>
      <c r="C3856" s="71">
        <v>901200</v>
      </c>
      <c r="D3856" s="72" t="s">
        <v>3651</v>
      </c>
      <c r="E3856" s="71">
        <v>2</v>
      </c>
      <c r="F3856" s="71">
        <v>0</v>
      </c>
      <c r="G3856" s="71">
        <v>3</v>
      </c>
      <c r="H3856" s="71">
        <v>3862</v>
      </c>
      <c r="I3856" s="71">
        <v>37.536162900000001</v>
      </c>
      <c r="J3856" s="71">
        <v>-122.0289494</v>
      </c>
    </row>
    <row r="3857" spans="1:10" ht="29.1">
      <c r="A3857" s="71">
        <v>51939</v>
      </c>
      <c r="B3857" s="70" t="s">
        <v>1035</v>
      </c>
      <c r="C3857" s="71">
        <v>9904820</v>
      </c>
      <c r="D3857" s="72" t="s">
        <v>3346</v>
      </c>
      <c r="E3857" s="71">
        <v>1</v>
      </c>
      <c r="F3857" s="71">
        <v>1</v>
      </c>
      <c r="G3857" s="71">
        <v>3</v>
      </c>
      <c r="H3857" s="71">
        <v>3863</v>
      </c>
      <c r="I3857" s="71">
        <v>37.701039199999997</v>
      </c>
      <c r="J3857" s="71">
        <v>-122.14915379999999</v>
      </c>
    </row>
    <row r="3858" spans="1:10" ht="29.1">
      <c r="A3858" s="71">
        <v>54898</v>
      </c>
      <c r="B3858" s="70" t="s">
        <v>1035</v>
      </c>
      <c r="C3858" s="71">
        <v>500430</v>
      </c>
      <c r="D3858" s="72" t="s">
        <v>3652</v>
      </c>
      <c r="E3858" s="71">
        <v>2</v>
      </c>
      <c r="F3858" s="71">
        <v>1</v>
      </c>
      <c r="G3858" s="71">
        <v>3</v>
      </c>
      <c r="H3858" s="71">
        <v>3864</v>
      </c>
      <c r="I3858" s="71">
        <v>37.936420900000002</v>
      </c>
      <c r="J3858" s="71">
        <v>-122.3165188</v>
      </c>
    </row>
    <row r="3859" spans="1:10" ht="29.1">
      <c r="A3859" s="71">
        <v>50226</v>
      </c>
      <c r="B3859" s="70" t="s">
        <v>1035</v>
      </c>
      <c r="C3859" s="71">
        <v>303010</v>
      </c>
      <c r="D3859" s="72" t="s">
        <v>2870</v>
      </c>
      <c r="E3859" s="71">
        <v>2</v>
      </c>
      <c r="F3859" s="71">
        <v>0</v>
      </c>
      <c r="G3859" s="71">
        <v>3</v>
      </c>
      <c r="H3859" s="71">
        <v>3866</v>
      </c>
      <c r="I3859" s="71">
        <v>37.890338800000002</v>
      </c>
      <c r="J3859" s="71">
        <v>-122.2522633</v>
      </c>
    </row>
    <row r="3860" spans="1:10" ht="29.1">
      <c r="A3860" s="71">
        <v>57410</v>
      </c>
      <c r="B3860" s="70" t="s">
        <v>1035</v>
      </c>
      <c r="C3860" s="71">
        <v>1013940</v>
      </c>
      <c r="D3860" s="72" t="s">
        <v>3653</v>
      </c>
      <c r="E3860" s="71">
        <v>0</v>
      </c>
      <c r="F3860" s="71">
        <v>3</v>
      </c>
      <c r="G3860" s="71">
        <v>3</v>
      </c>
      <c r="H3860" s="71">
        <v>3866</v>
      </c>
      <c r="I3860" s="71">
        <v>37.811717299999998</v>
      </c>
      <c r="J3860" s="71">
        <v>-122.2126908</v>
      </c>
    </row>
    <row r="3861" spans="1:10" ht="29.1">
      <c r="A3861" s="71">
        <v>57120</v>
      </c>
      <c r="B3861" s="70" t="s">
        <v>1035</v>
      </c>
      <c r="C3861" s="71">
        <v>705030</v>
      </c>
      <c r="D3861" s="72" t="s">
        <v>3347</v>
      </c>
      <c r="E3861" s="71">
        <v>1</v>
      </c>
      <c r="F3861" s="71">
        <v>2</v>
      </c>
      <c r="G3861" s="71">
        <v>3</v>
      </c>
      <c r="H3861" s="71">
        <v>3867</v>
      </c>
      <c r="I3861" s="71">
        <v>37.5476162</v>
      </c>
      <c r="J3861" s="71">
        <v>-121.96920590000001</v>
      </c>
    </row>
    <row r="3862" spans="1:10" ht="29.1">
      <c r="A3862" s="71">
        <v>59420</v>
      </c>
      <c r="B3862" s="70" t="s">
        <v>1035</v>
      </c>
      <c r="C3862" s="71">
        <v>1301080</v>
      </c>
      <c r="D3862" s="72" t="s">
        <v>3654</v>
      </c>
      <c r="E3862" s="71">
        <v>1</v>
      </c>
      <c r="F3862" s="71">
        <v>1</v>
      </c>
      <c r="G3862" s="71">
        <v>3</v>
      </c>
      <c r="H3862" s="71">
        <v>3868</v>
      </c>
      <c r="I3862" s="71">
        <v>37.910280299999997</v>
      </c>
      <c r="J3862" s="71">
        <v>-122.3158243</v>
      </c>
    </row>
    <row r="3863" spans="1:10" ht="29.1">
      <c r="A3863" s="71">
        <v>58325</v>
      </c>
      <c r="B3863" s="70" t="s">
        <v>1035</v>
      </c>
      <c r="C3863" s="71">
        <v>9802420</v>
      </c>
      <c r="D3863" s="72" t="s">
        <v>3356</v>
      </c>
      <c r="E3863" s="71">
        <v>1</v>
      </c>
      <c r="F3863" s="71">
        <v>1</v>
      </c>
      <c r="G3863" s="71">
        <v>3</v>
      </c>
      <c r="H3863" s="71">
        <v>3869</v>
      </c>
      <c r="I3863" s="71">
        <v>37.454242899999997</v>
      </c>
      <c r="J3863" s="71">
        <v>-121.9109547</v>
      </c>
    </row>
    <row r="3864" spans="1:10" ht="29.1">
      <c r="A3864" s="71">
        <v>51977</v>
      </c>
      <c r="B3864" s="70" t="s">
        <v>1035</v>
      </c>
      <c r="C3864" s="71">
        <v>302540</v>
      </c>
      <c r="D3864" s="72" t="s">
        <v>3596</v>
      </c>
      <c r="E3864" s="71">
        <v>2</v>
      </c>
      <c r="F3864" s="71">
        <v>0</v>
      </c>
      <c r="G3864" s="71">
        <v>3</v>
      </c>
      <c r="H3864" s="71">
        <v>3870</v>
      </c>
      <c r="I3864" s="71">
        <v>37.897245499999997</v>
      </c>
      <c r="J3864" s="71">
        <v>-122.26658930000001</v>
      </c>
    </row>
    <row r="3865" spans="1:10" ht="29.1">
      <c r="A3865" s="71">
        <v>53452</v>
      </c>
      <c r="B3865" s="70" t="s">
        <v>1035</v>
      </c>
      <c r="C3865" s="71">
        <v>305720</v>
      </c>
      <c r="D3865" s="72" t="s">
        <v>3655</v>
      </c>
      <c r="E3865" s="71">
        <v>0</v>
      </c>
      <c r="F3865" s="71">
        <v>2</v>
      </c>
      <c r="G3865" s="71">
        <v>3</v>
      </c>
      <c r="H3865" s="71">
        <v>3871</v>
      </c>
      <c r="I3865" s="71">
        <v>37.8552812</v>
      </c>
      <c r="J3865" s="71">
        <v>-122.2389848</v>
      </c>
    </row>
    <row r="3866" spans="1:10" ht="29.1">
      <c r="A3866" s="71">
        <v>57327</v>
      </c>
      <c r="B3866" s="70" t="s">
        <v>1035</v>
      </c>
      <c r="C3866" s="71">
        <v>1303710</v>
      </c>
      <c r="D3866" s="72" t="s">
        <v>3656</v>
      </c>
      <c r="E3866" s="71">
        <v>1</v>
      </c>
      <c r="F3866" s="71">
        <v>2</v>
      </c>
      <c r="G3866" s="71">
        <v>3</v>
      </c>
      <c r="H3866" s="71">
        <v>3872</v>
      </c>
      <c r="I3866" s="71">
        <v>37.9729806</v>
      </c>
      <c r="J3866" s="71">
        <v>-122.3303167</v>
      </c>
    </row>
    <row r="3867" spans="1:10" ht="29.1">
      <c r="A3867" s="71">
        <v>55243</v>
      </c>
      <c r="B3867" s="70" t="s">
        <v>1035</v>
      </c>
      <c r="C3867" s="71">
        <v>706720</v>
      </c>
      <c r="D3867" s="72" t="s">
        <v>3657</v>
      </c>
      <c r="E3867" s="71">
        <v>2</v>
      </c>
      <c r="F3867" s="71">
        <v>0</v>
      </c>
      <c r="G3867" s="71">
        <v>3</v>
      </c>
      <c r="H3867" s="71">
        <v>3873</v>
      </c>
      <c r="I3867" s="71">
        <v>37.531386400000002</v>
      </c>
      <c r="J3867" s="71">
        <v>-121.9371902</v>
      </c>
    </row>
    <row r="3868" spans="1:10" ht="29.1">
      <c r="A3868" s="71">
        <v>52124</v>
      </c>
      <c r="B3868" s="70" t="s">
        <v>1035</v>
      </c>
      <c r="C3868" s="71">
        <v>9801540</v>
      </c>
      <c r="D3868" s="72" t="s">
        <v>3658</v>
      </c>
      <c r="E3868" s="71">
        <v>1</v>
      </c>
      <c r="F3868" s="71">
        <v>2</v>
      </c>
      <c r="G3868" s="71">
        <v>3</v>
      </c>
      <c r="H3868" s="71">
        <v>3874</v>
      </c>
      <c r="I3868" s="71">
        <v>37.684219800000001</v>
      </c>
      <c r="J3868" s="71">
        <v>-122.0797128</v>
      </c>
    </row>
    <row r="3869" spans="1:10" ht="29.1">
      <c r="A3869" s="71">
        <v>56993</v>
      </c>
      <c r="B3869" s="70" t="s">
        <v>1035</v>
      </c>
      <c r="C3869" s="71">
        <v>706680</v>
      </c>
      <c r="D3869" s="72" t="s">
        <v>3597</v>
      </c>
      <c r="E3869" s="71">
        <v>2</v>
      </c>
      <c r="F3869" s="71">
        <v>1</v>
      </c>
      <c r="G3869" s="71">
        <v>3</v>
      </c>
      <c r="H3869" s="71">
        <v>3875</v>
      </c>
      <c r="I3869" s="71">
        <v>37.533633000000002</v>
      </c>
      <c r="J3869" s="71">
        <v>-121.95010190000001</v>
      </c>
    </row>
    <row r="3870" spans="1:10" ht="29.1">
      <c r="A3870" s="71">
        <v>52632</v>
      </c>
      <c r="B3870" s="70" t="s">
        <v>1035</v>
      </c>
      <c r="C3870" s="71">
        <v>1302590</v>
      </c>
      <c r="D3870" s="72" t="s">
        <v>3659</v>
      </c>
      <c r="E3870" s="71">
        <v>3</v>
      </c>
      <c r="F3870" s="71">
        <v>0</v>
      </c>
      <c r="G3870" s="71">
        <v>3</v>
      </c>
      <c r="H3870" s="71">
        <v>3876</v>
      </c>
      <c r="I3870" s="71">
        <v>37.949241700000002</v>
      </c>
      <c r="J3870" s="71">
        <v>-122.3238125</v>
      </c>
    </row>
    <row r="3871" spans="1:10" ht="29.1">
      <c r="A3871" s="71">
        <v>50985</v>
      </c>
      <c r="B3871" s="70" t="s">
        <v>1035</v>
      </c>
      <c r="C3871" s="71">
        <v>9800330</v>
      </c>
      <c r="D3871" s="72" t="s">
        <v>3407</v>
      </c>
      <c r="E3871" s="71">
        <v>1</v>
      </c>
      <c r="F3871" s="71">
        <v>2</v>
      </c>
      <c r="G3871" s="71">
        <v>3</v>
      </c>
      <c r="H3871" s="71">
        <v>3877</v>
      </c>
      <c r="I3871" s="71">
        <v>37.670897199999999</v>
      </c>
      <c r="J3871" s="71">
        <v>-122.1435951</v>
      </c>
    </row>
    <row r="3872" spans="1:10" ht="29.1">
      <c r="A3872" s="71">
        <v>58780</v>
      </c>
      <c r="B3872" s="70" t="s">
        <v>1035</v>
      </c>
      <c r="C3872" s="71">
        <v>500570</v>
      </c>
      <c r="D3872" s="72" t="s">
        <v>3452</v>
      </c>
      <c r="E3872" s="71">
        <v>2</v>
      </c>
      <c r="F3872" s="71">
        <v>1</v>
      </c>
      <c r="G3872" s="71">
        <v>3</v>
      </c>
      <c r="H3872" s="71">
        <v>3878</v>
      </c>
      <c r="I3872" s="71">
        <v>37.902995099999998</v>
      </c>
      <c r="J3872" s="71">
        <v>-122.2886687</v>
      </c>
    </row>
    <row r="3873" spans="1:10" ht="29.1">
      <c r="A3873" s="71">
        <v>50732</v>
      </c>
      <c r="B3873" s="70" t="s">
        <v>1035</v>
      </c>
      <c r="C3873" s="71">
        <v>1504580</v>
      </c>
      <c r="D3873" s="72" t="s">
        <v>3660</v>
      </c>
      <c r="E3873" s="71">
        <v>1</v>
      </c>
      <c r="F3873" s="71">
        <v>2</v>
      </c>
      <c r="G3873" s="71">
        <v>3</v>
      </c>
      <c r="H3873" s="71">
        <v>3879</v>
      </c>
      <c r="I3873" s="71">
        <v>37.710074499999997</v>
      </c>
      <c r="J3873" s="71">
        <v>-122.17816550000001</v>
      </c>
    </row>
    <row r="3874" spans="1:10" ht="29.1">
      <c r="A3874" s="71">
        <v>56150</v>
      </c>
      <c r="B3874" s="70" t="s">
        <v>1035</v>
      </c>
      <c r="C3874" s="71">
        <v>706610</v>
      </c>
      <c r="D3874" s="72" t="s">
        <v>3661</v>
      </c>
      <c r="E3874" s="71">
        <v>0</v>
      </c>
      <c r="F3874" s="71">
        <v>2</v>
      </c>
      <c r="G3874" s="71">
        <v>3</v>
      </c>
      <c r="H3874" s="71">
        <v>3880</v>
      </c>
      <c r="I3874" s="71">
        <v>37.532157400000003</v>
      </c>
      <c r="J3874" s="71">
        <v>-121.9294515</v>
      </c>
    </row>
    <row r="3875" spans="1:10" ht="29.1">
      <c r="A3875" s="71">
        <v>58348</v>
      </c>
      <c r="B3875" s="70" t="s">
        <v>1035</v>
      </c>
      <c r="C3875" s="71">
        <v>1016950</v>
      </c>
      <c r="D3875" s="72" t="s">
        <v>3662</v>
      </c>
      <c r="E3875" s="71">
        <v>0</v>
      </c>
      <c r="F3875" s="71">
        <v>2</v>
      </c>
      <c r="G3875" s="71">
        <v>3</v>
      </c>
      <c r="H3875" s="71">
        <v>3881</v>
      </c>
      <c r="I3875" s="71">
        <v>37.816091800000002</v>
      </c>
      <c r="J3875" s="71">
        <v>-122.2022188</v>
      </c>
    </row>
    <row r="3876" spans="1:10" ht="29.1">
      <c r="A3876" s="71">
        <v>51883</v>
      </c>
      <c r="B3876" s="70" t="s">
        <v>1035</v>
      </c>
      <c r="C3876" s="73">
        <v>1005270</v>
      </c>
      <c r="D3876" s="72" t="s">
        <v>3663</v>
      </c>
      <c r="E3876" s="73">
        <v>0</v>
      </c>
      <c r="F3876" s="73">
        <v>2</v>
      </c>
      <c r="G3876" s="73">
        <v>3</v>
      </c>
      <c r="H3876" s="73">
        <v>3882</v>
      </c>
      <c r="I3876" s="71">
        <v>37.819748300000001</v>
      </c>
      <c r="J3876" s="71">
        <v>-122.2006208</v>
      </c>
    </row>
    <row r="3877" spans="1:10" ht="29.1">
      <c r="A3877" s="71">
        <v>58004</v>
      </c>
      <c r="B3877" s="70" t="s">
        <v>1035</v>
      </c>
      <c r="C3877" s="71">
        <v>9800740</v>
      </c>
      <c r="D3877" s="72" t="s">
        <v>3664</v>
      </c>
      <c r="E3877" s="71">
        <v>2</v>
      </c>
      <c r="F3877" s="71">
        <v>0</v>
      </c>
      <c r="G3877" s="71">
        <v>3</v>
      </c>
      <c r="H3877" s="71">
        <v>3883</v>
      </c>
      <c r="I3877" s="71">
        <v>37.679669799999999</v>
      </c>
      <c r="J3877" s="71">
        <v>-122.0591816</v>
      </c>
    </row>
    <row r="3878" spans="1:10" ht="29.1">
      <c r="A3878" s="71">
        <v>56530</v>
      </c>
      <c r="B3878" s="70" t="s">
        <v>1035</v>
      </c>
      <c r="C3878" s="71">
        <v>703520</v>
      </c>
      <c r="D3878" s="72" t="s">
        <v>3665</v>
      </c>
      <c r="E3878" s="71">
        <v>1</v>
      </c>
      <c r="F3878" s="71">
        <v>2</v>
      </c>
      <c r="G3878" s="71">
        <v>3</v>
      </c>
      <c r="H3878" s="71">
        <v>3884</v>
      </c>
      <c r="I3878" s="71">
        <v>37.554245399999999</v>
      </c>
      <c r="J3878" s="71">
        <v>-121.94649010000001</v>
      </c>
    </row>
    <row r="3879" spans="1:10" ht="29.1">
      <c r="A3879" s="71">
        <v>56440</v>
      </c>
      <c r="B3879" s="70" t="s">
        <v>1035</v>
      </c>
      <c r="C3879" s="71">
        <v>800490</v>
      </c>
      <c r="D3879" s="72" t="s">
        <v>3666</v>
      </c>
      <c r="E3879" s="71">
        <v>1</v>
      </c>
      <c r="F3879" s="71">
        <v>2</v>
      </c>
      <c r="G3879" s="71">
        <v>3</v>
      </c>
      <c r="H3879" s="71">
        <v>3885</v>
      </c>
      <c r="I3879" s="71">
        <v>37.679264000000003</v>
      </c>
      <c r="J3879" s="71">
        <v>-122.0722854</v>
      </c>
    </row>
    <row r="3880" spans="1:10" ht="29.1">
      <c r="A3880" s="71">
        <v>52923</v>
      </c>
      <c r="B3880" s="70" t="s">
        <v>1035</v>
      </c>
      <c r="C3880" s="71">
        <v>501000</v>
      </c>
      <c r="D3880" s="72" t="s">
        <v>3667</v>
      </c>
      <c r="E3880" s="71">
        <v>0</v>
      </c>
      <c r="F3880" s="71">
        <v>2</v>
      </c>
      <c r="G3880" s="71">
        <v>3</v>
      </c>
      <c r="H3880" s="71">
        <v>3886</v>
      </c>
      <c r="I3880" s="71">
        <v>37.900572599999997</v>
      </c>
      <c r="J3880" s="71">
        <v>-122.3030088</v>
      </c>
    </row>
    <row r="3881" spans="1:10" ht="29.1">
      <c r="A3881" s="71">
        <v>52510</v>
      </c>
      <c r="B3881" s="70" t="s">
        <v>1035</v>
      </c>
      <c r="C3881" s="71">
        <v>802620</v>
      </c>
      <c r="D3881" s="72" t="s">
        <v>3668</v>
      </c>
      <c r="E3881" s="71">
        <v>2</v>
      </c>
      <c r="F3881" s="71">
        <v>1</v>
      </c>
      <c r="G3881" s="71">
        <v>3</v>
      </c>
      <c r="H3881" s="71">
        <v>3887</v>
      </c>
      <c r="I3881" s="71">
        <v>37.636399099999998</v>
      </c>
      <c r="J3881" s="71">
        <v>-122.0669405</v>
      </c>
    </row>
    <row r="3882" spans="1:10" ht="29.1">
      <c r="A3882" s="71">
        <v>50351</v>
      </c>
      <c r="B3882" s="70" t="s">
        <v>1035</v>
      </c>
      <c r="C3882" s="71">
        <v>707530</v>
      </c>
      <c r="D3882" s="72" t="s">
        <v>3669</v>
      </c>
      <c r="E3882" s="71">
        <v>0</v>
      </c>
      <c r="F3882" s="71">
        <v>2</v>
      </c>
      <c r="G3882" s="71">
        <v>3</v>
      </c>
      <c r="H3882" s="71">
        <v>3888</v>
      </c>
      <c r="I3882" s="71">
        <v>37.4847605</v>
      </c>
      <c r="J3882" s="71">
        <v>-121.9417742</v>
      </c>
    </row>
    <row r="3883" spans="1:10" ht="29.1">
      <c r="A3883" s="71">
        <v>58100</v>
      </c>
      <c r="B3883" s="70" t="s">
        <v>1035</v>
      </c>
      <c r="C3883" s="71">
        <v>700140</v>
      </c>
      <c r="D3883" s="72" t="s">
        <v>3647</v>
      </c>
      <c r="E3883" s="71">
        <v>2</v>
      </c>
      <c r="F3883" s="71">
        <v>1</v>
      </c>
      <c r="G3883" s="71">
        <v>3</v>
      </c>
      <c r="H3883" s="71">
        <v>3889</v>
      </c>
      <c r="I3883" s="71">
        <v>37.559331999999998</v>
      </c>
      <c r="J3883" s="71">
        <v>-122.06339199999999</v>
      </c>
    </row>
    <row r="3884" spans="1:10" ht="29.1">
      <c r="A3884" s="71">
        <v>52009</v>
      </c>
      <c r="B3884" s="70" t="s">
        <v>1035</v>
      </c>
      <c r="C3884" s="71">
        <v>703620</v>
      </c>
      <c r="D3884" s="72" t="s">
        <v>2940</v>
      </c>
      <c r="E3884" s="71">
        <v>2</v>
      </c>
      <c r="F3884" s="71">
        <v>1</v>
      </c>
      <c r="G3884" s="71">
        <v>3</v>
      </c>
      <c r="H3884" s="71">
        <v>3890</v>
      </c>
      <c r="I3884" s="71">
        <v>37.500897600000002</v>
      </c>
      <c r="J3884" s="71">
        <v>-121.91936149999999</v>
      </c>
    </row>
    <row r="3885" spans="1:10" ht="29.1">
      <c r="A3885" s="71">
        <v>58321</v>
      </c>
      <c r="B3885" s="70" t="s">
        <v>1035</v>
      </c>
      <c r="C3885" s="71">
        <v>101970</v>
      </c>
      <c r="D3885" s="72" t="s">
        <v>3670</v>
      </c>
      <c r="E3885" s="71">
        <v>1</v>
      </c>
      <c r="F3885" s="71">
        <v>2</v>
      </c>
      <c r="G3885" s="71">
        <v>3</v>
      </c>
      <c r="H3885" s="71">
        <v>3892</v>
      </c>
      <c r="I3885" s="71">
        <v>37.785994199999998</v>
      </c>
      <c r="J3885" s="71">
        <v>-122.27328660000001</v>
      </c>
    </row>
    <row r="3886" spans="1:10" ht="29.1">
      <c r="A3886" s="71">
        <v>50667</v>
      </c>
      <c r="B3886" s="70" t="s">
        <v>1035</v>
      </c>
      <c r="C3886" s="71">
        <v>300720</v>
      </c>
      <c r="D3886" s="72" t="s">
        <v>3283</v>
      </c>
      <c r="E3886" s="71">
        <v>0</v>
      </c>
      <c r="F3886" s="71">
        <v>3</v>
      </c>
      <c r="G3886" s="71">
        <v>3</v>
      </c>
      <c r="H3886" s="71">
        <v>3892</v>
      </c>
      <c r="I3886" s="71">
        <v>37.853161700000001</v>
      </c>
      <c r="J3886" s="71">
        <v>-122.2809724</v>
      </c>
    </row>
    <row r="3887" spans="1:10" ht="29.1">
      <c r="A3887" s="71">
        <v>53405</v>
      </c>
      <c r="B3887" s="70" t="s">
        <v>1035</v>
      </c>
      <c r="C3887" s="71">
        <v>1100050</v>
      </c>
      <c r="D3887" s="72" t="s">
        <v>3322</v>
      </c>
      <c r="E3887" s="71">
        <v>0</v>
      </c>
      <c r="F3887" s="71">
        <v>3</v>
      </c>
      <c r="G3887" s="71">
        <v>3</v>
      </c>
      <c r="H3887" s="71">
        <v>3892</v>
      </c>
      <c r="I3887" s="71">
        <v>37.818643100000003</v>
      </c>
      <c r="J3887" s="71">
        <v>-122.2251547</v>
      </c>
    </row>
    <row r="3888" spans="1:10" ht="29.1">
      <c r="A3888" s="71">
        <v>54678</v>
      </c>
      <c r="B3888" s="70" t="s">
        <v>1035</v>
      </c>
      <c r="C3888" s="71">
        <v>1502570</v>
      </c>
      <c r="D3888" s="72" t="s">
        <v>3671</v>
      </c>
      <c r="E3888" s="71">
        <v>1</v>
      </c>
      <c r="F3888" s="71">
        <v>2</v>
      </c>
      <c r="G3888" s="71">
        <v>2</v>
      </c>
      <c r="H3888" s="71">
        <v>3894</v>
      </c>
      <c r="I3888" s="71">
        <v>37.703268000000001</v>
      </c>
      <c r="J3888" s="71">
        <v>-122.1674491</v>
      </c>
    </row>
    <row r="3889" spans="1:10" ht="29.1">
      <c r="A3889" s="71">
        <v>56692</v>
      </c>
      <c r="B3889" s="70" t="s">
        <v>1035</v>
      </c>
      <c r="C3889" s="71">
        <v>705670</v>
      </c>
      <c r="D3889" s="72" t="s">
        <v>3672</v>
      </c>
      <c r="E3889" s="71">
        <v>0</v>
      </c>
      <c r="F3889" s="71">
        <v>2</v>
      </c>
      <c r="G3889" s="71">
        <v>2</v>
      </c>
      <c r="H3889" s="71">
        <v>3895</v>
      </c>
      <c r="I3889" s="71">
        <v>37.525426600000003</v>
      </c>
      <c r="J3889" s="71">
        <v>-121.98561290000001</v>
      </c>
    </row>
    <row r="3890" spans="1:10" ht="29.1">
      <c r="A3890" s="71">
        <v>59044</v>
      </c>
      <c r="B3890" s="70" t="s">
        <v>1035</v>
      </c>
      <c r="C3890" s="71">
        <v>800500</v>
      </c>
      <c r="D3890" s="72" t="s">
        <v>3666</v>
      </c>
      <c r="E3890" s="71">
        <v>2</v>
      </c>
      <c r="F3890" s="71">
        <v>1</v>
      </c>
      <c r="G3890" s="71">
        <v>2</v>
      </c>
      <c r="H3890" s="71">
        <v>3896</v>
      </c>
      <c r="I3890" s="71">
        <v>37.679188400000001</v>
      </c>
      <c r="J3890" s="71">
        <v>-122.0727893</v>
      </c>
    </row>
    <row r="3891" spans="1:10" ht="29.1">
      <c r="A3891" s="71">
        <v>56225</v>
      </c>
      <c r="B3891" s="70" t="s">
        <v>1035</v>
      </c>
      <c r="C3891" s="71">
        <v>1302715</v>
      </c>
      <c r="D3891" s="72" t="s">
        <v>3673</v>
      </c>
      <c r="E3891" s="71">
        <v>2</v>
      </c>
      <c r="F3891" s="71">
        <v>0</v>
      </c>
      <c r="G3891" s="71">
        <v>2</v>
      </c>
      <c r="H3891" s="71">
        <v>3897</v>
      </c>
      <c r="I3891" s="71">
        <v>37.976704699999999</v>
      </c>
      <c r="J3891" s="71">
        <v>-122.3135039</v>
      </c>
    </row>
    <row r="3892" spans="1:10" ht="29.1">
      <c r="A3892" s="71">
        <v>50310</v>
      </c>
      <c r="B3892" s="70" t="s">
        <v>1035</v>
      </c>
      <c r="C3892" s="71">
        <v>801920</v>
      </c>
      <c r="D3892" s="72" t="s">
        <v>3674</v>
      </c>
      <c r="E3892" s="71">
        <v>1</v>
      </c>
      <c r="F3892" s="71">
        <v>2</v>
      </c>
      <c r="G3892" s="71">
        <v>2</v>
      </c>
      <c r="H3892" s="71">
        <v>3898</v>
      </c>
      <c r="I3892" s="71">
        <v>37.635876799999998</v>
      </c>
      <c r="J3892" s="71">
        <v>-122.0797613</v>
      </c>
    </row>
    <row r="3893" spans="1:10" ht="29.1">
      <c r="A3893" s="71">
        <v>52102</v>
      </c>
      <c r="B3893" s="70" t="s">
        <v>1035</v>
      </c>
      <c r="C3893" s="71">
        <v>302310</v>
      </c>
      <c r="D3893" s="72" t="s">
        <v>3551</v>
      </c>
      <c r="E3893" s="71">
        <v>2</v>
      </c>
      <c r="F3893" s="71">
        <v>0</v>
      </c>
      <c r="G3893" s="71">
        <v>2</v>
      </c>
      <c r="H3893" s="71">
        <v>3899</v>
      </c>
      <c r="I3893" s="71">
        <v>37.884396799999998</v>
      </c>
      <c r="J3893" s="71">
        <v>-122.2628079</v>
      </c>
    </row>
    <row r="3894" spans="1:10" ht="29.1">
      <c r="A3894" s="71">
        <v>52448</v>
      </c>
      <c r="B3894" s="70" t="s">
        <v>1035</v>
      </c>
      <c r="C3894" s="71">
        <v>1600270</v>
      </c>
      <c r="D3894" s="72" t="s">
        <v>3675</v>
      </c>
      <c r="E3894" s="71">
        <v>0</v>
      </c>
      <c r="F3894" s="71">
        <v>2</v>
      </c>
      <c r="G3894" s="71">
        <v>2</v>
      </c>
      <c r="H3894" s="71">
        <v>3900</v>
      </c>
      <c r="I3894" s="71">
        <v>37.961045499999997</v>
      </c>
      <c r="J3894" s="71">
        <v>-122.3371337</v>
      </c>
    </row>
    <row r="3895" spans="1:10" ht="29.1">
      <c r="A3895" s="71">
        <v>55289</v>
      </c>
      <c r="B3895" s="70" t="s">
        <v>1035</v>
      </c>
      <c r="C3895" s="71">
        <v>800430</v>
      </c>
      <c r="D3895" s="72" t="s">
        <v>3676</v>
      </c>
      <c r="E3895" s="71">
        <v>1</v>
      </c>
      <c r="F3895" s="71">
        <v>2</v>
      </c>
      <c r="G3895" s="71">
        <v>2</v>
      </c>
      <c r="H3895" s="71">
        <v>3901</v>
      </c>
      <c r="I3895" s="71">
        <v>37.6763561</v>
      </c>
      <c r="J3895" s="71">
        <v>-122.0779445</v>
      </c>
    </row>
    <row r="3896" spans="1:10" ht="29.1">
      <c r="A3896" s="71">
        <v>53013</v>
      </c>
      <c r="B3896" s="70" t="s">
        <v>1035</v>
      </c>
      <c r="C3896" s="71">
        <v>1301590</v>
      </c>
      <c r="D3896" s="72" t="s">
        <v>3546</v>
      </c>
      <c r="E3896" s="71">
        <v>2</v>
      </c>
      <c r="F3896" s="71">
        <v>0</v>
      </c>
      <c r="G3896" s="71">
        <v>2</v>
      </c>
      <c r="H3896" s="71">
        <v>3902</v>
      </c>
      <c r="I3896" s="71">
        <v>37.943612000000002</v>
      </c>
      <c r="J3896" s="71">
        <v>-122.33488490000001</v>
      </c>
    </row>
    <row r="3897" spans="1:10" ht="29.1">
      <c r="A3897" s="71">
        <v>59746</v>
      </c>
      <c r="B3897" s="70" t="s">
        <v>1035</v>
      </c>
      <c r="C3897" s="71">
        <v>1500170</v>
      </c>
      <c r="D3897" s="72" t="s">
        <v>3619</v>
      </c>
      <c r="E3897" s="71">
        <v>0</v>
      </c>
      <c r="F3897" s="71">
        <v>2</v>
      </c>
      <c r="G3897" s="71">
        <v>2</v>
      </c>
      <c r="H3897" s="71">
        <v>3904</v>
      </c>
      <c r="I3897" s="71">
        <v>37.717354100000001</v>
      </c>
      <c r="J3897" s="71">
        <v>-122.1599233</v>
      </c>
    </row>
    <row r="3898" spans="1:10" ht="29.1">
      <c r="A3898" s="71">
        <v>50730</v>
      </c>
      <c r="B3898" s="70" t="s">
        <v>1035</v>
      </c>
      <c r="C3898" s="71">
        <v>1011600</v>
      </c>
      <c r="D3898" s="72" t="s">
        <v>3677</v>
      </c>
      <c r="E3898" s="71">
        <v>2</v>
      </c>
      <c r="F3898" s="71">
        <v>1</v>
      </c>
      <c r="G3898" s="71">
        <v>2</v>
      </c>
      <c r="H3898" s="71">
        <v>3905</v>
      </c>
      <c r="I3898" s="71">
        <v>37.761688200000002</v>
      </c>
      <c r="J3898" s="71">
        <v>-122.1591937</v>
      </c>
    </row>
    <row r="3899" spans="1:10" ht="29.1">
      <c r="A3899" s="71">
        <v>52378</v>
      </c>
      <c r="B3899" s="70" t="s">
        <v>1035</v>
      </c>
      <c r="C3899" s="71">
        <v>9905980</v>
      </c>
      <c r="D3899" s="72" t="s">
        <v>3678</v>
      </c>
      <c r="E3899" s="71">
        <v>1</v>
      </c>
      <c r="F3899" s="71">
        <v>2</v>
      </c>
      <c r="G3899" s="71">
        <v>2</v>
      </c>
      <c r="H3899" s="71">
        <v>3906</v>
      </c>
      <c r="I3899" s="71">
        <v>37.546191999999998</v>
      </c>
      <c r="J3899" s="71">
        <v>-121.97280600000001</v>
      </c>
    </row>
    <row r="3900" spans="1:10" ht="29.1">
      <c r="A3900" s="71">
        <v>57487</v>
      </c>
      <c r="B3900" s="70" t="s">
        <v>1035</v>
      </c>
      <c r="C3900" s="71">
        <v>1019400</v>
      </c>
      <c r="D3900" s="72" t="s">
        <v>3679</v>
      </c>
      <c r="E3900" s="71">
        <v>2</v>
      </c>
      <c r="F3900" s="71">
        <v>0</v>
      </c>
      <c r="G3900" s="71">
        <v>2</v>
      </c>
      <c r="H3900" s="71">
        <v>3907</v>
      </c>
      <c r="I3900" s="71">
        <v>37.791114700000001</v>
      </c>
      <c r="J3900" s="71">
        <v>-122.1516962</v>
      </c>
    </row>
    <row r="3901" spans="1:10" ht="29.1">
      <c r="A3901" s="71">
        <v>54010</v>
      </c>
      <c r="B3901" s="70" t="s">
        <v>1035</v>
      </c>
      <c r="C3901" s="71">
        <v>9900180</v>
      </c>
      <c r="D3901" s="72" t="s">
        <v>3436</v>
      </c>
      <c r="E3901" s="71">
        <v>1</v>
      </c>
      <c r="F3901" s="71">
        <v>1</v>
      </c>
      <c r="G3901" s="71">
        <v>2</v>
      </c>
      <c r="H3901" s="71">
        <v>3908</v>
      </c>
      <c r="I3901" s="71">
        <v>37.969856900000003</v>
      </c>
      <c r="J3901" s="71">
        <v>-122.30745020000001</v>
      </c>
    </row>
    <row r="3902" spans="1:10" ht="29.1">
      <c r="A3902" s="71">
        <v>51460</v>
      </c>
      <c r="B3902" s="70" t="s">
        <v>1035</v>
      </c>
      <c r="C3902" s="71">
        <v>1020690</v>
      </c>
      <c r="D3902" s="72" t="s">
        <v>3680</v>
      </c>
      <c r="E3902" s="71">
        <v>2</v>
      </c>
      <c r="F3902" s="71">
        <v>0</v>
      </c>
      <c r="G3902" s="71">
        <v>2</v>
      </c>
      <c r="H3902" s="71">
        <v>3909</v>
      </c>
      <c r="I3902" s="71">
        <v>37.788581000000001</v>
      </c>
      <c r="J3902" s="71">
        <v>-122.18586980000001</v>
      </c>
    </row>
    <row r="3903" spans="1:10" ht="29.1">
      <c r="A3903" s="71">
        <v>52060</v>
      </c>
      <c r="B3903" s="70" t="s">
        <v>1035</v>
      </c>
      <c r="C3903" s="71">
        <v>1503080</v>
      </c>
      <c r="D3903" s="72" t="s">
        <v>3681</v>
      </c>
      <c r="E3903" s="71">
        <v>2</v>
      </c>
      <c r="F3903" s="71">
        <v>1</v>
      </c>
      <c r="G3903" s="71">
        <v>2</v>
      </c>
      <c r="H3903" s="71">
        <v>3910</v>
      </c>
      <c r="I3903" s="71">
        <v>37.6979009</v>
      </c>
      <c r="J3903" s="71">
        <v>-122.16361689999999</v>
      </c>
    </row>
    <row r="3904" spans="1:10" ht="29.1">
      <c r="A3904" s="71">
        <v>50992</v>
      </c>
      <c r="B3904" s="70" t="s">
        <v>1035</v>
      </c>
      <c r="C3904" s="71">
        <v>500230</v>
      </c>
      <c r="D3904" s="72" t="s">
        <v>3682</v>
      </c>
      <c r="E3904" s="71">
        <v>1</v>
      </c>
      <c r="F3904" s="71">
        <v>1</v>
      </c>
      <c r="G3904" s="71">
        <v>2</v>
      </c>
      <c r="H3904" s="71">
        <v>3911</v>
      </c>
      <c r="I3904" s="71">
        <v>37.929581200000001</v>
      </c>
      <c r="J3904" s="71">
        <v>-122.3048288</v>
      </c>
    </row>
    <row r="3905" spans="1:10" ht="29.1">
      <c r="A3905" s="71">
        <v>51685</v>
      </c>
      <c r="B3905" s="70" t="s">
        <v>1035</v>
      </c>
      <c r="C3905" s="71">
        <v>9903920</v>
      </c>
      <c r="D3905" s="72" t="s">
        <v>3683</v>
      </c>
      <c r="E3905" s="71">
        <v>0</v>
      </c>
      <c r="F3905" s="71">
        <v>2</v>
      </c>
      <c r="G3905" s="71">
        <v>2</v>
      </c>
      <c r="H3905" s="71">
        <v>3912</v>
      </c>
      <c r="I3905" s="71">
        <v>37.5206917</v>
      </c>
      <c r="J3905" s="71">
        <v>-121.95632329999999</v>
      </c>
    </row>
    <row r="3906" spans="1:10" ht="29.1">
      <c r="A3906" s="71">
        <v>56260</v>
      </c>
      <c r="B3906" s="70" t="s">
        <v>1035</v>
      </c>
      <c r="C3906" s="71">
        <v>707340</v>
      </c>
      <c r="D3906" s="72" t="s">
        <v>3684</v>
      </c>
      <c r="E3906" s="71">
        <v>2</v>
      </c>
      <c r="F3906" s="71">
        <v>1</v>
      </c>
      <c r="G3906" s="71">
        <v>2</v>
      </c>
      <c r="H3906" s="71">
        <v>3913</v>
      </c>
      <c r="I3906" s="71">
        <v>37.565839799999999</v>
      </c>
      <c r="J3906" s="71">
        <v>-121.9616169</v>
      </c>
    </row>
    <row r="3907" spans="1:10" ht="29.1">
      <c r="A3907" s="71">
        <v>54509</v>
      </c>
      <c r="B3907" s="70" t="s">
        <v>1035</v>
      </c>
      <c r="C3907" s="71">
        <v>9803120</v>
      </c>
      <c r="D3907" s="72" t="s">
        <v>3685</v>
      </c>
      <c r="E3907" s="71">
        <v>1</v>
      </c>
      <c r="F3907" s="71">
        <v>1</v>
      </c>
      <c r="G3907" s="71">
        <v>2</v>
      </c>
      <c r="H3907" s="71">
        <v>3914</v>
      </c>
      <c r="I3907" s="71">
        <v>37.701169999999998</v>
      </c>
      <c r="J3907" s="71">
        <v>-122.09331469999999</v>
      </c>
    </row>
    <row r="3908" spans="1:10" ht="29.1">
      <c r="A3908" s="71">
        <v>52115</v>
      </c>
      <c r="B3908" s="70" t="s">
        <v>1035</v>
      </c>
      <c r="C3908" s="71">
        <v>501460</v>
      </c>
      <c r="D3908" s="72" t="s">
        <v>3539</v>
      </c>
      <c r="E3908" s="71">
        <v>1</v>
      </c>
      <c r="F3908" s="71">
        <v>1</v>
      </c>
      <c r="G3908" s="71">
        <v>2</v>
      </c>
      <c r="H3908" s="71">
        <v>3915</v>
      </c>
      <c r="I3908" s="71">
        <v>37.925015100000003</v>
      </c>
      <c r="J3908" s="71">
        <v>-122.3184424</v>
      </c>
    </row>
    <row r="3909" spans="1:10" ht="29.1">
      <c r="A3909" s="71">
        <v>51080</v>
      </c>
      <c r="B3909" s="70" t="s">
        <v>1035</v>
      </c>
      <c r="C3909" s="71">
        <v>804230</v>
      </c>
      <c r="D3909" s="72" t="s">
        <v>3686</v>
      </c>
      <c r="E3909" s="71">
        <v>1</v>
      </c>
      <c r="F3909" s="71">
        <v>1</v>
      </c>
      <c r="G3909" s="71">
        <v>2</v>
      </c>
      <c r="H3909" s="71">
        <v>3916</v>
      </c>
      <c r="I3909" s="71">
        <v>37.662460600000003</v>
      </c>
      <c r="J3909" s="71">
        <v>-122.1022064</v>
      </c>
    </row>
    <row r="3910" spans="1:10" ht="29.1">
      <c r="A3910" s="71">
        <v>55235</v>
      </c>
      <c r="B3910" s="70" t="s">
        <v>1035</v>
      </c>
      <c r="C3910" s="71">
        <v>101640</v>
      </c>
      <c r="D3910" s="72" t="s">
        <v>3147</v>
      </c>
      <c r="E3910" s="71">
        <v>1</v>
      </c>
      <c r="F3910" s="71">
        <v>1</v>
      </c>
      <c r="G3910" s="71">
        <v>2</v>
      </c>
      <c r="H3910" s="71">
        <v>3917</v>
      </c>
      <c r="I3910" s="71">
        <v>37.755006199999997</v>
      </c>
      <c r="J3910" s="71">
        <v>-122.2354222</v>
      </c>
    </row>
    <row r="3911" spans="1:10" ht="29.1">
      <c r="A3911" s="71">
        <v>55813</v>
      </c>
      <c r="B3911" s="70" t="s">
        <v>1035</v>
      </c>
      <c r="C3911" s="71">
        <v>9802370</v>
      </c>
      <c r="D3911" s="72" t="s">
        <v>3508</v>
      </c>
      <c r="E3911" s="71">
        <v>1</v>
      </c>
      <c r="F3911" s="71">
        <v>1</v>
      </c>
      <c r="G3911" s="71">
        <v>2</v>
      </c>
      <c r="H3911" s="71">
        <v>3918</v>
      </c>
      <c r="I3911" s="71">
        <v>37.459885399999997</v>
      </c>
      <c r="J3911" s="71">
        <v>-121.9120465</v>
      </c>
    </row>
    <row r="3912" spans="1:10" ht="29.1">
      <c r="A3912" s="71">
        <v>56811</v>
      </c>
      <c r="B3912" s="70" t="s">
        <v>1035</v>
      </c>
      <c r="C3912" s="71">
        <v>1015990</v>
      </c>
      <c r="D3912" s="72" t="s">
        <v>3687</v>
      </c>
      <c r="E3912" s="71">
        <v>1</v>
      </c>
      <c r="F3912" s="71">
        <v>2</v>
      </c>
      <c r="G3912" s="71">
        <v>2</v>
      </c>
      <c r="H3912" s="71">
        <v>3919</v>
      </c>
      <c r="I3912" s="71">
        <v>37.735871500000002</v>
      </c>
      <c r="J3912" s="71">
        <v>-122.1385853</v>
      </c>
    </row>
    <row r="3913" spans="1:10" ht="29.1">
      <c r="A3913" s="71">
        <v>51480</v>
      </c>
      <c r="B3913" s="70" t="s">
        <v>1035</v>
      </c>
      <c r="C3913" s="71">
        <v>1018880</v>
      </c>
      <c r="D3913" s="72" t="s">
        <v>3688</v>
      </c>
      <c r="E3913" s="71">
        <v>0</v>
      </c>
      <c r="F3913" s="71">
        <v>2</v>
      </c>
      <c r="G3913" s="71">
        <v>2</v>
      </c>
      <c r="H3913" s="71">
        <v>3920</v>
      </c>
      <c r="I3913" s="71">
        <v>37.779805400000001</v>
      </c>
      <c r="J3913" s="71">
        <v>-122.1784614</v>
      </c>
    </row>
    <row r="3914" spans="1:10" ht="29.1">
      <c r="A3914" s="71">
        <v>53165</v>
      </c>
      <c r="B3914" s="70" t="s">
        <v>1035</v>
      </c>
      <c r="C3914" s="71">
        <v>1302940</v>
      </c>
      <c r="D3914" s="72" t="s">
        <v>3569</v>
      </c>
      <c r="E3914" s="71">
        <v>0</v>
      </c>
      <c r="F3914" s="71">
        <v>2</v>
      </c>
      <c r="G3914" s="71">
        <v>2</v>
      </c>
      <c r="H3914" s="71">
        <v>3921</v>
      </c>
      <c r="I3914" s="71">
        <v>37.9210317</v>
      </c>
      <c r="J3914" s="71">
        <v>-122.3237231</v>
      </c>
    </row>
    <row r="3915" spans="1:10" ht="29.1">
      <c r="A3915" s="71">
        <v>56752</v>
      </c>
      <c r="B3915" s="70" t="s">
        <v>1035</v>
      </c>
      <c r="C3915" s="71">
        <v>300590</v>
      </c>
      <c r="D3915" s="72" t="s">
        <v>3318</v>
      </c>
      <c r="E3915" s="71">
        <v>1</v>
      </c>
      <c r="F3915" s="71">
        <v>1</v>
      </c>
      <c r="G3915" s="71">
        <v>2</v>
      </c>
      <c r="H3915" s="71">
        <v>3922</v>
      </c>
      <c r="I3915" s="71">
        <v>37.891989199999998</v>
      </c>
      <c r="J3915" s="71">
        <v>-122.2742057</v>
      </c>
    </row>
    <row r="3916" spans="1:10" ht="29.1">
      <c r="A3916" s="71">
        <v>56670</v>
      </c>
      <c r="B3916" s="70" t="s">
        <v>1035</v>
      </c>
      <c r="C3916" s="71">
        <v>900130</v>
      </c>
      <c r="D3916" s="72" t="s">
        <v>3689</v>
      </c>
      <c r="E3916" s="71">
        <v>1</v>
      </c>
      <c r="F3916" s="71">
        <v>2</v>
      </c>
      <c r="G3916" s="71">
        <v>2</v>
      </c>
      <c r="H3916" s="71">
        <v>3923</v>
      </c>
      <c r="I3916" s="71">
        <v>37.548240200000002</v>
      </c>
      <c r="J3916" s="71">
        <v>-122.0324105</v>
      </c>
    </row>
    <row r="3917" spans="1:10" ht="29.1">
      <c r="A3917" s="71">
        <v>53119</v>
      </c>
      <c r="B3917" s="70" t="s">
        <v>1035</v>
      </c>
      <c r="C3917" s="71">
        <v>800560</v>
      </c>
      <c r="D3917" s="72" t="s">
        <v>3690</v>
      </c>
      <c r="E3917" s="71">
        <v>2</v>
      </c>
      <c r="F3917" s="71">
        <v>1</v>
      </c>
      <c r="G3917" s="71">
        <v>2</v>
      </c>
      <c r="H3917" s="71">
        <v>3924</v>
      </c>
      <c r="I3917" s="71">
        <v>37.682220800000003</v>
      </c>
      <c r="J3917" s="71">
        <v>-122.0666836</v>
      </c>
    </row>
    <row r="3918" spans="1:10" ht="29.1">
      <c r="A3918" s="71">
        <v>50956</v>
      </c>
      <c r="B3918" s="70" t="s">
        <v>1035</v>
      </c>
      <c r="C3918" s="71">
        <v>500620</v>
      </c>
      <c r="D3918" s="72" t="s">
        <v>3691</v>
      </c>
      <c r="E3918" s="71">
        <v>2</v>
      </c>
      <c r="F3918" s="71">
        <v>0</v>
      </c>
      <c r="G3918" s="71">
        <v>2</v>
      </c>
      <c r="H3918" s="71">
        <v>3925</v>
      </c>
      <c r="I3918" s="71">
        <v>37.929235400000003</v>
      </c>
      <c r="J3918" s="71">
        <v>-122.3119706</v>
      </c>
    </row>
    <row r="3919" spans="1:10" ht="29.1">
      <c r="A3919" s="71">
        <v>58510</v>
      </c>
      <c r="B3919" s="70" t="s">
        <v>1035</v>
      </c>
      <c r="C3919" s="71">
        <v>801760</v>
      </c>
      <c r="D3919" s="72" t="s">
        <v>3692</v>
      </c>
      <c r="E3919" s="71">
        <v>1</v>
      </c>
      <c r="F3919" s="71">
        <v>1</v>
      </c>
      <c r="G3919" s="71">
        <v>2</v>
      </c>
      <c r="H3919" s="71">
        <v>3926</v>
      </c>
      <c r="I3919" s="71">
        <v>37.624832099999999</v>
      </c>
      <c r="J3919" s="71">
        <v>-122.0696011</v>
      </c>
    </row>
    <row r="3920" spans="1:10" ht="29.1">
      <c r="A3920" s="71">
        <v>55271</v>
      </c>
      <c r="B3920" s="70" t="s">
        <v>1035</v>
      </c>
      <c r="C3920" s="71">
        <v>705240</v>
      </c>
      <c r="D3920" s="72" t="s">
        <v>3030</v>
      </c>
      <c r="E3920" s="71">
        <v>2</v>
      </c>
      <c r="F3920" s="71">
        <v>1</v>
      </c>
      <c r="G3920" s="71">
        <v>2</v>
      </c>
      <c r="H3920" s="71">
        <v>3927</v>
      </c>
      <c r="I3920" s="71">
        <v>37.5779335</v>
      </c>
      <c r="J3920" s="71">
        <v>-122.0287806</v>
      </c>
    </row>
    <row r="3921" spans="1:10" ht="29.1">
      <c r="A3921" s="71">
        <v>55037</v>
      </c>
      <c r="B3921" s="70" t="s">
        <v>1035</v>
      </c>
      <c r="C3921" s="71">
        <v>702500</v>
      </c>
      <c r="D3921" s="72" t="s">
        <v>3683</v>
      </c>
      <c r="E3921" s="71">
        <v>2</v>
      </c>
      <c r="F3921" s="71">
        <v>0</v>
      </c>
      <c r="G3921" s="71">
        <v>2</v>
      </c>
      <c r="H3921" s="71">
        <v>3928</v>
      </c>
      <c r="I3921" s="71">
        <v>37.521382099999997</v>
      </c>
      <c r="J3921" s="71">
        <v>-121.9564219</v>
      </c>
    </row>
    <row r="3922" spans="1:10" ht="29.1">
      <c r="A3922" s="71">
        <v>52993</v>
      </c>
      <c r="B3922" s="70" t="s">
        <v>1035</v>
      </c>
      <c r="C3922" s="71">
        <v>707330</v>
      </c>
      <c r="D3922" s="72" t="s">
        <v>3693</v>
      </c>
      <c r="E3922" s="71">
        <v>2</v>
      </c>
      <c r="F3922" s="71">
        <v>1</v>
      </c>
      <c r="G3922" s="71">
        <v>2</v>
      </c>
      <c r="H3922" s="71">
        <v>3929</v>
      </c>
      <c r="I3922" s="71">
        <v>37.531888299999999</v>
      </c>
      <c r="J3922" s="71">
        <v>-121.9445963</v>
      </c>
    </row>
    <row r="3923" spans="1:10" ht="29.1">
      <c r="A3923" s="71">
        <v>57719</v>
      </c>
      <c r="B3923" s="70" t="s">
        <v>1035</v>
      </c>
      <c r="C3923" s="71">
        <v>9900120</v>
      </c>
      <c r="D3923" s="72" t="s">
        <v>3694</v>
      </c>
      <c r="E3923" s="71">
        <v>1</v>
      </c>
      <c r="F3923" s="71">
        <v>1</v>
      </c>
      <c r="G3923" s="71">
        <v>2</v>
      </c>
      <c r="H3923" s="71">
        <v>3930</v>
      </c>
      <c r="I3923" s="71">
        <v>37.967718499999997</v>
      </c>
      <c r="J3923" s="71">
        <v>-122.3091055</v>
      </c>
    </row>
    <row r="3924" spans="1:10" ht="29.1">
      <c r="A3924" s="71">
        <v>59921</v>
      </c>
      <c r="B3924" s="70" t="s">
        <v>1035</v>
      </c>
      <c r="C3924" s="71">
        <v>9800610</v>
      </c>
      <c r="D3924" s="72" t="s">
        <v>3576</v>
      </c>
      <c r="E3924" s="71">
        <v>1</v>
      </c>
      <c r="F3924" s="71">
        <v>2</v>
      </c>
      <c r="G3924" s="71">
        <v>2</v>
      </c>
      <c r="H3924" s="71">
        <v>3931</v>
      </c>
      <c r="I3924" s="71">
        <v>37.699236599999999</v>
      </c>
      <c r="J3924" s="71">
        <v>-122.06151629999999</v>
      </c>
    </row>
    <row r="3925" spans="1:10" ht="29.1">
      <c r="A3925" s="71">
        <v>57796</v>
      </c>
      <c r="B3925" s="70" t="s">
        <v>1035</v>
      </c>
      <c r="C3925" s="71">
        <v>100170</v>
      </c>
      <c r="D3925" s="72" t="s">
        <v>3695</v>
      </c>
      <c r="E3925" s="71">
        <v>1</v>
      </c>
      <c r="F3925" s="71">
        <v>1</v>
      </c>
      <c r="G3925" s="71">
        <v>2</v>
      </c>
      <c r="H3925" s="71">
        <v>3932</v>
      </c>
      <c r="I3925" s="71">
        <v>37.781066299999999</v>
      </c>
      <c r="J3925" s="71">
        <v>-122.2700596</v>
      </c>
    </row>
    <row r="3926" spans="1:10" ht="29.1">
      <c r="A3926" s="71">
        <v>58862</v>
      </c>
      <c r="B3926" s="70" t="s">
        <v>1035</v>
      </c>
      <c r="C3926" s="71">
        <v>1013460</v>
      </c>
      <c r="D3926" s="72" t="s">
        <v>3696</v>
      </c>
      <c r="E3926" s="71">
        <v>1</v>
      </c>
      <c r="F3926" s="71">
        <v>1</v>
      </c>
      <c r="G3926" s="71">
        <v>2</v>
      </c>
      <c r="H3926" s="71">
        <v>3933</v>
      </c>
      <c r="I3926" s="71">
        <v>37.769789699999997</v>
      </c>
      <c r="J3926" s="71">
        <v>-122.1589034</v>
      </c>
    </row>
    <row r="3927" spans="1:10" ht="29.1">
      <c r="A3927" s="71">
        <v>53073</v>
      </c>
      <c r="B3927" s="70" t="s">
        <v>1035</v>
      </c>
      <c r="C3927" s="71">
        <v>9908160</v>
      </c>
      <c r="D3927" s="72" t="s">
        <v>3697</v>
      </c>
      <c r="E3927" s="71">
        <v>0</v>
      </c>
      <c r="F3927" s="71">
        <v>2</v>
      </c>
      <c r="G3927" s="71">
        <v>2</v>
      </c>
      <c r="H3927" s="71">
        <v>3934</v>
      </c>
      <c r="I3927" s="71">
        <v>37.984720000000003</v>
      </c>
      <c r="J3927" s="71">
        <v>-122.31898</v>
      </c>
    </row>
    <row r="3928" spans="1:10" ht="29.1">
      <c r="A3928" s="71">
        <v>55169</v>
      </c>
      <c r="B3928" s="70" t="s">
        <v>1035</v>
      </c>
      <c r="C3928" s="71">
        <v>900970</v>
      </c>
      <c r="D3928" s="72" t="s">
        <v>3593</v>
      </c>
      <c r="E3928" s="71">
        <v>0</v>
      </c>
      <c r="F3928" s="71">
        <v>2</v>
      </c>
      <c r="G3928" s="71">
        <v>2</v>
      </c>
      <c r="H3928" s="71">
        <v>3935</v>
      </c>
      <c r="I3928" s="71">
        <v>37.541535600000003</v>
      </c>
      <c r="J3928" s="71">
        <v>-122.0537123</v>
      </c>
    </row>
    <row r="3929" spans="1:10" ht="29.1">
      <c r="A3929" s="71">
        <v>50991</v>
      </c>
      <c r="B3929" s="70" t="s">
        <v>1035</v>
      </c>
      <c r="C3929" s="71">
        <v>306520</v>
      </c>
      <c r="D3929" s="72" t="s">
        <v>3698</v>
      </c>
      <c r="E3929" s="71">
        <v>2</v>
      </c>
      <c r="F3929" s="71">
        <v>1</v>
      </c>
      <c r="G3929" s="71">
        <v>2</v>
      </c>
      <c r="H3929" s="71">
        <v>3936</v>
      </c>
      <c r="I3929" s="71">
        <v>37.881104499999999</v>
      </c>
      <c r="J3929" s="71">
        <v>-122.246038</v>
      </c>
    </row>
    <row r="3930" spans="1:10" ht="29.1">
      <c r="A3930" s="71">
        <v>51360</v>
      </c>
      <c r="B3930" s="70" t="s">
        <v>1035</v>
      </c>
      <c r="C3930" s="71">
        <v>1013920</v>
      </c>
      <c r="D3930" s="72" t="s">
        <v>3699</v>
      </c>
      <c r="E3930" s="71">
        <v>2</v>
      </c>
      <c r="F3930" s="71">
        <v>0</v>
      </c>
      <c r="G3930" s="71">
        <v>2</v>
      </c>
      <c r="H3930" s="71">
        <v>3937</v>
      </c>
      <c r="I3930" s="71">
        <v>37.816172100000003</v>
      </c>
      <c r="J3930" s="71">
        <v>-122.2091382</v>
      </c>
    </row>
    <row r="3931" spans="1:10" ht="29.1">
      <c r="A3931" s="71">
        <v>52344</v>
      </c>
      <c r="B3931" s="70" t="s">
        <v>1035</v>
      </c>
      <c r="C3931" s="71">
        <v>900190</v>
      </c>
      <c r="D3931" s="72" t="s">
        <v>3550</v>
      </c>
      <c r="E3931" s="71">
        <v>1</v>
      </c>
      <c r="F3931" s="71">
        <v>1</v>
      </c>
      <c r="G3931" s="71">
        <v>2</v>
      </c>
      <c r="H3931" s="71">
        <v>3938</v>
      </c>
      <c r="I3931" s="71">
        <v>37.5503815</v>
      </c>
      <c r="J3931" s="71">
        <v>-122.0370059</v>
      </c>
    </row>
    <row r="3932" spans="1:10" ht="29.1">
      <c r="A3932" s="71">
        <v>50158</v>
      </c>
      <c r="B3932" s="70" t="s">
        <v>1035</v>
      </c>
      <c r="C3932" s="71">
        <v>706630</v>
      </c>
      <c r="D3932" s="72" t="s">
        <v>3700</v>
      </c>
      <c r="E3932" s="71">
        <v>0</v>
      </c>
      <c r="F3932" s="71">
        <v>2</v>
      </c>
      <c r="G3932" s="71">
        <v>2</v>
      </c>
      <c r="H3932" s="71">
        <v>3939</v>
      </c>
      <c r="I3932" s="71">
        <v>37.532532600000003</v>
      </c>
      <c r="J3932" s="71">
        <v>-121.9264158</v>
      </c>
    </row>
    <row r="3933" spans="1:10" ht="29.1">
      <c r="A3933" s="71">
        <v>50720</v>
      </c>
      <c r="B3933" s="70" t="s">
        <v>1035</v>
      </c>
      <c r="C3933" s="71">
        <v>1011560</v>
      </c>
      <c r="D3933" s="72" t="s">
        <v>3701</v>
      </c>
      <c r="E3933" s="71">
        <v>0</v>
      </c>
      <c r="F3933" s="71">
        <v>2</v>
      </c>
      <c r="G3933" s="71">
        <v>2</v>
      </c>
      <c r="H3933" s="71">
        <v>3940</v>
      </c>
      <c r="I3933" s="71">
        <v>37.762422000000001</v>
      </c>
      <c r="J3933" s="71">
        <v>-122.16289380000001</v>
      </c>
    </row>
    <row r="3934" spans="1:10" ht="29.1">
      <c r="A3934" s="71">
        <v>58847</v>
      </c>
      <c r="B3934" s="70" t="s">
        <v>1035</v>
      </c>
      <c r="C3934" s="71">
        <v>302960</v>
      </c>
      <c r="D3934" s="72" t="s">
        <v>3301</v>
      </c>
      <c r="E3934" s="71">
        <v>2</v>
      </c>
      <c r="F3934" s="71">
        <v>0</v>
      </c>
      <c r="G3934" s="71">
        <v>2</v>
      </c>
      <c r="H3934" s="71">
        <v>3941</v>
      </c>
      <c r="I3934" s="71">
        <v>37.894137700000002</v>
      </c>
      <c r="J3934" s="71">
        <v>-122.25826429999999</v>
      </c>
    </row>
    <row r="3935" spans="1:10" ht="29.1">
      <c r="A3935" s="71">
        <v>55218</v>
      </c>
      <c r="B3935" s="70" t="s">
        <v>1035</v>
      </c>
      <c r="C3935" s="71">
        <v>706620</v>
      </c>
      <c r="D3935" s="72" t="s">
        <v>3700</v>
      </c>
      <c r="E3935" s="71">
        <v>2</v>
      </c>
      <c r="F3935" s="71">
        <v>0</v>
      </c>
      <c r="G3935" s="71">
        <v>2</v>
      </c>
      <c r="H3935" s="71">
        <v>3942</v>
      </c>
      <c r="I3935" s="71">
        <v>37.532781900000003</v>
      </c>
      <c r="J3935" s="71">
        <v>-121.9259167</v>
      </c>
    </row>
    <row r="3936" spans="1:10" ht="29.1">
      <c r="A3936" s="71">
        <v>57965</v>
      </c>
      <c r="B3936" s="70" t="s">
        <v>1035</v>
      </c>
      <c r="C3936" s="71">
        <v>1018180</v>
      </c>
      <c r="D3936" s="72" t="s">
        <v>3702</v>
      </c>
      <c r="E3936" s="71">
        <v>1</v>
      </c>
      <c r="F3936" s="71">
        <v>1</v>
      </c>
      <c r="G3936" s="71">
        <v>2</v>
      </c>
      <c r="H3936" s="71">
        <v>3943</v>
      </c>
      <c r="I3936" s="71">
        <v>37.750006499999998</v>
      </c>
      <c r="J3936" s="71">
        <v>-122.19240840000001</v>
      </c>
    </row>
    <row r="3937" spans="1:10" ht="29.1">
      <c r="A3937" s="71">
        <v>52543</v>
      </c>
      <c r="B3937" s="70" t="s">
        <v>1035</v>
      </c>
      <c r="C3937" s="71">
        <v>700210</v>
      </c>
      <c r="D3937" s="72" t="s">
        <v>3062</v>
      </c>
      <c r="E3937" s="71">
        <v>1</v>
      </c>
      <c r="F3937" s="71">
        <v>1</v>
      </c>
      <c r="G3937" s="71">
        <v>2</v>
      </c>
      <c r="H3937" s="71">
        <v>3944</v>
      </c>
      <c r="I3937" s="71">
        <v>37.512109100000004</v>
      </c>
      <c r="J3937" s="71">
        <v>-121.9500374</v>
      </c>
    </row>
    <row r="3938" spans="1:10" ht="29.1">
      <c r="A3938" s="71">
        <v>56853</v>
      </c>
      <c r="B3938" s="70" t="s">
        <v>1035</v>
      </c>
      <c r="C3938" s="71">
        <v>901450</v>
      </c>
      <c r="D3938" s="72" t="s">
        <v>3396</v>
      </c>
      <c r="E3938" s="71">
        <v>0</v>
      </c>
      <c r="F3938" s="71">
        <v>2</v>
      </c>
      <c r="G3938" s="71">
        <v>2</v>
      </c>
      <c r="H3938" s="71">
        <v>3945</v>
      </c>
      <c r="I3938" s="71">
        <v>37.538879199999997</v>
      </c>
      <c r="J3938" s="71">
        <v>-122.02919230000001</v>
      </c>
    </row>
    <row r="3939" spans="1:10" ht="29.1">
      <c r="A3939" s="71">
        <v>57215</v>
      </c>
      <c r="B3939" s="70" t="s">
        <v>1035</v>
      </c>
      <c r="C3939" s="71">
        <v>1700270</v>
      </c>
      <c r="D3939" s="72" t="s">
        <v>3703</v>
      </c>
      <c r="E3939" s="71">
        <v>1</v>
      </c>
      <c r="F3939" s="71">
        <v>1</v>
      </c>
      <c r="G3939" s="71">
        <v>2</v>
      </c>
      <c r="H3939" s="71">
        <v>3946</v>
      </c>
      <c r="I3939" s="71">
        <v>37.584779500000003</v>
      </c>
      <c r="J3939" s="71">
        <v>-122.0123656</v>
      </c>
    </row>
    <row r="3940" spans="1:10" ht="29.1">
      <c r="A3940" s="71">
        <v>53170</v>
      </c>
      <c r="B3940" s="70" t="s">
        <v>1035</v>
      </c>
      <c r="C3940" s="71">
        <v>702460</v>
      </c>
      <c r="D3940" s="72" t="s">
        <v>3428</v>
      </c>
      <c r="E3940" s="71">
        <v>0</v>
      </c>
      <c r="F3940" s="71">
        <v>2</v>
      </c>
      <c r="G3940" s="71">
        <v>2</v>
      </c>
      <c r="H3940" s="71">
        <v>3947</v>
      </c>
      <c r="I3940" s="71">
        <v>37.496437200000003</v>
      </c>
      <c r="J3940" s="71">
        <v>-121.9486057</v>
      </c>
    </row>
    <row r="3941" spans="1:10" ht="29.1">
      <c r="A3941" s="71">
        <v>56754</v>
      </c>
      <c r="B3941" s="70" t="s">
        <v>1035</v>
      </c>
      <c r="C3941" s="71">
        <v>1504280</v>
      </c>
      <c r="D3941" s="72" t="s">
        <v>3704</v>
      </c>
      <c r="E3941" s="71">
        <v>0</v>
      </c>
      <c r="F3941" s="71">
        <v>2</v>
      </c>
      <c r="G3941" s="71">
        <v>2</v>
      </c>
      <c r="H3941" s="71">
        <v>3948</v>
      </c>
      <c r="I3941" s="71">
        <v>37.6823373</v>
      </c>
      <c r="J3941" s="71">
        <v>-122.1485775</v>
      </c>
    </row>
    <row r="3942" spans="1:10" ht="29.1">
      <c r="A3942" s="71">
        <v>51932</v>
      </c>
      <c r="B3942" s="70" t="s">
        <v>1035</v>
      </c>
      <c r="C3942" s="71">
        <v>9904790</v>
      </c>
      <c r="D3942" s="72" t="s">
        <v>3642</v>
      </c>
      <c r="E3942" s="71">
        <v>1</v>
      </c>
      <c r="F3942" s="71">
        <v>1</v>
      </c>
      <c r="G3942" s="71">
        <v>2</v>
      </c>
      <c r="H3942" s="71">
        <v>3949</v>
      </c>
      <c r="I3942" s="71">
        <v>37.686600599999998</v>
      </c>
      <c r="J3942" s="71">
        <v>-122.12517939999999</v>
      </c>
    </row>
    <row r="3943" spans="1:10" ht="29.1">
      <c r="A3943" s="71">
        <v>54737</v>
      </c>
      <c r="B3943" s="70" t="s">
        <v>1035</v>
      </c>
      <c r="C3943" s="71">
        <v>9801970</v>
      </c>
      <c r="D3943" s="72" t="s">
        <v>3705</v>
      </c>
      <c r="E3943" s="71">
        <v>1</v>
      </c>
      <c r="F3943" s="71">
        <v>2</v>
      </c>
      <c r="G3943" s="71">
        <v>2</v>
      </c>
      <c r="H3943" s="71">
        <v>3950</v>
      </c>
      <c r="I3943" s="71">
        <v>37.7057176</v>
      </c>
      <c r="J3943" s="71">
        <v>-122.06454720000001</v>
      </c>
    </row>
    <row r="3944" spans="1:10" ht="29.1">
      <c r="A3944" s="71">
        <v>57670</v>
      </c>
      <c r="B3944" s="70" t="s">
        <v>1035</v>
      </c>
      <c r="C3944" s="71">
        <v>500450</v>
      </c>
      <c r="D3944" s="72" t="s">
        <v>3706</v>
      </c>
      <c r="E3944" s="71">
        <v>2</v>
      </c>
      <c r="F3944" s="71">
        <v>1</v>
      </c>
      <c r="G3944" s="71">
        <v>2</v>
      </c>
      <c r="H3944" s="71">
        <v>3951</v>
      </c>
      <c r="I3944" s="71">
        <v>37.935981699999999</v>
      </c>
      <c r="J3944" s="71">
        <v>-122.3093191</v>
      </c>
    </row>
    <row r="3945" spans="1:10" ht="29.1">
      <c r="A3945" s="71">
        <v>59430</v>
      </c>
      <c r="B3945" s="70" t="s">
        <v>1035</v>
      </c>
      <c r="C3945" s="71">
        <v>100930</v>
      </c>
      <c r="D3945" s="72" t="s">
        <v>3707</v>
      </c>
      <c r="E3945" s="71">
        <v>0</v>
      </c>
      <c r="F3945" s="71">
        <v>2</v>
      </c>
      <c r="G3945" s="71">
        <v>2</v>
      </c>
      <c r="H3945" s="71">
        <v>3952</v>
      </c>
      <c r="I3945" s="71">
        <v>37.771151500000002</v>
      </c>
      <c r="J3945" s="71">
        <v>-122.269209</v>
      </c>
    </row>
    <row r="3946" spans="1:10" ht="29.1">
      <c r="A3946" s="71">
        <v>57440</v>
      </c>
      <c r="B3946" s="70" t="s">
        <v>1035</v>
      </c>
      <c r="C3946" s="71">
        <v>801910</v>
      </c>
      <c r="D3946" s="72" t="s">
        <v>3674</v>
      </c>
      <c r="E3946" s="71">
        <v>2</v>
      </c>
      <c r="F3946" s="71">
        <v>1</v>
      </c>
      <c r="G3946" s="71">
        <v>2</v>
      </c>
      <c r="H3946" s="71">
        <v>3953</v>
      </c>
      <c r="I3946" s="71">
        <v>37.636002099999999</v>
      </c>
      <c r="J3946" s="71">
        <v>-122.0799487</v>
      </c>
    </row>
    <row r="3947" spans="1:10" ht="29.1">
      <c r="A3947" s="71">
        <v>59961</v>
      </c>
      <c r="B3947" s="70" t="s">
        <v>1035</v>
      </c>
      <c r="C3947" s="71">
        <v>1017070</v>
      </c>
      <c r="D3947" s="72" t="s">
        <v>3257</v>
      </c>
      <c r="E3947" s="71">
        <v>2</v>
      </c>
      <c r="F3947" s="71">
        <v>0</v>
      </c>
      <c r="G3947" s="71">
        <v>2</v>
      </c>
      <c r="H3947" s="71">
        <v>3954</v>
      </c>
      <c r="I3947" s="71">
        <v>37.760316099999997</v>
      </c>
      <c r="J3947" s="71">
        <v>-122.14768770000001</v>
      </c>
    </row>
    <row r="3948" spans="1:10" ht="29.1">
      <c r="A3948" s="71">
        <v>51787</v>
      </c>
      <c r="B3948" s="70" t="s">
        <v>1035</v>
      </c>
      <c r="C3948" s="71">
        <v>705700</v>
      </c>
      <c r="D3948" s="72" t="s">
        <v>3708</v>
      </c>
      <c r="E3948" s="71">
        <v>1</v>
      </c>
      <c r="F3948" s="71">
        <v>1</v>
      </c>
      <c r="G3948" s="71">
        <v>2</v>
      </c>
      <c r="H3948" s="71">
        <v>3955</v>
      </c>
      <c r="I3948" s="71">
        <v>37.550775000000002</v>
      </c>
      <c r="J3948" s="71">
        <v>-121.9720375</v>
      </c>
    </row>
    <row r="3949" spans="1:10" ht="29.1">
      <c r="A3949" s="71">
        <v>52318</v>
      </c>
      <c r="B3949" s="70" t="s">
        <v>1035</v>
      </c>
      <c r="C3949" s="71">
        <v>9905880</v>
      </c>
      <c r="D3949" s="72" t="s">
        <v>3553</v>
      </c>
      <c r="E3949" s="71">
        <v>1</v>
      </c>
      <c r="F3949" s="71">
        <v>1</v>
      </c>
      <c r="G3949" s="71">
        <v>2</v>
      </c>
      <c r="H3949" s="71">
        <v>3956</v>
      </c>
      <c r="I3949" s="71">
        <v>37.496835799999999</v>
      </c>
      <c r="J3949" s="71">
        <v>-121.93402380000001</v>
      </c>
    </row>
    <row r="3950" spans="1:10" ht="29.1">
      <c r="A3950" s="71">
        <v>58838</v>
      </c>
      <c r="B3950" s="70" t="s">
        <v>1035</v>
      </c>
      <c r="C3950" s="71">
        <v>9901450</v>
      </c>
      <c r="D3950" s="72" t="s">
        <v>3709</v>
      </c>
      <c r="E3950" s="71">
        <v>1</v>
      </c>
      <c r="F3950" s="71">
        <v>1</v>
      </c>
      <c r="G3950" s="71">
        <v>2</v>
      </c>
      <c r="H3950" s="71">
        <v>3957</v>
      </c>
      <c r="I3950" s="71">
        <v>37.967148299999998</v>
      </c>
      <c r="J3950" s="71">
        <v>-122.2842866</v>
      </c>
    </row>
    <row r="3951" spans="1:10" ht="29.1">
      <c r="A3951" s="71">
        <v>52978</v>
      </c>
      <c r="B3951" s="70" t="s">
        <v>1035</v>
      </c>
      <c r="C3951" s="71">
        <v>9907920</v>
      </c>
      <c r="D3951" s="72" t="s">
        <v>3710</v>
      </c>
      <c r="E3951" s="71">
        <v>2</v>
      </c>
      <c r="F3951" s="71">
        <v>0</v>
      </c>
      <c r="G3951" s="71">
        <v>2</v>
      </c>
      <c r="H3951" s="71">
        <v>3958</v>
      </c>
      <c r="I3951" s="71">
        <v>37.760527199999999</v>
      </c>
      <c r="J3951" s="71">
        <v>-122.2550301</v>
      </c>
    </row>
    <row r="3952" spans="1:10" ht="29.1">
      <c r="A3952" s="71">
        <v>53326</v>
      </c>
      <c r="B3952" s="70" t="s">
        <v>1035</v>
      </c>
      <c r="C3952" s="71">
        <v>1000010</v>
      </c>
      <c r="D3952" s="72" t="s">
        <v>3711</v>
      </c>
      <c r="E3952" s="71">
        <v>2</v>
      </c>
      <c r="F3952" s="71">
        <v>1</v>
      </c>
      <c r="G3952" s="71">
        <v>2</v>
      </c>
      <c r="H3952" s="71">
        <v>3959</v>
      </c>
      <c r="I3952" s="71">
        <v>37.741634500000004</v>
      </c>
      <c r="J3952" s="71">
        <v>-122.16203779999999</v>
      </c>
    </row>
    <row r="3953" spans="1:10" ht="29.1">
      <c r="A3953" s="71">
        <v>50686</v>
      </c>
      <c r="B3953" s="70" t="s">
        <v>1035</v>
      </c>
      <c r="C3953" s="71">
        <v>1504450</v>
      </c>
      <c r="D3953" s="72" t="s">
        <v>3712</v>
      </c>
      <c r="E3953" s="71">
        <v>2</v>
      </c>
      <c r="F3953" s="71">
        <v>0</v>
      </c>
      <c r="G3953" s="71">
        <v>2</v>
      </c>
      <c r="H3953" s="71">
        <v>3960</v>
      </c>
      <c r="I3953" s="71">
        <v>37.709917699999998</v>
      </c>
      <c r="J3953" s="71">
        <v>-122.1781265</v>
      </c>
    </row>
    <row r="3954" spans="1:10" ht="29.1">
      <c r="A3954" s="71">
        <v>56708</v>
      </c>
      <c r="B3954" s="70" t="s">
        <v>1035</v>
      </c>
      <c r="C3954" s="71">
        <v>1007700</v>
      </c>
      <c r="D3954" s="72" t="s">
        <v>3713</v>
      </c>
      <c r="E3954" s="71">
        <v>2</v>
      </c>
      <c r="F3954" s="71">
        <v>0</v>
      </c>
      <c r="G3954" s="71">
        <v>2</v>
      </c>
      <c r="H3954" s="71">
        <v>3961</v>
      </c>
      <c r="I3954" s="71">
        <v>37.798807199999999</v>
      </c>
      <c r="J3954" s="71">
        <v>-122.2083566</v>
      </c>
    </row>
    <row r="3955" spans="1:10" ht="29.1">
      <c r="A3955" s="71">
        <v>51275</v>
      </c>
      <c r="B3955" s="70" t="s">
        <v>1035</v>
      </c>
      <c r="C3955" s="71">
        <v>701320</v>
      </c>
      <c r="D3955" s="72" t="s">
        <v>3538</v>
      </c>
      <c r="E3955" s="71">
        <v>1</v>
      </c>
      <c r="F3955" s="71">
        <v>1</v>
      </c>
      <c r="G3955" s="71">
        <v>2</v>
      </c>
      <c r="H3955" s="71">
        <v>3962</v>
      </c>
      <c r="I3955" s="71">
        <v>37.552472799999997</v>
      </c>
      <c r="J3955" s="71">
        <v>-121.9721033</v>
      </c>
    </row>
    <row r="3956" spans="1:10" ht="29.1">
      <c r="A3956" s="71">
        <v>58450</v>
      </c>
      <c r="B3956" s="70" t="s">
        <v>1035</v>
      </c>
      <c r="C3956" s="71">
        <v>801300</v>
      </c>
      <c r="D3956" s="72" t="s">
        <v>3714</v>
      </c>
      <c r="E3956" s="71">
        <v>0</v>
      </c>
      <c r="F3956" s="71">
        <v>2</v>
      </c>
      <c r="G3956" s="71">
        <v>2</v>
      </c>
      <c r="H3956" s="71">
        <v>3963</v>
      </c>
      <c r="I3956" s="71">
        <v>37.677863600000002</v>
      </c>
      <c r="J3956" s="71">
        <v>-122.0648716</v>
      </c>
    </row>
    <row r="3957" spans="1:10" ht="29.1">
      <c r="A3957" s="71">
        <v>59006</v>
      </c>
      <c r="B3957" s="70" t="s">
        <v>1035</v>
      </c>
      <c r="C3957" s="71">
        <v>1012080</v>
      </c>
      <c r="D3957" s="72" t="s">
        <v>3276</v>
      </c>
      <c r="E3957" s="71">
        <v>2</v>
      </c>
      <c r="F3957" s="71">
        <v>0</v>
      </c>
      <c r="G3957" s="71">
        <v>2</v>
      </c>
      <c r="H3957" s="71">
        <v>3964</v>
      </c>
      <c r="I3957" s="71">
        <v>37.774774000000001</v>
      </c>
      <c r="J3957" s="71">
        <v>-122.137608</v>
      </c>
    </row>
    <row r="3958" spans="1:10" ht="29.1">
      <c r="A3958" s="71">
        <v>51568</v>
      </c>
      <c r="B3958" s="70" t="s">
        <v>1035</v>
      </c>
      <c r="C3958" s="71">
        <v>800720</v>
      </c>
      <c r="D3958" s="72" t="s">
        <v>3715</v>
      </c>
      <c r="E3958" s="71">
        <v>2</v>
      </c>
      <c r="F3958" s="71">
        <v>0</v>
      </c>
      <c r="G3958" s="71">
        <v>2</v>
      </c>
      <c r="H3958" s="71">
        <v>3965</v>
      </c>
      <c r="I3958" s="71">
        <v>37.642821400000003</v>
      </c>
      <c r="J3958" s="71">
        <v>-122.1371302</v>
      </c>
    </row>
    <row r="3959" spans="1:10" ht="29.1">
      <c r="A3959" s="71">
        <v>54660</v>
      </c>
      <c r="B3959" s="70" t="s">
        <v>1035</v>
      </c>
      <c r="C3959" s="71">
        <v>9900280</v>
      </c>
      <c r="D3959" s="72" t="s">
        <v>3028</v>
      </c>
      <c r="E3959" s="71">
        <v>2</v>
      </c>
      <c r="F3959" s="71">
        <v>1</v>
      </c>
      <c r="G3959" s="71">
        <v>2</v>
      </c>
      <c r="H3959" s="71">
        <v>3966</v>
      </c>
      <c r="I3959" s="71">
        <v>37.915797400000002</v>
      </c>
      <c r="J3959" s="71">
        <v>-122.28317439999999</v>
      </c>
    </row>
    <row r="3960" spans="1:10" ht="29.1">
      <c r="A3960" s="71">
        <v>57709</v>
      </c>
      <c r="B3960" s="70" t="s">
        <v>1035</v>
      </c>
      <c r="C3960" s="71">
        <v>9803230</v>
      </c>
      <c r="D3960" s="72" t="s">
        <v>1992</v>
      </c>
      <c r="E3960" s="71">
        <v>0</v>
      </c>
      <c r="F3960" s="71">
        <v>2</v>
      </c>
      <c r="G3960" s="71">
        <v>2</v>
      </c>
      <c r="H3960" s="71">
        <v>3967</v>
      </c>
      <c r="I3960" s="71">
        <v>37.665841499999999</v>
      </c>
      <c r="J3960" s="71">
        <v>-122.1178626</v>
      </c>
    </row>
    <row r="3961" spans="1:10" ht="29.1">
      <c r="A3961" s="71">
        <v>58940</v>
      </c>
      <c r="B3961" s="70" t="s">
        <v>1035</v>
      </c>
      <c r="C3961" s="71">
        <v>901530</v>
      </c>
      <c r="D3961" s="72" t="s">
        <v>3076</v>
      </c>
      <c r="E3961" s="71">
        <v>0</v>
      </c>
      <c r="F3961" s="71">
        <v>2</v>
      </c>
      <c r="G3961" s="71">
        <v>2</v>
      </c>
      <c r="H3961" s="71">
        <v>3968</v>
      </c>
      <c r="I3961" s="71">
        <v>37.541234500000002</v>
      </c>
      <c r="J3961" s="71">
        <v>-122.0272405</v>
      </c>
    </row>
    <row r="3962" spans="1:10" ht="29.1">
      <c r="A3962" s="71">
        <v>56985</v>
      </c>
      <c r="B3962" s="70" t="s">
        <v>1035</v>
      </c>
      <c r="C3962" s="71">
        <v>1301000</v>
      </c>
      <c r="D3962" s="72" t="s">
        <v>3370</v>
      </c>
      <c r="E3962" s="71">
        <v>0</v>
      </c>
      <c r="F3962" s="71">
        <v>2</v>
      </c>
      <c r="G3962" s="71">
        <v>2</v>
      </c>
      <c r="H3962" s="71">
        <v>3969</v>
      </c>
      <c r="I3962" s="71">
        <v>37.904111999999998</v>
      </c>
      <c r="J3962" s="71">
        <v>-122.30622870000001</v>
      </c>
    </row>
    <row r="3963" spans="1:10" ht="29.1">
      <c r="A3963" s="71">
        <v>50585</v>
      </c>
      <c r="B3963" s="70" t="s">
        <v>1035</v>
      </c>
      <c r="C3963" s="71">
        <v>1016960</v>
      </c>
      <c r="D3963" s="72" t="s">
        <v>3662</v>
      </c>
      <c r="E3963" s="71">
        <v>0</v>
      </c>
      <c r="F3963" s="71">
        <v>2</v>
      </c>
      <c r="G3963" s="71">
        <v>2</v>
      </c>
      <c r="H3963" s="71">
        <v>3970</v>
      </c>
      <c r="I3963" s="71">
        <v>37.811050199999997</v>
      </c>
      <c r="J3963" s="71">
        <v>-122.197557</v>
      </c>
    </row>
    <row r="3964" spans="1:10" ht="29.1">
      <c r="A3964" s="71">
        <v>57477</v>
      </c>
      <c r="B3964" s="70" t="s">
        <v>1035</v>
      </c>
      <c r="C3964" s="71">
        <v>1000910</v>
      </c>
      <c r="D3964" s="72" t="s">
        <v>1786</v>
      </c>
      <c r="E3964" s="71">
        <v>1</v>
      </c>
      <c r="F3964" s="71">
        <v>1</v>
      </c>
      <c r="G3964" s="71">
        <v>2</v>
      </c>
      <c r="H3964" s="71">
        <v>3971</v>
      </c>
      <c r="I3964" s="71">
        <v>37.805520000000001</v>
      </c>
      <c r="J3964" s="71">
        <v>-122.2739084</v>
      </c>
    </row>
    <row r="3965" spans="1:10" ht="29.1">
      <c r="A3965" s="71">
        <v>54596</v>
      </c>
      <c r="B3965" s="70" t="s">
        <v>1035</v>
      </c>
      <c r="C3965" s="71">
        <v>9900360</v>
      </c>
      <c r="D3965" s="72" t="s">
        <v>3716</v>
      </c>
      <c r="E3965" s="71">
        <v>0</v>
      </c>
      <c r="F3965" s="71">
        <v>2</v>
      </c>
      <c r="G3965" s="71">
        <v>2</v>
      </c>
      <c r="H3965" s="71">
        <v>3972</v>
      </c>
      <c r="I3965" s="71">
        <v>37.944167800000002</v>
      </c>
      <c r="J3965" s="71">
        <v>-122.3152006</v>
      </c>
    </row>
    <row r="3966" spans="1:10" ht="29.1">
      <c r="A3966" s="71">
        <v>59245</v>
      </c>
      <c r="B3966" s="70" t="s">
        <v>1035</v>
      </c>
      <c r="C3966" s="71">
        <v>1005020</v>
      </c>
      <c r="D3966" s="72" t="s">
        <v>3717</v>
      </c>
      <c r="E3966" s="71">
        <v>2</v>
      </c>
      <c r="F3966" s="71">
        <v>0</v>
      </c>
      <c r="G3966" s="71">
        <v>2</v>
      </c>
      <c r="H3966" s="71">
        <v>3973</v>
      </c>
      <c r="I3966" s="71">
        <v>37.8512038</v>
      </c>
      <c r="J3966" s="71">
        <v>-122.2533099</v>
      </c>
    </row>
    <row r="3967" spans="1:10" ht="29.1">
      <c r="A3967" s="71">
        <v>52950</v>
      </c>
      <c r="B3967" s="70" t="s">
        <v>1035</v>
      </c>
      <c r="C3967" s="71">
        <v>1503800</v>
      </c>
      <c r="D3967" s="72" t="s">
        <v>3718</v>
      </c>
      <c r="E3967" s="71">
        <v>0</v>
      </c>
      <c r="F3967" s="71">
        <v>2</v>
      </c>
      <c r="G3967" s="71">
        <v>2</v>
      </c>
      <c r="H3967" s="71">
        <v>3974</v>
      </c>
      <c r="I3967" s="71">
        <v>37.707015900000002</v>
      </c>
      <c r="J3967" s="71">
        <v>-122.1854809</v>
      </c>
    </row>
    <row r="3968" spans="1:10" ht="29.1">
      <c r="A3968" s="71">
        <v>53832</v>
      </c>
      <c r="B3968" s="70" t="s">
        <v>1035</v>
      </c>
      <c r="C3968" s="71">
        <v>1100200</v>
      </c>
      <c r="D3968" s="72" t="s">
        <v>3719</v>
      </c>
      <c r="E3968" s="71">
        <v>0</v>
      </c>
      <c r="F3968" s="71">
        <v>2</v>
      </c>
      <c r="G3968" s="71">
        <v>2</v>
      </c>
      <c r="H3968" s="71">
        <v>3975</v>
      </c>
      <c r="I3968" s="71">
        <v>37.818218600000002</v>
      </c>
      <c r="J3968" s="71">
        <v>-122.2149167</v>
      </c>
    </row>
    <row r="3969" spans="1:10" ht="29.1">
      <c r="A3969" s="71">
        <v>52033</v>
      </c>
      <c r="B3969" s="70" t="s">
        <v>1035</v>
      </c>
      <c r="C3969" s="71">
        <v>500530</v>
      </c>
      <c r="D3969" s="72" t="s">
        <v>3720</v>
      </c>
      <c r="E3969" s="71">
        <v>2</v>
      </c>
      <c r="F3969" s="71">
        <v>0</v>
      </c>
      <c r="G3969" s="71">
        <v>2</v>
      </c>
      <c r="H3969" s="71">
        <v>3976</v>
      </c>
      <c r="I3969" s="71">
        <v>37.901934099999998</v>
      </c>
      <c r="J3969" s="71">
        <v>-122.3050039</v>
      </c>
    </row>
    <row r="3970" spans="1:10" ht="29.1">
      <c r="A3970" s="71">
        <v>50957</v>
      </c>
      <c r="B3970" s="70" t="s">
        <v>1035</v>
      </c>
      <c r="C3970" s="71">
        <v>9902060</v>
      </c>
      <c r="D3970" s="72" t="s">
        <v>3721</v>
      </c>
      <c r="E3970" s="71">
        <v>0</v>
      </c>
      <c r="F3970" s="71">
        <v>2</v>
      </c>
      <c r="G3970" s="71">
        <v>2</v>
      </c>
      <c r="H3970" s="71">
        <v>3977</v>
      </c>
      <c r="I3970" s="71">
        <v>37.648791600000003</v>
      </c>
      <c r="J3970" s="71">
        <v>-122.064964</v>
      </c>
    </row>
    <row r="3971" spans="1:10" ht="29.1">
      <c r="A3971" s="71">
        <v>51988</v>
      </c>
      <c r="B3971" s="70" t="s">
        <v>1035</v>
      </c>
      <c r="C3971" s="71">
        <v>802920</v>
      </c>
      <c r="D3971" s="72" t="s">
        <v>3722</v>
      </c>
      <c r="E3971" s="71">
        <v>1</v>
      </c>
      <c r="F3971" s="71">
        <v>1</v>
      </c>
      <c r="G3971" s="71">
        <v>2</v>
      </c>
      <c r="H3971" s="71">
        <v>3978</v>
      </c>
      <c r="I3971" s="71">
        <v>37.617375500000001</v>
      </c>
      <c r="J3971" s="71">
        <v>-122.0694223</v>
      </c>
    </row>
    <row r="3972" spans="1:10" ht="29.1">
      <c r="A3972" s="71">
        <v>54578</v>
      </c>
      <c r="B3972" s="70" t="s">
        <v>1035</v>
      </c>
      <c r="C3972" s="71">
        <v>300570</v>
      </c>
      <c r="D3972" s="72" t="s">
        <v>3723</v>
      </c>
      <c r="E3972" s="71">
        <v>1</v>
      </c>
      <c r="F3972" s="71">
        <v>2</v>
      </c>
      <c r="G3972" s="71">
        <v>2</v>
      </c>
      <c r="H3972" s="71">
        <v>3979</v>
      </c>
      <c r="I3972" s="71">
        <v>37.901972700000002</v>
      </c>
      <c r="J3972" s="71">
        <v>-122.2763655</v>
      </c>
    </row>
    <row r="3973" spans="1:10" ht="29.1">
      <c r="A3973" s="71">
        <v>52696</v>
      </c>
      <c r="B3973" s="70" t="s">
        <v>1035</v>
      </c>
      <c r="C3973" s="71">
        <v>9907000</v>
      </c>
      <c r="D3973" s="72" t="s">
        <v>3724</v>
      </c>
      <c r="E3973" s="71">
        <v>1</v>
      </c>
      <c r="F3973" s="71">
        <v>2</v>
      </c>
      <c r="G3973" s="71">
        <v>2</v>
      </c>
      <c r="H3973" s="71">
        <v>3980</v>
      </c>
      <c r="I3973" s="71">
        <v>37.427381199999999</v>
      </c>
      <c r="J3973" s="71">
        <v>-121.8958188</v>
      </c>
    </row>
    <row r="3974" spans="1:10" ht="29.1">
      <c r="A3974" s="71">
        <v>51193</v>
      </c>
      <c r="B3974" s="70" t="s">
        <v>1035</v>
      </c>
      <c r="C3974" s="71">
        <v>700100</v>
      </c>
      <c r="D3974" s="72" t="s">
        <v>3725</v>
      </c>
      <c r="E3974" s="71">
        <v>2</v>
      </c>
      <c r="F3974" s="71">
        <v>0</v>
      </c>
      <c r="G3974" s="71">
        <v>2</v>
      </c>
      <c r="H3974" s="71">
        <v>3981</v>
      </c>
      <c r="I3974" s="71">
        <v>37.552793999999999</v>
      </c>
      <c r="J3974" s="71">
        <v>-122.053743</v>
      </c>
    </row>
    <row r="3975" spans="1:10" ht="29.1">
      <c r="A3975" s="71">
        <v>54491</v>
      </c>
      <c r="B3975" s="70" t="s">
        <v>1035</v>
      </c>
      <c r="C3975" s="71">
        <v>1300700</v>
      </c>
      <c r="D3975" s="72" t="s">
        <v>3726</v>
      </c>
      <c r="E3975" s="71">
        <v>0</v>
      </c>
      <c r="F3975" s="71">
        <v>2</v>
      </c>
      <c r="G3975" s="71">
        <v>2</v>
      </c>
      <c r="H3975" s="71">
        <v>3982</v>
      </c>
      <c r="I3975" s="71">
        <v>37.971941000000001</v>
      </c>
      <c r="J3975" s="71">
        <v>-122.3335287</v>
      </c>
    </row>
    <row r="3976" spans="1:10" ht="29.1">
      <c r="A3976" s="71">
        <v>57144</v>
      </c>
      <c r="B3976" s="70" t="s">
        <v>1035</v>
      </c>
      <c r="C3976" s="71">
        <v>702240</v>
      </c>
      <c r="D3976" s="72" t="s">
        <v>3727</v>
      </c>
      <c r="E3976" s="71">
        <v>1</v>
      </c>
      <c r="F3976" s="71">
        <v>1</v>
      </c>
      <c r="G3976" s="71">
        <v>2</v>
      </c>
      <c r="H3976" s="71">
        <v>3983</v>
      </c>
      <c r="I3976" s="71">
        <v>37.517009899999998</v>
      </c>
      <c r="J3976" s="71">
        <v>-121.9538404</v>
      </c>
    </row>
    <row r="3977" spans="1:10" ht="29.1">
      <c r="A3977" s="71">
        <v>52850</v>
      </c>
      <c r="B3977" s="70" t="s">
        <v>1035</v>
      </c>
      <c r="C3977" s="71">
        <v>1300350</v>
      </c>
      <c r="D3977" s="72" t="s">
        <v>3728</v>
      </c>
      <c r="E3977" s="71">
        <v>1</v>
      </c>
      <c r="F3977" s="71">
        <v>1</v>
      </c>
      <c r="G3977" s="71">
        <v>2</v>
      </c>
      <c r="H3977" s="71">
        <v>3984</v>
      </c>
      <c r="I3977" s="71">
        <v>37.950157799999999</v>
      </c>
      <c r="J3977" s="71">
        <v>-122.33876410000001</v>
      </c>
    </row>
    <row r="3978" spans="1:10" ht="29.1">
      <c r="A3978" s="71">
        <v>52099</v>
      </c>
      <c r="B3978" s="70" t="s">
        <v>1035</v>
      </c>
      <c r="C3978" s="71">
        <v>500820</v>
      </c>
      <c r="D3978" s="72" t="s">
        <v>3729</v>
      </c>
      <c r="E3978" s="71">
        <v>0</v>
      </c>
      <c r="F3978" s="71">
        <v>2</v>
      </c>
      <c r="G3978" s="71">
        <v>2</v>
      </c>
      <c r="H3978" s="71">
        <v>3985</v>
      </c>
      <c r="I3978" s="71">
        <v>37.922975700000002</v>
      </c>
      <c r="J3978" s="71">
        <v>-122.317623</v>
      </c>
    </row>
    <row r="3979" spans="1:10" ht="29.1">
      <c r="A3979" s="71">
        <v>51594</v>
      </c>
      <c r="B3979" s="70" t="s">
        <v>1035</v>
      </c>
      <c r="C3979" s="71">
        <v>9903670</v>
      </c>
      <c r="D3979" s="72" t="s">
        <v>3730</v>
      </c>
      <c r="E3979" s="71">
        <v>1</v>
      </c>
      <c r="F3979" s="71">
        <v>1</v>
      </c>
      <c r="G3979" s="71">
        <v>2</v>
      </c>
      <c r="H3979" s="71">
        <v>3986</v>
      </c>
      <c r="I3979" s="71">
        <v>37.551667100000003</v>
      </c>
      <c r="J3979" s="71">
        <v>-121.9721589</v>
      </c>
    </row>
    <row r="3980" spans="1:10" ht="29.1">
      <c r="A3980" s="71">
        <v>58112</v>
      </c>
      <c r="B3980" s="70" t="s">
        <v>1035</v>
      </c>
      <c r="C3980" s="71">
        <v>804220</v>
      </c>
      <c r="D3980" s="72" t="s">
        <v>3686</v>
      </c>
      <c r="E3980" s="71">
        <v>1</v>
      </c>
      <c r="F3980" s="71">
        <v>1</v>
      </c>
      <c r="G3980" s="71">
        <v>2</v>
      </c>
      <c r="H3980" s="71">
        <v>3987</v>
      </c>
      <c r="I3980" s="71">
        <v>37.662269899999998</v>
      </c>
      <c r="J3980" s="71">
        <v>-122.101989</v>
      </c>
    </row>
    <row r="3981" spans="1:10" ht="29.1">
      <c r="A3981" s="71">
        <v>54676</v>
      </c>
      <c r="B3981" s="70" t="s">
        <v>1035</v>
      </c>
      <c r="C3981" s="71">
        <v>500160</v>
      </c>
      <c r="D3981" s="72" t="s">
        <v>3731</v>
      </c>
      <c r="E3981" s="71">
        <v>1</v>
      </c>
      <c r="F3981" s="71">
        <v>2</v>
      </c>
      <c r="G3981" s="71">
        <v>2</v>
      </c>
      <c r="H3981" s="71">
        <v>3988</v>
      </c>
      <c r="I3981" s="71">
        <v>37.921039899999997</v>
      </c>
      <c r="J3981" s="71">
        <v>-122.28908060000001</v>
      </c>
    </row>
    <row r="3982" spans="1:10" ht="29.1">
      <c r="A3982" s="71">
        <v>51447</v>
      </c>
      <c r="B3982" s="70" t="s">
        <v>1035</v>
      </c>
      <c r="C3982" s="71">
        <v>1502420</v>
      </c>
      <c r="D3982" s="72" t="s">
        <v>3732</v>
      </c>
      <c r="E3982" s="71">
        <v>0</v>
      </c>
      <c r="F3982" s="71">
        <v>2</v>
      </c>
      <c r="G3982" s="71">
        <v>2</v>
      </c>
      <c r="H3982" s="71">
        <v>3989</v>
      </c>
      <c r="I3982" s="71">
        <v>37.738640500000002</v>
      </c>
      <c r="J3982" s="71">
        <v>-122.1438093</v>
      </c>
    </row>
    <row r="3983" spans="1:10" ht="29.1">
      <c r="A3983" s="71">
        <v>52730</v>
      </c>
      <c r="B3983" s="70" t="s">
        <v>1035</v>
      </c>
      <c r="C3983" s="71">
        <v>702230</v>
      </c>
      <c r="D3983" s="72" t="s">
        <v>3727</v>
      </c>
      <c r="E3983" s="71">
        <v>1</v>
      </c>
      <c r="F3983" s="71">
        <v>1</v>
      </c>
      <c r="G3983" s="71">
        <v>2</v>
      </c>
      <c r="H3983" s="71">
        <v>3990</v>
      </c>
      <c r="I3983" s="71">
        <v>37.516912499999997</v>
      </c>
      <c r="J3983" s="71">
        <v>-121.9542075</v>
      </c>
    </row>
    <row r="3984" spans="1:10" ht="29.1">
      <c r="A3984" s="71">
        <v>51772</v>
      </c>
      <c r="B3984" s="70" t="s">
        <v>1035</v>
      </c>
      <c r="C3984" s="71">
        <v>9800780</v>
      </c>
      <c r="D3984" s="72" t="s">
        <v>3733</v>
      </c>
      <c r="E3984" s="71">
        <v>2</v>
      </c>
      <c r="F3984" s="71">
        <v>0</v>
      </c>
      <c r="G3984" s="71">
        <v>2</v>
      </c>
      <c r="H3984" s="71">
        <v>3991</v>
      </c>
      <c r="I3984" s="71">
        <v>37.679395399999997</v>
      </c>
      <c r="J3984" s="71">
        <v>-122.0541192</v>
      </c>
    </row>
    <row r="3985" spans="1:10" ht="29.1">
      <c r="A3985" s="71">
        <v>52365</v>
      </c>
      <c r="B3985" s="70" t="s">
        <v>1035</v>
      </c>
      <c r="C3985" s="71">
        <v>1007720</v>
      </c>
      <c r="D3985" s="72" t="s">
        <v>3734</v>
      </c>
      <c r="E3985" s="71">
        <v>0</v>
      </c>
      <c r="F3985" s="71">
        <v>2</v>
      </c>
      <c r="G3985" s="71">
        <v>2</v>
      </c>
      <c r="H3985" s="71">
        <v>3992</v>
      </c>
      <c r="I3985" s="71">
        <v>37.800663399999998</v>
      </c>
      <c r="J3985" s="71">
        <v>-122.20666439999999</v>
      </c>
    </row>
    <row r="3986" spans="1:10" ht="29.1">
      <c r="A3986" s="71">
        <v>57441</v>
      </c>
      <c r="B3986" s="70" t="s">
        <v>1035</v>
      </c>
      <c r="C3986" s="71">
        <v>1503090</v>
      </c>
      <c r="D3986" s="72" t="s">
        <v>3735</v>
      </c>
      <c r="E3986" s="71">
        <v>1</v>
      </c>
      <c r="F3986" s="71">
        <v>1</v>
      </c>
      <c r="G3986" s="71">
        <v>2</v>
      </c>
      <c r="H3986" s="71">
        <v>3993</v>
      </c>
      <c r="I3986" s="71">
        <v>37.699946400000002</v>
      </c>
      <c r="J3986" s="71">
        <v>-122.1584472</v>
      </c>
    </row>
    <row r="3987" spans="1:10" ht="29.1">
      <c r="A3987" s="71">
        <v>58230</v>
      </c>
      <c r="B3987" s="70" t="s">
        <v>1035</v>
      </c>
      <c r="C3987" s="71">
        <v>800470</v>
      </c>
      <c r="D3987" s="72" t="s">
        <v>3736</v>
      </c>
      <c r="E3987" s="71">
        <v>1</v>
      </c>
      <c r="F3987" s="71">
        <v>1</v>
      </c>
      <c r="G3987" s="71">
        <v>2</v>
      </c>
      <c r="H3987" s="71">
        <v>3994</v>
      </c>
      <c r="I3987" s="71">
        <v>37.678469300000003</v>
      </c>
      <c r="J3987" s="71">
        <v>-122.07414989999999</v>
      </c>
    </row>
    <row r="3988" spans="1:10" ht="29.1">
      <c r="A3988" s="71">
        <v>53485</v>
      </c>
      <c r="B3988" s="70" t="s">
        <v>1035</v>
      </c>
      <c r="C3988" s="71">
        <v>1019050</v>
      </c>
      <c r="D3988" s="72" t="s">
        <v>3737</v>
      </c>
      <c r="E3988" s="71">
        <v>0</v>
      </c>
      <c r="F3988" s="71">
        <v>2</v>
      </c>
      <c r="G3988" s="71">
        <v>2</v>
      </c>
      <c r="H3988" s="71">
        <v>3995</v>
      </c>
      <c r="I3988" s="71">
        <v>37.766319000000003</v>
      </c>
      <c r="J3988" s="71">
        <v>-122.13713799999999</v>
      </c>
    </row>
    <row r="3989" spans="1:10" ht="29.1">
      <c r="A3989" s="71">
        <v>56987</v>
      </c>
      <c r="B3989" s="70" t="s">
        <v>1035</v>
      </c>
      <c r="C3989" s="71">
        <v>800730</v>
      </c>
      <c r="D3989" s="72" t="s">
        <v>3715</v>
      </c>
      <c r="E3989" s="71">
        <v>1</v>
      </c>
      <c r="F3989" s="71">
        <v>1</v>
      </c>
      <c r="G3989" s="71">
        <v>2</v>
      </c>
      <c r="H3989" s="71">
        <v>3996</v>
      </c>
      <c r="I3989" s="71">
        <v>37.642476000000002</v>
      </c>
      <c r="J3989" s="71">
        <v>-122.1371913</v>
      </c>
    </row>
    <row r="3990" spans="1:10" ht="29.1">
      <c r="A3990" s="71">
        <v>51040</v>
      </c>
      <c r="B3990" s="70" t="s">
        <v>1035</v>
      </c>
      <c r="C3990" s="71">
        <v>901700</v>
      </c>
      <c r="D3990" s="72" t="s">
        <v>3738</v>
      </c>
      <c r="E3990" s="71">
        <v>1</v>
      </c>
      <c r="F3990" s="71">
        <v>1</v>
      </c>
      <c r="G3990" s="71">
        <v>2</v>
      </c>
      <c r="H3990" s="71">
        <v>3997</v>
      </c>
      <c r="I3990" s="71">
        <v>37.539724399999997</v>
      </c>
      <c r="J3990" s="71">
        <v>-122.0214282</v>
      </c>
    </row>
    <row r="3991" spans="1:10" ht="29.1">
      <c r="A3991" s="71">
        <v>59477</v>
      </c>
      <c r="B3991" s="70" t="s">
        <v>1035</v>
      </c>
      <c r="C3991" s="71">
        <v>9802660</v>
      </c>
      <c r="D3991" s="72" t="s">
        <v>3739</v>
      </c>
      <c r="E3991" s="71">
        <v>2</v>
      </c>
      <c r="F3991" s="71">
        <v>0</v>
      </c>
      <c r="G3991" s="71">
        <v>2</v>
      </c>
      <c r="H3991" s="71">
        <v>3998</v>
      </c>
      <c r="I3991" s="71">
        <v>37.692213099999996</v>
      </c>
      <c r="J3991" s="71">
        <v>-122.0740342</v>
      </c>
    </row>
    <row r="3992" spans="1:10" ht="29.1">
      <c r="A3992" s="71">
        <v>50127</v>
      </c>
      <c r="B3992" s="70" t="s">
        <v>1035</v>
      </c>
      <c r="C3992" s="71">
        <v>1010020</v>
      </c>
      <c r="D3992" s="72" t="s">
        <v>3740</v>
      </c>
      <c r="E3992" s="71">
        <v>2</v>
      </c>
      <c r="F3992" s="71">
        <v>1</v>
      </c>
      <c r="G3992" s="71">
        <v>2</v>
      </c>
      <c r="H3992" s="71">
        <v>3999</v>
      </c>
      <c r="I3992" s="71">
        <v>37.840617399999999</v>
      </c>
      <c r="J3992" s="71">
        <v>-122.2298365</v>
      </c>
    </row>
    <row r="3993" spans="1:10" ht="29.1">
      <c r="A3993" s="71">
        <v>58846</v>
      </c>
      <c r="B3993" s="70" t="s">
        <v>1035</v>
      </c>
      <c r="C3993" s="71">
        <v>1503040</v>
      </c>
      <c r="D3993" s="72" t="s">
        <v>3741</v>
      </c>
      <c r="E3993" s="71">
        <v>1</v>
      </c>
      <c r="F3993" s="71">
        <v>1</v>
      </c>
      <c r="G3993" s="71">
        <v>2</v>
      </c>
      <c r="H3993" s="71">
        <v>4000</v>
      </c>
      <c r="I3993" s="71">
        <v>37.699872200000001</v>
      </c>
      <c r="J3993" s="71">
        <v>-122.1589654</v>
      </c>
    </row>
    <row r="3994" spans="1:10" ht="29.1">
      <c r="A3994" s="71">
        <v>58640</v>
      </c>
      <c r="B3994" s="70" t="s">
        <v>1035</v>
      </c>
      <c r="C3994" s="71">
        <v>1019620</v>
      </c>
      <c r="D3994" s="72" t="s">
        <v>3742</v>
      </c>
      <c r="E3994" s="71">
        <v>0</v>
      </c>
      <c r="F3994" s="71">
        <v>2</v>
      </c>
      <c r="G3994" s="71">
        <v>2</v>
      </c>
      <c r="H3994" s="71">
        <v>4001</v>
      </c>
      <c r="I3994" s="71">
        <v>37.826257699999999</v>
      </c>
      <c r="J3994" s="71">
        <v>-122.2067536</v>
      </c>
    </row>
    <row r="3995" spans="1:10" ht="29.1">
      <c r="A3995" s="71">
        <v>55927</v>
      </c>
      <c r="B3995" s="70" t="s">
        <v>1035</v>
      </c>
      <c r="C3995" s="71">
        <v>803960</v>
      </c>
      <c r="D3995" s="72" t="s">
        <v>3743</v>
      </c>
      <c r="E3995" s="71">
        <v>1</v>
      </c>
      <c r="F3995" s="71">
        <v>1</v>
      </c>
      <c r="G3995" s="71">
        <v>2</v>
      </c>
      <c r="H3995" s="71">
        <v>4002</v>
      </c>
      <c r="I3995" s="71">
        <v>37.620734300000002</v>
      </c>
      <c r="J3995" s="71">
        <v>-122.06978169999999</v>
      </c>
    </row>
    <row r="3996" spans="1:10" ht="29.1">
      <c r="A3996" s="71">
        <v>54367</v>
      </c>
      <c r="B3996" s="70" t="s">
        <v>1035</v>
      </c>
      <c r="C3996" s="71">
        <v>1013390</v>
      </c>
      <c r="D3996" s="72" t="s">
        <v>3744</v>
      </c>
      <c r="E3996" s="71">
        <v>2</v>
      </c>
      <c r="F3996" s="71">
        <v>0</v>
      </c>
      <c r="G3996" s="71">
        <v>2</v>
      </c>
      <c r="H3996" s="71">
        <v>4003</v>
      </c>
      <c r="I3996" s="71">
        <v>37.845181400000001</v>
      </c>
      <c r="J3996" s="71">
        <v>-122.248886</v>
      </c>
    </row>
    <row r="3997" spans="1:10" ht="29.1">
      <c r="A3997" s="71">
        <v>51920</v>
      </c>
      <c r="B3997" s="70" t="s">
        <v>1035</v>
      </c>
      <c r="C3997" s="71">
        <v>1006240</v>
      </c>
      <c r="D3997" s="72" t="s">
        <v>3745</v>
      </c>
      <c r="E3997" s="71">
        <v>0</v>
      </c>
      <c r="F3997" s="71">
        <v>2</v>
      </c>
      <c r="G3997" s="71">
        <v>2</v>
      </c>
      <c r="H3997" s="71">
        <v>4004</v>
      </c>
      <c r="I3997" s="71">
        <v>37.8409105</v>
      </c>
      <c r="J3997" s="71">
        <v>-122.2152119</v>
      </c>
    </row>
    <row r="3998" spans="1:10" ht="29.1">
      <c r="A3998" s="71">
        <v>56935</v>
      </c>
      <c r="B3998" s="70" t="s">
        <v>1035</v>
      </c>
      <c r="C3998" s="71">
        <v>1013280</v>
      </c>
      <c r="D3998" s="72" t="s">
        <v>3746</v>
      </c>
      <c r="E3998" s="71">
        <v>1</v>
      </c>
      <c r="F3998" s="71">
        <v>1</v>
      </c>
      <c r="G3998" s="71">
        <v>2</v>
      </c>
      <c r="H3998" s="71">
        <v>4005</v>
      </c>
      <c r="I3998" s="71">
        <v>37.809582599999999</v>
      </c>
      <c r="J3998" s="71">
        <v>-122.18959220000001</v>
      </c>
    </row>
    <row r="3999" spans="1:10" ht="29.1">
      <c r="A3999" s="71">
        <v>57920</v>
      </c>
      <c r="B3999" s="70" t="s">
        <v>1035</v>
      </c>
      <c r="C3999" s="71">
        <v>704360</v>
      </c>
      <c r="D3999" s="72" t="s">
        <v>2755</v>
      </c>
      <c r="E3999" s="71">
        <v>0</v>
      </c>
      <c r="F3999" s="71">
        <v>2</v>
      </c>
      <c r="G3999" s="71">
        <v>2</v>
      </c>
      <c r="H3999" s="71">
        <v>4006</v>
      </c>
      <c r="I3999" s="71">
        <v>37.5069333</v>
      </c>
      <c r="J3999" s="71">
        <v>-121.93848389999999</v>
      </c>
    </row>
    <row r="4000" spans="1:10" ht="29.1">
      <c r="A4000" s="71">
        <v>54133</v>
      </c>
      <c r="B4000" s="70" t="s">
        <v>1035</v>
      </c>
      <c r="C4000" s="71">
        <v>9900270</v>
      </c>
      <c r="D4000" s="72" t="s">
        <v>3747</v>
      </c>
      <c r="E4000" s="71">
        <v>1</v>
      </c>
      <c r="F4000" s="71">
        <v>1</v>
      </c>
      <c r="G4000" s="71">
        <v>2</v>
      </c>
      <c r="H4000" s="71">
        <v>4007</v>
      </c>
      <c r="I4000" s="71">
        <v>37.906975000000003</v>
      </c>
      <c r="J4000" s="71">
        <v>-122.2794988</v>
      </c>
    </row>
    <row r="4001" spans="1:10" ht="29.1">
      <c r="A4001" s="71">
        <v>59771</v>
      </c>
      <c r="B4001" s="70" t="s">
        <v>1035</v>
      </c>
      <c r="C4001" s="71">
        <v>100760</v>
      </c>
      <c r="D4001" s="72" t="s">
        <v>3434</v>
      </c>
      <c r="E4001" s="71">
        <v>1</v>
      </c>
      <c r="F4001" s="71">
        <v>2</v>
      </c>
      <c r="G4001" s="71">
        <v>2</v>
      </c>
      <c r="H4001" s="71">
        <v>4008</v>
      </c>
      <c r="I4001" s="71">
        <v>37.769972000000003</v>
      </c>
      <c r="J4001" s="71">
        <v>-122.2439454</v>
      </c>
    </row>
    <row r="4002" spans="1:10" ht="29.1">
      <c r="A4002" s="71">
        <v>59893</v>
      </c>
      <c r="B4002" s="70" t="s">
        <v>1035</v>
      </c>
      <c r="C4002" s="71">
        <v>1302650</v>
      </c>
      <c r="D4002" s="72" t="s">
        <v>3537</v>
      </c>
      <c r="E4002" s="71">
        <v>1</v>
      </c>
      <c r="F4002" s="71">
        <v>1</v>
      </c>
      <c r="G4002" s="71">
        <v>2</v>
      </c>
      <c r="H4002" s="71">
        <v>4009</v>
      </c>
      <c r="I4002" s="71">
        <v>37.973792199999998</v>
      </c>
      <c r="J4002" s="71">
        <v>-122.32421859999999</v>
      </c>
    </row>
    <row r="4003" spans="1:10" ht="29.1">
      <c r="A4003" s="71">
        <v>55873</v>
      </c>
      <c r="B4003" s="70" t="s">
        <v>1035</v>
      </c>
      <c r="C4003" s="71">
        <v>100150</v>
      </c>
      <c r="D4003" s="72" t="s">
        <v>2537</v>
      </c>
      <c r="E4003" s="71">
        <v>1</v>
      </c>
      <c r="F4003" s="71">
        <v>1</v>
      </c>
      <c r="G4003" s="71">
        <v>2</v>
      </c>
      <c r="H4003" s="71">
        <v>4010</v>
      </c>
      <c r="I4003" s="71">
        <v>37.779812499999998</v>
      </c>
      <c r="J4003" s="71">
        <v>-122.2790708</v>
      </c>
    </row>
    <row r="4004" spans="1:10" ht="29.1">
      <c r="A4004" s="71">
        <v>54799</v>
      </c>
      <c r="B4004" s="70" t="s">
        <v>1035</v>
      </c>
      <c r="C4004" s="71">
        <v>1016710</v>
      </c>
      <c r="D4004" s="72" t="s">
        <v>3748</v>
      </c>
      <c r="E4004" s="71">
        <v>2</v>
      </c>
      <c r="F4004" s="71">
        <v>0</v>
      </c>
      <c r="G4004" s="71">
        <v>2</v>
      </c>
      <c r="H4004" s="71">
        <v>4011</v>
      </c>
      <c r="I4004" s="71">
        <v>37.829099999999997</v>
      </c>
      <c r="J4004" s="71">
        <v>-122.2131578</v>
      </c>
    </row>
    <row r="4005" spans="1:10" ht="29.1">
      <c r="A4005" s="71">
        <v>57507</v>
      </c>
      <c r="B4005" s="70" t="s">
        <v>1035</v>
      </c>
      <c r="C4005" s="71">
        <v>101960</v>
      </c>
      <c r="D4005" s="72" t="s">
        <v>3749</v>
      </c>
      <c r="E4005" s="71">
        <v>1</v>
      </c>
      <c r="F4005" s="71">
        <v>1</v>
      </c>
      <c r="G4005" s="71">
        <v>2</v>
      </c>
      <c r="H4005" s="71">
        <v>4012</v>
      </c>
      <c r="I4005" s="71">
        <v>37.785035000000001</v>
      </c>
      <c r="J4005" s="71">
        <v>-122.2714799</v>
      </c>
    </row>
    <row r="4006" spans="1:10" ht="29.1">
      <c r="A4006" s="71">
        <v>53484</v>
      </c>
      <c r="B4006" s="70" t="s">
        <v>1035</v>
      </c>
      <c r="C4006" s="71">
        <v>1502950</v>
      </c>
      <c r="D4006" s="72" t="s">
        <v>3750</v>
      </c>
      <c r="E4006" s="71">
        <v>0</v>
      </c>
      <c r="F4006" s="71">
        <v>2</v>
      </c>
      <c r="G4006" s="71">
        <v>2</v>
      </c>
      <c r="H4006" s="71">
        <v>4013</v>
      </c>
      <c r="I4006" s="71">
        <v>37.719272699999998</v>
      </c>
      <c r="J4006" s="71">
        <v>-122.1581485</v>
      </c>
    </row>
    <row r="4007" spans="1:10" ht="29.1">
      <c r="A4007" s="71">
        <v>53144</v>
      </c>
      <c r="B4007" s="70" t="s">
        <v>1035</v>
      </c>
      <c r="C4007" s="71">
        <v>706690</v>
      </c>
      <c r="D4007" s="72" t="s">
        <v>3751</v>
      </c>
      <c r="E4007" s="71">
        <v>2</v>
      </c>
      <c r="F4007" s="71">
        <v>0</v>
      </c>
      <c r="G4007" s="71">
        <v>2</v>
      </c>
      <c r="H4007" s="71">
        <v>4014</v>
      </c>
      <c r="I4007" s="71">
        <v>37.531976700000001</v>
      </c>
      <c r="J4007" s="71">
        <v>-121.9327054</v>
      </c>
    </row>
    <row r="4008" spans="1:10" ht="29.1">
      <c r="A4008" s="71">
        <v>54789</v>
      </c>
      <c r="B4008" s="70" t="s">
        <v>1035</v>
      </c>
      <c r="C4008" s="71">
        <v>1503050</v>
      </c>
      <c r="D4008" s="72" t="s">
        <v>3752</v>
      </c>
      <c r="E4008" s="71">
        <v>1</v>
      </c>
      <c r="F4008" s="71">
        <v>1</v>
      </c>
      <c r="G4008" s="71">
        <v>2</v>
      </c>
      <c r="H4008" s="71">
        <v>4015</v>
      </c>
      <c r="I4008" s="71">
        <v>37.698033700000003</v>
      </c>
      <c r="J4008" s="71">
        <v>-122.1630256</v>
      </c>
    </row>
    <row r="4009" spans="1:10" ht="29.1">
      <c r="A4009" s="71">
        <v>52224</v>
      </c>
      <c r="B4009" s="70" t="s">
        <v>1035</v>
      </c>
      <c r="C4009" s="71">
        <v>900030</v>
      </c>
      <c r="D4009" s="72" t="s">
        <v>3616</v>
      </c>
      <c r="E4009" s="71">
        <v>0</v>
      </c>
      <c r="F4009" s="71">
        <v>2</v>
      </c>
      <c r="G4009" s="71">
        <v>2</v>
      </c>
      <c r="H4009" s="71">
        <v>4016</v>
      </c>
      <c r="I4009" s="71">
        <v>37.522269399999999</v>
      </c>
      <c r="J4009" s="71">
        <v>-121.99962840000001</v>
      </c>
    </row>
    <row r="4010" spans="1:10" ht="29.1">
      <c r="A4010" s="71">
        <v>54469</v>
      </c>
      <c r="B4010" s="70" t="s">
        <v>1035</v>
      </c>
      <c r="C4010" s="71">
        <v>1300670</v>
      </c>
      <c r="D4010" s="72" t="s">
        <v>3753</v>
      </c>
      <c r="E4010" s="71">
        <v>2</v>
      </c>
      <c r="F4010" s="71">
        <v>0</v>
      </c>
      <c r="G4010" s="71">
        <v>2</v>
      </c>
      <c r="H4010" s="71">
        <v>4017</v>
      </c>
      <c r="I4010" s="71">
        <v>37.9349998</v>
      </c>
      <c r="J4010" s="71">
        <v>-122.3217521</v>
      </c>
    </row>
    <row r="4011" spans="1:10" ht="29.1">
      <c r="A4011" s="71">
        <v>51530</v>
      </c>
      <c r="B4011" s="70" t="s">
        <v>1035</v>
      </c>
      <c r="C4011" s="71">
        <v>1502410</v>
      </c>
      <c r="D4011" s="72" t="s">
        <v>3732</v>
      </c>
      <c r="E4011" s="71">
        <v>2</v>
      </c>
      <c r="F4011" s="71">
        <v>0</v>
      </c>
      <c r="G4011" s="71">
        <v>2</v>
      </c>
      <c r="H4011" s="71">
        <v>4018</v>
      </c>
      <c r="I4011" s="71">
        <v>37.738404099999997</v>
      </c>
      <c r="J4011" s="71">
        <v>-122.14368589999999</v>
      </c>
    </row>
    <row r="4012" spans="1:10" ht="29.1">
      <c r="A4012" s="71">
        <v>51870</v>
      </c>
      <c r="B4012" s="70" t="s">
        <v>1035</v>
      </c>
      <c r="C4012" s="71">
        <v>1012800</v>
      </c>
      <c r="D4012" s="72" t="s">
        <v>3754</v>
      </c>
      <c r="E4012" s="71">
        <v>2</v>
      </c>
      <c r="F4012" s="71">
        <v>0</v>
      </c>
      <c r="G4012" s="71">
        <v>2</v>
      </c>
      <c r="H4012" s="71">
        <v>4019</v>
      </c>
      <c r="I4012" s="71">
        <v>37.788347000000002</v>
      </c>
      <c r="J4012" s="71">
        <v>-122.19264579999999</v>
      </c>
    </row>
    <row r="4013" spans="1:10" ht="29.1">
      <c r="A4013" s="71">
        <v>53009</v>
      </c>
      <c r="B4013" s="70" t="s">
        <v>1035</v>
      </c>
      <c r="C4013" s="71">
        <v>800440</v>
      </c>
      <c r="D4013" s="72" t="s">
        <v>3676</v>
      </c>
      <c r="E4013" s="71">
        <v>1</v>
      </c>
      <c r="F4013" s="71">
        <v>1</v>
      </c>
      <c r="G4013" s="71">
        <v>2</v>
      </c>
      <c r="H4013" s="71">
        <v>4020</v>
      </c>
      <c r="I4013" s="71">
        <v>37.676527900000004</v>
      </c>
      <c r="J4013" s="71">
        <v>-122.0774157</v>
      </c>
    </row>
    <row r="4014" spans="1:10" ht="29.1">
      <c r="A4014" s="71">
        <v>53415</v>
      </c>
      <c r="B4014" s="70" t="s">
        <v>1035</v>
      </c>
      <c r="C4014" s="71">
        <v>1100060</v>
      </c>
      <c r="D4014" s="72" t="s">
        <v>3755</v>
      </c>
      <c r="E4014" s="71">
        <v>0</v>
      </c>
      <c r="F4014" s="71">
        <v>2</v>
      </c>
      <c r="G4014" s="71">
        <v>2</v>
      </c>
      <c r="H4014" s="71">
        <v>4021</v>
      </c>
      <c r="I4014" s="71">
        <v>37.821068799999999</v>
      </c>
      <c r="J4014" s="71">
        <v>-122.2256387</v>
      </c>
    </row>
    <row r="4015" spans="1:10" ht="29.1">
      <c r="A4015" s="71">
        <v>54130</v>
      </c>
      <c r="B4015" s="70" t="s">
        <v>1035</v>
      </c>
      <c r="C4015" s="71">
        <v>101150</v>
      </c>
      <c r="D4015" s="72" t="s">
        <v>3756</v>
      </c>
      <c r="E4015" s="71">
        <v>0</v>
      </c>
      <c r="F4015" s="71">
        <v>2</v>
      </c>
      <c r="G4015" s="71">
        <v>2</v>
      </c>
      <c r="H4015" s="71">
        <v>4022</v>
      </c>
      <c r="I4015" s="71">
        <v>37.769349900000002</v>
      </c>
      <c r="J4015" s="71">
        <v>-122.26003710000001</v>
      </c>
    </row>
    <row r="4016" spans="1:10" ht="29.1">
      <c r="A4016" s="71">
        <v>51231</v>
      </c>
      <c r="B4016" s="70" t="s">
        <v>1035</v>
      </c>
      <c r="C4016" s="71">
        <v>302920</v>
      </c>
      <c r="D4016" s="72" t="s">
        <v>3757</v>
      </c>
      <c r="E4016" s="71">
        <v>0</v>
      </c>
      <c r="F4016" s="71">
        <v>2</v>
      </c>
      <c r="G4016" s="71">
        <v>2</v>
      </c>
      <c r="H4016" s="71">
        <v>4023</v>
      </c>
      <c r="I4016" s="71">
        <v>37.885762200000002</v>
      </c>
      <c r="J4016" s="71">
        <v>-122.24928540000001</v>
      </c>
    </row>
    <row r="4017" spans="1:10" ht="29.1">
      <c r="A4017" s="71">
        <v>53550</v>
      </c>
      <c r="B4017" s="70" t="s">
        <v>1035</v>
      </c>
      <c r="C4017" s="71">
        <v>901190</v>
      </c>
      <c r="D4017" s="72" t="s">
        <v>3651</v>
      </c>
      <c r="E4017" s="71">
        <v>0</v>
      </c>
      <c r="F4017" s="71">
        <v>2</v>
      </c>
      <c r="G4017" s="71">
        <v>2</v>
      </c>
      <c r="H4017" s="71">
        <v>4024</v>
      </c>
      <c r="I4017" s="71">
        <v>37.535963000000002</v>
      </c>
      <c r="J4017" s="71">
        <v>-122.02910559999999</v>
      </c>
    </row>
    <row r="4018" spans="1:10" ht="29.1">
      <c r="A4018" s="71">
        <v>58210</v>
      </c>
      <c r="B4018" s="70" t="s">
        <v>1035</v>
      </c>
      <c r="C4018" s="71">
        <v>1500750</v>
      </c>
      <c r="D4018" s="72" t="s">
        <v>3758</v>
      </c>
      <c r="E4018" s="71">
        <v>1</v>
      </c>
      <c r="F4018" s="71">
        <v>1</v>
      </c>
      <c r="G4018" s="71">
        <v>2</v>
      </c>
      <c r="H4018" s="71">
        <v>4025</v>
      </c>
      <c r="I4018" s="71">
        <v>37.695059200000003</v>
      </c>
      <c r="J4018" s="71">
        <v>-122.1799966</v>
      </c>
    </row>
    <row r="4019" spans="1:10" ht="29.1">
      <c r="A4019" s="71">
        <v>56870</v>
      </c>
      <c r="B4019" s="70" t="s">
        <v>1035</v>
      </c>
      <c r="C4019" s="71">
        <v>300960</v>
      </c>
      <c r="D4019" s="72" t="s">
        <v>3759</v>
      </c>
      <c r="E4019" s="71">
        <v>0</v>
      </c>
      <c r="F4019" s="71">
        <v>2</v>
      </c>
      <c r="G4019" s="71">
        <v>2</v>
      </c>
      <c r="H4019" s="71">
        <v>4026</v>
      </c>
      <c r="I4019" s="71">
        <v>37.857906499999999</v>
      </c>
      <c r="J4019" s="71">
        <v>-122.2487036</v>
      </c>
    </row>
    <row r="4020" spans="1:10" ht="29.1">
      <c r="A4020" s="71">
        <v>54984</v>
      </c>
      <c r="B4020" s="70" t="s">
        <v>1035</v>
      </c>
      <c r="C4020" s="71">
        <v>1016900</v>
      </c>
      <c r="D4020" s="72" t="s">
        <v>3760</v>
      </c>
      <c r="E4020" s="71">
        <v>0</v>
      </c>
      <c r="F4020" s="71">
        <v>2</v>
      </c>
      <c r="G4020" s="71">
        <v>2</v>
      </c>
      <c r="H4020" s="71">
        <v>4027</v>
      </c>
      <c r="I4020" s="71">
        <v>37.768774999999998</v>
      </c>
      <c r="J4020" s="71">
        <v>-122.1534632</v>
      </c>
    </row>
    <row r="4021" spans="1:10" ht="29.1">
      <c r="A4021" s="71">
        <v>54012</v>
      </c>
      <c r="B4021" s="70" t="s">
        <v>1035</v>
      </c>
      <c r="C4021" s="71">
        <v>9800730</v>
      </c>
      <c r="D4021" s="72" t="s">
        <v>3761</v>
      </c>
      <c r="E4021" s="71">
        <v>2</v>
      </c>
      <c r="F4021" s="71">
        <v>0</v>
      </c>
      <c r="G4021" s="71">
        <v>2</v>
      </c>
      <c r="H4021" s="71">
        <v>4028</v>
      </c>
      <c r="I4021" s="71">
        <v>37.679795800000001</v>
      </c>
      <c r="J4021" s="71">
        <v>-122.0565735</v>
      </c>
    </row>
    <row r="4022" spans="1:10" ht="29.1">
      <c r="A4022" s="71">
        <v>54590</v>
      </c>
      <c r="B4022" s="70" t="s">
        <v>1035</v>
      </c>
      <c r="C4022" s="71">
        <v>703910</v>
      </c>
      <c r="D4022" s="72" t="s">
        <v>3209</v>
      </c>
      <c r="E4022" s="71">
        <v>2</v>
      </c>
      <c r="F4022" s="71">
        <v>0</v>
      </c>
      <c r="G4022" s="71">
        <v>2</v>
      </c>
      <c r="H4022" s="71">
        <v>4029</v>
      </c>
      <c r="I4022" s="71">
        <v>37.565924000000003</v>
      </c>
      <c r="J4022" s="71">
        <v>-121.9760182</v>
      </c>
    </row>
    <row r="4023" spans="1:10" ht="29.1">
      <c r="A4023" s="71">
        <v>57263</v>
      </c>
      <c r="B4023" s="70" t="s">
        <v>1035</v>
      </c>
      <c r="C4023" s="71">
        <v>704380</v>
      </c>
      <c r="D4023" s="72" t="s">
        <v>3762</v>
      </c>
      <c r="E4023" s="71">
        <v>2</v>
      </c>
      <c r="F4023" s="71">
        <v>0</v>
      </c>
      <c r="G4023" s="71">
        <v>2</v>
      </c>
      <c r="H4023" s="71">
        <v>4030</v>
      </c>
      <c r="I4023" s="71">
        <v>37.532226899999998</v>
      </c>
      <c r="J4023" s="71">
        <v>-121.9532956</v>
      </c>
    </row>
    <row r="4024" spans="1:10" ht="29.1">
      <c r="A4024" s="71">
        <v>58448</v>
      </c>
      <c r="B4024" s="70" t="s">
        <v>1035</v>
      </c>
      <c r="C4024" s="71">
        <v>1301890</v>
      </c>
      <c r="D4024" s="72" t="s">
        <v>3763</v>
      </c>
      <c r="E4024" s="71">
        <v>2</v>
      </c>
      <c r="F4024" s="71">
        <v>0</v>
      </c>
      <c r="G4024" s="71">
        <v>2</v>
      </c>
      <c r="H4024" s="71">
        <v>4031</v>
      </c>
      <c r="I4024" s="71">
        <v>37.983004999999999</v>
      </c>
      <c r="J4024" s="71">
        <v>-122.33344700000001</v>
      </c>
    </row>
    <row r="4025" spans="1:10" ht="29.1">
      <c r="A4025" s="71">
        <v>56436</v>
      </c>
      <c r="B4025" s="70" t="s">
        <v>1035</v>
      </c>
      <c r="C4025" s="71">
        <v>9901430</v>
      </c>
      <c r="D4025" s="72" t="s">
        <v>3764</v>
      </c>
      <c r="E4025" s="71">
        <v>0</v>
      </c>
      <c r="F4025" s="71">
        <v>2</v>
      </c>
      <c r="G4025" s="71">
        <v>2</v>
      </c>
      <c r="H4025" s="71">
        <v>4032</v>
      </c>
      <c r="I4025" s="71">
        <v>37.963102999999997</v>
      </c>
      <c r="J4025" s="71">
        <v>-122.281713</v>
      </c>
    </row>
    <row r="4026" spans="1:10" ht="29.1">
      <c r="A4026" s="71">
        <v>59422</v>
      </c>
      <c r="B4026" s="70" t="s">
        <v>1035</v>
      </c>
      <c r="C4026" s="71">
        <v>1303050</v>
      </c>
      <c r="D4026" s="72" t="s">
        <v>3118</v>
      </c>
      <c r="E4026" s="71">
        <v>2</v>
      </c>
      <c r="F4026" s="71">
        <v>0</v>
      </c>
      <c r="G4026" s="71">
        <v>2</v>
      </c>
      <c r="H4026" s="71">
        <v>4033</v>
      </c>
      <c r="I4026" s="71">
        <v>37.949792700000003</v>
      </c>
      <c r="J4026" s="71">
        <v>-122.34545730000001</v>
      </c>
    </row>
    <row r="4027" spans="1:10" ht="29.1">
      <c r="A4027" s="71">
        <v>52664</v>
      </c>
      <c r="B4027" s="70" t="s">
        <v>1035</v>
      </c>
      <c r="C4027" s="71">
        <v>101060</v>
      </c>
      <c r="D4027" s="72" t="s">
        <v>3765</v>
      </c>
      <c r="E4027" s="71">
        <v>0</v>
      </c>
      <c r="F4027" s="71">
        <v>2</v>
      </c>
      <c r="G4027" s="71">
        <v>2</v>
      </c>
      <c r="H4027" s="71">
        <v>4034</v>
      </c>
      <c r="I4027" s="71">
        <v>37.766744699999997</v>
      </c>
      <c r="J4027" s="71">
        <v>-122.254144</v>
      </c>
    </row>
    <row r="4028" spans="1:10" ht="29.1">
      <c r="A4028" s="71">
        <v>56538</v>
      </c>
      <c r="B4028" s="70" t="s">
        <v>1035</v>
      </c>
      <c r="C4028" s="71">
        <v>1300690</v>
      </c>
      <c r="D4028" s="72" t="s">
        <v>3766</v>
      </c>
      <c r="E4028" s="71">
        <v>0</v>
      </c>
      <c r="F4028" s="71">
        <v>1</v>
      </c>
      <c r="G4028" s="71">
        <v>2</v>
      </c>
      <c r="H4028" s="71">
        <v>4035</v>
      </c>
      <c r="I4028" s="71">
        <v>37.972374000000002</v>
      </c>
      <c r="J4028" s="71">
        <v>-122.334135</v>
      </c>
    </row>
    <row r="4029" spans="1:10" ht="29.1">
      <c r="A4029" s="71">
        <v>54526</v>
      </c>
      <c r="B4029" s="70" t="s">
        <v>1035</v>
      </c>
      <c r="C4029" s="71">
        <v>9804190</v>
      </c>
      <c r="D4029" s="72" t="s">
        <v>3705</v>
      </c>
      <c r="E4029" s="71">
        <v>1</v>
      </c>
      <c r="F4029" s="71">
        <v>1</v>
      </c>
      <c r="G4029" s="71">
        <v>2</v>
      </c>
      <c r="H4029" s="71">
        <v>4036</v>
      </c>
      <c r="I4029" s="71">
        <v>37.705773499999999</v>
      </c>
      <c r="J4029" s="71">
        <v>-122.0644247</v>
      </c>
    </row>
    <row r="4030" spans="1:10" ht="29.1">
      <c r="A4030" s="71">
        <v>54569</v>
      </c>
      <c r="B4030" s="70" t="s">
        <v>1035</v>
      </c>
      <c r="C4030" s="71">
        <v>9802200</v>
      </c>
      <c r="D4030" s="72" t="s">
        <v>3767</v>
      </c>
      <c r="E4030" s="71">
        <v>1</v>
      </c>
      <c r="F4030" s="71">
        <v>1</v>
      </c>
      <c r="G4030" s="71">
        <v>2</v>
      </c>
      <c r="H4030" s="71">
        <v>4038</v>
      </c>
      <c r="I4030" s="71">
        <v>37.703499800000003</v>
      </c>
      <c r="J4030" s="71">
        <v>-122.0982814</v>
      </c>
    </row>
    <row r="4031" spans="1:10" ht="29.1">
      <c r="A4031" s="71">
        <v>53423</v>
      </c>
      <c r="B4031" s="70" t="s">
        <v>1035</v>
      </c>
      <c r="C4031" s="71">
        <v>706130</v>
      </c>
      <c r="D4031" s="72" t="s">
        <v>3591</v>
      </c>
      <c r="E4031" s="71">
        <v>1</v>
      </c>
      <c r="F4031" s="71">
        <v>1</v>
      </c>
      <c r="G4031" s="71">
        <v>2</v>
      </c>
      <c r="H4031" s="71">
        <v>4039</v>
      </c>
      <c r="I4031" s="71">
        <v>37.562737400000003</v>
      </c>
      <c r="J4031" s="71">
        <v>-122.0096011</v>
      </c>
    </row>
    <row r="4032" spans="1:10" ht="29.1">
      <c r="A4032" s="71">
        <v>57994</v>
      </c>
      <c r="B4032" s="70" t="s">
        <v>1035</v>
      </c>
      <c r="C4032" s="71">
        <v>1303070</v>
      </c>
      <c r="D4032" s="72" t="s">
        <v>3768</v>
      </c>
      <c r="E4032" s="71">
        <v>2</v>
      </c>
      <c r="F4032" s="71">
        <v>0</v>
      </c>
      <c r="G4032" s="71">
        <v>2</v>
      </c>
      <c r="H4032" s="71">
        <v>4040</v>
      </c>
      <c r="I4032" s="71">
        <v>37.949799300000002</v>
      </c>
      <c r="J4032" s="71">
        <v>-122.3433027</v>
      </c>
    </row>
    <row r="4033" spans="1:10" ht="29.1">
      <c r="A4033" s="71">
        <v>53540</v>
      </c>
      <c r="B4033" s="70" t="s">
        <v>1035</v>
      </c>
      <c r="C4033" s="71">
        <v>1000020</v>
      </c>
      <c r="D4033" s="72" t="s">
        <v>3711</v>
      </c>
      <c r="E4033" s="71">
        <v>1</v>
      </c>
      <c r="F4033" s="71">
        <v>1</v>
      </c>
      <c r="G4033" s="71">
        <v>2</v>
      </c>
      <c r="H4033" s="71">
        <v>4041</v>
      </c>
      <c r="I4033" s="71">
        <v>37.741525199999998</v>
      </c>
      <c r="J4033" s="71">
        <v>-122.1619362</v>
      </c>
    </row>
    <row r="4034" spans="1:10" ht="29.1">
      <c r="A4034" s="71">
        <v>52640</v>
      </c>
      <c r="B4034" s="70" t="s">
        <v>1035</v>
      </c>
      <c r="C4034" s="71">
        <v>1030670</v>
      </c>
      <c r="D4034" s="72" t="s">
        <v>3769</v>
      </c>
      <c r="E4034" s="71">
        <v>1</v>
      </c>
      <c r="F4034" s="71">
        <v>1</v>
      </c>
      <c r="G4034" s="71">
        <v>2</v>
      </c>
      <c r="H4034" s="71">
        <v>4042</v>
      </c>
      <c r="I4034" s="71">
        <v>37.801160699999997</v>
      </c>
      <c r="J4034" s="71">
        <v>-122.28297430000001</v>
      </c>
    </row>
    <row r="4035" spans="1:10" ht="29.1">
      <c r="A4035" s="71">
        <v>57990</v>
      </c>
      <c r="B4035" s="70" t="s">
        <v>1035</v>
      </c>
      <c r="C4035" s="71">
        <v>300560</v>
      </c>
      <c r="D4035" s="72" t="s">
        <v>3770</v>
      </c>
      <c r="E4035" s="71">
        <v>1</v>
      </c>
      <c r="F4035" s="71">
        <v>1</v>
      </c>
      <c r="G4035" s="71">
        <v>2</v>
      </c>
      <c r="H4035" s="71">
        <v>4043</v>
      </c>
      <c r="I4035" s="71">
        <v>37.902060200000001</v>
      </c>
      <c r="J4035" s="71">
        <v>-122.2766039</v>
      </c>
    </row>
    <row r="4036" spans="1:10" ht="29.1">
      <c r="A4036" s="71">
        <v>55382</v>
      </c>
      <c r="B4036" s="70" t="s">
        <v>1035</v>
      </c>
      <c r="C4036" s="71">
        <v>1600700</v>
      </c>
      <c r="D4036" s="72" t="s">
        <v>3771</v>
      </c>
      <c r="E4036" s="71">
        <v>0</v>
      </c>
      <c r="F4036" s="71">
        <v>2</v>
      </c>
      <c r="G4036" s="71">
        <v>2</v>
      </c>
      <c r="H4036" s="71">
        <v>4044</v>
      </c>
      <c r="I4036" s="71">
        <v>37.967702299999999</v>
      </c>
      <c r="J4036" s="71">
        <v>-122.34741870000001</v>
      </c>
    </row>
    <row r="4037" spans="1:10" ht="29.1">
      <c r="A4037" s="71">
        <v>55023</v>
      </c>
      <c r="B4037" s="70" t="s">
        <v>1035</v>
      </c>
      <c r="C4037" s="71">
        <v>901710</v>
      </c>
      <c r="D4037" s="72" t="s">
        <v>3772</v>
      </c>
      <c r="E4037" s="71">
        <v>1</v>
      </c>
      <c r="F4037" s="71">
        <v>1</v>
      </c>
      <c r="G4037" s="71">
        <v>2</v>
      </c>
      <c r="H4037" s="71">
        <v>4045</v>
      </c>
      <c r="I4037" s="71">
        <v>37.540915599999998</v>
      </c>
      <c r="J4037" s="71">
        <v>-122.02370879999999</v>
      </c>
    </row>
    <row r="4038" spans="1:10" ht="29.1">
      <c r="A4038" s="71">
        <v>52590</v>
      </c>
      <c r="B4038" s="70" t="s">
        <v>1035</v>
      </c>
      <c r="C4038" s="71">
        <v>1503480</v>
      </c>
      <c r="D4038" s="72" t="s">
        <v>3773</v>
      </c>
      <c r="E4038" s="71">
        <v>1</v>
      </c>
      <c r="F4038" s="71">
        <v>1</v>
      </c>
      <c r="G4038" s="71">
        <v>2</v>
      </c>
      <c r="H4038" s="71">
        <v>4046</v>
      </c>
      <c r="I4038" s="71">
        <v>37.685852300000001</v>
      </c>
      <c r="J4038" s="71">
        <v>-122.1606336</v>
      </c>
    </row>
    <row r="4039" spans="1:10" ht="29.1">
      <c r="A4039" s="71">
        <v>52385</v>
      </c>
      <c r="B4039" s="70" t="s">
        <v>1035</v>
      </c>
      <c r="C4039" s="71">
        <v>801750</v>
      </c>
      <c r="D4039" s="72" t="s">
        <v>3692</v>
      </c>
      <c r="E4039" s="71">
        <v>1</v>
      </c>
      <c r="F4039" s="71">
        <v>1</v>
      </c>
      <c r="G4039" s="71">
        <v>2</v>
      </c>
      <c r="H4039" s="71">
        <v>4047</v>
      </c>
      <c r="I4039" s="71">
        <v>37.624920600000003</v>
      </c>
      <c r="J4039" s="71">
        <v>-122.0698021</v>
      </c>
    </row>
    <row r="4040" spans="1:10" ht="29.1">
      <c r="A4040" s="71">
        <v>52058</v>
      </c>
      <c r="B4040" s="70" t="s">
        <v>1035</v>
      </c>
      <c r="C4040" s="71">
        <v>9905550</v>
      </c>
      <c r="D4040" s="72" t="s">
        <v>3774</v>
      </c>
      <c r="E4040" s="71">
        <v>1</v>
      </c>
      <c r="F4040" s="71">
        <v>1</v>
      </c>
      <c r="G4040" s="71">
        <v>2</v>
      </c>
      <c r="H4040" s="71">
        <v>4048</v>
      </c>
      <c r="I4040" s="71">
        <v>37.580853500000003</v>
      </c>
      <c r="J4040" s="71">
        <v>-121.9961182</v>
      </c>
    </row>
    <row r="4041" spans="1:10" ht="29.1">
      <c r="A4041" s="71">
        <v>52820</v>
      </c>
      <c r="B4041" s="70" t="s">
        <v>1035</v>
      </c>
      <c r="C4041" s="71">
        <v>1300340</v>
      </c>
      <c r="D4041" s="72" t="s">
        <v>3728</v>
      </c>
      <c r="E4041" s="71">
        <v>1</v>
      </c>
      <c r="F4041" s="71">
        <v>1</v>
      </c>
      <c r="G4041" s="71">
        <v>2</v>
      </c>
      <c r="H4041" s="71">
        <v>4049</v>
      </c>
      <c r="I4041" s="71">
        <v>37.950014799999998</v>
      </c>
      <c r="J4041" s="71">
        <v>-122.3389004</v>
      </c>
    </row>
    <row r="4042" spans="1:10" ht="29.1">
      <c r="A4042" s="71">
        <v>55827</v>
      </c>
      <c r="B4042" s="70" t="s">
        <v>1035</v>
      </c>
      <c r="C4042" s="71">
        <v>301090</v>
      </c>
      <c r="D4042" s="72" t="s">
        <v>3775</v>
      </c>
      <c r="E4042" s="71">
        <v>1</v>
      </c>
      <c r="F4042" s="71">
        <v>1</v>
      </c>
      <c r="G4042" s="71">
        <v>2</v>
      </c>
      <c r="H4042" s="71">
        <v>4050</v>
      </c>
      <c r="I4042" s="71">
        <v>37.882764999999999</v>
      </c>
      <c r="J4042" s="71">
        <v>-122.2522893</v>
      </c>
    </row>
    <row r="4043" spans="1:10" ht="29.1">
      <c r="A4043" s="71">
        <v>53531</v>
      </c>
      <c r="B4043" s="70" t="s">
        <v>1035</v>
      </c>
      <c r="C4043" s="71">
        <v>101130</v>
      </c>
      <c r="D4043" s="72" t="s">
        <v>3776</v>
      </c>
      <c r="E4043" s="71">
        <v>2</v>
      </c>
      <c r="F4043" s="71">
        <v>0</v>
      </c>
      <c r="G4043" s="71">
        <v>2</v>
      </c>
      <c r="H4043" s="71">
        <v>4051</v>
      </c>
      <c r="I4043" s="71">
        <v>37.761733100000001</v>
      </c>
      <c r="J4043" s="71">
        <v>-122.2426842</v>
      </c>
    </row>
    <row r="4044" spans="1:10" ht="29.1">
      <c r="A4044" s="71">
        <v>55384</v>
      </c>
      <c r="B4044" s="70" t="s">
        <v>1035</v>
      </c>
      <c r="C4044" s="71">
        <v>2300060</v>
      </c>
      <c r="D4044" s="72" t="s">
        <v>3777</v>
      </c>
      <c r="E4044" s="71">
        <v>1</v>
      </c>
      <c r="F4044" s="71">
        <v>1</v>
      </c>
      <c r="G4044" s="71">
        <v>2</v>
      </c>
      <c r="H4044" s="71">
        <v>4052</v>
      </c>
      <c r="I4044" s="71">
        <v>37.439476900000003</v>
      </c>
      <c r="J4044" s="71">
        <v>-121.9020343</v>
      </c>
    </row>
    <row r="4045" spans="1:10" ht="29.1">
      <c r="A4045" s="71">
        <v>56396</v>
      </c>
      <c r="B4045" s="70" t="s">
        <v>1035</v>
      </c>
      <c r="C4045" s="71">
        <v>1012850</v>
      </c>
      <c r="D4045" s="72" t="s">
        <v>3778</v>
      </c>
      <c r="E4045" s="71">
        <v>0</v>
      </c>
      <c r="F4045" s="71">
        <v>2</v>
      </c>
      <c r="G4045" s="71">
        <v>2</v>
      </c>
      <c r="H4045" s="71">
        <v>4053</v>
      </c>
      <c r="I4045" s="71">
        <v>37.789299100000001</v>
      </c>
      <c r="J4045" s="71">
        <v>-122.1912457</v>
      </c>
    </row>
    <row r="4046" spans="1:10" ht="29.1">
      <c r="A4046" s="71">
        <v>51887</v>
      </c>
      <c r="B4046" s="70" t="s">
        <v>1035</v>
      </c>
      <c r="C4046" s="71">
        <v>805410</v>
      </c>
      <c r="D4046" s="72" t="s">
        <v>3414</v>
      </c>
      <c r="E4046" s="71">
        <v>1</v>
      </c>
      <c r="F4046" s="71">
        <v>1</v>
      </c>
      <c r="G4046" s="71">
        <v>2</v>
      </c>
      <c r="H4046" s="71">
        <v>4054</v>
      </c>
      <c r="I4046" s="71">
        <v>37.6531375</v>
      </c>
      <c r="J4046" s="71">
        <v>-122.0722754</v>
      </c>
    </row>
    <row r="4047" spans="1:10" ht="29.1">
      <c r="A4047" s="71">
        <v>51164</v>
      </c>
      <c r="B4047" s="70" t="s">
        <v>1035</v>
      </c>
      <c r="C4047" s="71">
        <v>9900880</v>
      </c>
      <c r="D4047" s="72" t="s">
        <v>3779</v>
      </c>
      <c r="E4047" s="71">
        <v>2</v>
      </c>
      <c r="F4047" s="71">
        <v>0</v>
      </c>
      <c r="G4047" s="71">
        <v>2</v>
      </c>
      <c r="H4047" s="71">
        <v>4055</v>
      </c>
      <c r="I4047" s="71">
        <v>37.956945300000001</v>
      </c>
      <c r="J4047" s="71">
        <v>-122.2714454</v>
      </c>
    </row>
    <row r="4048" spans="1:10" ht="29.1">
      <c r="A4048" s="71">
        <v>59839</v>
      </c>
      <c r="B4048" s="70" t="s">
        <v>1035</v>
      </c>
      <c r="C4048" s="71">
        <v>9804130</v>
      </c>
      <c r="D4048" s="72" t="s">
        <v>3780</v>
      </c>
      <c r="E4048" s="71">
        <v>1</v>
      </c>
      <c r="F4048" s="71">
        <v>0</v>
      </c>
      <c r="G4048" s="71">
        <v>2</v>
      </c>
      <c r="H4048" s="71">
        <v>4056</v>
      </c>
      <c r="I4048" s="71">
        <v>37.708879699999997</v>
      </c>
      <c r="J4048" s="71">
        <v>-122.0685144</v>
      </c>
    </row>
    <row r="4049" spans="1:10" ht="29.1">
      <c r="A4049" s="71">
        <v>58117</v>
      </c>
      <c r="B4049" s="70" t="s">
        <v>1035</v>
      </c>
      <c r="C4049" s="71">
        <v>302300</v>
      </c>
      <c r="D4049" s="72" t="s">
        <v>3383</v>
      </c>
      <c r="E4049" s="71">
        <v>2</v>
      </c>
      <c r="F4049" s="71">
        <v>0</v>
      </c>
      <c r="G4049" s="71">
        <v>2</v>
      </c>
      <c r="H4049" s="71">
        <v>4057</v>
      </c>
      <c r="I4049" s="71">
        <v>37.900604899999998</v>
      </c>
      <c r="J4049" s="71">
        <v>-122.2674902</v>
      </c>
    </row>
    <row r="4050" spans="1:10" ht="29.1">
      <c r="A4050" s="71">
        <v>53876</v>
      </c>
      <c r="B4050" s="70" t="s">
        <v>1035</v>
      </c>
      <c r="C4050" s="71">
        <v>9802110</v>
      </c>
      <c r="D4050" s="72" t="s">
        <v>3781</v>
      </c>
      <c r="E4050" s="71">
        <v>1</v>
      </c>
      <c r="F4050" s="71">
        <v>1</v>
      </c>
      <c r="G4050" s="71">
        <v>2</v>
      </c>
      <c r="H4050" s="71">
        <v>4058</v>
      </c>
      <c r="I4050" s="71">
        <v>37.669547799999997</v>
      </c>
      <c r="J4050" s="71">
        <v>-122.10185300000001</v>
      </c>
    </row>
    <row r="4051" spans="1:10" ht="29.1">
      <c r="A4051" s="71">
        <v>50227</v>
      </c>
      <c r="B4051" s="70" t="s">
        <v>1035</v>
      </c>
      <c r="C4051" s="71">
        <v>302610</v>
      </c>
      <c r="D4051" s="72" t="s">
        <v>3782</v>
      </c>
      <c r="E4051" s="71">
        <v>1</v>
      </c>
      <c r="F4051" s="71">
        <v>0</v>
      </c>
      <c r="G4051" s="71">
        <v>2</v>
      </c>
      <c r="H4051" s="71">
        <v>4059</v>
      </c>
      <c r="I4051" s="71">
        <v>37.881226900000001</v>
      </c>
      <c r="J4051" s="71">
        <v>-122.26151729999999</v>
      </c>
    </row>
    <row r="4052" spans="1:10" ht="29.1">
      <c r="A4052" s="71">
        <v>57704</v>
      </c>
      <c r="B4052" s="70" t="s">
        <v>1035</v>
      </c>
      <c r="C4052" s="71">
        <v>9802100</v>
      </c>
      <c r="D4052" s="72" t="s">
        <v>3781</v>
      </c>
      <c r="E4052" s="71">
        <v>0</v>
      </c>
      <c r="F4052" s="71">
        <v>1</v>
      </c>
      <c r="G4052" s="71">
        <v>2</v>
      </c>
      <c r="H4052" s="71">
        <v>4060</v>
      </c>
      <c r="I4052" s="71">
        <v>37.669184700000002</v>
      </c>
      <c r="J4052" s="71">
        <v>-122.1016801</v>
      </c>
    </row>
    <row r="4053" spans="1:10" ht="29.1">
      <c r="A4053" s="71">
        <v>50356</v>
      </c>
      <c r="B4053" s="70" t="s">
        <v>1035</v>
      </c>
      <c r="C4053" s="71">
        <v>500370</v>
      </c>
      <c r="D4053" s="72" t="s">
        <v>3783</v>
      </c>
      <c r="E4053" s="71">
        <v>1</v>
      </c>
      <c r="F4053" s="71">
        <v>1</v>
      </c>
      <c r="G4053" s="71">
        <v>2</v>
      </c>
      <c r="H4053" s="71">
        <v>4061</v>
      </c>
      <c r="I4053" s="71">
        <v>37.935954099999996</v>
      </c>
      <c r="J4053" s="71">
        <v>-122.30895390000001</v>
      </c>
    </row>
    <row r="4054" spans="1:10" ht="29.1">
      <c r="A4054" s="71">
        <v>53870</v>
      </c>
      <c r="B4054" s="70" t="s">
        <v>1035</v>
      </c>
      <c r="C4054" s="71">
        <v>1013100</v>
      </c>
      <c r="D4054" s="72" t="s">
        <v>3573</v>
      </c>
      <c r="E4054" s="71">
        <v>1</v>
      </c>
      <c r="F4054" s="71">
        <v>1</v>
      </c>
      <c r="G4054" s="71">
        <v>2</v>
      </c>
      <c r="H4054" s="71">
        <v>4062</v>
      </c>
      <c r="I4054" s="71">
        <v>37.779199599999998</v>
      </c>
      <c r="J4054" s="71">
        <v>-122.1745696</v>
      </c>
    </row>
    <row r="4055" spans="1:10" ht="29.1">
      <c r="A4055" s="71">
        <v>51678</v>
      </c>
      <c r="B4055" s="70" t="s">
        <v>1035</v>
      </c>
      <c r="C4055" s="71">
        <v>9802500</v>
      </c>
      <c r="D4055" s="72" t="s">
        <v>3784</v>
      </c>
      <c r="E4055" s="71">
        <v>0</v>
      </c>
      <c r="F4055" s="71">
        <v>1</v>
      </c>
      <c r="G4055" s="71">
        <v>2</v>
      </c>
      <c r="H4055" s="71">
        <v>4063</v>
      </c>
      <c r="I4055" s="71">
        <v>37.684186199999999</v>
      </c>
      <c r="J4055" s="71">
        <v>-122.119112</v>
      </c>
    </row>
    <row r="4056" spans="1:10" ht="29.1">
      <c r="A4056" s="71">
        <v>58568</v>
      </c>
      <c r="B4056" s="70" t="s">
        <v>1035</v>
      </c>
      <c r="C4056" s="71">
        <v>300810</v>
      </c>
      <c r="D4056" s="72" t="s">
        <v>3785</v>
      </c>
      <c r="E4056" s="71">
        <v>2</v>
      </c>
      <c r="F4056" s="71">
        <v>0</v>
      </c>
      <c r="G4056" s="71">
        <v>2</v>
      </c>
      <c r="H4056" s="71">
        <v>4064</v>
      </c>
      <c r="I4056" s="71">
        <v>37.857013299999998</v>
      </c>
      <c r="J4056" s="71">
        <v>-122.252661</v>
      </c>
    </row>
    <row r="4057" spans="1:10" ht="29.1">
      <c r="A4057" s="71">
        <v>58177</v>
      </c>
      <c r="B4057" s="70" t="s">
        <v>1035</v>
      </c>
      <c r="C4057" s="71">
        <v>102040</v>
      </c>
      <c r="D4057" s="72" t="s">
        <v>2337</v>
      </c>
      <c r="E4057" s="71">
        <v>1</v>
      </c>
      <c r="F4057" s="71">
        <v>1</v>
      </c>
      <c r="G4057" s="71">
        <v>2</v>
      </c>
      <c r="H4057" s="71">
        <v>4065</v>
      </c>
      <c r="I4057" s="71">
        <v>37.788040000000002</v>
      </c>
      <c r="J4057" s="71">
        <v>-122.275728</v>
      </c>
    </row>
    <row r="4058" spans="1:10" ht="29.1">
      <c r="A4058" s="71">
        <v>58233</v>
      </c>
      <c r="B4058" s="70" t="s">
        <v>1035</v>
      </c>
      <c r="C4058" s="71">
        <v>1031120</v>
      </c>
      <c r="D4058" s="72" t="s">
        <v>3786</v>
      </c>
      <c r="E4058" s="71">
        <v>2</v>
      </c>
      <c r="F4058" s="71">
        <v>0</v>
      </c>
      <c r="G4058" s="71">
        <v>2</v>
      </c>
      <c r="H4058" s="71">
        <v>4066</v>
      </c>
      <c r="I4058" s="71">
        <v>37.777501000000001</v>
      </c>
      <c r="J4058" s="71">
        <v>-122.1633033</v>
      </c>
    </row>
    <row r="4059" spans="1:10" ht="29.1">
      <c r="A4059" s="71">
        <v>57741</v>
      </c>
      <c r="B4059" s="70" t="s">
        <v>1035</v>
      </c>
      <c r="C4059" s="71">
        <v>9802640</v>
      </c>
      <c r="D4059" s="72" t="s">
        <v>3787</v>
      </c>
      <c r="E4059" s="71">
        <v>1</v>
      </c>
      <c r="F4059" s="71">
        <v>1</v>
      </c>
      <c r="G4059" s="71">
        <v>2</v>
      </c>
      <c r="H4059" s="71">
        <v>4067</v>
      </c>
      <c r="I4059" s="71">
        <v>37.699688299999998</v>
      </c>
      <c r="J4059" s="71">
        <v>-122.07409800000001</v>
      </c>
    </row>
    <row r="4060" spans="1:10" ht="29.1">
      <c r="A4060" s="71">
        <v>59938</v>
      </c>
      <c r="B4060" s="70" t="s">
        <v>1035</v>
      </c>
      <c r="C4060" s="71">
        <v>300660</v>
      </c>
      <c r="D4060" s="72" t="s">
        <v>3788</v>
      </c>
      <c r="E4060" s="71">
        <v>0</v>
      </c>
      <c r="F4060" s="71">
        <v>1</v>
      </c>
      <c r="G4060" s="71">
        <v>2</v>
      </c>
      <c r="H4060" s="71">
        <v>4068</v>
      </c>
      <c r="I4060" s="71">
        <v>37.894409400000001</v>
      </c>
      <c r="J4060" s="71">
        <v>-122.274719</v>
      </c>
    </row>
    <row r="4061" spans="1:10" ht="29.1">
      <c r="A4061" s="71">
        <v>53154</v>
      </c>
      <c r="B4061" s="70" t="s">
        <v>1035</v>
      </c>
      <c r="C4061" s="71">
        <v>9804660</v>
      </c>
      <c r="D4061" s="72" t="s">
        <v>3789</v>
      </c>
      <c r="E4061" s="71">
        <v>1</v>
      </c>
      <c r="F4061" s="71">
        <v>1</v>
      </c>
      <c r="G4061" s="71">
        <v>2</v>
      </c>
      <c r="H4061" s="71">
        <v>4069</v>
      </c>
      <c r="I4061" s="71">
        <v>37.671091500000003</v>
      </c>
      <c r="J4061" s="71">
        <v>-122.1440374</v>
      </c>
    </row>
    <row r="4062" spans="1:10" ht="29.1">
      <c r="A4062" s="71">
        <v>58987</v>
      </c>
      <c r="B4062" s="70" t="s">
        <v>1035</v>
      </c>
      <c r="C4062" s="71">
        <v>1304070</v>
      </c>
      <c r="D4062" s="72" t="s">
        <v>3790</v>
      </c>
      <c r="E4062" s="71">
        <v>0</v>
      </c>
      <c r="F4062" s="71">
        <v>2</v>
      </c>
      <c r="G4062" s="71">
        <v>2</v>
      </c>
      <c r="H4062" s="71">
        <v>4070</v>
      </c>
      <c r="I4062" s="71">
        <v>37.967339000000003</v>
      </c>
      <c r="J4062" s="71">
        <v>-122.2564675</v>
      </c>
    </row>
    <row r="4063" spans="1:10" ht="29.1">
      <c r="A4063" s="71">
        <v>59344</v>
      </c>
      <c r="B4063" s="70" t="s">
        <v>1035</v>
      </c>
      <c r="C4063" s="71">
        <v>500150</v>
      </c>
      <c r="D4063" s="72" t="s">
        <v>3731</v>
      </c>
      <c r="E4063" s="71">
        <v>2</v>
      </c>
      <c r="F4063" s="71">
        <v>0</v>
      </c>
      <c r="G4063" s="71">
        <v>2</v>
      </c>
      <c r="H4063" s="71">
        <v>4071</v>
      </c>
      <c r="I4063" s="71">
        <v>37.920921</v>
      </c>
      <c r="J4063" s="71">
        <v>-122.2888663</v>
      </c>
    </row>
    <row r="4064" spans="1:10" ht="29.1">
      <c r="A4064" s="71">
        <v>51020</v>
      </c>
      <c r="B4064" s="70" t="s">
        <v>1035</v>
      </c>
      <c r="C4064" s="71">
        <v>804730</v>
      </c>
      <c r="D4064" s="72" t="s">
        <v>3791</v>
      </c>
      <c r="E4064" s="71">
        <v>1</v>
      </c>
      <c r="F4064" s="71">
        <v>1</v>
      </c>
      <c r="G4064" s="71">
        <v>2</v>
      </c>
      <c r="H4064" s="71">
        <v>4072</v>
      </c>
      <c r="I4064" s="71">
        <v>37.661484600000001</v>
      </c>
      <c r="J4064" s="71">
        <v>-122.0804729</v>
      </c>
    </row>
    <row r="4065" spans="1:10" ht="29.1">
      <c r="A4065" s="71">
        <v>54840</v>
      </c>
      <c r="B4065" s="70" t="s">
        <v>1035</v>
      </c>
      <c r="C4065" s="71">
        <v>1003590</v>
      </c>
      <c r="D4065" s="72" t="s">
        <v>3388</v>
      </c>
      <c r="E4065" s="71">
        <v>2</v>
      </c>
      <c r="F4065" s="71">
        <v>0</v>
      </c>
      <c r="G4065" s="71">
        <v>2</v>
      </c>
      <c r="H4065" s="71">
        <v>4073</v>
      </c>
      <c r="I4065" s="71">
        <v>37.754525600000001</v>
      </c>
      <c r="J4065" s="71">
        <v>-122.1829906</v>
      </c>
    </row>
    <row r="4066" spans="1:10" ht="29.1">
      <c r="A4066" s="71">
        <v>56002</v>
      </c>
      <c r="B4066" s="70" t="s">
        <v>1035</v>
      </c>
      <c r="C4066" s="71">
        <v>701330</v>
      </c>
      <c r="D4066" s="72" t="s">
        <v>3792</v>
      </c>
      <c r="E4066" s="71">
        <v>1</v>
      </c>
      <c r="F4066" s="71">
        <v>1</v>
      </c>
      <c r="G4066" s="71">
        <v>2</v>
      </c>
      <c r="H4066" s="71">
        <v>4074</v>
      </c>
      <c r="I4066" s="71">
        <v>37.553630200000001</v>
      </c>
      <c r="J4066" s="71">
        <v>-121.9751246</v>
      </c>
    </row>
    <row r="4067" spans="1:10" ht="29.1">
      <c r="A4067" s="71">
        <v>52025</v>
      </c>
      <c r="B4067" s="70" t="s">
        <v>1035</v>
      </c>
      <c r="C4067" s="71">
        <v>302340</v>
      </c>
      <c r="D4067" s="72" t="s">
        <v>3461</v>
      </c>
      <c r="E4067" s="71">
        <v>2</v>
      </c>
      <c r="F4067" s="71">
        <v>0</v>
      </c>
      <c r="G4067" s="71">
        <v>2</v>
      </c>
      <c r="H4067" s="71">
        <v>4075</v>
      </c>
      <c r="I4067" s="71">
        <v>37.889634200000003</v>
      </c>
      <c r="J4067" s="71">
        <v>-122.2626417</v>
      </c>
    </row>
    <row r="4068" spans="1:10" ht="29.1">
      <c r="A4068" s="71">
        <v>57010</v>
      </c>
      <c r="B4068" s="70" t="s">
        <v>1035</v>
      </c>
      <c r="C4068" s="71">
        <v>305270</v>
      </c>
      <c r="D4068" s="72" t="s">
        <v>3395</v>
      </c>
      <c r="E4068" s="71">
        <v>2</v>
      </c>
      <c r="F4068" s="71">
        <v>0</v>
      </c>
      <c r="G4068" s="71">
        <v>2</v>
      </c>
      <c r="H4068" s="71">
        <v>4076</v>
      </c>
      <c r="I4068" s="71">
        <v>37.883899700000001</v>
      </c>
      <c r="J4068" s="71">
        <v>-122.26639</v>
      </c>
    </row>
    <row r="4069" spans="1:10" ht="29.1">
      <c r="A4069" s="71">
        <v>52654</v>
      </c>
      <c r="B4069" s="70" t="s">
        <v>1035</v>
      </c>
      <c r="C4069" s="71">
        <v>700230</v>
      </c>
      <c r="D4069" s="72" t="s">
        <v>3793</v>
      </c>
      <c r="E4069" s="71">
        <v>1</v>
      </c>
      <c r="F4069" s="71">
        <v>1</v>
      </c>
      <c r="G4069" s="71">
        <v>2</v>
      </c>
      <c r="H4069" s="71">
        <v>4077</v>
      </c>
      <c r="I4069" s="71">
        <v>37.5132586</v>
      </c>
      <c r="J4069" s="71">
        <v>-121.94365550000001</v>
      </c>
    </row>
    <row r="4070" spans="1:10" ht="29.1">
      <c r="A4070" s="71">
        <v>55803</v>
      </c>
      <c r="B4070" s="70" t="s">
        <v>1035</v>
      </c>
      <c r="C4070" s="71">
        <v>1601080</v>
      </c>
      <c r="D4070" s="72" t="s">
        <v>3794</v>
      </c>
      <c r="E4070" s="71">
        <v>0</v>
      </c>
      <c r="F4070" s="71">
        <v>2</v>
      </c>
      <c r="G4070" s="71">
        <v>2</v>
      </c>
      <c r="H4070" s="71">
        <v>4078</v>
      </c>
      <c r="I4070" s="71">
        <v>37.979209400000002</v>
      </c>
      <c r="J4070" s="71">
        <v>-122.3453111</v>
      </c>
    </row>
    <row r="4071" spans="1:10" ht="29.1">
      <c r="A4071" s="71">
        <v>55916</v>
      </c>
      <c r="B4071" s="70" t="s">
        <v>1035</v>
      </c>
      <c r="C4071" s="71">
        <v>1007730</v>
      </c>
      <c r="D4071" s="72" t="s">
        <v>3734</v>
      </c>
      <c r="E4071" s="71">
        <v>1</v>
      </c>
      <c r="F4071" s="71">
        <v>1</v>
      </c>
      <c r="G4071" s="71">
        <v>2</v>
      </c>
      <c r="H4071" s="71">
        <v>4079</v>
      </c>
      <c r="I4071" s="71">
        <v>37.800446899999997</v>
      </c>
      <c r="J4071" s="71">
        <v>-122.20670629999999</v>
      </c>
    </row>
    <row r="4072" spans="1:10" ht="29.1">
      <c r="A4072" s="71">
        <v>56146</v>
      </c>
      <c r="B4072" s="70" t="s">
        <v>1035</v>
      </c>
      <c r="C4072" s="71">
        <v>1100290</v>
      </c>
      <c r="D4072" s="72" t="s">
        <v>3795</v>
      </c>
      <c r="E4072" s="71">
        <v>2</v>
      </c>
      <c r="F4072" s="71">
        <v>0</v>
      </c>
      <c r="G4072" s="71">
        <v>2</v>
      </c>
      <c r="H4072" s="71">
        <v>4080</v>
      </c>
      <c r="I4072" s="71">
        <v>37.830237099999998</v>
      </c>
      <c r="J4072" s="71">
        <v>-122.2352106</v>
      </c>
    </row>
    <row r="4073" spans="1:10" ht="29.1">
      <c r="A4073" s="71">
        <v>56860</v>
      </c>
      <c r="B4073" s="70" t="s">
        <v>1035</v>
      </c>
      <c r="C4073" s="71">
        <v>705070</v>
      </c>
      <c r="D4073" s="72" t="s">
        <v>1318</v>
      </c>
      <c r="E4073" s="71">
        <v>1</v>
      </c>
      <c r="F4073" s="71">
        <v>0</v>
      </c>
      <c r="G4073" s="71">
        <v>2</v>
      </c>
      <c r="H4073" s="71">
        <v>4081</v>
      </c>
      <c r="I4073" s="71">
        <v>37.513841999999997</v>
      </c>
      <c r="J4073" s="71">
        <v>-121.931088</v>
      </c>
    </row>
    <row r="4074" spans="1:10" ht="29.1">
      <c r="A4074" s="71">
        <v>59891</v>
      </c>
      <c r="B4074" s="70" t="s">
        <v>1035</v>
      </c>
      <c r="C4074" s="71">
        <v>1302570</v>
      </c>
      <c r="D4074" s="72" t="s">
        <v>3796</v>
      </c>
      <c r="E4074" s="71">
        <v>2</v>
      </c>
      <c r="F4074" s="71">
        <v>0</v>
      </c>
      <c r="G4074" s="71">
        <v>2</v>
      </c>
      <c r="H4074" s="71">
        <v>4082</v>
      </c>
      <c r="I4074" s="71">
        <v>37.948331199999998</v>
      </c>
      <c r="J4074" s="71">
        <v>-122.32689980000001</v>
      </c>
    </row>
    <row r="4075" spans="1:10" ht="29.1">
      <c r="A4075" s="71">
        <v>51957</v>
      </c>
      <c r="B4075" s="70" t="s">
        <v>1035</v>
      </c>
      <c r="C4075" s="71">
        <v>9905240</v>
      </c>
      <c r="D4075" s="72" t="s">
        <v>3797</v>
      </c>
      <c r="E4075" s="71">
        <v>1</v>
      </c>
      <c r="F4075" s="71">
        <v>1</v>
      </c>
      <c r="G4075" s="71">
        <v>2</v>
      </c>
      <c r="H4075" s="71">
        <v>4083</v>
      </c>
      <c r="I4075" s="71">
        <v>37.946036200000002</v>
      </c>
      <c r="J4075" s="71">
        <v>-122.34991719999999</v>
      </c>
    </row>
    <row r="4076" spans="1:10" ht="29.1">
      <c r="A4076" s="71">
        <v>50552</v>
      </c>
      <c r="B4076" s="70" t="s">
        <v>1035</v>
      </c>
      <c r="C4076" s="71">
        <v>900320</v>
      </c>
      <c r="D4076" s="72" t="s">
        <v>3385</v>
      </c>
      <c r="E4076" s="71">
        <v>0</v>
      </c>
      <c r="F4076" s="71">
        <v>2</v>
      </c>
      <c r="G4076" s="71">
        <v>2</v>
      </c>
      <c r="H4076" s="71">
        <v>4084</v>
      </c>
      <c r="I4076" s="71">
        <v>37.522416200000002</v>
      </c>
      <c r="J4076" s="71">
        <v>-122.002168</v>
      </c>
    </row>
    <row r="4077" spans="1:10" ht="29.1">
      <c r="A4077" s="71">
        <v>57523</v>
      </c>
      <c r="B4077" s="70" t="s">
        <v>1035</v>
      </c>
      <c r="C4077" s="71">
        <v>302420</v>
      </c>
      <c r="D4077" s="72" t="s">
        <v>3453</v>
      </c>
      <c r="E4077" s="71">
        <v>0</v>
      </c>
      <c r="F4077" s="71">
        <v>2</v>
      </c>
      <c r="G4077" s="71">
        <v>2</v>
      </c>
      <c r="H4077" s="71">
        <v>4085</v>
      </c>
      <c r="I4077" s="71">
        <v>37.892676799999997</v>
      </c>
      <c r="J4077" s="71">
        <v>-122.2649088</v>
      </c>
    </row>
    <row r="4078" spans="1:10" ht="29.1">
      <c r="A4078" s="71">
        <v>52281</v>
      </c>
      <c r="B4078" s="70" t="s">
        <v>1035</v>
      </c>
      <c r="C4078" s="71">
        <v>1018190</v>
      </c>
      <c r="D4078" s="72" t="s">
        <v>3702</v>
      </c>
      <c r="E4078" s="71">
        <v>1</v>
      </c>
      <c r="F4078" s="71">
        <v>1</v>
      </c>
      <c r="G4078" s="71">
        <v>2</v>
      </c>
      <c r="H4078" s="71">
        <v>4086</v>
      </c>
      <c r="I4078" s="71">
        <v>37.749541999999998</v>
      </c>
      <c r="J4078" s="71">
        <v>-122.192249</v>
      </c>
    </row>
    <row r="4079" spans="1:10" ht="29.1">
      <c r="A4079" s="71">
        <v>56467</v>
      </c>
      <c r="B4079" s="70" t="s">
        <v>1035</v>
      </c>
      <c r="C4079" s="71">
        <v>703340</v>
      </c>
      <c r="D4079" s="72" t="s">
        <v>3798</v>
      </c>
      <c r="E4079" s="71">
        <v>1</v>
      </c>
      <c r="F4079" s="71">
        <v>1</v>
      </c>
      <c r="G4079" s="71">
        <v>2</v>
      </c>
      <c r="H4079" s="71">
        <v>4087</v>
      </c>
      <c r="I4079" s="71">
        <v>37.563002300000001</v>
      </c>
      <c r="J4079" s="71">
        <v>-121.95910259999999</v>
      </c>
    </row>
    <row r="4080" spans="1:10" ht="29.1">
      <c r="A4080" s="71">
        <v>51981</v>
      </c>
      <c r="B4080" s="70" t="s">
        <v>1035</v>
      </c>
      <c r="C4080" s="71">
        <v>9800770</v>
      </c>
      <c r="D4080" s="72" t="s">
        <v>3733</v>
      </c>
      <c r="E4080" s="71">
        <v>0</v>
      </c>
      <c r="F4080" s="71">
        <v>2</v>
      </c>
      <c r="G4080" s="71">
        <v>2</v>
      </c>
      <c r="H4080" s="71">
        <v>4088</v>
      </c>
      <c r="I4080" s="71">
        <v>37.679146199999998</v>
      </c>
      <c r="J4080" s="71">
        <v>-122.0535156</v>
      </c>
    </row>
    <row r="4081" spans="1:10" ht="29.1">
      <c r="A4081" s="71">
        <v>58797</v>
      </c>
      <c r="B4081" s="70" t="s">
        <v>1035</v>
      </c>
      <c r="C4081" s="71">
        <v>1300830</v>
      </c>
      <c r="D4081" s="72" t="s">
        <v>3799</v>
      </c>
      <c r="E4081" s="71">
        <v>1</v>
      </c>
      <c r="F4081" s="71">
        <v>1</v>
      </c>
      <c r="G4081" s="71">
        <v>2</v>
      </c>
      <c r="H4081" s="71">
        <v>4089</v>
      </c>
      <c r="I4081" s="71">
        <v>37.905353699999999</v>
      </c>
      <c r="J4081" s="71">
        <v>-122.3070701</v>
      </c>
    </row>
    <row r="4082" spans="1:10" ht="29.1">
      <c r="A4082" s="71">
        <v>55902</v>
      </c>
      <c r="B4082" s="70" t="s">
        <v>1035</v>
      </c>
      <c r="C4082" s="71">
        <v>1006840</v>
      </c>
      <c r="D4082" s="72" t="s">
        <v>3800</v>
      </c>
      <c r="E4082" s="71">
        <v>2</v>
      </c>
      <c r="F4082" s="71">
        <v>0</v>
      </c>
      <c r="G4082" s="71">
        <v>2</v>
      </c>
      <c r="H4082" s="71">
        <v>4090</v>
      </c>
      <c r="I4082" s="71">
        <v>37.843696899999998</v>
      </c>
      <c r="J4082" s="71">
        <v>-122.2467338</v>
      </c>
    </row>
    <row r="4083" spans="1:10" ht="29.1">
      <c r="A4083" s="71">
        <v>55679</v>
      </c>
      <c r="B4083" s="70" t="s">
        <v>1035</v>
      </c>
      <c r="C4083" s="71">
        <v>900070</v>
      </c>
      <c r="D4083" s="72" t="s">
        <v>2610</v>
      </c>
      <c r="E4083" s="71">
        <v>2</v>
      </c>
      <c r="F4083" s="71">
        <v>0</v>
      </c>
      <c r="G4083" s="71">
        <v>2</v>
      </c>
      <c r="H4083" s="71">
        <v>4091</v>
      </c>
      <c r="I4083" s="71">
        <v>37.536810699999997</v>
      </c>
      <c r="J4083" s="71">
        <v>-122.0182767</v>
      </c>
    </row>
    <row r="4084" spans="1:10" ht="29.1">
      <c r="A4084" s="71">
        <v>53440</v>
      </c>
      <c r="B4084" s="70" t="s">
        <v>1035</v>
      </c>
      <c r="C4084" s="71">
        <v>706850</v>
      </c>
      <c r="D4084" s="72" t="s">
        <v>3479</v>
      </c>
      <c r="E4084" s="71">
        <v>0</v>
      </c>
      <c r="F4084" s="71">
        <v>1</v>
      </c>
      <c r="G4084" s="71">
        <v>2</v>
      </c>
      <c r="H4084" s="71">
        <v>4092</v>
      </c>
      <c r="I4084" s="71">
        <v>37.587836899999999</v>
      </c>
      <c r="J4084" s="71">
        <v>-121.9997722</v>
      </c>
    </row>
    <row r="4085" spans="1:10" ht="29.1">
      <c r="A4085" s="71">
        <v>50161</v>
      </c>
      <c r="B4085" s="70" t="s">
        <v>1035</v>
      </c>
      <c r="C4085" s="71">
        <v>1005250</v>
      </c>
      <c r="D4085" s="72" t="s">
        <v>3801</v>
      </c>
      <c r="E4085" s="71">
        <v>0</v>
      </c>
      <c r="F4085" s="71">
        <v>2</v>
      </c>
      <c r="G4085" s="71">
        <v>2</v>
      </c>
      <c r="H4085" s="71">
        <v>4093</v>
      </c>
      <c r="I4085" s="71">
        <v>37.839194399999997</v>
      </c>
      <c r="J4085" s="71">
        <v>-122.1966185</v>
      </c>
    </row>
    <row r="4086" spans="1:10" ht="29.1">
      <c r="A4086" s="71">
        <v>52853</v>
      </c>
      <c r="B4086" s="70" t="s">
        <v>1035</v>
      </c>
      <c r="C4086" s="71">
        <v>9907510</v>
      </c>
      <c r="D4086" s="72" t="s">
        <v>1848</v>
      </c>
      <c r="E4086" s="71">
        <v>1</v>
      </c>
      <c r="F4086" s="71">
        <v>0</v>
      </c>
      <c r="G4086" s="71">
        <v>2</v>
      </c>
      <c r="H4086" s="71">
        <v>4094</v>
      </c>
      <c r="I4086" s="71">
        <v>37.507137</v>
      </c>
      <c r="J4086" s="71">
        <v>-121.928231</v>
      </c>
    </row>
    <row r="4087" spans="1:10" ht="29.1">
      <c r="A4087" s="71">
        <v>55190</v>
      </c>
      <c r="B4087" s="70" t="s">
        <v>1035</v>
      </c>
      <c r="C4087" s="71">
        <v>706980</v>
      </c>
      <c r="D4087" s="72" t="s">
        <v>3802</v>
      </c>
      <c r="E4087" s="71">
        <v>1</v>
      </c>
      <c r="F4087" s="71">
        <v>1</v>
      </c>
      <c r="G4087" s="71">
        <v>2</v>
      </c>
      <c r="H4087" s="71">
        <v>4095</v>
      </c>
      <c r="I4087" s="71">
        <v>37.576880000000003</v>
      </c>
      <c r="J4087" s="71">
        <v>-121.9717698</v>
      </c>
    </row>
    <row r="4088" spans="1:10" ht="29.1">
      <c r="A4088" s="71">
        <v>50125</v>
      </c>
      <c r="B4088" s="70" t="s">
        <v>1035</v>
      </c>
      <c r="C4088" s="71">
        <v>302590</v>
      </c>
      <c r="D4088" s="72" t="s">
        <v>3599</v>
      </c>
      <c r="E4088" s="71">
        <v>2</v>
      </c>
      <c r="F4088" s="71">
        <v>0</v>
      </c>
      <c r="G4088" s="71">
        <v>2</v>
      </c>
      <c r="H4088" s="71">
        <v>4096</v>
      </c>
      <c r="I4088" s="71">
        <v>37.896051</v>
      </c>
      <c r="J4088" s="71">
        <v>-122.2659611</v>
      </c>
    </row>
    <row r="4089" spans="1:10" ht="29.1">
      <c r="A4089" s="71">
        <v>56292</v>
      </c>
      <c r="B4089" s="70" t="s">
        <v>1035</v>
      </c>
      <c r="C4089" s="71">
        <v>1011650</v>
      </c>
      <c r="D4089" s="72" t="s">
        <v>3505</v>
      </c>
      <c r="E4089" s="71">
        <v>0</v>
      </c>
      <c r="F4089" s="71">
        <v>2</v>
      </c>
      <c r="G4089" s="71">
        <v>2</v>
      </c>
      <c r="H4089" s="71">
        <v>4097</v>
      </c>
      <c r="I4089" s="71">
        <v>37.754102600000003</v>
      </c>
      <c r="J4089" s="71">
        <v>-122.1273624</v>
      </c>
    </row>
    <row r="4090" spans="1:10" ht="29.1">
      <c r="A4090" s="71">
        <v>54539</v>
      </c>
      <c r="B4090" s="70" t="s">
        <v>1035</v>
      </c>
      <c r="C4090" s="71">
        <v>9814120</v>
      </c>
      <c r="D4090" s="72" t="s">
        <v>3803</v>
      </c>
      <c r="E4090" s="71">
        <v>0</v>
      </c>
      <c r="F4090" s="71">
        <v>1</v>
      </c>
      <c r="G4090" s="71">
        <v>2</v>
      </c>
      <c r="H4090" s="71">
        <v>4098</v>
      </c>
      <c r="I4090" s="71">
        <v>37.694522900000003</v>
      </c>
      <c r="J4090" s="71">
        <v>-122.06218200000001</v>
      </c>
    </row>
    <row r="4091" spans="1:10" ht="29.1">
      <c r="A4091" s="71">
        <v>59676</v>
      </c>
      <c r="B4091" s="70" t="s">
        <v>1035</v>
      </c>
      <c r="C4091" s="71">
        <v>900570</v>
      </c>
      <c r="D4091" s="72" t="s">
        <v>3570</v>
      </c>
      <c r="E4091" s="71">
        <v>1</v>
      </c>
      <c r="F4091" s="71">
        <v>1</v>
      </c>
      <c r="G4091" s="71">
        <v>2</v>
      </c>
      <c r="H4091" s="71">
        <v>4099</v>
      </c>
      <c r="I4091" s="71">
        <v>37.524847700000002</v>
      </c>
      <c r="J4091" s="71">
        <v>-122.02909889999999</v>
      </c>
    </row>
    <row r="4092" spans="1:10" ht="29.1">
      <c r="A4092" s="71">
        <v>55394</v>
      </c>
      <c r="B4092" s="70" t="s">
        <v>1035</v>
      </c>
      <c r="C4092" s="71">
        <v>302980</v>
      </c>
      <c r="D4092" s="72" t="s">
        <v>3804</v>
      </c>
      <c r="E4092" s="71">
        <v>2</v>
      </c>
      <c r="F4092" s="71">
        <v>0</v>
      </c>
      <c r="G4092" s="71">
        <v>2</v>
      </c>
      <c r="H4092" s="71">
        <v>4100</v>
      </c>
      <c r="I4092" s="71">
        <v>37.896957499999999</v>
      </c>
      <c r="J4092" s="71">
        <v>-122.2615358</v>
      </c>
    </row>
    <row r="4093" spans="1:10" ht="29.1">
      <c r="A4093" s="71">
        <v>57170</v>
      </c>
      <c r="B4093" s="70" t="s">
        <v>1035</v>
      </c>
      <c r="C4093" s="71">
        <v>1005290</v>
      </c>
      <c r="D4093" s="72" t="s">
        <v>3400</v>
      </c>
      <c r="E4093" s="71">
        <v>1</v>
      </c>
      <c r="F4093" s="71">
        <v>0</v>
      </c>
      <c r="G4093" s="71">
        <v>2</v>
      </c>
      <c r="H4093" s="71">
        <v>4101</v>
      </c>
      <c r="I4093" s="71">
        <v>37.818562499999999</v>
      </c>
      <c r="J4093" s="71">
        <v>-122.201812</v>
      </c>
    </row>
    <row r="4094" spans="1:10" ht="29.1">
      <c r="A4094" s="71">
        <v>53640</v>
      </c>
      <c r="B4094" s="70" t="s">
        <v>1035</v>
      </c>
      <c r="C4094" s="71">
        <v>1100190</v>
      </c>
      <c r="D4094" s="72" t="s">
        <v>3805</v>
      </c>
      <c r="E4094" s="71">
        <v>0</v>
      </c>
      <c r="F4094" s="71">
        <v>2</v>
      </c>
      <c r="G4094" s="71">
        <v>2</v>
      </c>
      <c r="H4094" s="71">
        <v>4102</v>
      </c>
      <c r="I4094" s="71">
        <v>37.818285600000003</v>
      </c>
      <c r="J4094" s="71">
        <v>-122.22116269999999</v>
      </c>
    </row>
    <row r="4095" spans="1:10" ht="29.1">
      <c r="A4095" s="71">
        <v>59835</v>
      </c>
      <c r="B4095" s="70" t="s">
        <v>1035</v>
      </c>
      <c r="C4095" s="71">
        <v>9804120</v>
      </c>
      <c r="D4095" s="72" t="s">
        <v>3806</v>
      </c>
      <c r="E4095" s="71">
        <v>1</v>
      </c>
      <c r="F4095" s="71">
        <v>0</v>
      </c>
      <c r="G4095" s="71">
        <v>2</v>
      </c>
      <c r="H4095" s="71">
        <v>4103</v>
      </c>
      <c r="I4095" s="71">
        <v>37.708759800000003</v>
      </c>
      <c r="J4095" s="71">
        <v>-122.06617300000001</v>
      </c>
    </row>
    <row r="4096" spans="1:10" ht="29.1">
      <c r="A4096" s="71">
        <v>58644</v>
      </c>
      <c r="B4096" s="70" t="s">
        <v>1035</v>
      </c>
      <c r="C4096" s="71">
        <v>704320</v>
      </c>
      <c r="D4096" s="72" t="s">
        <v>3807</v>
      </c>
      <c r="E4096" s="71">
        <v>1</v>
      </c>
      <c r="F4096" s="71">
        <v>1</v>
      </c>
      <c r="G4096" s="71">
        <v>2</v>
      </c>
      <c r="H4096" s="71">
        <v>4104</v>
      </c>
      <c r="I4096" s="71">
        <v>37.525275000000001</v>
      </c>
      <c r="J4096" s="71">
        <v>-121.94951</v>
      </c>
    </row>
    <row r="4097" spans="1:10" ht="29.1">
      <c r="A4097" s="71">
        <v>59640</v>
      </c>
      <c r="B4097" s="70" t="s">
        <v>1035</v>
      </c>
      <c r="C4097" s="71">
        <v>1301530</v>
      </c>
      <c r="D4097" s="72" t="s">
        <v>3808</v>
      </c>
      <c r="E4097" s="71">
        <v>0</v>
      </c>
      <c r="F4097" s="71">
        <v>2</v>
      </c>
      <c r="G4097" s="71">
        <v>2</v>
      </c>
      <c r="H4097" s="71">
        <v>4105</v>
      </c>
      <c r="I4097" s="71">
        <v>37.943712900000001</v>
      </c>
      <c r="J4097" s="71">
        <v>-122.34081999999999</v>
      </c>
    </row>
    <row r="4098" spans="1:10" ht="29.1">
      <c r="A4098" s="71">
        <v>59101</v>
      </c>
      <c r="B4098" s="70" t="s">
        <v>1035</v>
      </c>
      <c r="C4098" s="71">
        <v>1011610</v>
      </c>
      <c r="D4098" s="72" t="s">
        <v>3677</v>
      </c>
      <c r="E4098" s="71">
        <v>0</v>
      </c>
      <c r="F4098" s="71">
        <v>1</v>
      </c>
      <c r="G4098" s="71">
        <v>2</v>
      </c>
      <c r="H4098" s="71">
        <v>4106</v>
      </c>
      <c r="I4098" s="71">
        <v>37.761560099999997</v>
      </c>
      <c r="J4098" s="71">
        <v>-122.1591717</v>
      </c>
    </row>
    <row r="4099" spans="1:10" ht="29.1">
      <c r="A4099" s="71">
        <v>51452</v>
      </c>
      <c r="B4099" s="70" t="s">
        <v>1035</v>
      </c>
      <c r="C4099" s="71">
        <v>1020650</v>
      </c>
      <c r="D4099" s="72" t="s">
        <v>3809</v>
      </c>
      <c r="E4099" s="71">
        <v>0</v>
      </c>
      <c r="F4099" s="71">
        <v>2</v>
      </c>
      <c r="G4099" s="71">
        <v>2</v>
      </c>
      <c r="H4099" s="71">
        <v>4107</v>
      </c>
      <c r="I4099" s="71">
        <v>37.789661700000003</v>
      </c>
      <c r="J4099" s="71">
        <v>-122.1859662</v>
      </c>
    </row>
    <row r="4100" spans="1:10" ht="29.1">
      <c r="A4100" s="71">
        <v>56678</v>
      </c>
      <c r="B4100" s="70" t="s">
        <v>1035</v>
      </c>
      <c r="C4100" s="71">
        <v>1302800</v>
      </c>
      <c r="D4100" s="72" t="s">
        <v>3810</v>
      </c>
      <c r="E4100" s="71">
        <v>2</v>
      </c>
      <c r="F4100" s="71">
        <v>0</v>
      </c>
      <c r="G4100" s="71">
        <v>2</v>
      </c>
      <c r="H4100" s="71">
        <v>4108</v>
      </c>
      <c r="I4100" s="71">
        <v>37.898319600000001</v>
      </c>
      <c r="J4100" s="71">
        <v>-122.3091464</v>
      </c>
    </row>
    <row r="4101" spans="1:10" ht="29.1">
      <c r="A4101" s="71">
        <v>55192</v>
      </c>
      <c r="B4101" s="70" t="s">
        <v>1035</v>
      </c>
      <c r="C4101" s="71">
        <v>901100</v>
      </c>
      <c r="D4101" s="72" t="s">
        <v>3811</v>
      </c>
      <c r="E4101" s="71">
        <v>0</v>
      </c>
      <c r="F4101" s="71">
        <v>1</v>
      </c>
      <c r="G4101" s="71">
        <v>2</v>
      </c>
      <c r="H4101" s="71">
        <v>4109</v>
      </c>
      <c r="I4101" s="71">
        <v>37.546692999999998</v>
      </c>
      <c r="J4101" s="71">
        <v>-122.0496141</v>
      </c>
    </row>
    <row r="4102" spans="1:10" ht="29.1">
      <c r="A4102" s="71">
        <v>56395</v>
      </c>
      <c r="B4102" s="70" t="s">
        <v>1035</v>
      </c>
      <c r="C4102" s="71">
        <v>1012790</v>
      </c>
      <c r="D4102" s="72" t="s">
        <v>3754</v>
      </c>
      <c r="E4102" s="71">
        <v>0</v>
      </c>
      <c r="F4102" s="71">
        <v>2</v>
      </c>
      <c r="G4102" s="71">
        <v>2</v>
      </c>
      <c r="H4102" s="71">
        <v>4110</v>
      </c>
      <c r="I4102" s="71">
        <v>37.788536000000001</v>
      </c>
      <c r="J4102" s="71">
        <v>-122.192728</v>
      </c>
    </row>
    <row r="4103" spans="1:10" ht="29.1">
      <c r="A4103" s="71">
        <v>56295</v>
      </c>
      <c r="B4103" s="70" t="s">
        <v>1035</v>
      </c>
      <c r="C4103" s="71">
        <v>1012030</v>
      </c>
      <c r="D4103" s="72" t="s">
        <v>3812</v>
      </c>
      <c r="E4103" s="71">
        <v>0</v>
      </c>
      <c r="F4103" s="71">
        <v>2</v>
      </c>
      <c r="G4103" s="71">
        <v>2</v>
      </c>
      <c r="H4103" s="71">
        <v>4111</v>
      </c>
      <c r="I4103" s="71">
        <v>37.7705518</v>
      </c>
      <c r="J4103" s="71">
        <v>-122.1362239</v>
      </c>
    </row>
    <row r="4104" spans="1:10" ht="29.1">
      <c r="A4104" s="71">
        <v>53532</v>
      </c>
      <c r="B4104" s="70" t="s">
        <v>1035</v>
      </c>
      <c r="C4104" s="71">
        <v>803840</v>
      </c>
      <c r="D4104" s="72" t="s">
        <v>3813</v>
      </c>
      <c r="E4104" s="71">
        <v>1</v>
      </c>
      <c r="F4104" s="71">
        <v>1</v>
      </c>
      <c r="G4104" s="71">
        <v>2</v>
      </c>
      <c r="H4104" s="71">
        <v>4112</v>
      </c>
      <c r="I4104" s="71">
        <v>37.631748399999999</v>
      </c>
      <c r="J4104" s="71">
        <v>-122.0793221</v>
      </c>
    </row>
    <row r="4105" spans="1:10" ht="29.1">
      <c r="A4105" s="71">
        <v>55372</v>
      </c>
      <c r="B4105" s="70" t="s">
        <v>1035</v>
      </c>
      <c r="C4105" s="71">
        <v>706600</v>
      </c>
      <c r="D4105" s="72" t="s">
        <v>3661</v>
      </c>
      <c r="E4105" s="71">
        <v>1</v>
      </c>
      <c r="F4105" s="71">
        <v>0</v>
      </c>
      <c r="G4105" s="71">
        <v>2</v>
      </c>
      <c r="H4105" s="71">
        <v>4113</v>
      </c>
      <c r="I4105" s="71">
        <v>37.532359700000001</v>
      </c>
      <c r="J4105" s="71">
        <v>-121.92962470000001</v>
      </c>
    </row>
    <row r="4106" spans="1:10" ht="29.1">
      <c r="A4106" s="71">
        <v>59089</v>
      </c>
      <c r="B4106" s="70" t="s">
        <v>1035</v>
      </c>
      <c r="C4106" s="71">
        <v>500040</v>
      </c>
      <c r="D4106" s="72" t="s">
        <v>3814</v>
      </c>
      <c r="E4106" s="71">
        <v>2</v>
      </c>
      <c r="F4106" s="71">
        <v>0</v>
      </c>
      <c r="G4106" s="71">
        <v>2</v>
      </c>
      <c r="H4106" s="71">
        <v>4114</v>
      </c>
      <c r="I4106" s="71">
        <v>37.938039000000003</v>
      </c>
      <c r="J4106" s="71">
        <v>-122.30805580000001</v>
      </c>
    </row>
    <row r="4107" spans="1:10" ht="29.1">
      <c r="A4107" s="71">
        <v>52698</v>
      </c>
      <c r="B4107" s="70" t="s">
        <v>1035</v>
      </c>
      <c r="C4107" s="71">
        <v>9907010</v>
      </c>
      <c r="D4107" s="72" t="s">
        <v>3724</v>
      </c>
      <c r="E4107" s="71">
        <v>1</v>
      </c>
      <c r="F4107" s="71">
        <v>1</v>
      </c>
      <c r="G4107" s="71">
        <v>2</v>
      </c>
      <c r="H4107" s="71">
        <v>4115</v>
      </c>
      <c r="I4107" s="71">
        <v>37.426746899999998</v>
      </c>
      <c r="J4107" s="71">
        <v>-121.8957387</v>
      </c>
    </row>
    <row r="4108" spans="1:10" ht="29.1">
      <c r="A4108" s="71">
        <v>56261</v>
      </c>
      <c r="B4108" s="70" t="s">
        <v>1035</v>
      </c>
      <c r="C4108" s="71">
        <v>1011540</v>
      </c>
      <c r="D4108" s="72" t="s">
        <v>3815</v>
      </c>
      <c r="E4108" s="71">
        <v>0</v>
      </c>
      <c r="F4108" s="71">
        <v>2</v>
      </c>
      <c r="G4108" s="71">
        <v>2</v>
      </c>
      <c r="H4108" s="71">
        <v>4116</v>
      </c>
      <c r="I4108" s="71">
        <v>37.754669100000001</v>
      </c>
      <c r="J4108" s="71">
        <v>-122.1473513</v>
      </c>
    </row>
    <row r="4109" spans="1:10" ht="29.1">
      <c r="A4109" s="71">
        <v>51953</v>
      </c>
      <c r="B4109" s="70" t="s">
        <v>1035</v>
      </c>
      <c r="C4109" s="71">
        <v>9905230</v>
      </c>
      <c r="D4109" s="72" t="s">
        <v>3797</v>
      </c>
      <c r="E4109" s="71">
        <v>0</v>
      </c>
      <c r="F4109" s="71">
        <v>1</v>
      </c>
      <c r="G4109" s="71">
        <v>2</v>
      </c>
      <c r="H4109" s="71">
        <v>4117</v>
      </c>
      <c r="I4109" s="71">
        <v>37.945935300000002</v>
      </c>
      <c r="J4109" s="71">
        <v>-122.3499097</v>
      </c>
    </row>
    <row r="4110" spans="1:10" ht="29.1">
      <c r="A4110" s="71">
        <v>56929</v>
      </c>
      <c r="B4110" s="70" t="s">
        <v>1035</v>
      </c>
      <c r="C4110" s="71">
        <v>1013270</v>
      </c>
      <c r="D4110" s="72" t="s">
        <v>3816</v>
      </c>
      <c r="E4110" s="71">
        <v>0</v>
      </c>
      <c r="F4110" s="71">
        <v>2</v>
      </c>
      <c r="G4110" s="71">
        <v>2</v>
      </c>
      <c r="H4110" s="71">
        <v>4118</v>
      </c>
      <c r="I4110" s="71">
        <v>37.8097262</v>
      </c>
      <c r="J4110" s="71">
        <v>-122.1918143</v>
      </c>
    </row>
    <row r="4111" spans="1:10" ht="29.1">
      <c r="A4111" s="71">
        <v>51354</v>
      </c>
      <c r="B4111" s="70" t="s">
        <v>1035</v>
      </c>
      <c r="C4111" s="71">
        <v>9900240</v>
      </c>
      <c r="D4111" s="72" t="s">
        <v>3817</v>
      </c>
      <c r="E4111" s="71">
        <v>0</v>
      </c>
      <c r="F4111" s="71">
        <v>1</v>
      </c>
      <c r="G4111" s="71">
        <v>2</v>
      </c>
      <c r="H4111" s="71">
        <v>4119</v>
      </c>
      <c r="I4111" s="71">
        <v>37.9153801</v>
      </c>
      <c r="J4111" s="71">
        <v>-122.28284069999999</v>
      </c>
    </row>
    <row r="4112" spans="1:10" ht="29.1">
      <c r="A4112" s="71">
        <v>51844</v>
      </c>
      <c r="B4112" s="70" t="s">
        <v>1035</v>
      </c>
      <c r="C4112" s="71">
        <v>703370</v>
      </c>
      <c r="D4112" s="72" t="s">
        <v>3818</v>
      </c>
      <c r="E4112" s="71">
        <v>0</v>
      </c>
      <c r="F4112" s="71">
        <v>1</v>
      </c>
      <c r="G4112" s="71">
        <v>2</v>
      </c>
      <c r="H4112" s="71">
        <v>4120</v>
      </c>
      <c r="I4112" s="71">
        <v>37.547037699999997</v>
      </c>
      <c r="J4112" s="71">
        <v>-121.9354069</v>
      </c>
    </row>
    <row r="4113" spans="1:10" ht="29.1">
      <c r="A4113" s="71">
        <v>56629</v>
      </c>
      <c r="B4113" s="70" t="s">
        <v>1035</v>
      </c>
      <c r="C4113" s="71">
        <v>704490</v>
      </c>
      <c r="D4113" s="72" t="s">
        <v>3819</v>
      </c>
      <c r="E4113" s="71">
        <v>1</v>
      </c>
      <c r="F4113" s="71">
        <v>0</v>
      </c>
      <c r="G4113" s="71">
        <v>2</v>
      </c>
      <c r="H4113" s="71">
        <v>4121</v>
      </c>
      <c r="I4113" s="71">
        <v>37.581065899999999</v>
      </c>
      <c r="J4113" s="71">
        <v>-122.0329984</v>
      </c>
    </row>
    <row r="4114" spans="1:10" ht="29.1">
      <c r="A4114" s="71">
        <v>57651</v>
      </c>
      <c r="B4114" s="70" t="s">
        <v>1035</v>
      </c>
      <c r="C4114" s="71">
        <v>301230</v>
      </c>
      <c r="D4114" s="72" t="s">
        <v>3820</v>
      </c>
      <c r="E4114" s="71">
        <v>1</v>
      </c>
      <c r="F4114" s="71">
        <v>1</v>
      </c>
      <c r="G4114" s="71">
        <v>2</v>
      </c>
      <c r="H4114" s="71">
        <v>4122</v>
      </c>
      <c r="I4114" s="71">
        <v>37.885765599999999</v>
      </c>
      <c r="J4114" s="71">
        <v>-122.25451219999999</v>
      </c>
    </row>
    <row r="4115" spans="1:10" ht="29.1">
      <c r="A4115" s="71">
        <v>52410</v>
      </c>
      <c r="B4115" s="70" t="s">
        <v>1035</v>
      </c>
      <c r="C4115" s="71">
        <v>1100140</v>
      </c>
      <c r="D4115" s="72" t="s">
        <v>3821</v>
      </c>
      <c r="E4115" s="71">
        <v>0</v>
      </c>
      <c r="F4115" s="71">
        <v>1</v>
      </c>
      <c r="G4115" s="71">
        <v>2</v>
      </c>
      <c r="H4115" s="71">
        <v>4123</v>
      </c>
      <c r="I4115" s="71">
        <v>37.819448299999998</v>
      </c>
      <c r="J4115" s="71">
        <v>-122.2194329</v>
      </c>
    </row>
    <row r="4116" spans="1:10" ht="29.1">
      <c r="A4116" s="71">
        <v>52003</v>
      </c>
      <c r="B4116" s="70" t="s">
        <v>1035</v>
      </c>
      <c r="C4116" s="71">
        <v>703400</v>
      </c>
      <c r="D4116" s="72" t="s">
        <v>3822</v>
      </c>
      <c r="E4116" s="71">
        <v>1</v>
      </c>
      <c r="F4116" s="71">
        <v>0</v>
      </c>
      <c r="G4116" s="71">
        <v>2</v>
      </c>
      <c r="H4116" s="71">
        <v>4124</v>
      </c>
      <c r="I4116" s="71">
        <v>37.554146099999997</v>
      </c>
      <c r="J4116" s="71">
        <v>-121.9468437</v>
      </c>
    </row>
    <row r="4117" spans="1:10" ht="29.1">
      <c r="A4117" s="71">
        <v>53347</v>
      </c>
      <c r="B4117" s="70" t="s">
        <v>1035</v>
      </c>
      <c r="C4117" s="71">
        <v>900270</v>
      </c>
      <c r="D4117" s="72" t="s">
        <v>3297</v>
      </c>
      <c r="E4117" s="71">
        <v>1</v>
      </c>
      <c r="F4117" s="71">
        <v>1</v>
      </c>
      <c r="G4117" s="71">
        <v>2</v>
      </c>
      <c r="H4117" s="71">
        <v>4125</v>
      </c>
      <c r="I4117" s="71">
        <v>37.523213699999999</v>
      </c>
      <c r="J4117" s="71">
        <v>-122.00470180000001</v>
      </c>
    </row>
    <row r="4118" spans="1:10" ht="29.1">
      <c r="A4118" s="71">
        <v>53161</v>
      </c>
      <c r="B4118" s="70" t="s">
        <v>1035</v>
      </c>
      <c r="C4118" s="71">
        <v>9908460</v>
      </c>
      <c r="D4118" s="72" t="s">
        <v>3026</v>
      </c>
      <c r="E4118" s="71">
        <v>0</v>
      </c>
      <c r="F4118" s="71">
        <v>1</v>
      </c>
      <c r="G4118" s="71">
        <v>2</v>
      </c>
      <c r="H4118" s="71">
        <v>4126</v>
      </c>
      <c r="I4118" s="71">
        <v>37.816471999999997</v>
      </c>
      <c r="J4118" s="71">
        <v>-122.289222</v>
      </c>
    </row>
    <row r="4119" spans="1:10" ht="29.1">
      <c r="A4119" s="71">
        <v>59480</v>
      </c>
      <c r="B4119" s="70" t="s">
        <v>1035</v>
      </c>
      <c r="C4119" s="71">
        <v>1019660</v>
      </c>
      <c r="D4119" s="72" t="s">
        <v>3823</v>
      </c>
      <c r="E4119" s="71">
        <v>0</v>
      </c>
      <c r="F4119" s="71">
        <v>1</v>
      </c>
      <c r="G4119" s="71">
        <v>2</v>
      </c>
      <c r="H4119" s="71">
        <v>4127</v>
      </c>
      <c r="I4119" s="71">
        <v>37.831102899999998</v>
      </c>
      <c r="J4119" s="71">
        <v>-122.2080746</v>
      </c>
    </row>
    <row r="4120" spans="1:10" ht="29.1">
      <c r="A4120" s="71">
        <v>57860</v>
      </c>
      <c r="B4120" s="70" t="s">
        <v>1035</v>
      </c>
      <c r="C4120" s="71">
        <v>704040</v>
      </c>
      <c r="D4120" s="72" t="s">
        <v>3182</v>
      </c>
      <c r="E4120" s="71">
        <v>1</v>
      </c>
      <c r="F4120" s="71">
        <v>0</v>
      </c>
      <c r="G4120" s="71">
        <v>2</v>
      </c>
      <c r="H4120" s="71">
        <v>4128</v>
      </c>
      <c r="I4120" s="71">
        <v>37.5780478</v>
      </c>
      <c r="J4120" s="71">
        <v>-121.9841569</v>
      </c>
    </row>
    <row r="4121" spans="1:10" ht="29.1">
      <c r="A4121" s="71">
        <v>50402</v>
      </c>
      <c r="B4121" s="70" t="s">
        <v>1035</v>
      </c>
      <c r="C4121" s="71">
        <v>1031770</v>
      </c>
      <c r="D4121" s="72" t="s">
        <v>3824</v>
      </c>
      <c r="E4121" s="71">
        <v>1</v>
      </c>
      <c r="F4121" s="71">
        <v>0</v>
      </c>
      <c r="G4121" s="71">
        <v>2</v>
      </c>
      <c r="H4121" s="71">
        <v>4129</v>
      </c>
      <c r="I4121" s="71">
        <v>37.852871499999999</v>
      </c>
      <c r="J4121" s="71">
        <v>-122.23346340000001</v>
      </c>
    </row>
    <row r="4122" spans="1:10" ht="29.1">
      <c r="A4122" s="71">
        <v>59780</v>
      </c>
      <c r="B4122" s="70" t="s">
        <v>1035</v>
      </c>
      <c r="C4122" s="71">
        <v>704620</v>
      </c>
      <c r="D4122" s="72" t="s">
        <v>3825</v>
      </c>
      <c r="E4122" s="71">
        <v>1</v>
      </c>
      <c r="F4122" s="71">
        <v>0</v>
      </c>
      <c r="G4122" s="71">
        <v>2</v>
      </c>
      <c r="H4122" s="71">
        <v>4130</v>
      </c>
      <c r="I4122" s="71">
        <v>37.558338999999997</v>
      </c>
      <c r="J4122" s="71">
        <v>-121.99081409999999</v>
      </c>
    </row>
    <row r="4123" spans="1:10" ht="29.1">
      <c r="A4123" s="71">
        <v>52630</v>
      </c>
      <c r="B4123" s="70" t="s">
        <v>1035</v>
      </c>
      <c r="C4123" s="71">
        <v>1007600</v>
      </c>
      <c r="D4123" s="72" t="s">
        <v>3826</v>
      </c>
      <c r="E4123" s="71">
        <v>0</v>
      </c>
      <c r="F4123" s="71">
        <v>2</v>
      </c>
      <c r="G4123" s="71">
        <v>2</v>
      </c>
      <c r="H4123" s="71">
        <v>4131</v>
      </c>
      <c r="I4123" s="71">
        <v>37.834995999999997</v>
      </c>
      <c r="J4123" s="71">
        <v>-122.201105</v>
      </c>
    </row>
    <row r="4124" spans="1:10" ht="29.1">
      <c r="A4124" s="71">
        <v>51764</v>
      </c>
      <c r="B4124" s="70" t="s">
        <v>1035</v>
      </c>
      <c r="C4124" s="71">
        <v>9904230</v>
      </c>
      <c r="D4124" s="72" t="s">
        <v>1201</v>
      </c>
      <c r="E4124" s="71">
        <v>0</v>
      </c>
      <c r="F4124" s="71">
        <v>2</v>
      </c>
      <c r="G4124" s="71">
        <v>2</v>
      </c>
      <c r="H4124" s="71">
        <v>4132</v>
      </c>
      <c r="I4124" s="71">
        <v>37.9031515</v>
      </c>
      <c r="J4124" s="71">
        <v>-122.299469</v>
      </c>
    </row>
    <row r="4125" spans="1:10" ht="29.1">
      <c r="A4125" s="71">
        <v>51459</v>
      </c>
      <c r="B4125" s="70" t="s">
        <v>1035</v>
      </c>
      <c r="C4125" s="71">
        <v>1020670</v>
      </c>
      <c r="D4125" s="72" t="s">
        <v>3827</v>
      </c>
      <c r="E4125" s="71">
        <v>0</v>
      </c>
      <c r="F4125" s="71">
        <v>1</v>
      </c>
      <c r="G4125" s="71">
        <v>2</v>
      </c>
      <c r="H4125" s="71">
        <v>4133</v>
      </c>
      <c r="I4125" s="71">
        <v>37.784790899999997</v>
      </c>
      <c r="J4125" s="71">
        <v>-122.18513369999999</v>
      </c>
    </row>
    <row r="4126" spans="1:10" ht="29.1">
      <c r="A4126" s="71">
        <v>50108</v>
      </c>
      <c r="B4126" s="70" t="s">
        <v>1035</v>
      </c>
      <c r="C4126" s="71">
        <v>1020870</v>
      </c>
      <c r="D4126" s="72" t="s">
        <v>3745</v>
      </c>
      <c r="E4126" s="71">
        <v>2</v>
      </c>
      <c r="F4126" s="71">
        <v>0</v>
      </c>
      <c r="G4126" s="71">
        <v>2</v>
      </c>
      <c r="H4126" s="71">
        <v>4134</v>
      </c>
      <c r="I4126" s="71">
        <v>37.840915000000003</v>
      </c>
      <c r="J4126" s="71">
        <v>-122.2153062</v>
      </c>
    </row>
    <row r="4127" spans="1:10" ht="29.1">
      <c r="A4127" s="71">
        <v>51070</v>
      </c>
      <c r="B4127" s="70" t="s">
        <v>1035</v>
      </c>
      <c r="C4127" s="71">
        <v>804010</v>
      </c>
      <c r="D4127" s="72" t="s">
        <v>3487</v>
      </c>
      <c r="E4127" s="71">
        <v>1</v>
      </c>
      <c r="F4127" s="71">
        <v>1</v>
      </c>
      <c r="G4127" s="71">
        <v>2</v>
      </c>
      <c r="H4127" s="71">
        <v>4135</v>
      </c>
      <c r="I4127" s="71">
        <v>37.624347</v>
      </c>
      <c r="J4127" s="71">
        <v>-122.0655323</v>
      </c>
    </row>
    <row r="4128" spans="1:10" ht="29.1">
      <c r="A4128" s="71">
        <v>55608</v>
      </c>
      <c r="B4128" s="70" t="s">
        <v>1035</v>
      </c>
      <c r="C4128" s="71">
        <v>1502580</v>
      </c>
      <c r="D4128" s="72" t="s">
        <v>3671</v>
      </c>
      <c r="E4128" s="71">
        <v>1</v>
      </c>
      <c r="F4128" s="71">
        <v>1</v>
      </c>
      <c r="G4128" s="71">
        <v>2</v>
      </c>
      <c r="H4128" s="71">
        <v>4136</v>
      </c>
      <c r="I4128" s="71">
        <v>37.703605699999997</v>
      </c>
      <c r="J4128" s="71">
        <v>-122.1674232</v>
      </c>
    </row>
    <row r="4129" spans="1:10" ht="29.1">
      <c r="A4129" s="71">
        <v>51237</v>
      </c>
      <c r="B4129" s="70" t="s">
        <v>1035</v>
      </c>
      <c r="C4129" s="71">
        <v>1012200</v>
      </c>
      <c r="D4129" s="72" t="s">
        <v>3828</v>
      </c>
      <c r="E4129" s="71">
        <v>0</v>
      </c>
      <c r="F4129" s="71">
        <v>1</v>
      </c>
      <c r="G4129" s="71">
        <v>2</v>
      </c>
      <c r="H4129" s="71">
        <v>4137</v>
      </c>
      <c r="I4129" s="71">
        <v>37.832852899999999</v>
      </c>
      <c r="J4129" s="71">
        <v>-122.22120940000001</v>
      </c>
    </row>
    <row r="4130" spans="1:10" ht="29.1">
      <c r="A4130" s="71">
        <v>58798</v>
      </c>
      <c r="B4130" s="70" t="s">
        <v>1035</v>
      </c>
      <c r="C4130" s="71">
        <v>1503660</v>
      </c>
      <c r="D4130" s="72" t="s">
        <v>3718</v>
      </c>
      <c r="E4130" s="71">
        <v>1</v>
      </c>
      <c r="F4130" s="71">
        <v>0</v>
      </c>
      <c r="G4130" s="71">
        <v>2</v>
      </c>
      <c r="H4130" s="71">
        <v>4138</v>
      </c>
      <c r="I4130" s="71">
        <v>37.707232099999999</v>
      </c>
      <c r="J4130" s="71">
        <v>-122.1845881</v>
      </c>
    </row>
    <row r="4131" spans="1:10" ht="29.1">
      <c r="A4131" s="71">
        <v>52423</v>
      </c>
      <c r="B4131" s="70" t="s">
        <v>1035</v>
      </c>
      <c r="C4131" s="71">
        <v>801950</v>
      </c>
      <c r="D4131" s="72" t="s">
        <v>3829</v>
      </c>
      <c r="E4131" s="71">
        <v>0</v>
      </c>
      <c r="F4131" s="71">
        <v>1</v>
      </c>
      <c r="G4131" s="71">
        <v>2</v>
      </c>
      <c r="H4131" s="71">
        <v>4139</v>
      </c>
      <c r="I4131" s="71">
        <v>37.665633499999998</v>
      </c>
      <c r="J4131" s="71">
        <v>-122.08619520000001</v>
      </c>
    </row>
    <row r="4132" spans="1:10" ht="29.1">
      <c r="A4132" s="71">
        <v>56350</v>
      </c>
      <c r="B4132" s="70" t="s">
        <v>1035</v>
      </c>
      <c r="C4132" s="71">
        <v>800020</v>
      </c>
      <c r="D4132" s="72" t="s">
        <v>3830</v>
      </c>
      <c r="E4132" s="71">
        <v>1</v>
      </c>
      <c r="F4132" s="71">
        <v>1</v>
      </c>
      <c r="G4132" s="71">
        <v>2</v>
      </c>
      <c r="H4132" s="71">
        <v>4140</v>
      </c>
      <c r="I4132" s="71">
        <v>37.668654500000002</v>
      </c>
      <c r="J4132" s="71">
        <v>-122.0680694</v>
      </c>
    </row>
    <row r="4133" spans="1:10" ht="29.1">
      <c r="A4133" s="71">
        <v>55456</v>
      </c>
      <c r="B4133" s="70" t="s">
        <v>1035</v>
      </c>
      <c r="C4133" s="71">
        <v>303100</v>
      </c>
      <c r="D4133" s="72" t="s">
        <v>2383</v>
      </c>
      <c r="E4133" s="71">
        <v>1</v>
      </c>
      <c r="F4133" s="71">
        <v>1</v>
      </c>
      <c r="G4133" s="71">
        <v>2</v>
      </c>
      <c r="H4133" s="71">
        <v>4141</v>
      </c>
      <c r="I4133" s="71">
        <v>37.874584800000001</v>
      </c>
      <c r="J4133" s="71">
        <v>-122.2642342</v>
      </c>
    </row>
    <row r="4134" spans="1:10" ht="29.1">
      <c r="A4134" s="71">
        <v>52339</v>
      </c>
      <c r="B4134" s="70" t="s">
        <v>1035</v>
      </c>
      <c r="C4134" s="71">
        <v>301030</v>
      </c>
      <c r="D4134" s="72" t="s">
        <v>3831</v>
      </c>
      <c r="E4134" s="71">
        <v>1</v>
      </c>
      <c r="F4134" s="71">
        <v>1</v>
      </c>
      <c r="G4134" s="71">
        <v>2</v>
      </c>
      <c r="H4134" s="71">
        <v>4142</v>
      </c>
      <c r="I4134" s="71">
        <v>37.855265000000003</v>
      </c>
      <c r="J4134" s="71">
        <v>-122.2661935</v>
      </c>
    </row>
    <row r="4135" spans="1:10" ht="29.1">
      <c r="A4135" s="71">
        <v>50993</v>
      </c>
      <c r="B4135" s="70" t="s">
        <v>1035</v>
      </c>
      <c r="C4135" s="71">
        <v>500440</v>
      </c>
      <c r="D4135" s="72" t="s">
        <v>3832</v>
      </c>
      <c r="E4135" s="71">
        <v>1</v>
      </c>
      <c r="F4135" s="71">
        <v>0</v>
      </c>
      <c r="G4135" s="71">
        <v>2</v>
      </c>
      <c r="H4135" s="71">
        <v>4143</v>
      </c>
      <c r="I4135" s="71">
        <v>37.934951400000003</v>
      </c>
      <c r="J4135" s="71">
        <v>-122.31977120000001</v>
      </c>
    </row>
    <row r="4136" spans="1:10" ht="29.1">
      <c r="A4136" s="71">
        <v>52023</v>
      </c>
      <c r="B4136" s="70" t="s">
        <v>1035</v>
      </c>
      <c r="C4136" s="71">
        <v>500830</v>
      </c>
      <c r="D4136" s="72" t="s">
        <v>3729</v>
      </c>
      <c r="E4136" s="71">
        <v>0</v>
      </c>
      <c r="F4136" s="71">
        <v>1</v>
      </c>
      <c r="G4136" s="71">
        <v>2</v>
      </c>
      <c r="H4136" s="71">
        <v>4144</v>
      </c>
      <c r="I4136" s="71">
        <v>37.9228314</v>
      </c>
      <c r="J4136" s="71">
        <v>-122.3173494</v>
      </c>
    </row>
    <row r="4137" spans="1:10" ht="29.1">
      <c r="A4137" s="71">
        <v>51030</v>
      </c>
      <c r="B4137" s="70" t="s">
        <v>1035</v>
      </c>
      <c r="C4137" s="71">
        <v>804760</v>
      </c>
      <c r="D4137" s="72" t="s">
        <v>3643</v>
      </c>
      <c r="E4137" s="71">
        <v>1</v>
      </c>
      <c r="F4137" s="71">
        <v>1</v>
      </c>
      <c r="G4137" s="71">
        <v>2</v>
      </c>
      <c r="H4137" s="71">
        <v>4145</v>
      </c>
      <c r="I4137" s="71">
        <v>37.627863099999999</v>
      </c>
      <c r="J4137" s="71">
        <v>-122.0755951</v>
      </c>
    </row>
    <row r="4138" spans="1:10" ht="29.1">
      <c r="A4138" s="71">
        <v>51690</v>
      </c>
      <c r="B4138" s="70" t="s">
        <v>1035</v>
      </c>
      <c r="C4138" s="71">
        <v>1006210</v>
      </c>
      <c r="D4138" s="72" t="s">
        <v>3833</v>
      </c>
      <c r="E4138" s="71">
        <v>0</v>
      </c>
      <c r="F4138" s="71">
        <v>2</v>
      </c>
      <c r="G4138" s="71">
        <v>2</v>
      </c>
      <c r="H4138" s="71">
        <v>4147</v>
      </c>
      <c r="I4138" s="71">
        <v>37.841378499999998</v>
      </c>
      <c r="J4138" s="71">
        <v>-122.2167711</v>
      </c>
    </row>
    <row r="4139" spans="1:10" ht="29.1">
      <c r="A4139" s="71">
        <v>57501</v>
      </c>
      <c r="B4139" s="70" t="s">
        <v>1035</v>
      </c>
      <c r="C4139" s="71">
        <v>302270</v>
      </c>
      <c r="D4139" s="72" t="s">
        <v>3834</v>
      </c>
      <c r="E4139" s="71">
        <v>0</v>
      </c>
      <c r="F4139" s="71">
        <v>1</v>
      </c>
      <c r="G4139" s="71">
        <v>2</v>
      </c>
      <c r="H4139" s="71">
        <v>4148</v>
      </c>
      <c r="I4139" s="71">
        <v>37.887576299999999</v>
      </c>
      <c r="J4139" s="71">
        <v>-122.26131650000001</v>
      </c>
    </row>
    <row r="4140" spans="1:10" ht="29.1">
      <c r="A4140" s="71">
        <v>55769</v>
      </c>
      <c r="B4140" s="70" t="s">
        <v>1035</v>
      </c>
      <c r="C4140" s="71">
        <v>302880</v>
      </c>
      <c r="D4140" s="72" t="s">
        <v>3279</v>
      </c>
      <c r="E4140" s="71">
        <v>2</v>
      </c>
      <c r="F4140" s="71">
        <v>0</v>
      </c>
      <c r="G4140" s="71">
        <v>2</v>
      </c>
      <c r="H4140" s="71">
        <v>4149</v>
      </c>
      <c r="I4140" s="71">
        <v>37.892598599999999</v>
      </c>
      <c r="J4140" s="71">
        <v>-122.2564472</v>
      </c>
    </row>
    <row r="4141" spans="1:10" ht="29.1">
      <c r="A4141" s="71">
        <v>50901</v>
      </c>
      <c r="B4141" s="70" t="s">
        <v>1035</v>
      </c>
      <c r="C4141" s="71">
        <v>500610</v>
      </c>
      <c r="D4141" s="72" t="s">
        <v>3835</v>
      </c>
      <c r="E4141" s="71">
        <v>1</v>
      </c>
      <c r="F4141" s="71">
        <v>0</v>
      </c>
      <c r="G4141" s="71">
        <v>2</v>
      </c>
      <c r="H4141" s="71">
        <v>4150</v>
      </c>
      <c r="I4141" s="71">
        <v>37.931735400000001</v>
      </c>
      <c r="J4141" s="71">
        <v>-122.311065</v>
      </c>
    </row>
    <row r="4142" spans="1:10" ht="29.1">
      <c r="A4142" s="71">
        <v>53040</v>
      </c>
      <c r="B4142" s="70" t="s">
        <v>1035</v>
      </c>
      <c r="C4142" s="71">
        <v>101050</v>
      </c>
      <c r="D4142" s="72" t="s">
        <v>3765</v>
      </c>
      <c r="E4142" s="71">
        <v>1</v>
      </c>
      <c r="F4142" s="71">
        <v>0</v>
      </c>
      <c r="G4142" s="71">
        <v>2</v>
      </c>
      <c r="H4142" s="71">
        <v>4151</v>
      </c>
      <c r="I4142" s="71">
        <v>37.766814599999996</v>
      </c>
      <c r="J4142" s="71">
        <v>-122.25378619999999</v>
      </c>
    </row>
    <row r="4143" spans="1:10" ht="29.1">
      <c r="A4143" s="71">
        <v>51342</v>
      </c>
      <c r="B4143" s="70" t="s">
        <v>1035</v>
      </c>
      <c r="C4143" s="71">
        <v>9902940</v>
      </c>
      <c r="D4143" s="72" t="s">
        <v>3836</v>
      </c>
      <c r="E4143" s="71">
        <v>1</v>
      </c>
      <c r="F4143" s="71">
        <v>0</v>
      </c>
      <c r="G4143" s="71">
        <v>2</v>
      </c>
      <c r="H4143" s="71">
        <v>4152</v>
      </c>
      <c r="I4143" s="71">
        <v>37.446513899999999</v>
      </c>
      <c r="J4143" s="71">
        <v>-122.12770310000001</v>
      </c>
    </row>
    <row r="4144" spans="1:10" ht="29.1">
      <c r="A4144" s="71">
        <v>53887</v>
      </c>
      <c r="B4144" s="70" t="s">
        <v>1035</v>
      </c>
      <c r="C4144" s="71">
        <v>900160</v>
      </c>
      <c r="D4144" s="72" t="s">
        <v>3738</v>
      </c>
      <c r="E4144" s="71">
        <v>0</v>
      </c>
      <c r="F4144" s="71">
        <v>1</v>
      </c>
      <c r="G4144" s="71">
        <v>2</v>
      </c>
      <c r="H4144" s="71">
        <v>4153</v>
      </c>
      <c r="I4144" s="71">
        <v>37.539534000000003</v>
      </c>
      <c r="J4144" s="71">
        <v>-122.021548</v>
      </c>
    </row>
    <row r="4145" spans="1:10" ht="29.1">
      <c r="A4145" s="71">
        <v>58664</v>
      </c>
      <c r="B4145" s="70" t="s">
        <v>1035</v>
      </c>
      <c r="C4145" s="71">
        <v>9802080</v>
      </c>
      <c r="D4145" s="72" t="s">
        <v>3641</v>
      </c>
      <c r="E4145" s="71">
        <v>1</v>
      </c>
      <c r="F4145" s="71">
        <v>1</v>
      </c>
      <c r="G4145" s="71">
        <v>1</v>
      </c>
      <c r="H4145" s="71">
        <v>4154</v>
      </c>
      <c r="I4145" s="71">
        <v>37.675009699999997</v>
      </c>
      <c r="J4145" s="71">
        <v>-122.1082985</v>
      </c>
    </row>
    <row r="4146" spans="1:10" ht="29.1">
      <c r="A4146" s="71">
        <v>59120</v>
      </c>
      <c r="B4146" s="70" t="s">
        <v>1035</v>
      </c>
      <c r="C4146" s="71">
        <v>802670</v>
      </c>
      <c r="D4146" s="72" t="s">
        <v>3837</v>
      </c>
      <c r="E4146" s="71">
        <v>0</v>
      </c>
      <c r="F4146" s="71">
        <v>1</v>
      </c>
      <c r="G4146" s="71">
        <v>1</v>
      </c>
      <c r="H4146" s="71">
        <v>4155</v>
      </c>
      <c r="I4146" s="71">
        <v>37.609718999999998</v>
      </c>
      <c r="J4146" s="71">
        <v>-122.05497800000001</v>
      </c>
    </row>
    <row r="4147" spans="1:10" ht="29.1">
      <c r="A4147" s="71">
        <v>54043</v>
      </c>
      <c r="B4147" s="70" t="s">
        <v>1035</v>
      </c>
      <c r="C4147" s="71">
        <v>704860</v>
      </c>
      <c r="D4147" s="72" t="s">
        <v>3838</v>
      </c>
      <c r="E4147" s="71">
        <v>0</v>
      </c>
      <c r="F4147" s="71">
        <v>1</v>
      </c>
      <c r="G4147" s="71">
        <v>1</v>
      </c>
      <c r="H4147" s="71">
        <v>4156</v>
      </c>
      <c r="I4147" s="71">
        <v>37.535005400000003</v>
      </c>
      <c r="J4147" s="71">
        <v>-121.9384677</v>
      </c>
    </row>
    <row r="4148" spans="1:10" ht="29.1">
      <c r="A4148" s="71">
        <v>57560</v>
      </c>
      <c r="B4148" s="70" t="s">
        <v>1035</v>
      </c>
      <c r="C4148" s="71">
        <v>704520</v>
      </c>
      <c r="D4148" s="72" t="s">
        <v>3839</v>
      </c>
      <c r="E4148" s="71">
        <v>1</v>
      </c>
      <c r="F4148" s="71">
        <v>1</v>
      </c>
      <c r="G4148" s="71">
        <v>1</v>
      </c>
      <c r="H4148" s="71">
        <v>4157</v>
      </c>
      <c r="I4148" s="71">
        <v>37.556421100000001</v>
      </c>
      <c r="J4148" s="71">
        <v>-121.9869637</v>
      </c>
    </row>
    <row r="4149" spans="1:10" ht="29.1">
      <c r="A4149" s="71">
        <v>57340</v>
      </c>
      <c r="B4149" s="70" t="s">
        <v>1035</v>
      </c>
      <c r="C4149" s="71">
        <v>804340</v>
      </c>
      <c r="D4149" s="72" t="s">
        <v>3840</v>
      </c>
      <c r="E4149" s="71">
        <v>0</v>
      </c>
      <c r="F4149" s="71">
        <v>1</v>
      </c>
      <c r="G4149" s="71">
        <v>1</v>
      </c>
      <c r="H4149" s="71">
        <v>4158</v>
      </c>
      <c r="I4149" s="71">
        <v>37.662613</v>
      </c>
      <c r="J4149" s="71">
        <v>-122.08148749999999</v>
      </c>
    </row>
    <row r="4150" spans="1:10" ht="29.1">
      <c r="A4150" s="71">
        <v>55068</v>
      </c>
      <c r="B4150" s="70" t="s">
        <v>1035</v>
      </c>
      <c r="C4150" s="71">
        <v>1303060</v>
      </c>
      <c r="D4150" s="72" t="s">
        <v>3768</v>
      </c>
      <c r="E4150" s="71">
        <v>1</v>
      </c>
      <c r="F4150" s="71">
        <v>1</v>
      </c>
      <c r="G4150" s="71">
        <v>1</v>
      </c>
      <c r="H4150" s="71">
        <v>4159</v>
      </c>
      <c r="I4150" s="71">
        <v>37.949914399999997</v>
      </c>
      <c r="J4150" s="71">
        <v>-122.3430276</v>
      </c>
    </row>
    <row r="4151" spans="1:10" ht="29.1">
      <c r="A4151" s="71">
        <v>53940</v>
      </c>
      <c r="B4151" s="70" t="s">
        <v>1035</v>
      </c>
      <c r="C4151" s="71">
        <v>1100240</v>
      </c>
      <c r="D4151" s="72" t="s">
        <v>3841</v>
      </c>
      <c r="E4151" s="71">
        <v>1</v>
      </c>
      <c r="F4151" s="71">
        <v>0</v>
      </c>
      <c r="G4151" s="71">
        <v>1</v>
      </c>
      <c r="H4151" s="71">
        <v>4160</v>
      </c>
      <c r="I4151" s="71">
        <v>37.827637899999999</v>
      </c>
      <c r="J4151" s="71">
        <v>-122.2337903</v>
      </c>
    </row>
    <row r="4152" spans="1:10" ht="29.1">
      <c r="A4152" s="71">
        <v>54680</v>
      </c>
      <c r="B4152" s="70" t="s">
        <v>1035</v>
      </c>
      <c r="C4152" s="71">
        <v>9800750</v>
      </c>
      <c r="D4152" s="72" t="s">
        <v>3842</v>
      </c>
      <c r="E4152" s="71">
        <v>0</v>
      </c>
      <c r="F4152" s="71">
        <v>1</v>
      </c>
      <c r="G4152" s="71">
        <v>1</v>
      </c>
      <c r="H4152" s="71">
        <v>4161</v>
      </c>
      <c r="I4152" s="71">
        <v>37.679425899999998</v>
      </c>
      <c r="J4152" s="71">
        <v>-122.0594128</v>
      </c>
    </row>
    <row r="4153" spans="1:10" ht="29.1">
      <c r="A4153" s="71">
        <v>52587</v>
      </c>
      <c r="B4153" s="70" t="s">
        <v>1035</v>
      </c>
      <c r="C4153" s="71">
        <v>1015420</v>
      </c>
      <c r="D4153" s="72" t="s">
        <v>3843</v>
      </c>
      <c r="E4153" s="71">
        <v>1</v>
      </c>
      <c r="F4153" s="71">
        <v>0</v>
      </c>
      <c r="G4153" s="71">
        <v>1</v>
      </c>
      <c r="H4153" s="71">
        <v>4162</v>
      </c>
      <c r="I4153" s="71">
        <v>37.811794900000002</v>
      </c>
      <c r="J4153" s="71">
        <v>-122.2328591</v>
      </c>
    </row>
    <row r="4154" spans="1:10" ht="29.1">
      <c r="A4154" s="71">
        <v>59098</v>
      </c>
      <c r="B4154" s="70" t="s">
        <v>1035</v>
      </c>
      <c r="C4154" s="71">
        <v>1300840</v>
      </c>
      <c r="D4154" s="72" t="s">
        <v>3799</v>
      </c>
      <c r="E4154" s="71">
        <v>1</v>
      </c>
      <c r="F4154" s="71">
        <v>1</v>
      </c>
      <c r="G4154" s="71">
        <v>1</v>
      </c>
      <c r="H4154" s="71">
        <v>4163</v>
      </c>
      <c r="I4154" s="71">
        <v>37.905277499999997</v>
      </c>
      <c r="J4154" s="71">
        <v>-122.30673179999999</v>
      </c>
    </row>
    <row r="4155" spans="1:10" ht="29.1">
      <c r="A4155" s="71">
        <v>52328</v>
      </c>
      <c r="B4155" s="70" t="s">
        <v>1035</v>
      </c>
      <c r="C4155" s="71">
        <v>1100120</v>
      </c>
      <c r="D4155" s="72" t="s">
        <v>3844</v>
      </c>
      <c r="E4155" s="71">
        <v>1</v>
      </c>
      <c r="F4155" s="71">
        <v>0</v>
      </c>
      <c r="G4155" s="71">
        <v>1</v>
      </c>
      <c r="H4155" s="71">
        <v>4164</v>
      </c>
      <c r="I4155" s="71">
        <v>37.818879000000003</v>
      </c>
      <c r="J4155" s="71">
        <v>-122.2250775</v>
      </c>
    </row>
    <row r="4156" spans="1:10" ht="29.1">
      <c r="A4156" s="71">
        <v>57380</v>
      </c>
      <c r="B4156" s="70" t="s">
        <v>1035</v>
      </c>
      <c r="C4156" s="71">
        <v>700570</v>
      </c>
      <c r="D4156" s="72" t="s">
        <v>1502</v>
      </c>
      <c r="E4156" s="71">
        <v>0</v>
      </c>
      <c r="F4156" s="71">
        <v>1</v>
      </c>
      <c r="G4156" s="71">
        <v>1</v>
      </c>
      <c r="H4156" s="71">
        <v>4165</v>
      </c>
      <c r="I4156" s="71">
        <v>37.522930000000002</v>
      </c>
      <c r="J4156" s="71">
        <v>-121.96496809999999</v>
      </c>
    </row>
    <row r="4157" spans="1:10" ht="29.1">
      <c r="A4157" s="71">
        <v>53463</v>
      </c>
      <c r="B4157" s="70" t="s">
        <v>1035</v>
      </c>
      <c r="C4157" s="71">
        <v>1100080</v>
      </c>
      <c r="D4157" s="72" t="s">
        <v>3845</v>
      </c>
      <c r="E4157" s="71">
        <v>1</v>
      </c>
      <c r="F4157" s="71">
        <v>0</v>
      </c>
      <c r="G4157" s="71">
        <v>1</v>
      </c>
      <c r="H4157" s="71">
        <v>4166</v>
      </c>
      <c r="I4157" s="71">
        <v>37.8182373</v>
      </c>
      <c r="J4157" s="71">
        <v>-122.2252781</v>
      </c>
    </row>
    <row r="4158" spans="1:10" ht="29.1">
      <c r="A4158" s="71">
        <v>53493</v>
      </c>
      <c r="B4158" s="70" t="s">
        <v>1035</v>
      </c>
      <c r="C4158" s="71">
        <v>1100130</v>
      </c>
      <c r="D4158" s="72" t="s">
        <v>3821</v>
      </c>
      <c r="E4158" s="71">
        <v>1</v>
      </c>
      <c r="F4158" s="71">
        <v>0</v>
      </c>
      <c r="G4158" s="71">
        <v>1</v>
      </c>
      <c r="H4158" s="71">
        <v>4167</v>
      </c>
      <c r="I4158" s="71">
        <v>37.819516999999998</v>
      </c>
      <c r="J4158" s="71">
        <v>-122.219459</v>
      </c>
    </row>
    <row r="4159" spans="1:10" ht="29.1">
      <c r="A4159" s="71">
        <v>57276</v>
      </c>
      <c r="B4159" s="70" t="s">
        <v>1035</v>
      </c>
      <c r="C4159" s="71">
        <v>1013430</v>
      </c>
      <c r="D4159" s="72" t="s">
        <v>3846</v>
      </c>
      <c r="E4159" s="71">
        <v>0</v>
      </c>
      <c r="F4159" s="71">
        <v>1</v>
      </c>
      <c r="G4159" s="71">
        <v>1</v>
      </c>
      <c r="H4159" s="71">
        <v>4168</v>
      </c>
      <c r="I4159" s="71">
        <v>37.771278600000002</v>
      </c>
      <c r="J4159" s="71">
        <v>-122.1480933</v>
      </c>
    </row>
    <row r="4160" spans="1:10" ht="29.1">
      <c r="A4160" s="71">
        <v>50965</v>
      </c>
      <c r="B4160" s="70" t="s">
        <v>1035</v>
      </c>
      <c r="C4160" s="71">
        <v>1301880</v>
      </c>
      <c r="D4160" s="72" t="s">
        <v>3763</v>
      </c>
      <c r="E4160" s="71">
        <v>0</v>
      </c>
      <c r="F4160" s="71">
        <v>1</v>
      </c>
      <c r="G4160" s="71">
        <v>1</v>
      </c>
      <c r="H4160" s="71">
        <v>4169</v>
      </c>
      <c r="I4160" s="71">
        <v>37.982367000000004</v>
      </c>
      <c r="J4160" s="71">
        <v>-122.33391159999999</v>
      </c>
    </row>
    <row r="4161" spans="1:10" ht="29.1">
      <c r="A4161" s="71">
        <v>54581</v>
      </c>
      <c r="B4161" s="70" t="s">
        <v>1035</v>
      </c>
      <c r="C4161" s="71">
        <v>9800380</v>
      </c>
      <c r="D4161" s="72" t="s">
        <v>3847</v>
      </c>
      <c r="E4161" s="71">
        <v>1</v>
      </c>
      <c r="F4161" s="71">
        <v>1</v>
      </c>
      <c r="G4161" s="71">
        <v>1</v>
      </c>
      <c r="H4161" s="71">
        <v>4170</v>
      </c>
      <c r="I4161" s="71">
        <v>37.695452199999998</v>
      </c>
      <c r="J4161" s="71">
        <v>-122.08280980000001</v>
      </c>
    </row>
    <row r="4162" spans="1:10" ht="29.1">
      <c r="A4162" s="71">
        <v>59356</v>
      </c>
      <c r="B4162" s="70" t="s">
        <v>1035</v>
      </c>
      <c r="C4162" s="71">
        <v>501220</v>
      </c>
      <c r="D4162" s="72" t="s">
        <v>3848</v>
      </c>
      <c r="E4162" s="71">
        <v>0</v>
      </c>
      <c r="F4162" s="71">
        <v>1</v>
      </c>
      <c r="G4162" s="71">
        <v>1</v>
      </c>
      <c r="H4162" s="71">
        <v>4171</v>
      </c>
      <c r="I4162" s="71">
        <v>37.9208803</v>
      </c>
      <c r="J4162" s="71">
        <v>-122.3196136</v>
      </c>
    </row>
    <row r="4163" spans="1:10" ht="29.1">
      <c r="A4163" s="71">
        <v>50388</v>
      </c>
      <c r="B4163" s="70" t="s">
        <v>1035</v>
      </c>
      <c r="C4163" s="71">
        <v>1011590</v>
      </c>
      <c r="D4163" s="72" t="s">
        <v>3581</v>
      </c>
      <c r="E4163" s="71">
        <v>1</v>
      </c>
      <c r="F4163" s="71">
        <v>0</v>
      </c>
      <c r="G4163" s="71">
        <v>1</v>
      </c>
      <c r="H4163" s="71">
        <v>4172</v>
      </c>
      <c r="I4163" s="71">
        <v>37.757476400000002</v>
      </c>
      <c r="J4163" s="71">
        <v>-122.1408141</v>
      </c>
    </row>
    <row r="4164" spans="1:10" ht="29.1">
      <c r="A4164" s="71">
        <v>52010</v>
      </c>
      <c r="B4164" s="70" t="s">
        <v>1035</v>
      </c>
      <c r="C4164" s="71">
        <v>500030</v>
      </c>
      <c r="D4164" s="72" t="s">
        <v>3849</v>
      </c>
      <c r="E4164" s="71">
        <v>1</v>
      </c>
      <c r="F4164" s="71">
        <v>0</v>
      </c>
      <c r="G4164" s="71">
        <v>1</v>
      </c>
      <c r="H4164" s="71">
        <v>4173</v>
      </c>
      <c r="I4164" s="71">
        <v>37.9300286</v>
      </c>
      <c r="J4164" s="71">
        <v>-122.30643499999999</v>
      </c>
    </row>
    <row r="4165" spans="1:10" ht="29.1">
      <c r="A4165" s="71">
        <v>58920</v>
      </c>
      <c r="B4165" s="70" t="s">
        <v>1035</v>
      </c>
      <c r="C4165" s="71">
        <v>800480</v>
      </c>
      <c r="D4165" s="72" t="s">
        <v>3736</v>
      </c>
      <c r="E4165" s="71">
        <v>1</v>
      </c>
      <c r="F4165" s="71">
        <v>0</v>
      </c>
      <c r="G4165" s="71">
        <v>1</v>
      </c>
      <c r="H4165" s="71">
        <v>4174</v>
      </c>
      <c r="I4165" s="71">
        <v>37.678649200000002</v>
      </c>
      <c r="J4165" s="71">
        <v>-122.07402020000001</v>
      </c>
    </row>
    <row r="4166" spans="1:10" ht="29.1">
      <c r="A4166" s="71">
        <v>51390</v>
      </c>
      <c r="B4166" s="70" t="s">
        <v>1035</v>
      </c>
      <c r="C4166" s="71">
        <v>1013930</v>
      </c>
      <c r="D4166" s="72" t="s">
        <v>3699</v>
      </c>
      <c r="E4166" s="71">
        <v>0</v>
      </c>
      <c r="F4166" s="71">
        <v>1</v>
      </c>
      <c r="G4166" s="71">
        <v>1</v>
      </c>
      <c r="H4166" s="71">
        <v>4175</v>
      </c>
      <c r="I4166" s="71">
        <v>37.816096999999999</v>
      </c>
      <c r="J4166" s="71">
        <v>-122.2090175</v>
      </c>
    </row>
    <row r="4167" spans="1:10" ht="29.1">
      <c r="A4167" s="71">
        <v>54407</v>
      </c>
      <c r="B4167" s="70" t="s">
        <v>1035</v>
      </c>
      <c r="C4167" s="71">
        <v>1013470</v>
      </c>
      <c r="D4167" s="72" t="s">
        <v>3203</v>
      </c>
      <c r="E4167" s="71">
        <v>1</v>
      </c>
      <c r="F4167" s="71">
        <v>0</v>
      </c>
      <c r="G4167" s="71">
        <v>1</v>
      </c>
      <c r="H4167" s="71">
        <v>4176</v>
      </c>
      <c r="I4167" s="71">
        <v>37.772278700000001</v>
      </c>
      <c r="J4167" s="71">
        <v>-122.1542012</v>
      </c>
    </row>
    <row r="4168" spans="1:10" ht="29.1">
      <c r="A4168" s="71">
        <v>54380</v>
      </c>
      <c r="B4168" s="70" t="s">
        <v>1035</v>
      </c>
      <c r="C4168" s="71">
        <v>901070</v>
      </c>
      <c r="D4168" s="72" t="s">
        <v>3850</v>
      </c>
      <c r="E4168" s="71">
        <v>0</v>
      </c>
      <c r="F4168" s="71">
        <v>1</v>
      </c>
      <c r="G4168" s="71">
        <v>1</v>
      </c>
      <c r="H4168" s="71">
        <v>4177</v>
      </c>
      <c r="I4168" s="71">
        <v>37.545767400000003</v>
      </c>
      <c r="J4168" s="71">
        <v>-122.04775650000001</v>
      </c>
    </row>
    <row r="4169" spans="1:10" ht="29.1">
      <c r="A4169" s="71">
        <v>50970</v>
      </c>
      <c r="B4169" s="70" t="s">
        <v>1035</v>
      </c>
      <c r="C4169" s="71">
        <v>1012040</v>
      </c>
      <c r="D4169" s="72" t="s">
        <v>3851</v>
      </c>
      <c r="E4169" s="71">
        <v>0</v>
      </c>
      <c r="F4169" s="71">
        <v>1</v>
      </c>
      <c r="G4169" s="71">
        <v>1</v>
      </c>
      <c r="H4169" s="71">
        <v>4178</v>
      </c>
      <c r="I4169" s="71">
        <v>37.777533900000002</v>
      </c>
      <c r="J4169" s="71">
        <v>-122.1413912</v>
      </c>
    </row>
    <row r="4170" spans="1:10" ht="29.1">
      <c r="A4170" s="71">
        <v>56707</v>
      </c>
      <c r="B4170" s="70" t="s">
        <v>1035</v>
      </c>
      <c r="C4170" s="71">
        <v>100110</v>
      </c>
      <c r="D4170" s="72" t="s">
        <v>3852</v>
      </c>
      <c r="E4170" s="71">
        <v>1</v>
      </c>
      <c r="F4170" s="71">
        <v>0</v>
      </c>
      <c r="G4170" s="71">
        <v>1</v>
      </c>
      <c r="H4170" s="71">
        <v>4179</v>
      </c>
      <c r="I4170" s="71">
        <v>37.780272400000001</v>
      </c>
      <c r="J4170" s="71">
        <v>-122.26401490000001</v>
      </c>
    </row>
    <row r="4171" spans="1:10" ht="29.1">
      <c r="A4171" s="71">
        <v>51346</v>
      </c>
      <c r="B4171" s="70" t="s">
        <v>1035</v>
      </c>
      <c r="C4171" s="71">
        <v>9902950</v>
      </c>
      <c r="D4171" s="72" t="s">
        <v>3836</v>
      </c>
      <c r="E4171" s="71">
        <v>1</v>
      </c>
      <c r="F4171" s="71">
        <v>1</v>
      </c>
      <c r="G4171" s="71">
        <v>1</v>
      </c>
      <c r="H4171" s="71">
        <v>4180</v>
      </c>
      <c r="I4171" s="71">
        <v>37.446666899999997</v>
      </c>
      <c r="J4171" s="71">
        <v>-122.1275416</v>
      </c>
    </row>
    <row r="4172" spans="1:10" ht="29.1">
      <c r="A4172" s="71">
        <v>59144</v>
      </c>
      <c r="B4172" s="70" t="s">
        <v>1035</v>
      </c>
      <c r="C4172" s="71">
        <v>800750</v>
      </c>
      <c r="D4172" s="72" t="s">
        <v>2919</v>
      </c>
      <c r="E4172" s="71">
        <v>0</v>
      </c>
      <c r="F4172" s="71">
        <v>1</v>
      </c>
      <c r="G4172" s="71">
        <v>1</v>
      </c>
      <c r="H4172" s="71">
        <v>4181</v>
      </c>
      <c r="I4172" s="71">
        <v>37.639986499999999</v>
      </c>
      <c r="J4172" s="71">
        <v>-122.1340926</v>
      </c>
    </row>
    <row r="4173" spans="1:10" ht="29.1">
      <c r="A4173" s="71">
        <v>53218</v>
      </c>
      <c r="B4173" s="70" t="s">
        <v>1035</v>
      </c>
      <c r="C4173" s="71">
        <v>9801570</v>
      </c>
      <c r="D4173" s="72" t="s">
        <v>3853</v>
      </c>
      <c r="E4173" s="71">
        <v>1</v>
      </c>
      <c r="F4173" s="71">
        <v>1</v>
      </c>
      <c r="G4173" s="71">
        <v>1</v>
      </c>
      <c r="H4173" s="71">
        <v>4182</v>
      </c>
      <c r="I4173" s="71">
        <v>37.684509599999998</v>
      </c>
      <c r="J4173" s="71">
        <v>-122.082404</v>
      </c>
    </row>
    <row r="4174" spans="1:10" ht="29.1">
      <c r="A4174" s="71">
        <v>52171</v>
      </c>
      <c r="B4174" s="70" t="s">
        <v>1035</v>
      </c>
      <c r="C4174" s="71">
        <v>1503550</v>
      </c>
      <c r="D4174" s="72" t="s">
        <v>3854</v>
      </c>
      <c r="E4174" s="71">
        <v>0</v>
      </c>
      <c r="F4174" s="71">
        <v>1</v>
      </c>
      <c r="G4174" s="71">
        <v>1</v>
      </c>
      <c r="H4174" s="71">
        <v>4183</v>
      </c>
      <c r="I4174" s="71">
        <v>37.688384499999998</v>
      </c>
      <c r="J4174" s="71">
        <v>-122.1620683</v>
      </c>
    </row>
    <row r="4175" spans="1:10" ht="29.1">
      <c r="A4175" s="71">
        <v>52284</v>
      </c>
      <c r="B4175" s="70" t="s">
        <v>1035</v>
      </c>
      <c r="C4175" s="71">
        <v>1600260</v>
      </c>
      <c r="D4175" s="72" t="s">
        <v>3675</v>
      </c>
      <c r="E4175" s="71">
        <v>1</v>
      </c>
      <c r="F4175" s="71">
        <v>1</v>
      </c>
      <c r="G4175" s="71">
        <v>1</v>
      </c>
      <c r="H4175" s="71">
        <v>4184</v>
      </c>
      <c r="I4175" s="71">
        <v>37.961024799999997</v>
      </c>
      <c r="J4175" s="71">
        <v>-122.3374479</v>
      </c>
    </row>
    <row r="4176" spans="1:10" ht="29.1">
      <c r="A4176" s="71">
        <v>55563</v>
      </c>
      <c r="B4176" s="70" t="s">
        <v>1035</v>
      </c>
      <c r="C4176" s="71">
        <v>1031100</v>
      </c>
      <c r="D4176" s="72" t="s">
        <v>3855</v>
      </c>
      <c r="E4176" s="71">
        <v>1</v>
      </c>
      <c r="F4176" s="71">
        <v>1</v>
      </c>
      <c r="G4176" s="71">
        <v>1</v>
      </c>
      <c r="H4176" s="71">
        <v>4185</v>
      </c>
      <c r="I4176" s="71">
        <v>37.844427699999997</v>
      </c>
      <c r="J4176" s="71">
        <v>-122.2517393</v>
      </c>
    </row>
    <row r="4177" spans="1:10" ht="29.1">
      <c r="A4177" s="71">
        <v>51620</v>
      </c>
      <c r="B4177" s="70" t="s">
        <v>1035</v>
      </c>
      <c r="C4177" s="71">
        <v>1006180</v>
      </c>
      <c r="D4177" s="72" t="s">
        <v>3856</v>
      </c>
      <c r="E4177" s="71">
        <v>0</v>
      </c>
      <c r="F4177" s="71">
        <v>1</v>
      </c>
      <c r="G4177" s="71">
        <v>1</v>
      </c>
      <c r="H4177" s="71">
        <v>4186</v>
      </c>
      <c r="I4177" s="71">
        <v>37.850929700000002</v>
      </c>
      <c r="J4177" s="71">
        <v>-122.2121449</v>
      </c>
    </row>
    <row r="4178" spans="1:10" ht="29.1">
      <c r="A4178" s="71">
        <v>55179</v>
      </c>
      <c r="B4178" s="70" t="s">
        <v>1035</v>
      </c>
      <c r="C4178" s="71">
        <v>704530</v>
      </c>
      <c r="D4178" s="72" t="s">
        <v>3839</v>
      </c>
      <c r="E4178" s="71">
        <v>1</v>
      </c>
      <c r="F4178" s="71">
        <v>0</v>
      </c>
      <c r="G4178" s="71">
        <v>1</v>
      </c>
      <c r="H4178" s="71">
        <v>4187</v>
      </c>
      <c r="I4178" s="71">
        <v>37.557032599999999</v>
      </c>
      <c r="J4178" s="71">
        <v>-121.9875914</v>
      </c>
    </row>
    <row r="4179" spans="1:10" ht="29.1">
      <c r="A4179" s="71">
        <v>53320</v>
      </c>
      <c r="B4179" s="70" t="s">
        <v>1035</v>
      </c>
      <c r="C4179" s="71">
        <v>9801840</v>
      </c>
      <c r="D4179" s="72" t="s">
        <v>3857</v>
      </c>
      <c r="E4179" s="71">
        <v>1</v>
      </c>
      <c r="F4179" s="71">
        <v>0</v>
      </c>
      <c r="G4179" s="71">
        <v>1</v>
      </c>
      <c r="H4179" s="71">
        <v>4188</v>
      </c>
      <c r="I4179" s="71">
        <v>37.686102099999999</v>
      </c>
      <c r="J4179" s="71">
        <v>-122.0495322</v>
      </c>
    </row>
    <row r="4180" spans="1:10" ht="29.1">
      <c r="A4180" s="71">
        <v>59924</v>
      </c>
      <c r="B4180" s="70" t="s">
        <v>1035</v>
      </c>
      <c r="C4180" s="71">
        <v>500170</v>
      </c>
      <c r="D4180" s="72" t="s">
        <v>3858</v>
      </c>
      <c r="E4180" s="71">
        <v>1</v>
      </c>
      <c r="F4180" s="71">
        <v>0</v>
      </c>
      <c r="G4180" s="71">
        <v>1</v>
      </c>
      <c r="H4180" s="71">
        <v>4189</v>
      </c>
      <c r="I4180" s="71">
        <v>37.9216786</v>
      </c>
      <c r="J4180" s="71">
        <v>-122.2912604</v>
      </c>
    </row>
    <row r="4181" spans="1:10" ht="29.1">
      <c r="A4181" s="71">
        <v>58212</v>
      </c>
      <c r="B4181" s="70" t="s">
        <v>1035</v>
      </c>
      <c r="C4181" s="71">
        <v>1005180</v>
      </c>
      <c r="D4181" s="72" t="s">
        <v>3859</v>
      </c>
      <c r="E4181" s="71">
        <v>1</v>
      </c>
      <c r="F4181" s="71">
        <v>0</v>
      </c>
      <c r="G4181" s="71">
        <v>1</v>
      </c>
      <c r="H4181" s="71">
        <v>4190</v>
      </c>
      <c r="I4181" s="71">
        <v>37.807236699999997</v>
      </c>
      <c r="J4181" s="71">
        <v>-122.2059259</v>
      </c>
    </row>
    <row r="4182" spans="1:10" ht="29.1">
      <c r="A4182" s="71">
        <v>57617</v>
      </c>
      <c r="B4182" s="70" t="s">
        <v>1035</v>
      </c>
      <c r="C4182" s="71">
        <v>1304020</v>
      </c>
      <c r="D4182" s="72" t="s">
        <v>3860</v>
      </c>
      <c r="E4182" s="71">
        <v>0</v>
      </c>
      <c r="F4182" s="71">
        <v>1</v>
      </c>
      <c r="G4182" s="71">
        <v>1</v>
      </c>
      <c r="H4182" s="71">
        <v>4191</v>
      </c>
      <c r="I4182" s="71">
        <v>37.957290200000003</v>
      </c>
      <c r="J4182" s="71">
        <v>-122.2684952</v>
      </c>
    </row>
    <row r="4183" spans="1:10" ht="29.1">
      <c r="A4183" s="71">
        <v>59019</v>
      </c>
      <c r="B4183" s="70" t="s">
        <v>1035</v>
      </c>
      <c r="C4183" s="71">
        <v>1013600</v>
      </c>
      <c r="D4183" s="72" t="s">
        <v>3861</v>
      </c>
      <c r="E4183" s="71">
        <v>0</v>
      </c>
      <c r="F4183" s="71">
        <v>1</v>
      </c>
      <c r="G4183" s="71">
        <v>1</v>
      </c>
      <c r="H4183" s="71">
        <v>4192</v>
      </c>
      <c r="I4183" s="71">
        <v>37.816006199999997</v>
      </c>
      <c r="J4183" s="71">
        <v>-122.2350852</v>
      </c>
    </row>
    <row r="4184" spans="1:10" ht="29.1">
      <c r="A4184" s="71">
        <v>53099</v>
      </c>
      <c r="B4184" s="70" t="s">
        <v>1035</v>
      </c>
      <c r="C4184" s="71">
        <v>703310</v>
      </c>
      <c r="D4184" s="72" t="s">
        <v>3862</v>
      </c>
      <c r="E4184" s="71">
        <v>0</v>
      </c>
      <c r="F4184" s="71">
        <v>1</v>
      </c>
      <c r="G4184" s="71">
        <v>1</v>
      </c>
      <c r="H4184" s="71">
        <v>4193</v>
      </c>
      <c r="I4184" s="71">
        <v>37.507127300000001</v>
      </c>
      <c r="J4184" s="71">
        <v>-121.91958169999999</v>
      </c>
    </row>
    <row r="4185" spans="1:10" ht="29.1">
      <c r="A4185" s="71">
        <v>51761</v>
      </c>
      <c r="B4185" s="70" t="s">
        <v>1035</v>
      </c>
      <c r="C4185" s="71">
        <v>1503470</v>
      </c>
      <c r="D4185" s="72" t="s">
        <v>3773</v>
      </c>
      <c r="E4185" s="71">
        <v>0</v>
      </c>
      <c r="F4185" s="71">
        <v>1</v>
      </c>
      <c r="G4185" s="71">
        <v>1</v>
      </c>
      <c r="H4185" s="71">
        <v>4194</v>
      </c>
      <c r="I4185" s="71">
        <v>37.686792799999999</v>
      </c>
      <c r="J4185" s="71">
        <v>-122.16106449999999</v>
      </c>
    </row>
    <row r="4186" spans="1:10" ht="29.1">
      <c r="A4186" s="71">
        <v>58949</v>
      </c>
      <c r="B4186" s="70" t="s">
        <v>1035</v>
      </c>
      <c r="C4186" s="71">
        <v>1019640</v>
      </c>
      <c r="D4186" s="72" t="s">
        <v>3863</v>
      </c>
      <c r="E4186" s="71">
        <v>0</v>
      </c>
      <c r="F4186" s="71">
        <v>1</v>
      </c>
      <c r="G4186" s="71">
        <v>1</v>
      </c>
      <c r="H4186" s="71">
        <v>4195</v>
      </c>
      <c r="I4186" s="71">
        <v>37.832704800000002</v>
      </c>
      <c r="J4186" s="71">
        <v>-122.2074513</v>
      </c>
    </row>
    <row r="4187" spans="1:10" ht="29.1">
      <c r="A4187" s="71">
        <v>55492</v>
      </c>
      <c r="B4187" s="70" t="s">
        <v>1035</v>
      </c>
      <c r="C4187" s="71">
        <v>1502960</v>
      </c>
      <c r="D4187" s="72" t="s">
        <v>3864</v>
      </c>
      <c r="E4187" s="71">
        <v>1</v>
      </c>
      <c r="F4187" s="71">
        <v>0</v>
      </c>
      <c r="G4187" s="71">
        <v>1</v>
      </c>
      <c r="H4187" s="71">
        <v>4196</v>
      </c>
      <c r="I4187" s="71">
        <v>37.718901199999998</v>
      </c>
      <c r="J4187" s="71">
        <v>-122.1582872</v>
      </c>
    </row>
    <row r="4188" spans="1:10" ht="29.1">
      <c r="A4188" s="71">
        <v>54760</v>
      </c>
      <c r="B4188" s="70" t="s">
        <v>1035</v>
      </c>
      <c r="C4188" s="71">
        <v>703810</v>
      </c>
      <c r="D4188" s="72" t="s">
        <v>2868</v>
      </c>
      <c r="E4188" s="71">
        <v>1</v>
      </c>
      <c r="F4188" s="71">
        <v>0</v>
      </c>
      <c r="G4188" s="71">
        <v>1</v>
      </c>
      <c r="H4188" s="71">
        <v>4197</v>
      </c>
      <c r="I4188" s="71">
        <v>37.5622738</v>
      </c>
      <c r="J4188" s="71">
        <v>-121.9789482</v>
      </c>
    </row>
    <row r="4189" spans="1:10" ht="29.1">
      <c r="A4189" s="71">
        <v>59489</v>
      </c>
      <c r="B4189" s="70" t="s">
        <v>1035</v>
      </c>
      <c r="C4189" s="71">
        <v>706560</v>
      </c>
      <c r="D4189" s="72" t="s">
        <v>3865</v>
      </c>
      <c r="E4189" s="71">
        <v>0</v>
      </c>
      <c r="F4189" s="71">
        <v>1</v>
      </c>
      <c r="G4189" s="71">
        <v>1</v>
      </c>
      <c r="H4189" s="71">
        <v>4198</v>
      </c>
      <c r="I4189" s="71">
        <v>37.530872700000003</v>
      </c>
      <c r="J4189" s="71">
        <v>-121.9403464</v>
      </c>
    </row>
    <row r="4190" spans="1:10" ht="29.1">
      <c r="A4190" s="71">
        <v>51630</v>
      </c>
      <c r="B4190" s="70" t="s">
        <v>1035</v>
      </c>
      <c r="C4190" s="71">
        <v>1006190</v>
      </c>
      <c r="D4190" s="72" t="s">
        <v>3866</v>
      </c>
      <c r="E4190" s="71">
        <v>1</v>
      </c>
      <c r="F4190" s="71">
        <v>0</v>
      </c>
      <c r="G4190" s="71">
        <v>1</v>
      </c>
      <c r="H4190" s="71">
        <v>4199</v>
      </c>
      <c r="I4190" s="71">
        <v>37.842453499999998</v>
      </c>
      <c r="J4190" s="71">
        <v>-122.2186181</v>
      </c>
    </row>
    <row r="4191" spans="1:10" ht="29.1">
      <c r="A4191" s="71">
        <v>57976</v>
      </c>
      <c r="B4191" s="70" t="s">
        <v>1035</v>
      </c>
      <c r="C4191" s="71">
        <v>1013500</v>
      </c>
      <c r="D4191" s="72" t="s">
        <v>3867</v>
      </c>
      <c r="E4191" s="71">
        <v>1</v>
      </c>
      <c r="F4191" s="71">
        <v>0</v>
      </c>
      <c r="G4191" s="71">
        <v>1</v>
      </c>
      <c r="H4191" s="71">
        <v>4200</v>
      </c>
      <c r="I4191" s="71">
        <v>37.770464400000002</v>
      </c>
      <c r="J4191" s="71">
        <v>-122.15092129999999</v>
      </c>
    </row>
    <row r="4192" spans="1:10" ht="29.1">
      <c r="A4192" s="71">
        <v>55163</v>
      </c>
      <c r="B4192" s="70" t="s">
        <v>1035</v>
      </c>
      <c r="C4192" s="71">
        <v>900930</v>
      </c>
      <c r="D4192" s="72" t="s">
        <v>3868</v>
      </c>
      <c r="E4192" s="71">
        <v>0</v>
      </c>
      <c r="F4192" s="71">
        <v>1</v>
      </c>
      <c r="G4192" s="71">
        <v>1</v>
      </c>
      <c r="H4192" s="71">
        <v>4201</v>
      </c>
      <c r="I4192" s="71">
        <v>37.537818000000001</v>
      </c>
      <c r="J4192" s="71">
        <v>-122.046898</v>
      </c>
    </row>
    <row r="4193" spans="1:10" ht="29.1">
      <c r="A4193" s="71">
        <v>50349</v>
      </c>
      <c r="B4193" s="70" t="s">
        <v>1035</v>
      </c>
      <c r="C4193" s="71">
        <v>707520</v>
      </c>
      <c r="D4193" s="72" t="s">
        <v>3869</v>
      </c>
      <c r="E4193" s="71">
        <v>0</v>
      </c>
      <c r="F4193" s="71">
        <v>1</v>
      </c>
      <c r="G4193" s="71">
        <v>1</v>
      </c>
      <c r="H4193" s="71">
        <v>4202</v>
      </c>
      <c r="I4193" s="71">
        <v>37.486835200000002</v>
      </c>
      <c r="J4193" s="71">
        <v>-121.94158710000001</v>
      </c>
    </row>
    <row r="4194" spans="1:10" ht="29.1">
      <c r="A4194" s="71">
        <v>50245</v>
      </c>
      <c r="B4194" s="70" t="s">
        <v>1035</v>
      </c>
      <c r="C4194" s="71">
        <v>706870</v>
      </c>
      <c r="D4194" s="72" t="s">
        <v>3870</v>
      </c>
      <c r="E4194" s="71">
        <v>0</v>
      </c>
      <c r="F4194" s="71">
        <v>1</v>
      </c>
      <c r="G4194" s="71">
        <v>1</v>
      </c>
      <c r="H4194" s="71">
        <v>4203</v>
      </c>
      <c r="I4194" s="71">
        <v>37.499457900000003</v>
      </c>
      <c r="J4194" s="71">
        <v>-121.9488589</v>
      </c>
    </row>
    <row r="4195" spans="1:10" ht="29.1">
      <c r="A4195" s="71">
        <v>56383</v>
      </c>
      <c r="B4195" s="70" t="s">
        <v>1035</v>
      </c>
      <c r="C4195" s="71">
        <v>900540</v>
      </c>
      <c r="D4195" s="72" t="s">
        <v>3418</v>
      </c>
      <c r="E4195" s="71">
        <v>1</v>
      </c>
      <c r="F4195" s="71">
        <v>1</v>
      </c>
      <c r="G4195" s="71">
        <v>1</v>
      </c>
      <c r="H4195" s="71">
        <v>4204</v>
      </c>
      <c r="I4195" s="71">
        <v>37.522221500000001</v>
      </c>
      <c r="J4195" s="71">
        <v>-122.0315579</v>
      </c>
    </row>
    <row r="4196" spans="1:10" ht="29.1">
      <c r="A4196" s="71">
        <v>51214</v>
      </c>
      <c r="B4196" s="70" t="s">
        <v>1035</v>
      </c>
      <c r="C4196" s="71">
        <v>9801480</v>
      </c>
      <c r="D4196" s="72" t="s">
        <v>3871</v>
      </c>
      <c r="E4196" s="71">
        <v>0</v>
      </c>
      <c r="F4196" s="71">
        <v>1</v>
      </c>
      <c r="G4196" s="71">
        <v>1</v>
      </c>
      <c r="H4196" s="71">
        <v>4205</v>
      </c>
      <c r="I4196" s="71">
        <v>37.685735200000003</v>
      </c>
      <c r="J4196" s="71">
        <v>-122.08620089999999</v>
      </c>
    </row>
    <row r="4197" spans="1:10" ht="29.1">
      <c r="A4197" s="71">
        <v>54365</v>
      </c>
      <c r="B4197" s="70" t="s">
        <v>1035</v>
      </c>
      <c r="C4197" s="71">
        <v>1005240</v>
      </c>
      <c r="D4197" s="72" t="s">
        <v>3872</v>
      </c>
      <c r="E4197" s="71">
        <v>0</v>
      </c>
      <c r="F4197" s="71">
        <v>1</v>
      </c>
      <c r="G4197" s="71">
        <v>1</v>
      </c>
      <c r="H4197" s="71">
        <v>4206</v>
      </c>
      <c r="I4197" s="71">
        <v>37.838647000000002</v>
      </c>
      <c r="J4197" s="71">
        <v>-122.1953309</v>
      </c>
    </row>
    <row r="4198" spans="1:10" ht="29.1">
      <c r="A4198" s="71">
        <v>58590</v>
      </c>
      <c r="B4198" s="70" t="s">
        <v>1035</v>
      </c>
      <c r="C4198" s="71">
        <v>1303080</v>
      </c>
      <c r="D4198" s="72" t="s">
        <v>3873</v>
      </c>
      <c r="E4198" s="71">
        <v>0</v>
      </c>
      <c r="F4198" s="71">
        <v>1</v>
      </c>
      <c r="G4198" s="71">
        <v>1</v>
      </c>
      <c r="H4198" s="71">
        <v>4207</v>
      </c>
      <c r="I4198" s="71">
        <v>37.949908899999997</v>
      </c>
      <c r="J4198" s="71">
        <v>-122.340841</v>
      </c>
    </row>
    <row r="4199" spans="1:10" ht="29.1">
      <c r="A4199" s="71">
        <v>59230</v>
      </c>
      <c r="B4199" s="70" t="s">
        <v>1035</v>
      </c>
      <c r="C4199" s="71">
        <v>802680</v>
      </c>
      <c r="D4199" s="72" t="s">
        <v>3837</v>
      </c>
      <c r="E4199" s="71">
        <v>1</v>
      </c>
      <c r="F4199" s="71">
        <v>1</v>
      </c>
      <c r="G4199" s="71">
        <v>1</v>
      </c>
      <c r="H4199" s="71">
        <v>4208</v>
      </c>
      <c r="I4199" s="71">
        <v>37.610310400000003</v>
      </c>
      <c r="J4199" s="71">
        <v>-122.0546976</v>
      </c>
    </row>
    <row r="4200" spans="1:10" ht="29.1">
      <c r="A4200" s="71">
        <v>53985</v>
      </c>
      <c r="B4200" s="70" t="s">
        <v>1035</v>
      </c>
      <c r="C4200" s="71">
        <v>9801850</v>
      </c>
      <c r="D4200" s="72" t="s">
        <v>3857</v>
      </c>
      <c r="E4200" s="71">
        <v>0</v>
      </c>
      <c r="F4200" s="71">
        <v>1</v>
      </c>
      <c r="G4200" s="71">
        <v>1</v>
      </c>
      <c r="H4200" s="71">
        <v>4209</v>
      </c>
      <c r="I4200" s="71">
        <v>37.686109600000002</v>
      </c>
      <c r="J4200" s="71">
        <v>-122.049089</v>
      </c>
    </row>
    <row r="4201" spans="1:10" ht="29.1">
      <c r="A4201" s="71">
        <v>52315</v>
      </c>
      <c r="B4201" s="70" t="s">
        <v>1035</v>
      </c>
      <c r="C4201" s="71">
        <v>1007100</v>
      </c>
      <c r="D4201" s="72" t="s">
        <v>3874</v>
      </c>
      <c r="E4201" s="71">
        <v>1</v>
      </c>
      <c r="F4201" s="71">
        <v>0</v>
      </c>
      <c r="G4201" s="71">
        <v>1</v>
      </c>
      <c r="H4201" s="71">
        <v>4210</v>
      </c>
      <c r="I4201" s="71">
        <v>37.794067200000001</v>
      </c>
      <c r="J4201" s="71">
        <v>-122.1819878</v>
      </c>
    </row>
    <row r="4202" spans="1:10" ht="29.1">
      <c r="A4202" s="71">
        <v>50181</v>
      </c>
      <c r="B4202" s="70" t="s">
        <v>1035</v>
      </c>
      <c r="C4202" s="71">
        <v>706650</v>
      </c>
      <c r="D4202" s="72" t="s">
        <v>3693</v>
      </c>
      <c r="E4202" s="71">
        <v>0</v>
      </c>
      <c r="F4202" s="71">
        <v>1</v>
      </c>
      <c r="G4202" s="71">
        <v>1</v>
      </c>
      <c r="H4202" s="71">
        <v>4211</v>
      </c>
      <c r="I4202" s="71">
        <v>37.531702500000002</v>
      </c>
      <c r="J4202" s="71">
        <v>-121.94468999999999</v>
      </c>
    </row>
    <row r="4203" spans="1:10" ht="29.1">
      <c r="A4203" s="71">
        <v>54384</v>
      </c>
      <c r="B4203" s="70" t="s">
        <v>1035</v>
      </c>
      <c r="C4203" s="71">
        <v>500420</v>
      </c>
      <c r="D4203" s="72" t="s">
        <v>3652</v>
      </c>
      <c r="E4203" s="71">
        <v>0</v>
      </c>
      <c r="F4203" s="71">
        <v>1</v>
      </c>
      <c r="G4203" s="71">
        <v>1</v>
      </c>
      <c r="H4203" s="71">
        <v>4212</v>
      </c>
      <c r="I4203" s="71">
        <v>37.9366269</v>
      </c>
      <c r="J4203" s="71">
        <v>-122.3162095</v>
      </c>
    </row>
    <row r="4204" spans="1:10" ht="29.1">
      <c r="A4204" s="71">
        <v>52812</v>
      </c>
      <c r="B4204" s="70" t="s">
        <v>1035</v>
      </c>
      <c r="C4204" s="71">
        <v>304270</v>
      </c>
      <c r="D4204" s="72" t="s">
        <v>3875</v>
      </c>
      <c r="E4204" s="71">
        <v>0</v>
      </c>
      <c r="F4204" s="71">
        <v>1</v>
      </c>
      <c r="G4204" s="71">
        <v>1</v>
      </c>
      <c r="H4204" s="71">
        <v>4213</v>
      </c>
      <c r="I4204" s="71">
        <v>37.880910999999998</v>
      </c>
      <c r="J4204" s="71">
        <v>-122.2831721</v>
      </c>
    </row>
    <row r="4205" spans="1:10" ht="29.1">
      <c r="A4205" s="71">
        <v>59460</v>
      </c>
      <c r="B4205" s="70" t="s">
        <v>1035</v>
      </c>
      <c r="C4205" s="71">
        <v>1301510</v>
      </c>
      <c r="D4205" s="72" t="s">
        <v>3876</v>
      </c>
      <c r="E4205" s="71">
        <v>0</v>
      </c>
      <c r="F4205" s="71">
        <v>1</v>
      </c>
      <c r="G4205" s="71">
        <v>1</v>
      </c>
      <c r="H4205" s="71">
        <v>4214</v>
      </c>
      <c r="I4205" s="71">
        <v>37.943702999999999</v>
      </c>
      <c r="J4205" s="71">
        <v>-122.3430606</v>
      </c>
    </row>
    <row r="4206" spans="1:10" ht="29.1">
      <c r="A4206" s="71">
        <v>52127</v>
      </c>
      <c r="B4206" s="70" t="s">
        <v>1035</v>
      </c>
      <c r="C4206" s="71">
        <v>1016790</v>
      </c>
      <c r="D4206" s="72" t="s">
        <v>3877</v>
      </c>
      <c r="E4206" s="71">
        <v>0</v>
      </c>
      <c r="F4206" s="71">
        <v>1</v>
      </c>
      <c r="G4206" s="71">
        <v>1</v>
      </c>
      <c r="H4206" s="71">
        <v>4215</v>
      </c>
      <c r="I4206" s="71">
        <v>37.817937000000001</v>
      </c>
      <c r="J4206" s="71">
        <v>-122.20320599999999</v>
      </c>
    </row>
    <row r="4207" spans="1:10" ht="29.1">
      <c r="A4207" s="71">
        <v>53950</v>
      </c>
      <c r="B4207" s="70" t="s">
        <v>1035</v>
      </c>
      <c r="C4207" s="71">
        <v>1600920</v>
      </c>
      <c r="D4207" s="72" t="s">
        <v>3878</v>
      </c>
      <c r="E4207" s="71">
        <v>0</v>
      </c>
      <c r="F4207" s="71">
        <v>1</v>
      </c>
      <c r="G4207" s="71">
        <v>1</v>
      </c>
      <c r="H4207" s="71">
        <v>4216</v>
      </c>
      <c r="I4207" s="71">
        <v>37.951177800000004</v>
      </c>
      <c r="J4207" s="71">
        <v>-122.3324988</v>
      </c>
    </row>
    <row r="4208" spans="1:10" ht="29.1">
      <c r="A4208" s="71">
        <v>56280</v>
      </c>
      <c r="B4208" s="70" t="s">
        <v>1035</v>
      </c>
      <c r="C4208" s="71">
        <v>706700</v>
      </c>
      <c r="D4208" s="72" t="s">
        <v>3751</v>
      </c>
      <c r="E4208" s="71">
        <v>0</v>
      </c>
      <c r="F4208" s="71">
        <v>1</v>
      </c>
      <c r="G4208" s="71">
        <v>1</v>
      </c>
      <c r="H4208" s="71">
        <v>4217</v>
      </c>
      <c r="I4208" s="71">
        <v>37.531842599999997</v>
      </c>
      <c r="J4208" s="71">
        <v>-121.9322621</v>
      </c>
    </row>
    <row r="4209" spans="1:10" ht="29.1">
      <c r="A4209" s="71">
        <v>55904</v>
      </c>
      <c r="B4209" s="70" t="s">
        <v>1035</v>
      </c>
      <c r="C4209" s="71">
        <v>303420</v>
      </c>
      <c r="D4209" s="72" t="s">
        <v>3879</v>
      </c>
      <c r="E4209" s="71">
        <v>0</v>
      </c>
      <c r="F4209" s="71">
        <v>1</v>
      </c>
      <c r="G4209" s="71">
        <v>1</v>
      </c>
      <c r="H4209" s="71">
        <v>4218</v>
      </c>
      <c r="I4209" s="71">
        <v>37.8898747</v>
      </c>
      <c r="J4209" s="71">
        <v>-122.2726456</v>
      </c>
    </row>
    <row r="4210" spans="1:10" ht="29.1">
      <c r="A4210" s="71">
        <v>53543</v>
      </c>
      <c r="B4210" s="70" t="s">
        <v>1035</v>
      </c>
      <c r="C4210" s="71">
        <v>9802670</v>
      </c>
      <c r="D4210" s="72" t="s">
        <v>3880</v>
      </c>
      <c r="E4210" s="71">
        <v>1</v>
      </c>
      <c r="F4210" s="71">
        <v>0</v>
      </c>
      <c r="G4210" s="71">
        <v>1</v>
      </c>
      <c r="H4210" s="71">
        <v>4219</v>
      </c>
      <c r="I4210" s="71">
        <v>37.689600400000003</v>
      </c>
      <c r="J4210" s="71">
        <v>-122.0738317</v>
      </c>
    </row>
    <row r="4211" spans="1:10" ht="29.1">
      <c r="A4211" s="71">
        <v>52795</v>
      </c>
      <c r="B4211" s="70" t="s">
        <v>1035</v>
      </c>
      <c r="C4211" s="71">
        <v>9907320</v>
      </c>
      <c r="D4211" s="72" t="s">
        <v>2920</v>
      </c>
      <c r="E4211" s="71">
        <v>1</v>
      </c>
      <c r="F4211" s="71">
        <v>0</v>
      </c>
      <c r="G4211" s="71">
        <v>1</v>
      </c>
      <c r="H4211" s="71">
        <v>4220</v>
      </c>
      <c r="I4211" s="71">
        <v>37.772944299999999</v>
      </c>
      <c r="J4211" s="71">
        <v>-122.2222084</v>
      </c>
    </row>
    <row r="4212" spans="1:10" ht="29.1">
      <c r="A4212" s="71">
        <v>58478</v>
      </c>
      <c r="B4212" s="70" t="s">
        <v>1035</v>
      </c>
      <c r="C4212" s="71">
        <v>500240</v>
      </c>
      <c r="D4212" s="72" t="s">
        <v>3682</v>
      </c>
      <c r="E4212" s="71">
        <v>0</v>
      </c>
      <c r="F4212" s="71">
        <v>1</v>
      </c>
      <c r="G4212" s="71">
        <v>1</v>
      </c>
      <c r="H4212" s="71">
        <v>4221</v>
      </c>
      <c r="I4212" s="71">
        <v>37.929754500000001</v>
      </c>
      <c r="J4212" s="71">
        <v>-122.30457509999999</v>
      </c>
    </row>
    <row r="4213" spans="1:10" ht="29.1">
      <c r="A4213" s="71">
        <v>55852</v>
      </c>
      <c r="B4213" s="70" t="s">
        <v>1035</v>
      </c>
      <c r="C4213" s="71">
        <v>100290</v>
      </c>
      <c r="D4213" s="72" t="s">
        <v>1673</v>
      </c>
      <c r="E4213" s="71">
        <v>1</v>
      </c>
      <c r="F4213" s="71">
        <v>0</v>
      </c>
      <c r="G4213" s="71">
        <v>1</v>
      </c>
      <c r="H4213" s="71">
        <v>4222</v>
      </c>
      <c r="I4213" s="71">
        <v>37.738463099999997</v>
      </c>
      <c r="J4213" s="71">
        <v>-122.25196</v>
      </c>
    </row>
    <row r="4214" spans="1:10" ht="29.1">
      <c r="A4214" s="71">
        <v>56490</v>
      </c>
      <c r="B4214" s="70" t="s">
        <v>1035</v>
      </c>
      <c r="C4214" s="71">
        <v>1003680</v>
      </c>
      <c r="D4214" s="72" t="s">
        <v>3881</v>
      </c>
      <c r="E4214" s="71">
        <v>0</v>
      </c>
      <c r="F4214" s="71">
        <v>1</v>
      </c>
      <c r="G4214" s="71">
        <v>1</v>
      </c>
      <c r="H4214" s="71">
        <v>4223</v>
      </c>
      <c r="I4214" s="71">
        <v>37.7515985</v>
      </c>
      <c r="J4214" s="71">
        <v>-122.1887339</v>
      </c>
    </row>
    <row r="4215" spans="1:10" ht="29.1">
      <c r="A4215" s="71">
        <v>52740</v>
      </c>
      <c r="B4215" s="70" t="s">
        <v>1035</v>
      </c>
      <c r="C4215" s="71">
        <v>1015430</v>
      </c>
      <c r="D4215" s="72" t="s">
        <v>3594</v>
      </c>
      <c r="E4215" s="71">
        <v>1</v>
      </c>
      <c r="F4215" s="71">
        <v>0</v>
      </c>
      <c r="G4215" s="71">
        <v>1</v>
      </c>
      <c r="H4215" s="71">
        <v>4224</v>
      </c>
      <c r="I4215" s="71">
        <v>37.813161600000001</v>
      </c>
      <c r="J4215" s="71">
        <v>-122.22639959999999</v>
      </c>
    </row>
    <row r="4216" spans="1:10" ht="29.1">
      <c r="A4216" s="71">
        <v>56254</v>
      </c>
      <c r="B4216" s="70" t="s">
        <v>1035</v>
      </c>
      <c r="C4216" s="71">
        <v>1304160</v>
      </c>
      <c r="D4216" s="72" t="s">
        <v>3430</v>
      </c>
      <c r="E4216" s="71">
        <v>1</v>
      </c>
      <c r="F4216" s="71">
        <v>0</v>
      </c>
      <c r="G4216" s="71">
        <v>1</v>
      </c>
      <c r="H4216" s="71">
        <v>4225</v>
      </c>
      <c r="I4216" s="71">
        <v>37.9435796</v>
      </c>
      <c r="J4216" s="71">
        <v>-122.3470528</v>
      </c>
    </row>
    <row r="4217" spans="1:10" ht="29.1">
      <c r="A4217" s="71">
        <v>54215</v>
      </c>
      <c r="B4217" s="70" t="s">
        <v>1035</v>
      </c>
      <c r="C4217" s="71">
        <v>804700</v>
      </c>
      <c r="D4217" s="72" t="s">
        <v>3882</v>
      </c>
      <c r="E4217" s="71">
        <v>1</v>
      </c>
      <c r="F4217" s="71">
        <v>1</v>
      </c>
      <c r="G4217" s="71">
        <v>1</v>
      </c>
      <c r="H4217" s="71">
        <v>4226</v>
      </c>
      <c r="I4217" s="71">
        <v>37.619588200000003</v>
      </c>
      <c r="J4217" s="71">
        <v>-122.0701518</v>
      </c>
    </row>
    <row r="4218" spans="1:10" ht="29.1">
      <c r="A4218" s="71">
        <v>53238</v>
      </c>
      <c r="B4218" s="70" t="s">
        <v>1035</v>
      </c>
      <c r="C4218" s="71">
        <v>1100230</v>
      </c>
      <c r="D4218" s="72" t="s">
        <v>3549</v>
      </c>
      <c r="E4218" s="71">
        <v>1</v>
      </c>
      <c r="F4218" s="71">
        <v>0</v>
      </c>
      <c r="G4218" s="71">
        <v>1</v>
      </c>
      <c r="H4218" s="71">
        <v>4227</v>
      </c>
      <c r="I4218" s="71">
        <v>37.817785899999997</v>
      </c>
      <c r="J4218" s="71">
        <v>-122.2226493</v>
      </c>
    </row>
    <row r="4219" spans="1:10" ht="29.1">
      <c r="A4219" s="71">
        <v>51671</v>
      </c>
      <c r="B4219" s="70" t="s">
        <v>1035</v>
      </c>
      <c r="C4219" s="71">
        <v>701340</v>
      </c>
      <c r="D4219" s="72" t="s">
        <v>3792</v>
      </c>
      <c r="E4219" s="71">
        <v>0</v>
      </c>
      <c r="F4219" s="71">
        <v>1</v>
      </c>
      <c r="G4219" s="71">
        <v>1</v>
      </c>
      <c r="H4219" s="71">
        <v>4228</v>
      </c>
      <c r="I4219" s="71">
        <v>37.553942900000003</v>
      </c>
      <c r="J4219" s="71">
        <v>-121.9752453</v>
      </c>
    </row>
    <row r="4220" spans="1:10" ht="29.1">
      <c r="A4220" s="71">
        <v>56236</v>
      </c>
      <c r="B4220" s="70" t="s">
        <v>1035</v>
      </c>
      <c r="C4220" s="71">
        <v>801790</v>
      </c>
      <c r="D4220" s="72" t="s">
        <v>3883</v>
      </c>
      <c r="E4220" s="71">
        <v>0</v>
      </c>
      <c r="F4220" s="71">
        <v>1</v>
      </c>
      <c r="G4220" s="71">
        <v>1</v>
      </c>
      <c r="H4220" s="71">
        <v>4229</v>
      </c>
      <c r="I4220" s="71">
        <v>37.624452599999998</v>
      </c>
      <c r="J4220" s="71">
        <v>-122.0721932</v>
      </c>
    </row>
    <row r="4221" spans="1:10" ht="29.1">
      <c r="A4221" s="71">
        <v>51138</v>
      </c>
      <c r="B4221" s="70" t="s">
        <v>1035</v>
      </c>
      <c r="C4221" s="71">
        <v>301100</v>
      </c>
      <c r="D4221" s="72" t="s">
        <v>3884</v>
      </c>
      <c r="E4221" s="71">
        <v>1</v>
      </c>
      <c r="F4221" s="71">
        <v>0</v>
      </c>
      <c r="G4221" s="71">
        <v>1</v>
      </c>
      <c r="H4221" s="71">
        <v>4230</v>
      </c>
      <c r="I4221" s="71">
        <v>37.883546899999999</v>
      </c>
      <c r="J4221" s="71">
        <v>-122.25176070000001</v>
      </c>
    </row>
    <row r="4222" spans="1:10" ht="29.1">
      <c r="A4222" s="71">
        <v>50868</v>
      </c>
      <c r="B4222" s="70" t="s">
        <v>1035</v>
      </c>
      <c r="C4222" s="71">
        <v>9901720</v>
      </c>
      <c r="D4222" s="72" t="s">
        <v>3885</v>
      </c>
      <c r="E4222" s="71">
        <v>0</v>
      </c>
      <c r="F4222" s="71">
        <v>1</v>
      </c>
      <c r="G4222" s="71">
        <v>1</v>
      </c>
      <c r="H4222" s="71">
        <v>4231</v>
      </c>
      <c r="I4222" s="71">
        <v>37.841071200000002</v>
      </c>
      <c r="J4222" s="71">
        <v>-122.22385389999999</v>
      </c>
    </row>
    <row r="4223" spans="1:10" ht="29.1">
      <c r="A4223" s="71">
        <v>55962</v>
      </c>
      <c r="B4223" s="70" t="s">
        <v>1035</v>
      </c>
      <c r="C4223" s="71">
        <v>1011400</v>
      </c>
      <c r="D4223" s="72" t="s">
        <v>3886</v>
      </c>
      <c r="E4223" s="71">
        <v>0</v>
      </c>
      <c r="F4223" s="71">
        <v>1</v>
      </c>
      <c r="G4223" s="71">
        <v>1</v>
      </c>
      <c r="H4223" s="71">
        <v>4232</v>
      </c>
      <c r="I4223" s="71">
        <v>37.752435800000001</v>
      </c>
      <c r="J4223" s="71">
        <v>-122.12347579999999</v>
      </c>
    </row>
    <row r="4224" spans="1:10" ht="29.1">
      <c r="A4224" s="71">
        <v>55063</v>
      </c>
      <c r="B4224" s="70" t="s">
        <v>1035</v>
      </c>
      <c r="C4224" s="71">
        <v>900140</v>
      </c>
      <c r="D4224" s="72" t="s">
        <v>3689</v>
      </c>
      <c r="E4224" s="71">
        <v>0</v>
      </c>
      <c r="F4224" s="71">
        <v>1</v>
      </c>
      <c r="G4224" s="71">
        <v>1</v>
      </c>
      <c r="H4224" s="71">
        <v>4233</v>
      </c>
      <c r="I4224" s="71">
        <v>37.548662700000001</v>
      </c>
      <c r="J4224" s="71">
        <v>-122.032673</v>
      </c>
    </row>
    <row r="4225" spans="1:10" ht="29.1">
      <c r="A4225" s="71">
        <v>56939</v>
      </c>
      <c r="B4225" s="70" t="s">
        <v>1035</v>
      </c>
      <c r="C4225" s="71">
        <v>1013300</v>
      </c>
      <c r="D4225" s="72" t="s">
        <v>2732</v>
      </c>
      <c r="E4225" s="71">
        <v>0</v>
      </c>
      <c r="F4225" s="71">
        <v>1</v>
      </c>
      <c r="G4225" s="71">
        <v>1</v>
      </c>
      <c r="H4225" s="71">
        <v>4234</v>
      </c>
      <c r="I4225" s="71">
        <v>37.808185199999997</v>
      </c>
      <c r="J4225" s="71">
        <v>-122.1808417</v>
      </c>
    </row>
    <row r="4226" spans="1:10" ht="29.1">
      <c r="A4226" s="71">
        <v>56794</v>
      </c>
      <c r="B4226" s="70" t="s">
        <v>1035</v>
      </c>
      <c r="C4226" s="71">
        <v>9803090</v>
      </c>
      <c r="D4226" s="72" t="s">
        <v>3887</v>
      </c>
      <c r="E4226" s="71">
        <v>0</v>
      </c>
      <c r="F4226" s="71">
        <v>1</v>
      </c>
      <c r="G4226" s="71">
        <v>1</v>
      </c>
      <c r="H4226" s="71">
        <v>4235</v>
      </c>
      <c r="I4226" s="71">
        <v>37.7019156</v>
      </c>
      <c r="J4226" s="71">
        <v>-122.0950687</v>
      </c>
    </row>
    <row r="4227" spans="1:10" ht="29.1">
      <c r="A4227" s="71">
        <v>59947</v>
      </c>
      <c r="B4227" s="70" t="s">
        <v>1035</v>
      </c>
      <c r="C4227" s="71">
        <v>1303090</v>
      </c>
      <c r="D4227" s="72" t="s">
        <v>3873</v>
      </c>
      <c r="E4227" s="71">
        <v>1</v>
      </c>
      <c r="F4227" s="71">
        <v>0</v>
      </c>
      <c r="G4227" s="71">
        <v>1</v>
      </c>
      <c r="H4227" s="71">
        <v>4236</v>
      </c>
      <c r="I4227" s="71">
        <v>37.949801700000002</v>
      </c>
      <c r="J4227" s="71">
        <v>-122.341103</v>
      </c>
    </row>
    <row r="4228" spans="1:10" ht="29.1">
      <c r="A4228" s="71">
        <v>57360</v>
      </c>
      <c r="B4228" s="70" t="s">
        <v>1035</v>
      </c>
      <c r="C4228" s="71">
        <v>703960</v>
      </c>
      <c r="D4228" s="72" t="s">
        <v>3603</v>
      </c>
      <c r="E4228" s="71">
        <v>0</v>
      </c>
      <c r="F4228" s="71">
        <v>1</v>
      </c>
      <c r="G4228" s="71">
        <v>1</v>
      </c>
      <c r="H4228" s="71">
        <v>4237</v>
      </c>
      <c r="I4228" s="71">
        <v>37.558869000000001</v>
      </c>
      <c r="J4228" s="71">
        <v>-121.9802309</v>
      </c>
    </row>
    <row r="4229" spans="1:10" ht="29.1">
      <c r="A4229" s="71">
        <v>50457</v>
      </c>
      <c r="B4229" s="70" t="s">
        <v>1035</v>
      </c>
      <c r="C4229" s="71">
        <v>1014210</v>
      </c>
      <c r="D4229" s="72" t="s">
        <v>3888</v>
      </c>
      <c r="E4229" s="71">
        <v>0</v>
      </c>
      <c r="F4229" s="71">
        <v>1</v>
      </c>
      <c r="G4229" s="71">
        <v>1</v>
      </c>
      <c r="H4229" s="71">
        <v>4238</v>
      </c>
      <c r="I4229" s="71">
        <v>37.741961600000003</v>
      </c>
      <c r="J4229" s="71">
        <v>-122.1584065</v>
      </c>
    </row>
    <row r="4230" spans="1:10" ht="29.1">
      <c r="A4230" s="71">
        <v>56560</v>
      </c>
      <c r="B4230" s="70" t="s">
        <v>1035</v>
      </c>
      <c r="C4230" s="71">
        <v>1019550</v>
      </c>
      <c r="D4230" s="72" t="s">
        <v>3166</v>
      </c>
      <c r="E4230" s="71">
        <v>0</v>
      </c>
      <c r="F4230" s="71">
        <v>1</v>
      </c>
      <c r="G4230" s="71">
        <v>1</v>
      </c>
      <c r="H4230" s="71">
        <v>4239</v>
      </c>
      <c r="I4230" s="71">
        <v>37.798672400000001</v>
      </c>
      <c r="J4230" s="71">
        <v>-122.1701139</v>
      </c>
    </row>
    <row r="4231" spans="1:10" ht="29.1">
      <c r="A4231" s="71">
        <v>55940</v>
      </c>
      <c r="B4231" s="70" t="s">
        <v>1035</v>
      </c>
      <c r="C4231" s="71">
        <v>1001580</v>
      </c>
      <c r="D4231" s="72" t="s">
        <v>3889</v>
      </c>
      <c r="E4231" s="71">
        <v>1</v>
      </c>
      <c r="F4231" s="71">
        <v>0</v>
      </c>
      <c r="G4231" s="71">
        <v>1</v>
      </c>
      <c r="H4231" s="71">
        <v>4240</v>
      </c>
      <c r="I4231" s="71">
        <v>37.775436599999999</v>
      </c>
      <c r="J4231" s="71">
        <v>-122.23613330000001</v>
      </c>
    </row>
    <row r="4232" spans="1:10" ht="29.1">
      <c r="A4232" s="71">
        <v>53680</v>
      </c>
      <c r="B4232" s="70" t="s">
        <v>1035</v>
      </c>
      <c r="C4232" s="71">
        <v>803970</v>
      </c>
      <c r="D4232" s="72" t="s">
        <v>3743</v>
      </c>
      <c r="E4232" s="71">
        <v>1</v>
      </c>
      <c r="F4232" s="71">
        <v>1</v>
      </c>
      <c r="G4232" s="71">
        <v>1</v>
      </c>
      <c r="H4232" s="71">
        <v>4241</v>
      </c>
      <c r="I4232" s="71">
        <v>37.620613800000001</v>
      </c>
      <c r="J4232" s="71">
        <v>-122.0696141</v>
      </c>
    </row>
    <row r="4233" spans="1:10" ht="29.1">
      <c r="A4233" s="71">
        <v>54468</v>
      </c>
      <c r="B4233" s="70" t="s">
        <v>1035</v>
      </c>
      <c r="C4233" s="71">
        <v>1016860</v>
      </c>
      <c r="D4233" s="72" t="s">
        <v>3890</v>
      </c>
      <c r="E4233" s="71">
        <v>1</v>
      </c>
      <c r="F4233" s="71">
        <v>0</v>
      </c>
      <c r="G4233" s="71">
        <v>1</v>
      </c>
      <c r="H4233" s="71">
        <v>4243</v>
      </c>
      <c r="I4233" s="71">
        <v>37.757301699999999</v>
      </c>
      <c r="J4233" s="71">
        <v>-122.1476797</v>
      </c>
    </row>
    <row r="4234" spans="1:10" ht="29.1">
      <c r="A4234" s="71">
        <v>56040</v>
      </c>
      <c r="B4234" s="70" t="s">
        <v>1035</v>
      </c>
      <c r="C4234" s="71">
        <v>801650</v>
      </c>
      <c r="D4234" s="72" t="s">
        <v>3891</v>
      </c>
      <c r="E4234" s="71">
        <v>0</v>
      </c>
      <c r="F4234" s="71">
        <v>1</v>
      </c>
      <c r="G4234" s="71">
        <v>1</v>
      </c>
      <c r="H4234" s="71">
        <v>4244</v>
      </c>
      <c r="I4234" s="71">
        <v>37.670211799999997</v>
      </c>
      <c r="J4234" s="71">
        <v>-122.07905510000001</v>
      </c>
    </row>
    <row r="4235" spans="1:10" ht="29.1">
      <c r="A4235" s="71">
        <v>50659</v>
      </c>
      <c r="B4235" s="70" t="s">
        <v>1035</v>
      </c>
      <c r="C4235" s="71">
        <v>9900410</v>
      </c>
      <c r="D4235" s="72" t="s">
        <v>3892</v>
      </c>
      <c r="E4235" s="71">
        <v>1</v>
      </c>
      <c r="F4235" s="71">
        <v>0</v>
      </c>
      <c r="G4235" s="71">
        <v>1</v>
      </c>
      <c r="H4235" s="71">
        <v>4245</v>
      </c>
      <c r="I4235" s="71">
        <v>37.941017299999999</v>
      </c>
      <c r="J4235" s="71">
        <v>-122.3121295</v>
      </c>
    </row>
    <row r="4236" spans="1:10" ht="29.1">
      <c r="A4236" s="71">
        <v>51612</v>
      </c>
      <c r="B4236" s="70" t="s">
        <v>1035</v>
      </c>
      <c r="C4236" s="71">
        <v>500650</v>
      </c>
      <c r="D4236" s="72" t="s">
        <v>3893</v>
      </c>
      <c r="E4236" s="71">
        <v>0</v>
      </c>
      <c r="F4236" s="71">
        <v>1</v>
      </c>
      <c r="G4236" s="71">
        <v>1</v>
      </c>
      <c r="H4236" s="71">
        <v>4246</v>
      </c>
      <c r="I4236" s="71">
        <v>37.928074100000003</v>
      </c>
      <c r="J4236" s="71">
        <v>-122.31281370000001</v>
      </c>
    </row>
    <row r="4237" spans="1:10" ht="29.1">
      <c r="A4237" s="71">
        <v>54567</v>
      </c>
      <c r="B4237" s="70" t="s">
        <v>1035</v>
      </c>
      <c r="C4237" s="71">
        <v>901140</v>
      </c>
      <c r="D4237" s="72" t="s">
        <v>3894</v>
      </c>
      <c r="E4237" s="71">
        <v>1</v>
      </c>
      <c r="F4237" s="71">
        <v>0</v>
      </c>
      <c r="G4237" s="71">
        <v>1</v>
      </c>
      <c r="H4237" s="71">
        <v>4247</v>
      </c>
      <c r="I4237" s="71">
        <v>37.523535000000003</v>
      </c>
      <c r="J4237" s="71">
        <v>-122.008437</v>
      </c>
    </row>
    <row r="4238" spans="1:10" ht="29.1">
      <c r="A4238" s="71">
        <v>57807</v>
      </c>
      <c r="B4238" s="70" t="s">
        <v>1035</v>
      </c>
      <c r="C4238" s="71">
        <v>305710</v>
      </c>
      <c r="D4238" s="72" t="s">
        <v>3895</v>
      </c>
      <c r="E4238" s="71">
        <v>0</v>
      </c>
      <c r="F4238" s="71">
        <v>1</v>
      </c>
      <c r="G4238" s="71">
        <v>1</v>
      </c>
      <c r="H4238" s="71">
        <v>4248</v>
      </c>
      <c r="I4238" s="71">
        <v>37.854225100000001</v>
      </c>
      <c r="J4238" s="71">
        <v>-122.2366888</v>
      </c>
    </row>
    <row r="4239" spans="1:10" ht="29.1">
      <c r="A4239" s="71">
        <v>51321</v>
      </c>
      <c r="B4239" s="70" t="s">
        <v>1035</v>
      </c>
      <c r="C4239" s="71">
        <v>500490</v>
      </c>
      <c r="D4239" s="72" t="s">
        <v>3611</v>
      </c>
      <c r="E4239" s="71">
        <v>0</v>
      </c>
      <c r="F4239" s="71">
        <v>1</v>
      </c>
      <c r="G4239" s="71">
        <v>1</v>
      </c>
      <c r="H4239" s="71">
        <v>4249</v>
      </c>
      <c r="I4239" s="71">
        <v>37.936167099999999</v>
      </c>
      <c r="J4239" s="71">
        <v>-122.31758360000001</v>
      </c>
    </row>
    <row r="4240" spans="1:10" ht="29.1">
      <c r="A4240" s="71">
        <v>57260</v>
      </c>
      <c r="B4240" s="70" t="s">
        <v>1035</v>
      </c>
      <c r="C4240" s="71">
        <v>703420</v>
      </c>
      <c r="D4240" s="72" t="s">
        <v>3896</v>
      </c>
      <c r="E4240" s="71">
        <v>1</v>
      </c>
      <c r="F4240" s="71">
        <v>0</v>
      </c>
      <c r="G4240" s="71">
        <v>1</v>
      </c>
      <c r="H4240" s="71">
        <v>4250</v>
      </c>
      <c r="I4240" s="71">
        <v>37.549380999999997</v>
      </c>
      <c r="J4240" s="71">
        <v>-121.939409</v>
      </c>
    </row>
    <row r="4241" spans="1:10" ht="29.1">
      <c r="A4241" s="71">
        <v>56020</v>
      </c>
      <c r="B4241" s="70" t="s">
        <v>1035</v>
      </c>
      <c r="C4241" s="71">
        <v>706080</v>
      </c>
      <c r="D4241" s="72" t="s">
        <v>3897</v>
      </c>
      <c r="E4241" s="71">
        <v>1</v>
      </c>
      <c r="F4241" s="71">
        <v>0</v>
      </c>
      <c r="G4241" s="71">
        <v>1</v>
      </c>
      <c r="H4241" s="71">
        <v>4251</v>
      </c>
      <c r="I4241" s="71">
        <v>37.555130499999997</v>
      </c>
      <c r="J4241" s="71">
        <v>-122.01574189999999</v>
      </c>
    </row>
    <row r="4242" spans="1:10" ht="29.1">
      <c r="A4242" s="71">
        <v>52560</v>
      </c>
      <c r="B4242" s="70" t="s">
        <v>1035</v>
      </c>
      <c r="C4242" s="71">
        <v>705780</v>
      </c>
      <c r="D4242" s="72" t="s">
        <v>3678</v>
      </c>
      <c r="E4242" s="71">
        <v>1</v>
      </c>
      <c r="F4242" s="71">
        <v>1</v>
      </c>
      <c r="G4242" s="71">
        <v>1</v>
      </c>
      <c r="H4242" s="71">
        <v>4252</v>
      </c>
      <c r="I4242" s="71">
        <v>37.546767199999998</v>
      </c>
      <c r="J4242" s="71">
        <v>-121.97216830000001</v>
      </c>
    </row>
    <row r="4243" spans="1:10" ht="29.1">
      <c r="A4243" s="71">
        <v>56792</v>
      </c>
      <c r="B4243" s="70" t="s">
        <v>1035</v>
      </c>
      <c r="C4243" s="71">
        <v>1016850</v>
      </c>
      <c r="D4243" s="72" t="s">
        <v>3890</v>
      </c>
      <c r="E4243" s="71">
        <v>0</v>
      </c>
      <c r="F4243" s="71">
        <v>1</v>
      </c>
      <c r="G4243" s="71">
        <v>1</v>
      </c>
      <c r="H4243" s="71">
        <v>4253</v>
      </c>
      <c r="I4243" s="71">
        <v>37.7571558</v>
      </c>
      <c r="J4243" s="71">
        <v>-122.1478625</v>
      </c>
    </row>
    <row r="4244" spans="1:10" ht="29.1">
      <c r="A4244" s="71">
        <v>50960</v>
      </c>
      <c r="B4244" s="70" t="s">
        <v>1035</v>
      </c>
      <c r="C4244" s="71">
        <v>1502030</v>
      </c>
      <c r="D4244" s="72" t="s">
        <v>3898</v>
      </c>
      <c r="E4244" s="71">
        <v>0</v>
      </c>
      <c r="F4244" s="71">
        <v>1</v>
      </c>
      <c r="G4244" s="71">
        <v>1</v>
      </c>
      <c r="H4244" s="71">
        <v>4254</v>
      </c>
      <c r="I4244" s="71">
        <v>37.701910400000003</v>
      </c>
      <c r="J4244" s="71">
        <v>-122.1361146</v>
      </c>
    </row>
    <row r="4245" spans="1:10" ht="29.1">
      <c r="A4245" s="71">
        <v>52263</v>
      </c>
      <c r="B4245" s="70" t="s">
        <v>1035</v>
      </c>
      <c r="C4245" s="71">
        <v>704340</v>
      </c>
      <c r="D4245" s="72" t="s">
        <v>3899</v>
      </c>
      <c r="E4245" s="71">
        <v>1</v>
      </c>
      <c r="F4245" s="71">
        <v>0</v>
      </c>
      <c r="G4245" s="71">
        <v>1</v>
      </c>
      <c r="H4245" s="71">
        <v>4255</v>
      </c>
      <c r="I4245" s="71">
        <v>37.5159235</v>
      </c>
      <c r="J4245" s="71">
        <v>-121.9440304</v>
      </c>
    </row>
    <row r="4246" spans="1:10" ht="29.1">
      <c r="A4246" s="71">
        <v>59256</v>
      </c>
      <c r="B4246" s="70" t="s">
        <v>1035</v>
      </c>
      <c r="C4246" s="71">
        <v>501210</v>
      </c>
      <c r="D4246" s="72" t="s">
        <v>3848</v>
      </c>
      <c r="E4246" s="71">
        <v>1</v>
      </c>
      <c r="F4246" s="71">
        <v>0</v>
      </c>
      <c r="G4246" s="71">
        <v>1</v>
      </c>
      <c r="H4246" s="71">
        <v>4256</v>
      </c>
      <c r="I4246" s="71">
        <v>37.921031399999997</v>
      </c>
      <c r="J4246" s="71">
        <v>-122.31996770000001</v>
      </c>
    </row>
    <row r="4247" spans="1:10" ht="29.1">
      <c r="A4247" s="71">
        <v>56760</v>
      </c>
      <c r="B4247" s="70" t="s">
        <v>1035</v>
      </c>
      <c r="C4247" s="71">
        <v>801960</v>
      </c>
      <c r="D4247" s="72" t="s">
        <v>3829</v>
      </c>
      <c r="E4247" s="71">
        <v>1</v>
      </c>
      <c r="F4247" s="71">
        <v>0</v>
      </c>
      <c r="G4247" s="71">
        <v>1</v>
      </c>
      <c r="H4247" s="71">
        <v>4257</v>
      </c>
      <c r="I4247" s="71">
        <v>37.665573700000003</v>
      </c>
      <c r="J4247" s="71">
        <v>-122.0864146</v>
      </c>
    </row>
    <row r="4248" spans="1:10" ht="29.1">
      <c r="A4248" s="71">
        <v>56952</v>
      </c>
      <c r="B4248" s="70" t="s">
        <v>1035</v>
      </c>
      <c r="C4248" s="71">
        <v>1013320</v>
      </c>
      <c r="D4248" s="72" t="s">
        <v>3900</v>
      </c>
      <c r="E4248" s="71">
        <v>0</v>
      </c>
      <c r="F4248" s="71">
        <v>1</v>
      </c>
      <c r="G4248" s="71">
        <v>1</v>
      </c>
      <c r="H4248" s="71">
        <v>4258</v>
      </c>
      <c r="I4248" s="71">
        <v>37.8106711</v>
      </c>
      <c r="J4248" s="71">
        <v>-122.1948254</v>
      </c>
    </row>
    <row r="4249" spans="1:10" ht="29.1">
      <c r="A4249" s="71">
        <v>51081</v>
      </c>
      <c r="B4249" s="70" t="s">
        <v>1035</v>
      </c>
      <c r="C4249" s="71">
        <v>9800620</v>
      </c>
      <c r="D4249" s="72" t="s">
        <v>3901</v>
      </c>
      <c r="E4249" s="71">
        <v>1</v>
      </c>
      <c r="F4249" s="71">
        <v>0</v>
      </c>
      <c r="G4249" s="71">
        <v>1</v>
      </c>
      <c r="H4249" s="71">
        <v>4259</v>
      </c>
      <c r="I4249" s="71">
        <v>37.695957399999998</v>
      </c>
      <c r="J4249" s="71">
        <v>-122.0620701</v>
      </c>
    </row>
    <row r="4250" spans="1:10" ht="29.1">
      <c r="A4250" s="71">
        <v>59987</v>
      </c>
      <c r="B4250" s="70" t="s">
        <v>1035</v>
      </c>
      <c r="C4250" s="71">
        <v>101980</v>
      </c>
      <c r="D4250" s="72" t="s">
        <v>3902</v>
      </c>
      <c r="E4250" s="71">
        <v>0</v>
      </c>
      <c r="F4250" s="71">
        <v>1</v>
      </c>
      <c r="G4250" s="71">
        <v>1</v>
      </c>
      <c r="H4250" s="71">
        <v>4260</v>
      </c>
      <c r="I4250" s="71">
        <v>37.787158300000002</v>
      </c>
      <c r="J4250" s="71">
        <v>-122.2747179</v>
      </c>
    </row>
    <row r="4251" spans="1:10" ht="29.1">
      <c r="A4251" s="71">
        <v>53564</v>
      </c>
      <c r="B4251" s="70" t="s">
        <v>1035</v>
      </c>
      <c r="C4251" s="71">
        <v>1100160</v>
      </c>
      <c r="D4251" s="72" t="s">
        <v>3903</v>
      </c>
      <c r="E4251" s="71">
        <v>0</v>
      </c>
      <c r="F4251" s="71">
        <v>1</v>
      </c>
      <c r="G4251" s="71">
        <v>1</v>
      </c>
      <c r="H4251" s="71">
        <v>4261</v>
      </c>
      <c r="I4251" s="71">
        <v>37.819410900000001</v>
      </c>
      <c r="J4251" s="71">
        <v>-122.2186414</v>
      </c>
    </row>
    <row r="4252" spans="1:10" ht="29.1">
      <c r="A4252" s="71">
        <v>56263</v>
      </c>
      <c r="B4252" s="70" t="s">
        <v>1035</v>
      </c>
      <c r="C4252" s="71">
        <v>1011550</v>
      </c>
      <c r="D4252" s="72" t="s">
        <v>3815</v>
      </c>
      <c r="E4252" s="71">
        <v>1</v>
      </c>
      <c r="F4252" s="71">
        <v>0</v>
      </c>
      <c r="G4252" s="71">
        <v>1</v>
      </c>
      <c r="H4252" s="71">
        <v>4262</v>
      </c>
      <c r="I4252" s="71">
        <v>37.754761999999999</v>
      </c>
      <c r="J4252" s="71">
        <v>-122.1474133</v>
      </c>
    </row>
    <row r="4253" spans="1:10" ht="29.1">
      <c r="A4253" s="71">
        <v>53258</v>
      </c>
      <c r="B4253" s="70" t="s">
        <v>1035</v>
      </c>
      <c r="C4253" s="71">
        <v>9801580</v>
      </c>
      <c r="D4253" s="72" t="s">
        <v>3853</v>
      </c>
      <c r="E4253" s="71">
        <v>1</v>
      </c>
      <c r="F4253" s="71">
        <v>1</v>
      </c>
      <c r="G4253" s="71">
        <v>1</v>
      </c>
      <c r="H4253" s="71">
        <v>4263</v>
      </c>
      <c r="I4253" s="71">
        <v>37.684312800000001</v>
      </c>
      <c r="J4253" s="71">
        <v>-122.0822472</v>
      </c>
    </row>
    <row r="4254" spans="1:10" ht="29.1">
      <c r="A4254" s="71">
        <v>59564</v>
      </c>
      <c r="B4254" s="70" t="s">
        <v>1035</v>
      </c>
      <c r="C4254" s="71">
        <v>1301520</v>
      </c>
      <c r="D4254" s="72" t="s">
        <v>3808</v>
      </c>
      <c r="E4254" s="71">
        <v>1</v>
      </c>
      <c r="F4254" s="71">
        <v>0</v>
      </c>
      <c r="G4254" s="71">
        <v>1</v>
      </c>
      <c r="H4254" s="71">
        <v>4265</v>
      </c>
      <c r="I4254" s="71">
        <v>37.943595199999997</v>
      </c>
      <c r="J4254" s="71">
        <v>-122.3410822</v>
      </c>
    </row>
    <row r="4255" spans="1:10" ht="29.1">
      <c r="A4255" s="71">
        <v>50651</v>
      </c>
      <c r="B4255" s="70" t="s">
        <v>1035</v>
      </c>
      <c r="C4255" s="71">
        <v>9900380</v>
      </c>
      <c r="D4255" s="72" t="s">
        <v>3287</v>
      </c>
      <c r="E4255" s="71">
        <v>1</v>
      </c>
      <c r="F4255" s="71">
        <v>0</v>
      </c>
      <c r="G4255" s="71">
        <v>1</v>
      </c>
      <c r="H4255" s="71">
        <v>4265</v>
      </c>
      <c r="I4255" s="71">
        <v>37.949902299999998</v>
      </c>
      <c r="J4255" s="71">
        <v>-122.3209202</v>
      </c>
    </row>
    <row r="4256" spans="1:10" ht="29.1">
      <c r="A4256" s="71">
        <v>55193</v>
      </c>
      <c r="B4256" s="70" t="s">
        <v>1035</v>
      </c>
      <c r="C4256" s="71">
        <v>901180</v>
      </c>
      <c r="D4256" s="72" t="s">
        <v>3904</v>
      </c>
      <c r="E4256" s="71">
        <v>0</v>
      </c>
      <c r="F4256" s="71">
        <v>1</v>
      </c>
      <c r="G4256" s="71">
        <v>1</v>
      </c>
      <c r="H4256" s="71">
        <v>4266</v>
      </c>
      <c r="I4256" s="71">
        <v>37.532802400000001</v>
      </c>
      <c r="J4256" s="71">
        <v>-122.0236062</v>
      </c>
    </row>
    <row r="4257" spans="1:10" ht="29.1">
      <c r="A4257" s="71">
        <v>50156</v>
      </c>
      <c r="B4257" s="70" t="s">
        <v>1035</v>
      </c>
      <c r="C4257" s="71">
        <v>702840</v>
      </c>
      <c r="D4257" s="72" t="s">
        <v>3905</v>
      </c>
      <c r="E4257" s="71">
        <v>1</v>
      </c>
      <c r="F4257" s="71">
        <v>1</v>
      </c>
      <c r="G4257" s="71">
        <v>1</v>
      </c>
      <c r="H4257" s="71">
        <v>4267</v>
      </c>
      <c r="I4257" s="71">
        <v>37.560653600000002</v>
      </c>
      <c r="J4257" s="71">
        <v>-121.96718660000001</v>
      </c>
    </row>
    <row r="4258" spans="1:10" ht="29.1">
      <c r="A4258" s="71">
        <v>52880</v>
      </c>
      <c r="B4258" s="70" t="s">
        <v>1035</v>
      </c>
      <c r="C4258" s="71">
        <v>300690</v>
      </c>
      <c r="D4258" s="72" t="s">
        <v>3906</v>
      </c>
      <c r="E4258" s="71">
        <v>1</v>
      </c>
      <c r="F4258" s="71">
        <v>0</v>
      </c>
      <c r="G4258" s="71">
        <v>1</v>
      </c>
      <c r="H4258" s="71">
        <v>4268</v>
      </c>
      <c r="I4258" s="71">
        <v>37.894957400000003</v>
      </c>
      <c r="J4258" s="71">
        <v>-122.2752638</v>
      </c>
    </row>
    <row r="4259" spans="1:10" ht="29.1">
      <c r="A4259" s="71">
        <v>53845</v>
      </c>
      <c r="B4259" s="70" t="s">
        <v>1035</v>
      </c>
      <c r="C4259" s="71">
        <v>704850</v>
      </c>
      <c r="D4259" s="72" t="s">
        <v>3907</v>
      </c>
      <c r="E4259" s="71">
        <v>0</v>
      </c>
      <c r="F4259" s="71">
        <v>1</v>
      </c>
      <c r="G4259" s="71">
        <v>1</v>
      </c>
      <c r="H4259" s="71">
        <v>4269</v>
      </c>
      <c r="I4259" s="71">
        <v>37.526405099999998</v>
      </c>
      <c r="J4259" s="71">
        <v>-121.9297514</v>
      </c>
    </row>
    <row r="4260" spans="1:10" ht="29.1">
      <c r="A4260" s="71">
        <v>51856</v>
      </c>
      <c r="B4260" s="70" t="s">
        <v>1035</v>
      </c>
      <c r="C4260" s="71">
        <v>304170</v>
      </c>
      <c r="D4260" s="72" t="s">
        <v>2075</v>
      </c>
      <c r="E4260" s="71">
        <v>0</v>
      </c>
      <c r="F4260" s="71">
        <v>1</v>
      </c>
      <c r="G4260" s="71">
        <v>1</v>
      </c>
      <c r="H4260" s="71">
        <v>4270</v>
      </c>
      <c r="I4260" s="71">
        <v>37.876909300000001</v>
      </c>
      <c r="J4260" s="71">
        <v>-122.2825352</v>
      </c>
    </row>
    <row r="4261" spans="1:10" ht="29.1">
      <c r="A4261" s="71">
        <v>56360</v>
      </c>
      <c r="B4261" s="70" t="s">
        <v>1035</v>
      </c>
      <c r="C4261" s="71">
        <v>800030</v>
      </c>
      <c r="D4261" s="72" t="s">
        <v>3908</v>
      </c>
      <c r="E4261" s="71">
        <v>0</v>
      </c>
      <c r="F4261" s="71">
        <v>1</v>
      </c>
      <c r="G4261" s="71">
        <v>1</v>
      </c>
      <c r="H4261" s="71">
        <v>4271</v>
      </c>
      <c r="I4261" s="71">
        <v>37.668529800000002</v>
      </c>
      <c r="J4261" s="71">
        <v>-122.0676912</v>
      </c>
    </row>
    <row r="4262" spans="1:10" ht="29.1">
      <c r="A4262" s="71">
        <v>51490</v>
      </c>
      <c r="B4262" s="70" t="s">
        <v>1035</v>
      </c>
      <c r="C4262" s="71">
        <v>1020700</v>
      </c>
      <c r="D4262" s="72" t="s">
        <v>3680</v>
      </c>
      <c r="E4262" s="71">
        <v>0</v>
      </c>
      <c r="F4262" s="71">
        <v>1</v>
      </c>
      <c r="G4262" s="71">
        <v>1</v>
      </c>
      <c r="H4262" s="71">
        <v>4272</v>
      </c>
      <c r="I4262" s="71">
        <v>37.788567</v>
      </c>
      <c r="J4262" s="71">
        <v>-122.1857419</v>
      </c>
    </row>
    <row r="4263" spans="1:10" ht="29.1">
      <c r="A4263" s="71">
        <v>56742</v>
      </c>
      <c r="B4263" s="70" t="s">
        <v>1035</v>
      </c>
      <c r="C4263" s="71">
        <v>9802910</v>
      </c>
      <c r="D4263" s="72" t="s">
        <v>3806</v>
      </c>
      <c r="E4263" s="71">
        <v>0</v>
      </c>
      <c r="F4263" s="71">
        <v>1</v>
      </c>
      <c r="G4263" s="71">
        <v>1</v>
      </c>
      <c r="H4263" s="71">
        <v>4273</v>
      </c>
      <c r="I4263" s="71">
        <v>37.708641800000002</v>
      </c>
      <c r="J4263" s="71">
        <v>-122.0659907</v>
      </c>
    </row>
    <row r="4264" spans="1:10" ht="29.1">
      <c r="A4264" s="71">
        <v>54256</v>
      </c>
      <c r="B4264" s="70" t="s">
        <v>1035</v>
      </c>
      <c r="C4264" s="71">
        <v>1300360</v>
      </c>
      <c r="D4264" s="72" t="s">
        <v>3909</v>
      </c>
      <c r="E4264" s="71">
        <v>0</v>
      </c>
      <c r="F4264" s="71">
        <v>1</v>
      </c>
      <c r="G4264" s="71">
        <v>1</v>
      </c>
      <c r="H4264" s="71">
        <v>4274</v>
      </c>
      <c r="I4264" s="71">
        <v>37.9512243</v>
      </c>
      <c r="J4264" s="71">
        <v>-122.33876619999999</v>
      </c>
    </row>
    <row r="4265" spans="1:10" ht="29.1">
      <c r="A4265" s="71">
        <v>59576</v>
      </c>
      <c r="B4265" s="70" t="s">
        <v>1035</v>
      </c>
      <c r="C4265" s="71">
        <v>1018600</v>
      </c>
      <c r="D4265" s="72" t="s">
        <v>3910</v>
      </c>
      <c r="E4265" s="71">
        <v>0</v>
      </c>
      <c r="F4265" s="71">
        <v>1</v>
      </c>
      <c r="G4265" s="71">
        <v>1</v>
      </c>
      <c r="H4265" s="71">
        <v>4275</v>
      </c>
      <c r="I4265" s="71">
        <v>37.8348534</v>
      </c>
      <c r="J4265" s="71">
        <v>-122.1964425</v>
      </c>
    </row>
    <row r="4266" spans="1:10" ht="29.1">
      <c r="A4266" s="71">
        <v>51723</v>
      </c>
      <c r="B4266" s="70" t="s">
        <v>1035</v>
      </c>
      <c r="C4266" s="71">
        <v>9904060</v>
      </c>
      <c r="D4266" s="72" t="s">
        <v>3466</v>
      </c>
      <c r="E4266" s="71">
        <v>0</v>
      </c>
      <c r="F4266" s="71">
        <v>1</v>
      </c>
      <c r="G4266" s="71">
        <v>1</v>
      </c>
      <c r="H4266" s="71">
        <v>4276</v>
      </c>
      <c r="I4266" s="71">
        <v>37.775942999999998</v>
      </c>
      <c r="J4266" s="71">
        <v>-122.257655</v>
      </c>
    </row>
    <row r="4267" spans="1:10" ht="29.1">
      <c r="A4267" s="71">
        <v>57320</v>
      </c>
      <c r="B4267" s="70" t="s">
        <v>1035</v>
      </c>
      <c r="C4267" s="71">
        <v>1018980</v>
      </c>
      <c r="D4267" s="72" t="s">
        <v>3911</v>
      </c>
      <c r="E4267" s="71">
        <v>1</v>
      </c>
      <c r="F4267" s="71">
        <v>0</v>
      </c>
      <c r="G4267" s="71">
        <v>1</v>
      </c>
      <c r="H4267" s="71">
        <v>4277</v>
      </c>
      <c r="I4267" s="71">
        <v>37.766139899999999</v>
      </c>
      <c r="J4267" s="71">
        <v>-122.1370429</v>
      </c>
    </row>
    <row r="4268" spans="1:10" ht="29.1">
      <c r="A4268" s="71">
        <v>57931</v>
      </c>
      <c r="B4268" s="70" t="s">
        <v>1035</v>
      </c>
      <c r="C4268" s="71">
        <v>705750</v>
      </c>
      <c r="D4268" s="72" t="s">
        <v>3912</v>
      </c>
      <c r="E4268" s="71">
        <v>0</v>
      </c>
      <c r="F4268" s="71">
        <v>1</v>
      </c>
      <c r="G4268" s="71">
        <v>1</v>
      </c>
      <c r="H4268" s="71">
        <v>4278</v>
      </c>
      <c r="I4268" s="71">
        <v>37.554889000000003</v>
      </c>
      <c r="J4268" s="71">
        <v>-121.96572399999999</v>
      </c>
    </row>
    <row r="4269" spans="1:10" ht="29.1">
      <c r="A4269" s="71">
        <v>58707</v>
      </c>
      <c r="B4269" s="70" t="s">
        <v>1035</v>
      </c>
      <c r="C4269" s="71">
        <v>1300660</v>
      </c>
      <c r="D4269" s="72" t="s">
        <v>3753</v>
      </c>
      <c r="E4269" s="71">
        <v>0</v>
      </c>
      <c r="F4269" s="71">
        <v>1</v>
      </c>
      <c r="G4269" s="71">
        <v>1</v>
      </c>
      <c r="H4269" s="71">
        <v>4279</v>
      </c>
      <c r="I4269" s="71">
        <v>37.9351737</v>
      </c>
      <c r="J4269" s="71">
        <v>-122.3217789</v>
      </c>
    </row>
    <row r="4270" spans="1:10" ht="29.1">
      <c r="A4270" s="71">
        <v>57569</v>
      </c>
      <c r="B4270" s="70" t="s">
        <v>1035</v>
      </c>
      <c r="C4270" s="71">
        <v>704330</v>
      </c>
      <c r="D4270" s="72" t="s">
        <v>3807</v>
      </c>
      <c r="E4270" s="71">
        <v>0</v>
      </c>
      <c r="F4270" s="71">
        <v>1</v>
      </c>
      <c r="G4270" s="71">
        <v>1</v>
      </c>
      <c r="H4270" s="71">
        <v>4280</v>
      </c>
      <c r="I4270" s="71">
        <v>37.525596</v>
      </c>
      <c r="J4270" s="71">
        <v>-121.94941489999999</v>
      </c>
    </row>
    <row r="4271" spans="1:10" ht="29.1">
      <c r="A4271" s="71">
        <v>52269</v>
      </c>
      <c r="B4271" s="70" t="s">
        <v>1035</v>
      </c>
      <c r="C4271" s="71">
        <v>704630</v>
      </c>
      <c r="D4271" s="72" t="s">
        <v>3913</v>
      </c>
      <c r="E4271" s="71">
        <v>1</v>
      </c>
      <c r="F4271" s="71">
        <v>0</v>
      </c>
      <c r="G4271" s="71">
        <v>1</v>
      </c>
      <c r="H4271" s="71">
        <v>4281</v>
      </c>
      <c r="I4271" s="71">
        <v>37.558875700000002</v>
      </c>
      <c r="J4271" s="71">
        <v>-121.9912666</v>
      </c>
    </row>
    <row r="4272" spans="1:10" ht="29.1">
      <c r="A4272" s="71">
        <v>56359</v>
      </c>
      <c r="B4272" s="70" t="s">
        <v>1035</v>
      </c>
      <c r="C4272" s="71">
        <v>1012210</v>
      </c>
      <c r="D4272" s="72" t="s">
        <v>3828</v>
      </c>
      <c r="E4272" s="71">
        <v>1</v>
      </c>
      <c r="F4272" s="71">
        <v>1</v>
      </c>
      <c r="G4272" s="71">
        <v>1</v>
      </c>
      <c r="H4272" s="71">
        <v>4282</v>
      </c>
      <c r="I4272" s="71">
        <v>37.832771000000001</v>
      </c>
      <c r="J4272" s="71">
        <v>-122.2212657</v>
      </c>
    </row>
    <row r="4273" spans="1:10" ht="29.1">
      <c r="A4273" s="71">
        <v>56745</v>
      </c>
      <c r="B4273" s="70" t="s">
        <v>1035</v>
      </c>
      <c r="C4273" s="71">
        <v>1302780</v>
      </c>
      <c r="D4273" s="72" t="s">
        <v>3914</v>
      </c>
      <c r="E4273" s="71">
        <v>0</v>
      </c>
      <c r="F4273" s="71">
        <v>1</v>
      </c>
      <c r="G4273" s="71">
        <v>1</v>
      </c>
      <c r="H4273" s="71">
        <v>4283</v>
      </c>
      <c r="I4273" s="71">
        <v>37.900813200000002</v>
      </c>
      <c r="J4273" s="71">
        <v>-122.3096085</v>
      </c>
    </row>
    <row r="4274" spans="1:10" ht="29.1">
      <c r="A4274" s="71">
        <v>52685</v>
      </c>
      <c r="B4274" s="70" t="s">
        <v>1035</v>
      </c>
      <c r="C4274" s="71">
        <v>9906940</v>
      </c>
      <c r="D4274" s="72" t="s">
        <v>3915</v>
      </c>
      <c r="E4274" s="71">
        <v>0</v>
      </c>
      <c r="F4274" s="71">
        <v>1</v>
      </c>
      <c r="G4274" s="71">
        <v>1</v>
      </c>
      <c r="H4274" s="71">
        <v>4284</v>
      </c>
      <c r="I4274" s="71">
        <v>37.411878299999998</v>
      </c>
      <c r="J4274" s="71">
        <v>-121.8868287</v>
      </c>
    </row>
    <row r="4275" spans="1:10" ht="29.1">
      <c r="A4275" s="71">
        <v>56854</v>
      </c>
      <c r="B4275" s="70" t="s">
        <v>1035</v>
      </c>
      <c r="C4275" s="71">
        <v>1020640</v>
      </c>
      <c r="D4275" s="72" t="s">
        <v>3916</v>
      </c>
      <c r="E4275" s="71">
        <v>1</v>
      </c>
      <c r="F4275" s="71">
        <v>0</v>
      </c>
      <c r="G4275" s="71">
        <v>1</v>
      </c>
      <c r="H4275" s="71">
        <v>4285</v>
      </c>
      <c r="I4275" s="71">
        <v>37.787161900000001</v>
      </c>
      <c r="J4275" s="71">
        <v>-122.1855831</v>
      </c>
    </row>
    <row r="4276" spans="1:10" ht="29.1">
      <c r="A4276" s="71">
        <v>58354</v>
      </c>
      <c r="B4276" s="70" t="s">
        <v>1035</v>
      </c>
      <c r="C4276" s="71">
        <v>2300030</v>
      </c>
      <c r="D4276" s="72" t="s">
        <v>3777</v>
      </c>
      <c r="E4276" s="71">
        <v>1</v>
      </c>
      <c r="F4276" s="71">
        <v>0</v>
      </c>
      <c r="G4276" s="71">
        <v>1</v>
      </c>
      <c r="H4276" s="71">
        <v>4286</v>
      </c>
      <c r="I4276" s="71">
        <v>37.438582599999997</v>
      </c>
      <c r="J4276" s="71">
        <v>-121.90166720000001</v>
      </c>
    </row>
    <row r="4277" spans="1:10" ht="29.1">
      <c r="A4277" s="71">
        <v>53288</v>
      </c>
      <c r="B4277" s="70" t="s">
        <v>1035</v>
      </c>
      <c r="C4277" s="71">
        <v>900940</v>
      </c>
      <c r="D4277" s="72" t="s">
        <v>3868</v>
      </c>
      <c r="E4277" s="71">
        <v>1</v>
      </c>
      <c r="F4277" s="71">
        <v>0</v>
      </c>
      <c r="G4277" s="71">
        <v>1</v>
      </c>
      <c r="H4277" s="71">
        <v>4288</v>
      </c>
      <c r="I4277" s="71">
        <v>37.537432000000003</v>
      </c>
      <c r="J4277" s="71">
        <v>-122.04669800000001</v>
      </c>
    </row>
    <row r="4278" spans="1:10" ht="29.1">
      <c r="A4278" s="71">
        <v>52470</v>
      </c>
      <c r="B4278" s="70" t="s">
        <v>1035</v>
      </c>
      <c r="C4278" s="71">
        <v>1015410</v>
      </c>
      <c r="D4278" s="72" t="s">
        <v>3917</v>
      </c>
      <c r="E4278" s="71">
        <v>0</v>
      </c>
      <c r="F4278" s="71">
        <v>1</v>
      </c>
      <c r="G4278" s="71">
        <v>1</v>
      </c>
      <c r="H4278" s="71">
        <v>4288</v>
      </c>
      <c r="I4278" s="71">
        <v>37.811673599999999</v>
      </c>
      <c r="J4278" s="71">
        <v>-122.2329127</v>
      </c>
    </row>
    <row r="4279" spans="1:10" ht="29.1">
      <c r="A4279" s="71">
        <v>58782</v>
      </c>
      <c r="B4279" s="70" t="s">
        <v>1035</v>
      </c>
      <c r="C4279" s="71">
        <v>1012140</v>
      </c>
      <c r="D4279" s="72" t="s">
        <v>3918</v>
      </c>
      <c r="E4279" s="71">
        <v>0</v>
      </c>
      <c r="F4279" s="71">
        <v>1</v>
      </c>
      <c r="G4279" s="71">
        <v>1</v>
      </c>
      <c r="H4279" s="71">
        <v>4289</v>
      </c>
      <c r="I4279" s="71">
        <v>37.834174099999998</v>
      </c>
      <c r="J4279" s="71">
        <v>-122.2245647</v>
      </c>
    </row>
    <row r="4280" spans="1:10" ht="29.1">
      <c r="A4280" s="71">
        <v>59010</v>
      </c>
      <c r="B4280" s="70" t="s">
        <v>1035</v>
      </c>
      <c r="C4280" s="71">
        <v>500480</v>
      </c>
      <c r="D4280" s="72" t="s">
        <v>3919</v>
      </c>
      <c r="E4280" s="71">
        <v>0</v>
      </c>
      <c r="F4280" s="71">
        <v>1</v>
      </c>
      <c r="G4280" s="71">
        <v>1</v>
      </c>
      <c r="H4280" s="71">
        <v>4290</v>
      </c>
      <c r="I4280" s="71">
        <v>37.935542599999998</v>
      </c>
      <c r="J4280" s="71">
        <v>-122.3195047</v>
      </c>
    </row>
    <row r="4281" spans="1:10" ht="29.1">
      <c r="A4281" s="71">
        <v>57040</v>
      </c>
      <c r="B4281" s="70" t="s">
        <v>1035</v>
      </c>
      <c r="C4281" s="71">
        <v>9803100</v>
      </c>
      <c r="D4281" s="72" t="s">
        <v>3887</v>
      </c>
      <c r="E4281" s="71">
        <v>1</v>
      </c>
      <c r="F4281" s="71">
        <v>0</v>
      </c>
      <c r="G4281" s="71">
        <v>1</v>
      </c>
      <c r="H4281" s="71">
        <v>4291</v>
      </c>
      <c r="I4281" s="71">
        <v>37.702120399999998</v>
      </c>
      <c r="J4281" s="71">
        <v>-122.09518559999999</v>
      </c>
    </row>
    <row r="4282" spans="1:10" ht="29.1">
      <c r="A4282" s="71">
        <v>56470</v>
      </c>
      <c r="B4282" s="70" t="s">
        <v>1035</v>
      </c>
      <c r="C4282" s="71">
        <v>804210</v>
      </c>
      <c r="D4282" s="72" t="s">
        <v>3920</v>
      </c>
      <c r="E4282" s="71">
        <v>1</v>
      </c>
      <c r="F4282" s="71">
        <v>0</v>
      </c>
      <c r="G4282" s="71">
        <v>1</v>
      </c>
      <c r="H4282" s="71">
        <v>4292</v>
      </c>
      <c r="I4282" s="71">
        <v>37.659256499999998</v>
      </c>
      <c r="J4282" s="71">
        <v>-122.10072340000001</v>
      </c>
    </row>
    <row r="4283" spans="1:10" ht="29.1">
      <c r="A4283" s="71">
        <v>57325</v>
      </c>
      <c r="B4283" s="70" t="s">
        <v>1035</v>
      </c>
      <c r="C4283" s="71">
        <v>1700290</v>
      </c>
      <c r="D4283" s="72" t="s">
        <v>3921</v>
      </c>
      <c r="E4283" s="71">
        <v>1</v>
      </c>
      <c r="F4283" s="71">
        <v>0</v>
      </c>
      <c r="G4283" s="71">
        <v>1</v>
      </c>
      <c r="H4283" s="71">
        <v>4293</v>
      </c>
      <c r="I4283" s="71">
        <v>37.584476600000002</v>
      </c>
      <c r="J4283" s="71">
        <v>-122.0123353</v>
      </c>
    </row>
    <row r="4284" spans="1:10" ht="29.1">
      <c r="A4284" s="71">
        <v>58130</v>
      </c>
      <c r="B4284" s="70" t="s">
        <v>1035</v>
      </c>
      <c r="C4284" s="71">
        <v>1005170</v>
      </c>
      <c r="D4284" s="72" t="s">
        <v>3922</v>
      </c>
      <c r="E4284" s="71">
        <v>0</v>
      </c>
      <c r="F4284" s="71">
        <v>1</v>
      </c>
      <c r="G4284" s="71">
        <v>1</v>
      </c>
      <c r="H4284" s="71">
        <v>4294</v>
      </c>
      <c r="I4284" s="71">
        <v>37.805828499999997</v>
      </c>
      <c r="J4284" s="71">
        <v>-122.2038778</v>
      </c>
    </row>
    <row r="4285" spans="1:10" ht="29.1">
      <c r="A4285" s="71">
        <v>55736</v>
      </c>
      <c r="B4285" s="70" t="s">
        <v>1035</v>
      </c>
      <c r="C4285" s="71">
        <v>802000</v>
      </c>
      <c r="D4285" s="72" t="s">
        <v>3923</v>
      </c>
      <c r="E4285" s="71">
        <v>0</v>
      </c>
      <c r="F4285" s="71">
        <v>1</v>
      </c>
      <c r="G4285" s="71">
        <v>1</v>
      </c>
      <c r="H4285" s="71">
        <v>4295</v>
      </c>
      <c r="I4285" s="71">
        <v>37.636888599999999</v>
      </c>
      <c r="J4285" s="71">
        <v>-122.0671553</v>
      </c>
    </row>
    <row r="4286" spans="1:10" ht="29.1">
      <c r="A4286" s="71">
        <v>57798</v>
      </c>
      <c r="B4286" s="70" t="s">
        <v>1035</v>
      </c>
      <c r="C4286" s="71">
        <v>101550</v>
      </c>
      <c r="D4286" s="72" t="s">
        <v>3924</v>
      </c>
      <c r="E4286" s="71">
        <v>0</v>
      </c>
      <c r="F4286" s="71">
        <v>1</v>
      </c>
      <c r="G4286" s="71">
        <v>1</v>
      </c>
      <c r="H4286" s="71">
        <v>4296</v>
      </c>
      <c r="I4286" s="71">
        <v>37.752868599999999</v>
      </c>
      <c r="J4286" s="71">
        <v>-122.23779469999999</v>
      </c>
    </row>
    <row r="4287" spans="1:10" ht="29.1">
      <c r="A4287" s="71">
        <v>56963</v>
      </c>
      <c r="B4287" s="70" t="s">
        <v>1035</v>
      </c>
      <c r="C4287" s="71">
        <v>1013370</v>
      </c>
      <c r="D4287" s="72" t="s">
        <v>3925</v>
      </c>
      <c r="E4287" s="71">
        <v>0</v>
      </c>
      <c r="F4287" s="71">
        <v>1</v>
      </c>
      <c r="G4287" s="71">
        <v>1</v>
      </c>
      <c r="H4287" s="71">
        <v>4297</v>
      </c>
      <c r="I4287" s="71">
        <v>37.805073899999996</v>
      </c>
      <c r="J4287" s="71">
        <v>-122.1794792</v>
      </c>
    </row>
    <row r="4288" spans="1:10" ht="29.1">
      <c r="A4288" s="71">
        <v>55264</v>
      </c>
      <c r="B4288" s="70" t="s">
        <v>1035</v>
      </c>
      <c r="C4288" s="71">
        <v>302280</v>
      </c>
      <c r="D4288" s="72" t="s">
        <v>3926</v>
      </c>
      <c r="E4288" s="71">
        <v>1</v>
      </c>
      <c r="F4288" s="71">
        <v>0</v>
      </c>
      <c r="G4288" s="71">
        <v>1</v>
      </c>
      <c r="H4288" s="71">
        <v>4298</v>
      </c>
      <c r="I4288" s="71">
        <v>37.887704200000002</v>
      </c>
      <c r="J4288" s="71">
        <v>-122.2613557</v>
      </c>
    </row>
    <row r="4289" spans="1:10" ht="29.1">
      <c r="A4289" s="71">
        <v>52980</v>
      </c>
      <c r="B4289" s="70" t="s">
        <v>1035</v>
      </c>
      <c r="C4289" s="71">
        <v>1100180</v>
      </c>
      <c r="D4289" s="72" t="s">
        <v>3927</v>
      </c>
      <c r="E4289" s="71">
        <v>0</v>
      </c>
      <c r="F4289" s="71">
        <v>1</v>
      </c>
      <c r="G4289" s="71">
        <v>1</v>
      </c>
      <c r="H4289" s="71">
        <v>4299</v>
      </c>
      <c r="I4289" s="71">
        <v>37.818573100000002</v>
      </c>
      <c r="J4289" s="71">
        <v>-122.2175185</v>
      </c>
    </row>
    <row r="4290" spans="1:10" ht="29.1">
      <c r="A4290" s="71">
        <v>59160</v>
      </c>
      <c r="B4290" s="70" t="s">
        <v>1035</v>
      </c>
      <c r="C4290" s="71">
        <v>1013770</v>
      </c>
      <c r="D4290" s="72" t="s">
        <v>3928</v>
      </c>
      <c r="E4290" s="71">
        <v>1</v>
      </c>
      <c r="F4290" s="71">
        <v>0</v>
      </c>
      <c r="G4290" s="71">
        <v>1</v>
      </c>
      <c r="H4290" s="71">
        <v>4300</v>
      </c>
      <c r="I4290" s="71">
        <v>37.815907000000003</v>
      </c>
      <c r="J4290" s="71">
        <v>-122.2328363</v>
      </c>
    </row>
    <row r="4291" spans="1:10" ht="29.1">
      <c r="A4291" s="71">
        <v>51564</v>
      </c>
      <c r="B4291" s="70" t="s">
        <v>1035</v>
      </c>
      <c r="C4291" s="71">
        <v>1020710</v>
      </c>
      <c r="D4291" s="72" t="s">
        <v>3929</v>
      </c>
      <c r="E4291" s="71">
        <v>0</v>
      </c>
      <c r="F4291" s="71">
        <v>1</v>
      </c>
      <c r="G4291" s="71">
        <v>1</v>
      </c>
      <c r="H4291" s="71">
        <v>4301</v>
      </c>
      <c r="I4291" s="71">
        <v>37.7869004</v>
      </c>
      <c r="J4291" s="71">
        <v>-122.18540280000001</v>
      </c>
    </row>
    <row r="4292" spans="1:10" ht="29.1">
      <c r="A4292" s="71">
        <v>57810</v>
      </c>
      <c r="B4292" s="70" t="s">
        <v>1035</v>
      </c>
      <c r="C4292" s="71">
        <v>9803110</v>
      </c>
      <c r="D4292" s="72" t="s">
        <v>3685</v>
      </c>
      <c r="E4292" s="71">
        <v>1</v>
      </c>
      <c r="F4292" s="71">
        <v>0</v>
      </c>
      <c r="G4292" s="71">
        <v>1</v>
      </c>
      <c r="H4292" s="71">
        <v>4302</v>
      </c>
      <c r="I4292" s="71">
        <v>37.701287000000001</v>
      </c>
      <c r="J4292" s="71">
        <v>-122.09322520000001</v>
      </c>
    </row>
    <row r="4293" spans="1:10" ht="29.1">
      <c r="A4293" s="71">
        <v>54717</v>
      </c>
      <c r="B4293" s="70" t="s">
        <v>1035</v>
      </c>
      <c r="C4293" s="71">
        <v>9801920</v>
      </c>
      <c r="D4293" s="72" t="s">
        <v>3930</v>
      </c>
      <c r="E4293" s="71">
        <v>1</v>
      </c>
      <c r="F4293" s="71">
        <v>0</v>
      </c>
      <c r="G4293" s="71">
        <v>1</v>
      </c>
      <c r="H4293" s="71">
        <v>4303</v>
      </c>
      <c r="I4293" s="71">
        <v>37.694702700000001</v>
      </c>
      <c r="J4293" s="71">
        <v>-122.0866508</v>
      </c>
    </row>
    <row r="4294" spans="1:10" ht="29.1">
      <c r="A4294" s="71">
        <v>56758</v>
      </c>
      <c r="B4294" s="70" t="s">
        <v>1035</v>
      </c>
      <c r="C4294" s="71">
        <v>101020</v>
      </c>
      <c r="D4294" s="72" t="s">
        <v>3931</v>
      </c>
      <c r="E4294" s="71">
        <v>1</v>
      </c>
      <c r="F4294" s="71">
        <v>0</v>
      </c>
      <c r="G4294" s="71">
        <v>1</v>
      </c>
      <c r="H4294" s="71">
        <v>4304</v>
      </c>
      <c r="I4294" s="71">
        <v>37.770259099999997</v>
      </c>
      <c r="J4294" s="71">
        <v>-122.2617267</v>
      </c>
    </row>
    <row r="4295" spans="1:10" ht="29.1">
      <c r="A4295" s="71">
        <v>58398</v>
      </c>
      <c r="B4295" s="70" t="s">
        <v>1035</v>
      </c>
      <c r="C4295" s="71">
        <v>1019480</v>
      </c>
      <c r="D4295" s="72" t="s">
        <v>3451</v>
      </c>
      <c r="E4295" s="71">
        <v>0</v>
      </c>
      <c r="F4295" s="71">
        <v>1</v>
      </c>
      <c r="G4295" s="71">
        <v>1</v>
      </c>
      <c r="H4295" s="71">
        <v>4305</v>
      </c>
      <c r="I4295" s="71">
        <v>37.803023899999999</v>
      </c>
      <c r="J4295" s="71">
        <v>-122.1773549</v>
      </c>
    </row>
    <row r="4296" spans="1:10" ht="29.1">
      <c r="A4296" s="71">
        <v>52898</v>
      </c>
      <c r="B4296" s="70" t="s">
        <v>1035</v>
      </c>
      <c r="C4296" s="71">
        <v>901170</v>
      </c>
      <c r="D4296" s="72" t="s">
        <v>3904</v>
      </c>
      <c r="E4296" s="71">
        <v>1</v>
      </c>
      <c r="F4296" s="71">
        <v>0</v>
      </c>
      <c r="G4296" s="71">
        <v>1</v>
      </c>
      <c r="H4296" s="71">
        <v>4306</v>
      </c>
      <c r="I4296" s="71">
        <v>37.532265600000002</v>
      </c>
      <c r="J4296" s="71">
        <v>-122.0230747</v>
      </c>
    </row>
    <row r="4297" spans="1:10" ht="29.1">
      <c r="A4297" s="71">
        <v>50698</v>
      </c>
      <c r="B4297" s="70" t="s">
        <v>1035</v>
      </c>
      <c r="C4297" s="71">
        <v>1504500</v>
      </c>
      <c r="D4297" s="72" t="s">
        <v>3932</v>
      </c>
      <c r="E4297" s="71">
        <v>0</v>
      </c>
      <c r="F4297" s="71">
        <v>1</v>
      </c>
      <c r="G4297" s="71">
        <v>1</v>
      </c>
      <c r="H4297" s="71">
        <v>4307</v>
      </c>
      <c r="I4297" s="71">
        <v>37.692664800000003</v>
      </c>
      <c r="J4297" s="71">
        <v>-122.1633033</v>
      </c>
    </row>
    <row r="4298" spans="1:10" ht="29.1">
      <c r="A4298" s="71">
        <v>59470</v>
      </c>
      <c r="B4298" s="70" t="s">
        <v>1035</v>
      </c>
      <c r="C4298" s="71">
        <v>1016780</v>
      </c>
      <c r="D4298" s="72" t="s">
        <v>3933</v>
      </c>
      <c r="E4298" s="71">
        <v>0</v>
      </c>
      <c r="F4298" s="71">
        <v>1</v>
      </c>
      <c r="G4298" s="71">
        <v>1</v>
      </c>
      <c r="H4298" s="71">
        <v>4308</v>
      </c>
      <c r="I4298" s="71">
        <v>37.835101000000002</v>
      </c>
      <c r="J4298" s="71">
        <v>-122.216486</v>
      </c>
    </row>
    <row r="4299" spans="1:10" ht="29.1">
      <c r="A4299" s="71">
        <v>56741</v>
      </c>
      <c r="B4299" s="70" t="s">
        <v>1035</v>
      </c>
      <c r="C4299" s="71">
        <v>9802820</v>
      </c>
      <c r="D4299" s="72" t="s">
        <v>3780</v>
      </c>
      <c r="E4299" s="71">
        <v>0</v>
      </c>
      <c r="F4299" s="71">
        <v>1</v>
      </c>
      <c r="G4299" s="71">
        <v>1</v>
      </c>
      <c r="H4299" s="71">
        <v>4309</v>
      </c>
      <c r="I4299" s="71">
        <v>37.708764799999997</v>
      </c>
      <c r="J4299" s="71">
        <v>-122.0688174</v>
      </c>
    </row>
    <row r="4300" spans="1:10" ht="29.1">
      <c r="A4300" s="71">
        <v>55210</v>
      </c>
      <c r="B4300" s="70" t="s">
        <v>1035</v>
      </c>
      <c r="C4300" s="71">
        <v>1018170</v>
      </c>
      <c r="D4300" s="72" t="s">
        <v>3934</v>
      </c>
      <c r="E4300" s="71">
        <v>0</v>
      </c>
      <c r="F4300" s="71">
        <v>0</v>
      </c>
      <c r="G4300" s="71">
        <v>1</v>
      </c>
      <c r="H4300" s="71">
        <v>4310</v>
      </c>
      <c r="I4300" s="71">
        <v>37.751253499999997</v>
      </c>
      <c r="J4300" s="71">
        <v>-122.1943912</v>
      </c>
    </row>
    <row r="4301" spans="1:10" ht="29.1">
      <c r="A4301" s="71">
        <v>51453</v>
      </c>
      <c r="B4301" s="70" t="s">
        <v>1035</v>
      </c>
      <c r="C4301" s="71">
        <v>1020660</v>
      </c>
      <c r="D4301" s="72" t="s">
        <v>3809</v>
      </c>
      <c r="E4301" s="71">
        <v>1</v>
      </c>
      <c r="F4301" s="71">
        <v>0</v>
      </c>
      <c r="G4301" s="71">
        <v>1</v>
      </c>
      <c r="H4301" s="71">
        <v>4311</v>
      </c>
      <c r="I4301" s="71">
        <v>37.789755999999997</v>
      </c>
      <c r="J4301" s="71">
        <v>-122.186171</v>
      </c>
    </row>
    <row r="4302" spans="1:10" ht="29.1">
      <c r="A4302" s="71">
        <v>56704</v>
      </c>
      <c r="B4302" s="70" t="s">
        <v>1035</v>
      </c>
      <c r="C4302" s="71">
        <v>9802630</v>
      </c>
      <c r="D4302" s="72" t="s">
        <v>3935</v>
      </c>
      <c r="E4302" s="71">
        <v>0</v>
      </c>
      <c r="F4302" s="71">
        <v>0</v>
      </c>
      <c r="G4302" s="71">
        <v>1</v>
      </c>
      <c r="H4302" s="71">
        <v>4312</v>
      </c>
      <c r="I4302" s="71">
        <v>37.686982100000002</v>
      </c>
      <c r="J4302" s="71">
        <v>-122.0737937</v>
      </c>
    </row>
    <row r="4303" spans="1:10" ht="29.1">
      <c r="A4303" s="71">
        <v>56597</v>
      </c>
      <c r="B4303" s="70" t="s">
        <v>1035</v>
      </c>
      <c r="C4303" s="71">
        <v>1018590</v>
      </c>
      <c r="D4303" s="72" t="s">
        <v>3936</v>
      </c>
      <c r="E4303" s="71">
        <v>0</v>
      </c>
      <c r="F4303" s="71">
        <v>1</v>
      </c>
      <c r="G4303" s="71">
        <v>1</v>
      </c>
      <c r="H4303" s="71">
        <v>4313</v>
      </c>
      <c r="I4303" s="71">
        <v>37.837280499999999</v>
      </c>
      <c r="J4303" s="71">
        <v>-122.1947382</v>
      </c>
    </row>
    <row r="4304" spans="1:10" ht="29.1">
      <c r="A4304" s="71">
        <v>53272</v>
      </c>
      <c r="B4304" s="70" t="s">
        <v>1035</v>
      </c>
      <c r="C4304" s="71">
        <v>1504290</v>
      </c>
      <c r="D4304" s="72" t="s">
        <v>3704</v>
      </c>
      <c r="E4304" s="71">
        <v>1</v>
      </c>
      <c r="F4304" s="71">
        <v>0</v>
      </c>
      <c r="G4304" s="71">
        <v>1</v>
      </c>
      <c r="H4304" s="71">
        <v>4314</v>
      </c>
      <c r="I4304" s="71">
        <v>37.682159400000003</v>
      </c>
      <c r="J4304" s="71">
        <v>-122.1483795</v>
      </c>
    </row>
    <row r="4305" spans="1:10" ht="29.1">
      <c r="A4305" s="71">
        <v>59962</v>
      </c>
      <c r="B4305" s="70" t="s">
        <v>1035</v>
      </c>
      <c r="C4305" s="71">
        <v>1017150</v>
      </c>
      <c r="D4305" s="72" t="s">
        <v>3937</v>
      </c>
      <c r="E4305" s="71">
        <v>0</v>
      </c>
      <c r="F4305" s="71">
        <v>1</v>
      </c>
      <c r="G4305" s="71">
        <v>1</v>
      </c>
      <c r="H4305" s="71">
        <v>4315</v>
      </c>
      <c r="I4305" s="71">
        <v>37.813738000000001</v>
      </c>
      <c r="J4305" s="71">
        <v>-122.2005174</v>
      </c>
    </row>
    <row r="4306" spans="1:10" ht="29.1">
      <c r="A4306" s="71">
        <v>53658</v>
      </c>
      <c r="B4306" s="70" t="s">
        <v>1035</v>
      </c>
      <c r="C4306" s="71">
        <v>9801770</v>
      </c>
      <c r="D4306" s="72" t="s">
        <v>3938</v>
      </c>
      <c r="E4306" s="71">
        <v>0</v>
      </c>
      <c r="F4306" s="71">
        <v>1</v>
      </c>
      <c r="G4306" s="71">
        <v>1</v>
      </c>
      <c r="H4306" s="71">
        <v>4316</v>
      </c>
      <c r="I4306" s="71">
        <v>37.704128900000001</v>
      </c>
      <c r="J4306" s="71">
        <v>-122.06452229999999</v>
      </c>
    </row>
    <row r="4307" spans="1:10" ht="29.1">
      <c r="A4307" s="71">
        <v>59568</v>
      </c>
      <c r="B4307" s="70" t="s">
        <v>1035</v>
      </c>
      <c r="C4307" s="71">
        <v>1005070</v>
      </c>
      <c r="D4307" s="72" t="s">
        <v>3939</v>
      </c>
      <c r="E4307" s="71">
        <v>1</v>
      </c>
      <c r="F4307" s="71">
        <v>0</v>
      </c>
      <c r="G4307" s="71">
        <v>1</v>
      </c>
      <c r="H4307" s="71">
        <v>4317</v>
      </c>
      <c r="I4307" s="71">
        <v>37.8510518</v>
      </c>
      <c r="J4307" s="71">
        <v>-122.2544139</v>
      </c>
    </row>
    <row r="4308" spans="1:10" ht="29.1">
      <c r="A4308" s="71">
        <v>52153</v>
      </c>
      <c r="B4308" s="70" t="s">
        <v>1035</v>
      </c>
      <c r="C4308" s="71">
        <v>9900840</v>
      </c>
      <c r="D4308" s="72" t="s">
        <v>3940</v>
      </c>
      <c r="E4308" s="71">
        <v>1</v>
      </c>
      <c r="F4308" s="71">
        <v>0</v>
      </c>
      <c r="G4308" s="71">
        <v>1</v>
      </c>
      <c r="H4308" s="71">
        <v>4318</v>
      </c>
      <c r="I4308" s="71">
        <v>37.951074699999999</v>
      </c>
      <c r="J4308" s="71">
        <v>-122.3217776</v>
      </c>
    </row>
    <row r="4309" spans="1:10" ht="29.1">
      <c r="A4309" s="71">
        <v>56010</v>
      </c>
      <c r="B4309" s="70" t="s">
        <v>1035</v>
      </c>
      <c r="C4309" s="71">
        <v>1502040</v>
      </c>
      <c r="D4309" s="72" t="s">
        <v>3898</v>
      </c>
      <c r="E4309" s="71">
        <v>1</v>
      </c>
      <c r="F4309" s="71">
        <v>0</v>
      </c>
      <c r="G4309" s="71">
        <v>1</v>
      </c>
      <c r="H4309" s="71">
        <v>4319</v>
      </c>
      <c r="I4309" s="71">
        <v>37.7016554</v>
      </c>
      <c r="J4309" s="71">
        <v>-122.1355049</v>
      </c>
    </row>
    <row r="4310" spans="1:10" ht="29.1">
      <c r="A4310" s="71">
        <v>54160</v>
      </c>
      <c r="B4310" s="70" t="s">
        <v>1035</v>
      </c>
      <c r="C4310" s="71">
        <v>9802520</v>
      </c>
      <c r="D4310" s="72" t="s">
        <v>3941</v>
      </c>
      <c r="E4310" s="71">
        <v>1</v>
      </c>
      <c r="F4310" s="71">
        <v>0</v>
      </c>
      <c r="G4310" s="71">
        <v>1</v>
      </c>
      <c r="H4310" s="71">
        <v>4320</v>
      </c>
      <c r="I4310" s="71">
        <v>37.683297199999998</v>
      </c>
      <c r="J4310" s="71">
        <v>-122.1202148</v>
      </c>
    </row>
    <row r="4311" spans="1:10" ht="29.1">
      <c r="A4311" s="71">
        <v>57480</v>
      </c>
      <c r="B4311" s="70" t="s">
        <v>1035</v>
      </c>
      <c r="C4311" s="71">
        <v>1014000</v>
      </c>
      <c r="D4311" s="72" t="s">
        <v>3942</v>
      </c>
      <c r="E4311" s="71">
        <v>0</v>
      </c>
      <c r="F4311" s="71">
        <v>1</v>
      </c>
      <c r="G4311" s="71">
        <v>1</v>
      </c>
      <c r="H4311" s="71">
        <v>4321</v>
      </c>
      <c r="I4311" s="71">
        <v>37.816736599999999</v>
      </c>
      <c r="J4311" s="71">
        <v>-122.20585939999999</v>
      </c>
    </row>
    <row r="4312" spans="1:10" ht="29.1">
      <c r="A4312" s="71">
        <v>59904</v>
      </c>
      <c r="B4312" s="70" t="s">
        <v>1035</v>
      </c>
      <c r="C4312" s="71">
        <v>500020</v>
      </c>
      <c r="D4312" s="72" t="s">
        <v>3943</v>
      </c>
      <c r="E4312" s="71">
        <v>1</v>
      </c>
      <c r="F4312" s="71">
        <v>0</v>
      </c>
      <c r="G4312" s="71">
        <v>1</v>
      </c>
      <c r="H4312" s="71">
        <v>4322</v>
      </c>
      <c r="I4312" s="71">
        <v>37.929511599999998</v>
      </c>
      <c r="J4312" s="71">
        <v>-122.3000488</v>
      </c>
    </row>
    <row r="4313" spans="1:10" ht="29.1">
      <c r="A4313" s="71">
        <v>55613</v>
      </c>
      <c r="B4313" s="70" t="s">
        <v>1035</v>
      </c>
      <c r="C4313" s="71">
        <v>1600830</v>
      </c>
      <c r="D4313" s="72" t="s">
        <v>3944</v>
      </c>
      <c r="E4313" s="71">
        <v>0</v>
      </c>
      <c r="F4313" s="71">
        <v>1</v>
      </c>
      <c r="G4313" s="71">
        <v>1</v>
      </c>
      <c r="H4313" s="71">
        <v>4323</v>
      </c>
      <c r="I4313" s="71">
        <v>37.965008300000001</v>
      </c>
      <c r="J4313" s="71">
        <v>-122.3538504</v>
      </c>
    </row>
    <row r="4314" spans="1:10" ht="29.1">
      <c r="A4314" s="71">
        <v>55093</v>
      </c>
      <c r="B4314" s="70" t="s">
        <v>1035</v>
      </c>
      <c r="C4314" s="71">
        <v>900700</v>
      </c>
      <c r="D4314" s="72" t="s">
        <v>3945</v>
      </c>
      <c r="E4314" s="71">
        <v>1</v>
      </c>
      <c r="F4314" s="71">
        <v>0</v>
      </c>
      <c r="G4314" s="71">
        <v>1</v>
      </c>
      <c r="H4314" s="71">
        <v>4324</v>
      </c>
      <c r="I4314" s="71">
        <v>37.525247299999997</v>
      </c>
      <c r="J4314" s="71">
        <v>-122.0186516</v>
      </c>
    </row>
    <row r="4315" spans="1:10" ht="29.1">
      <c r="A4315" s="71">
        <v>50998</v>
      </c>
      <c r="B4315" s="70" t="s">
        <v>1035</v>
      </c>
      <c r="C4315" s="71">
        <v>1302810</v>
      </c>
      <c r="D4315" s="72" t="s">
        <v>3810</v>
      </c>
      <c r="E4315" s="71">
        <v>0</v>
      </c>
      <c r="F4315" s="71">
        <v>1</v>
      </c>
      <c r="G4315" s="71">
        <v>1</v>
      </c>
      <c r="H4315" s="71">
        <v>4325</v>
      </c>
      <c r="I4315" s="71">
        <v>37.898350399999998</v>
      </c>
      <c r="J4315" s="71">
        <v>-122.30903170000001</v>
      </c>
    </row>
    <row r="4316" spans="1:10" ht="29.1">
      <c r="A4316" s="71">
        <v>57977</v>
      </c>
      <c r="B4316" s="70" t="s">
        <v>1035</v>
      </c>
      <c r="C4316" s="71">
        <v>1021130</v>
      </c>
      <c r="D4316" s="72" t="s">
        <v>1624</v>
      </c>
      <c r="E4316" s="71">
        <v>0</v>
      </c>
      <c r="F4316" s="71">
        <v>1</v>
      </c>
      <c r="G4316" s="71">
        <v>1</v>
      </c>
      <c r="H4316" s="71">
        <v>4326</v>
      </c>
      <c r="I4316" s="71">
        <v>37.823214700000001</v>
      </c>
      <c r="J4316" s="71">
        <v>-122.256381</v>
      </c>
    </row>
    <row r="4317" spans="1:10" ht="29.1">
      <c r="A4317" s="71">
        <v>53425</v>
      </c>
      <c r="B4317" s="70" t="s">
        <v>1035</v>
      </c>
      <c r="C4317" s="71">
        <v>1100070</v>
      </c>
      <c r="D4317" s="72" t="s">
        <v>3755</v>
      </c>
      <c r="E4317" s="71">
        <v>0</v>
      </c>
      <c r="F4317" s="71">
        <v>1</v>
      </c>
      <c r="G4317" s="71">
        <v>1</v>
      </c>
      <c r="H4317" s="71">
        <v>4327</v>
      </c>
      <c r="I4317" s="71">
        <v>37.820982399999998</v>
      </c>
      <c r="J4317" s="71">
        <v>-122.225801</v>
      </c>
    </row>
    <row r="4318" spans="1:10" ht="29.1">
      <c r="A4318" s="71">
        <v>53450</v>
      </c>
      <c r="B4318" s="70" t="s">
        <v>1035</v>
      </c>
      <c r="C4318" s="71">
        <v>804200</v>
      </c>
      <c r="D4318" s="72" t="s">
        <v>3920</v>
      </c>
      <c r="E4318" s="71">
        <v>0</v>
      </c>
      <c r="F4318" s="71">
        <v>0</v>
      </c>
      <c r="G4318" s="71">
        <v>1</v>
      </c>
      <c r="H4318" s="71">
        <v>4328</v>
      </c>
      <c r="I4318" s="71">
        <v>37.659163599999999</v>
      </c>
      <c r="J4318" s="71">
        <v>-122.1003297</v>
      </c>
    </row>
    <row r="4319" spans="1:10" ht="29.1">
      <c r="A4319" s="71">
        <v>56215</v>
      </c>
      <c r="B4319" s="70" t="s">
        <v>1035</v>
      </c>
      <c r="C4319" s="71">
        <v>1502400</v>
      </c>
      <c r="D4319" s="72" t="s">
        <v>3946</v>
      </c>
      <c r="E4319" s="71">
        <v>1</v>
      </c>
      <c r="F4319" s="71">
        <v>0</v>
      </c>
      <c r="G4319" s="71">
        <v>1</v>
      </c>
      <c r="H4319" s="71">
        <v>4329</v>
      </c>
      <c r="I4319" s="71">
        <v>37.736908200000002</v>
      </c>
      <c r="J4319" s="71">
        <v>-122.14131159999999</v>
      </c>
    </row>
    <row r="4320" spans="1:10" ht="29.1">
      <c r="A4320" s="71">
        <v>57370</v>
      </c>
      <c r="B4320" s="70" t="s">
        <v>1035</v>
      </c>
      <c r="C4320" s="71">
        <v>1006030</v>
      </c>
      <c r="D4320" s="72" t="s">
        <v>3947</v>
      </c>
      <c r="E4320" s="71">
        <v>0</v>
      </c>
      <c r="F4320" s="71">
        <v>1</v>
      </c>
      <c r="G4320" s="71">
        <v>1</v>
      </c>
      <c r="H4320" s="71">
        <v>4330</v>
      </c>
      <c r="I4320" s="71">
        <v>37.839780599999997</v>
      </c>
      <c r="J4320" s="71">
        <v>-122.2421161</v>
      </c>
    </row>
    <row r="4321" spans="1:10" ht="29.1">
      <c r="A4321" s="71">
        <v>58331</v>
      </c>
      <c r="B4321" s="70" t="s">
        <v>1035</v>
      </c>
      <c r="C4321" s="71">
        <v>100900</v>
      </c>
      <c r="D4321" s="72" t="s">
        <v>3650</v>
      </c>
      <c r="E4321" s="71">
        <v>1</v>
      </c>
      <c r="F4321" s="71">
        <v>0</v>
      </c>
      <c r="G4321" s="71">
        <v>1</v>
      </c>
      <c r="H4321" s="71">
        <v>4331</v>
      </c>
      <c r="I4321" s="71">
        <v>37.771199199999998</v>
      </c>
      <c r="J4321" s="71">
        <v>-122.2649515</v>
      </c>
    </row>
    <row r="4322" spans="1:10" ht="29.1">
      <c r="A4322" s="71">
        <v>58751</v>
      </c>
      <c r="B4322" s="70" t="s">
        <v>1035</v>
      </c>
      <c r="C4322" s="71">
        <v>1501780</v>
      </c>
      <c r="D4322" s="72" t="s">
        <v>3948</v>
      </c>
      <c r="E4322" s="71">
        <v>1</v>
      </c>
      <c r="F4322" s="71">
        <v>0</v>
      </c>
      <c r="G4322" s="71">
        <v>1</v>
      </c>
      <c r="H4322" s="71">
        <v>4332</v>
      </c>
      <c r="I4322" s="71">
        <v>37.6933413</v>
      </c>
      <c r="J4322" s="71">
        <v>-122.16365070000001</v>
      </c>
    </row>
    <row r="4323" spans="1:10" ht="29.1">
      <c r="A4323" s="71">
        <v>52412</v>
      </c>
      <c r="B4323" s="70" t="s">
        <v>1035</v>
      </c>
      <c r="C4323" s="71">
        <v>801800</v>
      </c>
      <c r="D4323" s="72" t="s">
        <v>3883</v>
      </c>
      <c r="E4323" s="71">
        <v>1</v>
      </c>
      <c r="F4323" s="71">
        <v>0</v>
      </c>
      <c r="G4323" s="71">
        <v>1</v>
      </c>
      <c r="H4323" s="71">
        <v>4333</v>
      </c>
      <c r="I4323" s="71">
        <v>37.624610099999998</v>
      </c>
      <c r="J4323" s="71">
        <v>-122.07200469999999</v>
      </c>
    </row>
    <row r="4324" spans="1:10" ht="29.1">
      <c r="A4324" s="71">
        <v>52689</v>
      </c>
      <c r="B4324" s="70" t="s">
        <v>1035</v>
      </c>
      <c r="C4324" s="71">
        <v>9906970</v>
      </c>
      <c r="D4324" s="72" t="s">
        <v>3482</v>
      </c>
      <c r="E4324" s="71">
        <v>0</v>
      </c>
      <c r="F4324" s="71">
        <v>0</v>
      </c>
      <c r="G4324" s="71">
        <v>1</v>
      </c>
      <c r="H4324" s="71">
        <v>4334</v>
      </c>
      <c r="I4324" s="71">
        <v>37.418934900000004</v>
      </c>
      <c r="J4324" s="71">
        <v>-121.89028879999999</v>
      </c>
    </row>
    <row r="4325" spans="1:10" ht="29.1">
      <c r="A4325" s="71">
        <v>58954</v>
      </c>
      <c r="B4325" s="70" t="s">
        <v>1035</v>
      </c>
      <c r="C4325" s="71">
        <v>1020820</v>
      </c>
      <c r="D4325" s="72" t="s">
        <v>3949</v>
      </c>
      <c r="E4325" s="71">
        <v>1</v>
      </c>
      <c r="F4325" s="71">
        <v>0</v>
      </c>
      <c r="G4325" s="71">
        <v>1</v>
      </c>
      <c r="H4325" s="71">
        <v>4335</v>
      </c>
      <c r="I4325" s="71">
        <v>37.856096000000001</v>
      </c>
      <c r="J4325" s="71">
        <v>-122.214035</v>
      </c>
    </row>
    <row r="4326" spans="1:10" ht="29.1">
      <c r="A4326" s="71">
        <v>56369</v>
      </c>
      <c r="B4326" s="70" t="s">
        <v>1035</v>
      </c>
      <c r="C4326" s="71">
        <v>1012410</v>
      </c>
      <c r="D4326" s="72" t="s">
        <v>3950</v>
      </c>
      <c r="E4326" s="71">
        <v>0</v>
      </c>
      <c r="F4326" s="71">
        <v>1</v>
      </c>
      <c r="G4326" s="71">
        <v>1</v>
      </c>
      <c r="H4326" s="71">
        <v>4336</v>
      </c>
      <c r="I4326" s="71">
        <v>37.833857000000002</v>
      </c>
      <c r="J4326" s="71">
        <v>-122.2015609</v>
      </c>
    </row>
    <row r="4327" spans="1:10" ht="29.1">
      <c r="A4327" s="71">
        <v>57056</v>
      </c>
      <c r="B4327" s="70" t="s">
        <v>1035</v>
      </c>
      <c r="C4327" s="71">
        <v>300970</v>
      </c>
      <c r="D4327" s="72" t="s">
        <v>3759</v>
      </c>
      <c r="E4327" s="71">
        <v>1</v>
      </c>
      <c r="F4327" s="71">
        <v>0</v>
      </c>
      <c r="G4327" s="71">
        <v>1</v>
      </c>
      <c r="H4327" s="71">
        <v>4337</v>
      </c>
      <c r="I4327" s="71">
        <v>37.857840400000001</v>
      </c>
      <c r="J4327" s="71">
        <v>-122.2482105</v>
      </c>
    </row>
    <row r="4328" spans="1:10" ht="29.1">
      <c r="A4328" s="71">
        <v>58430</v>
      </c>
      <c r="B4328" s="70" t="s">
        <v>1035</v>
      </c>
      <c r="C4328" s="71">
        <v>9801090</v>
      </c>
      <c r="D4328" s="72" t="s">
        <v>3951</v>
      </c>
      <c r="E4328" s="71">
        <v>1</v>
      </c>
      <c r="F4328" s="71">
        <v>0</v>
      </c>
      <c r="G4328" s="71">
        <v>1</v>
      </c>
      <c r="H4328" s="71">
        <v>4338</v>
      </c>
      <c r="I4328" s="71">
        <v>37.694572200000003</v>
      </c>
      <c r="J4328" s="71">
        <v>-122.12257889999999</v>
      </c>
    </row>
    <row r="4329" spans="1:10" ht="29.1">
      <c r="A4329" s="71">
        <v>52780</v>
      </c>
      <c r="B4329" s="70" t="s">
        <v>1035</v>
      </c>
      <c r="C4329" s="71">
        <v>703690</v>
      </c>
      <c r="D4329" s="72" t="s">
        <v>2744</v>
      </c>
      <c r="E4329" s="71">
        <v>1</v>
      </c>
      <c r="F4329" s="71">
        <v>0</v>
      </c>
      <c r="G4329" s="71">
        <v>1</v>
      </c>
      <c r="H4329" s="71">
        <v>4339</v>
      </c>
      <c r="I4329" s="71">
        <v>37.542344</v>
      </c>
      <c r="J4329" s="71">
        <v>-121.92685299999999</v>
      </c>
    </row>
    <row r="4330" spans="1:10" ht="29.1">
      <c r="A4330" s="71">
        <v>52940</v>
      </c>
      <c r="B4330" s="70" t="s">
        <v>1035</v>
      </c>
      <c r="C4330" s="71">
        <v>1100020</v>
      </c>
      <c r="D4330" s="72" t="s">
        <v>3952</v>
      </c>
      <c r="E4330" s="71">
        <v>0</v>
      </c>
      <c r="F4330" s="71">
        <v>1</v>
      </c>
      <c r="G4330" s="71">
        <v>1</v>
      </c>
      <c r="H4330" s="71">
        <v>4340</v>
      </c>
      <c r="I4330" s="71">
        <v>37.816814600000001</v>
      </c>
      <c r="J4330" s="71">
        <v>-122.2251653</v>
      </c>
    </row>
    <row r="4331" spans="1:10" ht="29.1">
      <c r="A4331" s="71">
        <v>59189</v>
      </c>
      <c r="B4331" s="70" t="s">
        <v>1035</v>
      </c>
      <c r="C4331" s="71">
        <v>500050</v>
      </c>
      <c r="D4331" s="72" t="s">
        <v>3548</v>
      </c>
      <c r="E4331" s="71">
        <v>1</v>
      </c>
      <c r="F4331" s="71">
        <v>0</v>
      </c>
      <c r="G4331" s="71">
        <v>1</v>
      </c>
      <c r="H4331" s="71">
        <v>4342</v>
      </c>
      <c r="I4331" s="71">
        <v>37.934833500000003</v>
      </c>
      <c r="J4331" s="71">
        <v>-122.3076811</v>
      </c>
    </row>
    <row r="4332" spans="1:10" ht="29.1">
      <c r="A4332" s="71">
        <v>56529</v>
      </c>
      <c r="B4332" s="70" t="s">
        <v>1035</v>
      </c>
      <c r="C4332" s="71">
        <v>1502760</v>
      </c>
      <c r="D4332" s="72" t="s">
        <v>3953</v>
      </c>
      <c r="E4332" s="71">
        <v>0</v>
      </c>
      <c r="F4332" s="71">
        <v>0</v>
      </c>
      <c r="G4332" s="71">
        <v>1</v>
      </c>
      <c r="H4332" s="71">
        <v>4343</v>
      </c>
      <c r="I4332" s="71">
        <v>37.695228999999998</v>
      </c>
      <c r="J4332" s="71">
        <v>-122.154428</v>
      </c>
    </row>
    <row r="4333" spans="1:10" ht="29.1">
      <c r="A4333" s="71">
        <v>54080</v>
      </c>
      <c r="B4333" s="70" t="s">
        <v>1035</v>
      </c>
      <c r="C4333" s="71">
        <v>900660</v>
      </c>
      <c r="D4333" s="72" t="s">
        <v>3954</v>
      </c>
      <c r="E4333" s="71">
        <v>1</v>
      </c>
      <c r="F4333" s="71">
        <v>0</v>
      </c>
      <c r="G4333" s="71">
        <v>1</v>
      </c>
      <c r="H4333" s="71">
        <v>4344</v>
      </c>
      <c r="I4333" s="71">
        <v>37.523424400000003</v>
      </c>
      <c r="J4333" s="71">
        <v>-122.01513540000001</v>
      </c>
    </row>
    <row r="4334" spans="1:10" ht="29.1">
      <c r="A4334" s="71">
        <v>57674</v>
      </c>
      <c r="B4334" s="70" t="s">
        <v>1035</v>
      </c>
      <c r="C4334" s="71">
        <v>1301500</v>
      </c>
      <c r="D4334" s="72" t="s">
        <v>3876</v>
      </c>
      <c r="E4334" s="71">
        <v>1</v>
      </c>
      <c r="F4334" s="71">
        <v>0</v>
      </c>
      <c r="G4334" s="71">
        <v>1</v>
      </c>
      <c r="H4334" s="71">
        <v>4345</v>
      </c>
      <c r="I4334" s="71">
        <v>37.943581100000003</v>
      </c>
      <c r="J4334" s="71">
        <v>-122.34328309999999</v>
      </c>
    </row>
    <row r="4335" spans="1:10" ht="29.1">
      <c r="A4335" s="71">
        <v>50832</v>
      </c>
      <c r="B4335" s="70" t="s">
        <v>1035</v>
      </c>
      <c r="C4335" s="71">
        <v>9901600</v>
      </c>
      <c r="D4335" s="72" t="s">
        <v>3955</v>
      </c>
      <c r="E4335" s="71">
        <v>0</v>
      </c>
      <c r="F4335" s="71">
        <v>1</v>
      </c>
      <c r="G4335" s="71">
        <v>1</v>
      </c>
      <c r="H4335" s="71">
        <v>4346</v>
      </c>
      <c r="I4335" s="71">
        <v>37.809246000000002</v>
      </c>
      <c r="J4335" s="71">
        <v>-122.26824499999999</v>
      </c>
    </row>
    <row r="4336" spans="1:10" ht="29.1">
      <c r="A4336" s="71">
        <v>51097</v>
      </c>
      <c r="B4336" s="70" t="s">
        <v>1035</v>
      </c>
      <c r="C4336" s="71">
        <v>9902490</v>
      </c>
      <c r="D4336" s="72" t="s">
        <v>3477</v>
      </c>
      <c r="E4336" s="71">
        <v>0</v>
      </c>
      <c r="F4336" s="71">
        <v>0</v>
      </c>
      <c r="G4336" s="71">
        <v>1</v>
      </c>
      <c r="H4336" s="71">
        <v>4347</v>
      </c>
      <c r="I4336" s="71">
        <v>37.6753985</v>
      </c>
      <c r="J4336" s="71">
        <v>-122.08225849999999</v>
      </c>
    </row>
    <row r="4337" spans="1:10" ht="29.1">
      <c r="A4337" s="71">
        <v>56906</v>
      </c>
      <c r="B4337" s="70" t="s">
        <v>1035</v>
      </c>
      <c r="C4337" s="71">
        <v>1012950</v>
      </c>
      <c r="D4337" s="72" t="s">
        <v>3956</v>
      </c>
      <c r="E4337" s="71">
        <v>0</v>
      </c>
      <c r="F4337" s="71">
        <v>1</v>
      </c>
      <c r="G4337" s="71">
        <v>1</v>
      </c>
      <c r="H4337" s="71">
        <v>4348</v>
      </c>
      <c r="I4337" s="71">
        <v>37.7907346</v>
      </c>
      <c r="J4337" s="71">
        <v>-122.1884503</v>
      </c>
    </row>
    <row r="4338" spans="1:10" ht="29.1">
      <c r="A4338" s="71">
        <v>56210</v>
      </c>
      <c r="B4338" s="70" t="s">
        <v>1035</v>
      </c>
      <c r="C4338" s="71">
        <v>1007950</v>
      </c>
      <c r="D4338" s="72" t="s">
        <v>3957</v>
      </c>
      <c r="E4338" s="71">
        <v>1</v>
      </c>
      <c r="F4338" s="71">
        <v>0</v>
      </c>
      <c r="G4338" s="71">
        <v>1</v>
      </c>
      <c r="H4338" s="71">
        <v>4349</v>
      </c>
      <c r="I4338" s="71">
        <v>37.840111999999998</v>
      </c>
      <c r="J4338" s="71">
        <v>-122.2218197</v>
      </c>
    </row>
    <row r="4339" spans="1:10" ht="29.1">
      <c r="A4339" s="71">
        <v>51562</v>
      </c>
      <c r="B4339" s="70" t="s">
        <v>1035</v>
      </c>
      <c r="C4339" s="71">
        <v>1006100</v>
      </c>
      <c r="D4339" s="72" t="s">
        <v>3958</v>
      </c>
      <c r="E4339" s="71">
        <v>0</v>
      </c>
      <c r="F4339" s="71">
        <v>1</v>
      </c>
      <c r="G4339" s="71">
        <v>1</v>
      </c>
      <c r="H4339" s="71">
        <v>4350</v>
      </c>
      <c r="I4339" s="71">
        <v>37.842116900000001</v>
      </c>
      <c r="J4339" s="71">
        <v>-122.2141706</v>
      </c>
    </row>
    <row r="4340" spans="1:10" ht="29.1">
      <c r="A4340" s="71">
        <v>57176</v>
      </c>
      <c r="B4340" s="70" t="s">
        <v>1035</v>
      </c>
      <c r="C4340" s="71">
        <v>1013400</v>
      </c>
      <c r="D4340" s="72" t="s">
        <v>3959</v>
      </c>
      <c r="E4340" s="71">
        <v>0</v>
      </c>
      <c r="F4340" s="71">
        <v>1</v>
      </c>
      <c r="G4340" s="71">
        <v>1</v>
      </c>
      <c r="H4340" s="71">
        <v>4351</v>
      </c>
      <c r="I4340" s="71">
        <v>37.773180699999998</v>
      </c>
      <c r="J4340" s="71">
        <v>-122.1449952</v>
      </c>
    </row>
    <row r="4341" spans="1:10" ht="29.1">
      <c r="A4341" s="71">
        <v>52945</v>
      </c>
      <c r="B4341" s="70" t="s">
        <v>1035</v>
      </c>
      <c r="C4341" s="71">
        <v>802910</v>
      </c>
      <c r="D4341" s="72" t="s">
        <v>3960</v>
      </c>
      <c r="E4341" s="71">
        <v>0</v>
      </c>
      <c r="F4341" s="71">
        <v>0</v>
      </c>
      <c r="G4341" s="71">
        <v>1</v>
      </c>
      <c r="H4341" s="71">
        <v>4352</v>
      </c>
      <c r="I4341" s="71">
        <v>37.618205000000003</v>
      </c>
      <c r="J4341" s="71">
        <v>-122.062674</v>
      </c>
    </row>
    <row r="4342" spans="1:10" ht="29.1">
      <c r="A4342" s="71">
        <v>51260</v>
      </c>
      <c r="B4342" s="70" t="s">
        <v>1035</v>
      </c>
      <c r="C4342" s="71">
        <v>801000</v>
      </c>
      <c r="D4342" s="72" t="s">
        <v>3961</v>
      </c>
      <c r="E4342" s="71">
        <v>0</v>
      </c>
      <c r="F4342" s="71">
        <v>1</v>
      </c>
      <c r="G4342" s="71">
        <v>1</v>
      </c>
      <c r="H4342" s="71">
        <v>4353</v>
      </c>
      <c r="I4342" s="71">
        <v>37.665227999999999</v>
      </c>
      <c r="J4342" s="71">
        <v>-122.056076</v>
      </c>
    </row>
    <row r="4343" spans="1:10" ht="29.1">
      <c r="A4343" s="71">
        <v>53129</v>
      </c>
      <c r="B4343" s="70" t="s">
        <v>1035</v>
      </c>
      <c r="C4343" s="71">
        <v>9908360</v>
      </c>
      <c r="D4343" s="72" t="s">
        <v>3961</v>
      </c>
      <c r="E4343" s="71">
        <v>0</v>
      </c>
      <c r="F4343" s="71">
        <v>0</v>
      </c>
      <c r="G4343" s="71">
        <v>1</v>
      </c>
      <c r="H4343" s="71">
        <v>4354</v>
      </c>
      <c r="I4343" s="71">
        <v>37.665981000000002</v>
      </c>
      <c r="J4343" s="71">
        <v>-122.05664899999999</v>
      </c>
    </row>
    <row r="4344" spans="1:10" ht="29.1">
      <c r="A4344" s="71">
        <v>50201</v>
      </c>
      <c r="B4344" s="70" t="s">
        <v>1035</v>
      </c>
      <c r="C4344" s="71">
        <v>500260</v>
      </c>
      <c r="D4344" s="72" t="s">
        <v>3962</v>
      </c>
      <c r="E4344" s="71">
        <v>0</v>
      </c>
      <c r="F4344" s="71">
        <v>1</v>
      </c>
      <c r="G4344" s="71">
        <v>1</v>
      </c>
      <c r="H4344" s="71">
        <v>4355</v>
      </c>
      <c r="I4344" s="71">
        <v>37.930495100000002</v>
      </c>
      <c r="J4344" s="71">
        <v>-122.3065428</v>
      </c>
    </row>
    <row r="4345" spans="1:10" ht="29.1">
      <c r="A4345" s="71">
        <v>56069</v>
      </c>
      <c r="B4345" s="70" t="s">
        <v>1035</v>
      </c>
      <c r="C4345" s="71">
        <v>1009990</v>
      </c>
      <c r="D4345" s="72" t="s">
        <v>3963</v>
      </c>
      <c r="E4345" s="71">
        <v>0</v>
      </c>
      <c r="F4345" s="71">
        <v>1</v>
      </c>
      <c r="G4345" s="71">
        <v>1</v>
      </c>
      <c r="H4345" s="71">
        <v>4356</v>
      </c>
      <c r="I4345" s="71">
        <v>37.841029399999996</v>
      </c>
      <c r="J4345" s="71">
        <v>-122.23069510000001</v>
      </c>
    </row>
    <row r="4346" spans="1:10" ht="29.1">
      <c r="A4346" s="71">
        <v>58745</v>
      </c>
      <c r="B4346" s="70" t="s">
        <v>1035</v>
      </c>
      <c r="C4346" s="71">
        <v>1012110</v>
      </c>
      <c r="D4346" s="72" t="s">
        <v>3964</v>
      </c>
      <c r="E4346" s="71">
        <v>1</v>
      </c>
      <c r="F4346" s="71">
        <v>0</v>
      </c>
      <c r="G4346" s="71">
        <v>1</v>
      </c>
      <c r="H4346" s="71">
        <v>4357</v>
      </c>
      <c r="I4346" s="71">
        <v>37.781536299999999</v>
      </c>
      <c r="J4346" s="71">
        <v>-122.1419858</v>
      </c>
    </row>
    <row r="4347" spans="1:10" ht="29.1">
      <c r="A4347" s="71">
        <v>57101</v>
      </c>
      <c r="B4347" s="70" t="s">
        <v>1035</v>
      </c>
      <c r="C4347" s="71">
        <v>900670</v>
      </c>
      <c r="D4347" s="72" t="s">
        <v>3954</v>
      </c>
      <c r="E4347" s="71">
        <v>0</v>
      </c>
      <c r="F4347" s="71">
        <v>1</v>
      </c>
      <c r="G4347" s="71">
        <v>1</v>
      </c>
      <c r="H4347" s="71">
        <v>4358</v>
      </c>
      <c r="I4347" s="71">
        <v>37.523180400000001</v>
      </c>
      <c r="J4347" s="71">
        <v>-122.0151553</v>
      </c>
    </row>
    <row r="4348" spans="1:10" ht="29.1">
      <c r="A4348" s="71">
        <v>52856</v>
      </c>
      <c r="B4348" s="70" t="s">
        <v>1035</v>
      </c>
      <c r="C4348" s="71">
        <v>304330</v>
      </c>
      <c r="D4348" s="72" t="s">
        <v>3965</v>
      </c>
      <c r="E4348" s="71">
        <v>0</v>
      </c>
      <c r="F4348" s="71">
        <v>1</v>
      </c>
      <c r="G4348" s="71">
        <v>1</v>
      </c>
      <c r="H4348" s="71">
        <v>4359</v>
      </c>
      <c r="I4348" s="71">
        <v>37.878422999999998</v>
      </c>
      <c r="J4348" s="71">
        <v>-122.2827041</v>
      </c>
    </row>
    <row r="4349" spans="1:10" ht="29.1">
      <c r="A4349" s="71">
        <v>55062</v>
      </c>
      <c r="B4349" s="70" t="s">
        <v>1035</v>
      </c>
      <c r="C4349" s="71">
        <v>900100</v>
      </c>
      <c r="D4349" s="72" t="s">
        <v>3362</v>
      </c>
      <c r="E4349" s="71">
        <v>0</v>
      </c>
      <c r="F4349" s="71">
        <v>1</v>
      </c>
      <c r="G4349" s="71">
        <v>1</v>
      </c>
      <c r="H4349" s="71">
        <v>4360</v>
      </c>
      <c r="I4349" s="71">
        <v>37.549613899999997</v>
      </c>
      <c r="J4349" s="71">
        <v>-122.0425705</v>
      </c>
    </row>
    <row r="4350" spans="1:10" ht="29.1">
      <c r="A4350" s="71">
        <v>55162</v>
      </c>
      <c r="B4350" s="70" t="s">
        <v>1035</v>
      </c>
      <c r="C4350" s="71">
        <v>900920</v>
      </c>
      <c r="D4350" s="72" t="s">
        <v>3966</v>
      </c>
      <c r="E4350" s="71">
        <v>0</v>
      </c>
      <c r="F4350" s="71">
        <v>1</v>
      </c>
      <c r="G4350" s="71">
        <v>1</v>
      </c>
      <c r="H4350" s="71">
        <v>4361</v>
      </c>
      <c r="I4350" s="71">
        <v>37.540360999999997</v>
      </c>
      <c r="J4350" s="71">
        <v>-122.049975</v>
      </c>
    </row>
    <row r="4351" spans="1:10" ht="29.1">
      <c r="A4351" s="71">
        <v>58748</v>
      </c>
      <c r="B4351" s="70" t="s">
        <v>1035</v>
      </c>
      <c r="C4351" s="71">
        <v>9900310</v>
      </c>
      <c r="D4351" s="72" t="s">
        <v>3587</v>
      </c>
      <c r="E4351" s="71">
        <v>0</v>
      </c>
      <c r="F4351" s="71">
        <v>0</v>
      </c>
      <c r="G4351" s="71">
        <v>1</v>
      </c>
      <c r="H4351" s="71">
        <v>4362</v>
      </c>
      <c r="I4351" s="71">
        <v>37.908183700000002</v>
      </c>
      <c r="J4351" s="71">
        <v>-122.280221</v>
      </c>
    </row>
    <row r="4352" spans="1:10" ht="29.1">
      <c r="A4352" s="71">
        <v>53312</v>
      </c>
      <c r="B4352" s="70" t="s">
        <v>1035</v>
      </c>
      <c r="C4352" s="71">
        <v>900710</v>
      </c>
      <c r="D4352" s="72" t="s">
        <v>3945</v>
      </c>
      <c r="E4352" s="71">
        <v>0</v>
      </c>
      <c r="F4352" s="71">
        <v>1</v>
      </c>
      <c r="G4352" s="71">
        <v>1</v>
      </c>
      <c r="H4352" s="71">
        <v>4363</v>
      </c>
      <c r="I4352" s="71">
        <v>37.525051599999998</v>
      </c>
      <c r="J4352" s="71">
        <v>-122.01882519999999</v>
      </c>
    </row>
    <row r="4353" spans="1:10" ht="29.1">
      <c r="A4353" s="71">
        <v>52331</v>
      </c>
      <c r="B4353" s="70" t="s">
        <v>1035</v>
      </c>
      <c r="C4353" s="71">
        <v>300790</v>
      </c>
      <c r="D4353" s="72" t="s">
        <v>3967</v>
      </c>
      <c r="E4353" s="71">
        <v>1</v>
      </c>
      <c r="F4353" s="71">
        <v>0</v>
      </c>
      <c r="G4353" s="71">
        <v>1</v>
      </c>
      <c r="H4353" s="71">
        <v>4364</v>
      </c>
      <c r="I4353" s="71">
        <v>37.857976800000003</v>
      </c>
      <c r="J4353" s="71">
        <v>-122.2456743</v>
      </c>
    </row>
    <row r="4354" spans="1:10" ht="29.1">
      <c r="A4354" s="71">
        <v>58532</v>
      </c>
      <c r="B4354" s="70" t="s">
        <v>1035</v>
      </c>
      <c r="C4354" s="71">
        <v>1300370</v>
      </c>
      <c r="D4354" s="72" t="s">
        <v>3909</v>
      </c>
      <c r="E4354" s="71">
        <v>0</v>
      </c>
      <c r="F4354" s="71">
        <v>1</v>
      </c>
      <c r="G4354" s="71">
        <v>1</v>
      </c>
      <c r="H4354" s="71">
        <v>4365</v>
      </c>
      <c r="I4354" s="71">
        <v>37.951443500000003</v>
      </c>
      <c r="J4354" s="71">
        <v>-122.3389004</v>
      </c>
    </row>
    <row r="4355" spans="1:10" ht="29.1">
      <c r="A4355" s="71">
        <v>52480</v>
      </c>
      <c r="B4355" s="70" t="s">
        <v>1035</v>
      </c>
      <c r="C4355" s="71">
        <v>1019020</v>
      </c>
      <c r="D4355" s="72" t="s">
        <v>3968</v>
      </c>
      <c r="E4355" s="71">
        <v>0</v>
      </c>
      <c r="F4355" s="71">
        <v>0</v>
      </c>
      <c r="G4355" s="71">
        <v>1</v>
      </c>
      <c r="H4355" s="71">
        <v>4367</v>
      </c>
      <c r="I4355" s="71">
        <v>37.760801600000001</v>
      </c>
      <c r="J4355" s="71">
        <v>-122.1476639</v>
      </c>
    </row>
    <row r="4356" spans="1:10" ht="29.1">
      <c r="A4356" s="71">
        <v>52320</v>
      </c>
      <c r="B4356" s="70" t="s">
        <v>1035</v>
      </c>
      <c r="C4356" s="71">
        <v>703350</v>
      </c>
      <c r="D4356" s="72" t="s">
        <v>3798</v>
      </c>
      <c r="E4356" s="71">
        <v>0</v>
      </c>
      <c r="F4356" s="71">
        <v>0</v>
      </c>
      <c r="G4356" s="71">
        <v>1</v>
      </c>
      <c r="H4356" s="71">
        <v>4368</v>
      </c>
      <c r="I4356" s="71">
        <v>37.562501500000003</v>
      </c>
      <c r="J4356" s="71">
        <v>-121.95902359999999</v>
      </c>
    </row>
    <row r="4357" spans="1:10" ht="29.1">
      <c r="A4357" s="71">
        <v>55016</v>
      </c>
      <c r="B4357" s="70" t="s">
        <v>1035</v>
      </c>
      <c r="C4357" s="71">
        <v>301040</v>
      </c>
      <c r="D4357" s="72" t="s">
        <v>3831</v>
      </c>
      <c r="E4357" s="71">
        <v>0</v>
      </c>
      <c r="F4357" s="71">
        <v>1</v>
      </c>
      <c r="G4357" s="71">
        <v>1</v>
      </c>
      <c r="H4357" s="71">
        <v>4369</v>
      </c>
      <c r="I4357" s="71">
        <v>37.855346400000002</v>
      </c>
      <c r="J4357" s="71">
        <v>-122.26683319999999</v>
      </c>
    </row>
    <row r="4358" spans="1:10" ht="29.1">
      <c r="A4358" s="71">
        <v>54930</v>
      </c>
      <c r="B4358" s="70" t="s">
        <v>1035</v>
      </c>
      <c r="C4358" s="71">
        <v>9900890</v>
      </c>
      <c r="D4358" s="72" t="s">
        <v>3969</v>
      </c>
      <c r="E4358" s="71">
        <v>0</v>
      </c>
      <c r="F4358" s="71">
        <v>0</v>
      </c>
      <c r="G4358" s="71">
        <v>1</v>
      </c>
      <c r="H4358" s="71">
        <v>4370</v>
      </c>
      <c r="I4358" s="71">
        <v>37.958289999999998</v>
      </c>
      <c r="J4358" s="71">
        <v>-122.27491499999999</v>
      </c>
    </row>
    <row r="4359" spans="1:10" ht="29.1">
      <c r="A4359" s="71">
        <v>54374</v>
      </c>
      <c r="B4359" s="70" t="s">
        <v>1035</v>
      </c>
      <c r="C4359" s="71">
        <v>500010</v>
      </c>
      <c r="D4359" s="72" t="s">
        <v>3970</v>
      </c>
      <c r="E4359" s="71">
        <v>0</v>
      </c>
      <c r="F4359" s="71">
        <v>1</v>
      </c>
      <c r="G4359" s="71">
        <v>1</v>
      </c>
      <c r="H4359" s="71">
        <v>4371</v>
      </c>
      <c r="I4359" s="71">
        <v>37.929572299999997</v>
      </c>
      <c r="J4359" s="71">
        <v>-122.3004565</v>
      </c>
    </row>
    <row r="4360" spans="1:10" ht="29.1">
      <c r="A4360" s="71">
        <v>51291</v>
      </c>
      <c r="B4360" s="70" t="s">
        <v>1035</v>
      </c>
      <c r="C4360" s="71">
        <v>1006040</v>
      </c>
      <c r="D4360" s="72" t="s">
        <v>3947</v>
      </c>
      <c r="E4360" s="71">
        <v>0</v>
      </c>
      <c r="F4360" s="71">
        <v>0</v>
      </c>
      <c r="G4360" s="71">
        <v>1</v>
      </c>
      <c r="H4360" s="71">
        <v>4372</v>
      </c>
      <c r="I4360" s="71">
        <v>37.839613300000003</v>
      </c>
      <c r="J4360" s="71">
        <v>-122.2421459</v>
      </c>
    </row>
    <row r="4361" spans="1:10" ht="29.1">
      <c r="A4361" s="71">
        <v>55283</v>
      </c>
      <c r="B4361" s="70" t="s">
        <v>1035</v>
      </c>
      <c r="C4361" s="71">
        <v>1502630</v>
      </c>
      <c r="D4361" s="72" t="s">
        <v>3971</v>
      </c>
      <c r="E4361" s="71">
        <v>0</v>
      </c>
      <c r="F4361" s="71">
        <v>0</v>
      </c>
      <c r="G4361" s="71">
        <v>1</v>
      </c>
      <c r="H4361" s="71">
        <v>4373</v>
      </c>
      <c r="I4361" s="71">
        <v>37.701845499999997</v>
      </c>
      <c r="J4361" s="71">
        <v>-122.1662808</v>
      </c>
    </row>
    <row r="4362" spans="1:10" ht="29.1">
      <c r="A4362" s="71">
        <v>51423</v>
      </c>
      <c r="B4362" s="70" t="s">
        <v>1035</v>
      </c>
      <c r="C4362" s="71">
        <v>9903160</v>
      </c>
      <c r="D4362" s="72" t="s">
        <v>3972</v>
      </c>
      <c r="E4362" s="71">
        <v>0</v>
      </c>
      <c r="F4362" s="71">
        <v>0</v>
      </c>
      <c r="G4362" s="71">
        <v>1</v>
      </c>
      <c r="H4362" s="71">
        <v>4374</v>
      </c>
      <c r="I4362" s="71">
        <v>37.5982871</v>
      </c>
      <c r="J4362" s="71">
        <v>-122.0114451</v>
      </c>
    </row>
    <row r="4363" spans="1:10" ht="29.1">
      <c r="A4363" s="71">
        <v>56315</v>
      </c>
      <c r="B4363" s="70" t="s">
        <v>1035</v>
      </c>
      <c r="C4363" s="71">
        <v>1012100</v>
      </c>
      <c r="D4363" s="72" t="s">
        <v>3964</v>
      </c>
      <c r="E4363" s="71">
        <v>0</v>
      </c>
      <c r="F4363" s="71">
        <v>1</v>
      </c>
      <c r="G4363" s="71">
        <v>1</v>
      </c>
      <c r="H4363" s="71">
        <v>4376</v>
      </c>
      <c r="I4363" s="71">
        <v>37.781343100000001</v>
      </c>
      <c r="J4363" s="71">
        <v>-122.1427949</v>
      </c>
    </row>
    <row r="4364" spans="1:10" ht="29.1">
      <c r="A4364" s="71">
        <v>59116</v>
      </c>
      <c r="B4364" s="70" t="s">
        <v>1035</v>
      </c>
      <c r="C4364" s="71">
        <v>1012190</v>
      </c>
      <c r="D4364" s="72" t="s">
        <v>3973</v>
      </c>
      <c r="E4364" s="71">
        <v>1</v>
      </c>
      <c r="F4364" s="71">
        <v>0</v>
      </c>
      <c r="G4364" s="71">
        <v>1</v>
      </c>
      <c r="H4364" s="71">
        <v>4376</v>
      </c>
      <c r="I4364" s="71">
        <v>37.833717700000001</v>
      </c>
      <c r="J4364" s="71">
        <v>-122.2239987</v>
      </c>
    </row>
    <row r="4365" spans="1:10" ht="29.1">
      <c r="A4365" s="71">
        <v>52910</v>
      </c>
      <c r="B4365" s="70" t="s">
        <v>1035</v>
      </c>
      <c r="C4365" s="71">
        <v>1005950</v>
      </c>
      <c r="D4365" s="72" t="s">
        <v>3974</v>
      </c>
      <c r="E4365" s="71">
        <v>0</v>
      </c>
      <c r="F4365" s="71">
        <v>1</v>
      </c>
      <c r="G4365" s="71">
        <v>1</v>
      </c>
      <c r="H4365" s="71">
        <v>4377</v>
      </c>
      <c r="I4365" s="71">
        <v>37.842682000000003</v>
      </c>
      <c r="J4365" s="71">
        <v>-122.23298699999999</v>
      </c>
    </row>
    <row r="4366" spans="1:10" ht="29.1">
      <c r="A4366" s="71">
        <v>52140</v>
      </c>
      <c r="B4366" s="70" t="s">
        <v>1035</v>
      </c>
      <c r="C4366" s="71">
        <v>9801550</v>
      </c>
      <c r="D4366" s="72" t="s">
        <v>3658</v>
      </c>
      <c r="E4366" s="71">
        <v>0</v>
      </c>
      <c r="F4366" s="71">
        <v>0</v>
      </c>
      <c r="G4366" s="71">
        <v>1</v>
      </c>
      <c r="H4366" s="71">
        <v>4378</v>
      </c>
      <c r="I4366" s="71">
        <v>37.684331700000001</v>
      </c>
      <c r="J4366" s="71">
        <v>-122.0797628</v>
      </c>
    </row>
    <row r="4367" spans="1:10" ht="29.1">
      <c r="A4367" s="71">
        <v>52336</v>
      </c>
      <c r="B4367" s="70" t="s">
        <v>1035</v>
      </c>
      <c r="C4367" s="71">
        <v>300830</v>
      </c>
      <c r="D4367" s="72" t="s">
        <v>3975</v>
      </c>
      <c r="E4367" s="71">
        <v>0</v>
      </c>
      <c r="F4367" s="71">
        <v>1</v>
      </c>
      <c r="G4367" s="71">
        <v>1</v>
      </c>
      <c r="H4367" s="71">
        <v>4379</v>
      </c>
      <c r="I4367" s="71">
        <v>37.855868299999997</v>
      </c>
      <c r="J4367" s="71">
        <v>-122.2626205</v>
      </c>
    </row>
    <row r="4368" spans="1:10" ht="29.1">
      <c r="A4368" s="71">
        <v>57940</v>
      </c>
      <c r="B4368" s="70" t="s">
        <v>1035</v>
      </c>
      <c r="C4368" s="71">
        <v>1016670</v>
      </c>
      <c r="D4368" s="72" t="s">
        <v>3492</v>
      </c>
      <c r="E4368" s="71">
        <v>0</v>
      </c>
      <c r="F4368" s="71">
        <v>1</v>
      </c>
      <c r="G4368" s="71">
        <v>1</v>
      </c>
      <c r="H4368" s="71">
        <v>4380</v>
      </c>
      <c r="I4368" s="71">
        <v>37.832807099999997</v>
      </c>
      <c r="J4368" s="71">
        <v>-122.2190844</v>
      </c>
    </row>
    <row r="4369" spans="1:10" ht="29.1">
      <c r="A4369" s="71">
        <v>57743</v>
      </c>
      <c r="B4369" s="70" t="s">
        <v>1035</v>
      </c>
      <c r="C4369" s="71">
        <v>1503540</v>
      </c>
      <c r="D4369" s="72" t="s">
        <v>3854</v>
      </c>
      <c r="E4369" s="71">
        <v>0</v>
      </c>
      <c r="F4369" s="71">
        <v>0</v>
      </c>
      <c r="G4369" s="71">
        <v>1</v>
      </c>
      <c r="H4369" s="71">
        <v>4381</v>
      </c>
      <c r="I4369" s="71">
        <v>37.6890456</v>
      </c>
      <c r="J4369" s="71">
        <v>-122.16254840000001</v>
      </c>
    </row>
    <row r="4370" spans="1:10" ht="29.1">
      <c r="A4370" s="71">
        <v>55386</v>
      </c>
      <c r="B4370" s="70" t="s">
        <v>1035</v>
      </c>
      <c r="C4370" s="71">
        <v>1600740</v>
      </c>
      <c r="D4370" s="72" t="s">
        <v>3976</v>
      </c>
      <c r="E4370" s="71">
        <v>0</v>
      </c>
      <c r="F4370" s="71">
        <v>0</v>
      </c>
      <c r="G4370" s="71">
        <v>1</v>
      </c>
      <c r="H4370" s="71">
        <v>4382</v>
      </c>
      <c r="I4370" s="71">
        <v>37.955883700000001</v>
      </c>
      <c r="J4370" s="71">
        <v>-122.3567455</v>
      </c>
    </row>
    <row r="4371" spans="1:10" ht="29.1">
      <c r="A4371" s="71">
        <v>58929</v>
      </c>
      <c r="B4371" s="70" t="s">
        <v>1035</v>
      </c>
      <c r="C4371" s="71">
        <v>1003670</v>
      </c>
      <c r="D4371" s="72" t="s">
        <v>3977</v>
      </c>
      <c r="E4371" s="71">
        <v>0</v>
      </c>
      <c r="F4371" s="71">
        <v>0</v>
      </c>
      <c r="G4371" s="71">
        <v>1</v>
      </c>
      <c r="H4371" s="71">
        <v>4383</v>
      </c>
      <c r="I4371" s="71">
        <v>37.750073999999998</v>
      </c>
      <c r="J4371" s="71">
        <v>-122.19193199999999</v>
      </c>
    </row>
    <row r="4372" spans="1:10" ht="29.1">
      <c r="A4372" s="71">
        <v>53230</v>
      </c>
      <c r="B4372" s="70" t="s">
        <v>1035</v>
      </c>
      <c r="C4372" s="71">
        <v>703440</v>
      </c>
      <c r="D4372" s="72" t="s">
        <v>3978</v>
      </c>
      <c r="E4372" s="71">
        <v>0</v>
      </c>
      <c r="F4372" s="71">
        <v>0</v>
      </c>
      <c r="G4372" s="71">
        <v>1</v>
      </c>
      <c r="H4372" s="71">
        <v>4384</v>
      </c>
      <c r="I4372" s="71">
        <v>37.551577600000002</v>
      </c>
      <c r="J4372" s="71">
        <v>-121.94238489999999</v>
      </c>
    </row>
    <row r="4373" spans="1:10" ht="29.1">
      <c r="A4373" s="71">
        <v>59946</v>
      </c>
      <c r="B4373" s="70" t="s">
        <v>1035</v>
      </c>
      <c r="C4373" s="71">
        <v>500990</v>
      </c>
      <c r="D4373" s="72" t="s">
        <v>3667</v>
      </c>
      <c r="E4373" s="71">
        <v>0</v>
      </c>
      <c r="F4373" s="71">
        <v>0</v>
      </c>
      <c r="G4373" s="71">
        <v>1</v>
      </c>
      <c r="H4373" s="71">
        <v>4385</v>
      </c>
      <c r="I4373" s="71">
        <v>37.900630499999998</v>
      </c>
      <c r="J4373" s="71">
        <v>-122.30220319999999</v>
      </c>
    </row>
    <row r="4374" spans="1:10" ht="29.1">
      <c r="A4374" s="71">
        <v>53215</v>
      </c>
      <c r="B4374" s="70" t="s">
        <v>1035</v>
      </c>
      <c r="C4374" s="71">
        <v>302350</v>
      </c>
      <c r="D4374" s="72" t="s">
        <v>3979</v>
      </c>
      <c r="E4374" s="71">
        <v>0</v>
      </c>
      <c r="F4374" s="71">
        <v>1</v>
      </c>
      <c r="G4374" s="71">
        <v>1</v>
      </c>
      <c r="H4374" s="71">
        <v>4386</v>
      </c>
      <c r="I4374" s="71">
        <v>37.880620399999998</v>
      </c>
      <c r="J4374" s="71">
        <v>-122.2614859</v>
      </c>
    </row>
    <row r="4375" spans="1:10" ht="29.1">
      <c r="A4375" s="71">
        <v>59280</v>
      </c>
      <c r="B4375" s="70" t="s">
        <v>1035</v>
      </c>
      <c r="C4375" s="71">
        <v>1005030</v>
      </c>
      <c r="D4375" s="72" t="s">
        <v>3980</v>
      </c>
      <c r="E4375" s="71">
        <v>0</v>
      </c>
      <c r="F4375" s="71">
        <v>1</v>
      </c>
      <c r="G4375" s="71">
        <v>1</v>
      </c>
      <c r="H4375" s="71">
        <v>4387</v>
      </c>
      <c r="I4375" s="71">
        <v>37.851182700000003</v>
      </c>
      <c r="J4375" s="71">
        <v>-122.2526404</v>
      </c>
    </row>
    <row r="4376" spans="1:10" ht="29.1">
      <c r="A4376" s="71">
        <v>52195</v>
      </c>
      <c r="B4376" s="70" t="s">
        <v>1035</v>
      </c>
      <c r="C4376" s="71">
        <v>9901190</v>
      </c>
      <c r="D4376" s="72" t="s">
        <v>3981</v>
      </c>
      <c r="E4376" s="71">
        <v>0</v>
      </c>
      <c r="F4376" s="71">
        <v>0</v>
      </c>
      <c r="G4376" s="71">
        <v>1</v>
      </c>
      <c r="H4376" s="71">
        <v>4388</v>
      </c>
      <c r="I4376" s="71">
        <v>37.963756699999998</v>
      </c>
      <c r="J4376" s="71">
        <v>-122.2953394</v>
      </c>
    </row>
    <row r="4377" spans="1:10" ht="29.1">
      <c r="A4377" s="71">
        <v>55013</v>
      </c>
      <c r="B4377" s="70" t="s">
        <v>1035</v>
      </c>
      <c r="C4377" s="71">
        <v>1600750</v>
      </c>
      <c r="D4377" s="72" t="s">
        <v>3982</v>
      </c>
      <c r="E4377" s="71">
        <v>0</v>
      </c>
      <c r="F4377" s="71">
        <v>1</v>
      </c>
      <c r="G4377" s="71">
        <v>1</v>
      </c>
      <c r="H4377" s="71">
        <v>4389</v>
      </c>
      <c r="I4377" s="71">
        <v>37.960647399999999</v>
      </c>
      <c r="J4377" s="71">
        <v>-122.35637370000001</v>
      </c>
    </row>
    <row r="4378" spans="1:10" ht="29.1">
      <c r="A4378" s="71">
        <v>56064</v>
      </c>
      <c r="B4378" s="70" t="s">
        <v>1035</v>
      </c>
      <c r="C4378" s="71">
        <v>1100270</v>
      </c>
      <c r="D4378" s="72" t="s">
        <v>3983</v>
      </c>
      <c r="E4378" s="71">
        <v>0</v>
      </c>
      <c r="F4378" s="71">
        <v>0</v>
      </c>
      <c r="G4378" s="71">
        <v>1</v>
      </c>
      <c r="H4378" s="71">
        <v>4390</v>
      </c>
      <c r="I4378" s="71">
        <v>37.823268499999998</v>
      </c>
      <c r="J4378" s="71">
        <v>-122.22958920000001</v>
      </c>
    </row>
    <row r="4379" spans="1:10" ht="29.1">
      <c r="A4379" s="71">
        <v>50224</v>
      </c>
      <c r="B4379" s="70" t="s">
        <v>1035</v>
      </c>
      <c r="C4379" s="71">
        <v>9802620</v>
      </c>
      <c r="D4379" s="72" t="s">
        <v>3935</v>
      </c>
      <c r="E4379" s="71">
        <v>0</v>
      </c>
      <c r="F4379" s="71">
        <v>0</v>
      </c>
      <c r="G4379" s="71">
        <v>1</v>
      </c>
      <c r="H4379" s="71">
        <v>4391</v>
      </c>
      <c r="I4379" s="71">
        <v>37.6873176</v>
      </c>
      <c r="J4379" s="71">
        <v>-122.07343880000001</v>
      </c>
    </row>
    <row r="4380" spans="1:10" ht="29.1">
      <c r="A4380" s="71">
        <v>54260</v>
      </c>
      <c r="B4380" s="70" t="s">
        <v>1035</v>
      </c>
      <c r="C4380" s="71">
        <v>9802680</v>
      </c>
      <c r="D4380" s="72" t="s">
        <v>3880</v>
      </c>
      <c r="E4380" s="71">
        <v>0</v>
      </c>
      <c r="F4380" s="71">
        <v>0</v>
      </c>
      <c r="G4380" s="71">
        <v>1</v>
      </c>
      <c r="H4380" s="71">
        <v>4392</v>
      </c>
      <c r="I4380" s="71">
        <v>37.689406200000001</v>
      </c>
      <c r="J4380" s="71">
        <v>-122.07347679999999</v>
      </c>
    </row>
    <row r="4381" spans="1:10" ht="29.1">
      <c r="A4381" s="71">
        <v>51077</v>
      </c>
      <c r="B4381" s="70" t="s">
        <v>1035</v>
      </c>
      <c r="C4381" s="71">
        <v>303390</v>
      </c>
      <c r="D4381" s="72" t="s">
        <v>3984</v>
      </c>
      <c r="E4381" s="71">
        <v>0</v>
      </c>
      <c r="F4381" s="71">
        <v>0</v>
      </c>
      <c r="G4381" s="71">
        <v>1</v>
      </c>
      <c r="H4381" s="71">
        <v>4393</v>
      </c>
      <c r="I4381" s="71">
        <v>37.889980399999999</v>
      </c>
      <c r="J4381" s="71">
        <v>-122.2728407</v>
      </c>
    </row>
    <row r="4382" spans="1:10" ht="29.1">
      <c r="A4382" s="71">
        <v>50740</v>
      </c>
      <c r="B4382" s="70" t="s">
        <v>1035</v>
      </c>
      <c r="C4382" s="71">
        <v>9801490</v>
      </c>
      <c r="D4382" s="72" t="s">
        <v>3871</v>
      </c>
      <c r="E4382" s="71">
        <v>0</v>
      </c>
      <c r="F4382" s="71">
        <v>0</v>
      </c>
      <c r="G4382" s="71">
        <v>1</v>
      </c>
      <c r="H4382" s="71">
        <v>4394</v>
      </c>
      <c r="I4382" s="71">
        <v>37.685925599999997</v>
      </c>
      <c r="J4382" s="71">
        <v>-122.08669999999999</v>
      </c>
    </row>
    <row r="4383" spans="1:10" ht="29.1">
      <c r="A4383" s="71">
        <v>57660</v>
      </c>
      <c r="B4383" s="70" t="s">
        <v>1035</v>
      </c>
      <c r="C4383" s="71">
        <v>9800150</v>
      </c>
      <c r="D4383" s="72" t="s">
        <v>3985</v>
      </c>
      <c r="E4383" s="71">
        <v>0</v>
      </c>
      <c r="F4383" s="71">
        <v>0</v>
      </c>
      <c r="G4383" s="71">
        <v>1</v>
      </c>
      <c r="H4383" s="71">
        <v>4396</v>
      </c>
      <c r="I4383" s="71">
        <v>37.698205899999998</v>
      </c>
      <c r="J4383" s="71">
        <v>-122.10954580000001</v>
      </c>
    </row>
    <row r="4384" spans="1:10" ht="29.1">
      <c r="A4384" s="71">
        <v>57661</v>
      </c>
      <c r="B4384" s="70" t="s">
        <v>1035</v>
      </c>
      <c r="C4384" s="71">
        <v>302910</v>
      </c>
      <c r="D4384" s="72" t="s">
        <v>3096</v>
      </c>
      <c r="E4384" s="71">
        <v>1</v>
      </c>
      <c r="F4384" s="71">
        <v>0</v>
      </c>
      <c r="G4384" s="71">
        <v>1</v>
      </c>
      <c r="H4384" s="71">
        <v>4397</v>
      </c>
      <c r="I4384" s="71">
        <v>37.896164900000002</v>
      </c>
      <c r="J4384" s="71">
        <v>-122.2604209</v>
      </c>
    </row>
    <row r="4385" spans="1:10" ht="29.1">
      <c r="A4385" s="71">
        <v>58320</v>
      </c>
      <c r="B4385" s="70" t="s">
        <v>1035</v>
      </c>
      <c r="C4385" s="71">
        <v>1301610</v>
      </c>
      <c r="D4385" s="72" t="s">
        <v>3522</v>
      </c>
      <c r="E4385" s="71">
        <v>1</v>
      </c>
      <c r="F4385" s="71">
        <v>0</v>
      </c>
      <c r="G4385" s="71">
        <v>1</v>
      </c>
      <c r="H4385" s="71">
        <v>4398</v>
      </c>
      <c r="I4385" s="71">
        <v>37.943598100000003</v>
      </c>
      <c r="J4385" s="71">
        <v>-122.3326769</v>
      </c>
    </row>
    <row r="4386" spans="1:10" ht="29.1">
      <c r="A4386" s="71">
        <v>51323</v>
      </c>
      <c r="B4386" s="70" t="s">
        <v>1035</v>
      </c>
      <c r="C4386" s="71">
        <v>1012780</v>
      </c>
      <c r="D4386" s="72" t="s">
        <v>3986</v>
      </c>
      <c r="E4386" s="71">
        <v>0</v>
      </c>
      <c r="F4386" s="71">
        <v>0</v>
      </c>
      <c r="G4386" s="71">
        <v>1</v>
      </c>
      <c r="H4386" s="71">
        <v>4399</v>
      </c>
      <c r="I4386" s="71">
        <v>37.790532800000001</v>
      </c>
      <c r="J4386" s="71">
        <v>-122.1883948</v>
      </c>
    </row>
    <row r="4387" spans="1:10" ht="29.1">
      <c r="A4387" s="71">
        <v>57653</v>
      </c>
      <c r="B4387" s="70" t="s">
        <v>1035</v>
      </c>
      <c r="C4387" s="71">
        <v>301250</v>
      </c>
      <c r="D4387" s="72" t="s">
        <v>3987</v>
      </c>
      <c r="E4387" s="71">
        <v>0</v>
      </c>
      <c r="F4387" s="71">
        <v>0</v>
      </c>
      <c r="G4387" s="71">
        <v>1</v>
      </c>
      <c r="H4387" s="71">
        <v>4400</v>
      </c>
      <c r="I4387" s="71">
        <v>37.887638299999999</v>
      </c>
      <c r="J4387" s="71">
        <v>-122.2544862</v>
      </c>
    </row>
    <row r="4388" spans="1:10" ht="29.1">
      <c r="A4388" s="71">
        <v>57652</v>
      </c>
      <c r="B4388" s="70" t="s">
        <v>1035</v>
      </c>
      <c r="C4388" s="71">
        <v>301240</v>
      </c>
      <c r="D4388" s="72" t="s">
        <v>3988</v>
      </c>
      <c r="E4388" s="71">
        <v>0</v>
      </c>
      <c r="F4388" s="71">
        <v>0</v>
      </c>
      <c r="G4388" s="71">
        <v>1</v>
      </c>
      <c r="H4388" s="71">
        <v>4402</v>
      </c>
      <c r="I4388" s="71">
        <v>37.886688900000003</v>
      </c>
      <c r="J4388" s="71">
        <v>-122.25485209999999</v>
      </c>
    </row>
    <row r="4389" spans="1:10" ht="29.1">
      <c r="A4389" s="71">
        <v>53589</v>
      </c>
      <c r="B4389" s="70" t="s">
        <v>1035</v>
      </c>
      <c r="C4389" s="71">
        <v>304740</v>
      </c>
      <c r="D4389" s="72" t="s">
        <v>3989</v>
      </c>
      <c r="E4389" s="71">
        <v>1</v>
      </c>
      <c r="F4389" s="71">
        <v>0</v>
      </c>
      <c r="G4389" s="71">
        <v>1</v>
      </c>
      <c r="H4389" s="71">
        <v>4402</v>
      </c>
      <c r="I4389" s="71">
        <v>37.882944500000001</v>
      </c>
      <c r="J4389" s="71">
        <v>-122.2503001</v>
      </c>
    </row>
    <row r="4390" spans="1:10" ht="29.1">
      <c r="A4390" s="71">
        <v>52327</v>
      </c>
      <c r="B4390" s="70" t="s">
        <v>1035</v>
      </c>
      <c r="C4390" s="71">
        <v>1016990</v>
      </c>
      <c r="D4390" s="72" t="s">
        <v>3990</v>
      </c>
      <c r="E4390" s="71">
        <v>0</v>
      </c>
      <c r="F4390" s="71">
        <v>0</v>
      </c>
      <c r="G4390" s="71">
        <v>0</v>
      </c>
      <c r="H4390" s="71">
        <v>4403</v>
      </c>
      <c r="I4390" s="71">
        <v>37.771932499999998</v>
      </c>
      <c r="J4390" s="71">
        <v>-122.15576950000001</v>
      </c>
    </row>
    <row r="4391" spans="1:10" ht="29.1">
      <c r="A4391" s="71">
        <v>58066</v>
      </c>
      <c r="B4391" s="70" t="s">
        <v>1035</v>
      </c>
      <c r="C4391" s="71">
        <v>1600760</v>
      </c>
      <c r="D4391" s="72" t="s">
        <v>3991</v>
      </c>
      <c r="E4391" s="71">
        <v>0</v>
      </c>
      <c r="F4391" s="71">
        <v>0</v>
      </c>
      <c r="G4391" s="71">
        <v>0</v>
      </c>
      <c r="H4391" s="71">
        <v>4404</v>
      </c>
      <c r="I4391" s="71">
        <v>37.954106500000002</v>
      </c>
      <c r="J4391" s="71">
        <v>-122.3568452</v>
      </c>
    </row>
    <row r="4392" spans="1:10" ht="29.1">
      <c r="A4392" s="71">
        <v>56796</v>
      </c>
      <c r="B4392" s="70" t="s">
        <v>1035</v>
      </c>
      <c r="C4392" s="71">
        <v>301070</v>
      </c>
      <c r="D4392" s="72" t="s">
        <v>3992</v>
      </c>
      <c r="E4392" s="71">
        <v>0</v>
      </c>
      <c r="F4392" s="71">
        <v>0</v>
      </c>
      <c r="G4392" s="71">
        <v>0</v>
      </c>
      <c r="H4392" s="71">
        <v>4405</v>
      </c>
      <c r="I4392" s="71">
        <v>37.8555882</v>
      </c>
      <c r="J4392" s="71">
        <v>-122.26483589999999</v>
      </c>
    </row>
    <row r="4393" spans="1:10" ht="29.1">
      <c r="A4393" s="71">
        <v>56026</v>
      </c>
      <c r="B4393" s="70" t="s">
        <v>1035</v>
      </c>
      <c r="C4393" s="71">
        <v>1007900</v>
      </c>
      <c r="D4393" s="72" t="s">
        <v>3993</v>
      </c>
      <c r="E4393" s="71">
        <v>0</v>
      </c>
      <c r="F4393" s="71">
        <v>0</v>
      </c>
      <c r="G4393" s="71">
        <v>0</v>
      </c>
      <c r="H4393" s="71">
        <v>4406</v>
      </c>
      <c r="I4393" s="71">
        <v>37.784526100000001</v>
      </c>
      <c r="J4393" s="71">
        <v>-122.182812</v>
      </c>
    </row>
    <row r="4394" spans="1:10" ht="29.1">
      <c r="A4394" s="71">
        <v>54797</v>
      </c>
      <c r="B4394" s="70" t="s">
        <v>1035</v>
      </c>
      <c r="C4394" s="71">
        <v>9801980</v>
      </c>
      <c r="D4394" s="72" t="s">
        <v>3994</v>
      </c>
      <c r="E4394" s="71">
        <v>0</v>
      </c>
      <c r="F4394" s="71">
        <v>0</v>
      </c>
      <c r="G4394" s="71">
        <v>0</v>
      </c>
      <c r="H4394" s="71">
        <v>4407</v>
      </c>
      <c r="I4394" s="71">
        <v>37.707156599999998</v>
      </c>
      <c r="J4394" s="71">
        <v>-122.06431910000001</v>
      </c>
    </row>
    <row r="4395" spans="1:10" ht="29.1">
      <c r="A4395" s="71">
        <v>50576</v>
      </c>
      <c r="B4395" s="70" t="s">
        <v>1035</v>
      </c>
      <c r="C4395" s="71">
        <v>1016980</v>
      </c>
      <c r="D4395" s="72" t="s">
        <v>3995</v>
      </c>
      <c r="E4395" s="71">
        <v>0</v>
      </c>
      <c r="F4395" s="71">
        <v>0</v>
      </c>
      <c r="G4395" s="71">
        <v>0</v>
      </c>
      <c r="H4395" s="71">
        <v>4408</v>
      </c>
      <c r="I4395" s="71">
        <v>37.812188200000001</v>
      </c>
      <c r="J4395" s="71">
        <v>-122.19898209999999</v>
      </c>
    </row>
    <row r="4396" spans="1:10" ht="29.1">
      <c r="A4396" s="71">
        <v>59853</v>
      </c>
      <c r="B4396" s="70" t="s">
        <v>1035</v>
      </c>
      <c r="C4396" s="71">
        <v>9804180</v>
      </c>
      <c r="D4396" s="72" t="s">
        <v>3996</v>
      </c>
      <c r="E4396" s="71">
        <v>0</v>
      </c>
      <c r="F4396" s="71">
        <v>0</v>
      </c>
      <c r="G4396" s="71">
        <v>0</v>
      </c>
      <c r="H4396" s="71">
        <v>4409</v>
      </c>
      <c r="I4396" s="71">
        <v>37.704287899999997</v>
      </c>
      <c r="J4396" s="71">
        <v>-122.0649044</v>
      </c>
    </row>
    <row r="4397" spans="1:10" ht="29.1">
      <c r="A4397" s="71">
        <v>56936</v>
      </c>
      <c r="B4397" s="70" t="s">
        <v>1035</v>
      </c>
      <c r="C4397" s="71">
        <v>1013290</v>
      </c>
      <c r="D4397" s="72" t="s">
        <v>3746</v>
      </c>
      <c r="E4397" s="71">
        <v>0</v>
      </c>
      <c r="F4397" s="71">
        <v>0</v>
      </c>
      <c r="G4397" s="71">
        <v>0</v>
      </c>
      <c r="H4397" s="71">
        <v>4410</v>
      </c>
      <c r="I4397" s="71">
        <v>37.809804800000002</v>
      </c>
      <c r="J4397" s="71">
        <v>-122.1896301</v>
      </c>
    </row>
    <row r="4398" spans="1:10" ht="29.1">
      <c r="A4398" s="71">
        <v>59865</v>
      </c>
      <c r="B4398" s="70" t="s">
        <v>1035</v>
      </c>
      <c r="C4398" s="71">
        <v>100940</v>
      </c>
      <c r="D4398" s="72" t="s">
        <v>3707</v>
      </c>
      <c r="E4398" s="71">
        <v>0</v>
      </c>
      <c r="F4398" s="71">
        <v>0</v>
      </c>
      <c r="G4398" s="71">
        <v>0</v>
      </c>
      <c r="H4398" s="71">
        <v>4411</v>
      </c>
      <c r="I4398" s="71">
        <v>37.771330399999997</v>
      </c>
      <c r="J4398" s="71">
        <v>-122.2691816</v>
      </c>
    </row>
    <row r="4399" spans="1:10" ht="29.1">
      <c r="A4399" s="71">
        <v>54066</v>
      </c>
      <c r="B4399" s="70" t="s">
        <v>1035</v>
      </c>
      <c r="C4399" s="71">
        <v>1600710</v>
      </c>
      <c r="D4399" s="72" t="s">
        <v>3771</v>
      </c>
      <c r="E4399" s="71">
        <v>0</v>
      </c>
      <c r="F4399" s="71">
        <v>0</v>
      </c>
      <c r="G4399" s="71">
        <v>0</v>
      </c>
      <c r="H4399" s="71">
        <v>4412</v>
      </c>
      <c r="I4399" s="71">
        <v>37.967812600000002</v>
      </c>
      <c r="J4399" s="71">
        <v>-122.3477029</v>
      </c>
    </row>
    <row r="4400" spans="1:10" ht="29.1">
      <c r="A4400" s="71">
        <v>50453</v>
      </c>
      <c r="B4400" s="70" t="s">
        <v>1035</v>
      </c>
      <c r="C4400" s="71">
        <v>1019700</v>
      </c>
      <c r="D4400" s="72" t="s">
        <v>3997</v>
      </c>
      <c r="E4400" s="71">
        <v>0</v>
      </c>
      <c r="F4400" s="71">
        <v>0</v>
      </c>
      <c r="G4400" s="71">
        <v>0</v>
      </c>
      <c r="H4400" s="71">
        <v>4413</v>
      </c>
      <c r="I4400" s="71">
        <v>37.828029200000003</v>
      </c>
      <c r="J4400" s="71">
        <v>-122.20686600000001</v>
      </c>
    </row>
    <row r="4401" spans="1:10" ht="29.1">
      <c r="A4401" s="71">
        <v>55946</v>
      </c>
      <c r="B4401" s="70" t="s">
        <v>1035</v>
      </c>
      <c r="C4401" s="71">
        <v>304350</v>
      </c>
      <c r="D4401" s="72" t="s">
        <v>1569</v>
      </c>
      <c r="E4401" s="71">
        <v>0</v>
      </c>
      <c r="F4401" s="71">
        <v>0</v>
      </c>
      <c r="G4401" s="71">
        <v>0</v>
      </c>
      <c r="H4401" s="71">
        <v>4415</v>
      </c>
      <c r="I4401" s="71">
        <v>37.870128899999997</v>
      </c>
      <c r="J4401" s="71">
        <v>-122.2817739</v>
      </c>
    </row>
    <row r="4402" spans="1:10" ht="29.1">
      <c r="A4402" s="71">
        <v>57460</v>
      </c>
      <c r="B4402" s="70" t="s">
        <v>1035</v>
      </c>
      <c r="C4402" s="71">
        <v>1016490</v>
      </c>
      <c r="D4402" s="72" t="s">
        <v>3998</v>
      </c>
      <c r="E4402" s="71">
        <v>0</v>
      </c>
      <c r="F4402" s="71">
        <v>0</v>
      </c>
      <c r="G4402" s="71">
        <v>0</v>
      </c>
      <c r="H4402" s="71">
        <v>4415</v>
      </c>
      <c r="I4402" s="71">
        <v>37.846726400000001</v>
      </c>
      <c r="J4402" s="71">
        <v>-122.2478382</v>
      </c>
    </row>
    <row r="4403" spans="1:10" ht="29.1">
      <c r="A4403" s="71">
        <v>58783</v>
      </c>
      <c r="B4403" s="70" t="s">
        <v>1035</v>
      </c>
      <c r="C4403" s="71">
        <v>1012220</v>
      </c>
      <c r="D4403" s="72" t="s">
        <v>3999</v>
      </c>
      <c r="E4403" s="71">
        <v>0</v>
      </c>
      <c r="F4403" s="71">
        <v>0</v>
      </c>
      <c r="G4403" s="71">
        <v>0</v>
      </c>
      <c r="H4403" s="71">
        <v>4416</v>
      </c>
      <c r="I4403" s="71">
        <v>37.833193199999997</v>
      </c>
      <c r="J4403" s="71">
        <v>-122.2235866</v>
      </c>
    </row>
    <row r="4404" spans="1:10" ht="29.1">
      <c r="A4404" s="71">
        <v>56449</v>
      </c>
      <c r="B4404" s="70" t="s">
        <v>1035</v>
      </c>
      <c r="C4404" s="71">
        <v>1011930</v>
      </c>
      <c r="D4404" s="72" t="s">
        <v>4000</v>
      </c>
      <c r="E4404" s="71">
        <v>0</v>
      </c>
      <c r="F4404" s="71">
        <v>0</v>
      </c>
      <c r="G4404" s="71">
        <v>0</v>
      </c>
      <c r="H4404" s="71">
        <v>4417</v>
      </c>
      <c r="I4404" s="71">
        <v>37.772997199999999</v>
      </c>
      <c r="J4404" s="71">
        <v>-122.16436760000001</v>
      </c>
    </row>
    <row r="4405" spans="1:10" ht="29.1">
      <c r="A4405" s="71">
        <v>58449</v>
      </c>
      <c r="B4405" s="70" t="s">
        <v>1035</v>
      </c>
      <c r="C4405" s="71">
        <v>1600690</v>
      </c>
      <c r="D4405" s="72" t="s">
        <v>4001</v>
      </c>
      <c r="E4405" s="71">
        <v>0</v>
      </c>
      <c r="F4405" s="71">
        <v>0</v>
      </c>
      <c r="G4405" s="71">
        <v>0</v>
      </c>
      <c r="H4405" s="71">
        <v>4418</v>
      </c>
      <c r="I4405" s="71">
        <v>37.966505400000003</v>
      </c>
      <c r="J4405" s="71">
        <v>-122.3506203</v>
      </c>
    </row>
    <row r="4406" spans="1:10" ht="29.1">
      <c r="A4406" s="71">
        <v>56165</v>
      </c>
      <c r="B4406" s="70" t="s">
        <v>1035</v>
      </c>
      <c r="C4406" s="71">
        <v>1600800</v>
      </c>
      <c r="D4406" s="72" t="s">
        <v>4002</v>
      </c>
      <c r="E4406" s="71">
        <v>0</v>
      </c>
      <c r="F4406" s="71">
        <v>0</v>
      </c>
      <c r="G4406" s="71">
        <v>0</v>
      </c>
      <c r="H4406" s="71">
        <v>4419</v>
      </c>
      <c r="I4406" s="71">
        <v>37.955165200000003</v>
      </c>
      <c r="J4406" s="71">
        <v>-122.3570256</v>
      </c>
    </row>
    <row r="4407" spans="1:10" ht="29.1">
      <c r="A4407" s="71">
        <v>58470</v>
      </c>
      <c r="B4407" s="70" t="s">
        <v>1035</v>
      </c>
      <c r="C4407" s="71">
        <v>1014090</v>
      </c>
      <c r="D4407" s="72" t="s">
        <v>3534</v>
      </c>
      <c r="E4407" s="71">
        <v>0</v>
      </c>
      <c r="F4407" s="71">
        <v>0</v>
      </c>
      <c r="G4407" s="71">
        <v>0</v>
      </c>
      <c r="H4407" s="71">
        <v>4420</v>
      </c>
      <c r="I4407" s="71">
        <v>37.810483900000001</v>
      </c>
      <c r="J4407" s="71">
        <v>-122.2006909</v>
      </c>
    </row>
    <row r="4408" spans="1:10" ht="29.1">
      <c r="A4408" s="71">
        <v>53657</v>
      </c>
      <c r="B4408" s="70" t="s">
        <v>1035</v>
      </c>
      <c r="C4408" s="71">
        <v>1600630</v>
      </c>
      <c r="D4408" s="72" t="s">
        <v>4003</v>
      </c>
      <c r="E4408" s="71">
        <v>0</v>
      </c>
      <c r="F4408" s="71">
        <v>0</v>
      </c>
      <c r="G4408" s="71">
        <v>0</v>
      </c>
      <c r="H4408" s="71">
        <v>4422</v>
      </c>
      <c r="I4408" s="71">
        <v>37.9506163</v>
      </c>
      <c r="J4408" s="71">
        <v>-122.322869</v>
      </c>
    </row>
    <row r="4409" spans="1:10" ht="29.1">
      <c r="A4409" s="71">
        <v>50653</v>
      </c>
      <c r="B4409" s="70" t="s">
        <v>1035</v>
      </c>
      <c r="C4409" s="71">
        <v>9900400</v>
      </c>
      <c r="D4409" s="72" t="s">
        <v>4004</v>
      </c>
      <c r="E4409" s="71">
        <v>0</v>
      </c>
      <c r="F4409" s="71">
        <v>0</v>
      </c>
      <c r="G4409" s="71">
        <v>0</v>
      </c>
      <c r="H4409" s="71">
        <v>4422</v>
      </c>
      <c r="I4409" s="71">
        <v>37.940972600000002</v>
      </c>
      <c r="J4409" s="71">
        <v>-122.31167809999999</v>
      </c>
    </row>
    <row r="4410" spans="1:10" ht="29.1">
      <c r="A4410" s="71">
        <v>50890</v>
      </c>
      <c r="B4410" s="70" t="s">
        <v>1035</v>
      </c>
      <c r="C4410" s="71">
        <v>704570</v>
      </c>
      <c r="D4410" s="72" t="s">
        <v>3552</v>
      </c>
      <c r="E4410" s="71">
        <v>0</v>
      </c>
      <c r="F4410" s="71">
        <v>0</v>
      </c>
      <c r="G4410" s="71">
        <v>0</v>
      </c>
      <c r="H4410" s="71">
        <v>4423</v>
      </c>
      <c r="I4410" s="71">
        <v>37.580007199999997</v>
      </c>
      <c r="J4410" s="71">
        <v>-122.0313139</v>
      </c>
    </row>
    <row r="4411" spans="1:10" ht="29.1">
      <c r="A4411" s="71">
        <v>50443</v>
      </c>
      <c r="B4411" s="70" t="s">
        <v>1035</v>
      </c>
      <c r="C4411" s="71">
        <v>1012180</v>
      </c>
      <c r="D4411" s="72" t="s">
        <v>4005</v>
      </c>
      <c r="E4411" s="71">
        <v>0</v>
      </c>
      <c r="F4411" s="71">
        <v>0</v>
      </c>
      <c r="G4411" s="71">
        <v>0</v>
      </c>
      <c r="H4411" s="71">
        <v>4424</v>
      </c>
      <c r="I4411" s="71">
        <v>37.835006</v>
      </c>
      <c r="J4411" s="71">
        <v>-122.22579210000001</v>
      </c>
    </row>
    <row r="4412" spans="1:10" ht="29.1">
      <c r="A4412" s="71">
        <v>54230</v>
      </c>
      <c r="B4412" s="70" t="s">
        <v>1035</v>
      </c>
      <c r="C4412" s="71">
        <v>303970</v>
      </c>
      <c r="D4412" s="72" t="s">
        <v>3498</v>
      </c>
      <c r="E4412" s="71">
        <v>0</v>
      </c>
      <c r="F4412" s="71">
        <v>0</v>
      </c>
      <c r="G4412" s="71">
        <v>0</v>
      </c>
      <c r="H4412" s="71">
        <v>4425</v>
      </c>
      <c r="I4412" s="71">
        <v>37.876427</v>
      </c>
      <c r="J4412" s="71">
        <v>-122.2667221</v>
      </c>
    </row>
    <row r="4413" spans="1:10" ht="29.1">
      <c r="A4413" s="71">
        <v>50365</v>
      </c>
      <c r="B4413" s="70" t="s">
        <v>1035</v>
      </c>
      <c r="C4413" s="71">
        <v>1301630</v>
      </c>
      <c r="D4413" s="72" t="s">
        <v>4006</v>
      </c>
      <c r="E4413" s="71">
        <v>0</v>
      </c>
      <c r="F4413" s="71">
        <v>0</v>
      </c>
      <c r="G4413" s="71">
        <v>0</v>
      </c>
      <c r="H4413" s="71">
        <v>4426</v>
      </c>
      <c r="I4413" s="71">
        <v>37.943697100000001</v>
      </c>
      <c r="J4413" s="71">
        <v>-122.33086299999999</v>
      </c>
    </row>
    <row r="4414" spans="1:10" ht="29.1">
      <c r="A4414" s="71">
        <v>57848</v>
      </c>
      <c r="B4414" s="70" t="s">
        <v>1035</v>
      </c>
      <c r="C4414" s="71">
        <v>1005160</v>
      </c>
      <c r="D4414" s="72" t="s">
        <v>4007</v>
      </c>
      <c r="E4414" s="71">
        <v>0</v>
      </c>
      <c r="F4414" s="71">
        <v>0</v>
      </c>
      <c r="G4414" s="71">
        <v>0</v>
      </c>
      <c r="H4414" s="71">
        <v>4427</v>
      </c>
      <c r="I4414" s="71">
        <v>37.805345600000003</v>
      </c>
      <c r="J4414" s="71">
        <v>-122.20200370000001</v>
      </c>
    </row>
    <row r="4415" spans="1:10" ht="29.1">
      <c r="A4415" s="71">
        <v>53643</v>
      </c>
      <c r="B4415" s="70" t="s">
        <v>1035</v>
      </c>
      <c r="C4415" s="71">
        <v>9814130</v>
      </c>
      <c r="D4415" s="72" t="s">
        <v>3901</v>
      </c>
      <c r="E4415" s="71">
        <v>0</v>
      </c>
      <c r="F4415" s="71">
        <v>0</v>
      </c>
      <c r="G4415" s="71">
        <v>0</v>
      </c>
      <c r="H4415" s="71">
        <v>4428</v>
      </c>
      <c r="I4415" s="71">
        <v>37.6956816</v>
      </c>
      <c r="J4415" s="71">
        <v>-122.06196540000001</v>
      </c>
    </row>
    <row r="4416" spans="1:10" ht="29.1">
      <c r="A4416" s="71">
        <v>56435</v>
      </c>
      <c r="B4416" s="70" t="s">
        <v>1035</v>
      </c>
      <c r="C4416" s="71">
        <v>9901080</v>
      </c>
      <c r="D4416" s="72" t="s">
        <v>4008</v>
      </c>
      <c r="E4416" s="71">
        <v>0</v>
      </c>
      <c r="F4416" s="71">
        <v>0</v>
      </c>
      <c r="G4416" s="71">
        <v>0</v>
      </c>
      <c r="H4416" s="71">
        <v>4429</v>
      </c>
      <c r="I4416" s="71">
        <v>37.962962099999999</v>
      </c>
      <c r="J4416" s="71">
        <v>-122.2888083</v>
      </c>
    </row>
    <row r="4417" spans="1:10" ht="29.1">
      <c r="A4417" s="71">
        <v>59457</v>
      </c>
      <c r="B4417" s="70" t="s">
        <v>1035</v>
      </c>
      <c r="C4417" s="71">
        <v>1016770</v>
      </c>
      <c r="D4417" s="72" t="s">
        <v>4009</v>
      </c>
      <c r="E4417" s="71">
        <v>0</v>
      </c>
      <c r="F4417" s="71">
        <v>0</v>
      </c>
      <c r="G4417" s="71">
        <v>0</v>
      </c>
      <c r="H4417" s="71">
        <v>4430</v>
      </c>
      <c r="I4417" s="71">
        <v>37.835166800000003</v>
      </c>
      <c r="J4417" s="71">
        <v>-122.2167204</v>
      </c>
    </row>
    <row r="4418" spans="1:10" ht="29.1">
      <c r="A4418" s="71">
        <v>56714</v>
      </c>
      <c r="B4418" s="70" t="s">
        <v>1035</v>
      </c>
      <c r="C4418" s="71">
        <v>9802650</v>
      </c>
      <c r="D4418" s="72" t="s">
        <v>4010</v>
      </c>
      <c r="E4418" s="71">
        <v>0</v>
      </c>
      <c r="F4418" s="71">
        <v>0</v>
      </c>
      <c r="G4418" s="71">
        <v>0</v>
      </c>
      <c r="H4418" s="71">
        <v>4431</v>
      </c>
      <c r="I4418" s="71">
        <v>37.698403200000001</v>
      </c>
      <c r="J4418" s="71">
        <v>-122.07383900000001</v>
      </c>
    </row>
    <row r="4419" spans="1:10" ht="29.1">
      <c r="A4419" s="71">
        <v>52159</v>
      </c>
      <c r="B4419" s="70" t="s">
        <v>1035</v>
      </c>
      <c r="C4419" s="71">
        <v>9900850</v>
      </c>
      <c r="D4419" s="72" t="s">
        <v>4011</v>
      </c>
      <c r="E4419" s="71">
        <v>0</v>
      </c>
      <c r="F4419" s="71">
        <v>0</v>
      </c>
      <c r="G4419" s="71">
        <v>0</v>
      </c>
      <c r="H4419" s="71">
        <v>4432</v>
      </c>
      <c r="I4419" s="71">
        <v>37.950167800000003</v>
      </c>
      <c r="J4419" s="71">
        <v>-122.3227739</v>
      </c>
    </row>
    <row r="4420" spans="1:10" ht="29.1">
      <c r="A4420" s="71">
        <v>57017</v>
      </c>
      <c r="B4420" s="70" t="s">
        <v>1035</v>
      </c>
      <c r="C4420" s="71">
        <v>501160</v>
      </c>
      <c r="D4420" s="72" t="s">
        <v>4012</v>
      </c>
      <c r="E4420" s="71">
        <v>0</v>
      </c>
      <c r="F4420" s="71">
        <v>0</v>
      </c>
      <c r="G4420" s="71">
        <v>0</v>
      </c>
      <c r="H4420" s="71">
        <v>4433</v>
      </c>
      <c r="I4420" s="71">
        <v>37.923855600000003</v>
      </c>
      <c r="J4420" s="71">
        <v>-122.3067219</v>
      </c>
    </row>
    <row r="4421" spans="1:10" ht="29.1">
      <c r="A4421" s="71">
        <v>56025</v>
      </c>
      <c r="B4421" s="70" t="s">
        <v>1035</v>
      </c>
      <c r="C4421" s="71">
        <v>1007890</v>
      </c>
      <c r="D4421" s="72" t="s">
        <v>4013</v>
      </c>
      <c r="E4421" s="71">
        <v>0</v>
      </c>
      <c r="F4421" s="71">
        <v>0</v>
      </c>
      <c r="G4421" s="71">
        <v>0</v>
      </c>
      <c r="H4421" s="71">
        <v>4434</v>
      </c>
      <c r="I4421" s="71">
        <v>37.784827900000003</v>
      </c>
      <c r="J4421" s="71">
        <v>-122.181211</v>
      </c>
    </row>
    <row r="4422" spans="1:10" ht="29.1">
      <c r="A4422" s="71">
        <v>56090</v>
      </c>
      <c r="B4422" s="70" t="s">
        <v>1035</v>
      </c>
      <c r="C4422" s="71">
        <v>706210</v>
      </c>
      <c r="D4422" s="72" t="s">
        <v>4014</v>
      </c>
      <c r="E4422" s="71">
        <v>0</v>
      </c>
      <c r="F4422" s="71">
        <v>0</v>
      </c>
      <c r="G4422" s="71">
        <v>0</v>
      </c>
      <c r="H4422" s="71">
        <v>4435</v>
      </c>
      <c r="I4422" s="71">
        <v>37.563586299999997</v>
      </c>
      <c r="J4422" s="71">
        <v>-121.9644893</v>
      </c>
    </row>
    <row r="4423" spans="1:10" ht="29.1">
      <c r="A4423" s="71">
        <v>56290</v>
      </c>
      <c r="B4423" s="70" t="s">
        <v>1035</v>
      </c>
      <c r="C4423" s="71">
        <v>801850</v>
      </c>
      <c r="D4423" s="72" t="s">
        <v>3531</v>
      </c>
      <c r="E4423" s="71">
        <v>0</v>
      </c>
      <c r="F4423" s="71">
        <v>0</v>
      </c>
      <c r="G4423" s="71">
        <v>0</v>
      </c>
      <c r="H4423" s="71">
        <v>4436</v>
      </c>
      <c r="I4423" s="71">
        <v>37.677112299999997</v>
      </c>
      <c r="J4423" s="71">
        <v>-122.0829639</v>
      </c>
    </row>
    <row r="4424" spans="1:10" ht="29.1">
      <c r="A4424" s="71">
        <v>59869</v>
      </c>
      <c r="B4424" s="70" t="s">
        <v>1035</v>
      </c>
      <c r="C4424" s="71">
        <v>9804200</v>
      </c>
      <c r="D4424" s="72" t="s">
        <v>3994</v>
      </c>
      <c r="E4424" s="71">
        <v>0</v>
      </c>
      <c r="F4424" s="71">
        <v>0</v>
      </c>
      <c r="G4424" s="71">
        <v>0</v>
      </c>
      <c r="H4424" s="71">
        <v>4437</v>
      </c>
      <c r="I4424" s="71">
        <v>37.707355399999997</v>
      </c>
      <c r="J4424" s="71">
        <v>-122.0641691</v>
      </c>
    </row>
    <row r="4425" spans="1:10" ht="29.1">
      <c r="A4425" s="71">
        <v>55194</v>
      </c>
      <c r="B4425" s="70" t="s">
        <v>1035</v>
      </c>
      <c r="C4425" s="71">
        <v>301220</v>
      </c>
      <c r="D4425" s="72" t="s">
        <v>4015</v>
      </c>
      <c r="E4425" s="71">
        <v>0</v>
      </c>
      <c r="F4425" s="71">
        <v>0</v>
      </c>
      <c r="G4425" s="71">
        <v>0</v>
      </c>
      <c r="H4425" s="71">
        <v>4438</v>
      </c>
      <c r="I4425" s="71">
        <v>37.883805199999998</v>
      </c>
      <c r="J4425" s="71">
        <v>-122.2530421</v>
      </c>
    </row>
    <row r="4426" spans="1:10" ht="29.1">
      <c r="A4426" s="71">
        <v>54960</v>
      </c>
      <c r="B4426" s="70" t="s">
        <v>1035</v>
      </c>
      <c r="C4426" s="71">
        <v>9900920</v>
      </c>
      <c r="D4426" s="72" t="s">
        <v>4016</v>
      </c>
      <c r="E4426" s="71">
        <v>0</v>
      </c>
      <c r="F4426" s="71">
        <v>0</v>
      </c>
      <c r="G4426" s="71">
        <v>0</v>
      </c>
      <c r="H4426" s="71">
        <v>4439</v>
      </c>
      <c r="I4426" s="71">
        <v>37.959592100000002</v>
      </c>
      <c r="J4426" s="71">
        <v>-122.2800489</v>
      </c>
    </row>
    <row r="4427" spans="1:10" ht="29.1">
      <c r="A4427" s="71">
        <v>57854</v>
      </c>
      <c r="B4427" s="70" t="s">
        <v>1035</v>
      </c>
      <c r="C4427" s="71">
        <v>1012020</v>
      </c>
      <c r="D4427" s="72" t="s">
        <v>3812</v>
      </c>
      <c r="E4427" s="71">
        <v>0</v>
      </c>
      <c r="F4427" s="71">
        <v>0</v>
      </c>
      <c r="G4427" s="71">
        <v>0</v>
      </c>
      <c r="H4427" s="71">
        <v>4440</v>
      </c>
      <c r="I4427" s="71">
        <v>37.770239099999998</v>
      </c>
      <c r="J4427" s="71">
        <v>-122.136388</v>
      </c>
    </row>
    <row r="4428" spans="1:10" ht="29.1">
      <c r="A4428" s="71">
        <v>50745</v>
      </c>
      <c r="B4428" s="70" t="s">
        <v>1035</v>
      </c>
      <c r="C4428" s="71">
        <v>501650</v>
      </c>
      <c r="D4428" s="72" t="s">
        <v>4017</v>
      </c>
      <c r="E4428" s="71">
        <v>0</v>
      </c>
      <c r="F4428" s="71">
        <v>0</v>
      </c>
      <c r="G4428" s="71">
        <v>0</v>
      </c>
      <c r="H4428" s="71">
        <v>4441</v>
      </c>
      <c r="I4428" s="71">
        <v>37.919509599999998</v>
      </c>
      <c r="J4428" s="71">
        <v>-122.3028582</v>
      </c>
    </row>
    <row r="4429" spans="1:10" ht="29.1">
      <c r="A4429" s="71">
        <v>57339</v>
      </c>
      <c r="B4429" s="70" t="s">
        <v>1035</v>
      </c>
      <c r="C4429" s="71">
        <v>901480</v>
      </c>
      <c r="D4429" s="72" t="s">
        <v>2141</v>
      </c>
      <c r="E4429" s="71">
        <v>0</v>
      </c>
      <c r="F4429" s="71">
        <v>0</v>
      </c>
      <c r="G4429" s="71">
        <v>0</v>
      </c>
      <c r="H4429" s="71">
        <v>4442</v>
      </c>
      <c r="I4429" s="71">
        <v>37.536578599999999</v>
      </c>
      <c r="J4429" s="71">
        <v>-122.03072830000001</v>
      </c>
    </row>
    <row r="4430" spans="1:10" ht="29.1">
      <c r="A4430" s="71">
        <v>54542</v>
      </c>
      <c r="B4430" s="70" t="s">
        <v>1035</v>
      </c>
      <c r="C4430" s="71">
        <v>1600810</v>
      </c>
      <c r="D4430" s="72" t="s">
        <v>3648</v>
      </c>
      <c r="E4430" s="71">
        <v>0</v>
      </c>
      <c r="F4430" s="71">
        <v>0</v>
      </c>
      <c r="G4430" s="71">
        <v>0</v>
      </c>
      <c r="H4430" s="71">
        <v>4443</v>
      </c>
      <c r="I4430" s="71">
        <v>37.951549900000003</v>
      </c>
      <c r="J4430" s="71">
        <v>-122.3569669</v>
      </c>
    </row>
    <row r="4431" spans="1:10" ht="29.1">
      <c r="A4431" s="71">
        <v>59040</v>
      </c>
      <c r="B4431" s="70" t="s">
        <v>1035</v>
      </c>
      <c r="C4431" s="71">
        <v>102250</v>
      </c>
      <c r="D4431" s="72" t="s">
        <v>4018</v>
      </c>
      <c r="E4431" s="71">
        <v>0</v>
      </c>
      <c r="F4431" s="71">
        <v>0</v>
      </c>
      <c r="G4431" s="71">
        <v>0</v>
      </c>
      <c r="H4431" s="71">
        <v>4444</v>
      </c>
      <c r="I4431" s="71">
        <v>37.7380268</v>
      </c>
      <c r="J4431" s="71">
        <v>-122.2545619</v>
      </c>
    </row>
    <row r="4432" spans="1:10" ht="29.1">
      <c r="A4432" s="71">
        <v>54342</v>
      </c>
      <c r="B4432" s="70" t="s">
        <v>1035</v>
      </c>
      <c r="C4432" s="71">
        <v>1005050</v>
      </c>
      <c r="D4432" s="72" t="s">
        <v>4019</v>
      </c>
      <c r="E4432" s="71">
        <v>0</v>
      </c>
      <c r="F4432" s="71">
        <v>0</v>
      </c>
      <c r="G4432" s="71">
        <v>0</v>
      </c>
      <c r="H4432" s="71">
        <v>4445</v>
      </c>
      <c r="I4432" s="71">
        <v>37.850553400000003</v>
      </c>
      <c r="J4432" s="71">
        <v>-122.2583393</v>
      </c>
    </row>
    <row r="4433" spans="1:10" ht="29.1">
      <c r="A4433" s="71">
        <v>57817</v>
      </c>
      <c r="B4433" s="70" t="s">
        <v>1035</v>
      </c>
      <c r="C4433" s="71">
        <v>305730</v>
      </c>
      <c r="D4433" s="72" t="s">
        <v>4020</v>
      </c>
      <c r="E4433" s="71">
        <v>0</v>
      </c>
      <c r="F4433" s="71">
        <v>0</v>
      </c>
      <c r="G4433" s="71">
        <v>0</v>
      </c>
      <c r="H4433" s="71">
        <v>4446</v>
      </c>
      <c r="I4433" s="71">
        <v>37.853842</v>
      </c>
      <c r="J4433" s="71">
        <v>-122.23599539999999</v>
      </c>
    </row>
    <row r="4434" spans="1:10" ht="29.1">
      <c r="A4434" s="71">
        <v>58965</v>
      </c>
      <c r="B4434" s="70" t="s">
        <v>1035</v>
      </c>
      <c r="C4434" s="71">
        <v>1005380</v>
      </c>
      <c r="D4434" s="72" t="s">
        <v>4021</v>
      </c>
      <c r="E4434" s="71">
        <v>0</v>
      </c>
      <c r="F4434" s="71">
        <v>0</v>
      </c>
      <c r="G4434" s="71">
        <v>0</v>
      </c>
      <c r="H4434" s="71">
        <v>4447</v>
      </c>
      <c r="I4434" s="71">
        <v>37.819919800000001</v>
      </c>
      <c r="J4434" s="71">
        <v>-122.2004311</v>
      </c>
    </row>
    <row r="4435" spans="1:10" ht="29.1">
      <c r="A4435" s="71">
        <v>52887</v>
      </c>
      <c r="B4435" s="70" t="s">
        <v>1035</v>
      </c>
      <c r="C4435" s="71">
        <v>900060</v>
      </c>
      <c r="D4435" s="72" t="s">
        <v>3338</v>
      </c>
      <c r="E4435" s="71">
        <v>0</v>
      </c>
      <c r="F4435" s="71">
        <v>0</v>
      </c>
      <c r="G4435" s="71">
        <v>0</v>
      </c>
      <c r="H4435" s="71">
        <v>4448</v>
      </c>
      <c r="I4435" s="71">
        <v>37.527380000000001</v>
      </c>
      <c r="J4435" s="71">
        <v>-122.008521</v>
      </c>
    </row>
    <row r="4436" spans="1:10" ht="29.1">
      <c r="A4436" s="71">
        <v>58098</v>
      </c>
      <c r="B4436" s="70" t="s">
        <v>1035</v>
      </c>
      <c r="C4436" s="71">
        <v>1019410</v>
      </c>
      <c r="D4436" s="72" t="s">
        <v>4022</v>
      </c>
      <c r="E4436" s="71">
        <v>0</v>
      </c>
      <c r="F4436" s="71">
        <v>0</v>
      </c>
      <c r="G4436" s="71">
        <v>0</v>
      </c>
      <c r="H4436" s="71">
        <v>4449</v>
      </c>
      <c r="I4436" s="71">
        <v>37.851108699999997</v>
      </c>
      <c r="J4436" s="71">
        <v>-122.2122408</v>
      </c>
    </row>
    <row r="4437" spans="1:10" ht="29.1">
      <c r="A4437" s="71">
        <v>56649</v>
      </c>
      <c r="B4437" s="70" t="s">
        <v>1035</v>
      </c>
      <c r="C4437" s="71">
        <v>1302790</v>
      </c>
      <c r="D4437" s="72" t="s">
        <v>3914</v>
      </c>
      <c r="E4437" s="71">
        <v>0</v>
      </c>
      <c r="F4437" s="71">
        <v>0</v>
      </c>
      <c r="G4437" s="71">
        <v>0</v>
      </c>
      <c r="H4437" s="71">
        <v>4450</v>
      </c>
      <c r="I4437" s="71">
        <v>37.900672700000001</v>
      </c>
      <c r="J4437" s="71">
        <v>-122.3096769</v>
      </c>
    </row>
    <row r="4438" spans="1:10" ht="29.1">
      <c r="A4438" s="71">
        <v>57331</v>
      </c>
      <c r="B4438" s="70" t="s">
        <v>1035</v>
      </c>
      <c r="C4438" s="71">
        <v>901330</v>
      </c>
      <c r="D4438" s="72" t="s">
        <v>4023</v>
      </c>
      <c r="E4438" s="71">
        <v>0</v>
      </c>
      <c r="F4438" s="71">
        <v>0</v>
      </c>
      <c r="G4438" s="71">
        <v>0</v>
      </c>
      <c r="H4438" s="71">
        <v>4451</v>
      </c>
      <c r="I4438" s="71">
        <v>37.534402999999998</v>
      </c>
      <c r="J4438" s="71">
        <v>-122.042772</v>
      </c>
    </row>
    <row r="4439" spans="1:10" ht="29.1">
      <c r="A4439" s="71">
        <v>50458</v>
      </c>
      <c r="B4439" s="70" t="s">
        <v>1035</v>
      </c>
      <c r="C4439" s="71">
        <v>1018610</v>
      </c>
      <c r="D4439" s="72" t="s">
        <v>4024</v>
      </c>
      <c r="E4439" s="71">
        <v>0</v>
      </c>
      <c r="F4439" s="71">
        <v>0</v>
      </c>
      <c r="G4439" s="71">
        <v>0</v>
      </c>
      <c r="H4439" s="71">
        <v>4452</v>
      </c>
      <c r="I4439" s="71">
        <v>37.835262899999996</v>
      </c>
      <c r="J4439" s="71">
        <v>-122.19846939999999</v>
      </c>
    </row>
    <row r="4440" spans="1:10" ht="29.1">
      <c r="A4440" s="71">
        <v>52878</v>
      </c>
      <c r="B4440" s="70" t="s">
        <v>1035</v>
      </c>
      <c r="C4440" s="71">
        <v>802890</v>
      </c>
      <c r="D4440" s="72" t="s">
        <v>4025</v>
      </c>
      <c r="E4440" s="71">
        <v>0</v>
      </c>
      <c r="F4440" s="71">
        <v>0</v>
      </c>
      <c r="G4440" s="71">
        <v>0</v>
      </c>
      <c r="H4440" s="71">
        <v>4453</v>
      </c>
      <c r="I4440" s="71">
        <v>37.618017299999998</v>
      </c>
      <c r="J4440" s="71">
        <v>-122.06237710000001</v>
      </c>
    </row>
    <row r="4441" spans="1:10" ht="29.1">
      <c r="A4441" s="71">
        <v>57896</v>
      </c>
      <c r="B4441" s="70" t="s">
        <v>1035</v>
      </c>
      <c r="C4441" s="71">
        <v>1010010</v>
      </c>
      <c r="D4441" s="72" t="s">
        <v>4026</v>
      </c>
      <c r="E4441" s="71">
        <v>0</v>
      </c>
      <c r="F4441" s="71">
        <v>0</v>
      </c>
      <c r="G4441" s="71">
        <v>0</v>
      </c>
      <c r="H4441" s="71">
        <v>4454</v>
      </c>
      <c r="I4441" s="71">
        <v>37.842281200000002</v>
      </c>
      <c r="J4441" s="71">
        <v>-122.22915740000001</v>
      </c>
    </row>
    <row r="4442" spans="1:10" ht="29.1">
      <c r="A4442" s="71">
        <v>55906</v>
      </c>
      <c r="B4442" s="70" t="s">
        <v>1035</v>
      </c>
      <c r="C4442" s="71">
        <v>1007690</v>
      </c>
      <c r="D4442" s="72" t="s">
        <v>3235</v>
      </c>
      <c r="E4442" s="71">
        <v>0</v>
      </c>
      <c r="F4442" s="71">
        <v>0</v>
      </c>
      <c r="G4442" s="71">
        <v>0</v>
      </c>
      <c r="H4442" s="71">
        <v>4455</v>
      </c>
      <c r="I4442" s="71">
        <v>37.802194100000001</v>
      </c>
      <c r="J4442" s="71">
        <v>-122.2049483</v>
      </c>
    </row>
    <row r="4443" spans="1:10" ht="29.1">
      <c r="A4443" s="71">
        <v>52866</v>
      </c>
      <c r="B4443" s="70" t="s">
        <v>1035</v>
      </c>
      <c r="C4443" s="71">
        <v>1501540</v>
      </c>
      <c r="D4443" s="72" t="s">
        <v>4027</v>
      </c>
      <c r="E4443" s="71">
        <v>0</v>
      </c>
      <c r="F4443" s="71">
        <v>0</v>
      </c>
      <c r="G4443" s="71">
        <v>0</v>
      </c>
      <c r="H4443" s="71">
        <v>4456</v>
      </c>
      <c r="I4443" s="71">
        <v>37.720666700000002</v>
      </c>
      <c r="J4443" s="71">
        <v>-122.14988270000001</v>
      </c>
    </row>
    <row r="4444" spans="1:10" ht="29.1">
      <c r="A4444" s="71">
        <v>59534</v>
      </c>
      <c r="B4444" s="70" t="s">
        <v>1035</v>
      </c>
      <c r="C4444" s="71">
        <v>1005060</v>
      </c>
      <c r="D4444" s="72" t="s">
        <v>3939</v>
      </c>
      <c r="E4444" s="71">
        <v>0</v>
      </c>
      <c r="F4444" s="71">
        <v>0</v>
      </c>
      <c r="G4444" s="71">
        <v>0</v>
      </c>
      <c r="H4444" s="71">
        <v>4458</v>
      </c>
      <c r="I4444" s="71">
        <v>37.850877400000002</v>
      </c>
      <c r="J4444" s="71">
        <v>-122.2548269</v>
      </c>
    </row>
    <row r="4445" spans="1:10" ht="29.1">
      <c r="A4445" s="71">
        <v>59645</v>
      </c>
      <c r="B4445" s="70" t="s">
        <v>1035</v>
      </c>
      <c r="C4445" s="71">
        <v>1005080</v>
      </c>
      <c r="D4445" s="72" t="s">
        <v>4028</v>
      </c>
      <c r="E4445" s="71">
        <v>0</v>
      </c>
      <c r="F4445" s="71">
        <v>0</v>
      </c>
      <c r="G4445" s="71">
        <v>0</v>
      </c>
      <c r="H4445" s="71">
        <v>4458</v>
      </c>
      <c r="I4445" s="71">
        <v>37.849800700000003</v>
      </c>
      <c r="J4445" s="71">
        <v>-122.2629767</v>
      </c>
    </row>
    <row r="4446" spans="1:10" ht="29.1">
      <c r="A4446" s="71">
        <v>54658</v>
      </c>
      <c r="B4446" s="70" t="s">
        <v>1035</v>
      </c>
      <c r="C4446" s="71">
        <v>704960</v>
      </c>
      <c r="D4446" s="72" t="s">
        <v>4029</v>
      </c>
      <c r="E4446" s="71">
        <v>0</v>
      </c>
      <c r="F4446" s="71">
        <v>0</v>
      </c>
      <c r="G4446" s="71">
        <v>0</v>
      </c>
      <c r="H4446" s="71">
        <v>4459</v>
      </c>
      <c r="I4446" s="71">
        <v>37.527932800000002</v>
      </c>
      <c r="J4446" s="71">
        <v>-121.93118610000001</v>
      </c>
    </row>
    <row r="4447" spans="1:10" ht="29.1">
      <c r="A4447" s="71">
        <v>56352</v>
      </c>
      <c r="B4447" s="70" t="s">
        <v>1035</v>
      </c>
      <c r="C4447" s="71">
        <v>1012170</v>
      </c>
      <c r="D4447" s="72" t="s">
        <v>4030</v>
      </c>
      <c r="E4447" s="71">
        <v>0</v>
      </c>
      <c r="F4447" s="71">
        <v>0</v>
      </c>
      <c r="G4447" s="71">
        <v>0</v>
      </c>
      <c r="H4447" s="71">
        <v>4460</v>
      </c>
      <c r="I4447" s="71">
        <v>37.837478300000001</v>
      </c>
      <c r="J4447" s="71">
        <v>-122.2265414</v>
      </c>
    </row>
    <row r="4448" spans="1:10" ht="29.1">
      <c r="A4448" s="71">
        <v>58265</v>
      </c>
      <c r="B4448" s="70" t="s">
        <v>1035</v>
      </c>
      <c r="C4448" s="71">
        <v>1100710</v>
      </c>
      <c r="D4448" s="72" t="s">
        <v>3467</v>
      </c>
      <c r="E4448" s="71">
        <v>0</v>
      </c>
      <c r="F4448" s="71">
        <v>0</v>
      </c>
      <c r="G4448" s="71">
        <v>0</v>
      </c>
      <c r="H4448" s="71">
        <v>4461</v>
      </c>
      <c r="I4448" s="71">
        <v>37.822175899999998</v>
      </c>
      <c r="J4448" s="71">
        <v>-122.22851609999999</v>
      </c>
    </row>
    <row r="4449" spans="1:10" ht="29.1">
      <c r="A4449" s="71">
        <v>53723</v>
      </c>
      <c r="B4449" s="70" t="s">
        <v>1035</v>
      </c>
      <c r="C4449" s="71">
        <v>300600</v>
      </c>
      <c r="D4449" s="72" t="s">
        <v>4031</v>
      </c>
      <c r="E4449" s="71">
        <v>0</v>
      </c>
      <c r="F4449" s="71">
        <v>0</v>
      </c>
      <c r="G4449" s="71">
        <v>0</v>
      </c>
      <c r="H4449" s="71">
        <v>4462</v>
      </c>
      <c r="I4449" s="71">
        <v>37.893107399999998</v>
      </c>
      <c r="J4449" s="71">
        <v>-122.2746348</v>
      </c>
    </row>
    <row r="4450" spans="1:10" ht="29.1">
      <c r="A4450" s="71">
        <v>52732</v>
      </c>
      <c r="B4450" s="70" t="s">
        <v>1035</v>
      </c>
      <c r="C4450" s="71">
        <v>1017160</v>
      </c>
      <c r="D4450" s="72" t="s">
        <v>3937</v>
      </c>
      <c r="E4450" s="71">
        <v>0</v>
      </c>
      <c r="F4450" s="71">
        <v>0</v>
      </c>
      <c r="G4450" s="71">
        <v>0</v>
      </c>
      <c r="H4450" s="71">
        <v>4463</v>
      </c>
      <c r="I4450" s="71">
        <v>37.8138133</v>
      </c>
      <c r="J4450" s="71">
        <v>-122.2007335</v>
      </c>
    </row>
    <row r="4451" spans="1:10" ht="29.1">
      <c r="A4451" s="71">
        <v>56046</v>
      </c>
      <c r="B4451" s="70" t="s">
        <v>1035</v>
      </c>
      <c r="C4451" s="71">
        <v>1100260</v>
      </c>
      <c r="D4451" s="72" t="s">
        <v>3983</v>
      </c>
      <c r="E4451" s="71">
        <v>0</v>
      </c>
      <c r="F4451" s="71">
        <v>0</v>
      </c>
      <c r="G4451" s="71">
        <v>0</v>
      </c>
      <c r="H4451" s="71">
        <v>4464</v>
      </c>
      <c r="I4451" s="71">
        <v>37.822344200000003</v>
      </c>
      <c r="J4451" s="71">
        <v>-122.22957820000001</v>
      </c>
    </row>
    <row r="4452" spans="1:10" ht="29.1">
      <c r="A4452" s="71">
        <v>57212</v>
      </c>
      <c r="B4452" s="70" t="s">
        <v>1035</v>
      </c>
      <c r="C4452" s="71">
        <v>900680</v>
      </c>
      <c r="D4452" s="72" t="s">
        <v>4032</v>
      </c>
      <c r="E4452" s="71">
        <v>0</v>
      </c>
      <c r="F4452" s="71">
        <v>0</v>
      </c>
      <c r="G4452" s="71">
        <v>0</v>
      </c>
      <c r="H4452" s="71">
        <v>4465</v>
      </c>
      <c r="I4452" s="71">
        <v>37.527144100000001</v>
      </c>
      <c r="J4452" s="71">
        <v>-122.0223053</v>
      </c>
    </row>
    <row r="4453" spans="1:10" ht="29.1">
      <c r="A4453" s="71">
        <v>55897</v>
      </c>
      <c r="B4453" s="70" t="s">
        <v>1035</v>
      </c>
      <c r="C4453" s="71">
        <v>1009770</v>
      </c>
      <c r="D4453" s="72" t="s">
        <v>4033</v>
      </c>
      <c r="E4453" s="71">
        <v>0</v>
      </c>
      <c r="F4453" s="71">
        <v>0</v>
      </c>
      <c r="G4453" s="71">
        <v>0</v>
      </c>
      <c r="H4453" s="71">
        <v>4466</v>
      </c>
      <c r="I4453" s="71">
        <v>37.774444899999999</v>
      </c>
      <c r="J4453" s="71">
        <v>-122.16690319999999</v>
      </c>
    </row>
    <row r="4454" spans="1:10" ht="29.1">
      <c r="A4454" s="71">
        <v>53275</v>
      </c>
      <c r="B4454" s="70" t="s">
        <v>1035</v>
      </c>
      <c r="C4454" s="71">
        <v>1600620</v>
      </c>
      <c r="D4454" s="72" t="s">
        <v>4034</v>
      </c>
      <c r="E4454" s="71">
        <v>0</v>
      </c>
      <c r="F4454" s="71">
        <v>0</v>
      </c>
      <c r="G4454" s="71">
        <v>0</v>
      </c>
      <c r="H4454" s="71">
        <v>4467</v>
      </c>
      <c r="I4454" s="71">
        <v>37.948917299999998</v>
      </c>
      <c r="J4454" s="71">
        <v>-122.32559740000001</v>
      </c>
    </row>
    <row r="4455" spans="1:10" ht="29.1">
      <c r="A4455" s="71">
        <v>59610</v>
      </c>
      <c r="B4455" s="70" t="s">
        <v>1035</v>
      </c>
      <c r="C4455" s="71">
        <v>1006220</v>
      </c>
      <c r="D4455" s="72" t="s">
        <v>4035</v>
      </c>
      <c r="E4455" s="71">
        <v>0</v>
      </c>
      <c r="F4455" s="71">
        <v>0</v>
      </c>
      <c r="G4455" s="71">
        <v>0</v>
      </c>
      <c r="H4455" s="71">
        <v>4468</v>
      </c>
      <c r="I4455" s="71">
        <v>37.842103399999999</v>
      </c>
      <c r="J4455" s="71">
        <v>-122.22565849999999</v>
      </c>
    </row>
    <row r="4456" spans="1:10" ht="29.1">
      <c r="A4456" s="71">
        <v>52030</v>
      </c>
      <c r="B4456" s="70" t="s">
        <v>1035</v>
      </c>
      <c r="C4456" s="71">
        <v>1502770</v>
      </c>
      <c r="D4456" s="72" t="s">
        <v>3953</v>
      </c>
      <c r="E4456" s="71">
        <v>0</v>
      </c>
      <c r="F4456" s="71">
        <v>0</v>
      </c>
      <c r="G4456" s="71">
        <v>0</v>
      </c>
      <c r="H4456" s="71">
        <v>4469</v>
      </c>
      <c r="I4456" s="71">
        <v>37.6953247</v>
      </c>
      <c r="J4456" s="71">
        <v>-122.1542929</v>
      </c>
    </row>
    <row r="4457" spans="1:10" ht="29.1">
      <c r="A4457" s="71">
        <v>51241</v>
      </c>
      <c r="B4457" s="70" t="s">
        <v>1035</v>
      </c>
      <c r="C4457" s="71">
        <v>1019760</v>
      </c>
      <c r="D4457" s="72" t="s">
        <v>4036</v>
      </c>
      <c r="E4457" s="71">
        <v>0</v>
      </c>
      <c r="F4457" s="71">
        <v>0</v>
      </c>
      <c r="G4457" s="71">
        <v>0</v>
      </c>
      <c r="H4457" s="71">
        <v>4470</v>
      </c>
      <c r="I4457" s="71">
        <v>37.829068800000002</v>
      </c>
      <c r="J4457" s="71">
        <v>-122.2064537</v>
      </c>
    </row>
    <row r="4458" spans="1:10" ht="29.1">
      <c r="A4458" s="71">
        <v>55173</v>
      </c>
      <c r="B4458" s="70" t="s">
        <v>1035</v>
      </c>
      <c r="C4458" s="71">
        <v>704350</v>
      </c>
      <c r="D4458" s="72" t="s">
        <v>3899</v>
      </c>
      <c r="E4458" s="71">
        <v>0</v>
      </c>
      <c r="F4458" s="71">
        <v>0</v>
      </c>
      <c r="G4458" s="71">
        <v>0</v>
      </c>
      <c r="H4458" s="71">
        <v>4471</v>
      </c>
      <c r="I4458" s="71">
        <v>37.516030999999998</v>
      </c>
      <c r="J4458" s="71">
        <v>-121.94376149999999</v>
      </c>
    </row>
    <row r="4459" spans="1:10" ht="29.1">
      <c r="A4459" s="71">
        <v>54599</v>
      </c>
      <c r="B4459" s="70" t="s">
        <v>1035</v>
      </c>
      <c r="C4459" s="71">
        <v>1014330</v>
      </c>
      <c r="D4459" s="72" t="s">
        <v>2256</v>
      </c>
      <c r="E4459" s="71">
        <v>0</v>
      </c>
      <c r="F4459" s="71">
        <v>0</v>
      </c>
      <c r="G4459" s="71">
        <v>0</v>
      </c>
      <c r="H4459" s="71">
        <v>4472</v>
      </c>
      <c r="I4459" s="71">
        <v>37.743100099999999</v>
      </c>
      <c r="J4459" s="71">
        <v>-122.15276009999999</v>
      </c>
    </row>
    <row r="4460" spans="1:10" ht="29.1">
      <c r="A4460" s="71">
        <v>58735</v>
      </c>
      <c r="B4460" s="70" t="s">
        <v>1035</v>
      </c>
      <c r="C4460" s="71">
        <v>1501770</v>
      </c>
      <c r="D4460" s="72" t="s">
        <v>4037</v>
      </c>
      <c r="E4460" s="71">
        <v>0</v>
      </c>
      <c r="F4460" s="71">
        <v>0</v>
      </c>
      <c r="G4460" s="71">
        <v>0</v>
      </c>
      <c r="H4460" s="71">
        <v>4473</v>
      </c>
      <c r="I4460" s="71">
        <v>37.6932008</v>
      </c>
      <c r="J4460" s="71">
        <v>-122.1675553</v>
      </c>
    </row>
    <row r="4461" spans="1:10" ht="29.1">
      <c r="A4461" s="71">
        <v>56864</v>
      </c>
      <c r="B4461" s="70" t="s">
        <v>1035</v>
      </c>
      <c r="C4461" s="71">
        <v>1019370</v>
      </c>
      <c r="D4461" s="72" t="s">
        <v>4038</v>
      </c>
      <c r="E4461" s="71">
        <v>0</v>
      </c>
      <c r="F4461" s="71">
        <v>0</v>
      </c>
      <c r="G4461" s="71">
        <v>0</v>
      </c>
      <c r="H4461" s="71">
        <v>4474</v>
      </c>
      <c r="I4461" s="71">
        <v>37.7953361</v>
      </c>
      <c r="J4461" s="71">
        <v>-122.16081990000001</v>
      </c>
    </row>
    <row r="4462" spans="1:10" ht="29.1">
      <c r="A4462" s="71">
        <v>50677</v>
      </c>
      <c r="B4462" s="70" t="s">
        <v>1035</v>
      </c>
      <c r="C4462" s="71">
        <v>300780</v>
      </c>
      <c r="D4462" s="72" t="s">
        <v>3967</v>
      </c>
      <c r="E4462" s="71">
        <v>0</v>
      </c>
      <c r="F4462" s="71">
        <v>0</v>
      </c>
      <c r="G4462" s="71">
        <v>0</v>
      </c>
      <c r="H4462" s="71">
        <v>4475</v>
      </c>
      <c r="I4462" s="71">
        <v>37.858091899999998</v>
      </c>
      <c r="J4462" s="71">
        <v>-122.24576380000001</v>
      </c>
    </row>
    <row r="4463" spans="1:10" ht="29.1">
      <c r="A4463" s="71">
        <v>56303</v>
      </c>
      <c r="B4463" s="70" t="s">
        <v>1035</v>
      </c>
      <c r="C4463" s="71">
        <v>1012060</v>
      </c>
      <c r="D4463" s="72" t="s">
        <v>3276</v>
      </c>
      <c r="E4463" s="71">
        <v>0</v>
      </c>
      <c r="F4463" s="71">
        <v>0</v>
      </c>
      <c r="G4463" s="71">
        <v>0</v>
      </c>
      <c r="H4463" s="71">
        <v>4476</v>
      </c>
      <c r="I4463" s="71">
        <v>37.771989699999999</v>
      </c>
      <c r="J4463" s="71">
        <v>-122.1362905</v>
      </c>
    </row>
    <row r="4464" spans="1:10" ht="29.1">
      <c r="A4464" s="71">
        <v>50830</v>
      </c>
      <c r="B4464" s="70" t="s">
        <v>1035</v>
      </c>
      <c r="C4464" s="71">
        <v>1100210</v>
      </c>
      <c r="D4464" s="72" t="s">
        <v>3719</v>
      </c>
      <c r="E4464" s="71">
        <v>0</v>
      </c>
      <c r="F4464" s="71">
        <v>0</v>
      </c>
      <c r="G4464" s="71">
        <v>0</v>
      </c>
      <c r="H4464" s="71">
        <v>4477</v>
      </c>
      <c r="I4464" s="71">
        <v>37.818179999999998</v>
      </c>
      <c r="J4464" s="71">
        <v>-122.214592</v>
      </c>
    </row>
    <row r="4465" spans="1:10" ht="29.1">
      <c r="A4465" s="71">
        <v>56718</v>
      </c>
      <c r="B4465" s="70" t="s">
        <v>1035</v>
      </c>
      <c r="C4465" s="71">
        <v>1007980</v>
      </c>
      <c r="D4465" s="72" t="s">
        <v>4039</v>
      </c>
      <c r="E4465" s="71">
        <v>0</v>
      </c>
      <c r="F4465" s="71">
        <v>0</v>
      </c>
      <c r="G4465" s="71">
        <v>0</v>
      </c>
      <c r="H4465" s="71">
        <v>4478</v>
      </c>
      <c r="I4465" s="71">
        <v>37.8376831</v>
      </c>
      <c r="J4465" s="71">
        <v>-122.21964029999999</v>
      </c>
    </row>
    <row r="4466" spans="1:10" ht="29.1">
      <c r="A4466" s="71">
        <v>52161</v>
      </c>
      <c r="B4466" s="70" t="s">
        <v>1035</v>
      </c>
      <c r="C4466" s="71">
        <v>9900900</v>
      </c>
      <c r="D4466" s="72" t="s">
        <v>4040</v>
      </c>
      <c r="E4466" s="71">
        <v>0</v>
      </c>
      <c r="F4466" s="71">
        <v>0</v>
      </c>
      <c r="G4466" s="71">
        <v>0</v>
      </c>
      <c r="H4466" s="71">
        <v>4479</v>
      </c>
      <c r="I4466" s="71">
        <v>37.958707500000003</v>
      </c>
      <c r="J4466" s="71">
        <v>-122.2785968</v>
      </c>
    </row>
    <row r="4467" spans="1:10" ht="29.1">
      <c r="A4467" s="71">
        <v>52870</v>
      </c>
      <c r="B4467" s="70" t="s">
        <v>1035</v>
      </c>
      <c r="C4467" s="71">
        <v>1012910</v>
      </c>
      <c r="D4467" s="72" t="s">
        <v>4041</v>
      </c>
      <c r="E4467" s="71">
        <v>0</v>
      </c>
      <c r="F4467" s="71">
        <v>0</v>
      </c>
      <c r="G4467" s="71">
        <v>0</v>
      </c>
      <c r="H4467" s="71">
        <v>4480</v>
      </c>
      <c r="I4467" s="71">
        <v>37.789892399999999</v>
      </c>
      <c r="J4467" s="71">
        <v>-122.18964560000001</v>
      </c>
    </row>
    <row r="4468" spans="1:10" ht="29.1">
      <c r="A4468" s="71">
        <v>53495</v>
      </c>
      <c r="B4468" s="70" t="s">
        <v>1035</v>
      </c>
      <c r="C4468" s="71">
        <v>1100150</v>
      </c>
      <c r="D4468" s="72" t="s">
        <v>3903</v>
      </c>
      <c r="E4468" s="71">
        <v>0</v>
      </c>
      <c r="F4468" s="71">
        <v>0</v>
      </c>
      <c r="G4468" s="71">
        <v>0</v>
      </c>
      <c r="H4468" s="71">
        <v>4481</v>
      </c>
      <c r="I4468" s="71">
        <v>37.819140699999998</v>
      </c>
      <c r="J4468" s="71">
        <v>-122.2184652</v>
      </c>
    </row>
    <row r="4469" spans="1:10" ht="29.1">
      <c r="A4469" s="71">
        <v>58654</v>
      </c>
      <c r="B4469" s="70" t="s">
        <v>1035</v>
      </c>
      <c r="C4469" s="71">
        <v>501330</v>
      </c>
      <c r="D4469" s="72" t="s">
        <v>4042</v>
      </c>
      <c r="E4469" s="71">
        <v>0</v>
      </c>
      <c r="F4469" s="71">
        <v>0</v>
      </c>
      <c r="G4469" s="71">
        <v>0</v>
      </c>
      <c r="H4469" s="71">
        <v>4483</v>
      </c>
      <c r="I4469" s="71">
        <v>37.917296100000002</v>
      </c>
      <c r="J4469" s="71">
        <v>-122.3075533</v>
      </c>
    </row>
    <row r="4470" spans="1:10" ht="29.1">
      <c r="A4470" s="71">
        <v>50669</v>
      </c>
      <c r="B4470" s="70" t="s">
        <v>1035</v>
      </c>
      <c r="C4470" s="71">
        <v>304760</v>
      </c>
      <c r="D4470" s="72" t="s">
        <v>4043</v>
      </c>
      <c r="E4470" s="71">
        <v>0</v>
      </c>
      <c r="F4470" s="71">
        <v>0</v>
      </c>
      <c r="G4470" s="71">
        <v>0</v>
      </c>
      <c r="H4470" s="71">
        <v>4487</v>
      </c>
      <c r="I4470" s="71">
        <v>37.889639799999998</v>
      </c>
      <c r="J4470" s="71">
        <v>-122.2531548</v>
      </c>
    </row>
    <row r="4471" spans="1:10" ht="29.1">
      <c r="A4471" s="71">
        <v>56351</v>
      </c>
      <c r="B4471" s="70" t="s">
        <v>1035</v>
      </c>
      <c r="C4471" s="71">
        <v>1012150</v>
      </c>
      <c r="D4471" s="72" t="s">
        <v>4044</v>
      </c>
      <c r="E4471" s="71">
        <v>0</v>
      </c>
      <c r="F4471" s="71">
        <v>0</v>
      </c>
      <c r="G4471" s="71">
        <v>0</v>
      </c>
      <c r="H4471" s="71">
        <v>4487</v>
      </c>
      <c r="I4471" s="71">
        <v>37.835273999999998</v>
      </c>
      <c r="J4471" s="71">
        <v>-122.226238</v>
      </c>
    </row>
    <row r="4472" spans="1:10" ht="29.1">
      <c r="A4472" s="71">
        <v>59798</v>
      </c>
      <c r="B4472" s="70" t="s">
        <v>1035</v>
      </c>
      <c r="C4472" s="71">
        <v>1016840</v>
      </c>
      <c r="D4472" s="72" t="s">
        <v>4045</v>
      </c>
      <c r="E4472" s="71">
        <v>0</v>
      </c>
      <c r="F4472" s="71">
        <v>0</v>
      </c>
      <c r="G4472" s="71">
        <v>0</v>
      </c>
      <c r="H4472" s="71">
        <v>4487</v>
      </c>
      <c r="I4472" s="71">
        <v>37.830480199999997</v>
      </c>
      <c r="J4472" s="71">
        <v>-122.2119735</v>
      </c>
    </row>
    <row r="4473" spans="1:10" ht="29.1">
      <c r="A4473" s="71">
        <v>53840</v>
      </c>
      <c r="B4473" s="70" t="s">
        <v>1035</v>
      </c>
      <c r="C4473" s="71">
        <v>1019060</v>
      </c>
      <c r="D4473" s="72" t="s">
        <v>4046</v>
      </c>
      <c r="E4473" s="71">
        <v>0</v>
      </c>
      <c r="F4473" s="71">
        <v>0</v>
      </c>
      <c r="G4473" s="71">
        <v>0</v>
      </c>
      <c r="H4473" s="71">
        <v>4487</v>
      </c>
      <c r="I4473" s="71">
        <v>37.761662299999998</v>
      </c>
      <c r="J4473" s="71">
        <v>-122.1441835</v>
      </c>
    </row>
    <row r="4474" spans="1:10" ht="29.1">
      <c r="A4474" s="71">
        <v>59065</v>
      </c>
      <c r="B4474" s="70" t="s">
        <v>1035</v>
      </c>
      <c r="C4474" s="71">
        <v>1304090</v>
      </c>
      <c r="D4474" s="72" t="s">
        <v>4047</v>
      </c>
      <c r="E4474" s="71">
        <v>0</v>
      </c>
      <c r="F4474" s="71">
        <v>0</v>
      </c>
      <c r="G4474" s="71">
        <v>0</v>
      </c>
      <c r="H4474" s="71">
        <v>4487</v>
      </c>
      <c r="I4474" s="71">
        <v>37.956772800000003</v>
      </c>
      <c r="J4474" s="71">
        <v>-122.2696747</v>
      </c>
    </row>
    <row r="4475" spans="1:10" ht="29.1">
      <c r="A4475" s="71">
        <v>59365</v>
      </c>
      <c r="B4475" s="70" t="s">
        <v>1035</v>
      </c>
      <c r="C4475" s="71">
        <v>1304120</v>
      </c>
      <c r="D4475" s="72" t="s">
        <v>4048</v>
      </c>
      <c r="E4475" s="71">
        <v>0</v>
      </c>
      <c r="F4475" s="71">
        <v>0</v>
      </c>
      <c r="G4475" s="71">
        <v>0</v>
      </c>
      <c r="H4475" s="71">
        <v>4487</v>
      </c>
      <c r="I4475" s="71">
        <v>37.963479599999999</v>
      </c>
      <c r="J4475" s="71">
        <v>-122.25573970000001</v>
      </c>
    </row>
    <row r="4476" spans="1:10" ht="29.1">
      <c r="A4476" s="71">
        <v>52166</v>
      </c>
      <c r="B4476" s="70" t="s">
        <v>1035</v>
      </c>
      <c r="C4476" s="71">
        <v>1012550</v>
      </c>
      <c r="D4476" s="72" t="s">
        <v>1418</v>
      </c>
      <c r="E4476" s="71">
        <v>0</v>
      </c>
      <c r="F4476" s="71">
        <v>0</v>
      </c>
      <c r="G4476" s="71">
        <v>0</v>
      </c>
      <c r="H4476" s="71">
        <v>4491</v>
      </c>
      <c r="I4476" s="71">
        <v>37.731940100000003</v>
      </c>
      <c r="J4476" s="71">
        <v>-122.1987609</v>
      </c>
    </row>
    <row r="4477" spans="1:10" ht="29.1">
      <c r="A4477" s="71">
        <v>50757</v>
      </c>
      <c r="B4477" s="70" t="s">
        <v>1035</v>
      </c>
      <c r="C4477" s="71">
        <v>1600840</v>
      </c>
      <c r="D4477" s="72" t="s">
        <v>3944</v>
      </c>
      <c r="E4477" s="71">
        <v>0</v>
      </c>
      <c r="F4477" s="71">
        <v>0</v>
      </c>
      <c r="G4477" s="71">
        <v>0</v>
      </c>
      <c r="H4477" s="71">
        <v>4492</v>
      </c>
      <c r="I4477" s="71">
        <v>37.964979100000001</v>
      </c>
      <c r="J4477" s="71">
        <v>-122.3542365</v>
      </c>
    </row>
    <row r="4478" spans="1:10" ht="29.1">
      <c r="A4478" s="71">
        <v>52554</v>
      </c>
      <c r="B4478" s="70" t="s">
        <v>1035</v>
      </c>
      <c r="C4478" s="71">
        <v>1011630</v>
      </c>
      <c r="D4478" s="72" t="s">
        <v>4049</v>
      </c>
      <c r="E4478" s="71">
        <v>0</v>
      </c>
      <c r="F4478" s="71">
        <v>0</v>
      </c>
      <c r="G4478" s="71">
        <v>0</v>
      </c>
      <c r="H4478" s="71">
        <v>4493</v>
      </c>
      <c r="I4478" s="71">
        <v>37.753451400000003</v>
      </c>
      <c r="J4478" s="71">
        <v>-122.15046510000001</v>
      </c>
    </row>
    <row r="4479" spans="1:10" ht="29.1">
      <c r="A4479" s="71">
        <v>59754</v>
      </c>
      <c r="B4479" s="70" t="s">
        <v>1035</v>
      </c>
      <c r="C4479" s="71">
        <v>1502610</v>
      </c>
      <c r="D4479" s="72" t="s">
        <v>4050</v>
      </c>
      <c r="E4479" s="71">
        <v>0</v>
      </c>
      <c r="F4479" s="71">
        <v>0</v>
      </c>
      <c r="G4479" s="71">
        <v>0</v>
      </c>
      <c r="H4479" s="71">
        <v>4494</v>
      </c>
      <c r="I4479" s="71">
        <v>37.702116400000001</v>
      </c>
      <c r="J4479" s="71">
        <v>-122.1666872</v>
      </c>
    </row>
    <row r="4480" spans="1:10" ht="29.1">
      <c r="A4480" s="71">
        <v>57517</v>
      </c>
      <c r="B4480" s="70" t="s">
        <v>1035</v>
      </c>
      <c r="C4480" s="71">
        <v>102240</v>
      </c>
      <c r="D4480" s="72" t="s">
        <v>4018</v>
      </c>
      <c r="E4480" s="71">
        <v>0</v>
      </c>
      <c r="F4480" s="71">
        <v>0</v>
      </c>
      <c r="G4480" s="71">
        <v>0</v>
      </c>
      <c r="H4480" s="71">
        <v>4495</v>
      </c>
      <c r="I4480" s="71">
        <v>37.737884000000001</v>
      </c>
      <c r="J4480" s="71">
        <v>-122.2543718</v>
      </c>
    </row>
    <row r="4481" spans="1:10" ht="29.1">
      <c r="A4481" s="71">
        <v>55306</v>
      </c>
      <c r="B4481" s="70" t="s">
        <v>1035</v>
      </c>
      <c r="C4481" s="71">
        <v>1003640</v>
      </c>
      <c r="D4481" s="72" t="s">
        <v>4051</v>
      </c>
      <c r="E4481" s="71">
        <v>0</v>
      </c>
      <c r="F4481" s="71">
        <v>0</v>
      </c>
      <c r="G4481" s="71">
        <v>0</v>
      </c>
      <c r="H4481" s="71">
        <v>4496</v>
      </c>
      <c r="I4481" s="71">
        <v>37.750935599999998</v>
      </c>
      <c r="J4481" s="71">
        <v>-122.1898474</v>
      </c>
    </row>
    <row r="4482" spans="1:10" ht="29.1">
      <c r="A4482" s="71">
        <v>53160</v>
      </c>
      <c r="B4482" s="70" t="s">
        <v>1035</v>
      </c>
      <c r="C4482" s="71">
        <v>1007740</v>
      </c>
      <c r="D4482" s="72" t="s">
        <v>4052</v>
      </c>
      <c r="E4482" s="71">
        <v>0</v>
      </c>
      <c r="F4482" s="71">
        <v>0</v>
      </c>
      <c r="G4482" s="71">
        <v>0</v>
      </c>
      <c r="H4482" s="71">
        <v>4497</v>
      </c>
      <c r="I4482" s="71">
        <v>37.803220799999998</v>
      </c>
      <c r="J4482" s="71">
        <v>-122.2040214</v>
      </c>
    </row>
    <row r="4483" spans="1:10" ht="29.1">
      <c r="A4483" s="71">
        <v>52823</v>
      </c>
      <c r="B4483" s="70" t="s">
        <v>1035</v>
      </c>
      <c r="C4483" s="71">
        <v>304320</v>
      </c>
      <c r="D4483" s="72" t="s">
        <v>3965</v>
      </c>
      <c r="E4483" s="71">
        <v>0</v>
      </c>
      <c r="F4483" s="71">
        <v>0</v>
      </c>
      <c r="G4483" s="71">
        <v>0</v>
      </c>
      <c r="H4483" s="71">
        <v>4499</v>
      </c>
      <c r="I4483" s="71">
        <v>37.878634300000002</v>
      </c>
      <c r="J4483" s="71">
        <v>-122.28304</v>
      </c>
    </row>
    <row r="4484" spans="1:10" ht="29.1">
      <c r="A4484" s="71">
        <v>50135</v>
      </c>
      <c r="B4484" s="70" t="s">
        <v>1035</v>
      </c>
      <c r="C4484" s="71">
        <v>1013910</v>
      </c>
      <c r="D4484" s="72" t="s">
        <v>4053</v>
      </c>
      <c r="E4484" s="71">
        <v>0</v>
      </c>
      <c r="F4484" s="71">
        <v>0</v>
      </c>
      <c r="G4484" s="71">
        <v>0</v>
      </c>
      <c r="H4484" s="71">
        <v>4499</v>
      </c>
      <c r="I4484" s="71">
        <v>37.816828800000003</v>
      </c>
      <c r="J4484" s="71">
        <v>-122.2072526</v>
      </c>
    </row>
    <row r="4485" spans="1:10" ht="29.1">
      <c r="A4485" s="71">
        <v>55847</v>
      </c>
      <c r="B4485" s="70" t="s">
        <v>1035</v>
      </c>
      <c r="C4485" s="71">
        <v>1020570</v>
      </c>
      <c r="D4485" s="72" t="s">
        <v>2080</v>
      </c>
      <c r="E4485" s="71">
        <v>0</v>
      </c>
      <c r="F4485" s="71">
        <v>0</v>
      </c>
      <c r="G4485" s="71">
        <v>0</v>
      </c>
      <c r="H4485" s="71">
        <v>4499</v>
      </c>
      <c r="I4485" s="71">
        <v>37.832632799999999</v>
      </c>
      <c r="J4485" s="71">
        <v>-122.2147265</v>
      </c>
    </row>
    <row r="4486" spans="1:10" ht="29.1">
      <c r="A4486" s="71">
        <v>52420</v>
      </c>
      <c r="B4486" s="70" t="s">
        <v>1035</v>
      </c>
      <c r="C4486" s="71">
        <v>100330</v>
      </c>
      <c r="D4486" s="72" t="s">
        <v>3417</v>
      </c>
      <c r="E4486" s="71">
        <v>0</v>
      </c>
      <c r="F4486" s="71">
        <v>0</v>
      </c>
      <c r="G4486" s="71">
        <v>0</v>
      </c>
      <c r="H4486" s="71">
        <v>4501</v>
      </c>
      <c r="I4486" s="71">
        <v>37.7405185</v>
      </c>
      <c r="J4486" s="71">
        <v>-122.25119119999999</v>
      </c>
    </row>
    <row r="4487" spans="1:10" ht="29.1">
      <c r="A4487" s="71">
        <v>51780</v>
      </c>
      <c r="B4487" s="70" t="s">
        <v>1035</v>
      </c>
      <c r="C4487" s="71">
        <v>703360</v>
      </c>
      <c r="D4487" s="72" t="s">
        <v>3818</v>
      </c>
      <c r="E4487" s="71">
        <v>0</v>
      </c>
      <c r="F4487" s="71">
        <v>0</v>
      </c>
      <c r="G4487" s="71">
        <v>0</v>
      </c>
      <c r="H4487" s="71">
        <v>4502</v>
      </c>
      <c r="I4487" s="71">
        <v>37.547251500000002</v>
      </c>
      <c r="J4487" s="71">
        <v>-121.9352086</v>
      </c>
    </row>
    <row r="4488" spans="1:10" ht="29.1">
      <c r="A4488" s="71">
        <v>51280</v>
      </c>
      <c r="B4488" s="70" t="s">
        <v>1035</v>
      </c>
      <c r="C4488" s="71">
        <v>705570</v>
      </c>
      <c r="D4488" s="72" t="s">
        <v>4054</v>
      </c>
      <c r="E4488" s="71">
        <v>0</v>
      </c>
      <c r="F4488" s="71">
        <v>0</v>
      </c>
      <c r="G4488" s="71">
        <v>0</v>
      </c>
      <c r="H4488" s="71">
        <v>4503</v>
      </c>
      <c r="I4488" s="71">
        <v>37.535376900000003</v>
      </c>
      <c r="J4488" s="71">
        <v>-121.9776974</v>
      </c>
    </row>
    <row r="4489" spans="1:10" ht="29.1">
      <c r="A4489" s="71">
        <v>50696</v>
      </c>
      <c r="B4489" s="70" t="s">
        <v>1035</v>
      </c>
      <c r="C4489" s="71">
        <v>1504490</v>
      </c>
      <c r="D4489" s="72" t="s">
        <v>4055</v>
      </c>
      <c r="E4489" s="71">
        <v>0</v>
      </c>
      <c r="F4489" s="71">
        <v>0</v>
      </c>
      <c r="G4489" s="71">
        <v>0</v>
      </c>
      <c r="H4489" s="71">
        <v>4504</v>
      </c>
      <c r="I4489" s="71">
        <v>37.692737399999999</v>
      </c>
      <c r="J4489" s="71">
        <v>-122.16527929999999</v>
      </c>
    </row>
    <row r="4490" spans="1:10" ht="29.1">
      <c r="A4490" s="71">
        <v>51840</v>
      </c>
      <c r="B4490" s="70" t="s">
        <v>1035</v>
      </c>
      <c r="C4490" s="71">
        <v>1019000</v>
      </c>
      <c r="D4490" s="72" t="s">
        <v>4056</v>
      </c>
      <c r="E4490" s="71">
        <v>0</v>
      </c>
      <c r="F4490" s="71">
        <v>0</v>
      </c>
      <c r="G4490" s="71">
        <v>0</v>
      </c>
      <c r="H4490" s="71">
        <v>4506</v>
      </c>
      <c r="I4490" s="71">
        <v>37.7677391</v>
      </c>
      <c r="J4490" s="71">
        <v>-122.1350527</v>
      </c>
    </row>
    <row r="4491" spans="1:10" ht="29.1">
      <c r="A4491" s="71">
        <v>52145</v>
      </c>
      <c r="B4491" s="70" t="s">
        <v>1035</v>
      </c>
      <c r="C4491" s="71">
        <v>1030620</v>
      </c>
      <c r="D4491" s="72" t="s">
        <v>4057</v>
      </c>
      <c r="E4491" s="71">
        <v>0</v>
      </c>
      <c r="F4491" s="71">
        <v>0</v>
      </c>
      <c r="G4491" s="71">
        <v>0</v>
      </c>
      <c r="H4491" s="71">
        <v>4506</v>
      </c>
      <c r="I4491" s="71">
        <v>37.817793199999997</v>
      </c>
      <c r="J4491" s="71">
        <v>-122.2033639</v>
      </c>
    </row>
    <row r="4492" spans="1:10" ht="29.1">
      <c r="A4492" s="71">
        <v>57121</v>
      </c>
      <c r="B4492" s="70" t="s">
        <v>1035</v>
      </c>
      <c r="C4492" s="71">
        <v>900120</v>
      </c>
      <c r="D4492" s="72" t="s">
        <v>4058</v>
      </c>
      <c r="E4492" s="71">
        <v>0</v>
      </c>
      <c r="F4492" s="71">
        <v>0</v>
      </c>
      <c r="G4492" s="71">
        <v>0</v>
      </c>
      <c r="H4492" s="71">
        <v>4508</v>
      </c>
      <c r="I4492" s="71">
        <v>37.546323999999998</v>
      </c>
      <c r="J4492" s="71">
        <v>-122.03002859999999</v>
      </c>
    </row>
    <row r="4493" spans="1:10" ht="29.1">
      <c r="A4493" s="71">
        <v>55892</v>
      </c>
      <c r="B4493" s="70" t="s">
        <v>1035</v>
      </c>
      <c r="C4493" s="71">
        <v>1600680</v>
      </c>
      <c r="D4493" s="72" t="s">
        <v>4001</v>
      </c>
      <c r="E4493" s="71">
        <v>0</v>
      </c>
      <c r="F4493" s="71">
        <v>0</v>
      </c>
      <c r="G4493" s="71">
        <v>0</v>
      </c>
      <c r="H4493" s="71">
        <v>4509</v>
      </c>
      <c r="I4493" s="71">
        <v>37.966876900000003</v>
      </c>
      <c r="J4493" s="71">
        <v>-122.35024989999999</v>
      </c>
    </row>
    <row r="4494" spans="1:10" ht="29.1">
      <c r="A4494" s="71">
        <v>56152</v>
      </c>
      <c r="B4494" s="70" t="s">
        <v>1035</v>
      </c>
      <c r="C4494" s="71">
        <v>1010040</v>
      </c>
      <c r="D4494" s="72" t="s">
        <v>4059</v>
      </c>
      <c r="E4494" s="71">
        <v>0</v>
      </c>
      <c r="F4494" s="71">
        <v>0</v>
      </c>
      <c r="G4494" s="71">
        <v>0</v>
      </c>
      <c r="H4494" s="71">
        <v>4510</v>
      </c>
      <c r="I4494" s="71">
        <v>37.839213000000001</v>
      </c>
      <c r="J4494" s="71">
        <v>-122.2283068</v>
      </c>
    </row>
    <row r="4495" spans="1:10" ht="29.1">
      <c r="A4495" s="71">
        <v>55963</v>
      </c>
      <c r="B4495" s="70" t="s">
        <v>1035</v>
      </c>
      <c r="C4495" s="71">
        <v>1011980</v>
      </c>
      <c r="D4495" s="72" t="s">
        <v>4060</v>
      </c>
      <c r="E4495" s="71">
        <v>0</v>
      </c>
      <c r="F4495" s="71">
        <v>0</v>
      </c>
      <c r="G4495" s="71">
        <v>0</v>
      </c>
      <c r="H4495" s="71">
        <v>4511</v>
      </c>
      <c r="I4495" s="71">
        <v>37.770458400000003</v>
      </c>
      <c r="J4495" s="71">
        <v>-122.1605608</v>
      </c>
    </row>
    <row r="4496" spans="1:10" ht="29.1">
      <c r="A4496" s="71">
        <v>53598</v>
      </c>
      <c r="B4496" s="70" t="s">
        <v>1035</v>
      </c>
      <c r="C4496" s="71">
        <v>1100170</v>
      </c>
      <c r="D4496" s="72" t="s">
        <v>3927</v>
      </c>
      <c r="E4496" s="71">
        <v>0</v>
      </c>
      <c r="F4496" s="71">
        <v>0</v>
      </c>
      <c r="G4496" s="71">
        <v>0</v>
      </c>
      <c r="H4496" s="71">
        <v>4512</v>
      </c>
      <c r="I4496" s="71">
        <v>37.818730199999997</v>
      </c>
      <c r="J4496" s="71">
        <v>-122.217303</v>
      </c>
    </row>
    <row r="4497" spans="1:10" ht="29.1">
      <c r="A4497" s="71">
        <v>58009</v>
      </c>
      <c r="B4497" s="70" t="s">
        <v>1035</v>
      </c>
      <c r="C4497" s="71">
        <v>9900540</v>
      </c>
      <c r="D4497" s="72" t="s">
        <v>4061</v>
      </c>
      <c r="E4497" s="71">
        <v>0</v>
      </c>
      <c r="F4497" s="71">
        <v>0</v>
      </c>
      <c r="G4497" s="71">
        <v>0</v>
      </c>
      <c r="H4497" s="71">
        <v>4513</v>
      </c>
      <c r="I4497" s="71">
        <v>37.955202100000001</v>
      </c>
      <c r="J4497" s="71">
        <v>-122.2709237</v>
      </c>
    </row>
    <row r="4498" spans="1:10" ht="29.1">
      <c r="A4498" s="71">
        <v>57076</v>
      </c>
      <c r="B4498" s="70" t="s">
        <v>1035</v>
      </c>
      <c r="C4498" s="71">
        <v>1013380</v>
      </c>
      <c r="D4498" s="72" t="s">
        <v>3925</v>
      </c>
      <c r="E4498" s="71">
        <v>0</v>
      </c>
      <c r="F4498" s="71">
        <v>0</v>
      </c>
      <c r="G4498" s="71">
        <v>0</v>
      </c>
      <c r="H4498" s="71">
        <v>4514</v>
      </c>
      <c r="I4498" s="71">
        <v>37.805439999999997</v>
      </c>
      <c r="J4498" s="71">
        <v>-122.1792975</v>
      </c>
    </row>
    <row r="4499" spans="1:10" ht="29.1">
      <c r="A4499" s="71">
        <v>57237</v>
      </c>
      <c r="B4499" s="70" t="s">
        <v>1035</v>
      </c>
      <c r="C4499" s="71">
        <v>501180</v>
      </c>
      <c r="D4499" s="72" t="s">
        <v>4062</v>
      </c>
      <c r="E4499" s="71">
        <v>0</v>
      </c>
      <c r="F4499" s="71">
        <v>0</v>
      </c>
      <c r="G4499" s="71">
        <v>0</v>
      </c>
      <c r="H4499" s="71">
        <v>4516</v>
      </c>
      <c r="I4499" s="71">
        <v>37.918164500000003</v>
      </c>
      <c r="J4499" s="71">
        <v>-122.30107150000001</v>
      </c>
    </row>
    <row r="4500" spans="1:10" ht="29.1">
      <c r="A4500" s="71">
        <v>56036</v>
      </c>
      <c r="B4500" s="70" t="s">
        <v>1035</v>
      </c>
      <c r="C4500" s="71">
        <v>1007960</v>
      </c>
      <c r="D4500" s="72" t="s">
        <v>3957</v>
      </c>
      <c r="E4500" s="71">
        <v>0</v>
      </c>
      <c r="F4500" s="71">
        <v>0</v>
      </c>
      <c r="G4500" s="71">
        <v>0</v>
      </c>
      <c r="H4500" s="71">
        <v>4516</v>
      </c>
      <c r="I4500" s="71">
        <v>37.840067900000001</v>
      </c>
      <c r="J4500" s="71">
        <v>-122.22165459999999</v>
      </c>
    </row>
    <row r="4501" spans="1:10" ht="29.1">
      <c r="A4501" s="71">
        <v>58443</v>
      </c>
      <c r="B4501" s="70" t="s">
        <v>1035</v>
      </c>
      <c r="C4501" s="71">
        <v>1012160</v>
      </c>
      <c r="D4501" s="72" t="s">
        <v>4030</v>
      </c>
      <c r="E4501" s="71">
        <v>0</v>
      </c>
      <c r="F4501" s="71">
        <v>0</v>
      </c>
      <c r="G4501" s="71">
        <v>0</v>
      </c>
      <c r="H4501" s="71">
        <v>4516</v>
      </c>
      <c r="I4501" s="71">
        <v>37.837172600000002</v>
      </c>
      <c r="J4501" s="71">
        <v>-122.2259924</v>
      </c>
    </row>
    <row r="4502" spans="1:10" ht="29.1">
      <c r="A4502" s="71">
        <v>58343</v>
      </c>
      <c r="B4502" s="70" t="s">
        <v>1035</v>
      </c>
      <c r="C4502" s="71">
        <v>1020680</v>
      </c>
      <c r="D4502" s="72" t="s">
        <v>3827</v>
      </c>
      <c r="E4502" s="71">
        <v>0</v>
      </c>
      <c r="F4502" s="71">
        <v>0</v>
      </c>
      <c r="G4502" s="71">
        <v>0</v>
      </c>
      <c r="H4502" s="71">
        <v>4518</v>
      </c>
      <c r="I4502" s="71">
        <v>37.785263200000003</v>
      </c>
      <c r="J4502" s="71">
        <v>-122.18533170000001</v>
      </c>
    </row>
    <row r="4503" spans="1:10" ht="29.1">
      <c r="A4503" s="71">
        <v>56135</v>
      </c>
      <c r="B4503" s="70" t="s">
        <v>1035</v>
      </c>
      <c r="C4503" s="71">
        <v>1013970</v>
      </c>
      <c r="D4503" s="72" t="s">
        <v>4063</v>
      </c>
      <c r="E4503" s="71">
        <v>0</v>
      </c>
      <c r="F4503" s="71">
        <v>0</v>
      </c>
      <c r="G4503" s="71">
        <v>0</v>
      </c>
      <c r="H4503" s="71">
        <v>4519</v>
      </c>
      <c r="I4503" s="71">
        <v>37.815300399999998</v>
      </c>
      <c r="J4503" s="71">
        <v>-122.20271049999999</v>
      </c>
    </row>
    <row r="4504" spans="1:10" ht="29.1">
      <c r="A4504" s="71">
        <v>56264</v>
      </c>
      <c r="B4504" s="70" t="s">
        <v>1035</v>
      </c>
      <c r="C4504" s="71">
        <v>1100340</v>
      </c>
      <c r="D4504" s="72" t="s">
        <v>4064</v>
      </c>
      <c r="E4504" s="71">
        <v>0</v>
      </c>
      <c r="F4504" s="71">
        <v>0</v>
      </c>
      <c r="G4504" s="71">
        <v>0</v>
      </c>
      <c r="H4504" s="71">
        <v>4520</v>
      </c>
      <c r="I4504" s="71">
        <v>37.822659999999999</v>
      </c>
      <c r="J4504" s="71">
        <v>-122.22937899999999</v>
      </c>
    </row>
    <row r="4505" spans="1:10" ht="29.1">
      <c r="A4505" s="71">
        <v>58490</v>
      </c>
      <c r="B4505" s="70" t="s">
        <v>1035</v>
      </c>
      <c r="C4505" s="71">
        <v>1019590</v>
      </c>
      <c r="D4505" s="72" t="s">
        <v>4065</v>
      </c>
      <c r="E4505" s="71">
        <v>0</v>
      </c>
      <c r="F4505" s="71">
        <v>0</v>
      </c>
      <c r="G4505" s="71">
        <v>0</v>
      </c>
      <c r="H4505" s="71">
        <v>4521</v>
      </c>
      <c r="I4505" s="71">
        <v>37.801468800000002</v>
      </c>
      <c r="J4505" s="71">
        <v>-122.17497090000001</v>
      </c>
    </row>
    <row r="4506" spans="1:10" ht="29.1">
      <c r="A4506" s="71">
        <v>53756</v>
      </c>
      <c r="B4506" s="70" t="s">
        <v>1035</v>
      </c>
      <c r="C4506" s="71">
        <v>300940</v>
      </c>
      <c r="D4506" s="72" t="s">
        <v>4066</v>
      </c>
      <c r="E4506" s="71">
        <v>0</v>
      </c>
      <c r="F4506" s="71">
        <v>0</v>
      </c>
      <c r="G4506" s="71">
        <v>0</v>
      </c>
      <c r="H4506" s="71">
        <v>4522</v>
      </c>
      <c r="I4506" s="71">
        <v>37.857621299999998</v>
      </c>
      <c r="J4506" s="71">
        <v>-122.25089560000001</v>
      </c>
    </row>
    <row r="4507" spans="1:10" ht="29.1">
      <c r="A4507" s="71">
        <v>57350</v>
      </c>
      <c r="B4507" s="70" t="s">
        <v>1035</v>
      </c>
      <c r="C4507" s="71">
        <v>1018060</v>
      </c>
      <c r="D4507" s="72" t="s">
        <v>2969</v>
      </c>
      <c r="E4507" s="71">
        <v>0</v>
      </c>
      <c r="F4507" s="71">
        <v>0</v>
      </c>
      <c r="G4507" s="71">
        <v>0</v>
      </c>
      <c r="H4507" s="71">
        <v>4523</v>
      </c>
      <c r="I4507" s="71">
        <v>37.796697299999998</v>
      </c>
      <c r="J4507" s="71">
        <v>-122.17480639999999</v>
      </c>
    </row>
    <row r="4508" spans="1:10" ht="29.1">
      <c r="A4508" s="71">
        <v>53960</v>
      </c>
      <c r="B4508" s="70" t="s">
        <v>1035</v>
      </c>
      <c r="C4508" s="71">
        <v>1007880</v>
      </c>
      <c r="D4508" s="72" t="s">
        <v>4067</v>
      </c>
      <c r="E4508" s="71">
        <v>0</v>
      </c>
      <c r="F4508" s="71">
        <v>0</v>
      </c>
      <c r="G4508" s="71">
        <v>0</v>
      </c>
      <c r="H4508" s="71">
        <v>4525</v>
      </c>
      <c r="I4508" s="71">
        <v>37.784807100000002</v>
      </c>
      <c r="J4508" s="71">
        <v>-122.1818779</v>
      </c>
    </row>
    <row r="4509" spans="1:10" ht="29.1">
      <c r="A4509" s="71">
        <v>50126</v>
      </c>
      <c r="B4509" s="70" t="s">
        <v>1035</v>
      </c>
      <c r="C4509" s="71">
        <v>1304030</v>
      </c>
      <c r="D4509" s="72" t="s">
        <v>4068</v>
      </c>
      <c r="E4509" s="71">
        <v>0</v>
      </c>
      <c r="F4509" s="71">
        <v>0</v>
      </c>
      <c r="G4509" s="71">
        <v>0</v>
      </c>
      <c r="H4509" s="71">
        <v>4525</v>
      </c>
      <c r="I4509" s="71">
        <v>37.962453699999998</v>
      </c>
      <c r="J4509" s="71">
        <v>-122.2519807</v>
      </c>
    </row>
    <row r="4510" spans="1:10" ht="29.1">
      <c r="A4510" s="71">
        <v>56162</v>
      </c>
      <c r="B4510" s="70" t="s">
        <v>1035</v>
      </c>
      <c r="C4510" s="71">
        <v>1010070</v>
      </c>
      <c r="D4510" s="72" t="s">
        <v>4069</v>
      </c>
      <c r="E4510" s="71">
        <v>0</v>
      </c>
      <c r="F4510" s="71">
        <v>0</v>
      </c>
      <c r="G4510" s="71">
        <v>0</v>
      </c>
      <c r="H4510" s="71">
        <v>4526</v>
      </c>
      <c r="I4510" s="71">
        <v>37.761779799999999</v>
      </c>
      <c r="J4510" s="71">
        <v>-122.1567847</v>
      </c>
    </row>
    <row r="4511" spans="1:10" ht="29.1">
      <c r="A4511" s="71">
        <v>58826</v>
      </c>
      <c r="B4511" s="70" t="s">
        <v>1035</v>
      </c>
      <c r="C4511" s="71">
        <v>1011920</v>
      </c>
      <c r="D4511" s="72" t="s">
        <v>4000</v>
      </c>
      <c r="E4511" s="71">
        <v>0</v>
      </c>
      <c r="F4511" s="71">
        <v>0</v>
      </c>
      <c r="G4511" s="71">
        <v>0</v>
      </c>
      <c r="H4511" s="71">
        <v>4527</v>
      </c>
      <c r="I4511" s="71">
        <v>37.772904599999997</v>
      </c>
      <c r="J4511" s="71">
        <v>-122.1644019</v>
      </c>
    </row>
    <row r="4512" spans="1:10" ht="29.1">
      <c r="A4512" s="71">
        <v>56657</v>
      </c>
      <c r="B4512" s="70" t="s">
        <v>1035</v>
      </c>
      <c r="C4512" s="71">
        <v>1017090</v>
      </c>
      <c r="D4512" s="72" t="s">
        <v>4070</v>
      </c>
      <c r="E4512" s="71">
        <v>0</v>
      </c>
      <c r="F4512" s="71">
        <v>0</v>
      </c>
      <c r="G4512" s="71">
        <v>0</v>
      </c>
      <c r="H4512" s="71">
        <v>4528</v>
      </c>
      <c r="I4512" s="71">
        <v>37.770766199999997</v>
      </c>
      <c r="J4512" s="71">
        <v>-122.1545057</v>
      </c>
    </row>
    <row r="4513" spans="1:10" ht="29.1">
      <c r="A4513" s="71">
        <v>52216</v>
      </c>
      <c r="B4513" s="70" t="s">
        <v>1035</v>
      </c>
      <c r="C4513" s="71">
        <v>901000</v>
      </c>
      <c r="D4513" s="72" t="s">
        <v>4071</v>
      </c>
      <c r="E4513" s="71">
        <v>0</v>
      </c>
      <c r="F4513" s="71">
        <v>0</v>
      </c>
      <c r="G4513" s="71">
        <v>0</v>
      </c>
      <c r="H4513" s="71">
        <v>4529</v>
      </c>
      <c r="I4513" s="71">
        <v>37.542495299999999</v>
      </c>
      <c r="J4513" s="71">
        <v>-122.0558028</v>
      </c>
    </row>
    <row r="4514" spans="1:10" ht="29.1">
      <c r="A4514" s="71">
        <v>57240</v>
      </c>
      <c r="B4514" s="70" t="s">
        <v>1035</v>
      </c>
      <c r="C4514" s="71">
        <v>1015510</v>
      </c>
      <c r="D4514" s="72" t="s">
        <v>3221</v>
      </c>
      <c r="E4514" s="71">
        <v>0</v>
      </c>
      <c r="F4514" s="71">
        <v>0</v>
      </c>
      <c r="G4514" s="71">
        <v>0</v>
      </c>
      <c r="H4514" s="71">
        <v>4530</v>
      </c>
      <c r="I4514" s="71">
        <v>37.8109745</v>
      </c>
      <c r="J4514" s="71">
        <v>-122.234874</v>
      </c>
    </row>
    <row r="4515" spans="1:10" ht="29.1">
      <c r="A4515" s="71">
        <v>55346</v>
      </c>
      <c r="B4515" s="70" t="s">
        <v>1035</v>
      </c>
      <c r="C4515" s="71">
        <v>1017080</v>
      </c>
      <c r="D4515" s="72" t="s">
        <v>4070</v>
      </c>
      <c r="E4515" s="71">
        <v>0</v>
      </c>
      <c r="F4515" s="71">
        <v>0</v>
      </c>
      <c r="G4515" s="71">
        <v>0</v>
      </c>
      <c r="H4515" s="71">
        <v>4531</v>
      </c>
      <c r="I4515" s="71">
        <v>37.770627500000003</v>
      </c>
      <c r="J4515" s="71">
        <v>-122.15458959999999</v>
      </c>
    </row>
    <row r="4516" spans="1:10" ht="29.1">
      <c r="A4516" s="71">
        <v>56259</v>
      </c>
      <c r="B4516" s="70" t="s">
        <v>1035</v>
      </c>
      <c r="C4516" s="71">
        <v>1011520</v>
      </c>
      <c r="D4516" s="72" t="s">
        <v>4072</v>
      </c>
      <c r="E4516" s="71">
        <v>0</v>
      </c>
      <c r="F4516" s="71">
        <v>0</v>
      </c>
      <c r="G4516" s="71">
        <v>0</v>
      </c>
      <c r="H4516" s="71">
        <v>4532</v>
      </c>
      <c r="I4516" s="71">
        <v>37.762040900000002</v>
      </c>
      <c r="J4516" s="71">
        <v>-122.1622029</v>
      </c>
    </row>
    <row r="4517" spans="1:10" ht="29.1">
      <c r="A4517" s="71">
        <v>53545</v>
      </c>
      <c r="B4517" s="70" t="s">
        <v>1035</v>
      </c>
      <c r="C4517" s="71">
        <v>104510</v>
      </c>
      <c r="D4517" s="72" t="s">
        <v>4073</v>
      </c>
      <c r="E4517" s="71">
        <v>0</v>
      </c>
      <c r="F4517" s="71">
        <v>0</v>
      </c>
      <c r="G4517" s="71">
        <v>0</v>
      </c>
      <c r="H4517" s="71">
        <v>4533</v>
      </c>
      <c r="I4517" s="71">
        <v>37.7756939</v>
      </c>
      <c r="J4517" s="71">
        <v>-122.2911501</v>
      </c>
    </row>
    <row r="4518" spans="1:10" ht="29.1">
      <c r="A4518" s="71">
        <v>56051</v>
      </c>
      <c r="B4518" s="70" t="s">
        <v>1035</v>
      </c>
      <c r="C4518" s="71">
        <v>1007970</v>
      </c>
      <c r="D4518" s="72" t="s">
        <v>4039</v>
      </c>
      <c r="E4518" s="71">
        <v>0</v>
      </c>
      <c r="F4518" s="71">
        <v>0</v>
      </c>
      <c r="G4518" s="71">
        <v>0</v>
      </c>
      <c r="H4518" s="71">
        <v>4534</v>
      </c>
      <c r="I4518" s="71">
        <v>37.837592399999998</v>
      </c>
      <c r="J4518" s="71">
        <v>-122.2194045</v>
      </c>
    </row>
    <row r="4519" spans="1:10" ht="29.1">
      <c r="A4519" s="71">
        <v>55092</v>
      </c>
      <c r="B4519" s="70" t="s">
        <v>1035</v>
      </c>
      <c r="C4519" s="71">
        <v>900690</v>
      </c>
      <c r="D4519" s="72" t="s">
        <v>4032</v>
      </c>
      <c r="E4519" s="71">
        <v>0</v>
      </c>
      <c r="F4519" s="71">
        <v>0</v>
      </c>
      <c r="G4519" s="71">
        <v>0</v>
      </c>
      <c r="H4519" s="71">
        <v>4535</v>
      </c>
      <c r="I4519" s="71">
        <v>37.526872300000001</v>
      </c>
      <c r="J4519" s="71">
        <v>-122.0223525</v>
      </c>
    </row>
    <row r="4520" spans="1:10" ht="29.1">
      <c r="A4520" s="71">
        <v>55130</v>
      </c>
      <c r="B4520" s="70" t="s">
        <v>1035</v>
      </c>
      <c r="C4520" s="71">
        <v>901090</v>
      </c>
      <c r="D4520" s="72" t="s">
        <v>3811</v>
      </c>
      <c r="E4520" s="71">
        <v>0</v>
      </c>
      <c r="F4520" s="71">
        <v>0</v>
      </c>
      <c r="G4520" s="71">
        <v>0</v>
      </c>
      <c r="H4520" s="71">
        <v>4536</v>
      </c>
      <c r="I4520" s="71">
        <v>37.547109900000002</v>
      </c>
      <c r="J4520" s="71">
        <v>-122.04991579999999</v>
      </c>
    </row>
    <row r="4521" spans="1:10" ht="29.1">
      <c r="A4521" s="71">
        <v>58725</v>
      </c>
      <c r="B4521" s="70" t="s">
        <v>1035</v>
      </c>
      <c r="C4521" s="71">
        <v>1501760</v>
      </c>
      <c r="D4521" s="72" t="s">
        <v>4074</v>
      </c>
      <c r="E4521" s="71">
        <v>0</v>
      </c>
      <c r="F4521" s="71">
        <v>0</v>
      </c>
      <c r="G4521" s="71">
        <v>0</v>
      </c>
      <c r="H4521" s="71">
        <v>4537</v>
      </c>
      <c r="I4521" s="71">
        <v>37.692780900000002</v>
      </c>
      <c r="J4521" s="71">
        <v>-122.1658898</v>
      </c>
    </row>
    <row r="4522" spans="1:10" ht="29.1">
      <c r="A4522" s="71">
        <v>56753</v>
      </c>
      <c r="B4522" s="70" t="s">
        <v>1035</v>
      </c>
      <c r="C4522" s="71">
        <v>300610</v>
      </c>
      <c r="D4522" s="72" t="s">
        <v>4075</v>
      </c>
      <c r="E4522" s="71">
        <v>0</v>
      </c>
      <c r="F4522" s="71">
        <v>0</v>
      </c>
      <c r="G4522" s="71">
        <v>0</v>
      </c>
      <c r="H4522" s="71">
        <v>4538</v>
      </c>
      <c r="I4522" s="71">
        <v>37.893231999999998</v>
      </c>
      <c r="J4522" s="71">
        <v>-122.2748344</v>
      </c>
    </row>
    <row r="4523" spans="1:10" ht="29.1">
      <c r="A4523" s="71">
        <v>59354</v>
      </c>
      <c r="B4523" s="70" t="s">
        <v>1035</v>
      </c>
      <c r="C4523" s="71">
        <v>9900060</v>
      </c>
      <c r="D4523" s="72" t="s">
        <v>3307</v>
      </c>
      <c r="E4523" s="71">
        <v>0</v>
      </c>
      <c r="F4523" s="71">
        <v>0</v>
      </c>
      <c r="G4523" s="71">
        <v>0</v>
      </c>
      <c r="H4523" s="71">
        <v>4539</v>
      </c>
      <c r="I4523" s="71">
        <v>37.972508599999998</v>
      </c>
      <c r="J4523" s="71">
        <v>-122.30377300000001</v>
      </c>
    </row>
    <row r="4524" spans="1:10" ht="29.1">
      <c r="A4524" s="71">
        <v>56306</v>
      </c>
      <c r="B4524" s="70" t="s">
        <v>1035</v>
      </c>
      <c r="C4524" s="71">
        <v>1012090</v>
      </c>
      <c r="D4524" s="72" t="s">
        <v>3276</v>
      </c>
      <c r="E4524" s="71">
        <v>0</v>
      </c>
      <c r="F4524" s="71">
        <v>0</v>
      </c>
      <c r="G4524" s="71">
        <v>0</v>
      </c>
      <c r="H4524" s="71">
        <v>4540</v>
      </c>
      <c r="I4524" s="71">
        <v>37.772301300000002</v>
      </c>
      <c r="J4524" s="71">
        <v>-122.1362817</v>
      </c>
    </row>
    <row r="4525" spans="1:10" ht="29.1">
      <c r="A4525" s="71">
        <v>53570</v>
      </c>
      <c r="B4525" s="70" t="s">
        <v>1035</v>
      </c>
      <c r="C4525" s="71">
        <v>1013420</v>
      </c>
      <c r="D4525" s="72" t="s">
        <v>3846</v>
      </c>
      <c r="E4525" s="71">
        <v>0</v>
      </c>
      <c r="F4525" s="71">
        <v>0</v>
      </c>
      <c r="G4525" s="71">
        <v>0</v>
      </c>
      <c r="H4525" s="71">
        <v>4541</v>
      </c>
      <c r="I4525" s="71">
        <v>37.771469500000002</v>
      </c>
      <c r="J4525" s="71">
        <v>-122.1472867</v>
      </c>
    </row>
    <row r="4526" spans="1:10" ht="29.1">
      <c r="A4526" s="71">
        <v>57658</v>
      </c>
      <c r="B4526" s="70" t="s">
        <v>1035</v>
      </c>
      <c r="C4526" s="71">
        <v>300840</v>
      </c>
      <c r="D4526" s="72" t="s">
        <v>3975</v>
      </c>
      <c r="E4526" s="71">
        <v>0</v>
      </c>
      <c r="F4526" s="71">
        <v>0</v>
      </c>
      <c r="G4526" s="71">
        <v>0</v>
      </c>
      <c r="H4526" s="71">
        <v>4542</v>
      </c>
      <c r="I4526" s="71">
        <v>37.855789999999999</v>
      </c>
      <c r="J4526" s="71">
        <v>-122.26217339999999</v>
      </c>
    </row>
    <row r="4527" spans="1:10" ht="29.1">
      <c r="A4527" s="71">
        <v>53766</v>
      </c>
      <c r="B4527" s="70" t="s">
        <v>1035</v>
      </c>
      <c r="C4527" s="71">
        <v>706200</v>
      </c>
      <c r="D4527" s="72" t="s">
        <v>4014</v>
      </c>
      <c r="E4527" s="71">
        <v>0</v>
      </c>
      <c r="F4527" s="71">
        <v>0</v>
      </c>
      <c r="G4527" s="71">
        <v>0</v>
      </c>
      <c r="H4527" s="71">
        <v>4543</v>
      </c>
      <c r="I4527" s="71">
        <v>37.5633543</v>
      </c>
      <c r="J4527" s="71">
        <v>-121.9644419</v>
      </c>
    </row>
    <row r="4528" spans="1:10" ht="29.1">
      <c r="A4528" s="71">
        <v>52922</v>
      </c>
      <c r="B4528" s="70" t="s">
        <v>1035</v>
      </c>
      <c r="C4528" s="71">
        <v>301800</v>
      </c>
      <c r="D4528" s="72" t="s">
        <v>4076</v>
      </c>
      <c r="E4528" s="71">
        <v>0</v>
      </c>
      <c r="F4528" s="71">
        <v>0</v>
      </c>
      <c r="G4528" s="71">
        <v>0</v>
      </c>
      <c r="H4528" s="71">
        <v>4545</v>
      </c>
      <c r="I4528" s="71">
        <v>37.856031899999998</v>
      </c>
      <c r="J4528" s="71">
        <v>-122.2528855</v>
      </c>
    </row>
    <row r="4529" spans="1:10" ht="29.1">
      <c r="A4529" s="71">
        <v>52040</v>
      </c>
      <c r="B4529" s="70" t="s">
        <v>1035</v>
      </c>
      <c r="C4529" s="71">
        <v>9901530</v>
      </c>
      <c r="D4529" s="72" t="s">
        <v>4077</v>
      </c>
      <c r="E4529" s="71">
        <v>0</v>
      </c>
      <c r="F4529" s="71">
        <v>0</v>
      </c>
      <c r="G4529" s="71">
        <v>0</v>
      </c>
      <c r="H4529" s="71">
        <v>4545</v>
      </c>
      <c r="I4529" s="71">
        <v>37.9583406</v>
      </c>
      <c r="J4529" s="71">
        <v>-122.2746898</v>
      </c>
    </row>
    <row r="4530" spans="1:10" ht="29.1">
      <c r="A4530" s="71">
        <v>50256</v>
      </c>
      <c r="B4530" s="70" t="s">
        <v>1035</v>
      </c>
      <c r="C4530" s="71">
        <v>500300</v>
      </c>
      <c r="D4530" s="72" t="s">
        <v>3639</v>
      </c>
      <c r="E4530" s="71">
        <v>0</v>
      </c>
      <c r="F4530" s="71">
        <v>0</v>
      </c>
      <c r="G4530" s="71">
        <v>0</v>
      </c>
      <c r="H4530" s="71">
        <v>4547</v>
      </c>
      <c r="I4530" s="71">
        <v>37.904808799999998</v>
      </c>
      <c r="J4530" s="71">
        <v>-122.2942774</v>
      </c>
    </row>
    <row r="4531" spans="1:10" ht="29.1">
      <c r="A4531" s="71">
        <v>50152</v>
      </c>
      <c r="B4531" s="70" t="s">
        <v>1035</v>
      </c>
      <c r="C4531" s="71">
        <v>1005190</v>
      </c>
      <c r="D4531" s="72" t="s">
        <v>3859</v>
      </c>
      <c r="E4531" s="71">
        <v>0</v>
      </c>
      <c r="F4531" s="71">
        <v>0</v>
      </c>
      <c r="G4531" s="71">
        <v>0</v>
      </c>
      <c r="H4531" s="71">
        <v>4547</v>
      </c>
      <c r="I4531" s="71">
        <v>37.807078799999999</v>
      </c>
      <c r="J4531" s="71">
        <v>-122.2058593</v>
      </c>
    </row>
    <row r="4532" spans="1:10" ht="29.1">
      <c r="A4532" s="71">
        <v>53623</v>
      </c>
      <c r="B4532" s="70" t="s">
        <v>1035</v>
      </c>
      <c r="C4532" s="71">
        <v>501120</v>
      </c>
      <c r="D4532" s="72" t="s">
        <v>4078</v>
      </c>
      <c r="E4532" s="71">
        <v>0</v>
      </c>
      <c r="F4532" s="71">
        <v>0</v>
      </c>
      <c r="G4532" s="71">
        <v>0</v>
      </c>
      <c r="H4532" s="71">
        <v>4549</v>
      </c>
      <c r="I4532" s="71">
        <v>37.914464000000002</v>
      </c>
      <c r="J4532" s="71">
        <v>-122.3012927</v>
      </c>
    </row>
    <row r="4533" spans="1:10" ht="29.1">
      <c r="A4533" s="71">
        <v>55746</v>
      </c>
      <c r="B4533" s="70" t="s">
        <v>1035</v>
      </c>
      <c r="C4533" s="71">
        <v>1301870</v>
      </c>
      <c r="D4533" s="72" t="s">
        <v>4079</v>
      </c>
      <c r="E4533" s="71">
        <v>0</v>
      </c>
      <c r="F4533" s="71">
        <v>0</v>
      </c>
      <c r="G4533" s="71">
        <v>0</v>
      </c>
      <c r="H4533" s="71">
        <v>4549</v>
      </c>
      <c r="I4533" s="71">
        <v>37.976719000000003</v>
      </c>
      <c r="J4533" s="71">
        <v>-122.32050700000001</v>
      </c>
    </row>
    <row r="4534" spans="1:10" ht="29.1">
      <c r="A4534" s="71">
        <v>59879</v>
      </c>
      <c r="B4534" s="70" t="s">
        <v>1035</v>
      </c>
      <c r="C4534" s="71">
        <v>300950</v>
      </c>
      <c r="D4534" s="72" t="s">
        <v>4066</v>
      </c>
      <c r="E4534" s="71">
        <v>0</v>
      </c>
      <c r="F4534" s="71">
        <v>0</v>
      </c>
      <c r="G4534" s="71">
        <v>0</v>
      </c>
      <c r="H4534" s="71">
        <v>4551</v>
      </c>
      <c r="I4534" s="71">
        <v>37.857765700000002</v>
      </c>
      <c r="J4534" s="71">
        <v>-122.25098149999999</v>
      </c>
    </row>
    <row r="4535" spans="1:10" ht="29.1">
      <c r="A4535" s="71">
        <v>56095</v>
      </c>
      <c r="B4535" s="70" t="s">
        <v>1035</v>
      </c>
      <c r="C4535" s="71">
        <v>1010000</v>
      </c>
      <c r="D4535" s="72" t="s">
        <v>4026</v>
      </c>
      <c r="E4535" s="71">
        <v>0</v>
      </c>
      <c r="F4535" s="71">
        <v>0</v>
      </c>
      <c r="G4535" s="71">
        <v>0</v>
      </c>
      <c r="H4535" s="71">
        <v>4551</v>
      </c>
      <c r="I4535" s="71">
        <v>37.842136000000004</v>
      </c>
      <c r="J4535" s="71">
        <v>-122.2294224</v>
      </c>
    </row>
    <row r="4536" spans="1:10" ht="29.1">
      <c r="A4536" s="71">
        <v>52690</v>
      </c>
      <c r="B4536" s="70" t="s">
        <v>1035</v>
      </c>
      <c r="C4536" s="71">
        <v>1007610</v>
      </c>
      <c r="D4536" s="72" t="s">
        <v>4080</v>
      </c>
      <c r="E4536" s="71">
        <v>0</v>
      </c>
      <c r="F4536" s="71">
        <v>0</v>
      </c>
      <c r="G4536" s="71">
        <v>0</v>
      </c>
      <c r="H4536" s="71">
        <v>4552</v>
      </c>
      <c r="I4536" s="71">
        <v>37.833415600000002</v>
      </c>
      <c r="J4536" s="71">
        <v>-122.2042031</v>
      </c>
    </row>
    <row r="4537" spans="1:10" ht="29.1">
      <c r="A4537" s="71">
        <v>58234</v>
      </c>
      <c r="B4537" s="70" t="s">
        <v>1035</v>
      </c>
      <c r="C4537" s="71">
        <v>301080</v>
      </c>
      <c r="D4537" s="72" t="s">
        <v>3992</v>
      </c>
      <c r="E4537" s="71">
        <v>0</v>
      </c>
      <c r="F4537" s="71">
        <v>0</v>
      </c>
      <c r="G4537" s="71">
        <v>0</v>
      </c>
      <c r="H4537" s="71">
        <v>4553</v>
      </c>
      <c r="I4537" s="71">
        <v>37.855515699999998</v>
      </c>
      <c r="J4537" s="71">
        <v>-122.2642869</v>
      </c>
    </row>
    <row r="4538" spans="1:10" ht="29.1">
      <c r="A4538" s="71">
        <v>53665</v>
      </c>
      <c r="B4538" s="70" t="s">
        <v>1035</v>
      </c>
      <c r="C4538" s="71">
        <v>101730</v>
      </c>
      <c r="D4538" s="72" t="s">
        <v>4081</v>
      </c>
      <c r="E4538" s="71">
        <v>0</v>
      </c>
      <c r="F4538" s="71">
        <v>0</v>
      </c>
      <c r="G4538" s="71">
        <v>0</v>
      </c>
      <c r="H4538" s="71">
        <v>4554</v>
      </c>
      <c r="I4538" s="71">
        <v>37.739487099999998</v>
      </c>
      <c r="J4538" s="71">
        <v>-122.23796059999999</v>
      </c>
    </row>
    <row r="4539" spans="1:10" ht="29.1">
      <c r="A4539" s="71">
        <v>58420</v>
      </c>
      <c r="B4539" s="70" t="s">
        <v>1035</v>
      </c>
      <c r="C4539" s="71">
        <v>1019490</v>
      </c>
      <c r="D4539" s="72" t="s">
        <v>4082</v>
      </c>
      <c r="E4539" s="71">
        <v>0</v>
      </c>
      <c r="F4539" s="71">
        <v>0</v>
      </c>
      <c r="G4539" s="71">
        <v>0</v>
      </c>
      <c r="H4539" s="71">
        <v>4555</v>
      </c>
      <c r="I4539" s="71">
        <v>37.786603200000002</v>
      </c>
      <c r="J4539" s="71">
        <v>-122.14891729999999</v>
      </c>
    </row>
    <row r="4540" spans="1:10" ht="29.1">
      <c r="A4540" s="71">
        <v>53076</v>
      </c>
      <c r="B4540" s="70" t="s">
        <v>1035</v>
      </c>
      <c r="C4540" s="71">
        <v>9908180</v>
      </c>
      <c r="D4540" s="72" t="s">
        <v>4083</v>
      </c>
      <c r="E4540" s="71">
        <v>0</v>
      </c>
      <c r="F4540" s="71">
        <v>0</v>
      </c>
      <c r="G4540" s="71">
        <v>0</v>
      </c>
      <c r="H4540" s="71">
        <v>4556</v>
      </c>
      <c r="I4540" s="71">
        <v>37.887869999999999</v>
      </c>
      <c r="J4540" s="71">
        <v>-122.30906</v>
      </c>
    </row>
    <row r="4541" spans="1:10" ht="29.1">
      <c r="A4541" s="71">
        <v>58460</v>
      </c>
      <c r="B4541" s="70" t="s">
        <v>1035</v>
      </c>
      <c r="C4541" s="71">
        <v>1019580</v>
      </c>
      <c r="D4541" s="72" t="s">
        <v>4084</v>
      </c>
      <c r="E4541" s="71">
        <v>0</v>
      </c>
      <c r="F4541" s="71">
        <v>0</v>
      </c>
      <c r="G4541" s="71">
        <v>0</v>
      </c>
      <c r="H4541" s="71">
        <v>4557</v>
      </c>
      <c r="I4541" s="71">
        <v>37.783489799999998</v>
      </c>
      <c r="J4541" s="71">
        <v>-122.14185190000001</v>
      </c>
    </row>
    <row r="4542" spans="1:10" ht="29.1">
      <c r="A4542" s="71">
        <v>57443</v>
      </c>
      <c r="B4542" s="70" t="s">
        <v>1035</v>
      </c>
      <c r="C4542" s="71">
        <v>1011950</v>
      </c>
      <c r="D4542" s="72" t="s">
        <v>4085</v>
      </c>
      <c r="E4542" s="71">
        <v>0</v>
      </c>
      <c r="F4542" s="71">
        <v>0</v>
      </c>
      <c r="G4542" s="71">
        <v>0</v>
      </c>
      <c r="H4542" s="71">
        <v>4558</v>
      </c>
      <c r="I4542" s="71">
        <v>37.771799999999999</v>
      </c>
      <c r="J4542" s="71">
        <v>-122.16225540000001</v>
      </c>
    </row>
    <row r="4543" spans="1:10" ht="29.1">
      <c r="A4543" s="71">
        <v>52570</v>
      </c>
      <c r="B4543" s="70" t="s">
        <v>1035</v>
      </c>
      <c r="C4543" s="71">
        <v>1012840</v>
      </c>
      <c r="D4543" s="72" t="s">
        <v>3778</v>
      </c>
      <c r="E4543" s="71">
        <v>0</v>
      </c>
      <c r="F4543" s="71">
        <v>0</v>
      </c>
      <c r="G4543" s="71">
        <v>0</v>
      </c>
      <c r="H4543" s="71">
        <v>4560</v>
      </c>
      <c r="I4543" s="71">
        <v>37.789057999999997</v>
      </c>
      <c r="J4543" s="71">
        <v>-122.19126079999999</v>
      </c>
    </row>
    <row r="4544" spans="1:10" ht="29.1">
      <c r="A4544" s="71">
        <v>54403</v>
      </c>
      <c r="B4544" s="70" t="s">
        <v>1035</v>
      </c>
      <c r="C4544" s="71">
        <v>1019530</v>
      </c>
      <c r="D4544" s="72" t="s">
        <v>4086</v>
      </c>
      <c r="E4544" s="71">
        <v>0</v>
      </c>
      <c r="F4544" s="71">
        <v>0</v>
      </c>
      <c r="G4544" s="71">
        <v>0</v>
      </c>
      <c r="H4544" s="71">
        <v>4560</v>
      </c>
      <c r="I4544" s="71">
        <v>37.789510700000001</v>
      </c>
      <c r="J4544" s="71">
        <v>-122.1500159</v>
      </c>
    </row>
    <row r="4545" spans="1:10" ht="29.1">
      <c r="A4545" s="71">
        <v>54894</v>
      </c>
      <c r="B4545" s="70" t="s">
        <v>1035</v>
      </c>
      <c r="C4545" s="71">
        <v>300440</v>
      </c>
      <c r="D4545" s="72" t="s">
        <v>4087</v>
      </c>
      <c r="E4545" s="71">
        <v>0</v>
      </c>
      <c r="F4545" s="71">
        <v>0</v>
      </c>
      <c r="G4545" s="71">
        <v>0</v>
      </c>
      <c r="H4545" s="71">
        <v>4561</v>
      </c>
      <c r="I4545" s="71">
        <v>37.848746599999998</v>
      </c>
      <c r="J4545" s="71">
        <v>-122.2718902</v>
      </c>
    </row>
    <row r="4546" spans="1:10" ht="29.1">
      <c r="A4546" s="71">
        <v>53134</v>
      </c>
      <c r="B4546" s="70" t="s">
        <v>1035</v>
      </c>
      <c r="C4546" s="71">
        <v>1005140</v>
      </c>
      <c r="D4546" s="72" t="s">
        <v>4088</v>
      </c>
      <c r="E4546" s="71">
        <v>0</v>
      </c>
      <c r="F4546" s="71">
        <v>0</v>
      </c>
      <c r="G4546" s="71">
        <v>0</v>
      </c>
      <c r="H4546" s="71">
        <v>4562</v>
      </c>
      <c r="I4546" s="71">
        <v>37.850216699999997</v>
      </c>
      <c r="J4546" s="71">
        <v>-122.26088919999999</v>
      </c>
    </row>
    <row r="4547" spans="1:10" ht="29.1">
      <c r="A4547" s="71">
        <v>53075</v>
      </c>
      <c r="B4547" s="70" t="s">
        <v>1035</v>
      </c>
      <c r="C4547" s="71">
        <v>9908170</v>
      </c>
      <c r="D4547" s="72" t="s">
        <v>4089</v>
      </c>
      <c r="E4547" s="71">
        <v>0</v>
      </c>
      <c r="F4547" s="71">
        <v>0</v>
      </c>
      <c r="G4547" s="71">
        <v>0</v>
      </c>
      <c r="H4547" s="71">
        <v>4563</v>
      </c>
      <c r="I4547" s="71">
        <v>37.886800000000001</v>
      </c>
      <c r="J4547" s="71">
        <v>-122.3083</v>
      </c>
    </row>
    <row r="4548" spans="1:10" ht="29.1">
      <c r="A4548" s="71">
        <v>53304</v>
      </c>
      <c r="B4548" s="70" t="s">
        <v>1035</v>
      </c>
      <c r="C4548" s="71">
        <v>101680</v>
      </c>
      <c r="D4548" s="72" t="s">
        <v>4090</v>
      </c>
      <c r="E4548" s="71">
        <v>0</v>
      </c>
      <c r="F4548" s="71">
        <v>0</v>
      </c>
      <c r="G4548" s="71">
        <v>0</v>
      </c>
      <c r="H4548" s="71">
        <v>4666</v>
      </c>
      <c r="I4548" s="71">
        <v>37.757632000000001</v>
      </c>
      <c r="J4548" s="71">
        <v>-122.2325469</v>
      </c>
    </row>
    <row r="4549" spans="1:10" ht="29.1">
      <c r="A4549" s="71">
        <v>51334</v>
      </c>
      <c r="B4549" s="70" t="s">
        <v>1035</v>
      </c>
      <c r="C4549" s="71">
        <v>101690</v>
      </c>
      <c r="D4549" s="72" t="s">
        <v>4091</v>
      </c>
      <c r="E4549" s="71">
        <v>0</v>
      </c>
      <c r="F4549" s="71">
        <v>0</v>
      </c>
      <c r="G4549" s="71">
        <v>0</v>
      </c>
      <c r="H4549" s="71">
        <v>4666</v>
      </c>
      <c r="I4549" s="71">
        <v>37.7576836</v>
      </c>
      <c r="J4549" s="71">
        <v>-122.2326664</v>
      </c>
    </row>
    <row r="4550" spans="1:10" ht="29.1">
      <c r="A4550" s="71">
        <v>56715</v>
      </c>
      <c r="B4550" s="70" t="s">
        <v>1035</v>
      </c>
      <c r="C4550" s="71">
        <v>102030</v>
      </c>
      <c r="D4550" s="72" t="s">
        <v>2337</v>
      </c>
      <c r="E4550" s="71">
        <v>0</v>
      </c>
      <c r="F4550" s="71">
        <v>0</v>
      </c>
      <c r="G4550" s="71">
        <v>0</v>
      </c>
      <c r="H4550" s="71">
        <v>4666</v>
      </c>
      <c r="I4550" s="71">
        <v>37.7879249</v>
      </c>
      <c r="J4550" s="71">
        <v>-122.2760464</v>
      </c>
    </row>
    <row r="4551" spans="1:10" ht="29.1">
      <c r="A4551" s="71">
        <v>56751</v>
      </c>
      <c r="B4551" s="70" t="s">
        <v>1035</v>
      </c>
      <c r="C4551" s="71">
        <v>300450</v>
      </c>
      <c r="D4551" s="72" t="s">
        <v>4087</v>
      </c>
      <c r="E4551" s="71">
        <v>0</v>
      </c>
      <c r="F4551" s="71">
        <v>0</v>
      </c>
      <c r="G4551" s="71">
        <v>0</v>
      </c>
      <c r="H4551" s="71">
        <v>4666</v>
      </c>
      <c r="I4551" s="71">
        <v>37.848626400000001</v>
      </c>
      <c r="J4551" s="71">
        <v>-122.2718323</v>
      </c>
    </row>
    <row r="4552" spans="1:10" ht="29.1">
      <c r="A4552" s="71">
        <v>50701</v>
      </c>
      <c r="B4552" s="70" t="s">
        <v>1035</v>
      </c>
      <c r="C4552" s="71">
        <v>300460</v>
      </c>
      <c r="D4552" s="72" t="s">
        <v>4092</v>
      </c>
      <c r="E4552" s="71">
        <v>0</v>
      </c>
      <c r="F4552" s="71">
        <v>0</v>
      </c>
      <c r="G4552" s="71">
        <v>0</v>
      </c>
      <c r="H4552" s="71">
        <v>4666</v>
      </c>
      <c r="I4552" s="71">
        <v>37.848146499999999</v>
      </c>
      <c r="J4552" s="71">
        <v>-122.27552319999999</v>
      </c>
    </row>
    <row r="4553" spans="1:10" ht="29.1">
      <c r="A4553" s="71">
        <v>50756</v>
      </c>
      <c r="B4553" s="70" t="s">
        <v>1035</v>
      </c>
      <c r="C4553" s="71">
        <v>300470</v>
      </c>
      <c r="D4553" s="72" t="s">
        <v>4092</v>
      </c>
      <c r="E4553" s="71">
        <v>0</v>
      </c>
      <c r="F4553" s="71">
        <v>0</v>
      </c>
      <c r="G4553" s="71">
        <v>0</v>
      </c>
      <c r="H4553" s="71">
        <v>4666</v>
      </c>
      <c r="I4553" s="71">
        <v>37.848241199999997</v>
      </c>
      <c r="J4553" s="71">
        <v>-122.2756646</v>
      </c>
    </row>
    <row r="4554" spans="1:10" ht="29.1">
      <c r="A4554" s="71">
        <v>51712</v>
      </c>
      <c r="B4554" s="70" t="s">
        <v>1035</v>
      </c>
      <c r="C4554" s="71">
        <v>300490</v>
      </c>
      <c r="D4554" s="72" t="s">
        <v>4093</v>
      </c>
      <c r="E4554" s="71">
        <v>0</v>
      </c>
      <c r="F4554" s="71">
        <v>0</v>
      </c>
      <c r="G4554" s="71">
        <v>0</v>
      </c>
      <c r="H4554" s="71">
        <v>4666</v>
      </c>
      <c r="I4554" s="71">
        <v>37.849123800000001</v>
      </c>
      <c r="J4554" s="71">
        <v>-122.2691346</v>
      </c>
    </row>
    <row r="4555" spans="1:10" ht="29.1">
      <c r="A4555" s="71">
        <v>52723</v>
      </c>
      <c r="B4555" s="70" t="s">
        <v>1035</v>
      </c>
      <c r="C4555" s="71">
        <v>300520</v>
      </c>
      <c r="D4555" s="72" t="s">
        <v>4094</v>
      </c>
      <c r="E4555" s="71">
        <v>0</v>
      </c>
      <c r="F4555" s="71">
        <v>0</v>
      </c>
      <c r="G4555" s="71">
        <v>0</v>
      </c>
      <c r="H4555" s="71">
        <v>4666</v>
      </c>
      <c r="I4555" s="71">
        <v>37.848533000000003</v>
      </c>
      <c r="J4555" s="71">
        <v>-122.2735216</v>
      </c>
    </row>
    <row r="4556" spans="1:10" ht="29.1">
      <c r="A4556" s="71">
        <v>59321</v>
      </c>
      <c r="B4556" s="70" t="s">
        <v>1035</v>
      </c>
      <c r="C4556" s="71">
        <v>300530</v>
      </c>
      <c r="D4556" s="72" t="s">
        <v>4094</v>
      </c>
      <c r="E4556" s="71">
        <v>0</v>
      </c>
      <c r="F4556" s="71">
        <v>0</v>
      </c>
      <c r="G4556" s="71">
        <v>0</v>
      </c>
      <c r="H4556" s="71">
        <v>4666</v>
      </c>
      <c r="I4556" s="71">
        <v>37.848396999999999</v>
      </c>
      <c r="J4556" s="71">
        <v>-122.2737186</v>
      </c>
    </row>
    <row r="4557" spans="1:10" ht="29.1">
      <c r="A4557" s="71">
        <v>55164</v>
      </c>
      <c r="B4557" s="70" t="s">
        <v>1035</v>
      </c>
      <c r="C4557" s="71">
        <v>300540</v>
      </c>
      <c r="D4557" s="72" t="s">
        <v>4095</v>
      </c>
      <c r="E4557" s="71">
        <v>0</v>
      </c>
      <c r="F4557" s="71">
        <v>0</v>
      </c>
      <c r="G4557" s="71">
        <v>0</v>
      </c>
      <c r="H4557" s="71">
        <v>4666</v>
      </c>
      <c r="I4557" s="71">
        <v>37.847913400000003</v>
      </c>
      <c r="J4557" s="71">
        <v>-122.2773516</v>
      </c>
    </row>
    <row r="4558" spans="1:10" ht="29.1">
      <c r="A4558" s="71">
        <v>52756</v>
      </c>
      <c r="B4558" s="70" t="s">
        <v>1035</v>
      </c>
      <c r="C4558" s="71">
        <v>300550</v>
      </c>
      <c r="D4558" s="72" t="s">
        <v>4095</v>
      </c>
      <c r="E4558" s="71">
        <v>0</v>
      </c>
      <c r="F4558" s="71">
        <v>0</v>
      </c>
      <c r="G4558" s="71">
        <v>0</v>
      </c>
      <c r="H4558" s="71">
        <v>4666</v>
      </c>
      <c r="I4558" s="71">
        <v>37.8480007</v>
      </c>
      <c r="J4558" s="71">
        <v>-122.2775822</v>
      </c>
    </row>
    <row r="4559" spans="1:10" ht="29.1">
      <c r="A4559" s="71">
        <v>52929</v>
      </c>
      <c r="B4559" s="70" t="s">
        <v>1035</v>
      </c>
      <c r="C4559" s="71">
        <v>301790</v>
      </c>
      <c r="D4559" s="72" t="s">
        <v>4076</v>
      </c>
      <c r="E4559" s="71">
        <v>0</v>
      </c>
      <c r="F4559" s="71">
        <v>0</v>
      </c>
      <c r="G4559" s="71">
        <v>0</v>
      </c>
      <c r="H4559" s="71">
        <v>4666</v>
      </c>
      <c r="I4559" s="71">
        <v>37.855734400000003</v>
      </c>
      <c r="J4559" s="71">
        <v>-122.2529991</v>
      </c>
    </row>
    <row r="4560" spans="1:10" ht="29.1">
      <c r="A4560" s="71">
        <v>57478</v>
      </c>
      <c r="B4560" s="70" t="s">
        <v>1035</v>
      </c>
      <c r="C4560" s="71">
        <v>302630</v>
      </c>
      <c r="D4560" s="72" t="s">
        <v>4096</v>
      </c>
      <c r="E4560" s="71">
        <v>0</v>
      </c>
      <c r="F4560" s="71">
        <v>0</v>
      </c>
      <c r="G4560" s="71">
        <v>0</v>
      </c>
      <c r="H4560" s="71">
        <v>4666</v>
      </c>
      <c r="I4560" s="71">
        <v>37.883519</v>
      </c>
      <c r="J4560" s="71">
        <v>-122.250139</v>
      </c>
    </row>
    <row r="4561" spans="1:10" ht="29.1">
      <c r="A4561" s="71">
        <v>58189</v>
      </c>
      <c r="B4561" s="70" t="s">
        <v>1035</v>
      </c>
      <c r="C4561" s="71">
        <v>302830</v>
      </c>
      <c r="D4561" s="72" t="s">
        <v>3411</v>
      </c>
      <c r="E4561" s="71">
        <v>0</v>
      </c>
      <c r="F4561" s="71">
        <v>0</v>
      </c>
      <c r="G4561" s="71">
        <v>0</v>
      </c>
      <c r="H4561" s="71">
        <v>4666</v>
      </c>
      <c r="I4561" s="71">
        <v>37.88691</v>
      </c>
      <c r="J4561" s="71">
        <v>-122.2510844</v>
      </c>
    </row>
    <row r="4562" spans="1:10" ht="29.1">
      <c r="A4562" s="71">
        <v>53667</v>
      </c>
      <c r="B4562" s="70" t="s">
        <v>1035</v>
      </c>
      <c r="C4562" s="71">
        <v>303400</v>
      </c>
      <c r="D4562" s="72" t="s">
        <v>3536</v>
      </c>
      <c r="E4562" s="71">
        <v>0</v>
      </c>
      <c r="F4562" s="71">
        <v>0</v>
      </c>
      <c r="G4562" s="71">
        <v>0</v>
      </c>
      <c r="H4562" s="71">
        <v>4666</v>
      </c>
      <c r="I4562" s="71">
        <v>37.889376200000001</v>
      </c>
      <c r="J4562" s="71">
        <v>-122.2747498</v>
      </c>
    </row>
    <row r="4563" spans="1:10" ht="29.1">
      <c r="A4563" s="71">
        <v>59765</v>
      </c>
      <c r="B4563" s="70" t="s">
        <v>1035</v>
      </c>
      <c r="C4563" s="71">
        <v>304770</v>
      </c>
      <c r="D4563" s="72" t="s">
        <v>4097</v>
      </c>
      <c r="E4563" s="71">
        <v>0</v>
      </c>
      <c r="F4563" s="71">
        <v>0</v>
      </c>
      <c r="G4563" s="71">
        <v>0</v>
      </c>
      <c r="H4563" s="71">
        <v>4666</v>
      </c>
      <c r="I4563" s="71">
        <v>37.8882014</v>
      </c>
      <c r="J4563" s="71">
        <v>-122.2534952</v>
      </c>
    </row>
    <row r="4564" spans="1:10" ht="29.1">
      <c r="A4564" s="71">
        <v>59689</v>
      </c>
      <c r="B4564" s="70" t="s">
        <v>1035</v>
      </c>
      <c r="C4564" s="71">
        <v>500140</v>
      </c>
      <c r="D4564" s="72" t="s">
        <v>4098</v>
      </c>
      <c r="E4564" s="71">
        <v>0</v>
      </c>
      <c r="F4564" s="71">
        <v>0</v>
      </c>
      <c r="G4564" s="71">
        <v>0</v>
      </c>
      <c r="H4564" s="71">
        <v>4666</v>
      </c>
      <c r="I4564" s="71">
        <v>37.936411</v>
      </c>
      <c r="J4564" s="71">
        <v>-122.3072425</v>
      </c>
    </row>
    <row r="4565" spans="1:10" ht="29.1">
      <c r="A4565" s="71">
        <v>50523</v>
      </c>
      <c r="B4565" s="70" t="s">
        <v>1035</v>
      </c>
      <c r="C4565" s="71">
        <v>500520</v>
      </c>
      <c r="D4565" s="72" t="s">
        <v>3204</v>
      </c>
      <c r="E4565" s="71">
        <v>0</v>
      </c>
      <c r="F4565" s="71">
        <v>0</v>
      </c>
      <c r="G4565" s="71">
        <v>0</v>
      </c>
      <c r="H4565" s="71">
        <v>4666</v>
      </c>
      <c r="I4565" s="71">
        <v>37.902034100000002</v>
      </c>
      <c r="J4565" s="71">
        <v>-122.3048019</v>
      </c>
    </row>
    <row r="4566" spans="1:10" ht="29.1">
      <c r="A4566" s="71">
        <v>51901</v>
      </c>
      <c r="B4566" s="70" t="s">
        <v>1035</v>
      </c>
      <c r="C4566" s="71">
        <v>500680</v>
      </c>
      <c r="D4566" s="72" t="s">
        <v>4099</v>
      </c>
      <c r="E4566" s="71">
        <v>0</v>
      </c>
      <c r="F4566" s="71">
        <v>0</v>
      </c>
      <c r="G4566" s="71">
        <v>0</v>
      </c>
      <c r="H4566" s="71">
        <v>4666</v>
      </c>
      <c r="I4566" s="71">
        <v>37.927201199999999</v>
      </c>
      <c r="J4566" s="71">
        <v>-122.3133917</v>
      </c>
    </row>
    <row r="4567" spans="1:10" ht="29.1">
      <c r="A4567" s="71">
        <v>57127</v>
      </c>
      <c r="B4567" s="70" t="s">
        <v>1035</v>
      </c>
      <c r="C4567" s="71">
        <v>501170</v>
      </c>
      <c r="D4567" s="72" t="s">
        <v>4012</v>
      </c>
      <c r="E4567" s="71">
        <v>0</v>
      </c>
      <c r="F4567" s="71">
        <v>0</v>
      </c>
      <c r="G4567" s="71">
        <v>0</v>
      </c>
      <c r="H4567" s="71">
        <v>4666</v>
      </c>
      <c r="I4567" s="71">
        <v>37.9239532</v>
      </c>
      <c r="J4567" s="71">
        <v>-122.3069699</v>
      </c>
    </row>
    <row r="4568" spans="1:10" ht="29.1">
      <c r="A4568" s="71">
        <v>59056</v>
      </c>
      <c r="B4568" s="70" t="s">
        <v>1035</v>
      </c>
      <c r="C4568" s="71">
        <v>501190</v>
      </c>
      <c r="D4568" s="72" t="s">
        <v>4100</v>
      </c>
      <c r="E4568" s="71">
        <v>0</v>
      </c>
      <c r="F4568" s="71">
        <v>0</v>
      </c>
      <c r="G4568" s="71">
        <v>0</v>
      </c>
      <c r="H4568" s="71">
        <v>4666</v>
      </c>
      <c r="I4568" s="71">
        <v>37.916310600000003</v>
      </c>
      <c r="J4568" s="71">
        <v>-122.29980569999999</v>
      </c>
    </row>
    <row r="4569" spans="1:10" ht="29.1">
      <c r="A4569" s="71">
        <v>50785</v>
      </c>
      <c r="B4569" s="70" t="s">
        <v>1035</v>
      </c>
      <c r="C4569" s="71">
        <v>501660</v>
      </c>
      <c r="D4569" s="72" t="s">
        <v>4017</v>
      </c>
      <c r="E4569" s="71">
        <v>0</v>
      </c>
      <c r="F4569" s="71">
        <v>0</v>
      </c>
      <c r="G4569" s="71">
        <v>0</v>
      </c>
      <c r="H4569" s="71">
        <v>4666</v>
      </c>
      <c r="I4569" s="71">
        <v>37.9196338</v>
      </c>
      <c r="J4569" s="71">
        <v>-122.303085</v>
      </c>
    </row>
    <row r="4570" spans="1:10" ht="29.1">
      <c r="A4570" s="71">
        <v>51745</v>
      </c>
      <c r="B4570" s="70" t="s">
        <v>1035</v>
      </c>
      <c r="C4570" s="71">
        <v>501670</v>
      </c>
      <c r="D4570" s="72" t="s">
        <v>4101</v>
      </c>
      <c r="E4570" s="71">
        <v>0</v>
      </c>
      <c r="F4570" s="71">
        <v>0</v>
      </c>
      <c r="G4570" s="71">
        <v>0</v>
      </c>
      <c r="H4570" s="71">
        <v>4666</v>
      </c>
      <c r="I4570" s="71">
        <v>37.917993199999998</v>
      </c>
      <c r="J4570" s="71">
        <v>-122.3019264</v>
      </c>
    </row>
    <row r="4571" spans="1:10" ht="29.1">
      <c r="A4571" s="71">
        <v>51781</v>
      </c>
      <c r="B4571" s="70" t="s">
        <v>1035</v>
      </c>
      <c r="C4571" s="71">
        <v>501910</v>
      </c>
      <c r="D4571" s="72" t="s">
        <v>4102</v>
      </c>
      <c r="E4571" s="71">
        <v>0</v>
      </c>
      <c r="F4571" s="71">
        <v>0</v>
      </c>
      <c r="G4571" s="71">
        <v>0</v>
      </c>
      <c r="H4571" s="71">
        <v>4666</v>
      </c>
      <c r="I4571" s="71">
        <v>37.921741099999998</v>
      </c>
      <c r="J4571" s="71">
        <v>-122.2911062</v>
      </c>
    </row>
    <row r="4572" spans="1:10" ht="29.1">
      <c r="A4572" s="71">
        <v>53785</v>
      </c>
      <c r="B4572" s="70" t="s">
        <v>1035</v>
      </c>
      <c r="C4572" s="71">
        <v>700240</v>
      </c>
      <c r="D4572" s="72" t="s">
        <v>3793</v>
      </c>
      <c r="E4572" s="71">
        <v>0</v>
      </c>
      <c r="F4572" s="71">
        <v>0</v>
      </c>
      <c r="G4572" s="71">
        <v>0</v>
      </c>
      <c r="H4572" s="71">
        <v>4666</v>
      </c>
      <c r="I4572" s="71">
        <v>37.5135231</v>
      </c>
      <c r="J4572" s="71">
        <v>-121.9437494</v>
      </c>
    </row>
    <row r="4573" spans="1:10" ht="29.1">
      <c r="A4573" s="71">
        <v>51730</v>
      </c>
      <c r="B4573" s="70" t="s">
        <v>1035</v>
      </c>
      <c r="C4573" s="71">
        <v>701480</v>
      </c>
      <c r="D4573" s="72" t="s">
        <v>4103</v>
      </c>
      <c r="E4573" s="71">
        <v>0</v>
      </c>
      <c r="F4573" s="71">
        <v>0</v>
      </c>
      <c r="G4573" s="71">
        <v>0</v>
      </c>
      <c r="H4573" s="71">
        <v>4666</v>
      </c>
      <c r="I4573" s="71">
        <v>37.543781199999998</v>
      </c>
      <c r="J4573" s="71">
        <v>-121.9460289</v>
      </c>
    </row>
    <row r="4574" spans="1:10" ht="29.1">
      <c r="A4574" s="71">
        <v>57162</v>
      </c>
      <c r="B4574" s="70" t="s">
        <v>1035</v>
      </c>
      <c r="C4574" s="71">
        <v>702250</v>
      </c>
      <c r="D4574" s="72" t="s">
        <v>4104</v>
      </c>
      <c r="E4574" s="71">
        <v>0</v>
      </c>
      <c r="F4574" s="71">
        <v>0</v>
      </c>
      <c r="G4574" s="71">
        <v>0</v>
      </c>
      <c r="H4574" s="71">
        <v>4666</v>
      </c>
      <c r="I4574" s="71">
        <v>37.490105999999997</v>
      </c>
      <c r="J4574" s="71">
        <v>-121.948526</v>
      </c>
    </row>
    <row r="4575" spans="1:10" ht="29.1">
      <c r="A4575" s="71">
        <v>57160</v>
      </c>
      <c r="B4575" s="70" t="s">
        <v>1035</v>
      </c>
      <c r="C4575" s="71">
        <v>703250</v>
      </c>
      <c r="D4575" s="72" t="s">
        <v>4105</v>
      </c>
      <c r="E4575" s="71">
        <v>0</v>
      </c>
      <c r="F4575" s="71">
        <v>0</v>
      </c>
      <c r="G4575" s="71">
        <v>0</v>
      </c>
      <c r="H4575" s="71">
        <v>4666</v>
      </c>
      <c r="I4575" s="71">
        <v>37.466295500000001</v>
      </c>
      <c r="J4575" s="71">
        <v>-121.9238393</v>
      </c>
    </row>
    <row r="4576" spans="1:10" ht="29.1">
      <c r="A4576" s="71">
        <v>57930</v>
      </c>
      <c r="B4576" s="70" t="s">
        <v>1035</v>
      </c>
      <c r="C4576" s="71">
        <v>704390</v>
      </c>
      <c r="D4576" s="72" t="s">
        <v>4106</v>
      </c>
      <c r="E4576" s="71">
        <v>0</v>
      </c>
      <c r="F4576" s="71">
        <v>0</v>
      </c>
      <c r="G4576" s="71">
        <v>0</v>
      </c>
      <c r="H4576" s="71">
        <v>4666</v>
      </c>
      <c r="I4576" s="71">
        <v>37.468139000000001</v>
      </c>
      <c r="J4576" s="71">
        <v>-121.92699159999999</v>
      </c>
    </row>
    <row r="4577" spans="1:10" ht="29.1">
      <c r="A4577" s="71">
        <v>57960</v>
      </c>
      <c r="B4577" s="70" t="s">
        <v>1035</v>
      </c>
      <c r="C4577" s="71">
        <v>704400</v>
      </c>
      <c r="D4577" s="72" t="s">
        <v>4107</v>
      </c>
      <c r="E4577" s="71">
        <v>0</v>
      </c>
      <c r="F4577" s="71">
        <v>0</v>
      </c>
      <c r="G4577" s="71">
        <v>0</v>
      </c>
      <c r="H4577" s="71">
        <v>4666</v>
      </c>
      <c r="I4577" s="71">
        <v>37.468720699999999</v>
      </c>
      <c r="J4577" s="71">
        <v>-121.9253358</v>
      </c>
    </row>
    <row r="4578" spans="1:10" ht="29.1">
      <c r="A4578" s="71">
        <v>59370</v>
      </c>
      <c r="B4578" s="70" t="s">
        <v>1035</v>
      </c>
      <c r="C4578" s="71">
        <v>704470</v>
      </c>
      <c r="D4578" s="72" t="s">
        <v>4108</v>
      </c>
      <c r="E4578" s="71">
        <v>0</v>
      </c>
      <c r="F4578" s="71">
        <v>0</v>
      </c>
      <c r="G4578" s="71">
        <v>0</v>
      </c>
      <c r="H4578" s="71">
        <v>4666</v>
      </c>
      <c r="I4578" s="71">
        <v>37.539678500000001</v>
      </c>
      <c r="J4578" s="71">
        <v>-121.9442761</v>
      </c>
    </row>
    <row r="4579" spans="1:10" ht="29.1">
      <c r="A4579" s="71">
        <v>59720</v>
      </c>
      <c r="B4579" s="70" t="s">
        <v>1035</v>
      </c>
      <c r="C4579" s="71">
        <v>704550</v>
      </c>
      <c r="D4579" s="72" t="s">
        <v>4109</v>
      </c>
      <c r="E4579" s="71">
        <v>0</v>
      </c>
      <c r="F4579" s="71">
        <v>0</v>
      </c>
      <c r="G4579" s="71">
        <v>0</v>
      </c>
      <c r="H4579" s="71">
        <v>4666</v>
      </c>
      <c r="I4579" s="71">
        <v>37.538657399999998</v>
      </c>
      <c r="J4579" s="71">
        <v>-121.9395866</v>
      </c>
    </row>
    <row r="4580" spans="1:10" ht="29.1">
      <c r="A4580" s="71">
        <v>50180</v>
      </c>
      <c r="B4580" s="70" t="s">
        <v>1035</v>
      </c>
      <c r="C4580" s="71">
        <v>704560</v>
      </c>
      <c r="D4580" s="72" t="s">
        <v>4110</v>
      </c>
      <c r="E4580" s="71">
        <v>0</v>
      </c>
      <c r="F4580" s="71">
        <v>0</v>
      </c>
      <c r="G4580" s="71">
        <v>0</v>
      </c>
      <c r="H4580" s="71">
        <v>4666</v>
      </c>
      <c r="I4580" s="71">
        <v>37.508916499999998</v>
      </c>
      <c r="J4580" s="71">
        <v>-121.9286256</v>
      </c>
    </row>
    <row r="4581" spans="1:10" ht="29.1">
      <c r="A4581" s="71">
        <v>50845</v>
      </c>
      <c r="B4581" s="70" t="s">
        <v>1035</v>
      </c>
      <c r="C4581" s="71">
        <v>704600</v>
      </c>
      <c r="D4581" s="72" t="s">
        <v>4111</v>
      </c>
      <c r="E4581" s="71">
        <v>0</v>
      </c>
      <c r="F4581" s="71">
        <v>0</v>
      </c>
      <c r="G4581" s="71">
        <v>0</v>
      </c>
      <c r="H4581" s="71">
        <v>4666</v>
      </c>
      <c r="I4581" s="71">
        <v>37.540939999999999</v>
      </c>
      <c r="J4581" s="71">
        <v>-121.947841</v>
      </c>
    </row>
    <row r="4582" spans="1:10" ht="29.1">
      <c r="A4582" s="71">
        <v>56828</v>
      </c>
      <c r="B4582" s="70" t="s">
        <v>1035</v>
      </c>
      <c r="C4582" s="71">
        <v>705250</v>
      </c>
      <c r="D4582" s="72" t="s">
        <v>4112</v>
      </c>
      <c r="E4582" s="71">
        <v>0</v>
      </c>
      <c r="F4582" s="71">
        <v>0</v>
      </c>
      <c r="G4582" s="71">
        <v>0</v>
      </c>
      <c r="H4582" s="71">
        <v>4666</v>
      </c>
      <c r="I4582" s="71">
        <v>37.532698199999999</v>
      </c>
      <c r="J4582" s="71">
        <v>-121.9354778</v>
      </c>
    </row>
    <row r="4583" spans="1:10" ht="29.1">
      <c r="A4583" s="71">
        <v>51410</v>
      </c>
      <c r="B4583" s="70" t="s">
        <v>1035</v>
      </c>
      <c r="C4583" s="71">
        <v>804240</v>
      </c>
      <c r="D4583" s="72" t="s">
        <v>4113</v>
      </c>
      <c r="E4583" s="71">
        <v>0</v>
      </c>
      <c r="F4583" s="71">
        <v>0</v>
      </c>
      <c r="G4583" s="71">
        <v>0</v>
      </c>
      <c r="H4583" s="71">
        <v>4666</v>
      </c>
      <c r="I4583" s="71">
        <v>37.665582399999998</v>
      </c>
      <c r="J4583" s="71">
        <v>-122.10229219999999</v>
      </c>
    </row>
    <row r="4584" spans="1:10" ht="29.1">
      <c r="A4584" s="71">
        <v>57310</v>
      </c>
      <c r="B4584" s="70" t="s">
        <v>1035</v>
      </c>
      <c r="C4584" s="71">
        <v>900480</v>
      </c>
      <c r="D4584" s="72" t="s">
        <v>2305</v>
      </c>
      <c r="E4584" s="71">
        <v>0</v>
      </c>
      <c r="F4584" s="71">
        <v>0</v>
      </c>
      <c r="G4584" s="71">
        <v>0</v>
      </c>
      <c r="H4584" s="71">
        <v>4666</v>
      </c>
      <c r="I4584" s="71">
        <v>37.536617</v>
      </c>
      <c r="J4584" s="71">
        <v>-122.0191258</v>
      </c>
    </row>
    <row r="4585" spans="1:10" ht="29.1">
      <c r="A4585" s="71">
        <v>52119</v>
      </c>
      <c r="B4585" s="70" t="s">
        <v>1035</v>
      </c>
      <c r="C4585" s="71">
        <v>900910</v>
      </c>
      <c r="D4585" s="72" t="s">
        <v>3966</v>
      </c>
      <c r="E4585" s="71">
        <v>0</v>
      </c>
      <c r="F4585" s="71">
        <v>0</v>
      </c>
      <c r="G4585" s="71">
        <v>0</v>
      </c>
      <c r="H4585" s="71">
        <v>4666</v>
      </c>
      <c r="I4585" s="71">
        <v>37.540100899999999</v>
      </c>
      <c r="J4585" s="71">
        <v>-122.0498228</v>
      </c>
    </row>
    <row r="4586" spans="1:10" ht="29.1">
      <c r="A4586" s="71">
        <v>53988</v>
      </c>
      <c r="B4586" s="70" t="s">
        <v>1035</v>
      </c>
      <c r="C4586" s="71">
        <v>900950</v>
      </c>
      <c r="D4586" s="72" t="s">
        <v>4114</v>
      </c>
      <c r="E4586" s="71">
        <v>0</v>
      </c>
      <c r="F4586" s="71">
        <v>0</v>
      </c>
      <c r="G4586" s="71">
        <v>0</v>
      </c>
      <c r="H4586" s="71">
        <v>4666</v>
      </c>
      <c r="I4586" s="71">
        <v>37.541674200000003</v>
      </c>
      <c r="J4586" s="71">
        <v>-122.0559859</v>
      </c>
    </row>
    <row r="4587" spans="1:10" ht="29.1">
      <c r="A4587" s="71">
        <v>57226</v>
      </c>
      <c r="B4587" s="70" t="s">
        <v>1035</v>
      </c>
      <c r="C4587" s="71">
        <v>901020</v>
      </c>
      <c r="D4587" s="72" t="s">
        <v>4115</v>
      </c>
      <c r="E4587" s="71">
        <v>0</v>
      </c>
      <c r="F4587" s="71">
        <v>0</v>
      </c>
      <c r="G4587" s="71">
        <v>0</v>
      </c>
      <c r="H4587" s="71">
        <v>4666</v>
      </c>
      <c r="I4587" s="71">
        <v>37.547446200000003</v>
      </c>
      <c r="J4587" s="71">
        <v>-122.0519784</v>
      </c>
    </row>
    <row r="4588" spans="1:10" ht="29.1">
      <c r="A4588" s="71">
        <v>53226</v>
      </c>
      <c r="B4588" s="70" t="s">
        <v>1035</v>
      </c>
      <c r="C4588" s="71">
        <v>901080</v>
      </c>
      <c r="D4588" s="72" t="s">
        <v>4116</v>
      </c>
      <c r="E4588" s="71">
        <v>0</v>
      </c>
      <c r="F4588" s="71">
        <v>0</v>
      </c>
      <c r="G4588" s="71">
        <v>0</v>
      </c>
      <c r="H4588" s="71">
        <v>4666</v>
      </c>
      <c r="I4588" s="71">
        <v>37.546098200000003</v>
      </c>
      <c r="J4588" s="71">
        <v>-122.0479586</v>
      </c>
    </row>
    <row r="4589" spans="1:10" ht="29.1">
      <c r="A4589" s="71">
        <v>51898</v>
      </c>
      <c r="B4589" s="70" t="s">
        <v>1035</v>
      </c>
      <c r="C4589" s="71">
        <v>901130</v>
      </c>
      <c r="D4589" s="72" t="s">
        <v>4117</v>
      </c>
      <c r="E4589" s="71">
        <v>0</v>
      </c>
      <c r="F4589" s="71">
        <v>0</v>
      </c>
      <c r="G4589" s="71">
        <v>0</v>
      </c>
      <c r="H4589" s="71">
        <v>4666</v>
      </c>
      <c r="I4589" s="71">
        <v>37.521002799999998</v>
      </c>
      <c r="J4589" s="71">
        <v>-122.00959090000001</v>
      </c>
    </row>
    <row r="4590" spans="1:10" ht="29.1">
      <c r="A4590" s="71">
        <v>50520</v>
      </c>
      <c r="B4590" s="70" t="s">
        <v>1035</v>
      </c>
      <c r="C4590" s="71">
        <v>901720</v>
      </c>
      <c r="D4590" s="72" t="s">
        <v>4023</v>
      </c>
      <c r="E4590" s="71">
        <v>0</v>
      </c>
      <c r="F4590" s="71">
        <v>0</v>
      </c>
      <c r="G4590" s="71">
        <v>0</v>
      </c>
      <c r="H4590" s="71">
        <v>4666</v>
      </c>
      <c r="I4590" s="71">
        <v>37.534557300000003</v>
      </c>
      <c r="J4590" s="71">
        <v>-122.0432206</v>
      </c>
    </row>
    <row r="4591" spans="1:10" ht="29.1">
      <c r="A4591" s="71">
        <v>58919</v>
      </c>
      <c r="B4591" s="70" t="s">
        <v>1035</v>
      </c>
      <c r="C4591" s="71">
        <v>1003580</v>
      </c>
      <c r="D4591" s="72" t="s">
        <v>4118</v>
      </c>
      <c r="E4591" s="71">
        <v>0</v>
      </c>
      <c r="F4591" s="71">
        <v>0</v>
      </c>
      <c r="G4591" s="71">
        <v>0</v>
      </c>
      <c r="H4591" s="71">
        <v>4666</v>
      </c>
      <c r="I4591" s="71">
        <v>37.751703800000001</v>
      </c>
      <c r="J4591" s="71">
        <v>-122.1882731</v>
      </c>
    </row>
    <row r="4592" spans="1:10" ht="29.1">
      <c r="A4592" s="71">
        <v>58925</v>
      </c>
      <c r="B4592" s="70" t="s">
        <v>1035</v>
      </c>
      <c r="C4592" s="71">
        <v>1003630</v>
      </c>
      <c r="D4592" s="72" t="s">
        <v>4051</v>
      </c>
      <c r="E4592" s="71">
        <v>0</v>
      </c>
      <c r="F4592" s="71">
        <v>0</v>
      </c>
      <c r="G4592" s="71">
        <v>0</v>
      </c>
      <c r="H4592" s="71">
        <v>4666</v>
      </c>
      <c r="I4592" s="71">
        <v>37.750742899999999</v>
      </c>
      <c r="J4592" s="71">
        <v>-122.19055299999999</v>
      </c>
    </row>
    <row r="4593" spans="1:10" ht="29.1">
      <c r="A4593" s="71">
        <v>54940</v>
      </c>
      <c r="B4593" s="70" t="s">
        <v>1035</v>
      </c>
      <c r="C4593" s="71">
        <v>1004480</v>
      </c>
      <c r="D4593" s="72" t="s">
        <v>4119</v>
      </c>
      <c r="E4593" s="71">
        <v>0</v>
      </c>
      <c r="F4593" s="71">
        <v>0</v>
      </c>
      <c r="G4593" s="71">
        <v>0</v>
      </c>
      <c r="H4593" s="71">
        <v>4666</v>
      </c>
      <c r="I4593" s="71">
        <v>37.750789099999999</v>
      </c>
      <c r="J4593" s="71">
        <v>-122.15647939999999</v>
      </c>
    </row>
    <row r="4594" spans="1:10" ht="29.1">
      <c r="A4594" s="71">
        <v>59380</v>
      </c>
      <c r="B4594" s="70" t="s">
        <v>1035</v>
      </c>
      <c r="C4594" s="71">
        <v>1005040</v>
      </c>
      <c r="D4594" s="72" t="s">
        <v>4019</v>
      </c>
      <c r="E4594" s="71">
        <v>0</v>
      </c>
      <c r="F4594" s="71">
        <v>0</v>
      </c>
      <c r="G4594" s="71">
        <v>0</v>
      </c>
      <c r="H4594" s="71">
        <v>4666</v>
      </c>
      <c r="I4594" s="71">
        <v>37.850395399999996</v>
      </c>
      <c r="J4594" s="71">
        <v>-122.25855319999999</v>
      </c>
    </row>
    <row r="4595" spans="1:10" ht="29.1">
      <c r="A4595" s="71">
        <v>59680</v>
      </c>
      <c r="B4595" s="70" t="s">
        <v>1035</v>
      </c>
      <c r="C4595" s="71">
        <v>1005090</v>
      </c>
      <c r="D4595" s="72" t="s">
        <v>4120</v>
      </c>
      <c r="E4595" s="71">
        <v>0</v>
      </c>
      <c r="F4595" s="71">
        <v>0</v>
      </c>
      <c r="G4595" s="71">
        <v>0</v>
      </c>
      <c r="H4595" s="71">
        <v>4666</v>
      </c>
      <c r="I4595" s="71">
        <v>37.850041500000003</v>
      </c>
      <c r="J4595" s="71">
        <v>-122.262238</v>
      </c>
    </row>
    <row r="4596" spans="1:10" ht="29.1">
      <c r="A4596" s="71">
        <v>58121</v>
      </c>
      <c r="B4596" s="70" t="s">
        <v>1035</v>
      </c>
      <c r="C4596" s="71">
        <v>1005130</v>
      </c>
      <c r="D4596" s="72" t="s">
        <v>4121</v>
      </c>
      <c r="E4596" s="71">
        <v>0</v>
      </c>
      <c r="F4596" s="71">
        <v>0</v>
      </c>
      <c r="G4596" s="71">
        <v>0</v>
      </c>
      <c r="H4596" s="71">
        <v>4666</v>
      </c>
      <c r="I4596" s="71">
        <v>37.8495925</v>
      </c>
      <c r="J4596" s="71">
        <v>-122.2656054</v>
      </c>
    </row>
    <row r="4597" spans="1:10" ht="29.1">
      <c r="A4597" s="71">
        <v>54874</v>
      </c>
      <c r="B4597" s="70" t="s">
        <v>1035</v>
      </c>
      <c r="C4597" s="71">
        <v>1005150</v>
      </c>
      <c r="D4597" s="72" t="s">
        <v>4088</v>
      </c>
      <c r="E4597" s="71">
        <v>0</v>
      </c>
      <c r="F4597" s="71">
        <v>0</v>
      </c>
      <c r="G4597" s="71">
        <v>0</v>
      </c>
      <c r="H4597" s="71">
        <v>4666</v>
      </c>
      <c r="I4597" s="71">
        <v>37.8500692</v>
      </c>
      <c r="J4597" s="71">
        <v>-122.2608015</v>
      </c>
    </row>
    <row r="4598" spans="1:10" ht="29.1">
      <c r="A4598" s="71">
        <v>50153</v>
      </c>
      <c r="B4598" s="70" t="s">
        <v>1035</v>
      </c>
      <c r="C4598" s="71">
        <v>1005200</v>
      </c>
      <c r="D4598" s="72" t="s">
        <v>4122</v>
      </c>
      <c r="E4598" s="71">
        <v>0</v>
      </c>
      <c r="F4598" s="71">
        <v>0</v>
      </c>
      <c r="G4598" s="71">
        <v>0</v>
      </c>
      <c r="H4598" s="71">
        <v>4666</v>
      </c>
      <c r="I4598" s="71">
        <v>37.806463999999998</v>
      </c>
      <c r="J4598" s="71">
        <v>-122.20470400000001</v>
      </c>
    </row>
    <row r="4599" spans="1:10" ht="29.1">
      <c r="A4599" s="71">
        <v>50159</v>
      </c>
      <c r="B4599" s="70" t="s">
        <v>1035</v>
      </c>
      <c r="C4599" s="71">
        <v>1005210</v>
      </c>
      <c r="D4599" s="72" t="s">
        <v>4122</v>
      </c>
      <c r="E4599" s="71">
        <v>0</v>
      </c>
      <c r="F4599" s="71">
        <v>0</v>
      </c>
      <c r="G4599" s="71">
        <v>0</v>
      </c>
      <c r="H4599" s="71">
        <v>4666</v>
      </c>
      <c r="I4599" s="71">
        <v>37.806450499999997</v>
      </c>
      <c r="J4599" s="71">
        <v>-122.2048781</v>
      </c>
    </row>
    <row r="4600" spans="1:10" ht="29.1">
      <c r="A4600" s="71">
        <v>51259</v>
      </c>
      <c r="B4600" s="70" t="s">
        <v>1035</v>
      </c>
      <c r="C4600" s="71">
        <v>1005940</v>
      </c>
      <c r="D4600" s="72" t="s">
        <v>4123</v>
      </c>
      <c r="E4600" s="71">
        <v>0</v>
      </c>
      <c r="F4600" s="71">
        <v>0</v>
      </c>
      <c r="G4600" s="71">
        <v>0</v>
      </c>
      <c r="H4600" s="71">
        <v>4666</v>
      </c>
      <c r="I4600" s="71">
        <v>37.842565800000003</v>
      </c>
      <c r="J4600" s="71">
        <v>-122.2331733</v>
      </c>
    </row>
    <row r="4601" spans="1:10" ht="29.1">
      <c r="A4601" s="71">
        <v>51261</v>
      </c>
      <c r="B4601" s="70" t="s">
        <v>1035</v>
      </c>
      <c r="C4601" s="71">
        <v>1005980</v>
      </c>
      <c r="D4601" s="72" t="s">
        <v>4124</v>
      </c>
      <c r="E4601" s="71">
        <v>0</v>
      </c>
      <c r="F4601" s="71">
        <v>0</v>
      </c>
      <c r="G4601" s="71">
        <v>0</v>
      </c>
      <c r="H4601" s="71">
        <v>4666</v>
      </c>
      <c r="I4601" s="71">
        <v>37.849769999999999</v>
      </c>
      <c r="J4601" s="71">
        <v>-122.21282100000001</v>
      </c>
    </row>
    <row r="4602" spans="1:10" ht="29.1">
      <c r="A4602" s="71">
        <v>51262</v>
      </c>
      <c r="B4602" s="70" t="s">
        <v>1035</v>
      </c>
      <c r="C4602" s="71">
        <v>1005990</v>
      </c>
      <c r="D4602" s="72" t="s">
        <v>4124</v>
      </c>
      <c r="E4602" s="71">
        <v>0</v>
      </c>
      <c r="F4602" s="71">
        <v>0</v>
      </c>
      <c r="G4602" s="71">
        <v>0</v>
      </c>
      <c r="H4602" s="71">
        <v>4666</v>
      </c>
      <c r="I4602" s="71">
        <v>37.849658900000001</v>
      </c>
      <c r="J4602" s="71">
        <v>-122.2127571</v>
      </c>
    </row>
    <row r="4603" spans="1:10" ht="29.1">
      <c r="A4603" s="71">
        <v>51292</v>
      </c>
      <c r="B4603" s="70" t="s">
        <v>1035</v>
      </c>
      <c r="C4603" s="71">
        <v>1006060</v>
      </c>
      <c r="D4603" s="72" t="s">
        <v>4125</v>
      </c>
      <c r="E4603" s="71">
        <v>0</v>
      </c>
      <c r="F4603" s="71">
        <v>0</v>
      </c>
      <c r="G4603" s="71">
        <v>0</v>
      </c>
      <c r="H4603" s="71">
        <v>4666</v>
      </c>
      <c r="I4603" s="71">
        <v>37.8467907</v>
      </c>
      <c r="J4603" s="71">
        <v>-122.2142125</v>
      </c>
    </row>
    <row r="4604" spans="1:10" ht="29.1">
      <c r="A4604" s="71">
        <v>51295</v>
      </c>
      <c r="B4604" s="70" t="s">
        <v>1035</v>
      </c>
      <c r="C4604" s="71">
        <v>1006090</v>
      </c>
      <c r="D4604" s="72" t="s">
        <v>3958</v>
      </c>
      <c r="E4604" s="71">
        <v>0</v>
      </c>
      <c r="F4604" s="71">
        <v>0</v>
      </c>
      <c r="G4604" s="71">
        <v>0</v>
      </c>
      <c r="H4604" s="71">
        <v>4666</v>
      </c>
      <c r="I4604" s="71">
        <v>37.842164400000001</v>
      </c>
      <c r="J4604" s="71">
        <v>-122.2142662</v>
      </c>
    </row>
    <row r="4605" spans="1:10" ht="29.1">
      <c r="A4605" s="71">
        <v>51563</v>
      </c>
      <c r="B4605" s="70" t="s">
        <v>1035</v>
      </c>
      <c r="C4605" s="71">
        <v>1006120</v>
      </c>
      <c r="D4605" s="72" t="s">
        <v>4126</v>
      </c>
      <c r="E4605" s="71">
        <v>0</v>
      </c>
      <c r="F4605" s="71">
        <v>0</v>
      </c>
      <c r="G4605" s="71">
        <v>0</v>
      </c>
      <c r="H4605" s="71">
        <v>4666</v>
      </c>
      <c r="I4605" s="71">
        <v>37.8445459</v>
      </c>
      <c r="J4605" s="71">
        <v>-122.2139143</v>
      </c>
    </row>
    <row r="4606" spans="1:10" ht="29.1">
      <c r="A4606" s="71">
        <v>51569</v>
      </c>
      <c r="B4606" s="70" t="s">
        <v>1035</v>
      </c>
      <c r="C4606" s="71">
        <v>1006130</v>
      </c>
      <c r="D4606" s="72" t="s">
        <v>4126</v>
      </c>
      <c r="E4606" s="71">
        <v>0</v>
      </c>
      <c r="F4606" s="71">
        <v>0</v>
      </c>
      <c r="G4606" s="71">
        <v>0</v>
      </c>
      <c r="H4606" s="71">
        <v>4666</v>
      </c>
      <c r="I4606" s="71">
        <v>37.8450512</v>
      </c>
      <c r="J4606" s="71">
        <v>-122.2138058</v>
      </c>
    </row>
    <row r="4607" spans="1:10" ht="29.1">
      <c r="A4607" s="71">
        <v>54436</v>
      </c>
      <c r="B4607" s="70" t="s">
        <v>1035</v>
      </c>
      <c r="C4607" s="71">
        <v>1006140</v>
      </c>
      <c r="D4607" s="72" t="s">
        <v>4127</v>
      </c>
      <c r="E4607" s="71">
        <v>0</v>
      </c>
      <c r="F4607" s="71">
        <v>0</v>
      </c>
      <c r="G4607" s="71">
        <v>0</v>
      </c>
      <c r="H4607" s="71">
        <v>4666</v>
      </c>
      <c r="I4607" s="71">
        <v>37.8477101</v>
      </c>
      <c r="J4607" s="71">
        <v>-122.21415</v>
      </c>
    </row>
    <row r="4608" spans="1:10" ht="29.1">
      <c r="A4608" s="71">
        <v>57970</v>
      </c>
      <c r="B4608" s="70" t="s">
        <v>1035</v>
      </c>
      <c r="C4608" s="71">
        <v>1006200</v>
      </c>
      <c r="D4608" s="72" t="s">
        <v>3833</v>
      </c>
      <c r="E4608" s="71">
        <v>0</v>
      </c>
      <c r="F4608" s="71">
        <v>0</v>
      </c>
      <c r="G4608" s="71">
        <v>0</v>
      </c>
      <c r="H4608" s="71">
        <v>4666</v>
      </c>
      <c r="I4608" s="71">
        <v>37.841840099999999</v>
      </c>
      <c r="J4608" s="71">
        <v>-122.21694789999999</v>
      </c>
    </row>
    <row r="4609" spans="1:10" ht="29.1">
      <c r="A4609" s="71">
        <v>50165</v>
      </c>
      <c r="B4609" s="70" t="s">
        <v>1035</v>
      </c>
      <c r="C4609" s="71">
        <v>1006250</v>
      </c>
      <c r="D4609" s="72" t="s">
        <v>4128</v>
      </c>
      <c r="E4609" s="71">
        <v>0</v>
      </c>
      <c r="F4609" s="71">
        <v>0</v>
      </c>
      <c r="G4609" s="71">
        <v>0</v>
      </c>
      <c r="H4609" s="71">
        <v>4666</v>
      </c>
      <c r="I4609" s="71">
        <v>37.842019000000001</v>
      </c>
      <c r="J4609" s="71">
        <v>-122.2257664</v>
      </c>
    </row>
    <row r="4610" spans="1:10" ht="29.1">
      <c r="A4610" s="71">
        <v>51930</v>
      </c>
      <c r="B4610" s="70" t="s">
        <v>1035</v>
      </c>
      <c r="C4610" s="71">
        <v>1006260</v>
      </c>
      <c r="D4610" s="72" t="s">
        <v>4129</v>
      </c>
      <c r="E4610" s="71">
        <v>0</v>
      </c>
      <c r="F4610" s="71">
        <v>0</v>
      </c>
      <c r="G4610" s="71">
        <v>0</v>
      </c>
      <c r="H4610" s="71">
        <v>4666</v>
      </c>
      <c r="I4610" s="71">
        <v>37.848470499999998</v>
      </c>
      <c r="J4610" s="71">
        <v>-122.213352</v>
      </c>
    </row>
    <row r="4611" spans="1:10" ht="29.1">
      <c r="A4611" s="71">
        <v>51960</v>
      </c>
      <c r="B4611" s="70" t="s">
        <v>1035</v>
      </c>
      <c r="C4611" s="71">
        <v>1006730</v>
      </c>
      <c r="D4611" s="72" t="s">
        <v>4130</v>
      </c>
      <c r="E4611" s="71">
        <v>0</v>
      </c>
      <c r="F4611" s="71">
        <v>0</v>
      </c>
      <c r="G4611" s="71">
        <v>0</v>
      </c>
      <c r="H4611" s="71">
        <v>4666</v>
      </c>
      <c r="I4611" s="71">
        <v>37.839799399999997</v>
      </c>
      <c r="J4611" s="71">
        <v>-122.2491753</v>
      </c>
    </row>
    <row r="4612" spans="1:10" ht="29.1">
      <c r="A4612" s="71">
        <v>52015</v>
      </c>
      <c r="B4612" s="70" t="s">
        <v>1035</v>
      </c>
      <c r="C4612" s="71">
        <v>1006740</v>
      </c>
      <c r="D4612" s="72" t="s">
        <v>4131</v>
      </c>
      <c r="E4612" s="71">
        <v>0</v>
      </c>
      <c r="F4612" s="71">
        <v>0</v>
      </c>
      <c r="G4612" s="71">
        <v>0</v>
      </c>
      <c r="H4612" s="71">
        <v>4666</v>
      </c>
      <c r="I4612" s="71">
        <v>37.848905299999998</v>
      </c>
      <c r="J4612" s="71">
        <v>-122.2411994</v>
      </c>
    </row>
    <row r="4613" spans="1:10" ht="29.1">
      <c r="A4613" s="71">
        <v>52302</v>
      </c>
      <c r="B4613" s="70" t="s">
        <v>1035</v>
      </c>
      <c r="C4613" s="71">
        <v>1006790</v>
      </c>
      <c r="D4613" s="72" t="s">
        <v>4132</v>
      </c>
      <c r="E4613" s="71">
        <v>0</v>
      </c>
      <c r="F4613" s="71">
        <v>0</v>
      </c>
      <c r="G4613" s="71">
        <v>0</v>
      </c>
      <c r="H4613" s="71">
        <v>4666</v>
      </c>
      <c r="I4613" s="71">
        <v>37.8466132</v>
      </c>
      <c r="J4613" s="71">
        <v>-122.2449234</v>
      </c>
    </row>
    <row r="4614" spans="1:10" ht="29.1">
      <c r="A4614" s="71">
        <v>52303</v>
      </c>
      <c r="B4614" s="70" t="s">
        <v>1035</v>
      </c>
      <c r="C4614" s="73">
        <v>1006970</v>
      </c>
      <c r="D4614" s="72" t="s">
        <v>4133</v>
      </c>
      <c r="E4614" s="73">
        <v>0</v>
      </c>
      <c r="F4614" s="73">
        <v>0</v>
      </c>
      <c r="G4614" s="73">
        <v>0</v>
      </c>
      <c r="H4614" s="73">
        <v>4666</v>
      </c>
      <c r="I4614" s="71">
        <v>37.784678</v>
      </c>
      <c r="J4614" s="71">
        <v>-122.178234</v>
      </c>
    </row>
    <row r="4615" spans="1:10" ht="29.1">
      <c r="A4615" s="71">
        <v>52351</v>
      </c>
      <c r="B4615" s="70" t="s">
        <v>1035</v>
      </c>
      <c r="C4615" s="71">
        <v>1007210</v>
      </c>
      <c r="D4615" s="72" t="s">
        <v>4134</v>
      </c>
      <c r="E4615" s="71">
        <v>0</v>
      </c>
      <c r="F4615" s="71">
        <v>0</v>
      </c>
      <c r="G4615" s="71">
        <v>0</v>
      </c>
      <c r="H4615" s="71">
        <v>4666</v>
      </c>
      <c r="I4615" s="71">
        <v>37.806577699999998</v>
      </c>
      <c r="J4615" s="71">
        <v>-122.2021405</v>
      </c>
    </row>
    <row r="4616" spans="1:10" ht="29.1">
      <c r="A4616" s="71">
        <v>52561</v>
      </c>
      <c r="B4616" s="70" t="s">
        <v>1035</v>
      </c>
      <c r="C4616" s="71">
        <v>1007570</v>
      </c>
      <c r="D4616" s="72" t="s">
        <v>4135</v>
      </c>
      <c r="E4616" s="71">
        <v>0</v>
      </c>
      <c r="F4616" s="71">
        <v>0</v>
      </c>
      <c r="G4616" s="71">
        <v>0</v>
      </c>
      <c r="H4616" s="71">
        <v>4666</v>
      </c>
      <c r="I4616" s="71">
        <v>37.833582399999997</v>
      </c>
      <c r="J4616" s="71">
        <v>-122.2041839</v>
      </c>
    </row>
    <row r="4617" spans="1:10" ht="29.1">
      <c r="A4617" s="71">
        <v>52563</v>
      </c>
      <c r="B4617" s="70" t="s">
        <v>1035</v>
      </c>
      <c r="C4617" s="71">
        <v>1007580</v>
      </c>
      <c r="D4617" s="72" t="s">
        <v>4135</v>
      </c>
      <c r="E4617" s="71">
        <v>0</v>
      </c>
      <c r="F4617" s="71">
        <v>0</v>
      </c>
      <c r="G4617" s="71">
        <v>0</v>
      </c>
      <c r="H4617" s="71">
        <v>4666</v>
      </c>
      <c r="I4617" s="71">
        <v>37.833295900000003</v>
      </c>
      <c r="J4617" s="71">
        <v>-122.2049586</v>
      </c>
    </row>
    <row r="4618" spans="1:10" ht="29.1">
      <c r="A4618" s="71">
        <v>52960</v>
      </c>
      <c r="B4618" s="70" t="s">
        <v>1035</v>
      </c>
      <c r="C4618" s="71">
        <v>1007650</v>
      </c>
      <c r="D4618" s="72" t="s">
        <v>4136</v>
      </c>
      <c r="E4618" s="71">
        <v>0</v>
      </c>
      <c r="F4618" s="71">
        <v>0</v>
      </c>
      <c r="G4618" s="71">
        <v>0</v>
      </c>
      <c r="H4618" s="71">
        <v>4666</v>
      </c>
      <c r="I4618" s="71">
        <v>37.803948200000001</v>
      </c>
      <c r="J4618" s="71">
        <v>-122.2031303</v>
      </c>
    </row>
    <row r="4619" spans="1:10" ht="29.1">
      <c r="A4619" s="71">
        <v>53015</v>
      </c>
      <c r="B4619" s="70" t="s">
        <v>1035</v>
      </c>
      <c r="C4619" s="71">
        <v>1007660</v>
      </c>
      <c r="D4619" s="72" t="s">
        <v>4137</v>
      </c>
      <c r="E4619" s="71">
        <v>0</v>
      </c>
      <c r="F4619" s="71">
        <v>0</v>
      </c>
      <c r="G4619" s="71">
        <v>0</v>
      </c>
      <c r="H4619" s="71">
        <v>4666</v>
      </c>
      <c r="I4619" s="71">
        <v>37.805334500000001</v>
      </c>
      <c r="J4619" s="71">
        <v>-122.2017228</v>
      </c>
    </row>
    <row r="4620" spans="1:10" ht="29.1">
      <c r="A4620" s="71">
        <v>53190</v>
      </c>
      <c r="B4620" s="70" t="s">
        <v>1035</v>
      </c>
      <c r="C4620" s="71">
        <v>1007750</v>
      </c>
      <c r="D4620" s="72" t="s">
        <v>4052</v>
      </c>
      <c r="E4620" s="71">
        <v>0</v>
      </c>
      <c r="F4620" s="71">
        <v>0</v>
      </c>
      <c r="G4620" s="71">
        <v>0</v>
      </c>
      <c r="H4620" s="71">
        <v>4666</v>
      </c>
      <c r="I4620" s="71">
        <v>37.803286900000003</v>
      </c>
      <c r="J4620" s="71">
        <v>-122.20381620000001</v>
      </c>
    </row>
    <row r="4621" spans="1:10" ht="29.1">
      <c r="A4621" s="71">
        <v>53920</v>
      </c>
      <c r="B4621" s="70" t="s">
        <v>1035</v>
      </c>
      <c r="C4621" s="71">
        <v>1007860</v>
      </c>
      <c r="D4621" s="72" t="s">
        <v>4138</v>
      </c>
      <c r="E4621" s="71">
        <v>0</v>
      </c>
      <c r="F4621" s="71">
        <v>0</v>
      </c>
      <c r="G4621" s="71">
        <v>0</v>
      </c>
      <c r="H4621" s="71">
        <v>4666</v>
      </c>
      <c r="I4621" s="71">
        <v>37.814502099999999</v>
      </c>
      <c r="J4621" s="71">
        <v>-122.22517240000001</v>
      </c>
    </row>
    <row r="4622" spans="1:10" ht="29.1">
      <c r="A4622" s="71">
        <v>53121</v>
      </c>
      <c r="B4622" s="70" t="s">
        <v>1035</v>
      </c>
      <c r="C4622" s="71">
        <v>1007870</v>
      </c>
      <c r="D4622" s="72" t="s">
        <v>4138</v>
      </c>
      <c r="E4622" s="71">
        <v>0</v>
      </c>
      <c r="F4622" s="71">
        <v>0</v>
      </c>
      <c r="G4622" s="71">
        <v>0</v>
      </c>
      <c r="H4622" s="71">
        <v>4666</v>
      </c>
      <c r="I4622" s="71">
        <v>37.814466099999997</v>
      </c>
      <c r="J4622" s="71">
        <v>-122.22527789999999</v>
      </c>
    </row>
    <row r="4623" spans="1:10" ht="29.1">
      <c r="A4623" s="71">
        <v>56052</v>
      </c>
      <c r="B4623" s="70" t="s">
        <v>1035</v>
      </c>
      <c r="C4623" s="71">
        <v>1007990</v>
      </c>
      <c r="D4623" s="72" t="s">
        <v>4139</v>
      </c>
      <c r="E4623" s="71">
        <v>0</v>
      </c>
      <c r="F4623" s="71">
        <v>0</v>
      </c>
      <c r="G4623" s="71">
        <v>0</v>
      </c>
      <c r="H4623" s="71">
        <v>4666</v>
      </c>
      <c r="I4623" s="71">
        <v>37.8389253</v>
      </c>
      <c r="J4623" s="71">
        <v>-122.2207129</v>
      </c>
    </row>
    <row r="4624" spans="1:10" ht="29.1">
      <c r="A4624" s="71">
        <v>56053</v>
      </c>
      <c r="B4624" s="70" t="s">
        <v>1035</v>
      </c>
      <c r="C4624" s="71">
        <v>1008000</v>
      </c>
      <c r="D4624" s="72" t="s">
        <v>4139</v>
      </c>
      <c r="E4624" s="71">
        <v>0</v>
      </c>
      <c r="F4624" s="71">
        <v>0</v>
      </c>
      <c r="G4624" s="71">
        <v>0</v>
      </c>
      <c r="H4624" s="71">
        <v>4666</v>
      </c>
      <c r="I4624" s="71">
        <v>37.838699200000001</v>
      </c>
      <c r="J4624" s="71">
        <v>-122.2205798</v>
      </c>
    </row>
    <row r="4625" spans="1:10" ht="29.1">
      <c r="A4625" s="71">
        <v>56448</v>
      </c>
      <c r="B4625" s="70" t="s">
        <v>1035</v>
      </c>
      <c r="C4625" s="71">
        <v>1009780</v>
      </c>
      <c r="D4625" s="72" t="s">
        <v>4140</v>
      </c>
      <c r="E4625" s="71">
        <v>0</v>
      </c>
      <c r="F4625" s="71">
        <v>0</v>
      </c>
      <c r="G4625" s="71">
        <v>0</v>
      </c>
      <c r="H4625" s="71">
        <v>4666</v>
      </c>
      <c r="I4625" s="71">
        <v>37.774106099999997</v>
      </c>
      <c r="J4625" s="71">
        <v>-122.1679065</v>
      </c>
    </row>
    <row r="4626" spans="1:10" ht="29.1">
      <c r="A4626" s="71">
        <v>56096</v>
      </c>
      <c r="B4626" s="70" t="s">
        <v>1035</v>
      </c>
      <c r="C4626" s="71">
        <v>1010030</v>
      </c>
      <c r="D4626" s="72" t="s">
        <v>4059</v>
      </c>
      <c r="E4626" s="71">
        <v>0</v>
      </c>
      <c r="F4626" s="71">
        <v>0</v>
      </c>
      <c r="G4626" s="71">
        <v>0</v>
      </c>
      <c r="H4626" s="71">
        <v>4666</v>
      </c>
      <c r="I4626" s="71">
        <v>37.839101900000003</v>
      </c>
      <c r="J4626" s="71">
        <v>-122.2283348</v>
      </c>
    </row>
    <row r="4627" spans="1:10" ht="29.1">
      <c r="A4627" s="71">
        <v>56153</v>
      </c>
      <c r="B4627" s="70" t="s">
        <v>1035</v>
      </c>
      <c r="C4627" s="71">
        <v>1010050</v>
      </c>
      <c r="D4627" s="72" t="s">
        <v>4141</v>
      </c>
      <c r="E4627" s="71">
        <v>0</v>
      </c>
      <c r="F4627" s="71">
        <v>0</v>
      </c>
      <c r="G4627" s="71">
        <v>0</v>
      </c>
      <c r="H4627" s="71">
        <v>4666</v>
      </c>
      <c r="I4627" s="71">
        <v>37.839697000000001</v>
      </c>
      <c r="J4627" s="71">
        <v>-122.2291539</v>
      </c>
    </row>
    <row r="4628" spans="1:10" ht="29.1">
      <c r="A4628" s="71">
        <v>56159</v>
      </c>
      <c r="B4628" s="70" t="s">
        <v>1035</v>
      </c>
      <c r="C4628" s="71">
        <v>1010060</v>
      </c>
      <c r="D4628" s="72" t="s">
        <v>4069</v>
      </c>
      <c r="E4628" s="71">
        <v>0</v>
      </c>
      <c r="F4628" s="71">
        <v>0</v>
      </c>
      <c r="G4628" s="71">
        <v>0</v>
      </c>
      <c r="H4628" s="71">
        <v>4666</v>
      </c>
      <c r="I4628" s="71">
        <v>37.761555100000002</v>
      </c>
      <c r="J4628" s="71">
        <v>-122.1566874</v>
      </c>
    </row>
    <row r="4629" spans="1:10" ht="29.1">
      <c r="A4629" s="71">
        <v>56191</v>
      </c>
      <c r="B4629" s="70" t="s">
        <v>1035</v>
      </c>
      <c r="C4629" s="71">
        <v>1011430</v>
      </c>
      <c r="D4629" s="72" t="s">
        <v>4142</v>
      </c>
      <c r="E4629" s="71">
        <v>0</v>
      </c>
      <c r="F4629" s="71">
        <v>0</v>
      </c>
      <c r="G4629" s="71">
        <v>0</v>
      </c>
      <c r="H4629" s="71">
        <v>4666</v>
      </c>
      <c r="I4629" s="71">
        <v>37.838023499999998</v>
      </c>
      <c r="J4629" s="71">
        <v>-122.1957501</v>
      </c>
    </row>
    <row r="4630" spans="1:10" ht="29.1">
      <c r="A4630" s="71">
        <v>58809</v>
      </c>
      <c r="B4630" s="70" t="s">
        <v>1035</v>
      </c>
      <c r="C4630" s="71">
        <v>1011530</v>
      </c>
      <c r="D4630" s="72" t="s">
        <v>4143</v>
      </c>
      <c r="E4630" s="71">
        <v>0</v>
      </c>
      <c r="F4630" s="71">
        <v>0</v>
      </c>
      <c r="G4630" s="71">
        <v>0</v>
      </c>
      <c r="H4630" s="71">
        <v>4666</v>
      </c>
      <c r="I4630" s="71">
        <v>37.753798199999999</v>
      </c>
      <c r="J4630" s="71">
        <v>-122.1516539</v>
      </c>
    </row>
    <row r="4631" spans="1:10" ht="29.1">
      <c r="A4631" s="71">
        <v>59232</v>
      </c>
      <c r="B4631" s="70" t="s">
        <v>1035</v>
      </c>
      <c r="C4631" s="71">
        <v>1011960</v>
      </c>
      <c r="D4631" s="72" t="s">
        <v>4085</v>
      </c>
      <c r="E4631" s="71">
        <v>0</v>
      </c>
      <c r="F4631" s="71">
        <v>0</v>
      </c>
      <c r="G4631" s="71">
        <v>0</v>
      </c>
      <c r="H4631" s="71">
        <v>4666</v>
      </c>
      <c r="I4631" s="71">
        <v>37.771737399999999</v>
      </c>
      <c r="J4631" s="71">
        <v>-122.16205650000001</v>
      </c>
    </row>
    <row r="4632" spans="1:10" ht="29.1">
      <c r="A4632" s="71">
        <v>59323</v>
      </c>
      <c r="B4632" s="70" t="s">
        <v>1035</v>
      </c>
      <c r="C4632" s="71">
        <v>1011970</v>
      </c>
      <c r="D4632" s="72" t="s">
        <v>4144</v>
      </c>
      <c r="E4632" s="71">
        <v>0</v>
      </c>
      <c r="F4632" s="71">
        <v>0</v>
      </c>
      <c r="G4632" s="71">
        <v>0</v>
      </c>
      <c r="H4632" s="71">
        <v>4666</v>
      </c>
      <c r="I4632" s="71">
        <v>37.769705100000003</v>
      </c>
      <c r="J4632" s="71">
        <v>-122.1591248</v>
      </c>
    </row>
    <row r="4633" spans="1:10" ht="29.1">
      <c r="A4633" s="71">
        <v>59002</v>
      </c>
      <c r="B4633" s="70" t="s">
        <v>1035</v>
      </c>
      <c r="C4633" s="71">
        <v>1011990</v>
      </c>
      <c r="D4633" s="72" t="s">
        <v>4060</v>
      </c>
      <c r="E4633" s="71">
        <v>0</v>
      </c>
      <c r="F4633" s="71">
        <v>0</v>
      </c>
      <c r="G4633" s="71">
        <v>0</v>
      </c>
      <c r="H4633" s="71">
        <v>4666</v>
      </c>
      <c r="I4633" s="71">
        <v>37.770379400000003</v>
      </c>
      <c r="J4633" s="71">
        <v>-122.1601653</v>
      </c>
    </row>
    <row r="4634" spans="1:10" ht="29.1">
      <c r="A4634" s="71">
        <v>56296</v>
      </c>
      <c r="B4634" s="70" t="s">
        <v>1035</v>
      </c>
      <c r="C4634" s="71">
        <v>1012050</v>
      </c>
      <c r="D4634" s="72" t="s">
        <v>3851</v>
      </c>
      <c r="E4634" s="71">
        <v>0</v>
      </c>
      <c r="F4634" s="71">
        <v>0</v>
      </c>
      <c r="G4634" s="71">
        <v>0</v>
      </c>
      <c r="H4634" s="71">
        <v>4666</v>
      </c>
      <c r="I4634" s="71">
        <v>37.777682800000001</v>
      </c>
      <c r="J4634" s="71">
        <v>-122.1413795</v>
      </c>
    </row>
    <row r="4635" spans="1:10" ht="29.1">
      <c r="A4635" s="71">
        <v>56361</v>
      </c>
      <c r="B4635" s="70" t="s">
        <v>1035</v>
      </c>
      <c r="C4635" s="71">
        <v>1012390</v>
      </c>
      <c r="D4635" s="72" t="s">
        <v>4145</v>
      </c>
      <c r="E4635" s="71">
        <v>0</v>
      </c>
      <c r="F4635" s="71">
        <v>0</v>
      </c>
      <c r="G4635" s="71">
        <v>0</v>
      </c>
      <c r="H4635" s="71">
        <v>4666</v>
      </c>
      <c r="I4635" s="71">
        <v>37.834002900000002</v>
      </c>
      <c r="J4635" s="71">
        <v>-122.202337</v>
      </c>
    </row>
    <row r="4636" spans="1:10" ht="29.1">
      <c r="A4636" s="71">
        <v>56362</v>
      </c>
      <c r="B4636" s="70" t="s">
        <v>1035</v>
      </c>
      <c r="C4636" s="71">
        <v>1012400</v>
      </c>
      <c r="D4636" s="72" t="s">
        <v>3950</v>
      </c>
      <c r="E4636" s="71">
        <v>0</v>
      </c>
      <c r="F4636" s="71">
        <v>0</v>
      </c>
      <c r="G4636" s="71">
        <v>0</v>
      </c>
      <c r="H4636" s="71">
        <v>4666</v>
      </c>
      <c r="I4636" s="71">
        <v>37.833912900000001</v>
      </c>
      <c r="J4636" s="71">
        <v>-122.2012235</v>
      </c>
    </row>
    <row r="4637" spans="1:10" ht="29.1">
      <c r="A4637" s="71">
        <v>56393</v>
      </c>
      <c r="B4637" s="70" t="s">
        <v>1035</v>
      </c>
      <c r="C4637" s="71">
        <v>1012420</v>
      </c>
      <c r="D4637" s="72" t="s">
        <v>4146</v>
      </c>
      <c r="E4637" s="71">
        <v>0</v>
      </c>
      <c r="F4637" s="71">
        <v>0</v>
      </c>
      <c r="G4637" s="71">
        <v>0</v>
      </c>
      <c r="H4637" s="71">
        <v>4666</v>
      </c>
      <c r="I4637" s="71">
        <v>37.833693599999997</v>
      </c>
      <c r="J4637" s="71">
        <v>-122.200244</v>
      </c>
    </row>
    <row r="4638" spans="1:10" ht="29.1">
      <c r="A4638" s="71">
        <v>56905</v>
      </c>
      <c r="B4638" s="70" t="s">
        <v>1035</v>
      </c>
      <c r="C4638" s="71">
        <v>1012920</v>
      </c>
      <c r="D4638" s="72" t="s">
        <v>4041</v>
      </c>
      <c r="E4638" s="71">
        <v>0</v>
      </c>
      <c r="F4638" s="71">
        <v>0</v>
      </c>
      <c r="G4638" s="71">
        <v>0</v>
      </c>
      <c r="H4638" s="71">
        <v>4666</v>
      </c>
      <c r="I4638" s="71">
        <v>37.790127200000001</v>
      </c>
      <c r="J4638" s="71">
        <v>-122.18962670000001</v>
      </c>
    </row>
    <row r="4639" spans="1:10" ht="29.1">
      <c r="A4639" s="71">
        <v>54756</v>
      </c>
      <c r="B4639" s="70" t="s">
        <v>1035</v>
      </c>
      <c r="C4639" s="71">
        <v>1013410</v>
      </c>
      <c r="D4639" s="72" t="s">
        <v>3959</v>
      </c>
      <c r="E4639" s="71">
        <v>0</v>
      </c>
      <c r="F4639" s="71">
        <v>0</v>
      </c>
      <c r="G4639" s="71">
        <v>0</v>
      </c>
      <c r="H4639" s="71">
        <v>4666</v>
      </c>
      <c r="I4639" s="71">
        <v>37.772992500000001</v>
      </c>
      <c r="J4639" s="71">
        <v>-122.144541</v>
      </c>
    </row>
    <row r="4640" spans="1:10" ht="29.1">
      <c r="A4640" s="71">
        <v>59662</v>
      </c>
      <c r="B4640" s="70" t="s">
        <v>1035</v>
      </c>
      <c r="C4640" s="71">
        <v>1013440</v>
      </c>
      <c r="D4640" s="72" t="s">
        <v>4147</v>
      </c>
      <c r="E4640" s="71">
        <v>0</v>
      </c>
      <c r="F4640" s="71">
        <v>0</v>
      </c>
      <c r="G4640" s="71">
        <v>0</v>
      </c>
      <c r="H4640" s="71">
        <v>4666</v>
      </c>
      <c r="I4640" s="71">
        <v>37.770864199999998</v>
      </c>
      <c r="J4640" s="71">
        <v>-122.1575079</v>
      </c>
    </row>
    <row r="4641" spans="1:10" ht="29.1">
      <c r="A4641" s="71">
        <v>52488</v>
      </c>
      <c r="B4641" s="70" t="s">
        <v>1035</v>
      </c>
      <c r="C4641" s="71">
        <v>1013450</v>
      </c>
      <c r="D4641" s="72" t="s">
        <v>4147</v>
      </c>
      <c r="E4641" s="71">
        <v>0</v>
      </c>
      <c r="F4641" s="71">
        <v>0</v>
      </c>
      <c r="G4641" s="71">
        <v>0</v>
      </c>
      <c r="H4641" s="71">
        <v>4666</v>
      </c>
      <c r="I4641" s="71">
        <v>37.771079399999998</v>
      </c>
      <c r="J4641" s="71">
        <v>-122.1574488</v>
      </c>
    </row>
    <row r="4642" spans="1:10" ht="29.1">
      <c r="A4642" s="71">
        <v>59663</v>
      </c>
      <c r="B4642" s="70" t="s">
        <v>1035</v>
      </c>
      <c r="C4642" s="71">
        <v>1013490</v>
      </c>
      <c r="D4642" s="72" t="s">
        <v>3867</v>
      </c>
      <c r="E4642" s="71">
        <v>0</v>
      </c>
      <c r="F4642" s="71">
        <v>0</v>
      </c>
      <c r="G4642" s="71">
        <v>0</v>
      </c>
      <c r="H4642" s="71">
        <v>4666</v>
      </c>
      <c r="I4642" s="71">
        <v>37.770261699999999</v>
      </c>
      <c r="J4642" s="71">
        <v>-122.1504312</v>
      </c>
    </row>
    <row r="4643" spans="1:10" ht="29.1">
      <c r="A4643" s="71">
        <v>59015</v>
      </c>
      <c r="B4643" s="70" t="s">
        <v>1035</v>
      </c>
      <c r="C4643" s="71">
        <v>1013510</v>
      </c>
      <c r="D4643" s="72" t="s">
        <v>4148</v>
      </c>
      <c r="E4643" s="71">
        <v>0</v>
      </c>
      <c r="F4643" s="71">
        <v>0</v>
      </c>
      <c r="G4643" s="71">
        <v>0</v>
      </c>
      <c r="H4643" s="71">
        <v>4666</v>
      </c>
      <c r="I4643" s="71">
        <v>37.770095900000001</v>
      </c>
      <c r="J4643" s="71">
        <v>-122.13528700000001</v>
      </c>
    </row>
    <row r="4644" spans="1:10" ht="29.1">
      <c r="A4644" s="71">
        <v>53730</v>
      </c>
      <c r="B4644" s="70" t="s">
        <v>1035</v>
      </c>
      <c r="C4644" s="71">
        <v>1013560</v>
      </c>
      <c r="D4644" s="72" t="s">
        <v>4149</v>
      </c>
      <c r="E4644" s="71">
        <v>0</v>
      </c>
      <c r="F4644" s="71">
        <v>0</v>
      </c>
      <c r="G4644" s="71">
        <v>0</v>
      </c>
      <c r="H4644" s="71">
        <v>4666</v>
      </c>
      <c r="I4644" s="71">
        <v>37.8061984</v>
      </c>
      <c r="J4644" s="71">
        <v>-122.20322520000001</v>
      </c>
    </row>
    <row r="4645" spans="1:10" ht="29.1">
      <c r="A4645" s="71">
        <v>59360</v>
      </c>
      <c r="B4645" s="70" t="s">
        <v>1035</v>
      </c>
      <c r="C4645" s="71">
        <v>1013840</v>
      </c>
      <c r="D4645" s="72" t="s">
        <v>4150</v>
      </c>
      <c r="E4645" s="71">
        <v>0</v>
      </c>
      <c r="F4645" s="71">
        <v>0</v>
      </c>
      <c r="G4645" s="71">
        <v>0</v>
      </c>
      <c r="H4645" s="71">
        <v>4666</v>
      </c>
      <c r="I4645" s="71">
        <v>37.812225099999999</v>
      </c>
      <c r="J4645" s="71">
        <v>-122.21067069999999</v>
      </c>
    </row>
    <row r="4646" spans="1:10" ht="29.1">
      <c r="A4646" s="71">
        <v>59561</v>
      </c>
      <c r="B4646" s="70" t="s">
        <v>1035</v>
      </c>
      <c r="C4646" s="71">
        <v>1013850</v>
      </c>
      <c r="D4646" s="72" t="s">
        <v>4151</v>
      </c>
      <c r="E4646" s="71">
        <v>0</v>
      </c>
      <c r="F4646" s="71">
        <v>0</v>
      </c>
      <c r="G4646" s="71">
        <v>0</v>
      </c>
      <c r="H4646" s="71">
        <v>4666</v>
      </c>
      <c r="I4646" s="71">
        <v>37.812526400000003</v>
      </c>
      <c r="J4646" s="71">
        <v>-122.210663</v>
      </c>
    </row>
    <row r="4647" spans="1:10" ht="29.1">
      <c r="A4647" s="71">
        <v>59562</v>
      </c>
      <c r="B4647" s="70" t="s">
        <v>1035</v>
      </c>
      <c r="C4647" s="71">
        <v>1013860</v>
      </c>
      <c r="D4647" s="72" t="s">
        <v>4152</v>
      </c>
      <c r="E4647" s="71">
        <v>0</v>
      </c>
      <c r="F4647" s="71">
        <v>0</v>
      </c>
      <c r="G4647" s="71">
        <v>0</v>
      </c>
      <c r="H4647" s="71">
        <v>4666</v>
      </c>
      <c r="I4647" s="71">
        <v>37.813736300000002</v>
      </c>
      <c r="J4647" s="71">
        <v>-122.20879530000001</v>
      </c>
    </row>
    <row r="4648" spans="1:10" ht="29.1">
      <c r="A4648" s="71">
        <v>59563</v>
      </c>
      <c r="B4648" s="70" t="s">
        <v>1035</v>
      </c>
      <c r="C4648" s="71">
        <v>1013870</v>
      </c>
      <c r="D4648" s="72" t="s">
        <v>4153</v>
      </c>
      <c r="E4648" s="71">
        <v>0</v>
      </c>
      <c r="F4648" s="71">
        <v>0</v>
      </c>
      <c r="G4648" s="71">
        <v>0</v>
      </c>
      <c r="H4648" s="71">
        <v>4666</v>
      </c>
      <c r="I4648" s="71">
        <v>37.8139033</v>
      </c>
      <c r="J4648" s="71">
        <v>-122.2088462</v>
      </c>
    </row>
    <row r="4649" spans="1:10" ht="29.1">
      <c r="A4649" s="71">
        <v>59620</v>
      </c>
      <c r="B4649" s="70" t="s">
        <v>1035</v>
      </c>
      <c r="C4649" s="71">
        <v>1013880</v>
      </c>
      <c r="D4649" s="72" t="s">
        <v>4154</v>
      </c>
      <c r="E4649" s="71">
        <v>0</v>
      </c>
      <c r="F4649" s="71">
        <v>0</v>
      </c>
      <c r="G4649" s="71">
        <v>0</v>
      </c>
      <c r="H4649" s="71">
        <v>4666</v>
      </c>
      <c r="I4649" s="71">
        <v>37.815536100000003</v>
      </c>
      <c r="J4649" s="71">
        <v>-122.20440790000001</v>
      </c>
    </row>
    <row r="4650" spans="1:10" ht="29.1">
      <c r="A4650" s="71">
        <v>59630</v>
      </c>
      <c r="B4650" s="70" t="s">
        <v>1035</v>
      </c>
      <c r="C4650" s="71">
        <v>1013890</v>
      </c>
      <c r="D4650" s="72" t="s">
        <v>4155</v>
      </c>
      <c r="E4650" s="71">
        <v>0</v>
      </c>
      <c r="F4650" s="71">
        <v>0</v>
      </c>
      <c r="G4650" s="71">
        <v>0</v>
      </c>
      <c r="H4650" s="71">
        <v>4666</v>
      </c>
      <c r="I4650" s="71">
        <v>37.811532200000002</v>
      </c>
      <c r="J4650" s="71">
        <v>-122.2104245</v>
      </c>
    </row>
    <row r="4651" spans="1:10" ht="29.1">
      <c r="A4651" s="71">
        <v>50131</v>
      </c>
      <c r="B4651" s="70" t="s">
        <v>1035</v>
      </c>
      <c r="C4651" s="71">
        <v>1013900</v>
      </c>
      <c r="D4651" s="72" t="s">
        <v>4053</v>
      </c>
      <c r="E4651" s="71">
        <v>0</v>
      </c>
      <c r="F4651" s="71">
        <v>0</v>
      </c>
      <c r="G4651" s="71">
        <v>0</v>
      </c>
      <c r="H4651" s="71">
        <v>4666</v>
      </c>
      <c r="I4651" s="71">
        <v>37.816914799999999</v>
      </c>
      <c r="J4651" s="71">
        <v>-122.2071033</v>
      </c>
    </row>
    <row r="4652" spans="1:10" ht="29.1">
      <c r="A4652" s="71">
        <v>54764</v>
      </c>
      <c r="B4652" s="70" t="s">
        <v>1035</v>
      </c>
      <c r="C4652" s="71">
        <v>1013950</v>
      </c>
      <c r="D4652" s="72" t="s">
        <v>3653</v>
      </c>
      <c r="E4652" s="71">
        <v>0</v>
      </c>
      <c r="F4652" s="71">
        <v>0</v>
      </c>
      <c r="G4652" s="71">
        <v>0</v>
      </c>
      <c r="H4652" s="71">
        <v>4666</v>
      </c>
      <c r="I4652" s="71">
        <v>37.811858999999998</v>
      </c>
      <c r="J4652" s="71">
        <v>-122.21261199999999</v>
      </c>
    </row>
    <row r="4653" spans="1:10" ht="29.1">
      <c r="A4653" s="71">
        <v>56131</v>
      </c>
      <c r="B4653" s="70" t="s">
        <v>1035</v>
      </c>
      <c r="C4653" s="71">
        <v>1013960</v>
      </c>
      <c r="D4653" s="72" t="s">
        <v>4156</v>
      </c>
      <c r="E4653" s="71">
        <v>0</v>
      </c>
      <c r="F4653" s="71">
        <v>0</v>
      </c>
      <c r="G4653" s="71">
        <v>0</v>
      </c>
      <c r="H4653" s="71">
        <v>4666</v>
      </c>
      <c r="I4653" s="71">
        <v>37.811572900000002</v>
      </c>
      <c r="J4653" s="71">
        <v>-122.2100748</v>
      </c>
    </row>
    <row r="4654" spans="1:10" ht="29.1">
      <c r="A4654" s="71">
        <v>56136</v>
      </c>
      <c r="B4654" s="70" t="s">
        <v>1035</v>
      </c>
      <c r="C4654" s="71">
        <v>1013980</v>
      </c>
      <c r="D4654" s="72" t="s">
        <v>4063</v>
      </c>
      <c r="E4654" s="71">
        <v>0</v>
      </c>
      <c r="F4654" s="71">
        <v>0</v>
      </c>
      <c r="G4654" s="71">
        <v>0</v>
      </c>
      <c r="H4654" s="71">
        <v>4666</v>
      </c>
      <c r="I4654" s="71">
        <v>37.815190200000004</v>
      </c>
      <c r="J4654" s="71">
        <v>-122.20281009999999</v>
      </c>
    </row>
    <row r="4655" spans="1:10" ht="29.1">
      <c r="A4655" s="71">
        <v>57458</v>
      </c>
      <c r="B4655" s="70" t="s">
        <v>1035</v>
      </c>
      <c r="C4655" s="71">
        <v>1013990</v>
      </c>
      <c r="D4655" s="72" t="s">
        <v>3942</v>
      </c>
      <c r="E4655" s="71">
        <v>0</v>
      </c>
      <c r="F4655" s="71">
        <v>0</v>
      </c>
      <c r="G4655" s="71">
        <v>0</v>
      </c>
      <c r="H4655" s="71">
        <v>4666</v>
      </c>
      <c r="I4655" s="71">
        <v>37.816597100000003</v>
      </c>
      <c r="J4655" s="71">
        <v>-122.20552360000001</v>
      </c>
    </row>
    <row r="4656" spans="1:10" ht="29.1">
      <c r="A4656" s="71">
        <v>58087</v>
      </c>
      <c r="B4656" s="70" t="s">
        <v>1035</v>
      </c>
      <c r="C4656" s="71">
        <v>1014010</v>
      </c>
      <c r="D4656" s="72" t="s">
        <v>4157</v>
      </c>
      <c r="E4656" s="71">
        <v>0</v>
      </c>
      <c r="F4656" s="71">
        <v>0</v>
      </c>
      <c r="G4656" s="71">
        <v>0</v>
      </c>
      <c r="H4656" s="71">
        <v>4666</v>
      </c>
      <c r="I4656" s="71">
        <v>37.8130825</v>
      </c>
      <c r="J4656" s="71">
        <v>-122.2102505</v>
      </c>
    </row>
    <row r="4657" spans="1:10" ht="29.1">
      <c r="A4657" s="71">
        <v>58187</v>
      </c>
      <c r="B4657" s="70" t="s">
        <v>1035</v>
      </c>
      <c r="C4657" s="71">
        <v>1014020</v>
      </c>
      <c r="D4657" s="72" t="s">
        <v>4157</v>
      </c>
      <c r="E4657" s="71">
        <v>0</v>
      </c>
      <c r="F4657" s="71">
        <v>0</v>
      </c>
      <c r="G4657" s="71">
        <v>0</v>
      </c>
      <c r="H4657" s="71">
        <v>4666</v>
      </c>
      <c r="I4657" s="71">
        <v>37.813109099999998</v>
      </c>
      <c r="J4657" s="71">
        <v>-122.21006389999999</v>
      </c>
    </row>
    <row r="4658" spans="1:10" ht="29.1">
      <c r="A4658" s="71">
        <v>58287</v>
      </c>
      <c r="B4658" s="70" t="s">
        <v>1035</v>
      </c>
      <c r="C4658" s="71">
        <v>1014030</v>
      </c>
      <c r="D4658" s="72" t="s">
        <v>4158</v>
      </c>
      <c r="E4658" s="71">
        <v>0</v>
      </c>
      <c r="F4658" s="71">
        <v>0</v>
      </c>
      <c r="G4658" s="71">
        <v>0</v>
      </c>
      <c r="H4658" s="71">
        <v>4666</v>
      </c>
      <c r="I4658" s="71">
        <v>37.812781299999997</v>
      </c>
      <c r="J4658" s="71">
        <v>-122.2087836</v>
      </c>
    </row>
    <row r="4659" spans="1:10" ht="29.1">
      <c r="A4659" s="71">
        <v>58387</v>
      </c>
      <c r="B4659" s="70" t="s">
        <v>1035</v>
      </c>
      <c r="C4659" s="71">
        <v>1014040</v>
      </c>
      <c r="D4659" s="72" t="s">
        <v>4158</v>
      </c>
      <c r="E4659" s="71">
        <v>0</v>
      </c>
      <c r="F4659" s="71">
        <v>0</v>
      </c>
      <c r="G4659" s="71">
        <v>0</v>
      </c>
      <c r="H4659" s="71">
        <v>4666</v>
      </c>
      <c r="I4659" s="71">
        <v>37.812853500000003</v>
      </c>
      <c r="J4659" s="71">
        <v>-122.2086134</v>
      </c>
    </row>
    <row r="4660" spans="1:10" ht="29.1">
      <c r="A4660" s="71">
        <v>53587</v>
      </c>
      <c r="B4660" s="70" t="s">
        <v>1035</v>
      </c>
      <c r="C4660" s="71">
        <v>1015460</v>
      </c>
      <c r="D4660" s="72" t="s">
        <v>4159</v>
      </c>
      <c r="E4660" s="71">
        <v>0</v>
      </c>
      <c r="F4660" s="71">
        <v>0</v>
      </c>
      <c r="G4660" s="71">
        <v>0</v>
      </c>
      <c r="H4660" s="71">
        <v>4666</v>
      </c>
      <c r="I4660" s="71">
        <v>37.810527100000002</v>
      </c>
      <c r="J4660" s="71">
        <v>-122.239408</v>
      </c>
    </row>
    <row r="4661" spans="1:10" ht="29.1">
      <c r="A4661" s="71">
        <v>59931</v>
      </c>
      <c r="B4661" s="70" t="s">
        <v>1035</v>
      </c>
      <c r="C4661" s="71">
        <v>1016500</v>
      </c>
      <c r="D4661" s="72" t="s">
        <v>4160</v>
      </c>
      <c r="E4661" s="71">
        <v>0</v>
      </c>
      <c r="F4661" s="71">
        <v>0</v>
      </c>
      <c r="G4661" s="71">
        <v>0</v>
      </c>
      <c r="H4661" s="71">
        <v>4666</v>
      </c>
      <c r="I4661" s="71">
        <v>37.838055300000001</v>
      </c>
      <c r="J4661" s="71">
        <v>-122.2284246</v>
      </c>
    </row>
    <row r="4662" spans="1:10" ht="29.1">
      <c r="A4662" s="71">
        <v>57490</v>
      </c>
      <c r="B4662" s="70" t="s">
        <v>1035</v>
      </c>
      <c r="C4662" s="71">
        <v>1016510</v>
      </c>
      <c r="D4662" s="72" t="s">
        <v>4160</v>
      </c>
      <c r="E4662" s="71">
        <v>0</v>
      </c>
      <c r="F4662" s="71">
        <v>0</v>
      </c>
      <c r="G4662" s="71">
        <v>0</v>
      </c>
      <c r="H4662" s="71">
        <v>4666</v>
      </c>
      <c r="I4662" s="71">
        <v>37.838405999999999</v>
      </c>
      <c r="J4662" s="71">
        <v>-122.22835670000001</v>
      </c>
    </row>
    <row r="4663" spans="1:10" ht="29.1">
      <c r="A4663" s="71">
        <v>59587</v>
      </c>
      <c r="B4663" s="70" t="s">
        <v>1035</v>
      </c>
      <c r="C4663" s="71">
        <v>1016800</v>
      </c>
      <c r="D4663" s="72" t="s">
        <v>4161</v>
      </c>
      <c r="E4663" s="71">
        <v>0</v>
      </c>
      <c r="F4663" s="71">
        <v>0</v>
      </c>
      <c r="G4663" s="71">
        <v>0</v>
      </c>
      <c r="H4663" s="71">
        <v>4666</v>
      </c>
      <c r="I4663" s="71">
        <v>37.789070199999998</v>
      </c>
      <c r="J4663" s="71">
        <v>-122.1783607</v>
      </c>
    </row>
    <row r="4664" spans="1:10" ht="29.1">
      <c r="A4664" s="71">
        <v>59659</v>
      </c>
      <c r="B4664" s="70" t="s">
        <v>1035</v>
      </c>
      <c r="C4664" s="71">
        <v>1016810</v>
      </c>
      <c r="D4664" s="72" t="s">
        <v>4162</v>
      </c>
      <c r="E4664" s="71">
        <v>0</v>
      </c>
      <c r="F4664" s="71">
        <v>0</v>
      </c>
      <c r="G4664" s="71">
        <v>0</v>
      </c>
      <c r="H4664" s="71">
        <v>4666</v>
      </c>
      <c r="I4664" s="71">
        <v>37.788898199999998</v>
      </c>
      <c r="J4664" s="71">
        <v>-122.1784648</v>
      </c>
    </row>
    <row r="4665" spans="1:10" ht="29.1">
      <c r="A4665" s="71">
        <v>51183</v>
      </c>
      <c r="B4665" s="70" t="s">
        <v>1035</v>
      </c>
      <c r="C4665" s="71">
        <v>1016910</v>
      </c>
      <c r="D4665" s="72" t="s">
        <v>3760</v>
      </c>
      <c r="E4665" s="71">
        <v>0</v>
      </c>
      <c r="F4665" s="71">
        <v>0</v>
      </c>
      <c r="G4665" s="71">
        <v>0</v>
      </c>
      <c r="H4665" s="71">
        <v>4666</v>
      </c>
      <c r="I4665" s="71">
        <v>37.768610799999998</v>
      </c>
      <c r="J4665" s="71">
        <v>-122.153201</v>
      </c>
    </row>
    <row r="4666" spans="1:10" ht="29.1">
      <c r="A4666" s="71">
        <v>56848</v>
      </c>
      <c r="B4666" s="70" t="s">
        <v>1035</v>
      </c>
      <c r="C4666" s="71">
        <v>1016940</v>
      </c>
      <c r="D4666" s="72" t="s">
        <v>3662</v>
      </c>
      <c r="E4666" s="71">
        <v>0</v>
      </c>
      <c r="F4666" s="71">
        <v>0</v>
      </c>
      <c r="G4666" s="71">
        <v>0</v>
      </c>
      <c r="H4666" s="71">
        <v>4666</v>
      </c>
      <c r="I4666" s="71">
        <v>37.816009399999999</v>
      </c>
      <c r="J4666" s="71">
        <v>-122.20233570000001</v>
      </c>
    </row>
    <row r="4667" spans="1:10" ht="29.1">
      <c r="A4667" s="71">
        <v>58948</v>
      </c>
      <c r="B4667" s="70" t="s">
        <v>1035</v>
      </c>
      <c r="C4667" s="71">
        <v>1016970</v>
      </c>
      <c r="D4667" s="72" t="s">
        <v>3995</v>
      </c>
      <c r="E4667" s="71">
        <v>0</v>
      </c>
      <c r="F4667" s="71">
        <v>0</v>
      </c>
      <c r="G4667" s="71">
        <v>0</v>
      </c>
      <c r="H4667" s="71">
        <v>4666</v>
      </c>
      <c r="I4667" s="71">
        <v>37.812252899999997</v>
      </c>
      <c r="J4667" s="71">
        <v>-122.1992197</v>
      </c>
    </row>
    <row r="4668" spans="1:10" ht="29.1">
      <c r="A4668" s="71">
        <v>51576</v>
      </c>
      <c r="B4668" s="70" t="s">
        <v>1035</v>
      </c>
      <c r="C4668" s="71">
        <v>1017000</v>
      </c>
      <c r="D4668" s="72" t="s">
        <v>4163</v>
      </c>
      <c r="E4668" s="71">
        <v>0</v>
      </c>
      <c r="F4668" s="71">
        <v>0</v>
      </c>
      <c r="G4668" s="71">
        <v>0</v>
      </c>
      <c r="H4668" s="71">
        <v>4666</v>
      </c>
      <c r="I4668" s="71">
        <v>37.790125500000002</v>
      </c>
      <c r="J4668" s="71">
        <v>-122.17933650000001</v>
      </c>
    </row>
    <row r="4669" spans="1:10" ht="29.1">
      <c r="A4669" s="71">
        <v>52721</v>
      </c>
      <c r="B4669" s="70" t="s">
        <v>1035</v>
      </c>
      <c r="C4669" s="71">
        <v>1017130</v>
      </c>
      <c r="D4669" s="72" t="s">
        <v>4164</v>
      </c>
      <c r="E4669" s="71">
        <v>0</v>
      </c>
      <c r="F4669" s="71">
        <v>0</v>
      </c>
      <c r="G4669" s="71">
        <v>0</v>
      </c>
      <c r="H4669" s="71">
        <v>4666</v>
      </c>
      <c r="I4669" s="71">
        <v>37.793386499999997</v>
      </c>
      <c r="J4669" s="71">
        <v>-122.18097469999999</v>
      </c>
    </row>
    <row r="4670" spans="1:10" ht="29.1">
      <c r="A4670" s="71">
        <v>57620</v>
      </c>
      <c r="B4670" s="70" t="s">
        <v>1035</v>
      </c>
      <c r="C4670" s="71">
        <v>1018990</v>
      </c>
      <c r="D4670" s="72" t="s">
        <v>4165</v>
      </c>
      <c r="E4670" s="71">
        <v>0</v>
      </c>
      <c r="F4670" s="71">
        <v>0</v>
      </c>
      <c r="G4670" s="71">
        <v>0</v>
      </c>
      <c r="H4670" s="71">
        <v>4666</v>
      </c>
      <c r="I4670" s="71">
        <v>37.770195700000002</v>
      </c>
      <c r="J4670" s="71">
        <v>-122.1349405</v>
      </c>
    </row>
    <row r="4671" spans="1:10" ht="29.1">
      <c r="A4671" s="71">
        <v>52458</v>
      </c>
      <c r="B4671" s="70" t="s">
        <v>1035</v>
      </c>
      <c r="C4671" s="71">
        <v>1019010</v>
      </c>
      <c r="D4671" s="72" t="s">
        <v>4056</v>
      </c>
      <c r="E4671" s="71">
        <v>0</v>
      </c>
      <c r="F4671" s="71">
        <v>0</v>
      </c>
      <c r="G4671" s="71">
        <v>0</v>
      </c>
      <c r="H4671" s="71">
        <v>4666</v>
      </c>
      <c r="I4671" s="71">
        <v>37.767764999999997</v>
      </c>
      <c r="J4671" s="71">
        <v>-122.134924</v>
      </c>
    </row>
    <row r="4672" spans="1:10" ht="29.1">
      <c r="A4672" s="71">
        <v>52840</v>
      </c>
      <c r="B4672" s="70" t="s">
        <v>1035</v>
      </c>
      <c r="C4672" s="71">
        <v>1019030</v>
      </c>
      <c r="D4672" s="72" t="s">
        <v>4166</v>
      </c>
      <c r="E4672" s="71">
        <v>0</v>
      </c>
      <c r="F4672" s="71">
        <v>0</v>
      </c>
      <c r="G4672" s="71">
        <v>0</v>
      </c>
      <c r="H4672" s="71">
        <v>4666</v>
      </c>
      <c r="I4672" s="71">
        <v>37.762923899999997</v>
      </c>
      <c r="J4672" s="71">
        <v>-122.1413913</v>
      </c>
    </row>
    <row r="4673" spans="1:10" ht="29.1">
      <c r="A4673" s="71">
        <v>53483</v>
      </c>
      <c r="B4673" s="70" t="s">
        <v>1035</v>
      </c>
      <c r="C4673" s="71">
        <v>1019040</v>
      </c>
      <c r="D4673" s="72" t="s">
        <v>4166</v>
      </c>
      <c r="E4673" s="71">
        <v>0</v>
      </c>
      <c r="F4673" s="71">
        <v>0</v>
      </c>
      <c r="G4673" s="71">
        <v>0</v>
      </c>
      <c r="H4673" s="71">
        <v>4666</v>
      </c>
      <c r="I4673" s="71">
        <v>37.762817599999998</v>
      </c>
      <c r="J4673" s="71">
        <v>-122.14124649999999</v>
      </c>
    </row>
    <row r="4674" spans="1:10" ht="29.1">
      <c r="A4674" s="71">
        <v>54104</v>
      </c>
      <c r="B4674" s="70" t="s">
        <v>1035</v>
      </c>
      <c r="C4674" s="71">
        <v>1019070</v>
      </c>
      <c r="D4674" s="72" t="s">
        <v>4046</v>
      </c>
      <c r="E4674" s="71">
        <v>0</v>
      </c>
      <c r="F4674" s="71">
        <v>0</v>
      </c>
      <c r="G4674" s="71">
        <v>0</v>
      </c>
      <c r="H4674" s="71">
        <v>4666</v>
      </c>
      <c r="I4674" s="71">
        <v>37.761543600000003</v>
      </c>
      <c r="J4674" s="71">
        <v>-122.14409000000001</v>
      </c>
    </row>
    <row r="4675" spans="1:10" ht="29.1">
      <c r="A4675" s="71">
        <v>56468</v>
      </c>
      <c r="B4675" s="70" t="s">
        <v>1035</v>
      </c>
      <c r="C4675" s="71">
        <v>1019330</v>
      </c>
      <c r="D4675" s="72" t="s">
        <v>4167</v>
      </c>
      <c r="E4675" s="71">
        <v>0</v>
      </c>
      <c r="F4675" s="71">
        <v>0</v>
      </c>
      <c r="G4675" s="71">
        <v>0</v>
      </c>
      <c r="H4675" s="71">
        <v>4666</v>
      </c>
      <c r="I4675" s="71">
        <v>37.787101700000001</v>
      </c>
      <c r="J4675" s="71">
        <v>-122.1491422</v>
      </c>
    </row>
    <row r="4676" spans="1:10" ht="29.1">
      <c r="A4676" s="71">
        <v>56485</v>
      </c>
      <c r="B4676" s="70" t="s">
        <v>1035</v>
      </c>
      <c r="C4676" s="71">
        <v>1019340</v>
      </c>
      <c r="D4676" s="72" t="s">
        <v>4168</v>
      </c>
      <c r="E4676" s="71">
        <v>0</v>
      </c>
      <c r="F4676" s="71">
        <v>0</v>
      </c>
      <c r="G4676" s="71">
        <v>0</v>
      </c>
      <c r="H4676" s="71">
        <v>4666</v>
      </c>
      <c r="I4676" s="71">
        <v>37.7851924</v>
      </c>
      <c r="J4676" s="71">
        <v>-122.1435472</v>
      </c>
    </row>
    <row r="4677" spans="1:10" ht="29.1">
      <c r="A4677" s="71">
        <v>56486</v>
      </c>
      <c r="B4677" s="70" t="s">
        <v>1035</v>
      </c>
      <c r="C4677" s="71">
        <v>1019350</v>
      </c>
      <c r="D4677" s="72" t="s">
        <v>4169</v>
      </c>
      <c r="E4677" s="71">
        <v>0</v>
      </c>
      <c r="F4677" s="71">
        <v>0</v>
      </c>
      <c r="G4677" s="71">
        <v>0</v>
      </c>
      <c r="H4677" s="71">
        <v>4666</v>
      </c>
      <c r="I4677" s="71">
        <v>37.785449900000003</v>
      </c>
      <c r="J4677" s="71">
        <v>-122.14367970000001</v>
      </c>
    </row>
    <row r="4678" spans="1:10" ht="29.1">
      <c r="A4678" s="71">
        <v>58452</v>
      </c>
      <c r="B4678" s="70" t="s">
        <v>1035</v>
      </c>
      <c r="C4678" s="71">
        <v>1019520</v>
      </c>
      <c r="D4678" s="72" t="s">
        <v>4170</v>
      </c>
      <c r="E4678" s="71">
        <v>0</v>
      </c>
      <c r="F4678" s="71">
        <v>0</v>
      </c>
      <c r="G4678" s="71">
        <v>0</v>
      </c>
      <c r="H4678" s="71">
        <v>4666</v>
      </c>
      <c r="I4678" s="71">
        <v>37.786050400000001</v>
      </c>
      <c r="J4678" s="71">
        <v>-122.1467213</v>
      </c>
    </row>
    <row r="4679" spans="1:10" ht="29.1">
      <c r="A4679" s="71">
        <v>59458</v>
      </c>
      <c r="B4679" s="70" t="s">
        <v>1035</v>
      </c>
      <c r="C4679" s="71">
        <v>1019650</v>
      </c>
      <c r="D4679" s="72" t="s">
        <v>3863</v>
      </c>
      <c r="E4679" s="71">
        <v>0</v>
      </c>
      <c r="F4679" s="71">
        <v>0</v>
      </c>
      <c r="G4679" s="71">
        <v>0</v>
      </c>
      <c r="H4679" s="71">
        <v>4666</v>
      </c>
      <c r="I4679" s="71">
        <v>37.8326584</v>
      </c>
      <c r="J4679" s="71">
        <v>-122.2075198</v>
      </c>
    </row>
    <row r="4680" spans="1:10" ht="29.1">
      <c r="A4680" s="71">
        <v>58280</v>
      </c>
      <c r="B4680" s="70" t="s">
        <v>1035</v>
      </c>
      <c r="C4680" s="71">
        <v>1019930</v>
      </c>
      <c r="D4680" s="72" t="s">
        <v>4171</v>
      </c>
      <c r="E4680" s="71">
        <v>0</v>
      </c>
      <c r="F4680" s="71">
        <v>0</v>
      </c>
      <c r="G4680" s="71">
        <v>0</v>
      </c>
      <c r="H4680" s="71">
        <v>4666</v>
      </c>
      <c r="I4680" s="71">
        <v>37.774007699999999</v>
      </c>
      <c r="J4680" s="71">
        <v>-122.16803640000001</v>
      </c>
    </row>
    <row r="4681" spans="1:10" ht="29.1">
      <c r="A4681" s="71">
        <v>53140</v>
      </c>
      <c r="B4681" s="70" t="s">
        <v>1035</v>
      </c>
      <c r="C4681" s="71">
        <v>1100030</v>
      </c>
      <c r="D4681" s="72" t="s">
        <v>3952</v>
      </c>
      <c r="E4681" s="71">
        <v>0</v>
      </c>
      <c r="F4681" s="71">
        <v>0</v>
      </c>
      <c r="G4681" s="71">
        <v>0</v>
      </c>
      <c r="H4681" s="71">
        <v>4666</v>
      </c>
      <c r="I4681" s="71">
        <v>37.816796600000004</v>
      </c>
      <c r="J4681" s="71">
        <v>-122.225257</v>
      </c>
    </row>
    <row r="4682" spans="1:10" ht="29.1">
      <c r="A4682" s="71">
        <v>56164</v>
      </c>
      <c r="B4682" s="70" t="s">
        <v>1035</v>
      </c>
      <c r="C4682" s="71">
        <v>1100300</v>
      </c>
      <c r="D4682" s="72" t="s">
        <v>4172</v>
      </c>
      <c r="E4682" s="71">
        <v>0</v>
      </c>
      <c r="F4682" s="71">
        <v>0</v>
      </c>
      <c r="G4682" s="71">
        <v>0</v>
      </c>
      <c r="H4682" s="71">
        <v>4666</v>
      </c>
      <c r="I4682" s="71">
        <v>37.826326100000003</v>
      </c>
      <c r="J4682" s="71">
        <v>-122.2330714</v>
      </c>
    </row>
    <row r="4683" spans="1:10" ht="29.1">
      <c r="A4683" s="71">
        <v>56242</v>
      </c>
      <c r="B4683" s="70" t="s">
        <v>1035</v>
      </c>
      <c r="C4683" s="71">
        <v>1100320</v>
      </c>
      <c r="D4683" s="72" t="s">
        <v>4173</v>
      </c>
      <c r="E4683" s="71">
        <v>0</v>
      </c>
      <c r="F4683" s="71">
        <v>0</v>
      </c>
      <c r="G4683" s="71">
        <v>0</v>
      </c>
      <c r="H4683" s="71">
        <v>4666</v>
      </c>
      <c r="I4683" s="71">
        <v>37.828811399999999</v>
      </c>
      <c r="J4683" s="71">
        <v>-122.23443090000001</v>
      </c>
    </row>
    <row r="4684" spans="1:10" ht="29.1">
      <c r="A4684" s="71">
        <v>54210</v>
      </c>
      <c r="B4684" s="70" t="s">
        <v>1035</v>
      </c>
      <c r="C4684" s="71">
        <v>1301420</v>
      </c>
      <c r="D4684" s="72" t="s">
        <v>4174</v>
      </c>
      <c r="E4684" s="71">
        <v>0</v>
      </c>
      <c r="F4684" s="71">
        <v>0</v>
      </c>
      <c r="G4684" s="71">
        <v>0</v>
      </c>
      <c r="H4684" s="71">
        <v>4666</v>
      </c>
      <c r="I4684" s="71">
        <v>37.982340999999998</v>
      </c>
      <c r="J4684" s="71">
        <v>-122.314335</v>
      </c>
    </row>
    <row r="4685" spans="1:10" ht="29.1">
      <c r="A4685" s="71">
        <v>58020</v>
      </c>
      <c r="B4685" s="70" t="s">
        <v>1035</v>
      </c>
      <c r="C4685" s="71">
        <v>1301540</v>
      </c>
      <c r="D4685" s="72" t="s">
        <v>4175</v>
      </c>
      <c r="E4685" s="71">
        <v>0</v>
      </c>
      <c r="F4685" s="71">
        <v>0</v>
      </c>
      <c r="G4685" s="71">
        <v>0</v>
      </c>
      <c r="H4685" s="71">
        <v>4666</v>
      </c>
      <c r="I4685" s="71">
        <v>37.943600199999999</v>
      </c>
      <c r="J4685" s="71">
        <v>-122.33838660000001</v>
      </c>
    </row>
    <row r="4686" spans="1:10" ht="29.1">
      <c r="A4686" s="71">
        <v>59698</v>
      </c>
      <c r="B4686" s="70" t="s">
        <v>1035</v>
      </c>
      <c r="C4686" s="71">
        <v>1301550</v>
      </c>
      <c r="D4686" s="72" t="s">
        <v>4175</v>
      </c>
      <c r="E4686" s="71">
        <v>0</v>
      </c>
      <c r="F4686" s="71">
        <v>0</v>
      </c>
      <c r="G4686" s="71">
        <v>0</v>
      </c>
      <c r="H4686" s="71">
        <v>4666</v>
      </c>
      <c r="I4686" s="71">
        <v>37.943695400000003</v>
      </c>
      <c r="J4686" s="71">
        <v>-122.33807950000001</v>
      </c>
    </row>
    <row r="4687" spans="1:10" ht="29.1">
      <c r="A4687" s="71">
        <v>58487</v>
      </c>
      <c r="B4687" s="70" t="s">
        <v>1035</v>
      </c>
      <c r="C4687" s="71">
        <v>1301560</v>
      </c>
      <c r="D4687" s="72" t="s">
        <v>4176</v>
      </c>
      <c r="E4687" s="71">
        <v>0</v>
      </c>
      <c r="F4687" s="71">
        <v>0</v>
      </c>
      <c r="G4687" s="71">
        <v>0</v>
      </c>
      <c r="H4687" s="71">
        <v>4666</v>
      </c>
      <c r="I4687" s="71">
        <v>37.943696899999999</v>
      </c>
      <c r="J4687" s="71">
        <v>-122.3363311</v>
      </c>
    </row>
    <row r="4688" spans="1:10" ht="29.1">
      <c r="A4688" s="71">
        <v>51341</v>
      </c>
      <c r="B4688" s="70" t="s">
        <v>1035</v>
      </c>
      <c r="C4688" s="71">
        <v>1301570</v>
      </c>
      <c r="D4688" s="72" t="s">
        <v>4176</v>
      </c>
      <c r="E4688" s="71">
        <v>0</v>
      </c>
      <c r="F4688" s="71">
        <v>0</v>
      </c>
      <c r="G4688" s="71">
        <v>0</v>
      </c>
      <c r="H4688" s="71">
        <v>4666</v>
      </c>
      <c r="I4688" s="71">
        <v>37.943595000000002</v>
      </c>
      <c r="J4688" s="71">
        <v>-122.3366362</v>
      </c>
    </row>
    <row r="4689" spans="1:10" ht="29.1">
      <c r="A4689" s="71">
        <v>50265</v>
      </c>
      <c r="B4689" s="70" t="s">
        <v>1035</v>
      </c>
      <c r="C4689" s="71">
        <v>1301620</v>
      </c>
      <c r="D4689" s="72" t="s">
        <v>4006</v>
      </c>
      <c r="E4689" s="71">
        <v>0</v>
      </c>
      <c r="F4689" s="71">
        <v>0</v>
      </c>
      <c r="G4689" s="71">
        <v>0</v>
      </c>
      <c r="H4689" s="71">
        <v>4666</v>
      </c>
      <c r="I4689" s="71">
        <v>37.943605900000001</v>
      </c>
      <c r="J4689" s="71">
        <v>-122.331092</v>
      </c>
    </row>
    <row r="4690" spans="1:10" ht="29.1">
      <c r="A4690" s="71">
        <v>59410</v>
      </c>
      <c r="B4690" s="70" t="s">
        <v>1035</v>
      </c>
      <c r="C4690" s="71">
        <v>1301860</v>
      </c>
      <c r="D4690" s="72" t="s">
        <v>4079</v>
      </c>
      <c r="E4690" s="71">
        <v>0</v>
      </c>
      <c r="F4690" s="71">
        <v>0</v>
      </c>
      <c r="G4690" s="71">
        <v>0</v>
      </c>
      <c r="H4690" s="71">
        <v>4666</v>
      </c>
      <c r="I4690" s="71">
        <v>37.976370699999997</v>
      </c>
      <c r="J4690" s="71">
        <v>-122.3196631</v>
      </c>
    </row>
    <row r="4691" spans="1:10" ht="29.1">
      <c r="A4691" s="71">
        <v>51532</v>
      </c>
      <c r="B4691" s="70" t="s">
        <v>1035</v>
      </c>
      <c r="C4691" s="71">
        <v>1301900</v>
      </c>
      <c r="D4691" s="72" t="s">
        <v>4177</v>
      </c>
      <c r="E4691" s="71">
        <v>0</v>
      </c>
      <c r="F4691" s="71">
        <v>0</v>
      </c>
      <c r="G4691" s="71">
        <v>0</v>
      </c>
      <c r="H4691" s="71">
        <v>4666</v>
      </c>
      <c r="I4691" s="71">
        <v>37.976888000000002</v>
      </c>
      <c r="J4691" s="71">
        <v>-122.308267</v>
      </c>
    </row>
    <row r="4692" spans="1:10" ht="29.1">
      <c r="A4692" s="71">
        <v>50656</v>
      </c>
      <c r="B4692" s="70" t="s">
        <v>1035</v>
      </c>
      <c r="C4692" s="71">
        <v>1301910</v>
      </c>
      <c r="D4692" s="72" t="s">
        <v>4178</v>
      </c>
      <c r="E4692" s="71">
        <v>0</v>
      </c>
      <c r="F4692" s="71">
        <v>0</v>
      </c>
      <c r="G4692" s="71">
        <v>0</v>
      </c>
      <c r="H4692" s="71">
        <v>4666</v>
      </c>
      <c r="I4692" s="71">
        <v>37.976118399999997</v>
      </c>
      <c r="J4692" s="71">
        <v>-122.3171972</v>
      </c>
    </row>
    <row r="4693" spans="1:10" ht="29.1">
      <c r="A4693" s="71">
        <v>51621</v>
      </c>
      <c r="B4693" s="70" t="s">
        <v>1035</v>
      </c>
      <c r="C4693" s="71">
        <v>1301920</v>
      </c>
      <c r="D4693" s="72" t="s">
        <v>4179</v>
      </c>
      <c r="E4693" s="71">
        <v>0</v>
      </c>
      <c r="F4693" s="71">
        <v>0</v>
      </c>
      <c r="G4693" s="71">
        <v>0</v>
      </c>
      <c r="H4693" s="71">
        <v>4666</v>
      </c>
      <c r="I4693" s="71">
        <v>37.9764549</v>
      </c>
      <c r="J4693" s="71">
        <v>-122.31300950000001</v>
      </c>
    </row>
    <row r="4694" spans="1:10" ht="29.1">
      <c r="A4694" s="71">
        <v>54993</v>
      </c>
      <c r="B4694" s="70" t="s">
        <v>1035</v>
      </c>
      <c r="C4694" s="71">
        <v>1301930</v>
      </c>
      <c r="D4694" s="72" t="s">
        <v>4180</v>
      </c>
      <c r="E4694" s="71">
        <v>0</v>
      </c>
      <c r="F4694" s="71">
        <v>0</v>
      </c>
      <c r="G4694" s="71">
        <v>0</v>
      </c>
      <c r="H4694" s="71">
        <v>4666</v>
      </c>
      <c r="I4694" s="71">
        <v>37.976240300000001</v>
      </c>
      <c r="J4694" s="71">
        <v>-122.314009</v>
      </c>
    </row>
    <row r="4695" spans="1:10" ht="29.1">
      <c r="A4695" s="71">
        <v>51921</v>
      </c>
      <c r="B4695" s="70" t="s">
        <v>1035</v>
      </c>
      <c r="C4695" s="71">
        <v>1301940</v>
      </c>
      <c r="D4695" s="72" t="s">
        <v>4181</v>
      </c>
      <c r="E4695" s="71">
        <v>0</v>
      </c>
      <c r="F4695" s="71">
        <v>0</v>
      </c>
      <c r="G4695" s="71">
        <v>0</v>
      </c>
      <c r="H4695" s="71">
        <v>4666</v>
      </c>
      <c r="I4695" s="71">
        <v>37.976477500000001</v>
      </c>
      <c r="J4695" s="71">
        <v>-122.31101459999999</v>
      </c>
    </row>
    <row r="4696" spans="1:10" ht="29.1">
      <c r="A4696" s="71">
        <v>52921</v>
      </c>
      <c r="B4696" s="70" t="s">
        <v>1035</v>
      </c>
      <c r="C4696" s="71">
        <v>1302710</v>
      </c>
      <c r="D4696" s="72" t="s">
        <v>3673</v>
      </c>
      <c r="E4696" s="71">
        <v>0</v>
      </c>
      <c r="F4696" s="71">
        <v>0</v>
      </c>
      <c r="G4696" s="71">
        <v>0</v>
      </c>
      <c r="H4696" s="71">
        <v>4666</v>
      </c>
      <c r="I4696" s="71">
        <v>37.976910599999997</v>
      </c>
      <c r="J4696" s="71">
        <v>-122.3138525</v>
      </c>
    </row>
    <row r="4697" spans="1:10" ht="29.1">
      <c r="A4697" s="71">
        <v>56012</v>
      </c>
      <c r="B4697" s="70" t="s">
        <v>1035</v>
      </c>
      <c r="C4697" s="71">
        <v>1302720</v>
      </c>
      <c r="D4697" s="72" t="s">
        <v>4182</v>
      </c>
      <c r="E4697" s="71">
        <v>0</v>
      </c>
      <c r="F4697" s="71">
        <v>0</v>
      </c>
      <c r="G4697" s="71">
        <v>0</v>
      </c>
      <c r="H4697" s="71">
        <v>4666</v>
      </c>
      <c r="I4697" s="71">
        <v>37.980229000000001</v>
      </c>
      <c r="J4697" s="71">
        <v>-122.309241</v>
      </c>
    </row>
    <row r="4698" spans="1:10" ht="29.1">
      <c r="A4698" s="71">
        <v>52932</v>
      </c>
      <c r="B4698" s="70" t="s">
        <v>1035</v>
      </c>
      <c r="C4698" s="71">
        <v>1302730</v>
      </c>
      <c r="D4698" s="72" t="s">
        <v>4182</v>
      </c>
      <c r="E4698" s="71">
        <v>0</v>
      </c>
      <c r="F4698" s="71">
        <v>0</v>
      </c>
      <c r="G4698" s="71">
        <v>0</v>
      </c>
      <c r="H4698" s="71">
        <v>4666</v>
      </c>
      <c r="I4698" s="71">
        <v>37.980308000000001</v>
      </c>
      <c r="J4698" s="71">
        <v>-122.30941799999999</v>
      </c>
    </row>
    <row r="4699" spans="1:10" ht="29.1">
      <c r="A4699" s="71">
        <v>52965</v>
      </c>
      <c r="B4699" s="70" t="s">
        <v>1035</v>
      </c>
      <c r="C4699" s="71">
        <v>1302740</v>
      </c>
      <c r="D4699" s="72" t="s">
        <v>4183</v>
      </c>
      <c r="E4699" s="71">
        <v>0</v>
      </c>
      <c r="F4699" s="71">
        <v>0</v>
      </c>
      <c r="G4699" s="71">
        <v>0</v>
      </c>
      <c r="H4699" s="71">
        <v>4666</v>
      </c>
      <c r="I4699" s="71">
        <v>37.981149100000003</v>
      </c>
      <c r="J4699" s="71">
        <v>-122.31199839999999</v>
      </c>
    </row>
    <row r="4700" spans="1:10" ht="29.1">
      <c r="A4700" s="71">
        <v>56123</v>
      </c>
      <c r="B4700" s="70" t="s">
        <v>1035</v>
      </c>
      <c r="C4700" s="71">
        <v>1302750</v>
      </c>
      <c r="D4700" s="72" t="s">
        <v>4184</v>
      </c>
      <c r="E4700" s="71">
        <v>0</v>
      </c>
      <c r="F4700" s="71">
        <v>0</v>
      </c>
      <c r="G4700" s="71">
        <v>0</v>
      </c>
      <c r="H4700" s="71">
        <v>4666</v>
      </c>
      <c r="I4700" s="71">
        <v>37.980351499999998</v>
      </c>
      <c r="J4700" s="71">
        <v>-122.31544839999999</v>
      </c>
    </row>
    <row r="4701" spans="1:10" ht="29.1">
      <c r="A4701" s="71">
        <v>53032</v>
      </c>
      <c r="B4701" s="70" t="s">
        <v>1035</v>
      </c>
      <c r="C4701" s="71">
        <v>1302760</v>
      </c>
      <c r="D4701" s="72" t="s">
        <v>4185</v>
      </c>
      <c r="E4701" s="71">
        <v>0</v>
      </c>
      <c r="F4701" s="71">
        <v>0</v>
      </c>
      <c r="G4701" s="71">
        <v>0</v>
      </c>
      <c r="H4701" s="71">
        <v>4666</v>
      </c>
      <c r="I4701" s="71">
        <v>37.9803803</v>
      </c>
      <c r="J4701" s="71">
        <v>-122.31318899999999</v>
      </c>
    </row>
    <row r="4702" spans="1:10" ht="29.1">
      <c r="A4702" s="71">
        <v>56154</v>
      </c>
      <c r="B4702" s="70" t="s">
        <v>1035</v>
      </c>
      <c r="C4702" s="71">
        <v>1303800</v>
      </c>
      <c r="D4702" s="72" t="s">
        <v>1796</v>
      </c>
      <c r="E4702" s="71">
        <v>0</v>
      </c>
      <c r="F4702" s="71">
        <v>0</v>
      </c>
      <c r="G4702" s="71">
        <v>0</v>
      </c>
      <c r="H4702" s="71">
        <v>4666</v>
      </c>
      <c r="I4702" s="71">
        <v>37.9723975</v>
      </c>
      <c r="J4702" s="71">
        <v>-122.2886768</v>
      </c>
    </row>
    <row r="4703" spans="1:10" ht="29.1">
      <c r="A4703" s="71">
        <v>51884</v>
      </c>
      <c r="B4703" s="70" t="s">
        <v>1035</v>
      </c>
      <c r="C4703" s="71">
        <v>1304040</v>
      </c>
      <c r="D4703" s="72" t="s">
        <v>4186</v>
      </c>
      <c r="E4703" s="71">
        <v>0</v>
      </c>
      <c r="F4703" s="71">
        <v>0</v>
      </c>
      <c r="G4703" s="71">
        <v>0</v>
      </c>
      <c r="H4703" s="71">
        <v>4666</v>
      </c>
      <c r="I4703" s="71">
        <v>37.964820000000003</v>
      </c>
      <c r="J4703" s="71">
        <v>-122.2511392</v>
      </c>
    </row>
    <row r="4704" spans="1:10" ht="29.1">
      <c r="A4704" s="71">
        <v>57627</v>
      </c>
      <c r="B4704" s="70" t="s">
        <v>1035</v>
      </c>
      <c r="C4704" s="71">
        <v>1304050</v>
      </c>
      <c r="D4704" s="72" t="s">
        <v>4187</v>
      </c>
      <c r="E4704" s="71">
        <v>0</v>
      </c>
      <c r="F4704" s="71">
        <v>0</v>
      </c>
      <c r="G4704" s="71">
        <v>0</v>
      </c>
      <c r="H4704" s="71">
        <v>4666</v>
      </c>
      <c r="I4704" s="71">
        <v>37.966710399999997</v>
      </c>
      <c r="J4704" s="71">
        <v>-122.251045</v>
      </c>
    </row>
    <row r="4705" spans="1:10" ht="29.1">
      <c r="A4705" s="71">
        <v>57637</v>
      </c>
      <c r="B4705" s="70" t="s">
        <v>1035</v>
      </c>
      <c r="C4705" s="73">
        <v>1304060</v>
      </c>
      <c r="D4705" s="72" t="s">
        <v>4188</v>
      </c>
      <c r="E4705" s="73">
        <v>0</v>
      </c>
      <c r="F4705" s="73">
        <v>0</v>
      </c>
      <c r="G4705" s="73">
        <v>0</v>
      </c>
      <c r="H4705" s="73">
        <v>4666</v>
      </c>
      <c r="I4705" s="71">
        <v>37.968272300000002</v>
      </c>
      <c r="J4705" s="71">
        <v>-122.2533713</v>
      </c>
    </row>
    <row r="4706" spans="1:10" ht="29.1">
      <c r="A4706" s="71">
        <v>57697</v>
      </c>
      <c r="B4706" s="70" t="s">
        <v>1035</v>
      </c>
      <c r="C4706" s="71">
        <v>1304080</v>
      </c>
      <c r="D4706" s="72" t="s">
        <v>3860</v>
      </c>
      <c r="E4706" s="71">
        <v>0</v>
      </c>
      <c r="F4706" s="71">
        <v>0</v>
      </c>
      <c r="G4706" s="71">
        <v>0</v>
      </c>
      <c r="H4706" s="71">
        <v>4666</v>
      </c>
      <c r="I4706" s="71">
        <v>37.957671099999999</v>
      </c>
      <c r="J4706" s="71">
        <v>-122.26834049999999</v>
      </c>
    </row>
    <row r="4707" spans="1:10" ht="29.1">
      <c r="A4707" s="71">
        <v>56199</v>
      </c>
      <c r="B4707" s="70" t="s">
        <v>1035</v>
      </c>
      <c r="C4707" s="71">
        <v>1600770</v>
      </c>
      <c r="D4707" s="72" t="s">
        <v>4189</v>
      </c>
      <c r="E4707" s="71">
        <v>0</v>
      </c>
      <c r="F4707" s="71">
        <v>0</v>
      </c>
      <c r="G4707" s="71">
        <v>0</v>
      </c>
      <c r="H4707" s="71">
        <v>4666</v>
      </c>
      <c r="I4707" s="71">
        <v>37.961780500000003</v>
      </c>
      <c r="J4707" s="71">
        <v>-122.3561026</v>
      </c>
    </row>
    <row r="4708" spans="1:10" ht="29.1">
      <c r="A4708" s="71">
        <v>57105</v>
      </c>
      <c r="B4708" s="70" t="s">
        <v>1035</v>
      </c>
      <c r="C4708" s="71">
        <v>1601100</v>
      </c>
      <c r="D4708" s="72" t="s">
        <v>4190</v>
      </c>
      <c r="E4708" s="71">
        <v>0</v>
      </c>
      <c r="F4708" s="71">
        <v>0</v>
      </c>
      <c r="G4708" s="71">
        <v>0</v>
      </c>
      <c r="H4708" s="71">
        <v>4666</v>
      </c>
      <c r="I4708" s="71">
        <v>37.978037299999997</v>
      </c>
      <c r="J4708" s="71">
        <v>-122.3478734</v>
      </c>
    </row>
    <row r="4709" spans="1:10" ht="29.1">
      <c r="A4709" s="71">
        <v>54123</v>
      </c>
      <c r="B4709" s="70" t="s">
        <v>1035</v>
      </c>
      <c r="C4709" s="71">
        <v>9801110</v>
      </c>
      <c r="D4709" s="72" t="s">
        <v>4191</v>
      </c>
      <c r="E4709" s="71">
        <v>0</v>
      </c>
      <c r="F4709" s="71">
        <v>0</v>
      </c>
      <c r="G4709" s="71">
        <v>0</v>
      </c>
      <c r="H4709" s="71">
        <v>4666</v>
      </c>
      <c r="I4709" s="71">
        <v>37.706986100000002</v>
      </c>
      <c r="J4709" s="71">
        <v>-122.12317349999999</v>
      </c>
    </row>
    <row r="4710" spans="1:10" ht="29.1">
      <c r="A4710" s="71">
        <v>52158</v>
      </c>
      <c r="B4710" s="70" t="s">
        <v>1035</v>
      </c>
      <c r="C4710" s="71">
        <v>9801120</v>
      </c>
      <c r="D4710" s="72" t="s">
        <v>4192</v>
      </c>
      <c r="E4710" s="71">
        <v>0</v>
      </c>
      <c r="F4710" s="71">
        <v>0</v>
      </c>
      <c r="G4710" s="71">
        <v>0</v>
      </c>
      <c r="H4710" s="71">
        <v>4666</v>
      </c>
      <c r="I4710" s="71">
        <v>37.712077299999997</v>
      </c>
      <c r="J4710" s="71">
        <v>-122.1210667</v>
      </c>
    </row>
    <row r="4711" spans="1:10" ht="29.1">
      <c r="A4711" s="71">
        <v>54770</v>
      </c>
      <c r="B4711" s="70" t="s">
        <v>1035</v>
      </c>
      <c r="C4711" s="71">
        <v>9801160</v>
      </c>
      <c r="D4711" s="72" t="s">
        <v>4193</v>
      </c>
      <c r="E4711" s="71">
        <v>0</v>
      </c>
      <c r="F4711" s="71">
        <v>0</v>
      </c>
      <c r="G4711" s="71">
        <v>0</v>
      </c>
      <c r="H4711" s="71">
        <v>4666</v>
      </c>
      <c r="I4711" s="71">
        <v>37.7097689</v>
      </c>
      <c r="J4711" s="71">
        <v>-122.122124</v>
      </c>
    </row>
    <row r="4712" spans="1:10" ht="29.1">
      <c r="A4712" s="71">
        <v>55980</v>
      </c>
      <c r="B4712" s="70" t="s">
        <v>1035</v>
      </c>
      <c r="C4712" s="71">
        <v>9801170</v>
      </c>
      <c r="D4712" s="72" t="s">
        <v>4194</v>
      </c>
      <c r="E4712" s="71">
        <v>0</v>
      </c>
      <c r="F4712" s="71">
        <v>0</v>
      </c>
      <c r="G4712" s="71">
        <v>0</v>
      </c>
      <c r="H4712" s="71">
        <v>4666</v>
      </c>
      <c r="I4712" s="71">
        <v>37.7144324</v>
      </c>
      <c r="J4712" s="71">
        <v>-122.1219373</v>
      </c>
    </row>
    <row r="4713" spans="1:10" ht="29.1">
      <c r="A4713" s="71">
        <v>59840</v>
      </c>
      <c r="B4713" s="70" t="s">
        <v>1035</v>
      </c>
      <c r="C4713" s="71">
        <v>9801180</v>
      </c>
      <c r="D4713" s="72" t="s">
        <v>4195</v>
      </c>
      <c r="E4713" s="71">
        <v>0</v>
      </c>
      <c r="F4713" s="71">
        <v>0</v>
      </c>
      <c r="G4713" s="71">
        <v>0</v>
      </c>
      <c r="H4713" s="71">
        <v>4666</v>
      </c>
      <c r="I4713" s="71">
        <v>37.705416300000003</v>
      </c>
      <c r="J4713" s="71">
        <v>-122.1237102</v>
      </c>
    </row>
    <row r="4714" spans="1:10" ht="29.1">
      <c r="A4714" s="71">
        <v>58105</v>
      </c>
      <c r="B4714" s="70" t="s">
        <v>1035</v>
      </c>
      <c r="C4714" s="71">
        <v>9802380</v>
      </c>
      <c r="D4714" s="72" t="s">
        <v>4196</v>
      </c>
      <c r="E4714" s="71">
        <v>0</v>
      </c>
      <c r="F4714" s="71">
        <v>0</v>
      </c>
      <c r="G4714" s="71">
        <v>0</v>
      </c>
      <c r="H4714" s="71">
        <v>4666</v>
      </c>
      <c r="I4714" s="71">
        <v>37.445892999999998</v>
      </c>
      <c r="J4714" s="71">
        <v>-121.9085669</v>
      </c>
    </row>
    <row r="4715" spans="1:10" ht="29.1">
      <c r="A4715" s="71">
        <v>51035</v>
      </c>
      <c r="B4715" s="70" t="s">
        <v>1035</v>
      </c>
      <c r="C4715" s="71">
        <v>9900440</v>
      </c>
      <c r="D4715" s="72" t="s">
        <v>4197</v>
      </c>
      <c r="E4715" s="71">
        <v>0</v>
      </c>
      <c r="F4715" s="71">
        <v>0</v>
      </c>
      <c r="G4715" s="71">
        <v>0</v>
      </c>
      <c r="H4715" s="71">
        <v>4666</v>
      </c>
      <c r="I4715" s="71">
        <v>37.944419199999999</v>
      </c>
      <c r="J4715" s="71">
        <v>-122.3156166</v>
      </c>
    </row>
    <row r="4716" spans="1:10" ht="29.1">
      <c r="A4716" s="71">
        <v>50420</v>
      </c>
      <c r="B4716" s="70" t="s">
        <v>1035</v>
      </c>
      <c r="C4716" s="71">
        <v>9900640</v>
      </c>
      <c r="D4716" s="72" t="s">
        <v>4177</v>
      </c>
      <c r="E4716" s="71">
        <v>0</v>
      </c>
      <c r="F4716" s="71">
        <v>0</v>
      </c>
      <c r="G4716" s="71">
        <v>0</v>
      </c>
      <c r="H4716" s="71">
        <v>4666</v>
      </c>
      <c r="I4716" s="71">
        <v>37.976807999999998</v>
      </c>
      <c r="J4716" s="71">
        <v>-122.3083115</v>
      </c>
    </row>
    <row r="4717" spans="1:10" ht="29.1">
      <c r="A4717" s="71">
        <v>51091</v>
      </c>
      <c r="B4717" s="70" t="s">
        <v>1035</v>
      </c>
      <c r="C4717" s="71">
        <v>9900650</v>
      </c>
      <c r="D4717" s="72" t="s">
        <v>4198</v>
      </c>
      <c r="E4717" s="71">
        <v>0</v>
      </c>
      <c r="F4717" s="71">
        <v>0</v>
      </c>
      <c r="G4717" s="71">
        <v>0</v>
      </c>
      <c r="H4717" s="71">
        <v>4666</v>
      </c>
      <c r="I4717" s="71">
        <v>37.983128700000002</v>
      </c>
      <c r="J4717" s="71">
        <v>-122.30288950000001</v>
      </c>
    </row>
    <row r="4718" spans="1:10" ht="29.1">
      <c r="A4718" s="71">
        <v>51095</v>
      </c>
      <c r="B4718" s="70" t="s">
        <v>1035</v>
      </c>
      <c r="C4718" s="71">
        <v>9900660</v>
      </c>
      <c r="D4718" s="72" t="s">
        <v>4198</v>
      </c>
      <c r="E4718" s="71">
        <v>0</v>
      </c>
      <c r="F4718" s="71">
        <v>0</v>
      </c>
      <c r="G4718" s="71">
        <v>0</v>
      </c>
      <c r="H4718" s="71">
        <v>4666</v>
      </c>
      <c r="I4718" s="71">
        <v>37.982965999999998</v>
      </c>
      <c r="J4718" s="71">
        <v>-122.30295599999999</v>
      </c>
    </row>
    <row r="4719" spans="1:10" ht="29.1">
      <c r="A4719" s="71">
        <v>51652</v>
      </c>
      <c r="B4719" s="70" t="s">
        <v>1035</v>
      </c>
      <c r="C4719" s="71">
        <v>9900670</v>
      </c>
      <c r="D4719" s="72" t="s">
        <v>4199</v>
      </c>
      <c r="E4719" s="71">
        <v>0</v>
      </c>
      <c r="F4719" s="71">
        <v>0</v>
      </c>
      <c r="G4719" s="71">
        <v>0</v>
      </c>
      <c r="H4719" s="71">
        <v>4666</v>
      </c>
      <c r="I4719" s="71">
        <v>37.981878999999999</v>
      </c>
      <c r="J4719" s="71">
        <v>-122.30294600000001</v>
      </c>
    </row>
    <row r="4720" spans="1:10" ht="29.1">
      <c r="A4720" s="71">
        <v>51653</v>
      </c>
      <c r="B4720" s="70" t="s">
        <v>1035</v>
      </c>
      <c r="C4720" s="71">
        <v>9900680</v>
      </c>
      <c r="D4720" s="72" t="s">
        <v>4199</v>
      </c>
      <c r="E4720" s="71">
        <v>0</v>
      </c>
      <c r="F4720" s="71">
        <v>0</v>
      </c>
      <c r="G4720" s="71">
        <v>0</v>
      </c>
      <c r="H4720" s="71">
        <v>4666</v>
      </c>
      <c r="I4720" s="71">
        <v>37.981670999999999</v>
      </c>
      <c r="J4720" s="71">
        <v>-122.3028766</v>
      </c>
    </row>
    <row r="4721" spans="1:10" ht="29.1">
      <c r="A4721" s="71">
        <v>54630</v>
      </c>
      <c r="B4721" s="70" t="s">
        <v>1035</v>
      </c>
      <c r="C4721" s="71">
        <v>9900690</v>
      </c>
      <c r="D4721" s="72" t="s">
        <v>4200</v>
      </c>
      <c r="E4721" s="71">
        <v>0</v>
      </c>
      <c r="F4721" s="71">
        <v>0</v>
      </c>
      <c r="G4721" s="71">
        <v>0</v>
      </c>
      <c r="H4721" s="71">
        <v>4666</v>
      </c>
      <c r="I4721" s="71">
        <v>37.979066699999997</v>
      </c>
      <c r="J4721" s="71">
        <v>-122.3042433</v>
      </c>
    </row>
    <row r="4722" spans="1:10" ht="29.1">
      <c r="A4722" s="71">
        <v>51659</v>
      </c>
      <c r="B4722" s="70" t="s">
        <v>1035</v>
      </c>
      <c r="C4722" s="71">
        <v>9900700</v>
      </c>
      <c r="D4722" s="72" t="s">
        <v>4200</v>
      </c>
      <c r="E4722" s="71">
        <v>0</v>
      </c>
      <c r="F4722" s="71">
        <v>0</v>
      </c>
      <c r="G4722" s="71">
        <v>0</v>
      </c>
      <c r="H4722" s="71">
        <v>4666</v>
      </c>
      <c r="I4722" s="71">
        <v>37.979075999999999</v>
      </c>
      <c r="J4722" s="71">
        <v>-122.30435300000001</v>
      </c>
    </row>
    <row r="4723" spans="1:10" ht="29.1">
      <c r="A4723" s="71">
        <v>54690</v>
      </c>
      <c r="B4723" s="70" t="s">
        <v>1035</v>
      </c>
      <c r="C4723" s="71">
        <v>9900710</v>
      </c>
      <c r="D4723" s="72" t="s">
        <v>4181</v>
      </c>
      <c r="E4723" s="71">
        <v>0</v>
      </c>
      <c r="F4723" s="71">
        <v>0</v>
      </c>
      <c r="G4723" s="71">
        <v>0</v>
      </c>
      <c r="H4723" s="71">
        <v>4666</v>
      </c>
      <c r="I4723" s="71">
        <v>37.976291799999998</v>
      </c>
      <c r="J4723" s="71">
        <v>-122.31121400000001</v>
      </c>
    </row>
    <row r="4724" spans="1:10" ht="29.1">
      <c r="A4724" s="71">
        <v>52103</v>
      </c>
      <c r="B4724" s="70" t="s">
        <v>1035</v>
      </c>
      <c r="C4724" s="71">
        <v>9900740</v>
      </c>
      <c r="D4724" s="72" t="s">
        <v>4201</v>
      </c>
      <c r="E4724" s="71">
        <v>0</v>
      </c>
      <c r="F4724" s="71">
        <v>0</v>
      </c>
      <c r="G4724" s="71">
        <v>0</v>
      </c>
      <c r="H4724" s="71">
        <v>4666</v>
      </c>
      <c r="I4724" s="71">
        <v>37.982588999999997</v>
      </c>
      <c r="J4724" s="71">
        <v>-122.29741199999999</v>
      </c>
    </row>
    <row r="4725" spans="1:10" ht="29.1">
      <c r="A4725" s="71">
        <v>52106</v>
      </c>
      <c r="B4725" s="70" t="s">
        <v>1035</v>
      </c>
      <c r="C4725" s="71">
        <v>9900750</v>
      </c>
      <c r="D4725" s="72" t="s">
        <v>4201</v>
      </c>
      <c r="E4725" s="71">
        <v>0</v>
      </c>
      <c r="F4725" s="71">
        <v>0</v>
      </c>
      <c r="G4725" s="71">
        <v>0</v>
      </c>
      <c r="H4725" s="71">
        <v>4666</v>
      </c>
      <c r="I4725" s="71">
        <v>37.982444100000002</v>
      </c>
      <c r="J4725" s="71">
        <v>-122.2973262</v>
      </c>
    </row>
    <row r="4726" spans="1:10" ht="29.1">
      <c r="A4726" s="71">
        <v>54510</v>
      </c>
      <c r="B4726" s="70" t="s">
        <v>1035</v>
      </c>
      <c r="C4726" s="71">
        <v>9901060</v>
      </c>
      <c r="D4726" s="72" t="s">
        <v>4202</v>
      </c>
      <c r="E4726" s="71">
        <v>0</v>
      </c>
      <c r="F4726" s="71">
        <v>0</v>
      </c>
      <c r="G4726" s="71">
        <v>0</v>
      </c>
      <c r="H4726" s="71">
        <v>4666</v>
      </c>
      <c r="I4726" s="71">
        <v>37.964991300000001</v>
      </c>
      <c r="J4726" s="71">
        <v>-122.29839010000001</v>
      </c>
    </row>
    <row r="4727" spans="1:10" ht="29.1">
      <c r="A4727" s="71">
        <v>52162</v>
      </c>
      <c r="B4727" s="70" t="s">
        <v>1035</v>
      </c>
      <c r="C4727" s="71">
        <v>9901120</v>
      </c>
      <c r="D4727" s="72" t="s">
        <v>3567</v>
      </c>
      <c r="E4727" s="71">
        <v>0</v>
      </c>
      <c r="F4727" s="71">
        <v>0</v>
      </c>
      <c r="G4727" s="71">
        <v>0</v>
      </c>
      <c r="H4727" s="71">
        <v>4666</v>
      </c>
      <c r="I4727" s="71">
        <v>37.955800099999998</v>
      </c>
      <c r="J4727" s="71">
        <v>-122.27742120000001</v>
      </c>
    </row>
    <row r="4728" spans="1:10" ht="29.1">
      <c r="A4728" s="71">
        <v>52651</v>
      </c>
      <c r="B4728" s="70" t="s">
        <v>1035</v>
      </c>
      <c r="C4728" s="71">
        <v>9901200</v>
      </c>
      <c r="D4728" s="72" t="s">
        <v>3981</v>
      </c>
      <c r="E4728" s="71">
        <v>0</v>
      </c>
      <c r="F4728" s="71">
        <v>0</v>
      </c>
      <c r="G4728" s="71">
        <v>0</v>
      </c>
      <c r="H4728" s="71">
        <v>4666</v>
      </c>
      <c r="I4728" s="71">
        <v>37.963645</v>
      </c>
      <c r="J4728" s="71">
        <v>-122.29565030000001</v>
      </c>
    </row>
    <row r="4729" spans="1:10" ht="29.1">
      <c r="A4729" s="71">
        <v>52653</v>
      </c>
      <c r="B4729" s="70" t="s">
        <v>1035</v>
      </c>
      <c r="C4729" s="71">
        <v>9901230</v>
      </c>
      <c r="D4729" s="72" t="s">
        <v>4203</v>
      </c>
      <c r="E4729" s="71">
        <v>0</v>
      </c>
      <c r="F4729" s="71">
        <v>0</v>
      </c>
      <c r="G4729" s="71">
        <v>0</v>
      </c>
      <c r="H4729" s="71">
        <v>4666</v>
      </c>
      <c r="I4729" s="71">
        <v>37.9542134</v>
      </c>
      <c r="J4729" s="71">
        <v>-122.2752424</v>
      </c>
    </row>
    <row r="4730" spans="1:10" ht="29.1">
      <c r="A4730" s="71">
        <v>53103</v>
      </c>
      <c r="B4730" s="70" t="s">
        <v>1035</v>
      </c>
      <c r="C4730" s="71">
        <v>9901250</v>
      </c>
      <c r="D4730" s="72" t="s">
        <v>3542</v>
      </c>
      <c r="E4730" s="71">
        <v>0</v>
      </c>
      <c r="F4730" s="71">
        <v>0</v>
      </c>
      <c r="G4730" s="71">
        <v>0</v>
      </c>
      <c r="H4730" s="71">
        <v>4666</v>
      </c>
      <c r="I4730" s="71">
        <v>37.957046699999999</v>
      </c>
      <c r="J4730" s="71">
        <v>-122.27898070000001</v>
      </c>
    </row>
    <row r="4731" spans="1:10" ht="29.1">
      <c r="A4731" s="71">
        <v>53105</v>
      </c>
      <c r="B4731" s="70" t="s">
        <v>1035</v>
      </c>
      <c r="C4731" s="71">
        <v>9901270</v>
      </c>
      <c r="D4731" s="72" t="s">
        <v>4204</v>
      </c>
      <c r="E4731" s="71">
        <v>0</v>
      </c>
      <c r="F4731" s="71">
        <v>0</v>
      </c>
      <c r="G4731" s="71">
        <v>0</v>
      </c>
      <c r="H4731" s="71">
        <v>4666</v>
      </c>
      <c r="I4731" s="71">
        <v>37.9547101</v>
      </c>
      <c r="J4731" s="71">
        <v>-122.2756535</v>
      </c>
    </row>
    <row r="4732" spans="1:10" ht="29.1">
      <c r="A4732" s="71">
        <v>53202</v>
      </c>
      <c r="B4732" s="70" t="s">
        <v>1035</v>
      </c>
      <c r="C4732" s="71">
        <v>9901280</v>
      </c>
      <c r="D4732" s="72" t="s">
        <v>4205</v>
      </c>
      <c r="E4732" s="71">
        <v>0</v>
      </c>
      <c r="F4732" s="71">
        <v>0</v>
      </c>
      <c r="G4732" s="71">
        <v>0</v>
      </c>
      <c r="H4732" s="71">
        <v>4666</v>
      </c>
      <c r="I4732" s="71">
        <v>37.963270999999999</v>
      </c>
      <c r="J4732" s="71">
        <v>-122.29182400000001</v>
      </c>
    </row>
    <row r="4733" spans="1:10" ht="29.1">
      <c r="A4733" s="71">
        <v>53203</v>
      </c>
      <c r="B4733" s="70" t="s">
        <v>1035</v>
      </c>
      <c r="C4733" s="71">
        <v>9901290</v>
      </c>
      <c r="D4733" s="72" t="s">
        <v>4206</v>
      </c>
      <c r="E4733" s="71">
        <v>0</v>
      </c>
      <c r="F4733" s="71">
        <v>0</v>
      </c>
      <c r="G4733" s="71">
        <v>0</v>
      </c>
      <c r="H4733" s="71">
        <v>4666</v>
      </c>
      <c r="I4733" s="71">
        <v>37.9583035</v>
      </c>
      <c r="J4733" s="71">
        <v>-122.2806137</v>
      </c>
    </row>
    <row r="4734" spans="1:10" ht="29.1">
      <c r="A4734" s="71">
        <v>53205</v>
      </c>
      <c r="B4734" s="70" t="s">
        <v>1035</v>
      </c>
      <c r="C4734" s="71">
        <v>9901310</v>
      </c>
      <c r="D4734" s="72" t="s">
        <v>2268</v>
      </c>
      <c r="E4734" s="71">
        <v>0</v>
      </c>
      <c r="F4734" s="71">
        <v>0</v>
      </c>
      <c r="G4734" s="71">
        <v>0</v>
      </c>
      <c r="H4734" s="71">
        <v>4666</v>
      </c>
      <c r="I4734" s="71">
        <v>37.9598364</v>
      </c>
      <c r="J4734" s="71">
        <v>-122.2829337</v>
      </c>
    </row>
    <row r="4735" spans="1:10" ht="29.1">
      <c r="A4735" s="71">
        <v>51505</v>
      </c>
      <c r="B4735" s="70" t="s">
        <v>1035</v>
      </c>
      <c r="C4735" s="71">
        <v>9901410</v>
      </c>
      <c r="D4735" s="72" t="s">
        <v>4207</v>
      </c>
      <c r="E4735" s="71">
        <v>0</v>
      </c>
      <c r="F4735" s="71">
        <v>0</v>
      </c>
      <c r="G4735" s="71">
        <v>0</v>
      </c>
      <c r="H4735" s="71">
        <v>4666</v>
      </c>
      <c r="I4735" s="71">
        <v>37.966092600000003</v>
      </c>
      <c r="J4735" s="71">
        <v>-122.28229880000001</v>
      </c>
    </row>
    <row r="4736" spans="1:10" ht="29.1">
      <c r="A4736" s="71">
        <v>58229</v>
      </c>
      <c r="B4736" s="70" t="s">
        <v>1035</v>
      </c>
      <c r="C4736" s="71">
        <v>9901440</v>
      </c>
      <c r="D4736" s="72" t="s">
        <v>3764</v>
      </c>
      <c r="E4736" s="71">
        <v>0</v>
      </c>
      <c r="F4736" s="71">
        <v>0</v>
      </c>
      <c r="G4736" s="71">
        <v>0</v>
      </c>
      <c r="H4736" s="71">
        <v>4666</v>
      </c>
      <c r="I4736" s="71">
        <v>37.963239999999999</v>
      </c>
      <c r="J4736" s="71">
        <v>-122.281593</v>
      </c>
    </row>
    <row r="4737" spans="1:10" ht="29.1">
      <c r="A4737" s="71">
        <v>55490</v>
      </c>
      <c r="B4737" s="70" t="s">
        <v>1035</v>
      </c>
      <c r="C4737" s="71">
        <v>9901460</v>
      </c>
      <c r="D4737" s="72" t="s">
        <v>4208</v>
      </c>
      <c r="E4737" s="71">
        <v>0</v>
      </c>
      <c r="F4737" s="71">
        <v>0</v>
      </c>
      <c r="G4737" s="71">
        <v>0</v>
      </c>
      <c r="H4737" s="71">
        <v>4666</v>
      </c>
      <c r="I4737" s="71">
        <v>37.967033499999999</v>
      </c>
      <c r="J4737" s="71">
        <v>-122.283585</v>
      </c>
    </row>
    <row r="4738" spans="1:10" ht="29.1">
      <c r="A4738" s="71">
        <v>52805</v>
      </c>
      <c r="B4738" s="70" t="s">
        <v>1035</v>
      </c>
      <c r="C4738" s="71">
        <v>9907370</v>
      </c>
      <c r="D4738" s="72" t="s">
        <v>4093</v>
      </c>
      <c r="E4738" s="71">
        <v>0</v>
      </c>
      <c r="F4738" s="71">
        <v>0</v>
      </c>
      <c r="G4738" s="71">
        <v>0</v>
      </c>
      <c r="H4738" s="71">
        <v>4666</v>
      </c>
      <c r="I4738" s="71">
        <v>37.849042400000002</v>
      </c>
      <c r="J4738" s="71">
        <v>-122.26882790000001</v>
      </c>
    </row>
    <row r="4739" spans="1:10" ht="29.1">
      <c r="A4739" s="71">
        <v>52879</v>
      </c>
      <c r="B4739" s="70" t="s">
        <v>1035</v>
      </c>
      <c r="C4739" s="71">
        <v>9907600</v>
      </c>
      <c r="D4739" s="72" t="s">
        <v>3074</v>
      </c>
      <c r="E4739" s="71">
        <v>0</v>
      </c>
      <c r="F4739" s="71">
        <v>0</v>
      </c>
      <c r="G4739" s="71">
        <v>0</v>
      </c>
      <c r="H4739" s="71">
        <v>4666</v>
      </c>
      <c r="I4739" s="71">
        <v>37.516460000000002</v>
      </c>
      <c r="J4739" s="71">
        <v>-121.96713099999999</v>
      </c>
    </row>
  </sheetData>
  <autoFilter ref="A1:J4739" xr:uid="{BA210F2B-BEC9-4DED-AEC7-792A5DB543A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78EFE-EA03-4911-A806-310C1F50CA5A}">
  <dimension ref="A1:AC4163"/>
  <sheetViews>
    <sheetView workbookViewId="0">
      <selection activeCell="AA1" sqref="A1:AA1"/>
    </sheetView>
  </sheetViews>
  <sheetFormatPr defaultRowHeight="14.45"/>
  <cols>
    <col min="6" max="7" width="15.85546875" customWidth="1"/>
    <col min="8" max="8" width="44.5703125" customWidth="1"/>
    <col min="13" max="13" width="18" bestFit="1" customWidth="1"/>
    <col min="21" max="21" width="16.5703125" bestFit="1" customWidth="1"/>
    <col min="22" max="22" width="19.5703125" style="67" bestFit="1" customWidth="1"/>
    <col min="23" max="23" width="18.42578125" bestFit="1" customWidth="1"/>
    <col min="24" max="24" width="20" style="68" bestFit="1" customWidth="1"/>
    <col min="25" max="25" width="23.42578125" bestFit="1" customWidth="1"/>
    <col min="26" max="26" width="20" style="68" bestFit="1" customWidth="1"/>
    <col min="27" max="27" width="15.85546875" customWidth="1"/>
    <col min="28" max="28" width="14" bestFit="1" customWidth="1"/>
  </cols>
  <sheetData>
    <row r="1" spans="1:29" s="2" customFormat="1">
      <c r="A1" s="2" t="s">
        <v>4209</v>
      </c>
      <c r="B1" s="2" t="s">
        <v>4210</v>
      </c>
      <c r="C1" s="2" t="s">
        <v>4211</v>
      </c>
      <c r="D1" s="2" t="s">
        <v>4212</v>
      </c>
      <c r="E1" s="2" t="s">
        <v>4213</v>
      </c>
      <c r="F1" s="2" t="s">
        <v>4214</v>
      </c>
      <c r="G1" s="2" t="s">
        <v>4215</v>
      </c>
      <c r="H1" s="2" t="s">
        <v>4216</v>
      </c>
      <c r="I1" s="2" t="s">
        <v>11</v>
      </c>
      <c r="J1" s="2" t="s">
        <v>12</v>
      </c>
      <c r="K1" s="2" t="s">
        <v>4217</v>
      </c>
      <c r="L1" s="2" t="s">
        <v>4218</v>
      </c>
      <c r="M1" s="2" t="s">
        <v>4219</v>
      </c>
      <c r="N1" s="2" t="s">
        <v>4220</v>
      </c>
      <c r="O1" s="2" t="s">
        <v>4221</v>
      </c>
      <c r="P1" s="2" t="s">
        <v>4222</v>
      </c>
      <c r="Q1" s="2" t="s">
        <v>4223</v>
      </c>
      <c r="R1" s="2" t="s">
        <v>4224</v>
      </c>
      <c r="S1" s="2" t="s">
        <v>4225</v>
      </c>
      <c r="T1" s="2" t="s">
        <v>4226</v>
      </c>
      <c r="U1" s="64" t="s">
        <v>4227</v>
      </c>
      <c r="V1" s="65" t="s">
        <v>4228</v>
      </c>
      <c r="W1" s="64" t="s">
        <v>4229</v>
      </c>
      <c r="X1" s="66" t="s">
        <v>4230</v>
      </c>
      <c r="Y1" s="64" t="s">
        <v>4231</v>
      </c>
      <c r="Z1" s="66" t="s">
        <v>4232</v>
      </c>
      <c r="AA1" s="64" t="s">
        <v>4233</v>
      </c>
      <c r="AB1" s="66" t="s">
        <v>4232</v>
      </c>
      <c r="AC1" s="2" t="s">
        <v>4234</v>
      </c>
    </row>
    <row r="2" spans="1:29">
      <c r="A2">
        <v>56040</v>
      </c>
      <c r="B2">
        <v>1</v>
      </c>
      <c r="C2">
        <v>801650</v>
      </c>
      <c r="D2" t="s">
        <v>4235</v>
      </c>
      <c r="E2" t="s">
        <v>4236</v>
      </c>
      <c r="G2" t="e">
        <f>VLOOKUP($H2,[1]BRT!$1:$1048576,1,0)</f>
        <v>#N/A</v>
      </c>
      <c r="H2" t="s">
        <v>4237</v>
      </c>
      <c r="I2">
        <v>37.670211999999999</v>
      </c>
      <c r="J2">
        <v>-122.079055</v>
      </c>
      <c r="K2">
        <v>105</v>
      </c>
      <c r="L2">
        <v>105</v>
      </c>
      <c r="M2">
        <v>0.571428571</v>
      </c>
      <c r="N2">
        <v>0</v>
      </c>
      <c r="O2">
        <v>0</v>
      </c>
      <c r="P2">
        <v>0</v>
      </c>
      <c r="Q2" t="e">
        <f>VLOOKUP($A2,'[1]SheltersALL_2.17.22'!$1:$1048576,6,0)</f>
        <v>#N/A</v>
      </c>
      <c r="R2" t="str">
        <f>VLOOKUP($A2, [1]FA21_Ridership!$1:$1048576,11, 0)</f>
        <v>HAYWARD</v>
      </c>
      <c r="S2" t="str">
        <f>VLOOKUP($A2, [1]FA21_Ridership!$1:$1048576,12, 0)</f>
        <v>ALAMEDA</v>
      </c>
      <c r="T2">
        <f>VLOOKUP($A2, [1]FA21_Ridership!$1:$1048576,13, 0)</f>
        <v>4</v>
      </c>
      <c r="U2">
        <f t="shared" ref="U2:U65" si="0">$L2*$P2</f>
        <v>0</v>
      </c>
      <c r="V2" s="67">
        <f t="shared" ref="V2:V65" si="1">_xlfn.PERCENTRANK.INC($U$2:$U$4161,U2)</f>
        <v>0</v>
      </c>
      <c r="W2">
        <v>0.73482400000000003</v>
      </c>
      <c r="X2" s="67">
        <f t="shared" ref="X2:X65" si="2">_xlfn.PERCENTRANK.INC($W$2:$W$4161,W2)</f>
        <v>0.44900000000000001</v>
      </c>
      <c r="Y2">
        <v>0.20766799999999999</v>
      </c>
      <c r="Z2" s="67">
        <f t="shared" ref="Z2:Z65" si="3">_xlfn.PERCENTRANK.INC($Y$2:$Y$4161,Y2)</f>
        <v>0.48799999999999999</v>
      </c>
      <c r="AA2">
        <f>VLOOKUP($C2,[1]Disability!$1:$1048576,5,FALSE)</f>
        <v>2</v>
      </c>
      <c r="AB2" s="67">
        <f t="shared" ref="AB2:AB65" si="4">_xlfn.PERCENTRANK.INC($AA$2:$AA$4163,AA2)</f>
        <v>0.91600000000000004</v>
      </c>
      <c r="AC2" t="e">
        <f>VLOOKUP($A2,#REF!,9,FALSE)</f>
        <v>#REF!</v>
      </c>
    </row>
    <row r="3" spans="1:29">
      <c r="A3">
        <v>51291</v>
      </c>
      <c r="B3">
        <v>2</v>
      </c>
      <c r="C3">
        <v>1006040</v>
      </c>
      <c r="D3" t="s">
        <v>4235</v>
      </c>
      <c r="E3" t="s">
        <v>4236</v>
      </c>
      <c r="G3" t="e">
        <f>VLOOKUP($H3,[1]BRT!$1:$1048576,1,0)</f>
        <v>#N/A</v>
      </c>
      <c r="H3" t="s">
        <v>4238</v>
      </c>
      <c r="I3">
        <v>37.839613</v>
      </c>
      <c r="J3">
        <v>-122.24214600000001</v>
      </c>
      <c r="K3">
        <v>71</v>
      </c>
      <c r="L3">
        <v>71</v>
      </c>
      <c r="M3">
        <v>0.84507042300000002</v>
      </c>
      <c r="N3">
        <v>0</v>
      </c>
      <c r="O3">
        <v>0</v>
      </c>
      <c r="P3">
        <v>0</v>
      </c>
      <c r="Q3" t="e">
        <f>VLOOKUP($A3,'[1]SheltersALL_2.17.22'!$1:$1048576,6,0)</f>
        <v>#N/A</v>
      </c>
      <c r="R3" t="str">
        <f>VLOOKUP($A3, [1]FA21_Ridership!$1:$1048576,11, 0)</f>
        <v>OAKLAND</v>
      </c>
      <c r="S3" t="str">
        <f>VLOOKUP($A3, [1]FA21_Ridership!$1:$1048576,12, 0)</f>
        <v>ALAMEDA</v>
      </c>
      <c r="T3">
        <f>VLOOKUP($A3, [1]FA21_Ridership!$1:$1048576,13, 0)</f>
        <v>2</v>
      </c>
      <c r="U3">
        <f>$L3*$P3</f>
        <v>0</v>
      </c>
      <c r="V3" s="67">
        <f t="shared" si="1"/>
        <v>0</v>
      </c>
      <c r="W3">
        <v>0.464924</v>
      </c>
      <c r="X3" s="67">
        <f t="shared" si="2"/>
        <v>0.161</v>
      </c>
      <c r="Y3">
        <v>0.13417499999999999</v>
      </c>
      <c r="Z3" s="67">
        <f t="shared" si="3"/>
        <v>0.32300000000000001</v>
      </c>
      <c r="AA3">
        <f>VLOOKUP($C3,[1]Disability!$1:$1048576,5,FALSE)</f>
        <v>0</v>
      </c>
      <c r="AB3" s="67">
        <f t="shared" si="4"/>
        <v>0</v>
      </c>
      <c r="AC3" t="e">
        <f>VLOOKUP($A3,#REF!,9,FALSE)</f>
        <v>#REF!</v>
      </c>
    </row>
    <row r="4" spans="1:29">
      <c r="A4">
        <v>57882</v>
      </c>
      <c r="B4">
        <v>3</v>
      </c>
      <c r="C4">
        <v>1006080</v>
      </c>
      <c r="D4" t="s">
        <v>4235</v>
      </c>
      <c r="E4" t="s">
        <v>4236</v>
      </c>
      <c r="G4" t="e">
        <f>VLOOKUP($H4,[1]BRT!$1:$1048576,1,0)</f>
        <v>#N/A</v>
      </c>
      <c r="H4" t="s">
        <v>4239</v>
      </c>
      <c r="I4">
        <v>37.842702000000003</v>
      </c>
      <c r="J4">
        <v>-122.231888</v>
      </c>
      <c r="K4">
        <v>71</v>
      </c>
      <c r="L4">
        <v>71</v>
      </c>
      <c r="M4">
        <v>0.84507042300000002</v>
      </c>
      <c r="N4">
        <v>0</v>
      </c>
      <c r="O4">
        <v>0</v>
      </c>
      <c r="P4">
        <v>0</v>
      </c>
      <c r="Q4" t="e">
        <f>VLOOKUP($A4,'[1]SheltersALL_2.17.22'!$1:$1048576,6,0)</f>
        <v>#N/A</v>
      </c>
      <c r="R4" t="str">
        <f>VLOOKUP($A4, [1]FA21_Ridership!$1:$1048576,11, 0)</f>
        <v>OAKLAND</v>
      </c>
      <c r="S4" t="str">
        <f>VLOOKUP($A4, [1]FA21_Ridership!$1:$1048576,12, 0)</f>
        <v>ALAMEDA</v>
      </c>
      <c r="T4">
        <f>VLOOKUP($A4, [1]FA21_Ridership!$1:$1048576,13, 0)</f>
        <v>2</v>
      </c>
      <c r="U4">
        <f t="shared" si="0"/>
        <v>0</v>
      </c>
      <c r="V4" s="67">
        <f t="shared" si="1"/>
        <v>0</v>
      </c>
      <c r="W4">
        <v>0.274364</v>
      </c>
      <c r="X4" s="67">
        <f t="shared" si="2"/>
        <v>5.3999999999999999E-2</v>
      </c>
      <c r="Y4">
        <v>6.5450999999999995E-2</v>
      </c>
      <c r="Z4" s="67">
        <f t="shared" si="3"/>
        <v>0.121</v>
      </c>
      <c r="AA4">
        <f>VLOOKUP($C4,[1]Disability!$1:$1048576,5,FALSE)</f>
        <v>0</v>
      </c>
      <c r="AB4" s="67">
        <f t="shared" si="4"/>
        <v>0</v>
      </c>
      <c r="AC4" t="e">
        <f>VLOOKUP($A4,#REF!,9,FALSE)</f>
        <v>#REF!</v>
      </c>
    </row>
    <row r="5" spans="1:29">
      <c r="A5">
        <v>51259</v>
      </c>
      <c r="B5">
        <v>4</v>
      </c>
      <c r="C5">
        <v>1005940</v>
      </c>
      <c r="D5" t="s">
        <v>4235</v>
      </c>
      <c r="E5" t="s">
        <v>4236</v>
      </c>
      <c r="G5" t="e">
        <f>VLOOKUP($H5,[1]BRT!$1:$1048576,1,0)</f>
        <v>#N/A</v>
      </c>
      <c r="H5" t="s">
        <v>4240</v>
      </c>
      <c r="I5">
        <v>37.842565999999998</v>
      </c>
      <c r="J5">
        <v>-122.23317299999999</v>
      </c>
      <c r="K5">
        <v>71</v>
      </c>
      <c r="L5">
        <v>71</v>
      </c>
      <c r="M5">
        <v>0.84507042300000002</v>
      </c>
      <c r="N5">
        <v>0</v>
      </c>
      <c r="O5">
        <v>0</v>
      </c>
      <c r="P5">
        <v>0</v>
      </c>
      <c r="Q5" t="e">
        <f>VLOOKUP($A5,'[1]SheltersALL_2.17.22'!$1:$1048576,6,0)</f>
        <v>#N/A</v>
      </c>
      <c r="R5" t="str">
        <f>VLOOKUP($A5, [1]FA21_Ridership!$1:$1048576,11, 0)</f>
        <v>OAKLAND</v>
      </c>
      <c r="S5" t="str">
        <f>VLOOKUP($A5, [1]FA21_Ridership!$1:$1048576,12, 0)</f>
        <v>ALAMEDA</v>
      </c>
      <c r="T5">
        <f>VLOOKUP($A5, [1]FA21_Ridership!$1:$1048576,13, 0)</f>
        <v>2</v>
      </c>
      <c r="U5">
        <f t="shared" si="0"/>
        <v>0</v>
      </c>
      <c r="V5" s="67">
        <f t="shared" si="1"/>
        <v>0</v>
      </c>
      <c r="W5">
        <v>0.274364</v>
      </c>
      <c r="X5" s="67">
        <f t="shared" si="2"/>
        <v>5.3999999999999999E-2</v>
      </c>
      <c r="Y5">
        <v>6.5450999999999995E-2</v>
      </c>
      <c r="Z5" s="67">
        <f t="shared" si="3"/>
        <v>0.121</v>
      </c>
      <c r="AA5">
        <f>VLOOKUP($C5,[1]Disability!$1:$1048576,5,FALSE)</f>
        <v>0</v>
      </c>
      <c r="AB5" s="67">
        <f t="shared" si="4"/>
        <v>0</v>
      </c>
      <c r="AC5" t="e">
        <f>VLOOKUP($A5,#REF!,9,FALSE)</f>
        <v>#REF!</v>
      </c>
    </row>
    <row r="6" spans="1:29">
      <c r="A6">
        <v>54431</v>
      </c>
      <c r="B6">
        <v>5</v>
      </c>
      <c r="C6">
        <v>1005970</v>
      </c>
      <c r="D6" t="s">
        <v>4235</v>
      </c>
      <c r="E6" t="s">
        <v>4236</v>
      </c>
      <c r="G6" t="e">
        <f>VLOOKUP($H6,[1]BRT!$1:$1048576,1,0)</f>
        <v>#N/A</v>
      </c>
      <c r="H6" t="s">
        <v>4241</v>
      </c>
      <c r="I6">
        <v>37.837271000000001</v>
      </c>
      <c r="J6">
        <v>-122.248943</v>
      </c>
      <c r="K6">
        <v>71</v>
      </c>
      <c r="L6">
        <v>71</v>
      </c>
      <c r="M6">
        <v>0.84507042300000002</v>
      </c>
      <c r="N6">
        <v>0</v>
      </c>
      <c r="O6">
        <v>0</v>
      </c>
      <c r="P6">
        <v>0</v>
      </c>
      <c r="Q6" t="e">
        <f>VLOOKUP($A6,'[1]SheltersALL_2.17.22'!$1:$1048576,6,0)</f>
        <v>#N/A</v>
      </c>
      <c r="R6" t="str">
        <f>VLOOKUP($A6, [1]FA21_Ridership!$1:$1048576,11, 0)</f>
        <v>OAKLAND</v>
      </c>
      <c r="S6" t="str">
        <f>VLOOKUP($A6, [1]FA21_Ridership!$1:$1048576,12, 0)</f>
        <v>ALAMEDA</v>
      </c>
      <c r="T6">
        <f>VLOOKUP($A6, [1]FA21_Ridership!$1:$1048576,13, 0)</f>
        <v>2</v>
      </c>
      <c r="U6">
        <f t="shared" si="0"/>
        <v>0</v>
      </c>
      <c r="V6" s="67">
        <f t="shared" si="1"/>
        <v>0</v>
      </c>
      <c r="W6">
        <v>0.464924</v>
      </c>
      <c r="X6" s="67">
        <f t="shared" si="2"/>
        <v>0.161</v>
      </c>
      <c r="Y6">
        <v>0.13417499999999999</v>
      </c>
      <c r="Z6" s="67">
        <f t="shared" si="3"/>
        <v>0.32300000000000001</v>
      </c>
      <c r="AA6">
        <f>VLOOKUP($C6,[1]Disability!$1:$1048576,5,FALSE)</f>
        <v>1</v>
      </c>
      <c r="AB6" s="67">
        <f t="shared" si="4"/>
        <v>0.72499999999999998</v>
      </c>
      <c r="AC6" t="e">
        <f>VLOOKUP($A6,#REF!,9,FALSE)</f>
        <v>#REF!</v>
      </c>
    </row>
    <row r="7" spans="1:29">
      <c r="A7">
        <v>53910</v>
      </c>
      <c r="B7">
        <v>6</v>
      </c>
      <c r="C7">
        <v>1006000</v>
      </c>
      <c r="D7" t="s">
        <v>4235</v>
      </c>
      <c r="E7" t="s">
        <v>4236</v>
      </c>
      <c r="G7" t="e">
        <f>VLOOKUP($H7,[1]BRT!$1:$1048576,1,0)</f>
        <v>#N/A</v>
      </c>
      <c r="H7" t="s">
        <v>4242</v>
      </c>
      <c r="I7">
        <v>37.838248999999998</v>
      </c>
      <c r="J7">
        <v>-122.246447</v>
      </c>
      <c r="K7">
        <v>71</v>
      </c>
      <c r="L7">
        <v>71</v>
      </c>
      <c r="M7">
        <v>0.84507042300000002</v>
      </c>
      <c r="N7">
        <v>0</v>
      </c>
      <c r="O7">
        <v>0</v>
      </c>
      <c r="P7">
        <v>0</v>
      </c>
      <c r="Q7" t="e">
        <f>VLOOKUP($A7,'[1]SheltersALL_2.17.22'!$1:$1048576,6,0)</f>
        <v>#N/A</v>
      </c>
      <c r="R7" t="str">
        <f>VLOOKUP($A7, [1]FA21_Ridership!$1:$1048576,11, 0)</f>
        <v>OAKLAND</v>
      </c>
      <c r="S7" t="str">
        <f>VLOOKUP($A7, [1]FA21_Ridership!$1:$1048576,12, 0)</f>
        <v>ALAMEDA</v>
      </c>
      <c r="T7">
        <f>VLOOKUP($A7, [1]FA21_Ridership!$1:$1048576,13, 0)</f>
        <v>2</v>
      </c>
      <c r="U7">
        <f t="shared" si="0"/>
        <v>0</v>
      </c>
      <c r="V7" s="67">
        <f t="shared" si="1"/>
        <v>0</v>
      </c>
      <c r="W7">
        <v>0.464924</v>
      </c>
      <c r="X7" s="67">
        <f t="shared" si="2"/>
        <v>0.161</v>
      </c>
      <c r="Y7">
        <v>0.13417499999999999</v>
      </c>
      <c r="Z7" s="67">
        <f t="shared" si="3"/>
        <v>0.32300000000000001</v>
      </c>
      <c r="AA7">
        <f>VLOOKUP($C7,[1]Disability!$1:$1048576,5,FALSE)</f>
        <v>0</v>
      </c>
      <c r="AB7" s="67">
        <f t="shared" si="4"/>
        <v>0</v>
      </c>
      <c r="AC7" t="e">
        <f>VLOOKUP($A7,#REF!,9,FALSE)</f>
        <v>#REF!</v>
      </c>
    </row>
    <row r="8" spans="1:29">
      <c r="A8">
        <v>54799</v>
      </c>
      <c r="B8">
        <v>7</v>
      </c>
      <c r="C8">
        <v>1016710</v>
      </c>
      <c r="D8" t="s">
        <v>4235</v>
      </c>
      <c r="E8" t="s">
        <v>4236</v>
      </c>
      <c r="G8" t="e">
        <f>VLOOKUP($H8,[1]BRT!$1:$1048576,1,0)</f>
        <v>#N/A</v>
      </c>
      <c r="H8" t="s">
        <v>4243</v>
      </c>
      <c r="I8">
        <v>37.829099999999997</v>
      </c>
      <c r="J8">
        <v>-122.21315800000001</v>
      </c>
      <c r="K8">
        <v>71</v>
      </c>
      <c r="L8">
        <v>71</v>
      </c>
      <c r="M8">
        <v>0.84507042300000002</v>
      </c>
      <c r="N8">
        <v>0</v>
      </c>
      <c r="O8">
        <v>0</v>
      </c>
      <c r="P8">
        <v>0</v>
      </c>
      <c r="Q8" t="e">
        <f>VLOOKUP($A8,'[1]SheltersALL_2.17.22'!$1:$1048576,6,0)</f>
        <v>#N/A</v>
      </c>
      <c r="R8" t="str">
        <f>VLOOKUP($A8, [1]FA21_Ridership!$1:$1048576,11, 0)</f>
        <v>OAKLAND</v>
      </c>
      <c r="S8" t="str">
        <f>VLOOKUP($A8, [1]FA21_Ridership!$1:$1048576,12, 0)</f>
        <v>ALAMEDA</v>
      </c>
      <c r="T8">
        <f>VLOOKUP($A8, [1]FA21_Ridership!$1:$1048576,13, 0)</f>
        <v>2</v>
      </c>
      <c r="U8">
        <f t="shared" si="0"/>
        <v>0</v>
      </c>
      <c r="V8" s="67">
        <f t="shared" si="1"/>
        <v>0</v>
      </c>
      <c r="W8">
        <v>0.166854</v>
      </c>
      <c r="X8" s="67">
        <f t="shared" si="2"/>
        <v>7.0000000000000001E-3</v>
      </c>
      <c r="Y8">
        <v>5.5618000000000001E-2</v>
      </c>
      <c r="Z8" s="67">
        <f t="shared" si="3"/>
        <v>9.7000000000000003E-2</v>
      </c>
      <c r="AA8">
        <f>VLOOKUP($C8,[1]Disability!$1:$1048576,5,FALSE)</f>
        <v>0</v>
      </c>
      <c r="AB8" s="67">
        <f t="shared" si="4"/>
        <v>0</v>
      </c>
      <c r="AC8" t="e">
        <f>VLOOKUP($A8,#REF!,9,FALSE)</f>
        <v>#REF!</v>
      </c>
    </row>
    <row r="9" spans="1:29">
      <c r="A9">
        <v>58920</v>
      </c>
      <c r="B9">
        <v>8</v>
      </c>
      <c r="C9">
        <v>800480</v>
      </c>
      <c r="D9" t="s">
        <v>4235</v>
      </c>
      <c r="E9" t="s">
        <v>4236</v>
      </c>
      <c r="G9" t="e">
        <f>VLOOKUP($H9,[1]BRT!$1:$1048576,1,0)</f>
        <v>#N/A</v>
      </c>
      <c r="H9" t="s">
        <v>4244</v>
      </c>
      <c r="I9">
        <v>37.678649</v>
      </c>
      <c r="J9">
        <v>-122.07402</v>
      </c>
      <c r="K9">
        <v>960</v>
      </c>
      <c r="L9">
        <v>63</v>
      </c>
      <c r="M9">
        <v>0.95238095199999995</v>
      </c>
      <c r="N9">
        <v>0</v>
      </c>
      <c r="O9">
        <v>0</v>
      </c>
      <c r="P9">
        <v>0</v>
      </c>
      <c r="Q9" t="e">
        <f>VLOOKUP($A9,'[1]SheltersALL_2.17.22'!$1:$1048576,6,0)</f>
        <v>#N/A</v>
      </c>
      <c r="R9" t="str">
        <f>VLOOKUP($A9, [1]FA21_Ridership!$1:$1048576,11, 0)</f>
        <v>HAYWARD</v>
      </c>
      <c r="S9" t="str">
        <f>VLOOKUP($A9, [1]FA21_Ridership!$1:$1048576,12, 0)</f>
        <v>ALAMEDA</v>
      </c>
      <c r="T9">
        <f>VLOOKUP($A9, [1]FA21_Ridership!$1:$1048576,13, 0)</f>
        <v>4</v>
      </c>
      <c r="U9">
        <f t="shared" si="0"/>
        <v>0</v>
      </c>
      <c r="V9" s="67">
        <f t="shared" si="1"/>
        <v>0</v>
      </c>
      <c r="W9">
        <v>0.70792500000000003</v>
      </c>
      <c r="X9" s="67">
        <f t="shared" si="2"/>
        <v>0.41599999999999998</v>
      </c>
      <c r="Y9">
        <v>0.129834</v>
      </c>
      <c r="Z9" s="67">
        <f t="shared" si="3"/>
        <v>0.314</v>
      </c>
      <c r="AA9">
        <f>VLOOKUP($C9,[1]Disability!$1:$1048576,5,FALSE)</f>
        <v>0</v>
      </c>
      <c r="AB9" s="67">
        <f t="shared" si="4"/>
        <v>0</v>
      </c>
      <c r="AC9" t="e">
        <f>VLOOKUP($A9,#REF!,9,FALSE)</f>
        <v>#REF!</v>
      </c>
    </row>
    <row r="10" spans="1:29">
      <c r="A10">
        <v>59829</v>
      </c>
      <c r="B10">
        <v>9</v>
      </c>
      <c r="C10">
        <v>9803130</v>
      </c>
      <c r="D10" t="s">
        <v>4235</v>
      </c>
      <c r="E10" t="s">
        <v>4236</v>
      </c>
      <c r="G10" t="e">
        <f>VLOOKUP($H10,[1]BRT!$1:$1048576,1,0)</f>
        <v>#N/A</v>
      </c>
      <c r="H10" t="s">
        <v>4245</v>
      </c>
      <c r="I10">
        <v>37.703240000000001</v>
      </c>
      <c r="J10">
        <v>-122.097286</v>
      </c>
      <c r="K10">
        <v>962</v>
      </c>
      <c r="L10">
        <v>62.5</v>
      </c>
      <c r="M10">
        <v>0.96</v>
      </c>
      <c r="N10">
        <v>0</v>
      </c>
      <c r="O10">
        <v>0</v>
      </c>
      <c r="P10">
        <v>0</v>
      </c>
      <c r="Q10" t="e">
        <f>VLOOKUP($A10,'[1]SheltersALL_2.17.22'!$1:$1048576,6,0)</f>
        <v>#N/A</v>
      </c>
      <c r="R10" t="str">
        <f>VLOOKUP($A10, [1]FA21_Ridership!$1:$1048576,11, 0)</f>
        <v>COUNTY-ALAMEDA</v>
      </c>
      <c r="S10" t="str">
        <f>VLOOKUP($A10, [1]FA21_Ridership!$1:$1048576,12, 0)</f>
        <v>ALAMEDA</v>
      </c>
      <c r="T10">
        <f>VLOOKUP($A10, [1]FA21_Ridership!$1:$1048576,13, 0)</f>
        <v>4</v>
      </c>
      <c r="U10">
        <f t="shared" si="0"/>
        <v>0</v>
      </c>
      <c r="V10" s="67">
        <f t="shared" si="1"/>
        <v>0</v>
      </c>
      <c r="W10">
        <v>0.49466500000000002</v>
      </c>
      <c r="X10" s="67">
        <f t="shared" si="2"/>
        <v>0.19</v>
      </c>
      <c r="Y10">
        <v>0.17457</v>
      </c>
      <c r="Z10" s="67">
        <f t="shared" si="3"/>
        <v>0.42299999999999999</v>
      </c>
      <c r="AA10">
        <f>VLOOKUP($C10,[1]Disability!$1:$1048576,5,FALSE)</f>
        <v>0</v>
      </c>
      <c r="AB10" s="67">
        <f t="shared" si="4"/>
        <v>0</v>
      </c>
      <c r="AC10" t="e">
        <f>VLOOKUP($A10,#REF!,9,FALSE)</f>
        <v>#REF!</v>
      </c>
    </row>
    <row r="11" spans="1:29">
      <c r="A11">
        <v>50388</v>
      </c>
      <c r="B11">
        <v>10</v>
      </c>
      <c r="C11">
        <v>1011590</v>
      </c>
      <c r="D11" t="s">
        <v>4235</v>
      </c>
      <c r="E11" t="s">
        <v>4236</v>
      </c>
      <c r="G11" t="e">
        <f>VLOOKUP($H11,[1]BRT!$1:$1048576,1,0)</f>
        <v>#N/A</v>
      </c>
      <c r="H11" t="s">
        <v>4246</v>
      </c>
      <c r="I11">
        <v>37.757475999999997</v>
      </c>
      <c r="J11">
        <v>-122.14081400000001</v>
      </c>
      <c r="K11">
        <v>740</v>
      </c>
      <c r="L11">
        <v>62</v>
      </c>
      <c r="M11">
        <v>0.96774193500000005</v>
      </c>
      <c r="N11">
        <v>0</v>
      </c>
      <c r="O11">
        <v>0</v>
      </c>
      <c r="P11">
        <v>0</v>
      </c>
      <c r="Q11" t="e">
        <f>VLOOKUP($A11,'[1]SheltersALL_2.17.22'!$1:$1048576,6,0)</f>
        <v>#N/A</v>
      </c>
      <c r="R11" t="str">
        <f>VLOOKUP($A11, [1]FA21_Ridership!$1:$1048576,11, 0)</f>
        <v>OAKLAND</v>
      </c>
      <c r="S11" t="str">
        <f>VLOOKUP($A11, [1]FA21_Ridership!$1:$1048576,12, 0)</f>
        <v>ALAMEDA</v>
      </c>
      <c r="T11">
        <f>VLOOKUP($A11, [1]FA21_Ridership!$1:$1048576,13, 0)</f>
        <v>3</v>
      </c>
      <c r="U11">
        <f t="shared" si="0"/>
        <v>0</v>
      </c>
      <c r="V11" s="67">
        <f t="shared" si="1"/>
        <v>0</v>
      </c>
      <c r="W11">
        <v>0.77573999999999999</v>
      </c>
      <c r="X11" s="67">
        <f t="shared" si="2"/>
        <v>0.53500000000000003</v>
      </c>
      <c r="Y11">
        <v>0.112749</v>
      </c>
      <c r="Z11" s="67">
        <f t="shared" si="3"/>
        <v>0.28000000000000003</v>
      </c>
      <c r="AA11">
        <f>VLOOKUP($C11,[1]Disability!$1:$1048576,5,FALSE)</f>
        <v>0</v>
      </c>
      <c r="AB11" s="67">
        <f t="shared" si="4"/>
        <v>0</v>
      </c>
      <c r="AC11" t="e">
        <f>VLOOKUP($A11,#REF!,9,FALSE)</f>
        <v>#REF!</v>
      </c>
    </row>
    <row r="12" spans="1:29">
      <c r="A12">
        <v>57680</v>
      </c>
      <c r="B12">
        <v>11</v>
      </c>
      <c r="C12">
        <v>1014150</v>
      </c>
      <c r="D12" t="s">
        <v>4235</v>
      </c>
      <c r="E12" t="s">
        <v>4236</v>
      </c>
      <c r="G12" t="e">
        <f>VLOOKUP($H12,[1]BRT!$1:$1048576,1,0)</f>
        <v>#N/A</v>
      </c>
      <c r="H12" t="s">
        <v>4247</v>
      </c>
      <c r="I12">
        <v>37.810096999999999</v>
      </c>
      <c r="J12">
        <v>-122.198497</v>
      </c>
      <c r="K12">
        <v>787</v>
      </c>
      <c r="L12">
        <v>62</v>
      </c>
      <c r="M12">
        <v>0.96774193500000005</v>
      </c>
      <c r="N12">
        <v>0</v>
      </c>
      <c r="O12">
        <v>0</v>
      </c>
      <c r="P12">
        <v>0</v>
      </c>
      <c r="Q12" t="e">
        <f>VLOOKUP($A12,'[1]SheltersALL_2.17.22'!$1:$1048576,6,0)</f>
        <v>#N/A</v>
      </c>
      <c r="R12" t="str">
        <f>VLOOKUP($A12, [1]FA21_Ridership!$1:$1048576,11, 0)</f>
        <v>OAKLAND</v>
      </c>
      <c r="S12" t="str">
        <f>VLOOKUP($A12, [1]FA21_Ridership!$1:$1048576,12, 0)</f>
        <v>ALAMEDA</v>
      </c>
      <c r="T12">
        <f>VLOOKUP($A12, [1]FA21_Ridership!$1:$1048576,13, 0)</f>
        <v>3</v>
      </c>
      <c r="U12">
        <f t="shared" si="0"/>
        <v>0</v>
      </c>
      <c r="V12" s="67">
        <f t="shared" si="1"/>
        <v>0</v>
      </c>
      <c r="W12">
        <v>0.27251399999999998</v>
      </c>
      <c r="X12" s="67">
        <f t="shared" si="2"/>
        <v>5.1999999999999998E-2</v>
      </c>
      <c r="Y12">
        <v>5.4032999999999998E-2</v>
      </c>
      <c r="Z12" s="67">
        <f t="shared" si="3"/>
        <v>8.7999999999999995E-2</v>
      </c>
      <c r="AA12">
        <f>VLOOKUP($C12,[1]Disability!$1:$1048576,5,FALSE)</f>
        <v>1</v>
      </c>
      <c r="AB12" s="67">
        <f t="shared" si="4"/>
        <v>0.72499999999999998</v>
      </c>
      <c r="AC12" t="e">
        <f>VLOOKUP($A12,#REF!,9,FALSE)</f>
        <v>#REF!</v>
      </c>
    </row>
    <row r="13" spans="1:29">
      <c r="A13">
        <v>57645</v>
      </c>
      <c r="B13">
        <v>12</v>
      </c>
      <c r="C13">
        <v>1014060</v>
      </c>
      <c r="D13" t="s">
        <v>4235</v>
      </c>
      <c r="E13" t="s">
        <v>4236</v>
      </c>
      <c r="G13" t="e">
        <f>VLOOKUP($H13,[1]BRT!$1:$1048576,1,0)</f>
        <v>#N/A</v>
      </c>
      <c r="H13" t="s">
        <v>4248</v>
      </c>
      <c r="I13">
        <v>37.809398000000002</v>
      </c>
      <c r="J13">
        <v>-122.202506</v>
      </c>
      <c r="K13">
        <v>785</v>
      </c>
      <c r="L13">
        <v>62</v>
      </c>
      <c r="M13">
        <v>0.96774193500000005</v>
      </c>
      <c r="N13">
        <v>0</v>
      </c>
      <c r="O13">
        <v>0</v>
      </c>
      <c r="P13">
        <v>0</v>
      </c>
      <c r="Q13" t="e">
        <f>VLOOKUP($A13,'[1]SheltersALL_2.17.22'!$1:$1048576,6,0)</f>
        <v>#N/A</v>
      </c>
      <c r="R13" t="str">
        <f>VLOOKUP($A13, [1]FA21_Ridership!$1:$1048576,11, 0)</f>
        <v>OAKLAND</v>
      </c>
      <c r="S13" t="str">
        <f>VLOOKUP($A13, [1]FA21_Ridership!$1:$1048576,12, 0)</f>
        <v>ALAMEDA</v>
      </c>
      <c r="T13">
        <f>VLOOKUP($A13, [1]FA21_Ridership!$1:$1048576,13, 0)</f>
        <v>2</v>
      </c>
      <c r="U13">
        <f t="shared" si="0"/>
        <v>0</v>
      </c>
      <c r="V13" s="67">
        <f t="shared" si="1"/>
        <v>0</v>
      </c>
      <c r="W13">
        <v>0.27079300000000001</v>
      </c>
      <c r="X13" s="67">
        <f t="shared" si="2"/>
        <v>0.05</v>
      </c>
      <c r="Y13">
        <v>5.0290000000000001E-2</v>
      </c>
      <c r="Z13" s="67">
        <f t="shared" si="3"/>
        <v>7.8E-2</v>
      </c>
      <c r="AA13">
        <f>VLOOKUP($C13,[1]Disability!$1:$1048576,5,FALSE)</f>
        <v>2</v>
      </c>
      <c r="AB13" s="67">
        <f t="shared" si="4"/>
        <v>0.91600000000000004</v>
      </c>
      <c r="AC13" t="e">
        <f>VLOOKUP($A13,#REF!,9,FALSE)</f>
        <v>#REF!</v>
      </c>
    </row>
    <row r="14" spans="1:29">
      <c r="A14">
        <v>56939</v>
      </c>
      <c r="B14">
        <v>13</v>
      </c>
      <c r="C14">
        <v>1013300</v>
      </c>
      <c r="D14" t="s">
        <v>4235</v>
      </c>
      <c r="E14" t="s">
        <v>4236</v>
      </c>
      <c r="G14" t="e">
        <f>VLOOKUP($H14,[1]BRT!$1:$1048576,1,0)</f>
        <v>#N/A</v>
      </c>
      <c r="H14" t="s">
        <v>4249</v>
      </c>
      <c r="I14">
        <v>37.808185000000002</v>
      </c>
      <c r="J14">
        <v>-122.180842</v>
      </c>
      <c r="K14">
        <v>786</v>
      </c>
      <c r="L14">
        <v>62</v>
      </c>
      <c r="M14">
        <v>0.96774193500000005</v>
      </c>
      <c r="N14">
        <v>0</v>
      </c>
      <c r="O14">
        <v>0</v>
      </c>
      <c r="P14">
        <v>0</v>
      </c>
      <c r="Q14" t="e">
        <f>VLOOKUP($A14,'[1]SheltersALL_2.17.22'!$1:$1048576,6,0)</f>
        <v>#N/A</v>
      </c>
      <c r="R14" t="str">
        <f>VLOOKUP($A14, [1]FA21_Ridership!$1:$1048576,11, 0)</f>
        <v>OAKLAND</v>
      </c>
      <c r="S14" t="str">
        <f>VLOOKUP($A14, [1]FA21_Ridership!$1:$1048576,12, 0)</f>
        <v>ALAMEDA</v>
      </c>
      <c r="T14">
        <f>VLOOKUP($A14, [1]FA21_Ridership!$1:$1048576,13, 0)</f>
        <v>3</v>
      </c>
      <c r="U14">
        <f t="shared" si="0"/>
        <v>0</v>
      </c>
      <c r="V14" s="67">
        <f t="shared" si="1"/>
        <v>0</v>
      </c>
      <c r="W14">
        <v>0.28169</v>
      </c>
      <c r="X14" s="67">
        <f t="shared" si="2"/>
        <v>5.8000000000000003E-2</v>
      </c>
      <c r="Y14">
        <v>4.8513000000000001E-2</v>
      </c>
      <c r="Z14" s="67">
        <f t="shared" si="3"/>
        <v>6.5000000000000002E-2</v>
      </c>
      <c r="AA14">
        <f>VLOOKUP($C14,[1]Disability!$1:$1048576,5,FALSE)</f>
        <v>0</v>
      </c>
      <c r="AB14" s="67">
        <f t="shared" si="4"/>
        <v>0</v>
      </c>
      <c r="AC14" t="e">
        <f>VLOOKUP($A14,#REF!,9,FALSE)</f>
        <v>#REF!</v>
      </c>
    </row>
    <row r="15" spans="1:29">
      <c r="A15">
        <v>59661</v>
      </c>
      <c r="B15">
        <v>14</v>
      </c>
      <c r="C15">
        <v>1013330</v>
      </c>
      <c r="D15" t="s">
        <v>4235</v>
      </c>
      <c r="E15" t="s">
        <v>4236</v>
      </c>
      <c r="G15" t="e">
        <f>VLOOKUP($H15,[1]BRT!$1:$1048576,1,0)</f>
        <v>#N/A</v>
      </c>
      <c r="H15" t="s">
        <v>4250</v>
      </c>
      <c r="I15">
        <v>37.810839999999999</v>
      </c>
      <c r="J15">
        <v>-122.19653599999999</v>
      </c>
      <c r="K15">
        <v>787</v>
      </c>
      <c r="L15">
        <v>62</v>
      </c>
      <c r="M15">
        <v>0.96774193500000005</v>
      </c>
      <c r="N15">
        <v>0</v>
      </c>
      <c r="O15">
        <v>0</v>
      </c>
      <c r="P15">
        <v>0</v>
      </c>
      <c r="Q15" t="e">
        <f>VLOOKUP($A15,'[1]SheltersALL_2.17.22'!$1:$1048576,6,0)</f>
        <v>#N/A</v>
      </c>
      <c r="R15" t="str">
        <f>VLOOKUP($A15, [1]FA21_Ridership!$1:$1048576,11, 0)</f>
        <v>OAKLAND</v>
      </c>
      <c r="S15" t="str">
        <f>VLOOKUP($A15, [1]FA21_Ridership!$1:$1048576,12, 0)</f>
        <v>ALAMEDA</v>
      </c>
      <c r="T15">
        <f>VLOOKUP($A15, [1]FA21_Ridership!$1:$1048576,13, 0)</f>
        <v>3</v>
      </c>
      <c r="U15">
        <f t="shared" si="0"/>
        <v>0</v>
      </c>
      <c r="V15" s="67">
        <f t="shared" si="1"/>
        <v>0</v>
      </c>
      <c r="W15">
        <v>0.50654999999999994</v>
      </c>
      <c r="X15" s="67">
        <f t="shared" si="2"/>
        <v>0.2</v>
      </c>
      <c r="Y15">
        <v>8.3333000000000004E-2</v>
      </c>
      <c r="Z15" s="67">
        <f t="shared" si="3"/>
        <v>0.187</v>
      </c>
      <c r="AA15">
        <f>VLOOKUP($C15,[1]Disability!$1:$1048576,5,FALSE)</f>
        <v>0</v>
      </c>
      <c r="AB15" s="67">
        <f t="shared" si="4"/>
        <v>0</v>
      </c>
      <c r="AC15" t="e">
        <f>VLOOKUP($A15,#REF!,9,FALSE)</f>
        <v>#REF!</v>
      </c>
    </row>
    <row r="16" spans="1:29">
      <c r="A16">
        <v>56953</v>
      </c>
      <c r="B16">
        <v>15</v>
      </c>
      <c r="C16">
        <v>1013340</v>
      </c>
      <c r="D16" t="s">
        <v>4235</v>
      </c>
      <c r="E16" t="s">
        <v>4236</v>
      </c>
      <c r="G16" t="e">
        <f>VLOOKUP($H16,[1]BRT!$1:$1048576,1,0)</f>
        <v>#N/A</v>
      </c>
      <c r="H16" t="s">
        <v>4251</v>
      </c>
      <c r="I16">
        <v>37.809511000000001</v>
      </c>
      <c r="J16">
        <v>-122.183543</v>
      </c>
      <c r="K16">
        <v>787</v>
      </c>
      <c r="L16">
        <v>62</v>
      </c>
      <c r="M16">
        <v>0.96774193500000005</v>
      </c>
      <c r="N16">
        <v>0</v>
      </c>
      <c r="O16">
        <v>0</v>
      </c>
      <c r="P16">
        <v>0</v>
      </c>
      <c r="Q16" t="e">
        <f>VLOOKUP($A16,'[1]SheltersALL_2.17.22'!$1:$1048576,6,0)</f>
        <v>#N/A</v>
      </c>
      <c r="R16" t="str">
        <f>VLOOKUP($A16, [1]FA21_Ridership!$1:$1048576,11, 0)</f>
        <v>OAKLAND</v>
      </c>
      <c r="S16" t="str">
        <f>VLOOKUP($A16, [1]FA21_Ridership!$1:$1048576,12, 0)</f>
        <v>ALAMEDA</v>
      </c>
      <c r="T16">
        <f>VLOOKUP($A16, [1]FA21_Ridership!$1:$1048576,13, 0)</f>
        <v>3</v>
      </c>
      <c r="U16">
        <f t="shared" si="0"/>
        <v>0</v>
      </c>
      <c r="V16" s="67">
        <f t="shared" si="1"/>
        <v>0</v>
      </c>
      <c r="W16">
        <v>0.28169</v>
      </c>
      <c r="X16" s="67">
        <f t="shared" si="2"/>
        <v>5.8000000000000003E-2</v>
      </c>
      <c r="Y16">
        <v>4.8513000000000001E-2</v>
      </c>
      <c r="Z16" s="67">
        <f t="shared" si="3"/>
        <v>6.5000000000000002E-2</v>
      </c>
      <c r="AA16">
        <f>VLOOKUP($C16,[1]Disability!$1:$1048576,5,FALSE)</f>
        <v>0</v>
      </c>
      <c r="AB16" s="67">
        <f t="shared" si="4"/>
        <v>0</v>
      </c>
      <c r="AC16" t="e">
        <f>VLOOKUP($A16,#REF!,9,FALSE)</f>
        <v>#REF!</v>
      </c>
    </row>
    <row r="17" spans="1:29">
      <c r="A17">
        <v>56962</v>
      </c>
      <c r="B17">
        <v>16</v>
      </c>
      <c r="C17">
        <v>1013360</v>
      </c>
      <c r="D17" t="s">
        <v>4235</v>
      </c>
      <c r="E17" t="s">
        <v>4236</v>
      </c>
      <c r="G17" t="e">
        <f>VLOOKUP($H17,[1]BRT!$1:$1048576,1,0)</f>
        <v>#N/A</v>
      </c>
      <c r="H17" t="s">
        <v>4252</v>
      </c>
      <c r="I17">
        <v>37.809637000000002</v>
      </c>
      <c r="J17">
        <v>-122.18301200000001</v>
      </c>
      <c r="K17">
        <v>785</v>
      </c>
      <c r="L17">
        <v>62</v>
      </c>
      <c r="M17">
        <v>0.96774193500000005</v>
      </c>
      <c r="N17">
        <v>0</v>
      </c>
      <c r="O17">
        <v>0</v>
      </c>
      <c r="P17">
        <v>0</v>
      </c>
      <c r="Q17" t="e">
        <f>VLOOKUP($A17,'[1]SheltersALL_2.17.22'!$1:$1048576,6,0)</f>
        <v>#N/A</v>
      </c>
      <c r="R17" t="str">
        <f>VLOOKUP($A17, [1]FA21_Ridership!$1:$1048576,11, 0)</f>
        <v>OAKLAND</v>
      </c>
      <c r="S17" t="str">
        <f>VLOOKUP($A17, [1]FA21_Ridership!$1:$1048576,12, 0)</f>
        <v>ALAMEDA</v>
      </c>
      <c r="T17">
        <f>VLOOKUP($A17, [1]FA21_Ridership!$1:$1048576,13, 0)</f>
        <v>2</v>
      </c>
      <c r="U17">
        <f t="shared" si="0"/>
        <v>0</v>
      </c>
      <c r="V17" s="67">
        <f t="shared" si="1"/>
        <v>0</v>
      </c>
      <c r="W17">
        <v>0.19282199999999999</v>
      </c>
      <c r="X17" s="67">
        <f t="shared" si="2"/>
        <v>1.6E-2</v>
      </c>
      <c r="Y17">
        <v>5.6299999999999996E-3</v>
      </c>
      <c r="Z17" s="67">
        <f t="shared" si="3"/>
        <v>2E-3</v>
      </c>
      <c r="AA17">
        <f>VLOOKUP($C17,[1]Disability!$1:$1048576,5,FALSE)</f>
        <v>0</v>
      </c>
      <c r="AB17" s="67">
        <f t="shared" si="4"/>
        <v>0</v>
      </c>
      <c r="AC17" t="e">
        <f>VLOOKUP($A17,#REF!,9,FALSE)</f>
        <v>#REF!</v>
      </c>
    </row>
    <row r="18" spans="1:29">
      <c r="A18">
        <v>56961</v>
      </c>
      <c r="B18">
        <v>17</v>
      </c>
      <c r="C18">
        <v>1013350</v>
      </c>
      <c r="D18" t="s">
        <v>4235</v>
      </c>
      <c r="E18" t="s">
        <v>4236</v>
      </c>
      <c r="G18" t="e">
        <f>VLOOKUP($H18,[1]BRT!$1:$1048576,1,0)</f>
        <v>#N/A</v>
      </c>
      <c r="H18" t="s">
        <v>4253</v>
      </c>
      <c r="I18">
        <v>37.810518000000002</v>
      </c>
      <c r="J18">
        <v>-122.19304200000001</v>
      </c>
      <c r="K18">
        <v>785</v>
      </c>
      <c r="L18">
        <v>62</v>
      </c>
      <c r="M18">
        <v>0.96774193500000005</v>
      </c>
      <c r="N18">
        <v>0</v>
      </c>
      <c r="O18">
        <v>0</v>
      </c>
      <c r="P18">
        <v>0</v>
      </c>
      <c r="Q18" t="e">
        <f>VLOOKUP($A18,'[1]SheltersALL_2.17.22'!$1:$1048576,6,0)</f>
        <v>#N/A</v>
      </c>
      <c r="R18" t="str">
        <f>VLOOKUP($A18, [1]FA21_Ridership!$1:$1048576,11, 0)</f>
        <v>OAKLAND</v>
      </c>
      <c r="S18" t="str">
        <f>VLOOKUP($A18, [1]FA21_Ridership!$1:$1048576,12, 0)</f>
        <v>ALAMEDA</v>
      </c>
      <c r="T18">
        <f>VLOOKUP($A18, [1]FA21_Ridership!$1:$1048576,13, 0)</f>
        <v>2</v>
      </c>
      <c r="U18">
        <f t="shared" si="0"/>
        <v>0</v>
      </c>
      <c r="V18" s="67">
        <f t="shared" si="1"/>
        <v>0</v>
      </c>
      <c r="W18">
        <v>0.19282199999999999</v>
      </c>
      <c r="X18" s="67">
        <f t="shared" si="2"/>
        <v>1.6E-2</v>
      </c>
      <c r="Y18">
        <v>5.6299999999999996E-3</v>
      </c>
      <c r="Z18" s="67">
        <f t="shared" si="3"/>
        <v>2E-3</v>
      </c>
      <c r="AA18">
        <f>VLOOKUP($C18,[1]Disability!$1:$1048576,5,FALSE)</f>
        <v>0</v>
      </c>
      <c r="AB18" s="67">
        <f t="shared" si="4"/>
        <v>0</v>
      </c>
      <c r="AC18" t="e">
        <f>VLOOKUP($A18,#REF!,9,FALSE)</f>
        <v>#REF!</v>
      </c>
    </row>
    <row r="19" spans="1:29">
      <c r="A19">
        <v>56560</v>
      </c>
      <c r="B19">
        <v>18</v>
      </c>
      <c r="C19">
        <v>1019550</v>
      </c>
      <c r="D19" t="s">
        <v>4235</v>
      </c>
      <c r="E19" t="s">
        <v>4236</v>
      </c>
      <c r="G19" t="e">
        <f>VLOOKUP($H19,[1]BRT!$1:$1048576,1,0)</f>
        <v>#N/A</v>
      </c>
      <c r="H19" t="s">
        <v>4254</v>
      </c>
      <c r="I19">
        <v>37.798672000000003</v>
      </c>
      <c r="J19">
        <v>-122.170114</v>
      </c>
      <c r="K19">
        <v>786</v>
      </c>
      <c r="L19">
        <v>62</v>
      </c>
      <c r="M19">
        <v>0.96774193500000005</v>
      </c>
      <c r="N19">
        <v>0</v>
      </c>
      <c r="O19">
        <v>0</v>
      </c>
      <c r="P19">
        <v>0</v>
      </c>
      <c r="Q19" t="e">
        <f>VLOOKUP($A19,'[1]SheltersALL_2.17.22'!$1:$1048576,6,0)</f>
        <v>#N/A</v>
      </c>
      <c r="R19" t="str">
        <f>VLOOKUP($A19, [1]FA21_Ridership!$1:$1048576,11, 0)</f>
        <v>OAKLAND</v>
      </c>
      <c r="S19" t="str">
        <f>VLOOKUP($A19, [1]FA21_Ridership!$1:$1048576,12, 0)</f>
        <v>ALAMEDA</v>
      </c>
      <c r="T19">
        <f>VLOOKUP($A19, [1]FA21_Ridership!$1:$1048576,13, 0)</f>
        <v>3</v>
      </c>
      <c r="U19">
        <f t="shared" si="0"/>
        <v>0</v>
      </c>
      <c r="V19" s="67">
        <f t="shared" si="1"/>
        <v>0</v>
      </c>
      <c r="W19">
        <v>0.19372700000000001</v>
      </c>
      <c r="X19" s="67">
        <f t="shared" si="2"/>
        <v>1.7999999999999999E-2</v>
      </c>
      <c r="Y19">
        <v>9.4095999999999999E-2</v>
      </c>
      <c r="Z19" s="67">
        <f t="shared" si="3"/>
        <v>0.221</v>
      </c>
      <c r="AA19">
        <f>VLOOKUP($C19,[1]Disability!$1:$1048576,5,FALSE)</f>
        <v>0</v>
      </c>
      <c r="AB19" s="67">
        <f t="shared" si="4"/>
        <v>0</v>
      </c>
      <c r="AC19" t="e">
        <f>VLOOKUP($A19,#REF!,9,FALSE)</f>
        <v>#REF!</v>
      </c>
    </row>
    <row r="20" spans="1:29">
      <c r="A20">
        <v>56292</v>
      </c>
      <c r="B20">
        <v>19</v>
      </c>
      <c r="C20">
        <v>1011650</v>
      </c>
      <c r="D20" t="s">
        <v>4235</v>
      </c>
      <c r="E20" t="s">
        <v>4236</v>
      </c>
      <c r="G20" t="e">
        <f>VLOOKUP($H20,[1]BRT!$1:$1048576,1,0)</f>
        <v>#N/A</v>
      </c>
      <c r="H20" t="s">
        <v>4255</v>
      </c>
      <c r="I20">
        <v>37.754103000000001</v>
      </c>
      <c r="J20">
        <v>-122.12736200000001</v>
      </c>
      <c r="K20">
        <v>800</v>
      </c>
      <c r="L20">
        <v>62</v>
      </c>
      <c r="M20">
        <v>0.96774193500000005</v>
      </c>
      <c r="N20">
        <v>0</v>
      </c>
      <c r="O20">
        <v>0</v>
      </c>
      <c r="P20">
        <v>0</v>
      </c>
      <c r="Q20" t="e">
        <f>VLOOKUP($A20,'[1]SheltersALL_2.17.22'!$1:$1048576,6,0)</f>
        <v>#N/A</v>
      </c>
      <c r="R20" t="str">
        <f>VLOOKUP($A20, [1]FA21_Ridership!$1:$1048576,11, 0)</f>
        <v>OAKLAND</v>
      </c>
      <c r="S20" t="str">
        <f>VLOOKUP($A20, [1]FA21_Ridership!$1:$1048576,12, 0)</f>
        <v>ALAMEDA</v>
      </c>
      <c r="T20">
        <f>VLOOKUP($A20, [1]FA21_Ridership!$1:$1048576,13, 0)</f>
        <v>3</v>
      </c>
      <c r="U20">
        <f t="shared" si="0"/>
        <v>0</v>
      </c>
      <c r="V20" s="67">
        <f t="shared" si="1"/>
        <v>0</v>
      </c>
      <c r="W20">
        <v>0.77669500000000002</v>
      </c>
      <c r="X20" s="67">
        <f t="shared" si="2"/>
        <v>0.53800000000000003</v>
      </c>
      <c r="Y20">
        <v>9.6144999999999994E-2</v>
      </c>
      <c r="Z20" s="67">
        <f t="shared" si="3"/>
        <v>0.23599999999999999</v>
      </c>
      <c r="AA20">
        <f>VLOOKUP($C20,[1]Disability!$1:$1048576,5,FALSE)</f>
        <v>0</v>
      </c>
      <c r="AB20" s="67">
        <f t="shared" si="4"/>
        <v>0</v>
      </c>
      <c r="AC20" t="e">
        <f>VLOOKUP($A20,#REF!,9,FALSE)</f>
        <v>#REF!</v>
      </c>
    </row>
    <row r="21" spans="1:29">
      <c r="A21">
        <v>56263</v>
      </c>
      <c r="B21">
        <v>20</v>
      </c>
      <c r="C21">
        <v>1011550</v>
      </c>
      <c r="D21" t="s">
        <v>4235</v>
      </c>
      <c r="E21" t="s">
        <v>4236</v>
      </c>
      <c r="G21" t="e">
        <f>VLOOKUP($H21,[1]BRT!$1:$1048576,1,0)</f>
        <v>#N/A</v>
      </c>
      <c r="H21" t="s">
        <v>4256</v>
      </c>
      <c r="I21">
        <v>37.754761999999999</v>
      </c>
      <c r="J21">
        <v>-122.147413</v>
      </c>
      <c r="K21">
        <v>740</v>
      </c>
      <c r="L21">
        <v>62</v>
      </c>
      <c r="M21">
        <v>0.96774193500000005</v>
      </c>
      <c r="N21">
        <v>0</v>
      </c>
      <c r="O21">
        <v>0</v>
      </c>
      <c r="P21">
        <v>0</v>
      </c>
      <c r="Q21" t="e">
        <f>VLOOKUP($A21,'[1]SheltersALL_2.17.22'!$1:$1048576,6,0)</f>
        <v>#N/A</v>
      </c>
      <c r="R21" t="str">
        <f>VLOOKUP($A21, [1]FA21_Ridership!$1:$1048576,11, 0)</f>
        <v>OAKLAND</v>
      </c>
      <c r="S21" t="str">
        <f>VLOOKUP($A21, [1]FA21_Ridership!$1:$1048576,12, 0)</f>
        <v>ALAMEDA</v>
      </c>
      <c r="T21">
        <f>VLOOKUP($A21, [1]FA21_Ridership!$1:$1048576,13, 0)</f>
        <v>3</v>
      </c>
      <c r="U21">
        <f t="shared" si="0"/>
        <v>0</v>
      </c>
      <c r="V21" s="67">
        <f t="shared" si="1"/>
        <v>0</v>
      </c>
      <c r="W21">
        <v>0.79917499999999997</v>
      </c>
      <c r="X21" s="67">
        <f t="shared" si="2"/>
        <v>0.58599999999999997</v>
      </c>
      <c r="Y21">
        <v>0.103064</v>
      </c>
      <c r="Z21" s="67">
        <f t="shared" si="3"/>
        <v>0.25700000000000001</v>
      </c>
      <c r="AA21">
        <f>VLOOKUP($C21,[1]Disability!$1:$1048576,5,FALSE)</f>
        <v>0</v>
      </c>
      <c r="AB21" s="67">
        <f t="shared" si="4"/>
        <v>0</v>
      </c>
      <c r="AC21" t="e">
        <f>VLOOKUP($A21,#REF!,9,FALSE)</f>
        <v>#REF!</v>
      </c>
    </row>
    <row r="22" spans="1:29">
      <c r="A22">
        <v>58457</v>
      </c>
      <c r="B22">
        <v>21</v>
      </c>
      <c r="C22">
        <v>1014080</v>
      </c>
      <c r="D22" t="s">
        <v>4235</v>
      </c>
      <c r="E22" t="s">
        <v>4236</v>
      </c>
      <c r="G22" t="e">
        <f>VLOOKUP($H22,[1]BRT!$1:$1048576,1,0)</f>
        <v>#N/A</v>
      </c>
      <c r="H22" t="s">
        <v>4257</v>
      </c>
      <c r="I22">
        <v>37.810321000000002</v>
      </c>
      <c r="J22">
        <v>-122.200501</v>
      </c>
      <c r="K22">
        <v>787</v>
      </c>
      <c r="L22">
        <v>62</v>
      </c>
      <c r="M22">
        <v>0.96774193500000005</v>
      </c>
      <c r="N22">
        <v>0</v>
      </c>
      <c r="O22">
        <v>0</v>
      </c>
      <c r="P22">
        <v>0</v>
      </c>
      <c r="Q22" t="e">
        <f>VLOOKUP($A22,'[1]SheltersALL_2.17.22'!$1:$1048576,6,0)</f>
        <v>#N/A</v>
      </c>
      <c r="R22" t="str">
        <f>VLOOKUP($A22, [1]FA21_Ridership!$1:$1048576,11, 0)</f>
        <v>OAKLAND</v>
      </c>
      <c r="S22" t="str">
        <f>VLOOKUP($A22, [1]FA21_Ridership!$1:$1048576,12, 0)</f>
        <v>ALAMEDA</v>
      </c>
      <c r="T22">
        <f>VLOOKUP($A22, [1]FA21_Ridership!$1:$1048576,13, 0)</f>
        <v>3</v>
      </c>
      <c r="U22">
        <f t="shared" si="0"/>
        <v>0</v>
      </c>
      <c r="V22" s="67">
        <f t="shared" si="1"/>
        <v>0</v>
      </c>
      <c r="W22">
        <v>0.27251399999999998</v>
      </c>
      <c r="X22" s="67">
        <f t="shared" si="2"/>
        <v>5.1999999999999998E-2</v>
      </c>
      <c r="Y22">
        <v>5.4032999999999998E-2</v>
      </c>
      <c r="Z22" s="67">
        <f t="shared" si="3"/>
        <v>8.7999999999999995E-2</v>
      </c>
      <c r="AA22">
        <f>VLOOKUP($C22,[1]Disability!$1:$1048576,5,FALSE)</f>
        <v>2</v>
      </c>
      <c r="AB22" s="67">
        <f t="shared" si="4"/>
        <v>0.91600000000000004</v>
      </c>
      <c r="AC22" t="e">
        <f>VLOOKUP($A22,#REF!,9,FALSE)</f>
        <v>#REF!</v>
      </c>
    </row>
    <row r="23" spans="1:29">
      <c r="A23">
        <v>56935</v>
      </c>
      <c r="B23">
        <v>22</v>
      </c>
      <c r="C23">
        <v>1013280</v>
      </c>
      <c r="D23" t="s">
        <v>4235</v>
      </c>
      <c r="E23" t="s">
        <v>4236</v>
      </c>
      <c r="G23" t="e">
        <f>VLOOKUP($H23,[1]BRT!$1:$1048576,1,0)</f>
        <v>#N/A</v>
      </c>
      <c r="H23" t="s">
        <v>4258</v>
      </c>
      <c r="I23">
        <v>37.809583000000003</v>
      </c>
      <c r="J23">
        <v>-122.189592</v>
      </c>
      <c r="K23">
        <v>787</v>
      </c>
      <c r="L23">
        <v>62</v>
      </c>
      <c r="M23">
        <v>0.96774193500000005</v>
      </c>
      <c r="N23">
        <v>0</v>
      </c>
      <c r="O23">
        <v>0</v>
      </c>
      <c r="P23">
        <v>0</v>
      </c>
      <c r="Q23" t="e">
        <f>VLOOKUP($A23,'[1]SheltersALL_2.17.22'!$1:$1048576,6,0)</f>
        <v>#N/A</v>
      </c>
      <c r="R23" t="str">
        <f>VLOOKUP($A23, [1]FA21_Ridership!$1:$1048576,11, 0)</f>
        <v>OAKLAND</v>
      </c>
      <c r="S23" t="str">
        <f>VLOOKUP($A23, [1]FA21_Ridership!$1:$1048576,12, 0)</f>
        <v>ALAMEDA</v>
      </c>
      <c r="T23">
        <f>VLOOKUP($A23, [1]FA21_Ridership!$1:$1048576,13, 0)</f>
        <v>3</v>
      </c>
      <c r="U23">
        <f t="shared" si="0"/>
        <v>0</v>
      </c>
      <c r="V23" s="67">
        <f t="shared" si="1"/>
        <v>0</v>
      </c>
      <c r="W23">
        <v>0.28169</v>
      </c>
      <c r="X23" s="67">
        <f t="shared" si="2"/>
        <v>5.8000000000000003E-2</v>
      </c>
      <c r="Y23">
        <v>4.8513000000000001E-2</v>
      </c>
      <c r="Z23" s="67">
        <f t="shared" si="3"/>
        <v>6.5000000000000002E-2</v>
      </c>
      <c r="AA23">
        <f>VLOOKUP($C23,[1]Disability!$1:$1048576,5,FALSE)</f>
        <v>0</v>
      </c>
      <c r="AB23" s="67">
        <f t="shared" si="4"/>
        <v>0</v>
      </c>
      <c r="AC23" t="e">
        <f>VLOOKUP($A23,#REF!,9,FALSE)</f>
        <v>#REF!</v>
      </c>
    </row>
    <row r="24" spans="1:29">
      <c r="A24">
        <v>53341</v>
      </c>
      <c r="B24">
        <v>23</v>
      </c>
      <c r="C24">
        <v>1014160</v>
      </c>
      <c r="D24" t="s">
        <v>4235</v>
      </c>
      <c r="E24" t="s">
        <v>4236</v>
      </c>
      <c r="G24" t="e">
        <f>VLOOKUP($H24,[1]BRT!$1:$1048576,1,0)</f>
        <v>#N/A</v>
      </c>
      <c r="H24" t="s">
        <v>4259</v>
      </c>
      <c r="I24">
        <v>37.810284000000003</v>
      </c>
      <c r="J24">
        <v>-122.19835399999999</v>
      </c>
      <c r="K24">
        <v>785</v>
      </c>
      <c r="L24">
        <v>62</v>
      </c>
      <c r="M24">
        <v>0.96774193500000005</v>
      </c>
      <c r="N24">
        <v>0</v>
      </c>
      <c r="O24">
        <v>0</v>
      </c>
      <c r="P24">
        <v>0</v>
      </c>
      <c r="Q24" t="e">
        <f>VLOOKUP($A24,'[1]SheltersALL_2.17.22'!$1:$1048576,6,0)</f>
        <v>#N/A</v>
      </c>
      <c r="R24" t="str">
        <f>VLOOKUP($A24, [1]FA21_Ridership!$1:$1048576,11, 0)</f>
        <v>OAKLAND</v>
      </c>
      <c r="S24" t="str">
        <f>VLOOKUP($A24, [1]FA21_Ridership!$1:$1048576,12, 0)</f>
        <v>ALAMEDA</v>
      </c>
      <c r="T24">
        <f>VLOOKUP($A24, [1]FA21_Ridership!$1:$1048576,13, 0)</f>
        <v>2</v>
      </c>
      <c r="U24">
        <f t="shared" si="0"/>
        <v>0</v>
      </c>
      <c r="V24" s="67">
        <f t="shared" si="1"/>
        <v>0</v>
      </c>
      <c r="W24">
        <v>0.27079300000000001</v>
      </c>
      <c r="X24" s="67">
        <f t="shared" si="2"/>
        <v>0.05</v>
      </c>
      <c r="Y24">
        <v>5.0290000000000001E-2</v>
      </c>
      <c r="Z24" s="67">
        <f t="shared" si="3"/>
        <v>7.8E-2</v>
      </c>
      <c r="AA24">
        <f>VLOOKUP($C24,[1]Disability!$1:$1048576,5,FALSE)</f>
        <v>1</v>
      </c>
      <c r="AB24" s="67">
        <f t="shared" si="4"/>
        <v>0.72499999999999998</v>
      </c>
      <c r="AC24" t="e">
        <f>VLOOKUP($A24,#REF!,9,FALSE)</f>
        <v>#REF!</v>
      </c>
    </row>
    <row r="25" spans="1:29">
      <c r="A25">
        <v>58490</v>
      </c>
      <c r="B25">
        <v>24</v>
      </c>
      <c r="C25">
        <v>1019590</v>
      </c>
      <c r="D25" t="s">
        <v>4235</v>
      </c>
      <c r="E25" t="s">
        <v>4236</v>
      </c>
      <c r="G25" t="e">
        <f>VLOOKUP($H25,[1]BRT!$1:$1048576,1,0)</f>
        <v>#N/A</v>
      </c>
      <c r="H25" t="s">
        <v>4260</v>
      </c>
      <c r="I25">
        <v>37.801468999999997</v>
      </c>
      <c r="J25">
        <v>-122.174971</v>
      </c>
      <c r="K25">
        <v>785</v>
      </c>
      <c r="L25">
        <v>62</v>
      </c>
      <c r="M25">
        <v>0.96774193500000005</v>
      </c>
      <c r="N25">
        <v>0</v>
      </c>
      <c r="O25">
        <v>0</v>
      </c>
      <c r="P25">
        <v>0</v>
      </c>
      <c r="Q25" t="e">
        <f>VLOOKUP($A25,'[1]SheltersALL_2.17.22'!$1:$1048576,6,0)</f>
        <v>#N/A</v>
      </c>
      <c r="R25" t="str">
        <f>VLOOKUP($A25, [1]FA21_Ridership!$1:$1048576,11, 0)</f>
        <v>OAKLAND</v>
      </c>
      <c r="S25" t="str">
        <f>VLOOKUP($A25, [1]FA21_Ridership!$1:$1048576,12, 0)</f>
        <v>ALAMEDA</v>
      </c>
      <c r="T25">
        <f>VLOOKUP($A25, [1]FA21_Ridership!$1:$1048576,13, 0)</f>
        <v>3</v>
      </c>
      <c r="U25">
        <f t="shared" si="0"/>
        <v>0</v>
      </c>
      <c r="V25" s="67">
        <f t="shared" si="1"/>
        <v>0</v>
      </c>
      <c r="W25">
        <v>0.50654999999999994</v>
      </c>
      <c r="X25" s="67">
        <f t="shared" si="2"/>
        <v>0.2</v>
      </c>
      <c r="Y25">
        <v>8.3333000000000004E-2</v>
      </c>
      <c r="Z25" s="67">
        <f t="shared" si="3"/>
        <v>0.187</v>
      </c>
      <c r="AA25">
        <f>VLOOKUP($C25,[1]Disability!$1:$1048576,5,FALSE)</f>
        <v>0</v>
      </c>
      <c r="AB25" s="67">
        <f t="shared" si="4"/>
        <v>0</v>
      </c>
      <c r="AC25" t="e">
        <f>VLOOKUP($A25,#REF!,9,FALSE)</f>
        <v>#REF!</v>
      </c>
    </row>
    <row r="26" spans="1:29">
      <c r="A26">
        <v>56929</v>
      </c>
      <c r="B26">
        <v>25</v>
      </c>
      <c r="C26">
        <v>1013270</v>
      </c>
      <c r="D26" t="s">
        <v>4235</v>
      </c>
      <c r="E26" t="s">
        <v>4236</v>
      </c>
      <c r="G26" t="e">
        <f>VLOOKUP($H26,[1]BRT!$1:$1048576,1,0)</f>
        <v>#N/A</v>
      </c>
      <c r="H26" t="s">
        <v>4261</v>
      </c>
      <c r="I26">
        <v>37.809725999999998</v>
      </c>
      <c r="J26">
        <v>-122.19181399999999</v>
      </c>
      <c r="K26">
        <v>787</v>
      </c>
      <c r="L26">
        <v>62</v>
      </c>
      <c r="M26">
        <v>0.96774193500000005</v>
      </c>
      <c r="N26">
        <v>0</v>
      </c>
      <c r="O26">
        <v>0</v>
      </c>
      <c r="P26">
        <v>0</v>
      </c>
      <c r="Q26" t="e">
        <f>VLOOKUP($A26,'[1]SheltersALL_2.17.22'!$1:$1048576,6,0)</f>
        <v>#N/A</v>
      </c>
      <c r="R26" t="str">
        <f>VLOOKUP($A26, [1]FA21_Ridership!$1:$1048576,11, 0)</f>
        <v>OAKLAND</v>
      </c>
      <c r="S26" t="str">
        <f>VLOOKUP($A26, [1]FA21_Ridership!$1:$1048576,12, 0)</f>
        <v>ALAMEDA</v>
      </c>
      <c r="T26">
        <f>VLOOKUP($A26, [1]FA21_Ridership!$1:$1048576,13, 0)</f>
        <v>3</v>
      </c>
      <c r="U26">
        <f t="shared" si="0"/>
        <v>0</v>
      </c>
      <c r="V26" s="67">
        <f t="shared" si="1"/>
        <v>0</v>
      </c>
      <c r="W26">
        <v>0.28169</v>
      </c>
      <c r="X26" s="67">
        <f t="shared" si="2"/>
        <v>5.8000000000000003E-2</v>
      </c>
      <c r="Y26">
        <v>4.8513000000000001E-2</v>
      </c>
      <c r="Z26" s="67">
        <f t="shared" si="3"/>
        <v>6.5000000000000002E-2</v>
      </c>
      <c r="AA26">
        <f>VLOOKUP($C26,[1]Disability!$1:$1048576,5,FALSE)</f>
        <v>0</v>
      </c>
      <c r="AB26" s="67">
        <f t="shared" si="4"/>
        <v>0</v>
      </c>
      <c r="AC26" t="e">
        <f>VLOOKUP($A26,#REF!,9,FALSE)</f>
        <v>#REF!</v>
      </c>
    </row>
    <row r="27" spans="1:29">
      <c r="A27">
        <v>58398</v>
      </c>
      <c r="B27">
        <v>26</v>
      </c>
      <c r="C27">
        <v>1019480</v>
      </c>
      <c r="D27" t="s">
        <v>4235</v>
      </c>
      <c r="E27" t="s">
        <v>4236</v>
      </c>
      <c r="G27" t="e">
        <f>VLOOKUP($H27,[1]BRT!$1:$1048576,1,0)</f>
        <v>#N/A</v>
      </c>
      <c r="H27" t="s">
        <v>4262</v>
      </c>
      <c r="I27">
        <v>37.803024000000001</v>
      </c>
      <c r="J27">
        <v>-122.17735500000001</v>
      </c>
      <c r="K27">
        <v>786</v>
      </c>
      <c r="L27">
        <v>62</v>
      </c>
      <c r="M27">
        <v>0.96774193500000005</v>
      </c>
      <c r="N27">
        <v>0</v>
      </c>
      <c r="O27">
        <v>0</v>
      </c>
      <c r="P27">
        <v>0</v>
      </c>
      <c r="Q27" t="e">
        <f>VLOOKUP($A27,'[1]SheltersALL_2.17.22'!$1:$1048576,6,0)</f>
        <v>#N/A</v>
      </c>
      <c r="R27" t="str">
        <f>VLOOKUP($A27, [1]FA21_Ridership!$1:$1048576,11, 0)</f>
        <v>OAKLAND</v>
      </c>
      <c r="S27" t="str">
        <f>VLOOKUP($A27, [1]FA21_Ridership!$1:$1048576,12, 0)</f>
        <v>ALAMEDA</v>
      </c>
      <c r="T27">
        <f>VLOOKUP($A27, [1]FA21_Ridership!$1:$1048576,13, 0)</f>
        <v>3</v>
      </c>
      <c r="U27">
        <f t="shared" si="0"/>
        <v>0</v>
      </c>
      <c r="V27" s="67">
        <f t="shared" si="1"/>
        <v>0</v>
      </c>
      <c r="W27">
        <v>0.50654999999999994</v>
      </c>
      <c r="X27" s="67">
        <f t="shared" si="2"/>
        <v>0.2</v>
      </c>
      <c r="Y27">
        <v>8.3333000000000004E-2</v>
      </c>
      <c r="Z27" s="67">
        <f t="shared" si="3"/>
        <v>0.187</v>
      </c>
      <c r="AA27">
        <f>VLOOKUP($C27,[1]Disability!$1:$1048576,5,FALSE)</f>
        <v>0</v>
      </c>
      <c r="AB27" s="67">
        <f t="shared" si="4"/>
        <v>0</v>
      </c>
      <c r="AC27" t="e">
        <f>VLOOKUP($A27,#REF!,9,FALSE)</f>
        <v>#REF!</v>
      </c>
    </row>
    <row r="28" spans="1:29">
      <c r="A28">
        <v>58298</v>
      </c>
      <c r="B28">
        <v>27</v>
      </c>
      <c r="C28">
        <v>1019470</v>
      </c>
      <c r="D28" t="s">
        <v>4235</v>
      </c>
      <c r="E28" t="s">
        <v>4236</v>
      </c>
      <c r="G28" t="e">
        <f>VLOOKUP($H28,[1]BRT!$1:$1048576,1,0)</f>
        <v>#N/A</v>
      </c>
      <c r="H28" t="s">
        <v>4262</v>
      </c>
      <c r="I28">
        <v>37.803190999999998</v>
      </c>
      <c r="J28">
        <v>-122.177109</v>
      </c>
      <c r="K28">
        <v>786</v>
      </c>
      <c r="L28">
        <v>62</v>
      </c>
      <c r="M28">
        <v>0.96774193500000005</v>
      </c>
      <c r="N28">
        <v>0</v>
      </c>
      <c r="O28">
        <v>0</v>
      </c>
      <c r="P28">
        <v>0</v>
      </c>
      <c r="Q28" t="e">
        <f>VLOOKUP($A28,'[1]SheltersALL_2.17.22'!$1:$1048576,6,0)</f>
        <v>#N/A</v>
      </c>
      <c r="R28" t="str">
        <f>VLOOKUP($A28, [1]FA21_Ridership!$1:$1048576,11, 0)</f>
        <v>OAKLAND</v>
      </c>
      <c r="S28" t="str">
        <f>VLOOKUP($A28, [1]FA21_Ridership!$1:$1048576,12, 0)</f>
        <v>ALAMEDA</v>
      </c>
      <c r="T28">
        <f>VLOOKUP($A28, [1]FA21_Ridership!$1:$1048576,13, 0)</f>
        <v>3</v>
      </c>
      <c r="U28">
        <f t="shared" si="0"/>
        <v>0</v>
      </c>
      <c r="V28" s="67">
        <f t="shared" si="1"/>
        <v>0</v>
      </c>
      <c r="W28">
        <v>0.50654999999999994</v>
      </c>
      <c r="X28" s="67">
        <f t="shared" si="2"/>
        <v>0.2</v>
      </c>
      <c r="Y28">
        <v>8.3333000000000004E-2</v>
      </c>
      <c r="Z28" s="67">
        <f t="shared" si="3"/>
        <v>0.187</v>
      </c>
      <c r="AA28">
        <f>VLOOKUP($C28,[1]Disability!$1:$1048576,5,FALSE)</f>
        <v>0</v>
      </c>
      <c r="AB28" s="67">
        <f t="shared" si="4"/>
        <v>0</v>
      </c>
      <c r="AC28" t="e">
        <f>VLOOKUP($A28,#REF!,9,FALSE)</f>
        <v>#REF!</v>
      </c>
    </row>
    <row r="29" spans="1:29">
      <c r="A29">
        <v>58459</v>
      </c>
      <c r="B29">
        <v>28</v>
      </c>
      <c r="C29">
        <v>1019560</v>
      </c>
      <c r="D29" t="s">
        <v>4235</v>
      </c>
      <c r="E29" t="s">
        <v>4236</v>
      </c>
      <c r="G29" t="e">
        <f>VLOOKUP($H29,[1]BRT!$1:$1048576,1,0)</f>
        <v>#N/A</v>
      </c>
      <c r="H29" t="s">
        <v>4263</v>
      </c>
      <c r="I29">
        <v>37.799551000000001</v>
      </c>
      <c r="J29">
        <v>-122.17215</v>
      </c>
      <c r="K29">
        <v>786</v>
      </c>
      <c r="L29">
        <v>62</v>
      </c>
      <c r="M29">
        <v>0.96774193500000005</v>
      </c>
      <c r="N29">
        <v>0</v>
      </c>
      <c r="O29">
        <v>0</v>
      </c>
      <c r="P29">
        <v>0</v>
      </c>
      <c r="Q29" t="e">
        <f>VLOOKUP($A29,'[1]SheltersALL_2.17.22'!$1:$1048576,6,0)</f>
        <v>#N/A</v>
      </c>
      <c r="R29" t="str">
        <f>VLOOKUP($A29, [1]FA21_Ridership!$1:$1048576,11, 0)</f>
        <v>OAKLAND</v>
      </c>
      <c r="S29" t="str">
        <f>VLOOKUP($A29, [1]FA21_Ridership!$1:$1048576,12, 0)</f>
        <v>ALAMEDA</v>
      </c>
      <c r="T29">
        <f>VLOOKUP($A29, [1]FA21_Ridership!$1:$1048576,13, 0)</f>
        <v>3</v>
      </c>
      <c r="U29">
        <f t="shared" si="0"/>
        <v>0</v>
      </c>
      <c r="V29" s="67">
        <f t="shared" si="1"/>
        <v>0</v>
      </c>
      <c r="W29">
        <v>0.50654999999999994</v>
      </c>
      <c r="X29" s="67">
        <f t="shared" si="2"/>
        <v>0.2</v>
      </c>
      <c r="Y29">
        <v>8.3333000000000004E-2</v>
      </c>
      <c r="Z29" s="67">
        <f t="shared" si="3"/>
        <v>0.187</v>
      </c>
      <c r="AA29">
        <f>VLOOKUP($C29,[1]Disability!$1:$1048576,5,FALSE)</f>
        <v>0</v>
      </c>
      <c r="AB29" s="67">
        <f t="shared" si="4"/>
        <v>0</v>
      </c>
      <c r="AC29" t="e">
        <f>VLOOKUP($A29,#REF!,9,FALSE)</f>
        <v>#REF!</v>
      </c>
    </row>
    <row r="30" spans="1:29">
      <c r="A30">
        <v>56963</v>
      </c>
      <c r="B30">
        <v>29</v>
      </c>
      <c r="C30">
        <v>1013370</v>
      </c>
      <c r="D30" t="s">
        <v>4235</v>
      </c>
      <c r="E30" t="s">
        <v>4236</v>
      </c>
      <c r="G30" t="e">
        <f>VLOOKUP($H30,[1]BRT!$1:$1048576,1,0)</f>
        <v>#N/A</v>
      </c>
      <c r="H30" t="s">
        <v>4264</v>
      </c>
      <c r="I30">
        <v>37.805073999999998</v>
      </c>
      <c r="J30">
        <v>-122.179479</v>
      </c>
      <c r="K30">
        <v>787</v>
      </c>
      <c r="L30">
        <v>62</v>
      </c>
      <c r="M30">
        <v>0.96774193500000005</v>
      </c>
      <c r="N30">
        <v>0</v>
      </c>
      <c r="O30">
        <v>0</v>
      </c>
      <c r="P30">
        <v>0</v>
      </c>
      <c r="Q30" t="e">
        <f>VLOOKUP($A30,'[1]SheltersALL_2.17.22'!$1:$1048576,6,0)</f>
        <v>#N/A</v>
      </c>
      <c r="R30" t="str">
        <f>VLOOKUP($A30, [1]FA21_Ridership!$1:$1048576,11, 0)</f>
        <v>OAKLAND</v>
      </c>
      <c r="S30" t="str">
        <f>VLOOKUP($A30, [1]FA21_Ridership!$1:$1048576,12, 0)</f>
        <v>ALAMEDA</v>
      </c>
      <c r="T30">
        <f>VLOOKUP($A30, [1]FA21_Ridership!$1:$1048576,13, 0)</f>
        <v>3</v>
      </c>
      <c r="U30">
        <f t="shared" si="0"/>
        <v>0</v>
      </c>
      <c r="V30" s="67">
        <f t="shared" si="1"/>
        <v>0</v>
      </c>
      <c r="W30">
        <v>0.28169</v>
      </c>
      <c r="X30" s="67">
        <f t="shared" si="2"/>
        <v>5.8000000000000003E-2</v>
      </c>
      <c r="Y30">
        <v>4.8513000000000001E-2</v>
      </c>
      <c r="Z30" s="67">
        <f t="shared" si="3"/>
        <v>6.5000000000000002E-2</v>
      </c>
      <c r="AA30">
        <f>VLOOKUP($C30,[1]Disability!$1:$1048576,5,FALSE)</f>
        <v>0</v>
      </c>
      <c r="AB30" s="67">
        <f t="shared" si="4"/>
        <v>0</v>
      </c>
      <c r="AC30" t="e">
        <f>VLOOKUP($A30,#REF!,9,FALSE)</f>
        <v>#REF!</v>
      </c>
    </row>
    <row r="31" spans="1:29">
      <c r="A31">
        <v>56951</v>
      </c>
      <c r="B31">
        <v>30</v>
      </c>
      <c r="C31">
        <v>1013310</v>
      </c>
      <c r="D31" t="s">
        <v>4235</v>
      </c>
      <c r="E31" t="s">
        <v>4236</v>
      </c>
      <c r="G31" t="e">
        <f>VLOOKUP($H31,[1]BRT!$1:$1048576,1,0)</f>
        <v>#N/A</v>
      </c>
      <c r="H31" t="s">
        <v>4249</v>
      </c>
      <c r="I31">
        <v>37.808624999999999</v>
      </c>
      <c r="J31">
        <v>-122.180888</v>
      </c>
      <c r="K31">
        <v>786</v>
      </c>
      <c r="L31">
        <v>62</v>
      </c>
      <c r="M31">
        <v>0.96774193500000005</v>
      </c>
      <c r="N31">
        <v>0</v>
      </c>
      <c r="O31">
        <v>0</v>
      </c>
      <c r="P31">
        <v>0</v>
      </c>
      <c r="Q31" t="e">
        <f>VLOOKUP($A31,'[1]SheltersALL_2.17.22'!$1:$1048576,6,0)</f>
        <v>#N/A</v>
      </c>
      <c r="R31" t="str">
        <f>VLOOKUP($A31, [1]FA21_Ridership!$1:$1048576,11, 0)</f>
        <v>OAKLAND</v>
      </c>
      <c r="S31" t="str">
        <f>VLOOKUP($A31, [1]FA21_Ridership!$1:$1048576,12, 0)</f>
        <v>ALAMEDA</v>
      </c>
      <c r="T31">
        <f>VLOOKUP($A31, [1]FA21_Ridership!$1:$1048576,13, 0)</f>
        <v>2</v>
      </c>
      <c r="U31">
        <f t="shared" si="0"/>
        <v>0</v>
      </c>
      <c r="V31" s="67">
        <f t="shared" si="1"/>
        <v>0</v>
      </c>
      <c r="W31">
        <v>0.19282199999999999</v>
      </c>
      <c r="X31" s="67">
        <f t="shared" si="2"/>
        <v>1.6E-2</v>
      </c>
      <c r="Y31">
        <v>5.6299999999999996E-3</v>
      </c>
      <c r="Z31" s="67">
        <f t="shared" si="3"/>
        <v>2E-3</v>
      </c>
      <c r="AA31">
        <f>VLOOKUP($C31,[1]Disability!$1:$1048576,5,FALSE)</f>
        <v>0</v>
      </c>
      <c r="AB31" s="67">
        <f t="shared" si="4"/>
        <v>0</v>
      </c>
      <c r="AC31" t="e">
        <f>VLOOKUP($A31,#REF!,9,FALSE)</f>
        <v>#REF!</v>
      </c>
    </row>
    <row r="32" spans="1:29">
      <c r="A32">
        <v>56936</v>
      </c>
      <c r="B32">
        <v>31</v>
      </c>
      <c r="C32">
        <v>1013290</v>
      </c>
      <c r="D32" t="s">
        <v>4235</v>
      </c>
      <c r="E32" t="s">
        <v>4236</v>
      </c>
      <c r="G32" t="e">
        <f>VLOOKUP($H32,[1]BRT!$1:$1048576,1,0)</f>
        <v>#N/A</v>
      </c>
      <c r="H32" t="s">
        <v>4265</v>
      </c>
      <c r="I32">
        <v>37.809804999999997</v>
      </c>
      <c r="J32">
        <v>-122.18962999999999</v>
      </c>
      <c r="K32">
        <v>785</v>
      </c>
      <c r="L32">
        <v>62</v>
      </c>
      <c r="M32">
        <v>0.96774193500000005</v>
      </c>
      <c r="N32">
        <v>0</v>
      </c>
      <c r="O32">
        <v>0</v>
      </c>
      <c r="P32">
        <v>0</v>
      </c>
      <c r="Q32" t="e">
        <f>VLOOKUP($A32,'[1]SheltersALL_2.17.22'!$1:$1048576,6,0)</f>
        <v>#N/A</v>
      </c>
      <c r="R32" t="str">
        <f>VLOOKUP($A32, [1]FA21_Ridership!$1:$1048576,11, 0)</f>
        <v>OAKLAND</v>
      </c>
      <c r="S32" t="str">
        <f>VLOOKUP($A32, [1]FA21_Ridership!$1:$1048576,12, 0)</f>
        <v>ALAMEDA</v>
      </c>
      <c r="T32">
        <f>VLOOKUP($A32, [1]FA21_Ridership!$1:$1048576,13, 0)</f>
        <v>2</v>
      </c>
      <c r="U32">
        <f t="shared" si="0"/>
        <v>0</v>
      </c>
      <c r="V32" s="67">
        <f t="shared" si="1"/>
        <v>0</v>
      </c>
      <c r="W32">
        <v>0.19282199999999999</v>
      </c>
      <c r="X32" s="67">
        <f t="shared" si="2"/>
        <v>1.6E-2</v>
      </c>
      <c r="Y32">
        <v>5.6299999999999996E-3</v>
      </c>
      <c r="Z32" s="67">
        <f t="shared" si="3"/>
        <v>2E-3</v>
      </c>
      <c r="AA32">
        <f>VLOOKUP($C32,[1]Disability!$1:$1048576,5,FALSE)</f>
        <v>0</v>
      </c>
      <c r="AB32" s="67">
        <f t="shared" si="4"/>
        <v>0</v>
      </c>
      <c r="AC32" t="e">
        <f>VLOOKUP($A32,#REF!,9,FALSE)</f>
        <v>#REF!</v>
      </c>
    </row>
    <row r="33" spans="1:29">
      <c r="A33">
        <v>56952</v>
      </c>
      <c r="B33">
        <v>32</v>
      </c>
      <c r="C33">
        <v>1013320</v>
      </c>
      <c r="D33" t="s">
        <v>4235</v>
      </c>
      <c r="E33" t="s">
        <v>4236</v>
      </c>
      <c r="G33" t="e">
        <f>VLOOKUP($H33,[1]BRT!$1:$1048576,1,0)</f>
        <v>#N/A</v>
      </c>
      <c r="H33" t="s">
        <v>4266</v>
      </c>
      <c r="I33">
        <v>37.810670999999999</v>
      </c>
      <c r="J33">
        <v>-122.19482499999999</v>
      </c>
      <c r="K33">
        <v>786</v>
      </c>
      <c r="L33">
        <v>62</v>
      </c>
      <c r="M33">
        <v>0.96774193500000005</v>
      </c>
      <c r="N33">
        <v>0</v>
      </c>
      <c r="O33">
        <v>0</v>
      </c>
      <c r="P33">
        <v>0</v>
      </c>
      <c r="Q33" t="e">
        <f>VLOOKUP($A33,'[1]SheltersALL_2.17.22'!$1:$1048576,6,0)</f>
        <v>#N/A</v>
      </c>
      <c r="R33" t="str">
        <f>VLOOKUP($A33, [1]FA21_Ridership!$1:$1048576,11, 0)</f>
        <v>OAKLAND</v>
      </c>
      <c r="S33" t="str">
        <f>VLOOKUP($A33, [1]FA21_Ridership!$1:$1048576,12, 0)</f>
        <v>ALAMEDA</v>
      </c>
      <c r="T33">
        <f>VLOOKUP($A33, [1]FA21_Ridership!$1:$1048576,13, 0)</f>
        <v>3</v>
      </c>
      <c r="U33">
        <f t="shared" si="0"/>
        <v>0</v>
      </c>
      <c r="V33" s="67">
        <f t="shared" si="1"/>
        <v>0</v>
      </c>
      <c r="W33">
        <v>0.50654999999999994</v>
      </c>
      <c r="X33" s="67">
        <f t="shared" si="2"/>
        <v>0.2</v>
      </c>
      <c r="Y33">
        <v>8.3333000000000004E-2</v>
      </c>
      <c r="Z33" s="67">
        <f t="shared" si="3"/>
        <v>0.187</v>
      </c>
      <c r="AA33">
        <f>VLOOKUP($C33,[1]Disability!$1:$1048576,5,FALSE)</f>
        <v>0</v>
      </c>
      <c r="AB33" s="67">
        <f t="shared" si="4"/>
        <v>0</v>
      </c>
      <c r="AC33" t="e">
        <f>VLOOKUP($A33,#REF!,9,FALSE)</f>
        <v>#REF!</v>
      </c>
    </row>
    <row r="34" spans="1:29">
      <c r="A34">
        <v>57076</v>
      </c>
      <c r="B34">
        <v>33</v>
      </c>
      <c r="C34">
        <v>1013380</v>
      </c>
      <c r="D34" t="s">
        <v>4235</v>
      </c>
      <c r="E34" t="s">
        <v>4236</v>
      </c>
      <c r="G34" t="e">
        <f>VLOOKUP($H34,[1]BRT!$1:$1048576,1,0)</f>
        <v>#N/A</v>
      </c>
      <c r="H34" t="s">
        <v>4264</v>
      </c>
      <c r="I34">
        <v>37.805439999999997</v>
      </c>
      <c r="J34">
        <v>-122.179298</v>
      </c>
      <c r="K34">
        <v>785</v>
      </c>
      <c r="L34">
        <v>62</v>
      </c>
      <c r="M34">
        <v>0.96774193500000005</v>
      </c>
      <c r="N34">
        <v>0</v>
      </c>
      <c r="O34">
        <v>0</v>
      </c>
      <c r="P34">
        <v>0</v>
      </c>
      <c r="Q34" t="e">
        <f>VLOOKUP($A34,'[1]SheltersALL_2.17.22'!$1:$1048576,6,0)</f>
        <v>#N/A</v>
      </c>
      <c r="R34" t="str">
        <f>VLOOKUP($A34, [1]FA21_Ridership!$1:$1048576,11, 0)</f>
        <v>OAKLAND</v>
      </c>
      <c r="S34" t="str">
        <f>VLOOKUP($A34, [1]FA21_Ridership!$1:$1048576,12, 0)</f>
        <v>ALAMEDA</v>
      </c>
      <c r="T34">
        <f>VLOOKUP($A34, [1]FA21_Ridership!$1:$1048576,13, 0)</f>
        <v>2</v>
      </c>
      <c r="U34">
        <f t="shared" si="0"/>
        <v>0</v>
      </c>
      <c r="V34" s="67">
        <f t="shared" si="1"/>
        <v>0</v>
      </c>
      <c r="W34">
        <v>0.19282199999999999</v>
      </c>
      <c r="X34" s="67">
        <f t="shared" si="2"/>
        <v>1.6E-2</v>
      </c>
      <c r="Y34">
        <v>5.6299999999999996E-3</v>
      </c>
      <c r="Z34" s="67">
        <f t="shared" si="3"/>
        <v>2E-3</v>
      </c>
      <c r="AA34">
        <f>VLOOKUP($C34,[1]Disability!$1:$1048576,5,FALSE)</f>
        <v>0</v>
      </c>
      <c r="AB34" s="67">
        <f t="shared" si="4"/>
        <v>0</v>
      </c>
      <c r="AC34" t="e">
        <f>VLOOKUP($A34,#REF!,9,FALSE)</f>
        <v>#REF!</v>
      </c>
    </row>
    <row r="35" spans="1:29">
      <c r="A35">
        <v>58470</v>
      </c>
      <c r="B35">
        <v>34</v>
      </c>
      <c r="C35">
        <v>1014090</v>
      </c>
      <c r="D35" t="s">
        <v>4235</v>
      </c>
      <c r="E35" t="s">
        <v>4236</v>
      </c>
      <c r="G35" t="e">
        <f>VLOOKUP($H35,[1]BRT!$1:$1048576,1,0)</f>
        <v>#N/A</v>
      </c>
      <c r="H35" t="s">
        <v>4257</v>
      </c>
      <c r="I35">
        <v>37.810484000000002</v>
      </c>
      <c r="J35">
        <v>-122.20069100000001</v>
      </c>
      <c r="K35">
        <v>785</v>
      </c>
      <c r="L35">
        <v>62</v>
      </c>
      <c r="M35">
        <v>0.96774193500000005</v>
      </c>
      <c r="N35">
        <v>0</v>
      </c>
      <c r="O35">
        <v>0</v>
      </c>
      <c r="P35">
        <v>0</v>
      </c>
      <c r="Q35" t="e">
        <f>VLOOKUP($A35,'[1]SheltersALL_2.17.22'!$1:$1048576,6,0)</f>
        <v>#N/A</v>
      </c>
      <c r="R35" t="str">
        <f>VLOOKUP($A35, [1]FA21_Ridership!$1:$1048576,11, 0)</f>
        <v>OAKLAND</v>
      </c>
      <c r="S35" t="str">
        <f>VLOOKUP($A35, [1]FA21_Ridership!$1:$1048576,12, 0)</f>
        <v>ALAMEDA</v>
      </c>
      <c r="T35">
        <f>VLOOKUP($A35, [1]FA21_Ridership!$1:$1048576,13, 0)</f>
        <v>2</v>
      </c>
      <c r="U35">
        <f t="shared" si="0"/>
        <v>0</v>
      </c>
      <c r="V35" s="67">
        <f t="shared" si="1"/>
        <v>0</v>
      </c>
      <c r="W35">
        <v>0.27079300000000001</v>
      </c>
      <c r="X35" s="67">
        <f t="shared" si="2"/>
        <v>0.05</v>
      </c>
      <c r="Y35">
        <v>5.0290000000000001E-2</v>
      </c>
      <c r="Z35" s="67">
        <f t="shared" si="3"/>
        <v>7.8E-2</v>
      </c>
      <c r="AA35">
        <f>VLOOKUP($C35,[1]Disability!$1:$1048576,5,FALSE)</f>
        <v>2</v>
      </c>
      <c r="AB35" s="67">
        <f t="shared" si="4"/>
        <v>0.91600000000000004</v>
      </c>
      <c r="AC35" t="e">
        <f>VLOOKUP($A35,#REF!,9,FALSE)</f>
        <v>#REF!</v>
      </c>
    </row>
    <row r="36" spans="1:29">
      <c r="A36">
        <v>54717</v>
      </c>
      <c r="B36">
        <v>35</v>
      </c>
      <c r="C36">
        <v>9801920</v>
      </c>
      <c r="D36" t="s">
        <v>4235</v>
      </c>
      <c r="E36" t="s">
        <v>4236</v>
      </c>
      <c r="G36" t="e">
        <f>VLOOKUP($H36,[1]BRT!$1:$1048576,1,0)</f>
        <v>#N/A</v>
      </c>
      <c r="H36" t="s">
        <v>4267</v>
      </c>
      <c r="I36">
        <v>37.694702999999997</v>
      </c>
      <c r="J36">
        <v>-122.086651</v>
      </c>
      <c r="K36">
        <v>962</v>
      </c>
      <c r="L36">
        <v>62</v>
      </c>
      <c r="M36">
        <v>0.96774193500000005</v>
      </c>
      <c r="N36">
        <v>0</v>
      </c>
      <c r="O36">
        <v>0</v>
      </c>
      <c r="P36">
        <v>0</v>
      </c>
      <c r="Q36" t="e">
        <f>VLOOKUP($A36,'[1]SheltersALL_2.17.22'!$1:$1048576,6,0)</f>
        <v>#N/A</v>
      </c>
      <c r="R36" t="str">
        <f>VLOOKUP($A36, [1]FA21_Ridership!$1:$1048576,11, 0)</f>
        <v>COUNTY-ALAMEDA</v>
      </c>
      <c r="S36" t="str">
        <f>VLOOKUP($A36, [1]FA21_Ridership!$1:$1048576,12, 0)</f>
        <v>ALAMEDA</v>
      </c>
      <c r="T36">
        <f>VLOOKUP($A36, [1]FA21_Ridership!$1:$1048576,13, 0)</f>
        <v>4</v>
      </c>
      <c r="U36">
        <f t="shared" si="0"/>
        <v>0</v>
      </c>
      <c r="V36" s="67">
        <f t="shared" si="1"/>
        <v>0</v>
      </c>
      <c r="W36">
        <v>0.63839599999999996</v>
      </c>
      <c r="X36" s="67">
        <f t="shared" si="2"/>
        <v>0.33300000000000002</v>
      </c>
      <c r="Y36">
        <v>0.37889600000000001</v>
      </c>
      <c r="Z36" s="67">
        <f t="shared" si="3"/>
        <v>0.73799999999999999</v>
      </c>
      <c r="AA36">
        <f>VLOOKUP($C36,[1]Disability!$1:$1048576,5,FALSE)</f>
        <v>1</v>
      </c>
      <c r="AB36" s="67">
        <f t="shared" si="4"/>
        <v>0.72499999999999998</v>
      </c>
      <c r="AC36" t="e">
        <f>VLOOKUP($A36,#REF!,9,FALSE)</f>
        <v>#REF!</v>
      </c>
    </row>
    <row r="37" spans="1:29">
      <c r="A37">
        <v>58687</v>
      </c>
      <c r="B37">
        <v>36</v>
      </c>
      <c r="C37">
        <v>1014110</v>
      </c>
      <c r="D37" t="s">
        <v>4235</v>
      </c>
      <c r="E37" t="s">
        <v>4236</v>
      </c>
      <c r="G37" t="e">
        <f>VLOOKUP($H37,[1]BRT!$1:$1048576,1,0)</f>
        <v>#N/A</v>
      </c>
      <c r="H37" t="s">
        <v>4268</v>
      </c>
      <c r="I37">
        <v>37.808199000000002</v>
      </c>
      <c r="J37">
        <v>-122.204357</v>
      </c>
      <c r="K37">
        <v>788</v>
      </c>
      <c r="L37">
        <v>61.7</v>
      </c>
      <c r="M37">
        <v>0.97244732599999995</v>
      </c>
      <c r="N37">
        <v>0</v>
      </c>
      <c r="O37">
        <v>0</v>
      </c>
      <c r="P37">
        <v>0</v>
      </c>
      <c r="Q37" t="e">
        <f>VLOOKUP($A37,'[1]SheltersALL_2.17.22'!$1:$1048576,6,0)</f>
        <v>#N/A</v>
      </c>
      <c r="R37" t="str">
        <f>VLOOKUP($A37, [1]FA21_Ridership!$1:$1048576,11, 0)</f>
        <v>OAKLAND</v>
      </c>
      <c r="S37" t="str">
        <f>VLOOKUP($A37, [1]FA21_Ridership!$1:$1048576,12, 0)</f>
        <v>ALAMEDA</v>
      </c>
      <c r="T37">
        <f>VLOOKUP($A37, [1]FA21_Ridership!$1:$1048576,13, 0)</f>
        <v>3</v>
      </c>
      <c r="U37">
        <f t="shared" si="0"/>
        <v>0</v>
      </c>
      <c r="V37" s="67">
        <f t="shared" si="1"/>
        <v>0</v>
      </c>
      <c r="W37">
        <v>0.27251399999999998</v>
      </c>
      <c r="X37" s="67">
        <f t="shared" si="2"/>
        <v>5.1999999999999998E-2</v>
      </c>
      <c r="Y37">
        <v>5.4032999999999998E-2</v>
      </c>
      <c r="Z37" s="67">
        <f t="shared" si="3"/>
        <v>8.7999999999999995E-2</v>
      </c>
      <c r="AA37">
        <f>VLOOKUP($C37,[1]Disability!$1:$1048576,5,FALSE)</f>
        <v>3</v>
      </c>
      <c r="AB37" s="67">
        <f t="shared" si="4"/>
        <v>0.96499999999999997</v>
      </c>
      <c r="AC37" t="e">
        <f>VLOOKUP($A37,#REF!,9,FALSE)</f>
        <v>#REF!</v>
      </c>
    </row>
    <row r="38" spans="1:29">
      <c r="A38">
        <v>59040</v>
      </c>
      <c r="B38">
        <v>37</v>
      </c>
      <c r="C38">
        <v>102250</v>
      </c>
      <c r="D38" t="s">
        <v>4235</v>
      </c>
      <c r="E38" t="s">
        <v>4236</v>
      </c>
      <c r="G38" t="e">
        <f>VLOOKUP($H38,[1]BRT!$1:$1048576,1,0)</f>
        <v>#N/A</v>
      </c>
      <c r="H38" t="s">
        <v>4269</v>
      </c>
      <c r="I38">
        <v>37.738027000000002</v>
      </c>
      <c r="J38">
        <v>-122.25456200000001</v>
      </c>
      <c r="K38">
        <v>771</v>
      </c>
      <c r="L38">
        <v>61.6</v>
      </c>
      <c r="M38">
        <v>0.97402597400000002</v>
      </c>
      <c r="N38">
        <v>0</v>
      </c>
      <c r="O38">
        <v>0</v>
      </c>
      <c r="P38">
        <v>0</v>
      </c>
      <c r="Q38" t="e">
        <f>VLOOKUP($A38,'[1]SheltersALL_2.17.22'!$1:$1048576,6,0)</f>
        <v>#N/A</v>
      </c>
      <c r="R38" t="str">
        <f>VLOOKUP($A38, [1]FA21_Ridership!$1:$1048576,11, 0)</f>
        <v>ALAMEDA</v>
      </c>
      <c r="S38" t="str">
        <f>VLOOKUP($A38, [1]FA21_Ridership!$1:$1048576,12, 0)</f>
        <v>ALAMEDA</v>
      </c>
      <c r="T38">
        <f>VLOOKUP($A38, [1]FA21_Ridership!$1:$1048576,13, 0)</f>
        <v>3</v>
      </c>
      <c r="U38">
        <f t="shared" si="0"/>
        <v>0</v>
      </c>
      <c r="V38" s="67">
        <f t="shared" si="1"/>
        <v>0</v>
      </c>
      <c r="W38">
        <v>0.61122900000000002</v>
      </c>
      <c r="X38" s="67">
        <f t="shared" si="2"/>
        <v>0.29499999999999998</v>
      </c>
      <c r="Y38">
        <v>1.7864999999999999E-2</v>
      </c>
      <c r="Z38" s="67">
        <f t="shared" si="3"/>
        <v>2.5000000000000001E-2</v>
      </c>
      <c r="AA38">
        <f>VLOOKUP($C38,[1]Disability!$1:$1048576,5,FALSE)</f>
        <v>0</v>
      </c>
      <c r="AB38" s="67">
        <f t="shared" si="4"/>
        <v>0</v>
      </c>
      <c r="AC38" t="e">
        <f>VLOOKUP($A38,#REF!,9,FALSE)</f>
        <v>#REF!</v>
      </c>
    </row>
    <row r="39" spans="1:29">
      <c r="A39">
        <v>57517</v>
      </c>
      <c r="B39">
        <v>38</v>
      </c>
      <c r="C39">
        <v>102240</v>
      </c>
      <c r="D39" t="s">
        <v>4235</v>
      </c>
      <c r="E39" t="s">
        <v>4236</v>
      </c>
      <c r="G39" t="e">
        <f>VLOOKUP($H39,[1]BRT!$1:$1048576,1,0)</f>
        <v>#N/A</v>
      </c>
      <c r="H39" t="s">
        <v>4269</v>
      </c>
      <c r="I39">
        <v>37.737884000000001</v>
      </c>
      <c r="J39">
        <v>-122.254372</v>
      </c>
      <c r="K39">
        <v>771</v>
      </c>
      <c r="L39">
        <v>61.6</v>
      </c>
      <c r="M39">
        <v>0.97402597400000002</v>
      </c>
      <c r="N39">
        <v>0</v>
      </c>
      <c r="O39">
        <v>0</v>
      </c>
      <c r="P39">
        <v>0</v>
      </c>
      <c r="Q39" t="e">
        <f>VLOOKUP($A39,'[1]SheltersALL_2.17.22'!$1:$1048576,6,0)</f>
        <v>#N/A</v>
      </c>
      <c r="R39" t="str">
        <f>VLOOKUP($A39, [1]FA21_Ridership!$1:$1048576,11, 0)</f>
        <v>ALAMEDA</v>
      </c>
      <c r="S39" t="str">
        <f>VLOOKUP($A39, [1]FA21_Ridership!$1:$1048576,12, 0)</f>
        <v>ALAMEDA</v>
      </c>
      <c r="T39">
        <f>VLOOKUP($A39, [1]FA21_Ridership!$1:$1048576,13, 0)</f>
        <v>3</v>
      </c>
      <c r="U39">
        <f t="shared" si="0"/>
        <v>0</v>
      </c>
      <c r="V39" s="67">
        <f t="shared" si="1"/>
        <v>0</v>
      </c>
      <c r="W39">
        <v>0.67517000000000005</v>
      </c>
      <c r="X39" s="67">
        <f t="shared" si="2"/>
        <v>0.36599999999999999</v>
      </c>
      <c r="Y39">
        <v>6.0373999999999997E-2</v>
      </c>
      <c r="Z39" s="67">
        <f t="shared" si="3"/>
        <v>0.109</v>
      </c>
      <c r="AA39">
        <f>VLOOKUP($C39,[1]Disability!$1:$1048576,5,FALSE)</f>
        <v>0</v>
      </c>
      <c r="AB39" s="67">
        <f t="shared" si="4"/>
        <v>0</v>
      </c>
      <c r="AC39" t="e">
        <f>VLOOKUP($A39,#REF!,9,FALSE)</f>
        <v>#REF!</v>
      </c>
    </row>
    <row r="40" spans="1:29">
      <c r="A40">
        <v>54737</v>
      </c>
      <c r="B40">
        <v>39</v>
      </c>
      <c r="C40">
        <v>9801970</v>
      </c>
      <c r="D40" t="s">
        <v>4235</v>
      </c>
      <c r="E40" t="s">
        <v>4236</v>
      </c>
      <c r="G40" t="e">
        <f>VLOOKUP($H40,[1]BRT!$1:$1048576,1,0)</f>
        <v>#N/A</v>
      </c>
      <c r="H40" t="s">
        <v>4270</v>
      </c>
      <c r="I40">
        <v>37.705717999999997</v>
      </c>
      <c r="J40">
        <v>-122.064547</v>
      </c>
      <c r="K40">
        <v>960</v>
      </c>
      <c r="L40">
        <v>61.5</v>
      </c>
      <c r="M40">
        <v>0.97560975599999999</v>
      </c>
      <c r="N40">
        <v>0</v>
      </c>
      <c r="O40">
        <v>0</v>
      </c>
      <c r="P40">
        <v>0</v>
      </c>
      <c r="Q40" t="e">
        <f>VLOOKUP($A40,'[1]SheltersALL_2.17.22'!$1:$1048576,6,0)</f>
        <v>#N/A</v>
      </c>
      <c r="R40" t="str">
        <f>VLOOKUP($A40, [1]FA21_Ridership!$1:$1048576,11, 0)</f>
        <v>COUNTY-ALAMEDA</v>
      </c>
      <c r="S40" t="str">
        <f>VLOOKUP($A40, [1]FA21_Ridership!$1:$1048576,12, 0)</f>
        <v>ALAMEDA</v>
      </c>
      <c r="T40">
        <f>VLOOKUP($A40, [1]FA21_Ridership!$1:$1048576,13, 0)</f>
        <v>4</v>
      </c>
      <c r="U40">
        <f t="shared" si="0"/>
        <v>0</v>
      </c>
      <c r="V40" s="67">
        <f t="shared" si="1"/>
        <v>0</v>
      </c>
      <c r="W40">
        <v>0.32502300000000001</v>
      </c>
      <c r="X40" s="67">
        <f t="shared" si="2"/>
        <v>8.4000000000000005E-2</v>
      </c>
      <c r="Y40">
        <v>3.9347E-2</v>
      </c>
      <c r="Z40" s="67">
        <f t="shared" si="3"/>
        <v>4.7E-2</v>
      </c>
      <c r="AA40">
        <f>VLOOKUP($C40,[1]Disability!$1:$1048576,5,FALSE)</f>
        <v>0</v>
      </c>
      <c r="AB40" s="67">
        <f t="shared" si="4"/>
        <v>0</v>
      </c>
      <c r="AC40" t="e">
        <f>VLOOKUP($A40,#REF!,9,FALSE)</f>
        <v>#REF!</v>
      </c>
    </row>
    <row r="41" spans="1:29">
      <c r="A41">
        <v>57741</v>
      </c>
      <c r="B41">
        <v>40</v>
      </c>
      <c r="C41">
        <v>9802640</v>
      </c>
      <c r="D41" t="s">
        <v>4235</v>
      </c>
      <c r="E41" t="s">
        <v>4236</v>
      </c>
      <c r="G41" t="e">
        <f>VLOOKUP($H41,[1]BRT!$1:$1048576,1,0)</f>
        <v>#N/A</v>
      </c>
      <c r="H41" t="s">
        <v>4271</v>
      </c>
      <c r="I41">
        <v>37.699688000000002</v>
      </c>
      <c r="J41">
        <v>-122.07409800000001</v>
      </c>
      <c r="K41">
        <v>962</v>
      </c>
      <c r="L41">
        <v>61.5</v>
      </c>
      <c r="M41">
        <v>0.97560975599999999</v>
      </c>
      <c r="N41">
        <v>0</v>
      </c>
      <c r="O41">
        <v>0</v>
      </c>
      <c r="P41">
        <v>0</v>
      </c>
      <c r="Q41" t="e">
        <f>VLOOKUP($A41,'[1]SheltersALL_2.17.22'!$1:$1048576,6,0)</f>
        <v>#N/A</v>
      </c>
      <c r="R41" t="str">
        <f>VLOOKUP($A41, [1]FA21_Ridership!$1:$1048576,11, 0)</f>
        <v>COUNTY-ALAMEDA</v>
      </c>
      <c r="S41" t="str">
        <f>VLOOKUP($A41, [1]FA21_Ridership!$1:$1048576,12, 0)</f>
        <v>ALAMEDA</v>
      </c>
      <c r="T41">
        <f>VLOOKUP($A41, [1]FA21_Ridership!$1:$1048576,13, 0)</f>
        <v>4</v>
      </c>
      <c r="U41">
        <f t="shared" si="0"/>
        <v>0</v>
      </c>
      <c r="V41" s="67">
        <f t="shared" si="1"/>
        <v>0</v>
      </c>
      <c r="W41">
        <v>0.48360300000000001</v>
      </c>
      <c r="X41" s="67">
        <f t="shared" si="2"/>
        <v>0.185</v>
      </c>
      <c r="Y41">
        <v>0.195301</v>
      </c>
      <c r="Z41" s="67">
        <f t="shared" si="3"/>
        <v>0.46600000000000003</v>
      </c>
      <c r="AA41">
        <f>VLOOKUP($C41,[1]Disability!$1:$1048576,5,FALSE)</f>
        <v>0</v>
      </c>
      <c r="AB41" s="67">
        <f t="shared" si="4"/>
        <v>0</v>
      </c>
      <c r="AC41" t="e">
        <f>VLOOKUP($A41,#REF!,9,FALSE)</f>
        <v>#REF!</v>
      </c>
    </row>
    <row r="42" spans="1:29">
      <c r="A42">
        <v>54160</v>
      </c>
      <c r="B42">
        <v>41</v>
      </c>
      <c r="C42">
        <v>9802520</v>
      </c>
      <c r="D42" t="s">
        <v>4235</v>
      </c>
      <c r="E42" t="s">
        <v>4236</v>
      </c>
      <c r="G42" t="e">
        <f>VLOOKUP($H42,[1]BRT!$1:$1048576,1,0)</f>
        <v>#N/A</v>
      </c>
      <c r="H42" t="s">
        <v>4272</v>
      </c>
      <c r="I42">
        <v>37.683297000000003</v>
      </c>
      <c r="J42">
        <v>-122.120215</v>
      </c>
      <c r="K42">
        <v>966</v>
      </c>
      <c r="L42">
        <v>61.5</v>
      </c>
      <c r="M42">
        <v>0.97560975599999999</v>
      </c>
      <c r="N42">
        <v>0</v>
      </c>
      <c r="O42">
        <v>0</v>
      </c>
      <c r="P42">
        <v>0</v>
      </c>
      <c r="Q42" t="e">
        <f>VLOOKUP($A42,'[1]SheltersALL_2.17.22'!$1:$1048576,6,0)</f>
        <v>#N/A</v>
      </c>
      <c r="R42" t="str">
        <f>VLOOKUP($A42, [1]FA21_Ridership!$1:$1048576,11, 0)</f>
        <v>COUNTY-ALAMEDA</v>
      </c>
      <c r="S42" t="str">
        <f>VLOOKUP($A42, [1]FA21_Ridership!$1:$1048576,12, 0)</f>
        <v>ALAMEDA</v>
      </c>
      <c r="T42">
        <f>VLOOKUP($A42, [1]FA21_Ridership!$1:$1048576,13, 0)</f>
        <v>4</v>
      </c>
      <c r="U42">
        <f t="shared" si="0"/>
        <v>0</v>
      </c>
      <c r="V42" s="67">
        <f t="shared" si="1"/>
        <v>0</v>
      </c>
      <c r="W42">
        <v>0.63433600000000001</v>
      </c>
      <c r="X42" s="67">
        <f t="shared" si="2"/>
        <v>0.32800000000000001</v>
      </c>
      <c r="Y42">
        <v>0.22211400000000001</v>
      </c>
      <c r="Z42" s="67">
        <f t="shared" si="3"/>
        <v>0.50600000000000001</v>
      </c>
      <c r="AA42">
        <f>VLOOKUP($C42,[1]Disability!$1:$1048576,5,FALSE)</f>
        <v>0</v>
      </c>
      <c r="AB42" s="67">
        <f t="shared" si="4"/>
        <v>0</v>
      </c>
      <c r="AC42" t="e">
        <f>VLOOKUP($A42,#REF!,9,FALSE)</f>
        <v>#REF!</v>
      </c>
    </row>
    <row r="43" spans="1:29">
      <c r="A43">
        <v>52108</v>
      </c>
      <c r="B43">
        <v>42</v>
      </c>
      <c r="C43">
        <v>9801080</v>
      </c>
      <c r="D43" t="s">
        <v>4235</v>
      </c>
      <c r="E43" t="s">
        <v>4236</v>
      </c>
      <c r="G43" t="e">
        <f>VLOOKUP($H43,[1]BRT!$1:$1048576,1,0)</f>
        <v>#N/A</v>
      </c>
      <c r="H43" t="s">
        <v>4273</v>
      </c>
      <c r="I43">
        <v>37.695379000000003</v>
      </c>
      <c r="J43">
        <v>-122.123543</v>
      </c>
      <c r="K43">
        <v>966</v>
      </c>
      <c r="L43">
        <v>61.5</v>
      </c>
      <c r="M43">
        <v>0.97560975599999999</v>
      </c>
      <c r="N43">
        <v>0</v>
      </c>
      <c r="O43">
        <v>0</v>
      </c>
      <c r="P43">
        <v>0</v>
      </c>
      <c r="Q43" t="e">
        <f>VLOOKUP($A43,'[1]SheltersALL_2.17.22'!$1:$1048576,6,0)</f>
        <v>#N/A</v>
      </c>
      <c r="R43" t="str">
        <f>VLOOKUP($A43, [1]FA21_Ridership!$1:$1048576,11, 0)</f>
        <v>COUNTY-ALAMEDA</v>
      </c>
      <c r="S43" t="str">
        <f>VLOOKUP($A43, [1]FA21_Ridership!$1:$1048576,12, 0)</f>
        <v>ALAMEDA</v>
      </c>
      <c r="T43">
        <f>VLOOKUP($A43, [1]FA21_Ridership!$1:$1048576,13, 0)</f>
        <v>4</v>
      </c>
      <c r="U43">
        <f t="shared" si="0"/>
        <v>0</v>
      </c>
      <c r="V43" s="67">
        <f t="shared" si="1"/>
        <v>0</v>
      </c>
      <c r="W43">
        <v>0.89667699999999995</v>
      </c>
      <c r="X43" s="67">
        <f t="shared" si="2"/>
        <v>0.76200000000000001</v>
      </c>
      <c r="Y43">
        <v>0.14246700000000001</v>
      </c>
      <c r="Z43" s="67">
        <f t="shared" si="3"/>
        <v>0.33900000000000002</v>
      </c>
      <c r="AA43">
        <f>VLOOKUP($C43,[1]Disability!$1:$1048576,5,FALSE)</f>
        <v>0</v>
      </c>
      <c r="AB43" s="67">
        <f t="shared" si="4"/>
        <v>0</v>
      </c>
      <c r="AC43" t="e">
        <f>VLOOKUP($A43,#REF!,9,FALSE)</f>
        <v>#REF!</v>
      </c>
    </row>
    <row r="44" spans="1:29">
      <c r="A44">
        <v>56741</v>
      </c>
      <c r="B44">
        <v>43</v>
      </c>
      <c r="C44">
        <v>9802820</v>
      </c>
      <c r="D44" t="s">
        <v>4235</v>
      </c>
      <c r="E44" t="s">
        <v>4236</v>
      </c>
      <c r="G44" t="e">
        <f>VLOOKUP($H44,[1]BRT!$1:$1048576,1,0)</f>
        <v>#N/A</v>
      </c>
      <c r="H44" t="s">
        <v>4274</v>
      </c>
      <c r="I44">
        <v>37.708765</v>
      </c>
      <c r="J44">
        <v>-122.068817</v>
      </c>
      <c r="K44">
        <v>960</v>
      </c>
      <c r="L44">
        <v>61.5</v>
      </c>
      <c r="M44">
        <v>0.97560975599999999</v>
      </c>
      <c r="N44">
        <v>0</v>
      </c>
      <c r="O44">
        <v>0</v>
      </c>
      <c r="P44">
        <v>0</v>
      </c>
      <c r="Q44" t="e">
        <f>VLOOKUP($A44,'[1]SheltersALL_2.17.22'!$1:$1048576,6,0)</f>
        <v>#N/A</v>
      </c>
      <c r="R44" t="str">
        <f>VLOOKUP($A44, [1]FA21_Ridership!$1:$1048576,11, 0)</f>
        <v>COUNTY-ALAMEDA</v>
      </c>
      <c r="S44" t="str">
        <f>VLOOKUP($A44, [1]FA21_Ridership!$1:$1048576,12, 0)</f>
        <v>ALAMEDA</v>
      </c>
      <c r="T44">
        <f>VLOOKUP($A44, [1]FA21_Ridership!$1:$1048576,13, 0)</f>
        <v>4</v>
      </c>
      <c r="U44">
        <f t="shared" si="0"/>
        <v>0</v>
      </c>
      <c r="V44" s="67">
        <f t="shared" si="1"/>
        <v>0</v>
      </c>
      <c r="W44">
        <v>0.32502300000000001</v>
      </c>
      <c r="X44" s="67">
        <f t="shared" si="2"/>
        <v>8.4000000000000005E-2</v>
      </c>
      <c r="Y44">
        <v>3.9347E-2</v>
      </c>
      <c r="Z44" s="67">
        <f t="shared" si="3"/>
        <v>4.7E-2</v>
      </c>
      <c r="AA44">
        <f>VLOOKUP($C44,[1]Disability!$1:$1048576,5,FALSE)</f>
        <v>1</v>
      </c>
      <c r="AB44" s="67">
        <f t="shared" si="4"/>
        <v>0.72499999999999998</v>
      </c>
      <c r="AC44" t="e">
        <f>VLOOKUP($A44,#REF!,9,FALSE)</f>
        <v>#REF!</v>
      </c>
    </row>
    <row r="45" spans="1:29">
      <c r="A45">
        <v>56714</v>
      </c>
      <c r="B45">
        <v>44</v>
      </c>
      <c r="C45">
        <v>9802650</v>
      </c>
      <c r="D45" t="s">
        <v>4235</v>
      </c>
      <c r="E45" t="s">
        <v>4236</v>
      </c>
      <c r="G45" t="e">
        <f>VLOOKUP($H45,[1]BRT!$1:$1048576,1,0)</f>
        <v>#N/A</v>
      </c>
      <c r="H45" t="s">
        <v>4275</v>
      </c>
      <c r="I45">
        <v>37.698402999999999</v>
      </c>
      <c r="J45">
        <v>-122.07383900000001</v>
      </c>
      <c r="K45">
        <v>960</v>
      </c>
      <c r="L45">
        <v>61</v>
      </c>
      <c r="M45">
        <v>0.98360655699999999</v>
      </c>
      <c r="N45">
        <v>0</v>
      </c>
      <c r="O45">
        <v>0</v>
      </c>
      <c r="P45">
        <v>0</v>
      </c>
      <c r="Q45" t="e">
        <f>VLOOKUP($A45,'[1]SheltersALL_2.17.22'!$1:$1048576,6,0)</f>
        <v>#N/A</v>
      </c>
      <c r="R45" t="str">
        <f>VLOOKUP($A45, [1]FA21_Ridership!$1:$1048576,11, 0)</f>
        <v>COUNTY-ALAMEDA</v>
      </c>
      <c r="S45" t="str">
        <f>VLOOKUP($A45, [1]FA21_Ridership!$1:$1048576,12, 0)</f>
        <v>ALAMEDA</v>
      </c>
      <c r="T45">
        <f>VLOOKUP($A45, [1]FA21_Ridership!$1:$1048576,13, 0)</f>
        <v>4</v>
      </c>
      <c r="U45">
        <f t="shared" si="0"/>
        <v>0</v>
      </c>
      <c r="V45" s="67">
        <f t="shared" si="1"/>
        <v>0</v>
      </c>
      <c r="W45">
        <v>0.43547400000000003</v>
      </c>
      <c r="X45" s="67">
        <f t="shared" si="2"/>
        <v>0.14899999999999999</v>
      </c>
      <c r="Y45">
        <v>6.9677000000000003E-2</v>
      </c>
      <c r="Z45" s="67">
        <f t="shared" si="3"/>
        <v>0.13200000000000001</v>
      </c>
      <c r="AA45">
        <f>VLOOKUP($C45,[1]Disability!$1:$1048576,5,FALSE)</f>
        <v>0</v>
      </c>
      <c r="AB45" s="67">
        <f t="shared" si="4"/>
        <v>0</v>
      </c>
      <c r="AC45" t="e">
        <f>VLOOKUP($A45,#REF!,9,FALSE)</f>
        <v>#REF!</v>
      </c>
    </row>
    <row r="46" spans="1:29">
      <c r="A46">
        <v>58189</v>
      </c>
      <c r="B46">
        <v>45</v>
      </c>
      <c r="C46">
        <v>302830</v>
      </c>
      <c r="D46" t="s">
        <v>4235</v>
      </c>
      <c r="E46" t="s">
        <v>4236</v>
      </c>
      <c r="G46" t="e">
        <f>VLOOKUP($H46,[1]BRT!$1:$1048576,1,0)</f>
        <v>#N/A</v>
      </c>
      <c r="H46" t="s">
        <v>4276</v>
      </c>
      <c r="I46">
        <v>37.88691</v>
      </c>
      <c r="J46">
        <v>-122.25108400000001</v>
      </c>
      <c r="K46">
        <v>663</v>
      </c>
      <c r="L46">
        <v>61</v>
      </c>
      <c r="M46">
        <v>0.98360655699999999</v>
      </c>
      <c r="N46">
        <v>0</v>
      </c>
      <c r="O46">
        <v>0</v>
      </c>
      <c r="P46">
        <v>0</v>
      </c>
      <c r="Q46" t="e">
        <f>VLOOKUP($A46,'[1]SheltersALL_2.17.22'!$1:$1048576,6,0)</f>
        <v>#N/A</v>
      </c>
      <c r="R46" t="str">
        <f>VLOOKUP($A46, [1]FA21_Ridership!$1:$1048576,11, 0)</f>
        <v>BERKELEY</v>
      </c>
      <c r="S46" t="str">
        <f>VLOOKUP($A46, [1]FA21_Ridership!$1:$1048576,12, 0)</f>
        <v>ALAMEDA</v>
      </c>
      <c r="T46">
        <f>VLOOKUP($A46, [1]FA21_Ridership!$1:$1048576,13, 0)</f>
        <v>1</v>
      </c>
      <c r="U46">
        <f t="shared" si="0"/>
        <v>0</v>
      </c>
      <c r="V46" s="67">
        <f t="shared" si="1"/>
        <v>0</v>
      </c>
      <c r="W46">
        <v>0.28703699999999999</v>
      </c>
      <c r="X46" s="67">
        <f t="shared" si="2"/>
        <v>6.4000000000000001E-2</v>
      </c>
      <c r="Y46">
        <v>7.0587999999999998E-2</v>
      </c>
      <c r="Z46" s="67">
        <f t="shared" si="3"/>
        <v>0.13300000000000001</v>
      </c>
      <c r="AA46">
        <f>VLOOKUP($C46,[1]Disability!$1:$1048576,5,FALSE)</f>
        <v>0</v>
      </c>
      <c r="AB46" s="67">
        <f t="shared" si="4"/>
        <v>0</v>
      </c>
      <c r="AC46" t="e">
        <f>VLOOKUP($A46,#REF!,9,FALSE)</f>
        <v>#REF!</v>
      </c>
    </row>
    <row r="47" spans="1:29">
      <c r="A47">
        <v>54526</v>
      </c>
      <c r="B47">
        <v>46</v>
      </c>
      <c r="C47">
        <v>9804190</v>
      </c>
      <c r="D47" t="s">
        <v>4235</v>
      </c>
      <c r="E47" t="s">
        <v>4236</v>
      </c>
      <c r="G47" t="e">
        <f>VLOOKUP($H47,[1]BRT!$1:$1048576,1,0)</f>
        <v>#N/A</v>
      </c>
      <c r="H47" t="s">
        <v>4270</v>
      </c>
      <c r="I47">
        <v>37.705773000000001</v>
      </c>
      <c r="J47">
        <v>-122.064425</v>
      </c>
      <c r="K47">
        <v>962</v>
      </c>
      <c r="L47">
        <v>61</v>
      </c>
      <c r="M47">
        <v>0.98360655699999999</v>
      </c>
      <c r="N47">
        <v>0</v>
      </c>
      <c r="O47">
        <v>0</v>
      </c>
      <c r="P47">
        <v>0</v>
      </c>
      <c r="Q47" t="e">
        <f>VLOOKUP($A47,'[1]SheltersALL_2.17.22'!$1:$1048576,6,0)</f>
        <v>#N/A</v>
      </c>
      <c r="R47" t="str">
        <f>VLOOKUP($A47, [1]FA21_Ridership!$1:$1048576,11, 0)</f>
        <v>COUNTY-ALAMEDA</v>
      </c>
      <c r="S47" t="str">
        <f>VLOOKUP($A47, [1]FA21_Ridership!$1:$1048576,12, 0)</f>
        <v>ALAMEDA</v>
      </c>
      <c r="T47">
        <f>VLOOKUP($A47, [1]FA21_Ridership!$1:$1048576,13, 0)</f>
        <v>4</v>
      </c>
      <c r="U47">
        <f t="shared" si="0"/>
        <v>0</v>
      </c>
      <c r="V47" s="67">
        <f t="shared" si="1"/>
        <v>0</v>
      </c>
      <c r="W47">
        <v>0.29653000000000002</v>
      </c>
      <c r="X47" s="67">
        <f t="shared" si="2"/>
        <v>6.8000000000000005E-2</v>
      </c>
      <c r="Y47">
        <v>5.4678999999999998E-2</v>
      </c>
      <c r="Z47" s="67">
        <f t="shared" si="3"/>
        <v>9.4E-2</v>
      </c>
      <c r="AA47">
        <f>VLOOKUP($C47,[1]Disability!$1:$1048576,5,FALSE)</f>
        <v>0</v>
      </c>
      <c r="AB47" s="67">
        <f t="shared" si="4"/>
        <v>0</v>
      </c>
      <c r="AC47" t="e">
        <f>VLOOKUP($A47,#REF!,9,FALSE)</f>
        <v>#REF!</v>
      </c>
    </row>
    <row r="48" spans="1:29">
      <c r="A48">
        <v>59869</v>
      </c>
      <c r="B48">
        <v>47</v>
      </c>
      <c r="C48">
        <v>9804200</v>
      </c>
      <c r="D48" t="s">
        <v>4235</v>
      </c>
      <c r="E48" t="s">
        <v>4236</v>
      </c>
      <c r="G48" t="e">
        <f>VLOOKUP($H48,[1]BRT!$1:$1048576,1,0)</f>
        <v>#N/A</v>
      </c>
      <c r="H48" t="s">
        <v>4277</v>
      </c>
      <c r="I48">
        <v>37.707355</v>
      </c>
      <c r="J48">
        <v>-122.06416900000001</v>
      </c>
      <c r="K48">
        <v>961</v>
      </c>
      <c r="L48">
        <v>61</v>
      </c>
      <c r="M48">
        <v>0.98360655699999999</v>
      </c>
      <c r="N48">
        <v>0</v>
      </c>
      <c r="O48">
        <v>0</v>
      </c>
      <c r="P48">
        <v>0</v>
      </c>
      <c r="Q48" t="e">
        <f>VLOOKUP($A48,'[1]SheltersALL_2.17.22'!$1:$1048576,6,0)</f>
        <v>#N/A</v>
      </c>
      <c r="R48" t="str">
        <f>VLOOKUP($A48, [1]FA21_Ridership!$1:$1048576,11, 0)</f>
        <v>COUNTY-ALAMEDA</v>
      </c>
      <c r="S48" t="str">
        <f>VLOOKUP($A48, [1]FA21_Ridership!$1:$1048576,12, 0)</f>
        <v>ALAMEDA</v>
      </c>
      <c r="T48">
        <f>VLOOKUP($A48, [1]FA21_Ridership!$1:$1048576,13, 0)</f>
        <v>4</v>
      </c>
      <c r="U48">
        <f t="shared" si="0"/>
        <v>0</v>
      </c>
      <c r="V48" s="67">
        <f t="shared" si="1"/>
        <v>0</v>
      </c>
      <c r="W48">
        <v>0.29653000000000002</v>
      </c>
      <c r="X48" s="67">
        <f t="shared" si="2"/>
        <v>6.8000000000000005E-2</v>
      </c>
      <c r="Y48">
        <v>5.4678999999999998E-2</v>
      </c>
      <c r="Z48" s="67">
        <f t="shared" si="3"/>
        <v>9.4E-2</v>
      </c>
      <c r="AA48">
        <f>VLOOKUP($C48,[1]Disability!$1:$1048576,5,FALSE)</f>
        <v>0</v>
      </c>
      <c r="AB48" s="67">
        <f t="shared" si="4"/>
        <v>0</v>
      </c>
      <c r="AC48" t="e">
        <f>VLOOKUP($A48,#REF!,9,FALSE)</f>
        <v>#REF!</v>
      </c>
    </row>
    <row r="49" spans="1:29">
      <c r="A49">
        <v>51020</v>
      </c>
      <c r="B49">
        <v>48</v>
      </c>
      <c r="C49">
        <v>804730</v>
      </c>
      <c r="D49" t="s">
        <v>4235</v>
      </c>
      <c r="E49" t="s">
        <v>4236</v>
      </c>
      <c r="G49" t="e">
        <f>VLOOKUP($H49,[1]BRT!$1:$1048576,1,0)</f>
        <v>#N/A</v>
      </c>
      <c r="H49" t="s">
        <v>4278</v>
      </c>
      <c r="I49">
        <v>37.661484999999999</v>
      </c>
      <c r="J49">
        <v>-122.080473</v>
      </c>
      <c r="K49">
        <v>960</v>
      </c>
      <c r="L49">
        <v>61</v>
      </c>
      <c r="M49">
        <v>0.98360655699999999</v>
      </c>
      <c r="N49">
        <v>0</v>
      </c>
      <c r="O49">
        <v>0</v>
      </c>
      <c r="P49">
        <v>0</v>
      </c>
      <c r="Q49" t="e">
        <f>VLOOKUP($A49,'[1]SheltersALL_2.17.22'!$1:$1048576,6,0)</f>
        <v>#N/A</v>
      </c>
      <c r="R49" t="str">
        <f>VLOOKUP($A49, [1]FA21_Ridership!$1:$1048576,11, 0)</f>
        <v>HAYWARD</v>
      </c>
      <c r="S49" t="str">
        <f>VLOOKUP($A49, [1]FA21_Ridership!$1:$1048576,12, 0)</f>
        <v>ALAMEDA</v>
      </c>
      <c r="T49">
        <f>VLOOKUP($A49, [1]FA21_Ridership!$1:$1048576,13, 0)</f>
        <v>4</v>
      </c>
      <c r="U49">
        <f t="shared" si="0"/>
        <v>0</v>
      </c>
      <c r="V49" s="67">
        <f t="shared" si="1"/>
        <v>0</v>
      </c>
      <c r="W49">
        <v>0.86675000000000002</v>
      </c>
      <c r="X49" s="67">
        <f t="shared" si="2"/>
        <v>0.71099999999999997</v>
      </c>
      <c r="Y49">
        <v>0.195496</v>
      </c>
      <c r="Z49" s="67">
        <f t="shared" si="3"/>
        <v>0.47099999999999997</v>
      </c>
      <c r="AA49">
        <f>VLOOKUP($C49,[1]Disability!$1:$1048576,5,FALSE)</f>
        <v>0</v>
      </c>
      <c r="AB49" s="67">
        <f t="shared" si="4"/>
        <v>0</v>
      </c>
      <c r="AC49" t="e">
        <f>VLOOKUP($A49,#REF!,9,FALSE)</f>
        <v>#REF!</v>
      </c>
    </row>
    <row r="50" spans="1:29">
      <c r="A50">
        <v>59450</v>
      </c>
      <c r="B50">
        <v>49</v>
      </c>
      <c r="C50">
        <v>801840</v>
      </c>
      <c r="D50" t="s">
        <v>4235</v>
      </c>
      <c r="E50" t="s">
        <v>4236</v>
      </c>
      <c r="G50" t="e">
        <f>VLOOKUP($H50,[1]BRT!$1:$1048576,1,0)</f>
        <v>#N/A</v>
      </c>
      <c r="H50" t="s">
        <v>4279</v>
      </c>
      <c r="I50">
        <v>37.676895999999999</v>
      </c>
      <c r="J50">
        <v>-122.083225</v>
      </c>
      <c r="K50">
        <v>960</v>
      </c>
      <c r="L50">
        <v>60.5</v>
      </c>
      <c r="M50">
        <v>0.99173553699999994</v>
      </c>
      <c r="N50">
        <v>0</v>
      </c>
      <c r="O50">
        <v>0</v>
      </c>
      <c r="P50">
        <v>0</v>
      </c>
      <c r="Q50" t="e">
        <f>VLOOKUP($A50,'[1]SheltersALL_2.17.22'!$1:$1048576,6,0)</f>
        <v>#N/A</v>
      </c>
      <c r="R50" t="str">
        <f>VLOOKUP($A50, [1]FA21_Ridership!$1:$1048576,11, 0)</f>
        <v>HAYWARD</v>
      </c>
      <c r="S50" t="str">
        <f>VLOOKUP($A50, [1]FA21_Ridership!$1:$1048576,12, 0)</f>
        <v>ALAMEDA</v>
      </c>
      <c r="T50">
        <f>VLOOKUP($A50, [1]FA21_Ridership!$1:$1048576,13, 0)</f>
        <v>4</v>
      </c>
      <c r="U50">
        <f t="shared" si="0"/>
        <v>0</v>
      </c>
      <c r="V50" s="67">
        <f t="shared" si="1"/>
        <v>0</v>
      </c>
      <c r="W50">
        <v>0.759494</v>
      </c>
      <c r="X50" s="67">
        <f t="shared" si="2"/>
        <v>0.501</v>
      </c>
      <c r="Y50">
        <v>0.35183300000000001</v>
      </c>
      <c r="Z50" s="67">
        <f t="shared" si="3"/>
        <v>0.69799999999999995</v>
      </c>
      <c r="AA50">
        <f>VLOOKUP($C50,[1]Disability!$1:$1048576,5,FALSE)</f>
        <v>1</v>
      </c>
      <c r="AB50" s="67">
        <f t="shared" si="4"/>
        <v>0.72499999999999998</v>
      </c>
      <c r="AC50" t="e">
        <f>VLOOKUP($A50,#REF!,9,FALSE)</f>
        <v>#REF!</v>
      </c>
    </row>
    <row r="51" spans="1:29">
      <c r="A51">
        <v>53154</v>
      </c>
      <c r="B51">
        <v>50</v>
      </c>
      <c r="C51">
        <v>9804660</v>
      </c>
      <c r="D51" t="s">
        <v>4235</v>
      </c>
      <c r="E51" t="s">
        <v>4236</v>
      </c>
      <c r="G51" t="e">
        <f>VLOOKUP($H51,[1]BRT!$1:$1048576,1,0)</f>
        <v>#N/A</v>
      </c>
      <c r="H51" t="s">
        <v>4280</v>
      </c>
      <c r="I51">
        <v>37.671092000000002</v>
      </c>
      <c r="J51">
        <v>-122.144037</v>
      </c>
      <c r="K51">
        <v>962</v>
      </c>
      <c r="L51">
        <v>60.5</v>
      </c>
      <c r="M51">
        <v>0.99173553699999994</v>
      </c>
      <c r="N51">
        <v>0</v>
      </c>
      <c r="O51">
        <v>0</v>
      </c>
      <c r="P51">
        <v>0</v>
      </c>
      <c r="Q51" t="e">
        <f>VLOOKUP($A51,'[1]SheltersALL_2.17.22'!$1:$1048576,6,0)</f>
        <v>#N/A</v>
      </c>
      <c r="R51" t="str">
        <f>VLOOKUP($A51, [1]FA21_Ridership!$1:$1048576,11, 0)</f>
        <v>COUNTY-ALAMEDA</v>
      </c>
      <c r="S51" t="str">
        <f>VLOOKUP($A51, [1]FA21_Ridership!$1:$1048576,12, 0)</f>
        <v>ALAMEDA</v>
      </c>
      <c r="T51">
        <f>VLOOKUP($A51, [1]FA21_Ridership!$1:$1048576,13, 0)</f>
        <v>4</v>
      </c>
      <c r="U51">
        <f t="shared" si="0"/>
        <v>0</v>
      </c>
      <c r="V51" s="67">
        <f t="shared" si="1"/>
        <v>0</v>
      </c>
      <c r="W51">
        <v>0.73565000000000003</v>
      </c>
      <c r="X51" s="67">
        <f t="shared" si="2"/>
        <v>0.45500000000000002</v>
      </c>
      <c r="Y51">
        <v>0.143233</v>
      </c>
      <c r="Z51" s="67">
        <f t="shared" si="3"/>
        <v>0.34399999999999997</v>
      </c>
      <c r="AA51">
        <f>VLOOKUP($C51,[1]Disability!$1:$1048576,5,FALSE)</f>
        <v>0</v>
      </c>
      <c r="AB51" s="67">
        <f t="shared" si="4"/>
        <v>0</v>
      </c>
      <c r="AC51" t="e">
        <f>VLOOKUP($A51,#REF!,9,FALSE)</f>
        <v>#REF!</v>
      </c>
    </row>
    <row r="52" spans="1:29">
      <c r="A52">
        <v>54569</v>
      </c>
      <c r="B52">
        <v>51</v>
      </c>
      <c r="C52">
        <v>9802200</v>
      </c>
      <c r="D52" t="s">
        <v>4235</v>
      </c>
      <c r="E52" t="s">
        <v>4236</v>
      </c>
      <c r="G52" t="e">
        <f>VLOOKUP($H52,[1]BRT!$1:$1048576,1,0)</f>
        <v>#N/A</v>
      </c>
      <c r="H52" t="s">
        <v>4281</v>
      </c>
      <c r="I52">
        <v>37.703499999999998</v>
      </c>
      <c r="J52">
        <v>-122.098281</v>
      </c>
      <c r="K52">
        <v>960</v>
      </c>
      <c r="L52">
        <v>60.5</v>
      </c>
      <c r="M52">
        <v>0.99173553699999994</v>
      </c>
      <c r="N52">
        <v>0</v>
      </c>
      <c r="O52">
        <v>0</v>
      </c>
      <c r="P52">
        <v>0</v>
      </c>
      <c r="Q52" t="e">
        <f>VLOOKUP($A52,'[1]SheltersALL_2.17.22'!$1:$1048576,6,0)</f>
        <v>#N/A</v>
      </c>
      <c r="R52" t="str">
        <f>VLOOKUP($A52, [1]FA21_Ridership!$1:$1048576,11, 0)</f>
        <v>COUNTY-ALAMEDA</v>
      </c>
      <c r="S52" t="str">
        <f>VLOOKUP($A52, [1]FA21_Ridership!$1:$1048576,12, 0)</f>
        <v>ALAMEDA</v>
      </c>
      <c r="T52">
        <f>VLOOKUP($A52, [1]FA21_Ridership!$1:$1048576,13, 0)</f>
        <v>4</v>
      </c>
      <c r="U52">
        <f t="shared" si="0"/>
        <v>0</v>
      </c>
      <c r="V52" s="67">
        <f t="shared" si="1"/>
        <v>0</v>
      </c>
      <c r="W52">
        <v>0.49466500000000002</v>
      </c>
      <c r="X52" s="67">
        <f t="shared" si="2"/>
        <v>0.19</v>
      </c>
      <c r="Y52">
        <v>0.17457</v>
      </c>
      <c r="Z52" s="67">
        <f t="shared" si="3"/>
        <v>0.42299999999999999</v>
      </c>
      <c r="AA52">
        <f>VLOOKUP($C52,[1]Disability!$1:$1048576,5,FALSE)</f>
        <v>0</v>
      </c>
      <c r="AB52" s="67">
        <f t="shared" si="4"/>
        <v>0</v>
      </c>
      <c r="AC52" t="e">
        <f>VLOOKUP($A52,#REF!,9,FALSE)</f>
        <v>#REF!</v>
      </c>
    </row>
    <row r="53" spans="1:29">
      <c r="A53">
        <v>50840</v>
      </c>
      <c r="B53">
        <v>52</v>
      </c>
      <c r="C53">
        <v>9804650</v>
      </c>
      <c r="D53" t="s">
        <v>4235</v>
      </c>
      <c r="E53" t="s">
        <v>4236</v>
      </c>
      <c r="G53" t="e">
        <f>VLOOKUP($H53,[1]BRT!$1:$1048576,1,0)</f>
        <v>#N/A</v>
      </c>
      <c r="H53" t="s">
        <v>4282</v>
      </c>
      <c r="I53">
        <v>37.670572999999997</v>
      </c>
      <c r="J53">
        <v>-122.140744</v>
      </c>
      <c r="K53">
        <v>962</v>
      </c>
      <c r="L53">
        <v>60.5</v>
      </c>
      <c r="M53">
        <v>0.99173553699999994</v>
      </c>
      <c r="N53">
        <v>0</v>
      </c>
      <c r="O53">
        <v>0</v>
      </c>
      <c r="P53">
        <v>0</v>
      </c>
      <c r="Q53" t="e">
        <f>VLOOKUP($A53,'[1]SheltersALL_2.17.22'!$1:$1048576,6,0)</f>
        <v>#N/A</v>
      </c>
      <c r="R53" t="str">
        <f>VLOOKUP($A53, [1]FA21_Ridership!$1:$1048576,11, 0)</f>
        <v>COUNTY-ALAMEDA</v>
      </c>
      <c r="S53" t="str">
        <f>VLOOKUP($A53, [1]FA21_Ridership!$1:$1048576,12, 0)</f>
        <v>ALAMEDA</v>
      </c>
      <c r="T53">
        <f>VLOOKUP($A53, [1]FA21_Ridership!$1:$1048576,13, 0)</f>
        <v>4</v>
      </c>
      <c r="U53">
        <f t="shared" si="0"/>
        <v>0</v>
      </c>
      <c r="V53" s="67">
        <f t="shared" si="1"/>
        <v>0</v>
      </c>
      <c r="W53">
        <v>0.73565000000000003</v>
      </c>
      <c r="X53" s="67">
        <f t="shared" si="2"/>
        <v>0.45500000000000002</v>
      </c>
      <c r="Y53">
        <v>0.143233</v>
      </c>
      <c r="Z53" s="67">
        <f t="shared" si="3"/>
        <v>0.34399999999999997</v>
      </c>
      <c r="AA53">
        <f>VLOOKUP($C53,[1]Disability!$1:$1048576,5,FALSE)</f>
        <v>0</v>
      </c>
      <c r="AB53" s="67">
        <f t="shared" si="4"/>
        <v>0</v>
      </c>
      <c r="AC53" t="e">
        <f>VLOOKUP($A53,#REF!,9,FALSE)</f>
        <v>#REF!</v>
      </c>
    </row>
    <row r="54" spans="1:29">
      <c r="A54">
        <v>53218</v>
      </c>
      <c r="B54">
        <v>53</v>
      </c>
      <c r="C54">
        <v>9801570</v>
      </c>
      <c r="D54" t="s">
        <v>4235</v>
      </c>
      <c r="E54" t="s">
        <v>4236</v>
      </c>
      <c r="G54" t="e">
        <f>VLOOKUP($H54,[1]BRT!$1:$1048576,1,0)</f>
        <v>#N/A</v>
      </c>
      <c r="H54" t="s">
        <v>4283</v>
      </c>
      <c r="I54">
        <v>37.684510000000003</v>
      </c>
      <c r="J54">
        <v>-122.082404</v>
      </c>
      <c r="K54">
        <v>960</v>
      </c>
      <c r="L54">
        <v>60.5</v>
      </c>
      <c r="M54">
        <v>0.99173553699999994</v>
      </c>
      <c r="N54">
        <v>0</v>
      </c>
      <c r="O54">
        <v>0</v>
      </c>
      <c r="P54">
        <v>0</v>
      </c>
      <c r="Q54" t="e">
        <f>VLOOKUP($A54,'[1]SheltersALL_2.17.22'!$1:$1048576,6,0)</f>
        <v>#N/A</v>
      </c>
      <c r="R54" t="str">
        <f>VLOOKUP($A54, [1]FA21_Ridership!$1:$1048576,11, 0)</f>
        <v>COUNTY-ALAMEDA</v>
      </c>
      <c r="S54" t="str">
        <f>VLOOKUP($A54, [1]FA21_Ridership!$1:$1048576,12, 0)</f>
        <v>ALAMEDA</v>
      </c>
      <c r="T54">
        <f>VLOOKUP($A54, [1]FA21_Ridership!$1:$1048576,13, 0)</f>
        <v>4</v>
      </c>
      <c r="U54">
        <f t="shared" si="0"/>
        <v>0</v>
      </c>
      <c r="V54" s="67">
        <f t="shared" si="1"/>
        <v>0</v>
      </c>
      <c r="W54">
        <v>0.42628500000000003</v>
      </c>
      <c r="X54" s="67">
        <f t="shared" si="2"/>
        <v>0.14399999999999999</v>
      </c>
      <c r="Y54">
        <v>5.6023999999999997E-2</v>
      </c>
      <c r="Z54" s="67">
        <f t="shared" si="3"/>
        <v>0.10100000000000001</v>
      </c>
      <c r="AA54">
        <f>VLOOKUP($C54,[1]Disability!$1:$1048576,5,FALSE)</f>
        <v>2</v>
      </c>
      <c r="AB54" s="67">
        <f t="shared" si="4"/>
        <v>0.91600000000000004</v>
      </c>
      <c r="AC54" t="e">
        <f>VLOOKUP($A54,#REF!,9,FALSE)</f>
        <v>#REF!</v>
      </c>
    </row>
    <row r="55" spans="1:29">
      <c r="A55">
        <v>50985</v>
      </c>
      <c r="B55">
        <v>54</v>
      </c>
      <c r="C55">
        <v>9800330</v>
      </c>
      <c r="D55" t="s">
        <v>4235</v>
      </c>
      <c r="E55" t="s">
        <v>4236</v>
      </c>
      <c r="G55" t="e">
        <f>VLOOKUP($H55,[1]BRT!$1:$1048576,1,0)</f>
        <v>#N/A</v>
      </c>
      <c r="H55" t="s">
        <v>4284</v>
      </c>
      <c r="I55">
        <v>37.670896999999997</v>
      </c>
      <c r="J55">
        <v>-122.143595</v>
      </c>
      <c r="K55">
        <v>960</v>
      </c>
      <c r="L55">
        <v>60.5</v>
      </c>
      <c r="M55">
        <v>0.99173553699999994</v>
      </c>
      <c r="N55">
        <v>0</v>
      </c>
      <c r="O55">
        <v>0</v>
      </c>
      <c r="P55">
        <v>0</v>
      </c>
      <c r="Q55" t="e">
        <f>VLOOKUP($A55,'[1]SheltersALL_2.17.22'!$1:$1048576,6,0)</f>
        <v>#N/A</v>
      </c>
      <c r="R55" t="str">
        <f>VLOOKUP($A55, [1]FA21_Ridership!$1:$1048576,11, 0)</f>
        <v>COUNTY-ALAMEDA</v>
      </c>
      <c r="S55" t="str">
        <f>VLOOKUP($A55, [1]FA21_Ridership!$1:$1048576,12, 0)</f>
        <v>ALAMEDA</v>
      </c>
      <c r="T55">
        <f>VLOOKUP($A55, [1]FA21_Ridership!$1:$1048576,13, 0)</f>
        <v>4</v>
      </c>
      <c r="U55">
        <f t="shared" si="0"/>
        <v>0</v>
      </c>
      <c r="V55" s="67">
        <f t="shared" si="1"/>
        <v>0</v>
      </c>
      <c r="W55">
        <v>0.76028099999999998</v>
      </c>
      <c r="X55" s="67">
        <f t="shared" si="2"/>
        <v>0.51</v>
      </c>
      <c r="Y55">
        <v>0.21590899999999999</v>
      </c>
      <c r="Z55" s="67">
        <f t="shared" si="3"/>
        <v>0.5</v>
      </c>
      <c r="AA55">
        <f>VLOOKUP($C55,[1]Disability!$1:$1048576,5,FALSE)</f>
        <v>0</v>
      </c>
      <c r="AB55" s="67">
        <f t="shared" si="4"/>
        <v>0</v>
      </c>
      <c r="AC55" t="e">
        <f>VLOOKUP($A55,#REF!,9,FALSE)</f>
        <v>#REF!</v>
      </c>
    </row>
    <row r="56" spans="1:29">
      <c r="A56">
        <v>59140</v>
      </c>
      <c r="B56">
        <v>55</v>
      </c>
      <c r="C56">
        <v>1300910</v>
      </c>
      <c r="D56" t="s">
        <v>4235</v>
      </c>
      <c r="E56" t="s">
        <v>4236</v>
      </c>
      <c r="G56" t="e">
        <f>VLOOKUP($H56,[1]BRT!$1:$1048576,1,0)</f>
        <v>#N/A</v>
      </c>
      <c r="H56" t="s">
        <v>4285</v>
      </c>
      <c r="I56">
        <v>37.909198000000004</v>
      </c>
      <c r="J56">
        <v>-122.313165</v>
      </c>
      <c r="K56">
        <v>839</v>
      </c>
      <c r="L56">
        <v>60</v>
      </c>
      <c r="M56">
        <v>1</v>
      </c>
      <c r="N56">
        <v>0</v>
      </c>
      <c r="O56">
        <v>0</v>
      </c>
      <c r="P56">
        <v>0</v>
      </c>
      <c r="Q56" t="e">
        <f>VLOOKUP($A56,'[1]SheltersALL_2.17.22'!$1:$1048576,6,0)</f>
        <v>#N/A</v>
      </c>
      <c r="R56" t="str">
        <f>VLOOKUP($A56, [1]FA21_Ridership!$1:$1048576,11, 0)</f>
        <v>RICHMOND</v>
      </c>
      <c r="S56" t="str">
        <f>VLOOKUP($A56, [1]FA21_Ridership!$1:$1048576,12, 0)</f>
        <v>CONTRA COSTA</v>
      </c>
      <c r="T56">
        <f>VLOOKUP($A56, [1]FA21_Ridership!$1:$1048576,13, 0)</f>
        <v>1</v>
      </c>
      <c r="U56">
        <f t="shared" si="0"/>
        <v>0</v>
      </c>
      <c r="V56" s="67">
        <f t="shared" si="1"/>
        <v>0</v>
      </c>
      <c r="W56">
        <v>0.40731899999999999</v>
      </c>
      <c r="X56" s="67">
        <f t="shared" si="2"/>
        <v>0.13</v>
      </c>
      <c r="Y56">
        <v>0.180338</v>
      </c>
      <c r="Z56" s="67">
        <f t="shared" si="3"/>
        <v>0.439</v>
      </c>
      <c r="AA56">
        <f>VLOOKUP($C56,[1]Disability!$1:$1048576,5,FALSE)</f>
        <v>0</v>
      </c>
      <c r="AB56" s="67">
        <f t="shared" si="4"/>
        <v>0</v>
      </c>
      <c r="AC56" t="e">
        <f>VLOOKUP($A56,#REF!,9,FALSE)</f>
        <v>#REF!</v>
      </c>
    </row>
    <row r="57" spans="1:29">
      <c r="A57">
        <v>56199</v>
      </c>
      <c r="B57">
        <v>56</v>
      </c>
      <c r="C57">
        <v>1600770</v>
      </c>
      <c r="D57" t="s">
        <v>4235</v>
      </c>
      <c r="E57" t="s">
        <v>4236</v>
      </c>
      <c r="G57" t="e">
        <f>VLOOKUP($H57,[1]BRT!$1:$1048576,1,0)</f>
        <v>#N/A</v>
      </c>
      <c r="H57" t="s">
        <v>4286</v>
      </c>
      <c r="I57">
        <v>37.961781000000002</v>
      </c>
      <c r="J57">
        <v>-122.356103</v>
      </c>
      <c r="K57">
        <v>1249</v>
      </c>
      <c r="L57">
        <v>60</v>
      </c>
      <c r="M57">
        <v>1</v>
      </c>
      <c r="N57">
        <v>0</v>
      </c>
      <c r="O57">
        <v>0</v>
      </c>
      <c r="P57">
        <v>0</v>
      </c>
      <c r="Q57" t="e">
        <f>VLOOKUP($A57,'[1]SheltersALL_2.17.22'!$1:$1048576,6,0)</f>
        <v>#N/A</v>
      </c>
      <c r="R57" t="str">
        <f>VLOOKUP($A57, [1]FA21_Ridership!$1:$1048576,11, 0)</f>
        <v>SAN PABLO</v>
      </c>
      <c r="S57" t="str">
        <f>VLOOKUP($A57, [1]FA21_Ridership!$1:$1048576,12, 0)</f>
        <v>CONTRA COSTA</v>
      </c>
      <c r="T57">
        <f>VLOOKUP($A57, [1]FA21_Ridership!$1:$1048576,13, 0)</f>
        <v>1</v>
      </c>
      <c r="U57">
        <f t="shared" si="0"/>
        <v>0</v>
      </c>
      <c r="V57" s="67">
        <f t="shared" si="1"/>
        <v>0</v>
      </c>
      <c r="W57">
        <v>0.95533400000000002</v>
      </c>
      <c r="X57" s="67">
        <f t="shared" si="2"/>
        <v>0.91700000000000004</v>
      </c>
      <c r="Y57">
        <v>0.34787200000000001</v>
      </c>
      <c r="Z57" s="67">
        <f t="shared" si="3"/>
        <v>0.69199999999999995</v>
      </c>
      <c r="AA57">
        <f>VLOOKUP($C57,[1]Disability!$1:$1048576,5,FALSE)</f>
        <v>0</v>
      </c>
      <c r="AB57" s="67">
        <f t="shared" si="4"/>
        <v>0</v>
      </c>
      <c r="AC57" t="e">
        <f>VLOOKUP($A57,#REF!,9,FALSE)</f>
        <v>#REF!</v>
      </c>
    </row>
    <row r="58" spans="1:29">
      <c r="A58">
        <v>59098</v>
      </c>
      <c r="B58">
        <v>57</v>
      </c>
      <c r="C58">
        <v>1300840</v>
      </c>
      <c r="D58" t="s">
        <v>4235</v>
      </c>
      <c r="E58" t="s">
        <v>4236</v>
      </c>
      <c r="G58" t="e">
        <f>VLOOKUP($H58,[1]BRT!$1:$1048576,1,0)</f>
        <v>#N/A</v>
      </c>
      <c r="H58" t="s">
        <v>4287</v>
      </c>
      <c r="I58">
        <v>37.905276999999998</v>
      </c>
      <c r="J58">
        <v>-122.306732</v>
      </c>
      <c r="K58">
        <v>838</v>
      </c>
      <c r="L58">
        <v>60</v>
      </c>
      <c r="M58">
        <v>1</v>
      </c>
      <c r="N58">
        <v>0</v>
      </c>
      <c r="O58">
        <v>0</v>
      </c>
      <c r="P58">
        <v>0</v>
      </c>
      <c r="Q58" t="e">
        <f>VLOOKUP($A58,'[1]SheltersALL_2.17.22'!$1:$1048576,6,0)</f>
        <v>#N/A</v>
      </c>
      <c r="R58" t="str">
        <f>VLOOKUP($A58, [1]FA21_Ridership!$1:$1048576,11, 0)</f>
        <v>RICHMOND</v>
      </c>
      <c r="S58" t="str">
        <f>VLOOKUP($A58, [1]FA21_Ridership!$1:$1048576,12, 0)</f>
        <v>CONTRA COSTA</v>
      </c>
      <c r="T58">
        <f>VLOOKUP($A58, [1]FA21_Ridership!$1:$1048576,13, 0)</f>
        <v>1</v>
      </c>
      <c r="U58">
        <f t="shared" si="0"/>
        <v>0</v>
      </c>
      <c r="V58" s="67">
        <f t="shared" si="1"/>
        <v>0</v>
      </c>
      <c r="W58">
        <v>0.62346100000000004</v>
      </c>
      <c r="X58" s="67">
        <f t="shared" si="2"/>
        <v>0.316</v>
      </c>
      <c r="Y58">
        <v>0.331173</v>
      </c>
      <c r="Z58" s="67">
        <f t="shared" si="3"/>
        <v>0.67100000000000004</v>
      </c>
      <c r="AA58">
        <f>VLOOKUP($C58,[1]Disability!$1:$1048576,5,FALSE)</f>
        <v>0</v>
      </c>
      <c r="AB58" s="67">
        <f t="shared" si="4"/>
        <v>0</v>
      </c>
      <c r="AC58" t="e">
        <f>VLOOKUP($A58,#REF!,9,FALSE)</f>
        <v>#REF!</v>
      </c>
    </row>
    <row r="59" spans="1:29">
      <c r="A59">
        <v>53105</v>
      </c>
      <c r="B59">
        <v>58</v>
      </c>
      <c r="C59">
        <v>9901270</v>
      </c>
      <c r="D59" t="s">
        <v>4235</v>
      </c>
      <c r="E59" t="s">
        <v>4236</v>
      </c>
      <c r="G59" t="e">
        <f>VLOOKUP($H59,[1]BRT!$1:$1048576,1,0)</f>
        <v>#N/A</v>
      </c>
      <c r="H59" t="s">
        <v>4288</v>
      </c>
      <c r="I59">
        <v>37.954709999999999</v>
      </c>
      <c r="J59">
        <v>-122.275654</v>
      </c>
      <c r="K59">
        <v>720</v>
      </c>
      <c r="L59">
        <v>60</v>
      </c>
      <c r="M59">
        <v>1</v>
      </c>
      <c r="N59">
        <v>0</v>
      </c>
      <c r="O59">
        <v>0</v>
      </c>
      <c r="P59">
        <v>0</v>
      </c>
      <c r="Q59" t="e">
        <f>VLOOKUP($A59,'[1]SheltersALL_2.17.22'!$1:$1048576,6,0)</f>
        <v>#N/A</v>
      </c>
      <c r="R59" t="str">
        <f>VLOOKUP($A59, [1]FA21_Ridership!$1:$1048576,11, 0)</f>
        <v>COUNTY-CONTRA COSTA</v>
      </c>
      <c r="S59" t="str">
        <f>VLOOKUP($A59, [1]FA21_Ridership!$1:$1048576,12, 0)</f>
        <v>CONTRA COSTA</v>
      </c>
      <c r="T59">
        <f>VLOOKUP($A59, [1]FA21_Ridership!$1:$1048576,13, 0)</f>
        <v>1</v>
      </c>
      <c r="U59">
        <f t="shared" si="0"/>
        <v>0</v>
      </c>
      <c r="V59" s="67">
        <f t="shared" si="1"/>
        <v>0</v>
      </c>
      <c r="W59">
        <v>0.43106</v>
      </c>
      <c r="X59" s="67">
        <f t="shared" si="2"/>
        <v>0.14499999999999999</v>
      </c>
      <c r="Y59">
        <v>6.5311999999999995E-2</v>
      </c>
      <c r="Z59" s="67">
        <f t="shared" si="3"/>
        <v>0.11899999999999999</v>
      </c>
      <c r="AA59">
        <f>VLOOKUP($C59,[1]Disability!$1:$1048576,5,FALSE)</f>
        <v>0</v>
      </c>
      <c r="AB59" s="67">
        <f t="shared" si="4"/>
        <v>0</v>
      </c>
      <c r="AC59" t="e">
        <f>VLOOKUP($A59,#REF!,9,FALSE)</f>
        <v>#REF!</v>
      </c>
    </row>
    <row r="60" spans="1:29">
      <c r="A60">
        <v>55193</v>
      </c>
      <c r="B60">
        <v>59</v>
      </c>
      <c r="C60">
        <v>901180</v>
      </c>
      <c r="D60" t="s">
        <v>4235</v>
      </c>
      <c r="E60" t="s">
        <v>4236</v>
      </c>
      <c r="G60" t="e">
        <f>VLOOKUP($H60,[1]BRT!$1:$1048576,1,0)</f>
        <v>#N/A</v>
      </c>
      <c r="H60" t="s">
        <v>4289</v>
      </c>
      <c r="I60">
        <v>37.532801999999997</v>
      </c>
      <c r="J60">
        <v>-122.023606</v>
      </c>
      <c r="K60">
        <v>720</v>
      </c>
      <c r="L60">
        <v>60</v>
      </c>
      <c r="M60">
        <v>1</v>
      </c>
      <c r="N60">
        <v>0</v>
      </c>
      <c r="O60">
        <v>0</v>
      </c>
      <c r="P60">
        <v>0</v>
      </c>
      <c r="Q60" t="e">
        <f>VLOOKUP($A60,'[1]SheltersALL_2.17.22'!$1:$1048576,6,0)</f>
        <v>#N/A</v>
      </c>
      <c r="R60" t="str">
        <f>VLOOKUP($A60, [1]FA21_Ridership!$1:$1048576,11, 0)</f>
        <v>NEWARK</v>
      </c>
      <c r="S60" t="str">
        <f>VLOOKUP($A60, [1]FA21_Ridership!$1:$1048576,12, 0)</f>
        <v>ALAMEDA</v>
      </c>
      <c r="T60">
        <f>VLOOKUP($A60, [1]FA21_Ridership!$1:$1048576,13, 0)</f>
        <v>5</v>
      </c>
      <c r="U60">
        <f t="shared" si="0"/>
        <v>0</v>
      </c>
      <c r="V60" s="67">
        <f t="shared" si="1"/>
        <v>0</v>
      </c>
      <c r="W60">
        <v>0.81564499999999995</v>
      </c>
      <c r="X60" s="67">
        <f t="shared" si="2"/>
        <v>0.60599999999999998</v>
      </c>
      <c r="Y60">
        <v>0.120085</v>
      </c>
      <c r="Z60" s="67">
        <f t="shared" si="3"/>
        <v>0.30199999999999999</v>
      </c>
      <c r="AA60">
        <f>VLOOKUP($C60,[1]Disability!$1:$1048576,5,FALSE)</f>
        <v>0</v>
      </c>
      <c r="AB60" s="67">
        <f t="shared" si="4"/>
        <v>0</v>
      </c>
      <c r="AC60" t="e">
        <f>VLOOKUP($A60,#REF!,9,FALSE)</f>
        <v>#REF!</v>
      </c>
    </row>
    <row r="61" spans="1:29">
      <c r="A61">
        <v>58230</v>
      </c>
      <c r="B61">
        <v>60</v>
      </c>
      <c r="C61">
        <v>800470</v>
      </c>
      <c r="D61" t="s">
        <v>4235</v>
      </c>
      <c r="E61" t="s">
        <v>4236</v>
      </c>
      <c r="G61" t="e">
        <f>VLOOKUP($H61,[1]BRT!$1:$1048576,1,0)</f>
        <v>#N/A</v>
      </c>
      <c r="H61" t="s">
        <v>4244</v>
      </c>
      <c r="I61">
        <v>37.678469</v>
      </c>
      <c r="J61">
        <v>-122.07415</v>
      </c>
      <c r="K61">
        <v>961</v>
      </c>
      <c r="L61">
        <v>60</v>
      </c>
      <c r="M61">
        <v>1</v>
      </c>
      <c r="N61">
        <v>0</v>
      </c>
      <c r="O61">
        <v>0</v>
      </c>
      <c r="P61">
        <v>0</v>
      </c>
      <c r="Q61" t="e">
        <f>VLOOKUP($A61,'[1]SheltersALL_2.17.22'!$1:$1048576,6,0)</f>
        <v>#N/A</v>
      </c>
      <c r="R61" t="str">
        <f>VLOOKUP($A61, [1]FA21_Ridership!$1:$1048576,11, 0)</f>
        <v>HAYWARD</v>
      </c>
      <c r="S61" t="str">
        <f>VLOOKUP($A61, [1]FA21_Ridership!$1:$1048576,12, 0)</f>
        <v>ALAMEDA</v>
      </c>
      <c r="T61">
        <f>VLOOKUP($A61, [1]FA21_Ridership!$1:$1048576,13, 0)</f>
        <v>4</v>
      </c>
      <c r="U61">
        <f t="shared" si="0"/>
        <v>0</v>
      </c>
      <c r="V61" s="67">
        <f t="shared" si="1"/>
        <v>0</v>
      </c>
      <c r="W61">
        <v>0.70792500000000003</v>
      </c>
      <c r="X61" s="67">
        <f t="shared" si="2"/>
        <v>0.41599999999999998</v>
      </c>
      <c r="Y61">
        <v>0.129834</v>
      </c>
      <c r="Z61" s="67">
        <f t="shared" si="3"/>
        <v>0.314</v>
      </c>
      <c r="AA61">
        <f>VLOOKUP($C61,[1]Disability!$1:$1048576,5,FALSE)</f>
        <v>0</v>
      </c>
      <c r="AB61" s="67">
        <f t="shared" si="4"/>
        <v>0</v>
      </c>
      <c r="AC61" t="e">
        <f>VLOOKUP($A61,#REF!,9,FALSE)</f>
        <v>#REF!</v>
      </c>
    </row>
    <row r="62" spans="1:29">
      <c r="A62">
        <v>53887</v>
      </c>
      <c r="B62">
        <v>61</v>
      </c>
      <c r="C62">
        <v>900160</v>
      </c>
      <c r="D62" t="s">
        <v>4235</v>
      </c>
      <c r="E62" t="s">
        <v>4236</v>
      </c>
      <c r="G62" t="e">
        <f>VLOOKUP($H62,[1]BRT!$1:$1048576,1,0)</f>
        <v>#N/A</v>
      </c>
      <c r="H62" t="s">
        <v>4290</v>
      </c>
      <c r="I62">
        <v>37.539330999999997</v>
      </c>
      <c r="J62">
        <v>-122.021378</v>
      </c>
      <c r="K62">
        <v>720</v>
      </c>
      <c r="L62">
        <v>60</v>
      </c>
      <c r="M62">
        <v>1</v>
      </c>
      <c r="N62">
        <v>0</v>
      </c>
      <c r="O62">
        <v>0</v>
      </c>
      <c r="P62">
        <v>0</v>
      </c>
      <c r="Q62" t="e">
        <f>VLOOKUP($A62,'[1]SheltersALL_2.17.22'!$1:$1048576,6,0)</f>
        <v>#N/A</v>
      </c>
      <c r="R62" t="str">
        <f>VLOOKUP($A62, [1]FA21_Ridership!$1:$1048576,11, 0)</f>
        <v>NEWARK</v>
      </c>
      <c r="S62" t="str">
        <f>VLOOKUP($A62, [1]FA21_Ridership!$1:$1048576,12, 0)</f>
        <v>ALAMEDA</v>
      </c>
      <c r="T62">
        <f>VLOOKUP($A62, [1]FA21_Ridership!$1:$1048576,13, 0)</f>
        <v>5</v>
      </c>
      <c r="U62">
        <f t="shared" si="0"/>
        <v>0</v>
      </c>
      <c r="V62" s="67">
        <f t="shared" si="1"/>
        <v>0</v>
      </c>
      <c r="W62">
        <v>0.71529100000000001</v>
      </c>
      <c r="X62" s="67">
        <f t="shared" si="2"/>
        <v>0.42699999999999999</v>
      </c>
      <c r="Y62">
        <v>1.2796E-2</v>
      </c>
      <c r="Z62" s="67">
        <f t="shared" si="3"/>
        <v>1.0999999999999999E-2</v>
      </c>
      <c r="AA62">
        <f>VLOOKUP($C62,[1]Disability!$1:$1048576,5,FALSE)</f>
        <v>0</v>
      </c>
      <c r="AB62" s="67">
        <f t="shared" si="4"/>
        <v>0</v>
      </c>
      <c r="AC62" t="e">
        <f>VLOOKUP($A62,#REF!,9,FALSE)</f>
        <v>#REF!</v>
      </c>
    </row>
    <row r="63" spans="1:29">
      <c r="A63">
        <v>57390</v>
      </c>
      <c r="B63">
        <v>62</v>
      </c>
      <c r="C63">
        <v>704050</v>
      </c>
      <c r="D63" t="s">
        <v>4235</v>
      </c>
      <c r="E63" t="s">
        <v>4236</v>
      </c>
      <c r="G63" t="e">
        <f>VLOOKUP($H63,[1]BRT!$1:$1048576,1,0)</f>
        <v>#N/A</v>
      </c>
      <c r="H63" t="s">
        <v>4291</v>
      </c>
      <c r="I63">
        <v>37.578153</v>
      </c>
      <c r="J63">
        <v>-121.984039</v>
      </c>
      <c r="K63">
        <v>720</v>
      </c>
      <c r="L63">
        <v>60</v>
      </c>
      <c r="M63">
        <v>1</v>
      </c>
      <c r="N63">
        <v>0</v>
      </c>
      <c r="O63">
        <v>0</v>
      </c>
      <c r="P63">
        <v>0</v>
      </c>
      <c r="Q63" t="e">
        <f>VLOOKUP($A63,'[1]SheltersALL_2.17.22'!$1:$1048576,6,0)</f>
        <v>#N/A</v>
      </c>
      <c r="R63" t="str">
        <f>VLOOKUP($A63, [1]FA21_Ridership!$1:$1048576,11, 0)</f>
        <v>FREMONT</v>
      </c>
      <c r="S63" t="str">
        <f>VLOOKUP($A63, [1]FA21_Ridership!$1:$1048576,12, 0)</f>
        <v>ALAMEDA</v>
      </c>
      <c r="T63">
        <f>VLOOKUP($A63, [1]FA21_Ridership!$1:$1048576,13, 0)</f>
        <v>5</v>
      </c>
      <c r="U63">
        <f t="shared" si="0"/>
        <v>0</v>
      </c>
      <c r="V63" s="67">
        <f t="shared" si="1"/>
        <v>0</v>
      </c>
      <c r="W63">
        <v>0.52717199999999997</v>
      </c>
      <c r="X63" s="67">
        <f t="shared" si="2"/>
        <v>0.216</v>
      </c>
      <c r="Y63">
        <v>0.10176499999999999</v>
      </c>
      <c r="Z63" s="67">
        <f t="shared" si="3"/>
        <v>0.251</v>
      </c>
      <c r="AA63">
        <f>VLOOKUP($C63,[1]Disability!$1:$1048576,5,FALSE)</f>
        <v>0</v>
      </c>
      <c r="AB63" s="67">
        <f t="shared" si="4"/>
        <v>0</v>
      </c>
      <c r="AC63" t="e">
        <f>VLOOKUP($A63,#REF!,9,FALSE)</f>
        <v>#REF!</v>
      </c>
    </row>
    <row r="64" spans="1:29">
      <c r="A64">
        <v>54260</v>
      </c>
      <c r="B64">
        <v>63</v>
      </c>
      <c r="C64">
        <v>9802680</v>
      </c>
      <c r="D64" t="s">
        <v>4235</v>
      </c>
      <c r="E64" t="s">
        <v>4236</v>
      </c>
      <c r="G64" t="e">
        <f>VLOOKUP($H64,[1]BRT!$1:$1048576,1,0)</f>
        <v>#N/A</v>
      </c>
      <c r="H64" t="s">
        <v>4292</v>
      </c>
      <c r="I64">
        <v>37.689405999999998</v>
      </c>
      <c r="J64">
        <v>-122.073477</v>
      </c>
      <c r="K64">
        <v>957</v>
      </c>
      <c r="L64">
        <v>60</v>
      </c>
      <c r="M64">
        <v>1</v>
      </c>
      <c r="N64">
        <v>0</v>
      </c>
      <c r="O64">
        <v>0</v>
      </c>
      <c r="P64">
        <v>0</v>
      </c>
      <c r="Q64" t="e">
        <f>VLOOKUP($A64,'[1]SheltersALL_2.17.22'!$1:$1048576,6,0)</f>
        <v>#N/A</v>
      </c>
      <c r="R64" t="str">
        <f>VLOOKUP($A64, [1]FA21_Ridership!$1:$1048576,11, 0)</f>
        <v>COUNTY-ALAMEDA</v>
      </c>
      <c r="S64" t="str">
        <f>VLOOKUP($A64, [1]FA21_Ridership!$1:$1048576,12, 0)</f>
        <v>ALAMEDA</v>
      </c>
      <c r="T64">
        <f>VLOOKUP($A64, [1]FA21_Ridership!$1:$1048576,13, 0)</f>
        <v>4</v>
      </c>
      <c r="U64">
        <f t="shared" si="0"/>
        <v>0</v>
      </c>
      <c r="V64" s="67">
        <f t="shared" si="1"/>
        <v>0</v>
      </c>
      <c r="W64">
        <v>0.63201099999999999</v>
      </c>
      <c r="X64" s="67">
        <f t="shared" si="2"/>
        <v>0.32600000000000001</v>
      </c>
      <c r="Y64">
        <v>0.110123</v>
      </c>
      <c r="Z64" s="67">
        <f t="shared" si="3"/>
        <v>0.27500000000000002</v>
      </c>
      <c r="AA64">
        <f>VLOOKUP($C64,[1]Disability!$1:$1048576,5,FALSE)</f>
        <v>0</v>
      </c>
      <c r="AB64" s="67">
        <f t="shared" si="4"/>
        <v>0</v>
      </c>
      <c r="AC64" t="e">
        <f>VLOOKUP($A64,#REF!,9,FALSE)</f>
        <v>#REF!</v>
      </c>
    </row>
    <row r="65" spans="1:29">
      <c r="A65">
        <v>51070</v>
      </c>
      <c r="B65">
        <v>64</v>
      </c>
      <c r="C65">
        <v>804010</v>
      </c>
      <c r="D65" t="s">
        <v>4235</v>
      </c>
      <c r="E65" t="s">
        <v>4236</v>
      </c>
      <c r="G65" t="e">
        <f>VLOOKUP($H65,[1]BRT!$1:$1048576,1,0)</f>
        <v>#N/A</v>
      </c>
      <c r="H65" t="s">
        <v>4293</v>
      </c>
      <c r="I65">
        <v>37.624347</v>
      </c>
      <c r="J65">
        <v>-122.065532</v>
      </c>
      <c r="K65">
        <v>960</v>
      </c>
      <c r="L65">
        <v>60</v>
      </c>
      <c r="M65">
        <v>1</v>
      </c>
      <c r="N65">
        <v>0</v>
      </c>
      <c r="O65">
        <v>0</v>
      </c>
      <c r="P65">
        <v>0</v>
      </c>
      <c r="Q65" t="e">
        <f>VLOOKUP($A65,'[1]SheltersALL_2.17.22'!$1:$1048576,6,0)</f>
        <v>#N/A</v>
      </c>
      <c r="R65" t="str">
        <f>VLOOKUP($A65, [1]FA21_Ridership!$1:$1048576,11, 0)</f>
        <v>HAYWARD</v>
      </c>
      <c r="S65" t="str">
        <f>VLOOKUP($A65, [1]FA21_Ridership!$1:$1048576,12, 0)</f>
        <v>ALAMEDA</v>
      </c>
      <c r="T65">
        <f>VLOOKUP($A65, [1]FA21_Ridership!$1:$1048576,13, 0)</f>
        <v>4</v>
      </c>
      <c r="U65">
        <f t="shared" si="0"/>
        <v>0</v>
      </c>
      <c r="V65" s="67">
        <f t="shared" si="1"/>
        <v>0</v>
      </c>
      <c r="W65">
        <v>0.75361400000000001</v>
      </c>
      <c r="X65" s="67">
        <f t="shared" si="2"/>
        <v>0.48</v>
      </c>
      <c r="Y65">
        <v>0.15021999999999999</v>
      </c>
      <c r="Z65" s="67">
        <f t="shared" si="3"/>
        <v>0.35899999999999999</v>
      </c>
      <c r="AA65">
        <f>VLOOKUP($C65,[1]Disability!$1:$1048576,5,FALSE)</f>
        <v>0</v>
      </c>
      <c r="AB65" s="67">
        <f t="shared" si="4"/>
        <v>0</v>
      </c>
      <c r="AC65" t="e">
        <f>VLOOKUP($A65,#REF!,9,FALSE)</f>
        <v>#REF!</v>
      </c>
    </row>
    <row r="66" spans="1:29">
      <c r="A66">
        <v>50740</v>
      </c>
      <c r="B66">
        <v>65</v>
      </c>
      <c r="C66">
        <v>9801490</v>
      </c>
      <c r="D66" t="s">
        <v>4235</v>
      </c>
      <c r="E66" t="s">
        <v>4236</v>
      </c>
      <c r="G66" t="e">
        <f>VLOOKUP($H66,[1]BRT!$1:$1048576,1,0)</f>
        <v>#N/A</v>
      </c>
      <c r="H66" t="s">
        <v>4294</v>
      </c>
      <c r="I66">
        <v>37.685926000000002</v>
      </c>
      <c r="J66">
        <v>-122.08669999999999</v>
      </c>
      <c r="K66">
        <v>960</v>
      </c>
      <c r="L66">
        <v>60</v>
      </c>
      <c r="M66">
        <v>1</v>
      </c>
      <c r="N66">
        <v>0</v>
      </c>
      <c r="O66">
        <v>0</v>
      </c>
      <c r="P66">
        <v>0</v>
      </c>
      <c r="Q66" t="e">
        <f>VLOOKUP($A66,'[1]SheltersALL_2.17.22'!$1:$1048576,6,0)</f>
        <v>#N/A</v>
      </c>
      <c r="R66" t="str">
        <f>VLOOKUP($A66, [1]FA21_Ridership!$1:$1048576,11, 0)</f>
        <v>COUNTY-ALAMEDA</v>
      </c>
      <c r="S66" t="str">
        <f>VLOOKUP($A66, [1]FA21_Ridership!$1:$1048576,12, 0)</f>
        <v>ALAMEDA</v>
      </c>
      <c r="T66">
        <f>VLOOKUP($A66, [1]FA21_Ridership!$1:$1048576,13, 0)</f>
        <v>4</v>
      </c>
      <c r="U66">
        <f t="shared" ref="U66:U129" si="5">$L66*$P66</f>
        <v>0</v>
      </c>
      <c r="V66" s="67">
        <f t="shared" ref="V66:V129" si="6">_xlfn.PERCENTRANK.INC($U$2:$U$4161,U66)</f>
        <v>0</v>
      </c>
      <c r="W66">
        <v>0.42628500000000003</v>
      </c>
      <c r="X66" s="67">
        <f t="shared" ref="X66:X129" si="7">_xlfn.PERCENTRANK.INC($W$2:$W$4161,W66)</f>
        <v>0.14399999999999999</v>
      </c>
      <c r="Y66">
        <v>5.6023999999999997E-2</v>
      </c>
      <c r="Z66" s="67">
        <f t="shared" ref="Z66:Z129" si="8">_xlfn.PERCENTRANK.INC($Y$2:$Y$4161,Y66)</f>
        <v>0.10100000000000001</v>
      </c>
      <c r="AA66">
        <f>VLOOKUP($C66,[1]Disability!$1:$1048576,5,FALSE)</f>
        <v>0</v>
      </c>
      <c r="AB66" s="67">
        <f t="shared" ref="AB66:AB129" si="9">_xlfn.PERCENTRANK.INC($AA$2:$AA$4163,AA66)</f>
        <v>0</v>
      </c>
      <c r="AC66" t="e">
        <f>VLOOKUP($A66,#REF!,9,FALSE)</f>
        <v>#REF!</v>
      </c>
    </row>
    <row r="67" spans="1:29">
      <c r="A67">
        <v>55069</v>
      </c>
      <c r="B67">
        <v>66</v>
      </c>
      <c r="C67">
        <v>900300</v>
      </c>
      <c r="D67" t="s">
        <v>4235</v>
      </c>
      <c r="E67" t="s">
        <v>4236</v>
      </c>
      <c r="G67" t="e">
        <f>VLOOKUP($H67,[1]BRT!$1:$1048576,1,0)</f>
        <v>#N/A</v>
      </c>
      <c r="H67" t="s">
        <v>4295</v>
      </c>
      <c r="I67">
        <v>37.545119999999997</v>
      </c>
      <c r="J67">
        <v>-122.029026</v>
      </c>
      <c r="K67">
        <v>720</v>
      </c>
      <c r="L67">
        <v>60</v>
      </c>
      <c r="M67">
        <v>1</v>
      </c>
      <c r="N67">
        <v>0</v>
      </c>
      <c r="O67">
        <v>0</v>
      </c>
      <c r="P67">
        <v>0</v>
      </c>
      <c r="Q67" t="e">
        <f>VLOOKUP($A67,'[1]SheltersALL_2.17.22'!$1:$1048576,6,0)</f>
        <v>#N/A</v>
      </c>
      <c r="R67" t="str">
        <f>VLOOKUP($A67, [1]FA21_Ridership!$1:$1048576,11, 0)</f>
        <v>NEWARK</v>
      </c>
      <c r="S67" t="str">
        <f>VLOOKUP($A67, [1]FA21_Ridership!$1:$1048576,12, 0)</f>
        <v>ALAMEDA</v>
      </c>
      <c r="T67">
        <f>VLOOKUP($A67, [1]FA21_Ridership!$1:$1048576,13, 0)</f>
        <v>5</v>
      </c>
      <c r="U67">
        <f t="shared" si="5"/>
        <v>0</v>
      </c>
      <c r="V67" s="67">
        <f t="shared" si="6"/>
        <v>0</v>
      </c>
      <c r="W67">
        <v>0.53946099999999997</v>
      </c>
      <c r="X67" s="67">
        <f t="shared" si="7"/>
        <v>0.24099999999999999</v>
      </c>
      <c r="Y67">
        <v>4.6443999999999999E-2</v>
      </c>
      <c r="Z67" s="67">
        <f t="shared" si="8"/>
        <v>6.0999999999999999E-2</v>
      </c>
      <c r="AA67">
        <f>VLOOKUP($C67,[1]Disability!$1:$1048576,5,FALSE)</f>
        <v>0</v>
      </c>
      <c r="AB67" s="67">
        <f t="shared" si="9"/>
        <v>0</v>
      </c>
      <c r="AC67" t="e">
        <f>VLOOKUP($A67,#REF!,9,FALSE)</f>
        <v>#REF!</v>
      </c>
    </row>
    <row r="68" spans="1:29">
      <c r="A68">
        <v>59420</v>
      </c>
      <c r="B68">
        <v>67</v>
      </c>
      <c r="C68">
        <v>1301080</v>
      </c>
      <c r="D68" t="s">
        <v>4235</v>
      </c>
      <c r="E68" t="s">
        <v>4236</v>
      </c>
      <c r="G68" t="e">
        <f>VLOOKUP($H68,[1]BRT!$1:$1048576,1,0)</f>
        <v>#N/A</v>
      </c>
      <c r="H68" t="s">
        <v>4296</v>
      </c>
      <c r="I68">
        <v>37.91028</v>
      </c>
      <c r="J68">
        <v>-122.31582400000001</v>
      </c>
      <c r="K68">
        <v>838</v>
      </c>
      <c r="L68">
        <v>60</v>
      </c>
      <c r="M68">
        <v>1</v>
      </c>
      <c r="N68">
        <v>0</v>
      </c>
      <c r="O68">
        <v>0</v>
      </c>
      <c r="P68">
        <v>0</v>
      </c>
      <c r="Q68" t="e">
        <f>VLOOKUP($A68,'[1]SheltersALL_2.17.22'!$1:$1048576,6,0)</f>
        <v>#N/A</v>
      </c>
      <c r="R68" t="str">
        <f>VLOOKUP($A68, [1]FA21_Ridership!$1:$1048576,11, 0)</f>
        <v>RICHMOND</v>
      </c>
      <c r="S68" t="str">
        <f>VLOOKUP($A68, [1]FA21_Ridership!$1:$1048576,12, 0)</f>
        <v>CONTRA COSTA</v>
      </c>
      <c r="T68">
        <f>VLOOKUP($A68, [1]FA21_Ridership!$1:$1048576,13, 0)</f>
        <v>1</v>
      </c>
      <c r="U68">
        <f t="shared" si="5"/>
        <v>0</v>
      </c>
      <c r="V68" s="67">
        <f t="shared" si="6"/>
        <v>0</v>
      </c>
      <c r="W68">
        <v>0.62346100000000004</v>
      </c>
      <c r="X68" s="67">
        <f t="shared" si="7"/>
        <v>0.316</v>
      </c>
      <c r="Y68">
        <v>0.331173</v>
      </c>
      <c r="Z68" s="67">
        <f t="shared" si="8"/>
        <v>0.67100000000000004</v>
      </c>
      <c r="AA68">
        <f>VLOOKUP($C68,[1]Disability!$1:$1048576,5,FALSE)</f>
        <v>0</v>
      </c>
      <c r="AB68" s="67">
        <f t="shared" si="9"/>
        <v>0</v>
      </c>
      <c r="AC68" t="e">
        <f>VLOOKUP($A68,#REF!,9,FALSE)</f>
        <v>#REF!</v>
      </c>
    </row>
    <row r="69" spans="1:29">
      <c r="A69">
        <v>55092</v>
      </c>
      <c r="B69">
        <v>68</v>
      </c>
      <c r="C69">
        <v>900690</v>
      </c>
      <c r="D69" t="s">
        <v>4235</v>
      </c>
      <c r="E69" t="s">
        <v>4236</v>
      </c>
      <c r="G69" t="e">
        <f>VLOOKUP($H69,[1]BRT!$1:$1048576,1,0)</f>
        <v>#N/A</v>
      </c>
      <c r="H69" t="s">
        <v>4297</v>
      </c>
      <c r="I69">
        <v>37.526871999999997</v>
      </c>
      <c r="J69">
        <v>-122.022353</v>
      </c>
      <c r="K69">
        <v>720</v>
      </c>
      <c r="L69">
        <v>60</v>
      </c>
      <c r="M69">
        <v>1</v>
      </c>
      <c r="N69">
        <v>0</v>
      </c>
      <c r="O69">
        <v>0</v>
      </c>
      <c r="P69">
        <v>0</v>
      </c>
      <c r="Q69" t="e">
        <f>VLOOKUP($A69,'[1]SheltersALL_2.17.22'!$1:$1048576,6,0)</f>
        <v>#N/A</v>
      </c>
      <c r="R69" t="str">
        <f>VLOOKUP($A69, [1]FA21_Ridership!$1:$1048576,11, 0)</f>
        <v>NEWARK</v>
      </c>
      <c r="S69" t="str">
        <f>VLOOKUP($A69, [1]FA21_Ridership!$1:$1048576,12, 0)</f>
        <v>ALAMEDA</v>
      </c>
      <c r="T69">
        <f>VLOOKUP($A69, [1]FA21_Ridership!$1:$1048576,13, 0)</f>
        <v>5</v>
      </c>
      <c r="U69">
        <f t="shared" si="5"/>
        <v>0</v>
      </c>
      <c r="V69" s="67">
        <f t="shared" si="6"/>
        <v>0</v>
      </c>
      <c r="W69">
        <v>0.53647500000000004</v>
      </c>
      <c r="X69" s="67">
        <f t="shared" si="7"/>
        <v>0.23200000000000001</v>
      </c>
      <c r="Y69">
        <v>9.1533000000000003E-2</v>
      </c>
      <c r="Z69" s="67">
        <f t="shared" si="8"/>
        <v>0.217</v>
      </c>
      <c r="AA69">
        <f>VLOOKUP($C69,[1]Disability!$1:$1048576,5,FALSE)</f>
        <v>0</v>
      </c>
      <c r="AB69" s="67">
        <f t="shared" si="9"/>
        <v>0</v>
      </c>
      <c r="AC69" t="e">
        <f>VLOOKUP($A69,#REF!,9,FALSE)</f>
        <v>#REF!</v>
      </c>
    </row>
    <row r="70" spans="1:29">
      <c r="A70">
        <v>57325</v>
      </c>
      <c r="B70">
        <v>69</v>
      </c>
      <c r="C70">
        <v>1700290</v>
      </c>
      <c r="D70" t="s">
        <v>4235</v>
      </c>
      <c r="E70" t="s">
        <v>4236</v>
      </c>
      <c r="G70" t="e">
        <f>VLOOKUP($H70,[1]BRT!$1:$1048576,1,0)</f>
        <v>#N/A</v>
      </c>
      <c r="H70" t="s">
        <v>4298</v>
      </c>
      <c r="I70">
        <v>37.584477</v>
      </c>
      <c r="J70">
        <v>-122.01233499999999</v>
      </c>
      <c r="K70">
        <v>721</v>
      </c>
      <c r="L70">
        <v>60</v>
      </c>
      <c r="M70">
        <v>1</v>
      </c>
      <c r="N70">
        <v>0</v>
      </c>
      <c r="O70">
        <v>0</v>
      </c>
      <c r="P70">
        <v>0</v>
      </c>
      <c r="Q70" t="e">
        <f>VLOOKUP($A70,'[1]SheltersALL_2.17.22'!$1:$1048576,6,0)</f>
        <v>#N/A</v>
      </c>
      <c r="R70" t="str">
        <f>VLOOKUP($A70, [1]FA21_Ridership!$1:$1048576,11, 0)</f>
        <v>UNION CITY</v>
      </c>
      <c r="S70" t="str">
        <f>VLOOKUP($A70, [1]FA21_Ridership!$1:$1048576,12, 0)</f>
        <v>ALAMEDA</v>
      </c>
      <c r="T70">
        <f>VLOOKUP($A70, [1]FA21_Ridership!$1:$1048576,13, 0)</f>
        <v>9</v>
      </c>
      <c r="U70">
        <f t="shared" si="5"/>
        <v>0</v>
      </c>
      <c r="V70" s="67">
        <f t="shared" si="6"/>
        <v>0</v>
      </c>
      <c r="W70">
        <v>0.83743999999999996</v>
      </c>
      <c r="X70" s="67">
        <f t="shared" si="7"/>
        <v>0.63900000000000001</v>
      </c>
      <c r="Y70">
        <v>5.3242999999999999E-2</v>
      </c>
      <c r="Z70" s="67">
        <f t="shared" si="8"/>
        <v>8.6999999999999994E-2</v>
      </c>
      <c r="AA70">
        <f>VLOOKUP($C70,[1]Disability!$1:$1048576,5,FALSE)</f>
        <v>0</v>
      </c>
      <c r="AB70" s="67">
        <f t="shared" si="9"/>
        <v>0</v>
      </c>
      <c r="AC70" t="e">
        <f>VLOOKUP($A70,#REF!,9,FALSE)</f>
        <v>#REF!</v>
      </c>
    </row>
    <row r="71" spans="1:29">
      <c r="A71">
        <v>58735</v>
      </c>
      <c r="B71">
        <v>70</v>
      </c>
      <c r="C71">
        <v>1501770</v>
      </c>
      <c r="D71" t="s">
        <v>4235</v>
      </c>
      <c r="E71" t="s">
        <v>4236</v>
      </c>
      <c r="G71" t="e">
        <f>VLOOKUP($H71,[1]BRT!$1:$1048576,1,0)</f>
        <v>#N/A</v>
      </c>
      <c r="H71" t="s">
        <v>4299</v>
      </c>
      <c r="I71">
        <v>37.693201000000002</v>
      </c>
      <c r="J71">
        <v>-122.16755499999999</v>
      </c>
      <c r="K71">
        <v>960</v>
      </c>
      <c r="L71">
        <v>60</v>
      </c>
      <c r="M71">
        <v>1</v>
      </c>
      <c r="N71">
        <v>0</v>
      </c>
      <c r="O71">
        <v>0</v>
      </c>
      <c r="P71">
        <v>0</v>
      </c>
      <c r="Q71" t="e">
        <f>VLOOKUP($A71,'[1]SheltersALL_2.17.22'!$1:$1048576,6,0)</f>
        <v>#N/A</v>
      </c>
      <c r="R71" t="str">
        <f>VLOOKUP($A71, [1]FA21_Ridership!$1:$1048576,11, 0)</f>
        <v>SAN LEANDRO</v>
      </c>
      <c r="S71" t="str">
        <f>VLOOKUP($A71, [1]FA21_Ridership!$1:$1048576,12, 0)</f>
        <v>ALAMEDA</v>
      </c>
      <c r="T71">
        <f>VLOOKUP($A71, [1]FA21_Ridership!$1:$1048576,13, 0)</f>
        <v>4</v>
      </c>
      <c r="U71">
        <f t="shared" si="5"/>
        <v>0</v>
      </c>
      <c r="V71" s="67">
        <f t="shared" si="6"/>
        <v>0</v>
      </c>
      <c r="W71">
        <v>0.85876600000000003</v>
      </c>
      <c r="X71" s="67">
        <f t="shared" si="7"/>
        <v>0.69399999999999995</v>
      </c>
      <c r="Y71">
        <v>3.5714000000000003E-2</v>
      </c>
      <c r="Z71" s="67">
        <f t="shared" si="8"/>
        <v>4.1000000000000002E-2</v>
      </c>
      <c r="AA71">
        <f>VLOOKUP($C71,[1]Disability!$1:$1048576,5,FALSE)</f>
        <v>0</v>
      </c>
      <c r="AB71" s="67">
        <f t="shared" si="9"/>
        <v>0</v>
      </c>
      <c r="AC71" t="e">
        <f>VLOOKUP($A71,#REF!,9,FALSE)</f>
        <v>#REF!</v>
      </c>
    </row>
    <row r="72" spans="1:29">
      <c r="A72">
        <v>50552</v>
      </c>
      <c r="B72">
        <v>71</v>
      </c>
      <c r="C72">
        <v>900320</v>
      </c>
      <c r="D72" t="s">
        <v>4235</v>
      </c>
      <c r="E72" t="s">
        <v>4236</v>
      </c>
      <c r="G72" t="e">
        <f>VLOOKUP($H72,[1]BRT!$1:$1048576,1,0)</f>
        <v>#N/A</v>
      </c>
      <c r="H72" t="s">
        <v>4300</v>
      </c>
      <c r="I72">
        <v>37.522416</v>
      </c>
      <c r="J72">
        <v>-122.002168</v>
      </c>
      <c r="K72">
        <v>720</v>
      </c>
      <c r="L72">
        <v>60</v>
      </c>
      <c r="M72">
        <v>1</v>
      </c>
      <c r="N72">
        <v>0</v>
      </c>
      <c r="O72">
        <v>0</v>
      </c>
      <c r="P72">
        <v>0</v>
      </c>
      <c r="Q72" t="e">
        <f>VLOOKUP($A72,'[1]SheltersALL_2.17.22'!$1:$1048576,6,0)</f>
        <v>#N/A</v>
      </c>
      <c r="R72" t="str">
        <f>VLOOKUP($A72, [1]FA21_Ridership!$1:$1048576,11, 0)</f>
        <v>NEWARK</v>
      </c>
      <c r="S72" t="str">
        <f>VLOOKUP($A72, [1]FA21_Ridership!$1:$1048576,12, 0)</f>
        <v>ALAMEDA</v>
      </c>
      <c r="T72">
        <f>VLOOKUP($A72, [1]FA21_Ridership!$1:$1048576,13, 0)</f>
        <v>5</v>
      </c>
      <c r="U72">
        <f t="shared" si="5"/>
        <v>0</v>
      </c>
      <c r="V72" s="67">
        <f t="shared" si="6"/>
        <v>0</v>
      </c>
      <c r="W72">
        <v>0.81799999999999995</v>
      </c>
      <c r="X72" s="67">
        <f t="shared" si="7"/>
        <v>0.60799999999999998</v>
      </c>
      <c r="Y72">
        <v>2.8000000000000001E-2</v>
      </c>
      <c r="Z72" s="67">
        <f t="shared" si="8"/>
        <v>3.2000000000000001E-2</v>
      </c>
      <c r="AA72">
        <f>VLOOKUP($C72,[1]Disability!$1:$1048576,5,FALSE)</f>
        <v>0</v>
      </c>
      <c r="AB72" s="67">
        <f t="shared" si="9"/>
        <v>0</v>
      </c>
      <c r="AC72" t="e">
        <f>VLOOKUP($A72,#REF!,9,FALSE)</f>
        <v>#REF!</v>
      </c>
    </row>
    <row r="73" spans="1:29">
      <c r="A73">
        <v>55364</v>
      </c>
      <c r="B73">
        <v>72</v>
      </c>
      <c r="C73">
        <v>302950</v>
      </c>
      <c r="D73" t="s">
        <v>4235</v>
      </c>
      <c r="E73" t="s">
        <v>4236</v>
      </c>
      <c r="G73" t="e">
        <f>VLOOKUP($H73,[1]BRT!$1:$1048576,1,0)</f>
        <v>#N/A</v>
      </c>
      <c r="H73" t="s">
        <v>4301</v>
      </c>
      <c r="I73">
        <v>37.899358999999997</v>
      </c>
      <c r="J73">
        <v>-122.265173</v>
      </c>
      <c r="K73">
        <v>662</v>
      </c>
      <c r="L73">
        <v>60</v>
      </c>
      <c r="M73">
        <v>1</v>
      </c>
      <c r="N73">
        <v>0</v>
      </c>
      <c r="O73">
        <v>0</v>
      </c>
      <c r="P73">
        <v>0</v>
      </c>
      <c r="Q73" t="e">
        <f>VLOOKUP($A73,'[1]SheltersALL_2.17.22'!$1:$1048576,6,0)</f>
        <v>#N/A</v>
      </c>
      <c r="R73" t="str">
        <f>VLOOKUP($A73, [1]FA21_Ridership!$1:$1048576,11, 0)</f>
        <v>BERKELEY</v>
      </c>
      <c r="S73" t="str">
        <f>VLOOKUP($A73, [1]FA21_Ridership!$1:$1048576,12, 0)</f>
        <v>ALAMEDA</v>
      </c>
      <c r="T73">
        <f>VLOOKUP($A73, [1]FA21_Ridership!$1:$1048576,13, 0)</f>
        <v>1</v>
      </c>
      <c r="U73">
        <f t="shared" si="5"/>
        <v>0</v>
      </c>
      <c r="V73" s="67">
        <f t="shared" si="6"/>
        <v>0</v>
      </c>
      <c r="W73">
        <v>0.26403100000000002</v>
      </c>
      <c r="X73" s="67">
        <f t="shared" si="7"/>
        <v>4.5999999999999999E-2</v>
      </c>
      <c r="Y73">
        <v>8.0356999999999998E-2</v>
      </c>
      <c r="Z73" s="67">
        <f t="shared" si="8"/>
        <v>0.17599999999999999</v>
      </c>
      <c r="AA73">
        <f>VLOOKUP($C73,[1]Disability!$1:$1048576,5,FALSE)</f>
        <v>0</v>
      </c>
      <c r="AB73" s="67">
        <f t="shared" si="9"/>
        <v>0</v>
      </c>
      <c r="AC73" t="e">
        <f>VLOOKUP($A73,#REF!,9,FALSE)</f>
        <v>#REF!</v>
      </c>
    </row>
    <row r="74" spans="1:29">
      <c r="A74">
        <v>52195</v>
      </c>
      <c r="B74">
        <v>73</v>
      </c>
      <c r="C74">
        <v>9901190</v>
      </c>
      <c r="D74" t="s">
        <v>4235</v>
      </c>
      <c r="E74" t="s">
        <v>4236</v>
      </c>
      <c r="G74" t="e">
        <f>VLOOKUP($H74,[1]BRT!$1:$1048576,1,0)</f>
        <v>#N/A</v>
      </c>
      <c r="H74" t="s">
        <v>4302</v>
      </c>
      <c r="I74">
        <v>37.963757000000001</v>
      </c>
      <c r="J74">
        <v>-122.295339</v>
      </c>
      <c r="K74">
        <v>719</v>
      </c>
      <c r="L74">
        <v>60</v>
      </c>
      <c r="M74">
        <v>1</v>
      </c>
      <c r="N74">
        <v>0</v>
      </c>
      <c r="O74">
        <v>0</v>
      </c>
      <c r="P74">
        <v>0</v>
      </c>
      <c r="Q74" t="e">
        <f>VLOOKUP($A74,'[1]SheltersALL_2.17.22'!$1:$1048576,6,0)</f>
        <v>#N/A</v>
      </c>
      <c r="R74" t="str">
        <f>VLOOKUP($A74, [1]FA21_Ridership!$1:$1048576,11, 0)</f>
        <v>COUNTY-CONTRA COSTA</v>
      </c>
      <c r="S74" t="str">
        <f>VLOOKUP($A74, [1]FA21_Ridership!$1:$1048576,12, 0)</f>
        <v>CONTRA COSTA</v>
      </c>
      <c r="T74">
        <f>VLOOKUP($A74, [1]FA21_Ridership!$1:$1048576,13, 0)</f>
        <v>1</v>
      </c>
      <c r="U74">
        <f t="shared" si="5"/>
        <v>0</v>
      </c>
      <c r="V74" s="67">
        <f t="shared" si="6"/>
        <v>0</v>
      </c>
      <c r="W74">
        <v>0.681199</v>
      </c>
      <c r="X74" s="67">
        <f t="shared" si="7"/>
        <v>0.38500000000000001</v>
      </c>
      <c r="Y74">
        <v>8.9010000000000006E-2</v>
      </c>
      <c r="Z74" s="67">
        <f t="shared" si="8"/>
        <v>0.20399999999999999</v>
      </c>
      <c r="AA74">
        <f>VLOOKUP($C74,[1]Disability!$1:$1048576,5,FALSE)</f>
        <v>0</v>
      </c>
      <c r="AB74" s="67">
        <f t="shared" si="9"/>
        <v>0</v>
      </c>
      <c r="AC74" t="e">
        <f>VLOOKUP($A74,#REF!,9,FALSE)</f>
        <v>#REF!</v>
      </c>
    </row>
    <row r="75" spans="1:29">
      <c r="A75">
        <v>55023</v>
      </c>
      <c r="B75">
        <v>74</v>
      </c>
      <c r="C75">
        <v>901710</v>
      </c>
      <c r="D75" t="s">
        <v>4235</v>
      </c>
      <c r="E75" t="s">
        <v>4236</v>
      </c>
      <c r="G75" t="e">
        <f>VLOOKUP($H75,[1]BRT!$1:$1048576,1,0)</f>
        <v>#N/A</v>
      </c>
      <c r="H75" t="s">
        <v>4303</v>
      </c>
      <c r="I75">
        <v>37.540916000000003</v>
      </c>
      <c r="J75">
        <v>-122.023709</v>
      </c>
      <c r="K75">
        <v>720</v>
      </c>
      <c r="L75">
        <v>60</v>
      </c>
      <c r="M75">
        <v>1</v>
      </c>
      <c r="N75">
        <v>0</v>
      </c>
      <c r="O75">
        <v>0</v>
      </c>
      <c r="P75">
        <v>0</v>
      </c>
      <c r="Q75" t="e">
        <f>VLOOKUP($A75,'[1]SheltersALL_2.17.22'!$1:$1048576,6,0)</f>
        <v>#N/A</v>
      </c>
      <c r="R75" t="str">
        <f>VLOOKUP($A75, [1]FA21_Ridership!$1:$1048576,11, 0)</f>
        <v>NEWARK</v>
      </c>
      <c r="S75" t="str">
        <f>VLOOKUP($A75, [1]FA21_Ridership!$1:$1048576,12, 0)</f>
        <v>ALAMEDA</v>
      </c>
      <c r="T75">
        <f>VLOOKUP($A75, [1]FA21_Ridership!$1:$1048576,13, 0)</f>
        <v>5</v>
      </c>
      <c r="U75">
        <f t="shared" si="5"/>
        <v>0</v>
      </c>
      <c r="V75" s="67">
        <f t="shared" si="6"/>
        <v>0</v>
      </c>
      <c r="W75">
        <v>0.75742600000000004</v>
      </c>
      <c r="X75" s="67">
        <f t="shared" si="7"/>
        <v>0.498</v>
      </c>
      <c r="Y75">
        <v>0.25907599999999997</v>
      </c>
      <c r="Z75" s="67">
        <f t="shared" si="8"/>
        <v>0.58799999999999997</v>
      </c>
      <c r="AA75">
        <f>VLOOKUP($C75,[1]Disability!$1:$1048576,5,FALSE)</f>
        <v>0</v>
      </c>
      <c r="AB75" s="67">
        <f t="shared" si="9"/>
        <v>0</v>
      </c>
      <c r="AC75" t="e">
        <f>VLOOKUP($A75,#REF!,9,FALSE)</f>
        <v>#REF!</v>
      </c>
    </row>
    <row r="76" spans="1:29">
      <c r="A76">
        <v>52124</v>
      </c>
      <c r="B76">
        <v>75</v>
      </c>
      <c r="C76">
        <v>9801540</v>
      </c>
      <c r="D76" t="s">
        <v>4235</v>
      </c>
      <c r="E76" t="s">
        <v>4236</v>
      </c>
      <c r="G76" t="e">
        <f>VLOOKUP($H76,[1]BRT!$1:$1048576,1,0)</f>
        <v>#N/A</v>
      </c>
      <c r="H76" t="s">
        <v>4304</v>
      </c>
      <c r="I76">
        <v>37.684220000000003</v>
      </c>
      <c r="J76">
        <v>-122.079713</v>
      </c>
      <c r="K76">
        <v>957</v>
      </c>
      <c r="L76">
        <v>60</v>
      </c>
      <c r="M76">
        <v>1</v>
      </c>
      <c r="N76">
        <v>0</v>
      </c>
      <c r="O76">
        <v>0</v>
      </c>
      <c r="P76">
        <v>0</v>
      </c>
      <c r="Q76" t="e">
        <f>VLOOKUP($A76,'[1]SheltersALL_2.17.22'!$1:$1048576,6,0)</f>
        <v>#N/A</v>
      </c>
      <c r="R76" t="str">
        <f>VLOOKUP($A76, [1]FA21_Ridership!$1:$1048576,11, 0)</f>
        <v>COUNTY-ALAMEDA</v>
      </c>
      <c r="S76" t="str">
        <f>VLOOKUP($A76, [1]FA21_Ridership!$1:$1048576,12, 0)</f>
        <v>ALAMEDA</v>
      </c>
      <c r="T76">
        <f>VLOOKUP($A76, [1]FA21_Ridership!$1:$1048576,13, 0)</f>
        <v>4</v>
      </c>
      <c r="U76">
        <f t="shared" si="5"/>
        <v>0</v>
      </c>
      <c r="V76" s="67">
        <f t="shared" si="6"/>
        <v>0</v>
      </c>
      <c r="W76">
        <v>0.73955400000000004</v>
      </c>
      <c r="X76" s="67">
        <f t="shared" si="7"/>
        <v>0.46200000000000002</v>
      </c>
      <c r="Y76">
        <v>0.233547</v>
      </c>
      <c r="Z76" s="67">
        <f t="shared" si="8"/>
        <v>0.52900000000000003</v>
      </c>
      <c r="AA76">
        <f>VLOOKUP($C76,[1]Disability!$1:$1048576,5,FALSE)</f>
        <v>2</v>
      </c>
      <c r="AB76" s="67">
        <f t="shared" si="9"/>
        <v>0.91600000000000004</v>
      </c>
      <c r="AC76" t="e">
        <f>VLOOKUP($A76,#REF!,9,FALSE)</f>
        <v>#REF!</v>
      </c>
    </row>
    <row r="77" spans="1:29">
      <c r="A77">
        <v>54080</v>
      </c>
      <c r="B77">
        <v>76</v>
      </c>
      <c r="C77">
        <v>900660</v>
      </c>
      <c r="D77" t="s">
        <v>4235</v>
      </c>
      <c r="E77" t="s">
        <v>4236</v>
      </c>
      <c r="G77" t="e">
        <f>VLOOKUP($H77,[1]BRT!$1:$1048576,1,0)</f>
        <v>#N/A</v>
      </c>
      <c r="H77" t="s">
        <v>4305</v>
      </c>
      <c r="I77">
        <v>37.523423999999999</v>
      </c>
      <c r="J77">
        <v>-122.015135</v>
      </c>
      <c r="K77">
        <v>720</v>
      </c>
      <c r="L77">
        <v>60</v>
      </c>
      <c r="M77">
        <v>1</v>
      </c>
      <c r="N77">
        <v>0</v>
      </c>
      <c r="O77">
        <v>0</v>
      </c>
      <c r="P77">
        <v>0</v>
      </c>
      <c r="Q77" t="e">
        <f>VLOOKUP($A77,'[1]SheltersALL_2.17.22'!$1:$1048576,6,0)</f>
        <v>#N/A</v>
      </c>
      <c r="R77" t="str">
        <f>VLOOKUP($A77, [1]FA21_Ridership!$1:$1048576,11, 0)</f>
        <v>NEWARK</v>
      </c>
      <c r="S77" t="str">
        <f>VLOOKUP($A77, [1]FA21_Ridership!$1:$1048576,12, 0)</f>
        <v>ALAMEDA</v>
      </c>
      <c r="T77">
        <f>VLOOKUP($A77, [1]FA21_Ridership!$1:$1048576,13, 0)</f>
        <v>5</v>
      </c>
      <c r="U77">
        <f t="shared" si="5"/>
        <v>0</v>
      </c>
      <c r="V77" s="67">
        <f t="shared" si="6"/>
        <v>0</v>
      </c>
      <c r="W77">
        <v>0.53647500000000004</v>
      </c>
      <c r="X77" s="67">
        <f t="shared" si="7"/>
        <v>0.23200000000000001</v>
      </c>
      <c r="Y77">
        <v>9.1533000000000003E-2</v>
      </c>
      <c r="Z77" s="67">
        <f t="shared" si="8"/>
        <v>0.217</v>
      </c>
      <c r="AA77">
        <f>VLOOKUP($C77,[1]Disability!$1:$1048576,5,FALSE)</f>
        <v>0</v>
      </c>
      <c r="AB77" s="67">
        <f t="shared" si="9"/>
        <v>0</v>
      </c>
      <c r="AC77" t="e">
        <f>VLOOKUP($A77,#REF!,9,FALSE)</f>
        <v>#REF!</v>
      </c>
    </row>
    <row r="78" spans="1:29">
      <c r="A78">
        <v>52945</v>
      </c>
      <c r="B78">
        <v>77</v>
      </c>
      <c r="C78">
        <v>802910</v>
      </c>
      <c r="D78" t="s">
        <v>4235</v>
      </c>
      <c r="E78" t="s">
        <v>4236</v>
      </c>
      <c r="G78" t="e">
        <f>VLOOKUP($H78,[1]BRT!$1:$1048576,1,0)</f>
        <v>#N/A</v>
      </c>
      <c r="H78" t="s">
        <v>4306</v>
      </c>
      <c r="I78">
        <v>37.618205000000003</v>
      </c>
      <c r="J78">
        <v>-122.062674</v>
      </c>
      <c r="K78">
        <v>960</v>
      </c>
      <c r="L78">
        <v>60</v>
      </c>
      <c r="M78">
        <v>1</v>
      </c>
      <c r="N78">
        <v>0</v>
      </c>
      <c r="O78">
        <v>0</v>
      </c>
      <c r="P78">
        <v>0</v>
      </c>
      <c r="Q78" t="e">
        <f>VLOOKUP($A78,'[1]SheltersALL_2.17.22'!$1:$1048576,6,0)</f>
        <v>#N/A</v>
      </c>
      <c r="R78" t="str">
        <f>VLOOKUP($A78, [1]FA21_Ridership!$1:$1048576,11, 0)</f>
        <v>HAYWARD</v>
      </c>
      <c r="S78" t="str">
        <f>VLOOKUP($A78, [1]FA21_Ridership!$1:$1048576,12, 0)</f>
        <v>ALAMEDA</v>
      </c>
      <c r="T78">
        <f>VLOOKUP($A78, [1]FA21_Ridership!$1:$1048576,13, 0)</f>
        <v>4</v>
      </c>
      <c r="U78">
        <f t="shared" si="5"/>
        <v>0</v>
      </c>
      <c r="V78" s="67">
        <f t="shared" si="6"/>
        <v>0</v>
      </c>
      <c r="W78">
        <v>0.75361400000000001</v>
      </c>
      <c r="X78" s="67">
        <f t="shared" si="7"/>
        <v>0.48</v>
      </c>
      <c r="Y78">
        <v>0.15021999999999999</v>
      </c>
      <c r="Z78" s="67">
        <f t="shared" si="8"/>
        <v>0.35899999999999999</v>
      </c>
      <c r="AA78">
        <f>VLOOKUP($C78,[1]Disability!$1:$1048576,5,FALSE)</f>
        <v>0</v>
      </c>
      <c r="AB78" s="67">
        <f t="shared" si="9"/>
        <v>0</v>
      </c>
      <c r="AC78" t="e">
        <f>VLOOKUP($A78,#REF!,9,FALSE)</f>
        <v>#REF!</v>
      </c>
    </row>
    <row r="79" spans="1:29">
      <c r="A79">
        <v>52590</v>
      </c>
      <c r="B79">
        <v>78</v>
      </c>
      <c r="C79">
        <v>1503480</v>
      </c>
      <c r="D79" t="s">
        <v>4235</v>
      </c>
      <c r="E79" t="s">
        <v>4236</v>
      </c>
      <c r="G79" t="e">
        <f>VLOOKUP($H79,[1]BRT!$1:$1048576,1,0)</f>
        <v>#N/A</v>
      </c>
      <c r="H79" t="s">
        <v>4307</v>
      </c>
      <c r="I79">
        <v>37.685851999999997</v>
      </c>
      <c r="J79">
        <v>-122.160634</v>
      </c>
      <c r="K79">
        <v>960</v>
      </c>
      <c r="L79">
        <v>60</v>
      </c>
      <c r="M79">
        <v>1</v>
      </c>
      <c r="N79">
        <v>0</v>
      </c>
      <c r="O79">
        <v>0</v>
      </c>
      <c r="P79">
        <v>0</v>
      </c>
      <c r="Q79" t="e">
        <f>VLOOKUP($A79,'[1]SheltersALL_2.17.22'!$1:$1048576,6,0)</f>
        <v>#N/A</v>
      </c>
      <c r="R79" t="str">
        <f>VLOOKUP($A79, [1]FA21_Ridership!$1:$1048576,11, 0)</f>
        <v>SAN LEANDRO</v>
      </c>
      <c r="S79" t="str">
        <f>VLOOKUP($A79, [1]FA21_Ridership!$1:$1048576,12, 0)</f>
        <v>ALAMEDA</v>
      </c>
      <c r="T79">
        <f>VLOOKUP($A79, [1]FA21_Ridership!$1:$1048576,13, 0)</f>
        <v>4</v>
      </c>
      <c r="U79">
        <f t="shared" si="5"/>
        <v>0</v>
      </c>
      <c r="V79" s="67">
        <f t="shared" si="6"/>
        <v>0</v>
      </c>
      <c r="W79">
        <v>0.88264799999999999</v>
      </c>
      <c r="X79" s="67">
        <f t="shared" si="7"/>
        <v>0.73399999999999999</v>
      </c>
      <c r="Y79">
        <v>6.5196000000000004E-2</v>
      </c>
      <c r="Z79" s="67">
        <f t="shared" si="8"/>
        <v>0.11799999999999999</v>
      </c>
      <c r="AA79">
        <f>VLOOKUP($C79,[1]Disability!$1:$1048576,5,FALSE)</f>
        <v>0</v>
      </c>
      <c r="AB79" s="67">
        <f t="shared" si="9"/>
        <v>0</v>
      </c>
      <c r="AC79" t="e">
        <f>VLOOKUP($A79,#REF!,9,FALSE)</f>
        <v>#REF!</v>
      </c>
    </row>
    <row r="80" spans="1:29">
      <c r="A80">
        <v>59511</v>
      </c>
      <c r="B80">
        <v>79</v>
      </c>
      <c r="C80">
        <v>900170</v>
      </c>
      <c r="D80" t="s">
        <v>4235</v>
      </c>
      <c r="E80" t="s">
        <v>4236</v>
      </c>
      <c r="G80" t="e">
        <f>VLOOKUP($H80,[1]BRT!$1:$1048576,1,0)</f>
        <v>#N/A</v>
      </c>
      <c r="H80" t="s">
        <v>4308</v>
      </c>
      <c r="I80">
        <v>37.520772999999998</v>
      </c>
      <c r="J80">
        <v>-121.996252</v>
      </c>
      <c r="K80">
        <v>720</v>
      </c>
      <c r="L80">
        <v>60</v>
      </c>
      <c r="M80">
        <v>1</v>
      </c>
      <c r="N80">
        <v>0</v>
      </c>
      <c r="O80">
        <v>0</v>
      </c>
      <c r="P80">
        <v>0</v>
      </c>
      <c r="Q80" t="e">
        <f>VLOOKUP($A80,'[1]SheltersALL_2.17.22'!$1:$1048576,6,0)</f>
        <v>#N/A</v>
      </c>
      <c r="R80" t="str">
        <f>VLOOKUP($A80, [1]FA21_Ridership!$1:$1048576,11, 0)</f>
        <v>NEWARK</v>
      </c>
      <c r="S80" t="str">
        <f>VLOOKUP($A80, [1]FA21_Ridership!$1:$1048576,12, 0)</f>
        <v>ALAMEDA</v>
      </c>
      <c r="T80">
        <f>VLOOKUP($A80, [1]FA21_Ridership!$1:$1048576,13, 0)</f>
        <v>5</v>
      </c>
      <c r="U80">
        <f t="shared" si="5"/>
        <v>0</v>
      </c>
      <c r="V80" s="67">
        <f t="shared" si="6"/>
        <v>0</v>
      </c>
      <c r="W80">
        <v>0.81799999999999995</v>
      </c>
      <c r="X80" s="67">
        <f t="shared" si="7"/>
        <v>0.60799999999999998</v>
      </c>
      <c r="Y80">
        <v>2.8000000000000001E-2</v>
      </c>
      <c r="Z80" s="67">
        <f t="shared" si="8"/>
        <v>3.2000000000000001E-2</v>
      </c>
      <c r="AA80">
        <f>VLOOKUP($C80,[1]Disability!$1:$1048576,5,FALSE)</f>
        <v>0</v>
      </c>
      <c r="AB80" s="67">
        <f t="shared" si="9"/>
        <v>0</v>
      </c>
      <c r="AC80" t="e">
        <f>VLOOKUP($A80,#REF!,9,FALSE)</f>
        <v>#REF!</v>
      </c>
    </row>
    <row r="81" spans="1:29">
      <c r="A81">
        <v>52344</v>
      </c>
      <c r="B81">
        <v>80</v>
      </c>
      <c r="C81">
        <v>900190</v>
      </c>
      <c r="D81" t="s">
        <v>4235</v>
      </c>
      <c r="E81" t="s">
        <v>4236</v>
      </c>
      <c r="G81" t="e">
        <f>VLOOKUP($H81,[1]BRT!$1:$1048576,1,0)</f>
        <v>#N/A</v>
      </c>
      <c r="H81" t="s">
        <v>4309</v>
      </c>
      <c r="I81">
        <v>37.550381999999999</v>
      </c>
      <c r="J81">
        <v>-122.03700600000001</v>
      </c>
      <c r="K81">
        <v>720</v>
      </c>
      <c r="L81">
        <v>60</v>
      </c>
      <c r="M81">
        <v>1</v>
      </c>
      <c r="N81">
        <v>0</v>
      </c>
      <c r="O81">
        <v>0</v>
      </c>
      <c r="P81">
        <v>0</v>
      </c>
      <c r="Q81" t="str">
        <f>VLOOKUP($A81,'[1]SheltersALL_2.17.22'!$1:$1048576,6,0)</f>
        <v>Newark</v>
      </c>
      <c r="R81" t="str">
        <f>VLOOKUP($A81, [1]FA21_Ridership!$1:$1048576,11, 0)</f>
        <v>NEWARK</v>
      </c>
      <c r="S81" t="str">
        <f>VLOOKUP($A81, [1]FA21_Ridership!$1:$1048576,12, 0)</f>
        <v>ALAMEDA</v>
      </c>
      <c r="T81">
        <f>VLOOKUP($A81, [1]FA21_Ridership!$1:$1048576,13, 0)</f>
        <v>5</v>
      </c>
      <c r="U81">
        <f t="shared" si="5"/>
        <v>0</v>
      </c>
      <c r="V81" s="67">
        <f t="shared" si="6"/>
        <v>0</v>
      </c>
      <c r="W81">
        <v>0.55132599999999998</v>
      </c>
      <c r="X81" s="67">
        <f t="shared" si="7"/>
        <v>0.246</v>
      </c>
      <c r="Y81">
        <v>0.22501699999999999</v>
      </c>
      <c r="Z81" s="67">
        <f t="shared" si="8"/>
        <v>0.51400000000000001</v>
      </c>
      <c r="AA81">
        <f>VLOOKUP($C81,[1]Disability!$1:$1048576,5,FALSE)</f>
        <v>0</v>
      </c>
      <c r="AB81" s="67">
        <f t="shared" si="9"/>
        <v>0</v>
      </c>
      <c r="AC81" t="e">
        <f>VLOOKUP($A81,#REF!,9,FALSE)</f>
        <v>#REF!</v>
      </c>
    </row>
    <row r="82" spans="1:29">
      <c r="A82">
        <v>57860</v>
      </c>
      <c r="B82">
        <v>81</v>
      </c>
      <c r="C82">
        <v>704040</v>
      </c>
      <c r="D82" t="s">
        <v>4235</v>
      </c>
      <c r="E82" t="s">
        <v>4236</v>
      </c>
      <c r="G82" t="e">
        <f>VLOOKUP($H82,[1]BRT!$1:$1048576,1,0)</f>
        <v>#N/A</v>
      </c>
      <c r="H82" t="s">
        <v>4291</v>
      </c>
      <c r="I82">
        <v>37.578048000000003</v>
      </c>
      <c r="J82">
        <v>-121.984157</v>
      </c>
      <c r="K82">
        <v>721</v>
      </c>
      <c r="L82">
        <v>60</v>
      </c>
      <c r="M82">
        <v>1</v>
      </c>
      <c r="N82">
        <v>0</v>
      </c>
      <c r="O82">
        <v>0</v>
      </c>
      <c r="P82">
        <v>0</v>
      </c>
      <c r="Q82" t="e">
        <f>VLOOKUP($A82,'[1]SheltersALL_2.17.22'!$1:$1048576,6,0)</f>
        <v>#N/A</v>
      </c>
      <c r="R82" t="str">
        <f>VLOOKUP($A82, [1]FA21_Ridership!$1:$1048576,11, 0)</f>
        <v>FREMONT</v>
      </c>
      <c r="S82" t="str">
        <f>VLOOKUP($A82, [1]FA21_Ridership!$1:$1048576,12, 0)</f>
        <v>ALAMEDA</v>
      </c>
      <c r="T82">
        <f>VLOOKUP($A82, [1]FA21_Ridership!$1:$1048576,13, 0)</f>
        <v>5</v>
      </c>
      <c r="U82">
        <f t="shared" si="5"/>
        <v>0</v>
      </c>
      <c r="V82" s="67">
        <f t="shared" si="6"/>
        <v>0</v>
      </c>
      <c r="W82">
        <v>0.57906999999999997</v>
      </c>
      <c r="X82" s="67">
        <f t="shared" si="7"/>
        <v>0.26600000000000001</v>
      </c>
      <c r="Y82">
        <v>8.0619999999999997E-2</v>
      </c>
      <c r="Z82" s="67">
        <f t="shared" si="8"/>
        <v>0.17599999999999999</v>
      </c>
      <c r="AA82">
        <f>VLOOKUP($C82,[1]Disability!$1:$1048576,5,FALSE)</f>
        <v>0</v>
      </c>
      <c r="AB82" s="67">
        <f t="shared" si="9"/>
        <v>0</v>
      </c>
      <c r="AC82" t="e">
        <f>VLOOKUP($A82,#REF!,9,FALSE)</f>
        <v>#REF!</v>
      </c>
    </row>
    <row r="83" spans="1:29">
      <c r="A83">
        <v>54077</v>
      </c>
      <c r="B83">
        <v>82</v>
      </c>
      <c r="C83">
        <v>901200</v>
      </c>
      <c r="D83" t="s">
        <v>4235</v>
      </c>
      <c r="E83" t="s">
        <v>4236</v>
      </c>
      <c r="G83" t="e">
        <f>VLOOKUP($H83,[1]BRT!$1:$1048576,1,0)</f>
        <v>#N/A</v>
      </c>
      <c r="H83" t="s">
        <v>4310</v>
      </c>
      <c r="I83">
        <v>37.536163000000002</v>
      </c>
      <c r="J83">
        <v>-122.028949</v>
      </c>
      <c r="K83">
        <v>720</v>
      </c>
      <c r="L83">
        <v>60</v>
      </c>
      <c r="M83">
        <v>1</v>
      </c>
      <c r="N83">
        <v>0</v>
      </c>
      <c r="O83">
        <v>0</v>
      </c>
      <c r="P83">
        <v>0</v>
      </c>
      <c r="Q83" t="str">
        <f>VLOOKUP($A83,'[1]SheltersALL_2.17.22'!$1:$1048576,6,0)</f>
        <v>Newark</v>
      </c>
      <c r="R83" t="str">
        <f>VLOOKUP($A83, [1]FA21_Ridership!$1:$1048576,11, 0)</f>
        <v>NEWARK</v>
      </c>
      <c r="S83" t="str">
        <f>VLOOKUP($A83, [1]FA21_Ridership!$1:$1048576,12, 0)</f>
        <v>ALAMEDA</v>
      </c>
      <c r="T83">
        <f>VLOOKUP($A83, [1]FA21_Ridership!$1:$1048576,13, 0)</f>
        <v>5</v>
      </c>
      <c r="U83">
        <f t="shared" si="5"/>
        <v>0</v>
      </c>
      <c r="V83" s="67">
        <f t="shared" si="6"/>
        <v>0</v>
      </c>
      <c r="W83">
        <v>0.71529100000000001</v>
      </c>
      <c r="X83" s="67">
        <f t="shared" si="7"/>
        <v>0.42699999999999999</v>
      </c>
      <c r="Y83">
        <v>1.2796E-2</v>
      </c>
      <c r="Z83" s="67">
        <f t="shared" si="8"/>
        <v>1.0999999999999999E-2</v>
      </c>
      <c r="AA83">
        <f>VLOOKUP($C83,[1]Disability!$1:$1048576,5,FALSE)</f>
        <v>0</v>
      </c>
      <c r="AB83" s="67">
        <f t="shared" si="9"/>
        <v>0</v>
      </c>
      <c r="AC83" t="e">
        <f>VLOOKUP($A83,#REF!,9,FALSE)</f>
        <v>#REF!</v>
      </c>
    </row>
    <row r="84" spans="1:29">
      <c r="A84">
        <v>59349</v>
      </c>
      <c r="B84">
        <v>83</v>
      </c>
      <c r="C84">
        <v>1301060</v>
      </c>
      <c r="D84" t="s">
        <v>4235</v>
      </c>
      <c r="E84" t="s">
        <v>4236</v>
      </c>
      <c r="G84" t="e">
        <f>VLOOKUP($H84,[1]BRT!$1:$1048576,1,0)</f>
        <v>#N/A</v>
      </c>
      <c r="H84" t="s">
        <v>4311</v>
      </c>
      <c r="I84">
        <v>37.908912999999998</v>
      </c>
      <c r="J84">
        <v>-122.309363</v>
      </c>
      <c r="K84">
        <v>838</v>
      </c>
      <c r="L84">
        <v>60</v>
      </c>
      <c r="M84">
        <v>1</v>
      </c>
      <c r="N84">
        <v>0</v>
      </c>
      <c r="O84">
        <v>0</v>
      </c>
      <c r="P84">
        <v>0</v>
      </c>
      <c r="Q84" t="e">
        <f>VLOOKUP($A84,'[1]SheltersALL_2.17.22'!$1:$1048576,6,0)</f>
        <v>#N/A</v>
      </c>
      <c r="R84" t="str">
        <f>VLOOKUP($A84, [1]FA21_Ridership!$1:$1048576,11, 0)</f>
        <v>RICHMOND</v>
      </c>
      <c r="S84" t="str">
        <f>VLOOKUP($A84, [1]FA21_Ridership!$1:$1048576,12, 0)</f>
        <v>CONTRA COSTA</v>
      </c>
      <c r="T84">
        <f>VLOOKUP($A84, [1]FA21_Ridership!$1:$1048576,13, 0)</f>
        <v>1</v>
      </c>
      <c r="U84">
        <f t="shared" si="5"/>
        <v>0</v>
      </c>
      <c r="V84" s="67">
        <f t="shared" si="6"/>
        <v>0</v>
      </c>
      <c r="W84">
        <v>0.62346100000000004</v>
      </c>
      <c r="X84" s="67">
        <f t="shared" si="7"/>
        <v>0.316</v>
      </c>
      <c r="Y84">
        <v>0.331173</v>
      </c>
      <c r="Z84" s="67">
        <f t="shared" si="8"/>
        <v>0.67100000000000004</v>
      </c>
      <c r="AA84">
        <f>VLOOKUP($C84,[1]Disability!$1:$1048576,5,FALSE)</f>
        <v>0</v>
      </c>
      <c r="AB84" s="67">
        <f t="shared" si="9"/>
        <v>0</v>
      </c>
      <c r="AC84" t="e">
        <f>VLOOKUP($A84,#REF!,9,FALSE)</f>
        <v>#REF!</v>
      </c>
    </row>
    <row r="85" spans="1:29">
      <c r="A85">
        <v>52224</v>
      </c>
      <c r="B85">
        <v>84</v>
      </c>
      <c r="C85">
        <v>900030</v>
      </c>
      <c r="D85" t="s">
        <v>4235</v>
      </c>
      <c r="E85" t="s">
        <v>4236</v>
      </c>
      <c r="G85" t="e">
        <f>VLOOKUP($H85,[1]BRT!$1:$1048576,1,0)</f>
        <v>#N/A</v>
      </c>
      <c r="H85" t="s">
        <v>4312</v>
      </c>
      <c r="I85">
        <v>37.522269000000001</v>
      </c>
      <c r="J85">
        <v>-121.999628</v>
      </c>
      <c r="K85">
        <v>720</v>
      </c>
      <c r="L85">
        <v>60</v>
      </c>
      <c r="M85">
        <v>1</v>
      </c>
      <c r="N85">
        <v>0</v>
      </c>
      <c r="O85">
        <v>0</v>
      </c>
      <c r="P85">
        <v>0</v>
      </c>
      <c r="Q85" t="str">
        <f>VLOOKUP($A85,'[1]SheltersALL_2.17.22'!$1:$1048576,6,0)</f>
        <v>Newark</v>
      </c>
      <c r="R85" t="str">
        <f>VLOOKUP($A85, [1]FA21_Ridership!$1:$1048576,11, 0)</f>
        <v>NEWARK</v>
      </c>
      <c r="S85" t="str">
        <f>VLOOKUP($A85, [1]FA21_Ridership!$1:$1048576,12, 0)</f>
        <v>ALAMEDA</v>
      </c>
      <c r="T85">
        <f>VLOOKUP($A85, [1]FA21_Ridership!$1:$1048576,13, 0)</f>
        <v>5</v>
      </c>
      <c r="U85">
        <f t="shared" si="5"/>
        <v>0</v>
      </c>
      <c r="V85" s="67">
        <f t="shared" si="6"/>
        <v>0</v>
      </c>
      <c r="W85">
        <v>0.81799999999999995</v>
      </c>
      <c r="X85" s="67">
        <f t="shared" si="7"/>
        <v>0.60799999999999998</v>
      </c>
      <c r="Y85">
        <v>2.8000000000000001E-2</v>
      </c>
      <c r="Z85" s="67">
        <f t="shared" si="8"/>
        <v>3.2000000000000001E-2</v>
      </c>
      <c r="AA85">
        <f>VLOOKUP($C85,[1]Disability!$1:$1048576,5,FALSE)</f>
        <v>0</v>
      </c>
      <c r="AB85" s="67">
        <f t="shared" si="9"/>
        <v>0</v>
      </c>
      <c r="AC85" t="e">
        <f>VLOOKUP($A85,#REF!,9,FALSE)</f>
        <v>#REF!</v>
      </c>
    </row>
    <row r="86" spans="1:29">
      <c r="A86">
        <v>50698</v>
      </c>
      <c r="B86">
        <v>85</v>
      </c>
      <c r="C86">
        <v>1504500</v>
      </c>
      <c r="D86" t="s">
        <v>4235</v>
      </c>
      <c r="E86" t="s">
        <v>4236</v>
      </c>
      <c r="G86" t="e">
        <f>VLOOKUP($H86,[1]BRT!$1:$1048576,1,0)</f>
        <v>#N/A</v>
      </c>
      <c r="H86" t="s">
        <v>4313</v>
      </c>
      <c r="I86">
        <v>37.692664999999998</v>
      </c>
      <c r="J86">
        <v>-122.163303</v>
      </c>
      <c r="K86">
        <v>960</v>
      </c>
      <c r="L86">
        <v>60</v>
      </c>
      <c r="M86">
        <v>1</v>
      </c>
      <c r="N86">
        <v>0</v>
      </c>
      <c r="O86">
        <v>0</v>
      </c>
      <c r="P86">
        <v>0</v>
      </c>
      <c r="Q86" t="e">
        <f>VLOOKUP($A86,'[1]SheltersALL_2.17.22'!$1:$1048576,6,0)</f>
        <v>#N/A</v>
      </c>
      <c r="R86" t="str">
        <f>VLOOKUP($A86, [1]FA21_Ridership!$1:$1048576,11, 0)</f>
        <v>SAN LEANDRO</v>
      </c>
      <c r="S86" t="str">
        <f>VLOOKUP($A86, [1]FA21_Ridership!$1:$1048576,12, 0)</f>
        <v>ALAMEDA</v>
      </c>
      <c r="T86">
        <f>VLOOKUP($A86, [1]FA21_Ridership!$1:$1048576,13, 0)</f>
        <v>4</v>
      </c>
      <c r="U86">
        <f t="shared" si="5"/>
        <v>0</v>
      </c>
      <c r="V86" s="67">
        <f t="shared" si="6"/>
        <v>0</v>
      </c>
      <c r="W86">
        <v>0.85876600000000003</v>
      </c>
      <c r="X86" s="67">
        <f t="shared" si="7"/>
        <v>0.69399999999999995</v>
      </c>
      <c r="Y86">
        <v>3.5714000000000003E-2</v>
      </c>
      <c r="Z86" s="67">
        <f t="shared" si="8"/>
        <v>4.1000000000000002E-2</v>
      </c>
      <c r="AA86">
        <f>VLOOKUP($C86,[1]Disability!$1:$1048576,5,FALSE)</f>
        <v>0</v>
      </c>
      <c r="AB86" s="67">
        <f t="shared" si="9"/>
        <v>0</v>
      </c>
      <c r="AC86" t="e">
        <f>VLOOKUP($A86,#REF!,9,FALSE)</f>
        <v>#REF!</v>
      </c>
    </row>
    <row r="87" spans="1:29">
      <c r="A87">
        <v>52659</v>
      </c>
      <c r="B87">
        <v>86</v>
      </c>
      <c r="C87">
        <v>9901240</v>
      </c>
      <c r="D87" t="s">
        <v>4235</v>
      </c>
      <c r="E87" t="s">
        <v>4236</v>
      </c>
      <c r="G87" t="e">
        <f>VLOOKUP($H87,[1]BRT!$1:$1048576,1,0)</f>
        <v>#N/A</v>
      </c>
      <c r="H87" t="s">
        <v>4314</v>
      </c>
      <c r="I87">
        <v>37.957017999999998</v>
      </c>
      <c r="J87">
        <v>-122.27861799999999</v>
      </c>
      <c r="K87">
        <v>720</v>
      </c>
      <c r="L87">
        <v>60</v>
      </c>
      <c r="M87">
        <v>1</v>
      </c>
      <c r="N87">
        <v>0</v>
      </c>
      <c r="O87">
        <v>0</v>
      </c>
      <c r="P87">
        <v>0</v>
      </c>
      <c r="Q87" t="e">
        <f>VLOOKUP($A87,'[1]SheltersALL_2.17.22'!$1:$1048576,6,0)</f>
        <v>#N/A</v>
      </c>
      <c r="R87" t="str">
        <f>VLOOKUP($A87, [1]FA21_Ridership!$1:$1048576,11, 0)</f>
        <v>COUNTY-CONTRA COSTA</v>
      </c>
      <c r="S87" t="str">
        <f>VLOOKUP($A87, [1]FA21_Ridership!$1:$1048576,12, 0)</f>
        <v>CONTRA COSTA</v>
      </c>
      <c r="T87">
        <f>VLOOKUP($A87, [1]FA21_Ridership!$1:$1048576,13, 0)</f>
        <v>1</v>
      </c>
      <c r="U87">
        <f t="shared" si="5"/>
        <v>0</v>
      </c>
      <c r="V87" s="67">
        <f t="shared" si="6"/>
        <v>0</v>
      </c>
      <c r="W87">
        <v>0.43106</v>
      </c>
      <c r="X87" s="67">
        <f t="shared" si="7"/>
        <v>0.14499999999999999</v>
      </c>
      <c r="Y87">
        <v>6.5311999999999995E-2</v>
      </c>
      <c r="Z87" s="67">
        <f t="shared" si="8"/>
        <v>0.11899999999999999</v>
      </c>
      <c r="AA87">
        <f>VLOOKUP($C87,[1]Disability!$1:$1048576,5,FALSE)</f>
        <v>0</v>
      </c>
      <c r="AB87" s="67">
        <f t="shared" si="9"/>
        <v>0</v>
      </c>
      <c r="AC87" t="e">
        <f>VLOOKUP($A87,#REF!,9,FALSE)</f>
        <v>#REF!</v>
      </c>
    </row>
    <row r="88" spans="1:29">
      <c r="A88">
        <v>53151</v>
      </c>
      <c r="B88">
        <v>87</v>
      </c>
      <c r="C88">
        <v>705600</v>
      </c>
      <c r="D88" t="s">
        <v>4235</v>
      </c>
      <c r="E88" t="s">
        <v>4236</v>
      </c>
      <c r="G88" t="e">
        <f>VLOOKUP($H88,[1]BRT!$1:$1048576,1,0)</f>
        <v>#N/A</v>
      </c>
      <c r="H88" t="s">
        <v>4315</v>
      </c>
      <c r="I88">
        <v>37.527842999999997</v>
      </c>
      <c r="J88">
        <v>-121.983636</v>
      </c>
      <c r="K88">
        <v>720</v>
      </c>
      <c r="L88">
        <v>60</v>
      </c>
      <c r="M88">
        <v>1</v>
      </c>
      <c r="N88">
        <v>0</v>
      </c>
      <c r="O88">
        <v>0</v>
      </c>
      <c r="P88">
        <v>0</v>
      </c>
      <c r="Q88" t="e">
        <f>VLOOKUP($A88,'[1]SheltersALL_2.17.22'!$1:$1048576,6,0)</f>
        <v>#N/A</v>
      </c>
      <c r="R88" t="str">
        <f>VLOOKUP($A88, [1]FA21_Ridership!$1:$1048576,11, 0)</f>
        <v>FREMONT</v>
      </c>
      <c r="S88" t="str">
        <f>VLOOKUP($A88, [1]FA21_Ridership!$1:$1048576,12, 0)</f>
        <v>ALAMEDA</v>
      </c>
      <c r="T88">
        <f>VLOOKUP($A88, [1]FA21_Ridership!$1:$1048576,13, 0)</f>
        <v>5</v>
      </c>
      <c r="U88">
        <f t="shared" si="5"/>
        <v>0</v>
      </c>
      <c r="V88" s="67">
        <f t="shared" si="6"/>
        <v>0</v>
      </c>
      <c r="W88">
        <v>0.69139600000000001</v>
      </c>
      <c r="X88" s="67">
        <f t="shared" si="7"/>
        <v>0.4</v>
      </c>
      <c r="Y88">
        <v>0.100949</v>
      </c>
      <c r="Z88" s="67">
        <f t="shared" si="8"/>
        <v>0.249</v>
      </c>
      <c r="AA88">
        <f>VLOOKUP($C88,[1]Disability!$1:$1048576,5,FALSE)</f>
        <v>0</v>
      </c>
      <c r="AB88" s="67">
        <f t="shared" si="9"/>
        <v>0</v>
      </c>
      <c r="AC88" t="e">
        <f>VLOOKUP($A88,#REF!,9,FALSE)</f>
        <v>#REF!</v>
      </c>
    </row>
    <row r="89" spans="1:29">
      <c r="A89">
        <v>58725</v>
      </c>
      <c r="B89">
        <v>88</v>
      </c>
      <c r="C89">
        <v>1501760</v>
      </c>
      <c r="D89" t="s">
        <v>4235</v>
      </c>
      <c r="E89" t="s">
        <v>4236</v>
      </c>
      <c r="G89" t="e">
        <f>VLOOKUP($H89,[1]BRT!$1:$1048576,1,0)</f>
        <v>#N/A</v>
      </c>
      <c r="H89" t="s">
        <v>4316</v>
      </c>
      <c r="I89">
        <v>37.692780999999997</v>
      </c>
      <c r="J89">
        <v>-122.16589</v>
      </c>
      <c r="K89">
        <v>960</v>
      </c>
      <c r="L89">
        <v>60</v>
      </c>
      <c r="M89">
        <v>1</v>
      </c>
      <c r="N89">
        <v>0</v>
      </c>
      <c r="O89">
        <v>0</v>
      </c>
      <c r="P89">
        <v>0</v>
      </c>
      <c r="Q89" t="e">
        <f>VLOOKUP($A89,'[1]SheltersALL_2.17.22'!$1:$1048576,6,0)</f>
        <v>#N/A</v>
      </c>
      <c r="R89" t="str">
        <f>VLOOKUP($A89, [1]FA21_Ridership!$1:$1048576,11, 0)</f>
        <v>SAN LEANDRO</v>
      </c>
      <c r="S89" t="str">
        <f>VLOOKUP($A89, [1]FA21_Ridership!$1:$1048576,12, 0)</f>
        <v>ALAMEDA</v>
      </c>
      <c r="T89">
        <f>VLOOKUP($A89, [1]FA21_Ridership!$1:$1048576,13, 0)</f>
        <v>4</v>
      </c>
      <c r="U89">
        <f t="shared" si="5"/>
        <v>0</v>
      </c>
      <c r="V89" s="67">
        <f t="shared" si="6"/>
        <v>0</v>
      </c>
      <c r="W89">
        <v>0.85876600000000003</v>
      </c>
      <c r="X89" s="67">
        <f t="shared" si="7"/>
        <v>0.69399999999999995</v>
      </c>
      <c r="Y89">
        <v>3.5714000000000003E-2</v>
      </c>
      <c r="Z89" s="67">
        <f t="shared" si="8"/>
        <v>4.1000000000000002E-2</v>
      </c>
      <c r="AA89">
        <f>VLOOKUP($C89,[1]Disability!$1:$1048576,5,FALSE)</f>
        <v>0</v>
      </c>
      <c r="AB89" s="67">
        <f t="shared" si="9"/>
        <v>0</v>
      </c>
      <c r="AC89" t="e">
        <f>VLOOKUP($A89,#REF!,9,FALSE)</f>
        <v>#REF!</v>
      </c>
    </row>
    <row r="90" spans="1:29">
      <c r="A90">
        <v>59754</v>
      </c>
      <c r="B90">
        <v>89</v>
      </c>
      <c r="C90">
        <v>1502610</v>
      </c>
      <c r="D90" t="s">
        <v>4235</v>
      </c>
      <c r="E90" t="s">
        <v>4236</v>
      </c>
      <c r="G90" t="e">
        <f>VLOOKUP($H90,[1]BRT!$1:$1048576,1,0)</f>
        <v>#N/A</v>
      </c>
      <c r="H90" t="s">
        <v>4317</v>
      </c>
      <c r="I90">
        <v>37.702115999999997</v>
      </c>
      <c r="J90">
        <v>-122.166687</v>
      </c>
      <c r="K90">
        <v>960</v>
      </c>
      <c r="L90">
        <v>60</v>
      </c>
      <c r="M90">
        <v>1</v>
      </c>
      <c r="N90">
        <v>0</v>
      </c>
      <c r="O90">
        <v>0</v>
      </c>
      <c r="P90">
        <v>0</v>
      </c>
      <c r="Q90" t="e">
        <f>VLOOKUP($A90,'[1]SheltersALL_2.17.22'!$1:$1048576,6,0)</f>
        <v>#N/A</v>
      </c>
      <c r="R90" t="str">
        <f>VLOOKUP($A90, [1]FA21_Ridership!$1:$1048576,11, 0)</f>
        <v>SAN LEANDRO</v>
      </c>
      <c r="S90" t="str">
        <f>VLOOKUP($A90, [1]FA21_Ridership!$1:$1048576,12, 0)</f>
        <v>ALAMEDA</v>
      </c>
      <c r="T90">
        <f>VLOOKUP($A90, [1]FA21_Ridership!$1:$1048576,13, 0)</f>
        <v>4</v>
      </c>
      <c r="U90">
        <f t="shared" si="5"/>
        <v>0</v>
      </c>
      <c r="V90" s="67">
        <f t="shared" si="6"/>
        <v>0</v>
      </c>
      <c r="W90">
        <v>0.85876600000000003</v>
      </c>
      <c r="X90" s="67">
        <f t="shared" si="7"/>
        <v>0.69399999999999995</v>
      </c>
      <c r="Y90">
        <v>3.5714000000000003E-2</v>
      </c>
      <c r="Z90" s="67">
        <f t="shared" si="8"/>
        <v>4.1000000000000002E-2</v>
      </c>
      <c r="AA90">
        <f>VLOOKUP($C90,[1]Disability!$1:$1048576,5,FALSE)</f>
        <v>1</v>
      </c>
      <c r="AB90" s="67">
        <f t="shared" si="9"/>
        <v>0.72499999999999998</v>
      </c>
      <c r="AC90" t="e">
        <f>VLOOKUP($A90,#REF!,9,FALSE)</f>
        <v>#REF!</v>
      </c>
    </row>
    <row r="91" spans="1:29">
      <c r="A91">
        <v>56290</v>
      </c>
      <c r="B91">
        <v>90</v>
      </c>
      <c r="C91">
        <v>801850</v>
      </c>
      <c r="D91" t="s">
        <v>4235</v>
      </c>
      <c r="E91" t="s">
        <v>4236</v>
      </c>
      <c r="G91" t="e">
        <f>VLOOKUP($H91,[1]BRT!$1:$1048576,1,0)</f>
        <v>#N/A</v>
      </c>
      <c r="H91" t="s">
        <v>4279</v>
      </c>
      <c r="I91">
        <v>37.677112000000001</v>
      </c>
      <c r="J91">
        <v>-122.082964</v>
      </c>
      <c r="K91">
        <v>958</v>
      </c>
      <c r="L91">
        <v>60</v>
      </c>
      <c r="M91">
        <v>1</v>
      </c>
      <c r="N91">
        <v>0</v>
      </c>
      <c r="O91">
        <v>0</v>
      </c>
      <c r="P91">
        <v>0</v>
      </c>
      <c r="Q91" t="e">
        <f>VLOOKUP($A91,'[1]SheltersALL_2.17.22'!$1:$1048576,6,0)</f>
        <v>#N/A</v>
      </c>
      <c r="R91" t="str">
        <f>VLOOKUP($A91, [1]FA21_Ridership!$1:$1048576,11, 0)</f>
        <v>HAYWARD</v>
      </c>
      <c r="S91" t="str">
        <f>VLOOKUP($A91, [1]FA21_Ridership!$1:$1048576,12, 0)</f>
        <v>ALAMEDA</v>
      </c>
      <c r="T91">
        <f>VLOOKUP($A91, [1]FA21_Ridership!$1:$1048576,13, 0)</f>
        <v>4</v>
      </c>
      <c r="U91">
        <f t="shared" si="5"/>
        <v>0</v>
      </c>
      <c r="V91" s="67">
        <f t="shared" si="6"/>
        <v>0</v>
      </c>
      <c r="W91">
        <v>0.73955400000000004</v>
      </c>
      <c r="X91" s="67">
        <f t="shared" si="7"/>
        <v>0.46200000000000002</v>
      </c>
      <c r="Y91">
        <v>0.233547</v>
      </c>
      <c r="Z91" s="67">
        <f t="shared" si="8"/>
        <v>0.52900000000000003</v>
      </c>
      <c r="AA91">
        <f>VLOOKUP($C91,[1]Disability!$1:$1048576,5,FALSE)</f>
        <v>1</v>
      </c>
      <c r="AB91" s="67">
        <f t="shared" si="9"/>
        <v>0.72499999999999998</v>
      </c>
      <c r="AC91" t="e">
        <f>VLOOKUP($A91,#REF!,9,FALSE)</f>
        <v>#REF!</v>
      </c>
    </row>
    <row r="92" spans="1:29">
      <c r="A92">
        <v>52191</v>
      </c>
      <c r="B92">
        <v>91</v>
      </c>
      <c r="C92">
        <v>9901130</v>
      </c>
      <c r="D92" t="s">
        <v>4235</v>
      </c>
      <c r="E92" t="s">
        <v>4236</v>
      </c>
      <c r="G92" t="e">
        <f>VLOOKUP($H92,[1]BRT!$1:$1048576,1,0)</f>
        <v>#N/A</v>
      </c>
      <c r="H92" t="s">
        <v>4318</v>
      </c>
      <c r="I92">
        <v>37.955882000000003</v>
      </c>
      <c r="J92">
        <v>-122.277145</v>
      </c>
      <c r="K92">
        <v>720</v>
      </c>
      <c r="L92">
        <v>60</v>
      </c>
      <c r="M92">
        <v>1</v>
      </c>
      <c r="N92">
        <v>0</v>
      </c>
      <c r="O92">
        <v>0</v>
      </c>
      <c r="P92">
        <v>0</v>
      </c>
      <c r="Q92" t="e">
        <f>VLOOKUP($A92,'[1]SheltersALL_2.17.22'!$1:$1048576,6,0)</f>
        <v>#N/A</v>
      </c>
      <c r="R92" t="str">
        <f>VLOOKUP($A92, [1]FA21_Ridership!$1:$1048576,11, 0)</f>
        <v>COUNTY-CONTRA COSTA</v>
      </c>
      <c r="S92" t="str">
        <f>VLOOKUP($A92, [1]FA21_Ridership!$1:$1048576,12, 0)</f>
        <v>CONTRA COSTA</v>
      </c>
      <c r="T92">
        <f>VLOOKUP($A92, [1]FA21_Ridership!$1:$1048576,13, 0)</f>
        <v>1</v>
      </c>
      <c r="U92">
        <f t="shared" si="5"/>
        <v>0</v>
      </c>
      <c r="V92" s="67">
        <f t="shared" si="6"/>
        <v>0</v>
      </c>
      <c r="W92">
        <v>0.43106</v>
      </c>
      <c r="X92" s="67">
        <f t="shared" si="7"/>
        <v>0.14499999999999999</v>
      </c>
      <c r="Y92">
        <v>6.5311999999999995E-2</v>
      </c>
      <c r="Z92" s="67">
        <f t="shared" si="8"/>
        <v>0.11899999999999999</v>
      </c>
      <c r="AA92">
        <f>VLOOKUP($C92,[1]Disability!$1:$1048576,5,FALSE)</f>
        <v>0</v>
      </c>
      <c r="AB92" s="67">
        <f t="shared" si="9"/>
        <v>0</v>
      </c>
      <c r="AC92" t="e">
        <f>VLOOKUP($A92,#REF!,9,FALSE)</f>
        <v>#REF!</v>
      </c>
    </row>
    <row r="93" spans="1:29">
      <c r="A93">
        <v>53112</v>
      </c>
      <c r="B93">
        <v>92</v>
      </c>
      <c r="C93">
        <v>900040</v>
      </c>
      <c r="D93" t="s">
        <v>4235</v>
      </c>
      <c r="E93" t="s">
        <v>4236</v>
      </c>
      <c r="G93" t="e">
        <f>VLOOKUP($H93,[1]BRT!$1:$1048576,1,0)</f>
        <v>#N/A</v>
      </c>
      <c r="H93" t="s">
        <v>4319</v>
      </c>
      <c r="I93">
        <v>37.522016000000001</v>
      </c>
      <c r="J93">
        <v>-121.999859</v>
      </c>
      <c r="K93">
        <v>720</v>
      </c>
      <c r="L93">
        <v>60</v>
      </c>
      <c r="M93">
        <v>1</v>
      </c>
      <c r="N93">
        <v>0</v>
      </c>
      <c r="O93">
        <v>0</v>
      </c>
      <c r="P93">
        <v>0</v>
      </c>
      <c r="Q93" t="e">
        <f>VLOOKUP($A93,'[1]SheltersALL_2.17.22'!$1:$1048576,6,0)</f>
        <v>#N/A</v>
      </c>
      <c r="R93" t="str">
        <f>VLOOKUP($A93, [1]FA21_Ridership!$1:$1048576,11, 0)</f>
        <v>NEWARK</v>
      </c>
      <c r="S93" t="str">
        <f>VLOOKUP($A93, [1]FA21_Ridership!$1:$1048576,12, 0)</f>
        <v>ALAMEDA</v>
      </c>
      <c r="T93">
        <f>VLOOKUP($A93, [1]FA21_Ridership!$1:$1048576,13, 0)</f>
        <v>5</v>
      </c>
      <c r="U93">
        <f t="shared" si="5"/>
        <v>0</v>
      </c>
      <c r="V93" s="67">
        <f t="shared" si="6"/>
        <v>0</v>
      </c>
      <c r="W93">
        <v>0.88355700000000004</v>
      </c>
      <c r="X93" s="67">
        <f t="shared" si="7"/>
        <v>0.73599999999999999</v>
      </c>
      <c r="Y93">
        <v>7.6774999999999996E-2</v>
      </c>
      <c r="Z93" s="67">
        <f t="shared" si="8"/>
        <v>0.157</v>
      </c>
      <c r="AA93">
        <f>VLOOKUP($C93,[1]Disability!$1:$1048576,5,FALSE)</f>
        <v>0</v>
      </c>
      <c r="AB93" s="67">
        <f t="shared" si="9"/>
        <v>0</v>
      </c>
      <c r="AC93" t="e">
        <f>VLOOKUP($A93,#REF!,9,FALSE)</f>
        <v>#REF!</v>
      </c>
    </row>
    <row r="94" spans="1:29">
      <c r="A94">
        <v>50349</v>
      </c>
      <c r="B94">
        <v>93</v>
      </c>
      <c r="C94">
        <v>707520</v>
      </c>
      <c r="D94" t="s">
        <v>4235</v>
      </c>
      <c r="E94" t="s">
        <v>4236</v>
      </c>
      <c r="G94" t="e">
        <f>VLOOKUP($H94,[1]BRT!$1:$1048576,1,0)</f>
        <v>#N/A</v>
      </c>
      <c r="H94" t="s">
        <v>4320</v>
      </c>
      <c r="I94">
        <v>37.486834999999999</v>
      </c>
      <c r="J94">
        <v>-121.941587</v>
      </c>
      <c r="K94">
        <v>838</v>
      </c>
      <c r="L94">
        <v>60</v>
      </c>
      <c r="M94">
        <v>1</v>
      </c>
      <c r="N94">
        <v>0</v>
      </c>
      <c r="O94">
        <v>0</v>
      </c>
      <c r="P94">
        <v>0</v>
      </c>
      <c r="Q94" t="e">
        <f>VLOOKUP($A94,'[1]SheltersALL_2.17.22'!$1:$1048576,6,0)</f>
        <v>#N/A</v>
      </c>
      <c r="R94" t="str">
        <f>VLOOKUP($A94, [1]FA21_Ridership!$1:$1048576,11, 0)</f>
        <v>FREMONT</v>
      </c>
      <c r="S94" t="str">
        <f>VLOOKUP($A94, [1]FA21_Ridership!$1:$1048576,12, 0)</f>
        <v>ALAMEDA</v>
      </c>
      <c r="T94">
        <f>VLOOKUP($A94, [1]FA21_Ridership!$1:$1048576,13, 0)</f>
        <v>5</v>
      </c>
      <c r="U94">
        <f t="shared" si="5"/>
        <v>0</v>
      </c>
      <c r="V94" s="67">
        <f t="shared" si="6"/>
        <v>0</v>
      </c>
      <c r="W94">
        <v>0.94135500000000005</v>
      </c>
      <c r="X94" s="67">
        <f t="shared" si="7"/>
        <v>0.86599999999999999</v>
      </c>
      <c r="Y94">
        <v>7.7732999999999997E-2</v>
      </c>
      <c r="Z94" s="67">
        <f t="shared" si="8"/>
        <v>0.16</v>
      </c>
      <c r="AA94">
        <f>VLOOKUP($C94,[1]Disability!$1:$1048576,5,FALSE)</f>
        <v>0</v>
      </c>
      <c r="AB94" s="67">
        <f t="shared" si="9"/>
        <v>0</v>
      </c>
      <c r="AC94" t="e">
        <f>VLOOKUP($A94,#REF!,9,FALSE)</f>
        <v>#REF!</v>
      </c>
    </row>
    <row r="95" spans="1:29">
      <c r="A95">
        <v>56436</v>
      </c>
      <c r="B95">
        <v>94</v>
      </c>
      <c r="C95">
        <v>9901430</v>
      </c>
      <c r="D95" t="s">
        <v>4235</v>
      </c>
      <c r="E95" t="s">
        <v>4236</v>
      </c>
      <c r="G95" t="e">
        <f>VLOOKUP($H95,[1]BRT!$1:$1048576,1,0)</f>
        <v>#N/A</v>
      </c>
      <c r="H95" t="s">
        <v>4321</v>
      </c>
      <c r="I95">
        <v>37.963102999999997</v>
      </c>
      <c r="J95">
        <v>-122.281713</v>
      </c>
      <c r="K95">
        <v>720</v>
      </c>
      <c r="L95">
        <v>60</v>
      </c>
      <c r="M95">
        <v>1</v>
      </c>
      <c r="N95">
        <v>0</v>
      </c>
      <c r="O95">
        <v>0</v>
      </c>
      <c r="P95">
        <v>0</v>
      </c>
      <c r="Q95" t="e">
        <f>VLOOKUP($A95,'[1]SheltersALL_2.17.22'!$1:$1048576,6,0)</f>
        <v>#N/A</v>
      </c>
      <c r="R95" t="str">
        <f>VLOOKUP($A95, [1]FA21_Ridership!$1:$1048576,11, 0)</f>
        <v>COUNTY-CONTRA COSTA</v>
      </c>
      <c r="S95" t="str">
        <f>VLOOKUP($A95, [1]FA21_Ridership!$1:$1048576,12, 0)</f>
        <v>CONTRA COSTA</v>
      </c>
      <c r="T95">
        <f>VLOOKUP($A95, [1]FA21_Ridership!$1:$1048576,13, 0)</f>
        <v>1</v>
      </c>
      <c r="U95">
        <f t="shared" si="5"/>
        <v>0</v>
      </c>
      <c r="V95" s="67">
        <f t="shared" si="6"/>
        <v>0</v>
      </c>
      <c r="W95">
        <v>0.681199</v>
      </c>
      <c r="X95" s="67">
        <f t="shared" si="7"/>
        <v>0.38500000000000001</v>
      </c>
      <c r="Y95">
        <v>8.9010000000000006E-2</v>
      </c>
      <c r="Z95" s="67">
        <f t="shared" si="8"/>
        <v>0.20399999999999999</v>
      </c>
      <c r="AA95">
        <f>VLOOKUP($C95,[1]Disability!$1:$1048576,5,FALSE)</f>
        <v>0</v>
      </c>
      <c r="AB95" s="67">
        <f t="shared" si="9"/>
        <v>0</v>
      </c>
      <c r="AC95" t="e">
        <f>VLOOKUP($A95,#REF!,9,FALSE)</f>
        <v>#REF!</v>
      </c>
    </row>
    <row r="96" spans="1:29">
      <c r="A96">
        <v>55173</v>
      </c>
      <c r="B96">
        <v>95</v>
      </c>
      <c r="C96">
        <v>704350</v>
      </c>
      <c r="D96" t="s">
        <v>4235</v>
      </c>
      <c r="E96" t="s">
        <v>4236</v>
      </c>
      <c r="G96" t="e">
        <f>VLOOKUP($H96,[1]BRT!$1:$1048576,1,0)</f>
        <v>#N/A</v>
      </c>
      <c r="H96" t="s">
        <v>4322</v>
      </c>
      <c r="I96">
        <v>37.516030999999998</v>
      </c>
      <c r="J96">
        <v>-121.94376099999999</v>
      </c>
      <c r="K96">
        <v>839</v>
      </c>
      <c r="L96">
        <v>60</v>
      </c>
      <c r="M96">
        <v>1</v>
      </c>
      <c r="N96">
        <v>0</v>
      </c>
      <c r="O96">
        <v>0</v>
      </c>
      <c r="P96">
        <v>0</v>
      </c>
      <c r="Q96" t="e">
        <f>VLOOKUP($A96,'[1]SheltersALL_2.17.22'!$1:$1048576,6,0)</f>
        <v>#N/A</v>
      </c>
      <c r="R96" t="str">
        <f>VLOOKUP($A96, [1]FA21_Ridership!$1:$1048576,11, 0)</f>
        <v>FREMONT</v>
      </c>
      <c r="S96" t="str">
        <f>VLOOKUP($A96, [1]FA21_Ridership!$1:$1048576,12, 0)</f>
        <v>ALAMEDA</v>
      </c>
      <c r="T96">
        <f>VLOOKUP($A96, [1]FA21_Ridership!$1:$1048576,13, 0)</f>
        <v>5</v>
      </c>
      <c r="U96">
        <f t="shared" si="5"/>
        <v>0</v>
      </c>
      <c r="V96" s="67">
        <f t="shared" si="6"/>
        <v>0</v>
      </c>
      <c r="W96">
        <v>0.68026600000000004</v>
      </c>
      <c r="X96" s="67">
        <f t="shared" si="7"/>
        <v>0.38</v>
      </c>
      <c r="Y96">
        <v>0.10741000000000001</v>
      </c>
      <c r="Z96" s="67">
        <f t="shared" si="8"/>
        <v>0.26300000000000001</v>
      </c>
      <c r="AA96">
        <f>VLOOKUP($C96,[1]Disability!$1:$1048576,5,FALSE)</f>
        <v>0</v>
      </c>
      <c r="AB96" s="67">
        <f t="shared" si="9"/>
        <v>0</v>
      </c>
      <c r="AC96" t="e">
        <f>VLOOKUP($A96,#REF!,9,FALSE)</f>
        <v>#REF!</v>
      </c>
    </row>
    <row r="97" spans="1:29">
      <c r="A97">
        <v>55347</v>
      </c>
      <c r="B97">
        <v>96</v>
      </c>
      <c r="C97">
        <v>900290</v>
      </c>
      <c r="D97" t="s">
        <v>4235</v>
      </c>
      <c r="E97" t="s">
        <v>4236</v>
      </c>
      <c r="G97" t="e">
        <f>VLOOKUP($H97,[1]BRT!$1:$1048576,1,0)</f>
        <v>#N/A</v>
      </c>
      <c r="H97" t="s">
        <v>4323</v>
      </c>
      <c r="I97">
        <v>37.548523000000003</v>
      </c>
      <c r="J97">
        <v>-122.04382699999999</v>
      </c>
      <c r="K97">
        <v>720</v>
      </c>
      <c r="L97">
        <v>60</v>
      </c>
      <c r="M97">
        <v>1</v>
      </c>
      <c r="N97">
        <v>0</v>
      </c>
      <c r="O97">
        <v>0</v>
      </c>
      <c r="P97">
        <v>0</v>
      </c>
      <c r="Q97" t="str">
        <f>VLOOKUP($A97,'[1]SheltersALL_2.17.22'!$1:$1048576,6,0)</f>
        <v>Newark</v>
      </c>
      <c r="R97" t="str">
        <f>VLOOKUP($A97, [1]FA21_Ridership!$1:$1048576,11, 0)</f>
        <v>NEWARK</v>
      </c>
      <c r="S97" t="str">
        <f>VLOOKUP($A97, [1]FA21_Ridership!$1:$1048576,12, 0)</f>
        <v>ALAMEDA</v>
      </c>
      <c r="T97">
        <f>VLOOKUP($A97, [1]FA21_Ridership!$1:$1048576,13, 0)</f>
        <v>5</v>
      </c>
      <c r="U97">
        <f t="shared" si="5"/>
        <v>0</v>
      </c>
      <c r="V97" s="67">
        <f t="shared" si="6"/>
        <v>0</v>
      </c>
      <c r="W97">
        <v>0.55132599999999998</v>
      </c>
      <c r="X97" s="67">
        <f t="shared" si="7"/>
        <v>0.246</v>
      </c>
      <c r="Y97">
        <v>0.22501699999999999</v>
      </c>
      <c r="Z97" s="67">
        <f t="shared" si="8"/>
        <v>0.51400000000000001</v>
      </c>
      <c r="AA97">
        <f>VLOOKUP($C97,[1]Disability!$1:$1048576,5,FALSE)</f>
        <v>1</v>
      </c>
      <c r="AB97" s="67">
        <f t="shared" si="9"/>
        <v>0.72499999999999998</v>
      </c>
      <c r="AC97" t="e">
        <f>VLOOKUP($A97,#REF!,9,FALSE)</f>
        <v>#REF!</v>
      </c>
    </row>
    <row r="98" spans="1:29">
      <c r="A98">
        <v>53301</v>
      </c>
      <c r="B98">
        <v>97</v>
      </c>
      <c r="C98">
        <v>900330</v>
      </c>
      <c r="D98" t="s">
        <v>4235</v>
      </c>
      <c r="E98" t="s">
        <v>4236</v>
      </c>
      <c r="G98" t="e">
        <f>VLOOKUP($H98,[1]BRT!$1:$1048576,1,0)</f>
        <v>#N/A</v>
      </c>
      <c r="H98" t="s">
        <v>4324</v>
      </c>
      <c r="I98">
        <v>37.522119000000004</v>
      </c>
      <c r="J98">
        <v>-122.00184900000001</v>
      </c>
      <c r="K98">
        <v>720</v>
      </c>
      <c r="L98">
        <v>60</v>
      </c>
      <c r="M98">
        <v>1</v>
      </c>
      <c r="N98">
        <v>0</v>
      </c>
      <c r="O98">
        <v>0</v>
      </c>
      <c r="P98">
        <v>0</v>
      </c>
      <c r="Q98" t="e">
        <f>VLOOKUP($A98,'[1]SheltersALL_2.17.22'!$1:$1048576,6,0)</f>
        <v>#N/A</v>
      </c>
      <c r="R98" t="str">
        <f>VLOOKUP($A98, [1]FA21_Ridership!$1:$1048576,11, 0)</f>
        <v>NEWARK</v>
      </c>
      <c r="S98" t="str">
        <f>VLOOKUP($A98, [1]FA21_Ridership!$1:$1048576,12, 0)</f>
        <v>ALAMEDA</v>
      </c>
      <c r="T98">
        <f>VLOOKUP($A98, [1]FA21_Ridership!$1:$1048576,13, 0)</f>
        <v>5</v>
      </c>
      <c r="U98">
        <f t="shared" si="5"/>
        <v>0</v>
      </c>
      <c r="V98" s="67">
        <f t="shared" si="6"/>
        <v>0</v>
      </c>
      <c r="W98">
        <v>0.88355700000000004</v>
      </c>
      <c r="X98" s="67">
        <f t="shared" si="7"/>
        <v>0.73599999999999999</v>
      </c>
      <c r="Y98">
        <v>7.6774999999999996E-2</v>
      </c>
      <c r="Z98" s="67">
        <f t="shared" si="8"/>
        <v>0.157</v>
      </c>
      <c r="AA98">
        <f>VLOOKUP($C98,[1]Disability!$1:$1048576,5,FALSE)</f>
        <v>0</v>
      </c>
      <c r="AB98" s="67">
        <f t="shared" si="9"/>
        <v>0</v>
      </c>
      <c r="AC98" t="e">
        <f>VLOOKUP($A98,#REF!,9,FALSE)</f>
        <v>#REF!</v>
      </c>
    </row>
    <row r="99" spans="1:29">
      <c r="A99">
        <v>57360</v>
      </c>
      <c r="B99">
        <v>98</v>
      </c>
      <c r="C99">
        <v>703960</v>
      </c>
      <c r="D99" t="s">
        <v>4235</v>
      </c>
      <c r="E99" t="s">
        <v>4236</v>
      </c>
      <c r="G99" t="e">
        <f>VLOOKUP($H99,[1]BRT!$1:$1048576,1,0)</f>
        <v>#N/A</v>
      </c>
      <c r="H99" t="s">
        <v>4325</v>
      </c>
      <c r="I99">
        <v>37.558869000000001</v>
      </c>
      <c r="J99">
        <v>-121.980231</v>
      </c>
      <c r="K99">
        <v>721</v>
      </c>
      <c r="L99">
        <v>60</v>
      </c>
      <c r="M99">
        <v>1</v>
      </c>
      <c r="N99">
        <v>0</v>
      </c>
      <c r="O99">
        <v>0</v>
      </c>
      <c r="P99">
        <v>0</v>
      </c>
      <c r="Q99" t="e">
        <f>VLOOKUP($A99,'[1]SheltersALL_2.17.22'!$1:$1048576,6,0)</f>
        <v>#N/A</v>
      </c>
      <c r="R99" t="str">
        <f>VLOOKUP($A99, [1]FA21_Ridership!$1:$1048576,11, 0)</f>
        <v>FREMONT</v>
      </c>
      <c r="S99" t="str">
        <f>VLOOKUP($A99, [1]FA21_Ridership!$1:$1048576,12, 0)</f>
        <v>ALAMEDA</v>
      </c>
      <c r="T99">
        <f>VLOOKUP($A99, [1]FA21_Ridership!$1:$1048576,13, 0)</f>
        <v>5</v>
      </c>
      <c r="U99">
        <f t="shared" si="5"/>
        <v>0</v>
      </c>
      <c r="V99" s="67">
        <f t="shared" si="6"/>
        <v>0</v>
      </c>
      <c r="W99">
        <v>0.62380400000000003</v>
      </c>
      <c r="X99" s="67">
        <f t="shared" si="7"/>
        <v>0.318</v>
      </c>
      <c r="Y99">
        <v>0.24224999999999999</v>
      </c>
      <c r="Z99" s="67">
        <f t="shared" si="8"/>
        <v>0.55600000000000005</v>
      </c>
      <c r="AA99">
        <f>VLOOKUP($C99,[1]Disability!$1:$1048576,5,FALSE)</f>
        <v>1</v>
      </c>
      <c r="AB99" s="67">
        <f t="shared" si="9"/>
        <v>0.72499999999999998</v>
      </c>
      <c r="AC99" t="e">
        <f>VLOOKUP($A99,#REF!,9,FALSE)</f>
        <v>#REF!</v>
      </c>
    </row>
    <row r="100" spans="1:29">
      <c r="A100">
        <v>56070</v>
      </c>
      <c r="B100">
        <v>99</v>
      </c>
      <c r="C100">
        <v>704430</v>
      </c>
      <c r="D100" t="s">
        <v>4235</v>
      </c>
      <c r="E100" t="s">
        <v>4236</v>
      </c>
      <c r="G100" t="e">
        <f>VLOOKUP($H100,[1]BRT!$1:$1048576,1,0)</f>
        <v>#N/A</v>
      </c>
      <c r="H100" t="s">
        <v>4326</v>
      </c>
      <c r="I100">
        <v>37.572937000000003</v>
      </c>
      <c r="J100">
        <v>-122.042947</v>
      </c>
      <c r="K100">
        <v>720</v>
      </c>
      <c r="L100">
        <v>60</v>
      </c>
      <c r="M100">
        <v>1</v>
      </c>
      <c r="N100">
        <v>0</v>
      </c>
      <c r="O100">
        <v>0</v>
      </c>
      <c r="P100">
        <v>0</v>
      </c>
      <c r="Q100" t="e">
        <f>VLOOKUP($A100,'[1]SheltersALL_2.17.22'!$1:$1048576,6,0)</f>
        <v>#N/A</v>
      </c>
      <c r="R100" t="str">
        <f>VLOOKUP($A100, [1]FA21_Ridership!$1:$1048576,11, 0)</f>
        <v>FREMONT</v>
      </c>
      <c r="S100" t="str">
        <f>VLOOKUP($A100, [1]FA21_Ridership!$1:$1048576,12, 0)</f>
        <v>ALAMEDA</v>
      </c>
      <c r="T100">
        <f>VLOOKUP($A100, [1]FA21_Ridership!$1:$1048576,13, 0)</f>
        <v>5</v>
      </c>
      <c r="U100">
        <f t="shared" si="5"/>
        <v>0</v>
      </c>
      <c r="V100" s="67">
        <f t="shared" si="6"/>
        <v>0</v>
      </c>
      <c r="W100">
        <v>0.852912</v>
      </c>
      <c r="X100" s="67">
        <f t="shared" si="7"/>
        <v>0.68200000000000005</v>
      </c>
      <c r="Y100">
        <v>0.23790700000000001</v>
      </c>
      <c r="Z100" s="67">
        <f t="shared" si="8"/>
        <v>0.54</v>
      </c>
      <c r="AA100">
        <f>VLOOKUP($C100,[1]Disability!$1:$1048576,5,FALSE)</f>
        <v>0</v>
      </c>
      <c r="AB100" s="67">
        <f t="shared" si="9"/>
        <v>0</v>
      </c>
      <c r="AC100" t="e">
        <f>VLOOKUP($A100,#REF!,9,FALSE)</f>
        <v>#REF!</v>
      </c>
    </row>
    <row r="101" spans="1:29">
      <c r="A101">
        <v>58797</v>
      </c>
      <c r="B101">
        <v>100</v>
      </c>
      <c r="C101">
        <v>1300830</v>
      </c>
      <c r="D101" t="s">
        <v>4235</v>
      </c>
      <c r="E101" t="s">
        <v>4236</v>
      </c>
      <c r="G101" t="e">
        <f>VLOOKUP($H101,[1]BRT!$1:$1048576,1,0)</f>
        <v>#N/A</v>
      </c>
      <c r="H101" t="s">
        <v>4287</v>
      </c>
      <c r="I101">
        <v>37.905354000000003</v>
      </c>
      <c r="J101">
        <v>-122.30707</v>
      </c>
      <c r="K101">
        <v>839</v>
      </c>
      <c r="L101">
        <v>60</v>
      </c>
      <c r="M101">
        <v>1</v>
      </c>
      <c r="N101">
        <v>0</v>
      </c>
      <c r="O101">
        <v>0</v>
      </c>
      <c r="P101">
        <v>0</v>
      </c>
      <c r="Q101" t="e">
        <f>VLOOKUP($A101,'[1]SheltersALL_2.17.22'!$1:$1048576,6,0)</f>
        <v>#N/A</v>
      </c>
      <c r="R101" t="str">
        <f>VLOOKUP($A101, [1]FA21_Ridership!$1:$1048576,11, 0)</f>
        <v>RICHMOND</v>
      </c>
      <c r="S101" t="str">
        <f>VLOOKUP($A101, [1]FA21_Ridership!$1:$1048576,12, 0)</f>
        <v>CONTRA COSTA</v>
      </c>
      <c r="T101">
        <f>VLOOKUP($A101, [1]FA21_Ridership!$1:$1048576,13, 0)</f>
        <v>1</v>
      </c>
      <c r="U101">
        <f t="shared" si="5"/>
        <v>0</v>
      </c>
      <c r="V101" s="67">
        <f t="shared" si="6"/>
        <v>0</v>
      </c>
      <c r="W101">
        <v>0.40731899999999999</v>
      </c>
      <c r="X101" s="67">
        <f t="shared" si="7"/>
        <v>0.13</v>
      </c>
      <c r="Y101">
        <v>0.180338</v>
      </c>
      <c r="Z101" s="67">
        <f t="shared" si="8"/>
        <v>0.439</v>
      </c>
      <c r="AA101">
        <f>VLOOKUP($C101,[1]Disability!$1:$1048576,5,FALSE)</f>
        <v>0</v>
      </c>
      <c r="AB101" s="67">
        <f t="shared" si="9"/>
        <v>0</v>
      </c>
      <c r="AC101" t="e">
        <f>VLOOKUP($A101,#REF!,9,FALSE)</f>
        <v>#REF!</v>
      </c>
    </row>
    <row r="102" spans="1:29">
      <c r="A102">
        <v>58838</v>
      </c>
      <c r="B102">
        <v>101</v>
      </c>
      <c r="C102">
        <v>9901450</v>
      </c>
      <c r="D102" t="s">
        <v>4235</v>
      </c>
      <c r="E102" t="s">
        <v>4236</v>
      </c>
      <c r="G102" t="e">
        <f>VLOOKUP($H102,[1]BRT!$1:$1048576,1,0)</f>
        <v>#N/A</v>
      </c>
      <c r="H102" t="s">
        <v>4327</v>
      </c>
      <c r="I102">
        <v>37.967148000000002</v>
      </c>
      <c r="J102">
        <v>-122.28428700000001</v>
      </c>
      <c r="K102">
        <v>720</v>
      </c>
      <c r="L102">
        <v>60</v>
      </c>
      <c r="M102">
        <v>1</v>
      </c>
      <c r="N102">
        <v>0</v>
      </c>
      <c r="O102">
        <v>0</v>
      </c>
      <c r="P102">
        <v>0</v>
      </c>
      <c r="Q102" t="e">
        <f>VLOOKUP($A102,'[1]SheltersALL_2.17.22'!$1:$1048576,6,0)</f>
        <v>#N/A</v>
      </c>
      <c r="R102" t="str">
        <f>VLOOKUP($A102, [1]FA21_Ridership!$1:$1048576,11, 0)</f>
        <v>COUNTY-CONTRA COSTA</v>
      </c>
      <c r="S102" t="str">
        <f>VLOOKUP($A102, [1]FA21_Ridership!$1:$1048576,12, 0)</f>
        <v>CONTRA COSTA</v>
      </c>
      <c r="T102">
        <f>VLOOKUP($A102, [1]FA21_Ridership!$1:$1048576,13, 0)</f>
        <v>1</v>
      </c>
      <c r="U102">
        <f t="shared" si="5"/>
        <v>0</v>
      </c>
      <c r="V102" s="67">
        <f t="shared" si="6"/>
        <v>0</v>
      </c>
      <c r="W102">
        <v>0.681199</v>
      </c>
      <c r="X102" s="67">
        <f t="shared" si="7"/>
        <v>0.38500000000000001</v>
      </c>
      <c r="Y102">
        <v>8.9010000000000006E-2</v>
      </c>
      <c r="Z102" s="67">
        <f t="shared" si="8"/>
        <v>0.20399999999999999</v>
      </c>
      <c r="AA102">
        <f>VLOOKUP($C102,[1]Disability!$1:$1048576,5,FALSE)</f>
        <v>0</v>
      </c>
      <c r="AB102" s="67">
        <f t="shared" si="9"/>
        <v>0</v>
      </c>
      <c r="AC102" t="e">
        <f>VLOOKUP($A102,#REF!,9,FALSE)</f>
        <v>#REF!</v>
      </c>
    </row>
    <row r="103" spans="1:29">
      <c r="A103">
        <v>58044</v>
      </c>
      <c r="B103">
        <v>102</v>
      </c>
      <c r="C103">
        <v>703950</v>
      </c>
      <c r="D103" t="s">
        <v>4235</v>
      </c>
      <c r="E103" t="s">
        <v>4236</v>
      </c>
      <c r="G103" t="e">
        <f>VLOOKUP($H103,[1]BRT!$1:$1048576,1,0)</f>
        <v>#N/A</v>
      </c>
      <c r="H103" t="s">
        <v>4328</v>
      </c>
      <c r="I103">
        <v>37.558743</v>
      </c>
      <c r="J103">
        <v>-121.979862</v>
      </c>
      <c r="K103">
        <v>720</v>
      </c>
      <c r="L103">
        <v>60</v>
      </c>
      <c r="M103">
        <v>1</v>
      </c>
      <c r="N103">
        <v>0</v>
      </c>
      <c r="O103">
        <v>0</v>
      </c>
      <c r="P103">
        <v>0</v>
      </c>
      <c r="Q103" t="e">
        <f>VLOOKUP($A103,'[1]SheltersALL_2.17.22'!$1:$1048576,6,0)</f>
        <v>#N/A</v>
      </c>
      <c r="R103" t="str">
        <f>VLOOKUP($A103, [1]FA21_Ridership!$1:$1048576,11, 0)</f>
        <v>FREMONT</v>
      </c>
      <c r="S103" t="str">
        <f>VLOOKUP($A103, [1]FA21_Ridership!$1:$1048576,12, 0)</f>
        <v>ALAMEDA</v>
      </c>
      <c r="T103">
        <f>VLOOKUP($A103, [1]FA21_Ridership!$1:$1048576,13, 0)</f>
        <v>5</v>
      </c>
      <c r="U103">
        <f t="shared" si="5"/>
        <v>0</v>
      </c>
      <c r="V103" s="67">
        <f t="shared" si="6"/>
        <v>0</v>
      </c>
      <c r="W103">
        <v>0.92372900000000002</v>
      </c>
      <c r="X103" s="67">
        <f t="shared" si="7"/>
        <v>0.82</v>
      </c>
      <c r="Y103">
        <v>4.4255999999999997E-2</v>
      </c>
      <c r="Z103" s="67">
        <f t="shared" si="8"/>
        <v>5.3999999999999999E-2</v>
      </c>
      <c r="AA103">
        <f>VLOOKUP($C103,[1]Disability!$1:$1048576,5,FALSE)</f>
        <v>1</v>
      </c>
      <c r="AB103" s="67">
        <f t="shared" si="9"/>
        <v>0.72499999999999998</v>
      </c>
      <c r="AC103" t="e">
        <f>VLOOKUP($A103,#REF!,9,FALSE)</f>
        <v>#REF!</v>
      </c>
    </row>
    <row r="104" spans="1:29">
      <c r="A104">
        <v>56707</v>
      </c>
      <c r="B104">
        <v>103</v>
      </c>
      <c r="C104">
        <v>100110</v>
      </c>
      <c r="D104" t="s">
        <v>4235</v>
      </c>
      <c r="E104" t="s">
        <v>4236</v>
      </c>
      <c r="G104" t="e">
        <f>VLOOKUP($H104,[1]BRT!$1:$1048576,1,0)</f>
        <v>#N/A</v>
      </c>
      <c r="H104" t="s">
        <v>4329</v>
      </c>
      <c r="I104">
        <v>37.780271999999997</v>
      </c>
      <c r="J104">
        <v>-122.264015</v>
      </c>
      <c r="K104">
        <v>960</v>
      </c>
      <c r="L104">
        <v>60</v>
      </c>
      <c r="M104">
        <v>1</v>
      </c>
      <c r="N104">
        <v>0</v>
      </c>
      <c r="O104">
        <v>0</v>
      </c>
      <c r="P104">
        <v>0</v>
      </c>
      <c r="Q104" t="e">
        <f>VLOOKUP($A104,'[1]SheltersALL_2.17.22'!$1:$1048576,6,0)</f>
        <v>#N/A</v>
      </c>
      <c r="R104" t="str">
        <f>VLOOKUP($A104, [1]FA21_Ridership!$1:$1048576,11, 0)</f>
        <v>ALAMEDA</v>
      </c>
      <c r="S104" t="str">
        <f>VLOOKUP($A104, [1]FA21_Ridership!$1:$1048576,12, 0)</f>
        <v>ALAMEDA</v>
      </c>
      <c r="T104">
        <f>VLOOKUP($A104, [1]FA21_Ridership!$1:$1048576,13, 0)</f>
        <v>3</v>
      </c>
      <c r="U104">
        <f t="shared" si="5"/>
        <v>0</v>
      </c>
      <c r="V104" s="67">
        <f t="shared" si="6"/>
        <v>0</v>
      </c>
      <c r="W104">
        <v>0.73538899999999996</v>
      </c>
      <c r="X104" s="67">
        <f t="shared" si="7"/>
        <v>0.45200000000000001</v>
      </c>
      <c r="Y104">
        <v>9.8266000000000006E-2</v>
      </c>
      <c r="Z104" s="67">
        <f t="shared" si="8"/>
        <v>0.24</v>
      </c>
      <c r="AA104">
        <f>VLOOKUP($C104,[1]Disability!$1:$1048576,5,FALSE)</f>
        <v>0</v>
      </c>
      <c r="AB104" s="67">
        <f t="shared" si="9"/>
        <v>0</v>
      </c>
      <c r="AC104" t="e">
        <f>VLOOKUP($A104,#REF!,9,FALSE)</f>
        <v>#REF!</v>
      </c>
    </row>
    <row r="105" spans="1:29">
      <c r="A105">
        <v>57501</v>
      </c>
      <c r="B105">
        <v>104</v>
      </c>
      <c r="C105">
        <v>302270</v>
      </c>
      <c r="D105" t="s">
        <v>4235</v>
      </c>
      <c r="E105" t="s">
        <v>4236</v>
      </c>
      <c r="G105" t="e">
        <f>VLOOKUP($H105,[1]BRT!$1:$1048576,1,0)</f>
        <v>#N/A</v>
      </c>
      <c r="H105" t="s">
        <v>4330</v>
      </c>
      <c r="I105">
        <v>37.887576000000003</v>
      </c>
      <c r="J105">
        <v>-122.26131700000001</v>
      </c>
      <c r="K105">
        <v>661</v>
      </c>
      <c r="L105">
        <v>60</v>
      </c>
      <c r="M105">
        <v>1</v>
      </c>
      <c r="N105">
        <v>0</v>
      </c>
      <c r="O105">
        <v>0</v>
      </c>
      <c r="P105">
        <v>0</v>
      </c>
      <c r="Q105" t="e">
        <f>VLOOKUP($A105,'[1]SheltersALL_2.17.22'!$1:$1048576,6,0)</f>
        <v>#N/A</v>
      </c>
      <c r="R105" t="str">
        <f>VLOOKUP($A105, [1]FA21_Ridership!$1:$1048576,11, 0)</f>
        <v>BERKELEY</v>
      </c>
      <c r="S105" t="str">
        <f>VLOOKUP($A105, [1]FA21_Ridership!$1:$1048576,12, 0)</f>
        <v>ALAMEDA</v>
      </c>
      <c r="T105">
        <f>VLOOKUP($A105, [1]FA21_Ridership!$1:$1048576,13, 0)</f>
        <v>1</v>
      </c>
      <c r="U105">
        <f t="shared" si="5"/>
        <v>0</v>
      </c>
      <c r="V105" s="67">
        <f t="shared" si="6"/>
        <v>0</v>
      </c>
      <c r="W105">
        <v>0.20411699999999999</v>
      </c>
      <c r="X105" s="67">
        <f t="shared" si="7"/>
        <v>1.9E-2</v>
      </c>
      <c r="Y105">
        <v>1.3722E-2</v>
      </c>
      <c r="Z105" s="67">
        <f t="shared" si="8"/>
        <v>1.4999999999999999E-2</v>
      </c>
      <c r="AA105">
        <f>VLOOKUP($C105,[1]Disability!$1:$1048576,5,FALSE)</f>
        <v>0</v>
      </c>
      <c r="AB105" s="67">
        <f t="shared" si="9"/>
        <v>0</v>
      </c>
      <c r="AC105" t="e">
        <f>VLOOKUP($A105,#REF!,9,FALSE)</f>
        <v>#REF!</v>
      </c>
    </row>
    <row r="106" spans="1:29">
      <c r="A106">
        <v>50940</v>
      </c>
      <c r="B106">
        <v>105</v>
      </c>
      <c r="C106">
        <v>9901150</v>
      </c>
      <c r="D106" t="s">
        <v>4235</v>
      </c>
      <c r="E106" t="s">
        <v>4236</v>
      </c>
      <c r="G106" t="e">
        <f>VLOOKUP($H106,[1]BRT!$1:$1048576,1,0)</f>
        <v>#N/A</v>
      </c>
      <c r="H106" t="s">
        <v>4331</v>
      </c>
      <c r="I106">
        <v>37.966175</v>
      </c>
      <c r="J106">
        <v>-122.30072800000001</v>
      </c>
      <c r="K106">
        <v>719</v>
      </c>
      <c r="L106">
        <v>60</v>
      </c>
      <c r="M106">
        <v>1</v>
      </c>
      <c r="N106">
        <v>0</v>
      </c>
      <c r="O106">
        <v>0</v>
      </c>
      <c r="P106">
        <v>0</v>
      </c>
      <c r="Q106" t="e">
        <f>VLOOKUP($A106,'[1]SheltersALL_2.17.22'!$1:$1048576,6,0)</f>
        <v>#N/A</v>
      </c>
      <c r="R106" t="str">
        <f>VLOOKUP($A106, [1]FA21_Ridership!$1:$1048576,11, 0)</f>
        <v>COUNTY-CONTRA COSTA</v>
      </c>
      <c r="S106" t="str">
        <f>VLOOKUP($A106, [1]FA21_Ridership!$1:$1048576,12, 0)</f>
        <v>CONTRA COSTA</v>
      </c>
      <c r="T106">
        <f>VLOOKUP($A106, [1]FA21_Ridership!$1:$1048576,13, 0)</f>
        <v>1</v>
      </c>
      <c r="U106">
        <f t="shared" si="5"/>
        <v>0</v>
      </c>
      <c r="V106" s="67">
        <f t="shared" si="6"/>
        <v>0</v>
      </c>
      <c r="W106">
        <v>0.65398800000000001</v>
      </c>
      <c r="X106" s="67">
        <f t="shared" si="7"/>
        <v>0.34200000000000003</v>
      </c>
      <c r="Y106">
        <v>0.23006099999999999</v>
      </c>
      <c r="Z106" s="67">
        <f t="shared" si="8"/>
        <v>0.52200000000000002</v>
      </c>
      <c r="AA106">
        <f>VLOOKUP($C106,[1]Disability!$1:$1048576,5,FALSE)</f>
        <v>0</v>
      </c>
      <c r="AB106" s="67">
        <f t="shared" si="9"/>
        <v>0</v>
      </c>
      <c r="AC106" t="e">
        <f>VLOOKUP($A106,#REF!,9,FALSE)</f>
        <v>#REF!</v>
      </c>
    </row>
    <row r="107" spans="1:29">
      <c r="A107">
        <v>57162</v>
      </c>
      <c r="B107">
        <v>106</v>
      </c>
      <c r="C107">
        <v>702250</v>
      </c>
      <c r="D107" t="s">
        <v>4235</v>
      </c>
      <c r="E107" t="s">
        <v>4236</v>
      </c>
      <c r="G107" t="e">
        <f>VLOOKUP($H107,[1]BRT!$1:$1048576,1,0)</f>
        <v>#N/A</v>
      </c>
      <c r="H107" t="s">
        <v>4332</v>
      </c>
      <c r="I107">
        <v>37.490105999999997</v>
      </c>
      <c r="J107">
        <v>-121.948526</v>
      </c>
      <c r="K107">
        <v>839</v>
      </c>
      <c r="L107">
        <v>60</v>
      </c>
      <c r="M107">
        <v>1</v>
      </c>
      <c r="N107">
        <v>0</v>
      </c>
      <c r="O107">
        <v>0</v>
      </c>
      <c r="P107">
        <v>0</v>
      </c>
      <c r="Q107" t="e">
        <f>VLOOKUP($A107,'[1]SheltersALL_2.17.22'!$1:$1048576,6,0)</f>
        <v>#N/A</v>
      </c>
      <c r="R107" t="str">
        <f>VLOOKUP($A107, [1]FA21_Ridership!$1:$1048576,11, 0)</f>
        <v>FREMONT</v>
      </c>
      <c r="S107" t="str">
        <f>VLOOKUP($A107, [1]FA21_Ridership!$1:$1048576,12, 0)</f>
        <v>ALAMEDA</v>
      </c>
      <c r="T107">
        <f>VLOOKUP($A107, [1]FA21_Ridership!$1:$1048576,13, 0)</f>
        <v>5</v>
      </c>
      <c r="U107">
        <f t="shared" si="5"/>
        <v>0</v>
      </c>
      <c r="V107" s="67">
        <f t="shared" si="6"/>
        <v>0</v>
      </c>
      <c r="W107">
        <v>0.94135500000000005</v>
      </c>
      <c r="X107" s="67">
        <f t="shared" si="7"/>
        <v>0.86599999999999999</v>
      </c>
      <c r="Y107">
        <v>7.7732999999999997E-2</v>
      </c>
      <c r="Z107" s="67">
        <f t="shared" si="8"/>
        <v>0.16</v>
      </c>
      <c r="AA107">
        <f>VLOOKUP($C107,[1]Disability!$1:$1048576,5,FALSE)</f>
        <v>0</v>
      </c>
      <c r="AB107" s="67">
        <f t="shared" si="9"/>
        <v>0</v>
      </c>
      <c r="AC107" t="e">
        <f>VLOOKUP($A107,#REF!,9,FALSE)</f>
        <v>#REF!</v>
      </c>
    </row>
    <row r="108" spans="1:29">
      <c r="A108">
        <v>55062</v>
      </c>
      <c r="B108">
        <v>107</v>
      </c>
      <c r="C108">
        <v>900100</v>
      </c>
      <c r="D108" t="s">
        <v>4235</v>
      </c>
      <c r="E108" t="s">
        <v>4236</v>
      </c>
      <c r="G108" t="e">
        <f>VLOOKUP($H108,[1]BRT!$1:$1048576,1,0)</f>
        <v>#N/A</v>
      </c>
      <c r="H108" t="s">
        <v>4333</v>
      </c>
      <c r="I108">
        <v>37.549613999999998</v>
      </c>
      <c r="J108">
        <v>-122.042571</v>
      </c>
      <c r="K108">
        <v>720</v>
      </c>
      <c r="L108">
        <v>60</v>
      </c>
      <c r="M108">
        <v>1</v>
      </c>
      <c r="N108">
        <v>0</v>
      </c>
      <c r="O108">
        <v>0</v>
      </c>
      <c r="P108">
        <v>0</v>
      </c>
      <c r="Q108" t="e">
        <f>VLOOKUP($A108,'[1]SheltersALL_2.17.22'!$1:$1048576,6,0)</f>
        <v>#N/A</v>
      </c>
      <c r="R108" t="str">
        <f>VLOOKUP($A108, [1]FA21_Ridership!$1:$1048576,11, 0)</f>
        <v>NEWARK</v>
      </c>
      <c r="S108" t="str">
        <f>VLOOKUP($A108, [1]FA21_Ridership!$1:$1048576,12, 0)</f>
        <v>ALAMEDA</v>
      </c>
      <c r="T108">
        <f>VLOOKUP($A108, [1]FA21_Ridership!$1:$1048576,13, 0)</f>
        <v>5</v>
      </c>
      <c r="U108">
        <f t="shared" si="5"/>
        <v>0</v>
      </c>
      <c r="V108" s="67">
        <f t="shared" si="6"/>
        <v>0</v>
      </c>
      <c r="W108">
        <v>0.55132599999999998</v>
      </c>
      <c r="X108" s="67">
        <f t="shared" si="7"/>
        <v>0.246</v>
      </c>
      <c r="Y108">
        <v>0.22501699999999999</v>
      </c>
      <c r="Z108" s="67">
        <f t="shared" si="8"/>
        <v>0.51400000000000001</v>
      </c>
      <c r="AA108">
        <f>VLOOKUP($C108,[1]Disability!$1:$1048576,5,FALSE)</f>
        <v>1</v>
      </c>
      <c r="AB108" s="67">
        <f t="shared" si="9"/>
        <v>0.72499999999999998</v>
      </c>
      <c r="AC108" t="e">
        <f>VLOOKUP($A108,#REF!,9,FALSE)</f>
        <v>#REF!</v>
      </c>
    </row>
    <row r="109" spans="1:29">
      <c r="A109">
        <v>51184</v>
      </c>
      <c r="B109">
        <v>108</v>
      </c>
      <c r="C109">
        <v>1600020</v>
      </c>
      <c r="D109" t="s">
        <v>4235</v>
      </c>
      <c r="E109" t="s">
        <v>4236</v>
      </c>
      <c r="G109" t="e">
        <f>VLOOKUP($H109,[1]BRT!$1:$1048576,1,0)</f>
        <v>#N/A</v>
      </c>
      <c r="H109" t="s">
        <v>4334</v>
      </c>
      <c r="I109">
        <v>37.976824999999998</v>
      </c>
      <c r="J109">
        <v>-122.351086</v>
      </c>
      <c r="K109">
        <v>1177</v>
      </c>
      <c r="L109">
        <v>60</v>
      </c>
      <c r="M109">
        <v>1</v>
      </c>
      <c r="N109">
        <v>0</v>
      </c>
      <c r="O109">
        <v>0</v>
      </c>
      <c r="P109">
        <v>0</v>
      </c>
      <c r="Q109" t="e">
        <f>VLOOKUP($A109,'[1]SheltersALL_2.17.22'!$1:$1048576,6,0)</f>
        <v>#N/A</v>
      </c>
      <c r="R109" t="str">
        <f>VLOOKUP($A109, [1]FA21_Ridership!$1:$1048576,11, 0)</f>
        <v>SAN PABLO</v>
      </c>
      <c r="S109" t="str">
        <f>VLOOKUP($A109, [1]FA21_Ridership!$1:$1048576,12, 0)</f>
        <v>CONTRA COSTA</v>
      </c>
      <c r="T109">
        <f>VLOOKUP($A109, [1]FA21_Ridership!$1:$1048576,13, 0)</f>
        <v>1</v>
      </c>
      <c r="U109">
        <f t="shared" si="5"/>
        <v>0</v>
      </c>
      <c r="V109" s="67">
        <f t="shared" si="6"/>
        <v>0</v>
      </c>
      <c r="W109">
        <v>0.95123000000000002</v>
      </c>
      <c r="X109" s="67">
        <f t="shared" si="7"/>
        <v>0.90300000000000002</v>
      </c>
      <c r="Y109">
        <v>0.42296099999999998</v>
      </c>
      <c r="Z109" s="67">
        <f t="shared" si="8"/>
        <v>0.78600000000000003</v>
      </c>
      <c r="AA109">
        <f>VLOOKUP($C109,[1]Disability!$1:$1048576,5,FALSE)</f>
        <v>0</v>
      </c>
      <c r="AB109" s="67">
        <f t="shared" si="9"/>
        <v>0</v>
      </c>
      <c r="AC109" t="e">
        <f>VLOOKUP($A109,#REF!,9,FALSE)</f>
        <v>#REF!</v>
      </c>
    </row>
    <row r="110" spans="1:29">
      <c r="A110">
        <v>52058</v>
      </c>
      <c r="B110">
        <v>109</v>
      </c>
      <c r="C110">
        <v>9905550</v>
      </c>
      <c r="D110" t="s">
        <v>4235</v>
      </c>
      <c r="E110" t="s">
        <v>4236</v>
      </c>
      <c r="G110" t="e">
        <f>VLOOKUP($H110,[1]BRT!$1:$1048576,1,0)</f>
        <v>#N/A</v>
      </c>
      <c r="H110" t="s">
        <v>4335</v>
      </c>
      <c r="I110">
        <v>37.580854000000002</v>
      </c>
      <c r="J110">
        <v>-121.996118</v>
      </c>
      <c r="K110">
        <v>720</v>
      </c>
      <c r="L110">
        <v>60</v>
      </c>
      <c r="M110">
        <v>1</v>
      </c>
      <c r="N110">
        <v>0</v>
      </c>
      <c r="O110">
        <v>0</v>
      </c>
      <c r="P110">
        <v>0</v>
      </c>
      <c r="Q110" t="e">
        <f>VLOOKUP($A110,'[1]SheltersALL_2.17.22'!$1:$1048576,6,0)</f>
        <v>#N/A</v>
      </c>
      <c r="R110" t="str">
        <f>VLOOKUP($A110, [1]FA21_Ridership!$1:$1048576,11, 0)</f>
        <v>FREMONT</v>
      </c>
      <c r="S110" t="str">
        <f>VLOOKUP($A110, [1]FA21_Ridership!$1:$1048576,12, 0)</f>
        <v>ALAMEDA</v>
      </c>
      <c r="T110">
        <f>VLOOKUP($A110, [1]FA21_Ridership!$1:$1048576,13, 0)</f>
        <v>5</v>
      </c>
      <c r="U110">
        <f t="shared" si="5"/>
        <v>0</v>
      </c>
      <c r="V110" s="67">
        <f t="shared" si="6"/>
        <v>0</v>
      </c>
      <c r="W110">
        <v>0.78728200000000004</v>
      </c>
      <c r="X110" s="67">
        <f t="shared" si="7"/>
        <v>0.56299999999999994</v>
      </c>
      <c r="Y110">
        <v>3.9379999999999998E-2</v>
      </c>
      <c r="Z110" s="67">
        <f t="shared" si="8"/>
        <v>4.9000000000000002E-2</v>
      </c>
      <c r="AA110">
        <f>VLOOKUP($C110,[1]Disability!$1:$1048576,5,FALSE)</f>
        <v>0</v>
      </c>
      <c r="AB110" s="67">
        <f t="shared" si="9"/>
        <v>0</v>
      </c>
      <c r="AC110" t="e">
        <f>VLOOKUP($A110,#REF!,9,FALSE)</f>
        <v>#REF!</v>
      </c>
    </row>
    <row r="111" spans="1:29">
      <c r="A111">
        <v>56715</v>
      </c>
      <c r="B111">
        <v>110</v>
      </c>
      <c r="C111">
        <v>102030</v>
      </c>
      <c r="D111" t="s">
        <v>4235</v>
      </c>
      <c r="E111" t="s">
        <v>4236</v>
      </c>
      <c r="G111" t="e">
        <f>VLOOKUP($H111,[1]BRT!$1:$1048576,1,0)</f>
        <v>#N/A</v>
      </c>
      <c r="H111" t="s">
        <v>4336</v>
      </c>
      <c r="I111">
        <v>37.787925000000001</v>
      </c>
      <c r="J111">
        <v>-122.27604599999999</v>
      </c>
      <c r="K111">
        <v>897</v>
      </c>
      <c r="L111">
        <v>60</v>
      </c>
      <c r="M111">
        <v>1</v>
      </c>
      <c r="N111">
        <v>0</v>
      </c>
      <c r="O111">
        <v>0</v>
      </c>
      <c r="P111">
        <v>0</v>
      </c>
      <c r="Q111" t="e">
        <f>VLOOKUP($A111,'[1]SheltersALL_2.17.22'!$1:$1048576,6,0)</f>
        <v>#N/A</v>
      </c>
      <c r="R111" t="str">
        <f>VLOOKUP($A111, [1]FA21_Ridership!$1:$1048576,11, 0)</f>
        <v>ALAMEDA</v>
      </c>
      <c r="S111" t="str">
        <f>VLOOKUP($A111, [1]FA21_Ridership!$1:$1048576,12, 0)</f>
        <v>ALAMEDA</v>
      </c>
      <c r="T111">
        <f>VLOOKUP($A111, [1]FA21_Ridership!$1:$1048576,13, 0)</f>
        <v>3</v>
      </c>
      <c r="U111">
        <f t="shared" si="5"/>
        <v>0</v>
      </c>
      <c r="V111" s="67">
        <f t="shared" si="6"/>
        <v>0</v>
      </c>
      <c r="W111">
        <v>0.88905299999999998</v>
      </c>
      <c r="X111" s="67">
        <f t="shared" si="7"/>
        <v>0.749</v>
      </c>
      <c r="Y111">
        <v>0.29585800000000001</v>
      </c>
      <c r="Z111" s="67">
        <f t="shared" si="8"/>
        <v>0.629</v>
      </c>
      <c r="AA111">
        <f>VLOOKUP($C111,[1]Disability!$1:$1048576,5,FALSE)</f>
        <v>1</v>
      </c>
      <c r="AB111" s="67">
        <f t="shared" si="9"/>
        <v>0.72499999999999998</v>
      </c>
      <c r="AC111" t="e">
        <f>VLOOKUP($A111,#REF!,9,FALSE)</f>
        <v>#REF!</v>
      </c>
    </row>
    <row r="112" spans="1:29">
      <c r="A112">
        <v>58100</v>
      </c>
      <c r="B112">
        <v>111</v>
      </c>
      <c r="C112">
        <v>700140</v>
      </c>
      <c r="D112" t="s">
        <v>4235</v>
      </c>
      <c r="E112" t="s">
        <v>4236</v>
      </c>
      <c r="G112" t="e">
        <f>VLOOKUP($H112,[1]BRT!$1:$1048576,1,0)</f>
        <v>#N/A</v>
      </c>
      <c r="H112" t="s">
        <v>4337</v>
      </c>
      <c r="I112">
        <v>37.559331999999998</v>
      </c>
      <c r="J112">
        <v>-122.06339199999999</v>
      </c>
      <c r="K112">
        <v>720</v>
      </c>
      <c r="L112">
        <v>60</v>
      </c>
      <c r="M112">
        <v>1</v>
      </c>
      <c r="N112">
        <v>0</v>
      </c>
      <c r="O112">
        <v>0</v>
      </c>
      <c r="P112">
        <v>0</v>
      </c>
      <c r="Q112" t="e">
        <f>VLOOKUP($A112,'[1]SheltersALL_2.17.22'!$1:$1048576,6,0)</f>
        <v>#N/A</v>
      </c>
      <c r="R112" t="str">
        <f>VLOOKUP($A112, [1]FA21_Ridership!$1:$1048576,11, 0)</f>
        <v>FREMONT</v>
      </c>
      <c r="S112" t="str">
        <f>VLOOKUP($A112, [1]FA21_Ridership!$1:$1048576,12, 0)</f>
        <v>ALAMEDA</v>
      </c>
      <c r="T112">
        <f>VLOOKUP($A112, [1]FA21_Ridership!$1:$1048576,13, 0)</f>
        <v>5</v>
      </c>
      <c r="U112">
        <f t="shared" si="5"/>
        <v>0</v>
      </c>
      <c r="V112" s="67">
        <f t="shared" si="6"/>
        <v>0</v>
      </c>
      <c r="W112">
        <v>0.94135500000000005</v>
      </c>
      <c r="X112" s="67">
        <f t="shared" si="7"/>
        <v>0.86599999999999999</v>
      </c>
      <c r="Y112">
        <v>7.7732999999999997E-2</v>
      </c>
      <c r="Z112" s="67">
        <f t="shared" si="8"/>
        <v>0.16</v>
      </c>
      <c r="AA112">
        <f>VLOOKUP($C112,[1]Disability!$1:$1048576,5,FALSE)</f>
        <v>0</v>
      </c>
      <c r="AB112" s="67">
        <f t="shared" si="9"/>
        <v>0</v>
      </c>
      <c r="AC112" t="e">
        <f>VLOOKUP($A112,#REF!,9,FALSE)</f>
        <v>#REF!</v>
      </c>
    </row>
    <row r="113" spans="1:29">
      <c r="A113">
        <v>50696</v>
      </c>
      <c r="B113">
        <v>112</v>
      </c>
      <c r="C113">
        <v>1504490</v>
      </c>
      <c r="D113" t="s">
        <v>4235</v>
      </c>
      <c r="E113" t="s">
        <v>4236</v>
      </c>
      <c r="G113" t="e">
        <f>VLOOKUP($H113,[1]BRT!$1:$1048576,1,0)</f>
        <v>#N/A</v>
      </c>
      <c r="H113" t="s">
        <v>4338</v>
      </c>
      <c r="I113">
        <v>37.692737000000001</v>
      </c>
      <c r="J113">
        <v>-122.165279</v>
      </c>
      <c r="K113">
        <v>960</v>
      </c>
      <c r="L113">
        <v>60</v>
      </c>
      <c r="M113">
        <v>1</v>
      </c>
      <c r="N113">
        <v>0</v>
      </c>
      <c r="O113">
        <v>0</v>
      </c>
      <c r="P113">
        <v>0</v>
      </c>
      <c r="Q113" t="e">
        <f>VLOOKUP($A113,'[1]SheltersALL_2.17.22'!$1:$1048576,6,0)</f>
        <v>#N/A</v>
      </c>
      <c r="R113" t="str">
        <f>VLOOKUP($A113, [1]FA21_Ridership!$1:$1048576,11, 0)</f>
        <v>SAN LEANDRO</v>
      </c>
      <c r="S113" t="str">
        <f>VLOOKUP($A113, [1]FA21_Ridership!$1:$1048576,12, 0)</f>
        <v>ALAMEDA</v>
      </c>
      <c r="T113">
        <f>VLOOKUP($A113, [1]FA21_Ridership!$1:$1048576,13, 0)</f>
        <v>4</v>
      </c>
      <c r="U113">
        <f t="shared" si="5"/>
        <v>0</v>
      </c>
      <c r="V113" s="67">
        <f t="shared" si="6"/>
        <v>0</v>
      </c>
      <c r="W113">
        <v>0.85876600000000003</v>
      </c>
      <c r="X113" s="67">
        <f t="shared" si="7"/>
        <v>0.69399999999999995</v>
      </c>
      <c r="Y113">
        <v>3.5714000000000003E-2</v>
      </c>
      <c r="Z113" s="67">
        <f t="shared" si="8"/>
        <v>4.1000000000000002E-2</v>
      </c>
      <c r="AA113">
        <f>VLOOKUP($C113,[1]Disability!$1:$1048576,5,FALSE)</f>
        <v>0</v>
      </c>
      <c r="AB113" s="67">
        <f t="shared" si="9"/>
        <v>0</v>
      </c>
      <c r="AC113" t="e">
        <f>VLOOKUP($A113,#REF!,9,FALSE)</f>
        <v>#REF!</v>
      </c>
    </row>
    <row r="114" spans="1:29">
      <c r="A114">
        <v>59398</v>
      </c>
      <c r="B114">
        <v>113</v>
      </c>
      <c r="C114">
        <v>1301070</v>
      </c>
      <c r="D114" t="s">
        <v>4235</v>
      </c>
      <c r="E114" t="s">
        <v>4236</v>
      </c>
      <c r="G114" t="e">
        <f>VLOOKUP($H114,[1]BRT!$1:$1048576,1,0)</f>
        <v>#N/A</v>
      </c>
      <c r="H114" t="s">
        <v>4311</v>
      </c>
      <c r="I114">
        <v>37.908915</v>
      </c>
      <c r="J114">
        <v>-122.309766</v>
      </c>
      <c r="K114">
        <v>839</v>
      </c>
      <c r="L114">
        <v>60</v>
      </c>
      <c r="M114">
        <v>1</v>
      </c>
      <c r="N114">
        <v>0</v>
      </c>
      <c r="O114">
        <v>0</v>
      </c>
      <c r="P114">
        <v>0</v>
      </c>
      <c r="Q114" t="e">
        <f>VLOOKUP($A114,'[1]SheltersALL_2.17.22'!$1:$1048576,6,0)</f>
        <v>#N/A</v>
      </c>
      <c r="R114" t="str">
        <f>VLOOKUP($A114, [1]FA21_Ridership!$1:$1048576,11, 0)</f>
        <v>RICHMOND</v>
      </c>
      <c r="S114" t="str">
        <f>VLOOKUP($A114, [1]FA21_Ridership!$1:$1048576,12, 0)</f>
        <v>CONTRA COSTA</v>
      </c>
      <c r="T114">
        <f>VLOOKUP($A114, [1]FA21_Ridership!$1:$1048576,13, 0)</f>
        <v>1</v>
      </c>
      <c r="U114">
        <f t="shared" si="5"/>
        <v>0</v>
      </c>
      <c r="V114" s="67">
        <f t="shared" si="6"/>
        <v>0</v>
      </c>
      <c r="W114">
        <v>0.40731899999999999</v>
      </c>
      <c r="X114" s="67">
        <f t="shared" si="7"/>
        <v>0.13</v>
      </c>
      <c r="Y114">
        <v>0.180338</v>
      </c>
      <c r="Z114" s="67">
        <f t="shared" si="8"/>
        <v>0.439</v>
      </c>
      <c r="AA114">
        <f>VLOOKUP($C114,[1]Disability!$1:$1048576,5,FALSE)</f>
        <v>0</v>
      </c>
      <c r="AB114" s="67">
        <f t="shared" si="9"/>
        <v>0</v>
      </c>
      <c r="AC114" t="e">
        <f>VLOOKUP($A114,#REF!,9,FALSE)</f>
        <v>#REF!</v>
      </c>
    </row>
    <row r="115" spans="1:29">
      <c r="A115">
        <v>53258</v>
      </c>
      <c r="B115">
        <v>114</v>
      </c>
      <c r="C115">
        <v>9801580</v>
      </c>
      <c r="D115" t="s">
        <v>4235</v>
      </c>
      <c r="E115" t="s">
        <v>4236</v>
      </c>
      <c r="G115" t="e">
        <f>VLOOKUP($H115,[1]BRT!$1:$1048576,1,0)</f>
        <v>#N/A</v>
      </c>
      <c r="H115" t="s">
        <v>4283</v>
      </c>
      <c r="I115">
        <v>37.684313000000003</v>
      </c>
      <c r="J115">
        <v>-122.082247</v>
      </c>
      <c r="K115">
        <v>958</v>
      </c>
      <c r="L115">
        <v>60</v>
      </c>
      <c r="M115">
        <v>1</v>
      </c>
      <c r="N115">
        <v>0</v>
      </c>
      <c r="O115">
        <v>0</v>
      </c>
      <c r="P115">
        <v>0</v>
      </c>
      <c r="Q115" t="e">
        <f>VLOOKUP($A115,'[1]SheltersALL_2.17.22'!$1:$1048576,6,0)</f>
        <v>#N/A</v>
      </c>
      <c r="R115" t="str">
        <f>VLOOKUP($A115, [1]FA21_Ridership!$1:$1048576,11, 0)</f>
        <v>COUNTY-ALAMEDA</v>
      </c>
      <c r="S115" t="str">
        <f>VLOOKUP($A115, [1]FA21_Ridership!$1:$1048576,12, 0)</f>
        <v>ALAMEDA</v>
      </c>
      <c r="T115">
        <f>VLOOKUP($A115, [1]FA21_Ridership!$1:$1048576,13, 0)</f>
        <v>4</v>
      </c>
      <c r="U115">
        <f t="shared" si="5"/>
        <v>0</v>
      </c>
      <c r="V115" s="67">
        <f t="shared" si="6"/>
        <v>0</v>
      </c>
      <c r="W115">
        <v>0.73955400000000004</v>
      </c>
      <c r="X115" s="67">
        <f t="shared" si="7"/>
        <v>0.46200000000000002</v>
      </c>
      <c r="Y115">
        <v>0.233547</v>
      </c>
      <c r="Z115" s="67">
        <f t="shared" si="8"/>
        <v>0.52900000000000003</v>
      </c>
      <c r="AA115">
        <f>VLOOKUP($C115,[1]Disability!$1:$1048576,5,FALSE)</f>
        <v>2</v>
      </c>
      <c r="AB115" s="67">
        <f t="shared" si="9"/>
        <v>0.91600000000000004</v>
      </c>
      <c r="AC115" t="e">
        <f>VLOOKUP($A115,#REF!,9,FALSE)</f>
        <v>#REF!</v>
      </c>
    </row>
    <row r="116" spans="1:29">
      <c r="A116">
        <v>51214</v>
      </c>
      <c r="B116">
        <v>115</v>
      </c>
      <c r="C116">
        <v>9801480</v>
      </c>
      <c r="D116" t="s">
        <v>4235</v>
      </c>
      <c r="E116" t="s">
        <v>4236</v>
      </c>
      <c r="G116" t="e">
        <f>VLOOKUP($H116,[1]BRT!$1:$1048576,1,0)</f>
        <v>#N/A</v>
      </c>
      <c r="H116" t="s">
        <v>4294</v>
      </c>
      <c r="I116">
        <v>37.685735000000001</v>
      </c>
      <c r="J116">
        <v>-122.086201</v>
      </c>
      <c r="K116">
        <v>958</v>
      </c>
      <c r="L116">
        <v>60</v>
      </c>
      <c r="M116">
        <v>1</v>
      </c>
      <c r="N116">
        <v>0</v>
      </c>
      <c r="O116">
        <v>0</v>
      </c>
      <c r="P116">
        <v>0</v>
      </c>
      <c r="Q116" t="e">
        <f>VLOOKUP($A116,'[1]SheltersALL_2.17.22'!$1:$1048576,6,0)</f>
        <v>#N/A</v>
      </c>
      <c r="R116" t="str">
        <f>VLOOKUP($A116, [1]FA21_Ridership!$1:$1048576,11, 0)</f>
        <v>COUNTY-ALAMEDA</v>
      </c>
      <c r="S116" t="str">
        <f>VLOOKUP($A116, [1]FA21_Ridership!$1:$1048576,12, 0)</f>
        <v>ALAMEDA</v>
      </c>
      <c r="T116">
        <f>VLOOKUP($A116, [1]FA21_Ridership!$1:$1048576,13, 0)</f>
        <v>4</v>
      </c>
      <c r="U116">
        <f t="shared" si="5"/>
        <v>0</v>
      </c>
      <c r="V116" s="67">
        <f t="shared" si="6"/>
        <v>0</v>
      </c>
      <c r="W116">
        <v>0.73955400000000004</v>
      </c>
      <c r="X116" s="67">
        <f t="shared" si="7"/>
        <v>0.46200000000000002</v>
      </c>
      <c r="Y116">
        <v>0.233547</v>
      </c>
      <c r="Z116" s="67">
        <f t="shared" si="8"/>
        <v>0.52900000000000003</v>
      </c>
      <c r="AA116">
        <f>VLOOKUP($C116,[1]Disability!$1:$1048576,5,FALSE)</f>
        <v>0</v>
      </c>
      <c r="AB116" s="67">
        <f t="shared" si="9"/>
        <v>0</v>
      </c>
      <c r="AC116" t="e">
        <f>VLOOKUP($A116,#REF!,9,FALSE)</f>
        <v>#REF!</v>
      </c>
    </row>
    <row r="117" spans="1:29">
      <c r="A117">
        <v>59354</v>
      </c>
      <c r="B117">
        <v>116</v>
      </c>
      <c r="C117">
        <v>9900060</v>
      </c>
      <c r="D117" t="s">
        <v>4235</v>
      </c>
      <c r="E117" t="s">
        <v>4236</v>
      </c>
      <c r="G117" t="e">
        <f>VLOOKUP($H117,[1]BRT!$1:$1048576,1,0)</f>
        <v>#N/A</v>
      </c>
      <c r="H117" t="s">
        <v>4339</v>
      </c>
      <c r="I117">
        <v>37.972509000000002</v>
      </c>
      <c r="J117">
        <v>-122.30377300000001</v>
      </c>
      <c r="K117">
        <v>779</v>
      </c>
      <c r="L117">
        <v>60</v>
      </c>
      <c r="M117">
        <v>1</v>
      </c>
      <c r="N117">
        <v>0</v>
      </c>
      <c r="O117">
        <v>0</v>
      </c>
      <c r="P117">
        <v>0</v>
      </c>
      <c r="Q117" t="e">
        <f>VLOOKUP($A117,'[1]SheltersALL_2.17.22'!$1:$1048576,6,0)</f>
        <v>#N/A</v>
      </c>
      <c r="R117" t="str">
        <f>VLOOKUP($A117, [1]FA21_Ridership!$1:$1048576,11, 0)</f>
        <v>COUNTY-CONTRA COSTA</v>
      </c>
      <c r="S117" t="str">
        <f>VLOOKUP($A117, [1]FA21_Ridership!$1:$1048576,12, 0)</f>
        <v>CONTRA COSTA</v>
      </c>
      <c r="T117">
        <f>VLOOKUP($A117, [1]FA21_Ridership!$1:$1048576,13, 0)</f>
        <v>1</v>
      </c>
      <c r="U117">
        <f t="shared" si="5"/>
        <v>0</v>
      </c>
      <c r="V117" s="67">
        <f t="shared" si="6"/>
        <v>0</v>
      </c>
      <c r="W117">
        <v>0.68224300000000004</v>
      </c>
      <c r="X117" s="67">
        <f t="shared" si="7"/>
        <v>0.38900000000000001</v>
      </c>
      <c r="Y117">
        <v>0.209456</v>
      </c>
      <c r="Z117" s="67">
        <f t="shared" si="8"/>
        <v>0.49</v>
      </c>
      <c r="AA117">
        <f>VLOOKUP($C117,[1]Disability!$1:$1048576,5,FALSE)</f>
        <v>1</v>
      </c>
      <c r="AB117" s="67">
        <f t="shared" si="9"/>
        <v>0.72499999999999998</v>
      </c>
      <c r="AC117" t="e">
        <f>VLOOKUP($A117,#REF!,9,FALSE)</f>
        <v>#REF!</v>
      </c>
    </row>
    <row r="118" spans="1:29">
      <c r="A118">
        <v>52898</v>
      </c>
      <c r="B118">
        <v>117</v>
      </c>
      <c r="C118">
        <v>901170</v>
      </c>
      <c r="D118" t="s">
        <v>4235</v>
      </c>
      <c r="E118" t="s">
        <v>4236</v>
      </c>
      <c r="G118" t="e">
        <f>VLOOKUP($H118,[1]BRT!$1:$1048576,1,0)</f>
        <v>#N/A</v>
      </c>
      <c r="H118" t="s">
        <v>4289</v>
      </c>
      <c r="I118">
        <v>37.532266</v>
      </c>
      <c r="J118">
        <v>-122.02307500000001</v>
      </c>
      <c r="K118">
        <v>720</v>
      </c>
      <c r="L118">
        <v>60</v>
      </c>
      <c r="M118">
        <v>1</v>
      </c>
      <c r="N118">
        <v>0</v>
      </c>
      <c r="O118">
        <v>0</v>
      </c>
      <c r="P118">
        <v>0</v>
      </c>
      <c r="Q118" t="e">
        <f>VLOOKUP($A118,'[1]SheltersALL_2.17.22'!$1:$1048576,6,0)</f>
        <v>#N/A</v>
      </c>
      <c r="R118" t="str">
        <f>VLOOKUP($A118, [1]FA21_Ridership!$1:$1048576,11, 0)</f>
        <v>NEWARK</v>
      </c>
      <c r="S118" t="str">
        <f>VLOOKUP($A118, [1]FA21_Ridership!$1:$1048576,12, 0)</f>
        <v>ALAMEDA</v>
      </c>
      <c r="T118">
        <f>VLOOKUP($A118, [1]FA21_Ridership!$1:$1048576,13, 0)</f>
        <v>5</v>
      </c>
      <c r="U118">
        <f t="shared" si="5"/>
        <v>0</v>
      </c>
      <c r="V118" s="67">
        <f t="shared" si="6"/>
        <v>0</v>
      </c>
      <c r="W118">
        <v>0.77039100000000005</v>
      </c>
      <c r="X118" s="67">
        <f t="shared" si="7"/>
        <v>0.52100000000000002</v>
      </c>
      <c r="Y118">
        <v>5.4190000000000002E-2</v>
      </c>
      <c r="Z118" s="67">
        <f t="shared" si="8"/>
        <v>8.8999999999999996E-2</v>
      </c>
      <c r="AA118">
        <f>VLOOKUP($C118,[1]Disability!$1:$1048576,5,FALSE)</f>
        <v>0</v>
      </c>
      <c r="AB118" s="67">
        <f t="shared" si="9"/>
        <v>0</v>
      </c>
      <c r="AC118" t="e">
        <f>VLOOKUP($A118,#REF!,9,FALSE)</f>
        <v>#REF!</v>
      </c>
    </row>
    <row r="119" spans="1:29">
      <c r="A119">
        <v>53645</v>
      </c>
      <c r="B119">
        <v>118</v>
      </c>
      <c r="C119">
        <v>803940</v>
      </c>
      <c r="D119" t="s">
        <v>4235</v>
      </c>
      <c r="E119" t="s">
        <v>4236</v>
      </c>
      <c r="G119" t="e">
        <f>VLOOKUP($H119,[1]BRT!$1:$1048576,1,0)</f>
        <v>#N/A</v>
      </c>
      <c r="H119" t="s">
        <v>4340</v>
      </c>
      <c r="I119">
        <v>37.621170999999997</v>
      </c>
      <c r="J119">
        <v>-122.06506899999999</v>
      </c>
      <c r="K119">
        <v>960</v>
      </c>
      <c r="L119">
        <v>60</v>
      </c>
      <c r="M119">
        <v>1</v>
      </c>
      <c r="N119">
        <v>0</v>
      </c>
      <c r="O119">
        <v>0</v>
      </c>
      <c r="P119">
        <v>0</v>
      </c>
      <c r="Q119" t="e">
        <f>VLOOKUP($A119,'[1]SheltersALL_2.17.22'!$1:$1048576,6,0)</f>
        <v>#N/A</v>
      </c>
      <c r="R119" t="str">
        <f>VLOOKUP($A119, [1]FA21_Ridership!$1:$1048576,11, 0)</f>
        <v>HAYWARD</v>
      </c>
      <c r="S119" t="str">
        <f>VLOOKUP($A119, [1]FA21_Ridership!$1:$1048576,12, 0)</f>
        <v>ALAMEDA</v>
      </c>
      <c r="T119">
        <f>VLOOKUP($A119, [1]FA21_Ridership!$1:$1048576,13, 0)</f>
        <v>4</v>
      </c>
      <c r="U119">
        <f t="shared" si="5"/>
        <v>0</v>
      </c>
      <c r="V119" s="67">
        <f t="shared" si="6"/>
        <v>0</v>
      </c>
      <c r="W119">
        <v>0.75361400000000001</v>
      </c>
      <c r="X119" s="67">
        <f t="shared" si="7"/>
        <v>0.48</v>
      </c>
      <c r="Y119">
        <v>0.15021999999999999</v>
      </c>
      <c r="Z119" s="67">
        <f t="shared" si="8"/>
        <v>0.35899999999999999</v>
      </c>
      <c r="AA119">
        <f>VLOOKUP($C119,[1]Disability!$1:$1048576,5,FALSE)</f>
        <v>0</v>
      </c>
      <c r="AB119" s="67">
        <f t="shared" si="9"/>
        <v>0</v>
      </c>
      <c r="AC119" t="e">
        <f>VLOOKUP($A119,#REF!,9,FALSE)</f>
        <v>#REF!</v>
      </c>
    </row>
    <row r="120" spans="1:29">
      <c r="A120">
        <v>57121</v>
      </c>
      <c r="B120">
        <v>119</v>
      </c>
      <c r="C120">
        <v>900120</v>
      </c>
      <c r="D120" t="s">
        <v>4235</v>
      </c>
      <c r="E120" t="s">
        <v>4236</v>
      </c>
      <c r="G120" t="e">
        <f>VLOOKUP($H120,[1]BRT!$1:$1048576,1,0)</f>
        <v>#N/A</v>
      </c>
      <c r="H120" t="s">
        <v>4341</v>
      </c>
      <c r="I120">
        <v>37.546323999999998</v>
      </c>
      <c r="J120">
        <v>-122.030029</v>
      </c>
      <c r="K120">
        <v>720</v>
      </c>
      <c r="L120">
        <v>60</v>
      </c>
      <c r="M120">
        <v>1</v>
      </c>
      <c r="N120">
        <v>0</v>
      </c>
      <c r="O120">
        <v>0</v>
      </c>
      <c r="P120">
        <v>0</v>
      </c>
      <c r="Q120" t="e">
        <f>VLOOKUP($A120,'[1]SheltersALL_2.17.22'!$1:$1048576,6,0)</f>
        <v>#N/A</v>
      </c>
      <c r="R120" t="str">
        <f>VLOOKUP($A120, [1]FA21_Ridership!$1:$1048576,11, 0)</f>
        <v>NEWARK</v>
      </c>
      <c r="S120" t="str">
        <f>VLOOKUP($A120, [1]FA21_Ridership!$1:$1048576,12, 0)</f>
        <v>ALAMEDA</v>
      </c>
      <c r="T120">
        <f>VLOOKUP($A120, [1]FA21_Ridership!$1:$1048576,13, 0)</f>
        <v>5</v>
      </c>
      <c r="U120">
        <f t="shared" si="5"/>
        <v>0</v>
      </c>
      <c r="V120" s="67">
        <f t="shared" si="6"/>
        <v>0</v>
      </c>
      <c r="W120">
        <v>0.75136099999999995</v>
      </c>
      <c r="X120" s="67">
        <f t="shared" si="7"/>
        <v>0.47799999999999998</v>
      </c>
      <c r="Y120">
        <v>5.1422000000000002E-2</v>
      </c>
      <c r="Z120" s="67">
        <f t="shared" si="8"/>
        <v>8.4000000000000005E-2</v>
      </c>
      <c r="AA120">
        <f>VLOOKUP($C120,[1]Disability!$1:$1048576,5,FALSE)</f>
        <v>0</v>
      </c>
      <c r="AB120" s="67">
        <f t="shared" si="9"/>
        <v>0</v>
      </c>
      <c r="AC120" t="e">
        <f>VLOOKUP($A120,#REF!,9,FALSE)</f>
        <v>#REF!</v>
      </c>
    </row>
    <row r="121" spans="1:29">
      <c r="A121">
        <v>52878</v>
      </c>
      <c r="B121">
        <v>120</v>
      </c>
      <c r="C121">
        <v>802890</v>
      </c>
      <c r="D121" t="s">
        <v>4235</v>
      </c>
      <c r="E121" t="s">
        <v>4236</v>
      </c>
      <c r="G121" t="e">
        <f>VLOOKUP($H121,[1]BRT!$1:$1048576,1,0)</f>
        <v>#N/A</v>
      </c>
      <c r="H121" t="s">
        <v>4342</v>
      </c>
      <c r="I121">
        <v>37.618017000000002</v>
      </c>
      <c r="J121">
        <v>-122.062377</v>
      </c>
      <c r="K121">
        <v>961</v>
      </c>
      <c r="L121">
        <v>60</v>
      </c>
      <c r="M121">
        <v>1</v>
      </c>
      <c r="N121">
        <v>0</v>
      </c>
      <c r="O121">
        <v>0</v>
      </c>
      <c r="P121">
        <v>0</v>
      </c>
      <c r="Q121" t="e">
        <f>VLOOKUP($A121,'[1]SheltersALL_2.17.22'!$1:$1048576,6,0)</f>
        <v>#N/A</v>
      </c>
      <c r="R121" t="str">
        <f>VLOOKUP($A121, [1]FA21_Ridership!$1:$1048576,11, 0)</f>
        <v>HAYWARD</v>
      </c>
      <c r="S121" t="str">
        <f>VLOOKUP($A121, [1]FA21_Ridership!$1:$1048576,12, 0)</f>
        <v>ALAMEDA</v>
      </c>
      <c r="T121">
        <f>VLOOKUP($A121, [1]FA21_Ridership!$1:$1048576,13, 0)</f>
        <v>4</v>
      </c>
      <c r="U121">
        <f t="shared" si="5"/>
        <v>0</v>
      </c>
      <c r="V121" s="67">
        <f t="shared" si="6"/>
        <v>0</v>
      </c>
      <c r="W121">
        <v>0.75361400000000001</v>
      </c>
      <c r="X121" s="67">
        <f t="shared" si="7"/>
        <v>0.48</v>
      </c>
      <c r="Y121">
        <v>0.15021999999999999</v>
      </c>
      <c r="Z121" s="67">
        <f t="shared" si="8"/>
        <v>0.35899999999999999</v>
      </c>
      <c r="AA121">
        <f>VLOOKUP($C121,[1]Disability!$1:$1048576,5,FALSE)</f>
        <v>0</v>
      </c>
      <c r="AB121" s="67">
        <f t="shared" si="9"/>
        <v>0</v>
      </c>
      <c r="AC121" t="e">
        <f>VLOOKUP($A121,#REF!,9,FALSE)</f>
        <v>#REF!</v>
      </c>
    </row>
    <row r="122" spans="1:29">
      <c r="A122">
        <v>51898</v>
      </c>
      <c r="B122">
        <v>121</v>
      </c>
      <c r="C122">
        <v>901130</v>
      </c>
      <c r="D122" t="s">
        <v>4235</v>
      </c>
      <c r="E122" t="s">
        <v>4236</v>
      </c>
      <c r="G122" t="e">
        <f>VLOOKUP($H122,[1]BRT!$1:$1048576,1,0)</f>
        <v>#N/A</v>
      </c>
      <c r="H122" t="s">
        <v>4343</v>
      </c>
      <c r="I122">
        <v>37.521003</v>
      </c>
      <c r="J122">
        <v>-122.009591</v>
      </c>
      <c r="K122">
        <v>720</v>
      </c>
      <c r="L122">
        <v>60</v>
      </c>
      <c r="M122">
        <v>1</v>
      </c>
      <c r="N122">
        <v>0</v>
      </c>
      <c r="O122">
        <v>0</v>
      </c>
      <c r="P122">
        <v>0</v>
      </c>
      <c r="Q122" t="e">
        <f>VLOOKUP($A122,'[1]SheltersALL_2.17.22'!$1:$1048576,6,0)</f>
        <v>#N/A</v>
      </c>
      <c r="R122" t="str">
        <f>VLOOKUP($A122, [1]FA21_Ridership!$1:$1048576,11, 0)</f>
        <v>NEWARK</v>
      </c>
      <c r="S122" t="str">
        <f>VLOOKUP($A122, [1]FA21_Ridership!$1:$1048576,12, 0)</f>
        <v>ALAMEDA</v>
      </c>
      <c r="T122">
        <f>VLOOKUP($A122, [1]FA21_Ridership!$1:$1048576,13, 0)</f>
        <v>5</v>
      </c>
      <c r="U122">
        <f t="shared" si="5"/>
        <v>0</v>
      </c>
      <c r="V122" s="67">
        <f t="shared" si="6"/>
        <v>0</v>
      </c>
      <c r="W122">
        <v>0.88355700000000004</v>
      </c>
      <c r="X122" s="67">
        <f t="shared" si="7"/>
        <v>0.73599999999999999</v>
      </c>
      <c r="Y122">
        <v>7.6774999999999996E-2</v>
      </c>
      <c r="Z122" s="67">
        <f t="shared" si="8"/>
        <v>0.157</v>
      </c>
      <c r="AA122">
        <f>VLOOKUP($C122,[1]Disability!$1:$1048576,5,FALSE)</f>
        <v>0</v>
      </c>
      <c r="AB122" s="67">
        <f t="shared" si="9"/>
        <v>0</v>
      </c>
      <c r="AC122" t="e">
        <f>VLOOKUP($A122,#REF!,9,FALSE)</f>
        <v>#REF!</v>
      </c>
    </row>
    <row r="123" spans="1:29">
      <c r="A123">
        <v>52209</v>
      </c>
      <c r="B123">
        <v>122</v>
      </c>
      <c r="C123">
        <v>704030</v>
      </c>
      <c r="D123" t="s">
        <v>4235</v>
      </c>
      <c r="E123" t="s">
        <v>4236</v>
      </c>
      <c r="G123" t="e">
        <f>VLOOKUP($H123,[1]BRT!$1:$1048576,1,0)</f>
        <v>#N/A</v>
      </c>
      <c r="H123" t="s">
        <v>4344</v>
      </c>
      <c r="I123">
        <v>37.577134999999998</v>
      </c>
      <c r="J123">
        <v>-121.980187</v>
      </c>
      <c r="K123">
        <v>721</v>
      </c>
      <c r="L123">
        <v>60</v>
      </c>
      <c r="M123">
        <v>1</v>
      </c>
      <c r="N123">
        <v>0</v>
      </c>
      <c r="O123">
        <v>0</v>
      </c>
      <c r="P123">
        <v>0</v>
      </c>
      <c r="Q123" t="e">
        <f>VLOOKUP($A123,'[1]SheltersALL_2.17.22'!$1:$1048576,6,0)</f>
        <v>#N/A</v>
      </c>
      <c r="R123" t="str">
        <f>VLOOKUP($A123, [1]FA21_Ridership!$1:$1048576,11, 0)</f>
        <v>FREMONT</v>
      </c>
      <c r="S123" t="str">
        <f>VLOOKUP($A123, [1]FA21_Ridership!$1:$1048576,12, 0)</f>
        <v>ALAMEDA</v>
      </c>
      <c r="T123">
        <f>VLOOKUP($A123, [1]FA21_Ridership!$1:$1048576,13, 0)</f>
        <v>5</v>
      </c>
      <c r="U123">
        <f t="shared" si="5"/>
        <v>0</v>
      </c>
      <c r="V123" s="67">
        <f t="shared" si="6"/>
        <v>0</v>
      </c>
      <c r="W123">
        <v>0.52717199999999997</v>
      </c>
      <c r="X123" s="67">
        <f t="shared" si="7"/>
        <v>0.216</v>
      </c>
      <c r="Y123">
        <v>0.10176499999999999</v>
      </c>
      <c r="Z123" s="67">
        <f t="shared" si="8"/>
        <v>0.251</v>
      </c>
      <c r="AA123">
        <f>VLOOKUP($C123,[1]Disability!$1:$1048576,5,FALSE)</f>
        <v>0</v>
      </c>
      <c r="AB123" s="67">
        <f t="shared" si="9"/>
        <v>0</v>
      </c>
      <c r="AC123" t="e">
        <f>VLOOKUP($A123,#REF!,9,FALSE)</f>
        <v>#REF!</v>
      </c>
    </row>
    <row r="124" spans="1:29">
      <c r="A124">
        <v>50894</v>
      </c>
      <c r="B124">
        <v>123</v>
      </c>
      <c r="C124">
        <v>9901810</v>
      </c>
      <c r="D124" t="s">
        <v>4235</v>
      </c>
      <c r="E124" t="s">
        <v>4236</v>
      </c>
      <c r="G124" t="e">
        <f>VLOOKUP($H124,[1]BRT!$1:$1048576,1,0)</f>
        <v>#N/A</v>
      </c>
      <c r="H124" t="s">
        <v>4345</v>
      </c>
      <c r="I124">
        <v>37.907733</v>
      </c>
      <c r="J124">
        <v>-122.30833699999999</v>
      </c>
      <c r="K124">
        <v>838</v>
      </c>
      <c r="L124">
        <v>60</v>
      </c>
      <c r="M124">
        <v>1</v>
      </c>
      <c r="N124">
        <v>0</v>
      </c>
      <c r="O124">
        <v>0</v>
      </c>
      <c r="P124">
        <v>0</v>
      </c>
      <c r="Q124" t="e">
        <f>VLOOKUP($A124,'[1]SheltersALL_2.17.22'!$1:$1048576,6,0)</f>
        <v>#N/A</v>
      </c>
      <c r="R124" t="str">
        <f>VLOOKUP($A124, [1]FA21_Ridership!$1:$1048576,11, 0)</f>
        <v>RICHMOND</v>
      </c>
      <c r="S124" t="str">
        <f>VLOOKUP($A124, [1]FA21_Ridership!$1:$1048576,12, 0)</f>
        <v>CONTRA COSTA</v>
      </c>
      <c r="T124">
        <f>VLOOKUP($A124, [1]FA21_Ridership!$1:$1048576,13, 0)</f>
        <v>1</v>
      </c>
      <c r="U124">
        <f t="shared" si="5"/>
        <v>0</v>
      </c>
      <c r="V124" s="67">
        <f t="shared" si="6"/>
        <v>0</v>
      </c>
      <c r="W124">
        <v>0.62346100000000004</v>
      </c>
      <c r="X124" s="67">
        <f t="shared" si="7"/>
        <v>0.316</v>
      </c>
      <c r="Y124">
        <v>0.331173</v>
      </c>
      <c r="Z124" s="67">
        <f t="shared" si="8"/>
        <v>0.67100000000000004</v>
      </c>
      <c r="AA124">
        <f>VLOOKUP($C124,[1]Disability!$1:$1048576,5,FALSE)</f>
        <v>1</v>
      </c>
      <c r="AB124" s="67">
        <f t="shared" si="9"/>
        <v>0.72499999999999998</v>
      </c>
      <c r="AC124" t="e">
        <f>VLOOKUP($A124,#REF!,9,FALSE)</f>
        <v>#REF!</v>
      </c>
    </row>
    <row r="125" spans="1:29">
      <c r="A125">
        <v>50876</v>
      </c>
      <c r="B125">
        <v>124</v>
      </c>
      <c r="C125">
        <v>9801520</v>
      </c>
      <c r="D125" t="s">
        <v>4235</v>
      </c>
      <c r="E125" t="s">
        <v>4236</v>
      </c>
      <c r="G125" t="e">
        <f>VLOOKUP($H125,[1]BRT!$1:$1048576,1,0)</f>
        <v>#N/A</v>
      </c>
      <c r="H125" t="s">
        <v>4346</v>
      </c>
      <c r="I125">
        <v>37.684261999999997</v>
      </c>
      <c r="J125">
        <v>-122.076759</v>
      </c>
      <c r="K125">
        <v>960</v>
      </c>
      <c r="L125">
        <v>60</v>
      </c>
      <c r="M125">
        <v>1</v>
      </c>
      <c r="N125">
        <v>0</v>
      </c>
      <c r="O125">
        <v>0</v>
      </c>
      <c r="P125">
        <v>0</v>
      </c>
      <c r="Q125" t="e">
        <f>VLOOKUP($A125,'[1]SheltersALL_2.17.22'!$1:$1048576,6,0)</f>
        <v>#N/A</v>
      </c>
      <c r="R125" t="str">
        <f>VLOOKUP($A125, [1]FA21_Ridership!$1:$1048576,11, 0)</f>
        <v>COUNTY-ALAMEDA</v>
      </c>
      <c r="S125" t="str">
        <f>VLOOKUP($A125, [1]FA21_Ridership!$1:$1048576,12, 0)</f>
        <v>ALAMEDA</v>
      </c>
      <c r="T125">
        <f>VLOOKUP($A125, [1]FA21_Ridership!$1:$1048576,13, 0)</f>
        <v>4</v>
      </c>
      <c r="U125">
        <f t="shared" si="5"/>
        <v>0</v>
      </c>
      <c r="V125" s="67">
        <f t="shared" si="6"/>
        <v>0</v>
      </c>
      <c r="W125">
        <v>0.47075</v>
      </c>
      <c r="X125" s="67">
        <f t="shared" si="7"/>
        <v>0.16600000000000001</v>
      </c>
      <c r="Y125">
        <v>4.7267000000000003E-2</v>
      </c>
      <c r="Z125" s="67">
        <f t="shared" si="8"/>
        <v>6.2E-2</v>
      </c>
      <c r="AA125">
        <f>VLOOKUP($C125,[1]Disability!$1:$1048576,5,FALSE)</f>
        <v>1</v>
      </c>
      <c r="AB125" s="67">
        <f t="shared" si="9"/>
        <v>0.72499999999999998</v>
      </c>
      <c r="AC125" t="e">
        <f>VLOOKUP($A125,#REF!,9,FALSE)</f>
        <v>#REF!</v>
      </c>
    </row>
    <row r="126" spans="1:29">
      <c r="A126">
        <v>50893</v>
      </c>
      <c r="B126">
        <v>125</v>
      </c>
      <c r="C126">
        <v>9901800</v>
      </c>
      <c r="D126" t="s">
        <v>4235</v>
      </c>
      <c r="E126" t="s">
        <v>4236</v>
      </c>
      <c r="G126" t="e">
        <f>VLOOKUP($H126,[1]BRT!$1:$1048576,1,0)</f>
        <v>#N/A</v>
      </c>
      <c r="H126" t="s">
        <v>4345</v>
      </c>
      <c r="I126">
        <v>37.907862000000002</v>
      </c>
      <c r="J126">
        <v>-122.308753</v>
      </c>
      <c r="K126">
        <v>839</v>
      </c>
      <c r="L126">
        <v>60</v>
      </c>
      <c r="M126">
        <v>1</v>
      </c>
      <c r="N126">
        <v>0</v>
      </c>
      <c r="O126">
        <v>0</v>
      </c>
      <c r="P126">
        <v>0</v>
      </c>
      <c r="Q126" t="e">
        <f>VLOOKUP($A126,'[1]SheltersALL_2.17.22'!$1:$1048576,6,0)</f>
        <v>#N/A</v>
      </c>
      <c r="R126" t="str">
        <f>VLOOKUP($A126, [1]FA21_Ridership!$1:$1048576,11, 0)</f>
        <v>RICHMOND</v>
      </c>
      <c r="S126" t="str">
        <f>VLOOKUP($A126, [1]FA21_Ridership!$1:$1048576,12, 0)</f>
        <v>CONTRA COSTA</v>
      </c>
      <c r="T126">
        <f>VLOOKUP($A126, [1]FA21_Ridership!$1:$1048576,13, 0)</f>
        <v>1</v>
      </c>
      <c r="U126">
        <f t="shared" si="5"/>
        <v>0</v>
      </c>
      <c r="V126" s="67">
        <f t="shared" si="6"/>
        <v>0</v>
      </c>
      <c r="W126">
        <v>0.40731899999999999</v>
      </c>
      <c r="X126" s="67">
        <f t="shared" si="7"/>
        <v>0.13</v>
      </c>
      <c r="Y126">
        <v>0.180338</v>
      </c>
      <c r="Z126" s="67">
        <f t="shared" si="8"/>
        <v>0.439</v>
      </c>
      <c r="AA126">
        <f>VLOOKUP($C126,[1]Disability!$1:$1048576,5,FALSE)</f>
        <v>1</v>
      </c>
      <c r="AB126" s="67">
        <f t="shared" si="9"/>
        <v>0.72499999999999998</v>
      </c>
      <c r="AC126" t="e">
        <f>VLOOKUP($A126,#REF!,9,FALSE)</f>
        <v>#REF!</v>
      </c>
    </row>
    <row r="127" spans="1:29">
      <c r="A127">
        <v>55093</v>
      </c>
      <c r="B127">
        <v>126</v>
      </c>
      <c r="C127">
        <v>900700</v>
      </c>
      <c r="D127" t="s">
        <v>4235</v>
      </c>
      <c r="E127" t="s">
        <v>4236</v>
      </c>
      <c r="G127" t="e">
        <f>VLOOKUP($H127,[1]BRT!$1:$1048576,1,0)</f>
        <v>#N/A</v>
      </c>
      <c r="H127" t="s">
        <v>4347</v>
      </c>
      <c r="I127">
        <v>37.525247</v>
      </c>
      <c r="J127">
        <v>-122.018652</v>
      </c>
      <c r="K127">
        <v>720</v>
      </c>
      <c r="L127">
        <v>60</v>
      </c>
      <c r="M127">
        <v>1</v>
      </c>
      <c r="N127">
        <v>0</v>
      </c>
      <c r="O127">
        <v>0</v>
      </c>
      <c r="P127">
        <v>0</v>
      </c>
      <c r="Q127" t="e">
        <f>VLOOKUP($A127,'[1]SheltersALL_2.17.22'!$1:$1048576,6,0)</f>
        <v>#N/A</v>
      </c>
      <c r="R127" t="str">
        <f>VLOOKUP($A127, [1]FA21_Ridership!$1:$1048576,11, 0)</f>
        <v>NEWARK</v>
      </c>
      <c r="S127" t="str">
        <f>VLOOKUP($A127, [1]FA21_Ridership!$1:$1048576,12, 0)</f>
        <v>ALAMEDA</v>
      </c>
      <c r="T127">
        <f>VLOOKUP($A127, [1]FA21_Ridership!$1:$1048576,13, 0)</f>
        <v>5</v>
      </c>
      <c r="U127">
        <f t="shared" si="5"/>
        <v>0</v>
      </c>
      <c r="V127" s="67">
        <f t="shared" si="6"/>
        <v>0</v>
      </c>
      <c r="W127">
        <v>0.53647500000000004</v>
      </c>
      <c r="X127" s="67">
        <f t="shared" si="7"/>
        <v>0.23200000000000001</v>
      </c>
      <c r="Y127">
        <v>9.1533000000000003E-2</v>
      </c>
      <c r="Z127" s="67">
        <f t="shared" si="8"/>
        <v>0.217</v>
      </c>
      <c r="AA127">
        <f>VLOOKUP($C127,[1]Disability!$1:$1048576,5,FALSE)</f>
        <v>0</v>
      </c>
      <c r="AB127" s="67">
        <f t="shared" si="9"/>
        <v>0</v>
      </c>
      <c r="AC127" t="e">
        <f>VLOOKUP($A127,#REF!,9,FALSE)</f>
        <v>#REF!</v>
      </c>
    </row>
    <row r="128" spans="1:29">
      <c r="A128">
        <v>53347</v>
      </c>
      <c r="B128">
        <v>127</v>
      </c>
      <c r="C128">
        <v>900270</v>
      </c>
      <c r="D128" t="s">
        <v>4235</v>
      </c>
      <c r="E128" t="s">
        <v>4236</v>
      </c>
      <c r="G128" t="e">
        <f>VLOOKUP($H128,[1]BRT!$1:$1048576,1,0)</f>
        <v>#N/A</v>
      </c>
      <c r="H128" t="s">
        <v>4348</v>
      </c>
      <c r="I128">
        <v>37.523214000000003</v>
      </c>
      <c r="J128">
        <v>-122.00470199999999</v>
      </c>
      <c r="K128">
        <v>720</v>
      </c>
      <c r="L128">
        <v>60</v>
      </c>
      <c r="M128">
        <v>1</v>
      </c>
      <c r="N128">
        <v>0</v>
      </c>
      <c r="O128">
        <v>0</v>
      </c>
      <c r="P128">
        <v>0</v>
      </c>
      <c r="Q128" t="e">
        <f>VLOOKUP($A128,'[1]SheltersALL_2.17.22'!$1:$1048576,6,0)</f>
        <v>#N/A</v>
      </c>
      <c r="R128" t="str">
        <f>VLOOKUP($A128, [1]FA21_Ridership!$1:$1048576,11, 0)</f>
        <v>NEWARK</v>
      </c>
      <c r="S128" t="str">
        <f>VLOOKUP($A128, [1]FA21_Ridership!$1:$1048576,12, 0)</f>
        <v>ALAMEDA</v>
      </c>
      <c r="T128">
        <f>VLOOKUP($A128, [1]FA21_Ridership!$1:$1048576,13, 0)</f>
        <v>5</v>
      </c>
      <c r="U128">
        <f t="shared" si="5"/>
        <v>0</v>
      </c>
      <c r="V128" s="67">
        <f t="shared" si="6"/>
        <v>0</v>
      </c>
      <c r="W128">
        <v>0.88355700000000004</v>
      </c>
      <c r="X128" s="67">
        <f t="shared" si="7"/>
        <v>0.73599999999999999</v>
      </c>
      <c r="Y128">
        <v>7.6774999999999996E-2</v>
      </c>
      <c r="Z128" s="67">
        <f t="shared" si="8"/>
        <v>0.157</v>
      </c>
      <c r="AA128">
        <f>VLOOKUP($C128,[1]Disability!$1:$1048576,5,FALSE)</f>
        <v>0</v>
      </c>
      <c r="AB128" s="67">
        <f t="shared" si="9"/>
        <v>0</v>
      </c>
      <c r="AC128" t="e">
        <f>VLOOKUP($A128,#REF!,9,FALSE)</f>
        <v>#REF!</v>
      </c>
    </row>
    <row r="129" spans="1:29">
      <c r="A129">
        <v>50890</v>
      </c>
      <c r="B129">
        <v>128</v>
      </c>
      <c r="C129">
        <v>704570</v>
      </c>
      <c r="D129" t="s">
        <v>4235</v>
      </c>
      <c r="E129" t="s">
        <v>4236</v>
      </c>
      <c r="G129" t="e">
        <f>VLOOKUP($H129,[1]BRT!$1:$1048576,1,0)</f>
        <v>#N/A</v>
      </c>
      <c r="H129" t="s">
        <v>4349</v>
      </c>
      <c r="I129">
        <v>37.580007000000002</v>
      </c>
      <c r="J129">
        <v>-122.03131399999999</v>
      </c>
      <c r="K129">
        <v>720</v>
      </c>
      <c r="L129">
        <v>60</v>
      </c>
      <c r="M129">
        <v>1</v>
      </c>
      <c r="N129">
        <v>0</v>
      </c>
      <c r="O129">
        <v>0</v>
      </c>
      <c r="P129">
        <v>0</v>
      </c>
      <c r="Q129" t="e">
        <f>VLOOKUP($A129,'[1]SheltersALL_2.17.22'!$1:$1048576,6,0)</f>
        <v>#N/A</v>
      </c>
      <c r="R129" t="str">
        <f>VLOOKUP($A129, [1]FA21_Ridership!$1:$1048576,11, 0)</f>
        <v>FREMONT</v>
      </c>
      <c r="S129" t="str">
        <f>VLOOKUP($A129, [1]FA21_Ridership!$1:$1048576,12, 0)</f>
        <v>ALAMEDA</v>
      </c>
      <c r="T129">
        <f>VLOOKUP($A129, [1]FA21_Ridership!$1:$1048576,13, 0)</f>
        <v>5</v>
      </c>
      <c r="U129">
        <f t="shared" si="5"/>
        <v>0</v>
      </c>
      <c r="V129" s="67">
        <f t="shared" si="6"/>
        <v>0</v>
      </c>
      <c r="W129">
        <v>0.77571900000000005</v>
      </c>
      <c r="X129" s="67">
        <f t="shared" si="7"/>
        <v>0.53400000000000003</v>
      </c>
      <c r="Y129">
        <v>0.109304</v>
      </c>
      <c r="Z129" s="67">
        <f t="shared" si="8"/>
        <v>0.27100000000000002</v>
      </c>
      <c r="AA129">
        <f>VLOOKUP($C129,[1]Disability!$1:$1048576,5,FALSE)</f>
        <v>0</v>
      </c>
      <c r="AB129" s="67">
        <f t="shared" si="9"/>
        <v>0</v>
      </c>
      <c r="AC129" t="e">
        <f>VLOOKUP($A129,#REF!,9,FALSE)</f>
        <v>#REF!</v>
      </c>
    </row>
    <row r="130" spans="1:29">
      <c r="A130">
        <v>51410</v>
      </c>
      <c r="B130">
        <v>129</v>
      </c>
      <c r="C130">
        <v>804240</v>
      </c>
      <c r="D130" t="s">
        <v>4235</v>
      </c>
      <c r="E130" t="s">
        <v>4236</v>
      </c>
      <c r="G130" t="e">
        <f>VLOOKUP($H130,[1]BRT!$1:$1048576,1,0)</f>
        <v>#N/A</v>
      </c>
      <c r="H130" t="s">
        <v>4350</v>
      </c>
      <c r="I130">
        <v>37.665582000000001</v>
      </c>
      <c r="J130">
        <v>-122.10229200000001</v>
      </c>
      <c r="K130">
        <v>960</v>
      </c>
      <c r="L130">
        <v>60</v>
      </c>
      <c r="M130">
        <v>1</v>
      </c>
      <c r="N130">
        <v>0</v>
      </c>
      <c r="O130">
        <v>0</v>
      </c>
      <c r="P130">
        <v>0</v>
      </c>
      <c r="Q130" t="e">
        <f>VLOOKUP($A130,'[1]SheltersALL_2.17.22'!$1:$1048576,6,0)</f>
        <v>#N/A</v>
      </c>
      <c r="R130" t="str">
        <f>VLOOKUP($A130, [1]FA21_Ridership!$1:$1048576,11, 0)</f>
        <v>HAYWARD</v>
      </c>
      <c r="S130" t="str">
        <f>VLOOKUP($A130, [1]FA21_Ridership!$1:$1048576,12, 0)</f>
        <v>ALAMEDA</v>
      </c>
      <c r="T130">
        <f>VLOOKUP($A130, [1]FA21_Ridership!$1:$1048576,13, 0)</f>
        <v>4</v>
      </c>
      <c r="U130">
        <f t="shared" ref="U130:U193" si="10">$L130*$P130</f>
        <v>0</v>
      </c>
      <c r="V130" s="67">
        <f t="shared" ref="V130:V193" si="11">_xlfn.PERCENTRANK.INC($U$2:$U$4161,U130)</f>
        <v>0</v>
      </c>
      <c r="W130">
        <v>0.75670999999999999</v>
      </c>
      <c r="X130" s="67">
        <f t="shared" ref="X130:X193" si="12">_xlfn.PERCENTRANK.INC($W$2:$W$4161,W130)</f>
        <v>0.496</v>
      </c>
      <c r="Y130">
        <v>0.28612199999999999</v>
      </c>
      <c r="Z130" s="67">
        <f t="shared" ref="Z130:Z193" si="13">_xlfn.PERCENTRANK.INC($Y$2:$Y$4161,Y130)</f>
        <v>0.61699999999999999</v>
      </c>
      <c r="AA130">
        <f>VLOOKUP($C130,[1]Disability!$1:$1048576,5,FALSE)</f>
        <v>0</v>
      </c>
      <c r="AB130" s="67">
        <f t="shared" ref="AB130:AB193" si="14">_xlfn.PERCENTRANK.INC($AA$2:$AA$4163,AA130)</f>
        <v>0</v>
      </c>
      <c r="AC130" t="e">
        <f>VLOOKUP($A130,#REF!,9,FALSE)</f>
        <v>#REF!</v>
      </c>
    </row>
    <row r="131" spans="1:29">
      <c r="A131">
        <v>51040</v>
      </c>
      <c r="B131">
        <v>130</v>
      </c>
      <c r="C131">
        <v>901700</v>
      </c>
      <c r="D131" t="s">
        <v>4235</v>
      </c>
      <c r="E131" t="s">
        <v>4236</v>
      </c>
      <c r="G131" t="e">
        <f>VLOOKUP($H131,[1]BRT!$1:$1048576,1,0)</f>
        <v>#N/A</v>
      </c>
      <c r="H131" t="s">
        <v>4290</v>
      </c>
      <c r="I131">
        <v>37.539724</v>
      </c>
      <c r="J131">
        <v>-122.021428</v>
      </c>
      <c r="K131">
        <v>720</v>
      </c>
      <c r="L131">
        <v>60</v>
      </c>
      <c r="M131">
        <v>1</v>
      </c>
      <c r="N131">
        <v>0</v>
      </c>
      <c r="O131">
        <v>0</v>
      </c>
      <c r="P131">
        <v>0</v>
      </c>
      <c r="Q131" t="e">
        <f>VLOOKUP($A131,'[1]SheltersALL_2.17.22'!$1:$1048576,6,0)</f>
        <v>#N/A</v>
      </c>
      <c r="R131" t="str">
        <f>VLOOKUP($A131, [1]FA21_Ridership!$1:$1048576,11, 0)</f>
        <v>NEWARK</v>
      </c>
      <c r="S131" t="str">
        <f>VLOOKUP($A131, [1]FA21_Ridership!$1:$1048576,12, 0)</f>
        <v>ALAMEDA</v>
      </c>
      <c r="T131">
        <f>VLOOKUP($A131, [1]FA21_Ridership!$1:$1048576,13, 0)</f>
        <v>5</v>
      </c>
      <c r="U131">
        <f t="shared" si="10"/>
        <v>0</v>
      </c>
      <c r="V131" s="67">
        <f t="shared" si="11"/>
        <v>0</v>
      </c>
      <c r="W131">
        <v>0.75742600000000004</v>
      </c>
      <c r="X131" s="67">
        <f t="shared" si="12"/>
        <v>0.498</v>
      </c>
      <c r="Y131">
        <v>0.25907599999999997</v>
      </c>
      <c r="Z131" s="67">
        <f t="shared" si="13"/>
        <v>0.58799999999999997</v>
      </c>
      <c r="AA131">
        <f>VLOOKUP($C131,[1]Disability!$1:$1048576,5,FALSE)</f>
        <v>0</v>
      </c>
      <c r="AB131" s="67">
        <f t="shared" si="14"/>
        <v>0</v>
      </c>
      <c r="AC131" t="e">
        <f>VLOOKUP($A131,#REF!,9,FALSE)</f>
        <v>#REF!</v>
      </c>
    </row>
    <row r="132" spans="1:29">
      <c r="A132">
        <v>56768</v>
      </c>
      <c r="B132">
        <v>131</v>
      </c>
      <c r="C132">
        <v>1600190</v>
      </c>
      <c r="D132" t="s">
        <v>4235</v>
      </c>
      <c r="E132" t="s">
        <v>4236</v>
      </c>
      <c r="G132" t="e">
        <f>VLOOKUP($H132,[1]BRT!$1:$1048576,1,0)</f>
        <v>#N/A</v>
      </c>
      <c r="H132" t="s">
        <v>4351</v>
      </c>
      <c r="I132">
        <v>37.973396000000001</v>
      </c>
      <c r="J132">
        <v>-122.349948</v>
      </c>
      <c r="K132">
        <v>1178</v>
      </c>
      <c r="L132">
        <v>60</v>
      </c>
      <c r="M132">
        <v>1</v>
      </c>
      <c r="N132">
        <v>0</v>
      </c>
      <c r="O132">
        <v>0</v>
      </c>
      <c r="P132">
        <v>0</v>
      </c>
      <c r="Q132" t="e">
        <f>VLOOKUP($A132,'[1]SheltersALL_2.17.22'!$1:$1048576,6,0)</f>
        <v>#N/A</v>
      </c>
      <c r="R132" t="str">
        <f>VLOOKUP($A132, [1]FA21_Ridership!$1:$1048576,11, 0)</f>
        <v>SAN PABLO</v>
      </c>
      <c r="S132" t="str">
        <f>VLOOKUP($A132, [1]FA21_Ridership!$1:$1048576,12, 0)</f>
        <v>CONTRA COSTA</v>
      </c>
      <c r="T132">
        <f>VLOOKUP($A132, [1]FA21_Ridership!$1:$1048576,13, 0)</f>
        <v>1</v>
      </c>
      <c r="U132">
        <f t="shared" si="10"/>
        <v>0</v>
      </c>
      <c r="V132" s="67">
        <f t="shared" si="11"/>
        <v>0</v>
      </c>
      <c r="W132">
        <v>0.96424900000000002</v>
      </c>
      <c r="X132" s="67">
        <f t="shared" si="12"/>
        <v>0.93200000000000005</v>
      </c>
      <c r="Y132">
        <v>0.131767</v>
      </c>
      <c r="Z132" s="67">
        <f t="shared" si="13"/>
        <v>0.32</v>
      </c>
      <c r="AA132">
        <f>VLOOKUP($C132,[1]Disability!$1:$1048576,5,FALSE)</f>
        <v>0</v>
      </c>
      <c r="AB132" s="67">
        <f t="shared" si="14"/>
        <v>0</v>
      </c>
      <c r="AC132" t="e">
        <f>VLOOKUP($A132,#REF!,9,FALSE)</f>
        <v>#REF!</v>
      </c>
    </row>
    <row r="133" spans="1:29">
      <c r="A133">
        <v>51210</v>
      </c>
      <c r="B133">
        <v>132</v>
      </c>
      <c r="C133">
        <v>801830</v>
      </c>
      <c r="D133" t="s">
        <v>4235</v>
      </c>
      <c r="E133" t="s">
        <v>4236</v>
      </c>
      <c r="G133" t="e">
        <f>VLOOKUP($H133,[1]BRT!$1:$1048576,1,0)</f>
        <v>#N/A</v>
      </c>
      <c r="H133" t="s">
        <v>4352</v>
      </c>
      <c r="I133">
        <v>37.674348999999999</v>
      </c>
      <c r="J133">
        <v>-122.080967</v>
      </c>
      <c r="K133">
        <v>958</v>
      </c>
      <c r="L133">
        <v>60</v>
      </c>
      <c r="M133">
        <v>1</v>
      </c>
      <c r="N133">
        <v>0</v>
      </c>
      <c r="O133">
        <v>0</v>
      </c>
      <c r="P133">
        <v>0</v>
      </c>
      <c r="Q133" t="e">
        <f>VLOOKUP($A133,'[1]SheltersALL_2.17.22'!$1:$1048576,6,0)</f>
        <v>#N/A</v>
      </c>
      <c r="R133" t="str">
        <f>VLOOKUP($A133, [1]FA21_Ridership!$1:$1048576,11, 0)</f>
        <v>HAYWARD</v>
      </c>
      <c r="S133" t="str">
        <f>VLOOKUP($A133, [1]FA21_Ridership!$1:$1048576,12, 0)</f>
        <v>ALAMEDA</v>
      </c>
      <c r="T133">
        <f>VLOOKUP($A133, [1]FA21_Ridership!$1:$1048576,13, 0)</f>
        <v>4</v>
      </c>
      <c r="U133">
        <f t="shared" si="10"/>
        <v>0</v>
      </c>
      <c r="V133" s="67">
        <f t="shared" si="11"/>
        <v>0</v>
      </c>
      <c r="W133">
        <v>0.759494</v>
      </c>
      <c r="X133" s="67">
        <f t="shared" si="12"/>
        <v>0.501</v>
      </c>
      <c r="Y133">
        <v>0.23935500000000001</v>
      </c>
      <c r="Z133" s="67">
        <f t="shared" si="13"/>
        <v>0.54600000000000004</v>
      </c>
      <c r="AA133">
        <f>VLOOKUP($C133,[1]Disability!$1:$1048576,5,FALSE)</f>
        <v>2</v>
      </c>
      <c r="AB133" s="67">
        <f t="shared" si="14"/>
        <v>0.91600000000000004</v>
      </c>
      <c r="AC133" t="e">
        <f>VLOOKUP($A133,#REF!,9,FALSE)</f>
        <v>#REF!</v>
      </c>
    </row>
    <row r="134" spans="1:29">
      <c r="A134">
        <v>59298</v>
      </c>
      <c r="B134">
        <v>133</v>
      </c>
      <c r="C134">
        <v>1301030</v>
      </c>
      <c r="D134" t="s">
        <v>4235</v>
      </c>
      <c r="E134" t="s">
        <v>4236</v>
      </c>
      <c r="G134" t="e">
        <f>VLOOKUP($H134,[1]BRT!$1:$1048576,1,0)</f>
        <v>#N/A</v>
      </c>
      <c r="H134" t="s">
        <v>4353</v>
      </c>
      <c r="I134">
        <v>37.909449000000002</v>
      </c>
      <c r="J134">
        <v>-122.312243</v>
      </c>
      <c r="K134">
        <v>838</v>
      </c>
      <c r="L134">
        <v>60</v>
      </c>
      <c r="M134">
        <v>1</v>
      </c>
      <c r="N134">
        <v>0</v>
      </c>
      <c r="O134">
        <v>0</v>
      </c>
      <c r="P134">
        <v>0</v>
      </c>
      <c r="Q134" t="e">
        <f>VLOOKUP($A134,'[1]SheltersALL_2.17.22'!$1:$1048576,6,0)</f>
        <v>#N/A</v>
      </c>
      <c r="R134" t="str">
        <f>VLOOKUP($A134, [1]FA21_Ridership!$1:$1048576,11, 0)</f>
        <v>RICHMOND</v>
      </c>
      <c r="S134" t="str">
        <f>VLOOKUP($A134, [1]FA21_Ridership!$1:$1048576,12, 0)</f>
        <v>CONTRA COSTA</v>
      </c>
      <c r="T134">
        <f>VLOOKUP($A134, [1]FA21_Ridership!$1:$1048576,13, 0)</f>
        <v>1</v>
      </c>
      <c r="U134">
        <f t="shared" si="10"/>
        <v>0</v>
      </c>
      <c r="V134" s="67">
        <f t="shared" si="11"/>
        <v>0</v>
      </c>
      <c r="W134">
        <v>0.62346100000000004</v>
      </c>
      <c r="X134" s="67">
        <f t="shared" si="12"/>
        <v>0.316</v>
      </c>
      <c r="Y134">
        <v>0.331173</v>
      </c>
      <c r="Z134" s="67">
        <f t="shared" si="13"/>
        <v>0.67100000000000004</v>
      </c>
      <c r="AA134">
        <f>VLOOKUP($C134,[1]Disability!$1:$1048576,5,FALSE)</f>
        <v>0</v>
      </c>
      <c r="AB134" s="67">
        <f t="shared" si="14"/>
        <v>0</v>
      </c>
      <c r="AC134" t="e">
        <f>VLOOKUP($A134,#REF!,9,FALSE)</f>
        <v>#REF!</v>
      </c>
    </row>
    <row r="135" spans="1:29">
      <c r="A135">
        <v>54991</v>
      </c>
      <c r="B135">
        <v>134</v>
      </c>
      <c r="C135">
        <v>1300800</v>
      </c>
      <c r="D135" t="s">
        <v>4235</v>
      </c>
      <c r="E135" t="s">
        <v>4236</v>
      </c>
      <c r="G135" t="e">
        <f>VLOOKUP($H135,[1]BRT!$1:$1048576,1,0)</f>
        <v>#N/A</v>
      </c>
      <c r="H135" t="s">
        <v>4354</v>
      </c>
      <c r="I135">
        <v>37.912331999999999</v>
      </c>
      <c r="J135">
        <v>-122.32023100000001</v>
      </c>
      <c r="K135">
        <v>839</v>
      </c>
      <c r="L135">
        <v>60</v>
      </c>
      <c r="M135">
        <v>1</v>
      </c>
      <c r="N135">
        <v>0</v>
      </c>
      <c r="O135">
        <v>0</v>
      </c>
      <c r="P135">
        <v>0</v>
      </c>
      <c r="Q135" t="e">
        <f>VLOOKUP($A135,'[1]SheltersALL_2.17.22'!$1:$1048576,6,0)</f>
        <v>#N/A</v>
      </c>
      <c r="R135" t="str">
        <f>VLOOKUP($A135, [1]FA21_Ridership!$1:$1048576,11, 0)</f>
        <v>RICHMOND</v>
      </c>
      <c r="S135" t="str">
        <f>VLOOKUP($A135, [1]FA21_Ridership!$1:$1048576,12, 0)</f>
        <v>CONTRA COSTA</v>
      </c>
      <c r="T135">
        <f>VLOOKUP($A135, [1]FA21_Ridership!$1:$1048576,13, 0)</f>
        <v>1</v>
      </c>
      <c r="U135">
        <f t="shared" si="10"/>
        <v>0</v>
      </c>
      <c r="V135" s="67">
        <f t="shared" si="11"/>
        <v>0</v>
      </c>
      <c r="W135">
        <v>0.79654499999999995</v>
      </c>
      <c r="X135" s="67">
        <f t="shared" si="12"/>
        <v>0.58299999999999996</v>
      </c>
      <c r="Y135">
        <v>0.36573600000000001</v>
      </c>
      <c r="Z135" s="67">
        <f t="shared" si="13"/>
        <v>0.72099999999999997</v>
      </c>
      <c r="AA135">
        <f>VLOOKUP($C135,[1]Disability!$1:$1048576,5,FALSE)</f>
        <v>0</v>
      </c>
      <c r="AB135" s="67">
        <f t="shared" si="14"/>
        <v>0</v>
      </c>
      <c r="AC135" t="e">
        <f>VLOOKUP($A135,#REF!,9,FALSE)</f>
        <v>#REF!</v>
      </c>
    </row>
    <row r="136" spans="1:29">
      <c r="A136">
        <v>54930</v>
      </c>
      <c r="B136">
        <v>135</v>
      </c>
      <c r="C136">
        <v>9900890</v>
      </c>
      <c r="D136" t="s">
        <v>4235</v>
      </c>
      <c r="E136" t="s">
        <v>4236</v>
      </c>
      <c r="G136" t="e">
        <f>VLOOKUP($H136,[1]BRT!$1:$1048576,1,0)</f>
        <v>#N/A</v>
      </c>
      <c r="H136" t="s">
        <v>4355</v>
      </c>
      <c r="I136">
        <v>37.958289999999998</v>
      </c>
      <c r="J136">
        <v>-122.27491499999999</v>
      </c>
      <c r="K136">
        <v>720</v>
      </c>
      <c r="L136">
        <v>60</v>
      </c>
      <c r="M136">
        <v>1</v>
      </c>
      <c r="N136">
        <v>0</v>
      </c>
      <c r="O136">
        <v>0</v>
      </c>
      <c r="P136">
        <v>0</v>
      </c>
      <c r="Q136" t="e">
        <f>VLOOKUP($A136,'[1]SheltersALL_2.17.22'!$1:$1048576,6,0)</f>
        <v>#N/A</v>
      </c>
      <c r="R136" t="str">
        <f>VLOOKUP($A136, [1]FA21_Ridership!$1:$1048576,11, 0)</f>
        <v>COUNTY-CONTRA COSTA</v>
      </c>
      <c r="S136" t="str">
        <f>VLOOKUP($A136, [1]FA21_Ridership!$1:$1048576,12, 0)</f>
        <v>CONTRA COSTA</v>
      </c>
      <c r="T136">
        <f>VLOOKUP($A136, [1]FA21_Ridership!$1:$1048576,13, 0)</f>
        <v>1</v>
      </c>
      <c r="U136">
        <f t="shared" si="10"/>
        <v>0</v>
      </c>
      <c r="V136" s="67">
        <f t="shared" si="11"/>
        <v>0</v>
      </c>
      <c r="W136">
        <v>0.43106</v>
      </c>
      <c r="X136" s="67">
        <f t="shared" si="12"/>
        <v>0.14499999999999999</v>
      </c>
      <c r="Y136">
        <v>6.5311999999999995E-2</v>
      </c>
      <c r="Z136" s="67">
        <f t="shared" si="13"/>
        <v>0.11899999999999999</v>
      </c>
      <c r="AA136">
        <f>VLOOKUP($C136,[1]Disability!$1:$1048576,5,FALSE)</f>
        <v>0</v>
      </c>
      <c r="AB136" s="67">
        <f t="shared" si="14"/>
        <v>0</v>
      </c>
      <c r="AC136" t="e">
        <f>VLOOKUP($A136,#REF!,9,FALSE)</f>
        <v>#REF!</v>
      </c>
    </row>
    <row r="137" spans="1:29">
      <c r="A137">
        <v>54567</v>
      </c>
      <c r="B137">
        <v>136</v>
      </c>
      <c r="C137">
        <v>901140</v>
      </c>
      <c r="D137" t="s">
        <v>4235</v>
      </c>
      <c r="E137" t="s">
        <v>4236</v>
      </c>
      <c r="G137" t="e">
        <f>VLOOKUP($H137,[1]BRT!$1:$1048576,1,0)</f>
        <v>#N/A</v>
      </c>
      <c r="H137" t="s">
        <v>4356</v>
      </c>
      <c r="I137">
        <v>37.523535000000003</v>
      </c>
      <c r="J137">
        <v>-122.008437</v>
      </c>
      <c r="K137">
        <v>720</v>
      </c>
      <c r="L137">
        <v>60</v>
      </c>
      <c r="M137">
        <v>1</v>
      </c>
      <c r="N137">
        <v>0</v>
      </c>
      <c r="O137">
        <v>0</v>
      </c>
      <c r="P137">
        <v>0</v>
      </c>
      <c r="Q137" t="e">
        <f>VLOOKUP($A137,'[1]SheltersALL_2.17.22'!$1:$1048576,6,0)</f>
        <v>#N/A</v>
      </c>
      <c r="R137" t="str">
        <f>VLOOKUP($A137, [1]FA21_Ridership!$1:$1048576,11, 0)</f>
        <v>NEWARK</v>
      </c>
      <c r="S137" t="str">
        <f>VLOOKUP($A137, [1]FA21_Ridership!$1:$1048576,12, 0)</f>
        <v>ALAMEDA</v>
      </c>
      <c r="T137">
        <f>VLOOKUP($A137, [1]FA21_Ridership!$1:$1048576,13, 0)</f>
        <v>5</v>
      </c>
      <c r="U137">
        <f t="shared" si="10"/>
        <v>0</v>
      </c>
      <c r="V137" s="67">
        <f t="shared" si="11"/>
        <v>0</v>
      </c>
      <c r="W137">
        <v>0.88355700000000004</v>
      </c>
      <c r="X137" s="67">
        <f t="shared" si="12"/>
        <v>0.73599999999999999</v>
      </c>
      <c r="Y137">
        <v>7.6774999999999996E-2</v>
      </c>
      <c r="Z137" s="67">
        <f t="shared" si="13"/>
        <v>0.157</v>
      </c>
      <c r="AA137">
        <f>VLOOKUP($C137,[1]Disability!$1:$1048576,5,FALSE)</f>
        <v>0</v>
      </c>
      <c r="AB137" s="67">
        <f t="shared" si="14"/>
        <v>0</v>
      </c>
      <c r="AC137" t="e">
        <f>VLOOKUP($A137,#REF!,9,FALSE)</f>
        <v>#REF!</v>
      </c>
    </row>
    <row r="138" spans="1:29">
      <c r="A138">
        <v>51678</v>
      </c>
      <c r="B138">
        <v>137</v>
      </c>
      <c r="C138">
        <v>9802500</v>
      </c>
      <c r="D138" t="s">
        <v>4235</v>
      </c>
      <c r="E138" t="s">
        <v>4236</v>
      </c>
      <c r="G138" t="e">
        <f>VLOOKUP($H138,[1]BRT!$1:$1048576,1,0)</f>
        <v>#N/A</v>
      </c>
      <c r="H138" t="s">
        <v>4357</v>
      </c>
      <c r="I138">
        <v>37.684185999999997</v>
      </c>
      <c r="J138">
        <v>-122.119112</v>
      </c>
      <c r="K138">
        <v>960</v>
      </c>
      <c r="L138">
        <v>60</v>
      </c>
      <c r="M138">
        <v>1</v>
      </c>
      <c r="N138">
        <v>0</v>
      </c>
      <c r="O138">
        <v>0</v>
      </c>
      <c r="P138">
        <v>0</v>
      </c>
      <c r="Q138" t="e">
        <f>VLOOKUP($A138,'[1]SheltersALL_2.17.22'!$1:$1048576,6,0)</f>
        <v>#N/A</v>
      </c>
      <c r="R138" t="str">
        <f>VLOOKUP($A138, [1]FA21_Ridership!$1:$1048576,11, 0)</f>
        <v>COUNTY-ALAMEDA</v>
      </c>
      <c r="S138" t="str">
        <f>VLOOKUP($A138, [1]FA21_Ridership!$1:$1048576,12, 0)</f>
        <v>ALAMEDA</v>
      </c>
      <c r="T138">
        <f>VLOOKUP($A138, [1]FA21_Ridership!$1:$1048576,13, 0)</f>
        <v>4</v>
      </c>
      <c r="U138">
        <f t="shared" si="10"/>
        <v>0</v>
      </c>
      <c r="V138" s="67">
        <f t="shared" si="11"/>
        <v>0</v>
      </c>
      <c r="W138">
        <v>0.87685599999999997</v>
      </c>
      <c r="X138" s="67">
        <f t="shared" si="12"/>
        <v>0.72599999999999998</v>
      </c>
      <c r="Y138">
        <v>0.60519800000000001</v>
      </c>
      <c r="Z138" s="67">
        <f t="shared" si="13"/>
        <v>0.93799999999999994</v>
      </c>
      <c r="AA138">
        <f>VLOOKUP($C138,[1]Disability!$1:$1048576,5,FALSE)</f>
        <v>0</v>
      </c>
      <c r="AB138" s="67">
        <f t="shared" si="14"/>
        <v>0</v>
      </c>
      <c r="AC138" t="e">
        <f>VLOOKUP($A138,#REF!,9,FALSE)</f>
        <v>#REF!</v>
      </c>
    </row>
    <row r="139" spans="1:29">
      <c r="A139">
        <v>52263</v>
      </c>
      <c r="B139">
        <v>138</v>
      </c>
      <c r="C139">
        <v>704340</v>
      </c>
      <c r="D139" t="s">
        <v>4235</v>
      </c>
      <c r="E139" t="s">
        <v>4236</v>
      </c>
      <c r="G139" t="e">
        <f>VLOOKUP($H139,[1]BRT!$1:$1048576,1,0)</f>
        <v>#N/A</v>
      </c>
      <c r="H139" t="s">
        <v>4322</v>
      </c>
      <c r="I139">
        <v>37.515923999999998</v>
      </c>
      <c r="J139">
        <v>-121.94403</v>
      </c>
      <c r="K139">
        <v>841</v>
      </c>
      <c r="L139">
        <v>60</v>
      </c>
      <c r="M139">
        <v>1</v>
      </c>
      <c r="N139">
        <v>0</v>
      </c>
      <c r="O139">
        <v>0</v>
      </c>
      <c r="P139">
        <v>0</v>
      </c>
      <c r="Q139" t="e">
        <f>VLOOKUP($A139,'[1]SheltersALL_2.17.22'!$1:$1048576,6,0)</f>
        <v>#N/A</v>
      </c>
      <c r="R139" t="str">
        <f>VLOOKUP($A139, [1]FA21_Ridership!$1:$1048576,11, 0)</f>
        <v>FREMONT</v>
      </c>
      <c r="S139" t="str">
        <f>VLOOKUP($A139, [1]FA21_Ridership!$1:$1048576,12, 0)</f>
        <v>ALAMEDA</v>
      </c>
      <c r="T139">
        <f>VLOOKUP($A139, [1]FA21_Ridership!$1:$1048576,13, 0)</f>
        <v>5</v>
      </c>
      <c r="U139">
        <f t="shared" si="10"/>
        <v>0</v>
      </c>
      <c r="V139" s="67">
        <f t="shared" si="11"/>
        <v>0</v>
      </c>
      <c r="W139">
        <v>0.68026600000000004</v>
      </c>
      <c r="X139" s="67">
        <f t="shared" si="12"/>
        <v>0.38</v>
      </c>
      <c r="Y139">
        <v>0.10741000000000001</v>
      </c>
      <c r="Z139" s="67">
        <f t="shared" si="13"/>
        <v>0.26300000000000001</v>
      </c>
      <c r="AA139">
        <f>VLOOKUP($C139,[1]Disability!$1:$1048576,5,FALSE)</f>
        <v>0</v>
      </c>
      <c r="AB139" s="67">
        <f t="shared" si="14"/>
        <v>0</v>
      </c>
      <c r="AC139" t="e">
        <f>VLOOKUP($A139,#REF!,9,FALSE)</f>
        <v>#REF!</v>
      </c>
    </row>
    <row r="140" spans="1:29">
      <c r="A140">
        <v>56670</v>
      </c>
      <c r="B140">
        <v>139</v>
      </c>
      <c r="C140">
        <v>900130</v>
      </c>
      <c r="D140" t="s">
        <v>4235</v>
      </c>
      <c r="E140" t="s">
        <v>4236</v>
      </c>
      <c r="G140" t="e">
        <f>VLOOKUP($H140,[1]BRT!$1:$1048576,1,0)</f>
        <v>#N/A</v>
      </c>
      <c r="H140" t="s">
        <v>4358</v>
      </c>
      <c r="I140">
        <v>37.54824</v>
      </c>
      <c r="J140">
        <v>-122.032411</v>
      </c>
      <c r="K140">
        <v>720</v>
      </c>
      <c r="L140">
        <v>60</v>
      </c>
      <c r="M140">
        <v>1</v>
      </c>
      <c r="N140">
        <v>0</v>
      </c>
      <c r="O140">
        <v>0</v>
      </c>
      <c r="P140">
        <v>0</v>
      </c>
      <c r="Q140" t="e">
        <f>VLOOKUP($A140,'[1]SheltersALL_2.17.22'!$1:$1048576,6,0)</f>
        <v>#N/A</v>
      </c>
      <c r="R140" t="str">
        <f>VLOOKUP($A140, [1]FA21_Ridership!$1:$1048576,11, 0)</f>
        <v>NEWARK</v>
      </c>
      <c r="S140" t="str">
        <f>VLOOKUP($A140, [1]FA21_Ridership!$1:$1048576,12, 0)</f>
        <v>ALAMEDA</v>
      </c>
      <c r="T140">
        <f>VLOOKUP($A140, [1]FA21_Ridership!$1:$1048576,13, 0)</f>
        <v>5</v>
      </c>
      <c r="U140">
        <f t="shared" si="10"/>
        <v>0</v>
      </c>
      <c r="V140" s="67">
        <f t="shared" si="11"/>
        <v>0</v>
      </c>
      <c r="W140">
        <v>0.75136099999999995</v>
      </c>
      <c r="X140" s="67">
        <f t="shared" si="12"/>
        <v>0.47799999999999998</v>
      </c>
      <c r="Y140">
        <v>5.1422000000000002E-2</v>
      </c>
      <c r="Z140" s="67">
        <f t="shared" si="13"/>
        <v>8.4000000000000005E-2</v>
      </c>
      <c r="AA140">
        <f>VLOOKUP($C140,[1]Disability!$1:$1048576,5,FALSE)</f>
        <v>0</v>
      </c>
      <c r="AB140" s="67">
        <f t="shared" si="14"/>
        <v>0</v>
      </c>
      <c r="AC140" t="e">
        <f>VLOOKUP($A140,#REF!,9,FALSE)</f>
        <v>#REF!</v>
      </c>
    </row>
    <row r="141" spans="1:29">
      <c r="A141">
        <v>57212</v>
      </c>
      <c r="B141">
        <v>140</v>
      </c>
      <c r="C141">
        <v>900680</v>
      </c>
      <c r="D141" t="s">
        <v>4235</v>
      </c>
      <c r="E141" t="s">
        <v>4236</v>
      </c>
      <c r="G141" t="e">
        <f>VLOOKUP($H141,[1]BRT!$1:$1048576,1,0)</f>
        <v>#N/A</v>
      </c>
      <c r="H141" t="s">
        <v>4297</v>
      </c>
      <c r="I141">
        <v>37.527144</v>
      </c>
      <c r="J141">
        <v>-122.022305</v>
      </c>
      <c r="K141">
        <v>720</v>
      </c>
      <c r="L141">
        <v>60</v>
      </c>
      <c r="M141">
        <v>1</v>
      </c>
      <c r="N141">
        <v>0</v>
      </c>
      <c r="O141">
        <v>0</v>
      </c>
      <c r="P141">
        <v>0</v>
      </c>
      <c r="Q141" t="e">
        <f>VLOOKUP($A141,'[1]SheltersALL_2.17.22'!$1:$1048576,6,0)</f>
        <v>#N/A</v>
      </c>
      <c r="R141" t="str">
        <f>VLOOKUP($A141, [1]FA21_Ridership!$1:$1048576,11, 0)</f>
        <v>NEWARK</v>
      </c>
      <c r="S141" t="str">
        <f>VLOOKUP($A141, [1]FA21_Ridership!$1:$1048576,12, 0)</f>
        <v>ALAMEDA</v>
      </c>
      <c r="T141">
        <f>VLOOKUP($A141, [1]FA21_Ridership!$1:$1048576,13, 0)</f>
        <v>5</v>
      </c>
      <c r="U141">
        <f t="shared" si="10"/>
        <v>0</v>
      </c>
      <c r="V141" s="67">
        <f t="shared" si="11"/>
        <v>0</v>
      </c>
      <c r="W141">
        <v>0.77039100000000005</v>
      </c>
      <c r="X141" s="67">
        <f t="shared" si="12"/>
        <v>0.52100000000000002</v>
      </c>
      <c r="Y141">
        <v>5.4190000000000002E-2</v>
      </c>
      <c r="Z141" s="67">
        <f t="shared" si="13"/>
        <v>8.8999999999999996E-2</v>
      </c>
      <c r="AA141">
        <f>VLOOKUP($C141,[1]Disability!$1:$1048576,5,FALSE)</f>
        <v>0</v>
      </c>
      <c r="AB141" s="67">
        <f t="shared" si="14"/>
        <v>0</v>
      </c>
      <c r="AC141" t="e">
        <f>VLOOKUP($A141,#REF!,9,FALSE)</f>
        <v>#REF!</v>
      </c>
    </row>
    <row r="142" spans="1:29">
      <c r="A142">
        <v>57101</v>
      </c>
      <c r="B142">
        <v>141</v>
      </c>
      <c r="C142">
        <v>900670</v>
      </c>
      <c r="D142" t="s">
        <v>4235</v>
      </c>
      <c r="E142" t="s">
        <v>4236</v>
      </c>
      <c r="G142" t="e">
        <f>VLOOKUP($H142,[1]BRT!$1:$1048576,1,0)</f>
        <v>#N/A</v>
      </c>
      <c r="H142" t="s">
        <v>4305</v>
      </c>
      <c r="I142">
        <v>37.523180000000004</v>
      </c>
      <c r="J142">
        <v>-122.01515499999999</v>
      </c>
      <c r="K142">
        <v>720</v>
      </c>
      <c r="L142">
        <v>60</v>
      </c>
      <c r="M142">
        <v>1</v>
      </c>
      <c r="N142">
        <v>0</v>
      </c>
      <c r="O142">
        <v>0</v>
      </c>
      <c r="P142">
        <v>0</v>
      </c>
      <c r="Q142" t="e">
        <f>VLOOKUP($A142,'[1]SheltersALL_2.17.22'!$1:$1048576,6,0)</f>
        <v>#N/A</v>
      </c>
      <c r="R142" t="str">
        <f>VLOOKUP($A142, [1]FA21_Ridership!$1:$1048576,11, 0)</f>
        <v>NEWARK</v>
      </c>
      <c r="S142" t="str">
        <f>VLOOKUP($A142, [1]FA21_Ridership!$1:$1048576,12, 0)</f>
        <v>ALAMEDA</v>
      </c>
      <c r="T142">
        <f>VLOOKUP($A142, [1]FA21_Ridership!$1:$1048576,13, 0)</f>
        <v>5</v>
      </c>
      <c r="U142">
        <f t="shared" si="10"/>
        <v>0</v>
      </c>
      <c r="V142" s="67">
        <f t="shared" si="11"/>
        <v>0</v>
      </c>
      <c r="W142">
        <v>0.53647500000000004</v>
      </c>
      <c r="X142" s="67">
        <f t="shared" si="12"/>
        <v>0.23200000000000001</v>
      </c>
      <c r="Y142">
        <v>9.1533000000000003E-2</v>
      </c>
      <c r="Z142" s="67">
        <f t="shared" si="13"/>
        <v>0.217</v>
      </c>
      <c r="AA142">
        <f>VLOOKUP($C142,[1]Disability!$1:$1048576,5,FALSE)</f>
        <v>0</v>
      </c>
      <c r="AB142" s="67">
        <f t="shared" si="14"/>
        <v>0</v>
      </c>
      <c r="AC142" t="e">
        <f>VLOOKUP($A142,#REF!,9,FALSE)</f>
        <v>#REF!</v>
      </c>
    </row>
    <row r="143" spans="1:29">
      <c r="A143">
        <v>56985</v>
      </c>
      <c r="B143">
        <v>142</v>
      </c>
      <c r="C143">
        <v>1301000</v>
      </c>
      <c r="D143" t="s">
        <v>4235</v>
      </c>
      <c r="E143" t="s">
        <v>4236</v>
      </c>
      <c r="G143" t="e">
        <f>VLOOKUP($H143,[1]BRT!$1:$1048576,1,0)</f>
        <v>#N/A</v>
      </c>
      <c r="H143" t="s">
        <v>4359</v>
      </c>
      <c r="I143">
        <v>37.904111999999998</v>
      </c>
      <c r="J143">
        <v>-122.306229</v>
      </c>
      <c r="K143">
        <v>839</v>
      </c>
      <c r="L143">
        <v>60</v>
      </c>
      <c r="M143">
        <v>1</v>
      </c>
      <c r="N143">
        <v>0</v>
      </c>
      <c r="O143">
        <v>0</v>
      </c>
      <c r="P143">
        <v>0</v>
      </c>
      <c r="Q143" t="e">
        <f>VLOOKUP($A143,'[1]SheltersALL_2.17.22'!$1:$1048576,6,0)</f>
        <v>#N/A</v>
      </c>
      <c r="R143" t="str">
        <f>VLOOKUP($A143, [1]FA21_Ridership!$1:$1048576,11, 0)</f>
        <v>RICHMOND</v>
      </c>
      <c r="S143" t="str">
        <f>VLOOKUP($A143, [1]FA21_Ridership!$1:$1048576,12, 0)</f>
        <v>CONTRA COSTA</v>
      </c>
      <c r="T143">
        <f>VLOOKUP($A143, [1]FA21_Ridership!$1:$1048576,13, 0)</f>
        <v>1</v>
      </c>
      <c r="U143">
        <f t="shared" si="10"/>
        <v>0</v>
      </c>
      <c r="V143" s="67">
        <f t="shared" si="11"/>
        <v>0</v>
      </c>
      <c r="W143">
        <v>0.40731899999999999</v>
      </c>
      <c r="X143" s="67">
        <f t="shared" si="12"/>
        <v>0.13</v>
      </c>
      <c r="Y143">
        <v>0.180338</v>
      </c>
      <c r="Z143" s="67">
        <f t="shared" si="13"/>
        <v>0.439</v>
      </c>
      <c r="AA143">
        <f>VLOOKUP($C143,[1]Disability!$1:$1048576,5,FALSE)</f>
        <v>0</v>
      </c>
      <c r="AB143" s="67">
        <f t="shared" si="14"/>
        <v>0</v>
      </c>
      <c r="AC143" t="e">
        <f>VLOOKUP($A143,#REF!,9,FALSE)</f>
        <v>#REF!</v>
      </c>
    </row>
    <row r="144" spans="1:29">
      <c r="A144">
        <v>51993</v>
      </c>
      <c r="B144">
        <v>143</v>
      </c>
      <c r="C144">
        <v>703020</v>
      </c>
      <c r="D144" t="s">
        <v>4235</v>
      </c>
      <c r="E144" t="s">
        <v>4236</v>
      </c>
      <c r="G144" t="e">
        <f>VLOOKUP($H144,[1]BRT!$1:$1048576,1,0)</f>
        <v>#N/A</v>
      </c>
      <c r="H144" t="s">
        <v>4360</v>
      </c>
      <c r="I144">
        <v>37.519669</v>
      </c>
      <c r="J144">
        <v>-121.96817900000001</v>
      </c>
      <c r="K144">
        <v>1022</v>
      </c>
      <c r="L144">
        <v>60</v>
      </c>
      <c r="M144">
        <v>1</v>
      </c>
      <c r="N144">
        <v>0</v>
      </c>
      <c r="O144">
        <v>0</v>
      </c>
      <c r="P144">
        <v>0</v>
      </c>
      <c r="Q144" t="e">
        <f>VLOOKUP($A144,'[1]SheltersALL_2.17.22'!$1:$1048576,6,0)</f>
        <v>#N/A</v>
      </c>
      <c r="R144" t="str">
        <f>VLOOKUP($A144, [1]FA21_Ridership!$1:$1048576,11, 0)</f>
        <v>FREMONT</v>
      </c>
      <c r="S144" t="str">
        <f>VLOOKUP($A144, [1]FA21_Ridership!$1:$1048576,12, 0)</f>
        <v>ALAMEDA</v>
      </c>
      <c r="T144">
        <f>VLOOKUP($A144, [1]FA21_Ridership!$1:$1048576,13, 0)</f>
        <v>5</v>
      </c>
      <c r="U144">
        <f t="shared" si="10"/>
        <v>0</v>
      </c>
      <c r="V144" s="67">
        <f t="shared" si="11"/>
        <v>0</v>
      </c>
      <c r="W144">
        <v>0.82764000000000004</v>
      </c>
      <c r="X144" s="67">
        <f t="shared" si="12"/>
        <v>0.622</v>
      </c>
      <c r="Y144">
        <v>0.187888</v>
      </c>
      <c r="Z144" s="67">
        <f t="shared" si="13"/>
        <v>0.45300000000000001</v>
      </c>
      <c r="AA144">
        <f>VLOOKUP($C144,[1]Disability!$1:$1048576,5,FALSE)</f>
        <v>0</v>
      </c>
      <c r="AB144" s="67">
        <f t="shared" si="14"/>
        <v>0</v>
      </c>
      <c r="AC144" t="e">
        <f>VLOOKUP($A144,#REF!,9,FALSE)</f>
        <v>#REF!</v>
      </c>
    </row>
    <row r="145" spans="1:29">
      <c r="A145">
        <v>56010</v>
      </c>
      <c r="B145">
        <v>144</v>
      </c>
      <c r="C145">
        <v>1502040</v>
      </c>
      <c r="D145" t="s">
        <v>4235</v>
      </c>
      <c r="E145" t="s">
        <v>4236</v>
      </c>
      <c r="G145" t="e">
        <f>VLOOKUP($H145,[1]BRT!$1:$1048576,1,0)</f>
        <v>#N/A</v>
      </c>
      <c r="H145" t="s">
        <v>4361</v>
      </c>
      <c r="I145">
        <v>37.701655000000002</v>
      </c>
      <c r="J145">
        <v>-122.13550499999999</v>
      </c>
      <c r="K145">
        <v>960</v>
      </c>
      <c r="L145">
        <v>60</v>
      </c>
      <c r="M145">
        <v>1</v>
      </c>
      <c r="N145">
        <v>0</v>
      </c>
      <c r="O145">
        <v>0</v>
      </c>
      <c r="P145">
        <v>0</v>
      </c>
      <c r="Q145" t="e">
        <f>VLOOKUP($A145,'[1]SheltersALL_2.17.22'!$1:$1048576,6,0)</f>
        <v>#N/A</v>
      </c>
      <c r="R145" t="str">
        <f>VLOOKUP($A145, [1]FA21_Ridership!$1:$1048576,11, 0)</f>
        <v>SAN LEANDRO</v>
      </c>
      <c r="S145" t="str">
        <f>VLOOKUP($A145, [1]FA21_Ridership!$1:$1048576,12, 0)</f>
        <v>ALAMEDA</v>
      </c>
      <c r="T145">
        <f>VLOOKUP($A145, [1]FA21_Ridership!$1:$1048576,13, 0)</f>
        <v>4</v>
      </c>
      <c r="U145">
        <f t="shared" si="10"/>
        <v>0</v>
      </c>
      <c r="V145" s="67">
        <f t="shared" si="11"/>
        <v>0</v>
      </c>
      <c r="W145">
        <v>0.87326199999999998</v>
      </c>
      <c r="X145" s="67">
        <f t="shared" si="12"/>
        <v>0.72</v>
      </c>
      <c r="Y145">
        <v>0.14349999999999999</v>
      </c>
      <c r="Z145" s="67">
        <f t="shared" si="13"/>
        <v>0.34499999999999997</v>
      </c>
      <c r="AA145">
        <f>VLOOKUP($C145,[1]Disability!$1:$1048576,5,FALSE)</f>
        <v>0</v>
      </c>
      <c r="AB145" s="67">
        <f t="shared" si="14"/>
        <v>0</v>
      </c>
      <c r="AC145" t="e">
        <f>VLOOKUP($A145,#REF!,9,FALSE)</f>
        <v>#REF!</v>
      </c>
    </row>
    <row r="146" spans="1:29">
      <c r="A146">
        <v>56260</v>
      </c>
      <c r="B146">
        <v>145</v>
      </c>
      <c r="C146">
        <v>707340</v>
      </c>
      <c r="D146" t="s">
        <v>4235</v>
      </c>
      <c r="E146" t="s">
        <v>4236</v>
      </c>
      <c r="G146" t="e">
        <f>VLOOKUP($H146,[1]BRT!$1:$1048576,1,0)</f>
        <v>#N/A</v>
      </c>
      <c r="H146" t="s">
        <v>4362</v>
      </c>
      <c r="I146">
        <v>37.565840000000001</v>
      </c>
      <c r="J146">
        <v>-121.961617</v>
      </c>
      <c r="K146">
        <v>720</v>
      </c>
      <c r="L146">
        <v>60</v>
      </c>
      <c r="M146">
        <v>1</v>
      </c>
      <c r="N146">
        <v>0</v>
      </c>
      <c r="O146">
        <v>0</v>
      </c>
      <c r="P146">
        <v>0</v>
      </c>
      <c r="Q146" t="e">
        <f>VLOOKUP($A146,'[1]SheltersALL_2.17.22'!$1:$1048576,6,0)</f>
        <v>#N/A</v>
      </c>
      <c r="R146" t="str">
        <f>VLOOKUP($A146, [1]FA21_Ridership!$1:$1048576,11, 0)</f>
        <v>FREMONT</v>
      </c>
      <c r="S146" t="str">
        <f>VLOOKUP($A146, [1]FA21_Ridership!$1:$1048576,12, 0)</f>
        <v>ALAMEDA</v>
      </c>
      <c r="T146">
        <f>VLOOKUP($A146, [1]FA21_Ridership!$1:$1048576,13, 0)</f>
        <v>5</v>
      </c>
      <c r="U146">
        <f t="shared" si="10"/>
        <v>0</v>
      </c>
      <c r="V146" s="67">
        <f t="shared" si="11"/>
        <v>0</v>
      </c>
      <c r="W146">
        <v>0.59124699999999997</v>
      </c>
      <c r="X146" s="67">
        <f t="shared" si="12"/>
        <v>0.27900000000000003</v>
      </c>
      <c r="Y146">
        <v>9.5143000000000005E-2</v>
      </c>
      <c r="Z146" s="67">
        <f t="shared" si="13"/>
        <v>0.23</v>
      </c>
      <c r="AA146">
        <f>VLOOKUP($C146,[1]Disability!$1:$1048576,5,FALSE)</f>
        <v>1</v>
      </c>
      <c r="AB146" s="67">
        <f t="shared" si="14"/>
        <v>0.72499999999999998</v>
      </c>
      <c r="AC146" t="e">
        <f>VLOOKUP($A146,#REF!,9,FALSE)</f>
        <v>#REF!</v>
      </c>
    </row>
    <row r="147" spans="1:29">
      <c r="A147">
        <v>53312</v>
      </c>
      <c r="B147">
        <v>146</v>
      </c>
      <c r="C147">
        <v>900710</v>
      </c>
      <c r="D147" t="s">
        <v>4235</v>
      </c>
      <c r="E147" t="s">
        <v>4236</v>
      </c>
      <c r="G147" t="e">
        <f>VLOOKUP($H147,[1]BRT!$1:$1048576,1,0)</f>
        <v>#N/A</v>
      </c>
      <c r="H147" t="s">
        <v>4347</v>
      </c>
      <c r="I147">
        <v>37.525052000000002</v>
      </c>
      <c r="J147">
        <v>-122.01882500000001</v>
      </c>
      <c r="K147">
        <v>720</v>
      </c>
      <c r="L147">
        <v>60</v>
      </c>
      <c r="M147">
        <v>1</v>
      </c>
      <c r="N147">
        <v>0</v>
      </c>
      <c r="O147">
        <v>0</v>
      </c>
      <c r="P147">
        <v>0</v>
      </c>
      <c r="Q147" t="e">
        <f>VLOOKUP($A147,'[1]SheltersALL_2.17.22'!$1:$1048576,6,0)</f>
        <v>#N/A</v>
      </c>
      <c r="R147" t="str">
        <f>VLOOKUP($A147, [1]FA21_Ridership!$1:$1048576,11, 0)</f>
        <v>NEWARK</v>
      </c>
      <c r="S147" t="str">
        <f>VLOOKUP($A147, [1]FA21_Ridership!$1:$1048576,12, 0)</f>
        <v>ALAMEDA</v>
      </c>
      <c r="T147">
        <f>VLOOKUP($A147, [1]FA21_Ridership!$1:$1048576,13, 0)</f>
        <v>5</v>
      </c>
      <c r="U147">
        <f t="shared" si="10"/>
        <v>0</v>
      </c>
      <c r="V147" s="67">
        <f t="shared" si="11"/>
        <v>0</v>
      </c>
      <c r="W147">
        <v>0.53647500000000004</v>
      </c>
      <c r="X147" s="67">
        <f t="shared" si="12"/>
        <v>0.23200000000000001</v>
      </c>
      <c r="Y147">
        <v>9.1533000000000003E-2</v>
      </c>
      <c r="Z147" s="67">
        <f t="shared" si="13"/>
        <v>0.217</v>
      </c>
      <c r="AA147">
        <f>VLOOKUP($C147,[1]Disability!$1:$1048576,5,FALSE)</f>
        <v>0</v>
      </c>
      <c r="AB147" s="67">
        <f t="shared" si="14"/>
        <v>0</v>
      </c>
      <c r="AC147" t="e">
        <f>VLOOKUP($A147,#REF!,9,FALSE)</f>
        <v>#REF!</v>
      </c>
    </row>
    <row r="148" spans="1:29">
      <c r="A148">
        <v>58751</v>
      </c>
      <c r="B148">
        <v>147</v>
      </c>
      <c r="C148">
        <v>1501780</v>
      </c>
      <c r="D148" t="s">
        <v>4235</v>
      </c>
      <c r="E148" t="s">
        <v>4236</v>
      </c>
      <c r="G148" t="e">
        <f>VLOOKUP($H148,[1]BRT!$1:$1048576,1,0)</f>
        <v>#N/A</v>
      </c>
      <c r="H148" t="s">
        <v>4363</v>
      </c>
      <c r="I148">
        <v>37.693340999999997</v>
      </c>
      <c r="J148">
        <v>-122.163651</v>
      </c>
      <c r="K148">
        <v>960</v>
      </c>
      <c r="L148">
        <v>60</v>
      </c>
      <c r="M148">
        <v>1</v>
      </c>
      <c r="N148">
        <v>0</v>
      </c>
      <c r="O148">
        <v>0</v>
      </c>
      <c r="P148">
        <v>0</v>
      </c>
      <c r="Q148" t="e">
        <f>VLOOKUP($A148,'[1]SheltersALL_2.17.22'!$1:$1048576,6,0)</f>
        <v>#N/A</v>
      </c>
      <c r="R148" t="str">
        <f>VLOOKUP($A148, [1]FA21_Ridership!$1:$1048576,11, 0)</f>
        <v>SAN LEANDRO</v>
      </c>
      <c r="S148" t="str">
        <f>VLOOKUP($A148, [1]FA21_Ridership!$1:$1048576,12, 0)</f>
        <v>ALAMEDA</v>
      </c>
      <c r="T148">
        <f>VLOOKUP($A148, [1]FA21_Ridership!$1:$1048576,13, 0)</f>
        <v>4</v>
      </c>
      <c r="U148">
        <f t="shared" si="10"/>
        <v>0</v>
      </c>
      <c r="V148" s="67">
        <f t="shared" si="11"/>
        <v>0</v>
      </c>
      <c r="W148">
        <v>0.85876600000000003</v>
      </c>
      <c r="X148" s="67">
        <f t="shared" si="12"/>
        <v>0.69399999999999995</v>
      </c>
      <c r="Y148">
        <v>3.5714000000000003E-2</v>
      </c>
      <c r="Z148" s="67">
        <f t="shared" si="13"/>
        <v>4.1000000000000002E-2</v>
      </c>
      <c r="AA148">
        <f>VLOOKUP($C148,[1]Disability!$1:$1048576,5,FALSE)</f>
        <v>0</v>
      </c>
      <c r="AB148" s="67">
        <f t="shared" si="14"/>
        <v>0</v>
      </c>
      <c r="AC148" t="e">
        <f>VLOOKUP($A148,#REF!,9,FALSE)</f>
        <v>#REF!</v>
      </c>
    </row>
    <row r="149" spans="1:29">
      <c r="A149">
        <v>55769</v>
      </c>
      <c r="B149">
        <v>148</v>
      </c>
      <c r="C149">
        <v>302880</v>
      </c>
      <c r="D149" t="s">
        <v>4235</v>
      </c>
      <c r="E149" t="s">
        <v>4236</v>
      </c>
      <c r="G149" t="e">
        <f>VLOOKUP($H149,[1]BRT!$1:$1048576,1,0)</f>
        <v>#N/A</v>
      </c>
      <c r="H149" t="s">
        <v>4364</v>
      </c>
      <c r="I149">
        <v>37.892598999999997</v>
      </c>
      <c r="J149">
        <v>-122.25644699999999</v>
      </c>
      <c r="K149">
        <v>662</v>
      </c>
      <c r="L149">
        <v>60</v>
      </c>
      <c r="M149">
        <v>1</v>
      </c>
      <c r="N149">
        <v>0</v>
      </c>
      <c r="O149">
        <v>0</v>
      </c>
      <c r="P149">
        <v>0</v>
      </c>
      <c r="Q149" t="e">
        <f>VLOOKUP($A149,'[1]SheltersALL_2.17.22'!$1:$1048576,6,0)</f>
        <v>#N/A</v>
      </c>
      <c r="R149" t="str">
        <f>VLOOKUP($A149, [1]FA21_Ridership!$1:$1048576,11, 0)</f>
        <v>BERKELEY</v>
      </c>
      <c r="S149" t="str">
        <f>VLOOKUP($A149, [1]FA21_Ridership!$1:$1048576,12, 0)</f>
        <v>ALAMEDA</v>
      </c>
      <c r="T149">
        <f>VLOOKUP($A149, [1]FA21_Ridership!$1:$1048576,13, 0)</f>
        <v>1</v>
      </c>
      <c r="U149">
        <f t="shared" si="10"/>
        <v>0</v>
      </c>
      <c r="V149" s="67">
        <f t="shared" si="11"/>
        <v>0</v>
      </c>
      <c r="W149">
        <v>0.224268</v>
      </c>
      <c r="X149" s="67">
        <f t="shared" si="12"/>
        <v>2.5000000000000001E-2</v>
      </c>
      <c r="Y149">
        <v>5.6701000000000001E-2</v>
      </c>
      <c r="Z149" s="67">
        <f t="shared" si="13"/>
        <v>0.106</v>
      </c>
      <c r="AA149">
        <f>VLOOKUP($C149,[1]Disability!$1:$1048576,5,FALSE)</f>
        <v>0</v>
      </c>
      <c r="AB149" s="67">
        <f t="shared" si="14"/>
        <v>0</v>
      </c>
      <c r="AC149" t="e">
        <f>VLOOKUP($A149,#REF!,9,FALSE)</f>
        <v>#REF!</v>
      </c>
    </row>
    <row r="150" spans="1:29">
      <c r="A150">
        <v>52161</v>
      </c>
      <c r="B150">
        <v>149</v>
      </c>
      <c r="C150">
        <v>9900900</v>
      </c>
      <c r="D150" t="s">
        <v>4235</v>
      </c>
      <c r="E150" t="s">
        <v>4236</v>
      </c>
      <c r="G150" t="e">
        <f>VLOOKUP($H150,[1]BRT!$1:$1048576,1,0)</f>
        <v>#N/A</v>
      </c>
      <c r="H150" t="s">
        <v>4365</v>
      </c>
      <c r="I150">
        <v>37.958708000000001</v>
      </c>
      <c r="J150">
        <v>-122.278597</v>
      </c>
      <c r="K150">
        <v>720</v>
      </c>
      <c r="L150">
        <v>60</v>
      </c>
      <c r="M150">
        <v>1</v>
      </c>
      <c r="N150">
        <v>0</v>
      </c>
      <c r="O150">
        <v>0</v>
      </c>
      <c r="P150">
        <v>0</v>
      </c>
      <c r="Q150" t="e">
        <f>VLOOKUP($A150,'[1]SheltersALL_2.17.22'!$1:$1048576,6,0)</f>
        <v>#N/A</v>
      </c>
      <c r="R150" t="str">
        <f>VLOOKUP($A150, [1]FA21_Ridership!$1:$1048576,11, 0)</f>
        <v>COUNTY-CONTRA COSTA</v>
      </c>
      <c r="S150" t="str">
        <f>VLOOKUP($A150, [1]FA21_Ridership!$1:$1048576,12, 0)</f>
        <v>CONTRA COSTA</v>
      </c>
      <c r="T150">
        <f>VLOOKUP($A150, [1]FA21_Ridership!$1:$1048576,13, 0)</f>
        <v>1</v>
      </c>
      <c r="U150">
        <f t="shared" si="10"/>
        <v>0</v>
      </c>
      <c r="V150" s="67">
        <f t="shared" si="11"/>
        <v>0</v>
      </c>
      <c r="W150">
        <v>0.43106</v>
      </c>
      <c r="X150" s="67">
        <f t="shared" si="12"/>
        <v>0.14499999999999999</v>
      </c>
      <c r="Y150">
        <v>6.5311999999999995E-2</v>
      </c>
      <c r="Z150" s="67">
        <f t="shared" si="13"/>
        <v>0.11899999999999999</v>
      </c>
      <c r="AA150">
        <f>VLOOKUP($C150,[1]Disability!$1:$1048576,5,FALSE)</f>
        <v>0</v>
      </c>
      <c r="AB150" s="67">
        <f t="shared" si="14"/>
        <v>0</v>
      </c>
      <c r="AC150" t="e">
        <f>VLOOKUP($A150,#REF!,9,FALSE)</f>
        <v>#REF!</v>
      </c>
    </row>
    <row r="151" spans="1:29">
      <c r="A151">
        <v>54760</v>
      </c>
      <c r="B151">
        <v>150</v>
      </c>
      <c r="C151">
        <v>703810</v>
      </c>
      <c r="D151" t="s">
        <v>4235</v>
      </c>
      <c r="E151" t="s">
        <v>4236</v>
      </c>
      <c r="G151" t="e">
        <f>VLOOKUP($H151,[1]BRT!$1:$1048576,1,0)</f>
        <v>#N/A</v>
      </c>
      <c r="H151" t="s">
        <v>4366</v>
      </c>
      <c r="I151">
        <v>37.562274000000002</v>
      </c>
      <c r="J151">
        <v>-121.978948</v>
      </c>
      <c r="K151">
        <v>721</v>
      </c>
      <c r="L151">
        <v>60</v>
      </c>
      <c r="M151">
        <v>1</v>
      </c>
      <c r="N151">
        <v>0</v>
      </c>
      <c r="O151">
        <v>0</v>
      </c>
      <c r="P151">
        <v>0</v>
      </c>
      <c r="Q151" t="e">
        <f>VLOOKUP($A151,'[1]SheltersALL_2.17.22'!$1:$1048576,6,0)</f>
        <v>#N/A</v>
      </c>
      <c r="R151" t="str">
        <f>VLOOKUP($A151, [1]FA21_Ridership!$1:$1048576,11, 0)</f>
        <v>FREMONT</v>
      </c>
      <c r="S151" t="str">
        <f>VLOOKUP($A151, [1]FA21_Ridership!$1:$1048576,12, 0)</f>
        <v>ALAMEDA</v>
      </c>
      <c r="T151">
        <f>VLOOKUP($A151, [1]FA21_Ridership!$1:$1048576,13, 0)</f>
        <v>5</v>
      </c>
      <c r="U151">
        <f t="shared" si="10"/>
        <v>0</v>
      </c>
      <c r="V151" s="67">
        <f t="shared" si="11"/>
        <v>0</v>
      </c>
      <c r="W151">
        <v>0.62380400000000003</v>
      </c>
      <c r="X151" s="67">
        <f t="shared" si="12"/>
        <v>0.318</v>
      </c>
      <c r="Y151">
        <v>0.24224999999999999</v>
      </c>
      <c r="Z151" s="67">
        <f t="shared" si="13"/>
        <v>0.55600000000000005</v>
      </c>
      <c r="AA151">
        <f>VLOOKUP($C151,[1]Disability!$1:$1048576,5,FALSE)</f>
        <v>0</v>
      </c>
      <c r="AB151" s="67">
        <f t="shared" si="14"/>
        <v>0</v>
      </c>
      <c r="AC151" t="e">
        <f>VLOOKUP($A151,#REF!,9,FALSE)</f>
        <v>#REF!</v>
      </c>
    </row>
    <row r="152" spans="1:29">
      <c r="A152">
        <v>51130</v>
      </c>
      <c r="B152">
        <v>151</v>
      </c>
      <c r="C152">
        <v>900390</v>
      </c>
      <c r="D152" t="s">
        <v>4235</v>
      </c>
      <c r="E152" t="s">
        <v>4236</v>
      </c>
      <c r="G152" t="e">
        <f>VLOOKUP($H152,[1]BRT!$1:$1048576,1,0)</f>
        <v>#N/A</v>
      </c>
      <c r="H152" t="s">
        <v>4367</v>
      </c>
      <c r="I152">
        <v>37.542760000000001</v>
      </c>
      <c r="J152">
        <v>-122.027518</v>
      </c>
      <c r="K152">
        <v>720</v>
      </c>
      <c r="L152">
        <v>60</v>
      </c>
      <c r="M152">
        <v>1</v>
      </c>
      <c r="N152">
        <v>0</v>
      </c>
      <c r="O152">
        <v>0</v>
      </c>
      <c r="P152">
        <v>0</v>
      </c>
      <c r="Q152" t="str">
        <f>VLOOKUP($A152,'[1]SheltersALL_2.17.22'!$1:$1048576,6,0)</f>
        <v>Newark</v>
      </c>
      <c r="R152" t="str">
        <f>VLOOKUP($A152, [1]FA21_Ridership!$1:$1048576,11, 0)</f>
        <v>NEWARK</v>
      </c>
      <c r="S152" t="str">
        <f>VLOOKUP($A152, [1]FA21_Ridership!$1:$1048576,12, 0)</f>
        <v>ALAMEDA</v>
      </c>
      <c r="T152">
        <f>VLOOKUP($A152, [1]FA21_Ridership!$1:$1048576,13, 0)</f>
        <v>5</v>
      </c>
      <c r="U152">
        <f t="shared" si="10"/>
        <v>0</v>
      </c>
      <c r="V152" s="67">
        <f t="shared" si="11"/>
        <v>0</v>
      </c>
      <c r="W152">
        <v>0.77187499999999998</v>
      </c>
      <c r="X152" s="67">
        <f t="shared" si="12"/>
        <v>0.52900000000000003</v>
      </c>
      <c r="Y152">
        <v>0.17291699999999999</v>
      </c>
      <c r="Z152" s="67">
        <f t="shared" si="13"/>
        <v>0.41699999999999998</v>
      </c>
      <c r="AA152">
        <f>VLOOKUP($C152,[1]Disability!$1:$1048576,5,FALSE)</f>
        <v>0</v>
      </c>
      <c r="AB152" s="67">
        <f t="shared" si="14"/>
        <v>0</v>
      </c>
      <c r="AC152" t="e">
        <f>VLOOKUP($A152,#REF!,9,FALSE)</f>
        <v>#REF!</v>
      </c>
    </row>
    <row r="153" spans="1:29">
      <c r="A153">
        <v>55679</v>
      </c>
      <c r="B153">
        <v>152</v>
      </c>
      <c r="C153">
        <v>900070</v>
      </c>
      <c r="D153" t="s">
        <v>4235</v>
      </c>
      <c r="E153" t="s">
        <v>4236</v>
      </c>
      <c r="G153" t="e">
        <f>VLOOKUP($H153,[1]BRT!$1:$1048576,1,0)</f>
        <v>#N/A</v>
      </c>
      <c r="H153" t="s">
        <v>4368</v>
      </c>
      <c r="I153">
        <v>37.536811</v>
      </c>
      <c r="J153">
        <v>-122.018277</v>
      </c>
      <c r="K153">
        <v>720</v>
      </c>
      <c r="L153">
        <v>60</v>
      </c>
      <c r="M153">
        <v>1</v>
      </c>
      <c r="N153">
        <v>0</v>
      </c>
      <c r="O153">
        <v>0</v>
      </c>
      <c r="P153">
        <v>0</v>
      </c>
      <c r="Q153" t="e">
        <f>VLOOKUP($A153,'[1]SheltersALL_2.17.22'!$1:$1048576,6,0)</f>
        <v>#N/A</v>
      </c>
      <c r="R153" t="str">
        <f>VLOOKUP($A153, [1]FA21_Ridership!$1:$1048576,11, 0)</f>
        <v>NEWARK</v>
      </c>
      <c r="S153" t="str">
        <f>VLOOKUP($A153, [1]FA21_Ridership!$1:$1048576,12, 0)</f>
        <v>ALAMEDA</v>
      </c>
      <c r="T153">
        <f>VLOOKUP($A153, [1]FA21_Ridership!$1:$1048576,13, 0)</f>
        <v>5</v>
      </c>
      <c r="U153">
        <f t="shared" si="10"/>
        <v>0</v>
      </c>
      <c r="V153" s="67">
        <f t="shared" si="11"/>
        <v>0</v>
      </c>
      <c r="W153">
        <v>0.77039100000000005</v>
      </c>
      <c r="X153" s="67">
        <f t="shared" si="12"/>
        <v>0.52100000000000002</v>
      </c>
      <c r="Y153">
        <v>5.4190000000000002E-2</v>
      </c>
      <c r="Z153" s="67">
        <f t="shared" si="13"/>
        <v>8.8999999999999996E-2</v>
      </c>
      <c r="AA153">
        <f>VLOOKUP($C153,[1]Disability!$1:$1048576,5,FALSE)</f>
        <v>0</v>
      </c>
      <c r="AB153" s="67">
        <f t="shared" si="14"/>
        <v>0</v>
      </c>
      <c r="AC153" t="e">
        <f>VLOOKUP($A153,#REF!,9,FALSE)</f>
        <v>#REF!</v>
      </c>
    </row>
    <row r="154" spans="1:29">
      <c r="A154">
        <v>59198</v>
      </c>
      <c r="B154">
        <v>153</v>
      </c>
      <c r="C154">
        <v>1301010</v>
      </c>
      <c r="D154" t="s">
        <v>4235</v>
      </c>
      <c r="E154" t="s">
        <v>4236</v>
      </c>
      <c r="G154" t="e">
        <f>VLOOKUP($H154,[1]BRT!$1:$1048576,1,0)</f>
        <v>#N/A</v>
      </c>
      <c r="H154" t="s">
        <v>4359</v>
      </c>
      <c r="I154">
        <v>37.904288999999999</v>
      </c>
      <c r="J154">
        <v>-122.306056</v>
      </c>
      <c r="K154">
        <v>838</v>
      </c>
      <c r="L154">
        <v>60</v>
      </c>
      <c r="M154">
        <v>1</v>
      </c>
      <c r="N154">
        <v>0</v>
      </c>
      <c r="O154">
        <v>0</v>
      </c>
      <c r="P154">
        <v>0</v>
      </c>
      <c r="Q154" t="e">
        <f>VLOOKUP($A154,'[1]SheltersALL_2.17.22'!$1:$1048576,6,0)</f>
        <v>#N/A</v>
      </c>
      <c r="R154" t="str">
        <f>VLOOKUP($A154, [1]FA21_Ridership!$1:$1048576,11, 0)</f>
        <v>RICHMOND</v>
      </c>
      <c r="S154" t="str">
        <f>VLOOKUP($A154, [1]FA21_Ridership!$1:$1048576,12, 0)</f>
        <v>CONTRA COSTA</v>
      </c>
      <c r="T154">
        <f>VLOOKUP($A154, [1]FA21_Ridership!$1:$1048576,13, 0)</f>
        <v>1</v>
      </c>
      <c r="U154">
        <f t="shared" si="10"/>
        <v>0</v>
      </c>
      <c r="V154" s="67">
        <f t="shared" si="11"/>
        <v>0</v>
      </c>
      <c r="W154">
        <v>0.62346100000000004</v>
      </c>
      <c r="X154" s="67">
        <f t="shared" si="12"/>
        <v>0.316</v>
      </c>
      <c r="Y154">
        <v>0.331173</v>
      </c>
      <c r="Z154" s="67">
        <f t="shared" si="13"/>
        <v>0.67100000000000004</v>
      </c>
      <c r="AA154">
        <f>VLOOKUP($C154,[1]Disability!$1:$1048576,5,FALSE)</f>
        <v>0</v>
      </c>
      <c r="AB154" s="67">
        <f t="shared" si="14"/>
        <v>0</v>
      </c>
      <c r="AC154" t="e">
        <f>VLOOKUP($A154,#REF!,9,FALSE)</f>
        <v>#REF!</v>
      </c>
    </row>
    <row r="155" spans="1:29">
      <c r="A155">
        <v>55264</v>
      </c>
      <c r="B155">
        <v>154</v>
      </c>
      <c r="C155">
        <v>302280</v>
      </c>
      <c r="D155" t="s">
        <v>4235</v>
      </c>
      <c r="E155" t="s">
        <v>4236</v>
      </c>
      <c r="G155" t="e">
        <f>VLOOKUP($H155,[1]BRT!$1:$1048576,1,0)</f>
        <v>#N/A</v>
      </c>
      <c r="H155" t="s">
        <v>4369</v>
      </c>
      <c r="I155">
        <v>37.887703999999999</v>
      </c>
      <c r="J155">
        <v>-122.26135600000001</v>
      </c>
      <c r="K155">
        <v>662</v>
      </c>
      <c r="L155">
        <v>60</v>
      </c>
      <c r="M155">
        <v>1</v>
      </c>
      <c r="N155">
        <v>0</v>
      </c>
      <c r="O155">
        <v>0</v>
      </c>
      <c r="P155">
        <v>0</v>
      </c>
      <c r="Q155" t="e">
        <f>VLOOKUP($A155,'[1]SheltersALL_2.17.22'!$1:$1048576,6,0)</f>
        <v>#N/A</v>
      </c>
      <c r="R155" t="str">
        <f>VLOOKUP($A155, [1]FA21_Ridership!$1:$1048576,11, 0)</f>
        <v>BERKELEY</v>
      </c>
      <c r="S155" t="str">
        <f>VLOOKUP($A155, [1]FA21_Ridership!$1:$1048576,12, 0)</f>
        <v>ALAMEDA</v>
      </c>
      <c r="T155">
        <f>VLOOKUP($A155, [1]FA21_Ridership!$1:$1048576,13, 0)</f>
        <v>1</v>
      </c>
      <c r="U155">
        <f t="shared" si="10"/>
        <v>0</v>
      </c>
      <c r="V155" s="67">
        <f t="shared" si="11"/>
        <v>0</v>
      </c>
      <c r="W155">
        <v>0.20411699999999999</v>
      </c>
      <c r="X155" s="67">
        <f t="shared" si="12"/>
        <v>1.9E-2</v>
      </c>
      <c r="Y155">
        <v>1.3722E-2</v>
      </c>
      <c r="Z155" s="67">
        <f t="shared" si="13"/>
        <v>1.4999999999999999E-2</v>
      </c>
      <c r="AA155">
        <f>VLOOKUP($C155,[1]Disability!$1:$1048576,5,FALSE)</f>
        <v>0</v>
      </c>
      <c r="AB155" s="67">
        <f t="shared" si="14"/>
        <v>0</v>
      </c>
      <c r="AC155" t="e">
        <f>VLOOKUP($A155,#REF!,9,FALSE)</f>
        <v>#REF!</v>
      </c>
    </row>
    <row r="156" spans="1:29">
      <c r="A156">
        <v>53953</v>
      </c>
      <c r="B156">
        <v>155</v>
      </c>
      <c r="C156">
        <v>900110</v>
      </c>
      <c r="D156" t="s">
        <v>4235</v>
      </c>
      <c r="E156" t="s">
        <v>4236</v>
      </c>
      <c r="G156" t="e">
        <f>VLOOKUP($H156,[1]BRT!$1:$1048576,1,0)</f>
        <v>#N/A</v>
      </c>
      <c r="H156" t="s">
        <v>4370</v>
      </c>
      <c r="I156">
        <v>37.541319999999999</v>
      </c>
      <c r="J156">
        <v>-122.02488</v>
      </c>
      <c r="K156">
        <v>720</v>
      </c>
      <c r="L156">
        <v>60</v>
      </c>
      <c r="M156">
        <v>1</v>
      </c>
      <c r="N156">
        <v>0</v>
      </c>
      <c r="O156">
        <v>0</v>
      </c>
      <c r="P156">
        <v>0</v>
      </c>
      <c r="Q156" t="e">
        <f>VLOOKUP($A156,'[1]SheltersALL_2.17.22'!$1:$1048576,6,0)</f>
        <v>#N/A</v>
      </c>
      <c r="R156" t="str">
        <f>VLOOKUP($A156, [1]FA21_Ridership!$1:$1048576,11, 0)</f>
        <v>NEWARK</v>
      </c>
      <c r="S156" t="str">
        <f>VLOOKUP($A156, [1]FA21_Ridership!$1:$1048576,12, 0)</f>
        <v>ALAMEDA</v>
      </c>
      <c r="T156">
        <f>VLOOKUP($A156, [1]FA21_Ridership!$1:$1048576,13, 0)</f>
        <v>5</v>
      </c>
      <c r="U156">
        <f t="shared" si="10"/>
        <v>0</v>
      </c>
      <c r="V156" s="67">
        <f t="shared" si="11"/>
        <v>0</v>
      </c>
      <c r="W156">
        <v>0.71529100000000001</v>
      </c>
      <c r="X156" s="67">
        <f t="shared" si="12"/>
        <v>0.42699999999999999</v>
      </c>
      <c r="Y156">
        <v>1.2796E-2</v>
      </c>
      <c r="Z156" s="67">
        <f t="shared" si="13"/>
        <v>1.0999999999999999E-2</v>
      </c>
      <c r="AA156">
        <f>VLOOKUP($C156,[1]Disability!$1:$1048576,5,FALSE)</f>
        <v>0</v>
      </c>
      <c r="AB156" s="67">
        <f t="shared" si="14"/>
        <v>0</v>
      </c>
      <c r="AC156" t="e">
        <f>VLOOKUP($A156,#REF!,9,FALSE)</f>
        <v>#REF!</v>
      </c>
    </row>
    <row r="157" spans="1:29">
      <c r="A157">
        <v>57116</v>
      </c>
      <c r="B157">
        <v>156</v>
      </c>
      <c r="C157">
        <v>900090</v>
      </c>
      <c r="D157" t="s">
        <v>4235</v>
      </c>
      <c r="E157" t="s">
        <v>4236</v>
      </c>
      <c r="G157" t="e">
        <f>VLOOKUP($H157,[1]BRT!$1:$1048576,1,0)</f>
        <v>#N/A</v>
      </c>
      <c r="H157" t="s">
        <v>4333</v>
      </c>
      <c r="I157">
        <v>37.549188999999998</v>
      </c>
      <c r="J157">
        <v>-122.04356</v>
      </c>
      <c r="K157">
        <v>720</v>
      </c>
      <c r="L157">
        <v>60</v>
      </c>
      <c r="M157">
        <v>1</v>
      </c>
      <c r="N157">
        <v>0</v>
      </c>
      <c r="O157">
        <v>0</v>
      </c>
      <c r="P157">
        <v>0</v>
      </c>
      <c r="Q157" t="str">
        <f>VLOOKUP($A157,'[1]SheltersALL_2.17.22'!$1:$1048576,6,0)</f>
        <v>Newark</v>
      </c>
      <c r="R157" t="str">
        <f>VLOOKUP($A157, [1]FA21_Ridership!$1:$1048576,11, 0)</f>
        <v>NEWARK</v>
      </c>
      <c r="S157" t="str">
        <f>VLOOKUP($A157, [1]FA21_Ridership!$1:$1048576,12, 0)</f>
        <v>ALAMEDA</v>
      </c>
      <c r="T157">
        <f>VLOOKUP($A157, [1]FA21_Ridership!$1:$1048576,13, 0)</f>
        <v>5</v>
      </c>
      <c r="U157">
        <f t="shared" si="10"/>
        <v>0</v>
      </c>
      <c r="V157" s="67">
        <f t="shared" si="11"/>
        <v>0</v>
      </c>
      <c r="W157">
        <v>0.55132599999999998</v>
      </c>
      <c r="X157" s="67">
        <f t="shared" si="12"/>
        <v>0.246</v>
      </c>
      <c r="Y157">
        <v>0.22501699999999999</v>
      </c>
      <c r="Z157" s="67">
        <f t="shared" si="13"/>
        <v>0.51400000000000001</v>
      </c>
      <c r="AA157">
        <f>VLOOKUP($C157,[1]Disability!$1:$1048576,5,FALSE)</f>
        <v>1</v>
      </c>
      <c r="AB157" s="67">
        <f t="shared" si="14"/>
        <v>0.72499999999999998</v>
      </c>
      <c r="AC157" t="e">
        <f>VLOOKUP($A157,#REF!,9,FALSE)</f>
        <v>#REF!</v>
      </c>
    </row>
    <row r="158" spans="1:29">
      <c r="A158">
        <v>59477</v>
      </c>
      <c r="B158">
        <v>157</v>
      </c>
      <c r="C158">
        <v>9802660</v>
      </c>
      <c r="D158" t="s">
        <v>4235</v>
      </c>
      <c r="E158" t="s">
        <v>4236</v>
      </c>
      <c r="G158" t="e">
        <f>VLOOKUP($H158,[1]BRT!$1:$1048576,1,0)</f>
        <v>#N/A</v>
      </c>
      <c r="H158" t="s">
        <v>4371</v>
      </c>
      <c r="I158">
        <v>37.692213000000002</v>
      </c>
      <c r="J158">
        <v>-122.074034</v>
      </c>
      <c r="K158">
        <v>960</v>
      </c>
      <c r="L158">
        <v>60</v>
      </c>
      <c r="M158">
        <v>1</v>
      </c>
      <c r="N158">
        <v>0</v>
      </c>
      <c r="O158">
        <v>0</v>
      </c>
      <c r="P158">
        <v>0</v>
      </c>
      <c r="Q158" t="e">
        <f>VLOOKUP($A158,'[1]SheltersALL_2.17.22'!$1:$1048576,6,0)</f>
        <v>#N/A</v>
      </c>
      <c r="R158" t="str">
        <f>VLOOKUP($A158, [1]FA21_Ridership!$1:$1048576,11, 0)</f>
        <v>COUNTY-ALAMEDA</v>
      </c>
      <c r="S158" t="str">
        <f>VLOOKUP($A158, [1]FA21_Ridership!$1:$1048576,12, 0)</f>
        <v>ALAMEDA</v>
      </c>
      <c r="T158">
        <f>VLOOKUP($A158, [1]FA21_Ridership!$1:$1048576,13, 0)</f>
        <v>4</v>
      </c>
      <c r="U158">
        <f t="shared" si="10"/>
        <v>0</v>
      </c>
      <c r="V158" s="67">
        <f t="shared" si="11"/>
        <v>0</v>
      </c>
      <c r="W158">
        <v>0.60538800000000004</v>
      </c>
      <c r="X158" s="67">
        <f t="shared" si="12"/>
        <v>0.28899999999999998</v>
      </c>
      <c r="Y158">
        <v>0.24088699999999999</v>
      </c>
      <c r="Z158" s="67">
        <f t="shared" si="13"/>
        <v>0.55300000000000005</v>
      </c>
      <c r="AA158">
        <f>VLOOKUP($C158,[1]Disability!$1:$1048576,5,FALSE)</f>
        <v>0</v>
      </c>
      <c r="AB158" s="67">
        <f t="shared" si="14"/>
        <v>0</v>
      </c>
      <c r="AC158" t="e">
        <f>VLOOKUP($A158,#REF!,9,FALSE)</f>
        <v>#REF!</v>
      </c>
    </row>
    <row r="159" spans="1:29">
      <c r="A159">
        <v>55746</v>
      </c>
      <c r="B159">
        <v>158</v>
      </c>
      <c r="C159">
        <v>1301870</v>
      </c>
      <c r="D159" t="s">
        <v>4235</v>
      </c>
      <c r="E159" t="s">
        <v>4236</v>
      </c>
      <c r="G159" t="e">
        <f>VLOOKUP($H159,[1]BRT!$1:$1048576,1,0)</f>
        <v>#N/A</v>
      </c>
      <c r="H159" t="s">
        <v>4372</v>
      </c>
      <c r="I159">
        <v>37.976719000000003</v>
      </c>
      <c r="J159">
        <v>-122.32050700000001</v>
      </c>
      <c r="K159">
        <v>57</v>
      </c>
      <c r="L159">
        <v>57</v>
      </c>
      <c r="M159">
        <v>1.052631579</v>
      </c>
      <c r="N159">
        <v>0</v>
      </c>
      <c r="O159">
        <v>0</v>
      </c>
      <c r="P159">
        <v>0</v>
      </c>
      <c r="Q159" t="e">
        <f>VLOOKUP($A159,'[1]SheltersALL_2.17.22'!$1:$1048576,6,0)</f>
        <v>#N/A</v>
      </c>
      <c r="R159" t="str">
        <f>VLOOKUP($A159, [1]FA21_Ridership!$1:$1048576,11, 0)</f>
        <v>RICHMOND</v>
      </c>
      <c r="S159" t="str">
        <f>VLOOKUP($A159, [1]FA21_Ridership!$1:$1048576,12, 0)</f>
        <v>CONTRA COSTA</v>
      </c>
      <c r="T159">
        <f>VLOOKUP($A159, [1]FA21_Ridership!$1:$1048576,13, 0)</f>
        <v>1</v>
      </c>
      <c r="U159">
        <f t="shared" si="10"/>
        <v>0</v>
      </c>
      <c r="V159" s="67">
        <f t="shared" si="11"/>
        <v>0</v>
      </c>
      <c r="W159">
        <v>0.78589500000000001</v>
      </c>
      <c r="X159" s="67">
        <f t="shared" si="12"/>
        <v>0.56100000000000005</v>
      </c>
      <c r="Y159">
        <v>0.23541300000000001</v>
      </c>
      <c r="Z159" s="67">
        <f t="shared" si="13"/>
        <v>0.53400000000000003</v>
      </c>
      <c r="AA159">
        <f>VLOOKUP($C159,[1]Disability!$1:$1048576,5,FALSE)</f>
        <v>0</v>
      </c>
      <c r="AB159" s="67">
        <f t="shared" si="14"/>
        <v>0</v>
      </c>
      <c r="AC159" t="e">
        <f>VLOOKUP($A159,#REF!,9,FALSE)</f>
        <v>#REF!</v>
      </c>
    </row>
    <row r="160" spans="1:29">
      <c r="A160">
        <v>52115</v>
      </c>
      <c r="B160">
        <v>159</v>
      </c>
      <c r="C160">
        <v>501460</v>
      </c>
      <c r="D160" t="s">
        <v>4235</v>
      </c>
      <c r="E160" t="s">
        <v>4236</v>
      </c>
      <c r="F160" t="s">
        <v>4373</v>
      </c>
      <c r="G160" t="e">
        <f>VLOOKUP($H160,[1]BRT!$1:$1048576,1,0)</f>
        <v>#N/A</v>
      </c>
      <c r="H160" t="s">
        <v>4374</v>
      </c>
      <c r="I160">
        <v>37.925015000000002</v>
      </c>
      <c r="J160">
        <v>-122.318442</v>
      </c>
      <c r="K160">
        <v>55</v>
      </c>
      <c r="L160">
        <v>55</v>
      </c>
      <c r="M160">
        <v>1.0909090910000001</v>
      </c>
      <c r="N160">
        <v>0</v>
      </c>
      <c r="O160">
        <v>0</v>
      </c>
      <c r="P160">
        <v>0</v>
      </c>
      <c r="Q160" t="e">
        <f>VLOOKUP($A160,'[1]SheltersALL_2.17.22'!$1:$1048576,6,0)</f>
        <v>#N/A</v>
      </c>
      <c r="R160" t="str">
        <f>VLOOKUP($A160, [1]FA21_Ridership!$1:$1048576,11, 0)</f>
        <v>EL CERRITO</v>
      </c>
      <c r="S160" t="str">
        <f>VLOOKUP($A160, [1]FA21_Ridership!$1:$1048576,12, 0)</f>
        <v>CONTRA COSTA</v>
      </c>
      <c r="T160">
        <f>VLOOKUP($A160, [1]FA21_Ridership!$1:$1048576,13, 0)</f>
        <v>1</v>
      </c>
      <c r="U160">
        <f t="shared" si="10"/>
        <v>0</v>
      </c>
      <c r="V160" s="67">
        <f t="shared" si="11"/>
        <v>0</v>
      </c>
      <c r="W160">
        <v>0.91033399999999998</v>
      </c>
      <c r="X160" s="67">
        <f t="shared" si="12"/>
        <v>0.79100000000000004</v>
      </c>
      <c r="Y160">
        <v>0.29635299999999998</v>
      </c>
      <c r="Z160" s="67">
        <f t="shared" si="13"/>
        <v>0.63</v>
      </c>
      <c r="AA160">
        <f>VLOOKUP($C160,[1]Disability!$1:$1048576,5,FALSE)</f>
        <v>0</v>
      </c>
      <c r="AB160" s="67">
        <f t="shared" si="14"/>
        <v>0</v>
      </c>
      <c r="AC160" t="e">
        <f>VLOOKUP($A160,#REF!,9,FALSE)</f>
        <v>#REF!</v>
      </c>
    </row>
    <row r="161" spans="1:29">
      <c r="A161">
        <v>54954</v>
      </c>
      <c r="B161">
        <v>160</v>
      </c>
      <c r="C161">
        <v>300730</v>
      </c>
      <c r="D161" t="s">
        <v>4235</v>
      </c>
      <c r="E161" t="s">
        <v>4236</v>
      </c>
      <c r="G161" t="e">
        <f>VLOOKUP($H161,[1]BRT!$1:$1048576,1,0)</f>
        <v>#N/A</v>
      </c>
      <c r="H161" t="s">
        <v>4375</v>
      </c>
      <c r="I161">
        <v>37.853217999999998</v>
      </c>
      <c r="J161">
        <v>-122.281718</v>
      </c>
      <c r="K161">
        <v>140</v>
      </c>
      <c r="L161">
        <v>54</v>
      </c>
      <c r="M161">
        <v>1.111111111</v>
      </c>
      <c r="N161">
        <v>0</v>
      </c>
      <c r="O161">
        <v>0</v>
      </c>
      <c r="P161">
        <v>0</v>
      </c>
      <c r="Q161" t="e">
        <f>VLOOKUP($A161,'[1]SheltersALL_2.17.22'!$1:$1048576,6,0)</f>
        <v>#N/A</v>
      </c>
      <c r="R161" t="str">
        <f>VLOOKUP($A161, [1]FA21_Ridership!$1:$1048576,11, 0)</f>
        <v>BERKELEY</v>
      </c>
      <c r="S161" t="str">
        <f>VLOOKUP($A161, [1]FA21_Ridership!$1:$1048576,12, 0)</f>
        <v>ALAMEDA</v>
      </c>
      <c r="T161">
        <f>VLOOKUP($A161, [1]FA21_Ridership!$1:$1048576,13, 0)</f>
        <v>1</v>
      </c>
      <c r="U161">
        <f t="shared" si="10"/>
        <v>0</v>
      </c>
      <c r="V161" s="67">
        <f t="shared" si="11"/>
        <v>0</v>
      </c>
      <c r="W161">
        <v>0.42446699999999998</v>
      </c>
      <c r="X161" s="67">
        <f t="shared" si="12"/>
        <v>0.14099999999999999</v>
      </c>
      <c r="Y161">
        <v>0.160334</v>
      </c>
      <c r="Z161" s="67">
        <f t="shared" si="13"/>
        <v>0.39100000000000001</v>
      </c>
      <c r="AA161">
        <f>VLOOKUP($C161,[1]Disability!$1:$1048576,5,FALSE)</f>
        <v>0</v>
      </c>
      <c r="AB161" s="67">
        <f t="shared" si="14"/>
        <v>0</v>
      </c>
      <c r="AC161" t="e">
        <f>VLOOKUP($A161,#REF!,9,FALSE)</f>
        <v>#REF!</v>
      </c>
    </row>
    <row r="162" spans="1:29">
      <c r="A162">
        <v>50667</v>
      </c>
      <c r="B162">
        <v>161</v>
      </c>
      <c r="C162">
        <v>300720</v>
      </c>
      <c r="D162" t="s">
        <v>4235</v>
      </c>
      <c r="E162" t="s">
        <v>4236</v>
      </c>
      <c r="G162" t="e">
        <f>VLOOKUP($H162,[1]BRT!$1:$1048576,1,0)</f>
        <v>#N/A</v>
      </c>
      <c r="H162" t="s">
        <v>4375</v>
      </c>
      <c r="I162">
        <v>37.853161999999998</v>
      </c>
      <c r="J162">
        <v>-122.28097200000001</v>
      </c>
      <c r="K162">
        <v>96</v>
      </c>
      <c r="L162">
        <v>53.6</v>
      </c>
      <c r="M162">
        <v>1.119402985</v>
      </c>
      <c r="N162">
        <v>0</v>
      </c>
      <c r="O162">
        <v>0</v>
      </c>
      <c r="P162">
        <v>0</v>
      </c>
      <c r="Q162" t="e">
        <f>VLOOKUP($A162,'[1]SheltersALL_2.17.22'!$1:$1048576,6,0)</f>
        <v>#N/A</v>
      </c>
      <c r="R162" t="str">
        <f>VLOOKUP($A162, [1]FA21_Ridership!$1:$1048576,11, 0)</f>
        <v>BERKELEY</v>
      </c>
      <c r="S162" t="str">
        <f>VLOOKUP($A162, [1]FA21_Ridership!$1:$1048576,12, 0)</f>
        <v>ALAMEDA</v>
      </c>
      <c r="T162">
        <f>VLOOKUP($A162, [1]FA21_Ridership!$1:$1048576,13, 0)</f>
        <v>1</v>
      </c>
      <c r="U162">
        <f t="shared" si="10"/>
        <v>0</v>
      </c>
      <c r="V162" s="67">
        <f t="shared" si="11"/>
        <v>0</v>
      </c>
      <c r="W162">
        <v>0.73631500000000005</v>
      </c>
      <c r="X162" s="67">
        <f t="shared" si="12"/>
        <v>0.45700000000000002</v>
      </c>
      <c r="Y162">
        <v>0.23185500000000001</v>
      </c>
      <c r="Z162" s="67">
        <f t="shared" si="13"/>
        <v>0.52400000000000002</v>
      </c>
      <c r="AA162">
        <f>VLOOKUP($C162,[1]Disability!$1:$1048576,5,FALSE)</f>
        <v>0</v>
      </c>
      <c r="AB162" s="67">
        <f t="shared" si="14"/>
        <v>0</v>
      </c>
      <c r="AC162" t="e">
        <f>VLOOKUP($A162,#REF!,9,FALSE)</f>
        <v>#REF!</v>
      </c>
    </row>
    <row r="163" spans="1:29">
      <c r="A163">
        <v>50921</v>
      </c>
      <c r="B163">
        <v>162</v>
      </c>
      <c r="C163">
        <v>9901930</v>
      </c>
      <c r="D163" t="s">
        <v>4235</v>
      </c>
      <c r="E163" t="s">
        <v>4236</v>
      </c>
      <c r="G163" t="e">
        <f>VLOOKUP($H163,[1]BRT!$1:$1048576,1,0)</f>
        <v>#N/A</v>
      </c>
      <c r="H163" t="s">
        <v>4376</v>
      </c>
      <c r="I163">
        <v>37.753385000000002</v>
      </c>
      <c r="J163">
        <v>-122.237443</v>
      </c>
      <c r="K163">
        <v>50</v>
      </c>
      <c r="L163">
        <v>50</v>
      </c>
      <c r="M163">
        <v>1.2</v>
      </c>
      <c r="N163">
        <v>0</v>
      </c>
      <c r="O163">
        <v>0</v>
      </c>
      <c r="P163">
        <v>0</v>
      </c>
      <c r="Q163" t="e">
        <f>VLOOKUP($A163,'[1]SheltersALL_2.17.22'!$1:$1048576,6,0)</f>
        <v>#N/A</v>
      </c>
      <c r="R163" t="str">
        <f>VLOOKUP($A163, [1]FA21_Ridership!$1:$1048576,11, 0)</f>
        <v>ALAMEDA</v>
      </c>
      <c r="S163" t="str">
        <f>VLOOKUP($A163, [1]FA21_Ridership!$1:$1048576,12, 0)</f>
        <v>ALAMEDA</v>
      </c>
      <c r="T163">
        <f>VLOOKUP($A163, [1]FA21_Ridership!$1:$1048576,13, 0)</f>
        <v>3</v>
      </c>
      <c r="U163">
        <f t="shared" si="10"/>
        <v>0</v>
      </c>
      <c r="V163" s="67">
        <f t="shared" si="11"/>
        <v>0</v>
      </c>
      <c r="W163">
        <v>0.329314</v>
      </c>
      <c r="X163" s="67">
        <f t="shared" si="12"/>
        <v>8.5999999999999993E-2</v>
      </c>
      <c r="Y163">
        <v>0.25491999999999998</v>
      </c>
      <c r="Z163" s="67">
        <f t="shared" si="13"/>
        <v>0.57799999999999996</v>
      </c>
      <c r="AA163">
        <f>VLOOKUP($C163,[1]Disability!$1:$1048576,5,FALSE)</f>
        <v>0</v>
      </c>
      <c r="AB163" s="67">
        <f t="shared" si="14"/>
        <v>0</v>
      </c>
      <c r="AC163" t="e">
        <f>VLOOKUP($A163,#REF!,9,FALSE)</f>
        <v>#REF!</v>
      </c>
    </row>
    <row r="164" spans="1:29">
      <c r="A164">
        <v>58817</v>
      </c>
      <c r="B164">
        <v>163</v>
      </c>
      <c r="C164">
        <v>102370</v>
      </c>
      <c r="D164" t="s">
        <v>4235</v>
      </c>
      <c r="E164" t="s">
        <v>4236</v>
      </c>
      <c r="G164" t="e">
        <f>VLOOKUP($H164,[1]BRT!$1:$1048576,1,0)</f>
        <v>#N/A</v>
      </c>
      <c r="H164" t="s">
        <v>4377</v>
      </c>
      <c r="I164">
        <v>37.759355999999997</v>
      </c>
      <c r="J164">
        <v>-122.251237</v>
      </c>
      <c r="K164">
        <v>1012</v>
      </c>
      <c r="L164">
        <v>48</v>
      </c>
      <c r="M164">
        <v>1.25</v>
      </c>
      <c r="N164">
        <v>0</v>
      </c>
      <c r="O164">
        <v>0</v>
      </c>
      <c r="P164">
        <v>0</v>
      </c>
      <c r="Q164" t="e">
        <f>VLOOKUP($A164,'[1]SheltersALL_2.17.22'!$1:$1048576,6,0)</f>
        <v>#N/A</v>
      </c>
      <c r="R164" t="str">
        <f>VLOOKUP($A164, [1]FA21_Ridership!$1:$1048576,11, 0)</f>
        <v>ALAMEDA</v>
      </c>
      <c r="S164" t="str">
        <f>VLOOKUP($A164, [1]FA21_Ridership!$1:$1048576,12, 0)</f>
        <v>ALAMEDA</v>
      </c>
      <c r="T164">
        <f>VLOOKUP($A164, [1]FA21_Ridership!$1:$1048576,13, 0)</f>
        <v>3</v>
      </c>
      <c r="U164">
        <f t="shared" si="10"/>
        <v>0</v>
      </c>
      <c r="V164" s="67">
        <f t="shared" si="11"/>
        <v>0</v>
      </c>
      <c r="W164">
        <v>0.57394400000000001</v>
      </c>
      <c r="X164" s="67">
        <f t="shared" si="12"/>
        <v>0.26</v>
      </c>
      <c r="Y164">
        <v>8.2741999999999996E-2</v>
      </c>
      <c r="Z164" s="67">
        <f t="shared" si="13"/>
        <v>0.17899999999999999</v>
      </c>
      <c r="AA164">
        <f>VLOOKUP($C164,[1]Disability!$1:$1048576,5,FALSE)</f>
        <v>0</v>
      </c>
      <c r="AB164" s="67">
        <f t="shared" si="14"/>
        <v>0</v>
      </c>
      <c r="AC164" t="e">
        <f>VLOOKUP($A164,#REF!,9,FALSE)</f>
        <v>#REF!</v>
      </c>
    </row>
    <row r="165" spans="1:29">
      <c r="A165">
        <v>50656</v>
      </c>
      <c r="B165">
        <v>164</v>
      </c>
      <c r="C165">
        <v>1301910</v>
      </c>
      <c r="D165" t="s">
        <v>4235</v>
      </c>
      <c r="E165" t="s">
        <v>4236</v>
      </c>
      <c r="G165" t="e">
        <f>VLOOKUP($H165,[1]BRT!$1:$1048576,1,0)</f>
        <v>#N/A</v>
      </c>
      <c r="H165" t="s">
        <v>4378</v>
      </c>
      <c r="I165">
        <v>37.976118</v>
      </c>
      <c r="J165">
        <v>-122.31719699999999</v>
      </c>
      <c r="K165">
        <v>784</v>
      </c>
      <c r="L165">
        <v>46.5</v>
      </c>
      <c r="M165">
        <v>1.2903225810000001</v>
      </c>
      <c r="N165">
        <v>0</v>
      </c>
      <c r="O165">
        <v>0</v>
      </c>
      <c r="P165">
        <v>0</v>
      </c>
      <c r="Q165" t="e">
        <f>VLOOKUP($A165,'[1]SheltersALL_2.17.22'!$1:$1048576,6,0)</f>
        <v>#N/A</v>
      </c>
      <c r="R165" t="str">
        <f>VLOOKUP($A165, [1]FA21_Ridership!$1:$1048576,11, 0)</f>
        <v>RICHMOND</v>
      </c>
      <c r="S165" t="str">
        <f>VLOOKUP($A165, [1]FA21_Ridership!$1:$1048576,12, 0)</f>
        <v>CONTRA COSTA</v>
      </c>
      <c r="T165">
        <f>VLOOKUP($A165, [1]FA21_Ridership!$1:$1048576,13, 0)</f>
        <v>1</v>
      </c>
      <c r="U165">
        <f t="shared" si="10"/>
        <v>0</v>
      </c>
      <c r="V165" s="67">
        <f t="shared" si="11"/>
        <v>0</v>
      </c>
      <c r="W165">
        <v>0.81180799999999997</v>
      </c>
      <c r="X165" s="67">
        <f t="shared" si="12"/>
        <v>0.60399999999999998</v>
      </c>
      <c r="Y165">
        <v>0.399754</v>
      </c>
      <c r="Z165" s="67">
        <f t="shared" si="13"/>
        <v>0.76400000000000001</v>
      </c>
      <c r="AA165">
        <f>VLOOKUP($C165,[1]Disability!$1:$1048576,5,FALSE)</f>
        <v>0</v>
      </c>
      <c r="AB165" s="67">
        <f t="shared" si="14"/>
        <v>0</v>
      </c>
      <c r="AC165" t="e">
        <f>VLOOKUP($A165,#REF!,9,FALSE)</f>
        <v>#REF!</v>
      </c>
    </row>
    <row r="166" spans="1:29">
      <c r="A166">
        <v>53531</v>
      </c>
      <c r="B166">
        <v>165</v>
      </c>
      <c r="C166">
        <v>101130</v>
      </c>
      <c r="D166" t="s">
        <v>4235</v>
      </c>
      <c r="E166" t="s">
        <v>4236</v>
      </c>
      <c r="G166" t="e">
        <f>VLOOKUP($H166,[1]BRT!$1:$1048576,1,0)</f>
        <v>#N/A</v>
      </c>
      <c r="H166" t="s">
        <v>4379</v>
      </c>
      <c r="I166">
        <v>37.761733</v>
      </c>
      <c r="J166">
        <v>-122.242684</v>
      </c>
      <c r="K166">
        <v>45</v>
      </c>
      <c r="L166">
        <v>45</v>
      </c>
      <c r="M166">
        <v>1.3333333329999999</v>
      </c>
      <c r="N166">
        <v>0</v>
      </c>
      <c r="O166">
        <v>0</v>
      </c>
      <c r="P166">
        <v>0</v>
      </c>
      <c r="Q166" t="e">
        <f>VLOOKUP($A166,'[1]SheltersALL_2.17.22'!$1:$1048576,6,0)</f>
        <v>#N/A</v>
      </c>
      <c r="R166" t="str">
        <f>VLOOKUP($A166, [1]FA21_Ridership!$1:$1048576,11, 0)</f>
        <v>ALAMEDA</v>
      </c>
      <c r="S166" t="str">
        <f>VLOOKUP($A166, [1]FA21_Ridership!$1:$1048576,12, 0)</f>
        <v>ALAMEDA</v>
      </c>
      <c r="T166">
        <f>VLOOKUP($A166, [1]FA21_Ridership!$1:$1048576,13, 0)</f>
        <v>3</v>
      </c>
      <c r="U166">
        <f t="shared" si="10"/>
        <v>0</v>
      </c>
      <c r="V166" s="67">
        <f t="shared" si="11"/>
        <v>0</v>
      </c>
      <c r="W166">
        <v>0.530196</v>
      </c>
      <c r="X166" s="67">
        <f t="shared" si="12"/>
        <v>0.22600000000000001</v>
      </c>
      <c r="Y166">
        <v>0.18823500000000001</v>
      </c>
      <c r="Z166" s="67">
        <f t="shared" si="13"/>
        <v>0.45400000000000001</v>
      </c>
      <c r="AA166">
        <f>VLOOKUP($C166,[1]Disability!$1:$1048576,5,FALSE)</f>
        <v>0</v>
      </c>
      <c r="AB166" s="67">
        <f t="shared" si="14"/>
        <v>0</v>
      </c>
      <c r="AC166" t="e">
        <f>VLOOKUP($A166,#REF!,9,FALSE)</f>
        <v>#REF!</v>
      </c>
    </row>
    <row r="167" spans="1:29">
      <c r="A167">
        <v>57807</v>
      </c>
      <c r="B167">
        <v>166</v>
      </c>
      <c r="C167">
        <v>305710</v>
      </c>
      <c r="D167" t="s">
        <v>4235</v>
      </c>
      <c r="E167" t="s">
        <v>4236</v>
      </c>
      <c r="G167" t="e">
        <f>VLOOKUP($H167,[1]BRT!$1:$1048576,1,0)</f>
        <v>#N/A</v>
      </c>
      <c r="H167" t="s">
        <v>4380</v>
      </c>
      <c r="I167">
        <v>37.854225</v>
      </c>
      <c r="J167">
        <v>-122.236689</v>
      </c>
      <c r="K167">
        <v>120</v>
      </c>
      <c r="L167">
        <v>44</v>
      </c>
      <c r="M167">
        <v>1.363636364</v>
      </c>
      <c r="N167">
        <v>0</v>
      </c>
      <c r="O167">
        <v>0</v>
      </c>
      <c r="P167">
        <v>0</v>
      </c>
      <c r="Q167" t="e">
        <f>VLOOKUP($A167,'[1]SheltersALL_2.17.22'!$1:$1048576,6,0)</f>
        <v>#N/A</v>
      </c>
      <c r="R167" t="str">
        <f>VLOOKUP($A167, [1]FA21_Ridership!$1:$1048576,11, 0)</f>
        <v>BERKELEY</v>
      </c>
      <c r="S167" t="str">
        <f>VLOOKUP($A167, [1]FA21_Ridership!$1:$1048576,12, 0)</f>
        <v>ALAMEDA</v>
      </c>
      <c r="T167">
        <f>VLOOKUP($A167, [1]FA21_Ridership!$1:$1048576,13, 0)</f>
        <v>2</v>
      </c>
      <c r="U167">
        <f t="shared" si="10"/>
        <v>0</v>
      </c>
      <c r="V167" s="67">
        <f t="shared" si="11"/>
        <v>0</v>
      </c>
      <c r="W167">
        <v>0.24046400000000001</v>
      </c>
      <c r="X167" s="67">
        <f t="shared" si="12"/>
        <v>3.6999999999999998E-2</v>
      </c>
      <c r="Y167">
        <v>1.6584000000000002E-2</v>
      </c>
      <c r="Z167" s="67">
        <f t="shared" si="13"/>
        <v>1.9E-2</v>
      </c>
      <c r="AA167">
        <f>VLOOKUP($C167,[1]Disability!$1:$1048576,5,FALSE)</f>
        <v>0</v>
      </c>
      <c r="AB167" s="67">
        <f t="shared" si="14"/>
        <v>0</v>
      </c>
      <c r="AC167" t="e">
        <f>VLOOKUP($A167,#REF!,9,FALSE)</f>
        <v>#REF!</v>
      </c>
    </row>
    <row r="168" spans="1:29">
      <c r="A168">
        <v>53452</v>
      </c>
      <c r="B168">
        <v>167</v>
      </c>
      <c r="C168">
        <v>305720</v>
      </c>
      <c r="D168" t="s">
        <v>4235</v>
      </c>
      <c r="E168" t="s">
        <v>4236</v>
      </c>
      <c r="G168" t="e">
        <f>VLOOKUP($H168,[1]BRT!$1:$1048576,1,0)</f>
        <v>#N/A</v>
      </c>
      <c r="H168" t="s">
        <v>4381</v>
      </c>
      <c r="I168">
        <v>37.855280999999998</v>
      </c>
      <c r="J168">
        <v>-122.238985</v>
      </c>
      <c r="K168">
        <v>120</v>
      </c>
      <c r="L168">
        <v>44</v>
      </c>
      <c r="M168">
        <v>1.363636364</v>
      </c>
      <c r="N168">
        <v>0</v>
      </c>
      <c r="O168">
        <v>0</v>
      </c>
      <c r="P168">
        <v>0</v>
      </c>
      <c r="Q168" t="e">
        <f>VLOOKUP($A168,'[1]SheltersALL_2.17.22'!$1:$1048576,6,0)</f>
        <v>#N/A</v>
      </c>
      <c r="R168" t="str">
        <f>VLOOKUP($A168, [1]FA21_Ridership!$1:$1048576,11, 0)</f>
        <v>BERKELEY</v>
      </c>
      <c r="S168" t="str">
        <f>VLOOKUP($A168, [1]FA21_Ridership!$1:$1048576,12, 0)</f>
        <v>ALAMEDA</v>
      </c>
      <c r="T168">
        <f>VLOOKUP($A168, [1]FA21_Ridership!$1:$1048576,13, 0)</f>
        <v>2</v>
      </c>
      <c r="U168">
        <f t="shared" si="10"/>
        <v>0</v>
      </c>
      <c r="V168" s="67">
        <f t="shared" si="11"/>
        <v>0</v>
      </c>
      <c r="W168">
        <v>0.24046400000000001</v>
      </c>
      <c r="X168" s="67">
        <f t="shared" si="12"/>
        <v>3.6999999999999998E-2</v>
      </c>
      <c r="Y168">
        <v>1.6584000000000002E-2</v>
      </c>
      <c r="Z168" s="67">
        <f t="shared" si="13"/>
        <v>1.9E-2</v>
      </c>
      <c r="AA168">
        <f>VLOOKUP($C168,[1]Disability!$1:$1048576,5,FALSE)</f>
        <v>0</v>
      </c>
      <c r="AB168" s="67">
        <f t="shared" si="14"/>
        <v>0</v>
      </c>
      <c r="AC168" t="e">
        <f>VLOOKUP($A168,#REF!,9,FALSE)</f>
        <v>#REF!</v>
      </c>
    </row>
    <row r="169" spans="1:29">
      <c r="A169">
        <v>50868</v>
      </c>
      <c r="B169">
        <v>168</v>
      </c>
      <c r="C169">
        <v>9901720</v>
      </c>
      <c r="D169" t="s">
        <v>4235</v>
      </c>
      <c r="E169" t="s">
        <v>4236</v>
      </c>
      <c r="G169" t="e">
        <f>VLOOKUP($H169,[1]BRT!$1:$1048576,1,0)</f>
        <v>#N/A</v>
      </c>
      <c r="H169" t="s">
        <v>4382</v>
      </c>
      <c r="I169">
        <v>37.841070999999999</v>
      </c>
      <c r="J169">
        <v>-122.223854</v>
      </c>
      <c r="K169">
        <v>115</v>
      </c>
      <c r="L169">
        <v>43.5</v>
      </c>
      <c r="M169">
        <v>1.3793103449999999</v>
      </c>
      <c r="N169">
        <v>0</v>
      </c>
      <c r="O169">
        <v>0</v>
      </c>
      <c r="P169">
        <v>0</v>
      </c>
      <c r="Q169" t="e">
        <f>VLOOKUP($A169,'[1]SheltersALL_2.17.22'!$1:$1048576,6,0)</f>
        <v>#N/A</v>
      </c>
      <c r="R169" t="str">
        <f>VLOOKUP($A169, [1]FA21_Ridership!$1:$1048576,11, 0)</f>
        <v>OAKLAND</v>
      </c>
      <c r="S169" t="str">
        <f>VLOOKUP($A169, [1]FA21_Ridership!$1:$1048576,12, 0)</f>
        <v>ALAMEDA</v>
      </c>
      <c r="T169">
        <f>VLOOKUP($A169, [1]FA21_Ridership!$1:$1048576,13, 0)</f>
        <v>2</v>
      </c>
      <c r="U169">
        <f t="shared" si="10"/>
        <v>0</v>
      </c>
      <c r="V169" s="67">
        <f t="shared" si="11"/>
        <v>0</v>
      </c>
      <c r="W169">
        <v>0.36476399999999998</v>
      </c>
      <c r="X169" s="67">
        <f t="shared" si="12"/>
        <v>0.104</v>
      </c>
      <c r="Y169">
        <v>9.1811000000000004E-2</v>
      </c>
      <c r="Z169" s="67">
        <f t="shared" si="13"/>
        <v>0.22</v>
      </c>
      <c r="AA169">
        <f>VLOOKUP($C169,[1]Disability!$1:$1048576,5,FALSE)</f>
        <v>0</v>
      </c>
      <c r="AB169" s="67">
        <f t="shared" si="14"/>
        <v>0</v>
      </c>
      <c r="AC169" t="e">
        <f>VLOOKUP($A169,#REF!,9,FALSE)</f>
        <v>#REF!</v>
      </c>
    </row>
    <row r="170" spans="1:29">
      <c r="A170">
        <v>59610</v>
      </c>
      <c r="B170">
        <v>169</v>
      </c>
      <c r="C170">
        <v>1006220</v>
      </c>
      <c r="D170" t="s">
        <v>4235</v>
      </c>
      <c r="E170" t="s">
        <v>4236</v>
      </c>
      <c r="G170" t="e">
        <f>VLOOKUP($H170,[1]BRT!$1:$1048576,1,0)</f>
        <v>#N/A</v>
      </c>
      <c r="H170" t="s">
        <v>4383</v>
      </c>
      <c r="I170">
        <v>37.842103000000002</v>
      </c>
      <c r="J170">
        <v>-122.225658</v>
      </c>
      <c r="K170">
        <v>115</v>
      </c>
      <c r="L170">
        <v>43.5</v>
      </c>
      <c r="M170">
        <v>1.3793103449999999</v>
      </c>
      <c r="N170">
        <v>0</v>
      </c>
      <c r="O170">
        <v>0</v>
      </c>
      <c r="P170">
        <v>0</v>
      </c>
      <c r="Q170" t="e">
        <f>VLOOKUP($A170,'[1]SheltersALL_2.17.22'!$1:$1048576,6,0)</f>
        <v>#N/A</v>
      </c>
      <c r="R170" t="str">
        <f>VLOOKUP($A170, [1]FA21_Ridership!$1:$1048576,11, 0)</f>
        <v>OAKLAND</v>
      </c>
      <c r="S170" t="str">
        <f>VLOOKUP($A170, [1]FA21_Ridership!$1:$1048576,12, 0)</f>
        <v>ALAMEDA</v>
      </c>
      <c r="T170">
        <f>VLOOKUP($A170, [1]FA21_Ridership!$1:$1048576,13, 0)</f>
        <v>2</v>
      </c>
      <c r="U170">
        <f t="shared" si="10"/>
        <v>0</v>
      </c>
      <c r="V170" s="67">
        <f t="shared" si="11"/>
        <v>0</v>
      </c>
      <c r="W170">
        <v>0.32461699999999999</v>
      </c>
      <c r="X170" s="67">
        <f t="shared" si="12"/>
        <v>8.3000000000000004E-2</v>
      </c>
      <c r="Y170">
        <v>2.615E-2</v>
      </c>
      <c r="Z170" s="67">
        <f t="shared" si="13"/>
        <v>2.9000000000000001E-2</v>
      </c>
      <c r="AA170">
        <f>VLOOKUP($C170,[1]Disability!$1:$1048576,5,FALSE)</f>
        <v>0</v>
      </c>
      <c r="AB170" s="67">
        <f t="shared" si="14"/>
        <v>0</v>
      </c>
      <c r="AC170" t="e">
        <f>VLOOKUP($A170,#REF!,9,FALSE)</f>
        <v>#REF!</v>
      </c>
    </row>
    <row r="171" spans="1:29">
      <c r="A171">
        <v>54418</v>
      </c>
      <c r="B171">
        <v>170</v>
      </c>
      <c r="C171">
        <v>1016740</v>
      </c>
      <c r="D171" t="s">
        <v>4235</v>
      </c>
      <c r="E171" t="s">
        <v>4236</v>
      </c>
      <c r="G171" t="e">
        <f>VLOOKUP($H171,[1]BRT!$1:$1048576,1,0)</f>
        <v>#N/A</v>
      </c>
      <c r="H171" t="s">
        <v>4384</v>
      </c>
      <c r="I171">
        <v>37.829456</v>
      </c>
      <c r="J171">
        <v>-122.213222</v>
      </c>
      <c r="K171">
        <v>115</v>
      </c>
      <c r="L171">
        <v>43.5</v>
      </c>
      <c r="M171">
        <v>1.3793103449999999</v>
      </c>
      <c r="N171">
        <v>0</v>
      </c>
      <c r="O171">
        <v>0</v>
      </c>
      <c r="P171">
        <v>0</v>
      </c>
      <c r="Q171" t="str">
        <f>VLOOKUP($A171,'[1]SheltersALL_2.17.22'!$1:$1048576,6,0)</f>
        <v>Oakland</v>
      </c>
      <c r="R171" t="str">
        <f>VLOOKUP($A171, [1]FA21_Ridership!$1:$1048576,11, 0)</f>
        <v>OAKLAND</v>
      </c>
      <c r="S171" t="str">
        <f>VLOOKUP($A171, [1]FA21_Ridership!$1:$1048576,12, 0)</f>
        <v>ALAMEDA</v>
      </c>
      <c r="T171">
        <f>VLOOKUP($A171, [1]FA21_Ridership!$1:$1048576,13, 0)</f>
        <v>2</v>
      </c>
      <c r="U171">
        <f t="shared" si="10"/>
        <v>0</v>
      </c>
      <c r="V171" s="67">
        <f t="shared" si="11"/>
        <v>0</v>
      </c>
      <c r="W171">
        <v>0.166854</v>
      </c>
      <c r="X171" s="67">
        <f t="shared" si="12"/>
        <v>7.0000000000000001E-3</v>
      </c>
      <c r="Y171">
        <v>5.5618000000000001E-2</v>
      </c>
      <c r="Z171" s="67">
        <f t="shared" si="13"/>
        <v>9.7000000000000003E-2</v>
      </c>
      <c r="AA171">
        <f>VLOOKUP($C171,[1]Disability!$1:$1048576,5,FALSE)</f>
        <v>0</v>
      </c>
      <c r="AB171" s="67">
        <f t="shared" si="14"/>
        <v>0</v>
      </c>
      <c r="AC171" t="e">
        <f>VLOOKUP($A171,#REF!,9,FALSE)</f>
        <v>#REF!</v>
      </c>
    </row>
    <row r="172" spans="1:29">
      <c r="A172">
        <v>59519</v>
      </c>
      <c r="B172">
        <v>171</v>
      </c>
      <c r="C172">
        <v>1006070</v>
      </c>
      <c r="D172" t="s">
        <v>4235</v>
      </c>
      <c r="E172" t="s">
        <v>4236</v>
      </c>
      <c r="G172" t="e">
        <f>VLOOKUP($H172,[1]BRT!$1:$1048576,1,0)</f>
        <v>#N/A</v>
      </c>
      <c r="H172" t="s">
        <v>4239</v>
      </c>
      <c r="I172">
        <v>37.842761000000003</v>
      </c>
      <c r="J172">
        <v>-122.231359</v>
      </c>
      <c r="K172">
        <v>114</v>
      </c>
      <c r="L172">
        <v>43.2</v>
      </c>
      <c r="M172">
        <v>1.388888889</v>
      </c>
      <c r="N172">
        <v>0</v>
      </c>
      <c r="O172">
        <v>0</v>
      </c>
      <c r="P172">
        <v>0</v>
      </c>
      <c r="Q172" t="e">
        <f>VLOOKUP($A172,'[1]SheltersALL_2.17.22'!$1:$1048576,6,0)</f>
        <v>#N/A</v>
      </c>
      <c r="R172" t="str">
        <f>VLOOKUP($A172, [1]FA21_Ridership!$1:$1048576,11, 0)</f>
        <v>OAKLAND</v>
      </c>
      <c r="S172" t="str">
        <f>VLOOKUP($A172, [1]FA21_Ridership!$1:$1048576,12, 0)</f>
        <v>ALAMEDA</v>
      </c>
      <c r="T172">
        <f>VLOOKUP($A172, [1]FA21_Ridership!$1:$1048576,13, 0)</f>
        <v>2</v>
      </c>
      <c r="U172">
        <f t="shared" si="10"/>
        <v>0</v>
      </c>
      <c r="V172" s="67">
        <f t="shared" si="11"/>
        <v>0</v>
      </c>
      <c r="W172">
        <v>0.32461699999999999</v>
      </c>
      <c r="X172" s="67">
        <f t="shared" si="12"/>
        <v>8.3000000000000004E-2</v>
      </c>
      <c r="Y172">
        <v>2.615E-2</v>
      </c>
      <c r="Z172" s="67">
        <f t="shared" si="13"/>
        <v>2.9000000000000001E-2</v>
      </c>
      <c r="AA172">
        <f>VLOOKUP($C172,[1]Disability!$1:$1048576,5,FALSE)</f>
        <v>0</v>
      </c>
      <c r="AB172" s="67">
        <f t="shared" si="14"/>
        <v>0</v>
      </c>
      <c r="AC172" t="e">
        <f>VLOOKUP($A172,#REF!,9,FALSE)</f>
        <v>#REF!</v>
      </c>
    </row>
    <row r="173" spans="1:29">
      <c r="A173">
        <v>52910</v>
      </c>
      <c r="B173">
        <v>172</v>
      </c>
      <c r="C173">
        <v>1005950</v>
      </c>
      <c r="D173" t="s">
        <v>4235</v>
      </c>
      <c r="E173" t="s">
        <v>4236</v>
      </c>
      <c r="G173" t="e">
        <f>VLOOKUP($H173,[1]BRT!$1:$1048576,1,0)</f>
        <v>#N/A</v>
      </c>
      <c r="H173" t="s">
        <v>4385</v>
      </c>
      <c r="I173">
        <v>37.842682000000003</v>
      </c>
      <c r="J173">
        <v>-122.23298699999999</v>
      </c>
      <c r="K173">
        <v>114</v>
      </c>
      <c r="L173">
        <v>43.2</v>
      </c>
      <c r="M173">
        <v>1.388888889</v>
      </c>
      <c r="N173">
        <v>0</v>
      </c>
      <c r="O173">
        <v>0</v>
      </c>
      <c r="P173">
        <v>0</v>
      </c>
      <c r="Q173" t="e">
        <f>VLOOKUP($A173,'[1]SheltersALL_2.17.22'!$1:$1048576,6,0)</f>
        <v>#N/A</v>
      </c>
      <c r="R173" t="str">
        <f>VLOOKUP($A173, [1]FA21_Ridership!$1:$1048576,11, 0)</f>
        <v>OAKLAND</v>
      </c>
      <c r="S173" t="str">
        <f>VLOOKUP($A173, [1]FA21_Ridership!$1:$1048576,12, 0)</f>
        <v>ALAMEDA</v>
      </c>
      <c r="T173">
        <f>VLOOKUP($A173, [1]FA21_Ridership!$1:$1048576,13, 0)</f>
        <v>2</v>
      </c>
      <c r="U173">
        <f t="shared" si="10"/>
        <v>0</v>
      </c>
      <c r="V173" s="67">
        <f t="shared" si="11"/>
        <v>0</v>
      </c>
      <c r="W173">
        <v>0.36378300000000002</v>
      </c>
      <c r="X173" s="67">
        <f t="shared" si="12"/>
        <v>0.10199999999999999</v>
      </c>
      <c r="Y173">
        <v>7.0331000000000005E-2</v>
      </c>
      <c r="Z173" s="67">
        <f t="shared" si="13"/>
        <v>0.13200000000000001</v>
      </c>
      <c r="AA173">
        <f>VLOOKUP($C173,[1]Disability!$1:$1048576,5,FALSE)</f>
        <v>0</v>
      </c>
      <c r="AB173" s="67">
        <f t="shared" si="14"/>
        <v>0</v>
      </c>
      <c r="AC173" t="e">
        <f>VLOOKUP($A173,#REF!,9,FALSE)</f>
        <v>#REF!</v>
      </c>
    </row>
    <row r="174" spans="1:29">
      <c r="A174">
        <v>57370</v>
      </c>
      <c r="B174">
        <v>173</v>
      </c>
      <c r="C174">
        <v>1006030</v>
      </c>
      <c r="D174" t="s">
        <v>4235</v>
      </c>
      <c r="E174" t="s">
        <v>4236</v>
      </c>
      <c r="G174" t="e">
        <f>VLOOKUP($H174,[1]BRT!$1:$1048576,1,0)</f>
        <v>#N/A</v>
      </c>
      <c r="H174" t="s">
        <v>4238</v>
      </c>
      <c r="I174">
        <v>37.839781000000002</v>
      </c>
      <c r="J174">
        <v>-122.242116</v>
      </c>
      <c r="K174">
        <v>113</v>
      </c>
      <c r="L174">
        <v>42.9</v>
      </c>
      <c r="M174">
        <v>1.3986013989999999</v>
      </c>
      <c r="N174">
        <v>0</v>
      </c>
      <c r="O174">
        <v>0</v>
      </c>
      <c r="P174">
        <v>0</v>
      </c>
      <c r="Q174" t="e">
        <f>VLOOKUP($A174,'[1]SheltersALL_2.17.22'!$1:$1048576,6,0)</f>
        <v>#N/A</v>
      </c>
      <c r="R174" t="str">
        <f>VLOOKUP($A174, [1]FA21_Ridership!$1:$1048576,11, 0)</f>
        <v>OAKLAND</v>
      </c>
      <c r="S174" t="str">
        <f>VLOOKUP($A174, [1]FA21_Ridership!$1:$1048576,12, 0)</f>
        <v>ALAMEDA</v>
      </c>
      <c r="T174">
        <f>VLOOKUP($A174, [1]FA21_Ridership!$1:$1048576,13, 0)</f>
        <v>2</v>
      </c>
      <c r="U174">
        <f t="shared" si="10"/>
        <v>0</v>
      </c>
      <c r="V174" s="67">
        <f t="shared" si="11"/>
        <v>0</v>
      </c>
      <c r="W174">
        <v>0.36378300000000002</v>
      </c>
      <c r="X174" s="67">
        <f t="shared" si="12"/>
        <v>0.10199999999999999</v>
      </c>
      <c r="Y174">
        <v>7.0331000000000005E-2</v>
      </c>
      <c r="Z174" s="67">
        <f t="shared" si="13"/>
        <v>0.13200000000000001</v>
      </c>
      <c r="AA174">
        <f>VLOOKUP($C174,[1]Disability!$1:$1048576,5,FALSE)</f>
        <v>0</v>
      </c>
      <c r="AB174" s="67">
        <f t="shared" si="14"/>
        <v>0</v>
      </c>
      <c r="AC174" t="e">
        <f>VLOOKUP($A174,#REF!,9,FALSE)</f>
        <v>#REF!</v>
      </c>
    </row>
    <row r="175" spans="1:29">
      <c r="A175">
        <v>55392</v>
      </c>
      <c r="B175">
        <v>174</v>
      </c>
      <c r="C175">
        <v>1006010</v>
      </c>
      <c r="D175" t="s">
        <v>4235</v>
      </c>
      <c r="E175" t="s">
        <v>4236</v>
      </c>
      <c r="G175" t="e">
        <f>VLOOKUP($H175,[1]BRT!$1:$1048576,1,0)</f>
        <v>#N/A</v>
      </c>
      <c r="H175" t="s">
        <v>4242</v>
      </c>
      <c r="I175">
        <v>37.838341</v>
      </c>
      <c r="J175">
        <v>-122.246712</v>
      </c>
      <c r="K175">
        <v>113</v>
      </c>
      <c r="L175">
        <v>42.9</v>
      </c>
      <c r="M175">
        <v>1.3986013989999999</v>
      </c>
      <c r="N175">
        <v>0</v>
      </c>
      <c r="O175">
        <v>0</v>
      </c>
      <c r="P175">
        <v>0</v>
      </c>
      <c r="Q175" t="e">
        <f>VLOOKUP($A175,'[1]SheltersALL_2.17.22'!$1:$1048576,6,0)</f>
        <v>#N/A</v>
      </c>
      <c r="R175" t="str">
        <f>VLOOKUP($A175, [1]FA21_Ridership!$1:$1048576,11, 0)</f>
        <v>OAKLAND</v>
      </c>
      <c r="S175" t="str">
        <f>VLOOKUP($A175, [1]FA21_Ridership!$1:$1048576,12, 0)</f>
        <v>ALAMEDA</v>
      </c>
      <c r="T175">
        <f>VLOOKUP($A175, [1]FA21_Ridership!$1:$1048576,13, 0)</f>
        <v>2</v>
      </c>
      <c r="U175">
        <f t="shared" si="10"/>
        <v>0</v>
      </c>
      <c r="V175" s="67">
        <f t="shared" si="11"/>
        <v>0</v>
      </c>
      <c r="W175">
        <v>0.36378300000000002</v>
      </c>
      <c r="X175" s="67">
        <f t="shared" si="12"/>
        <v>0.10199999999999999</v>
      </c>
      <c r="Y175">
        <v>7.0331000000000005E-2</v>
      </c>
      <c r="Z175" s="67">
        <f t="shared" si="13"/>
        <v>0.13200000000000001</v>
      </c>
      <c r="AA175">
        <f>VLOOKUP($C175,[1]Disability!$1:$1048576,5,FALSE)</f>
        <v>0</v>
      </c>
      <c r="AB175" s="67">
        <f t="shared" si="14"/>
        <v>0</v>
      </c>
      <c r="AC175" t="e">
        <f>VLOOKUP($A175,#REF!,9,FALSE)</f>
        <v>#REF!</v>
      </c>
    </row>
    <row r="176" spans="1:29">
      <c r="A176">
        <v>53320</v>
      </c>
      <c r="B176">
        <v>175</v>
      </c>
      <c r="C176">
        <v>9801840</v>
      </c>
      <c r="D176" t="s">
        <v>4235</v>
      </c>
      <c r="E176" t="s">
        <v>4236</v>
      </c>
      <c r="G176" t="e">
        <f>VLOOKUP($H176,[1]BRT!$1:$1048576,1,0)</f>
        <v>#N/A</v>
      </c>
      <c r="H176" t="s">
        <v>4386</v>
      </c>
      <c r="I176">
        <v>37.686101999999998</v>
      </c>
      <c r="J176">
        <v>-122.049532</v>
      </c>
      <c r="K176">
        <v>801</v>
      </c>
      <c r="L176">
        <v>40.1</v>
      </c>
      <c r="M176">
        <v>1.496259352</v>
      </c>
      <c r="N176">
        <v>0</v>
      </c>
      <c r="O176">
        <v>0</v>
      </c>
      <c r="P176">
        <v>0</v>
      </c>
      <c r="Q176" t="e">
        <f>VLOOKUP($A176,'[1]SheltersALL_2.17.22'!$1:$1048576,6,0)</f>
        <v>#N/A</v>
      </c>
      <c r="R176" t="str">
        <f>VLOOKUP($A176, [1]FA21_Ridership!$1:$1048576,11, 0)</f>
        <v>COUNTY-ALAMEDA</v>
      </c>
      <c r="S176" t="str">
        <f>VLOOKUP($A176, [1]FA21_Ridership!$1:$1048576,12, 0)</f>
        <v>ALAMEDA</v>
      </c>
      <c r="T176">
        <f>VLOOKUP($A176, [1]FA21_Ridership!$1:$1048576,13, 0)</f>
        <v>4</v>
      </c>
      <c r="U176">
        <f t="shared" si="10"/>
        <v>0</v>
      </c>
      <c r="V176" s="67">
        <f t="shared" si="11"/>
        <v>0</v>
      </c>
      <c r="W176">
        <v>0.77577799999999997</v>
      </c>
      <c r="X176" s="67">
        <f t="shared" si="12"/>
        <v>0.53600000000000003</v>
      </c>
      <c r="Y176">
        <v>9.0364E-2</v>
      </c>
      <c r="Z176" s="67">
        <f t="shared" si="13"/>
        <v>0.21</v>
      </c>
      <c r="AA176">
        <f>VLOOKUP($C176,[1]Disability!$1:$1048576,5,FALSE)</f>
        <v>0</v>
      </c>
      <c r="AB176" s="67">
        <f t="shared" si="14"/>
        <v>0</v>
      </c>
      <c r="AC176" t="e">
        <f>VLOOKUP($A176,#REF!,9,FALSE)</f>
        <v>#REF!</v>
      </c>
    </row>
    <row r="177" spans="1:29">
      <c r="A177">
        <v>53835</v>
      </c>
      <c r="B177">
        <v>176</v>
      </c>
      <c r="C177">
        <v>1303870</v>
      </c>
      <c r="D177" t="s">
        <v>4235</v>
      </c>
      <c r="E177" t="s">
        <v>4236</v>
      </c>
      <c r="G177" t="e">
        <f>VLOOKUP($H177,[1]BRT!$1:$1048576,1,0)</f>
        <v>#N/A</v>
      </c>
      <c r="H177" t="s">
        <v>4387</v>
      </c>
      <c r="I177">
        <v>37.935623</v>
      </c>
      <c r="J177">
        <v>-122.37244800000001</v>
      </c>
      <c r="K177">
        <v>1111</v>
      </c>
      <c r="L177">
        <v>40</v>
      </c>
      <c r="M177">
        <v>1.5</v>
      </c>
      <c r="N177">
        <v>0</v>
      </c>
      <c r="O177">
        <v>0</v>
      </c>
      <c r="P177">
        <v>0</v>
      </c>
      <c r="Q177" t="e">
        <f>VLOOKUP($A177,'[1]SheltersALL_2.17.22'!$1:$1048576,6,0)</f>
        <v>#N/A</v>
      </c>
      <c r="R177" t="str">
        <f>VLOOKUP($A177, [1]FA21_Ridership!$1:$1048576,11, 0)</f>
        <v>RICHMOND</v>
      </c>
      <c r="S177" t="str">
        <f>VLOOKUP($A177, [1]FA21_Ridership!$1:$1048576,12, 0)</f>
        <v>CONTRA COSTA</v>
      </c>
      <c r="T177">
        <f>VLOOKUP($A177, [1]FA21_Ridership!$1:$1048576,13, 0)</f>
        <v>1</v>
      </c>
      <c r="U177">
        <f t="shared" si="10"/>
        <v>0</v>
      </c>
      <c r="V177" s="67">
        <f t="shared" si="11"/>
        <v>0</v>
      </c>
      <c r="W177">
        <v>0.796844</v>
      </c>
      <c r="X177" s="67">
        <f t="shared" si="12"/>
        <v>0.58399999999999996</v>
      </c>
      <c r="Y177">
        <v>0.47797499999999998</v>
      </c>
      <c r="Z177" s="67">
        <f t="shared" si="13"/>
        <v>0.84799999999999998</v>
      </c>
      <c r="AA177">
        <f>VLOOKUP($C177,[1]Disability!$1:$1048576,5,FALSE)</f>
        <v>0</v>
      </c>
      <c r="AB177" s="67">
        <f t="shared" si="14"/>
        <v>0</v>
      </c>
      <c r="AC177" t="e">
        <f>VLOOKUP($A177,#REF!,9,FALSE)</f>
        <v>#REF!</v>
      </c>
    </row>
    <row r="178" spans="1:29">
      <c r="A178">
        <v>51021</v>
      </c>
      <c r="B178">
        <v>177</v>
      </c>
      <c r="C178">
        <v>101620</v>
      </c>
      <c r="D178" t="s">
        <v>4235</v>
      </c>
      <c r="E178" t="s">
        <v>4236</v>
      </c>
      <c r="G178" t="e">
        <f>VLOOKUP($H178,[1]BRT!$1:$1048576,1,0)</f>
        <v>#N/A</v>
      </c>
      <c r="H178" t="s">
        <v>4388</v>
      </c>
      <c r="I178">
        <v>37.752049</v>
      </c>
      <c r="J178">
        <v>-122.238907</v>
      </c>
      <c r="K178">
        <v>715</v>
      </c>
      <c r="L178">
        <v>39.5</v>
      </c>
      <c r="M178">
        <v>1.518987342</v>
      </c>
      <c r="N178">
        <v>0</v>
      </c>
      <c r="O178">
        <v>0</v>
      </c>
      <c r="P178">
        <v>0</v>
      </c>
      <c r="Q178" t="e">
        <f>VLOOKUP($A178,'[1]SheltersALL_2.17.22'!$1:$1048576,6,0)</f>
        <v>#N/A</v>
      </c>
      <c r="R178" t="str">
        <f>VLOOKUP($A178, [1]FA21_Ridership!$1:$1048576,11, 0)</f>
        <v>ALAMEDA</v>
      </c>
      <c r="S178" t="str">
        <f>VLOOKUP($A178, [1]FA21_Ridership!$1:$1048576,12, 0)</f>
        <v>ALAMEDA</v>
      </c>
      <c r="T178">
        <f>VLOOKUP($A178, [1]FA21_Ridership!$1:$1048576,13, 0)</f>
        <v>3</v>
      </c>
      <c r="U178">
        <f t="shared" si="10"/>
        <v>0</v>
      </c>
      <c r="V178" s="67">
        <f t="shared" si="11"/>
        <v>0</v>
      </c>
      <c r="W178">
        <v>0.329314</v>
      </c>
      <c r="X178" s="67">
        <f t="shared" si="12"/>
        <v>8.5999999999999993E-2</v>
      </c>
      <c r="Y178">
        <v>0.25491999999999998</v>
      </c>
      <c r="Z178" s="67">
        <f t="shared" si="13"/>
        <v>0.57799999999999996</v>
      </c>
      <c r="AA178">
        <f>VLOOKUP($C178,[1]Disability!$1:$1048576,5,FALSE)</f>
        <v>0</v>
      </c>
      <c r="AB178" s="67">
        <f t="shared" si="14"/>
        <v>0</v>
      </c>
      <c r="AC178" t="e">
        <f>VLOOKUP($A178,#REF!,9,FALSE)</f>
        <v>#REF!</v>
      </c>
    </row>
    <row r="179" spans="1:29">
      <c r="A179">
        <v>51996</v>
      </c>
      <c r="B179">
        <v>178</v>
      </c>
      <c r="C179">
        <v>703270</v>
      </c>
      <c r="D179" t="s">
        <v>4235</v>
      </c>
      <c r="E179" t="s">
        <v>4236</v>
      </c>
      <c r="G179" t="e">
        <f>VLOOKUP($H179,[1]BRT!$1:$1048576,1,0)</f>
        <v>#N/A</v>
      </c>
      <c r="H179" t="s">
        <v>4389</v>
      </c>
      <c r="I179">
        <v>37.463949</v>
      </c>
      <c r="J179">
        <v>-121.922641</v>
      </c>
      <c r="K179">
        <v>965</v>
      </c>
      <c r="L179">
        <v>38.4</v>
      </c>
      <c r="M179">
        <v>1.5625</v>
      </c>
      <c r="N179">
        <v>0</v>
      </c>
      <c r="O179">
        <v>0</v>
      </c>
      <c r="P179">
        <v>0</v>
      </c>
      <c r="Q179" t="e">
        <f>VLOOKUP($A179,'[1]SheltersALL_2.17.22'!$1:$1048576,6,0)</f>
        <v>#N/A</v>
      </c>
      <c r="R179" t="str">
        <f>VLOOKUP($A179, [1]FA21_Ridership!$1:$1048576,11, 0)</f>
        <v>FREMONT</v>
      </c>
      <c r="S179" t="str">
        <f>VLOOKUP($A179, [1]FA21_Ridership!$1:$1048576,12, 0)</f>
        <v>ALAMEDA</v>
      </c>
      <c r="T179">
        <f>VLOOKUP($A179, [1]FA21_Ridership!$1:$1048576,13, 0)</f>
        <v>5</v>
      </c>
      <c r="U179">
        <f t="shared" si="10"/>
        <v>0</v>
      </c>
      <c r="V179" s="67">
        <f t="shared" si="11"/>
        <v>0</v>
      </c>
      <c r="W179">
        <v>0.94135500000000005</v>
      </c>
      <c r="X179" s="67">
        <f t="shared" si="12"/>
        <v>0.86599999999999999</v>
      </c>
      <c r="Y179">
        <v>7.7732999999999997E-2</v>
      </c>
      <c r="Z179" s="67">
        <f t="shared" si="13"/>
        <v>0.16</v>
      </c>
      <c r="AA179">
        <f>VLOOKUP($C179,[1]Disability!$1:$1048576,5,FALSE)</f>
        <v>0</v>
      </c>
      <c r="AB179" s="67">
        <f t="shared" si="14"/>
        <v>0</v>
      </c>
      <c r="AC179" t="e">
        <f>VLOOKUP($A179,#REF!,9,FALSE)</f>
        <v>#REF!</v>
      </c>
    </row>
    <row r="180" spans="1:29">
      <c r="A180">
        <v>57930</v>
      </c>
      <c r="B180">
        <v>179</v>
      </c>
      <c r="C180">
        <v>704390</v>
      </c>
      <c r="D180" t="s">
        <v>4235</v>
      </c>
      <c r="E180" t="s">
        <v>4236</v>
      </c>
      <c r="G180" t="e">
        <f>VLOOKUP($H180,[1]BRT!$1:$1048576,1,0)</f>
        <v>#N/A</v>
      </c>
      <c r="H180" t="s">
        <v>4390</v>
      </c>
      <c r="I180">
        <v>37.468139000000001</v>
      </c>
      <c r="J180">
        <v>-121.926992</v>
      </c>
      <c r="K180">
        <v>965</v>
      </c>
      <c r="L180">
        <v>38.4</v>
      </c>
      <c r="M180">
        <v>1.5625</v>
      </c>
      <c r="N180">
        <v>0</v>
      </c>
      <c r="O180">
        <v>0</v>
      </c>
      <c r="P180">
        <v>0</v>
      </c>
      <c r="Q180" t="e">
        <f>VLOOKUP($A180,'[1]SheltersALL_2.17.22'!$1:$1048576,6,0)</f>
        <v>#N/A</v>
      </c>
      <c r="R180" t="str">
        <f>VLOOKUP($A180, [1]FA21_Ridership!$1:$1048576,11, 0)</f>
        <v>FREMONT</v>
      </c>
      <c r="S180" t="str">
        <f>VLOOKUP($A180, [1]FA21_Ridership!$1:$1048576,12, 0)</f>
        <v>ALAMEDA</v>
      </c>
      <c r="T180">
        <f>VLOOKUP($A180, [1]FA21_Ridership!$1:$1048576,13, 0)</f>
        <v>5</v>
      </c>
      <c r="U180">
        <f t="shared" si="10"/>
        <v>0</v>
      </c>
      <c r="V180" s="67">
        <f t="shared" si="11"/>
        <v>0</v>
      </c>
      <c r="W180">
        <v>0.94135500000000005</v>
      </c>
      <c r="X180" s="67">
        <f t="shared" si="12"/>
        <v>0.86599999999999999</v>
      </c>
      <c r="Y180">
        <v>7.7732999999999997E-2</v>
      </c>
      <c r="Z180" s="67">
        <f t="shared" si="13"/>
        <v>0.16</v>
      </c>
      <c r="AA180">
        <f>VLOOKUP($C180,[1]Disability!$1:$1048576,5,FALSE)</f>
        <v>0</v>
      </c>
      <c r="AB180" s="67">
        <f t="shared" si="14"/>
        <v>0</v>
      </c>
      <c r="AC180" t="e">
        <f>VLOOKUP($A180,#REF!,9,FALSE)</f>
        <v>#REF!</v>
      </c>
    </row>
    <row r="181" spans="1:29">
      <c r="A181">
        <v>57960</v>
      </c>
      <c r="B181">
        <v>180</v>
      </c>
      <c r="C181">
        <v>704400</v>
      </c>
      <c r="D181" t="s">
        <v>4235</v>
      </c>
      <c r="E181" t="s">
        <v>4236</v>
      </c>
      <c r="G181" t="e">
        <f>VLOOKUP($H181,[1]BRT!$1:$1048576,1,0)</f>
        <v>#N/A</v>
      </c>
      <c r="H181" t="s">
        <v>4391</v>
      </c>
      <c r="I181">
        <v>37.468721000000002</v>
      </c>
      <c r="J181">
        <v>-121.925336</v>
      </c>
      <c r="K181">
        <v>965</v>
      </c>
      <c r="L181">
        <v>38.4</v>
      </c>
      <c r="M181">
        <v>1.5625</v>
      </c>
      <c r="N181">
        <v>0</v>
      </c>
      <c r="O181">
        <v>0</v>
      </c>
      <c r="P181">
        <v>0</v>
      </c>
      <c r="Q181" t="e">
        <f>VLOOKUP($A181,'[1]SheltersALL_2.17.22'!$1:$1048576,6,0)</f>
        <v>#N/A</v>
      </c>
      <c r="R181" t="str">
        <f>VLOOKUP($A181, [1]FA21_Ridership!$1:$1048576,11, 0)</f>
        <v>FREMONT</v>
      </c>
      <c r="S181" t="str">
        <f>VLOOKUP($A181, [1]FA21_Ridership!$1:$1048576,12, 0)</f>
        <v>ALAMEDA</v>
      </c>
      <c r="T181">
        <f>VLOOKUP($A181, [1]FA21_Ridership!$1:$1048576,13, 0)</f>
        <v>5</v>
      </c>
      <c r="U181">
        <f t="shared" si="10"/>
        <v>0</v>
      </c>
      <c r="V181" s="67">
        <f t="shared" si="11"/>
        <v>0</v>
      </c>
      <c r="W181">
        <v>0.94135500000000005</v>
      </c>
      <c r="X181" s="67">
        <f t="shared" si="12"/>
        <v>0.86599999999999999</v>
      </c>
      <c r="Y181">
        <v>7.7732999999999997E-2</v>
      </c>
      <c r="Z181" s="67">
        <f t="shared" si="13"/>
        <v>0.16</v>
      </c>
      <c r="AA181">
        <f>VLOOKUP($C181,[1]Disability!$1:$1048576,5,FALSE)</f>
        <v>0</v>
      </c>
      <c r="AB181" s="67">
        <f t="shared" si="14"/>
        <v>0</v>
      </c>
      <c r="AC181" t="e">
        <f>VLOOKUP($A181,#REF!,9,FALSE)</f>
        <v>#REF!</v>
      </c>
    </row>
    <row r="182" spans="1:29">
      <c r="A182">
        <v>57160</v>
      </c>
      <c r="B182">
        <v>181</v>
      </c>
      <c r="C182">
        <v>703250</v>
      </c>
      <c r="D182" t="s">
        <v>4235</v>
      </c>
      <c r="E182" t="s">
        <v>4236</v>
      </c>
      <c r="G182" t="e">
        <f>VLOOKUP($H182,[1]BRT!$1:$1048576,1,0)</f>
        <v>#N/A</v>
      </c>
      <c r="H182" t="s">
        <v>4392</v>
      </c>
      <c r="I182">
        <v>37.466296</v>
      </c>
      <c r="J182">
        <v>-121.923839</v>
      </c>
      <c r="K182">
        <v>965</v>
      </c>
      <c r="L182">
        <v>38.4</v>
      </c>
      <c r="M182">
        <v>1.5625</v>
      </c>
      <c r="N182">
        <v>0</v>
      </c>
      <c r="O182">
        <v>0</v>
      </c>
      <c r="P182">
        <v>0</v>
      </c>
      <c r="Q182" t="e">
        <f>VLOOKUP($A182,'[1]SheltersALL_2.17.22'!$1:$1048576,6,0)</f>
        <v>#N/A</v>
      </c>
      <c r="R182" t="str">
        <f>VLOOKUP($A182, [1]FA21_Ridership!$1:$1048576,11, 0)</f>
        <v>FREMONT</v>
      </c>
      <c r="S182" t="str">
        <f>VLOOKUP($A182, [1]FA21_Ridership!$1:$1048576,12, 0)</f>
        <v>ALAMEDA</v>
      </c>
      <c r="T182">
        <f>VLOOKUP($A182, [1]FA21_Ridership!$1:$1048576,13, 0)</f>
        <v>5</v>
      </c>
      <c r="U182">
        <f t="shared" si="10"/>
        <v>0</v>
      </c>
      <c r="V182" s="67">
        <f t="shared" si="11"/>
        <v>0</v>
      </c>
      <c r="W182">
        <v>0.94135500000000005</v>
      </c>
      <c r="X182" s="67">
        <f t="shared" si="12"/>
        <v>0.86599999999999999</v>
      </c>
      <c r="Y182">
        <v>7.7732999999999997E-2</v>
      </c>
      <c r="Z182" s="67">
        <f t="shared" si="13"/>
        <v>0.16</v>
      </c>
      <c r="AA182">
        <f>VLOOKUP($C182,[1]Disability!$1:$1048576,5,FALSE)</f>
        <v>0</v>
      </c>
      <c r="AB182" s="67">
        <f t="shared" si="14"/>
        <v>0</v>
      </c>
      <c r="AC182" t="e">
        <f>VLOOKUP($A182,#REF!,9,FALSE)</f>
        <v>#REF!</v>
      </c>
    </row>
    <row r="183" spans="1:29">
      <c r="A183">
        <v>51787</v>
      </c>
      <c r="B183">
        <v>182</v>
      </c>
      <c r="C183">
        <v>705700</v>
      </c>
      <c r="D183" t="s">
        <v>4235</v>
      </c>
      <c r="E183" t="s">
        <v>4236</v>
      </c>
      <c r="G183" t="e">
        <f>VLOOKUP($H183,[1]BRT!$1:$1048576,1,0)</f>
        <v>#N/A</v>
      </c>
      <c r="H183" t="s">
        <v>4393</v>
      </c>
      <c r="I183">
        <v>37.550775000000002</v>
      </c>
      <c r="J183">
        <v>-121.972038</v>
      </c>
      <c r="K183">
        <v>860</v>
      </c>
      <c r="L183">
        <v>38</v>
      </c>
      <c r="M183">
        <v>1.5789473679999999</v>
      </c>
      <c r="N183">
        <v>0</v>
      </c>
      <c r="O183">
        <v>0</v>
      </c>
      <c r="P183">
        <v>0</v>
      </c>
      <c r="Q183" t="e">
        <f>VLOOKUP($A183,'[1]SheltersALL_2.17.22'!$1:$1048576,6,0)</f>
        <v>#N/A</v>
      </c>
      <c r="R183" t="str">
        <f>VLOOKUP($A183, [1]FA21_Ridership!$1:$1048576,11, 0)</f>
        <v>FREMONT</v>
      </c>
      <c r="S183" t="str">
        <f>VLOOKUP($A183, [1]FA21_Ridership!$1:$1048576,12, 0)</f>
        <v>ALAMEDA</v>
      </c>
      <c r="T183">
        <f>VLOOKUP($A183, [1]FA21_Ridership!$1:$1048576,13, 0)</f>
        <v>5</v>
      </c>
      <c r="U183">
        <f t="shared" si="10"/>
        <v>0</v>
      </c>
      <c r="V183" s="67">
        <f t="shared" si="11"/>
        <v>0</v>
      </c>
      <c r="W183">
        <v>0.78836600000000001</v>
      </c>
      <c r="X183" s="67">
        <f t="shared" si="12"/>
        <v>0.56799999999999995</v>
      </c>
      <c r="Y183">
        <v>7.6453999999999994E-2</v>
      </c>
      <c r="Z183" s="67">
        <f t="shared" si="13"/>
        <v>0.152</v>
      </c>
      <c r="AA183">
        <f>VLOOKUP($C183,[1]Disability!$1:$1048576,5,FALSE)</f>
        <v>0</v>
      </c>
      <c r="AB183" s="67">
        <f t="shared" si="14"/>
        <v>0</v>
      </c>
      <c r="AC183" t="e">
        <f>VLOOKUP($A183,#REF!,9,FALSE)</f>
        <v>#REF!</v>
      </c>
    </row>
    <row r="184" spans="1:29">
      <c r="A184">
        <v>51256</v>
      </c>
      <c r="B184">
        <v>183</v>
      </c>
      <c r="C184">
        <v>703010</v>
      </c>
      <c r="D184" t="s">
        <v>4235</v>
      </c>
      <c r="E184" t="s">
        <v>4236</v>
      </c>
      <c r="G184" t="e">
        <f>VLOOKUP($H184,[1]BRT!$1:$1048576,1,0)</f>
        <v>#N/A</v>
      </c>
      <c r="H184" t="s">
        <v>4360</v>
      </c>
      <c r="I184">
        <v>37.519452000000001</v>
      </c>
      <c r="J184">
        <v>-121.968456</v>
      </c>
      <c r="K184">
        <v>963</v>
      </c>
      <c r="L184">
        <v>37.6</v>
      </c>
      <c r="M184">
        <v>1.595744681</v>
      </c>
      <c r="N184">
        <v>0</v>
      </c>
      <c r="O184">
        <v>0</v>
      </c>
      <c r="P184">
        <v>0</v>
      </c>
      <c r="Q184" t="e">
        <f>VLOOKUP($A184,'[1]SheltersALL_2.17.22'!$1:$1048576,6,0)</f>
        <v>#N/A</v>
      </c>
      <c r="R184" t="str">
        <f>VLOOKUP($A184, [1]FA21_Ridership!$1:$1048576,11, 0)</f>
        <v>FREMONT</v>
      </c>
      <c r="S184" t="str">
        <f>VLOOKUP($A184, [1]FA21_Ridership!$1:$1048576,12, 0)</f>
        <v>ALAMEDA</v>
      </c>
      <c r="T184">
        <f>VLOOKUP($A184, [1]FA21_Ridership!$1:$1048576,13, 0)</f>
        <v>5</v>
      </c>
      <c r="U184">
        <f t="shared" si="10"/>
        <v>0</v>
      </c>
      <c r="V184" s="67">
        <f t="shared" si="11"/>
        <v>0</v>
      </c>
      <c r="W184">
        <v>0.69979199999999997</v>
      </c>
      <c r="X184" s="67">
        <f t="shared" si="12"/>
        <v>0.40799999999999997</v>
      </c>
      <c r="Y184">
        <v>0.12856200000000001</v>
      </c>
      <c r="Z184" s="67">
        <f t="shared" si="13"/>
        <v>0.31</v>
      </c>
      <c r="AA184">
        <f>VLOOKUP($C184,[1]Disability!$1:$1048576,5,FALSE)</f>
        <v>0</v>
      </c>
      <c r="AB184" s="67">
        <f t="shared" si="14"/>
        <v>0</v>
      </c>
      <c r="AC184" t="e">
        <f>VLOOKUP($A184,#REF!,9,FALSE)</f>
        <v>#REF!</v>
      </c>
    </row>
    <row r="185" spans="1:29">
      <c r="A185">
        <v>53991</v>
      </c>
      <c r="B185">
        <v>184</v>
      </c>
      <c r="C185">
        <v>804800</v>
      </c>
      <c r="D185" t="s">
        <v>4235</v>
      </c>
      <c r="E185" t="s">
        <v>4236</v>
      </c>
      <c r="G185" t="e">
        <f>VLOOKUP($H185,[1]BRT!$1:$1048576,1,0)</f>
        <v>#N/A</v>
      </c>
      <c r="H185" t="s">
        <v>4394</v>
      </c>
      <c r="I185">
        <v>37.635154</v>
      </c>
      <c r="J185">
        <v>-122.060622</v>
      </c>
      <c r="K185">
        <v>1085</v>
      </c>
      <c r="L185">
        <v>35</v>
      </c>
      <c r="M185">
        <v>1.7142857140000001</v>
      </c>
      <c r="N185">
        <v>0</v>
      </c>
      <c r="O185">
        <v>0</v>
      </c>
      <c r="P185">
        <v>0</v>
      </c>
      <c r="Q185" t="e">
        <f>VLOOKUP($A185,'[1]SheltersALL_2.17.22'!$1:$1048576,6,0)</f>
        <v>#N/A</v>
      </c>
      <c r="R185" t="str">
        <f>VLOOKUP($A185, [1]FA21_Ridership!$1:$1048576,11, 0)</f>
        <v>HAYWARD</v>
      </c>
      <c r="S185" t="str">
        <f>VLOOKUP($A185, [1]FA21_Ridership!$1:$1048576,12, 0)</f>
        <v>ALAMEDA</v>
      </c>
      <c r="T185">
        <f>VLOOKUP($A185, [1]FA21_Ridership!$1:$1048576,13, 0)</f>
        <v>4</v>
      </c>
      <c r="U185">
        <f t="shared" si="10"/>
        <v>0</v>
      </c>
      <c r="V185" s="67">
        <f t="shared" si="11"/>
        <v>0</v>
      </c>
      <c r="W185">
        <v>0.87737699999999996</v>
      </c>
      <c r="X185" s="67">
        <f t="shared" si="12"/>
        <v>0.72599999999999998</v>
      </c>
      <c r="Y185">
        <v>0.26360699999999998</v>
      </c>
      <c r="Z185" s="67">
        <f t="shared" si="13"/>
        <v>0.59</v>
      </c>
      <c r="AA185">
        <f>VLOOKUP($C185,[1]Disability!$1:$1048576,5,FALSE)</f>
        <v>0</v>
      </c>
      <c r="AB185" s="67">
        <f t="shared" si="14"/>
        <v>0</v>
      </c>
      <c r="AC185" t="e">
        <f>VLOOKUP($A185,#REF!,9,FALSE)</f>
        <v>#REF!</v>
      </c>
    </row>
    <row r="186" spans="1:29">
      <c r="A186">
        <v>57782</v>
      </c>
      <c r="B186">
        <v>185</v>
      </c>
      <c r="C186">
        <v>803050</v>
      </c>
      <c r="D186" t="s">
        <v>4235</v>
      </c>
      <c r="E186" t="s">
        <v>4236</v>
      </c>
      <c r="G186" t="e">
        <f>VLOOKUP($H186,[1]BRT!$1:$1048576,1,0)</f>
        <v>#N/A</v>
      </c>
      <c r="H186" t="s">
        <v>4395</v>
      </c>
      <c r="I186">
        <v>37.654224999999997</v>
      </c>
      <c r="J186">
        <v>-122.132188</v>
      </c>
      <c r="K186">
        <v>1085</v>
      </c>
      <c r="L186">
        <v>35</v>
      </c>
      <c r="M186">
        <v>1.7142857140000001</v>
      </c>
      <c r="N186">
        <v>0</v>
      </c>
      <c r="O186">
        <v>0</v>
      </c>
      <c r="P186">
        <v>0</v>
      </c>
      <c r="Q186" t="e">
        <f>VLOOKUP($A186,'[1]SheltersALL_2.17.22'!$1:$1048576,6,0)</f>
        <v>#N/A</v>
      </c>
      <c r="R186" t="str">
        <f>VLOOKUP($A186, [1]FA21_Ridership!$1:$1048576,11, 0)</f>
        <v>HAYWARD</v>
      </c>
      <c r="S186" t="str">
        <f>VLOOKUP($A186, [1]FA21_Ridership!$1:$1048576,12, 0)</f>
        <v>ALAMEDA</v>
      </c>
      <c r="T186">
        <f>VLOOKUP($A186, [1]FA21_Ridership!$1:$1048576,13, 0)</f>
        <v>5</v>
      </c>
      <c r="U186">
        <f t="shared" si="10"/>
        <v>0</v>
      </c>
      <c r="V186" s="67">
        <f t="shared" si="11"/>
        <v>0</v>
      </c>
      <c r="W186">
        <v>0.84332499999999999</v>
      </c>
      <c r="X186" s="67">
        <f t="shared" si="12"/>
        <v>0.65</v>
      </c>
      <c r="Y186">
        <v>4.8722000000000001E-2</v>
      </c>
      <c r="Z186" s="67">
        <f t="shared" si="13"/>
        <v>6.7000000000000004E-2</v>
      </c>
      <c r="AA186">
        <f>VLOOKUP($C186,[1]Disability!$1:$1048576,5,FALSE)</f>
        <v>0</v>
      </c>
      <c r="AB186" s="67">
        <f t="shared" si="14"/>
        <v>0</v>
      </c>
      <c r="AC186" t="e">
        <f>VLOOKUP($A186,#REF!,9,FALSE)</f>
        <v>#REF!</v>
      </c>
    </row>
    <row r="187" spans="1:29">
      <c r="A187">
        <v>57228</v>
      </c>
      <c r="B187">
        <v>186</v>
      </c>
      <c r="C187">
        <v>301590</v>
      </c>
      <c r="D187" t="s">
        <v>4235</v>
      </c>
      <c r="E187" t="s">
        <v>4236</v>
      </c>
      <c r="G187" t="e">
        <f>VLOOKUP($H187,[1]BRT!$1:$1048576,1,0)</f>
        <v>#N/A</v>
      </c>
      <c r="H187" t="s">
        <v>4396</v>
      </c>
      <c r="I187">
        <v>37.852176999999998</v>
      </c>
      <c r="J187">
        <v>-122.249954</v>
      </c>
      <c r="K187">
        <v>851</v>
      </c>
      <c r="L187">
        <v>35</v>
      </c>
      <c r="M187">
        <v>1.7142857140000001</v>
      </c>
      <c r="N187">
        <v>0</v>
      </c>
      <c r="O187">
        <v>0</v>
      </c>
      <c r="P187">
        <v>0</v>
      </c>
      <c r="Q187" t="e">
        <f>VLOOKUP($A187,'[1]SheltersALL_2.17.22'!$1:$1048576,6,0)</f>
        <v>#N/A</v>
      </c>
      <c r="R187" t="str">
        <f>VLOOKUP($A187, [1]FA21_Ridership!$1:$1048576,11, 0)</f>
        <v>BERKELEY</v>
      </c>
      <c r="S187" t="str">
        <f>VLOOKUP($A187, [1]FA21_Ridership!$1:$1048576,12, 0)</f>
        <v>ALAMEDA</v>
      </c>
      <c r="T187">
        <f>VLOOKUP($A187, [1]FA21_Ridership!$1:$1048576,13, 0)</f>
        <v>2</v>
      </c>
      <c r="U187">
        <f t="shared" si="10"/>
        <v>0</v>
      </c>
      <c r="V187" s="67">
        <f t="shared" si="11"/>
        <v>0</v>
      </c>
      <c r="W187">
        <v>0.15894</v>
      </c>
      <c r="X187" s="67">
        <f t="shared" si="12"/>
        <v>3.0000000000000001E-3</v>
      </c>
      <c r="Y187">
        <v>1.7028999999999999E-2</v>
      </c>
      <c r="Z187" s="67">
        <f t="shared" si="13"/>
        <v>0.02</v>
      </c>
      <c r="AA187">
        <f>VLOOKUP($C187,[1]Disability!$1:$1048576,5,FALSE)</f>
        <v>1</v>
      </c>
      <c r="AB187" s="67">
        <f t="shared" si="14"/>
        <v>0.72499999999999998</v>
      </c>
      <c r="AC187" t="e">
        <f>VLOOKUP($A187,#REF!,9,FALSE)</f>
        <v>#REF!</v>
      </c>
    </row>
    <row r="188" spans="1:29">
      <c r="A188">
        <v>51645</v>
      </c>
      <c r="B188">
        <v>187</v>
      </c>
      <c r="C188">
        <v>800740</v>
      </c>
      <c r="D188" t="s">
        <v>4235</v>
      </c>
      <c r="E188" t="s">
        <v>4236</v>
      </c>
      <c r="G188" t="e">
        <f>VLOOKUP($H188,[1]BRT!$1:$1048576,1,0)</f>
        <v>#N/A</v>
      </c>
      <c r="H188" t="s">
        <v>4397</v>
      </c>
      <c r="I188">
        <v>37.639429999999997</v>
      </c>
      <c r="J188">
        <v>-122.13381699999999</v>
      </c>
      <c r="K188">
        <v>1085</v>
      </c>
      <c r="L188">
        <v>35</v>
      </c>
      <c r="M188">
        <v>1.7142857140000001</v>
      </c>
      <c r="N188">
        <v>0</v>
      </c>
      <c r="O188">
        <v>0</v>
      </c>
      <c r="P188">
        <v>0</v>
      </c>
      <c r="Q188" t="e">
        <f>VLOOKUP($A188,'[1]SheltersALL_2.17.22'!$1:$1048576,6,0)</f>
        <v>#N/A</v>
      </c>
      <c r="R188" t="str">
        <f>VLOOKUP($A188, [1]FA21_Ridership!$1:$1048576,11, 0)</f>
        <v>HAYWARD</v>
      </c>
      <c r="S188" t="str">
        <f>VLOOKUP($A188, [1]FA21_Ridership!$1:$1048576,12, 0)</f>
        <v>ALAMEDA</v>
      </c>
      <c r="T188">
        <f>VLOOKUP($A188, [1]FA21_Ridership!$1:$1048576,13, 0)</f>
        <v>5</v>
      </c>
      <c r="U188">
        <f t="shared" si="10"/>
        <v>0</v>
      </c>
      <c r="V188" s="67">
        <f t="shared" si="11"/>
        <v>0</v>
      </c>
      <c r="W188">
        <v>0.84332499999999999</v>
      </c>
      <c r="X188" s="67">
        <f t="shared" si="12"/>
        <v>0.65</v>
      </c>
      <c r="Y188">
        <v>4.8722000000000001E-2</v>
      </c>
      <c r="Z188" s="67">
        <f t="shared" si="13"/>
        <v>6.7000000000000004E-2</v>
      </c>
      <c r="AA188">
        <f>VLOOKUP($C188,[1]Disability!$1:$1048576,5,FALSE)</f>
        <v>0</v>
      </c>
      <c r="AB188" s="67">
        <f t="shared" si="14"/>
        <v>0</v>
      </c>
      <c r="AC188" t="e">
        <f>VLOOKUP($A188,#REF!,9,FALSE)</f>
        <v>#REF!</v>
      </c>
    </row>
    <row r="189" spans="1:29">
      <c r="A189">
        <v>55235</v>
      </c>
      <c r="B189">
        <v>188</v>
      </c>
      <c r="C189">
        <v>101640</v>
      </c>
      <c r="D189" t="s">
        <v>4235</v>
      </c>
      <c r="E189" t="s">
        <v>4236</v>
      </c>
      <c r="G189" t="e">
        <f>VLOOKUP($H189,[1]BRT!$1:$1048576,1,0)</f>
        <v>#N/A</v>
      </c>
      <c r="H189" t="s">
        <v>4398</v>
      </c>
      <c r="I189">
        <v>37.755006000000002</v>
      </c>
      <c r="J189">
        <v>-122.235422</v>
      </c>
      <c r="K189">
        <v>698</v>
      </c>
      <c r="L189">
        <v>34</v>
      </c>
      <c r="M189">
        <v>1.7647058819999999</v>
      </c>
      <c r="N189">
        <v>0</v>
      </c>
      <c r="O189">
        <v>0</v>
      </c>
      <c r="P189">
        <v>0</v>
      </c>
      <c r="Q189" t="e">
        <f>VLOOKUP($A189,'[1]SheltersALL_2.17.22'!$1:$1048576,6,0)</f>
        <v>#N/A</v>
      </c>
      <c r="R189" t="str">
        <f>VLOOKUP($A189, [1]FA21_Ridership!$1:$1048576,11, 0)</f>
        <v>ALAMEDA</v>
      </c>
      <c r="S189" t="str">
        <f>VLOOKUP($A189, [1]FA21_Ridership!$1:$1048576,12, 0)</f>
        <v>ALAMEDA</v>
      </c>
      <c r="T189">
        <f>VLOOKUP($A189, [1]FA21_Ridership!$1:$1048576,13, 0)</f>
        <v>3</v>
      </c>
      <c r="U189">
        <f t="shared" si="10"/>
        <v>0</v>
      </c>
      <c r="V189" s="67">
        <f t="shared" si="11"/>
        <v>0</v>
      </c>
      <c r="W189">
        <v>0.329314</v>
      </c>
      <c r="X189" s="67">
        <f t="shared" si="12"/>
        <v>8.5999999999999993E-2</v>
      </c>
      <c r="Y189">
        <v>0.25491999999999998</v>
      </c>
      <c r="Z189" s="67">
        <f t="shared" si="13"/>
        <v>0.57799999999999996</v>
      </c>
      <c r="AA189">
        <f>VLOOKUP($C189,[1]Disability!$1:$1048576,5,FALSE)</f>
        <v>0</v>
      </c>
      <c r="AB189" s="67">
        <f t="shared" si="14"/>
        <v>0</v>
      </c>
      <c r="AC189" t="e">
        <f>VLOOKUP($A189,#REF!,9,FALSE)</f>
        <v>#REF!</v>
      </c>
    </row>
    <row r="190" spans="1:29">
      <c r="A190">
        <v>59893</v>
      </c>
      <c r="B190">
        <v>189</v>
      </c>
      <c r="C190">
        <v>1302650</v>
      </c>
      <c r="D190" t="s">
        <v>4235</v>
      </c>
      <c r="E190" t="s">
        <v>4236</v>
      </c>
      <c r="G190" t="e">
        <f>VLOOKUP($H190,[1]BRT!$1:$1048576,1,0)</f>
        <v>#N/A</v>
      </c>
      <c r="H190" t="s">
        <v>4399</v>
      </c>
      <c r="I190">
        <v>37.973792000000003</v>
      </c>
      <c r="J190">
        <v>-122.324219</v>
      </c>
      <c r="K190">
        <v>961</v>
      </c>
      <c r="L190">
        <v>34</v>
      </c>
      <c r="M190">
        <v>1.7647058819999999</v>
      </c>
      <c r="N190">
        <v>0</v>
      </c>
      <c r="O190">
        <v>0</v>
      </c>
      <c r="P190">
        <v>0</v>
      </c>
      <c r="Q190" t="e">
        <f>VLOOKUP($A190,'[1]SheltersALL_2.17.22'!$1:$1048576,6,0)</f>
        <v>#N/A</v>
      </c>
      <c r="R190" t="str">
        <f>VLOOKUP($A190, [1]FA21_Ridership!$1:$1048576,11, 0)</f>
        <v>RICHMOND</v>
      </c>
      <c r="S190" t="str">
        <f>VLOOKUP($A190, [1]FA21_Ridership!$1:$1048576,12, 0)</f>
        <v>CONTRA COSTA</v>
      </c>
      <c r="T190">
        <f>VLOOKUP($A190, [1]FA21_Ridership!$1:$1048576,13, 0)</f>
        <v>1</v>
      </c>
      <c r="U190">
        <f t="shared" si="10"/>
        <v>0</v>
      </c>
      <c r="V190" s="67">
        <f t="shared" si="11"/>
        <v>0</v>
      </c>
      <c r="W190">
        <v>0.896845</v>
      </c>
      <c r="X190" s="67">
        <f t="shared" si="12"/>
        <v>0.76500000000000001</v>
      </c>
      <c r="Y190">
        <v>0.30218400000000001</v>
      </c>
      <c r="Z190" s="67">
        <f t="shared" si="13"/>
        <v>0.64</v>
      </c>
      <c r="AA190">
        <f>VLOOKUP($C190,[1]Disability!$1:$1048576,5,FALSE)</f>
        <v>0</v>
      </c>
      <c r="AB190" s="67">
        <f t="shared" si="14"/>
        <v>0</v>
      </c>
      <c r="AC190" t="e">
        <f>VLOOKUP($A190,#REF!,9,FALSE)</f>
        <v>#REF!</v>
      </c>
    </row>
    <row r="191" spans="1:29">
      <c r="A191">
        <v>59120</v>
      </c>
      <c r="B191">
        <v>190</v>
      </c>
      <c r="C191">
        <v>802670</v>
      </c>
      <c r="D191" t="s">
        <v>4235</v>
      </c>
      <c r="E191" t="s">
        <v>4236</v>
      </c>
      <c r="G191" t="e">
        <f>VLOOKUP($H191,[1]BRT!$1:$1048576,1,0)</f>
        <v>#N/A</v>
      </c>
      <c r="H191" t="s">
        <v>4400</v>
      </c>
      <c r="I191">
        <v>37.609718999999998</v>
      </c>
      <c r="J191">
        <v>-122.05497800000001</v>
      </c>
      <c r="K191">
        <v>990</v>
      </c>
      <c r="L191">
        <v>33</v>
      </c>
      <c r="M191">
        <v>1.818181818</v>
      </c>
      <c r="N191">
        <v>0</v>
      </c>
      <c r="O191">
        <v>0</v>
      </c>
      <c r="P191">
        <v>0</v>
      </c>
      <c r="Q191" t="e">
        <f>VLOOKUP($A191,'[1]SheltersALL_2.17.22'!$1:$1048576,6,0)</f>
        <v>#N/A</v>
      </c>
      <c r="R191" t="str">
        <f>VLOOKUP($A191, [1]FA21_Ridership!$1:$1048576,11, 0)</f>
        <v>HAYWARD</v>
      </c>
      <c r="S191" t="str">
        <f>VLOOKUP($A191, [1]FA21_Ridership!$1:$1048576,12, 0)</f>
        <v>ALAMEDA</v>
      </c>
      <c r="T191">
        <f>VLOOKUP($A191, [1]FA21_Ridership!$1:$1048576,13, 0)</f>
        <v>4</v>
      </c>
      <c r="U191">
        <f t="shared" si="10"/>
        <v>0</v>
      </c>
      <c r="V191" s="67">
        <f t="shared" si="11"/>
        <v>0</v>
      </c>
      <c r="W191">
        <v>0.75361400000000001</v>
      </c>
      <c r="X191" s="67">
        <f t="shared" si="12"/>
        <v>0.48</v>
      </c>
      <c r="Y191">
        <v>0.15021999999999999</v>
      </c>
      <c r="Z191" s="67">
        <f t="shared" si="13"/>
        <v>0.35899999999999999</v>
      </c>
      <c r="AA191">
        <f>VLOOKUP($C191,[1]Disability!$1:$1048576,5,FALSE)</f>
        <v>0</v>
      </c>
      <c r="AB191" s="67">
        <f t="shared" si="14"/>
        <v>0</v>
      </c>
      <c r="AC191" t="e">
        <f>VLOOKUP($A191,#REF!,9,FALSE)</f>
        <v>#REF!</v>
      </c>
    </row>
    <row r="192" spans="1:29">
      <c r="A192">
        <v>58099</v>
      </c>
      <c r="B192">
        <v>191</v>
      </c>
      <c r="C192">
        <v>1601160</v>
      </c>
      <c r="D192" t="s">
        <v>4235</v>
      </c>
      <c r="E192" t="s">
        <v>4236</v>
      </c>
      <c r="G192" t="e">
        <f>VLOOKUP($H192,[1]BRT!$1:$1048576,1,0)</f>
        <v>#N/A</v>
      </c>
      <c r="H192" t="s">
        <v>4401</v>
      </c>
      <c r="I192">
        <v>37.965555000000002</v>
      </c>
      <c r="J192">
        <v>-122.34021199999999</v>
      </c>
      <c r="K192">
        <v>912</v>
      </c>
      <c r="L192">
        <v>33</v>
      </c>
      <c r="M192">
        <v>1.818181818</v>
      </c>
      <c r="N192">
        <v>0</v>
      </c>
      <c r="O192">
        <v>0</v>
      </c>
      <c r="P192">
        <v>0</v>
      </c>
      <c r="Q192" t="e">
        <f>VLOOKUP($A192,'[1]SheltersALL_2.17.22'!$1:$1048576,6,0)</f>
        <v>#N/A</v>
      </c>
      <c r="R192" t="str">
        <f>VLOOKUP($A192, [1]FA21_Ridership!$1:$1048576,11, 0)</f>
        <v>SAN PABLO</v>
      </c>
      <c r="S192" t="str">
        <f>VLOOKUP($A192, [1]FA21_Ridership!$1:$1048576,12, 0)</f>
        <v>CONTRA COSTA</v>
      </c>
      <c r="T192">
        <f>VLOOKUP($A192, [1]FA21_Ridership!$1:$1048576,13, 0)</f>
        <v>1</v>
      </c>
      <c r="U192">
        <f t="shared" si="10"/>
        <v>0</v>
      </c>
      <c r="V192" s="67">
        <f t="shared" si="11"/>
        <v>0</v>
      </c>
      <c r="W192">
        <v>0.91733200000000004</v>
      </c>
      <c r="X192" s="67">
        <f t="shared" si="12"/>
        <v>0.80500000000000005</v>
      </c>
      <c r="Y192">
        <v>0.43229200000000001</v>
      </c>
      <c r="Z192" s="67">
        <f t="shared" si="13"/>
        <v>0.79400000000000004</v>
      </c>
      <c r="AA192">
        <f>VLOOKUP($C192,[1]Disability!$1:$1048576,5,FALSE)</f>
        <v>2</v>
      </c>
      <c r="AB192" s="67">
        <f t="shared" si="14"/>
        <v>0.91600000000000004</v>
      </c>
      <c r="AC192" t="e">
        <f>VLOOKUP($A192,#REF!,9,FALSE)</f>
        <v>#REF!</v>
      </c>
    </row>
    <row r="193" spans="1:29">
      <c r="A193">
        <v>57367</v>
      </c>
      <c r="B193">
        <v>192</v>
      </c>
      <c r="C193">
        <v>103450</v>
      </c>
      <c r="D193" t="s">
        <v>4235</v>
      </c>
      <c r="E193" t="s">
        <v>4236</v>
      </c>
      <c r="G193" t="e">
        <f>VLOOKUP($H193,[1]BRT!$1:$1048576,1,0)</f>
        <v>#N/A</v>
      </c>
      <c r="H193" t="s">
        <v>4402</v>
      </c>
      <c r="I193">
        <v>37.757415000000002</v>
      </c>
      <c r="J193">
        <v>-122.258368</v>
      </c>
      <c r="K193">
        <v>1017</v>
      </c>
      <c r="L193">
        <v>31.5</v>
      </c>
      <c r="M193">
        <v>1.904761905</v>
      </c>
      <c r="N193">
        <v>0</v>
      </c>
      <c r="O193">
        <v>0</v>
      </c>
      <c r="P193">
        <v>0</v>
      </c>
      <c r="Q193" t="e">
        <f>VLOOKUP($A193,'[1]SheltersALL_2.17.22'!$1:$1048576,6,0)</f>
        <v>#N/A</v>
      </c>
      <c r="R193" t="str">
        <f>VLOOKUP($A193, [1]FA21_Ridership!$1:$1048576,11, 0)</f>
        <v>ALAMEDA</v>
      </c>
      <c r="S193" t="str">
        <f>VLOOKUP($A193, [1]FA21_Ridership!$1:$1048576,12, 0)</f>
        <v>ALAMEDA</v>
      </c>
      <c r="T193">
        <f>VLOOKUP($A193, [1]FA21_Ridership!$1:$1048576,13, 0)</f>
        <v>3</v>
      </c>
      <c r="U193">
        <f t="shared" si="10"/>
        <v>0</v>
      </c>
      <c r="V193" s="67">
        <f t="shared" si="11"/>
        <v>0</v>
      </c>
      <c r="W193">
        <v>0.63028499999999998</v>
      </c>
      <c r="X193" s="67">
        <f t="shared" si="12"/>
        <v>0.32300000000000001</v>
      </c>
      <c r="Y193">
        <v>0.25151000000000001</v>
      </c>
      <c r="Z193" s="67">
        <f t="shared" si="13"/>
        <v>0.57199999999999995</v>
      </c>
      <c r="AA193">
        <f>VLOOKUP($C193,[1]Disability!$1:$1048576,5,FALSE)</f>
        <v>0</v>
      </c>
      <c r="AB193" s="67">
        <f t="shared" si="14"/>
        <v>0</v>
      </c>
      <c r="AC193" t="e">
        <f>VLOOKUP($A193,#REF!,9,FALSE)</f>
        <v>#REF!</v>
      </c>
    </row>
    <row r="194" spans="1:29">
      <c r="A194">
        <v>56504</v>
      </c>
      <c r="B194">
        <v>193</v>
      </c>
      <c r="C194">
        <v>100320</v>
      </c>
      <c r="D194" t="s">
        <v>4235</v>
      </c>
      <c r="E194" t="s">
        <v>4236</v>
      </c>
      <c r="G194" t="e">
        <f>VLOOKUP($H194,[1]BRT!$1:$1048576,1,0)</f>
        <v>#N/A</v>
      </c>
      <c r="H194" t="s">
        <v>4403</v>
      </c>
      <c r="I194">
        <v>37.740935999999998</v>
      </c>
      <c r="J194">
        <v>-122.251036</v>
      </c>
      <c r="K194">
        <v>955</v>
      </c>
      <c r="L194">
        <v>31.4</v>
      </c>
      <c r="M194">
        <v>1.910828025</v>
      </c>
      <c r="N194">
        <v>0</v>
      </c>
      <c r="O194">
        <v>0</v>
      </c>
      <c r="P194">
        <v>0</v>
      </c>
      <c r="Q194" t="e">
        <f>VLOOKUP($A194,'[1]SheltersALL_2.17.22'!$1:$1048576,6,0)</f>
        <v>#N/A</v>
      </c>
      <c r="R194" t="str">
        <f>VLOOKUP($A194, [1]FA21_Ridership!$1:$1048576,11, 0)</f>
        <v>ALAMEDA</v>
      </c>
      <c r="S194" t="str">
        <f>VLOOKUP($A194, [1]FA21_Ridership!$1:$1048576,12, 0)</f>
        <v>ALAMEDA</v>
      </c>
      <c r="T194">
        <f>VLOOKUP($A194, [1]FA21_Ridership!$1:$1048576,13, 0)</f>
        <v>3</v>
      </c>
      <c r="U194">
        <f t="shared" ref="U194:U257" si="15">$L194*$P194</f>
        <v>0</v>
      </c>
      <c r="V194" s="67">
        <f t="shared" ref="V194:V257" si="16">_xlfn.PERCENTRANK.INC($U$2:$U$4161,U194)</f>
        <v>0</v>
      </c>
      <c r="W194">
        <v>0.61122900000000002</v>
      </c>
      <c r="X194" s="67">
        <f t="shared" ref="X194:X257" si="17">_xlfn.PERCENTRANK.INC($W$2:$W$4161,W194)</f>
        <v>0.29499999999999998</v>
      </c>
      <c r="Y194">
        <v>1.7864999999999999E-2</v>
      </c>
      <c r="Z194" s="67">
        <f t="shared" ref="Z194:Z257" si="18">_xlfn.PERCENTRANK.INC($Y$2:$Y$4161,Y194)</f>
        <v>2.5000000000000001E-2</v>
      </c>
      <c r="AA194">
        <f>VLOOKUP($C194,[1]Disability!$1:$1048576,5,FALSE)</f>
        <v>0</v>
      </c>
      <c r="AB194" s="67">
        <f t="shared" ref="AB194:AB257" si="19">_xlfn.PERCENTRANK.INC($AA$2:$AA$4163,AA194)</f>
        <v>0</v>
      </c>
      <c r="AC194" t="e">
        <f>VLOOKUP($A194,#REF!,9,FALSE)</f>
        <v>#REF!</v>
      </c>
    </row>
    <row r="195" spans="1:29">
      <c r="A195">
        <v>52689</v>
      </c>
      <c r="B195">
        <v>194</v>
      </c>
      <c r="C195">
        <v>9906970</v>
      </c>
      <c r="D195" t="s">
        <v>4235</v>
      </c>
      <c r="E195" t="s">
        <v>4236</v>
      </c>
      <c r="G195" t="e">
        <f>VLOOKUP($H195,[1]BRT!$1:$1048576,1,0)</f>
        <v>#N/A</v>
      </c>
      <c r="H195" t="s">
        <v>4404</v>
      </c>
      <c r="I195">
        <v>37.418934999999998</v>
      </c>
      <c r="J195">
        <v>-121.890289</v>
      </c>
      <c r="K195">
        <v>865</v>
      </c>
      <c r="L195">
        <v>31</v>
      </c>
      <c r="M195">
        <v>1.935483871</v>
      </c>
      <c r="N195">
        <v>0</v>
      </c>
      <c r="O195">
        <v>0</v>
      </c>
      <c r="P195">
        <v>0</v>
      </c>
      <c r="Q195" t="e">
        <f>VLOOKUP($A195,'[1]SheltersALL_2.17.22'!$1:$1048576,6,0)</f>
        <v>#N/A</v>
      </c>
      <c r="R195" t="str">
        <f>VLOOKUP($A195, [1]FA21_Ridership!$1:$1048576,11, 0)</f>
        <v>MILPITAS</v>
      </c>
      <c r="S195" t="str">
        <f>VLOOKUP($A195, [1]FA21_Ridership!$1:$1048576,12, 0)</f>
        <v>SANTA CLARA</v>
      </c>
      <c r="T195">
        <f>VLOOKUP($A195, [1]FA21_Ridership!$1:$1048576,13, 0)</f>
        <v>9</v>
      </c>
      <c r="U195">
        <f t="shared" si="15"/>
        <v>0</v>
      </c>
      <c r="V195" s="67">
        <f t="shared" si="16"/>
        <v>0</v>
      </c>
      <c r="W195">
        <v>0.93840699999999999</v>
      </c>
      <c r="X195" s="67">
        <f t="shared" si="17"/>
        <v>0.85799999999999998</v>
      </c>
      <c r="Y195">
        <v>0.149865</v>
      </c>
      <c r="Z195" s="67">
        <f t="shared" si="18"/>
        <v>0.35499999999999998</v>
      </c>
      <c r="AA195">
        <f>VLOOKUP($C195,[1]Disability!$1:$1048576,5,FALSE)</f>
        <v>0</v>
      </c>
      <c r="AB195" s="67">
        <f t="shared" si="19"/>
        <v>0</v>
      </c>
      <c r="AC195" t="e">
        <f>VLOOKUP($A195,#REF!,9,FALSE)</f>
        <v>#REF!</v>
      </c>
    </row>
    <row r="196" spans="1:29">
      <c r="A196">
        <v>57327</v>
      </c>
      <c r="B196">
        <v>195</v>
      </c>
      <c r="C196">
        <v>1303710</v>
      </c>
      <c r="D196" t="s">
        <v>4235</v>
      </c>
      <c r="E196" t="s">
        <v>4236</v>
      </c>
      <c r="G196" t="e">
        <f>VLOOKUP($H196,[1]BRT!$1:$1048576,1,0)</f>
        <v>#N/A</v>
      </c>
      <c r="H196" t="s">
        <v>4405</v>
      </c>
      <c r="I196">
        <v>37.972980999999997</v>
      </c>
      <c r="J196">
        <v>-122.33031699999999</v>
      </c>
      <c r="K196">
        <v>782</v>
      </c>
      <c r="L196">
        <v>31</v>
      </c>
      <c r="M196">
        <v>1.935483871</v>
      </c>
      <c r="N196">
        <v>0</v>
      </c>
      <c r="O196">
        <v>0</v>
      </c>
      <c r="P196">
        <v>0</v>
      </c>
      <c r="Q196" t="e">
        <f>VLOOKUP($A196,'[1]SheltersALL_2.17.22'!$1:$1048576,6,0)</f>
        <v>#N/A</v>
      </c>
      <c r="R196" t="str">
        <f>VLOOKUP($A196, [1]FA21_Ridership!$1:$1048576,11, 0)</f>
        <v>RICHMOND</v>
      </c>
      <c r="S196" t="str">
        <f>VLOOKUP($A196, [1]FA21_Ridership!$1:$1048576,12, 0)</f>
        <v>CONTRA COSTA</v>
      </c>
      <c r="T196">
        <f>VLOOKUP($A196, [1]FA21_Ridership!$1:$1048576,13, 0)</f>
        <v>1</v>
      </c>
      <c r="U196">
        <f t="shared" si="15"/>
        <v>0</v>
      </c>
      <c r="V196" s="67">
        <f t="shared" si="16"/>
        <v>0</v>
      </c>
      <c r="W196">
        <v>0.88743499999999997</v>
      </c>
      <c r="X196" s="67">
        <f t="shared" si="17"/>
        <v>0.747</v>
      </c>
      <c r="Y196">
        <v>8.7431999999999996E-2</v>
      </c>
      <c r="Z196" s="67">
        <f t="shared" si="18"/>
        <v>0.20100000000000001</v>
      </c>
      <c r="AA196">
        <f>VLOOKUP($C196,[1]Disability!$1:$1048576,5,FALSE)</f>
        <v>0</v>
      </c>
      <c r="AB196" s="67">
        <f t="shared" si="19"/>
        <v>0</v>
      </c>
      <c r="AC196" t="e">
        <f>VLOOKUP($A196,#REF!,9,FALSE)</f>
        <v>#REF!</v>
      </c>
    </row>
    <row r="197" spans="1:29">
      <c r="A197">
        <v>59230</v>
      </c>
      <c r="B197">
        <v>196</v>
      </c>
      <c r="C197">
        <v>802680</v>
      </c>
      <c r="D197" t="s">
        <v>4235</v>
      </c>
      <c r="E197" t="s">
        <v>4236</v>
      </c>
      <c r="G197" t="e">
        <f>VLOOKUP($H197,[1]BRT!$1:$1048576,1,0)</f>
        <v>#N/A</v>
      </c>
      <c r="H197" t="s">
        <v>4400</v>
      </c>
      <c r="I197">
        <v>37.610309999999998</v>
      </c>
      <c r="J197">
        <v>-122.054698</v>
      </c>
      <c r="K197">
        <v>989</v>
      </c>
      <c r="L197">
        <v>31</v>
      </c>
      <c r="M197">
        <v>1.935483871</v>
      </c>
      <c r="N197">
        <v>0</v>
      </c>
      <c r="O197">
        <v>0</v>
      </c>
      <c r="P197">
        <v>0</v>
      </c>
      <c r="Q197" t="e">
        <f>VLOOKUP($A197,'[1]SheltersALL_2.17.22'!$1:$1048576,6,0)</f>
        <v>#N/A</v>
      </c>
      <c r="R197" t="str">
        <f>VLOOKUP($A197, [1]FA21_Ridership!$1:$1048576,11, 0)</f>
        <v>HAYWARD</v>
      </c>
      <c r="S197" t="str">
        <f>VLOOKUP($A197, [1]FA21_Ridership!$1:$1048576,12, 0)</f>
        <v>ALAMEDA</v>
      </c>
      <c r="T197">
        <f>VLOOKUP($A197, [1]FA21_Ridership!$1:$1048576,13, 0)</f>
        <v>4</v>
      </c>
      <c r="U197">
        <f t="shared" si="15"/>
        <v>0</v>
      </c>
      <c r="V197" s="67">
        <f t="shared" si="16"/>
        <v>0</v>
      </c>
      <c r="W197">
        <v>0.75361400000000001</v>
      </c>
      <c r="X197" s="67">
        <f t="shared" si="17"/>
        <v>0.48</v>
      </c>
      <c r="Y197">
        <v>0.15021999999999999</v>
      </c>
      <c r="Z197" s="67">
        <f t="shared" si="18"/>
        <v>0.35899999999999999</v>
      </c>
      <c r="AA197">
        <f>VLOOKUP($C197,[1]Disability!$1:$1048576,5,FALSE)</f>
        <v>0</v>
      </c>
      <c r="AB197" s="67">
        <f t="shared" si="19"/>
        <v>0</v>
      </c>
      <c r="AC197" t="e">
        <f>VLOOKUP($A197,#REF!,9,FALSE)</f>
        <v>#REF!</v>
      </c>
    </row>
    <row r="198" spans="1:29">
      <c r="A198">
        <v>56538</v>
      </c>
      <c r="B198">
        <v>197</v>
      </c>
      <c r="C198">
        <v>1300690</v>
      </c>
      <c r="D198" t="s">
        <v>4235</v>
      </c>
      <c r="E198" t="s">
        <v>4236</v>
      </c>
      <c r="G198" t="e">
        <f>VLOOKUP($H198,[1]BRT!$1:$1048576,1,0)</f>
        <v>#N/A</v>
      </c>
      <c r="H198" t="s">
        <v>4406</v>
      </c>
      <c r="I198">
        <v>37.972374000000002</v>
      </c>
      <c r="J198">
        <v>-122.334135</v>
      </c>
      <c r="K198">
        <v>782</v>
      </c>
      <c r="L198">
        <v>31</v>
      </c>
      <c r="M198">
        <v>1.935483871</v>
      </c>
      <c r="N198">
        <v>0</v>
      </c>
      <c r="O198">
        <v>0</v>
      </c>
      <c r="P198">
        <v>0</v>
      </c>
      <c r="Q198" t="e">
        <f>VLOOKUP($A198,'[1]SheltersALL_2.17.22'!$1:$1048576,6,0)</f>
        <v>#N/A</v>
      </c>
      <c r="R198" t="str">
        <f>VLOOKUP($A198, [1]FA21_Ridership!$1:$1048576,11, 0)</f>
        <v>RICHMOND</v>
      </c>
      <c r="S198" t="str">
        <f>VLOOKUP($A198, [1]FA21_Ridership!$1:$1048576,12, 0)</f>
        <v>CONTRA COSTA</v>
      </c>
      <c r="T198">
        <f>VLOOKUP($A198, [1]FA21_Ridership!$1:$1048576,13, 0)</f>
        <v>1</v>
      </c>
      <c r="U198">
        <f t="shared" si="15"/>
        <v>0</v>
      </c>
      <c r="V198" s="67">
        <f t="shared" si="16"/>
        <v>0</v>
      </c>
      <c r="W198">
        <v>0.92886500000000005</v>
      </c>
      <c r="X198" s="67">
        <f t="shared" si="17"/>
        <v>0.83199999999999996</v>
      </c>
      <c r="Y198">
        <v>0.45827600000000002</v>
      </c>
      <c r="Z198" s="67">
        <f t="shared" si="18"/>
        <v>0.82299999999999995</v>
      </c>
      <c r="AA198">
        <f>VLOOKUP($C198,[1]Disability!$1:$1048576,5,FALSE)</f>
        <v>0</v>
      </c>
      <c r="AB198" s="67">
        <f t="shared" si="19"/>
        <v>0</v>
      </c>
      <c r="AC198" t="e">
        <f>VLOOKUP($A198,#REF!,9,FALSE)</f>
        <v>#REF!</v>
      </c>
    </row>
    <row r="199" spans="1:29">
      <c r="A199">
        <v>57793</v>
      </c>
      <c r="B199">
        <v>198</v>
      </c>
      <c r="C199">
        <v>100070</v>
      </c>
      <c r="D199" t="s">
        <v>4235</v>
      </c>
      <c r="E199" t="s">
        <v>4236</v>
      </c>
      <c r="G199" t="e">
        <f>VLOOKUP($H199,[1]BRT!$1:$1048576,1,0)</f>
        <v>#N/A</v>
      </c>
      <c r="H199" t="s">
        <v>4407</v>
      </c>
      <c r="I199">
        <v>37.768993000000002</v>
      </c>
      <c r="J199">
        <v>-122.27279799999999</v>
      </c>
      <c r="K199">
        <v>1017</v>
      </c>
      <c r="L199">
        <v>31</v>
      </c>
      <c r="M199">
        <v>1.935483871</v>
      </c>
      <c r="N199">
        <v>0</v>
      </c>
      <c r="O199">
        <v>0</v>
      </c>
      <c r="P199">
        <v>0</v>
      </c>
      <c r="Q199" t="e">
        <f>VLOOKUP($A199,'[1]SheltersALL_2.17.22'!$1:$1048576,6,0)</f>
        <v>#N/A</v>
      </c>
      <c r="R199" t="str">
        <f>VLOOKUP($A199, [1]FA21_Ridership!$1:$1048576,11, 0)</f>
        <v>ALAMEDA</v>
      </c>
      <c r="S199" t="str">
        <f>VLOOKUP($A199, [1]FA21_Ridership!$1:$1048576,12, 0)</f>
        <v>ALAMEDA</v>
      </c>
      <c r="T199">
        <f>VLOOKUP($A199, [1]FA21_Ridership!$1:$1048576,13, 0)</f>
        <v>3</v>
      </c>
      <c r="U199">
        <f t="shared" si="15"/>
        <v>0</v>
      </c>
      <c r="V199" s="67">
        <f t="shared" si="16"/>
        <v>0</v>
      </c>
      <c r="W199">
        <v>0.61352300000000004</v>
      </c>
      <c r="X199" s="67">
        <f t="shared" si="17"/>
        <v>0.29799999999999999</v>
      </c>
      <c r="Y199">
        <v>0.116871</v>
      </c>
      <c r="Z199" s="67">
        <f t="shared" si="18"/>
        <v>0.29299999999999998</v>
      </c>
      <c r="AA199">
        <f>VLOOKUP($C199,[1]Disability!$1:$1048576,5,FALSE)</f>
        <v>0</v>
      </c>
      <c r="AB199" s="67">
        <f t="shared" si="19"/>
        <v>0</v>
      </c>
      <c r="AC199" t="e">
        <f>VLOOKUP($A199,#REF!,9,FALSE)</f>
        <v>#REF!</v>
      </c>
    </row>
    <row r="200" spans="1:29">
      <c r="A200">
        <v>58717</v>
      </c>
      <c r="B200">
        <v>199</v>
      </c>
      <c r="C200">
        <v>1300730</v>
      </c>
      <c r="D200" t="s">
        <v>4235</v>
      </c>
      <c r="E200" t="s">
        <v>4236</v>
      </c>
      <c r="G200" t="e">
        <f>VLOOKUP($H200,[1]BRT!$1:$1048576,1,0)</f>
        <v>#N/A</v>
      </c>
      <c r="H200" t="s">
        <v>4408</v>
      </c>
      <c r="I200">
        <v>37.973638000000001</v>
      </c>
      <c r="J200">
        <v>-122.336107</v>
      </c>
      <c r="K200">
        <v>782</v>
      </c>
      <c r="L200">
        <v>31</v>
      </c>
      <c r="M200">
        <v>1.935483871</v>
      </c>
      <c r="N200">
        <v>0</v>
      </c>
      <c r="O200">
        <v>0</v>
      </c>
      <c r="P200">
        <v>0</v>
      </c>
      <c r="Q200" t="e">
        <f>VLOOKUP($A200,'[1]SheltersALL_2.17.22'!$1:$1048576,6,0)</f>
        <v>#N/A</v>
      </c>
      <c r="R200" t="str">
        <f>VLOOKUP($A200, [1]FA21_Ridership!$1:$1048576,11, 0)</f>
        <v>RICHMOND</v>
      </c>
      <c r="S200" t="str">
        <f>VLOOKUP($A200, [1]FA21_Ridership!$1:$1048576,12, 0)</f>
        <v>CONTRA COSTA</v>
      </c>
      <c r="T200">
        <f>VLOOKUP($A200, [1]FA21_Ridership!$1:$1048576,13, 0)</f>
        <v>1</v>
      </c>
      <c r="U200">
        <f t="shared" si="15"/>
        <v>0</v>
      </c>
      <c r="V200" s="67">
        <f t="shared" si="16"/>
        <v>0</v>
      </c>
      <c r="W200">
        <v>0.92886500000000005</v>
      </c>
      <c r="X200" s="67">
        <f t="shared" si="17"/>
        <v>0.83199999999999996</v>
      </c>
      <c r="Y200">
        <v>0.45827600000000002</v>
      </c>
      <c r="Z200" s="67">
        <f t="shared" si="18"/>
        <v>0.82299999999999995</v>
      </c>
      <c r="AA200">
        <f>VLOOKUP($C200,[1]Disability!$1:$1048576,5,FALSE)</f>
        <v>0</v>
      </c>
      <c r="AB200" s="67">
        <f t="shared" si="19"/>
        <v>0</v>
      </c>
      <c r="AC200" t="e">
        <f>VLOOKUP($A200,#REF!,9,FALSE)</f>
        <v>#REF!</v>
      </c>
    </row>
    <row r="201" spans="1:29">
      <c r="A201">
        <v>52420</v>
      </c>
      <c r="B201">
        <v>200</v>
      </c>
      <c r="C201">
        <v>100330</v>
      </c>
      <c r="D201" t="s">
        <v>4235</v>
      </c>
      <c r="E201" t="s">
        <v>4236</v>
      </c>
      <c r="G201" t="e">
        <f>VLOOKUP($H201,[1]BRT!$1:$1048576,1,0)</f>
        <v>#N/A</v>
      </c>
      <c r="H201" t="s">
        <v>4403</v>
      </c>
      <c r="I201">
        <v>37.740518999999999</v>
      </c>
      <c r="J201">
        <v>-122.25119100000001</v>
      </c>
      <c r="K201">
        <v>925</v>
      </c>
      <c r="L201">
        <v>31</v>
      </c>
      <c r="M201">
        <v>1.935483871</v>
      </c>
      <c r="N201">
        <v>0</v>
      </c>
      <c r="O201">
        <v>0</v>
      </c>
      <c r="P201">
        <v>0</v>
      </c>
      <c r="Q201" t="e">
        <f>VLOOKUP($A201,'[1]SheltersALL_2.17.22'!$1:$1048576,6,0)</f>
        <v>#N/A</v>
      </c>
      <c r="R201" t="str">
        <f>VLOOKUP($A201, [1]FA21_Ridership!$1:$1048576,11, 0)</f>
        <v>ALAMEDA</v>
      </c>
      <c r="S201" t="str">
        <f>VLOOKUP($A201, [1]FA21_Ridership!$1:$1048576,12, 0)</f>
        <v>ALAMEDA</v>
      </c>
      <c r="T201">
        <f>VLOOKUP($A201, [1]FA21_Ridership!$1:$1048576,13, 0)</f>
        <v>3</v>
      </c>
      <c r="U201">
        <f t="shared" si="15"/>
        <v>0</v>
      </c>
      <c r="V201" s="67">
        <f t="shared" si="16"/>
        <v>0</v>
      </c>
      <c r="W201">
        <v>0.57969800000000005</v>
      </c>
      <c r="X201" s="67">
        <f t="shared" si="17"/>
        <v>0.26700000000000002</v>
      </c>
      <c r="Y201">
        <v>9.1436000000000003E-2</v>
      </c>
      <c r="Z201" s="67">
        <f t="shared" si="18"/>
        <v>0.21199999999999999</v>
      </c>
      <c r="AA201">
        <f>VLOOKUP($C201,[1]Disability!$1:$1048576,5,FALSE)</f>
        <v>0</v>
      </c>
      <c r="AB201" s="67">
        <f t="shared" si="19"/>
        <v>0</v>
      </c>
      <c r="AC201" t="e">
        <f>VLOOKUP($A201,#REF!,9,FALSE)</f>
        <v>#REF!</v>
      </c>
    </row>
    <row r="202" spans="1:29">
      <c r="A202">
        <v>58336</v>
      </c>
      <c r="B202">
        <v>201</v>
      </c>
      <c r="C202">
        <v>101290</v>
      </c>
      <c r="D202" t="s">
        <v>4235</v>
      </c>
      <c r="E202" t="s">
        <v>4236</v>
      </c>
      <c r="G202" t="e">
        <f>VLOOKUP($H202,[1]BRT!$1:$1048576,1,0)</f>
        <v>#N/A</v>
      </c>
      <c r="H202" t="s">
        <v>4409</v>
      </c>
      <c r="I202">
        <v>37.767139</v>
      </c>
      <c r="J202">
        <v>-122.23221599999999</v>
      </c>
      <c r="K202">
        <v>962</v>
      </c>
      <c r="L202">
        <v>30.6</v>
      </c>
      <c r="M202">
        <v>1.9607843140000001</v>
      </c>
      <c r="N202">
        <v>0</v>
      </c>
      <c r="O202">
        <v>0</v>
      </c>
      <c r="P202">
        <v>0</v>
      </c>
      <c r="Q202" t="e">
        <f>VLOOKUP($A202,'[1]SheltersALL_2.17.22'!$1:$1048576,6,0)</f>
        <v>#N/A</v>
      </c>
      <c r="R202" t="str">
        <f>VLOOKUP($A202, [1]FA21_Ridership!$1:$1048576,11, 0)</f>
        <v>ALAMEDA</v>
      </c>
      <c r="S202" t="str">
        <f>VLOOKUP($A202, [1]FA21_Ridership!$1:$1048576,12, 0)</f>
        <v>ALAMEDA</v>
      </c>
      <c r="T202">
        <f>VLOOKUP($A202, [1]FA21_Ridership!$1:$1048576,13, 0)</f>
        <v>3</v>
      </c>
      <c r="U202">
        <f t="shared" si="15"/>
        <v>0</v>
      </c>
      <c r="V202" s="67">
        <f t="shared" si="16"/>
        <v>0</v>
      </c>
      <c r="W202">
        <v>0.52729999999999999</v>
      </c>
      <c r="X202" s="67">
        <f t="shared" si="17"/>
        <v>0.219</v>
      </c>
      <c r="Y202">
        <v>0.13431599999999999</v>
      </c>
      <c r="Z202" s="67">
        <f t="shared" si="18"/>
        <v>0.32500000000000001</v>
      </c>
      <c r="AA202">
        <f>VLOOKUP($C202,[1]Disability!$1:$1048576,5,FALSE)</f>
        <v>0</v>
      </c>
      <c r="AB202" s="67">
        <f t="shared" si="19"/>
        <v>0</v>
      </c>
      <c r="AC202" t="e">
        <f>VLOOKUP($A202,#REF!,9,FALSE)</f>
        <v>#REF!</v>
      </c>
    </row>
    <row r="203" spans="1:29">
      <c r="A203">
        <v>56989</v>
      </c>
      <c r="B203">
        <v>202</v>
      </c>
      <c r="C203">
        <v>101250</v>
      </c>
      <c r="D203" t="s">
        <v>4235</v>
      </c>
      <c r="E203" t="s">
        <v>4236</v>
      </c>
      <c r="G203" t="e">
        <f>VLOOKUP($H203,[1]BRT!$1:$1048576,1,0)</f>
        <v>#N/A</v>
      </c>
      <c r="H203" t="s">
        <v>4410</v>
      </c>
      <c r="I203">
        <v>37.765222000000001</v>
      </c>
      <c r="J203">
        <v>-122.228691</v>
      </c>
      <c r="K203">
        <v>962</v>
      </c>
      <c r="L203">
        <v>30.6</v>
      </c>
      <c r="M203">
        <v>1.9607843140000001</v>
      </c>
      <c r="N203">
        <v>0</v>
      </c>
      <c r="O203">
        <v>0</v>
      </c>
      <c r="P203">
        <v>0</v>
      </c>
      <c r="Q203" t="e">
        <f>VLOOKUP($A203,'[1]SheltersALL_2.17.22'!$1:$1048576,6,0)</f>
        <v>#N/A</v>
      </c>
      <c r="R203" t="str">
        <f>VLOOKUP($A203, [1]FA21_Ridership!$1:$1048576,11, 0)</f>
        <v>ALAMEDA</v>
      </c>
      <c r="S203" t="str">
        <f>VLOOKUP($A203, [1]FA21_Ridership!$1:$1048576,12, 0)</f>
        <v>ALAMEDA</v>
      </c>
      <c r="T203">
        <f>VLOOKUP($A203, [1]FA21_Ridership!$1:$1048576,13, 0)</f>
        <v>3</v>
      </c>
      <c r="U203">
        <f t="shared" si="15"/>
        <v>0</v>
      </c>
      <c r="V203" s="67">
        <f t="shared" si="16"/>
        <v>0</v>
      </c>
      <c r="W203">
        <v>0.28974100000000003</v>
      </c>
      <c r="X203" s="67">
        <f t="shared" si="17"/>
        <v>6.5000000000000002E-2</v>
      </c>
      <c r="Y203">
        <v>9.4556000000000001E-2</v>
      </c>
      <c r="Z203" s="67">
        <f t="shared" si="18"/>
        <v>0.22600000000000001</v>
      </c>
      <c r="AA203">
        <f>VLOOKUP($C203,[1]Disability!$1:$1048576,5,FALSE)</f>
        <v>0</v>
      </c>
      <c r="AB203" s="67">
        <f t="shared" si="19"/>
        <v>0</v>
      </c>
      <c r="AC203" t="e">
        <f>VLOOKUP($A203,#REF!,9,FALSE)</f>
        <v>#REF!</v>
      </c>
    </row>
    <row r="204" spans="1:29">
      <c r="A204">
        <v>50818</v>
      </c>
      <c r="B204">
        <v>203</v>
      </c>
      <c r="C204">
        <v>9901550</v>
      </c>
      <c r="D204" t="s">
        <v>4235</v>
      </c>
      <c r="E204" t="s">
        <v>4236</v>
      </c>
      <c r="G204" t="e">
        <f>VLOOKUP($H204,[1]BRT!$1:$1048576,1,0)</f>
        <v>#N/A</v>
      </c>
      <c r="H204" t="s">
        <v>4411</v>
      </c>
      <c r="I204">
        <v>37.737819000000002</v>
      </c>
      <c r="J204">
        <v>-122.25054299999999</v>
      </c>
      <c r="K204">
        <v>952</v>
      </c>
      <c r="L204">
        <v>30.2</v>
      </c>
      <c r="M204">
        <v>1.986754967</v>
      </c>
      <c r="N204">
        <v>0</v>
      </c>
      <c r="O204">
        <v>0</v>
      </c>
      <c r="P204">
        <v>0</v>
      </c>
      <c r="Q204" t="e">
        <f>VLOOKUP($A204,'[1]SheltersALL_2.17.22'!$1:$1048576,6,0)</f>
        <v>#N/A</v>
      </c>
      <c r="R204" t="str">
        <f>VLOOKUP($A204, [1]FA21_Ridership!$1:$1048576,11, 0)</f>
        <v>ALAMEDA</v>
      </c>
      <c r="S204" t="str">
        <f>VLOOKUP($A204, [1]FA21_Ridership!$1:$1048576,12, 0)</f>
        <v>ALAMEDA</v>
      </c>
      <c r="T204">
        <f>VLOOKUP($A204, [1]FA21_Ridership!$1:$1048576,13, 0)</f>
        <v>3</v>
      </c>
      <c r="U204">
        <f t="shared" si="15"/>
        <v>0</v>
      </c>
      <c r="V204" s="67">
        <f t="shared" si="16"/>
        <v>0</v>
      </c>
      <c r="W204">
        <v>0.57969800000000005</v>
      </c>
      <c r="X204" s="67">
        <f t="shared" si="17"/>
        <v>0.26700000000000002</v>
      </c>
      <c r="Y204">
        <v>9.1436000000000003E-2</v>
      </c>
      <c r="Z204" s="67">
        <f t="shared" si="18"/>
        <v>0.21199999999999999</v>
      </c>
      <c r="AA204">
        <f>VLOOKUP($C204,[1]Disability!$1:$1048576,5,FALSE)</f>
        <v>0</v>
      </c>
      <c r="AB204" s="67">
        <f t="shared" si="19"/>
        <v>0</v>
      </c>
      <c r="AC204" t="e">
        <f>VLOOKUP($A204,#REF!,9,FALSE)</f>
        <v>#REF!</v>
      </c>
    </row>
    <row r="205" spans="1:29">
      <c r="A205">
        <v>52780</v>
      </c>
      <c r="B205">
        <v>204</v>
      </c>
      <c r="C205">
        <v>703690</v>
      </c>
      <c r="D205" t="s">
        <v>4235</v>
      </c>
      <c r="E205" t="s">
        <v>4236</v>
      </c>
      <c r="G205" t="e">
        <f>VLOOKUP($H205,[1]BRT!$1:$1048576,1,0)</f>
        <v>#N/A</v>
      </c>
      <c r="H205" t="s">
        <v>4412</v>
      </c>
      <c r="I205">
        <v>37.542344</v>
      </c>
      <c r="J205">
        <v>-121.92685299999999</v>
      </c>
      <c r="K205">
        <v>877</v>
      </c>
      <c r="L205">
        <v>30.1</v>
      </c>
      <c r="M205">
        <v>1.9933554819999999</v>
      </c>
      <c r="N205">
        <v>0</v>
      </c>
      <c r="O205">
        <v>0</v>
      </c>
      <c r="P205">
        <v>0</v>
      </c>
      <c r="Q205" t="e">
        <f>VLOOKUP($A205,'[1]SheltersALL_2.17.22'!$1:$1048576,6,0)</f>
        <v>#N/A</v>
      </c>
      <c r="R205" t="str">
        <f>VLOOKUP($A205, [1]FA21_Ridership!$1:$1048576,11, 0)</f>
        <v>FREMONT</v>
      </c>
      <c r="S205" t="str">
        <f>VLOOKUP($A205, [1]FA21_Ridership!$1:$1048576,12, 0)</f>
        <v>ALAMEDA</v>
      </c>
      <c r="T205">
        <f>VLOOKUP($A205, [1]FA21_Ridership!$1:$1048576,13, 0)</f>
        <v>5</v>
      </c>
      <c r="U205">
        <f t="shared" si="15"/>
        <v>0</v>
      </c>
      <c r="V205" s="67">
        <f t="shared" si="16"/>
        <v>0</v>
      </c>
      <c r="W205">
        <v>0.974823</v>
      </c>
      <c r="X205" s="67">
        <f t="shared" si="17"/>
        <v>0.95299999999999996</v>
      </c>
      <c r="Y205">
        <v>6.2940000000000001E-3</v>
      </c>
      <c r="Z205" s="67">
        <f t="shared" si="18"/>
        <v>4.0000000000000001E-3</v>
      </c>
      <c r="AA205">
        <f>VLOOKUP($C205,[1]Disability!$1:$1048576,5,FALSE)</f>
        <v>0</v>
      </c>
      <c r="AB205" s="67">
        <f t="shared" si="19"/>
        <v>0</v>
      </c>
      <c r="AC205" t="e">
        <f>VLOOKUP($A205,#REF!,9,FALSE)</f>
        <v>#REF!</v>
      </c>
    </row>
    <row r="206" spans="1:29">
      <c r="A206">
        <v>53830</v>
      </c>
      <c r="B206">
        <v>205</v>
      </c>
      <c r="C206">
        <v>1300710</v>
      </c>
      <c r="D206" t="s">
        <v>4235</v>
      </c>
      <c r="E206" t="s">
        <v>4236</v>
      </c>
      <c r="G206" t="e">
        <f>VLOOKUP($H206,[1]BRT!$1:$1048576,1,0)</f>
        <v>#N/A</v>
      </c>
      <c r="H206" t="s">
        <v>4413</v>
      </c>
      <c r="I206">
        <v>37.973174</v>
      </c>
      <c r="J206">
        <v>-122.33517399999999</v>
      </c>
      <c r="K206">
        <v>780</v>
      </c>
      <c r="L206">
        <v>30</v>
      </c>
      <c r="M206">
        <v>2</v>
      </c>
      <c r="N206">
        <v>0</v>
      </c>
      <c r="O206">
        <v>0</v>
      </c>
      <c r="P206">
        <v>0</v>
      </c>
      <c r="Q206" t="e">
        <f>VLOOKUP($A206,'[1]SheltersALL_2.17.22'!$1:$1048576,6,0)</f>
        <v>#N/A</v>
      </c>
      <c r="R206" t="str">
        <f>VLOOKUP($A206, [1]FA21_Ridership!$1:$1048576,11, 0)</f>
        <v>RICHMOND</v>
      </c>
      <c r="S206" t="str">
        <f>VLOOKUP($A206, [1]FA21_Ridership!$1:$1048576,12, 0)</f>
        <v>CONTRA COSTA</v>
      </c>
      <c r="T206">
        <f>VLOOKUP($A206, [1]FA21_Ridership!$1:$1048576,13, 0)</f>
        <v>1</v>
      </c>
      <c r="U206">
        <f t="shared" si="15"/>
        <v>0</v>
      </c>
      <c r="V206" s="67">
        <f t="shared" si="16"/>
        <v>0</v>
      </c>
      <c r="W206">
        <v>0.96425400000000006</v>
      </c>
      <c r="X206" s="67">
        <f t="shared" si="17"/>
        <v>0.93300000000000005</v>
      </c>
      <c r="Y206">
        <v>0.22838900000000001</v>
      </c>
      <c r="Z206" s="67">
        <f t="shared" si="18"/>
        <v>0.52</v>
      </c>
      <c r="AA206">
        <f>VLOOKUP($C206,[1]Disability!$1:$1048576,5,FALSE)</f>
        <v>0</v>
      </c>
      <c r="AB206" s="67">
        <f t="shared" si="19"/>
        <v>0</v>
      </c>
      <c r="AC206" t="e">
        <f>VLOOKUP($A206,#REF!,9,FALSE)</f>
        <v>#REF!</v>
      </c>
    </row>
    <row r="207" spans="1:29">
      <c r="A207">
        <v>53766</v>
      </c>
      <c r="B207">
        <v>206</v>
      </c>
      <c r="C207">
        <v>706200</v>
      </c>
      <c r="D207" t="s">
        <v>4235</v>
      </c>
      <c r="E207" t="s">
        <v>4236</v>
      </c>
      <c r="G207" t="e">
        <f>VLOOKUP($H207,[1]BRT!$1:$1048576,1,0)</f>
        <v>#N/A</v>
      </c>
      <c r="H207" t="s">
        <v>4414</v>
      </c>
      <c r="I207">
        <v>37.563353999999997</v>
      </c>
      <c r="J207">
        <v>-121.96444200000001</v>
      </c>
      <c r="K207">
        <v>870</v>
      </c>
      <c r="L207">
        <v>30</v>
      </c>
      <c r="M207">
        <v>2</v>
      </c>
      <c r="N207">
        <v>0</v>
      </c>
      <c r="O207">
        <v>0</v>
      </c>
      <c r="P207">
        <v>0</v>
      </c>
      <c r="Q207" t="e">
        <f>VLOOKUP($A207,'[1]SheltersALL_2.17.22'!$1:$1048576,6,0)</f>
        <v>#N/A</v>
      </c>
      <c r="R207" t="str">
        <f>VLOOKUP($A207, [1]FA21_Ridership!$1:$1048576,11, 0)</f>
        <v>FREMONT</v>
      </c>
      <c r="S207" t="str">
        <f>VLOOKUP($A207, [1]FA21_Ridership!$1:$1048576,12, 0)</f>
        <v>ALAMEDA</v>
      </c>
      <c r="T207">
        <f>VLOOKUP($A207, [1]FA21_Ridership!$1:$1048576,13, 0)</f>
        <v>5</v>
      </c>
      <c r="U207">
        <f t="shared" si="15"/>
        <v>0</v>
      </c>
      <c r="V207" s="67">
        <f t="shared" si="16"/>
        <v>0</v>
      </c>
      <c r="W207">
        <v>0.78836600000000001</v>
      </c>
      <c r="X207" s="67">
        <f t="shared" si="17"/>
        <v>0.56799999999999995</v>
      </c>
      <c r="Y207">
        <v>7.6453999999999994E-2</v>
      </c>
      <c r="Z207" s="67">
        <f t="shared" si="18"/>
        <v>0.152</v>
      </c>
      <c r="AA207">
        <f>VLOOKUP($C207,[1]Disability!$1:$1048576,5,FALSE)</f>
        <v>2</v>
      </c>
      <c r="AB207" s="67">
        <f t="shared" si="19"/>
        <v>0.91600000000000004</v>
      </c>
      <c r="AC207" t="e">
        <f>VLOOKUP($A207,#REF!,9,FALSE)</f>
        <v>#REF!</v>
      </c>
    </row>
    <row r="208" spans="1:29">
      <c r="A208">
        <v>54421</v>
      </c>
      <c r="B208">
        <v>207</v>
      </c>
      <c r="C208">
        <v>1003360</v>
      </c>
      <c r="D208" t="s">
        <v>4235</v>
      </c>
      <c r="E208" t="s">
        <v>4236</v>
      </c>
      <c r="G208" t="e">
        <f>VLOOKUP($H208,[1]BRT!$1:$1048576,1,0)</f>
        <v>#N/A</v>
      </c>
      <c r="H208" t="s">
        <v>4415</v>
      </c>
      <c r="I208">
        <v>37.755848</v>
      </c>
      <c r="J208">
        <v>-122.19250099999999</v>
      </c>
      <c r="K208">
        <v>1375</v>
      </c>
      <c r="L208">
        <v>30</v>
      </c>
      <c r="M208">
        <v>2</v>
      </c>
      <c r="N208">
        <v>0</v>
      </c>
      <c r="O208">
        <v>0</v>
      </c>
      <c r="P208">
        <v>0</v>
      </c>
      <c r="Q208" t="e">
        <f>VLOOKUP($A208,'[1]SheltersALL_2.17.22'!$1:$1048576,6,0)</f>
        <v>#N/A</v>
      </c>
      <c r="R208" t="str">
        <f>VLOOKUP($A208, [1]FA21_Ridership!$1:$1048576,11, 0)</f>
        <v>OAKLAND</v>
      </c>
      <c r="S208" t="str">
        <f>VLOOKUP($A208, [1]FA21_Ridership!$1:$1048576,12, 0)</f>
        <v>ALAMEDA</v>
      </c>
      <c r="T208">
        <f>VLOOKUP($A208, [1]FA21_Ridership!$1:$1048576,13, 0)</f>
        <v>3</v>
      </c>
      <c r="U208">
        <f t="shared" si="15"/>
        <v>0</v>
      </c>
      <c r="V208" s="67">
        <f t="shared" si="16"/>
        <v>0</v>
      </c>
      <c r="W208">
        <v>0.99349100000000001</v>
      </c>
      <c r="X208" s="67">
        <f t="shared" si="17"/>
        <v>0.98699999999999999</v>
      </c>
      <c r="Y208">
        <v>0.539053</v>
      </c>
      <c r="Z208" s="67">
        <f t="shared" si="18"/>
        <v>0.89400000000000002</v>
      </c>
      <c r="AA208">
        <f>VLOOKUP($C208,[1]Disability!$1:$1048576,5,FALSE)</f>
        <v>0</v>
      </c>
      <c r="AB208" s="67">
        <f t="shared" si="19"/>
        <v>0</v>
      </c>
      <c r="AC208" t="e">
        <f>VLOOKUP($A208,#REF!,9,FALSE)</f>
        <v>#REF!</v>
      </c>
    </row>
    <row r="209" spans="1:29">
      <c r="A209">
        <v>56811</v>
      </c>
      <c r="B209">
        <v>208</v>
      </c>
      <c r="C209">
        <v>1015990</v>
      </c>
      <c r="D209" t="s">
        <v>4235</v>
      </c>
      <c r="E209" t="s">
        <v>4236</v>
      </c>
      <c r="G209" t="e">
        <f>VLOOKUP($H209,[1]BRT!$1:$1048576,1,0)</f>
        <v>#N/A</v>
      </c>
      <c r="H209" t="s">
        <v>4416</v>
      </c>
      <c r="I209">
        <v>37.735872000000001</v>
      </c>
      <c r="J209">
        <v>-122.13858500000001</v>
      </c>
      <c r="K209">
        <v>993</v>
      </c>
      <c r="L209">
        <v>30</v>
      </c>
      <c r="M209">
        <v>2</v>
      </c>
      <c r="N209">
        <v>0</v>
      </c>
      <c r="O209">
        <v>0</v>
      </c>
      <c r="P209">
        <v>0</v>
      </c>
      <c r="Q209" t="e">
        <f>VLOOKUP($A209,'[1]SheltersALL_2.17.22'!$1:$1048576,6,0)</f>
        <v>#N/A</v>
      </c>
      <c r="R209" t="str">
        <f>VLOOKUP($A209, [1]FA21_Ridership!$1:$1048576,11, 0)</f>
        <v>OAKLAND</v>
      </c>
      <c r="S209" t="str">
        <f>VLOOKUP($A209, [1]FA21_Ridership!$1:$1048576,12, 0)</f>
        <v>ALAMEDA</v>
      </c>
      <c r="T209">
        <f>VLOOKUP($A209, [1]FA21_Ridership!$1:$1048576,13, 0)</f>
        <v>3</v>
      </c>
      <c r="U209">
        <f t="shared" si="15"/>
        <v>0</v>
      </c>
      <c r="V209" s="67">
        <f t="shared" si="16"/>
        <v>0</v>
      </c>
      <c r="W209">
        <v>0.56243699999999996</v>
      </c>
      <c r="X209" s="67">
        <f t="shared" si="17"/>
        <v>0.254</v>
      </c>
      <c r="Y209">
        <v>7.8173000000000006E-2</v>
      </c>
      <c r="Z209" s="67">
        <f t="shared" si="18"/>
        <v>0.17299999999999999</v>
      </c>
      <c r="AA209">
        <f>VLOOKUP($C209,[1]Disability!$1:$1048576,5,FALSE)</f>
        <v>0</v>
      </c>
      <c r="AB209" s="67">
        <f t="shared" si="19"/>
        <v>0</v>
      </c>
      <c r="AC209" t="e">
        <f>VLOOKUP($A209,#REF!,9,FALSE)</f>
        <v>#REF!</v>
      </c>
    </row>
    <row r="210" spans="1:29">
      <c r="A210">
        <v>52286</v>
      </c>
      <c r="B210">
        <v>209</v>
      </c>
      <c r="C210">
        <v>1018900</v>
      </c>
      <c r="D210" t="s">
        <v>4235</v>
      </c>
      <c r="E210" t="s">
        <v>4236</v>
      </c>
      <c r="G210" t="e">
        <f>VLOOKUP($H210,[1]BRT!$1:$1048576,1,0)</f>
        <v>#N/A</v>
      </c>
      <c r="H210" t="s">
        <v>4417</v>
      </c>
      <c r="I210">
        <v>37.779463</v>
      </c>
      <c r="J210">
        <v>-122.180616</v>
      </c>
      <c r="K210">
        <v>990</v>
      </c>
      <c r="L210">
        <v>30</v>
      </c>
      <c r="M210">
        <v>2</v>
      </c>
      <c r="N210">
        <v>0</v>
      </c>
      <c r="O210">
        <v>0</v>
      </c>
      <c r="P210">
        <v>0</v>
      </c>
      <c r="Q210" t="e">
        <f>VLOOKUP($A210,'[1]SheltersALL_2.17.22'!$1:$1048576,6,0)</f>
        <v>#N/A</v>
      </c>
      <c r="R210" t="str">
        <f>VLOOKUP($A210, [1]FA21_Ridership!$1:$1048576,11, 0)</f>
        <v>OAKLAND</v>
      </c>
      <c r="S210" t="str">
        <f>VLOOKUP($A210, [1]FA21_Ridership!$1:$1048576,12, 0)</f>
        <v>ALAMEDA</v>
      </c>
      <c r="T210">
        <f>VLOOKUP($A210, [1]FA21_Ridership!$1:$1048576,13, 0)</f>
        <v>3</v>
      </c>
      <c r="U210">
        <f t="shared" si="15"/>
        <v>0</v>
      </c>
      <c r="V210" s="67">
        <f t="shared" si="16"/>
        <v>0</v>
      </c>
      <c r="W210">
        <v>0.66395700000000002</v>
      </c>
      <c r="X210" s="67">
        <f t="shared" si="17"/>
        <v>0.35399999999999998</v>
      </c>
      <c r="Y210">
        <v>0.11720899999999999</v>
      </c>
      <c r="Z210" s="67">
        <f t="shared" si="18"/>
        <v>0.29499999999999998</v>
      </c>
      <c r="AA210">
        <f>VLOOKUP($C210,[1]Disability!$1:$1048576,5,FALSE)</f>
        <v>0</v>
      </c>
      <c r="AB210" s="67">
        <f t="shared" si="19"/>
        <v>0</v>
      </c>
      <c r="AC210" t="e">
        <f>VLOOKUP($A210,#REF!,9,FALSE)</f>
        <v>#REF!</v>
      </c>
    </row>
    <row r="211" spans="1:29">
      <c r="A211">
        <v>52165</v>
      </c>
      <c r="B211">
        <v>210</v>
      </c>
      <c r="C211">
        <v>101800</v>
      </c>
      <c r="D211" t="s">
        <v>4235</v>
      </c>
      <c r="E211" t="s">
        <v>4236</v>
      </c>
      <c r="G211" t="e">
        <f>VLOOKUP($H211,[1]BRT!$1:$1048576,1,0)</f>
        <v>#N/A</v>
      </c>
      <c r="H211" t="s">
        <v>4418</v>
      </c>
      <c r="I211">
        <v>37.775357</v>
      </c>
      <c r="J211">
        <v>-122.27919300000001</v>
      </c>
      <c r="K211">
        <v>960</v>
      </c>
      <c r="L211">
        <v>30</v>
      </c>
      <c r="M211">
        <v>2</v>
      </c>
      <c r="N211">
        <v>0</v>
      </c>
      <c r="O211">
        <v>0</v>
      </c>
      <c r="P211">
        <v>0</v>
      </c>
      <c r="Q211" t="e">
        <f>VLOOKUP($A211,'[1]SheltersALL_2.17.22'!$1:$1048576,6,0)</f>
        <v>#N/A</v>
      </c>
      <c r="R211" t="str">
        <f>VLOOKUP($A211, [1]FA21_Ridership!$1:$1048576,11, 0)</f>
        <v>ALAMEDA</v>
      </c>
      <c r="S211" t="str">
        <f>VLOOKUP($A211, [1]FA21_Ridership!$1:$1048576,12, 0)</f>
        <v>ALAMEDA</v>
      </c>
      <c r="T211">
        <f>VLOOKUP($A211, [1]FA21_Ridership!$1:$1048576,13, 0)</f>
        <v>3</v>
      </c>
      <c r="U211">
        <f t="shared" si="15"/>
        <v>0</v>
      </c>
      <c r="V211" s="67">
        <f t="shared" si="16"/>
        <v>0</v>
      </c>
      <c r="W211">
        <v>0.73748899999999995</v>
      </c>
      <c r="X211" s="67">
        <f t="shared" si="17"/>
        <v>0.45800000000000002</v>
      </c>
      <c r="Y211">
        <v>0.297153</v>
      </c>
      <c r="Z211" s="67">
        <f t="shared" si="18"/>
        <v>0.63200000000000001</v>
      </c>
      <c r="AA211">
        <f>VLOOKUP($C211,[1]Disability!$1:$1048576,5,FALSE)</f>
        <v>0</v>
      </c>
      <c r="AB211" s="67">
        <f t="shared" si="19"/>
        <v>0</v>
      </c>
      <c r="AC211" t="e">
        <f>VLOOKUP($A211,#REF!,9,FALSE)</f>
        <v>#REF!</v>
      </c>
    </row>
    <row r="212" spans="1:29">
      <c r="A212">
        <v>52993</v>
      </c>
      <c r="B212">
        <v>211</v>
      </c>
      <c r="C212">
        <v>707330</v>
      </c>
      <c r="D212" t="s">
        <v>4235</v>
      </c>
      <c r="E212" t="s">
        <v>4236</v>
      </c>
      <c r="G212" t="e">
        <f>VLOOKUP($H212,[1]BRT!$1:$1048576,1,0)</f>
        <v>#N/A</v>
      </c>
      <c r="H212" t="s">
        <v>4419</v>
      </c>
      <c r="I212">
        <v>37.531888000000002</v>
      </c>
      <c r="J212">
        <v>-121.944596</v>
      </c>
      <c r="K212">
        <v>1020</v>
      </c>
      <c r="L212">
        <v>30</v>
      </c>
      <c r="M212">
        <v>2</v>
      </c>
      <c r="N212">
        <v>0</v>
      </c>
      <c r="O212">
        <v>0</v>
      </c>
      <c r="P212">
        <v>0</v>
      </c>
      <c r="Q212" t="e">
        <f>VLOOKUP($A212,'[1]SheltersALL_2.17.22'!$1:$1048576,6,0)</f>
        <v>#N/A</v>
      </c>
      <c r="R212" t="str">
        <f>VLOOKUP($A212, [1]FA21_Ridership!$1:$1048576,11, 0)</f>
        <v>FREMONT</v>
      </c>
      <c r="S212" t="str">
        <f>VLOOKUP($A212, [1]FA21_Ridership!$1:$1048576,12, 0)</f>
        <v>ALAMEDA</v>
      </c>
      <c r="T212">
        <f>VLOOKUP($A212, [1]FA21_Ridership!$1:$1048576,13, 0)</f>
        <v>5</v>
      </c>
      <c r="U212">
        <f t="shared" si="15"/>
        <v>0</v>
      </c>
      <c r="V212" s="67">
        <f t="shared" si="16"/>
        <v>0</v>
      </c>
      <c r="W212">
        <v>0.68026600000000004</v>
      </c>
      <c r="X212" s="67">
        <f t="shared" si="17"/>
        <v>0.38</v>
      </c>
      <c r="Y212">
        <v>0.10741000000000001</v>
      </c>
      <c r="Z212" s="67">
        <f t="shared" si="18"/>
        <v>0.26300000000000001</v>
      </c>
      <c r="AA212">
        <f>VLOOKUP($C212,[1]Disability!$1:$1048576,5,FALSE)</f>
        <v>0</v>
      </c>
      <c r="AB212" s="67">
        <f t="shared" si="19"/>
        <v>0</v>
      </c>
      <c r="AC212" t="e">
        <f>VLOOKUP($A212,#REF!,9,FALSE)</f>
        <v>#REF!</v>
      </c>
    </row>
    <row r="213" spans="1:29">
      <c r="A213">
        <v>55365</v>
      </c>
      <c r="B213">
        <v>212</v>
      </c>
      <c r="C213">
        <v>306060</v>
      </c>
      <c r="D213" t="s">
        <v>4235</v>
      </c>
      <c r="E213" t="s">
        <v>4236</v>
      </c>
      <c r="G213" t="e">
        <f>VLOOKUP($H213,[1]BRT!$1:$1048576,1,0)</f>
        <v>#N/A</v>
      </c>
      <c r="H213" t="s">
        <v>4420</v>
      </c>
      <c r="I213">
        <v>37.869250999999998</v>
      </c>
      <c r="J213">
        <v>-122.291845</v>
      </c>
      <c r="K213">
        <v>330</v>
      </c>
      <c r="L213">
        <v>30</v>
      </c>
      <c r="M213">
        <v>2</v>
      </c>
      <c r="N213">
        <v>0</v>
      </c>
      <c r="O213">
        <v>0</v>
      </c>
      <c r="P213">
        <v>0</v>
      </c>
      <c r="Q213" t="str">
        <f>VLOOKUP($A213,'[1]SheltersALL_2.17.22'!$1:$1048576,6,0)</f>
        <v>Berkeley</v>
      </c>
      <c r="R213" t="str">
        <f>VLOOKUP($A213, [1]FA21_Ridership!$1:$1048576,11, 0)</f>
        <v>BERKELEY</v>
      </c>
      <c r="S213" t="str">
        <f>VLOOKUP($A213, [1]FA21_Ridership!$1:$1048576,12, 0)</f>
        <v>ALAMEDA</v>
      </c>
      <c r="T213">
        <f>VLOOKUP($A213, [1]FA21_Ridership!$1:$1048576,13, 0)</f>
        <v>1</v>
      </c>
      <c r="U213">
        <f t="shared" si="15"/>
        <v>0</v>
      </c>
      <c r="V213" s="67">
        <f t="shared" si="16"/>
        <v>0</v>
      </c>
      <c r="W213">
        <v>0.54650299999999996</v>
      </c>
      <c r="X213" s="67">
        <f t="shared" si="17"/>
        <v>0.245</v>
      </c>
      <c r="Y213">
        <v>0.24058399999999999</v>
      </c>
      <c r="Z213" s="67">
        <f t="shared" si="18"/>
        <v>0.55200000000000005</v>
      </c>
      <c r="AA213">
        <f>VLOOKUP($C213,[1]Disability!$1:$1048576,5,FALSE)</f>
        <v>1</v>
      </c>
      <c r="AB213" s="67">
        <f t="shared" si="19"/>
        <v>0.72499999999999998</v>
      </c>
      <c r="AC213" t="e">
        <f>VLOOKUP($A213,#REF!,9,FALSE)</f>
        <v>#REF!</v>
      </c>
    </row>
    <row r="214" spans="1:29">
      <c r="A214">
        <v>51773</v>
      </c>
      <c r="B214">
        <v>213</v>
      </c>
      <c r="C214">
        <v>9800940</v>
      </c>
      <c r="D214" t="s">
        <v>4235</v>
      </c>
      <c r="E214" t="s">
        <v>4236</v>
      </c>
      <c r="G214" t="e">
        <f>VLOOKUP($H214,[1]BRT!$1:$1048576,1,0)</f>
        <v>#N/A</v>
      </c>
      <c r="H214" t="s">
        <v>4421</v>
      </c>
      <c r="I214">
        <v>37.690660999999999</v>
      </c>
      <c r="J214">
        <v>-122.107995</v>
      </c>
      <c r="K214">
        <v>1412</v>
      </c>
      <c r="L214">
        <v>30</v>
      </c>
      <c r="M214">
        <v>2</v>
      </c>
      <c r="N214">
        <v>0</v>
      </c>
      <c r="O214">
        <v>0</v>
      </c>
      <c r="P214">
        <v>0</v>
      </c>
      <c r="Q214" t="e">
        <f>VLOOKUP($A214,'[1]SheltersALL_2.17.22'!$1:$1048576,6,0)</f>
        <v>#N/A</v>
      </c>
      <c r="R214" t="str">
        <f>VLOOKUP($A214, [1]FA21_Ridership!$1:$1048576,11, 0)</f>
        <v>COUNTY-ALAMEDA</v>
      </c>
      <c r="S214" t="str">
        <f>VLOOKUP($A214, [1]FA21_Ridership!$1:$1048576,12, 0)</f>
        <v>ALAMEDA</v>
      </c>
      <c r="T214">
        <f>VLOOKUP($A214, [1]FA21_Ridership!$1:$1048576,13, 0)</f>
        <v>4</v>
      </c>
      <c r="U214">
        <f t="shared" si="15"/>
        <v>0</v>
      </c>
      <c r="V214" s="67">
        <f t="shared" si="16"/>
        <v>0</v>
      </c>
      <c r="W214">
        <v>0.78984699999999997</v>
      </c>
      <c r="X214" s="67">
        <f t="shared" si="17"/>
        <v>0.57199999999999995</v>
      </c>
      <c r="Y214">
        <v>0.51829999999999998</v>
      </c>
      <c r="Z214" s="67">
        <f t="shared" si="18"/>
        <v>0.877</v>
      </c>
      <c r="AA214">
        <f>VLOOKUP($C214,[1]Disability!$1:$1048576,5,FALSE)</f>
        <v>0</v>
      </c>
      <c r="AB214" s="67">
        <f t="shared" si="19"/>
        <v>0</v>
      </c>
      <c r="AC214" t="e">
        <f>VLOOKUP($A214,#REF!,9,FALSE)</f>
        <v>#REF!</v>
      </c>
    </row>
    <row r="215" spans="1:29">
      <c r="A215">
        <v>52866</v>
      </c>
      <c r="B215">
        <v>214</v>
      </c>
      <c r="C215">
        <v>1501540</v>
      </c>
      <c r="D215" t="s">
        <v>4235</v>
      </c>
      <c r="E215" t="s">
        <v>4236</v>
      </c>
      <c r="G215" t="e">
        <f>VLOOKUP($H215,[1]BRT!$1:$1048576,1,0)</f>
        <v>#N/A</v>
      </c>
      <c r="H215" t="s">
        <v>4422</v>
      </c>
      <c r="I215">
        <v>37.720666999999999</v>
      </c>
      <c r="J215">
        <v>-122.149883</v>
      </c>
      <c r="K215">
        <v>367</v>
      </c>
      <c r="L215">
        <v>30</v>
      </c>
      <c r="M215">
        <v>2</v>
      </c>
      <c r="N215">
        <v>0</v>
      </c>
      <c r="O215">
        <v>0</v>
      </c>
      <c r="P215">
        <v>0</v>
      </c>
      <c r="Q215" t="e">
        <f>VLOOKUP($A215,'[1]SheltersALL_2.17.22'!$1:$1048576,6,0)</f>
        <v>#N/A</v>
      </c>
      <c r="R215" t="str">
        <f>VLOOKUP($A215, [1]FA21_Ridership!$1:$1048576,11, 0)</f>
        <v>SAN LEANDRO</v>
      </c>
      <c r="S215" t="str">
        <f>VLOOKUP($A215, [1]FA21_Ridership!$1:$1048576,12, 0)</f>
        <v>ALAMEDA</v>
      </c>
      <c r="T215">
        <f>VLOOKUP($A215, [1]FA21_Ridership!$1:$1048576,13, 0)</f>
        <v>3</v>
      </c>
      <c r="U215">
        <f t="shared" si="15"/>
        <v>0</v>
      </c>
      <c r="V215" s="67">
        <f t="shared" si="16"/>
        <v>0</v>
      </c>
      <c r="W215">
        <v>0.54545500000000002</v>
      </c>
      <c r="X215" s="67">
        <f t="shared" si="17"/>
        <v>0.24299999999999999</v>
      </c>
      <c r="Y215">
        <v>0.38317800000000002</v>
      </c>
      <c r="Z215" s="67">
        <f t="shared" si="18"/>
        <v>0.746</v>
      </c>
      <c r="AA215">
        <f>VLOOKUP($C215,[1]Disability!$1:$1048576,5,FALSE)</f>
        <v>0</v>
      </c>
      <c r="AB215" s="67">
        <f t="shared" si="19"/>
        <v>0</v>
      </c>
      <c r="AC215" t="e">
        <f>VLOOKUP($A215,#REF!,9,FALSE)</f>
        <v>#REF!</v>
      </c>
    </row>
    <row r="216" spans="1:29">
      <c r="A216">
        <v>59443</v>
      </c>
      <c r="B216">
        <v>215</v>
      </c>
      <c r="C216">
        <v>1013040</v>
      </c>
      <c r="D216" t="s">
        <v>4235</v>
      </c>
      <c r="E216" t="s">
        <v>4236</v>
      </c>
      <c r="G216" t="e">
        <f>VLOOKUP($H216,[1]BRT!$1:$1048576,1,0)</f>
        <v>#N/A</v>
      </c>
      <c r="H216" t="s">
        <v>4423</v>
      </c>
      <c r="I216">
        <v>37.778348999999999</v>
      </c>
      <c r="J216">
        <v>-122.17257499999999</v>
      </c>
      <c r="K216">
        <v>960</v>
      </c>
      <c r="L216">
        <v>30</v>
      </c>
      <c r="M216">
        <v>2</v>
      </c>
      <c r="N216">
        <v>0</v>
      </c>
      <c r="O216">
        <v>0</v>
      </c>
      <c r="P216">
        <v>0</v>
      </c>
      <c r="Q216" t="e">
        <f>VLOOKUP($A216,'[1]SheltersALL_2.17.22'!$1:$1048576,6,0)</f>
        <v>#N/A</v>
      </c>
      <c r="R216" t="str">
        <f>VLOOKUP($A216, [1]FA21_Ridership!$1:$1048576,11, 0)</f>
        <v>OAKLAND</v>
      </c>
      <c r="S216" t="str">
        <f>VLOOKUP($A216, [1]FA21_Ridership!$1:$1048576,12, 0)</f>
        <v>ALAMEDA</v>
      </c>
      <c r="T216">
        <f>VLOOKUP($A216, [1]FA21_Ridership!$1:$1048576,13, 0)</f>
        <v>3</v>
      </c>
      <c r="U216">
        <f t="shared" si="15"/>
        <v>0</v>
      </c>
      <c r="V216" s="67">
        <f t="shared" si="16"/>
        <v>0</v>
      </c>
      <c r="W216">
        <v>0.78779100000000002</v>
      </c>
      <c r="X216" s="67">
        <f t="shared" si="17"/>
        <v>0.56599999999999995</v>
      </c>
      <c r="Y216">
        <v>0.148256</v>
      </c>
      <c r="Z216" s="67">
        <f t="shared" si="18"/>
        <v>0.35199999999999998</v>
      </c>
      <c r="AA216">
        <f>VLOOKUP($C216,[1]Disability!$1:$1048576,5,FALSE)</f>
        <v>0</v>
      </c>
      <c r="AB216" s="67">
        <f t="shared" si="19"/>
        <v>0</v>
      </c>
      <c r="AC216" t="e">
        <f>VLOOKUP($A216,#REF!,9,FALSE)</f>
        <v>#REF!</v>
      </c>
    </row>
    <row r="217" spans="1:29">
      <c r="A217">
        <v>54110</v>
      </c>
      <c r="B217">
        <v>216</v>
      </c>
      <c r="C217">
        <v>101300</v>
      </c>
      <c r="D217" t="s">
        <v>4235</v>
      </c>
      <c r="E217" t="s">
        <v>4236</v>
      </c>
      <c r="G217" t="e">
        <f>VLOOKUP($H217,[1]BRT!$1:$1048576,1,0)</f>
        <v>#N/A</v>
      </c>
      <c r="H217" t="s">
        <v>4409</v>
      </c>
      <c r="I217">
        <v>37.766939000000001</v>
      </c>
      <c r="J217">
        <v>-122.232229</v>
      </c>
      <c r="K217">
        <v>960</v>
      </c>
      <c r="L217">
        <v>30</v>
      </c>
      <c r="M217">
        <v>2</v>
      </c>
      <c r="N217">
        <v>0</v>
      </c>
      <c r="O217">
        <v>0</v>
      </c>
      <c r="P217">
        <v>0</v>
      </c>
      <c r="Q217" t="e">
        <f>VLOOKUP($A217,'[1]SheltersALL_2.17.22'!$1:$1048576,6,0)</f>
        <v>#N/A</v>
      </c>
      <c r="R217" t="str">
        <f>VLOOKUP($A217, [1]FA21_Ridership!$1:$1048576,11, 0)</f>
        <v>ALAMEDA</v>
      </c>
      <c r="S217" t="str">
        <f>VLOOKUP($A217, [1]FA21_Ridership!$1:$1048576,12, 0)</f>
        <v>ALAMEDA</v>
      </c>
      <c r="T217">
        <f>VLOOKUP($A217, [1]FA21_Ridership!$1:$1048576,13, 0)</f>
        <v>3</v>
      </c>
      <c r="U217">
        <f t="shared" si="15"/>
        <v>0</v>
      </c>
      <c r="V217" s="67">
        <f t="shared" si="16"/>
        <v>0</v>
      </c>
      <c r="W217">
        <v>0.28974100000000003</v>
      </c>
      <c r="X217" s="67">
        <f t="shared" si="17"/>
        <v>6.5000000000000002E-2</v>
      </c>
      <c r="Y217">
        <v>9.4556000000000001E-2</v>
      </c>
      <c r="Z217" s="67">
        <f t="shared" si="18"/>
        <v>0.22600000000000001</v>
      </c>
      <c r="AA217">
        <f>VLOOKUP($C217,[1]Disability!$1:$1048576,5,FALSE)</f>
        <v>0</v>
      </c>
      <c r="AB217" s="67">
        <f t="shared" si="19"/>
        <v>0</v>
      </c>
      <c r="AC217" t="e">
        <f>VLOOKUP($A217,#REF!,9,FALSE)</f>
        <v>#REF!</v>
      </c>
    </row>
    <row r="218" spans="1:29">
      <c r="A218">
        <v>59160</v>
      </c>
      <c r="B218">
        <v>217</v>
      </c>
      <c r="C218">
        <v>1013770</v>
      </c>
      <c r="D218" t="s">
        <v>4235</v>
      </c>
      <c r="E218" t="s">
        <v>4236</v>
      </c>
      <c r="G218" t="e">
        <f>VLOOKUP($H218,[1]BRT!$1:$1048576,1,0)</f>
        <v>#N/A</v>
      </c>
      <c r="H218" t="s">
        <v>4424</v>
      </c>
      <c r="I218">
        <v>37.815907000000003</v>
      </c>
      <c r="J218">
        <v>-122.23283600000001</v>
      </c>
      <c r="K218">
        <v>968</v>
      </c>
      <c r="L218">
        <v>30</v>
      </c>
      <c r="M218">
        <v>2</v>
      </c>
      <c r="N218">
        <v>0</v>
      </c>
      <c r="O218">
        <v>0</v>
      </c>
      <c r="P218">
        <v>0</v>
      </c>
      <c r="Q218" t="e">
        <f>VLOOKUP($A218,'[1]SheltersALL_2.17.22'!$1:$1048576,6,0)</f>
        <v>#N/A</v>
      </c>
      <c r="R218" t="str">
        <f>VLOOKUP($A218, [1]FA21_Ridership!$1:$1048576,11, 0)</f>
        <v>OAKLAND</v>
      </c>
      <c r="S218" t="str">
        <f>VLOOKUP($A218, [1]FA21_Ridership!$1:$1048576,12, 0)</f>
        <v>ALAMEDA</v>
      </c>
      <c r="T218">
        <f>VLOOKUP($A218, [1]FA21_Ridership!$1:$1048576,13, 0)</f>
        <v>2</v>
      </c>
      <c r="U218">
        <f t="shared" si="15"/>
        <v>0</v>
      </c>
      <c r="V218" s="67">
        <f t="shared" si="16"/>
        <v>0</v>
      </c>
      <c r="W218">
        <v>0.38663500000000001</v>
      </c>
      <c r="X218" s="67">
        <f t="shared" si="17"/>
        <v>0.11899999999999999</v>
      </c>
      <c r="Y218">
        <v>9.5464999999999994E-2</v>
      </c>
      <c r="Z218" s="67">
        <f t="shared" si="18"/>
        <v>0.23200000000000001</v>
      </c>
      <c r="AA218">
        <f>VLOOKUP($C218,[1]Disability!$1:$1048576,5,FALSE)</f>
        <v>0</v>
      </c>
      <c r="AB218" s="67">
        <f t="shared" si="19"/>
        <v>0</v>
      </c>
      <c r="AC218" t="e">
        <f>VLOOKUP($A218,#REF!,9,FALSE)</f>
        <v>#REF!</v>
      </c>
    </row>
    <row r="219" spans="1:29">
      <c r="A219">
        <v>57254</v>
      </c>
      <c r="B219">
        <v>218</v>
      </c>
      <c r="C219">
        <v>1500790</v>
      </c>
      <c r="D219" t="s">
        <v>4235</v>
      </c>
      <c r="E219" t="s">
        <v>4236</v>
      </c>
      <c r="G219" t="e">
        <f>VLOOKUP($H219,[1]BRT!$1:$1048576,1,0)</f>
        <v>#N/A</v>
      </c>
      <c r="H219" t="s">
        <v>4425</v>
      </c>
      <c r="I219">
        <v>37.723019000000001</v>
      </c>
      <c r="J219">
        <v>-122.16318699999999</v>
      </c>
      <c r="K219">
        <v>990</v>
      </c>
      <c r="L219">
        <v>30</v>
      </c>
      <c r="M219">
        <v>2</v>
      </c>
      <c r="N219">
        <v>0</v>
      </c>
      <c r="O219">
        <v>0</v>
      </c>
      <c r="P219">
        <v>0</v>
      </c>
      <c r="Q219" t="e">
        <f>VLOOKUP($A219,'[1]SheltersALL_2.17.22'!$1:$1048576,6,0)</f>
        <v>#N/A</v>
      </c>
      <c r="R219" t="str">
        <f>VLOOKUP($A219, [1]FA21_Ridership!$1:$1048576,11, 0)</f>
        <v>SAN LEANDRO</v>
      </c>
      <c r="S219" t="str">
        <f>VLOOKUP($A219, [1]FA21_Ridership!$1:$1048576,12, 0)</f>
        <v>ALAMEDA</v>
      </c>
      <c r="T219">
        <f>VLOOKUP($A219, [1]FA21_Ridership!$1:$1048576,13, 0)</f>
        <v>3</v>
      </c>
      <c r="U219">
        <f t="shared" si="15"/>
        <v>0</v>
      </c>
      <c r="V219" s="67">
        <f t="shared" si="16"/>
        <v>0</v>
      </c>
      <c r="W219">
        <v>0.78025699999999998</v>
      </c>
      <c r="X219" s="67">
        <f t="shared" si="17"/>
        <v>0.54500000000000004</v>
      </c>
      <c r="Y219">
        <v>0.19540199999999999</v>
      </c>
      <c r="Z219" s="67">
        <f t="shared" si="18"/>
        <v>0.46700000000000003</v>
      </c>
      <c r="AA219">
        <f>VLOOKUP($C219,[1]Disability!$1:$1048576,5,FALSE)</f>
        <v>0</v>
      </c>
      <c r="AB219" s="67">
        <f t="shared" si="19"/>
        <v>0</v>
      </c>
      <c r="AC219" t="e">
        <f>VLOOKUP($A219,#REF!,9,FALSE)</f>
        <v>#REF!</v>
      </c>
    </row>
    <row r="220" spans="1:29">
      <c r="A220">
        <v>56090</v>
      </c>
      <c r="B220">
        <v>219</v>
      </c>
      <c r="C220">
        <v>706210</v>
      </c>
      <c r="D220" t="s">
        <v>4235</v>
      </c>
      <c r="E220" t="s">
        <v>4236</v>
      </c>
      <c r="G220" t="e">
        <f>VLOOKUP($H220,[1]BRT!$1:$1048576,1,0)</f>
        <v>#N/A</v>
      </c>
      <c r="H220" t="s">
        <v>4414</v>
      </c>
      <c r="I220">
        <v>37.563586000000001</v>
      </c>
      <c r="J220">
        <v>-121.964489</v>
      </c>
      <c r="K220">
        <v>866</v>
      </c>
      <c r="L220">
        <v>30</v>
      </c>
      <c r="M220">
        <v>2</v>
      </c>
      <c r="N220">
        <v>0</v>
      </c>
      <c r="O220">
        <v>0</v>
      </c>
      <c r="P220">
        <v>0</v>
      </c>
      <c r="Q220" t="e">
        <f>VLOOKUP($A220,'[1]SheltersALL_2.17.22'!$1:$1048576,6,0)</f>
        <v>#N/A</v>
      </c>
      <c r="R220" t="str">
        <f>VLOOKUP($A220, [1]FA21_Ridership!$1:$1048576,11, 0)</f>
        <v>FREMONT</v>
      </c>
      <c r="S220" t="str">
        <f>VLOOKUP($A220, [1]FA21_Ridership!$1:$1048576,12, 0)</f>
        <v>ALAMEDA</v>
      </c>
      <c r="T220">
        <f>VLOOKUP($A220, [1]FA21_Ridership!$1:$1048576,13, 0)</f>
        <v>5</v>
      </c>
      <c r="U220">
        <f t="shared" si="15"/>
        <v>0</v>
      </c>
      <c r="V220" s="67">
        <f t="shared" si="16"/>
        <v>0</v>
      </c>
      <c r="W220">
        <v>0.80050399999999999</v>
      </c>
      <c r="X220" s="67">
        <f t="shared" si="17"/>
        <v>0.58799999999999997</v>
      </c>
      <c r="Y220">
        <v>6.6779000000000005E-2</v>
      </c>
      <c r="Z220" s="67">
        <f t="shared" si="18"/>
        <v>0.123</v>
      </c>
      <c r="AA220">
        <f>VLOOKUP($C220,[1]Disability!$1:$1048576,5,FALSE)</f>
        <v>2</v>
      </c>
      <c r="AB220" s="67">
        <f t="shared" si="19"/>
        <v>0.91600000000000004</v>
      </c>
      <c r="AC220" t="e">
        <f>VLOOKUP($A220,#REF!,9,FALSE)</f>
        <v>#REF!</v>
      </c>
    </row>
    <row r="221" spans="1:29">
      <c r="A221">
        <v>53314</v>
      </c>
      <c r="B221">
        <v>220</v>
      </c>
      <c r="C221">
        <v>101790</v>
      </c>
      <c r="D221" t="s">
        <v>4235</v>
      </c>
      <c r="E221" t="s">
        <v>4236</v>
      </c>
      <c r="G221" t="e">
        <f>VLOOKUP($H221,[1]BRT!$1:$1048576,1,0)</f>
        <v>#N/A</v>
      </c>
      <c r="H221" t="s">
        <v>4418</v>
      </c>
      <c r="I221">
        <v>37.775165999999999</v>
      </c>
      <c r="J221">
        <v>-122.279484</v>
      </c>
      <c r="K221">
        <v>960</v>
      </c>
      <c r="L221">
        <v>30</v>
      </c>
      <c r="M221">
        <v>2</v>
      </c>
      <c r="N221">
        <v>0</v>
      </c>
      <c r="O221">
        <v>0</v>
      </c>
      <c r="P221">
        <v>0</v>
      </c>
      <c r="Q221" t="e">
        <f>VLOOKUP($A221,'[1]SheltersALL_2.17.22'!$1:$1048576,6,0)</f>
        <v>#N/A</v>
      </c>
      <c r="R221" t="str">
        <f>VLOOKUP($A221, [1]FA21_Ridership!$1:$1048576,11, 0)</f>
        <v>ALAMEDA</v>
      </c>
      <c r="S221" t="str">
        <f>VLOOKUP($A221, [1]FA21_Ridership!$1:$1048576,12, 0)</f>
        <v>ALAMEDA</v>
      </c>
      <c r="T221">
        <f>VLOOKUP($A221, [1]FA21_Ridership!$1:$1048576,13, 0)</f>
        <v>3</v>
      </c>
      <c r="U221">
        <f t="shared" si="15"/>
        <v>0</v>
      </c>
      <c r="V221" s="67">
        <f t="shared" si="16"/>
        <v>0</v>
      </c>
      <c r="W221">
        <v>0.73798299999999994</v>
      </c>
      <c r="X221" s="67">
        <f t="shared" si="17"/>
        <v>0.45900000000000002</v>
      </c>
      <c r="Y221">
        <v>0.164939</v>
      </c>
      <c r="Z221" s="67">
        <f t="shared" si="18"/>
        <v>0.39900000000000002</v>
      </c>
      <c r="AA221">
        <f>VLOOKUP($C221,[1]Disability!$1:$1048576,5,FALSE)</f>
        <v>0</v>
      </c>
      <c r="AB221" s="67">
        <f t="shared" si="19"/>
        <v>0</v>
      </c>
      <c r="AC221" t="e">
        <f>VLOOKUP($A221,#REF!,9,FALSE)</f>
        <v>#REF!</v>
      </c>
    </row>
    <row r="222" spans="1:29">
      <c r="A222">
        <v>55372</v>
      </c>
      <c r="B222">
        <v>221</v>
      </c>
      <c r="C222">
        <v>706600</v>
      </c>
      <c r="D222" t="s">
        <v>4235</v>
      </c>
      <c r="E222" t="s">
        <v>4236</v>
      </c>
      <c r="G222" t="e">
        <f>VLOOKUP($H222,[1]BRT!$1:$1048576,1,0)</f>
        <v>#N/A</v>
      </c>
      <c r="H222" t="s">
        <v>4426</v>
      </c>
      <c r="I222">
        <v>37.532359999999997</v>
      </c>
      <c r="J222">
        <v>-121.929625</v>
      </c>
      <c r="K222">
        <v>1020</v>
      </c>
      <c r="L222">
        <v>30</v>
      </c>
      <c r="M222">
        <v>2</v>
      </c>
      <c r="N222">
        <v>0</v>
      </c>
      <c r="O222">
        <v>0</v>
      </c>
      <c r="P222">
        <v>0</v>
      </c>
      <c r="Q222" t="e">
        <f>VLOOKUP($A222,'[1]SheltersALL_2.17.22'!$1:$1048576,6,0)</f>
        <v>#N/A</v>
      </c>
      <c r="R222" t="str">
        <f>VLOOKUP($A222, [1]FA21_Ridership!$1:$1048576,11, 0)</f>
        <v>FREMONT</v>
      </c>
      <c r="S222" t="str">
        <f>VLOOKUP($A222, [1]FA21_Ridership!$1:$1048576,12, 0)</f>
        <v>ALAMEDA</v>
      </c>
      <c r="T222">
        <f>VLOOKUP($A222, [1]FA21_Ridership!$1:$1048576,13, 0)</f>
        <v>5</v>
      </c>
      <c r="U222">
        <f t="shared" si="15"/>
        <v>0</v>
      </c>
      <c r="V222" s="67">
        <f t="shared" si="16"/>
        <v>0</v>
      </c>
      <c r="W222">
        <v>0.81015800000000004</v>
      </c>
      <c r="X222" s="67">
        <f t="shared" si="17"/>
        <v>0.59599999999999997</v>
      </c>
      <c r="Y222">
        <v>5.0437999999999997E-2</v>
      </c>
      <c r="Z222" s="67">
        <f t="shared" si="18"/>
        <v>7.9000000000000001E-2</v>
      </c>
      <c r="AA222">
        <f>VLOOKUP($C222,[1]Disability!$1:$1048576,5,FALSE)</f>
        <v>0</v>
      </c>
      <c r="AB222" s="67">
        <f t="shared" si="19"/>
        <v>0</v>
      </c>
      <c r="AC222" t="e">
        <f>VLOOKUP($A222,#REF!,9,FALSE)</f>
        <v>#REF!</v>
      </c>
    </row>
    <row r="223" spans="1:29">
      <c r="A223">
        <v>53744</v>
      </c>
      <c r="B223">
        <v>222</v>
      </c>
      <c r="C223">
        <v>702050</v>
      </c>
      <c r="D223" t="s">
        <v>4235</v>
      </c>
      <c r="E223" t="s">
        <v>4236</v>
      </c>
      <c r="G223" t="e">
        <f>VLOOKUP($H223,[1]BRT!$1:$1048576,1,0)</f>
        <v>#N/A</v>
      </c>
      <c r="H223" t="s">
        <v>4427</v>
      </c>
      <c r="I223">
        <v>37.529941000000001</v>
      </c>
      <c r="J223">
        <v>-121.958556</v>
      </c>
      <c r="K223">
        <v>785</v>
      </c>
      <c r="L223">
        <v>30</v>
      </c>
      <c r="M223">
        <v>2</v>
      </c>
      <c r="N223">
        <v>0</v>
      </c>
      <c r="O223">
        <v>0</v>
      </c>
      <c r="P223">
        <v>0</v>
      </c>
      <c r="Q223" t="e">
        <f>VLOOKUP($A223,'[1]SheltersALL_2.17.22'!$1:$1048576,6,0)</f>
        <v>#N/A</v>
      </c>
      <c r="R223" t="str">
        <f>VLOOKUP($A223, [1]FA21_Ridership!$1:$1048576,11, 0)</f>
        <v>FREMONT</v>
      </c>
      <c r="S223" t="str">
        <f>VLOOKUP($A223, [1]FA21_Ridership!$1:$1048576,12, 0)</f>
        <v>ALAMEDA</v>
      </c>
      <c r="T223">
        <f>VLOOKUP($A223, [1]FA21_Ridership!$1:$1048576,13, 0)</f>
        <v>5</v>
      </c>
      <c r="U223">
        <f t="shared" si="15"/>
        <v>0</v>
      </c>
      <c r="V223" s="67">
        <f t="shared" si="16"/>
        <v>0</v>
      </c>
      <c r="W223">
        <v>0.76771999999999996</v>
      </c>
      <c r="X223" s="67">
        <f t="shared" si="17"/>
        <v>0.51800000000000002</v>
      </c>
      <c r="Y223">
        <v>0.16994000000000001</v>
      </c>
      <c r="Z223" s="67">
        <f t="shared" si="18"/>
        <v>0.40799999999999997</v>
      </c>
      <c r="AA223">
        <f>VLOOKUP($C223,[1]Disability!$1:$1048576,5,FALSE)</f>
        <v>0</v>
      </c>
      <c r="AB223" s="67">
        <f t="shared" si="19"/>
        <v>0</v>
      </c>
      <c r="AC223" t="e">
        <f>VLOOKUP($A223,#REF!,9,FALSE)</f>
        <v>#REF!</v>
      </c>
    </row>
    <row r="224" spans="1:29">
      <c r="A224">
        <v>53317</v>
      </c>
      <c r="B224">
        <v>223</v>
      </c>
      <c r="C224">
        <v>500500</v>
      </c>
      <c r="D224" t="s">
        <v>4235</v>
      </c>
      <c r="E224" t="s">
        <v>4236</v>
      </c>
      <c r="G224" t="e">
        <f>VLOOKUP($H224,[1]BRT!$1:$1048576,1,0)</f>
        <v>#N/A</v>
      </c>
      <c r="H224" t="s">
        <v>4428</v>
      </c>
      <c r="I224">
        <v>37.936002999999999</v>
      </c>
      <c r="J224">
        <v>-122.317874</v>
      </c>
      <c r="K224">
        <v>630</v>
      </c>
      <c r="L224">
        <v>30</v>
      </c>
      <c r="M224">
        <v>2</v>
      </c>
      <c r="N224">
        <v>0</v>
      </c>
      <c r="O224">
        <v>0</v>
      </c>
      <c r="P224">
        <v>0</v>
      </c>
      <c r="Q224" t="e">
        <f>VLOOKUP($A224,'[1]SheltersALL_2.17.22'!$1:$1048576,6,0)</f>
        <v>#N/A</v>
      </c>
      <c r="R224" t="str">
        <f>VLOOKUP($A224, [1]FA21_Ridership!$1:$1048576,11, 0)</f>
        <v>EL CERRITO</v>
      </c>
      <c r="S224" t="str">
        <f>VLOOKUP($A224, [1]FA21_Ridership!$1:$1048576,12, 0)</f>
        <v>CONTRA COSTA</v>
      </c>
      <c r="T224">
        <f>VLOOKUP($A224, [1]FA21_Ridership!$1:$1048576,13, 0)</f>
        <v>1</v>
      </c>
      <c r="U224">
        <f t="shared" si="15"/>
        <v>0</v>
      </c>
      <c r="V224" s="67">
        <f t="shared" si="16"/>
        <v>0</v>
      </c>
      <c r="W224">
        <v>0.38623800000000003</v>
      </c>
      <c r="X224" s="67">
        <f t="shared" si="17"/>
        <v>0.115</v>
      </c>
      <c r="Y224">
        <v>0.17857100000000001</v>
      </c>
      <c r="Z224" s="67">
        <f t="shared" si="18"/>
        <v>0.436</v>
      </c>
      <c r="AA224">
        <f>VLOOKUP($C224,[1]Disability!$1:$1048576,5,FALSE)</f>
        <v>0</v>
      </c>
      <c r="AB224" s="67">
        <f t="shared" si="19"/>
        <v>0</v>
      </c>
      <c r="AC224" t="e">
        <f>VLOOKUP($A224,#REF!,9,FALSE)</f>
        <v>#REF!</v>
      </c>
    </row>
    <row r="225" spans="1:29">
      <c r="A225">
        <v>52320</v>
      </c>
      <c r="B225">
        <v>224</v>
      </c>
      <c r="C225">
        <v>703350</v>
      </c>
      <c r="D225" t="s">
        <v>4235</v>
      </c>
      <c r="E225" t="s">
        <v>4236</v>
      </c>
      <c r="G225" t="e">
        <f>VLOOKUP($H225,[1]BRT!$1:$1048576,1,0)</f>
        <v>#N/A</v>
      </c>
      <c r="H225" t="s">
        <v>4429</v>
      </c>
      <c r="I225">
        <v>37.562502000000002</v>
      </c>
      <c r="J225">
        <v>-121.959024</v>
      </c>
      <c r="K225">
        <v>870</v>
      </c>
      <c r="L225">
        <v>30</v>
      </c>
      <c r="M225">
        <v>2</v>
      </c>
      <c r="N225">
        <v>0</v>
      </c>
      <c r="O225">
        <v>0</v>
      </c>
      <c r="P225">
        <v>0</v>
      </c>
      <c r="Q225" t="e">
        <f>VLOOKUP($A225,'[1]SheltersALL_2.17.22'!$1:$1048576,6,0)</f>
        <v>#N/A</v>
      </c>
      <c r="R225" t="str">
        <f>VLOOKUP($A225, [1]FA21_Ridership!$1:$1048576,11, 0)</f>
        <v>FREMONT</v>
      </c>
      <c r="S225" t="str">
        <f>VLOOKUP($A225, [1]FA21_Ridership!$1:$1048576,12, 0)</f>
        <v>ALAMEDA</v>
      </c>
      <c r="T225">
        <f>VLOOKUP($A225, [1]FA21_Ridership!$1:$1048576,13, 0)</f>
        <v>5</v>
      </c>
      <c r="U225">
        <f t="shared" si="15"/>
        <v>0</v>
      </c>
      <c r="V225" s="67">
        <f t="shared" si="16"/>
        <v>0</v>
      </c>
      <c r="W225">
        <v>0.78836600000000001</v>
      </c>
      <c r="X225" s="67">
        <f t="shared" si="17"/>
        <v>0.56799999999999995</v>
      </c>
      <c r="Y225">
        <v>7.6453999999999994E-2</v>
      </c>
      <c r="Z225" s="67">
        <f t="shared" si="18"/>
        <v>0.152</v>
      </c>
      <c r="AA225">
        <f>VLOOKUP($C225,[1]Disability!$1:$1048576,5,FALSE)</f>
        <v>0</v>
      </c>
      <c r="AB225" s="67">
        <f t="shared" si="19"/>
        <v>0</v>
      </c>
      <c r="AC225" t="e">
        <f>VLOOKUP($A225,#REF!,9,FALSE)</f>
        <v>#REF!</v>
      </c>
    </row>
    <row r="226" spans="1:29">
      <c r="A226">
        <v>55037</v>
      </c>
      <c r="B226">
        <v>225</v>
      </c>
      <c r="C226">
        <v>702500</v>
      </c>
      <c r="D226" t="s">
        <v>4235</v>
      </c>
      <c r="E226" t="s">
        <v>4236</v>
      </c>
      <c r="G226" t="e">
        <f>VLOOKUP($H226,[1]BRT!$1:$1048576,1,0)</f>
        <v>#N/A</v>
      </c>
      <c r="H226" t="s">
        <v>4430</v>
      </c>
      <c r="I226">
        <v>37.521382000000003</v>
      </c>
      <c r="J226">
        <v>-121.956422</v>
      </c>
      <c r="K226">
        <v>785</v>
      </c>
      <c r="L226">
        <v>30</v>
      </c>
      <c r="M226">
        <v>2</v>
      </c>
      <c r="N226">
        <v>0</v>
      </c>
      <c r="O226">
        <v>0</v>
      </c>
      <c r="P226">
        <v>0</v>
      </c>
      <c r="Q226" t="e">
        <f>VLOOKUP($A226,'[1]SheltersALL_2.17.22'!$1:$1048576,6,0)</f>
        <v>#N/A</v>
      </c>
      <c r="R226" t="str">
        <f>VLOOKUP($A226, [1]FA21_Ridership!$1:$1048576,11, 0)</f>
        <v>FREMONT</v>
      </c>
      <c r="S226" t="str">
        <f>VLOOKUP($A226, [1]FA21_Ridership!$1:$1048576,12, 0)</f>
        <v>ALAMEDA</v>
      </c>
      <c r="T226">
        <f>VLOOKUP($A226, [1]FA21_Ridership!$1:$1048576,13, 0)</f>
        <v>5</v>
      </c>
      <c r="U226">
        <f t="shared" si="15"/>
        <v>0</v>
      </c>
      <c r="V226" s="67">
        <f t="shared" si="16"/>
        <v>0</v>
      </c>
      <c r="W226">
        <v>0.77205100000000004</v>
      </c>
      <c r="X226" s="67">
        <f t="shared" si="17"/>
        <v>0.52900000000000003</v>
      </c>
      <c r="Y226">
        <v>0.113801</v>
      </c>
      <c r="Z226" s="67">
        <f t="shared" si="18"/>
        <v>0.28299999999999997</v>
      </c>
      <c r="AA226">
        <f>VLOOKUP($C226,[1]Disability!$1:$1048576,5,FALSE)</f>
        <v>0</v>
      </c>
      <c r="AB226" s="67">
        <f t="shared" si="19"/>
        <v>0</v>
      </c>
      <c r="AC226" t="e">
        <f>VLOOKUP($A226,#REF!,9,FALSE)</f>
        <v>#REF!</v>
      </c>
    </row>
    <row r="227" spans="1:29">
      <c r="A227">
        <v>56215</v>
      </c>
      <c r="B227">
        <v>226</v>
      </c>
      <c r="C227">
        <v>1502400</v>
      </c>
      <c r="D227" t="s">
        <v>4235</v>
      </c>
      <c r="E227" t="s">
        <v>4236</v>
      </c>
      <c r="G227" t="e">
        <f>VLOOKUP($H227,[1]BRT!$1:$1048576,1,0)</f>
        <v>#N/A</v>
      </c>
      <c r="H227" t="s">
        <v>4431</v>
      </c>
      <c r="I227">
        <v>37.736908</v>
      </c>
      <c r="J227">
        <v>-122.141312</v>
      </c>
      <c r="K227">
        <v>990</v>
      </c>
      <c r="L227">
        <v>30</v>
      </c>
      <c r="M227">
        <v>2</v>
      </c>
      <c r="N227">
        <v>0</v>
      </c>
      <c r="O227">
        <v>0</v>
      </c>
      <c r="P227">
        <v>0</v>
      </c>
      <c r="Q227" t="e">
        <f>VLOOKUP($A227,'[1]SheltersALL_2.17.22'!$1:$1048576,6,0)</f>
        <v>#N/A</v>
      </c>
      <c r="R227" t="str">
        <f>VLOOKUP($A227, [1]FA21_Ridership!$1:$1048576,11, 0)</f>
        <v>SAN LEANDRO</v>
      </c>
      <c r="S227" t="str">
        <f>VLOOKUP($A227, [1]FA21_Ridership!$1:$1048576,12, 0)</f>
        <v>ALAMEDA</v>
      </c>
      <c r="T227">
        <f>VLOOKUP($A227, [1]FA21_Ridership!$1:$1048576,13, 0)</f>
        <v>3</v>
      </c>
      <c r="U227">
        <f t="shared" si="15"/>
        <v>0</v>
      </c>
      <c r="V227" s="67">
        <f t="shared" si="16"/>
        <v>0</v>
      </c>
      <c r="W227">
        <v>0.60816599999999998</v>
      </c>
      <c r="X227" s="67">
        <f t="shared" si="17"/>
        <v>0.29299999999999998</v>
      </c>
      <c r="Y227">
        <v>8.3810999999999997E-2</v>
      </c>
      <c r="Z227" s="67">
        <f t="shared" si="18"/>
        <v>0.191</v>
      </c>
      <c r="AA227">
        <f>VLOOKUP($C227,[1]Disability!$1:$1048576,5,FALSE)</f>
        <v>0</v>
      </c>
      <c r="AB227" s="67">
        <f t="shared" si="19"/>
        <v>0</v>
      </c>
      <c r="AC227" t="e">
        <f>VLOOKUP($A227,#REF!,9,FALSE)</f>
        <v>#REF!</v>
      </c>
    </row>
    <row r="228" spans="1:29">
      <c r="A228">
        <v>50199</v>
      </c>
      <c r="B228">
        <v>227</v>
      </c>
      <c r="C228">
        <v>1301330</v>
      </c>
      <c r="D228" t="s">
        <v>4235</v>
      </c>
      <c r="E228" t="s">
        <v>4236</v>
      </c>
      <c r="G228" t="e">
        <f>VLOOKUP($H228,[1]BRT!$1:$1048576,1,0)</f>
        <v>#N/A</v>
      </c>
      <c r="H228" t="s">
        <v>4432</v>
      </c>
      <c r="I228">
        <v>37.925395999999999</v>
      </c>
      <c r="J228">
        <v>-122.32321899999999</v>
      </c>
      <c r="K228">
        <v>1235</v>
      </c>
      <c r="L228">
        <v>30</v>
      </c>
      <c r="M228">
        <v>2</v>
      </c>
      <c r="N228">
        <v>0</v>
      </c>
      <c r="O228">
        <v>0</v>
      </c>
      <c r="P228">
        <v>0</v>
      </c>
      <c r="Q228" t="e">
        <f>VLOOKUP($A228,'[1]SheltersALL_2.17.22'!$1:$1048576,6,0)</f>
        <v>#N/A</v>
      </c>
      <c r="R228" t="str">
        <f>VLOOKUP($A228, [1]FA21_Ridership!$1:$1048576,11, 0)</f>
        <v>RICHMOND</v>
      </c>
      <c r="S228" t="str">
        <f>VLOOKUP($A228, [1]FA21_Ridership!$1:$1048576,12, 0)</f>
        <v>CONTRA COSTA</v>
      </c>
      <c r="T228">
        <f>VLOOKUP($A228, [1]FA21_Ridership!$1:$1048576,13, 0)</f>
        <v>1</v>
      </c>
      <c r="U228">
        <f t="shared" si="15"/>
        <v>0</v>
      </c>
      <c r="V228" s="67">
        <f t="shared" si="16"/>
        <v>0</v>
      </c>
      <c r="W228">
        <v>0.88493900000000003</v>
      </c>
      <c r="X228" s="67">
        <f t="shared" si="17"/>
        <v>0.74299999999999999</v>
      </c>
      <c r="Y228">
        <v>8.9803999999999995E-2</v>
      </c>
      <c r="Z228" s="67">
        <f t="shared" si="18"/>
        <v>0.20899999999999999</v>
      </c>
      <c r="AA228">
        <f>VLOOKUP($C228,[1]Disability!$1:$1048576,5,FALSE)</f>
        <v>0</v>
      </c>
      <c r="AB228" s="67">
        <f t="shared" si="19"/>
        <v>0</v>
      </c>
      <c r="AC228" t="e">
        <f>VLOOKUP($A228,#REF!,9,FALSE)</f>
        <v>#REF!</v>
      </c>
    </row>
    <row r="229" spans="1:29">
      <c r="A229">
        <v>57217</v>
      </c>
      <c r="B229">
        <v>228</v>
      </c>
      <c r="C229">
        <v>1303700</v>
      </c>
      <c r="D229" t="s">
        <v>4235</v>
      </c>
      <c r="E229" t="s">
        <v>4236</v>
      </c>
      <c r="G229" t="e">
        <f>VLOOKUP($H229,[1]BRT!$1:$1048576,1,0)</f>
        <v>#N/A</v>
      </c>
      <c r="H229" t="s">
        <v>4433</v>
      </c>
      <c r="I229">
        <v>37.972799000000002</v>
      </c>
      <c r="J229">
        <v>-122.330743</v>
      </c>
      <c r="K229">
        <v>780</v>
      </c>
      <c r="L229">
        <v>30</v>
      </c>
      <c r="M229">
        <v>2</v>
      </c>
      <c r="N229">
        <v>0</v>
      </c>
      <c r="O229">
        <v>0</v>
      </c>
      <c r="P229">
        <v>0</v>
      </c>
      <c r="Q229" t="e">
        <f>VLOOKUP($A229,'[1]SheltersALL_2.17.22'!$1:$1048576,6,0)</f>
        <v>#N/A</v>
      </c>
      <c r="R229" t="str">
        <f>VLOOKUP($A229, [1]FA21_Ridership!$1:$1048576,11, 0)</f>
        <v>RICHMOND</v>
      </c>
      <c r="S229" t="str">
        <f>VLOOKUP($A229, [1]FA21_Ridership!$1:$1048576,12, 0)</f>
        <v>CONTRA COSTA</v>
      </c>
      <c r="T229">
        <f>VLOOKUP($A229, [1]FA21_Ridership!$1:$1048576,13, 0)</f>
        <v>1</v>
      </c>
      <c r="U229">
        <f t="shared" si="15"/>
        <v>0</v>
      </c>
      <c r="V229" s="67">
        <f t="shared" si="16"/>
        <v>0</v>
      </c>
      <c r="W229">
        <v>0.96425400000000006</v>
      </c>
      <c r="X229" s="67">
        <f t="shared" si="17"/>
        <v>0.93300000000000005</v>
      </c>
      <c r="Y229">
        <v>0.22838900000000001</v>
      </c>
      <c r="Z229" s="67">
        <f t="shared" si="18"/>
        <v>0.52</v>
      </c>
      <c r="AA229">
        <f>VLOOKUP($C229,[1]Disability!$1:$1048576,5,FALSE)</f>
        <v>0</v>
      </c>
      <c r="AB229" s="67">
        <f t="shared" si="19"/>
        <v>0</v>
      </c>
      <c r="AC229" t="e">
        <f>VLOOKUP($A229,#REF!,9,FALSE)</f>
        <v>#REF!</v>
      </c>
    </row>
    <row r="230" spans="1:29">
      <c r="A230">
        <v>53780</v>
      </c>
      <c r="B230">
        <v>229</v>
      </c>
      <c r="C230">
        <v>703700</v>
      </c>
      <c r="D230" t="s">
        <v>4235</v>
      </c>
      <c r="E230" t="s">
        <v>4236</v>
      </c>
      <c r="G230" t="e">
        <f>VLOOKUP($H230,[1]BRT!$1:$1048576,1,0)</f>
        <v>#N/A</v>
      </c>
      <c r="H230" t="s">
        <v>4412</v>
      </c>
      <c r="I230">
        <v>37.542163000000002</v>
      </c>
      <c r="J230">
        <v>-121.927012</v>
      </c>
      <c r="K230">
        <v>870</v>
      </c>
      <c r="L230">
        <v>30</v>
      </c>
      <c r="M230">
        <v>2</v>
      </c>
      <c r="N230">
        <v>0</v>
      </c>
      <c r="O230">
        <v>0</v>
      </c>
      <c r="P230">
        <v>0</v>
      </c>
      <c r="Q230" t="e">
        <f>VLOOKUP($A230,'[1]SheltersALL_2.17.22'!$1:$1048576,6,0)</f>
        <v>#N/A</v>
      </c>
      <c r="R230" t="str">
        <f>VLOOKUP($A230, [1]FA21_Ridership!$1:$1048576,11, 0)</f>
        <v>FREMONT</v>
      </c>
      <c r="S230" t="str">
        <f>VLOOKUP($A230, [1]FA21_Ridership!$1:$1048576,12, 0)</f>
        <v>ALAMEDA</v>
      </c>
      <c r="T230">
        <f>VLOOKUP($A230, [1]FA21_Ridership!$1:$1048576,13, 0)</f>
        <v>5</v>
      </c>
      <c r="U230">
        <f t="shared" si="15"/>
        <v>0</v>
      </c>
      <c r="V230" s="67">
        <f t="shared" si="16"/>
        <v>0</v>
      </c>
      <c r="W230">
        <v>0.78745600000000004</v>
      </c>
      <c r="X230" s="67">
        <f t="shared" si="17"/>
        <v>0.56499999999999995</v>
      </c>
      <c r="Y230">
        <v>9.9303000000000002E-2</v>
      </c>
      <c r="Z230" s="67">
        <f t="shared" si="18"/>
        <v>0.247</v>
      </c>
      <c r="AA230">
        <f>VLOOKUP($C230,[1]Disability!$1:$1048576,5,FALSE)</f>
        <v>0</v>
      </c>
      <c r="AB230" s="67">
        <f t="shared" si="19"/>
        <v>0</v>
      </c>
      <c r="AC230" t="e">
        <f>VLOOKUP($A230,#REF!,9,FALSE)</f>
        <v>#REF!</v>
      </c>
    </row>
    <row r="231" spans="1:29">
      <c r="A231">
        <v>58234</v>
      </c>
      <c r="B231">
        <v>230</v>
      </c>
      <c r="C231">
        <v>301080</v>
      </c>
      <c r="D231" t="s">
        <v>4235</v>
      </c>
      <c r="E231" t="s">
        <v>4236</v>
      </c>
      <c r="G231" t="e">
        <f>VLOOKUP($H231,[1]BRT!$1:$1048576,1,0)</f>
        <v>#N/A</v>
      </c>
      <c r="H231" t="s">
        <v>4434</v>
      </c>
      <c r="I231">
        <v>37.855516000000001</v>
      </c>
      <c r="J231">
        <v>-122.264287</v>
      </c>
      <c r="K231">
        <v>420</v>
      </c>
      <c r="L231">
        <v>30</v>
      </c>
      <c r="M231">
        <v>2</v>
      </c>
      <c r="N231">
        <v>0</v>
      </c>
      <c r="O231">
        <v>0</v>
      </c>
      <c r="P231">
        <v>0</v>
      </c>
      <c r="Q231" t="e">
        <f>VLOOKUP($A231,'[1]SheltersALL_2.17.22'!$1:$1048576,6,0)</f>
        <v>#N/A</v>
      </c>
      <c r="R231" t="str">
        <f>VLOOKUP($A231, [1]FA21_Ridership!$1:$1048576,11, 0)</f>
        <v>BERKELEY</v>
      </c>
      <c r="S231" t="str">
        <f>VLOOKUP($A231, [1]FA21_Ridership!$1:$1048576,12, 0)</f>
        <v>ALAMEDA</v>
      </c>
      <c r="T231">
        <f>VLOOKUP($A231, [1]FA21_Ridership!$1:$1048576,13, 0)</f>
        <v>1</v>
      </c>
      <c r="U231">
        <f t="shared" si="15"/>
        <v>0</v>
      </c>
      <c r="V231" s="67">
        <f t="shared" si="16"/>
        <v>0</v>
      </c>
      <c r="W231">
        <v>0.274088</v>
      </c>
      <c r="X231" s="67">
        <f t="shared" si="17"/>
        <v>5.2999999999999999E-2</v>
      </c>
      <c r="Y231">
        <v>0.26192700000000002</v>
      </c>
      <c r="Z231" s="67">
        <f t="shared" si="18"/>
        <v>0.58799999999999997</v>
      </c>
      <c r="AA231">
        <f>VLOOKUP($C231,[1]Disability!$1:$1048576,5,FALSE)</f>
        <v>0</v>
      </c>
      <c r="AB231" s="67">
        <f t="shared" si="19"/>
        <v>0</v>
      </c>
      <c r="AC231" t="e">
        <f>VLOOKUP($A231,#REF!,9,FALSE)</f>
        <v>#REF!</v>
      </c>
    </row>
    <row r="232" spans="1:29">
      <c r="A232">
        <v>51781</v>
      </c>
      <c r="B232">
        <v>231</v>
      </c>
      <c r="C232">
        <v>501910</v>
      </c>
      <c r="D232" t="s">
        <v>4235</v>
      </c>
      <c r="E232" t="s">
        <v>4236</v>
      </c>
      <c r="G232" t="e">
        <f>VLOOKUP($H232,[1]BRT!$1:$1048576,1,0)</f>
        <v>#N/A</v>
      </c>
      <c r="H232" t="s">
        <v>4435</v>
      </c>
      <c r="I232">
        <v>37.921740999999997</v>
      </c>
      <c r="J232">
        <v>-122.291106</v>
      </c>
      <c r="K232">
        <v>629</v>
      </c>
      <c r="L232">
        <v>30</v>
      </c>
      <c r="M232">
        <v>2</v>
      </c>
      <c r="N232">
        <v>0</v>
      </c>
      <c r="O232">
        <v>0</v>
      </c>
      <c r="P232">
        <v>0</v>
      </c>
      <c r="Q232" t="e">
        <f>VLOOKUP($A232,'[1]SheltersALL_2.17.22'!$1:$1048576,6,0)</f>
        <v>#N/A</v>
      </c>
      <c r="R232" t="str">
        <f>VLOOKUP($A232, [1]FA21_Ridership!$1:$1048576,11, 0)</f>
        <v>EL CERRITO</v>
      </c>
      <c r="S232" t="str">
        <f>VLOOKUP($A232, [1]FA21_Ridership!$1:$1048576,12, 0)</f>
        <v>CONTRA COSTA</v>
      </c>
      <c r="T232">
        <f>VLOOKUP($A232, [1]FA21_Ridership!$1:$1048576,13, 0)</f>
        <v>1</v>
      </c>
      <c r="U232">
        <f t="shared" si="15"/>
        <v>0</v>
      </c>
      <c r="V232" s="67">
        <f t="shared" si="16"/>
        <v>0</v>
      </c>
      <c r="W232">
        <v>0.53508800000000001</v>
      </c>
      <c r="X232" s="67">
        <f t="shared" si="17"/>
        <v>0.23</v>
      </c>
      <c r="Y232">
        <v>0.1875</v>
      </c>
      <c r="Z232" s="67">
        <f t="shared" si="18"/>
        <v>0.44900000000000001</v>
      </c>
      <c r="AA232">
        <f>VLOOKUP($C232,[1]Disability!$1:$1048576,5,FALSE)</f>
        <v>0</v>
      </c>
      <c r="AB232" s="67">
        <f t="shared" si="19"/>
        <v>0</v>
      </c>
      <c r="AC232" t="e">
        <f>VLOOKUP($A232,#REF!,9,FALSE)</f>
        <v>#REF!</v>
      </c>
    </row>
    <row r="233" spans="1:29">
      <c r="A233">
        <v>50977</v>
      </c>
      <c r="B233">
        <v>232</v>
      </c>
      <c r="C233">
        <v>302100</v>
      </c>
      <c r="D233" t="s">
        <v>4235</v>
      </c>
      <c r="E233" t="s">
        <v>4236</v>
      </c>
      <c r="G233" t="e">
        <f>VLOOKUP($H233,[1]BRT!$1:$1048576,1,0)</f>
        <v>#N/A</v>
      </c>
      <c r="H233" t="s">
        <v>4436</v>
      </c>
      <c r="I233">
        <v>37.862475000000003</v>
      </c>
      <c r="J233">
        <v>-122.278491</v>
      </c>
      <c r="K233">
        <v>1081</v>
      </c>
      <c r="L233">
        <v>30</v>
      </c>
      <c r="M233">
        <v>2</v>
      </c>
      <c r="N233">
        <v>0</v>
      </c>
      <c r="O233">
        <v>0</v>
      </c>
      <c r="P233">
        <v>0</v>
      </c>
      <c r="Q233" t="e">
        <f>VLOOKUP($A233,'[1]SheltersALL_2.17.22'!$1:$1048576,6,0)</f>
        <v>#N/A</v>
      </c>
      <c r="R233" t="str">
        <f>VLOOKUP($A233, [1]FA21_Ridership!$1:$1048576,11, 0)</f>
        <v>BERKELEY</v>
      </c>
      <c r="S233" t="str">
        <f>VLOOKUP($A233, [1]FA21_Ridership!$1:$1048576,12, 0)</f>
        <v>ALAMEDA</v>
      </c>
      <c r="T233">
        <f>VLOOKUP($A233, [1]FA21_Ridership!$1:$1048576,13, 0)</f>
        <v>1</v>
      </c>
      <c r="U233">
        <f t="shared" si="15"/>
        <v>0</v>
      </c>
      <c r="V233" s="67">
        <f t="shared" si="16"/>
        <v>0</v>
      </c>
      <c r="W233">
        <v>0.47429900000000003</v>
      </c>
      <c r="X233" s="67">
        <f t="shared" si="17"/>
        <v>0.17399999999999999</v>
      </c>
      <c r="Y233">
        <v>0.36565399999999998</v>
      </c>
      <c r="Z233" s="67">
        <f t="shared" si="18"/>
        <v>0.72</v>
      </c>
      <c r="AA233">
        <f>VLOOKUP($C233,[1]Disability!$1:$1048576,5,FALSE)</f>
        <v>0</v>
      </c>
      <c r="AB233" s="67">
        <f t="shared" si="19"/>
        <v>0</v>
      </c>
      <c r="AC233" t="e">
        <f>VLOOKUP($A233,#REF!,9,FALSE)</f>
        <v>#REF!</v>
      </c>
    </row>
    <row r="234" spans="1:29">
      <c r="A234">
        <v>51077</v>
      </c>
      <c r="B234">
        <v>233</v>
      </c>
      <c r="C234">
        <v>303390</v>
      </c>
      <c r="D234" t="s">
        <v>4235</v>
      </c>
      <c r="E234" t="s">
        <v>4236</v>
      </c>
      <c r="G234" t="e">
        <f>VLOOKUP($H234,[1]BRT!$1:$1048576,1,0)</f>
        <v>#N/A</v>
      </c>
      <c r="H234" t="s">
        <v>4437</v>
      </c>
      <c r="I234">
        <v>37.889980000000001</v>
      </c>
      <c r="J234">
        <v>-122.272841</v>
      </c>
      <c r="K234">
        <v>629</v>
      </c>
      <c r="L234">
        <v>30</v>
      </c>
      <c r="M234">
        <v>2</v>
      </c>
      <c r="N234">
        <v>0</v>
      </c>
      <c r="O234">
        <v>0</v>
      </c>
      <c r="P234">
        <v>0</v>
      </c>
      <c r="Q234" t="e">
        <f>VLOOKUP($A234,'[1]SheltersALL_2.17.22'!$1:$1048576,6,0)</f>
        <v>#N/A</v>
      </c>
      <c r="R234" t="str">
        <f>VLOOKUP($A234, [1]FA21_Ridership!$1:$1048576,11, 0)</f>
        <v>BERKELEY</v>
      </c>
      <c r="S234" t="str">
        <f>VLOOKUP($A234, [1]FA21_Ridership!$1:$1048576,12, 0)</f>
        <v>ALAMEDA</v>
      </c>
      <c r="T234">
        <f>VLOOKUP($A234, [1]FA21_Ridership!$1:$1048576,13, 0)</f>
        <v>1</v>
      </c>
      <c r="U234">
        <f t="shared" si="15"/>
        <v>0</v>
      </c>
      <c r="V234" s="67">
        <f t="shared" si="16"/>
        <v>0</v>
      </c>
      <c r="W234">
        <v>0.22991700000000001</v>
      </c>
      <c r="X234" s="67">
        <f t="shared" si="17"/>
        <v>2.8000000000000001E-2</v>
      </c>
      <c r="Y234">
        <v>1.3158E-2</v>
      </c>
      <c r="Z234" s="67">
        <f t="shared" si="18"/>
        <v>1.2999999999999999E-2</v>
      </c>
      <c r="AA234">
        <f>VLOOKUP($C234,[1]Disability!$1:$1048576,5,FALSE)</f>
        <v>0</v>
      </c>
      <c r="AB234" s="67">
        <f t="shared" si="19"/>
        <v>0</v>
      </c>
      <c r="AC234" t="e">
        <f>VLOOKUP($A234,#REF!,9,FALSE)</f>
        <v>#REF!</v>
      </c>
    </row>
    <row r="235" spans="1:29">
      <c r="A235">
        <v>51992</v>
      </c>
      <c r="B235">
        <v>234</v>
      </c>
      <c r="C235">
        <v>702310</v>
      </c>
      <c r="D235" t="s">
        <v>4235</v>
      </c>
      <c r="E235" t="s">
        <v>4236</v>
      </c>
      <c r="G235" t="e">
        <f>VLOOKUP($H235,[1]BRT!$1:$1048576,1,0)</f>
        <v>#N/A</v>
      </c>
      <c r="H235" t="s">
        <v>4438</v>
      </c>
      <c r="I235">
        <v>37.515264999999999</v>
      </c>
      <c r="J235">
        <v>-121.952808</v>
      </c>
      <c r="K235">
        <v>785</v>
      </c>
      <c r="L235">
        <v>30</v>
      </c>
      <c r="M235">
        <v>2</v>
      </c>
      <c r="N235">
        <v>0</v>
      </c>
      <c r="O235">
        <v>0</v>
      </c>
      <c r="P235">
        <v>0</v>
      </c>
      <c r="Q235" t="e">
        <f>VLOOKUP($A235,'[1]SheltersALL_2.17.22'!$1:$1048576,6,0)</f>
        <v>#N/A</v>
      </c>
      <c r="R235" t="str">
        <f>VLOOKUP($A235, [1]FA21_Ridership!$1:$1048576,11, 0)</f>
        <v>FREMONT</v>
      </c>
      <c r="S235" t="str">
        <f>VLOOKUP($A235, [1]FA21_Ridership!$1:$1048576,12, 0)</f>
        <v>ALAMEDA</v>
      </c>
      <c r="T235">
        <f>VLOOKUP($A235, [1]FA21_Ridership!$1:$1048576,13, 0)</f>
        <v>5</v>
      </c>
      <c r="U235">
        <f t="shared" si="15"/>
        <v>0</v>
      </c>
      <c r="V235" s="67">
        <f t="shared" si="16"/>
        <v>0</v>
      </c>
      <c r="W235">
        <v>0.77205100000000004</v>
      </c>
      <c r="X235" s="67">
        <f t="shared" si="17"/>
        <v>0.52900000000000003</v>
      </c>
      <c r="Y235">
        <v>0.113801</v>
      </c>
      <c r="Z235" s="67">
        <f t="shared" si="18"/>
        <v>0.28299999999999997</v>
      </c>
      <c r="AA235">
        <f>VLOOKUP($C235,[1]Disability!$1:$1048576,5,FALSE)</f>
        <v>0</v>
      </c>
      <c r="AB235" s="67">
        <f t="shared" si="19"/>
        <v>0</v>
      </c>
      <c r="AC235" t="e">
        <f>VLOOKUP($A235,#REF!,9,FALSE)</f>
        <v>#REF!</v>
      </c>
    </row>
    <row r="236" spans="1:29">
      <c r="A236">
        <v>52339</v>
      </c>
      <c r="B236">
        <v>235</v>
      </c>
      <c r="C236">
        <v>301030</v>
      </c>
      <c r="D236" t="s">
        <v>4235</v>
      </c>
      <c r="E236" t="s">
        <v>4236</v>
      </c>
      <c r="G236" t="e">
        <f>VLOOKUP($H236,[1]BRT!$1:$1048576,1,0)</f>
        <v>#N/A</v>
      </c>
      <c r="H236" t="s">
        <v>4439</v>
      </c>
      <c r="I236">
        <v>37.855265000000003</v>
      </c>
      <c r="J236">
        <v>-122.266194</v>
      </c>
      <c r="K236">
        <v>420</v>
      </c>
      <c r="L236">
        <v>30</v>
      </c>
      <c r="M236">
        <v>2</v>
      </c>
      <c r="N236">
        <v>0</v>
      </c>
      <c r="O236">
        <v>0</v>
      </c>
      <c r="P236">
        <v>0</v>
      </c>
      <c r="Q236" t="e">
        <f>VLOOKUP($A236,'[1]SheltersALL_2.17.22'!$1:$1048576,6,0)</f>
        <v>#N/A</v>
      </c>
      <c r="R236" t="str">
        <f>VLOOKUP($A236, [1]FA21_Ridership!$1:$1048576,11, 0)</f>
        <v>BERKELEY</v>
      </c>
      <c r="S236" t="str">
        <f>VLOOKUP($A236, [1]FA21_Ridership!$1:$1048576,12, 0)</f>
        <v>ALAMEDA</v>
      </c>
      <c r="T236">
        <f>VLOOKUP($A236, [1]FA21_Ridership!$1:$1048576,13, 0)</f>
        <v>1</v>
      </c>
      <c r="U236">
        <f t="shared" si="15"/>
        <v>0</v>
      </c>
      <c r="V236" s="67">
        <f t="shared" si="16"/>
        <v>0</v>
      </c>
      <c r="W236">
        <v>0.274088</v>
      </c>
      <c r="X236" s="67">
        <f t="shared" si="17"/>
        <v>5.2999999999999999E-2</v>
      </c>
      <c r="Y236">
        <v>0.26192700000000002</v>
      </c>
      <c r="Z236" s="67">
        <f t="shared" si="18"/>
        <v>0.58799999999999997</v>
      </c>
      <c r="AA236">
        <f>VLOOKUP($C236,[1]Disability!$1:$1048576,5,FALSE)</f>
        <v>1</v>
      </c>
      <c r="AB236" s="67">
        <f t="shared" si="19"/>
        <v>0.72499999999999998</v>
      </c>
      <c r="AC236" t="e">
        <f>VLOOKUP($A236,#REF!,9,FALSE)</f>
        <v>#REF!</v>
      </c>
    </row>
    <row r="237" spans="1:29">
      <c r="A237">
        <v>53850</v>
      </c>
      <c r="B237">
        <v>236</v>
      </c>
      <c r="C237">
        <v>1300720</v>
      </c>
      <c r="D237" t="s">
        <v>4235</v>
      </c>
      <c r="E237" t="s">
        <v>4236</v>
      </c>
      <c r="G237" t="e">
        <f>VLOOKUP($H237,[1]BRT!$1:$1048576,1,0)</f>
        <v>#N/A</v>
      </c>
      <c r="H237" t="s">
        <v>4440</v>
      </c>
      <c r="I237">
        <v>37.974685999999998</v>
      </c>
      <c r="J237">
        <v>-122.336681</v>
      </c>
      <c r="K237">
        <v>780</v>
      </c>
      <c r="L237">
        <v>30</v>
      </c>
      <c r="M237">
        <v>2</v>
      </c>
      <c r="N237">
        <v>0</v>
      </c>
      <c r="O237">
        <v>0</v>
      </c>
      <c r="P237">
        <v>0</v>
      </c>
      <c r="Q237" t="e">
        <f>VLOOKUP($A237,'[1]SheltersALL_2.17.22'!$1:$1048576,6,0)</f>
        <v>#N/A</v>
      </c>
      <c r="R237" t="str">
        <f>VLOOKUP($A237, [1]FA21_Ridership!$1:$1048576,11, 0)</f>
        <v>RICHMOND</v>
      </c>
      <c r="S237" t="str">
        <f>VLOOKUP($A237, [1]FA21_Ridership!$1:$1048576,12, 0)</f>
        <v>CONTRA COSTA</v>
      </c>
      <c r="T237">
        <f>VLOOKUP($A237, [1]FA21_Ridership!$1:$1048576,13, 0)</f>
        <v>1</v>
      </c>
      <c r="U237">
        <f t="shared" si="15"/>
        <v>0</v>
      </c>
      <c r="V237" s="67">
        <f t="shared" si="16"/>
        <v>0</v>
      </c>
      <c r="W237">
        <v>0.96425400000000006</v>
      </c>
      <c r="X237" s="67">
        <f t="shared" si="17"/>
        <v>0.93300000000000005</v>
      </c>
      <c r="Y237">
        <v>0.22838900000000001</v>
      </c>
      <c r="Z237" s="67">
        <f t="shared" si="18"/>
        <v>0.52</v>
      </c>
      <c r="AA237">
        <f>VLOOKUP($C237,[1]Disability!$1:$1048576,5,FALSE)</f>
        <v>0</v>
      </c>
      <c r="AB237" s="67">
        <f t="shared" si="19"/>
        <v>0</v>
      </c>
      <c r="AC237" t="e">
        <f>VLOOKUP($A237,#REF!,9,FALSE)</f>
        <v>#REF!</v>
      </c>
    </row>
    <row r="238" spans="1:29">
      <c r="A238">
        <v>58815</v>
      </c>
      <c r="B238">
        <v>237</v>
      </c>
      <c r="C238">
        <v>101750</v>
      </c>
      <c r="D238" t="s">
        <v>4235</v>
      </c>
      <c r="E238" t="s">
        <v>4236</v>
      </c>
      <c r="G238" t="e">
        <f>VLOOKUP($H238,[1]BRT!$1:$1048576,1,0)</f>
        <v>#N/A</v>
      </c>
      <c r="H238" t="s">
        <v>4441</v>
      </c>
      <c r="I238">
        <v>37.745455</v>
      </c>
      <c r="J238">
        <v>-122.236394</v>
      </c>
      <c r="K238">
        <v>925</v>
      </c>
      <c r="L238">
        <v>30</v>
      </c>
      <c r="M238">
        <v>2</v>
      </c>
      <c r="N238">
        <v>0</v>
      </c>
      <c r="O238">
        <v>0</v>
      </c>
      <c r="P238">
        <v>0</v>
      </c>
      <c r="Q238" t="e">
        <f>VLOOKUP($A238,'[1]SheltersALL_2.17.22'!$1:$1048576,6,0)</f>
        <v>#N/A</v>
      </c>
      <c r="R238" t="str">
        <f>VLOOKUP($A238, [1]FA21_Ridership!$1:$1048576,11, 0)</f>
        <v>ALAMEDA</v>
      </c>
      <c r="S238" t="str">
        <f>VLOOKUP($A238, [1]FA21_Ridership!$1:$1048576,12, 0)</f>
        <v>ALAMEDA</v>
      </c>
      <c r="T238">
        <f>VLOOKUP($A238, [1]FA21_Ridership!$1:$1048576,13, 0)</f>
        <v>3</v>
      </c>
      <c r="U238">
        <f t="shared" si="15"/>
        <v>0</v>
      </c>
      <c r="V238" s="67">
        <f t="shared" si="16"/>
        <v>0</v>
      </c>
      <c r="W238">
        <v>0.67517000000000005</v>
      </c>
      <c r="X238" s="67">
        <f t="shared" si="17"/>
        <v>0.36599999999999999</v>
      </c>
      <c r="Y238">
        <v>6.0373999999999997E-2</v>
      </c>
      <c r="Z238" s="67">
        <f t="shared" si="18"/>
        <v>0.109</v>
      </c>
      <c r="AA238">
        <f>VLOOKUP($C238,[1]Disability!$1:$1048576,5,FALSE)</f>
        <v>0</v>
      </c>
      <c r="AB238" s="67">
        <f t="shared" si="19"/>
        <v>0</v>
      </c>
      <c r="AC238" t="e">
        <f>VLOOKUP($A238,#REF!,9,FALSE)</f>
        <v>#REF!</v>
      </c>
    </row>
    <row r="239" spans="1:29">
      <c r="A239">
        <v>58105</v>
      </c>
      <c r="B239">
        <v>238</v>
      </c>
      <c r="C239">
        <v>9802380</v>
      </c>
      <c r="D239" t="s">
        <v>4235</v>
      </c>
      <c r="E239" t="s">
        <v>4236</v>
      </c>
      <c r="G239" t="e">
        <f>VLOOKUP($H239,[1]BRT!$1:$1048576,1,0)</f>
        <v>#N/A</v>
      </c>
      <c r="H239" t="s">
        <v>4442</v>
      </c>
      <c r="I239">
        <v>37.445892999999998</v>
      </c>
      <c r="J239">
        <v>-121.90856700000001</v>
      </c>
      <c r="K239">
        <v>864</v>
      </c>
      <c r="L239">
        <v>30</v>
      </c>
      <c r="M239">
        <v>2</v>
      </c>
      <c r="N239">
        <v>0</v>
      </c>
      <c r="O239">
        <v>0</v>
      </c>
      <c r="P239">
        <v>0</v>
      </c>
      <c r="Q239" t="e">
        <f>VLOOKUP($A239,'[1]SheltersALL_2.17.22'!$1:$1048576,6,0)</f>
        <v>#N/A</v>
      </c>
      <c r="R239" t="str">
        <f>VLOOKUP($A239, [1]FA21_Ridership!$1:$1048576,11, 0)</f>
        <v>MILPITAS</v>
      </c>
      <c r="S239" t="str">
        <f>VLOOKUP($A239, [1]FA21_Ridership!$1:$1048576,12, 0)</f>
        <v>SANTA CLARA</v>
      </c>
      <c r="T239">
        <f>VLOOKUP($A239, [1]FA21_Ridership!$1:$1048576,13, 0)</f>
        <v>9</v>
      </c>
      <c r="U239">
        <f t="shared" si="15"/>
        <v>0</v>
      </c>
      <c r="V239" s="67">
        <f t="shared" si="16"/>
        <v>0</v>
      </c>
      <c r="W239">
        <v>0.95229399999999997</v>
      </c>
      <c r="X239" s="67">
        <f t="shared" si="17"/>
        <v>0.90700000000000003</v>
      </c>
      <c r="Y239">
        <v>0.18776799999999999</v>
      </c>
      <c r="Z239" s="67">
        <f t="shared" si="18"/>
        <v>0.45300000000000001</v>
      </c>
      <c r="AA239">
        <f>VLOOKUP($C239,[1]Disability!$1:$1048576,5,FALSE)</f>
        <v>0</v>
      </c>
      <c r="AB239" s="67">
        <f t="shared" si="19"/>
        <v>0</v>
      </c>
      <c r="AC239" t="e">
        <f>VLOOKUP($A239,#REF!,9,FALSE)</f>
        <v>#REF!</v>
      </c>
    </row>
    <row r="240" spans="1:29">
      <c r="A240">
        <v>54660</v>
      </c>
      <c r="B240">
        <v>239</v>
      </c>
      <c r="C240">
        <v>9900280</v>
      </c>
      <c r="D240" t="s">
        <v>4235</v>
      </c>
      <c r="E240" t="s">
        <v>4236</v>
      </c>
      <c r="G240" t="e">
        <f>VLOOKUP($H240,[1]BRT!$1:$1048576,1,0)</f>
        <v>#N/A</v>
      </c>
      <c r="H240" t="s">
        <v>4443</v>
      </c>
      <c r="I240">
        <v>37.915796999999998</v>
      </c>
      <c r="J240">
        <v>-122.283174</v>
      </c>
      <c r="K240">
        <v>630</v>
      </c>
      <c r="L240">
        <v>30</v>
      </c>
      <c r="M240">
        <v>2</v>
      </c>
      <c r="N240">
        <v>0</v>
      </c>
      <c r="O240">
        <v>0</v>
      </c>
      <c r="P240">
        <v>0</v>
      </c>
      <c r="Q240" t="e">
        <f>VLOOKUP($A240,'[1]SheltersALL_2.17.22'!$1:$1048576,6,0)</f>
        <v>#N/A</v>
      </c>
      <c r="R240" t="str">
        <f>VLOOKUP($A240, [1]FA21_Ridership!$1:$1048576,11, 0)</f>
        <v>COUNTY-CONTRA COSTA</v>
      </c>
      <c r="S240" t="str">
        <f>VLOOKUP($A240, [1]FA21_Ridership!$1:$1048576,12, 0)</f>
        <v>CONTRA COSTA</v>
      </c>
      <c r="T240">
        <f>VLOOKUP($A240, [1]FA21_Ridership!$1:$1048576,13, 0)</f>
        <v>1</v>
      </c>
      <c r="U240">
        <f t="shared" si="15"/>
        <v>0</v>
      </c>
      <c r="V240" s="67">
        <f t="shared" si="16"/>
        <v>0</v>
      </c>
      <c r="W240">
        <v>0.45534000000000002</v>
      </c>
      <c r="X240" s="67">
        <f t="shared" si="17"/>
        <v>0.155</v>
      </c>
      <c r="Y240">
        <v>0.113592</v>
      </c>
      <c r="Z240" s="67">
        <f t="shared" si="18"/>
        <v>0.28100000000000003</v>
      </c>
      <c r="AA240">
        <f>VLOOKUP($C240,[1]Disability!$1:$1048576,5,FALSE)</f>
        <v>0</v>
      </c>
      <c r="AB240" s="67">
        <f t="shared" si="19"/>
        <v>0</v>
      </c>
      <c r="AC240" t="e">
        <f>VLOOKUP($A240,#REF!,9,FALSE)</f>
        <v>#REF!</v>
      </c>
    </row>
    <row r="241" spans="1:29">
      <c r="A241">
        <v>50181</v>
      </c>
      <c r="B241">
        <v>240</v>
      </c>
      <c r="C241">
        <v>706650</v>
      </c>
      <c r="D241" t="s">
        <v>4235</v>
      </c>
      <c r="E241" t="s">
        <v>4236</v>
      </c>
      <c r="G241" t="e">
        <f>VLOOKUP($H241,[1]BRT!$1:$1048576,1,0)</f>
        <v>#N/A</v>
      </c>
      <c r="H241" t="s">
        <v>4419</v>
      </c>
      <c r="I241">
        <v>37.531703</v>
      </c>
      <c r="J241">
        <v>-121.94468999999999</v>
      </c>
      <c r="K241">
        <v>991</v>
      </c>
      <c r="L241">
        <v>30</v>
      </c>
      <c r="M241">
        <v>2</v>
      </c>
      <c r="N241">
        <v>0</v>
      </c>
      <c r="O241">
        <v>0</v>
      </c>
      <c r="P241">
        <v>0</v>
      </c>
      <c r="Q241" t="e">
        <f>VLOOKUP($A241,'[1]SheltersALL_2.17.22'!$1:$1048576,6,0)</f>
        <v>#N/A</v>
      </c>
      <c r="R241" t="str">
        <f>VLOOKUP($A241, [1]FA21_Ridership!$1:$1048576,11, 0)</f>
        <v>FREMONT</v>
      </c>
      <c r="S241" t="str">
        <f>VLOOKUP($A241, [1]FA21_Ridership!$1:$1048576,12, 0)</f>
        <v>ALAMEDA</v>
      </c>
      <c r="T241">
        <f>VLOOKUP($A241, [1]FA21_Ridership!$1:$1048576,13, 0)</f>
        <v>5</v>
      </c>
      <c r="U241">
        <f t="shared" si="15"/>
        <v>0</v>
      </c>
      <c r="V241" s="67">
        <f t="shared" si="16"/>
        <v>0</v>
      </c>
      <c r="W241">
        <v>0.68026600000000004</v>
      </c>
      <c r="X241" s="67">
        <f t="shared" si="17"/>
        <v>0.38</v>
      </c>
      <c r="Y241">
        <v>0.10741000000000001</v>
      </c>
      <c r="Z241" s="67">
        <f t="shared" si="18"/>
        <v>0.26300000000000001</v>
      </c>
      <c r="AA241">
        <f>VLOOKUP($C241,[1]Disability!$1:$1048576,5,FALSE)</f>
        <v>0</v>
      </c>
      <c r="AB241" s="67">
        <f t="shared" si="19"/>
        <v>0</v>
      </c>
      <c r="AC241" t="e">
        <f>VLOOKUP($A241,#REF!,9,FALSE)</f>
        <v>#REF!</v>
      </c>
    </row>
    <row r="242" spans="1:29">
      <c r="A242">
        <v>56796</v>
      </c>
      <c r="B242">
        <v>241</v>
      </c>
      <c r="C242">
        <v>301070</v>
      </c>
      <c r="D242" t="s">
        <v>4235</v>
      </c>
      <c r="E242" t="s">
        <v>4236</v>
      </c>
      <c r="G242" t="e">
        <f>VLOOKUP($H242,[1]BRT!$1:$1048576,1,0)</f>
        <v>#N/A</v>
      </c>
      <c r="H242" t="s">
        <v>4434</v>
      </c>
      <c r="I242">
        <v>37.855587999999997</v>
      </c>
      <c r="J242">
        <v>-122.264836</v>
      </c>
      <c r="K242">
        <v>330</v>
      </c>
      <c r="L242">
        <v>30</v>
      </c>
      <c r="M242">
        <v>2</v>
      </c>
      <c r="N242">
        <v>0</v>
      </c>
      <c r="O242">
        <v>0</v>
      </c>
      <c r="P242">
        <v>0</v>
      </c>
      <c r="Q242" t="e">
        <f>VLOOKUP($A242,'[1]SheltersALL_2.17.22'!$1:$1048576,6,0)</f>
        <v>#N/A</v>
      </c>
      <c r="R242" t="str">
        <f>VLOOKUP($A242, [1]FA21_Ridership!$1:$1048576,11, 0)</f>
        <v>BERKELEY</v>
      </c>
      <c r="S242" t="str">
        <f>VLOOKUP($A242, [1]FA21_Ridership!$1:$1048576,12, 0)</f>
        <v>ALAMEDA</v>
      </c>
      <c r="T242">
        <f>VLOOKUP($A242, [1]FA21_Ridership!$1:$1048576,13, 0)</f>
        <v>1</v>
      </c>
      <c r="U242">
        <f t="shared" si="15"/>
        <v>0</v>
      </c>
      <c r="V242" s="67">
        <f t="shared" si="16"/>
        <v>0</v>
      </c>
      <c r="W242">
        <v>0.46895900000000001</v>
      </c>
      <c r="X242" s="67">
        <f t="shared" si="17"/>
        <v>0.16300000000000001</v>
      </c>
      <c r="Y242">
        <v>0.38172600000000001</v>
      </c>
      <c r="Z242" s="67">
        <f t="shared" si="18"/>
        <v>0.74399999999999999</v>
      </c>
      <c r="AA242">
        <f>VLOOKUP($C242,[1]Disability!$1:$1048576,5,FALSE)</f>
        <v>1</v>
      </c>
      <c r="AB242" s="67">
        <f t="shared" si="19"/>
        <v>0.72499999999999998</v>
      </c>
      <c r="AC242" t="e">
        <f>VLOOKUP($A242,#REF!,9,FALSE)</f>
        <v>#REF!</v>
      </c>
    </row>
    <row r="243" spans="1:29">
      <c r="A243">
        <v>52166</v>
      </c>
      <c r="B243">
        <v>242</v>
      </c>
      <c r="C243">
        <v>1012550</v>
      </c>
      <c r="D243" t="s">
        <v>4235</v>
      </c>
      <c r="E243" t="s">
        <v>4236</v>
      </c>
      <c r="G243" t="e">
        <f>VLOOKUP($H243,[1]BRT!$1:$1048576,1,0)</f>
        <v>#N/A</v>
      </c>
      <c r="H243" t="s">
        <v>4444</v>
      </c>
      <c r="I243">
        <v>37.731940000000002</v>
      </c>
      <c r="J243">
        <v>-122.198761</v>
      </c>
      <c r="K243">
        <v>1395</v>
      </c>
      <c r="L243">
        <v>30</v>
      </c>
      <c r="M243">
        <v>2</v>
      </c>
      <c r="N243">
        <v>0</v>
      </c>
      <c r="O243">
        <v>0</v>
      </c>
      <c r="P243">
        <v>0</v>
      </c>
      <c r="Q243" t="e">
        <f>VLOOKUP($A243,'[1]SheltersALL_2.17.22'!$1:$1048576,6,0)</f>
        <v>#N/A</v>
      </c>
      <c r="R243" t="str">
        <f>VLOOKUP($A243, [1]FA21_Ridership!$1:$1048576,11, 0)</f>
        <v>OAKLAND</v>
      </c>
      <c r="S243" t="str">
        <f>VLOOKUP($A243, [1]FA21_Ridership!$1:$1048576,12, 0)</f>
        <v>ALAMEDA</v>
      </c>
      <c r="T243">
        <f>VLOOKUP($A243, [1]FA21_Ridership!$1:$1048576,13, 0)</f>
        <v>3</v>
      </c>
      <c r="U243">
        <f t="shared" si="15"/>
        <v>0</v>
      </c>
      <c r="V243" s="67">
        <f t="shared" si="16"/>
        <v>0</v>
      </c>
      <c r="W243">
        <v>0.98042799999999997</v>
      </c>
      <c r="X243" s="67">
        <f t="shared" si="17"/>
        <v>0.96699999999999997</v>
      </c>
      <c r="Y243">
        <v>0.58981700000000004</v>
      </c>
      <c r="Z243" s="67">
        <f t="shared" si="18"/>
        <v>0.93100000000000005</v>
      </c>
      <c r="AA243">
        <f>VLOOKUP($C243,[1]Disability!$1:$1048576,5,FALSE)</f>
        <v>0</v>
      </c>
      <c r="AB243" s="67">
        <f t="shared" si="19"/>
        <v>0</v>
      </c>
      <c r="AC243" t="e">
        <f>VLOOKUP($A243,#REF!,9,FALSE)</f>
        <v>#REF!</v>
      </c>
    </row>
    <row r="244" spans="1:29">
      <c r="A244">
        <v>58707</v>
      </c>
      <c r="B244">
        <v>243</v>
      </c>
      <c r="C244">
        <v>1300660</v>
      </c>
      <c r="D244" t="s">
        <v>4235</v>
      </c>
      <c r="E244" t="s">
        <v>4236</v>
      </c>
      <c r="G244" t="e">
        <f>VLOOKUP($H244,[1]BRT!$1:$1048576,1,0)</f>
        <v>#N/A</v>
      </c>
      <c r="H244" t="s">
        <v>4445</v>
      </c>
      <c r="I244">
        <v>37.935174000000004</v>
      </c>
      <c r="J244">
        <v>-122.32177900000001</v>
      </c>
      <c r="K244">
        <v>629</v>
      </c>
      <c r="L244">
        <v>30</v>
      </c>
      <c r="M244">
        <v>2</v>
      </c>
      <c r="N244">
        <v>0</v>
      </c>
      <c r="O244">
        <v>0</v>
      </c>
      <c r="P244">
        <v>0</v>
      </c>
      <c r="Q244" t="e">
        <f>VLOOKUP($A244,'[1]SheltersALL_2.17.22'!$1:$1048576,6,0)</f>
        <v>#N/A</v>
      </c>
      <c r="R244" t="str">
        <f>VLOOKUP($A244, [1]FA21_Ridership!$1:$1048576,11, 0)</f>
        <v>RICHMOND</v>
      </c>
      <c r="S244" t="str">
        <f>VLOOKUP($A244, [1]FA21_Ridership!$1:$1048576,12, 0)</f>
        <v>CONTRA COSTA</v>
      </c>
      <c r="T244">
        <f>VLOOKUP($A244, [1]FA21_Ridership!$1:$1048576,13, 0)</f>
        <v>1</v>
      </c>
      <c r="U244">
        <f t="shared" si="15"/>
        <v>0</v>
      </c>
      <c r="V244" s="67">
        <f t="shared" si="16"/>
        <v>0</v>
      </c>
      <c r="W244">
        <v>0.47675800000000002</v>
      </c>
      <c r="X244" s="67">
        <f t="shared" si="17"/>
        <v>0.17699999999999999</v>
      </c>
      <c r="Y244">
        <v>0.11680599999999999</v>
      </c>
      <c r="Z244" s="67">
        <f t="shared" si="18"/>
        <v>0.28999999999999998</v>
      </c>
      <c r="AA244">
        <f>VLOOKUP($C244,[1]Disability!$1:$1048576,5,FALSE)</f>
        <v>0</v>
      </c>
      <c r="AB244" s="67">
        <f t="shared" si="19"/>
        <v>0</v>
      </c>
      <c r="AC244" t="e">
        <f>VLOOKUP($A244,#REF!,9,FALSE)</f>
        <v>#REF!</v>
      </c>
    </row>
    <row r="245" spans="1:29">
      <c r="A245">
        <v>59924</v>
      </c>
      <c r="B245">
        <v>244</v>
      </c>
      <c r="C245">
        <v>500170</v>
      </c>
      <c r="D245" t="s">
        <v>4235</v>
      </c>
      <c r="E245" t="s">
        <v>4236</v>
      </c>
      <c r="G245" t="e">
        <f>VLOOKUP($H245,[1]BRT!$1:$1048576,1,0)</f>
        <v>#N/A</v>
      </c>
      <c r="H245" t="s">
        <v>4446</v>
      </c>
      <c r="I245">
        <v>37.921678999999997</v>
      </c>
      <c r="J245">
        <v>-122.29125999999999</v>
      </c>
      <c r="K245">
        <v>630</v>
      </c>
      <c r="L245">
        <v>30</v>
      </c>
      <c r="M245">
        <v>2</v>
      </c>
      <c r="N245">
        <v>0</v>
      </c>
      <c r="O245">
        <v>0</v>
      </c>
      <c r="P245">
        <v>0</v>
      </c>
      <c r="Q245" t="e">
        <f>VLOOKUP($A245,'[1]SheltersALL_2.17.22'!$1:$1048576,6,0)</f>
        <v>#N/A</v>
      </c>
      <c r="R245" t="str">
        <f>VLOOKUP($A245, [1]FA21_Ridership!$1:$1048576,11, 0)</f>
        <v>EL CERRITO</v>
      </c>
      <c r="S245" t="str">
        <f>VLOOKUP($A245, [1]FA21_Ridership!$1:$1048576,12, 0)</f>
        <v>CONTRA COSTA</v>
      </c>
      <c r="T245">
        <f>VLOOKUP($A245, [1]FA21_Ridership!$1:$1048576,13, 0)</f>
        <v>1</v>
      </c>
      <c r="U245">
        <f t="shared" si="15"/>
        <v>0</v>
      </c>
      <c r="V245" s="67">
        <f t="shared" si="16"/>
        <v>0</v>
      </c>
      <c r="W245">
        <v>0.53508800000000001</v>
      </c>
      <c r="X245" s="67">
        <f t="shared" si="17"/>
        <v>0.23</v>
      </c>
      <c r="Y245">
        <v>0.1875</v>
      </c>
      <c r="Z245" s="67">
        <f t="shared" si="18"/>
        <v>0.44900000000000001</v>
      </c>
      <c r="AA245">
        <f>VLOOKUP($C245,[1]Disability!$1:$1048576,5,FALSE)</f>
        <v>0</v>
      </c>
      <c r="AB245" s="67">
        <f t="shared" si="19"/>
        <v>0</v>
      </c>
      <c r="AC245" t="e">
        <f>VLOOKUP($A245,#REF!,9,FALSE)</f>
        <v>#REF!</v>
      </c>
    </row>
    <row r="246" spans="1:29">
      <c r="A246">
        <v>51458</v>
      </c>
      <c r="B246">
        <v>245</v>
      </c>
      <c r="C246">
        <v>1018830</v>
      </c>
      <c r="D246" t="s">
        <v>4235</v>
      </c>
      <c r="E246" t="s">
        <v>4236</v>
      </c>
      <c r="G246" t="e">
        <f>VLOOKUP($H246,[1]BRT!$1:$1048576,1,0)</f>
        <v>#N/A</v>
      </c>
      <c r="H246" t="s">
        <v>4447</v>
      </c>
      <c r="I246">
        <v>37.779865999999998</v>
      </c>
      <c r="J246">
        <v>-122.17714100000001</v>
      </c>
      <c r="K246">
        <v>990</v>
      </c>
      <c r="L246">
        <v>30</v>
      </c>
      <c r="M246">
        <v>2</v>
      </c>
      <c r="N246">
        <v>0</v>
      </c>
      <c r="O246">
        <v>0</v>
      </c>
      <c r="P246">
        <v>0</v>
      </c>
      <c r="Q246" t="e">
        <f>VLOOKUP($A246,'[1]SheltersALL_2.17.22'!$1:$1048576,6,0)</f>
        <v>#N/A</v>
      </c>
      <c r="R246" t="str">
        <f>VLOOKUP($A246, [1]FA21_Ridership!$1:$1048576,11, 0)</f>
        <v>OAKLAND</v>
      </c>
      <c r="S246" t="str">
        <f>VLOOKUP($A246, [1]FA21_Ridership!$1:$1048576,12, 0)</f>
        <v>ALAMEDA</v>
      </c>
      <c r="T246">
        <f>VLOOKUP($A246, [1]FA21_Ridership!$1:$1048576,13, 0)</f>
        <v>3</v>
      </c>
      <c r="U246">
        <f t="shared" si="15"/>
        <v>0</v>
      </c>
      <c r="V246" s="67">
        <f t="shared" si="16"/>
        <v>0</v>
      </c>
      <c r="W246">
        <v>0.66395700000000002</v>
      </c>
      <c r="X246" s="67">
        <f t="shared" si="17"/>
        <v>0.35399999999999998</v>
      </c>
      <c r="Y246">
        <v>0.11720899999999999</v>
      </c>
      <c r="Z246" s="67">
        <f t="shared" si="18"/>
        <v>0.29499999999999998</v>
      </c>
      <c r="AA246">
        <f>VLOOKUP($C246,[1]Disability!$1:$1048576,5,FALSE)</f>
        <v>0</v>
      </c>
      <c r="AB246" s="67">
        <f t="shared" si="19"/>
        <v>0</v>
      </c>
      <c r="AC246" t="e">
        <f>VLOOKUP($A246,#REF!,9,FALSE)</f>
        <v>#REF!</v>
      </c>
    </row>
    <row r="247" spans="1:29">
      <c r="A247">
        <v>53667</v>
      </c>
      <c r="B247">
        <v>246</v>
      </c>
      <c r="C247">
        <v>303400</v>
      </c>
      <c r="D247" t="s">
        <v>4235</v>
      </c>
      <c r="E247" t="s">
        <v>4236</v>
      </c>
      <c r="G247" t="e">
        <f>VLOOKUP($H247,[1]BRT!$1:$1048576,1,0)</f>
        <v>#N/A</v>
      </c>
      <c r="H247" t="s">
        <v>4448</v>
      </c>
      <c r="I247">
        <v>37.889375999999999</v>
      </c>
      <c r="J247">
        <v>-122.27475</v>
      </c>
      <c r="K247">
        <v>629</v>
      </c>
      <c r="L247">
        <v>30</v>
      </c>
      <c r="M247">
        <v>2</v>
      </c>
      <c r="N247">
        <v>0</v>
      </c>
      <c r="O247">
        <v>0</v>
      </c>
      <c r="P247">
        <v>0</v>
      </c>
      <c r="Q247" t="e">
        <f>VLOOKUP($A247,'[1]SheltersALL_2.17.22'!$1:$1048576,6,0)</f>
        <v>#N/A</v>
      </c>
      <c r="R247" t="str">
        <f>VLOOKUP($A247, [1]FA21_Ridership!$1:$1048576,11, 0)</f>
        <v>BERKELEY</v>
      </c>
      <c r="S247" t="str">
        <f>VLOOKUP($A247, [1]FA21_Ridership!$1:$1048576,12, 0)</f>
        <v>ALAMEDA</v>
      </c>
      <c r="T247">
        <f>VLOOKUP($A247, [1]FA21_Ridership!$1:$1048576,13, 0)</f>
        <v>1</v>
      </c>
      <c r="U247">
        <f t="shared" si="15"/>
        <v>0</v>
      </c>
      <c r="V247" s="67">
        <f t="shared" si="16"/>
        <v>0</v>
      </c>
      <c r="W247">
        <v>0.22991700000000001</v>
      </c>
      <c r="X247" s="67">
        <f t="shared" si="17"/>
        <v>2.8000000000000001E-2</v>
      </c>
      <c r="Y247">
        <v>1.3158E-2</v>
      </c>
      <c r="Z247" s="67">
        <f t="shared" si="18"/>
        <v>1.2999999999999999E-2</v>
      </c>
      <c r="AA247">
        <f>VLOOKUP($C247,[1]Disability!$1:$1048576,5,FALSE)</f>
        <v>0</v>
      </c>
      <c r="AB247" s="67">
        <f t="shared" si="19"/>
        <v>0</v>
      </c>
      <c r="AC247" t="e">
        <f>VLOOKUP($A247,#REF!,9,FALSE)</f>
        <v>#REF!</v>
      </c>
    </row>
    <row r="248" spans="1:29">
      <c r="A248">
        <v>52284</v>
      </c>
      <c r="B248">
        <v>247</v>
      </c>
      <c r="C248">
        <v>1600260</v>
      </c>
      <c r="D248" t="s">
        <v>4235</v>
      </c>
      <c r="E248" t="s">
        <v>4236</v>
      </c>
      <c r="G248" t="e">
        <f>VLOOKUP($H248,[1]BRT!$1:$1048576,1,0)</f>
        <v>#N/A</v>
      </c>
      <c r="H248" t="s">
        <v>4449</v>
      </c>
      <c r="I248">
        <v>37.961024999999999</v>
      </c>
      <c r="J248">
        <v>-122.33744799999999</v>
      </c>
      <c r="K248">
        <v>781</v>
      </c>
      <c r="L248">
        <v>30</v>
      </c>
      <c r="M248">
        <v>2</v>
      </c>
      <c r="N248">
        <v>0</v>
      </c>
      <c r="O248">
        <v>0</v>
      </c>
      <c r="P248">
        <v>0</v>
      </c>
      <c r="Q248" t="e">
        <f>VLOOKUP($A248,'[1]SheltersALL_2.17.22'!$1:$1048576,6,0)</f>
        <v>#N/A</v>
      </c>
      <c r="R248" t="str">
        <f>VLOOKUP($A248, [1]FA21_Ridership!$1:$1048576,11, 0)</f>
        <v>SAN PABLO</v>
      </c>
      <c r="S248" t="str">
        <f>VLOOKUP($A248, [1]FA21_Ridership!$1:$1048576,12, 0)</f>
        <v>CONTRA COSTA</v>
      </c>
      <c r="T248">
        <f>VLOOKUP($A248, [1]FA21_Ridership!$1:$1048576,13, 0)</f>
        <v>1</v>
      </c>
      <c r="U248">
        <f t="shared" si="15"/>
        <v>0</v>
      </c>
      <c r="V248" s="67">
        <f t="shared" si="16"/>
        <v>0</v>
      </c>
      <c r="W248">
        <v>0.91159400000000002</v>
      </c>
      <c r="X248" s="67">
        <f t="shared" si="17"/>
        <v>0.79200000000000004</v>
      </c>
      <c r="Y248">
        <v>0.546377</v>
      </c>
      <c r="Z248" s="67">
        <f t="shared" si="18"/>
        <v>0.89600000000000002</v>
      </c>
      <c r="AA248">
        <f>VLOOKUP($C248,[1]Disability!$1:$1048576,5,FALSE)</f>
        <v>2</v>
      </c>
      <c r="AB248" s="67">
        <f t="shared" si="19"/>
        <v>0.91600000000000004</v>
      </c>
      <c r="AC248" t="e">
        <f>VLOOKUP($A248,#REF!,9,FALSE)</f>
        <v>#REF!</v>
      </c>
    </row>
    <row r="249" spans="1:29">
      <c r="A249">
        <v>56753</v>
      </c>
      <c r="B249">
        <v>248</v>
      </c>
      <c r="C249">
        <v>300610</v>
      </c>
      <c r="D249" t="s">
        <v>4235</v>
      </c>
      <c r="E249" t="s">
        <v>4236</v>
      </c>
      <c r="G249" t="e">
        <f>VLOOKUP($H249,[1]BRT!$1:$1048576,1,0)</f>
        <v>#N/A</v>
      </c>
      <c r="H249" t="s">
        <v>4450</v>
      </c>
      <c r="I249">
        <v>37.893231999999998</v>
      </c>
      <c r="J249">
        <v>-122.274834</v>
      </c>
      <c r="K249">
        <v>630</v>
      </c>
      <c r="L249">
        <v>30</v>
      </c>
      <c r="M249">
        <v>2</v>
      </c>
      <c r="N249">
        <v>0</v>
      </c>
      <c r="O249">
        <v>0</v>
      </c>
      <c r="P249">
        <v>0</v>
      </c>
      <c r="Q249" t="e">
        <f>VLOOKUP($A249,'[1]SheltersALL_2.17.22'!$1:$1048576,6,0)</f>
        <v>#N/A</v>
      </c>
      <c r="R249" t="str">
        <f>VLOOKUP($A249, [1]FA21_Ridership!$1:$1048576,11, 0)</f>
        <v>BERKELEY</v>
      </c>
      <c r="S249" t="str">
        <f>VLOOKUP($A249, [1]FA21_Ridership!$1:$1048576,12, 0)</f>
        <v>ALAMEDA</v>
      </c>
      <c r="T249">
        <f>VLOOKUP($A249, [1]FA21_Ridership!$1:$1048576,13, 0)</f>
        <v>1</v>
      </c>
      <c r="U249">
        <f t="shared" si="15"/>
        <v>0</v>
      </c>
      <c r="V249" s="67">
        <f t="shared" si="16"/>
        <v>0</v>
      </c>
      <c r="W249">
        <v>0.22991700000000001</v>
      </c>
      <c r="X249" s="67">
        <f t="shared" si="17"/>
        <v>2.8000000000000001E-2</v>
      </c>
      <c r="Y249">
        <v>1.3158E-2</v>
      </c>
      <c r="Z249" s="67">
        <f t="shared" si="18"/>
        <v>1.2999999999999999E-2</v>
      </c>
      <c r="AA249">
        <f>VLOOKUP($C249,[1]Disability!$1:$1048576,5,FALSE)</f>
        <v>0</v>
      </c>
      <c r="AB249" s="67">
        <f t="shared" si="19"/>
        <v>0</v>
      </c>
      <c r="AC249" t="e">
        <f>VLOOKUP($A249,#REF!,9,FALSE)</f>
        <v>#REF!</v>
      </c>
    </row>
    <row r="250" spans="1:29">
      <c r="A250">
        <v>52668</v>
      </c>
      <c r="B250">
        <v>249</v>
      </c>
      <c r="C250">
        <v>1019830</v>
      </c>
      <c r="D250" t="s">
        <v>4235</v>
      </c>
      <c r="E250" t="s">
        <v>4236</v>
      </c>
      <c r="G250" t="e">
        <f>VLOOKUP($H250,[1]BRT!$1:$1048576,1,0)</f>
        <v>#N/A</v>
      </c>
      <c r="H250" t="s">
        <v>4451</v>
      </c>
      <c r="I250">
        <v>37.755794000000002</v>
      </c>
      <c r="J250">
        <v>-122.19269199999999</v>
      </c>
      <c r="K250">
        <v>1394</v>
      </c>
      <c r="L250">
        <v>30</v>
      </c>
      <c r="M250">
        <v>2</v>
      </c>
      <c r="N250">
        <v>0</v>
      </c>
      <c r="O250">
        <v>0</v>
      </c>
      <c r="P250">
        <v>0</v>
      </c>
      <c r="Q250" t="e">
        <f>VLOOKUP($A250,'[1]SheltersALL_2.17.22'!$1:$1048576,6,0)</f>
        <v>#N/A</v>
      </c>
      <c r="R250" t="str">
        <f>VLOOKUP($A250, [1]FA21_Ridership!$1:$1048576,11, 0)</f>
        <v>OAKLAND</v>
      </c>
      <c r="S250" t="str">
        <f>VLOOKUP($A250, [1]FA21_Ridership!$1:$1048576,12, 0)</f>
        <v>ALAMEDA</v>
      </c>
      <c r="T250">
        <f>VLOOKUP($A250, [1]FA21_Ridership!$1:$1048576,13, 0)</f>
        <v>3</v>
      </c>
      <c r="U250">
        <f t="shared" si="15"/>
        <v>0</v>
      </c>
      <c r="V250" s="67">
        <f t="shared" si="16"/>
        <v>0</v>
      </c>
      <c r="W250">
        <v>0.84946699999999997</v>
      </c>
      <c r="X250" s="67">
        <f t="shared" si="17"/>
        <v>0.66900000000000004</v>
      </c>
      <c r="Y250">
        <v>0.76672200000000001</v>
      </c>
      <c r="Z250" s="67">
        <f t="shared" si="18"/>
        <v>0.98699999999999999</v>
      </c>
      <c r="AA250">
        <f>VLOOKUP($C250,[1]Disability!$1:$1048576,5,FALSE)</f>
        <v>0</v>
      </c>
      <c r="AB250" s="67">
        <f t="shared" si="19"/>
        <v>0</v>
      </c>
      <c r="AC250" t="e">
        <f>VLOOKUP($A250,#REF!,9,FALSE)</f>
        <v>#REF!</v>
      </c>
    </row>
    <row r="251" spans="1:29">
      <c r="A251">
        <v>54113</v>
      </c>
      <c r="B251">
        <v>250</v>
      </c>
      <c r="C251">
        <v>1700380</v>
      </c>
      <c r="D251" t="s">
        <v>4235</v>
      </c>
      <c r="E251" t="s">
        <v>4236</v>
      </c>
      <c r="G251" t="e">
        <f>VLOOKUP($H251,[1]BRT!$1:$1048576,1,0)</f>
        <v>#N/A</v>
      </c>
      <c r="H251" t="s">
        <v>4452</v>
      </c>
      <c r="I251">
        <v>37.595543999999997</v>
      </c>
      <c r="J251">
        <v>-122.01849199999999</v>
      </c>
      <c r="K251">
        <v>1440</v>
      </c>
      <c r="L251">
        <v>30</v>
      </c>
      <c r="M251">
        <v>2</v>
      </c>
      <c r="N251">
        <v>0</v>
      </c>
      <c r="O251">
        <v>0</v>
      </c>
      <c r="P251">
        <v>0</v>
      </c>
      <c r="Q251" t="e">
        <f>VLOOKUP($A251,'[1]SheltersALL_2.17.22'!$1:$1048576,6,0)</f>
        <v>#N/A</v>
      </c>
      <c r="R251" t="str">
        <f>VLOOKUP($A251, [1]FA21_Ridership!$1:$1048576,11, 0)</f>
        <v>UNION CITY</v>
      </c>
      <c r="S251" t="str">
        <f>VLOOKUP($A251, [1]FA21_Ridership!$1:$1048576,12, 0)</f>
        <v>ALAMEDA</v>
      </c>
      <c r="T251">
        <f>VLOOKUP($A251, [1]FA21_Ridership!$1:$1048576,13, 0)</f>
        <v>9</v>
      </c>
      <c r="U251">
        <f t="shared" si="15"/>
        <v>0</v>
      </c>
      <c r="V251" s="67">
        <f t="shared" si="16"/>
        <v>0</v>
      </c>
      <c r="W251">
        <v>0.74100500000000002</v>
      </c>
      <c r="X251" s="67">
        <f t="shared" si="17"/>
        <v>0.46500000000000002</v>
      </c>
      <c r="Y251">
        <v>5.4328000000000001E-2</v>
      </c>
      <c r="Z251" s="67">
        <f t="shared" si="18"/>
        <v>9.1999999999999998E-2</v>
      </c>
      <c r="AA251">
        <f>VLOOKUP($C251,[1]Disability!$1:$1048576,5,FALSE)</f>
        <v>0</v>
      </c>
      <c r="AB251" s="67">
        <f t="shared" si="19"/>
        <v>0</v>
      </c>
      <c r="AC251" t="e">
        <f>VLOOKUP($A251,#REF!,9,FALSE)</f>
        <v>#REF!</v>
      </c>
    </row>
    <row r="252" spans="1:29">
      <c r="A252">
        <v>58831</v>
      </c>
      <c r="B252">
        <v>251</v>
      </c>
      <c r="C252">
        <v>1013060</v>
      </c>
      <c r="D252" t="s">
        <v>4235</v>
      </c>
      <c r="E252" t="s">
        <v>4236</v>
      </c>
      <c r="G252" t="e">
        <f>VLOOKUP($H252,[1]BRT!$1:$1048576,1,0)</f>
        <v>#N/A</v>
      </c>
      <c r="H252" t="s">
        <v>4453</v>
      </c>
      <c r="I252">
        <v>37.775587999999999</v>
      </c>
      <c r="J252">
        <v>-122.170575</v>
      </c>
      <c r="K252">
        <v>990</v>
      </c>
      <c r="L252">
        <v>30</v>
      </c>
      <c r="M252">
        <v>2</v>
      </c>
      <c r="N252">
        <v>0</v>
      </c>
      <c r="O252">
        <v>0</v>
      </c>
      <c r="P252">
        <v>0</v>
      </c>
      <c r="Q252" t="e">
        <f>VLOOKUP($A252,'[1]SheltersALL_2.17.22'!$1:$1048576,6,0)</f>
        <v>#N/A</v>
      </c>
      <c r="R252" t="str">
        <f>VLOOKUP($A252, [1]FA21_Ridership!$1:$1048576,11, 0)</f>
        <v>OAKLAND</v>
      </c>
      <c r="S252" t="str">
        <f>VLOOKUP($A252, [1]FA21_Ridership!$1:$1048576,12, 0)</f>
        <v>ALAMEDA</v>
      </c>
      <c r="T252">
        <f>VLOOKUP($A252, [1]FA21_Ridership!$1:$1048576,13, 0)</f>
        <v>3</v>
      </c>
      <c r="U252">
        <f t="shared" si="15"/>
        <v>0</v>
      </c>
      <c r="V252" s="67">
        <f t="shared" si="16"/>
        <v>0</v>
      </c>
      <c r="W252">
        <v>0.66395700000000002</v>
      </c>
      <c r="X252" s="67">
        <f t="shared" si="17"/>
        <v>0.35399999999999998</v>
      </c>
      <c r="Y252">
        <v>0.11720899999999999</v>
      </c>
      <c r="Z252" s="67">
        <f t="shared" si="18"/>
        <v>0.29499999999999998</v>
      </c>
      <c r="AA252">
        <f>VLOOKUP($C252,[1]Disability!$1:$1048576,5,FALSE)</f>
        <v>0</v>
      </c>
      <c r="AB252" s="67">
        <f t="shared" si="19"/>
        <v>0</v>
      </c>
      <c r="AC252" t="e">
        <f>VLOOKUP($A252,#REF!,9,FALSE)</f>
        <v>#REF!</v>
      </c>
    </row>
    <row r="253" spans="1:29">
      <c r="A253">
        <v>58836</v>
      </c>
      <c r="B253">
        <v>252</v>
      </c>
      <c r="C253">
        <v>1013070</v>
      </c>
      <c r="D253" t="s">
        <v>4235</v>
      </c>
      <c r="E253" t="s">
        <v>4236</v>
      </c>
      <c r="G253" t="e">
        <f>VLOOKUP($H253,[1]BRT!$1:$1048576,1,0)</f>
        <v>#N/A</v>
      </c>
      <c r="H253" t="s">
        <v>4453</v>
      </c>
      <c r="I253">
        <v>37.775680999999999</v>
      </c>
      <c r="J253">
        <v>-122.170525</v>
      </c>
      <c r="K253">
        <v>960</v>
      </c>
      <c r="L253">
        <v>30</v>
      </c>
      <c r="M253">
        <v>2</v>
      </c>
      <c r="N253">
        <v>0</v>
      </c>
      <c r="O253">
        <v>0</v>
      </c>
      <c r="P253">
        <v>0</v>
      </c>
      <c r="Q253" t="e">
        <f>VLOOKUP($A253,'[1]SheltersALL_2.17.22'!$1:$1048576,6,0)</f>
        <v>#N/A</v>
      </c>
      <c r="R253" t="str">
        <f>VLOOKUP($A253, [1]FA21_Ridership!$1:$1048576,11, 0)</f>
        <v>OAKLAND</v>
      </c>
      <c r="S253" t="str">
        <f>VLOOKUP($A253, [1]FA21_Ridership!$1:$1048576,12, 0)</f>
        <v>ALAMEDA</v>
      </c>
      <c r="T253">
        <f>VLOOKUP($A253, [1]FA21_Ridership!$1:$1048576,13, 0)</f>
        <v>3</v>
      </c>
      <c r="U253">
        <f t="shared" si="15"/>
        <v>0</v>
      </c>
      <c r="V253" s="67">
        <f t="shared" si="16"/>
        <v>0</v>
      </c>
      <c r="W253">
        <v>0.66395700000000002</v>
      </c>
      <c r="X253" s="67">
        <f t="shared" si="17"/>
        <v>0.35399999999999998</v>
      </c>
      <c r="Y253">
        <v>0.11720899999999999</v>
      </c>
      <c r="Z253" s="67">
        <f t="shared" si="18"/>
        <v>0.29499999999999998</v>
      </c>
      <c r="AA253">
        <f>VLOOKUP($C253,[1]Disability!$1:$1048576,5,FALSE)</f>
        <v>0</v>
      </c>
      <c r="AB253" s="67">
        <f t="shared" si="19"/>
        <v>0</v>
      </c>
      <c r="AC253" t="e">
        <f>VLOOKUP($A253,#REF!,9,FALSE)</f>
        <v>#REF!</v>
      </c>
    </row>
    <row r="254" spans="1:29">
      <c r="A254">
        <v>59596</v>
      </c>
      <c r="B254">
        <v>253</v>
      </c>
      <c r="C254">
        <v>501435</v>
      </c>
      <c r="D254" t="s">
        <v>4235</v>
      </c>
      <c r="E254" t="s">
        <v>4236</v>
      </c>
      <c r="G254" t="e">
        <f>VLOOKUP($H254,[1]BRT!$1:$1048576,1,0)</f>
        <v>#N/A</v>
      </c>
      <c r="H254" t="s">
        <v>4454</v>
      </c>
      <c r="I254">
        <v>37.902337000000003</v>
      </c>
      <c r="J254">
        <v>-122.30354800000001</v>
      </c>
      <c r="K254">
        <v>360</v>
      </c>
      <c r="L254">
        <v>30</v>
      </c>
      <c r="M254">
        <v>2</v>
      </c>
      <c r="N254">
        <v>0</v>
      </c>
      <c r="O254">
        <v>0</v>
      </c>
      <c r="P254">
        <v>0</v>
      </c>
      <c r="Q254" t="e">
        <f>VLOOKUP($A254,'[1]SheltersALL_2.17.22'!$1:$1048576,6,0)</f>
        <v>#N/A</v>
      </c>
      <c r="R254" t="str">
        <f>VLOOKUP($A254, [1]FA21_Ridership!$1:$1048576,11, 0)</f>
        <v>EL CERRITO</v>
      </c>
      <c r="S254" t="str">
        <f>VLOOKUP($A254, [1]FA21_Ridership!$1:$1048576,12, 0)</f>
        <v>CONTRA COSTA</v>
      </c>
      <c r="T254">
        <f>VLOOKUP($A254, [1]FA21_Ridership!$1:$1048576,13, 0)</f>
        <v>1</v>
      </c>
      <c r="U254">
        <f t="shared" si="15"/>
        <v>0</v>
      </c>
      <c r="V254" s="67">
        <f t="shared" si="16"/>
        <v>0</v>
      </c>
      <c r="W254">
        <v>0.854325</v>
      </c>
      <c r="X254" s="67">
        <f t="shared" si="17"/>
        <v>0.68500000000000005</v>
      </c>
      <c r="Y254">
        <v>0.22306500000000001</v>
      </c>
      <c r="Z254" s="67">
        <f t="shared" si="18"/>
        <v>0.51</v>
      </c>
      <c r="AA254">
        <f>VLOOKUP($C254,[1]Disability!$1:$1048576,5,FALSE)</f>
        <v>0</v>
      </c>
      <c r="AB254" s="67">
        <f t="shared" si="19"/>
        <v>0</v>
      </c>
      <c r="AC254" t="e">
        <f>VLOOKUP($A254,#REF!,9,FALSE)</f>
        <v>#REF!</v>
      </c>
    </row>
    <row r="255" spans="1:29">
      <c r="A255">
        <v>52010</v>
      </c>
      <c r="B255">
        <v>254</v>
      </c>
      <c r="C255">
        <v>500030</v>
      </c>
      <c r="D255" t="s">
        <v>4235</v>
      </c>
      <c r="E255" t="s">
        <v>4236</v>
      </c>
      <c r="G255" t="e">
        <f>VLOOKUP($H255,[1]BRT!$1:$1048576,1,0)</f>
        <v>#N/A</v>
      </c>
      <c r="H255" t="s">
        <v>4455</v>
      </c>
      <c r="I255">
        <v>37.930028999999998</v>
      </c>
      <c r="J255">
        <v>-122.30643499999999</v>
      </c>
      <c r="K255">
        <v>630</v>
      </c>
      <c r="L255">
        <v>30</v>
      </c>
      <c r="M255">
        <v>2</v>
      </c>
      <c r="N255">
        <v>0</v>
      </c>
      <c r="O255">
        <v>0</v>
      </c>
      <c r="P255">
        <v>0</v>
      </c>
      <c r="Q255" t="e">
        <f>VLOOKUP($A255,'[1]SheltersALL_2.17.22'!$1:$1048576,6,0)</f>
        <v>#N/A</v>
      </c>
      <c r="R255" t="str">
        <f>VLOOKUP($A255, [1]FA21_Ridership!$1:$1048576,11, 0)</f>
        <v>EL CERRITO</v>
      </c>
      <c r="S255" t="str">
        <f>VLOOKUP($A255, [1]FA21_Ridership!$1:$1048576,12, 0)</f>
        <v>CONTRA COSTA</v>
      </c>
      <c r="T255">
        <f>VLOOKUP($A255, [1]FA21_Ridership!$1:$1048576,13, 0)</f>
        <v>1</v>
      </c>
      <c r="U255">
        <f t="shared" si="15"/>
        <v>0</v>
      </c>
      <c r="V255" s="67">
        <f t="shared" si="16"/>
        <v>0</v>
      </c>
      <c r="W255">
        <v>0.56596599999999997</v>
      </c>
      <c r="X255" s="67">
        <f t="shared" si="17"/>
        <v>0.25700000000000001</v>
      </c>
      <c r="Y255">
        <v>0.108987</v>
      </c>
      <c r="Z255" s="67">
        <f t="shared" si="18"/>
        <v>0.26800000000000002</v>
      </c>
      <c r="AA255">
        <f>VLOOKUP($C255,[1]Disability!$1:$1048576,5,FALSE)</f>
        <v>0</v>
      </c>
      <c r="AB255" s="67">
        <f t="shared" si="19"/>
        <v>0</v>
      </c>
      <c r="AC255" t="e">
        <f>VLOOKUP($A255,#REF!,9,FALSE)</f>
        <v>#REF!</v>
      </c>
    </row>
    <row r="256" spans="1:29">
      <c r="A256">
        <v>53870</v>
      </c>
      <c r="B256">
        <v>255</v>
      </c>
      <c r="C256">
        <v>1013100</v>
      </c>
      <c r="D256" t="s">
        <v>4235</v>
      </c>
      <c r="E256" t="s">
        <v>4236</v>
      </c>
      <c r="G256" t="e">
        <f>VLOOKUP($H256,[1]BRT!$1:$1048576,1,0)</f>
        <v>#N/A</v>
      </c>
      <c r="H256" t="s">
        <v>4456</v>
      </c>
      <c r="I256">
        <v>37.779200000000003</v>
      </c>
      <c r="J256">
        <v>-122.17457</v>
      </c>
      <c r="K256">
        <v>960</v>
      </c>
      <c r="L256">
        <v>30</v>
      </c>
      <c r="M256">
        <v>2</v>
      </c>
      <c r="N256">
        <v>0</v>
      </c>
      <c r="O256">
        <v>0</v>
      </c>
      <c r="P256">
        <v>0</v>
      </c>
      <c r="Q256" t="e">
        <f>VLOOKUP($A256,'[1]SheltersALL_2.17.22'!$1:$1048576,6,0)</f>
        <v>#N/A</v>
      </c>
      <c r="R256" t="str">
        <f>VLOOKUP($A256, [1]FA21_Ridership!$1:$1048576,11, 0)</f>
        <v>OAKLAND</v>
      </c>
      <c r="S256" t="str">
        <f>VLOOKUP($A256, [1]FA21_Ridership!$1:$1048576,12, 0)</f>
        <v>ALAMEDA</v>
      </c>
      <c r="T256">
        <f>VLOOKUP($A256, [1]FA21_Ridership!$1:$1048576,13, 0)</f>
        <v>3</v>
      </c>
      <c r="U256">
        <f t="shared" si="15"/>
        <v>0</v>
      </c>
      <c r="V256" s="67">
        <f t="shared" si="16"/>
        <v>0</v>
      </c>
      <c r="W256">
        <v>0.78779100000000002</v>
      </c>
      <c r="X256" s="67">
        <f t="shared" si="17"/>
        <v>0.56599999999999995</v>
      </c>
      <c r="Y256">
        <v>0.148256</v>
      </c>
      <c r="Z256" s="67">
        <f t="shared" si="18"/>
        <v>0.35199999999999998</v>
      </c>
      <c r="AA256">
        <f>VLOOKUP($C256,[1]Disability!$1:$1048576,5,FALSE)</f>
        <v>0</v>
      </c>
      <c r="AB256" s="67">
        <f t="shared" si="19"/>
        <v>0</v>
      </c>
      <c r="AC256" t="e">
        <f>VLOOKUP($A256,#REF!,9,FALSE)</f>
        <v>#REF!</v>
      </c>
    </row>
    <row r="257" spans="1:29">
      <c r="A257">
        <v>55371</v>
      </c>
      <c r="B257">
        <v>256</v>
      </c>
      <c r="C257">
        <v>706320</v>
      </c>
      <c r="D257" t="s">
        <v>4235</v>
      </c>
      <c r="E257" t="s">
        <v>4236</v>
      </c>
      <c r="G257" t="e">
        <f>VLOOKUP($H257,[1]BRT!$1:$1048576,1,0)</f>
        <v>#N/A</v>
      </c>
      <c r="H257" t="s">
        <v>4457</v>
      </c>
      <c r="I257">
        <v>37.474704000000003</v>
      </c>
      <c r="J257">
        <v>-121.92064499999999</v>
      </c>
      <c r="K257">
        <v>1021</v>
      </c>
      <c r="L257">
        <v>27.2</v>
      </c>
      <c r="M257">
        <v>2.2058823529999998</v>
      </c>
      <c r="N257">
        <v>0</v>
      </c>
      <c r="O257">
        <v>0</v>
      </c>
      <c r="P257">
        <v>0</v>
      </c>
      <c r="Q257" t="e">
        <f>VLOOKUP($A257,'[1]SheltersALL_2.17.22'!$1:$1048576,6,0)</f>
        <v>#N/A</v>
      </c>
      <c r="R257" t="str">
        <f>VLOOKUP($A257, [1]FA21_Ridership!$1:$1048576,11, 0)</f>
        <v>FREMONT</v>
      </c>
      <c r="S257" t="str">
        <f>VLOOKUP($A257, [1]FA21_Ridership!$1:$1048576,12, 0)</f>
        <v>ALAMEDA</v>
      </c>
      <c r="T257">
        <f>VLOOKUP($A257, [1]FA21_Ridership!$1:$1048576,13, 0)</f>
        <v>5</v>
      </c>
      <c r="U257">
        <f t="shared" si="15"/>
        <v>0</v>
      </c>
      <c r="V257" s="67">
        <f t="shared" si="16"/>
        <v>0</v>
      </c>
      <c r="W257">
        <v>0.72056399999999998</v>
      </c>
      <c r="X257" s="67">
        <f t="shared" si="17"/>
        <v>0.433</v>
      </c>
      <c r="Y257">
        <v>4.9750000000000003E-3</v>
      </c>
      <c r="Z257" s="67">
        <f t="shared" si="18"/>
        <v>1E-3</v>
      </c>
      <c r="AA257">
        <f>VLOOKUP($C257,[1]Disability!$1:$1048576,5,FALSE)</f>
        <v>0</v>
      </c>
      <c r="AB257" s="67">
        <f t="shared" si="19"/>
        <v>0</v>
      </c>
      <c r="AC257" t="e">
        <f>VLOOKUP($A257,#REF!,9,FALSE)</f>
        <v>#REF!</v>
      </c>
    </row>
    <row r="258" spans="1:29">
      <c r="A258">
        <v>54599</v>
      </c>
      <c r="B258">
        <v>257</v>
      </c>
      <c r="C258">
        <v>1014330</v>
      </c>
      <c r="D258" t="s">
        <v>4235</v>
      </c>
      <c r="E258" t="s">
        <v>4236</v>
      </c>
      <c r="G258" t="e">
        <f>VLOOKUP($H258,[1]BRT!$1:$1048576,1,0)</f>
        <v>#N/A</v>
      </c>
      <c r="H258" t="s">
        <v>4458</v>
      </c>
      <c r="I258">
        <v>37.743099999999998</v>
      </c>
      <c r="J258">
        <v>-122.15276</v>
      </c>
      <c r="K258">
        <v>94</v>
      </c>
      <c r="L258">
        <v>26</v>
      </c>
      <c r="M258">
        <v>2.307692308</v>
      </c>
      <c r="N258">
        <v>0</v>
      </c>
      <c r="O258">
        <v>0</v>
      </c>
      <c r="P258">
        <v>0</v>
      </c>
      <c r="Q258" t="e">
        <f>VLOOKUP($A258,'[1]SheltersALL_2.17.22'!$1:$1048576,6,0)</f>
        <v>#N/A</v>
      </c>
      <c r="R258" t="str">
        <f>VLOOKUP($A258, [1]FA21_Ridership!$1:$1048576,11, 0)</f>
        <v>OAKLAND</v>
      </c>
      <c r="S258" t="str">
        <f>VLOOKUP($A258, [1]FA21_Ridership!$1:$1048576,12, 0)</f>
        <v>ALAMEDA</v>
      </c>
      <c r="T258">
        <f>VLOOKUP($A258, [1]FA21_Ridership!$1:$1048576,13, 0)</f>
        <v>3</v>
      </c>
      <c r="U258">
        <f t="shared" ref="U258:U321" si="20">$L258*$P258</f>
        <v>0</v>
      </c>
      <c r="V258" s="67">
        <f t="shared" ref="V258:V321" si="21">_xlfn.PERCENTRANK.INC($U$2:$U$4161,U258)</f>
        <v>0</v>
      </c>
      <c r="W258">
        <v>0.98843899999999996</v>
      </c>
      <c r="X258" s="67">
        <f t="shared" ref="X258:X321" si="22">_xlfn.PERCENTRANK.INC($W$2:$W$4161,W258)</f>
        <v>0.98099999999999998</v>
      </c>
      <c r="Y258">
        <v>0.33815000000000001</v>
      </c>
      <c r="Z258" s="67">
        <f t="shared" ref="Z258:Z321" si="23">_xlfn.PERCENTRANK.INC($Y$2:$Y$4161,Y258)</f>
        <v>0.68300000000000005</v>
      </c>
      <c r="AA258">
        <f>VLOOKUP($C258,[1]Disability!$1:$1048576,5,FALSE)</f>
        <v>0</v>
      </c>
      <c r="AB258" s="67">
        <f t="shared" ref="AB258:AB321" si="24">_xlfn.PERCENTRANK.INC($AA$2:$AA$4163,AA258)</f>
        <v>0</v>
      </c>
      <c r="AC258" t="e">
        <f>VLOOKUP($A258,#REF!,9,FALSE)</f>
        <v>#REF!</v>
      </c>
    </row>
    <row r="259" spans="1:29">
      <c r="A259">
        <v>52979</v>
      </c>
      <c r="B259">
        <v>258</v>
      </c>
      <c r="C259">
        <v>9907930</v>
      </c>
      <c r="D259" t="s">
        <v>4235</v>
      </c>
      <c r="E259" t="s">
        <v>4236</v>
      </c>
      <c r="G259" t="e">
        <f>VLOOKUP($H259,[1]BRT!$1:$1048576,1,0)</f>
        <v>#N/A</v>
      </c>
      <c r="H259" t="s">
        <v>4421</v>
      </c>
      <c r="I259">
        <v>37.690686999999997</v>
      </c>
      <c r="J259">
        <v>-122.10765600000001</v>
      </c>
      <c r="K259">
        <v>1401</v>
      </c>
      <c r="L259">
        <v>25.2</v>
      </c>
      <c r="M259">
        <v>2.3809523810000002</v>
      </c>
      <c r="N259">
        <v>0</v>
      </c>
      <c r="O259">
        <v>0</v>
      </c>
      <c r="P259">
        <v>0</v>
      </c>
      <c r="Q259" t="e">
        <f>VLOOKUP($A259,'[1]SheltersALL_2.17.22'!$1:$1048576,6,0)</f>
        <v>#N/A</v>
      </c>
      <c r="R259" t="str">
        <f>VLOOKUP($A259, [1]FA21_Ridership!$1:$1048576,11, 0)</f>
        <v>COUNTY-ALAMEDA</v>
      </c>
      <c r="S259" t="str">
        <f>VLOOKUP($A259, [1]FA21_Ridership!$1:$1048576,12, 0)</f>
        <v>ALAMEDA</v>
      </c>
      <c r="T259">
        <f>VLOOKUP($A259, [1]FA21_Ridership!$1:$1048576,13, 0)</f>
        <v>4</v>
      </c>
      <c r="U259">
        <f t="shared" si="20"/>
        <v>0</v>
      </c>
      <c r="V259" s="67">
        <f t="shared" si="21"/>
        <v>0</v>
      </c>
      <c r="W259">
        <v>0.83838000000000001</v>
      </c>
      <c r="X259" s="67">
        <f t="shared" si="22"/>
        <v>0.64300000000000002</v>
      </c>
      <c r="Y259">
        <v>0.40953800000000001</v>
      </c>
      <c r="Z259" s="67">
        <f t="shared" si="23"/>
        <v>0.76800000000000002</v>
      </c>
      <c r="AA259">
        <f>VLOOKUP($C259,[1]Disability!$1:$1048576,5,FALSE)</f>
        <v>0</v>
      </c>
      <c r="AB259" s="67">
        <f t="shared" si="24"/>
        <v>0</v>
      </c>
      <c r="AC259" t="e">
        <f>VLOOKUP($A259,#REF!,9,FALSE)</f>
        <v>#REF!</v>
      </c>
    </row>
    <row r="260" spans="1:29">
      <c r="A260">
        <v>56155</v>
      </c>
      <c r="B260">
        <v>259</v>
      </c>
      <c r="C260">
        <v>706970</v>
      </c>
      <c r="D260" t="s">
        <v>4235</v>
      </c>
      <c r="E260" t="s">
        <v>4236</v>
      </c>
      <c r="G260" t="e">
        <f>VLOOKUP($H260,[1]BRT!$1:$1048576,1,0)</f>
        <v>#N/A</v>
      </c>
      <c r="H260" t="s">
        <v>4459</v>
      </c>
      <c r="I260">
        <v>37.549156000000004</v>
      </c>
      <c r="J260">
        <v>-121.980166</v>
      </c>
      <c r="K260">
        <v>1435</v>
      </c>
      <c r="L260">
        <v>24.5</v>
      </c>
      <c r="M260">
        <v>2.4489795920000001</v>
      </c>
      <c r="N260">
        <v>0</v>
      </c>
      <c r="O260">
        <v>0</v>
      </c>
      <c r="P260">
        <v>0</v>
      </c>
      <c r="Q260" t="e">
        <f>VLOOKUP($A260,'[1]SheltersALL_2.17.22'!$1:$1048576,6,0)</f>
        <v>#N/A</v>
      </c>
      <c r="R260" t="str">
        <f>VLOOKUP($A260, [1]FA21_Ridership!$1:$1048576,11, 0)</f>
        <v>FREMONT</v>
      </c>
      <c r="S260" t="str">
        <f>VLOOKUP($A260, [1]FA21_Ridership!$1:$1048576,12, 0)</f>
        <v>ALAMEDA</v>
      </c>
      <c r="T260">
        <f>VLOOKUP($A260, [1]FA21_Ridership!$1:$1048576,13, 0)</f>
        <v>5</v>
      </c>
      <c r="U260">
        <f t="shared" si="20"/>
        <v>0</v>
      </c>
      <c r="V260" s="67">
        <f t="shared" si="21"/>
        <v>0</v>
      </c>
      <c r="W260">
        <v>0.938195</v>
      </c>
      <c r="X260" s="67">
        <f t="shared" si="22"/>
        <v>0.85099999999999998</v>
      </c>
      <c r="Y260">
        <v>8.2818000000000003E-2</v>
      </c>
      <c r="Z260" s="67">
        <f t="shared" si="23"/>
        <v>0.182</v>
      </c>
      <c r="AA260">
        <f>VLOOKUP($C260,[1]Disability!$1:$1048576,5,FALSE)</f>
        <v>3</v>
      </c>
      <c r="AB260" s="67">
        <f t="shared" si="24"/>
        <v>0.96499999999999997</v>
      </c>
      <c r="AC260" t="e">
        <f>VLOOKUP($A260,#REF!,9,FALSE)</f>
        <v>#REF!</v>
      </c>
    </row>
    <row r="261" spans="1:29">
      <c r="A261">
        <v>58344</v>
      </c>
      <c r="B261">
        <v>260</v>
      </c>
      <c r="C261">
        <v>102530</v>
      </c>
      <c r="D261" t="s">
        <v>4235</v>
      </c>
      <c r="E261" t="s">
        <v>4236</v>
      </c>
      <c r="G261" t="e">
        <f>VLOOKUP($H261,[1]BRT!$1:$1048576,1,0)</f>
        <v>#N/A</v>
      </c>
      <c r="H261" t="s">
        <v>4460</v>
      </c>
      <c r="I261">
        <v>37.759509999999999</v>
      </c>
      <c r="J261">
        <v>-122.251834</v>
      </c>
      <c r="K261">
        <v>97</v>
      </c>
      <c r="L261">
        <v>23.6</v>
      </c>
      <c r="M261">
        <v>2.5423728809999999</v>
      </c>
      <c r="N261">
        <v>0</v>
      </c>
      <c r="O261">
        <v>0</v>
      </c>
      <c r="P261">
        <v>0</v>
      </c>
      <c r="Q261" t="e">
        <f>VLOOKUP($A261,'[1]SheltersALL_2.17.22'!$1:$1048576,6,0)</f>
        <v>#N/A</v>
      </c>
      <c r="R261" t="str">
        <f>VLOOKUP($A261, [1]FA21_Ridership!$1:$1048576,11, 0)</f>
        <v>ALAMEDA</v>
      </c>
      <c r="S261" t="str">
        <f>VLOOKUP($A261, [1]FA21_Ridership!$1:$1048576,12, 0)</f>
        <v>ALAMEDA</v>
      </c>
      <c r="T261">
        <f>VLOOKUP($A261, [1]FA21_Ridership!$1:$1048576,13, 0)</f>
        <v>3</v>
      </c>
      <c r="U261">
        <f t="shared" si="20"/>
        <v>0</v>
      </c>
      <c r="V261" s="67">
        <f t="shared" si="21"/>
        <v>0</v>
      </c>
      <c r="W261">
        <v>0.57394400000000001</v>
      </c>
      <c r="X261" s="67">
        <f t="shared" si="22"/>
        <v>0.26</v>
      </c>
      <c r="Y261">
        <v>8.2741999999999996E-2</v>
      </c>
      <c r="Z261" s="67">
        <f t="shared" si="23"/>
        <v>0.17899999999999999</v>
      </c>
      <c r="AA261">
        <f>VLOOKUP($C261,[1]Disability!$1:$1048576,5,FALSE)</f>
        <v>0</v>
      </c>
      <c r="AB261" s="67">
        <f t="shared" si="24"/>
        <v>0</v>
      </c>
      <c r="AC261" t="e">
        <f>VLOOKUP($A261,#REF!,9,FALSE)</f>
        <v>#REF!</v>
      </c>
    </row>
    <row r="262" spans="1:29">
      <c r="A262">
        <v>57798</v>
      </c>
      <c r="B262">
        <v>261</v>
      </c>
      <c r="C262">
        <v>101550</v>
      </c>
      <c r="D262" t="s">
        <v>4235</v>
      </c>
      <c r="E262" t="s">
        <v>4236</v>
      </c>
      <c r="G262" t="e">
        <f>VLOOKUP($H262,[1]BRT!$1:$1048576,1,0)</f>
        <v>#N/A</v>
      </c>
      <c r="H262" t="s">
        <v>4461</v>
      </c>
      <c r="I262">
        <v>37.752868999999997</v>
      </c>
      <c r="J262">
        <v>-122.23779500000001</v>
      </c>
      <c r="K262">
        <v>97</v>
      </c>
      <c r="L262">
        <v>23.6</v>
      </c>
      <c r="M262">
        <v>2.5423728809999999</v>
      </c>
      <c r="N262">
        <v>0</v>
      </c>
      <c r="O262">
        <v>0</v>
      </c>
      <c r="P262">
        <v>0</v>
      </c>
      <c r="Q262" t="e">
        <f>VLOOKUP($A262,'[1]SheltersALL_2.17.22'!$1:$1048576,6,0)</f>
        <v>#N/A</v>
      </c>
      <c r="R262" t="str">
        <f>VLOOKUP($A262, [1]FA21_Ridership!$1:$1048576,11, 0)</f>
        <v>ALAMEDA</v>
      </c>
      <c r="S262" t="str">
        <f>VLOOKUP($A262, [1]FA21_Ridership!$1:$1048576,12, 0)</f>
        <v>ALAMEDA</v>
      </c>
      <c r="T262">
        <f>VLOOKUP($A262, [1]FA21_Ridership!$1:$1048576,13, 0)</f>
        <v>3</v>
      </c>
      <c r="U262">
        <f t="shared" si="20"/>
        <v>0</v>
      </c>
      <c r="V262" s="67">
        <f t="shared" si="21"/>
        <v>0</v>
      </c>
      <c r="W262">
        <v>0.329314</v>
      </c>
      <c r="X262" s="67">
        <f t="shared" si="22"/>
        <v>8.5999999999999993E-2</v>
      </c>
      <c r="Y262">
        <v>0.25491999999999998</v>
      </c>
      <c r="Z262" s="67">
        <f t="shared" si="23"/>
        <v>0.57799999999999996</v>
      </c>
      <c r="AA262">
        <f>VLOOKUP($C262,[1]Disability!$1:$1048576,5,FALSE)</f>
        <v>0</v>
      </c>
      <c r="AB262" s="67">
        <f t="shared" si="24"/>
        <v>0</v>
      </c>
      <c r="AC262" t="e">
        <f>VLOOKUP($A262,#REF!,9,FALSE)</f>
        <v>#REF!</v>
      </c>
    </row>
    <row r="263" spans="1:29">
      <c r="A263">
        <v>50998</v>
      </c>
      <c r="B263">
        <v>262</v>
      </c>
      <c r="C263">
        <v>1302810</v>
      </c>
      <c r="D263" t="s">
        <v>4235</v>
      </c>
      <c r="E263" t="s">
        <v>4236</v>
      </c>
      <c r="G263" t="e">
        <f>VLOOKUP($H263,[1]BRT!$1:$1048576,1,0)</f>
        <v>#N/A</v>
      </c>
      <c r="H263" t="s">
        <v>4462</v>
      </c>
      <c r="I263">
        <v>37.898350000000001</v>
      </c>
      <c r="J263">
        <v>-122.309032</v>
      </c>
      <c r="K263">
        <v>62</v>
      </c>
      <c r="L263">
        <v>22.6</v>
      </c>
      <c r="M263">
        <v>2.6548672569999998</v>
      </c>
      <c r="N263">
        <v>0</v>
      </c>
      <c r="O263">
        <v>0</v>
      </c>
      <c r="P263">
        <v>0</v>
      </c>
      <c r="Q263" t="e">
        <f>VLOOKUP($A263,'[1]SheltersALL_2.17.22'!$1:$1048576,6,0)</f>
        <v>#N/A</v>
      </c>
      <c r="R263" t="str">
        <f>VLOOKUP($A263, [1]FA21_Ridership!$1:$1048576,11, 0)</f>
        <v>RICHMOND</v>
      </c>
      <c r="S263" t="str">
        <f>VLOOKUP($A263, [1]FA21_Ridership!$1:$1048576,12, 0)</f>
        <v>CONTRA COSTA</v>
      </c>
      <c r="T263">
        <f>VLOOKUP($A263, [1]FA21_Ridership!$1:$1048576,13, 0)</f>
        <v>1</v>
      </c>
      <c r="U263">
        <f t="shared" si="20"/>
        <v>0</v>
      </c>
      <c r="V263" s="67">
        <f t="shared" si="21"/>
        <v>0</v>
      </c>
      <c r="W263">
        <v>0.40731899999999999</v>
      </c>
      <c r="X263" s="67">
        <f t="shared" si="22"/>
        <v>0.13</v>
      </c>
      <c r="Y263">
        <v>0.180338</v>
      </c>
      <c r="Z263" s="67">
        <f t="shared" si="23"/>
        <v>0.439</v>
      </c>
      <c r="AA263">
        <f>VLOOKUP($C263,[1]Disability!$1:$1048576,5,FALSE)</f>
        <v>0</v>
      </c>
      <c r="AB263" s="67">
        <f t="shared" si="24"/>
        <v>0</v>
      </c>
      <c r="AC263" t="e">
        <f>VLOOKUP($A263,#REF!,9,FALSE)</f>
        <v>#REF!</v>
      </c>
    </row>
    <row r="264" spans="1:29">
      <c r="A264">
        <v>56186</v>
      </c>
      <c r="B264">
        <v>263</v>
      </c>
      <c r="C264">
        <v>900050</v>
      </c>
      <c r="D264" t="s">
        <v>4235</v>
      </c>
      <c r="E264" t="s">
        <v>4236</v>
      </c>
      <c r="G264" t="e">
        <f>VLOOKUP($H264,[1]BRT!$1:$1048576,1,0)</f>
        <v>#N/A</v>
      </c>
      <c r="H264" t="s">
        <v>4463</v>
      </c>
      <c r="I264">
        <v>37.527225999999999</v>
      </c>
      <c r="J264">
        <v>-122.008888</v>
      </c>
      <c r="K264">
        <v>1077</v>
      </c>
      <c r="L264">
        <v>21</v>
      </c>
      <c r="M264">
        <v>2.8571428569999999</v>
      </c>
      <c r="N264">
        <v>0</v>
      </c>
      <c r="O264">
        <v>0</v>
      </c>
      <c r="P264">
        <v>0</v>
      </c>
      <c r="Q264" t="e">
        <f>VLOOKUP($A264,'[1]SheltersALL_2.17.22'!$1:$1048576,6,0)</f>
        <v>#N/A</v>
      </c>
      <c r="R264" t="str">
        <f>VLOOKUP($A264, [1]FA21_Ridership!$1:$1048576,11, 0)</f>
        <v>NEWARK</v>
      </c>
      <c r="S264" t="str">
        <f>VLOOKUP($A264, [1]FA21_Ridership!$1:$1048576,12, 0)</f>
        <v>ALAMEDA</v>
      </c>
      <c r="T264">
        <f>VLOOKUP($A264, [1]FA21_Ridership!$1:$1048576,13, 0)</f>
        <v>5</v>
      </c>
      <c r="U264">
        <f t="shared" si="20"/>
        <v>0</v>
      </c>
      <c r="V264" s="67">
        <f t="shared" si="21"/>
        <v>0</v>
      </c>
      <c r="W264">
        <v>0.77039100000000005</v>
      </c>
      <c r="X264" s="67">
        <f t="shared" si="22"/>
        <v>0.52100000000000002</v>
      </c>
      <c r="Y264">
        <v>5.4190000000000002E-2</v>
      </c>
      <c r="Z264" s="67">
        <f t="shared" si="23"/>
        <v>8.8999999999999996E-2</v>
      </c>
      <c r="AA264">
        <f>VLOOKUP($C264,[1]Disability!$1:$1048576,5,FALSE)</f>
        <v>0</v>
      </c>
      <c r="AB264" s="67">
        <f t="shared" si="24"/>
        <v>0</v>
      </c>
      <c r="AC264" t="e">
        <f>VLOOKUP($A264,#REF!,9,FALSE)</f>
        <v>#REF!</v>
      </c>
    </row>
    <row r="265" spans="1:29">
      <c r="A265">
        <v>59410</v>
      </c>
      <c r="B265">
        <v>264</v>
      </c>
      <c r="C265">
        <v>1301860</v>
      </c>
      <c r="D265" t="s">
        <v>4235</v>
      </c>
      <c r="E265" t="s">
        <v>4236</v>
      </c>
      <c r="G265" t="e">
        <f>VLOOKUP($H265,[1]BRT!$1:$1048576,1,0)</f>
        <v>#N/A</v>
      </c>
      <c r="H265" t="s">
        <v>4372</v>
      </c>
      <c r="I265">
        <v>37.976371</v>
      </c>
      <c r="J265">
        <v>-122.31966300000001</v>
      </c>
      <c r="K265">
        <v>56</v>
      </c>
      <c r="L265">
        <v>21</v>
      </c>
      <c r="M265">
        <v>2.8571428569999999</v>
      </c>
      <c r="N265">
        <v>0</v>
      </c>
      <c r="O265">
        <v>0</v>
      </c>
      <c r="P265">
        <v>0</v>
      </c>
      <c r="Q265" t="e">
        <f>VLOOKUP($A265,'[1]SheltersALL_2.17.22'!$1:$1048576,6,0)</f>
        <v>#N/A</v>
      </c>
      <c r="R265" t="str">
        <f>VLOOKUP($A265, [1]FA21_Ridership!$1:$1048576,11, 0)</f>
        <v>RICHMOND</v>
      </c>
      <c r="S265" t="str">
        <f>VLOOKUP($A265, [1]FA21_Ridership!$1:$1048576,12, 0)</f>
        <v>CONTRA COSTA</v>
      </c>
      <c r="T265">
        <f>VLOOKUP($A265, [1]FA21_Ridership!$1:$1048576,13, 0)</f>
        <v>1</v>
      </c>
      <c r="U265">
        <f t="shared" si="20"/>
        <v>0</v>
      </c>
      <c r="V265" s="67">
        <f t="shared" si="21"/>
        <v>0</v>
      </c>
      <c r="W265">
        <v>0.896845</v>
      </c>
      <c r="X265" s="67">
        <f t="shared" si="22"/>
        <v>0.76500000000000001</v>
      </c>
      <c r="Y265">
        <v>0.30218400000000001</v>
      </c>
      <c r="Z265" s="67">
        <f t="shared" si="23"/>
        <v>0.64</v>
      </c>
      <c r="AA265">
        <f>VLOOKUP($C265,[1]Disability!$1:$1048576,5,FALSE)</f>
        <v>0</v>
      </c>
      <c r="AB265" s="67">
        <f t="shared" si="24"/>
        <v>0</v>
      </c>
      <c r="AC265" t="e">
        <f>VLOOKUP($A265,#REF!,9,FALSE)</f>
        <v>#REF!</v>
      </c>
    </row>
    <row r="266" spans="1:29">
      <c r="A266">
        <v>51106</v>
      </c>
      <c r="B266">
        <v>265</v>
      </c>
      <c r="C266">
        <v>900360</v>
      </c>
      <c r="D266" t="s">
        <v>4235</v>
      </c>
      <c r="E266" t="s">
        <v>4236</v>
      </c>
      <c r="G266" t="e">
        <f>VLOOKUP($H266,[1]BRT!$1:$1048576,1,0)</f>
        <v>#N/A</v>
      </c>
      <c r="H266" t="s">
        <v>4464</v>
      </c>
      <c r="I266">
        <v>37.533442999999998</v>
      </c>
      <c r="J266">
        <v>-122.01159800000001</v>
      </c>
      <c r="K266">
        <v>1059</v>
      </c>
      <c r="L266">
        <v>21</v>
      </c>
      <c r="M266">
        <v>2.8571428569999999</v>
      </c>
      <c r="N266">
        <v>0</v>
      </c>
      <c r="O266">
        <v>0</v>
      </c>
      <c r="P266">
        <v>0</v>
      </c>
      <c r="Q266" t="e">
        <f>VLOOKUP($A266,'[1]SheltersALL_2.17.22'!$1:$1048576,6,0)</f>
        <v>#N/A</v>
      </c>
      <c r="R266" t="str">
        <f>VLOOKUP($A266, [1]FA21_Ridership!$1:$1048576,11, 0)</f>
        <v>NEWARK</v>
      </c>
      <c r="S266" t="str">
        <f>VLOOKUP($A266, [1]FA21_Ridership!$1:$1048576,12, 0)</f>
        <v>ALAMEDA</v>
      </c>
      <c r="T266">
        <f>VLOOKUP($A266, [1]FA21_Ridership!$1:$1048576,13, 0)</f>
        <v>5</v>
      </c>
      <c r="U266">
        <f t="shared" si="20"/>
        <v>0</v>
      </c>
      <c r="V266" s="67">
        <f t="shared" si="21"/>
        <v>0</v>
      </c>
      <c r="W266">
        <v>0.77039100000000005</v>
      </c>
      <c r="X266" s="67">
        <f t="shared" si="22"/>
        <v>0.52100000000000002</v>
      </c>
      <c r="Y266">
        <v>5.4190000000000002E-2</v>
      </c>
      <c r="Z266" s="67">
        <f t="shared" si="23"/>
        <v>8.8999999999999996E-2</v>
      </c>
      <c r="AA266">
        <f>VLOOKUP($C266,[1]Disability!$1:$1048576,5,FALSE)</f>
        <v>0</v>
      </c>
      <c r="AB266" s="67">
        <f t="shared" si="24"/>
        <v>0</v>
      </c>
      <c r="AC266" t="e">
        <f>VLOOKUP($A266,#REF!,9,FALSE)</f>
        <v>#REF!</v>
      </c>
    </row>
    <row r="267" spans="1:29">
      <c r="A267">
        <v>52887</v>
      </c>
      <c r="B267">
        <v>266</v>
      </c>
      <c r="C267">
        <v>900060</v>
      </c>
      <c r="D267" t="s">
        <v>4235</v>
      </c>
      <c r="E267" t="s">
        <v>4236</v>
      </c>
      <c r="G267" t="e">
        <f>VLOOKUP($H267,[1]BRT!$1:$1048576,1,0)</f>
        <v>#N/A</v>
      </c>
      <c r="H267" t="s">
        <v>4463</v>
      </c>
      <c r="I267">
        <v>37.527380000000001</v>
      </c>
      <c r="J267">
        <v>-122.008521</v>
      </c>
      <c r="K267">
        <v>1060</v>
      </c>
      <c r="L267">
        <v>21</v>
      </c>
      <c r="M267">
        <v>2.8571428569999999</v>
      </c>
      <c r="N267">
        <v>0</v>
      </c>
      <c r="O267">
        <v>0</v>
      </c>
      <c r="P267">
        <v>0</v>
      </c>
      <c r="Q267" t="e">
        <f>VLOOKUP($A267,'[1]SheltersALL_2.17.22'!$1:$1048576,6,0)</f>
        <v>#N/A</v>
      </c>
      <c r="R267" t="str">
        <f>VLOOKUP($A267, [1]FA21_Ridership!$1:$1048576,11, 0)</f>
        <v>NEWARK</v>
      </c>
      <c r="S267" t="str">
        <f>VLOOKUP($A267, [1]FA21_Ridership!$1:$1048576,12, 0)</f>
        <v>ALAMEDA</v>
      </c>
      <c r="T267">
        <f>VLOOKUP($A267, [1]FA21_Ridership!$1:$1048576,13, 0)</f>
        <v>5</v>
      </c>
      <c r="U267">
        <f t="shared" si="20"/>
        <v>0</v>
      </c>
      <c r="V267" s="67">
        <f t="shared" si="21"/>
        <v>0</v>
      </c>
      <c r="W267">
        <v>0.77039100000000005</v>
      </c>
      <c r="X267" s="67">
        <f t="shared" si="22"/>
        <v>0.52100000000000002</v>
      </c>
      <c r="Y267">
        <v>5.4190000000000002E-2</v>
      </c>
      <c r="Z267" s="67">
        <f t="shared" si="23"/>
        <v>8.8999999999999996E-2</v>
      </c>
      <c r="AA267">
        <f>VLOOKUP($C267,[1]Disability!$1:$1048576,5,FALSE)</f>
        <v>0</v>
      </c>
      <c r="AB267" s="67">
        <f t="shared" si="24"/>
        <v>0</v>
      </c>
      <c r="AC267" t="e">
        <f>VLOOKUP($A267,#REF!,9,FALSE)</f>
        <v>#REF!</v>
      </c>
    </row>
    <row r="268" spans="1:29">
      <c r="A268">
        <v>56225</v>
      </c>
      <c r="B268">
        <v>267</v>
      </c>
      <c r="C268">
        <v>1302715</v>
      </c>
      <c r="D268" t="s">
        <v>4235</v>
      </c>
      <c r="E268" t="s">
        <v>4236</v>
      </c>
      <c r="G268" t="e">
        <f>VLOOKUP($H268,[1]BRT!$1:$1048576,1,0)</f>
        <v>#N/A</v>
      </c>
      <c r="H268" t="s">
        <v>4465</v>
      </c>
      <c r="I268">
        <v>37.976705000000003</v>
      </c>
      <c r="J268">
        <v>-122.31350399999999</v>
      </c>
      <c r="K268">
        <v>56</v>
      </c>
      <c r="L268">
        <v>21</v>
      </c>
      <c r="M268">
        <v>2.8571428569999999</v>
      </c>
      <c r="N268">
        <v>0</v>
      </c>
      <c r="O268">
        <v>0</v>
      </c>
      <c r="P268">
        <v>0</v>
      </c>
      <c r="Q268" t="e">
        <f>VLOOKUP($A268,'[1]SheltersALL_2.17.22'!$1:$1048576,6,0)</f>
        <v>#N/A</v>
      </c>
      <c r="R268" t="str">
        <f>VLOOKUP($A268, [1]FA21_Ridership!$1:$1048576,11, 0)</f>
        <v>RICHMOND</v>
      </c>
      <c r="S268" t="str">
        <f>VLOOKUP($A268, [1]FA21_Ridership!$1:$1048576,12, 0)</f>
        <v>CONTRA COSTA</v>
      </c>
      <c r="T268">
        <f>VLOOKUP($A268, [1]FA21_Ridership!$1:$1048576,13, 0)</f>
        <v>1</v>
      </c>
      <c r="U268">
        <f t="shared" si="20"/>
        <v>0</v>
      </c>
      <c r="V268" s="67">
        <f t="shared" si="21"/>
        <v>0</v>
      </c>
      <c r="W268">
        <v>0.81180799999999997</v>
      </c>
      <c r="X268" s="67">
        <f t="shared" si="22"/>
        <v>0.60399999999999998</v>
      </c>
      <c r="Y268">
        <v>0.399754</v>
      </c>
      <c r="Z268" s="67">
        <f t="shared" si="23"/>
        <v>0.76400000000000001</v>
      </c>
      <c r="AA268">
        <f>VLOOKUP($C268,[1]Disability!$1:$1048576,5,FALSE)</f>
        <v>0</v>
      </c>
      <c r="AB268" s="67">
        <f t="shared" si="24"/>
        <v>0</v>
      </c>
      <c r="AC268" t="e">
        <f>VLOOKUP($A268,#REF!,9,FALSE)</f>
        <v>#REF!</v>
      </c>
    </row>
    <row r="269" spans="1:29">
      <c r="A269">
        <v>56286</v>
      </c>
      <c r="B269">
        <v>268</v>
      </c>
      <c r="C269">
        <v>900350</v>
      </c>
      <c r="D269" t="s">
        <v>4235</v>
      </c>
      <c r="E269" t="s">
        <v>4236</v>
      </c>
      <c r="G269" t="e">
        <f>VLOOKUP($H269,[1]BRT!$1:$1048576,1,0)</f>
        <v>#N/A</v>
      </c>
      <c r="H269" t="s">
        <v>4464</v>
      </c>
      <c r="I269">
        <v>37.533659999999998</v>
      </c>
      <c r="J269">
        <v>-122.012514</v>
      </c>
      <c r="K269">
        <v>1077</v>
      </c>
      <c r="L269">
        <v>21</v>
      </c>
      <c r="M269">
        <v>2.8571428569999999</v>
      </c>
      <c r="N269">
        <v>0</v>
      </c>
      <c r="O269">
        <v>0</v>
      </c>
      <c r="P269">
        <v>0</v>
      </c>
      <c r="Q269" t="e">
        <f>VLOOKUP($A269,'[1]SheltersALL_2.17.22'!$1:$1048576,6,0)</f>
        <v>#N/A</v>
      </c>
      <c r="R269" t="str">
        <f>VLOOKUP($A269, [1]FA21_Ridership!$1:$1048576,11, 0)</f>
        <v>NEWARK</v>
      </c>
      <c r="S269" t="str">
        <f>VLOOKUP($A269, [1]FA21_Ridership!$1:$1048576,12, 0)</f>
        <v>ALAMEDA</v>
      </c>
      <c r="T269">
        <f>VLOOKUP($A269, [1]FA21_Ridership!$1:$1048576,13, 0)</f>
        <v>5</v>
      </c>
      <c r="U269">
        <f t="shared" si="20"/>
        <v>0</v>
      </c>
      <c r="V269" s="67">
        <f t="shared" si="21"/>
        <v>0</v>
      </c>
      <c r="W269">
        <v>0.77039100000000005</v>
      </c>
      <c r="X269" s="67">
        <f t="shared" si="22"/>
        <v>0.52100000000000002</v>
      </c>
      <c r="Y269">
        <v>5.4190000000000002E-2</v>
      </c>
      <c r="Z269" s="67">
        <f t="shared" si="23"/>
        <v>8.8999999999999996E-2</v>
      </c>
      <c r="AA269">
        <f>VLOOKUP($C269,[1]Disability!$1:$1048576,5,FALSE)</f>
        <v>0</v>
      </c>
      <c r="AB269" s="67">
        <f t="shared" si="24"/>
        <v>0</v>
      </c>
      <c r="AC269" t="e">
        <f>VLOOKUP($A269,#REF!,9,FALSE)</f>
        <v>#REF!</v>
      </c>
    </row>
    <row r="270" spans="1:29">
      <c r="A270">
        <v>57910</v>
      </c>
      <c r="B270">
        <v>269</v>
      </c>
      <c r="C270">
        <v>900560</v>
      </c>
      <c r="D270" t="s">
        <v>4235</v>
      </c>
      <c r="E270" t="s">
        <v>4236</v>
      </c>
      <c r="G270" t="e">
        <f>VLOOKUP($H270,[1]BRT!$1:$1048576,1,0)</f>
        <v>#N/A</v>
      </c>
      <c r="H270" t="s">
        <v>4466</v>
      </c>
      <c r="I270">
        <v>37.525075999999999</v>
      </c>
      <c r="J270">
        <v>-122.028606</v>
      </c>
      <c r="K270">
        <v>1077</v>
      </c>
      <c r="L270">
        <v>21</v>
      </c>
      <c r="M270">
        <v>2.8571428569999999</v>
      </c>
      <c r="N270">
        <v>0</v>
      </c>
      <c r="O270">
        <v>0</v>
      </c>
      <c r="P270">
        <v>0</v>
      </c>
      <c r="Q270" t="e">
        <f>VLOOKUP($A270,'[1]SheltersALL_2.17.22'!$1:$1048576,6,0)</f>
        <v>#N/A</v>
      </c>
      <c r="R270" t="str">
        <f>VLOOKUP($A270, [1]FA21_Ridership!$1:$1048576,11, 0)</f>
        <v>NEWARK</v>
      </c>
      <c r="S270" t="str">
        <f>VLOOKUP($A270, [1]FA21_Ridership!$1:$1048576,12, 0)</f>
        <v>ALAMEDA</v>
      </c>
      <c r="T270">
        <f>VLOOKUP($A270, [1]FA21_Ridership!$1:$1048576,13, 0)</f>
        <v>5</v>
      </c>
      <c r="U270">
        <f t="shared" si="20"/>
        <v>0</v>
      </c>
      <c r="V270" s="67">
        <f t="shared" si="21"/>
        <v>0</v>
      </c>
      <c r="W270">
        <v>0.53647500000000004</v>
      </c>
      <c r="X270" s="67">
        <f t="shared" si="22"/>
        <v>0.23200000000000001</v>
      </c>
      <c r="Y270">
        <v>9.1533000000000003E-2</v>
      </c>
      <c r="Z270" s="67">
        <f t="shared" si="23"/>
        <v>0.217</v>
      </c>
      <c r="AA270">
        <f>VLOOKUP($C270,[1]Disability!$1:$1048576,5,FALSE)</f>
        <v>0</v>
      </c>
      <c r="AB270" s="67">
        <f t="shared" si="24"/>
        <v>0</v>
      </c>
      <c r="AC270" t="e">
        <f>VLOOKUP($A270,#REF!,9,FALSE)</f>
        <v>#REF!</v>
      </c>
    </row>
    <row r="271" spans="1:29">
      <c r="A271">
        <v>56690</v>
      </c>
      <c r="B271">
        <v>270</v>
      </c>
      <c r="C271">
        <v>900310</v>
      </c>
      <c r="D271" t="s">
        <v>4235</v>
      </c>
      <c r="E271" t="s">
        <v>4236</v>
      </c>
      <c r="G271" t="e">
        <f>VLOOKUP($H271,[1]BRT!$1:$1048576,1,0)</f>
        <v>#N/A</v>
      </c>
      <c r="H271" t="s">
        <v>4467</v>
      </c>
      <c r="I271">
        <v>37.535057000000002</v>
      </c>
      <c r="J271">
        <v>-122.014876</v>
      </c>
      <c r="K271">
        <v>1059</v>
      </c>
      <c r="L271">
        <v>21</v>
      </c>
      <c r="M271">
        <v>2.8571428569999999</v>
      </c>
      <c r="N271">
        <v>0</v>
      </c>
      <c r="O271">
        <v>0</v>
      </c>
      <c r="P271">
        <v>0</v>
      </c>
      <c r="Q271" t="e">
        <f>VLOOKUP($A271,'[1]SheltersALL_2.17.22'!$1:$1048576,6,0)</f>
        <v>#N/A</v>
      </c>
      <c r="R271" t="str">
        <f>VLOOKUP($A271, [1]FA21_Ridership!$1:$1048576,11, 0)</f>
        <v>NEWARK</v>
      </c>
      <c r="S271" t="str">
        <f>VLOOKUP($A271, [1]FA21_Ridership!$1:$1048576,12, 0)</f>
        <v>ALAMEDA</v>
      </c>
      <c r="T271">
        <f>VLOOKUP($A271, [1]FA21_Ridership!$1:$1048576,13, 0)</f>
        <v>5</v>
      </c>
      <c r="U271">
        <f t="shared" si="20"/>
        <v>0</v>
      </c>
      <c r="V271" s="67">
        <f t="shared" si="21"/>
        <v>0</v>
      </c>
      <c r="W271">
        <v>0.77039100000000005</v>
      </c>
      <c r="X271" s="67">
        <f t="shared" si="22"/>
        <v>0.52100000000000002</v>
      </c>
      <c r="Y271">
        <v>5.4190000000000002E-2</v>
      </c>
      <c r="Z271" s="67">
        <f t="shared" si="23"/>
        <v>8.8999999999999996E-2</v>
      </c>
      <c r="AA271">
        <f>VLOOKUP($C271,[1]Disability!$1:$1048576,5,FALSE)</f>
        <v>0</v>
      </c>
      <c r="AB271" s="67">
        <f t="shared" si="24"/>
        <v>0</v>
      </c>
      <c r="AC271" t="e">
        <f>VLOOKUP($A271,#REF!,9,FALSE)</f>
        <v>#REF!</v>
      </c>
    </row>
    <row r="272" spans="1:29">
      <c r="A272">
        <v>56925</v>
      </c>
      <c r="B272">
        <v>271</v>
      </c>
      <c r="C272">
        <v>1013190</v>
      </c>
      <c r="D272" t="s">
        <v>4235</v>
      </c>
      <c r="E272" t="s">
        <v>4236</v>
      </c>
      <c r="G272" t="e">
        <f>VLOOKUP($H272,[1]BRT!$1:$1048576,1,0)</f>
        <v>#N/A</v>
      </c>
      <c r="H272" t="s">
        <v>4468</v>
      </c>
      <c r="I272">
        <v>37.823222000000001</v>
      </c>
      <c r="J272">
        <v>-122.31535</v>
      </c>
      <c r="K272">
        <v>1085</v>
      </c>
      <c r="L272">
        <v>20.5</v>
      </c>
      <c r="M272">
        <v>2.9268292680000001</v>
      </c>
      <c r="N272">
        <v>0</v>
      </c>
      <c r="O272">
        <v>0</v>
      </c>
      <c r="P272">
        <v>0</v>
      </c>
      <c r="Q272" t="e">
        <f>VLOOKUP($A272,'[1]SheltersALL_2.17.22'!$1:$1048576,6,0)</f>
        <v>#N/A</v>
      </c>
      <c r="R272" t="str">
        <f>VLOOKUP($A272, [1]FA21_Ridership!$1:$1048576,11, 0)</f>
        <v>OAKLAND</v>
      </c>
      <c r="S272" t="str">
        <f>VLOOKUP($A272, [1]FA21_Ridership!$1:$1048576,12, 0)</f>
        <v>ALAMEDA</v>
      </c>
      <c r="T272">
        <f>VLOOKUP($A272, [1]FA21_Ridership!$1:$1048576,13, 0)</f>
        <v>2</v>
      </c>
      <c r="U272">
        <f t="shared" si="20"/>
        <v>0</v>
      </c>
      <c r="V272" s="67">
        <f t="shared" si="21"/>
        <v>0</v>
      </c>
      <c r="W272">
        <v>0.8</v>
      </c>
      <c r="X272" s="67">
        <f t="shared" si="22"/>
        <v>0.58699999999999997</v>
      </c>
      <c r="Y272">
        <v>0.764706</v>
      </c>
      <c r="Z272" s="67">
        <f t="shared" si="23"/>
        <v>0.98699999999999999</v>
      </c>
      <c r="AA272">
        <f>VLOOKUP($C272,[1]Disability!$1:$1048576,5,FALSE)</f>
        <v>0</v>
      </c>
      <c r="AB272" s="67">
        <f t="shared" si="24"/>
        <v>0</v>
      </c>
      <c r="AC272" t="e">
        <f>VLOOKUP($A272,#REF!,9,FALSE)</f>
        <v>#REF!</v>
      </c>
    </row>
    <row r="273" spans="1:29">
      <c r="A273">
        <v>51139</v>
      </c>
      <c r="B273">
        <v>272</v>
      </c>
      <c r="C273">
        <v>1017690</v>
      </c>
      <c r="D273" t="s">
        <v>4235</v>
      </c>
      <c r="E273" t="s">
        <v>4236</v>
      </c>
      <c r="G273" t="e">
        <f>VLOOKUP($H273,[1]BRT!$1:$1048576,1,0)</f>
        <v>#N/A</v>
      </c>
      <c r="H273" t="s">
        <v>4469</v>
      </c>
      <c r="I273">
        <v>37.818770000000001</v>
      </c>
      <c r="J273">
        <v>-122.210143</v>
      </c>
      <c r="K273">
        <v>980</v>
      </c>
      <c r="L273">
        <v>20</v>
      </c>
      <c r="M273">
        <v>3</v>
      </c>
      <c r="N273">
        <v>0</v>
      </c>
      <c r="O273">
        <v>0</v>
      </c>
      <c r="P273">
        <v>0</v>
      </c>
      <c r="Q273" t="e">
        <f>VLOOKUP($A273,'[1]SheltersALL_2.17.22'!$1:$1048576,6,0)</f>
        <v>#N/A</v>
      </c>
      <c r="R273" t="str">
        <f>VLOOKUP($A273, [1]FA21_Ridership!$1:$1048576,11, 0)</f>
        <v>OAKLAND</v>
      </c>
      <c r="S273" t="str">
        <f>VLOOKUP($A273, [1]FA21_Ridership!$1:$1048576,12, 0)</f>
        <v>ALAMEDA</v>
      </c>
      <c r="T273">
        <f>VLOOKUP($A273, [1]FA21_Ridership!$1:$1048576,13, 0)</f>
        <v>2</v>
      </c>
      <c r="U273">
        <f t="shared" si="20"/>
        <v>0</v>
      </c>
      <c r="V273" s="67">
        <f t="shared" si="21"/>
        <v>0</v>
      </c>
      <c r="W273">
        <v>0.33609699999999998</v>
      </c>
      <c r="X273" s="67">
        <f t="shared" si="22"/>
        <v>9.1999999999999998E-2</v>
      </c>
      <c r="Y273">
        <v>3.372E-2</v>
      </c>
      <c r="Z273" s="67">
        <f t="shared" si="23"/>
        <v>4.1000000000000002E-2</v>
      </c>
      <c r="AA273">
        <f>VLOOKUP($C273,[1]Disability!$1:$1048576,5,FALSE)</f>
        <v>0</v>
      </c>
      <c r="AB273" s="67">
        <f t="shared" si="24"/>
        <v>0</v>
      </c>
      <c r="AC273" t="e">
        <f>VLOOKUP($A273,#REF!,9,FALSE)</f>
        <v>#REF!</v>
      </c>
    </row>
    <row r="274" spans="1:29">
      <c r="A274">
        <v>57090</v>
      </c>
      <c r="B274">
        <v>273</v>
      </c>
      <c r="C274">
        <v>1017680</v>
      </c>
      <c r="D274" t="s">
        <v>4235</v>
      </c>
      <c r="E274" t="s">
        <v>4236</v>
      </c>
      <c r="G274" t="e">
        <f>VLOOKUP($H274,[1]BRT!$1:$1048576,1,0)</f>
        <v>#N/A</v>
      </c>
      <c r="H274" t="s">
        <v>4469</v>
      </c>
      <c r="I274">
        <v>37.818615000000001</v>
      </c>
      <c r="J274">
        <v>-122.209914</v>
      </c>
      <c r="K274">
        <v>961</v>
      </c>
      <c r="L274">
        <v>20</v>
      </c>
      <c r="M274">
        <v>3</v>
      </c>
      <c r="N274">
        <v>0</v>
      </c>
      <c r="O274">
        <v>0</v>
      </c>
      <c r="P274">
        <v>0</v>
      </c>
      <c r="Q274" t="e">
        <f>VLOOKUP($A274,'[1]SheltersALL_2.17.22'!$1:$1048576,6,0)</f>
        <v>#N/A</v>
      </c>
      <c r="R274" t="str">
        <f>VLOOKUP($A274, [1]FA21_Ridership!$1:$1048576,11, 0)</f>
        <v>OAKLAND</v>
      </c>
      <c r="S274" t="str">
        <f>VLOOKUP($A274, [1]FA21_Ridership!$1:$1048576,12, 0)</f>
        <v>ALAMEDA</v>
      </c>
      <c r="T274">
        <f>VLOOKUP($A274, [1]FA21_Ridership!$1:$1048576,13, 0)</f>
        <v>2</v>
      </c>
      <c r="U274">
        <f t="shared" si="20"/>
        <v>0</v>
      </c>
      <c r="V274" s="67">
        <f t="shared" si="21"/>
        <v>0</v>
      </c>
      <c r="W274">
        <v>0.335449</v>
      </c>
      <c r="X274" s="67">
        <f t="shared" si="22"/>
        <v>9.0999999999999998E-2</v>
      </c>
      <c r="Y274">
        <v>4.6238000000000001E-2</v>
      </c>
      <c r="Z274" s="67">
        <f t="shared" si="23"/>
        <v>6.0999999999999999E-2</v>
      </c>
      <c r="AA274">
        <f>VLOOKUP($C274,[1]Disability!$1:$1048576,5,FALSE)</f>
        <v>0</v>
      </c>
      <c r="AB274" s="67">
        <f t="shared" si="24"/>
        <v>0</v>
      </c>
      <c r="AC274" t="e">
        <f>VLOOKUP($A274,#REF!,9,FALSE)</f>
        <v>#REF!</v>
      </c>
    </row>
    <row r="275" spans="1:29">
      <c r="A275">
        <v>58968</v>
      </c>
      <c r="B275">
        <v>274</v>
      </c>
      <c r="C275">
        <v>706480</v>
      </c>
      <c r="D275" t="s">
        <v>4235</v>
      </c>
      <c r="E275" t="s">
        <v>4236</v>
      </c>
      <c r="G275" t="e">
        <f>VLOOKUP($H275,[1]BRT!$1:$1048576,1,0)</f>
        <v>#N/A</v>
      </c>
      <c r="H275" t="s">
        <v>4470</v>
      </c>
      <c r="I275">
        <v>37.472042999999999</v>
      </c>
      <c r="J275">
        <v>-121.919453</v>
      </c>
      <c r="K275">
        <v>965</v>
      </c>
      <c r="L275">
        <v>20</v>
      </c>
      <c r="M275">
        <v>3</v>
      </c>
      <c r="N275">
        <v>0</v>
      </c>
      <c r="O275">
        <v>0</v>
      </c>
      <c r="P275">
        <v>0</v>
      </c>
      <c r="Q275" t="e">
        <f>VLOOKUP($A275,'[1]SheltersALL_2.17.22'!$1:$1048576,6,0)</f>
        <v>#N/A</v>
      </c>
      <c r="R275" t="str">
        <f>VLOOKUP($A275, [1]FA21_Ridership!$1:$1048576,11, 0)</f>
        <v>FREMONT</v>
      </c>
      <c r="S275" t="str">
        <f>VLOOKUP($A275, [1]FA21_Ridership!$1:$1048576,12, 0)</f>
        <v>ALAMEDA</v>
      </c>
      <c r="T275">
        <f>VLOOKUP($A275, [1]FA21_Ridership!$1:$1048576,13, 0)</f>
        <v>5</v>
      </c>
      <c r="U275">
        <f t="shared" si="20"/>
        <v>0</v>
      </c>
      <c r="V275" s="67">
        <f t="shared" si="21"/>
        <v>0</v>
      </c>
      <c r="W275">
        <v>0.94135500000000005</v>
      </c>
      <c r="X275" s="67">
        <f t="shared" si="22"/>
        <v>0.86599999999999999</v>
      </c>
      <c r="Y275">
        <v>7.7732999999999997E-2</v>
      </c>
      <c r="Z275" s="67">
        <f t="shared" si="23"/>
        <v>0.16</v>
      </c>
      <c r="AA275">
        <f>VLOOKUP($C275,[1]Disability!$1:$1048576,5,FALSE)</f>
        <v>0</v>
      </c>
      <c r="AB275" s="67">
        <f t="shared" si="24"/>
        <v>0</v>
      </c>
      <c r="AC275" t="e">
        <f>VLOOKUP($A275,#REF!,9,FALSE)</f>
        <v>#REF!</v>
      </c>
    </row>
    <row r="276" spans="1:29">
      <c r="A276">
        <v>54575</v>
      </c>
      <c r="B276">
        <v>275</v>
      </c>
      <c r="C276">
        <v>1000270</v>
      </c>
      <c r="D276" t="s">
        <v>4235</v>
      </c>
      <c r="E276" t="s">
        <v>4236</v>
      </c>
      <c r="G276" t="e">
        <f>VLOOKUP($H276,[1]BRT!$1:$1048576,1,0)</f>
        <v>#N/A</v>
      </c>
      <c r="H276" t="s">
        <v>4471</v>
      </c>
      <c r="I276">
        <v>37.796700000000001</v>
      </c>
      <c r="J276">
        <v>-122.26075400000001</v>
      </c>
      <c r="K276">
        <v>1079</v>
      </c>
      <c r="L276">
        <v>19.3</v>
      </c>
      <c r="M276">
        <v>3.1088082899999998</v>
      </c>
      <c r="N276">
        <v>0</v>
      </c>
      <c r="O276">
        <v>0</v>
      </c>
      <c r="P276">
        <v>0</v>
      </c>
      <c r="Q276" t="e">
        <f>VLOOKUP($A276,'[1]SheltersALL_2.17.22'!$1:$1048576,6,0)</f>
        <v>#N/A</v>
      </c>
      <c r="R276" t="str">
        <f>VLOOKUP($A276, [1]FA21_Ridership!$1:$1048576,11, 0)</f>
        <v>OAKLAND</v>
      </c>
      <c r="S276" t="str">
        <f>VLOOKUP($A276, [1]FA21_Ridership!$1:$1048576,12, 0)</f>
        <v>ALAMEDA</v>
      </c>
      <c r="T276">
        <f>VLOOKUP($A276, [1]FA21_Ridership!$1:$1048576,13, 0)</f>
        <v>2</v>
      </c>
      <c r="U276">
        <f t="shared" si="20"/>
        <v>0</v>
      </c>
      <c r="V276" s="67">
        <f t="shared" si="21"/>
        <v>0</v>
      </c>
      <c r="W276">
        <v>0.59194500000000005</v>
      </c>
      <c r="X276" s="67">
        <f t="shared" si="22"/>
        <v>0.27900000000000003</v>
      </c>
      <c r="Y276">
        <v>0.13566500000000001</v>
      </c>
      <c r="Z276" s="67">
        <f t="shared" si="23"/>
        <v>0.33</v>
      </c>
      <c r="AA276">
        <f>VLOOKUP($C276,[1]Disability!$1:$1048576,5,FALSE)</f>
        <v>1</v>
      </c>
      <c r="AB276" s="67">
        <f t="shared" si="24"/>
        <v>0.72499999999999998</v>
      </c>
      <c r="AC276" t="e">
        <f>VLOOKUP($A276,#REF!,9,FALSE)</f>
        <v>#REF!</v>
      </c>
    </row>
    <row r="277" spans="1:29">
      <c r="A277">
        <v>55120</v>
      </c>
      <c r="B277">
        <v>276</v>
      </c>
      <c r="C277">
        <v>707280</v>
      </c>
      <c r="D277" t="s">
        <v>4235</v>
      </c>
      <c r="E277" t="s">
        <v>4236</v>
      </c>
      <c r="G277" t="e">
        <f>VLOOKUP($H277,[1]BRT!$1:$1048576,1,0)</f>
        <v>#N/A</v>
      </c>
      <c r="H277" t="s">
        <v>4472</v>
      </c>
      <c r="I277">
        <v>37.574733999999999</v>
      </c>
      <c r="J277">
        <v>-122.02910199999999</v>
      </c>
      <c r="K277">
        <v>1398</v>
      </c>
      <c r="L277">
        <v>18.8</v>
      </c>
      <c r="M277">
        <v>3.191489362</v>
      </c>
      <c r="N277">
        <v>0</v>
      </c>
      <c r="O277">
        <v>0</v>
      </c>
      <c r="P277">
        <v>0</v>
      </c>
      <c r="Q277" t="e">
        <f>VLOOKUP($A277,'[1]SheltersALL_2.17.22'!$1:$1048576,6,0)</f>
        <v>#N/A</v>
      </c>
      <c r="R277" t="str">
        <f>VLOOKUP($A277, [1]FA21_Ridership!$1:$1048576,11, 0)</f>
        <v>FREMONT</v>
      </c>
      <c r="S277" t="str">
        <f>VLOOKUP($A277, [1]FA21_Ridership!$1:$1048576,12, 0)</f>
        <v>ALAMEDA</v>
      </c>
      <c r="T277">
        <f>VLOOKUP($A277, [1]FA21_Ridership!$1:$1048576,13, 0)</f>
        <v>5</v>
      </c>
      <c r="U277">
        <f t="shared" si="20"/>
        <v>0</v>
      </c>
      <c r="V277" s="67">
        <f t="shared" si="21"/>
        <v>0</v>
      </c>
      <c r="W277">
        <v>0.77571900000000005</v>
      </c>
      <c r="X277" s="67">
        <f t="shared" si="22"/>
        <v>0.53400000000000003</v>
      </c>
      <c r="Y277">
        <v>0.109304</v>
      </c>
      <c r="Z277" s="67">
        <f t="shared" si="23"/>
        <v>0.27100000000000002</v>
      </c>
      <c r="AA277">
        <f>VLOOKUP($C277,[1]Disability!$1:$1048576,5,FALSE)</f>
        <v>0</v>
      </c>
      <c r="AB277" s="67">
        <f t="shared" si="24"/>
        <v>0</v>
      </c>
      <c r="AC277" t="e">
        <f>VLOOKUP($A277,#REF!,9,FALSE)</f>
        <v>#REF!</v>
      </c>
    </row>
    <row r="278" spans="1:29">
      <c r="A278">
        <v>57748</v>
      </c>
      <c r="B278">
        <v>277</v>
      </c>
      <c r="C278">
        <v>1015300</v>
      </c>
      <c r="D278" t="s">
        <v>4235</v>
      </c>
      <c r="E278" t="s">
        <v>4236</v>
      </c>
      <c r="G278" t="e">
        <f>VLOOKUP($H278,[1]BRT!$1:$1048576,1,0)</f>
        <v>#N/A</v>
      </c>
      <c r="H278" t="s">
        <v>4473</v>
      </c>
      <c r="I278">
        <v>37.808582999999999</v>
      </c>
      <c r="J278">
        <v>-122.244452</v>
      </c>
      <c r="K278">
        <v>1435</v>
      </c>
      <c r="L278">
        <v>18</v>
      </c>
      <c r="M278">
        <v>3.3333333330000001</v>
      </c>
      <c r="N278">
        <v>0</v>
      </c>
      <c r="O278">
        <v>0</v>
      </c>
      <c r="P278">
        <v>0</v>
      </c>
      <c r="Q278" t="e">
        <f>VLOOKUP($A278,'[1]SheltersALL_2.17.22'!$1:$1048576,6,0)</f>
        <v>#N/A</v>
      </c>
      <c r="R278" t="str">
        <f>VLOOKUP($A278, [1]FA21_Ridership!$1:$1048576,11, 0)</f>
        <v>OAKLAND</v>
      </c>
      <c r="S278" t="str">
        <f>VLOOKUP($A278, [1]FA21_Ridership!$1:$1048576,12, 0)</f>
        <v>ALAMEDA</v>
      </c>
      <c r="T278">
        <f>VLOOKUP($A278, [1]FA21_Ridership!$1:$1048576,13, 0)</f>
        <v>2</v>
      </c>
      <c r="U278">
        <f t="shared" si="20"/>
        <v>0</v>
      </c>
      <c r="V278" s="67">
        <f t="shared" si="21"/>
        <v>0</v>
      </c>
      <c r="W278">
        <v>0.66208</v>
      </c>
      <c r="X278" s="67">
        <f t="shared" si="22"/>
        <v>0.35199999999999998</v>
      </c>
      <c r="Y278">
        <v>0.17431199999999999</v>
      </c>
      <c r="Z278" s="67">
        <f t="shared" si="23"/>
        <v>0.42199999999999999</v>
      </c>
      <c r="AA278">
        <f>VLOOKUP($C278,[1]Disability!$1:$1048576,5,FALSE)</f>
        <v>0</v>
      </c>
      <c r="AB278" s="67">
        <f t="shared" si="24"/>
        <v>0</v>
      </c>
      <c r="AC278" t="e">
        <f>VLOOKUP($A278,#REF!,9,FALSE)</f>
        <v>#REF!</v>
      </c>
    </row>
    <row r="279" spans="1:29">
      <c r="A279">
        <v>57977</v>
      </c>
      <c r="B279">
        <v>278</v>
      </c>
      <c r="C279">
        <v>1021130</v>
      </c>
      <c r="D279" t="s">
        <v>4235</v>
      </c>
      <c r="E279" t="s">
        <v>4236</v>
      </c>
      <c r="G279" t="e">
        <f>VLOOKUP($H279,[1]BRT!$1:$1048576,1,0)</f>
        <v>#N/A</v>
      </c>
      <c r="H279" t="s">
        <v>4474</v>
      </c>
      <c r="I279">
        <v>37.823214999999998</v>
      </c>
      <c r="J279">
        <v>-122.256381</v>
      </c>
      <c r="K279">
        <v>1161</v>
      </c>
      <c r="L279">
        <v>18</v>
      </c>
      <c r="M279">
        <v>3.3333333330000001</v>
      </c>
      <c r="N279">
        <v>0</v>
      </c>
      <c r="O279">
        <v>1</v>
      </c>
      <c r="P279">
        <v>2</v>
      </c>
      <c r="Q279" t="str">
        <f>VLOOKUP($A279,'[1]SheltersALL_2.17.22'!$1:$1048576,6,0)</f>
        <v>Oakland</v>
      </c>
      <c r="R279" t="str">
        <f>VLOOKUP($A279, [1]FA21_Ridership!$1:$1048576,11, 0)</f>
        <v>OAKLAND</v>
      </c>
      <c r="S279" t="str">
        <f>VLOOKUP($A279, [1]FA21_Ridership!$1:$1048576,12, 0)</f>
        <v>ALAMEDA</v>
      </c>
      <c r="T279">
        <f>VLOOKUP($A279, [1]FA21_Ridership!$1:$1048576,13, 0)</f>
        <v>2</v>
      </c>
      <c r="U279">
        <f t="shared" si="20"/>
        <v>36</v>
      </c>
      <c r="V279" s="67">
        <f t="shared" si="21"/>
        <v>0.1</v>
      </c>
      <c r="W279">
        <v>0.41418199999999999</v>
      </c>
      <c r="X279" s="67">
        <f t="shared" si="22"/>
        <v>0.13500000000000001</v>
      </c>
      <c r="Y279">
        <v>0.103143</v>
      </c>
      <c r="Z279" s="67">
        <f t="shared" si="23"/>
        <v>0.25800000000000001</v>
      </c>
      <c r="AA279">
        <f>VLOOKUP($C279,[1]Disability!$1:$1048576,5,FALSE)</f>
        <v>0</v>
      </c>
      <c r="AB279" s="67">
        <f t="shared" si="24"/>
        <v>0</v>
      </c>
      <c r="AC279" t="e">
        <f>VLOOKUP($A279,#REF!,9,FALSE)</f>
        <v>#REF!</v>
      </c>
    </row>
    <row r="280" spans="1:29">
      <c r="A280">
        <v>53088</v>
      </c>
      <c r="B280">
        <v>279</v>
      </c>
      <c r="C280">
        <v>1014980</v>
      </c>
      <c r="D280" t="s">
        <v>4235</v>
      </c>
      <c r="E280" t="s">
        <v>4236</v>
      </c>
      <c r="G280" t="e">
        <f>VLOOKUP($H280,[1]BRT!$1:$1048576,1,0)</f>
        <v>#N/A</v>
      </c>
      <c r="H280" t="s">
        <v>4475</v>
      </c>
      <c r="I280">
        <v>37.785620999999999</v>
      </c>
      <c r="J280">
        <v>-122.19196599999999</v>
      </c>
      <c r="K280">
        <v>1475</v>
      </c>
      <c r="L280">
        <v>18</v>
      </c>
      <c r="M280">
        <v>3.3333333330000001</v>
      </c>
      <c r="N280">
        <v>0</v>
      </c>
      <c r="O280">
        <v>0</v>
      </c>
      <c r="P280">
        <v>0</v>
      </c>
      <c r="Q280" t="e">
        <f>VLOOKUP($A280,'[1]SheltersALL_2.17.22'!$1:$1048576,6,0)</f>
        <v>#N/A</v>
      </c>
      <c r="R280" t="str">
        <f>VLOOKUP($A280, [1]FA21_Ridership!$1:$1048576,11, 0)</f>
        <v>OAKLAND</v>
      </c>
      <c r="S280" t="str">
        <f>VLOOKUP($A280, [1]FA21_Ridership!$1:$1048576,12, 0)</f>
        <v>ALAMEDA</v>
      </c>
      <c r="T280">
        <f>VLOOKUP($A280, [1]FA21_Ridership!$1:$1048576,13, 0)</f>
        <v>3</v>
      </c>
      <c r="U280">
        <f t="shared" si="20"/>
        <v>0</v>
      </c>
      <c r="V280" s="67">
        <f t="shared" si="21"/>
        <v>0</v>
      </c>
      <c r="W280">
        <v>0.51116600000000001</v>
      </c>
      <c r="X280" s="67">
        <f t="shared" si="22"/>
        <v>0.20599999999999999</v>
      </c>
      <c r="Y280">
        <v>2.9093999999999998E-2</v>
      </c>
      <c r="Z280" s="67">
        <f t="shared" si="23"/>
        <v>3.5000000000000003E-2</v>
      </c>
      <c r="AA280">
        <f>VLOOKUP($C280,[1]Disability!$1:$1048576,5,FALSE)</f>
        <v>0</v>
      </c>
      <c r="AB280" s="67">
        <f t="shared" si="24"/>
        <v>0</v>
      </c>
      <c r="AC280" t="e">
        <f>VLOOKUP($A280,#REF!,9,FALSE)</f>
        <v>#REF!</v>
      </c>
    </row>
    <row r="281" spans="1:29">
      <c r="A281">
        <v>59927</v>
      </c>
      <c r="B281">
        <v>280</v>
      </c>
      <c r="C281">
        <v>1002120</v>
      </c>
      <c r="D281" t="s">
        <v>4235</v>
      </c>
      <c r="E281" t="s">
        <v>4236</v>
      </c>
      <c r="G281" t="e">
        <f>VLOOKUP($H281,[1]BRT!$1:$1048576,1,0)</f>
        <v>#N/A</v>
      </c>
      <c r="H281" t="s">
        <v>4476</v>
      </c>
      <c r="I281">
        <v>37.797778000000001</v>
      </c>
      <c r="J281">
        <v>-122.193904</v>
      </c>
      <c r="K281">
        <v>975</v>
      </c>
      <c r="L281">
        <v>15</v>
      </c>
      <c r="M281">
        <v>4</v>
      </c>
      <c r="N281">
        <v>0</v>
      </c>
      <c r="O281">
        <v>0</v>
      </c>
      <c r="P281">
        <v>0</v>
      </c>
      <c r="Q281" t="e">
        <f>VLOOKUP($A281,'[1]SheltersALL_2.17.22'!$1:$1048576,6,0)</f>
        <v>#N/A</v>
      </c>
      <c r="R281" t="str">
        <f>VLOOKUP($A281, [1]FA21_Ridership!$1:$1048576,11, 0)</f>
        <v>OAKLAND</v>
      </c>
      <c r="S281" t="str">
        <f>VLOOKUP($A281, [1]FA21_Ridership!$1:$1048576,12, 0)</f>
        <v>ALAMEDA</v>
      </c>
      <c r="T281">
        <f>VLOOKUP($A281, [1]FA21_Ridership!$1:$1048576,13, 0)</f>
        <v>3</v>
      </c>
      <c r="U281">
        <f t="shared" si="20"/>
        <v>0</v>
      </c>
      <c r="V281" s="67">
        <f t="shared" si="21"/>
        <v>0</v>
      </c>
      <c r="W281">
        <v>0.75607500000000005</v>
      </c>
      <c r="X281" s="67">
        <f t="shared" si="22"/>
        <v>0.49199999999999999</v>
      </c>
      <c r="Y281">
        <v>7.8505000000000005E-2</v>
      </c>
      <c r="Z281" s="67">
        <f t="shared" si="23"/>
        <v>0.17299999999999999</v>
      </c>
      <c r="AA281">
        <f>VLOOKUP($C281,[1]Disability!$1:$1048576,5,FALSE)</f>
        <v>0</v>
      </c>
      <c r="AB281" s="67">
        <f t="shared" si="24"/>
        <v>0</v>
      </c>
      <c r="AC281" t="e">
        <f>VLOOKUP($A281,#REF!,9,FALSE)</f>
        <v>#REF!</v>
      </c>
    </row>
    <row r="282" spans="1:29">
      <c r="A282">
        <v>57530</v>
      </c>
      <c r="B282">
        <v>281</v>
      </c>
      <c r="C282">
        <v>1018130</v>
      </c>
      <c r="D282" t="s">
        <v>4235</v>
      </c>
      <c r="E282" t="s">
        <v>4236</v>
      </c>
      <c r="G282" t="e">
        <f>VLOOKUP($H282,[1]BRT!$1:$1048576,1,0)</f>
        <v>#N/A</v>
      </c>
      <c r="H282" t="s">
        <v>4477</v>
      </c>
      <c r="I282">
        <v>37.796173000000003</v>
      </c>
      <c r="J282">
        <v>-122.181423</v>
      </c>
      <c r="K282">
        <v>964</v>
      </c>
      <c r="L282">
        <v>15</v>
      </c>
      <c r="M282">
        <v>4</v>
      </c>
      <c r="N282">
        <v>0</v>
      </c>
      <c r="O282">
        <v>0</v>
      </c>
      <c r="P282">
        <v>0</v>
      </c>
      <c r="Q282" t="e">
        <f>VLOOKUP($A282,'[1]SheltersALL_2.17.22'!$1:$1048576,6,0)</f>
        <v>#N/A</v>
      </c>
      <c r="R282" t="str">
        <f>VLOOKUP($A282, [1]FA21_Ridership!$1:$1048576,11, 0)</f>
        <v>OAKLAND</v>
      </c>
      <c r="S282" t="str">
        <f>VLOOKUP($A282, [1]FA21_Ridership!$1:$1048576,12, 0)</f>
        <v>ALAMEDA</v>
      </c>
      <c r="T282">
        <f>VLOOKUP($A282, [1]FA21_Ridership!$1:$1048576,13, 0)</f>
        <v>3</v>
      </c>
      <c r="U282">
        <f t="shared" si="20"/>
        <v>0</v>
      </c>
      <c r="V282" s="67">
        <f t="shared" si="21"/>
        <v>0</v>
      </c>
      <c r="W282">
        <v>0.71019600000000005</v>
      </c>
      <c r="X282" s="67">
        <f t="shared" si="22"/>
        <v>0.42</v>
      </c>
      <c r="Y282">
        <v>0.151037</v>
      </c>
      <c r="Z282" s="67">
        <f t="shared" si="23"/>
        <v>0.36599999999999999</v>
      </c>
      <c r="AA282">
        <f>VLOOKUP($C282,[1]Disability!$1:$1048576,5,FALSE)</f>
        <v>0</v>
      </c>
      <c r="AB282" s="67">
        <f t="shared" si="24"/>
        <v>0</v>
      </c>
      <c r="AC282" t="e">
        <f>VLOOKUP($A282,#REF!,9,FALSE)</f>
        <v>#REF!</v>
      </c>
    </row>
    <row r="283" spans="1:29">
      <c r="A283">
        <v>53688</v>
      </c>
      <c r="B283">
        <v>282</v>
      </c>
      <c r="C283">
        <v>1018080</v>
      </c>
      <c r="D283" t="s">
        <v>4235</v>
      </c>
      <c r="E283" t="s">
        <v>4236</v>
      </c>
      <c r="G283" t="e">
        <f>VLOOKUP($H283,[1]BRT!$1:$1048576,1,0)</f>
        <v>#N/A</v>
      </c>
      <c r="H283" t="s">
        <v>4478</v>
      </c>
      <c r="I283">
        <v>37.799067999999998</v>
      </c>
      <c r="J283">
        <v>-122.191676</v>
      </c>
      <c r="K283">
        <v>975</v>
      </c>
      <c r="L283">
        <v>15</v>
      </c>
      <c r="M283">
        <v>4</v>
      </c>
      <c r="N283">
        <v>0</v>
      </c>
      <c r="O283">
        <v>0</v>
      </c>
      <c r="P283">
        <v>0</v>
      </c>
      <c r="Q283" t="e">
        <f>VLOOKUP($A283,'[1]SheltersALL_2.17.22'!$1:$1048576,6,0)</f>
        <v>#N/A</v>
      </c>
      <c r="R283" t="str">
        <f>VLOOKUP($A283, [1]FA21_Ridership!$1:$1048576,11, 0)</f>
        <v>OAKLAND</v>
      </c>
      <c r="S283" t="str">
        <f>VLOOKUP($A283, [1]FA21_Ridership!$1:$1048576,12, 0)</f>
        <v>ALAMEDA</v>
      </c>
      <c r="T283">
        <f>VLOOKUP($A283, [1]FA21_Ridership!$1:$1048576,13, 0)</f>
        <v>3</v>
      </c>
      <c r="U283">
        <f t="shared" si="20"/>
        <v>0</v>
      </c>
      <c r="V283" s="67">
        <f t="shared" si="21"/>
        <v>0</v>
      </c>
      <c r="W283">
        <v>0.53412999999999999</v>
      </c>
      <c r="X283" s="67">
        <f t="shared" si="22"/>
        <v>0.22800000000000001</v>
      </c>
      <c r="Y283">
        <v>6.1433000000000001E-2</v>
      </c>
      <c r="Z283" s="67">
        <f t="shared" si="23"/>
        <v>0.112</v>
      </c>
      <c r="AA283">
        <f>VLOOKUP($C283,[1]Disability!$1:$1048576,5,FALSE)</f>
        <v>0</v>
      </c>
      <c r="AB283" s="67">
        <f t="shared" si="24"/>
        <v>0</v>
      </c>
      <c r="AC283" t="e">
        <f>VLOOKUP($A283,#REF!,9,FALSE)</f>
        <v>#REF!</v>
      </c>
    </row>
    <row r="284" spans="1:29">
      <c r="A284">
        <v>56579</v>
      </c>
      <c r="B284">
        <v>283</v>
      </c>
      <c r="C284">
        <v>1018050</v>
      </c>
      <c r="D284" t="s">
        <v>4235</v>
      </c>
      <c r="E284" t="s">
        <v>4236</v>
      </c>
      <c r="G284" t="e">
        <f>VLOOKUP($H284,[1]BRT!$1:$1048576,1,0)</f>
        <v>#N/A</v>
      </c>
      <c r="H284" t="s">
        <v>4479</v>
      </c>
      <c r="I284">
        <v>37.794249000000001</v>
      </c>
      <c r="J284">
        <v>-122.17759100000001</v>
      </c>
      <c r="K284">
        <v>965</v>
      </c>
      <c r="L284">
        <v>15</v>
      </c>
      <c r="M284">
        <v>4</v>
      </c>
      <c r="N284">
        <v>0</v>
      </c>
      <c r="O284">
        <v>0</v>
      </c>
      <c r="P284">
        <v>0</v>
      </c>
      <c r="Q284" t="e">
        <f>VLOOKUP($A284,'[1]SheltersALL_2.17.22'!$1:$1048576,6,0)</f>
        <v>#N/A</v>
      </c>
      <c r="R284" t="str">
        <f>VLOOKUP($A284, [1]FA21_Ridership!$1:$1048576,11, 0)</f>
        <v>OAKLAND</v>
      </c>
      <c r="S284" t="str">
        <f>VLOOKUP($A284, [1]FA21_Ridership!$1:$1048576,12, 0)</f>
        <v>ALAMEDA</v>
      </c>
      <c r="T284">
        <f>VLOOKUP($A284, [1]FA21_Ridership!$1:$1048576,13, 0)</f>
        <v>3</v>
      </c>
      <c r="U284">
        <f t="shared" si="20"/>
        <v>0</v>
      </c>
      <c r="V284" s="67">
        <f t="shared" si="21"/>
        <v>0</v>
      </c>
      <c r="W284">
        <v>0.71019600000000005</v>
      </c>
      <c r="X284" s="67">
        <f t="shared" si="22"/>
        <v>0.42</v>
      </c>
      <c r="Y284">
        <v>0.151037</v>
      </c>
      <c r="Z284" s="67">
        <f t="shared" si="23"/>
        <v>0.36599999999999999</v>
      </c>
      <c r="AA284">
        <f>VLOOKUP($C284,[1]Disability!$1:$1048576,5,FALSE)</f>
        <v>0</v>
      </c>
      <c r="AB284" s="67">
        <f t="shared" si="24"/>
        <v>0</v>
      </c>
      <c r="AC284" t="e">
        <f>VLOOKUP($A284,#REF!,9,FALSE)</f>
        <v>#REF!</v>
      </c>
    </row>
    <row r="285" spans="1:29">
      <c r="A285">
        <v>55405</v>
      </c>
      <c r="B285">
        <v>284</v>
      </c>
      <c r="C285">
        <v>1018120</v>
      </c>
      <c r="D285" t="s">
        <v>4235</v>
      </c>
      <c r="E285" t="s">
        <v>4236</v>
      </c>
      <c r="G285" t="e">
        <f>VLOOKUP($H285,[1]BRT!$1:$1048576,1,0)</f>
        <v>#N/A</v>
      </c>
      <c r="H285" t="s">
        <v>4480</v>
      </c>
      <c r="I285">
        <v>37.794628000000003</v>
      </c>
      <c r="J285">
        <v>-122.17635</v>
      </c>
      <c r="K285">
        <v>975</v>
      </c>
      <c r="L285">
        <v>15</v>
      </c>
      <c r="M285">
        <v>4</v>
      </c>
      <c r="N285">
        <v>1</v>
      </c>
      <c r="O285">
        <v>0</v>
      </c>
      <c r="P285">
        <v>1</v>
      </c>
      <c r="Q285" t="e">
        <f>VLOOKUP($A285,'[1]SheltersALL_2.17.22'!$1:$1048576,6,0)</f>
        <v>#N/A</v>
      </c>
      <c r="R285" t="str">
        <f>VLOOKUP($A285, [1]FA21_Ridership!$1:$1048576,11, 0)</f>
        <v>OAKLAND</v>
      </c>
      <c r="S285" t="str">
        <f>VLOOKUP($A285, [1]FA21_Ridership!$1:$1048576,12, 0)</f>
        <v>ALAMEDA</v>
      </c>
      <c r="T285">
        <f>VLOOKUP($A285, [1]FA21_Ridership!$1:$1048576,13, 0)</f>
        <v>3</v>
      </c>
      <c r="U285">
        <f t="shared" si="20"/>
        <v>15</v>
      </c>
      <c r="V285" s="67">
        <f t="shared" si="21"/>
        <v>6.7000000000000004E-2</v>
      </c>
      <c r="W285">
        <v>0.50654999999999994</v>
      </c>
      <c r="X285" s="67">
        <f t="shared" si="22"/>
        <v>0.2</v>
      </c>
      <c r="Y285">
        <v>8.3333000000000004E-2</v>
      </c>
      <c r="Z285" s="67">
        <f t="shared" si="23"/>
        <v>0.187</v>
      </c>
      <c r="AA285">
        <f>VLOOKUP($C285,[1]Disability!$1:$1048576,5,FALSE)</f>
        <v>0</v>
      </c>
      <c r="AB285" s="67">
        <f t="shared" si="24"/>
        <v>0</v>
      </c>
      <c r="AC285" t="e">
        <f>VLOOKUP($A285,#REF!,9,FALSE)</f>
        <v>#REF!</v>
      </c>
    </row>
    <row r="286" spans="1:29">
      <c r="A286">
        <v>56140</v>
      </c>
      <c r="B286">
        <v>285</v>
      </c>
      <c r="C286">
        <v>1002100</v>
      </c>
      <c r="D286" t="s">
        <v>4235</v>
      </c>
      <c r="E286" t="s">
        <v>4236</v>
      </c>
      <c r="G286" t="e">
        <f>VLOOKUP($H286,[1]BRT!$1:$1048576,1,0)</f>
        <v>#N/A</v>
      </c>
      <c r="H286" t="s">
        <v>4481</v>
      </c>
      <c r="I286">
        <v>37.798766000000001</v>
      </c>
      <c r="J286">
        <v>-122.191864</v>
      </c>
      <c r="K286">
        <v>964</v>
      </c>
      <c r="L286">
        <v>15</v>
      </c>
      <c r="M286">
        <v>4</v>
      </c>
      <c r="N286">
        <v>0</v>
      </c>
      <c r="O286">
        <v>1</v>
      </c>
      <c r="P286">
        <v>1</v>
      </c>
      <c r="Q286" t="e">
        <f>VLOOKUP($A286,'[1]SheltersALL_2.17.22'!$1:$1048576,6,0)</f>
        <v>#N/A</v>
      </c>
      <c r="R286" t="str">
        <f>VLOOKUP($A286, [1]FA21_Ridership!$1:$1048576,11, 0)</f>
        <v>OAKLAND</v>
      </c>
      <c r="S286" t="str">
        <f>VLOOKUP($A286, [1]FA21_Ridership!$1:$1048576,12, 0)</f>
        <v>ALAMEDA</v>
      </c>
      <c r="T286">
        <f>VLOOKUP($A286, [1]FA21_Ridership!$1:$1048576,13, 0)</f>
        <v>3</v>
      </c>
      <c r="U286">
        <f t="shared" si="20"/>
        <v>15</v>
      </c>
      <c r="V286" s="67">
        <f t="shared" si="21"/>
        <v>6.7000000000000004E-2</v>
      </c>
      <c r="W286">
        <v>0.14469499999999999</v>
      </c>
      <c r="X286" s="67">
        <f t="shared" si="22"/>
        <v>2E-3</v>
      </c>
      <c r="Y286">
        <v>6.1093000000000001E-2</v>
      </c>
      <c r="Z286" s="67">
        <f t="shared" si="23"/>
        <v>0.111</v>
      </c>
      <c r="AA286">
        <f>VLOOKUP($C286,[1]Disability!$1:$1048576,5,FALSE)</f>
        <v>0</v>
      </c>
      <c r="AB286" s="67">
        <f t="shared" si="24"/>
        <v>0</v>
      </c>
      <c r="AC286" t="e">
        <f>VLOOKUP($A286,#REF!,9,FALSE)</f>
        <v>#REF!</v>
      </c>
    </row>
    <row r="287" spans="1:29">
      <c r="A287">
        <v>56240</v>
      </c>
      <c r="B287">
        <v>286</v>
      </c>
      <c r="C287">
        <v>1002110</v>
      </c>
      <c r="D287" t="s">
        <v>4235</v>
      </c>
      <c r="E287" t="s">
        <v>4236</v>
      </c>
      <c r="G287" t="e">
        <f>VLOOKUP($H287,[1]BRT!$1:$1048576,1,0)</f>
        <v>#N/A</v>
      </c>
      <c r="H287" t="s">
        <v>4476</v>
      </c>
      <c r="I287">
        <v>37.797680999999997</v>
      </c>
      <c r="J287">
        <v>-122.193544</v>
      </c>
      <c r="K287">
        <v>964</v>
      </c>
      <c r="L287">
        <v>15</v>
      </c>
      <c r="M287">
        <v>4</v>
      </c>
      <c r="N287">
        <v>0</v>
      </c>
      <c r="O287">
        <v>1</v>
      </c>
      <c r="P287">
        <v>1</v>
      </c>
      <c r="Q287" t="e">
        <f>VLOOKUP($A287,'[1]SheltersALL_2.17.22'!$1:$1048576,6,0)</f>
        <v>#N/A</v>
      </c>
      <c r="R287" t="str">
        <f>VLOOKUP($A287, [1]FA21_Ridership!$1:$1048576,11, 0)</f>
        <v>OAKLAND</v>
      </c>
      <c r="S287" t="str">
        <f>VLOOKUP($A287, [1]FA21_Ridership!$1:$1048576,12, 0)</f>
        <v>ALAMEDA</v>
      </c>
      <c r="T287">
        <f>VLOOKUP($A287, [1]FA21_Ridership!$1:$1048576,13, 0)</f>
        <v>3</v>
      </c>
      <c r="U287">
        <f t="shared" si="20"/>
        <v>15</v>
      </c>
      <c r="V287" s="67">
        <f t="shared" si="21"/>
        <v>6.7000000000000004E-2</v>
      </c>
      <c r="W287">
        <v>0.75607500000000005</v>
      </c>
      <c r="X287" s="67">
        <f t="shared" si="22"/>
        <v>0.49199999999999999</v>
      </c>
      <c r="Y287">
        <v>7.8505000000000005E-2</v>
      </c>
      <c r="Z287" s="67">
        <f t="shared" si="23"/>
        <v>0.17299999999999999</v>
      </c>
      <c r="AA287">
        <f>VLOOKUP($C287,[1]Disability!$1:$1048576,5,FALSE)</f>
        <v>0</v>
      </c>
      <c r="AB287" s="67">
        <f t="shared" si="24"/>
        <v>0</v>
      </c>
      <c r="AC287" t="e">
        <f>VLOOKUP($A287,#REF!,9,FALSE)</f>
        <v>#REF!</v>
      </c>
    </row>
    <row r="288" spans="1:29">
      <c r="A288">
        <v>57521</v>
      </c>
      <c r="B288">
        <v>287</v>
      </c>
      <c r="C288">
        <v>1018040</v>
      </c>
      <c r="D288" t="s">
        <v>4235</v>
      </c>
      <c r="E288" t="s">
        <v>4236</v>
      </c>
      <c r="G288" t="e">
        <f>VLOOKUP($H288,[1]BRT!$1:$1048576,1,0)</f>
        <v>#N/A</v>
      </c>
      <c r="H288" t="s">
        <v>4482</v>
      </c>
      <c r="I288">
        <v>37.798780999999998</v>
      </c>
      <c r="J288">
        <v>-122.18838</v>
      </c>
      <c r="K288">
        <v>964</v>
      </c>
      <c r="L288">
        <v>15</v>
      </c>
      <c r="M288">
        <v>4</v>
      </c>
      <c r="N288">
        <v>0</v>
      </c>
      <c r="O288">
        <v>1</v>
      </c>
      <c r="P288">
        <v>1</v>
      </c>
      <c r="Q288" t="e">
        <f>VLOOKUP($A288,'[1]SheltersALL_2.17.22'!$1:$1048576,6,0)</f>
        <v>#N/A</v>
      </c>
      <c r="R288" t="str">
        <f>VLOOKUP($A288, [1]FA21_Ridership!$1:$1048576,11, 0)</f>
        <v>OAKLAND</v>
      </c>
      <c r="S288" t="str">
        <f>VLOOKUP($A288, [1]FA21_Ridership!$1:$1048576,12, 0)</f>
        <v>ALAMEDA</v>
      </c>
      <c r="T288">
        <f>VLOOKUP($A288, [1]FA21_Ridership!$1:$1048576,13, 0)</f>
        <v>3</v>
      </c>
      <c r="U288">
        <f t="shared" si="20"/>
        <v>15</v>
      </c>
      <c r="V288" s="67">
        <f t="shared" si="21"/>
        <v>6.7000000000000004E-2</v>
      </c>
      <c r="W288">
        <v>0.14469499999999999</v>
      </c>
      <c r="X288" s="67">
        <f t="shared" si="22"/>
        <v>2E-3</v>
      </c>
      <c r="Y288">
        <v>6.1093000000000001E-2</v>
      </c>
      <c r="Z288" s="67">
        <f t="shared" si="23"/>
        <v>0.111</v>
      </c>
      <c r="AA288">
        <f>VLOOKUP($C288,[1]Disability!$1:$1048576,5,FALSE)</f>
        <v>0</v>
      </c>
      <c r="AB288" s="67">
        <f t="shared" si="24"/>
        <v>0</v>
      </c>
      <c r="AC288" t="e">
        <f>VLOOKUP($A288,#REF!,9,FALSE)</f>
        <v>#REF!</v>
      </c>
    </row>
    <row r="289" spans="1:29">
      <c r="A289">
        <v>56606</v>
      </c>
      <c r="B289">
        <v>288</v>
      </c>
      <c r="C289">
        <v>200370</v>
      </c>
      <c r="D289" t="s">
        <v>4235</v>
      </c>
      <c r="E289" t="s">
        <v>4236</v>
      </c>
      <c r="G289" t="e">
        <f>VLOOKUP($H289,[1]BRT!$1:$1048576,1,0)</f>
        <v>#N/A</v>
      </c>
      <c r="H289" t="s">
        <v>4483</v>
      </c>
      <c r="I289">
        <v>37.888069999999999</v>
      </c>
      <c r="J289">
        <v>-122.298112</v>
      </c>
      <c r="K289">
        <v>1365</v>
      </c>
      <c r="L289">
        <v>17</v>
      </c>
      <c r="M289">
        <v>3.5294117649999999</v>
      </c>
      <c r="N289">
        <v>1</v>
      </c>
      <c r="O289">
        <v>0</v>
      </c>
      <c r="P289">
        <v>1</v>
      </c>
      <c r="Q289" t="str">
        <f>VLOOKUP($A289,'[1]SheltersALL_2.17.22'!$1:$1048576,6,0)</f>
        <v>Albany</v>
      </c>
      <c r="R289" t="str">
        <f>VLOOKUP($A289, [1]FA21_Ridership!$1:$1048576,11, 0)</f>
        <v>ALBANY</v>
      </c>
      <c r="S289" t="str">
        <f>VLOOKUP($A289, [1]FA21_Ridership!$1:$1048576,12, 0)</f>
        <v>ALAMEDA</v>
      </c>
      <c r="T289">
        <f>VLOOKUP($A289, [1]FA21_Ridership!$1:$1048576,13, 0)</f>
        <v>1</v>
      </c>
      <c r="U289">
        <f t="shared" si="20"/>
        <v>17</v>
      </c>
      <c r="V289" s="67">
        <f t="shared" si="21"/>
        <v>6.8000000000000005E-2</v>
      </c>
      <c r="W289">
        <v>0.45117200000000002</v>
      </c>
      <c r="X289" s="67">
        <f t="shared" si="22"/>
        <v>0.153</v>
      </c>
      <c r="Y289">
        <v>0.16378400000000001</v>
      </c>
      <c r="Z289" s="67">
        <f t="shared" si="23"/>
        <v>0.39600000000000002</v>
      </c>
      <c r="AA289">
        <f>VLOOKUP($C289,[1]Disability!$1:$1048576,5,FALSE)</f>
        <v>1</v>
      </c>
      <c r="AB289" s="67">
        <f t="shared" si="24"/>
        <v>0.72499999999999998</v>
      </c>
      <c r="AC289" t="e">
        <f>VLOOKUP($A289,#REF!,9,FALSE)</f>
        <v>#REF!</v>
      </c>
    </row>
    <row r="290" spans="1:29">
      <c r="A290">
        <v>50252</v>
      </c>
      <c r="B290">
        <v>289</v>
      </c>
      <c r="C290">
        <v>1700450</v>
      </c>
      <c r="D290" t="s">
        <v>4235</v>
      </c>
      <c r="E290" t="s">
        <v>4236</v>
      </c>
      <c r="G290" t="e">
        <f>VLOOKUP($H290,[1]BRT!$1:$1048576,1,0)</f>
        <v>#N/A</v>
      </c>
      <c r="H290" t="s">
        <v>4484</v>
      </c>
      <c r="I290">
        <v>37.580981000000001</v>
      </c>
      <c r="J290">
        <v>-122.023916</v>
      </c>
      <c r="K290">
        <v>1398</v>
      </c>
      <c r="L290">
        <v>18</v>
      </c>
      <c r="M290">
        <v>3.3333333330000001</v>
      </c>
      <c r="N290">
        <v>1</v>
      </c>
      <c r="O290">
        <v>0</v>
      </c>
      <c r="P290">
        <v>1</v>
      </c>
      <c r="Q290" t="e">
        <f>VLOOKUP($A290,'[1]SheltersALL_2.17.22'!$1:$1048576,6,0)</f>
        <v>#N/A</v>
      </c>
      <c r="R290" t="str">
        <f>VLOOKUP($A290, [1]FA21_Ridership!$1:$1048576,11, 0)</f>
        <v>UNION CITY</v>
      </c>
      <c r="S290" t="str">
        <f>VLOOKUP($A290, [1]FA21_Ridership!$1:$1048576,12, 0)</f>
        <v>ALAMEDA</v>
      </c>
      <c r="T290">
        <f>VLOOKUP($A290, [1]FA21_Ridership!$1:$1048576,13, 0)</f>
        <v>9</v>
      </c>
      <c r="U290">
        <f t="shared" si="20"/>
        <v>18</v>
      </c>
      <c r="V290" s="67">
        <f t="shared" si="21"/>
        <v>6.9000000000000006E-2</v>
      </c>
      <c r="W290">
        <v>0.83855999999999997</v>
      </c>
      <c r="X290" s="67">
        <f t="shared" si="22"/>
        <v>0.64300000000000002</v>
      </c>
      <c r="Y290">
        <v>0.24284900000000001</v>
      </c>
      <c r="Z290" s="67">
        <f t="shared" si="23"/>
        <v>0.55800000000000005</v>
      </c>
      <c r="AA290">
        <f>VLOOKUP($C290,[1]Disability!$1:$1048576,5,FALSE)</f>
        <v>0</v>
      </c>
      <c r="AB290" s="67">
        <f t="shared" si="24"/>
        <v>0</v>
      </c>
      <c r="AC290" t="e">
        <f>VLOOKUP($A290,#REF!,9,FALSE)</f>
        <v>#REF!</v>
      </c>
    </row>
    <row r="291" spans="1:29">
      <c r="A291">
        <v>55634</v>
      </c>
      <c r="B291">
        <v>290</v>
      </c>
      <c r="C291">
        <v>1018560</v>
      </c>
      <c r="D291" t="s">
        <v>4235</v>
      </c>
      <c r="E291" t="s">
        <v>4236</v>
      </c>
      <c r="G291" t="e">
        <f>VLOOKUP($H291,[1]BRT!$1:$1048576,1,0)</f>
        <v>#N/A</v>
      </c>
      <c r="H291" t="s">
        <v>4485</v>
      </c>
      <c r="I291">
        <v>37.813713999999997</v>
      </c>
      <c r="J291">
        <v>-122.248276</v>
      </c>
      <c r="K291">
        <v>1161</v>
      </c>
      <c r="L291">
        <v>18</v>
      </c>
      <c r="M291">
        <v>3.3333333330000001</v>
      </c>
      <c r="N291">
        <v>1</v>
      </c>
      <c r="O291">
        <v>0</v>
      </c>
      <c r="P291">
        <v>1</v>
      </c>
      <c r="Q291" t="e">
        <f>VLOOKUP($A291,'[1]SheltersALL_2.17.22'!$1:$1048576,6,0)</f>
        <v>#N/A</v>
      </c>
      <c r="R291" t="str">
        <f>VLOOKUP($A291, [1]FA21_Ridership!$1:$1048576,11, 0)</f>
        <v>OAKLAND</v>
      </c>
      <c r="S291" t="str">
        <f>VLOOKUP($A291, [1]FA21_Ridership!$1:$1048576,12, 0)</f>
        <v>ALAMEDA</v>
      </c>
      <c r="T291">
        <f>VLOOKUP($A291, [1]FA21_Ridership!$1:$1048576,13, 0)</f>
        <v>2</v>
      </c>
      <c r="U291">
        <f t="shared" si="20"/>
        <v>18</v>
      </c>
      <c r="V291" s="67">
        <f t="shared" si="21"/>
        <v>6.9000000000000006E-2</v>
      </c>
      <c r="W291">
        <v>0.40482800000000002</v>
      </c>
      <c r="X291" s="67">
        <f t="shared" si="22"/>
        <v>0.127</v>
      </c>
      <c r="Y291">
        <v>0.408966</v>
      </c>
      <c r="Z291" s="67">
        <f t="shared" si="23"/>
        <v>0.76600000000000001</v>
      </c>
      <c r="AA291">
        <f>VLOOKUP($C291,[1]Disability!$1:$1048576,5,FALSE)</f>
        <v>1</v>
      </c>
      <c r="AB291" s="67">
        <f t="shared" si="24"/>
        <v>0.72499999999999998</v>
      </c>
      <c r="AC291" t="e">
        <f>VLOOKUP($A291,#REF!,9,FALSE)</f>
        <v>#REF!</v>
      </c>
    </row>
    <row r="292" spans="1:29">
      <c r="A292">
        <v>58477</v>
      </c>
      <c r="B292">
        <v>291</v>
      </c>
      <c r="C292">
        <v>1018540</v>
      </c>
      <c r="D292" t="s">
        <v>4235</v>
      </c>
      <c r="E292" t="s">
        <v>4236</v>
      </c>
      <c r="G292" t="e">
        <f>VLOOKUP($H292,[1]BRT!$1:$1048576,1,0)</f>
        <v>#N/A</v>
      </c>
      <c r="H292" t="s">
        <v>4486</v>
      </c>
      <c r="I292">
        <v>37.815990999999997</v>
      </c>
      <c r="J292">
        <v>-122.24928300000001</v>
      </c>
      <c r="K292">
        <v>1161</v>
      </c>
      <c r="L292">
        <v>18</v>
      </c>
      <c r="M292">
        <v>3.3333333330000001</v>
      </c>
      <c r="N292">
        <v>1</v>
      </c>
      <c r="O292">
        <v>0</v>
      </c>
      <c r="P292">
        <v>1</v>
      </c>
      <c r="Q292" t="e">
        <f>VLOOKUP($A292,'[1]SheltersALL_2.17.22'!$1:$1048576,6,0)</f>
        <v>#N/A</v>
      </c>
      <c r="R292" t="str">
        <f>VLOOKUP($A292, [1]FA21_Ridership!$1:$1048576,11, 0)</f>
        <v>OAKLAND</v>
      </c>
      <c r="S292" t="str">
        <f>VLOOKUP($A292, [1]FA21_Ridership!$1:$1048576,12, 0)</f>
        <v>ALAMEDA</v>
      </c>
      <c r="T292">
        <f>VLOOKUP($A292, [1]FA21_Ridership!$1:$1048576,13, 0)</f>
        <v>2</v>
      </c>
      <c r="U292">
        <f t="shared" si="20"/>
        <v>18</v>
      </c>
      <c r="V292" s="67">
        <f t="shared" si="21"/>
        <v>6.9000000000000006E-2</v>
      </c>
      <c r="W292">
        <v>0.40482800000000002</v>
      </c>
      <c r="X292" s="67">
        <f t="shared" si="22"/>
        <v>0.127</v>
      </c>
      <c r="Y292">
        <v>0.408966</v>
      </c>
      <c r="Z292" s="67">
        <f t="shared" si="23"/>
        <v>0.76600000000000001</v>
      </c>
      <c r="AA292">
        <f>VLOOKUP($C292,[1]Disability!$1:$1048576,5,FALSE)</f>
        <v>1</v>
      </c>
      <c r="AB292" s="67">
        <f t="shared" si="24"/>
        <v>0.72499999999999998</v>
      </c>
      <c r="AC292" t="e">
        <f>VLOOKUP($A292,#REF!,9,FALSE)</f>
        <v>#REF!</v>
      </c>
    </row>
    <row r="293" spans="1:29">
      <c r="A293">
        <v>51125</v>
      </c>
      <c r="B293">
        <v>292</v>
      </c>
      <c r="C293">
        <v>1015040</v>
      </c>
      <c r="D293" t="s">
        <v>4235</v>
      </c>
      <c r="E293" t="s">
        <v>4236</v>
      </c>
      <c r="G293" t="e">
        <f>VLOOKUP($H293,[1]BRT!$1:$1048576,1,0)</f>
        <v>#N/A</v>
      </c>
      <c r="H293" t="s">
        <v>4487</v>
      </c>
      <c r="I293">
        <v>37.796098999999998</v>
      </c>
      <c r="J293">
        <v>-122.203157</v>
      </c>
      <c r="K293">
        <v>1475</v>
      </c>
      <c r="L293">
        <v>18</v>
      </c>
      <c r="M293">
        <v>3.3333333330000001</v>
      </c>
      <c r="N293">
        <v>1</v>
      </c>
      <c r="O293">
        <v>0</v>
      </c>
      <c r="P293">
        <v>1</v>
      </c>
      <c r="Q293" t="e">
        <f>VLOOKUP($A293,'[1]SheltersALL_2.17.22'!$1:$1048576,6,0)</f>
        <v>#N/A</v>
      </c>
      <c r="R293" t="str">
        <f>VLOOKUP($A293, [1]FA21_Ridership!$1:$1048576,11, 0)</f>
        <v>OAKLAND</v>
      </c>
      <c r="S293" t="str">
        <f>VLOOKUP($A293, [1]FA21_Ridership!$1:$1048576,12, 0)</f>
        <v>ALAMEDA</v>
      </c>
      <c r="T293">
        <f>VLOOKUP($A293, [1]FA21_Ridership!$1:$1048576,13, 0)</f>
        <v>3</v>
      </c>
      <c r="U293">
        <f t="shared" si="20"/>
        <v>18</v>
      </c>
      <c r="V293" s="67">
        <f t="shared" si="21"/>
        <v>6.9000000000000006E-2</v>
      </c>
      <c r="W293">
        <v>0.69696999999999998</v>
      </c>
      <c r="X293" s="67">
        <f t="shared" si="22"/>
        <v>0.40600000000000003</v>
      </c>
      <c r="Y293">
        <v>0.33225100000000002</v>
      </c>
      <c r="Z293" s="67">
        <f t="shared" si="23"/>
        <v>0.67500000000000004</v>
      </c>
      <c r="AA293">
        <f>VLOOKUP($C293,[1]Disability!$1:$1048576,5,FALSE)</f>
        <v>0</v>
      </c>
      <c r="AB293" s="67">
        <f t="shared" si="24"/>
        <v>0</v>
      </c>
      <c r="AC293" t="e">
        <f>VLOOKUP($A293,#REF!,9,FALSE)</f>
        <v>#REF!</v>
      </c>
    </row>
    <row r="294" spans="1:29">
      <c r="A294">
        <v>59322</v>
      </c>
      <c r="B294">
        <v>293</v>
      </c>
      <c r="C294">
        <v>1014930</v>
      </c>
      <c r="D294" t="s">
        <v>4235</v>
      </c>
      <c r="E294" t="s">
        <v>4236</v>
      </c>
      <c r="G294" t="e">
        <f>VLOOKUP($H294,[1]BRT!$1:$1048576,1,0)</f>
        <v>#N/A</v>
      </c>
      <c r="H294" t="s">
        <v>4488</v>
      </c>
      <c r="I294">
        <v>37.785209000000002</v>
      </c>
      <c r="J294">
        <v>-122.189933</v>
      </c>
      <c r="K294">
        <v>1475</v>
      </c>
      <c r="L294">
        <v>18</v>
      </c>
      <c r="M294">
        <v>3.3333333330000001</v>
      </c>
      <c r="N294">
        <v>1</v>
      </c>
      <c r="O294">
        <v>0</v>
      </c>
      <c r="P294">
        <v>1</v>
      </c>
      <c r="Q294" t="e">
        <f>VLOOKUP($A294,'[1]SheltersALL_2.17.22'!$1:$1048576,6,0)</f>
        <v>#N/A</v>
      </c>
      <c r="R294" t="str">
        <f>VLOOKUP($A294, [1]FA21_Ridership!$1:$1048576,11, 0)</f>
        <v>OAKLAND</v>
      </c>
      <c r="S294" t="str">
        <f>VLOOKUP($A294, [1]FA21_Ridership!$1:$1048576,12, 0)</f>
        <v>ALAMEDA</v>
      </c>
      <c r="T294">
        <f>VLOOKUP($A294, [1]FA21_Ridership!$1:$1048576,13, 0)</f>
        <v>3</v>
      </c>
      <c r="U294">
        <f t="shared" si="20"/>
        <v>18</v>
      </c>
      <c r="V294" s="67">
        <f t="shared" si="21"/>
        <v>6.9000000000000006E-2</v>
      </c>
      <c r="W294">
        <v>0.51116600000000001</v>
      </c>
      <c r="X294" s="67">
        <f t="shared" si="22"/>
        <v>0.20599999999999999</v>
      </c>
      <c r="Y294">
        <v>2.9093999999999998E-2</v>
      </c>
      <c r="Z294" s="67">
        <f t="shared" si="23"/>
        <v>3.5000000000000003E-2</v>
      </c>
      <c r="AA294">
        <f>VLOOKUP($C294,[1]Disability!$1:$1048576,5,FALSE)</f>
        <v>0</v>
      </c>
      <c r="AB294" s="67">
        <f t="shared" si="24"/>
        <v>0</v>
      </c>
      <c r="AC294" t="e">
        <f>VLOOKUP($A294,#REF!,9,FALSE)</f>
        <v>#REF!</v>
      </c>
    </row>
    <row r="295" spans="1:29">
      <c r="A295">
        <v>55617</v>
      </c>
      <c r="B295">
        <v>294</v>
      </c>
      <c r="C295">
        <v>1018530</v>
      </c>
      <c r="D295" t="s">
        <v>4235</v>
      </c>
      <c r="E295" t="s">
        <v>4236</v>
      </c>
      <c r="G295" t="e">
        <f>VLOOKUP($H295,[1]BRT!$1:$1048576,1,0)</f>
        <v>#N/A</v>
      </c>
      <c r="H295" t="s">
        <v>4489</v>
      </c>
      <c r="I295">
        <v>37.814596999999999</v>
      </c>
      <c r="J295">
        <v>-122.24871</v>
      </c>
      <c r="K295">
        <v>1161</v>
      </c>
      <c r="L295">
        <v>18</v>
      </c>
      <c r="M295">
        <v>3.3333333330000001</v>
      </c>
      <c r="N295">
        <v>1</v>
      </c>
      <c r="O295">
        <v>0</v>
      </c>
      <c r="P295">
        <v>1</v>
      </c>
      <c r="Q295" t="e">
        <f>VLOOKUP($A295,'[1]SheltersALL_2.17.22'!$1:$1048576,6,0)</f>
        <v>#N/A</v>
      </c>
      <c r="R295" t="str">
        <f>VLOOKUP($A295, [1]FA21_Ridership!$1:$1048576,11, 0)</f>
        <v>OAKLAND</v>
      </c>
      <c r="S295" t="str">
        <f>VLOOKUP($A295, [1]FA21_Ridership!$1:$1048576,12, 0)</f>
        <v>ALAMEDA</v>
      </c>
      <c r="T295">
        <f>VLOOKUP($A295, [1]FA21_Ridership!$1:$1048576,13, 0)</f>
        <v>2</v>
      </c>
      <c r="U295">
        <f t="shared" si="20"/>
        <v>18</v>
      </c>
      <c r="V295" s="67">
        <f t="shared" si="21"/>
        <v>6.9000000000000006E-2</v>
      </c>
      <c r="W295">
        <v>0.40482800000000002</v>
      </c>
      <c r="X295" s="67">
        <f t="shared" si="22"/>
        <v>0.127</v>
      </c>
      <c r="Y295">
        <v>0.408966</v>
      </c>
      <c r="Z295" s="67">
        <f t="shared" si="23"/>
        <v>0.76600000000000001</v>
      </c>
      <c r="AA295">
        <f>VLOOKUP($C295,[1]Disability!$1:$1048576,5,FALSE)</f>
        <v>1</v>
      </c>
      <c r="AB295" s="67">
        <f t="shared" si="24"/>
        <v>0.72499999999999998</v>
      </c>
      <c r="AC295" t="e">
        <f>VLOOKUP($A295,#REF!,9,FALSE)</f>
        <v>#REF!</v>
      </c>
    </row>
    <row r="296" spans="1:29">
      <c r="A296">
        <v>58863</v>
      </c>
      <c r="B296">
        <v>295</v>
      </c>
      <c r="C296">
        <v>1014310</v>
      </c>
      <c r="D296" t="s">
        <v>4235</v>
      </c>
      <c r="E296" t="s">
        <v>4236</v>
      </c>
      <c r="G296" t="e">
        <f>VLOOKUP($H296,[1]BRT!$1:$1048576,1,0)</f>
        <v>#N/A</v>
      </c>
      <c r="H296" t="s">
        <v>4490</v>
      </c>
      <c r="I296">
        <v>37.813201999999997</v>
      </c>
      <c r="J296">
        <v>-122.251178</v>
      </c>
      <c r="K296">
        <v>1173</v>
      </c>
      <c r="L296">
        <v>18</v>
      </c>
      <c r="M296">
        <v>3.3333333330000001</v>
      </c>
      <c r="N296">
        <v>0</v>
      </c>
      <c r="O296">
        <v>1</v>
      </c>
      <c r="P296">
        <v>1</v>
      </c>
      <c r="Q296" t="e">
        <f>VLOOKUP($A296,'[1]SheltersALL_2.17.22'!$1:$1048576,6,0)</f>
        <v>#N/A</v>
      </c>
      <c r="R296" t="str">
        <f>VLOOKUP($A296, [1]FA21_Ridership!$1:$1048576,11, 0)</f>
        <v>OAKLAND</v>
      </c>
      <c r="S296" t="str">
        <f>VLOOKUP($A296, [1]FA21_Ridership!$1:$1048576,12, 0)</f>
        <v>ALAMEDA</v>
      </c>
      <c r="T296">
        <f>VLOOKUP($A296, [1]FA21_Ridership!$1:$1048576,13, 0)</f>
        <v>2</v>
      </c>
      <c r="U296">
        <f t="shared" si="20"/>
        <v>18</v>
      </c>
      <c r="V296" s="67">
        <f t="shared" si="21"/>
        <v>6.9000000000000006E-2</v>
      </c>
      <c r="W296">
        <v>0.86776399999999998</v>
      </c>
      <c r="X296" s="67">
        <f t="shared" si="22"/>
        <v>0.71199999999999997</v>
      </c>
      <c r="Y296">
        <v>0.43501899999999999</v>
      </c>
      <c r="Z296" s="67">
        <f t="shared" si="23"/>
        <v>0.80100000000000005</v>
      </c>
      <c r="AA296">
        <f>VLOOKUP($C296,[1]Disability!$1:$1048576,5,FALSE)</f>
        <v>1</v>
      </c>
      <c r="AB296" s="67">
        <f t="shared" si="24"/>
        <v>0.72499999999999998</v>
      </c>
      <c r="AC296" t="e">
        <f>VLOOKUP($A296,#REF!,9,FALSE)</f>
        <v>#REF!</v>
      </c>
    </row>
    <row r="297" spans="1:29">
      <c r="A297">
        <v>55710</v>
      </c>
      <c r="B297">
        <v>296</v>
      </c>
      <c r="C297">
        <v>1015320</v>
      </c>
      <c r="D297" t="s">
        <v>4235</v>
      </c>
      <c r="E297" t="s">
        <v>4236</v>
      </c>
      <c r="G297" t="e">
        <f>VLOOKUP($H297,[1]BRT!$1:$1048576,1,0)</f>
        <v>#N/A</v>
      </c>
      <c r="H297" t="s">
        <v>4491</v>
      </c>
      <c r="I297">
        <v>37.800474000000001</v>
      </c>
      <c r="J297">
        <v>-122.222731</v>
      </c>
      <c r="K297">
        <v>1474</v>
      </c>
      <c r="L297">
        <v>18</v>
      </c>
      <c r="M297">
        <v>3.3333333330000001</v>
      </c>
      <c r="N297">
        <v>0</v>
      </c>
      <c r="O297">
        <v>1</v>
      </c>
      <c r="P297">
        <v>1</v>
      </c>
      <c r="Q297" t="e">
        <f>VLOOKUP($A297,'[1]SheltersALL_2.17.22'!$1:$1048576,6,0)</f>
        <v>#N/A</v>
      </c>
      <c r="R297" t="str">
        <f>VLOOKUP($A297, [1]FA21_Ridership!$1:$1048576,11, 0)</f>
        <v>OAKLAND</v>
      </c>
      <c r="S297" t="str">
        <f>VLOOKUP($A297, [1]FA21_Ridership!$1:$1048576,12, 0)</f>
        <v>ALAMEDA</v>
      </c>
      <c r="T297">
        <f>VLOOKUP($A297, [1]FA21_Ridership!$1:$1048576,13, 0)</f>
        <v>2</v>
      </c>
      <c r="U297">
        <f t="shared" si="20"/>
        <v>18</v>
      </c>
      <c r="V297" s="67">
        <f t="shared" si="21"/>
        <v>6.9000000000000006E-2</v>
      </c>
      <c r="W297">
        <v>0.68569199999999997</v>
      </c>
      <c r="X297" s="67">
        <f t="shared" si="22"/>
        <v>0.39600000000000002</v>
      </c>
      <c r="Y297">
        <v>0.15559000000000001</v>
      </c>
      <c r="Z297" s="67">
        <f t="shared" si="23"/>
        <v>0.374</v>
      </c>
      <c r="AA297">
        <f>VLOOKUP($C297,[1]Disability!$1:$1048576,5,FALSE)</f>
        <v>1</v>
      </c>
      <c r="AB297" s="67">
        <f t="shared" si="24"/>
        <v>0.72499999999999998</v>
      </c>
      <c r="AC297" t="e">
        <f>VLOOKUP($A297,#REF!,9,FALSE)</f>
        <v>#REF!</v>
      </c>
    </row>
    <row r="298" spans="1:29">
      <c r="A298">
        <v>53346</v>
      </c>
      <c r="B298">
        <v>297</v>
      </c>
      <c r="C298">
        <v>1015050</v>
      </c>
      <c r="D298" t="s">
        <v>4235</v>
      </c>
      <c r="E298" t="s">
        <v>4236</v>
      </c>
      <c r="G298" t="e">
        <f>VLOOKUP($H298,[1]BRT!$1:$1048576,1,0)</f>
        <v>#N/A</v>
      </c>
      <c r="H298" t="s">
        <v>4487</v>
      </c>
      <c r="I298">
        <v>37.796162000000002</v>
      </c>
      <c r="J298">
        <v>-122.203509</v>
      </c>
      <c r="K298">
        <v>1434</v>
      </c>
      <c r="L298">
        <v>18</v>
      </c>
      <c r="M298">
        <v>3.3333333330000001</v>
      </c>
      <c r="N298">
        <v>0</v>
      </c>
      <c r="O298">
        <v>1</v>
      </c>
      <c r="P298">
        <v>1</v>
      </c>
      <c r="Q298" t="e">
        <f>VLOOKUP($A298,'[1]SheltersALL_2.17.22'!$1:$1048576,6,0)</f>
        <v>#N/A</v>
      </c>
      <c r="R298" t="str">
        <f>VLOOKUP($A298, [1]FA21_Ridership!$1:$1048576,11, 0)</f>
        <v>OAKLAND</v>
      </c>
      <c r="S298" t="str">
        <f>VLOOKUP($A298, [1]FA21_Ridership!$1:$1048576,12, 0)</f>
        <v>ALAMEDA</v>
      </c>
      <c r="T298">
        <f>VLOOKUP($A298, [1]FA21_Ridership!$1:$1048576,13, 0)</f>
        <v>3</v>
      </c>
      <c r="U298">
        <f t="shared" si="20"/>
        <v>18</v>
      </c>
      <c r="V298" s="67">
        <f t="shared" si="21"/>
        <v>6.9000000000000006E-2</v>
      </c>
      <c r="W298">
        <v>0.83997500000000003</v>
      </c>
      <c r="X298" s="67">
        <f t="shared" si="22"/>
        <v>0.64700000000000002</v>
      </c>
      <c r="Y298">
        <v>0.34825299999999998</v>
      </c>
      <c r="Z298" s="67">
        <f t="shared" si="23"/>
        <v>0.69399999999999995</v>
      </c>
      <c r="AA298">
        <f>VLOOKUP($C298,[1]Disability!$1:$1048576,5,FALSE)</f>
        <v>0</v>
      </c>
      <c r="AB298" s="67">
        <f t="shared" si="24"/>
        <v>0</v>
      </c>
      <c r="AC298" t="e">
        <f>VLOOKUP($A298,#REF!,9,FALSE)</f>
        <v>#REF!</v>
      </c>
    </row>
    <row r="299" spans="1:29">
      <c r="A299">
        <v>53349</v>
      </c>
      <c r="B299">
        <v>298</v>
      </c>
      <c r="C299">
        <v>1015310</v>
      </c>
      <c r="D299" t="s">
        <v>4235</v>
      </c>
      <c r="E299" t="s">
        <v>4236</v>
      </c>
      <c r="G299" t="e">
        <f>VLOOKUP($H299,[1]BRT!$1:$1048576,1,0)</f>
        <v>#N/A</v>
      </c>
      <c r="H299" t="s">
        <v>4491</v>
      </c>
      <c r="I299">
        <v>37.800353999999999</v>
      </c>
      <c r="J299">
        <v>-122.222855</v>
      </c>
      <c r="K299">
        <v>1435</v>
      </c>
      <c r="L299">
        <v>18</v>
      </c>
      <c r="M299">
        <v>3.3333333330000001</v>
      </c>
      <c r="N299">
        <v>0</v>
      </c>
      <c r="O299">
        <v>1</v>
      </c>
      <c r="P299">
        <v>1</v>
      </c>
      <c r="Q299" t="e">
        <f>VLOOKUP($A299,'[1]SheltersALL_2.17.22'!$1:$1048576,6,0)</f>
        <v>#N/A</v>
      </c>
      <c r="R299" t="str">
        <f>VLOOKUP($A299, [1]FA21_Ridership!$1:$1048576,11, 0)</f>
        <v>OAKLAND</v>
      </c>
      <c r="S299" t="str">
        <f>VLOOKUP($A299, [1]FA21_Ridership!$1:$1048576,12, 0)</f>
        <v>ALAMEDA</v>
      </c>
      <c r="T299">
        <f>VLOOKUP($A299, [1]FA21_Ridership!$1:$1048576,13, 0)</f>
        <v>2</v>
      </c>
      <c r="U299">
        <f t="shared" si="20"/>
        <v>18</v>
      </c>
      <c r="V299" s="67">
        <f t="shared" si="21"/>
        <v>6.9000000000000006E-2</v>
      </c>
      <c r="W299">
        <v>0.41267799999999999</v>
      </c>
      <c r="X299" s="67">
        <f t="shared" si="22"/>
        <v>0.13200000000000001</v>
      </c>
      <c r="Y299">
        <v>0.14230300000000001</v>
      </c>
      <c r="Z299" s="67">
        <f t="shared" si="23"/>
        <v>0.33600000000000002</v>
      </c>
      <c r="AA299">
        <f>VLOOKUP($C299,[1]Disability!$1:$1048576,5,FALSE)</f>
        <v>1</v>
      </c>
      <c r="AB299" s="67">
        <f t="shared" si="24"/>
        <v>0.72499999999999998</v>
      </c>
      <c r="AC299" t="e">
        <f>VLOOKUP($A299,#REF!,9,FALSE)</f>
        <v>#REF!</v>
      </c>
    </row>
    <row r="300" spans="1:29">
      <c r="A300">
        <v>52883</v>
      </c>
      <c r="B300">
        <v>299</v>
      </c>
      <c r="C300">
        <v>1008050</v>
      </c>
      <c r="D300" t="s">
        <v>4235</v>
      </c>
      <c r="E300" t="s">
        <v>4236</v>
      </c>
      <c r="G300" t="e">
        <f>VLOOKUP($H300,[1]BRT!$1:$1048576,1,0)</f>
        <v>#N/A</v>
      </c>
      <c r="H300" t="s">
        <v>4492</v>
      </c>
      <c r="I300">
        <v>37.794500999999997</v>
      </c>
      <c r="J300">
        <v>-122.25767</v>
      </c>
      <c r="K300">
        <v>1079</v>
      </c>
      <c r="L300">
        <v>19.3</v>
      </c>
      <c r="M300">
        <v>3.1088082899999998</v>
      </c>
      <c r="N300">
        <v>0</v>
      </c>
      <c r="O300">
        <v>1</v>
      </c>
      <c r="P300">
        <v>1</v>
      </c>
      <c r="Q300" t="e">
        <f>VLOOKUP($A300,'[1]SheltersALL_2.17.22'!$1:$1048576,6,0)</f>
        <v>#N/A</v>
      </c>
      <c r="R300" t="str">
        <f>VLOOKUP($A300, [1]FA21_Ridership!$1:$1048576,11, 0)</f>
        <v>OAKLAND</v>
      </c>
      <c r="S300" t="str">
        <f>VLOOKUP($A300, [1]FA21_Ridership!$1:$1048576,12, 0)</f>
        <v>ALAMEDA</v>
      </c>
      <c r="T300">
        <f>VLOOKUP($A300, [1]FA21_Ridership!$1:$1048576,13, 0)</f>
        <v>2</v>
      </c>
      <c r="U300">
        <f t="shared" si="20"/>
        <v>19.3</v>
      </c>
      <c r="V300" s="67">
        <f t="shared" si="21"/>
        <v>7.0999999999999994E-2</v>
      </c>
      <c r="W300">
        <v>0.95553100000000002</v>
      </c>
      <c r="X300" s="67">
        <f t="shared" si="22"/>
        <v>0.91900000000000004</v>
      </c>
      <c r="Y300">
        <v>0.52060700000000004</v>
      </c>
      <c r="Z300" s="67">
        <f t="shared" si="23"/>
        <v>0.877</v>
      </c>
      <c r="AA300">
        <f>VLOOKUP($C300,[1]Disability!$1:$1048576,5,FALSE)</f>
        <v>2</v>
      </c>
      <c r="AB300" s="67">
        <f t="shared" si="24"/>
        <v>0.91600000000000004</v>
      </c>
      <c r="AC300" t="e">
        <f>VLOOKUP($A300,#REF!,9,FALSE)</f>
        <v>#REF!</v>
      </c>
    </row>
    <row r="301" spans="1:29">
      <c r="A301">
        <v>54720</v>
      </c>
      <c r="B301">
        <v>300</v>
      </c>
      <c r="C301">
        <v>1700370</v>
      </c>
      <c r="D301" t="s">
        <v>4235</v>
      </c>
      <c r="E301" t="s">
        <v>4236</v>
      </c>
      <c r="G301" t="e">
        <f>VLOOKUP($H301,[1]BRT!$1:$1048576,1,0)</f>
        <v>#N/A</v>
      </c>
      <c r="H301" t="s">
        <v>4493</v>
      </c>
      <c r="I301">
        <v>37.580556000000001</v>
      </c>
      <c r="J301">
        <v>-122.02376099999999</v>
      </c>
      <c r="K301">
        <v>1474</v>
      </c>
      <c r="L301">
        <v>19.600000000000001</v>
      </c>
      <c r="M301">
        <v>3.0612244899999999</v>
      </c>
      <c r="N301">
        <v>0</v>
      </c>
      <c r="O301">
        <v>1</v>
      </c>
      <c r="P301">
        <v>1</v>
      </c>
      <c r="Q301" t="e">
        <f>VLOOKUP($A301,'[1]SheltersALL_2.17.22'!$1:$1048576,6,0)</f>
        <v>#N/A</v>
      </c>
      <c r="R301" t="str">
        <f>VLOOKUP($A301, [1]FA21_Ridership!$1:$1048576,11, 0)</f>
        <v>UNION CITY</v>
      </c>
      <c r="S301" t="str">
        <f>VLOOKUP($A301, [1]FA21_Ridership!$1:$1048576,12, 0)</f>
        <v>ALAMEDA</v>
      </c>
      <c r="T301">
        <f>VLOOKUP($A301, [1]FA21_Ridership!$1:$1048576,13, 0)</f>
        <v>9</v>
      </c>
      <c r="U301">
        <f t="shared" si="20"/>
        <v>19.600000000000001</v>
      </c>
      <c r="V301" s="67">
        <f t="shared" si="21"/>
        <v>7.0999999999999994E-2</v>
      </c>
      <c r="W301">
        <v>0.83743999999999996</v>
      </c>
      <c r="X301" s="67">
        <f t="shared" si="22"/>
        <v>0.63900000000000001</v>
      </c>
      <c r="Y301">
        <v>5.3242999999999999E-2</v>
      </c>
      <c r="Z301" s="67">
        <f t="shared" si="23"/>
        <v>8.6999999999999994E-2</v>
      </c>
      <c r="AA301">
        <f>VLOOKUP($C301,[1]Disability!$1:$1048576,5,FALSE)</f>
        <v>0</v>
      </c>
      <c r="AB301" s="67">
        <f t="shared" si="24"/>
        <v>0</v>
      </c>
      <c r="AC301" t="e">
        <f>VLOOKUP($A301,#REF!,9,FALSE)</f>
        <v>#REF!</v>
      </c>
    </row>
    <row r="302" spans="1:29">
      <c r="A302">
        <v>55638</v>
      </c>
      <c r="B302">
        <v>301</v>
      </c>
      <c r="C302">
        <v>1504170</v>
      </c>
      <c r="D302" t="s">
        <v>4235</v>
      </c>
      <c r="E302" t="s">
        <v>4236</v>
      </c>
      <c r="G302" t="e">
        <f>VLOOKUP($H302,[1]BRT!$1:$1048576,1,0)</f>
        <v>#N/A</v>
      </c>
      <c r="H302" t="s">
        <v>4494</v>
      </c>
      <c r="I302">
        <v>37.698644000000002</v>
      </c>
      <c r="J302">
        <v>-122.119007</v>
      </c>
      <c r="K302">
        <v>1401</v>
      </c>
      <c r="L302">
        <v>20</v>
      </c>
      <c r="M302">
        <v>3</v>
      </c>
      <c r="N302">
        <v>1</v>
      </c>
      <c r="O302">
        <v>0</v>
      </c>
      <c r="P302">
        <v>1</v>
      </c>
      <c r="Q302" t="str">
        <f>VLOOKUP($A302,'[1]SheltersALL_2.17.22'!$1:$1048576,6,0)</f>
        <v>Alameda Unincorporated</v>
      </c>
      <c r="R302" t="str">
        <f>VLOOKUP($A302, [1]FA21_Ridership!$1:$1048576,11, 0)</f>
        <v>COUNTY-ALAMEDA</v>
      </c>
      <c r="S302" t="str">
        <f>VLOOKUP($A302, [1]FA21_Ridership!$1:$1048576,12, 0)</f>
        <v>ALAMEDA</v>
      </c>
      <c r="T302">
        <f>VLOOKUP($A302, [1]FA21_Ridership!$1:$1048576,13, 0)</f>
        <v>4</v>
      </c>
      <c r="U302">
        <f t="shared" si="20"/>
        <v>20</v>
      </c>
      <c r="V302" s="67">
        <f t="shared" si="21"/>
        <v>7.0999999999999994E-2</v>
      </c>
      <c r="W302">
        <v>0.93381000000000003</v>
      </c>
      <c r="X302" s="67">
        <f t="shared" si="22"/>
        <v>0.84199999999999997</v>
      </c>
      <c r="Y302">
        <v>0.41234300000000002</v>
      </c>
      <c r="Z302" s="67">
        <f t="shared" si="23"/>
        <v>0.77400000000000002</v>
      </c>
      <c r="AA302">
        <f>VLOOKUP($C302,[1]Disability!$1:$1048576,5,FALSE)</f>
        <v>0</v>
      </c>
      <c r="AB302" s="67">
        <f t="shared" si="24"/>
        <v>0</v>
      </c>
      <c r="AC302" t="e">
        <f>VLOOKUP($A302,#REF!,9,FALSE)</f>
        <v>#REF!</v>
      </c>
    </row>
    <row r="303" spans="1:29">
      <c r="A303">
        <v>52669</v>
      </c>
      <c r="B303">
        <v>302</v>
      </c>
      <c r="C303">
        <v>706310</v>
      </c>
      <c r="D303" t="s">
        <v>4235</v>
      </c>
      <c r="E303" t="s">
        <v>4236</v>
      </c>
      <c r="G303" t="e">
        <f>VLOOKUP($H303,[1]BRT!$1:$1048576,1,0)</f>
        <v>#N/A</v>
      </c>
      <c r="H303" t="s">
        <v>4457</v>
      </c>
      <c r="I303">
        <v>37.47439</v>
      </c>
      <c r="J303">
        <v>-121.920801</v>
      </c>
      <c r="K303">
        <v>965</v>
      </c>
      <c r="L303">
        <v>20</v>
      </c>
      <c r="M303">
        <v>3</v>
      </c>
      <c r="N303">
        <v>0</v>
      </c>
      <c r="O303">
        <v>1</v>
      </c>
      <c r="P303">
        <v>1</v>
      </c>
      <c r="Q303" t="e">
        <f>VLOOKUP($A303,'[1]SheltersALL_2.17.22'!$1:$1048576,6,0)</f>
        <v>#N/A</v>
      </c>
      <c r="R303" t="str">
        <f>VLOOKUP($A303, [1]FA21_Ridership!$1:$1048576,11, 0)</f>
        <v>FREMONT</v>
      </c>
      <c r="S303" t="str">
        <f>VLOOKUP($A303, [1]FA21_Ridership!$1:$1048576,12, 0)</f>
        <v>ALAMEDA</v>
      </c>
      <c r="T303">
        <f>VLOOKUP($A303, [1]FA21_Ridership!$1:$1048576,13, 0)</f>
        <v>5</v>
      </c>
      <c r="U303">
        <f t="shared" si="20"/>
        <v>20</v>
      </c>
      <c r="V303" s="67">
        <f t="shared" si="21"/>
        <v>7.0999999999999994E-2</v>
      </c>
      <c r="W303">
        <v>0.94135500000000005</v>
      </c>
      <c r="X303" s="67">
        <f t="shared" si="22"/>
        <v>0.86599999999999999</v>
      </c>
      <c r="Y303">
        <v>7.7732999999999997E-2</v>
      </c>
      <c r="Z303" s="67">
        <f t="shared" si="23"/>
        <v>0.16</v>
      </c>
      <c r="AA303">
        <f>VLOOKUP($C303,[1]Disability!$1:$1048576,5,FALSE)</f>
        <v>0</v>
      </c>
      <c r="AB303" s="67">
        <f t="shared" si="24"/>
        <v>0</v>
      </c>
      <c r="AC303" t="e">
        <f>VLOOKUP($A303,#REF!,9,FALSE)</f>
        <v>#REF!</v>
      </c>
    </row>
    <row r="304" spans="1:29">
      <c r="A304">
        <v>56527</v>
      </c>
      <c r="B304">
        <v>303</v>
      </c>
      <c r="C304">
        <v>1017520</v>
      </c>
      <c r="D304" t="s">
        <v>4235</v>
      </c>
      <c r="E304" t="s">
        <v>4236</v>
      </c>
      <c r="G304" t="e">
        <f>VLOOKUP($H304,[1]BRT!$1:$1048576,1,0)</f>
        <v>#N/A</v>
      </c>
      <c r="H304" t="s">
        <v>4495</v>
      </c>
      <c r="I304">
        <v>37.804631999999998</v>
      </c>
      <c r="J304">
        <v>-122.228047</v>
      </c>
      <c r="K304">
        <v>961</v>
      </c>
      <c r="L304">
        <v>20</v>
      </c>
      <c r="M304">
        <v>3</v>
      </c>
      <c r="N304">
        <v>0</v>
      </c>
      <c r="O304">
        <v>1</v>
      </c>
      <c r="P304">
        <v>1</v>
      </c>
      <c r="Q304" t="e">
        <f>VLOOKUP($A304,'[1]SheltersALL_2.17.22'!$1:$1048576,6,0)</f>
        <v>#N/A</v>
      </c>
      <c r="R304" t="str">
        <f>VLOOKUP($A304, [1]FA21_Ridership!$1:$1048576,11, 0)</f>
        <v>OAKLAND</v>
      </c>
      <c r="S304" t="str">
        <f>VLOOKUP($A304, [1]FA21_Ridership!$1:$1048576,12, 0)</f>
        <v>ALAMEDA</v>
      </c>
      <c r="T304">
        <f>VLOOKUP($A304, [1]FA21_Ridership!$1:$1048576,13, 0)</f>
        <v>2</v>
      </c>
      <c r="U304">
        <f t="shared" si="20"/>
        <v>20</v>
      </c>
      <c r="V304" s="67">
        <f t="shared" si="21"/>
        <v>7.0999999999999994E-2</v>
      </c>
      <c r="W304">
        <v>0.31068000000000001</v>
      </c>
      <c r="X304" s="67">
        <f t="shared" si="22"/>
        <v>7.3999999999999996E-2</v>
      </c>
      <c r="Y304">
        <v>8.3644999999999997E-2</v>
      </c>
      <c r="Z304" s="67">
        <f t="shared" si="23"/>
        <v>0.19</v>
      </c>
      <c r="AA304">
        <f>VLOOKUP($C304,[1]Disability!$1:$1048576,5,FALSE)</f>
        <v>0</v>
      </c>
      <c r="AB304" s="67">
        <f t="shared" si="24"/>
        <v>0</v>
      </c>
      <c r="AC304" t="e">
        <f>VLOOKUP($A304,#REF!,9,FALSE)</f>
        <v>#REF!</v>
      </c>
    </row>
    <row r="305" spans="1:29">
      <c r="A305">
        <v>55090</v>
      </c>
      <c r="B305">
        <v>304</v>
      </c>
      <c r="C305">
        <v>1008060</v>
      </c>
      <c r="D305" t="s">
        <v>4235</v>
      </c>
      <c r="E305" t="s">
        <v>4236</v>
      </c>
      <c r="G305" t="e">
        <f>VLOOKUP($H305,[1]BRT!$1:$1048576,1,0)</f>
        <v>#N/A</v>
      </c>
      <c r="H305" t="s">
        <v>4496</v>
      </c>
      <c r="I305">
        <v>37.797834000000002</v>
      </c>
      <c r="J305">
        <v>-122.26311099999999</v>
      </c>
      <c r="K305">
        <v>1098</v>
      </c>
      <c r="L305">
        <v>20</v>
      </c>
      <c r="M305">
        <v>3</v>
      </c>
      <c r="N305">
        <v>0</v>
      </c>
      <c r="O305">
        <v>1</v>
      </c>
      <c r="P305">
        <v>1</v>
      </c>
      <c r="Q305" t="str">
        <f>VLOOKUP($A305,'[1]SheltersALL_2.17.22'!$1:$1048576,6,0)</f>
        <v>Oakland</v>
      </c>
      <c r="R305" t="str">
        <f>VLOOKUP($A305, [1]FA21_Ridership!$1:$1048576,11, 0)</f>
        <v>OAKLAND</v>
      </c>
      <c r="S305" t="str">
        <f>VLOOKUP($A305, [1]FA21_Ridership!$1:$1048576,12, 0)</f>
        <v>ALAMEDA</v>
      </c>
      <c r="T305">
        <f>VLOOKUP($A305, [1]FA21_Ridership!$1:$1048576,13, 0)</f>
        <v>2</v>
      </c>
      <c r="U305">
        <f t="shared" si="20"/>
        <v>20</v>
      </c>
      <c r="V305" s="67">
        <f t="shared" si="21"/>
        <v>7.0999999999999994E-2</v>
      </c>
      <c r="W305">
        <v>0.59194500000000005</v>
      </c>
      <c r="X305" s="67">
        <f t="shared" si="22"/>
        <v>0.27900000000000003</v>
      </c>
      <c r="Y305">
        <v>0.13566500000000001</v>
      </c>
      <c r="Z305" s="67">
        <f t="shared" si="23"/>
        <v>0.33</v>
      </c>
      <c r="AA305">
        <f>VLOOKUP($C305,[1]Disability!$1:$1048576,5,FALSE)</f>
        <v>1</v>
      </c>
      <c r="AB305" s="67">
        <f t="shared" si="24"/>
        <v>0.72499999999999998</v>
      </c>
      <c r="AC305" t="e">
        <f>VLOOKUP($A305,#REF!,9,FALSE)</f>
        <v>#REF!</v>
      </c>
    </row>
    <row r="306" spans="1:29">
      <c r="A306">
        <v>56250</v>
      </c>
      <c r="B306">
        <v>305</v>
      </c>
      <c r="C306">
        <v>707290</v>
      </c>
      <c r="D306" t="s">
        <v>4235</v>
      </c>
      <c r="E306" t="s">
        <v>4236</v>
      </c>
      <c r="G306" t="e">
        <f>VLOOKUP($H306,[1]BRT!$1:$1048576,1,0)</f>
        <v>#N/A</v>
      </c>
      <c r="H306" t="s">
        <v>4472</v>
      </c>
      <c r="I306">
        <v>37.574770999999998</v>
      </c>
      <c r="J306">
        <v>-122.028604</v>
      </c>
      <c r="K306">
        <v>1474</v>
      </c>
      <c r="L306">
        <v>20</v>
      </c>
      <c r="M306">
        <v>3</v>
      </c>
      <c r="N306">
        <v>0</v>
      </c>
      <c r="O306">
        <v>1</v>
      </c>
      <c r="P306">
        <v>1</v>
      </c>
      <c r="Q306" t="e">
        <f>VLOOKUP($A306,'[1]SheltersALL_2.17.22'!$1:$1048576,6,0)</f>
        <v>#N/A</v>
      </c>
      <c r="R306" t="str">
        <f>VLOOKUP($A306, [1]FA21_Ridership!$1:$1048576,11, 0)</f>
        <v>FREMONT</v>
      </c>
      <c r="S306" t="str">
        <f>VLOOKUP($A306, [1]FA21_Ridership!$1:$1048576,12, 0)</f>
        <v>ALAMEDA</v>
      </c>
      <c r="T306">
        <f>VLOOKUP($A306, [1]FA21_Ridership!$1:$1048576,13, 0)</f>
        <v>5</v>
      </c>
      <c r="U306">
        <f t="shared" si="20"/>
        <v>20</v>
      </c>
      <c r="V306" s="67">
        <f t="shared" si="21"/>
        <v>7.0999999999999994E-2</v>
      </c>
      <c r="W306">
        <v>0.63443499999999997</v>
      </c>
      <c r="X306" s="67">
        <f t="shared" si="22"/>
        <v>0.32900000000000001</v>
      </c>
      <c r="Y306">
        <v>0.121855</v>
      </c>
      <c r="Z306" s="67">
        <f t="shared" si="23"/>
        <v>0.30299999999999999</v>
      </c>
      <c r="AA306">
        <f>VLOOKUP($C306,[1]Disability!$1:$1048576,5,FALSE)</f>
        <v>0</v>
      </c>
      <c r="AB306" s="67">
        <f t="shared" si="24"/>
        <v>0</v>
      </c>
      <c r="AC306" t="e">
        <f>VLOOKUP($A306,#REF!,9,FALSE)</f>
        <v>#REF!</v>
      </c>
    </row>
    <row r="307" spans="1:29">
      <c r="A307">
        <v>56510</v>
      </c>
      <c r="B307">
        <v>306</v>
      </c>
      <c r="C307">
        <v>9802360</v>
      </c>
      <c r="D307" t="s">
        <v>4235</v>
      </c>
      <c r="E307" t="s">
        <v>4236</v>
      </c>
      <c r="G307" t="e">
        <f>VLOOKUP($H307,[1]BRT!$1:$1048576,1,0)</f>
        <v>#N/A</v>
      </c>
      <c r="H307" t="s">
        <v>4497</v>
      </c>
      <c r="I307">
        <v>37.459798999999997</v>
      </c>
      <c r="J307">
        <v>-121.91234799999999</v>
      </c>
      <c r="K307">
        <v>965</v>
      </c>
      <c r="L307">
        <v>20</v>
      </c>
      <c r="M307">
        <v>3</v>
      </c>
      <c r="N307">
        <v>0</v>
      </c>
      <c r="O307">
        <v>1</v>
      </c>
      <c r="P307">
        <v>1</v>
      </c>
      <c r="Q307" t="e">
        <f>VLOOKUP($A307,'[1]SheltersALL_2.17.22'!$1:$1048576,6,0)</f>
        <v>#N/A</v>
      </c>
      <c r="R307" t="str">
        <f>VLOOKUP($A307, [1]FA21_Ridership!$1:$1048576,11, 0)</f>
        <v>MILPITAS</v>
      </c>
      <c r="S307" t="str">
        <f>VLOOKUP($A307, [1]FA21_Ridership!$1:$1048576,12, 0)</f>
        <v>SANTA CLARA</v>
      </c>
      <c r="T307">
        <f>VLOOKUP($A307, [1]FA21_Ridership!$1:$1048576,13, 0)</f>
        <v>9</v>
      </c>
      <c r="U307">
        <f t="shared" si="20"/>
        <v>20</v>
      </c>
      <c r="V307" s="67">
        <f t="shared" si="21"/>
        <v>7.0999999999999994E-2</v>
      </c>
      <c r="W307">
        <v>0.92271199999999998</v>
      </c>
      <c r="X307" s="67">
        <f t="shared" si="22"/>
        <v>0.81699999999999995</v>
      </c>
      <c r="Y307">
        <v>0.37914700000000001</v>
      </c>
      <c r="Z307" s="67">
        <f t="shared" si="23"/>
        <v>0.74</v>
      </c>
      <c r="AA307">
        <f>VLOOKUP($C307,[1]Disability!$1:$1048576,5,FALSE)</f>
        <v>0</v>
      </c>
      <c r="AB307" s="67">
        <f t="shared" si="24"/>
        <v>0</v>
      </c>
      <c r="AC307" t="e">
        <f>VLOOKUP($A307,#REF!,9,FALSE)</f>
        <v>#REF!</v>
      </c>
    </row>
    <row r="308" spans="1:29">
      <c r="A308">
        <v>53393</v>
      </c>
      <c r="B308">
        <v>307</v>
      </c>
      <c r="C308">
        <v>900250</v>
      </c>
      <c r="D308" t="s">
        <v>4235</v>
      </c>
      <c r="E308" t="s">
        <v>4236</v>
      </c>
      <c r="G308" t="e">
        <f>VLOOKUP($H308,[1]BRT!$1:$1048576,1,0)</f>
        <v>#N/A</v>
      </c>
      <c r="H308" t="s">
        <v>4498</v>
      </c>
      <c r="I308">
        <v>37.525278999999998</v>
      </c>
      <c r="J308">
        <v>-122.008189</v>
      </c>
      <c r="K308">
        <v>1060</v>
      </c>
      <c r="L308">
        <v>21</v>
      </c>
      <c r="M308">
        <v>2.8571428569999999</v>
      </c>
      <c r="N308">
        <v>1</v>
      </c>
      <c r="O308">
        <v>0</v>
      </c>
      <c r="P308">
        <v>1</v>
      </c>
      <c r="Q308" t="e">
        <f>VLOOKUP($A308,'[1]SheltersALL_2.17.22'!$1:$1048576,6,0)</f>
        <v>#N/A</v>
      </c>
      <c r="R308" t="str">
        <f>VLOOKUP($A308, [1]FA21_Ridership!$1:$1048576,11, 0)</f>
        <v>NEWARK</v>
      </c>
      <c r="S308" t="str">
        <f>VLOOKUP($A308, [1]FA21_Ridership!$1:$1048576,12, 0)</f>
        <v>ALAMEDA</v>
      </c>
      <c r="T308">
        <f>VLOOKUP($A308, [1]FA21_Ridership!$1:$1048576,13, 0)</f>
        <v>5</v>
      </c>
      <c r="U308">
        <f t="shared" si="20"/>
        <v>21</v>
      </c>
      <c r="V308" s="67">
        <f t="shared" si="21"/>
        <v>7.2999999999999995E-2</v>
      </c>
      <c r="W308">
        <v>0.77039100000000005</v>
      </c>
      <c r="X308" s="67">
        <f t="shared" si="22"/>
        <v>0.52100000000000002</v>
      </c>
      <c r="Y308">
        <v>5.4190000000000002E-2</v>
      </c>
      <c r="Z308" s="67">
        <f t="shared" si="23"/>
        <v>8.8999999999999996E-2</v>
      </c>
      <c r="AA308">
        <f>VLOOKUP($C308,[1]Disability!$1:$1048576,5,FALSE)</f>
        <v>0</v>
      </c>
      <c r="AB308" s="67">
        <f t="shared" si="24"/>
        <v>0</v>
      </c>
      <c r="AC308" t="e">
        <f>VLOOKUP($A308,#REF!,9,FALSE)</f>
        <v>#REF!</v>
      </c>
    </row>
    <row r="309" spans="1:29">
      <c r="A309">
        <v>54232</v>
      </c>
      <c r="B309">
        <v>308</v>
      </c>
      <c r="C309">
        <v>701410</v>
      </c>
      <c r="D309" t="s">
        <v>4235</v>
      </c>
      <c r="E309" t="s">
        <v>4236</v>
      </c>
      <c r="G309" t="e">
        <f>VLOOKUP($H309,[1]BRT!$1:$1048576,1,0)</f>
        <v>#N/A</v>
      </c>
      <c r="H309" t="s">
        <v>4499</v>
      </c>
      <c r="I309">
        <v>37.568855999999997</v>
      </c>
      <c r="J309">
        <v>-122.034007</v>
      </c>
      <c r="K309">
        <v>1060</v>
      </c>
      <c r="L309">
        <v>21</v>
      </c>
      <c r="M309">
        <v>2.8571428569999999</v>
      </c>
      <c r="N309">
        <v>0</v>
      </c>
      <c r="O309">
        <v>1</v>
      </c>
      <c r="P309">
        <v>1</v>
      </c>
      <c r="Q309" t="e">
        <f>VLOOKUP($A309,'[1]SheltersALL_2.17.22'!$1:$1048576,6,0)</f>
        <v>#N/A</v>
      </c>
      <c r="R309" t="str">
        <f>VLOOKUP($A309, [1]FA21_Ridership!$1:$1048576,11, 0)</f>
        <v>FREMONT</v>
      </c>
      <c r="S309" t="str">
        <f>VLOOKUP($A309, [1]FA21_Ridership!$1:$1048576,12, 0)</f>
        <v>ALAMEDA</v>
      </c>
      <c r="T309">
        <f>VLOOKUP($A309, [1]FA21_Ridership!$1:$1048576,13, 0)</f>
        <v>5</v>
      </c>
      <c r="U309">
        <f t="shared" si="20"/>
        <v>21</v>
      </c>
      <c r="V309" s="67">
        <f t="shared" si="21"/>
        <v>7.2999999999999995E-2</v>
      </c>
      <c r="W309">
        <v>0.64790999999999999</v>
      </c>
      <c r="X309" s="67">
        <f t="shared" si="22"/>
        <v>0.33700000000000002</v>
      </c>
      <c r="Y309">
        <v>2.7331000000000001E-2</v>
      </c>
      <c r="Z309" s="67">
        <f t="shared" si="23"/>
        <v>3.1E-2</v>
      </c>
      <c r="AA309">
        <f>VLOOKUP($C309,[1]Disability!$1:$1048576,5,FALSE)</f>
        <v>0</v>
      </c>
      <c r="AB309" s="67">
        <f t="shared" si="24"/>
        <v>0</v>
      </c>
      <c r="AC309" t="e">
        <f>VLOOKUP($A309,#REF!,9,FALSE)</f>
        <v>#REF!</v>
      </c>
    </row>
    <row r="310" spans="1:29">
      <c r="A310">
        <v>53959</v>
      </c>
      <c r="B310">
        <v>309</v>
      </c>
      <c r="C310">
        <v>900450</v>
      </c>
      <c r="D310" t="s">
        <v>4235</v>
      </c>
      <c r="E310" t="s">
        <v>4236</v>
      </c>
      <c r="G310" t="e">
        <f>VLOOKUP($H310,[1]BRT!$1:$1048576,1,0)</f>
        <v>#N/A</v>
      </c>
      <c r="H310" t="s">
        <v>4500</v>
      </c>
      <c r="I310">
        <v>37.533842</v>
      </c>
      <c r="J310">
        <v>-122.02184</v>
      </c>
      <c r="K310">
        <v>1059</v>
      </c>
      <c r="L310">
        <v>21</v>
      </c>
      <c r="M310">
        <v>2.8571428569999999</v>
      </c>
      <c r="N310">
        <v>0</v>
      </c>
      <c r="O310">
        <v>1</v>
      </c>
      <c r="P310">
        <v>1</v>
      </c>
      <c r="Q310" t="e">
        <f>VLOOKUP($A310,'[1]SheltersALL_2.17.22'!$1:$1048576,6,0)</f>
        <v>#N/A</v>
      </c>
      <c r="R310" t="str">
        <f>VLOOKUP($A310, [1]FA21_Ridership!$1:$1048576,11, 0)</f>
        <v>NEWARK</v>
      </c>
      <c r="S310" t="str">
        <f>VLOOKUP($A310, [1]FA21_Ridership!$1:$1048576,12, 0)</f>
        <v>ALAMEDA</v>
      </c>
      <c r="T310">
        <f>VLOOKUP($A310, [1]FA21_Ridership!$1:$1048576,13, 0)</f>
        <v>5</v>
      </c>
      <c r="U310">
        <f t="shared" si="20"/>
        <v>21</v>
      </c>
      <c r="V310" s="67">
        <f t="shared" si="21"/>
        <v>7.2999999999999995E-2</v>
      </c>
      <c r="W310">
        <v>0.71529100000000001</v>
      </c>
      <c r="X310" s="67">
        <f t="shared" si="22"/>
        <v>0.42699999999999999</v>
      </c>
      <c r="Y310">
        <v>1.2796E-2</v>
      </c>
      <c r="Z310" s="67">
        <f t="shared" si="23"/>
        <v>1.0999999999999999E-2</v>
      </c>
      <c r="AA310">
        <f>VLOOKUP($C310,[1]Disability!$1:$1048576,5,FALSE)</f>
        <v>0</v>
      </c>
      <c r="AB310" s="67">
        <f t="shared" si="24"/>
        <v>0</v>
      </c>
      <c r="AC310" t="e">
        <f>VLOOKUP($A310,#REF!,9,FALSE)</f>
        <v>#REF!</v>
      </c>
    </row>
    <row r="311" spans="1:29">
      <c r="A311">
        <v>55097</v>
      </c>
      <c r="B311">
        <v>310</v>
      </c>
      <c r="C311">
        <v>703990</v>
      </c>
      <c r="D311" t="s">
        <v>4235</v>
      </c>
      <c r="E311" t="s">
        <v>4236</v>
      </c>
      <c r="G311" t="e">
        <f>VLOOKUP($H311,[1]BRT!$1:$1048576,1,0)</f>
        <v>#N/A</v>
      </c>
      <c r="H311" t="s">
        <v>4501</v>
      </c>
      <c r="I311">
        <v>37.551271</v>
      </c>
      <c r="J311">
        <v>-121.98597700000001</v>
      </c>
      <c r="K311">
        <v>1075</v>
      </c>
      <c r="L311">
        <v>21</v>
      </c>
      <c r="M311">
        <v>2.8571428569999999</v>
      </c>
      <c r="N311">
        <v>0</v>
      </c>
      <c r="O311">
        <v>1</v>
      </c>
      <c r="P311">
        <v>1</v>
      </c>
      <c r="Q311" t="e">
        <f>VLOOKUP($A311,'[1]SheltersALL_2.17.22'!$1:$1048576,6,0)</f>
        <v>#N/A</v>
      </c>
      <c r="R311" t="str">
        <f>VLOOKUP($A311, [1]FA21_Ridership!$1:$1048576,11, 0)</f>
        <v>FREMONT</v>
      </c>
      <c r="S311" t="str">
        <f>VLOOKUP($A311, [1]FA21_Ridership!$1:$1048576,12, 0)</f>
        <v>ALAMEDA</v>
      </c>
      <c r="T311">
        <f>VLOOKUP($A311, [1]FA21_Ridership!$1:$1048576,13, 0)</f>
        <v>5</v>
      </c>
      <c r="U311">
        <f t="shared" si="20"/>
        <v>21</v>
      </c>
      <c r="V311" s="67">
        <f t="shared" si="21"/>
        <v>7.2999999999999995E-2</v>
      </c>
      <c r="W311">
        <v>0.938195</v>
      </c>
      <c r="X311" s="67">
        <f t="shared" si="22"/>
        <v>0.85099999999999998</v>
      </c>
      <c r="Y311">
        <v>8.2818000000000003E-2</v>
      </c>
      <c r="Z311" s="67">
        <f t="shared" si="23"/>
        <v>0.182</v>
      </c>
      <c r="AA311">
        <f>VLOOKUP($C311,[1]Disability!$1:$1048576,5,FALSE)</f>
        <v>2</v>
      </c>
      <c r="AB311" s="67">
        <f t="shared" si="24"/>
        <v>0.91600000000000004</v>
      </c>
      <c r="AC311" t="e">
        <f>VLOOKUP($A311,#REF!,9,FALSE)</f>
        <v>#REF!</v>
      </c>
    </row>
    <row r="312" spans="1:29">
      <c r="A312">
        <v>50965</v>
      </c>
      <c r="B312">
        <v>311</v>
      </c>
      <c r="C312">
        <v>1301880</v>
      </c>
      <c r="D312" t="s">
        <v>4235</v>
      </c>
      <c r="E312" t="s">
        <v>4236</v>
      </c>
      <c r="G312" t="e">
        <f>VLOOKUP($H312,[1]BRT!$1:$1048576,1,0)</f>
        <v>#N/A</v>
      </c>
      <c r="H312" t="s">
        <v>4502</v>
      </c>
      <c r="I312">
        <v>37.982367000000004</v>
      </c>
      <c r="J312">
        <v>-122.333912</v>
      </c>
      <c r="K312">
        <v>57</v>
      </c>
      <c r="L312">
        <v>21.2</v>
      </c>
      <c r="M312">
        <v>2.8301886789999999</v>
      </c>
      <c r="N312">
        <v>0</v>
      </c>
      <c r="O312">
        <v>1</v>
      </c>
      <c r="P312">
        <v>1</v>
      </c>
      <c r="Q312" t="e">
        <f>VLOOKUP($A312,'[1]SheltersALL_2.17.22'!$1:$1048576,6,0)</f>
        <v>#N/A</v>
      </c>
      <c r="R312" t="str">
        <f>VLOOKUP($A312, [1]FA21_Ridership!$1:$1048576,11, 0)</f>
        <v>RICHMOND</v>
      </c>
      <c r="S312" t="str">
        <f>VLOOKUP($A312, [1]FA21_Ridership!$1:$1048576,12, 0)</f>
        <v>CONTRA COSTA</v>
      </c>
      <c r="T312">
        <f>VLOOKUP($A312, [1]FA21_Ridership!$1:$1048576,13, 0)</f>
        <v>1</v>
      </c>
      <c r="U312">
        <f t="shared" si="20"/>
        <v>21.2</v>
      </c>
      <c r="V312" s="67">
        <f t="shared" si="21"/>
        <v>7.3999999999999996E-2</v>
      </c>
      <c r="W312">
        <v>0.79144599999999998</v>
      </c>
      <c r="X312" s="67">
        <f t="shared" si="22"/>
        <v>0.57499999999999996</v>
      </c>
      <c r="Y312">
        <v>0.149898</v>
      </c>
      <c r="Z312" s="67">
        <f t="shared" si="23"/>
        <v>0.35799999999999998</v>
      </c>
      <c r="AA312">
        <f>VLOOKUP($C312,[1]Disability!$1:$1048576,5,FALSE)</f>
        <v>2</v>
      </c>
      <c r="AB312" s="67">
        <f t="shared" si="24"/>
        <v>0.91600000000000004</v>
      </c>
      <c r="AC312" t="e">
        <f>VLOOKUP($A312,#REF!,9,FALSE)</f>
        <v>#REF!</v>
      </c>
    </row>
    <row r="313" spans="1:29">
      <c r="A313">
        <v>56668</v>
      </c>
      <c r="B313">
        <v>312</v>
      </c>
      <c r="C313">
        <v>100350</v>
      </c>
      <c r="D313" t="s">
        <v>4235</v>
      </c>
      <c r="E313" t="s">
        <v>4236</v>
      </c>
      <c r="G313" t="e">
        <f>VLOOKUP($H313,[1]BRT!$1:$1048576,1,0)</f>
        <v>#N/A</v>
      </c>
      <c r="H313" t="s">
        <v>4503</v>
      </c>
      <c r="I313">
        <v>37.768740999999999</v>
      </c>
      <c r="J313">
        <v>-122.23373100000001</v>
      </c>
      <c r="K313">
        <v>94</v>
      </c>
      <c r="L313">
        <v>22.2</v>
      </c>
      <c r="M313">
        <v>2.7027027029999999</v>
      </c>
      <c r="N313">
        <v>0</v>
      </c>
      <c r="O313">
        <v>1</v>
      </c>
      <c r="P313">
        <v>1</v>
      </c>
      <c r="Q313" t="e">
        <f>VLOOKUP($A313,'[1]SheltersALL_2.17.22'!$1:$1048576,6,0)</f>
        <v>#N/A</v>
      </c>
      <c r="R313" t="str">
        <f>VLOOKUP($A313, [1]FA21_Ridership!$1:$1048576,11, 0)</f>
        <v>ALAMEDA</v>
      </c>
      <c r="S313" t="str">
        <f>VLOOKUP($A313, [1]FA21_Ridership!$1:$1048576,12, 0)</f>
        <v>ALAMEDA</v>
      </c>
      <c r="T313">
        <f>VLOOKUP($A313, [1]FA21_Ridership!$1:$1048576,13, 0)</f>
        <v>3</v>
      </c>
      <c r="U313">
        <f t="shared" si="20"/>
        <v>22.2</v>
      </c>
      <c r="V313" s="67">
        <f t="shared" si="21"/>
        <v>7.3999999999999996E-2</v>
      </c>
      <c r="W313">
        <v>0.52729999999999999</v>
      </c>
      <c r="X313" s="67">
        <f t="shared" si="22"/>
        <v>0.219</v>
      </c>
      <c r="Y313">
        <v>0.13431599999999999</v>
      </c>
      <c r="Z313" s="67">
        <f t="shared" si="23"/>
        <v>0.32500000000000001</v>
      </c>
      <c r="AA313">
        <f>VLOOKUP($C313,[1]Disability!$1:$1048576,5,FALSE)</f>
        <v>0</v>
      </c>
      <c r="AB313" s="67">
        <f t="shared" si="24"/>
        <v>0</v>
      </c>
      <c r="AC313" t="e">
        <f>VLOOKUP($A313,#REF!,9,FALSE)</f>
        <v>#REF!</v>
      </c>
    </row>
    <row r="314" spans="1:29">
      <c r="A314">
        <v>55064</v>
      </c>
      <c r="B314">
        <v>313</v>
      </c>
      <c r="C314">
        <v>200010</v>
      </c>
      <c r="D314" t="s">
        <v>4235</v>
      </c>
      <c r="E314" t="s">
        <v>4236</v>
      </c>
      <c r="G314" t="e">
        <f>VLOOKUP($H314,[1]BRT!$1:$1048576,1,0)</f>
        <v>#N/A</v>
      </c>
      <c r="H314" t="s">
        <v>4504</v>
      </c>
      <c r="I314">
        <v>37.896313999999997</v>
      </c>
      <c r="J314">
        <v>-122.30815</v>
      </c>
      <c r="K314">
        <v>62</v>
      </c>
      <c r="L314">
        <v>22.6</v>
      </c>
      <c r="M314">
        <v>2.6548672569999998</v>
      </c>
      <c r="N314">
        <v>0</v>
      </c>
      <c r="O314">
        <v>1</v>
      </c>
      <c r="P314">
        <v>1</v>
      </c>
      <c r="Q314" t="e">
        <f>VLOOKUP($A314,'[1]SheltersALL_2.17.22'!$1:$1048576,6,0)</f>
        <v>#N/A</v>
      </c>
      <c r="R314" t="str">
        <f>VLOOKUP($A314, [1]FA21_Ridership!$1:$1048576,11, 0)</f>
        <v>ALBANY</v>
      </c>
      <c r="S314" t="str">
        <f>VLOOKUP($A314, [1]FA21_Ridership!$1:$1048576,12, 0)</f>
        <v>ALAMEDA</v>
      </c>
      <c r="T314">
        <f>VLOOKUP($A314, [1]FA21_Ridership!$1:$1048576,13, 0)</f>
        <v>1</v>
      </c>
      <c r="U314">
        <f t="shared" si="20"/>
        <v>22.6</v>
      </c>
      <c r="V314" s="67">
        <f t="shared" si="21"/>
        <v>7.3999999999999996E-2</v>
      </c>
      <c r="W314">
        <v>0.72362499999999996</v>
      </c>
      <c r="X314" s="67">
        <f t="shared" si="22"/>
        <v>0.441</v>
      </c>
      <c r="Y314">
        <v>0.25873800000000002</v>
      </c>
      <c r="Z314" s="67">
        <f t="shared" si="23"/>
        <v>0.58599999999999997</v>
      </c>
      <c r="AA314">
        <f>VLOOKUP($C314,[1]Disability!$1:$1048576,5,FALSE)</f>
        <v>0</v>
      </c>
      <c r="AB314" s="67">
        <f t="shared" si="24"/>
        <v>0</v>
      </c>
      <c r="AC314" t="e">
        <f>VLOOKUP($A314,#REF!,9,FALSE)</f>
        <v>#REF!</v>
      </c>
    </row>
    <row r="315" spans="1:29">
      <c r="A315">
        <v>56745</v>
      </c>
      <c r="B315">
        <v>314</v>
      </c>
      <c r="C315">
        <v>1302780</v>
      </c>
      <c r="D315" t="s">
        <v>4235</v>
      </c>
      <c r="E315" t="s">
        <v>4236</v>
      </c>
      <c r="G315" t="e">
        <f>VLOOKUP($H315,[1]BRT!$1:$1048576,1,0)</f>
        <v>#N/A</v>
      </c>
      <c r="H315" t="s">
        <v>4505</v>
      </c>
      <c r="I315">
        <v>37.900812999999999</v>
      </c>
      <c r="J315">
        <v>-122.30960899999999</v>
      </c>
      <c r="K315">
        <v>62</v>
      </c>
      <c r="L315">
        <v>22.6</v>
      </c>
      <c r="M315">
        <v>2.6548672569999998</v>
      </c>
      <c r="N315">
        <v>0</v>
      </c>
      <c r="O315">
        <v>1</v>
      </c>
      <c r="P315">
        <v>1</v>
      </c>
      <c r="Q315" t="e">
        <f>VLOOKUP($A315,'[1]SheltersALL_2.17.22'!$1:$1048576,6,0)</f>
        <v>#N/A</v>
      </c>
      <c r="R315" t="str">
        <f>VLOOKUP($A315, [1]FA21_Ridership!$1:$1048576,11, 0)</f>
        <v>RICHMOND</v>
      </c>
      <c r="S315" t="str">
        <f>VLOOKUP($A315, [1]FA21_Ridership!$1:$1048576,12, 0)</f>
        <v>CONTRA COSTA</v>
      </c>
      <c r="T315">
        <f>VLOOKUP($A315, [1]FA21_Ridership!$1:$1048576,13, 0)</f>
        <v>1</v>
      </c>
      <c r="U315">
        <f t="shared" si="20"/>
        <v>22.6</v>
      </c>
      <c r="V315" s="67">
        <f t="shared" si="21"/>
        <v>7.3999999999999996E-2</v>
      </c>
      <c r="W315">
        <v>0.40731899999999999</v>
      </c>
      <c r="X315" s="67">
        <f t="shared" si="22"/>
        <v>0.13</v>
      </c>
      <c r="Y315">
        <v>0.180338</v>
      </c>
      <c r="Z315" s="67">
        <f t="shared" si="23"/>
        <v>0.439</v>
      </c>
      <c r="AA315">
        <f>VLOOKUP($C315,[1]Disability!$1:$1048576,5,FALSE)</f>
        <v>0</v>
      </c>
      <c r="AB315" s="67">
        <f t="shared" si="24"/>
        <v>0</v>
      </c>
      <c r="AC315" t="e">
        <f>VLOOKUP($A315,#REF!,9,FALSE)</f>
        <v>#REF!</v>
      </c>
    </row>
    <row r="316" spans="1:29">
      <c r="A316">
        <v>51535</v>
      </c>
      <c r="B316">
        <v>315</v>
      </c>
      <c r="C316">
        <v>102590</v>
      </c>
      <c r="D316" t="s">
        <v>4235</v>
      </c>
      <c r="E316" t="s">
        <v>4236</v>
      </c>
      <c r="G316" t="e">
        <f>VLOOKUP($H316,[1]BRT!$1:$1048576,1,0)</f>
        <v>#N/A</v>
      </c>
      <c r="H316" t="s">
        <v>4506</v>
      </c>
      <c r="I316">
        <v>37.760514999999998</v>
      </c>
      <c r="J316">
        <v>-122.253643</v>
      </c>
      <c r="K316">
        <v>97</v>
      </c>
      <c r="L316">
        <v>23.6</v>
      </c>
      <c r="M316">
        <v>2.5423728809999999</v>
      </c>
      <c r="N316">
        <v>0</v>
      </c>
      <c r="O316">
        <v>1</v>
      </c>
      <c r="P316">
        <v>1</v>
      </c>
      <c r="Q316" t="e">
        <f>VLOOKUP($A316,'[1]SheltersALL_2.17.22'!$1:$1048576,6,0)</f>
        <v>#N/A</v>
      </c>
      <c r="R316" t="str">
        <f>VLOOKUP($A316, [1]FA21_Ridership!$1:$1048576,11, 0)</f>
        <v>ALAMEDA</v>
      </c>
      <c r="S316" t="str">
        <f>VLOOKUP($A316, [1]FA21_Ridership!$1:$1048576,12, 0)</f>
        <v>ALAMEDA</v>
      </c>
      <c r="T316">
        <f>VLOOKUP($A316, [1]FA21_Ridership!$1:$1048576,13, 0)</f>
        <v>3</v>
      </c>
      <c r="U316">
        <f t="shared" si="20"/>
        <v>23.6</v>
      </c>
      <c r="V316" s="67">
        <f t="shared" si="21"/>
        <v>7.4999999999999997E-2</v>
      </c>
      <c r="W316">
        <v>0.57394400000000001</v>
      </c>
      <c r="X316" s="67">
        <f t="shared" si="22"/>
        <v>0.26</v>
      </c>
      <c r="Y316">
        <v>8.2741999999999996E-2</v>
      </c>
      <c r="Z316" s="67">
        <f t="shared" si="23"/>
        <v>0.17899999999999999</v>
      </c>
      <c r="AA316">
        <f>VLOOKUP($C316,[1]Disability!$1:$1048576,5,FALSE)</f>
        <v>1</v>
      </c>
      <c r="AB316" s="67">
        <f t="shared" si="24"/>
        <v>0.72499999999999998</v>
      </c>
      <c r="AC316" t="e">
        <f>VLOOKUP($A316,#REF!,9,FALSE)</f>
        <v>#REF!</v>
      </c>
    </row>
    <row r="317" spans="1:29">
      <c r="A317">
        <v>53734</v>
      </c>
      <c r="B317">
        <v>316</v>
      </c>
      <c r="C317">
        <v>600280</v>
      </c>
      <c r="D317" t="s">
        <v>4235</v>
      </c>
      <c r="E317" t="s">
        <v>4236</v>
      </c>
      <c r="G317" t="e">
        <f>VLOOKUP($H317,[1]BRT!$1:$1048576,1,0)</f>
        <v>#N/A</v>
      </c>
      <c r="H317" t="s">
        <v>4507</v>
      </c>
      <c r="I317">
        <v>37.846048000000003</v>
      </c>
      <c r="J317">
        <v>-122.296401</v>
      </c>
      <c r="K317">
        <v>1090</v>
      </c>
      <c r="L317">
        <v>24</v>
      </c>
      <c r="M317">
        <v>2.5</v>
      </c>
      <c r="N317">
        <v>1</v>
      </c>
      <c r="O317">
        <v>0</v>
      </c>
      <c r="P317">
        <v>1</v>
      </c>
      <c r="Q317" t="e">
        <f>VLOOKUP($A317,'[1]SheltersALL_2.17.22'!$1:$1048576,6,0)</f>
        <v>#N/A</v>
      </c>
      <c r="R317" t="str">
        <f>VLOOKUP($A317, [1]FA21_Ridership!$1:$1048576,11, 0)</f>
        <v>EMERYVILLE</v>
      </c>
      <c r="S317" t="str">
        <f>VLOOKUP($A317, [1]FA21_Ridership!$1:$1048576,12, 0)</f>
        <v>ALAMEDA</v>
      </c>
      <c r="T317">
        <f>VLOOKUP($A317, [1]FA21_Ridership!$1:$1048576,13, 0)</f>
        <v>2</v>
      </c>
      <c r="U317">
        <f t="shared" si="20"/>
        <v>24</v>
      </c>
      <c r="V317" s="67">
        <f t="shared" si="21"/>
        <v>7.4999999999999997E-2</v>
      </c>
      <c r="W317">
        <v>0.53906299999999996</v>
      </c>
      <c r="X317" s="67">
        <f t="shared" si="22"/>
        <v>0.23799999999999999</v>
      </c>
      <c r="Y317">
        <v>0.12890599999999999</v>
      </c>
      <c r="Z317" s="67">
        <f t="shared" si="23"/>
        <v>0.311</v>
      </c>
      <c r="AA317">
        <f>VLOOKUP($C317,[1]Disability!$1:$1048576,5,FALSE)</f>
        <v>0</v>
      </c>
      <c r="AB317" s="67">
        <f t="shared" si="24"/>
        <v>0</v>
      </c>
      <c r="AC317" t="e">
        <f>VLOOKUP($A317,#REF!,9,FALSE)</f>
        <v>#REF!</v>
      </c>
    </row>
    <row r="318" spans="1:29">
      <c r="A318">
        <v>55160</v>
      </c>
      <c r="B318">
        <v>317</v>
      </c>
      <c r="C318">
        <v>706490</v>
      </c>
      <c r="D318" t="s">
        <v>4235</v>
      </c>
      <c r="E318" t="s">
        <v>4236</v>
      </c>
      <c r="G318" t="e">
        <f>VLOOKUP($H318,[1]BRT!$1:$1048576,1,0)</f>
        <v>#N/A</v>
      </c>
      <c r="H318" t="s">
        <v>4470</v>
      </c>
      <c r="I318">
        <v>37.473275000000001</v>
      </c>
      <c r="J318">
        <v>-121.919809</v>
      </c>
      <c r="K318">
        <v>1020</v>
      </c>
      <c r="L318">
        <v>26.4</v>
      </c>
      <c r="M318">
        <v>2.2727272730000001</v>
      </c>
      <c r="N318">
        <v>1</v>
      </c>
      <c r="O318">
        <v>0</v>
      </c>
      <c r="P318">
        <v>1</v>
      </c>
      <c r="Q318" t="e">
        <f>VLOOKUP($A318,'[1]SheltersALL_2.17.22'!$1:$1048576,6,0)</f>
        <v>#N/A</v>
      </c>
      <c r="R318" t="str">
        <f>VLOOKUP($A318, [1]FA21_Ridership!$1:$1048576,11, 0)</f>
        <v>FREMONT</v>
      </c>
      <c r="S318" t="str">
        <f>VLOOKUP($A318, [1]FA21_Ridership!$1:$1048576,12, 0)</f>
        <v>ALAMEDA</v>
      </c>
      <c r="T318">
        <f>VLOOKUP($A318, [1]FA21_Ridership!$1:$1048576,13, 0)</f>
        <v>5</v>
      </c>
      <c r="U318">
        <f t="shared" si="20"/>
        <v>26.4</v>
      </c>
      <c r="V318" s="67">
        <f t="shared" si="21"/>
        <v>7.4999999999999997E-2</v>
      </c>
      <c r="W318">
        <v>0.72056399999999998</v>
      </c>
      <c r="X318" s="67">
        <f t="shared" si="22"/>
        <v>0.433</v>
      </c>
      <c r="Y318">
        <v>4.9750000000000003E-3</v>
      </c>
      <c r="Z318" s="67">
        <f t="shared" si="23"/>
        <v>1E-3</v>
      </c>
      <c r="AA318">
        <f>VLOOKUP($C318,[1]Disability!$1:$1048576,5,FALSE)</f>
        <v>0</v>
      </c>
      <c r="AB318" s="67">
        <f t="shared" si="24"/>
        <v>0</v>
      </c>
      <c r="AC318" t="e">
        <f>VLOOKUP($A318,#REF!,9,FALSE)</f>
        <v>#REF!</v>
      </c>
    </row>
    <row r="319" spans="1:29">
      <c r="A319">
        <v>53911</v>
      </c>
      <c r="B319">
        <v>318</v>
      </c>
      <c r="C319">
        <v>706190</v>
      </c>
      <c r="D319" t="s">
        <v>4235</v>
      </c>
      <c r="E319" t="s">
        <v>4236</v>
      </c>
      <c r="G319" t="e">
        <f>VLOOKUP($H319,[1]BRT!$1:$1048576,1,0)</f>
        <v>#N/A</v>
      </c>
      <c r="H319" t="s">
        <v>4508</v>
      </c>
      <c r="I319">
        <v>37.560969</v>
      </c>
      <c r="J319">
        <v>-121.968812</v>
      </c>
      <c r="K319">
        <v>881</v>
      </c>
      <c r="L319">
        <v>29</v>
      </c>
      <c r="M319">
        <v>2.0689655170000001</v>
      </c>
      <c r="N319">
        <v>1</v>
      </c>
      <c r="O319">
        <v>0</v>
      </c>
      <c r="P319">
        <v>1</v>
      </c>
      <c r="Q319" t="e">
        <f>VLOOKUP($A319,'[1]SheltersALL_2.17.22'!$1:$1048576,6,0)</f>
        <v>#N/A</v>
      </c>
      <c r="R319" t="str">
        <f>VLOOKUP($A319, [1]FA21_Ridership!$1:$1048576,11, 0)</f>
        <v>FREMONT</v>
      </c>
      <c r="S319" t="str">
        <f>VLOOKUP($A319, [1]FA21_Ridership!$1:$1048576,12, 0)</f>
        <v>ALAMEDA</v>
      </c>
      <c r="T319">
        <f>VLOOKUP($A319, [1]FA21_Ridership!$1:$1048576,13, 0)</f>
        <v>5</v>
      </c>
      <c r="U319">
        <f t="shared" si="20"/>
        <v>29</v>
      </c>
      <c r="V319" s="67">
        <f t="shared" si="21"/>
        <v>7.4999999999999997E-2</v>
      </c>
      <c r="W319">
        <v>0.79003999999999996</v>
      </c>
      <c r="X319" s="67">
        <f t="shared" si="22"/>
        <v>0.57299999999999995</v>
      </c>
      <c r="Y319">
        <v>0.101868</v>
      </c>
      <c r="Z319" s="67">
        <f t="shared" si="23"/>
        <v>0.254</v>
      </c>
      <c r="AA319">
        <f>VLOOKUP($C319,[1]Disability!$1:$1048576,5,FALSE)</f>
        <v>0</v>
      </c>
      <c r="AB319" s="67">
        <f t="shared" si="24"/>
        <v>0</v>
      </c>
      <c r="AC319" t="e">
        <f>VLOOKUP($A319,#REF!,9,FALSE)</f>
        <v>#REF!</v>
      </c>
    </row>
    <row r="320" spans="1:29">
      <c r="A320">
        <v>53326</v>
      </c>
      <c r="B320">
        <v>319</v>
      </c>
      <c r="C320">
        <v>1000010</v>
      </c>
      <c r="D320" t="s">
        <v>4235</v>
      </c>
      <c r="E320" t="s">
        <v>4236</v>
      </c>
      <c r="G320" t="e">
        <f>VLOOKUP($H320,[1]BRT!$1:$1048576,1,0)</f>
        <v>#N/A</v>
      </c>
      <c r="H320" t="s">
        <v>4509</v>
      </c>
      <c r="I320">
        <v>37.741635000000002</v>
      </c>
      <c r="J320">
        <v>-122.162038</v>
      </c>
      <c r="K320">
        <v>990</v>
      </c>
      <c r="L320">
        <v>30</v>
      </c>
      <c r="M320">
        <v>2</v>
      </c>
      <c r="N320">
        <v>1</v>
      </c>
      <c r="O320">
        <v>0</v>
      </c>
      <c r="P320">
        <v>1</v>
      </c>
      <c r="Q320" t="e">
        <f>VLOOKUP($A320,'[1]SheltersALL_2.17.22'!$1:$1048576,6,0)</f>
        <v>#N/A</v>
      </c>
      <c r="R320" t="str">
        <f>VLOOKUP($A320, [1]FA21_Ridership!$1:$1048576,11, 0)</f>
        <v>OAKLAND</v>
      </c>
      <c r="S320" t="str">
        <f>VLOOKUP($A320, [1]FA21_Ridership!$1:$1048576,12, 0)</f>
        <v>ALAMEDA</v>
      </c>
      <c r="T320">
        <f>VLOOKUP($A320, [1]FA21_Ridership!$1:$1048576,13, 0)</f>
        <v>3</v>
      </c>
      <c r="U320">
        <f t="shared" si="20"/>
        <v>30</v>
      </c>
      <c r="V320" s="67">
        <f t="shared" si="21"/>
        <v>7.5999999999999998E-2</v>
      </c>
      <c r="W320">
        <v>0.98294599999999999</v>
      </c>
      <c r="X320" s="67">
        <f t="shared" si="22"/>
        <v>0.97299999999999998</v>
      </c>
      <c r="Y320">
        <v>0.27364300000000003</v>
      </c>
      <c r="Z320" s="67">
        <f t="shared" si="23"/>
        <v>0.60199999999999998</v>
      </c>
      <c r="AA320">
        <f>VLOOKUP($C320,[1]Disability!$1:$1048576,5,FALSE)</f>
        <v>0</v>
      </c>
      <c r="AB320" s="67">
        <f t="shared" si="24"/>
        <v>0</v>
      </c>
      <c r="AC320" t="e">
        <f>VLOOKUP($A320,#REF!,9,FALSE)</f>
        <v>#REF!</v>
      </c>
    </row>
    <row r="321" spans="1:29">
      <c r="A321">
        <v>56993</v>
      </c>
      <c r="B321">
        <v>320</v>
      </c>
      <c r="C321">
        <v>706680</v>
      </c>
      <c r="D321" t="s">
        <v>4235</v>
      </c>
      <c r="E321" t="s">
        <v>4236</v>
      </c>
      <c r="G321" t="e">
        <f>VLOOKUP($H321,[1]BRT!$1:$1048576,1,0)</f>
        <v>#N/A</v>
      </c>
      <c r="H321" t="s">
        <v>4510</v>
      </c>
      <c r="I321">
        <v>37.533633000000002</v>
      </c>
      <c r="J321">
        <v>-121.950102</v>
      </c>
      <c r="K321">
        <v>1020</v>
      </c>
      <c r="L321">
        <v>30</v>
      </c>
      <c r="M321">
        <v>2</v>
      </c>
      <c r="N321">
        <v>1</v>
      </c>
      <c r="O321">
        <v>0</v>
      </c>
      <c r="P321">
        <v>1</v>
      </c>
      <c r="Q321" t="e">
        <f>VLOOKUP($A321,'[1]SheltersALL_2.17.22'!$1:$1048576,6,0)</f>
        <v>#N/A</v>
      </c>
      <c r="R321" t="str">
        <f>VLOOKUP($A321, [1]FA21_Ridership!$1:$1048576,11, 0)</f>
        <v>FREMONT</v>
      </c>
      <c r="S321" t="str">
        <f>VLOOKUP($A321, [1]FA21_Ridership!$1:$1048576,12, 0)</f>
        <v>ALAMEDA</v>
      </c>
      <c r="T321">
        <f>VLOOKUP($A321, [1]FA21_Ridership!$1:$1048576,13, 0)</f>
        <v>5</v>
      </c>
      <c r="U321">
        <f t="shared" si="20"/>
        <v>30</v>
      </c>
      <c r="V321" s="67">
        <f t="shared" si="21"/>
        <v>7.5999999999999998E-2</v>
      </c>
      <c r="W321">
        <v>0.908717</v>
      </c>
      <c r="X321" s="67">
        <f t="shared" si="22"/>
        <v>0.78900000000000003</v>
      </c>
      <c r="Y321">
        <v>0.10840900000000001</v>
      </c>
      <c r="Z321" s="67">
        <f t="shared" si="23"/>
        <v>0.26600000000000001</v>
      </c>
      <c r="AA321">
        <f>VLOOKUP($C321,[1]Disability!$1:$1048576,5,FALSE)</f>
        <v>0</v>
      </c>
      <c r="AB321" s="67">
        <f t="shared" si="24"/>
        <v>0</v>
      </c>
      <c r="AC321" t="e">
        <f>VLOOKUP($A321,#REF!,9,FALSE)</f>
        <v>#REF!</v>
      </c>
    </row>
    <row r="322" spans="1:29">
      <c r="A322">
        <v>57585</v>
      </c>
      <c r="B322">
        <v>321</v>
      </c>
      <c r="C322">
        <v>300620</v>
      </c>
      <c r="D322" t="s">
        <v>4235</v>
      </c>
      <c r="E322" t="s">
        <v>4236</v>
      </c>
      <c r="G322" t="e">
        <f>VLOOKUP($H322,[1]BRT!$1:$1048576,1,0)</f>
        <v>#N/A</v>
      </c>
      <c r="H322" t="s">
        <v>4511</v>
      </c>
      <c r="I322">
        <v>37.899121999999998</v>
      </c>
      <c r="J322">
        <v>-122.277421</v>
      </c>
      <c r="K322">
        <v>629</v>
      </c>
      <c r="L322">
        <v>30</v>
      </c>
      <c r="M322">
        <v>2</v>
      </c>
      <c r="N322">
        <v>1</v>
      </c>
      <c r="O322">
        <v>0</v>
      </c>
      <c r="P322">
        <v>1</v>
      </c>
      <c r="Q322" t="e">
        <f>VLOOKUP($A322,'[1]SheltersALL_2.17.22'!$1:$1048576,6,0)</f>
        <v>#N/A</v>
      </c>
      <c r="R322" t="str">
        <f>VLOOKUP($A322, [1]FA21_Ridership!$1:$1048576,11, 0)</f>
        <v>BERKELEY</v>
      </c>
      <c r="S322" t="str">
        <f>VLOOKUP($A322, [1]FA21_Ridership!$1:$1048576,12, 0)</f>
        <v>ALAMEDA</v>
      </c>
      <c r="T322">
        <f>VLOOKUP($A322, [1]FA21_Ridership!$1:$1048576,13, 0)</f>
        <v>1</v>
      </c>
      <c r="U322">
        <f t="shared" ref="U322:U385" si="25">$L322*$P322</f>
        <v>30</v>
      </c>
      <c r="V322" s="67">
        <f t="shared" ref="V322:V385" si="26">_xlfn.PERCENTRANK.INC($U$2:$U$4161,U322)</f>
        <v>7.5999999999999998E-2</v>
      </c>
      <c r="W322">
        <v>0.16536500000000001</v>
      </c>
      <c r="X322" s="67">
        <f t="shared" ref="X322:X385" si="27">_xlfn.PERCENTRANK.INC($W$2:$W$4161,W322)</f>
        <v>5.0000000000000001E-3</v>
      </c>
      <c r="Y322">
        <v>5.4688000000000001E-2</v>
      </c>
      <c r="Z322" s="67">
        <f t="shared" ref="Z322:Z385" si="28">_xlfn.PERCENTRANK.INC($Y$2:$Y$4161,Y322)</f>
        <v>9.5000000000000001E-2</v>
      </c>
      <c r="AA322">
        <f>VLOOKUP($C322,[1]Disability!$1:$1048576,5,FALSE)</f>
        <v>0</v>
      </c>
      <c r="AB322" s="67">
        <f t="shared" ref="AB322:AB385" si="29">_xlfn.PERCENTRANK.INC($AA$2:$AA$4163,AA322)</f>
        <v>0</v>
      </c>
      <c r="AC322" t="e">
        <f>VLOOKUP($A322,#REF!,9,FALSE)</f>
        <v>#REF!</v>
      </c>
    </row>
    <row r="323" spans="1:29">
      <c r="A323">
        <v>59607</v>
      </c>
      <c r="B323">
        <v>322</v>
      </c>
      <c r="C323">
        <v>706530</v>
      </c>
      <c r="D323" t="s">
        <v>4235</v>
      </c>
      <c r="E323" t="s">
        <v>4236</v>
      </c>
      <c r="G323" t="e">
        <f>VLOOKUP($H323,[1]BRT!$1:$1048576,1,0)</f>
        <v>#N/A</v>
      </c>
      <c r="H323" t="s">
        <v>4512</v>
      </c>
      <c r="I323">
        <v>37.533574999999999</v>
      </c>
      <c r="J323">
        <v>-121.952043</v>
      </c>
      <c r="K323">
        <v>1020</v>
      </c>
      <c r="L323">
        <v>30</v>
      </c>
      <c r="M323">
        <v>2</v>
      </c>
      <c r="N323">
        <v>1</v>
      </c>
      <c r="O323">
        <v>0</v>
      </c>
      <c r="P323">
        <v>1</v>
      </c>
      <c r="Q323" t="e">
        <f>VLOOKUP($A323,'[1]SheltersALL_2.17.22'!$1:$1048576,6,0)</f>
        <v>#N/A</v>
      </c>
      <c r="R323" t="str">
        <f>VLOOKUP($A323, [1]FA21_Ridership!$1:$1048576,11, 0)</f>
        <v>FREMONT</v>
      </c>
      <c r="S323" t="str">
        <f>VLOOKUP($A323, [1]FA21_Ridership!$1:$1048576,12, 0)</f>
        <v>ALAMEDA</v>
      </c>
      <c r="T323">
        <f>VLOOKUP($A323, [1]FA21_Ridership!$1:$1048576,13, 0)</f>
        <v>5</v>
      </c>
      <c r="U323">
        <f t="shared" si="25"/>
        <v>30</v>
      </c>
      <c r="V323" s="67">
        <f t="shared" si="26"/>
        <v>7.5999999999999998E-2</v>
      </c>
      <c r="W323">
        <v>0.908717</v>
      </c>
      <c r="X323" s="67">
        <f t="shared" si="27"/>
        <v>0.78900000000000003</v>
      </c>
      <c r="Y323">
        <v>0.10840900000000001</v>
      </c>
      <c r="Z323" s="67">
        <f t="shared" si="28"/>
        <v>0.26600000000000001</v>
      </c>
      <c r="AA323">
        <f>VLOOKUP($C323,[1]Disability!$1:$1048576,5,FALSE)</f>
        <v>0</v>
      </c>
      <c r="AB323" s="67">
        <f t="shared" si="29"/>
        <v>0</v>
      </c>
      <c r="AC323" t="e">
        <f>VLOOKUP($A323,#REF!,9,FALSE)</f>
        <v>#REF!</v>
      </c>
    </row>
    <row r="324" spans="1:29">
      <c r="A324">
        <v>52318</v>
      </c>
      <c r="B324">
        <v>323</v>
      </c>
      <c r="C324">
        <v>9905880</v>
      </c>
      <c r="D324" t="s">
        <v>4235</v>
      </c>
      <c r="E324" t="s">
        <v>4236</v>
      </c>
      <c r="G324" t="e">
        <f>VLOOKUP($H324,[1]BRT!$1:$1048576,1,0)</f>
        <v>#N/A</v>
      </c>
      <c r="H324" t="s">
        <v>4513</v>
      </c>
      <c r="I324">
        <v>37.496836000000002</v>
      </c>
      <c r="J324">
        <v>-121.93402399999999</v>
      </c>
      <c r="K324">
        <v>867</v>
      </c>
      <c r="L324">
        <v>30</v>
      </c>
      <c r="M324">
        <v>2</v>
      </c>
      <c r="N324">
        <v>1</v>
      </c>
      <c r="O324">
        <v>0</v>
      </c>
      <c r="P324">
        <v>1</v>
      </c>
      <c r="Q324" t="e">
        <f>VLOOKUP($A324,'[1]SheltersALL_2.17.22'!$1:$1048576,6,0)</f>
        <v>#N/A</v>
      </c>
      <c r="R324" t="str">
        <f>VLOOKUP($A324, [1]FA21_Ridership!$1:$1048576,11, 0)</f>
        <v>FREMONT</v>
      </c>
      <c r="S324" t="str">
        <f>VLOOKUP($A324, [1]FA21_Ridership!$1:$1048576,12, 0)</f>
        <v>ALAMEDA</v>
      </c>
      <c r="T324">
        <f>VLOOKUP($A324, [1]FA21_Ridership!$1:$1048576,13, 0)</f>
        <v>5</v>
      </c>
      <c r="U324">
        <f t="shared" si="25"/>
        <v>30</v>
      </c>
      <c r="V324" s="67">
        <f t="shared" si="26"/>
        <v>7.5999999999999998E-2</v>
      </c>
      <c r="W324">
        <v>0.94135500000000005</v>
      </c>
      <c r="X324" s="67">
        <f t="shared" si="27"/>
        <v>0.86599999999999999</v>
      </c>
      <c r="Y324">
        <v>7.7732999999999997E-2</v>
      </c>
      <c r="Z324" s="67">
        <f t="shared" si="28"/>
        <v>0.16</v>
      </c>
      <c r="AA324">
        <f>VLOOKUP($C324,[1]Disability!$1:$1048576,5,FALSE)</f>
        <v>0</v>
      </c>
      <c r="AB324" s="67">
        <f t="shared" si="29"/>
        <v>0</v>
      </c>
      <c r="AC324" t="e">
        <f>VLOOKUP($A324,#REF!,9,FALSE)</f>
        <v>#REF!</v>
      </c>
    </row>
    <row r="325" spans="1:29">
      <c r="A325">
        <v>58657</v>
      </c>
      <c r="B325">
        <v>324</v>
      </c>
      <c r="C325">
        <v>1501700</v>
      </c>
      <c r="D325" t="s">
        <v>4235</v>
      </c>
      <c r="E325" t="s">
        <v>4236</v>
      </c>
      <c r="G325" t="e">
        <f>VLOOKUP($H325,[1]BRT!$1:$1048576,1,0)</f>
        <v>#N/A</v>
      </c>
      <c r="H325" t="s">
        <v>4514</v>
      </c>
      <c r="I325">
        <v>37.726677000000002</v>
      </c>
      <c r="J325">
        <v>-122.15007199999999</v>
      </c>
      <c r="K325">
        <v>990</v>
      </c>
      <c r="L325">
        <v>30</v>
      </c>
      <c r="M325">
        <v>2</v>
      </c>
      <c r="N325">
        <v>1</v>
      </c>
      <c r="O325">
        <v>0</v>
      </c>
      <c r="P325">
        <v>1</v>
      </c>
      <c r="Q325" t="e">
        <f>VLOOKUP($A325,'[1]SheltersALL_2.17.22'!$1:$1048576,6,0)</f>
        <v>#N/A</v>
      </c>
      <c r="R325" t="str">
        <f>VLOOKUP($A325, [1]FA21_Ridership!$1:$1048576,11, 0)</f>
        <v>SAN LEANDRO</v>
      </c>
      <c r="S325" t="str">
        <f>VLOOKUP($A325, [1]FA21_Ridership!$1:$1048576,12, 0)</f>
        <v>ALAMEDA</v>
      </c>
      <c r="T325">
        <f>VLOOKUP($A325, [1]FA21_Ridership!$1:$1048576,13, 0)</f>
        <v>3</v>
      </c>
      <c r="U325">
        <f t="shared" si="25"/>
        <v>30</v>
      </c>
      <c r="V325" s="67">
        <f t="shared" si="26"/>
        <v>7.5999999999999998E-2</v>
      </c>
      <c r="W325">
        <v>0.935585</v>
      </c>
      <c r="X325" s="67">
        <f t="shared" si="27"/>
        <v>0.84599999999999997</v>
      </c>
      <c r="Y325">
        <v>0.22520299999999999</v>
      </c>
      <c r="Z325" s="67">
        <f t="shared" si="28"/>
        <v>0.51600000000000001</v>
      </c>
      <c r="AA325">
        <f>VLOOKUP($C325,[1]Disability!$1:$1048576,5,FALSE)</f>
        <v>0</v>
      </c>
      <c r="AB325" s="67">
        <f t="shared" si="29"/>
        <v>0</v>
      </c>
      <c r="AC325" t="e">
        <f>VLOOKUP($A325,#REF!,9,FALSE)</f>
        <v>#REF!</v>
      </c>
    </row>
    <row r="326" spans="1:29">
      <c r="A326">
        <v>52880</v>
      </c>
      <c r="B326">
        <v>325</v>
      </c>
      <c r="C326">
        <v>300690</v>
      </c>
      <c r="D326" t="s">
        <v>4235</v>
      </c>
      <c r="E326" t="s">
        <v>4236</v>
      </c>
      <c r="G326" t="e">
        <f>VLOOKUP($H326,[1]BRT!$1:$1048576,1,0)</f>
        <v>#N/A</v>
      </c>
      <c r="H326" t="s">
        <v>4515</v>
      </c>
      <c r="I326">
        <v>37.894956999999998</v>
      </c>
      <c r="J326">
        <v>-122.27526400000001</v>
      </c>
      <c r="K326">
        <v>629</v>
      </c>
      <c r="L326">
        <v>30</v>
      </c>
      <c r="M326">
        <v>2</v>
      </c>
      <c r="N326">
        <v>1</v>
      </c>
      <c r="O326">
        <v>0</v>
      </c>
      <c r="P326">
        <v>1</v>
      </c>
      <c r="Q326" t="e">
        <f>VLOOKUP($A326,'[1]SheltersALL_2.17.22'!$1:$1048576,6,0)</f>
        <v>#N/A</v>
      </c>
      <c r="R326" t="str">
        <f>VLOOKUP($A326, [1]FA21_Ridership!$1:$1048576,11, 0)</f>
        <v>BERKELEY</v>
      </c>
      <c r="S326" t="str">
        <f>VLOOKUP($A326, [1]FA21_Ridership!$1:$1048576,12, 0)</f>
        <v>ALAMEDA</v>
      </c>
      <c r="T326">
        <f>VLOOKUP($A326, [1]FA21_Ridership!$1:$1048576,13, 0)</f>
        <v>1</v>
      </c>
      <c r="U326">
        <f t="shared" si="25"/>
        <v>30</v>
      </c>
      <c r="V326" s="67">
        <f t="shared" si="26"/>
        <v>7.5999999999999998E-2</v>
      </c>
      <c r="W326">
        <v>0.34887200000000002</v>
      </c>
      <c r="X326" s="67">
        <f t="shared" si="27"/>
        <v>9.5000000000000001E-2</v>
      </c>
      <c r="Y326">
        <v>7.2179999999999994E-2</v>
      </c>
      <c r="Z326" s="67">
        <f t="shared" si="28"/>
        <v>0.13800000000000001</v>
      </c>
      <c r="AA326">
        <f>VLOOKUP($C326,[1]Disability!$1:$1048576,5,FALSE)</f>
        <v>0</v>
      </c>
      <c r="AB326" s="67">
        <f t="shared" si="29"/>
        <v>0</v>
      </c>
      <c r="AC326" t="e">
        <f>VLOOKUP($A326,#REF!,9,FALSE)</f>
        <v>#REF!</v>
      </c>
    </row>
    <row r="327" spans="1:29">
      <c r="A327">
        <v>50360</v>
      </c>
      <c r="B327">
        <v>326</v>
      </c>
      <c r="C327">
        <v>1500780</v>
      </c>
      <c r="D327" t="s">
        <v>4235</v>
      </c>
      <c r="E327" t="s">
        <v>4236</v>
      </c>
      <c r="G327" t="e">
        <f>VLOOKUP($H327,[1]BRT!$1:$1048576,1,0)</f>
        <v>#N/A</v>
      </c>
      <c r="H327" t="s">
        <v>4425</v>
      </c>
      <c r="I327">
        <v>37.722924999999996</v>
      </c>
      <c r="J327">
        <v>-122.164147</v>
      </c>
      <c r="K327">
        <v>990</v>
      </c>
      <c r="L327">
        <v>30</v>
      </c>
      <c r="M327">
        <v>2</v>
      </c>
      <c r="N327">
        <v>1</v>
      </c>
      <c r="O327">
        <v>0</v>
      </c>
      <c r="P327">
        <v>1</v>
      </c>
      <c r="Q327" t="e">
        <f>VLOOKUP($A327,'[1]SheltersALL_2.17.22'!$1:$1048576,6,0)</f>
        <v>#N/A</v>
      </c>
      <c r="R327" t="str">
        <f>VLOOKUP($A327, [1]FA21_Ridership!$1:$1048576,11, 0)</f>
        <v>SAN LEANDRO</v>
      </c>
      <c r="S327" t="str">
        <f>VLOOKUP($A327, [1]FA21_Ridership!$1:$1048576,12, 0)</f>
        <v>ALAMEDA</v>
      </c>
      <c r="T327">
        <f>VLOOKUP($A327, [1]FA21_Ridership!$1:$1048576,13, 0)</f>
        <v>3</v>
      </c>
      <c r="U327">
        <f t="shared" si="25"/>
        <v>30</v>
      </c>
      <c r="V327" s="67">
        <f t="shared" si="26"/>
        <v>7.5999999999999998E-2</v>
      </c>
      <c r="W327">
        <v>0.78025699999999998</v>
      </c>
      <c r="X327" s="67">
        <f t="shared" si="27"/>
        <v>0.54500000000000004</v>
      </c>
      <c r="Y327">
        <v>0.19540199999999999</v>
      </c>
      <c r="Z327" s="67">
        <f t="shared" si="28"/>
        <v>0.46700000000000003</v>
      </c>
      <c r="AA327">
        <f>VLOOKUP($C327,[1]Disability!$1:$1048576,5,FALSE)</f>
        <v>0</v>
      </c>
      <c r="AB327" s="67">
        <f t="shared" si="29"/>
        <v>0</v>
      </c>
      <c r="AC327" t="e">
        <f>VLOOKUP($A327,#REF!,9,FALSE)</f>
        <v>#REF!</v>
      </c>
    </row>
    <row r="328" spans="1:29">
      <c r="A328">
        <v>52246</v>
      </c>
      <c r="B328">
        <v>327</v>
      </c>
      <c r="C328">
        <v>100060</v>
      </c>
      <c r="D328" t="s">
        <v>4235</v>
      </c>
      <c r="E328" t="s">
        <v>4236</v>
      </c>
      <c r="G328" t="e">
        <f>VLOOKUP($H328,[1]BRT!$1:$1048576,1,0)</f>
        <v>#N/A</v>
      </c>
      <c r="H328" t="s">
        <v>4407</v>
      </c>
      <c r="I328">
        <v>37.768813999999999</v>
      </c>
      <c r="J328">
        <v>-122.272992</v>
      </c>
      <c r="K328">
        <v>1030</v>
      </c>
      <c r="L328">
        <v>30</v>
      </c>
      <c r="M328">
        <v>2</v>
      </c>
      <c r="N328">
        <v>1</v>
      </c>
      <c r="O328">
        <v>0</v>
      </c>
      <c r="P328">
        <v>1</v>
      </c>
      <c r="Q328" t="e">
        <f>VLOOKUP($A328,'[1]SheltersALL_2.17.22'!$1:$1048576,6,0)</f>
        <v>#N/A</v>
      </c>
      <c r="R328" t="str">
        <f>VLOOKUP($A328, [1]FA21_Ridership!$1:$1048576,11, 0)</f>
        <v>ALAMEDA</v>
      </c>
      <c r="S328" t="str">
        <f>VLOOKUP($A328, [1]FA21_Ridership!$1:$1048576,12, 0)</f>
        <v>ALAMEDA</v>
      </c>
      <c r="T328">
        <f>VLOOKUP($A328, [1]FA21_Ridership!$1:$1048576,13, 0)</f>
        <v>3</v>
      </c>
      <c r="U328">
        <f t="shared" si="25"/>
        <v>30</v>
      </c>
      <c r="V328" s="67">
        <f t="shared" si="26"/>
        <v>7.5999999999999998E-2</v>
      </c>
      <c r="W328">
        <v>0.50161800000000001</v>
      </c>
      <c r="X328" s="67">
        <f t="shared" si="27"/>
        <v>0.19900000000000001</v>
      </c>
      <c r="Y328">
        <v>0.28964400000000001</v>
      </c>
      <c r="Z328" s="67">
        <f t="shared" si="28"/>
        <v>0.623</v>
      </c>
      <c r="AA328">
        <f>VLOOKUP($C328,[1]Disability!$1:$1048576,5,FALSE)</f>
        <v>0</v>
      </c>
      <c r="AB328" s="67">
        <f t="shared" si="29"/>
        <v>0</v>
      </c>
      <c r="AC328" t="e">
        <f>VLOOKUP($A328,#REF!,9,FALSE)</f>
        <v>#REF!</v>
      </c>
    </row>
    <row r="329" spans="1:29">
      <c r="A329">
        <v>50992</v>
      </c>
      <c r="B329">
        <v>328</v>
      </c>
      <c r="C329">
        <v>500230</v>
      </c>
      <c r="D329" t="s">
        <v>4235</v>
      </c>
      <c r="E329" t="s">
        <v>4236</v>
      </c>
      <c r="G329" t="e">
        <f>VLOOKUP($H329,[1]BRT!$1:$1048576,1,0)</f>
        <v>#N/A</v>
      </c>
      <c r="H329" t="s">
        <v>4516</v>
      </c>
      <c r="I329">
        <v>37.929580999999999</v>
      </c>
      <c r="J329">
        <v>-122.304829</v>
      </c>
      <c r="K329">
        <v>630</v>
      </c>
      <c r="L329">
        <v>30</v>
      </c>
      <c r="M329">
        <v>2</v>
      </c>
      <c r="N329">
        <v>1</v>
      </c>
      <c r="O329">
        <v>0</v>
      </c>
      <c r="P329">
        <v>1</v>
      </c>
      <c r="Q329" t="e">
        <f>VLOOKUP($A329,'[1]SheltersALL_2.17.22'!$1:$1048576,6,0)</f>
        <v>#N/A</v>
      </c>
      <c r="R329" t="str">
        <f>VLOOKUP($A329, [1]FA21_Ridership!$1:$1048576,11, 0)</f>
        <v>EL CERRITO</v>
      </c>
      <c r="S329" t="str">
        <f>VLOOKUP($A329, [1]FA21_Ridership!$1:$1048576,12, 0)</f>
        <v>CONTRA COSTA</v>
      </c>
      <c r="T329">
        <f>VLOOKUP($A329, [1]FA21_Ridership!$1:$1048576,13, 0)</f>
        <v>1</v>
      </c>
      <c r="U329">
        <f t="shared" si="25"/>
        <v>30</v>
      </c>
      <c r="V329" s="67">
        <f t="shared" si="26"/>
        <v>7.5999999999999998E-2</v>
      </c>
      <c r="W329">
        <v>0.56596599999999997</v>
      </c>
      <c r="X329" s="67">
        <f t="shared" si="27"/>
        <v>0.25700000000000001</v>
      </c>
      <c r="Y329">
        <v>0.108987</v>
      </c>
      <c r="Z329" s="67">
        <f t="shared" si="28"/>
        <v>0.26800000000000002</v>
      </c>
      <c r="AA329">
        <f>VLOOKUP($C329,[1]Disability!$1:$1048576,5,FALSE)</f>
        <v>0</v>
      </c>
      <c r="AB329" s="67">
        <f t="shared" si="29"/>
        <v>0</v>
      </c>
      <c r="AC329" t="e">
        <f>VLOOKUP($A329,#REF!,9,FALSE)</f>
        <v>#REF!</v>
      </c>
    </row>
    <row r="330" spans="1:29">
      <c r="A330">
        <v>56881</v>
      </c>
      <c r="B330">
        <v>329</v>
      </c>
      <c r="C330">
        <v>1301720</v>
      </c>
      <c r="D330" t="s">
        <v>4235</v>
      </c>
      <c r="E330" t="s">
        <v>4236</v>
      </c>
      <c r="G330" t="e">
        <f>VLOOKUP($H330,[1]BRT!$1:$1048576,1,0)</f>
        <v>#N/A</v>
      </c>
      <c r="H330" t="s">
        <v>4517</v>
      </c>
      <c r="I330">
        <v>37.935262999999999</v>
      </c>
      <c r="J330">
        <v>-122.360095</v>
      </c>
      <c r="K330">
        <v>780</v>
      </c>
      <c r="L330">
        <v>30</v>
      </c>
      <c r="M330">
        <v>2</v>
      </c>
      <c r="N330">
        <v>1</v>
      </c>
      <c r="O330">
        <v>0</v>
      </c>
      <c r="P330">
        <v>1</v>
      </c>
      <c r="Q330" t="e">
        <f>VLOOKUP($A330,'[1]SheltersALL_2.17.22'!$1:$1048576,6,0)</f>
        <v>#N/A</v>
      </c>
      <c r="R330" t="str">
        <f>VLOOKUP($A330, [1]FA21_Ridership!$1:$1048576,11, 0)</f>
        <v>RICHMOND</v>
      </c>
      <c r="S330" t="str">
        <f>VLOOKUP($A330, [1]FA21_Ridership!$1:$1048576,12, 0)</f>
        <v>CONTRA COSTA</v>
      </c>
      <c r="T330">
        <f>VLOOKUP($A330, [1]FA21_Ridership!$1:$1048576,13, 0)</f>
        <v>1</v>
      </c>
      <c r="U330">
        <f t="shared" si="25"/>
        <v>30</v>
      </c>
      <c r="V330" s="67">
        <f t="shared" si="26"/>
        <v>7.5999999999999998E-2</v>
      </c>
      <c r="W330">
        <v>0.97693099999999999</v>
      </c>
      <c r="X330" s="67">
        <f t="shared" si="27"/>
        <v>0.96</v>
      </c>
      <c r="Y330">
        <v>0.26611200000000002</v>
      </c>
      <c r="Z330" s="67">
        <f t="shared" si="28"/>
        <v>0.59099999999999997</v>
      </c>
      <c r="AA330">
        <f>VLOOKUP($C330,[1]Disability!$1:$1048576,5,FALSE)</f>
        <v>6</v>
      </c>
      <c r="AB330" s="67">
        <f t="shared" si="29"/>
        <v>0.99199999999999999</v>
      </c>
      <c r="AC330" t="e">
        <f>VLOOKUP($A330,#REF!,9,FALSE)</f>
        <v>#REF!</v>
      </c>
    </row>
    <row r="331" spans="1:29">
      <c r="A331">
        <v>51979</v>
      </c>
      <c r="B331">
        <v>330</v>
      </c>
      <c r="C331">
        <v>9905330</v>
      </c>
      <c r="D331" t="s">
        <v>4235</v>
      </c>
      <c r="E331" t="s">
        <v>4236</v>
      </c>
      <c r="G331" t="e">
        <f>VLOOKUP($H331,[1]BRT!$1:$1048576,1,0)</f>
        <v>#N/A</v>
      </c>
      <c r="H331" t="s">
        <v>4518</v>
      </c>
      <c r="I331">
        <v>37.728920000000002</v>
      </c>
      <c r="J331">
        <v>-122.141847</v>
      </c>
      <c r="K331">
        <v>990</v>
      </c>
      <c r="L331">
        <v>30</v>
      </c>
      <c r="M331">
        <v>2</v>
      </c>
      <c r="N331">
        <v>1</v>
      </c>
      <c r="O331">
        <v>0</v>
      </c>
      <c r="P331">
        <v>1</v>
      </c>
      <c r="Q331" t="e">
        <f>VLOOKUP($A331,'[1]SheltersALL_2.17.22'!$1:$1048576,6,0)</f>
        <v>#N/A</v>
      </c>
      <c r="R331" t="str">
        <f>VLOOKUP($A331, [1]FA21_Ridership!$1:$1048576,11, 0)</f>
        <v>SAN LEANDRO</v>
      </c>
      <c r="S331" t="str">
        <f>VLOOKUP($A331, [1]FA21_Ridership!$1:$1048576,12, 0)</f>
        <v>ALAMEDA</v>
      </c>
      <c r="T331">
        <f>VLOOKUP($A331, [1]FA21_Ridership!$1:$1048576,13, 0)</f>
        <v>3</v>
      </c>
      <c r="U331">
        <f t="shared" si="25"/>
        <v>30</v>
      </c>
      <c r="V331" s="67">
        <f t="shared" si="26"/>
        <v>7.5999999999999998E-2</v>
      </c>
      <c r="W331">
        <v>0.48466900000000002</v>
      </c>
      <c r="X331" s="67">
        <f t="shared" si="27"/>
        <v>0.186</v>
      </c>
      <c r="Y331">
        <v>0.35806100000000002</v>
      </c>
      <c r="Z331" s="67">
        <f t="shared" si="28"/>
        <v>0.71</v>
      </c>
      <c r="AA331">
        <f>VLOOKUP($C331,[1]Disability!$1:$1048576,5,FALSE)</f>
        <v>0</v>
      </c>
      <c r="AB331" s="67">
        <f t="shared" si="29"/>
        <v>0</v>
      </c>
      <c r="AC331" t="e">
        <f>VLOOKUP($A331,#REF!,9,FALSE)</f>
        <v>#REF!</v>
      </c>
    </row>
    <row r="332" spans="1:29">
      <c r="A332">
        <v>50650</v>
      </c>
      <c r="B332">
        <v>331</v>
      </c>
      <c r="C332">
        <v>104120</v>
      </c>
      <c r="D332" t="s">
        <v>4235</v>
      </c>
      <c r="E332" t="s">
        <v>4236</v>
      </c>
      <c r="G332" t="e">
        <f>VLOOKUP($H332,[1]BRT!$1:$1048576,1,0)</f>
        <v>#N/A</v>
      </c>
      <c r="H332" t="s">
        <v>4519</v>
      </c>
      <c r="I332">
        <v>37.760371999999997</v>
      </c>
      <c r="J332">
        <v>-122.240334</v>
      </c>
      <c r="K332">
        <v>960</v>
      </c>
      <c r="L332">
        <v>30</v>
      </c>
      <c r="M332">
        <v>2</v>
      </c>
      <c r="N332">
        <v>1</v>
      </c>
      <c r="O332">
        <v>0</v>
      </c>
      <c r="P332">
        <v>1</v>
      </c>
      <c r="Q332" t="e">
        <f>VLOOKUP($A332,'[1]SheltersALL_2.17.22'!$1:$1048576,6,0)</f>
        <v>#N/A</v>
      </c>
      <c r="R332" t="str">
        <f>VLOOKUP($A332, [1]FA21_Ridership!$1:$1048576,11, 0)</f>
        <v>ALAMEDA</v>
      </c>
      <c r="S332" t="str">
        <f>VLOOKUP($A332, [1]FA21_Ridership!$1:$1048576,12, 0)</f>
        <v>ALAMEDA</v>
      </c>
      <c r="T332">
        <f>VLOOKUP($A332, [1]FA21_Ridership!$1:$1048576,13, 0)</f>
        <v>3</v>
      </c>
      <c r="U332">
        <f t="shared" si="25"/>
        <v>30</v>
      </c>
      <c r="V332" s="67">
        <f t="shared" si="26"/>
        <v>7.5999999999999998E-2</v>
      </c>
      <c r="W332">
        <v>0.530196</v>
      </c>
      <c r="X332" s="67">
        <f t="shared" si="27"/>
        <v>0.22600000000000001</v>
      </c>
      <c r="Y332">
        <v>0.18823500000000001</v>
      </c>
      <c r="Z332" s="67">
        <f t="shared" si="28"/>
        <v>0.45400000000000001</v>
      </c>
      <c r="AA332">
        <f>VLOOKUP($C332,[1]Disability!$1:$1048576,5,FALSE)</f>
        <v>0</v>
      </c>
      <c r="AB332" s="67">
        <f t="shared" si="29"/>
        <v>0</v>
      </c>
      <c r="AC332" t="e">
        <f>VLOOKUP($A332,#REF!,9,FALSE)</f>
        <v>#REF!</v>
      </c>
    </row>
    <row r="333" spans="1:29">
      <c r="A333">
        <v>54352</v>
      </c>
      <c r="B333">
        <v>332</v>
      </c>
      <c r="C333">
        <v>305360</v>
      </c>
      <c r="D333" t="s">
        <v>4235</v>
      </c>
      <c r="E333" t="s">
        <v>4236</v>
      </c>
      <c r="G333" t="e">
        <f>VLOOKUP($H333,[1]BRT!$1:$1048576,1,0)</f>
        <v>#N/A</v>
      </c>
      <c r="H333" t="s">
        <v>4520</v>
      </c>
      <c r="I333">
        <v>37.882624</v>
      </c>
      <c r="J333">
        <v>-122.266223</v>
      </c>
      <c r="K333">
        <v>630</v>
      </c>
      <c r="L333">
        <v>30</v>
      </c>
      <c r="M333">
        <v>2</v>
      </c>
      <c r="N333">
        <v>1</v>
      </c>
      <c r="O333">
        <v>0</v>
      </c>
      <c r="P333">
        <v>1</v>
      </c>
      <c r="Q333" t="e">
        <f>VLOOKUP($A333,'[1]SheltersALL_2.17.22'!$1:$1048576,6,0)</f>
        <v>#N/A</v>
      </c>
      <c r="R333" t="str">
        <f>VLOOKUP($A333, [1]FA21_Ridership!$1:$1048576,11, 0)</f>
        <v>BERKELEY</v>
      </c>
      <c r="S333" t="str">
        <f>VLOOKUP($A333, [1]FA21_Ridership!$1:$1048576,12, 0)</f>
        <v>ALAMEDA</v>
      </c>
      <c r="T333">
        <f>VLOOKUP($A333, [1]FA21_Ridership!$1:$1048576,13, 0)</f>
        <v>1</v>
      </c>
      <c r="U333">
        <f t="shared" si="25"/>
        <v>30</v>
      </c>
      <c r="V333" s="67">
        <f t="shared" si="26"/>
        <v>7.5999999999999998E-2</v>
      </c>
      <c r="W333">
        <v>0.26484600000000003</v>
      </c>
      <c r="X333" s="67">
        <f t="shared" si="27"/>
        <v>4.7E-2</v>
      </c>
      <c r="Y333">
        <v>0.14607500000000001</v>
      </c>
      <c r="Z333" s="67">
        <f t="shared" si="28"/>
        <v>0.34799999999999998</v>
      </c>
      <c r="AA333">
        <f>VLOOKUP($C333,[1]Disability!$1:$1048576,5,FALSE)</f>
        <v>1</v>
      </c>
      <c r="AB333" s="67">
        <f t="shared" si="29"/>
        <v>0.72499999999999998</v>
      </c>
      <c r="AC333" t="e">
        <f>VLOOKUP($A333,#REF!,9,FALSE)</f>
        <v>#REF!</v>
      </c>
    </row>
    <row r="334" spans="1:29">
      <c r="A334">
        <v>59344</v>
      </c>
      <c r="B334">
        <v>333</v>
      </c>
      <c r="C334">
        <v>500150</v>
      </c>
      <c r="D334" t="s">
        <v>4235</v>
      </c>
      <c r="E334" t="s">
        <v>4236</v>
      </c>
      <c r="G334" t="e">
        <f>VLOOKUP($H334,[1]BRT!$1:$1048576,1,0)</f>
        <v>#N/A</v>
      </c>
      <c r="H334" t="s">
        <v>4521</v>
      </c>
      <c r="I334">
        <v>37.920921</v>
      </c>
      <c r="J334">
        <v>-122.288866</v>
      </c>
      <c r="K334">
        <v>630</v>
      </c>
      <c r="L334">
        <v>30</v>
      </c>
      <c r="M334">
        <v>2</v>
      </c>
      <c r="N334">
        <v>1</v>
      </c>
      <c r="O334">
        <v>0</v>
      </c>
      <c r="P334">
        <v>1</v>
      </c>
      <c r="Q334" t="e">
        <f>VLOOKUP($A334,'[1]SheltersALL_2.17.22'!$1:$1048576,6,0)</f>
        <v>#N/A</v>
      </c>
      <c r="R334" t="str">
        <f>VLOOKUP($A334, [1]FA21_Ridership!$1:$1048576,11, 0)</f>
        <v>EL CERRITO</v>
      </c>
      <c r="S334" t="str">
        <f>VLOOKUP($A334, [1]FA21_Ridership!$1:$1048576,12, 0)</f>
        <v>CONTRA COSTA</v>
      </c>
      <c r="T334">
        <f>VLOOKUP($A334, [1]FA21_Ridership!$1:$1048576,13, 0)</f>
        <v>1</v>
      </c>
      <c r="U334">
        <f t="shared" si="25"/>
        <v>30</v>
      </c>
      <c r="V334" s="67">
        <f t="shared" si="26"/>
        <v>7.5999999999999998E-2</v>
      </c>
      <c r="W334">
        <v>0.53508800000000001</v>
      </c>
      <c r="X334" s="67">
        <f t="shared" si="27"/>
        <v>0.23</v>
      </c>
      <c r="Y334">
        <v>0.1875</v>
      </c>
      <c r="Z334" s="67">
        <f t="shared" si="28"/>
        <v>0.44900000000000001</v>
      </c>
      <c r="AA334">
        <f>VLOOKUP($C334,[1]Disability!$1:$1048576,5,FALSE)</f>
        <v>0</v>
      </c>
      <c r="AB334" s="67">
        <f t="shared" si="29"/>
        <v>0</v>
      </c>
      <c r="AC334" t="e">
        <f>VLOOKUP($A334,#REF!,9,FALSE)</f>
        <v>#REF!</v>
      </c>
    </row>
    <row r="335" spans="1:29">
      <c r="A335">
        <v>53144</v>
      </c>
      <c r="B335">
        <v>334</v>
      </c>
      <c r="C335">
        <v>706690</v>
      </c>
      <c r="D335" t="s">
        <v>4235</v>
      </c>
      <c r="E335" t="s">
        <v>4236</v>
      </c>
      <c r="G335" t="e">
        <f>VLOOKUP($H335,[1]BRT!$1:$1048576,1,0)</f>
        <v>#N/A</v>
      </c>
      <c r="H335" t="s">
        <v>4522</v>
      </c>
      <c r="I335">
        <v>37.531976999999998</v>
      </c>
      <c r="J335">
        <v>-121.932705</v>
      </c>
      <c r="K335">
        <v>1020</v>
      </c>
      <c r="L335">
        <v>30</v>
      </c>
      <c r="M335">
        <v>2</v>
      </c>
      <c r="N335">
        <v>1</v>
      </c>
      <c r="O335">
        <v>0</v>
      </c>
      <c r="P335">
        <v>1</v>
      </c>
      <c r="Q335" t="e">
        <f>VLOOKUP($A335,'[1]SheltersALL_2.17.22'!$1:$1048576,6,0)</f>
        <v>#N/A</v>
      </c>
      <c r="R335" t="str">
        <f>VLOOKUP($A335, [1]FA21_Ridership!$1:$1048576,11, 0)</f>
        <v>FREMONT</v>
      </c>
      <c r="S335" t="str">
        <f>VLOOKUP($A335, [1]FA21_Ridership!$1:$1048576,12, 0)</f>
        <v>ALAMEDA</v>
      </c>
      <c r="T335">
        <f>VLOOKUP($A335, [1]FA21_Ridership!$1:$1048576,13, 0)</f>
        <v>5</v>
      </c>
      <c r="U335">
        <f t="shared" si="25"/>
        <v>30</v>
      </c>
      <c r="V335" s="67">
        <f t="shared" si="26"/>
        <v>7.5999999999999998E-2</v>
      </c>
      <c r="W335">
        <v>0.81015800000000004</v>
      </c>
      <c r="X335" s="67">
        <f t="shared" si="27"/>
        <v>0.59599999999999997</v>
      </c>
      <c r="Y335">
        <v>5.0437999999999997E-2</v>
      </c>
      <c r="Z335" s="67">
        <f t="shared" si="28"/>
        <v>7.9000000000000001E-2</v>
      </c>
      <c r="AA335">
        <f>VLOOKUP($C335,[1]Disability!$1:$1048576,5,FALSE)</f>
        <v>0</v>
      </c>
      <c r="AB335" s="67">
        <f t="shared" si="29"/>
        <v>0</v>
      </c>
      <c r="AC335" t="e">
        <f>VLOOKUP($A335,#REF!,9,FALSE)</f>
        <v>#REF!</v>
      </c>
    </row>
    <row r="336" spans="1:29">
      <c r="A336">
        <v>54230</v>
      </c>
      <c r="B336">
        <v>335</v>
      </c>
      <c r="C336">
        <v>303970</v>
      </c>
      <c r="D336" t="s">
        <v>4235</v>
      </c>
      <c r="E336" t="s">
        <v>4236</v>
      </c>
      <c r="G336" t="e">
        <f>VLOOKUP($H336,[1]BRT!$1:$1048576,1,0)</f>
        <v>#N/A</v>
      </c>
      <c r="H336" t="s">
        <v>4523</v>
      </c>
      <c r="I336">
        <v>37.876427</v>
      </c>
      <c r="J336">
        <v>-122.266722</v>
      </c>
      <c r="K336">
        <v>630</v>
      </c>
      <c r="L336">
        <v>30</v>
      </c>
      <c r="M336">
        <v>2</v>
      </c>
      <c r="N336">
        <v>1</v>
      </c>
      <c r="O336">
        <v>0</v>
      </c>
      <c r="P336">
        <v>1</v>
      </c>
      <c r="Q336" t="e">
        <f>VLOOKUP($A336,'[1]SheltersALL_2.17.22'!$1:$1048576,6,0)</f>
        <v>#N/A</v>
      </c>
      <c r="R336" t="str">
        <f>VLOOKUP($A336, [1]FA21_Ridership!$1:$1048576,11, 0)</f>
        <v>BERKELEY</v>
      </c>
      <c r="S336" t="str">
        <f>VLOOKUP($A336, [1]FA21_Ridership!$1:$1048576,12, 0)</f>
        <v>ALAMEDA</v>
      </c>
      <c r="T336">
        <f>VLOOKUP($A336, [1]FA21_Ridership!$1:$1048576,13, 0)</f>
        <v>1</v>
      </c>
      <c r="U336">
        <f t="shared" si="25"/>
        <v>30</v>
      </c>
      <c r="V336" s="67">
        <f t="shared" si="26"/>
        <v>7.5999999999999998E-2</v>
      </c>
      <c r="W336">
        <v>0.61444100000000001</v>
      </c>
      <c r="X336" s="67">
        <f t="shared" si="27"/>
        <v>0.30399999999999999</v>
      </c>
      <c r="Y336">
        <v>0.42000900000000002</v>
      </c>
      <c r="Z336" s="67">
        <f t="shared" si="28"/>
        <v>0.78200000000000003</v>
      </c>
      <c r="AA336">
        <f>VLOOKUP($C336,[1]Disability!$1:$1048576,5,FALSE)</f>
        <v>0</v>
      </c>
      <c r="AB336" s="67">
        <f t="shared" si="29"/>
        <v>0</v>
      </c>
      <c r="AC336" t="e">
        <f>VLOOKUP($A336,#REF!,9,FALSE)</f>
        <v>#REF!</v>
      </c>
    </row>
    <row r="337" spans="1:29">
      <c r="A337">
        <v>51530</v>
      </c>
      <c r="B337">
        <v>336</v>
      </c>
      <c r="C337">
        <v>1502410</v>
      </c>
      <c r="D337" t="s">
        <v>4235</v>
      </c>
      <c r="E337" t="s">
        <v>4236</v>
      </c>
      <c r="G337" t="e">
        <f>VLOOKUP($H337,[1]BRT!$1:$1048576,1,0)</f>
        <v>#N/A</v>
      </c>
      <c r="H337" t="s">
        <v>4524</v>
      </c>
      <c r="I337">
        <v>37.738404000000003</v>
      </c>
      <c r="J337">
        <v>-122.143686</v>
      </c>
      <c r="K337">
        <v>990</v>
      </c>
      <c r="L337">
        <v>30</v>
      </c>
      <c r="M337">
        <v>2</v>
      </c>
      <c r="N337">
        <v>1</v>
      </c>
      <c r="O337">
        <v>0</v>
      </c>
      <c r="P337">
        <v>1</v>
      </c>
      <c r="Q337" t="e">
        <f>VLOOKUP($A337,'[1]SheltersALL_2.17.22'!$1:$1048576,6,0)</f>
        <v>#N/A</v>
      </c>
      <c r="R337" t="str">
        <f>VLOOKUP($A337, [1]FA21_Ridership!$1:$1048576,11, 0)</f>
        <v>SAN LEANDRO</v>
      </c>
      <c r="S337" t="str">
        <f>VLOOKUP($A337, [1]FA21_Ridership!$1:$1048576,12, 0)</f>
        <v>ALAMEDA</v>
      </c>
      <c r="T337">
        <f>VLOOKUP($A337, [1]FA21_Ridership!$1:$1048576,13, 0)</f>
        <v>3</v>
      </c>
      <c r="U337">
        <f t="shared" si="25"/>
        <v>30</v>
      </c>
      <c r="V337" s="67">
        <f t="shared" si="26"/>
        <v>7.5999999999999998E-2</v>
      </c>
      <c r="W337">
        <v>0.60816599999999998</v>
      </c>
      <c r="X337" s="67">
        <f t="shared" si="27"/>
        <v>0.29299999999999998</v>
      </c>
      <c r="Y337">
        <v>8.3810999999999997E-2</v>
      </c>
      <c r="Z337" s="67">
        <f t="shared" si="28"/>
        <v>0.191</v>
      </c>
      <c r="AA337">
        <f>VLOOKUP($C337,[1]Disability!$1:$1048576,5,FALSE)</f>
        <v>0</v>
      </c>
      <c r="AB337" s="67">
        <f t="shared" si="29"/>
        <v>0</v>
      </c>
      <c r="AC337" t="e">
        <f>VLOOKUP($A337,#REF!,9,FALSE)</f>
        <v>#REF!</v>
      </c>
    </row>
    <row r="338" spans="1:29">
      <c r="A338">
        <v>57996</v>
      </c>
      <c r="B338">
        <v>337</v>
      </c>
      <c r="C338">
        <v>1000110</v>
      </c>
      <c r="D338" t="s">
        <v>4235</v>
      </c>
      <c r="E338" t="s">
        <v>4236</v>
      </c>
      <c r="G338" t="e">
        <f>VLOOKUP($H338,[1]BRT!$1:$1048576,1,0)</f>
        <v>#N/A</v>
      </c>
      <c r="H338" t="s">
        <v>4525</v>
      </c>
      <c r="I338">
        <v>37.738394</v>
      </c>
      <c r="J338">
        <v>-122.168751</v>
      </c>
      <c r="K338">
        <v>990</v>
      </c>
      <c r="L338">
        <v>30</v>
      </c>
      <c r="M338">
        <v>2</v>
      </c>
      <c r="N338">
        <v>1</v>
      </c>
      <c r="O338">
        <v>0</v>
      </c>
      <c r="P338">
        <v>1</v>
      </c>
      <c r="Q338" t="e">
        <f>VLOOKUP($A338,'[1]SheltersALL_2.17.22'!$1:$1048576,6,0)</f>
        <v>#N/A</v>
      </c>
      <c r="R338" t="str">
        <f>VLOOKUP($A338, [1]FA21_Ridership!$1:$1048576,11, 0)</f>
        <v>OAKLAND</v>
      </c>
      <c r="S338" t="str">
        <f>VLOOKUP($A338, [1]FA21_Ridership!$1:$1048576,12, 0)</f>
        <v>ALAMEDA</v>
      </c>
      <c r="T338">
        <f>VLOOKUP($A338, [1]FA21_Ridership!$1:$1048576,13, 0)</f>
        <v>3</v>
      </c>
      <c r="U338">
        <f t="shared" si="25"/>
        <v>30</v>
      </c>
      <c r="V338" s="67">
        <f t="shared" si="26"/>
        <v>7.5999999999999998E-2</v>
      </c>
      <c r="W338">
        <v>0.92371300000000001</v>
      </c>
      <c r="X338" s="67">
        <f t="shared" si="27"/>
        <v>0.81899999999999995</v>
      </c>
      <c r="Y338">
        <v>0.51621099999999998</v>
      </c>
      <c r="Z338" s="67">
        <f t="shared" si="28"/>
        <v>0.871</v>
      </c>
      <c r="AA338">
        <f>VLOOKUP($C338,[1]Disability!$1:$1048576,5,FALSE)</f>
        <v>0</v>
      </c>
      <c r="AB338" s="67">
        <f t="shared" si="29"/>
        <v>0</v>
      </c>
      <c r="AC338" t="e">
        <f>VLOOKUP($A338,#REF!,9,FALSE)</f>
        <v>#REF!</v>
      </c>
    </row>
    <row r="339" spans="1:29">
      <c r="A339">
        <v>57010</v>
      </c>
      <c r="B339">
        <v>338</v>
      </c>
      <c r="C339">
        <v>305270</v>
      </c>
      <c r="D339" t="s">
        <v>4235</v>
      </c>
      <c r="E339" t="s">
        <v>4236</v>
      </c>
      <c r="G339" t="e">
        <f>VLOOKUP($H339,[1]BRT!$1:$1048576,1,0)</f>
        <v>#N/A</v>
      </c>
      <c r="H339" t="s">
        <v>4526</v>
      </c>
      <c r="I339">
        <v>37.883899999999997</v>
      </c>
      <c r="J339">
        <v>-122.26639</v>
      </c>
      <c r="K339">
        <v>630</v>
      </c>
      <c r="L339">
        <v>30</v>
      </c>
      <c r="M339">
        <v>2</v>
      </c>
      <c r="N339">
        <v>1</v>
      </c>
      <c r="O339">
        <v>0</v>
      </c>
      <c r="P339">
        <v>1</v>
      </c>
      <c r="Q339" t="e">
        <f>VLOOKUP($A339,'[1]SheltersALL_2.17.22'!$1:$1048576,6,0)</f>
        <v>#N/A</v>
      </c>
      <c r="R339" t="str">
        <f>VLOOKUP($A339, [1]FA21_Ridership!$1:$1048576,11, 0)</f>
        <v>BERKELEY</v>
      </c>
      <c r="S339" t="str">
        <f>VLOOKUP($A339, [1]FA21_Ridership!$1:$1048576,12, 0)</f>
        <v>ALAMEDA</v>
      </c>
      <c r="T339">
        <f>VLOOKUP($A339, [1]FA21_Ridership!$1:$1048576,13, 0)</f>
        <v>1</v>
      </c>
      <c r="U339">
        <f t="shared" si="25"/>
        <v>30</v>
      </c>
      <c r="V339" s="67">
        <f t="shared" si="26"/>
        <v>7.5999999999999998E-2</v>
      </c>
      <c r="W339">
        <v>0.26484600000000003</v>
      </c>
      <c r="X339" s="67">
        <f t="shared" si="27"/>
        <v>4.7E-2</v>
      </c>
      <c r="Y339">
        <v>0.14607500000000001</v>
      </c>
      <c r="Z339" s="67">
        <f t="shared" si="28"/>
        <v>0.34799999999999998</v>
      </c>
      <c r="AA339">
        <f>VLOOKUP($C339,[1]Disability!$1:$1048576,5,FALSE)</f>
        <v>1</v>
      </c>
      <c r="AB339" s="67">
        <f t="shared" si="29"/>
        <v>0.72499999999999998</v>
      </c>
      <c r="AC339" t="e">
        <f>VLOOKUP($A339,#REF!,9,FALSE)</f>
        <v>#REF!</v>
      </c>
    </row>
    <row r="340" spans="1:29">
      <c r="A340">
        <v>53004</v>
      </c>
      <c r="B340">
        <v>339</v>
      </c>
      <c r="C340">
        <v>101240</v>
      </c>
      <c r="D340" t="s">
        <v>4235</v>
      </c>
      <c r="E340" t="s">
        <v>4236</v>
      </c>
      <c r="G340" t="e">
        <f>VLOOKUP($H340,[1]BRT!$1:$1048576,1,0)</f>
        <v>#N/A</v>
      </c>
      <c r="H340" t="s">
        <v>4410</v>
      </c>
      <c r="I340">
        <v>37.765248999999997</v>
      </c>
      <c r="J340">
        <v>-122.229066</v>
      </c>
      <c r="K340">
        <v>960</v>
      </c>
      <c r="L340">
        <v>30</v>
      </c>
      <c r="M340">
        <v>2</v>
      </c>
      <c r="N340">
        <v>1</v>
      </c>
      <c r="O340">
        <v>0</v>
      </c>
      <c r="P340">
        <v>1</v>
      </c>
      <c r="Q340" t="e">
        <f>VLOOKUP($A340,'[1]SheltersALL_2.17.22'!$1:$1048576,6,0)</f>
        <v>#N/A</v>
      </c>
      <c r="R340" t="str">
        <f>VLOOKUP($A340, [1]FA21_Ridership!$1:$1048576,11, 0)</f>
        <v>ALAMEDA</v>
      </c>
      <c r="S340" t="str">
        <f>VLOOKUP($A340, [1]FA21_Ridership!$1:$1048576,12, 0)</f>
        <v>ALAMEDA</v>
      </c>
      <c r="T340">
        <f>VLOOKUP($A340, [1]FA21_Ridership!$1:$1048576,13, 0)</f>
        <v>3</v>
      </c>
      <c r="U340">
        <f t="shared" si="25"/>
        <v>30</v>
      </c>
      <c r="V340" s="67">
        <f t="shared" si="26"/>
        <v>7.5999999999999998E-2</v>
      </c>
      <c r="W340">
        <v>0.238426</v>
      </c>
      <c r="X340" s="67">
        <f t="shared" si="27"/>
        <v>3.5999999999999997E-2</v>
      </c>
      <c r="Y340">
        <v>6.8287E-2</v>
      </c>
      <c r="Z340" s="67">
        <f t="shared" si="28"/>
        <v>0.124</v>
      </c>
      <c r="AA340">
        <f>VLOOKUP($C340,[1]Disability!$1:$1048576,5,FALSE)</f>
        <v>0</v>
      </c>
      <c r="AB340" s="67">
        <f t="shared" si="29"/>
        <v>0</v>
      </c>
      <c r="AC340" t="e">
        <f>VLOOKUP($A340,#REF!,9,FALSE)</f>
        <v>#REF!</v>
      </c>
    </row>
    <row r="341" spans="1:29">
      <c r="A341">
        <v>58840</v>
      </c>
      <c r="B341">
        <v>340</v>
      </c>
      <c r="C341">
        <v>1000180</v>
      </c>
      <c r="D341" t="s">
        <v>4235</v>
      </c>
      <c r="E341" t="s">
        <v>4236</v>
      </c>
      <c r="G341" t="e">
        <f>VLOOKUP($H341,[1]BRT!$1:$1048576,1,0)</f>
        <v>#N/A</v>
      </c>
      <c r="H341" t="s">
        <v>4527</v>
      </c>
      <c r="I341">
        <v>37.742083000000001</v>
      </c>
      <c r="J341">
        <v>-122.15519</v>
      </c>
      <c r="K341">
        <v>990</v>
      </c>
      <c r="L341">
        <v>30</v>
      </c>
      <c r="M341">
        <v>2</v>
      </c>
      <c r="N341">
        <v>1</v>
      </c>
      <c r="O341">
        <v>0</v>
      </c>
      <c r="P341">
        <v>1</v>
      </c>
      <c r="Q341" t="e">
        <f>VLOOKUP($A341,'[1]SheltersALL_2.17.22'!$1:$1048576,6,0)</f>
        <v>#N/A</v>
      </c>
      <c r="R341" t="str">
        <f>VLOOKUP($A341, [1]FA21_Ridership!$1:$1048576,11, 0)</f>
        <v>OAKLAND</v>
      </c>
      <c r="S341" t="str">
        <f>VLOOKUP($A341, [1]FA21_Ridership!$1:$1048576,12, 0)</f>
        <v>ALAMEDA</v>
      </c>
      <c r="T341">
        <f>VLOOKUP($A341, [1]FA21_Ridership!$1:$1048576,13, 0)</f>
        <v>3</v>
      </c>
      <c r="U341">
        <f t="shared" si="25"/>
        <v>30</v>
      </c>
      <c r="V341" s="67">
        <f t="shared" si="26"/>
        <v>7.5999999999999998E-2</v>
      </c>
      <c r="W341">
        <v>0.98843899999999996</v>
      </c>
      <c r="X341" s="67">
        <f t="shared" si="27"/>
        <v>0.98099999999999998</v>
      </c>
      <c r="Y341">
        <v>0.33815000000000001</v>
      </c>
      <c r="Z341" s="67">
        <f t="shared" si="28"/>
        <v>0.68300000000000005</v>
      </c>
      <c r="AA341">
        <f>VLOOKUP($C341,[1]Disability!$1:$1048576,5,FALSE)</f>
        <v>0</v>
      </c>
      <c r="AB341" s="67">
        <f t="shared" si="29"/>
        <v>0</v>
      </c>
      <c r="AC341" t="e">
        <f>VLOOKUP($A341,#REF!,9,FALSE)</f>
        <v>#REF!</v>
      </c>
    </row>
    <row r="342" spans="1:29">
      <c r="A342">
        <v>50993</v>
      </c>
      <c r="B342">
        <v>341</v>
      </c>
      <c r="C342">
        <v>500440</v>
      </c>
      <c r="D342" t="s">
        <v>4235</v>
      </c>
      <c r="E342" t="s">
        <v>4236</v>
      </c>
      <c r="G342" t="e">
        <f>VLOOKUP($H342,[1]BRT!$1:$1048576,1,0)</f>
        <v>#N/A</v>
      </c>
      <c r="H342" t="s">
        <v>4528</v>
      </c>
      <c r="I342">
        <v>37.934950999999998</v>
      </c>
      <c r="J342">
        <v>-122.319771</v>
      </c>
      <c r="K342">
        <v>630</v>
      </c>
      <c r="L342">
        <v>30</v>
      </c>
      <c r="M342">
        <v>2</v>
      </c>
      <c r="N342">
        <v>1</v>
      </c>
      <c r="O342">
        <v>0</v>
      </c>
      <c r="P342">
        <v>1</v>
      </c>
      <c r="Q342" t="e">
        <f>VLOOKUP($A342,'[1]SheltersALL_2.17.22'!$1:$1048576,6,0)</f>
        <v>#N/A</v>
      </c>
      <c r="R342" t="str">
        <f>VLOOKUP($A342, [1]FA21_Ridership!$1:$1048576,11, 0)</f>
        <v>EL CERRITO</v>
      </c>
      <c r="S342" t="str">
        <f>VLOOKUP($A342, [1]FA21_Ridership!$1:$1048576,12, 0)</f>
        <v>CONTRA COSTA</v>
      </c>
      <c r="T342">
        <f>VLOOKUP($A342, [1]FA21_Ridership!$1:$1048576,13, 0)</f>
        <v>1</v>
      </c>
      <c r="U342">
        <f t="shared" si="25"/>
        <v>30</v>
      </c>
      <c r="V342" s="67">
        <f t="shared" si="26"/>
        <v>7.5999999999999998E-2</v>
      </c>
      <c r="W342">
        <v>0.42807899999999999</v>
      </c>
      <c r="X342" s="67">
        <f t="shared" si="27"/>
        <v>0.14499999999999999</v>
      </c>
      <c r="Y342">
        <v>0.13522799999999999</v>
      </c>
      <c r="Z342" s="67">
        <f t="shared" si="28"/>
        <v>0.32900000000000001</v>
      </c>
      <c r="AA342">
        <f>VLOOKUP($C342,[1]Disability!$1:$1048576,5,FALSE)</f>
        <v>0</v>
      </c>
      <c r="AB342" s="67">
        <f t="shared" si="29"/>
        <v>0</v>
      </c>
      <c r="AC342" t="e">
        <f>VLOOKUP($A342,#REF!,9,FALSE)</f>
        <v>#REF!</v>
      </c>
    </row>
    <row r="343" spans="1:29">
      <c r="A343">
        <v>53310</v>
      </c>
      <c r="B343">
        <v>342</v>
      </c>
      <c r="C343">
        <v>1502430</v>
      </c>
      <c r="D343" t="s">
        <v>4235</v>
      </c>
      <c r="E343" t="s">
        <v>4236</v>
      </c>
      <c r="G343" t="e">
        <f>VLOOKUP($H343,[1]BRT!$1:$1048576,1,0)</f>
        <v>#N/A</v>
      </c>
      <c r="H343" t="s">
        <v>4529</v>
      </c>
      <c r="I343">
        <v>37.739024000000001</v>
      </c>
      <c r="J343">
        <v>-122.144954</v>
      </c>
      <c r="K343">
        <v>990</v>
      </c>
      <c r="L343">
        <v>30</v>
      </c>
      <c r="M343">
        <v>2</v>
      </c>
      <c r="N343">
        <v>1</v>
      </c>
      <c r="O343">
        <v>0</v>
      </c>
      <c r="P343">
        <v>1</v>
      </c>
      <c r="Q343" t="e">
        <f>VLOOKUP($A343,'[1]SheltersALL_2.17.22'!$1:$1048576,6,0)</f>
        <v>#N/A</v>
      </c>
      <c r="R343" t="str">
        <f>VLOOKUP($A343, [1]FA21_Ridership!$1:$1048576,11, 0)</f>
        <v>SAN LEANDRO</v>
      </c>
      <c r="S343" t="str">
        <f>VLOOKUP($A343, [1]FA21_Ridership!$1:$1048576,12, 0)</f>
        <v>ALAMEDA</v>
      </c>
      <c r="T343">
        <f>VLOOKUP($A343, [1]FA21_Ridership!$1:$1048576,13, 0)</f>
        <v>3</v>
      </c>
      <c r="U343">
        <f t="shared" si="25"/>
        <v>30</v>
      </c>
      <c r="V343" s="67">
        <f t="shared" si="26"/>
        <v>7.5999999999999998E-2</v>
      </c>
      <c r="W343">
        <v>0.60816599999999998</v>
      </c>
      <c r="X343" s="67">
        <f t="shared" si="27"/>
        <v>0.29299999999999998</v>
      </c>
      <c r="Y343">
        <v>8.3810999999999997E-2</v>
      </c>
      <c r="Z343" s="67">
        <f t="shared" si="28"/>
        <v>0.191</v>
      </c>
      <c r="AA343">
        <f>VLOOKUP($C343,[1]Disability!$1:$1048576,5,FALSE)</f>
        <v>1</v>
      </c>
      <c r="AB343" s="67">
        <f t="shared" si="29"/>
        <v>0.72499999999999998</v>
      </c>
      <c r="AC343" t="e">
        <f>VLOOKUP($A343,#REF!,9,FALSE)</f>
        <v>#REF!</v>
      </c>
    </row>
    <row r="344" spans="1:29">
      <c r="A344">
        <v>59904</v>
      </c>
      <c r="B344">
        <v>343</v>
      </c>
      <c r="C344">
        <v>500020</v>
      </c>
      <c r="D344" t="s">
        <v>4235</v>
      </c>
      <c r="E344" t="s">
        <v>4236</v>
      </c>
      <c r="G344" t="e">
        <f>VLOOKUP($H344,[1]BRT!$1:$1048576,1,0)</f>
        <v>#N/A</v>
      </c>
      <c r="H344" t="s">
        <v>4530</v>
      </c>
      <c r="I344">
        <v>37.929512000000003</v>
      </c>
      <c r="J344">
        <v>-122.300049</v>
      </c>
      <c r="K344">
        <v>630</v>
      </c>
      <c r="L344">
        <v>30</v>
      </c>
      <c r="M344">
        <v>2</v>
      </c>
      <c r="N344">
        <v>1</v>
      </c>
      <c r="O344">
        <v>0</v>
      </c>
      <c r="P344">
        <v>1</v>
      </c>
      <c r="Q344" t="e">
        <f>VLOOKUP($A344,'[1]SheltersALL_2.17.22'!$1:$1048576,6,0)</f>
        <v>#N/A</v>
      </c>
      <c r="R344" t="str">
        <f>VLOOKUP($A344, [1]FA21_Ridership!$1:$1048576,11, 0)</f>
        <v>EL CERRITO</v>
      </c>
      <c r="S344" t="str">
        <f>VLOOKUP($A344, [1]FA21_Ridership!$1:$1048576,12, 0)</f>
        <v>CONTRA COSTA</v>
      </c>
      <c r="T344">
        <f>VLOOKUP($A344, [1]FA21_Ridership!$1:$1048576,13, 0)</f>
        <v>1</v>
      </c>
      <c r="U344">
        <f t="shared" si="25"/>
        <v>30</v>
      </c>
      <c r="V344" s="67">
        <f t="shared" si="26"/>
        <v>7.5999999999999998E-2</v>
      </c>
      <c r="W344">
        <v>0.38165700000000002</v>
      </c>
      <c r="X344" s="67">
        <f t="shared" si="27"/>
        <v>0.112</v>
      </c>
      <c r="Y344">
        <v>9.5660999999999996E-2</v>
      </c>
      <c r="Z344" s="67">
        <f t="shared" si="28"/>
        <v>0.23300000000000001</v>
      </c>
      <c r="AA344">
        <f>VLOOKUP($C344,[1]Disability!$1:$1048576,5,FALSE)</f>
        <v>0</v>
      </c>
      <c r="AB344" s="67">
        <f t="shared" si="29"/>
        <v>0</v>
      </c>
      <c r="AC344" t="e">
        <f>VLOOKUP($A344,#REF!,9,FALSE)</f>
        <v>#REF!</v>
      </c>
    </row>
    <row r="345" spans="1:29">
      <c r="A345">
        <v>56970</v>
      </c>
      <c r="B345">
        <v>344</v>
      </c>
      <c r="C345">
        <v>705020</v>
      </c>
      <c r="D345" t="s">
        <v>4235</v>
      </c>
      <c r="E345" t="s">
        <v>4236</v>
      </c>
      <c r="G345" t="e">
        <f>VLOOKUP($H345,[1]BRT!$1:$1048576,1,0)</f>
        <v>#N/A</v>
      </c>
      <c r="H345" t="s">
        <v>4531</v>
      </c>
      <c r="I345">
        <v>37.547094000000001</v>
      </c>
      <c r="J345">
        <v>-121.968908</v>
      </c>
      <c r="K345">
        <v>961</v>
      </c>
      <c r="L345">
        <v>30</v>
      </c>
      <c r="M345">
        <v>2</v>
      </c>
      <c r="N345">
        <v>1</v>
      </c>
      <c r="O345">
        <v>0</v>
      </c>
      <c r="P345">
        <v>1</v>
      </c>
      <c r="Q345" t="e">
        <f>VLOOKUP($A345,'[1]SheltersALL_2.17.22'!$1:$1048576,6,0)</f>
        <v>#N/A</v>
      </c>
      <c r="R345" t="str">
        <f>VLOOKUP($A345, [1]FA21_Ridership!$1:$1048576,11, 0)</f>
        <v>FREMONT</v>
      </c>
      <c r="S345" t="str">
        <f>VLOOKUP($A345, [1]FA21_Ridership!$1:$1048576,12, 0)</f>
        <v>ALAMEDA</v>
      </c>
      <c r="T345">
        <f>VLOOKUP($A345, [1]FA21_Ridership!$1:$1048576,13, 0)</f>
        <v>5</v>
      </c>
      <c r="U345">
        <f t="shared" si="25"/>
        <v>30</v>
      </c>
      <c r="V345" s="67">
        <f t="shared" si="26"/>
        <v>7.5999999999999998E-2</v>
      </c>
      <c r="W345">
        <v>0.85122699999999996</v>
      </c>
      <c r="X345" s="67">
        <f t="shared" si="27"/>
        <v>0.68100000000000005</v>
      </c>
      <c r="Y345">
        <v>4.3712000000000001E-2</v>
      </c>
      <c r="Z345" s="67">
        <f t="shared" si="28"/>
        <v>5.3999999999999999E-2</v>
      </c>
      <c r="AA345">
        <f>VLOOKUP($C345,[1]Disability!$1:$1048576,5,FALSE)</f>
        <v>0</v>
      </c>
      <c r="AB345" s="67">
        <f t="shared" si="29"/>
        <v>0</v>
      </c>
      <c r="AC345" t="e">
        <f>VLOOKUP($A345,#REF!,9,FALSE)</f>
        <v>#REF!</v>
      </c>
    </row>
    <row r="346" spans="1:29">
      <c r="A346">
        <v>50440</v>
      </c>
      <c r="B346">
        <v>345</v>
      </c>
      <c r="C346">
        <v>1002240</v>
      </c>
      <c r="D346" t="s">
        <v>4235</v>
      </c>
      <c r="E346" t="s">
        <v>4236</v>
      </c>
      <c r="G346" t="e">
        <f>VLOOKUP($H346,[1]BRT!$1:$1048576,1,0)</f>
        <v>#N/A</v>
      </c>
      <c r="H346" t="s">
        <v>4532</v>
      </c>
      <c r="I346">
        <v>37.796728999999999</v>
      </c>
      <c r="J346">
        <v>-122.195842</v>
      </c>
      <c r="K346">
        <v>975</v>
      </c>
      <c r="L346">
        <v>15</v>
      </c>
      <c r="M346">
        <v>4</v>
      </c>
      <c r="N346">
        <v>1</v>
      </c>
      <c r="O346">
        <v>1</v>
      </c>
      <c r="P346">
        <v>2</v>
      </c>
      <c r="Q346" t="e">
        <f>VLOOKUP($A346,'[1]SheltersALL_2.17.22'!$1:$1048576,6,0)</f>
        <v>#N/A</v>
      </c>
      <c r="R346" t="str">
        <f>VLOOKUP($A346, [1]FA21_Ridership!$1:$1048576,11, 0)</f>
        <v>OAKLAND</v>
      </c>
      <c r="S346" t="str">
        <f>VLOOKUP($A346, [1]FA21_Ridership!$1:$1048576,12, 0)</f>
        <v>ALAMEDA</v>
      </c>
      <c r="T346">
        <f>VLOOKUP($A346, [1]FA21_Ridership!$1:$1048576,13, 0)</f>
        <v>3</v>
      </c>
      <c r="U346">
        <f t="shared" si="25"/>
        <v>30</v>
      </c>
      <c r="V346" s="67">
        <f t="shared" si="26"/>
        <v>7.5999999999999998E-2</v>
      </c>
      <c r="W346">
        <v>0.69696999999999998</v>
      </c>
      <c r="X346" s="67">
        <f t="shared" si="27"/>
        <v>0.40600000000000003</v>
      </c>
      <c r="Y346">
        <v>0.33225100000000002</v>
      </c>
      <c r="Z346" s="67">
        <f t="shared" si="28"/>
        <v>0.67500000000000004</v>
      </c>
      <c r="AA346">
        <f>VLOOKUP($C346,[1]Disability!$1:$1048576,5,FALSE)</f>
        <v>0</v>
      </c>
      <c r="AB346" s="67">
        <f t="shared" si="29"/>
        <v>0</v>
      </c>
      <c r="AC346" t="e">
        <f>VLOOKUP($A346,#REF!,9,FALSE)</f>
        <v>#REF!</v>
      </c>
    </row>
    <row r="347" spans="1:29">
      <c r="A347">
        <v>55269</v>
      </c>
      <c r="B347">
        <v>346</v>
      </c>
      <c r="C347">
        <v>1001890</v>
      </c>
      <c r="D347" t="s">
        <v>4235</v>
      </c>
      <c r="E347" t="s">
        <v>4236</v>
      </c>
      <c r="G347" t="e">
        <f>VLOOKUP($H347,[1]BRT!$1:$1048576,1,0)</f>
        <v>#N/A</v>
      </c>
      <c r="H347" t="s">
        <v>4533</v>
      </c>
      <c r="I347">
        <v>37.796177999999998</v>
      </c>
      <c r="J347">
        <v>-122.196774</v>
      </c>
      <c r="K347">
        <v>975</v>
      </c>
      <c r="L347">
        <v>15</v>
      </c>
      <c r="M347">
        <v>4</v>
      </c>
      <c r="N347">
        <v>1</v>
      </c>
      <c r="O347">
        <v>1</v>
      </c>
      <c r="P347">
        <v>2</v>
      </c>
      <c r="Q347" t="e">
        <f>VLOOKUP($A347,'[1]SheltersALL_2.17.22'!$1:$1048576,6,0)</f>
        <v>#N/A</v>
      </c>
      <c r="R347" t="str">
        <f>VLOOKUP($A347, [1]FA21_Ridership!$1:$1048576,11, 0)</f>
        <v>OAKLAND</v>
      </c>
      <c r="S347" t="str">
        <f>VLOOKUP($A347, [1]FA21_Ridership!$1:$1048576,12, 0)</f>
        <v>ALAMEDA</v>
      </c>
      <c r="T347">
        <f>VLOOKUP($A347, [1]FA21_Ridership!$1:$1048576,13, 0)</f>
        <v>3</v>
      </c>
      <c r="U347">
        <f t="shared" si="25"/>
        <v>30</v>
      </c>
      <c r="V347" s="67">
        <f t="shared" si="26"/>
        <v>7.5999999999999998E-2</v>
      </c>
      <c r="W347">
        <v>0.69696999999999998</v>
      </c>
      <c r="X347" s="67">
        <f t="shared" si="27"/>
        <v>0.40600000000000003</v>
      </c>
      <c r="Y347">
        <v>0.33225100000000002</v>
      </c>
      <c r="Z347" s="67">
        <f t="shared" si="28"/>
        <v>0.67500000000000004</v>
      </c>
      <c r="AA347">
        <f>VLOOKUP($C347,[1]Disability!$1:$1048576,5,FALSE)</f>
        <v>0</v>
      </c>
      <c r="AB347" s="67">
        <f t="shared" si="29"/>
        <v>0</v>
      </c>
      <c r="AC347" t="e">
        <f>VLOOKUP($A347,#REF!,9,FALSE)</f>
        <v>#REF!</v>
      </c>
    </row>
    <row r="348" spans="1:29">
      <c r="A348">
        <v>59917</v>
      </c>
      <c r="B348">
        <v>347</v>
      </c>
      <c r="C348">
        <v>1002030</v>
      </c>
      <c r="D348" t="s">
        <v>4235</v>
      </c>
      <c r="E348" t="s">
        <v>4236</v>
      </c>
      <c r="G348" t="e">
        <f>VLOOKUP($H348,[1]BRT!$1:$1048576,1,0)</f>
        <v>#N/A</v>
      </c>
      <c r="H348" t="s">
        <v>4534</v>
      </c>
      <c r="I348">
        <v>37.779972000000001</v>
      </c>
      <c r="J348">
        <v>-122.22045900000001</v>
      </c>
      <c r="K348">
        <v>963</v>
      </c>
      <c r="L348">
        <v>15</v>
      </c>
      <c r="M348">
        <v>4</v>
      </c>
      <c r="N348">
        <v>1</v>
      </c>
      <c r="O348">
        <v>1</v>
      </c>
      <c r="P348">
        <v>2</v>
      </c>
      <c r="Q348" t="e">
        <f>VLOOKUP($A348,'[1]SheltersALL_2.17.22'!$1:$1048576,6,0)</f>
        <v>#N/A</v>
      </c>
      <c r="R348" t="str">
        <f>VLOOKUP($A348, [1]FA21_Ridership!$1:$1048576,11, 0)</f>
        <v>OAKLAND</v>
      </c>
      <c r="S348" t="str">
        <f>VLOOKUP($A348, [1]FA21_Ridership!$1:$1048576,12, 0)</f>
        <v>ALAMEDA</v>
      </c>
      <c r="T348">
        <f>VLOOKUP($A348, [1]FA21_Ridership!$1:$1048576,13, 0)</f>
        <v>2</v>
      </c>
      <c r="U348">
        <f t="shared" si="25"/>
        <v>30</v>
      </c>
      <c r="V348" s="67">
        <f t="shared" si="26"/>
        <v>7.5999999999999998E-2</v>
      </c>
      <c r="W348">
        <v>0.82474199999999998</v>
      </c>
      <c r="X348" s="67">
        <f t="shared" si="27"/>
        <v>0.61899999999999999</v>
      </c>
      <c r="Y348">
        <v>0.36908000000000002</v>
      </c>
      <c r="Z348" s="67">
        <f t="shared" si="28"/>
        <v>0.72399999999999998</v>
      </c>
      <c r="AA348">
        <f>VLOOKUP($C348,[1]Disability!$1:$1048576,5,FALSE)</f>
        <v>0</v>
      </c>
      <c r="AB348" s="67">
        <f t="shared" si="29"/>
        <v>0</v>
      </c>
      <c r="AC348" t="e">
        <f>VLOOKUP($A348,#REF!,9,FALSE)</f>
        <v>#REF!</v>
      </c>
    </row>
    <row r="349" spans="1:29">
      <c r="A349">
        <v>52326</v>
      </c>
      <c r="B349">
        <v>348</v>
      </c>
      <c r="C349">
        <v>1501710</v>
      </c>
      <c r="D349" t="s">
        <v>4235</v>
      </c>
      <c r="E349" t="s">
        <v>4236</v>
      </c>
      <c r="G349" t="e">
        <f>VLOOKUP($H349,[1]BRT!$1:$1048576,1,0)</f>
        <v>#N/A</v>
      </c>
      <c r="H349" t="s">
        <v>4514</v>
      </c>
      <c r="I349">
        <v>37.726481</v>
      </c>
      <c r="J349">
        <v>-122.150177</v>
      </c>
      <c r="K349">
        <v>990</v>
      </c>
      <c r="L349">
        <v>30</v>
      </c>
      <c r="M349">
        <v>2</v>
      </c>
      <c r="N349">
        <v>0</v>
      </c>
      <c r="O349">
        <v>1</v>
      </c>
      <c r="P349">
        <v>1</v>
      </c>
      <c r="Q349" t="e">
        <f>VLOOKUP($A349,'[1]SheltersALL_2.17.22'!$1:$1048576,6,0)</f>
        <v>#N/A</v>
      </c>
      <c r="R349" t="str">
        <f>VLOOKUP($A349, [1]FA21_Ridership!$1:$1048576,11, 0)</f>
        <v>SAN LEANDRO</v>
      </c>
      <c r="S349" t="str">
        <f>VLOOKUP($A349, [1]FA21_Ridership!$1:$1048576,12, 0)</f>
        <v>ALAMEDA</v>
      </c>
      <c r="T349">
        <f>VLOOKUP($A349, [1]FA21_Ridership!$1:$1048576,13, 0)</f>
        <v>3</v>
      </c>
      <c r="U349">
        <f t="shared" si="25"/>
        <v>30</v>
      </c>
      <c r="V349" s="67">
        <f t="shared" si="26"/>
        <v>7.5999999999999998E-2</v>
      </c>
      <c r="W349">
        <v>0.75593500000000002</v>
      </c>
      <c r="X349" s="67">
        <f t="shared" si="27"/>
        <v>0.48899999999999999</v>
      </c>
      <c r="Y349">
        <v>0.24407799999999999</v>
      </c>
      <c r="Z349" s="67">
        <f t="shared" si="28"/>
        <v>0.56399999999999995</v>
      </c>
      <c r="AA349">
        <f>VLOOKUP($C349,[1]Disability!$1:$1048576,5,FALSE)</f>
        <v>0</v>
      </c>
      <c r="AB349" s="67">
        <f t="shared" si="29"/>
        <v>0</v>
      </c>
      <c r="AC349" t="e">
        <f>VLOOKUP($A349,#REF!,9,FALSE)</f>
        <v>#REF!</v>
      </c>
    </row>
    <row r="350" spans="1:29">
      <c r="A350">
        <v>57658</v>
      </c>
      <c r="B350">
        <v>349</v>
      </c>
      <c r="C350">
        <v>300840</v>
      </c>
      <c r="D350" t="s">
        <v>4235</v>
      </c>
      <c r="E350" t="s">
        <v>4236</v>
      </c>
      <c r="G350" t="e">
        <f>VLOOKUP($H350,[1]BRT!$1:$1048576,1,0)</f>
        <v>#N/A</v>
      </c>
      <c r="H350" t="s">
        <v>4535</v>
      </c>
      <c r="I350">
        <v>37.855789999999999</v>
      </c>
      <c r="J350">
        <v>-122.262173</v>
      </c>
      <c r="K350">
        <v>420</v>
      </c>
      <c r="L350">
        <v>30</v>
      </c>
      <c r="M350">
        <v>2</v>
      </c>
      <c r="N350">
        <v>0</v>
      </c>
      <c r="O350">
        <v>1</v>
      </c>
      <c r="P350">
        <v>1</v>
      </c>
      <c r="Q350" t="e">
        <f>VLOOKUP($A350,'[1]SheltersALL_2.17.22'!$1:$1048576,6,0)</f>
        <v>#N/A</v>
      </c>
      <c r="R350" t="str">
        <f>VLOOKUP($A350, [1]FA21_Ridership!$1:$1048576,11, 0)</f>
        <v>BERKELEY</v>
      </c>
      <c r="S350" t="str">
        <f>VLOOKUP($A350, [1]FA21_Ridership!$1:$1048576,12, 0)</f>
        <v>ALAMEDA</v>
      </c>
      <c r="T350">
        <f>VLOOKUP($A350, [1]FA21_Ridership!$1:$1048576,13, 0)</f>
        <v>1</v>
      </c>
      <c r="U350">
        <f t="shared" si="25"/>
        <v>30</v>
      </c>
      <c r="V350" s="67">
        <f t="shared" si="26"/>
        <v>7.5999999999999998E-2</v>
      </c>
      <c r="W350">
        <v>0.247423</v>
      </c>
      <c r="X350" s="67">
        <f t="shared" si="27"/>
        <v>4.2000000000000003E-2</v>
      </c>
      <c r="Y350">
        <v>0.15767200000000001</v>
      </c>
      <c r="Z350" s="67">
        <f t="shared" si="28"/>
        <v>0.377</v>
      </c>
      <c r="AA350">
        <f>VLOOKUP($C350,[1]Disability!$1:$1048576,5,FALSE)</f>
        <v>0</v>
      </c>
      <c r="AB350" s="67">
        <f t="shared" si="29"/>
        <v>0</v>
      </c>
      <c r="AC350" t="e">
        <f>VLOOKUP($A350,#REF!,9,FALSE)</f>
        <v>#REF!</v>
      </c>
    </row>
    <row r="351" spans="1:29">
      <c r="A351">
        <v>55016</v>
      </c>
      <c r="B351">
        <v>350</v>
      </c>
      <c r="C351">
        <v>301040</v>
      </c>
      <c r="D351" t="s">
        <v>4235</v>
      </c>
      <c r="E351" t="s">
        <v>4236</v>
      </c>
      <c r="G351" t="e">
        <f>VLOOKUP($H351,[1]BRT!$1:$1048576,1,0)</f>
        <v>#N/A</v>
      </c>
      <c r="H351" t="s">
        <v>4439</v>
      </c>
      <c r="I351">
        <v>37.855345999999997</v>
      </c>
      <c r="J351">
        <v>-122.26683300000001</v>
      </c>
      <c r="K351">
        <v>330</v>
      </c>
      <c r="L351">
        <v>30</v>
      </c>
      <c r="M351">
        <v>2</v>
      </c>
      <c r="N351">
        <v>0</v>
      </c>
      <c r="O351">
        <v>1</v>
      </c>
      <c r="P351">
        <v>1</v>
      </c>
      <c r="Q351" t="e">
        <f>VLOOKUP($A351,'[1]SheltersALL_2.17.22'!$1:$1048576,6,0)</f>
        <v>#N/A</v>
      </c>
      <c r="R351" t="str">
        <f>VLOOKUP($A351, [1]FA21_Ridership!$1:$1048576,11, 0)</f>
        <v>BERKELEY</v>
      </c>
      <c r="S351" t="str">
        <f>VLOOKUP($A351, [1]FA21_Ridership!$1:$1048576,12, 0)</f>
        <v>ALAMEDA</v>
      </c>
      <c r="T351">
        <f>VLOOKUP($A351, [1]FA21_Ridership!$1:$1048576,13, 0)</f>
        <v>1</v>
      </c>
      <c r="U351">
        <f t="shared" si="25"/>
        <v>30</v>
      </c>
      <c r="V351" s="67">
        <f t="shared" si="26"/>
        <v>7.5999999999999998E-2</v>
      </c>
      <c r="W351">
        <v>0.46895900000000001</v>
      </c>
      <c r="X351" s="67">
        <f t="shared" si="27"/>
        <v>0.16300000000000001</v>
      </c>
      <c r="Y351">
        <v>0.38172600000000001</v>
      </c>
      <c r="Z351" s="67">
        <f t="shared" si="28"/>
        <v>0.74399999999999999</v>
      </c>
      <c r="AA351">
        <f>VLOOKUP($C351,[1]Disability!$1:$1048576,5,FALSE)</f>
        <v>5</v>
      </c>
      <c r="AB351" s="67">
        <f t="shared" si="29"/>
        <v>0.98599999999999999</v>
      </c>
      <c r="AC351" t="e">
        <f>VLOOKUP($A351,#REF!,9,FALSE)</f>
        <v>#REF!</v>
      </c>
    </row>
    <row r="352" spans="1:29">
      <c r="A352">
        <v>54374</v>
      </c>
      <c r="B352">
        <v>351</v>
      </c>
      <c r="C352">
        <v>500010</v>
      </c>
      <c r="D352" t="s">
        <v>4235</v>
      </c>
      <c r="E352" t="s">
        <v>4236</v>
      </c>
      <c r="G352" t="e">
        <f>VLOOKUP($H352,[1]BRT!$1:$1048576,1,0)</f>
        <v>#N/A</v>
      </c>
      <c r="H352" t="s">
        <v>4536</v>
      </c>
      <c r="I352">
        <v>37.929572</v>
      </c>
      <c r="J352">
        <v>-122.30045699999999</v>
      </c>
      <c r="K352">
        <v>629</v>
      </c>
      <c r="L352">
        <v>30</v>
      </c>
      <c r="M352">
        <v>2</v>
      </c>
      <c r="N352">
        <v>0</v>
      </c>
      <c r="O352">
        <v>1</v>
      </c>
      <c r="P352">
        <v>1</v>
      </c>
      <c r="Q352" t="e">
        <f>VLOOKUP($A352,'[1]SheltersALL_2.17.22'!$1:$1048576,6,0)</f>
        <v>#N/A</v>
      </c>
      <c r="R352" t="str">
        <f>VLOOKUP($A352, [1]FA21_Ridership!$1:$1048576,11, 0)</f>
        <v>EL CERRITO</v>
      </c>
      <c r="S352" t="str">
        <f>VLOOKUP($A352, [1]FA21_Ridership!$1:$1048576,12, 0)</f>
        <v>CONTRA COSTA</v>
      </c>
      <c r="T352">
        <f>VLOOKUP($A352, [1]FA21_Ridership!$1:$1048576,13, 0)</f>
        <v>1</v>
      </c>
      <c r="U352">
        <f t="shared" si="25"/>
        <v>30</v>
      </c>
      <c r="V352" s="67">
        <f t="shared" si="26"/>
        <v>7.5999999999999998E-2</v>
      </c>
      <c r="W352">
        <v>0.38165700000000002</v>
      </c>
      <c r="X352" s="67">
        <f t="shared" si="27"/>
        <v>0.112</v>
      </c>
      <c r="Y352">
        <v>9.5660999999999996E-2</v>
      </c>
      <c r="Z352" s="67">
        <f t="shared" si="28"/>
        <v>0.23300000000000001</v>
      </c>
      <c r="AA352">
        <f>VLOOKUP($C352,[1]Disability!$1:$1048576,5,FALSE)</f>
        <v>0</v>
      </c>
      <c r="AB352" s="67">
        <f t="shared" si="29"/>
        <v>0</v>
      </c>
      <c r="AC352" t="e">
        <f>VLOOKUP($A352,#REF!,9,FALSE)</f>
        <v>#REF!</v>
      </c>
    </row>
    <row r="353" spans="1:29">
      <c r="A353">
        <v>59070</v>
      </c>
      <c r="B353">
        <v>352</v>
      </c>
      <c r="C353">
        <v>1018850</v>
      </c>
      <c r="D353" t="s">
        <v>4235</v>
      </c>
      <c r="E353" t="s">
        <v>4236</v>
      </c>
      <c r="G353" t="e">
        <f>VLOOKUP($H353,[1]BRT!$1:$1048576,1,0)</f>
        <v>#N/A</v>
      </c>
      <c r="H353" t="s">
        <v>4537</v>
      </c>
      <c r="I353">
        <v>37.777988000000001</v>
      </c>
      <c r="J353">
        <v>-122.181861</v>
      </c>
      <c r="K353">
        <v>990</v>
      </c>
      <c r="L353">
        <v>30</v>
      </c>
      <c r="M353">
        <v>2</v>
      </c>
      <c r="N353">
        <v>0</v>
      </c>
      <c r="O353">
        <v>1</v>
      </c>
      <c r="P353">
        <v>1</v>
      </c>
      <c r="Q353" t="e">
        <f>VLOOKUP($A353,'[1]SheltersALL_2.17.22'!$1:$1048576,6,0)</f>
        <v>#N/A</v>
      </c>
      <c r="R353" t="str">
        <f>VLOOKUP($A353, [1]FA21_Ridership!$1:$1048576,11, 0)</f>
        <v>OAKLAND</v>
      </c>
      <c r="S353" t="str">
        <f>VLOOKUP($A353, [1]FA21_Ridership!$1:$1048576,12, 0)</f>
        <v>ALAMEDA</v>
      </c>
      <c r="T353">
        <f>VLOOKUP($A353, [1]FA21_Ridership!$1:$1048576,13, 0)</f>
        <v>3</v>
      </c>
      <c r="U353">
        <f t="shared" si="25"/>
        <v>30</v>
      </c>
      <c r="V353" s="67">
        <f t="shared" si="26"/>
        <v>7.5999999999999998E-2</v>
      </c>
      <c r="W353">
        <v>0.66395700000000002</v>
      </c>
      <c r="X353" s="67">
        <f t="shared" si="27"/>
        <v>0.35399999999999998</v>
      </c>
      <c r="Y353">
        <v>0.11720899999999999</v>
      </c>
      <c r="Z353" s="67">
        <f t="shared" si="28"/>
        <v>0.29499999999999998</v>
      </c>
      <c r="AA353">
        <f>VLOOKUP($C353,[1]Disability!$1:$1048576,5,FALSE)</f>
        <v>0</v>
      </c>
      <c r="AB353" s="67">
        <f t="shared" si="29"/>
        <v>0</v>
      </c>
      <c r="AC353" t="e">
        <f>VLOOKUP($A353,#REF!,9,FALSE)</f>
        <v>#REF!</v>
      </c>
    </row>
    <row r="354" spans="1:29">
      <c r="A354">
        <v>53386</v>
      </c>
      <c r="B354">
        <v>353</v>
      </c>
      <c r="C354">
        <v>1301260</v>
      </c>
      <c r="D354" t="s">
        <v>4235</v>
      </c>
      <c r="E354" t="s">
        <v>4236</v>
      </c>
      <c r="G354" t="e">
        <f>VLOOKUP($H354,[1]BRT!$1:$1048576,1,0)</f>
        <v>#N/A</v>
      </c>
      <c r="H354" t="s">
        <v>4538</v>
      </c>
      <c r="I354">
        <v>37.925412000000001</v>
      </c>
      <c r="J354">
        <v>-122.335537</v>
      </c>
      <c r="K354">
        <v>1206</v>
      </c>
      <c r="L354">
        <v>30</v>
      </c>
      <c r="M354">
        <v>2</v>
      </c>
      <c r="N354">
        <v>0</v>
      </c>
      <c r="O354">
        <v>1</v>
      </c>
      <c r="P354">
        <v>1</v>
      </c>
      <c r="Q354" t="e">
        <f>VLOOKUP($A354,'[1]SheltersALL_2.17.22'!$1:$1048576,6,0)</f>
        <v>#N/A</v>
      </c>
      <c r="R354" t="str">
        <f>VLOOKUP($A354, [1]FA21_Ridership!$1:$1048576,11, 0)</f>
        <v>RICHMOND</v>
      </c>
      <c r="S354" t="str">
        <f>VLOOKUP($A354, [1]FA21_Ridership!$1:$1048576,12, 0)</f>
        <v>CONTRA COSTA</v>
      </c>
      <c r="T354">
        <f>VLOOKUP($A354, [1]FA21_Ridership!$1:$1048576,13, 0)</f>
        <v>1</v>
      </c>
      <c r="U354">
        <f t="shared" si="25"/>
        <v>30</v>
      </c>
      <c r="V354" s="67">
        <f t="shared" si="26"/>
        <v>7.5999999999999998E-2</v>
      </c>
      <c r="W354">
        <v>0.94628800000000002</v>
      </c>
      <c r="X354" s="67">
        <f t="shared" si="27"/>
        <v>0.89400000000000002</v>
      </c>
      <c r="Y354">
        <v>0.70523000000000002</v>
      </c>
      <c r="Z354" s="67">
        <f t="shared" si="28"/>
        <v>0.98</v>
      </c>
      <c r="AA354">
        <f>VLOOKUP($C354,[1]Disability!$1:$1048576,5,FALSE)</f>
        <v>1</v>
      </c>
      <c r="AB354" s="67">
        <f t="shared" si="29"/>
        <v>0.72499999999999998</v>
      </c>
      <c r="AC354" t="e">
        <f>VLOOKUP($A354,#REF!,9,FALSE)</f>
        <v>#REF!</v>
      </c>
    </row>
    <row r="355" spans="1:29">
      <c r="A355">
        <v>51447</v>
      </c>
      <c r="B355">
        <v>354</v>
      </c>
      <c r="C355">
        <v>1502420</v>
      </c>
      <c r="D355" t="s">
        <v>4235</v>
      </c>
      <c r="E355" t="s">
        <v>4236</v>
      </c>
      <c r="G355" t="e">
        <f>VLOOKUP($H355,[1]BRT!$1:$1048576,1,0)</f>
        <v>#N/A</v>
      </c>
      <c r="H355" t="s">
        <v>4524</v>
      </c>
      <c r="I355">
        <v>37.738641000000001</v>
      </c>
      <c r="J355">
        <v>-122.143809</v>
      </c>
      <c r="K355">
        <v>990</v>
      </c>
      <c r="L355">
        <v>30</v>
      </c>
      <c r="M355">
        <v>2</v>
      </c>
      <c r="N355">
        <v>0</v>
      </c>
      <c r="O355">
        <v>1</v>
      </c>
      <c r="P355">
        <v>1</v>
      </c>
      <c r="Q355" t="e">
        <f>VLOOKUP($A355,'[1]SheltersALL_2.17.22'!$1:$1048576,6,0)</f>
        <v>#N/A</v>
      </c>
      <c r="R355" t="str">
        <f>VLOOKUP($A355, [1]FA21_Ridership!$1:$1048576,11, 0)</f>
        <v>SAN LEANDRO</v>
      </c>
      <c r="S355" t="str">
        <f>VLOOKUP($A355, [1]FA21_Ridership!$1:$1048576,12, 0)</f>
        <v>ALAMEDA</v>
      </c>
      <c r="T355">
        <f>VLOOKUP($A355, [1]FA21_Ridership!$1:$1048576,13, 0)</f>
        <v>3</v>
      </c>
      <c r="U355">
        <f t="shared" si="25"/>
        <v>30</v>
      </c>
      <c r="V355" s="67">
        <f t="shared" si="26"/>
        <v>7.5999999999999998E-2</v>
      </c>
      <c r="W355">
        <v>0.60816599999999998</v>
      </c>
      <c r="X355" s="67">
        <f t="shared" si="27"/>
        <v>0.29299999999999998</v>
      </c>
      <c r="Y355">
        <v>8.3810999999999997E-2</v>
      </c>
      <c r="Z355" s="67">
        <f t="shared" si="28"/>
        <v>0.191</v>
      </c>
      <c r="AA355">
        <f>VLOOKUP($C355,[1]Disability!$1:$1048576,5,FALSE)</f>
        <v>1</v>
      </c>
      <c r="AB355" s="67">
        <f t="shared" si="29"/>
        <v>0.72499999999999998</v>
      </c>
      <c r="AC355" t="e">
        <f>VLOOKUP($A355,#REF!,9,FALSE)</f>
        <v>#REF!</v>
      </c>
    </row>
    <row r="356" spans="1:29">
      <c r="A356">
        <v>50201</v>
      </c>
      <c r="B356">
        <v>355</v>
      </c>
      <c r="C356">
        <v>500260</v>
      </c>
      <c r="D356" t="s">
        <v>4235</v>
      </c>
      <c r="E356" t="s">
        <v>4236</v>
      </c>
      <c r="G356" t="e">
        <f>VLOOKUP($H356,[1]BRT!$1:$1048576,1,0)</f>
        <v>#N/A</v>
      </c>
      <c r="H356" t="s">
        <v>4539</v>
      </c>
      <c r="I356">
        <v>37.930495000000001</v>
      </c>
      <c r="J356">
        <v>-122.306543</v>
      </c>
      <c r="K356">
        <v>629</v>
      </c>
      <c r="L356">
        <v>30</v>
      </c>
      <c r="M356">
        <v>2</v>
      </c>
      <c r="N356">
        <v>0</v>
      </c>
      <c r="O356">
        <v>1</v>
      </c>
      <c r="P356">
        <v>1</v>
      </c>
      <c r="Q356" t="e">
        <f>VLOOKUP($A356,'[1]SheltersALL_2.17.22'!$1:$1048576,6,0)</f>
        <v>#N/A</v>
      </c>
      <c r="R356" t="str">
        <f>VLOOKUP($A356, [1]FA21_Ridership!$1:$1048576,11, 0)</f>
        <v>EL CERRITO</v>
      </c>
      <c r="S356" t="str">
        <f>VLOOKUP($A356, [1]FA21_Ridership!$1:$1048576,12, 0)</f>
        <v>CONTRA COSTA</v>
      </c>
      <c r="T356">
        <f>VLOOKUP($A356, [1]FA21_Ridership!$1:$1048576,13, 0)</f>
        <v>1</v>
      </c>
      <c r="U356">
        <f t="shared" si="25"/>
        <v>30</v>
      </c>
      <c r="V356" s="67">
        <f t="shared" si="26"/>
        <v>7.5999999999999998E-2</v>
      </c>
      <c r="W356">
        <v>0.38165700000000002</v>
      </c>
      <c r="X356" s="67">
        <f t="shared" si="27"/>
        <v>0.112</v>
      </c>
      <c r="Y356">
        <v>9.5660999999999996E-2</v>
      </c>
      <c r="Z356" s="67">
        <f t="shared" si="28"/>
        <v>0.23300000000000001</v>
      </c>
      <c r="AA356">
        <f>VLOOKUP($C356,[1]Disability!$1:$1048576,5,FALSE)</f>
        <v>0</v>
      </c>
      <c r="AB356" s="67">
        <f t="shared" si="29"/>
        <v>0</v>
      </c>
      <c r="AC356" t="e">
        <f>VLOOKUP($A356,#REF!,9,FALSE)</f>
        <v>#REF!</v>
      </c>
    </row>
    <row r="357" spans="1:29">
      <c r="A357">
        <v>59019</v>
      </c>
      <c r="B357">
        <v>356</v>
      </c>
      <c r="C357">
        <v>1013600</v>
      </c>
      <c r="D357" t="s">
        <v>4235</v>
      </c>
      <c r="E357" t="s">
        <v>4236</v>
      </c>
      <c r="G357" t="e">
        <f>VLOOKUP($H357,[1]BRT!$1:$1048576,1,0)</f>
        <v>#N/A</v>
      </c>
      <c r="H357" t="s">
        <v>4540</v>
      </c>
      <c r="I357">
        <v>37.816006000000002</v>
      </c>
      <c r="J357">
        <v>-122.235085</v>
      </c>
      <c r="K357">
        <v>968</v>
      </c>
      <c r="L357">
        <v>30</v>
      </c>
      <c r="M357">
        <v>2</v>
      </c>
      <c r="N357">
        <v>0</v>
      </c>
      <c r="O357">
        <v>1</v>
      </c>
      <c r="P357">
        <v>1</v>
      </c>
      <c r="Q357" t="e">
        <f>VLOOKUP($A357,'[1]SheltersALL_2.17.22'!$1:$1048576,6,0)</f>
        <v>#N/A</v>
      </c>
      <c r="R357" t="str">
        <f>VLOOKUP($A357, [1]FA21_Ridership!$1:$1048576,11, 0)</f>
        <v>OAKLAND</v>
      </c>
      <c r="S357" t="str">
        <f>VLOOKUP($A357, [1]FA21_Ridership!$1:$1048576,12, 0)</f>
        <v>ALAMEDA</v>
      </c>
      <c r="T357">
        <f>VLOOKUP($A357, [1]FA21_Ridership!$1:$1048576,13, 0)</f>
        <v>2</v>
      </c>
      <c r="U357">
        <f t="shared" si="25"/>
        <v>30</v>
      </c>
      <c r="V357" s="67">
        <f t="shared" si="26"/>
        <v>7.5999999999999998E-2</v>
      </c>
      <c r="W357">
        <v>0.38663500000000001</v>
      </c>
      <c r="X357" s="67">
        <f t="shared" si="27"/>
        <v>0.11899999999999999</v>
      </c>
      <c r="Y357">
        <v>9.5464999999999994E-2</v>
      </c>
      <c r="Z357" s="67">
        <f t="shared" si="28"/>
        <v>0.23200000000000001</v>
      </c>
      <c r="AA357">
        <f>VLOOKUP($C357,[1]Disability!$1:$1048576,5,FALSE)</f>
        <v>0</v>
      </c>
      <c r="AB357" s="67">
        <f t="shared" si="29"/>
        <v>0</v>
      </c>
      <c r="AC357" t="e">
        <f>VLOOKUP($A357,#REF!,9,FALSE)</f>
        <v>#REF!</v>
      </c>
    </row>
    <row r="358" spans="1:29">
      <c r="A358">
        <v>56909</v>
      </c>
      <c r="B358">
        <v>357</v>
      </c>
      <c r="C358">
        <v>1013050</v>
      </c>
      <c r="D358" t="s">
        <v>4235</v>
      </c>
      <c r="E358" t="s">
        <v>4236</v>
      </c>
      <c r="G358" t="e">
        <f>VLOOKUP($H358,[1]BRT!$1:$1048576,1,0)</f>
        <v>#N/A</v>
      </c>
      <c r="H358" t="s">
        <v>4423</v>
      </c>
      <c r="I358">
        <v>37.778320000000001</v>
      </c>
      <c r="J358">
        <v>-122.172765</v>
      </c>
      <c r="K358">
        <v>990</v>
      </c>
      <c r="L358">
        <v>30</v>
      </c>
      <c r="M358">
        <v>2</v>
      </c>
      <c r="N358">
        <v>0</v>
      </c>
      <c r="O358">
        <v>1</v>
      </c>
      <c r="P358">
        <v>1</v>
      </c>
      <c r="Q358" t="e">
        <f>VLOOKUP($A358,'[1]SheltersALL_2.17.22'!$1:$1048576,6,0)</f>
        <v>#N/A</v>
      </c>
      <c r="R358" t="str">
        <f>VLOOKUP($A358, [1]FA21_Ridership!$1:$1048576,11, 0)</f>
        <v>OAKLAND</v>
      </c>
      <c r="S358" t="str">
        <f>VLOOKUP($A358, [1]FA21_Ridership!$1:$1048576,12, 0)</f>
        <v>ALAMEDA</v>
      </c>
      <c r="T358">
        <f>VLOOKUP($A358, [1]FA21_Ridership!$1:$1048576,13, 0)</f>
        <v>3</v>
      </c>
      <c r="U358">
        <f t="shared" si="25"/>
        <v>30</v>
      </c>
      <c r="V358" s="67">
        <f t="shared" si="26"/>
        <v>7.5999999999999998E-2</v>
      </c>
      <c r="W358">
        <v>0.66395700000000002</v>
      </c>
      <c r="X358" s="67">
        <f t="shared" si="27"/>
        <v>0.35399999999999998</v>
      </c>
      <c r="Y358">
        <v>0.11720899999999999</v>
      </c>
      <c r="Z358" s="67">
        <f t="shared" si="28"/>
        <v>0.29499999999999998</v>
      </c>
      <c r="AA358">
        <f>VLOOKUP($C358,[1]Disability!$1:$1048576,5,FALSE)</f>
        <v>0</v>
      </c>
      <c r="AB358" s="67">
        <f t="shared" si="29"/>
        <v>0</v>
      </c>
      <c r="AC358" t="e">
        <f>VLOOKUP($A358,#REF!,9,FALSE)</f>
        <v>#REF!</v>
      </c>
    </row>
    <row r="359" spans="1:29">
      <c r="A359">
        <v>54226</v>
      </c>
      <c r="B359">
        <v>358</v>
      </c>
      <c r="C359">
        <v>1018890</v>
      </c>
      <c r="D359" t="s">
        <v>4235</v>
      </c>
      <c r="E359" t="s">
        <v>4236</v>
      </c>
      <c r="G359" t="e">
        <f>VLOOKUP($H359,[1]BRT!$1:$1048576,1,0)</f>
        <v>#N/A</v>
      </c>
      <c r="H359" t="s">
        <v>4417</v>
      </c>
      <c r="I359">
        <v>37.779542999999997</v>
      </c>
      <c r="J359">
        <v>-122.18085000000001</v>
      </c>
      <c r="K359">
        <v>960</v>
      </c>
      <c r="L359">
        <v>30</v>
      </c>
      <c r="M359">
        <v>2</v>
      </c>
      <c r="N359">
        <v>0</v>
      </c>
      <c r="O359">
        <v>1</v>
      </c>
      <c r="P359">
        <v>1</v>
      </c>
      <c r="Q359" t="e">
        <f>VLOOKUP($A359,'[1]SheltersALL_2.17.22'!$1:$1048576,6,0)</f>
        <v>#N/A</v>
      </c>
      <c r="R359" t="str">
        <f>VLOOKUP($A359, [1]FA21_Ridership!$1:$1048576,11, 0)</f>
        <v>OAKLAND</v>
      </c>
      <c r="S359" t="str">
        <f>VLOOKUP($A359, [1]FA21_Ridership!$1:$1048576,12, 0)</f>
        <v>ALAMEDA</v>
      </c>
      <c r="T359">
        <f>VLOOKUP($A359, [1]FA21_Ridership!$1:$1048576,13, 0)</f>
        <v>3</v>
      </c>
      <c r="U359">
        <f t="shared" si="25"/>
        <v>30</v>
      </c>
      <c r="V359" s="67">
        <f t="shared" si="26"/>
        <v>7.5999999999999998E-2</v>
      </c>
      <c r="W359">
        <v>0.67889900000000003</v>
      </c>
      <c r="X359" s="67">
        <f t="shared" si="27"/>
        <v>0.374</v>
      </c>
      <c r="Y359">
        <v>0.97560999999999998</v>
      </c>
      <c r="Z359" s="67">
        <f t="shared" si="28"/>
        <v>0.999</v>
      </c>
      <c r="AA359">
        <f>VLOOKUP($C359,[1]Disability!$1:$1048576,5,FALSE)</f>
        <v>0</v>
      </c>
      <c r="AB359" s="67">
        <f t="shared" si="29"/>
        <v>0</v>
      </c>
      <c r="AC359" t="e">
        <f>VLOOKUP($A359,#REF!,9,FALSE)</f>
        <v>#REF!</v>
      </c>
    </row>
    <row r="360" spans="1:29">
      <c r="A360">
        <v>54676</v>
      </c>
      <c r="B360">
        <v>359</v>
      </c>
      <c r="C360">
        <v>500160</v>
      </c>
      <c r="D360" t="s">
        <v>4235</v>
      </c>
      <c r="E360" t="s">
        <v>4236</v>
      </c>
      <c r="G360" t="e">
        <f>VLOOKUP($H360,[1]BRT!$1:$1048576,1,0)</f>
        <v>#N/A</v>
      </c>
      <c r="H360" t="s">
        <v>4521</v>
      </c>
      <c r="I360">
        <v>37.921039999999998</v>
      </c>
      <c r="J360">
        <v>-122.289081</v>
      </c>
      <c r="K360">
        <v>629</v>
      </c>
      <c r="L360">
        <v>30</v>
      </c>
      <c r="M360">
        <v>2</v>
      </c>
      <c r="N360">
        <v>0</v>
      </c>
      <c r="O360">
        <v>1</v>
      </c>
      <c r="P360">
        <v>1</v>
      </c>
      <c r="Q360" t="e">
        <f>VLOOKUP($A360,'[1]SheltersALL_2.17.22'!$1:$1048576,6,0)</f>
        <v>#N/A</v>
      </c>
      <c r="R360" t="str">
        <f>VLOOKUP($A360, [1]FA21_Ridership!$1:$1048576,11, 0)</f>
        <v>EL CERRITO</v>
      </c>
      <c r="S360" t="str">
        <f>VLOOKUP($A360, [1]FA21_Ridership!$1:$1048576,12, 0)</f>
        <v>CONTRA COSTA</v>
      </c>
      <c r="T360">
        <f>VLOOKUP($A360, [1]FA21_Ridership!$1:$1048576,13, 0)</f>
        <v>1</v>
      </c>
      <c r="U360">
        <f t="shared" si="25"/>
        <v>30</v>
      </c>
      <c r="V360" s="67">
        <f t="shared" si="26"/>
        <v>7.5999999999999998E-2</v>
      </c>
      <c r="W360">
        <v>0.53508800000000001</v>
      </c>
      <c r="X360" s="67">
        <f t="shared" si="27"/>
        <v>0.23</v>
      </c>
      <c r="Y360">
        <v>0.1875</v>
      </c>
      <c r="Z360" s="67">
        <f t="shared" si="28"/>
        <v>0.44900000000000001</v>
      </c>
      <c r="AA360">
        <f>VLOOKUP($C360,[1]Disability!$1:$1048576,5,FALSE)</f>
        <v>0</v>
      </c>
      <c r="AB360" s="67">
        <f t="shared" si="29"/>
        <v>0</v>
      </c>
      <c r="AC360" t="e">
        <f>VLOOKUP($A360,#REF!,9,FALSE)</f>
        <v>#REF!</v>
      </c>
    </row>
    <row r="361" spans="1:29">
      <c r="A361">
        <v>54001</v>
      </c>
      <c r="B361">
        <v>360</v>
      </c>
      <c r="C361">
        <v>1502440</v>
      </c>
      <c r="D361" t="s">
        <v>4235</v>
      </c>
      <c r="E361" t="s">
        <v>4236</v>
      </c>
      <c r="G361" t="e">
        <f>VLOOKUP($H361,[1]BRT!$1:$1048576,1,0)</f>
        <v>#N/A</v>
      </c>
      <c r="H361" t="s">
        <v>4541</v>
      </c>
      <c r="I361">
        <v>37.739193</v>
      </c>
      <c r="J361">
        <v>-122.144948</v>
      </c>
      <c r="K361">
        <v>992</v>
      </c>
      <c r="L361">
        <v>30</v>
      </c>
      <c r="M361">
        <v>2</v>
      </c>
      <c r="N361">
        <v>0</v>
      </c>
      <c r="O361">
        <v>1</v>
      </c>
      <c r="P361">
        <v>1</v>
      </c>
      <c r="Q361" t="e">
        <f>VLOOKUP($A361,'[1]SheltersALL_2.17.22'!$1:$1048576,6,0)</f>
        <v>#N/A</v>
      </c>
      <c r="R361" t="str">
        <f>VLOOKUP($A361, [1]FA21_Ridership!$1:$1048576,11, 0)</f>
        <v>SAN LEANDRO</v>
      </c>
      <c r="S361" t="str">
        <f>VLOOKUP($A361, [1]FA21_Ridership!$1:$1048576,12, 0)</f>
        <v>ALAMEDA</v>
      </c>
      <c r="T361">
        <f>VLOOKUP($A361, [1]FA21_Ridership!$1:$1048576,13, 0)</f>
        <v>3</v>
      </c>
      <c r="U361">
        <f t="shared" si="25"/>
        <v>30</v>
      </c>
      <c r="V361" s="67">
        <f t="shared" si="26"/>
        <v>7.5999999999999998E-2</v>
      </c>
      <c r="W361">
        <v>0.60816599999999998</v>
      </c>
      <c r="X361" s="67">
        <f t="shared" si="27"/>
        <v>0.29299999999999998</v>
      </c>
      <c r="Y361">
        <v>8.3810999999999997E-2</v>
      </c>
      <c r="Z361" s="67">
        <f t="shared" si="28"/>
        <v>0.191</v>
      </c>
      <c r="AA361">
        <f>VLOOKUP($C361,[1]Disability!$1:$1048576,5,FALSE)</f>
        <v>1</v>
      </c>
      <c r="AB361" s="67">
        <f t="shared" si="29"/>
        <v>0.72499999999999998</v>
      </c>
      <c r="AC361" t="e">
        <f>VLOOKUP($A361,#REF!,9,FALSE)</f>
        <v>#REF!</v>
      </c>
    </row>
    <row r="362" spans="1:29">
      <c r="A362">
        <v>51685</v>
      </c>
      <c r="B362">
        <v>361</v>
      </c>
      <c r="C362">
        <v>9903920</v>
      </c>
      <c r="D362" t="s">
        <v>4235</v>
      </c>
      <c r="E362" t="s">
        <v>4236</v>
      </c>
      <c r="G362" t="e">
        <f>VLOOKUP($H362,[1]BRT!$1:$1048576,1,0)</f>
        <v>#N/A</v>
      </c>
      <c r="H362" t="s">
        <v>4430</v>
      </c>
      <c r="I362">
        <v>37.520691999999997</v>
      </c>
      <c r="J362">
        <v>-121.956323</v>
      </c>
      <c r="K362">
        <v>782</v>
      </c>
      <c r="L362">
        <v>30</v>
      </c>
      <c r="M362">
        <v>2</v>
      </c>
      <c r="N362">
        <v>0</v>
      </c>
      <c r="O362">
        <v>1</v>
      </c>
      <c r="P362">
        <v>1</v>
      </c>
      <c r="Q362" t="e">
        <f>VLOOKUP($A362,'[1]SheltersALL_2.17.22'!$1:$1048576,6,0)</f>
        <v>#N/A</v>
      </c>
      <c r="R362" t="str">
        <f>VLOOKUP($A362, [1]FA21_Ridership!$1:$1048576,11, 0)</f>
        <v>FREMONT</v>
      </c>
      <c r="S362" t="str">
        <f>VLOOKUP($A362, [1]FA21_Ridership!$1:$1048576,12, 0)</f>
        <v>ALAMEDA</v>
      </c>
      <c r="T362">
        <f>VLOOKUP($A362, [1]FA21_Ridership!$1:$1048576,13, 0)</f>
        <v>5</v>
      </c>
      <c r="U362">
        <f t="shared" si="25"/>
        <v>30</v>
      </c>
      <c r="V362" s="67">
        <f t="shared" si="26"/>
        <v>7.5999999999999998E-2</v>
      </c>
      <c r="W362">
        <v>0.82764000000000004</v>
      </c>
      <c r="X362" s="67">
        <f t="shared" si="27"/>
        <v>0.622</v>
      </c>
      <c r="Y362">
        <v>0.187888</v>
      </c>
      <c r="Z362" s="67">
        <f t="shared" si="28"/>
        <v>0.45300000000000001</v>
      </c>
      <c r="AA362">
        <f>VLOOKUP($C362,[1]Disability!$1:$1048576,5,FALSE)</f>
        <v>0</v>
      </c>
      <c r="AB362" s="67">
        <f t="shared" si="29"/>
        <v>0</v>
      </c>
      <c r="AC362" t="e">
        <f>VLOOKUP($A362,#REF!,9,FALSE)</f>
        <v>#REF!</v>
      </c>
    </row>
    <row r="363" spans="1:29">
      <c r="A363">
        <v>53723</v>
      </c>
      <c r="B363">
        <v>362</v>
      </c>
      <c r="C363">
        <v>300600</v>
      </c>
      <c r="D363" t="s">
        <v>4235</v>
      </c>
      <c r="E363" t="s">
        <v>4236</v>
      </c>
      <c r="G363" t="e">
        <f>VLOOKUP($H363,[1]BRT!$1:$1048576,1,0)</f>
        <v>#N/A</v>
      </c>
      <c r="H363" t="s">
        <v>4542</v>
      </c>
      <c r="I363">
        <v>37.893107000000001</v>
      </c>
      <c r="J363">
        <v>-122.274635</v>
      </c>
      <c r="K363">
        <v>631</v>
      </c>
      <c r="L363">
        <v>30</v>
      </c>
      <c r="M363">
        <v>2</v>
      </c>
      <c r="N363">
        <v>0</v>
      </c>
      <c r="O363">
        <v>1</v>
      </c>
      <c r="P363">
        <v>1</v>
      </c>
      <c r="Q363" t="e">
        <f>VLOOKUP($A363,'[1]SheltersALL_2.17.22'!$1:$1048576,6,0)</f>
        <v>#N/A</v>
      </c>
      <c r="R363" t="str">
        <f>VLOOKUP($A363, [1]FA21_Ridership!$1:$1048576,11, 0)</f>
        <v>BERKELEY</v>
      </c>
      <c r="S363" t="str">
        <f>VLOOKUP($A363, [1]FA21_Ridership!$1:$1048576,12, 0)</f>
        <v>ALAMEDA</v>
      </c>
      <c r="T363">
        <f>VLOOKUP($A363, [1]FA21_Ridership!$1:$1048576,13, 0)</f>
        <v>1</v>
      </c>
      <c r="U363">
        <f t="shared" si="25"/>
        <v>30</v>
      </c>
      <c r="V363" s="67">
        <f t="shared" si="26"/>
        <v>7.5999999999999998E-2</v>
      </c>
      <c r="W363">
        <v>0.22991700000000001</v>
      </c>
      <c r="X363" s="67">
        <f t="shared" si="27"/>
        <v>2.8000000000000001E-2</v>
      </c>
      <c r="Y363">
        <v>1.3158E-2</v>
      </c>
      <c r="Z363" s="67">
        <f t="shared" si="28"/>
        <v>1.2999999999999999E-2</v>
      </c>
      <c r="AA363">
        <f>VLOOKUP($C363,[1]Disability!$1:$1048576,5,FALSE)</f>
        <v>0</v>
      </c>
      <c r="AB363" s="67">
        <f t="shared" si="29"/>
        <v>0</v>
      </c>
      <c r="AC363" t="e">
        <f>VLOOKUP($A363,#REF!,9,FALSE)</f>
        <v>#REF!</v>
      </c>
    </row>
    <row r="364" spans="1:29">
      <c r="A364">
        <v>58534</v>
      </c>
      <c r="B364">
        <v>363</v>
      </c>
      <c r="C364">
        <v>705500</v>
      </c>
      <c r="D364" t="s">
        <v>4235</v>
      </c>
      <c r="E364" t="s">
        <v>4236</v>
      </c>
      <c r="G364" t="e">
        <f>VLOOKUP($H364,[1]BRT!$1:$1048576,1,0)</f>
        <v>#N/A</v>
      </c>
      <c r="H364" t="s">
        <v>4543</v>
      </c>
      <c r="I364">
        <v>37.506464000000001</v>
      </c>
      <c r="J364">
        <v>-121.92362</v>
      </c>
      <c r="K364">
        <v>965</v>
      </c>
      <c r="L364">
        <v>30</v>
      </c>
      <c r="M364">
        <v>2</v>
      </c>
      <c r="N364">
        <v>0</v>
      </c>
      <c r="O364">
        <v>1</v>
      </c>
      <c r="P364">
        <v>1</v>
      </c>
      <c r="Q364" t="e">
        <f>VLOOKUP($A364,'[1]SheltersALL_2.17.22'!$1:$1048576,6,0)</f>
        <v>#N/A</v>
      </c>
      <c r="R364" t="str">
        <f>VLOOKUP($A364, [1]FA21_Ridership!$1:$1048576,11, 0)</f>
        <v>FREMONT</v>
      </c>
      <c r="S364" t="str">
        <f>VLOOKUP($A364, [1]FA21_Ridership!$1:$1048576,12, 0)</f>
        <v>ALAMEDA</v>
      </c>
      <c r="T364">
        <f>VLOOKUP($A364, [1]FA21_Ridership!$1:$1048576,13, 0)</f>
        <v>5</v>
      </c>
      <c r="U364">
        <f t="shared" si="25"/>
        <v>30</v>
      </c>
      <c r="V364" s="67">
        <f t="shared" si="26"/>
        <v>7.5999999999999998E-2</v>
      </c>
      <c r="W364">
        <v>0.78407899999999997</v>
      </c>
      <c r="X364" s="67">
        <f t="shared" si="27"/>
        <v>0.55700000000000005</v>
      </c>
      <c r="Y364">
        <v>2.7262999999999999E-2</v>
      </c>
      <c r="Z364" s="67">
        <f t="shared" si="28"/>
        <v>0.03</v>
      </c>
      <c r="AA364">
        <f>VLOOKUP($C364,[1]Disability!$1:$1048576,5,FALSE)</f>
        <v>0</v>
      </c>
      <c r="AB364" s="67">
        <f t="shared" si="29"/>
        <v>0</v>
      </c>
      <c r="AC364" t="e">
        <f>VLOOKUP($A364,#REF!,9,FALSE)</f>
        <v>#REF!</v>
      </c>
    </row>
    <row r="365" spans="1:29">
      <c r="A365">
        <v>59489</v>
      </c>
      <c r="B365">
        <v>364</v>
      </c>
      <c r="C365">
        <v>706560</v>
      </c>
      <c r="D365" t="s">
        <v>4235</v>
      </c>
      <c r="E365" t="s">
        <v>4236</v>
      </c>
      <c r="G365" t="e">
        <f>VLOOKUP($H365,[1]BRT!$1:$1048576,1,0)</f>
        <v>#N/A</v>
      </c>
      <c r="H365" t="s">
        <v>4544</v>
      </c>
      <c r="I365">
        <v>37.530873</v>
      </c>
      <c r="J365">
        <v>-121.94034600000001</v>
      </c>
      <c r="K365">
        <v>991</v>
      </c>
      <c r="L365">
        <v>30</v>
      </c>
      <c r="M365">
        <v>2</v>
      </c>
      <c r="N365">
        <v>0</v>
      </c>
      <c r="O365">
        <v>1</v>
      </c>
      <c r="P365">
        <v>1</v>
      </c>
      <c r="Q365" t="e">
        <f>VLOOKUP($A365,'[1]SheltersALL_2.17.22'!$1:$1048576,6,0)</f>
        <v>#N/A</v>
      </c>
      <c r="R365" t="str">
        <f>VLOOKUP($A365, [1]FA21_Ridership!$1:$1048576,11, 0)</f>
        <v>FREMONT</v>
      </c>
      <c r="S365" t="str">
        <f>VLOOKUP($A365, [1]FA21_Ridership!$1:$1048576,12, 0)</f>
        <v>ALAMEDA</v>
      </c>
      <c r="T365">
        <f>VLOOKUP($A365, [1]FA21_Ridership!$1:$1048576,13, 0)</f>
        <v>5</v>
      </c>
      <c r="U365">
        <f t="shared" si="25"/>
        <v>30</v>
      </c>
      <c r="V365" s="67">
        <f t="shared" si="26"/>
        <v>7.5999999999999998E-2</v>
      </c>
      <c r="W365">
        <v>0.82082599999999994</v>
      </c>
      <c r="X365" s="67">
        <f t="shared" si="27"/>
        <v>0.61599999999999999</v>
      </c>
      <c r="Y365">
        <v>7.6788999999999996E-2</v>
      </c>
      <c r="Z365" s="67">
        <f t="shared" si="28"/>
        <v>0.16</v>
      </c>
      <c r="AA365">
        <f>VLOOKUP($C365,[1]Disability!$1:$1048576,5,FALSE)</f>
        <v>0</v>
      </c>
      <c r="AB365" s="67">
        <f t="shared" si="29"/>
        <v>0</v>
      </c>
      <c r="AC365" t="e">
        <f>VLOOKUP($A365,#REF!,9,FALSE)</f>
        <v>#REF!</v>
      </c>
    </row>
    <row r="366" spans="1:29">
      <c r="A366">
        <v>57713</v>
      </c>
      <c r="B366">
        <v>365</v>
      </c>
      <c r="C366">
        <v>302090</v>
      </c>
      <c r="D366" t="s">
        <v>4235</v>
      </c>
      <c r="E366" t="s">
        <v>4236</v>
      </c>
      <c r="G366" t="e">
        <f>VLOOKUP($H366,[1]BRT!$1:$1048576,1,0)</f>
        <v>#N/A</v>
      </c>
      <c r="H366" t="s">
        <v>4436</v>
      </c>
      <c r="I366">
        <v>37.862586</v>
      </c>
      <c r="J366">
        <v>-122.278566</v>
      </c>
      <c r="K366">
        <v>1080</v>
      </c>
      <c r="L366">
        <v>30</v>
      </c>
      <c r="M366">
        <v>2</v>
      </c>
      <c r="N366">
        <v>0</v>
      </c>
      <c r="O366">
        <v>1</v>
      </c>
      <c r="P366">
        <v>1</v>
      </c>
      <c r="Q366" t="e">
        <f>VLOOKUP($A366,'[1]SheltersALL_2.17.22'!$1:$1048576,6,0)</f>
        <v>#N/A</v>
      </c>
      <c r="R366" t="str">
        <f>VLOOKUP($A366, [1]FA21_Ridership!$1:$1048576,11, 0)</f>
        <v>BERKELEY</v>
      </c>
      <c r="S366" t="str">
        <f>VLOOKUP($A366, [1]FA21_Ridership!$1:$1048576,12, 0)</f>
        <v>ALAMEDA</v>
      </c>
      <c r="T366">
        <f>VLOOKUP($A366, [1]FA21_Ridership!$1:$1048576,13, 0)</f>
        <v>1</v>
      </c>
      <c r="U366">
        <f t="shared" si="25"/>
        <v>30</v>
      </c>
      <c r="V366" s="67">
        <f t="shared" si="26"/>
        <v>7.5999999999999998E-2</v>
      </c>
      <c r="W366">
        <v>0.359319</v>
      </c>
      <c r="X366" s="67">
        <f t="shared" si="27"/>
        <v>0.1</v>
      </c>
      <c r="Y366">
        <v>0.15501799999999999</v>
      </c>
      <c r="Z366" s="67">
        <f t="shared" si="28"/>
        <v>0.373</v>
      </c>
      <c r="AA366">
        <f>VLOOKUP($C366,[1]Disability!$1:$1048576,5,FALSE)</f>
        <v>0</v>
      </c>
      <c r="AB366" s="67">
        <f t="shared" si="29"/>
        <v>0</v>
      </c>
      <c r="AC366" t="e">
        <f>VLOOKUP($A366,#REF!,9,FALSE)</f>
        <v>#REF!</v>
      </c>
    </row>
    <row r="367" spans="1:29">
      <c r="A367">
        <v>50957</v>
      </c>
      <c r="B367">
        <v>366</v>
      </c>
      <c r="C367">
        <v>9902060</v>
      </c>
      <c r="D367" t="s">
        <v>4235</v>
      </c>
      <c r="E367" t="s">
        <v>4236</v>
      </c>
      <c r="G367" t="e">
        <f>VLOOKUP($H367,[1]BRT!$1:$1048576,1,0)</f>
        <v>#N/A</v>
      </c>
      <c r="H367" t="s">
        <v>4545</v>
      </c>
      <c r="I367">
        <v>37.648792</v>
      </c>
      <c r="J367">
        <v>-122.064964</v>
      </c>
      <c r="K367">
        <v>1443</v>
      </c>
      <c r="L367">
        <v>30</v>
      </c>
      <c r="M367">
        <v>2</v>
      </c>
      <c r="N367">
        <v>0</v>
      </c>
      <c r="O367">
        <v>1</v>
      </c>
      <c r="P367">
        <v>1</v>
      </c>
      <c r="Q367" t="e">
        <f>VLOOKUP($A367,'[1]SheltersALL_2.17.22'!$1:$1048576,6,0)</f>
        <v>#N/A</v>
      </c>
      <c r="R367" t="str">
        <f>VLOOKUP($A367, [1]FA21_Ridership!$1:$1048576,11, 0)</f>
        <v>HAYWARD</v>
      </c>
      <c r="S367" t="str">
        <f>VLOOKUP($A367, [1]FA21_Ridership!$1:$1048576,12, 0)</f>
        <v>ALAMEDA</v>
      </c>
      <c r="T367">
        <f>VLOOKUP($A367, [1]FA21_Ridership!$1:$1048576,13, 0)</f>
        <v>4</v>
      </c>
      <c r="U367">
        <f t="shared" si="25"/>
        <v>30</v>
      </c>
      <c r="V367" s="67">
        <f t="shared" si="26"/>
        <v>7.5999999999999998E-2</v>
      </c>
      <c r="W367">
        <v>0.75771100000000002</v>
      </c>
      <c r="X367" s="67">
        <f t="shared" si="27"/>
        <v>0.499</v>
      </c>
      <c r="Y367">
        <v>0.15967400000000001</v>
      </c>
      <c r="Z367" s="67">
        <f t="shared" si="28"/>
        <v>0.38</v>
      </c>
      <c r="AA367">
        <f>VLOOKUP($C367,[1]Disability!$1:$1048576,5,FALSE)</f>
        <v>0</v>
      </c>
      <c r="AB367" s="67">
        <f t="shared" si="29"/>
        <v>0</v>
      </c>
      <c r="AC367" t="e">
        <f>VLOOKUP($A367,#REF!,9,FALSE)</f>
        <v>#REF!</v>
      </c>
    </row>
    <row r="368" spans="1:29">
      <c r="A368">
        <v>52663</v>
      </c>
      <c r="B368">
        <v>367</v>
      </c>
      <c r="C368">
        <v>706270</v>
      </c>
      <c r="D368" t="s">
        <v>4235</v>
      </c>
      <c r="E368" t="s">
        <v>4236</v>
      </c>
      <c r="G368" t="e">
        <f>VLOOKUP($H368,[1]BRT!$1:$1048576,1,0)</f>
        <v>#N/A</v>
      </c>
      <c r="H368" t="s">
        <v>4546</v>
      </c>
      <c r="I368">
        <v>37.564912999999997</v>
      </c>
      <c r="J368">
        <v>-121.962673</v>
      </c>
      <c r="K368">
        <v>867</v>
      </c>
      <c r="L368">
        <v>30</v>
      </c>
      <c r="M368">
        <v>2</v>
      </c>
      <c r="N368">
        <v>0</v>
      </c>
      <c r="O368">
        <v>1</v>
      </c>
      <c r="P368">
        <v>1</v>
      </c>
      <c r="Q368" t="e">
        <f>VLOOKUP($A368,'[1]SheltersALL_2.17.22'!$1:$1048576,6,0)</f>
        <v>#N/A</v>
      </c>
      <c r="R368" t="str">
        <f>VLOOKUP($A368, [1]FA21_Ridership!$1:$1048576,11, 0)</f>
        <v>FREMONT</v>
      </c>
      <c r="S368" t="str">
        <f>VLOOKUP($A368, [1]FA21_Ridership!$1:$1048576,12, 0)</f>
        <v>ALAMEDA</v>
      </c>
      <c r="T368">
        <f>VLOOKUP($A368, [1]FA21_Ridership!$1:$1048576,13, 0)</f>
        <v>5</v>
      </c>
      <c r="U368">
        <f t="shared" si="25"/>
        <v>30</v>
      </c>
      <c r="V368" s="67">
        <f t="shared" si="26"/>
        <v>7.5999999999999998E-2</v>
      </c>
      <c r="W368">
        <v>0.80050399999999999</v>
      </c>
      <c r="X368" s="67">
        <f t="shared" si="27"/>
        <v>0.58799999999999997</v>
      </c>
      <c r="Y368">
        <v>6.6779000000000005E-2</v>
      </c>
      <c r="Z368" s="67">
        <f t="shared" si="28"/>
        <v>0.123</v>
      </c>
      <c r="AA368">
        <f>VLOOKUP($C368,[1]Disability!$1:$1048576,5,FALSE)</f>
        <v>1</v>
      </c>
      <c r="AB368" s="67">
        <f t="shared" si="29"/>
        <v>0.72499999999999998</v>
      </c>
      <c r="AC368" t="e">
        <f>VLOOKUP($A368,#REF!,9,FALSE)</f>
        <v>#REF!</v>
      </c>
    </row>
    <row r="369" spans="1:29">
      <c r="A369">
        <v>56730</v>
      </c>
      <c r="B369">
        <v>368</v>
      </c>
      <c r="C369">
        <v>1303720</v>
      </c>
      <c r="D369" t="s">
        <v>4235</v>
      </c>
      <c r="E369" t="s">
        <v>4236</v>
      </c>
      <c r="G369" t="e">
        <f>VLOOKUP($H369,[1]BRT!$1:$1048576,1,0)</f>
        <v>#N/A</v>
      </c>
      <c r="H369" t="s">
        <v>4547</v>
      </c>
      <c r="I369">
        <v>37.971359</v>
      </c>
      <c r="J369">
        <v>-122.332644</v>
      </c>
      <c r="K369">
        <v>780</v>
      </c>
      <c r="L369">
        <v>30</v>
      </c>
      <c r="M369">
        <v>2</v>
      </c>
      <c r="N369">
        <v>0</v>
      </c>
      <c r="O369">
        <v>1</v>
      </c>
      <c r="P369">
        <v>1</v>
      </c>
      <c r="Q369" t="e">
        <f>VLOOKUP($A369,'[1]SheltersALL_2.17.22'!$1:$1048576,6,0)</f>
        <v>#N/A</v>
      </c>
      <c r="R369" t="str">
        <f>VLOOKUP($A369, [1]FA21_Ridership!$1:$1048576,11, 0)</f>
        <v>RICHMOND</v>
      </c>
      <c r="S369" t="str">
        <f>VLOOKUP($A369, [1]FA21_Ridership!$1:$1048576,12, 0)</f>
        <v>CONTRA COSTA</v>
      </c>
      <c r="T369">
        <f>VLOOKUP($A369, [1]FA21_Ridership!$1:$1048576,13, 0)</f>
        <v>1</v>
      </c>
      <c r="U369">
        <f t="shared" si="25"/>
        <v>30</v>
      </c>
      <c r="V369" s="67">
        <f t="shared" si="26"/>
        <v>7.5999999999999998E-2</v>
      </c>
      <c r="W369">
        <v>0.96425400000000006</v>
      </c>
      <c r="X369" s="67">
        <f t="shared" si="27"/>
        <v>0.93300000000000005</v>
      </c>
      <c r="Y369">
        <v>0.22838900000000001</v>
      </c>
      <c r="Z369" s="67">
        <f t="shared" si="28"/>
        <v>0.52</v>
      </c>
      <c r="AA369">
        <f>VLOOKUP($C369,[1]Disability!$1:$1048576,5,FALSE)</f>
        <v>0</v>
      </c>
      <c r="AB369" s="67">
        <f t="shared" si="29"/>
        <v>0</v>
      </c>
      <c r="AC369" t="e">
        <f>VLOOKUP($A369,#REF!,9,FALSE)</f>
        <v>#REF!</v>
      </c>
    </row>
    <row r="370" spans="1:29">
      <c r="A370">
        <v>59010</v>
      </c>
      <c r="B370">
        <v>369</v>
      </c>
      <c r="C370">
        <v>500480</v>
      </c>
      <c r="D370" t="s">
        <v>4235</v>
      </c>
      <c r="E370" t="s">
        <v>4236</v>
      </c>
      <c r="G370" t="e">
        <f>VLOOKUP($H370,[1]BRT!$1:$1048576,1,0)</f>
        <v>#N/A</v>
      </c>
      <c r="H370" t="s">
        <v>4548</v>
      </c>
      <c r="I370">
        <v>37.935543000000003</v>
      </c>
      <c r="J370">
        <v>-122.31950500000001</v>
      </c>
      <c r="K370">
        <v>629</v>
      </c>
      <c r="L370">
        <v>30</v>
      </c>
      <c r="M370">
        <v>2</v>
      </c>
      <c r="N370">
        <v>0</v>
      </c>
      <c r="O370">
        <v>1</v>
      </c>
      <c r="P370">
        <v>1</v>
      </c>
      <c r="Q370" t="e">
        <f>VLOOKUP($A370,'[1]SheltersALL_2.17.22'!$1:$1048576,6,0)</f>
        <v>#N/A</v>
      </c>
      <c r="R370" t="str">
        <f>VLOOKUP($A370, [1]FA21_Ridership!$1:$1048576,11, 0)</f>
        <v>EL CERRITO</v>
      </c>
      <c r="S370" t="str">
        <f>VLOOKUP($A370, [1]FA21_Ridership!$1:$1048576,12, 0)</f>
        <v>CONTRA COSTA</v>
      </c>
      <c r="T370">
        <f>VLOOKUP($A370, [1]FA21_Ridership!$1:$1048576,13, 0)</f>
        <v>1</v>
      </c>
      <c r="U370">
        <f t="shared" si="25"/>
        <v>30</v>
      </c>
      <c r="V370" s="67">
        <f t="shared" si="26"/>
        <v>7.5999999999999998E-2</v>
      </c>
      <c r="W370">
        <v>0.38623800000000003</v>
      </c>
      <c r="X370" s="67">
        <f t="shared" si="27"/>
        <v>0.115</v>
      </c>
      <c r="Y370">
        <v>0.17857100000000001</v>
      </c>
      <c r="Z370" s="67">
        <f t="shared" si="28"/>
        <v>0.436</v>
      </c>
      <c r="AA370">
        <f>VLOOKUP($C370,[1]Disability!$1:$1048576,5,FALSE)</f>
        <v>0</v>
      </c>
      <c r="AB370" s="67">
        <f t="shared" si="29"/>
        <v>0</v>
      </c>
      <c r="AC370" t="e">
        <f>VLOOKUP($A370,#REF!,9,FALSE)</f>
        <v>#REF!</v>
      </c>
    </row>
    <row r="371" spans="1:29">
      <c r="A371">
        <v>54956</v>
      </c>
      <c r="B371">
        <v>370</v>
      </c>
      <c r="C371">
        <v>1300440</v>
      </c>
      <c r="D371" t="s">
        <v>4235</v>
      </c>
      <c r="E371" t="s">
        <v>4236</v>
      </c>
      <c r="G371" t="e">
        <f>VLOOKUP($H371,[1]BRT!$1:$1048576,1,0)</f>
        <v>#N/A</v>
      </c>
      <c r="H371" t="s">
        <v>4549</v>
      </c>
      <c r="I371">
        <v>37.948473999999997</v>
      </c>
      <c r="J371">
        <v>-122.364671</v>
      </c>
      <c r="K371">
        <v>1201</v>
      </c>
      <c r="L371">
        <v>30</v>
      </c>
      <c r="M371">
        <v>2</v>
      </c>
      <c r="N371">
        <v>0</v>
      </c>
      <c r="O371">
        <v>1</v>
      </c>
      <c r="P371">
        <v>1</v>
      </c>
      <c r="Q371" t="e">
        <f>VLOOKUP($A371,'[1]SheltersALL_2.17.22'!$1:$1048576,6,0)</f>
        <v>#N/A</v>
      </c>
      <c r="R371" t="str">
        <f>VLOOKUP($A371, [1]FA21_Ridership!$1:$1048576,11, 0)</f>
        <v>RICHMOND</v>
      </c>
      <c r="S371" t="str">
        <f>VLOOKUP($A371, [1]FA21_Ridership!$1:$1048576,12, 0)</f>
        <v>CONTRA COSTA</v>
      </c>
      <c r="T371">
        <f>VLOOKUP($A371, [1]FA21_Ridership!$1:$1048576,13, 0)</f>
        <v>1</v>
      </c>
      <c r="U371">
        <f t="shared" si="25"/>
        <v>30</v>
      </c>
      <c r="V371" s="67">
        <f t="shared" si="26"/>
        <v>7.5999999999999998E-2</v>
      </c>
      <c r="W371">
        <v>0.36470599999999997</v>
      </c>
      <c r="X371" s="67">
        <f t="shared" si="27"/>
        <v>0.10299999999999999</v>
      </c>
      <c r="Y371">
        <v>0.11235299999999999</v>
      </c>
      <c r="Z371" s="67">
        <f t="shared" si="28"/>
        <v>0.27800000000000002</v>
      </c>
      <c r="AA371">
        <f>VLOOKUP($C371,[1]Disability!$1:$1048576,5,FALSE)</f>
        <v>0</v>
      </c>
      <c r="AB371" s="67">
        <f t="shared" si="29"/>
        <v>0</v>
      </c>
      <c r="AC371" t="e">
        <f>VLOOKUP($A371,#REF!,9,FALSE)</f>
        <v>#REF!</v>
      </c>
    </row>
    <row r="372" spans="1:29">
      <c r="A372">
        <v>52336</v>
      </c>
      <c r="B372">
        <v>371</v>
      </c>
      <c r="C372">
        <v>300830</v>
      </c>
      <c r="D372" t="s">
        <v>4235</v>
      </c>
      <c r="E372" t="s">
        <v>4236</v>
      </c>
      <c r="G372" t="e">
        <f>VLOOKUP($H372,[1]BRT!$1:$1048576,1,0)</f>
        <v>#N/A</v>
      </c>
      <c r="H372" t="s">
        <v>4535</v>
      </c>
      <c r="I372">
        <v>37.855868000000001</v>
      </c>
      <c r="J372">
        <v>-122.262621</v>
      </c>
      <c r="K372">
        <v>330</v>
      </c>
      <c r="L372">
        <v>30</v>
      </c>
      <c r="M372">
        <v>2</v>
      </c>
      <c r="N372">
        <v>0</v>
      </c>
      <c r="O372">
        <v>1</v>
      </c>
      <c r="P372">
        <v>1</v>
      </c>
      <c r="Q372" t="e">
        <f>VLOOKUP($A372,'[1]SheltersALL_2.17.22'!$1:$1048576,6,0)</f>
        <v>#N/A</v>
      </c>
      <c r="R372" t="str">
        <f>VLOOKUP($A372, [1]FA21_Ridership!$1:$1048576,11, 0)</f>
        <v>BERKELEY</v>
      </c>
      <c r="S372" t="str">
        <f>VLOOKUP($A372, [1]FA21_Ridership!$1:$1048576,12, 0)</f>
        <v>ALAMEDA</v>
      </c>
      <c r="T372">
        <f>VLOOKUP($A372, [1]FA21_Ridership!$1:$1048576,13, 0)</f>
        <v>1</v>
      </c>
      <c r="U372">
        <f t="shared" si="25"/>
        <v>30</v>
      </c>
      <c r="V372" s="67">
        <f t="shared" si="26"/>
        <v>7.5999999999999998E-2</v>
      </c>
      <c r="W372">
        <v>0.31460700000000003</v>
      </c>
      <c r="X372" s="67">
        <f t="shared" si="27"/>
        <v>8.2000000000000003E-2</v>
      </c>
      <c r="Y372">
        <v>0.167769</v>
      </c>
      <c r="Z372" s="67">
        <f t="shared" si="28"/>
        <v>0.40200000000000002</v>
      </c>
      <c r="AA372">
        <f>VLOOKUP($C372,[1]Disability!$1:$1048576,5,FALSE)</f>
        <v>0</v>
      </c>
      <c r="AB372" s="67">
        <f t="shared" si="29"/>
        <v>0</v>
      </c>
      <c r="AC372" t="e">
        <f>VLOOKUP($A372,#REF!,9,FALSE)</f>
        <v>#REF!</v>
      </c>
    </row>
    <row r="373" spans="1:29">
      <c r="A373">
        <v>52720</v>
      </c>
      <c r="B373">
        <v>372</v>
      </c>
      <c r="C373">
        <v>1013090</v>
      </c>
      <c r="D373" t="s">
        <v>4235</v>
      </c>
      <c r="E373" t="s">
        <v>4236</v>
      </c>
      <c r="G373" t="e">
        <f>VLOOKUP($H373,[1]BRT!$1:$1048576,1,0)</f>
        <v>#N/A</v>
      </c>
      <c r="H373" t="s">
        <v>4550</v>
      </c>
      <c r="I373">
        <v>37.777090999999999</v>
      </c>
      <c r="J373">
        <v>-122.17148400000001</v>
      </c>
      <c r="K373">
        <v>990</v>
      </c>
      <c r="L373">
        <v>30</v>
      </c>
      <c r="M373">
        <v>2</v>
      </c>
      <c r="N373">
        <v>0</v>
      </c>
      <c r="O373">
        <v>1</v>
      </c>
      <c r="P373">
        <v>1</v>
      </c>
      <c r="Q373" t="e">
        <f>VLOOKUP($A373,'[1]SheltersALL_2.17.22'!$1:$1048576,6,0)</f>
        <v>#N/A</v>
      </c>
      <c r="R373" t="str">
        <f>VLOOKUP($A373, [1]FA21_Ridership!$1:$1048576,11, 0)</f>
        <v>OAKLAND</v>
      </c>
      <c r="S373" t="str">
        <f>VLOOKUP($A373, [1]FA21_Ridership!$1:$1048576,12, 0)</f>
        <v>ALAMEDA</v>
      </c>
      <c r="T373">
        <f>VLOOKUP($A373, [1]FA21_Ridership!$1:$1048576,13, 0)</f>
        <v>3</v>
      </c>
      <c r="U373">
        <f t="shared" si="25"/>
        <v>30</v>
      </c>
      <c r="V373" s="67">
        <f t="shared" si="26"/>
        <v>7.5999999999999998E-2</v>
      </c>
      <c r="W373">
        <v>0.66395700000000002</v>
      </c>
      <c r="X373" s="67">
        <f t="shared" si="27"/>
        <v>0.35399999999999998</v>
      </c>
      <c r="Y373">
        <v>0.11720899999999999</v>
      </c>
      <c r="Z373" s="67">
        <f t="shared" si="28"/>
        <v>0.29499999999999998</v>
      </c>
      <c r="AA373">
        <f>VLOOKUP($C373,[1]Disability!$1:$1048576,5,FALSE)</f>
        <v>0</v>
      </c>
      <c r="AB373" s="67">
        <f t="shared" si="29"/>
        <v>0</v>
      </c>
      <c r="AC373" t="e">
        <f>VLOOKUP($A373,#REF!,9,FALSE)</f>
        <v>#REF!</v>
      </c>
    </row>
    <row r="374" spans="1:29">
      <c r="A374">
        <v>50457</v>
      </c>
      <c r="B374">
        <v>373</v>
      </c>
      <c r="C374">
        <v>1014210</v>
      </c>
      <c r="D374" t="s">
        <v>4235</v>
      </c>
      <c r="E374" t="s">
        <v>4236</v>
      </c>
      <c r="G374" t="e">
        <f>VLOOKUP($H374,[1]BRT!$1:$1048576,1,0)</f>
        <v>#N/A</v>
      </c>
      <c r="H374" t="s">
        <v>4551</v>
      </c>
      <c r="I374">
        <v>37.741962000000001</v>
      </c>
      <c r="J374">
        <v>-122.158407</v>
      </c>
      <c r="K374">
        <v>962</v>
      </c>
      <c r="L374">
        <v>30</v>
      </c>
      <c r="M374">
        <v>2</v>
      </c>
      <c r="N374">
        <v>0</v>
      </c>
      <c r="O374">
        <v>1</v>
      </c>
      <c r="P374">
        <v>1</v>
      </c>
      <c r="Q374" t="e">
        <f>VLOOKUP($A374,'[1]SheltersALL_2.17.22'!$1:$1048576,6,0)</f>
        <v>#N/A</v>
      </c>
      <c r="R374" t="str">
        <f>VLOOKUP($A374, [1]FA21_Ridership!$1:$1048576,11, 0)</f>
        <v>OAKLAND</v>
      </c>
      <c r="S374" t="str">
        <f>VLOOKUP($A374, [1]FA21_Ridership!$1:$1048576,12, 0)</f>
        <v>ALAMEDA</v>
      </c>
      <c r="T374">
        <f>VLOOKUP($A374, [1]FA21_Ridership!$1:$1048576,13, 0)</f>
        <v>3</v>
      </c>
      <c r="U374">
        <f t="shared" si="25"/>
        <v>30</v>
      </c>
      <c r="V374" s="67">
        <f t="shared" si="26"/>
        <v>7.5999999999999998E-2</v>
      </c>
      <c r="W374">
        <v>0.98294599999999999</v>
      </c>
      <c r="X374" s="67">
        <f t="shared" si="27"/>
        <v>0.97299999999999998</v>
      </c>
      <c r="Y374">
        <v>0.27364300000000003</v>
      </c>
      <c r="Z374" s="67">
        <f t="shared" si="28"/>
        <v>0.60199999999999998</v>
      </c>
      <c r="AA374">
        <f>VLOOKUP($C374,[1]Disability!$1:$1048576,5,FALSE)</f>
        <v>0</v>
      </c>
      <c r="AB374" s="67">
        <f t="shared" si="29"/>
        <v>0</v>
      </c>
      <c r="AC374" t="e">
        <f>VLOOKUP($A374,#REF!,9,FALSE)</f>
        <v>#REF!</v>
      </c>
    </row>
    <row r="375" spans="1:29">
      <c r="A375">
        <v>54250</v>
      </c>
      <c r="B375">
        <v>374</v>
      </c>
      <c r="C375">
        <v>1000830</v>
      </c>
      <c r="D375" t="s">
        <v>4235</v>
      </c>
      <c r="E375" t="s">
        <v>4236</v>
      </c>
      <c r="G375" t="e">
        <f>VLOOKUP($H375,[1]BRT!$1:$1048576,1,0)</f>
        <v>#N/A</v>
      </c>
      <c r="H375" t="s">
        <v>4552</v>
      </c>
      <c r="I375">
        <v>37.796599999999998</v>
      </c>
      <c r="J375">
        <v>-122.232974</v>
      </c>
      <c r="K375">
        <v>960</v>
      </c>
      <c r="L375">
        <v>30</v>
      </c>
      <c r="M375">
        <v>2</v>
      </c>
      <c r="N375">
        <v>0</v>
      </c>
      <c r="O375">
        <v>1</v>
      </c>
      <c r="P375">
        <v>1</v>
      </c>
      <c r="Q375" t="e">
        <f>VLOOKUP($A375,'[1]SheltersALL_2.17.22'!$1:$1048576,6,0)</f>
        <v>#N/A</v>
      </c>
      <c r="R375" t="str">
        <f>VLOOKUP($A375, [1]FA21_Ridership!$1:$1048576,11, 0)</f>
        <v>OAKLAND</v>
      </c>
      <c r="S375" t="str">
        <f>VLOOKUP($A375, [1]FA21_Ridership!$1:$1048576,12, 0)</f>
        <v>ALAMEDA</v>
      </c>
      <c r="T375">
        <f>VLOOKUP($A375, [1]FA21_Ridership!$1:$1048576,13, 0)</f>
        <v>2</v>
      </c>
      <c r="U375">
        <f t="shared" si="25"/>
        <v>30</v>
      </c>
      <c r="V375" s="67">
        <f t="shared" si="26"/>
        <v>7.5999999999999998E-2</v>
      </c>
      <c r="W375">
        <v>0.854599</v>
      </c>
      <c r="X375" s="67">
        <f t="shared" si="27"/>
        <v>0.68600000000000005</v>
      </c>
      <c r="Y375">
        <v>0.651335</v>
      </c>
      <c r="Z375" s="67">
        <f t="shared" si="28"/>
        <v>0.96599999999999997</v>
      </c>
      <c r="AA375">
        <f>VLOOKUP($C375,[1]Disability!$1:$1048576,5,FALSE)</f>
        <v>2</v>
      </c>
      <c r="AB375" s="67">
        <f t="shared" si="29"/>
        <v>0.91600000000000004</v>
      </c>
      <c r="AC375" t="e">
        <f>VLOOKUP($A375,#REF!,9,FALSE)</f>
        <v>#REF!</v>
      </c>
    </row>
    <row r="376" spans="1:29">
      <c r="A376">
        <v>54491</v>
      </c>
      <c r="B376">
        <v>375</v>
      </c>
      <c r="C376">
        <v>1300700</v>
      </c>
      <c r="D376" t="s">
        <v>4235</v>
      </c>
      <c r="E376" t="s">
        <v>4236</v>
      </c>
      <c r="G376" t="e">
        <f>VLOOKUP($H376,[1]BRT!$1:$1048576,1,0)</f>
        <v>#N/A</v>
      </c>
      <c r="H376" t="s">
        <v>4553</v>
      </c>
      <c r="I376">
        <v>37.971941000000001</v>
      </c>
      <c r="J376">
        <v>-122.333529</v>
      </c>
      <c r="K376">
        <v>780</v>
      </c>
      <c r="L376">
        <v>30</v>
      </c>
      <c r="M376">
        <v>2</v>
      </c>
      <c r="N376">
        <v>0</v>
      </c>
      <c r="O376">
        <v>1</v>
      </c>
      <c r="P376">
        <v>1</v>
      </c>
      <c r="Q376" t="e">
        <f>VLOOKUP($A376,'[1]SheltersALL_2.17.22'!$1:$1048576,6,0)</f>
        <v>#N/A</v>
      </c>
      <c r="R376" t="str">
        <f>VLOOKUP($A376, [1]FA21_Ridership!$1:$1048576,11, 0)</f>
        <v>RICHMOND</v>
      </c>
      <c r="S376" t="str">
        <f>VLOOKUP($A376, [1]FA21_Ridership!$1:$1048576,12, 0)</f>
        <v>CONTRA COSTA</v>
      </c>
      <c r="T376">
        <f>VLOOKUP($A376, [1]FA21_Ridership!$1:$1048576,13, 0)</f>
        <v>1</v>
      </c>
      <c r="U376">
        <f t="shared" si="25"/>
        <v>30</v>
      </c>
      <c r="V376" s="67">
        <f t="shared" si="26"/>
        <v>7.5999999999999998E-2</v>
      </c>
      <c r="W376">
        <v>0.96425400000000006</v>
      </c>
      <c r="X376" s="67">
        <f t="shared" si="27"/>
        <v>0.93300000000000005</v>
      </c>
      <c r="Y376">
        <v>0.22838900000000001</v>
      </c>
      <c r="Z376" s="67">
        <f t="shared" si="28"/>
        <v>0.52</v>
      </c>
      <c r="AA376">
        <f>VLOOKUP($C376,[1]Disability!$1:$1048576,5,FALSE)</f>
        <v>0</v>
      </c>
      <c r="AB376" s="67">
        <f t="shared" si="29"/>
        <v>0</v>
      </c>
      <c r="AC376" t="e">
        <f>VLOOKUP($A376,#REF!,9,FALSE)</f>
        <v>#REF!</v>
      </c>
    </row>
    <row r="377" spans="1:29">
      <c r="A377">
        <v>51978</v>
      </c>
      <c r="B377">
        <v>376</v>
      </c>
      <c r="C377">
        <v>9905320</v>
      </c>
      <c r="D377" t="s">
        <v>4235</v>
      </c>
      <c r="E377" t="s">
        <v>4236</v>
      </c>
      <c r="G377" t="e">
        <f>VLOOKUP($H377,[1]BRT!$1:$1048576,1,0)</f>
        <v>#N/A</v>
      </c>
      <c r="H377" t="s">
        <v>4518</v>
      </c>
      <c r="I377">
        <v>37.728940999999999</v>
      </c>
      <c r="J377">
        <v>-122.141255</v>
      </c>
      <c r="K377">
        <v>990</v>
      </c>
      <c r="L377">
        <v>30</v>
      </c>
      <c r="M377">
        <v>2</v>
      </c>
      <c r="N377">
        <v>0</v>
      </c>
      <c r="O377">
        <v>1</v>
      </c>
      <c r="P377">
        <v>1</v>
      </c>
      <c r="Q377" t="e">
        <f>VLOOKUP($A377,'[1]SheltersALL_2.17.22'!$1:$1048576,6,0)</f>
        <v>#N/A</v>
      </c>
      <c r="R377" t="str">
        <f>VLOOKUP($A377, [1]FA21_Ridership!$1:$1048576,11, 0)</f>
        <v>SAN LEANDRO</v>
      </c>
      <c r="S377" t="str">
        <f>VLOOKUP($A377, [1]FA21_Ridership!$1:$1048576,12, 0)</f>
        <v>ALAMEDA</v>
      </c>
      <c r="T377">
        <f>VLOOKUP($A377, [1]FA21_Ridership!$1:$1048576,13, 0)</f>
        <v>3</v>
      </c>
      <c r="U377">
        <f t="shared" si="25"/>
        <v>30</v>
      </c>
      <c r="V377" s="67">
        <f t="shared" si="26"/>
        <v>7.5999999999999998E-2</v>
      </c>
      <c r="W377">
        <v>0.62953999999999999</v>
      </c>
      <c r="X377" s="67">
        <f t="shared" si="27"/>
        <v>0.32300000000000001</v>
      </c>
      <c r="Y377">
        <v>0.31456499999999998</v>
      </c>
      <c r="Z377" s="67">
        <f t="shared" si="28"/>
        <v>0.64700000000000002</v>
      </c>
      <c r="AA377">
        <f>VLOOKUP($C377,[1]Disability!$1:$1048576,5,FALSE)</f>
        <v>0</v>
      </c>
      <c r="AB377" s="67">
        <f t="shared" si="29"/>
        <v>0</v>
      </c>
      <c r="AC377" t="e">
        <f>VLOOKUP($A377,#REF!,9,FALSE)</f>
        <v>#REF!</v>
      </c>
    </row>
    <row r="378" spans="1:29">
      <c r="A378">
        <v>57724</v>
      </c>
      <c r="B378">
        <v>377</v>
      </c>
      <c r="C378">
        <v>9802410</v>
      </c>
      <c r="D378" t="s">
        <v>4235</v>
      </c>
      <c r="E378" t="s">
        <v>4236</v>
      </c>
      <c r="G378" t="e">
        <f>VLOOKUP($H378,[1]BRT!$1:$1048576,1,0)</f>
        <v>#N/A</v>
      </c>
      <c r="H378" t="s">
        <v>4554</v>
      </c>
      <c r="I378">
        <v>37.449544000000003</v>
      </c>
      <c r="J378">
        <v>-121.90962399999999</v>
      </c>
      <c r="K378">
        <v>868</v>
      </c>
      <c r="L378">
        <v>30</v>
      </c>
      <c r="M378">
        <v>2</v>
      </c>
      <c r="N378">
        <v>0</v>
      </c>
      <c r="O378">
        <v>1</v>
      </c>
      <c r="P378">
        <v>1</v>
      </c>
      <c r="Q378" t="e">
        <f>VLOOKUP($A378,'[1]SheltersALL_2.17.22'!$1:$1048576,6,0)</f>
        <v>#N/A</v>
      </c>
      <c r="R378" t="str">
        <f>VLOOKUP($A378, [1]FA21_Ridership!$1:$1048576,11, 0)</f>
        <v>MILPITAS</v>
      </c>
      <c r="S378" t="str">
        <f>VLOOKUP($A378, [1]FA21_Ridership!$1:$1048576,12, 0)</f>
        <v>SANTA CLARA</v>
      </c>
      <c r="T378">
        <f>VLOOKUP($A378, [1]FA21_Ridership!$1:$1048576,13, 0)</f>
        <v>9</v>
      </c>
      <c r="U378">
        <f t="shared" si="25"/>
        <v>30</v>
      </c>
      <c r="V378" s="67">
        <f t="shared" si="26"/>
        <v>7.5999999999999998E-2</v>
      </c>
      <c r="W378">
        <v>0.88439299999999998</v>
      </c>
      <c r="X378" s="67">
        <f t="shared" si="27"/>
        <v>0.74299999999999999</v>
      </c>
      <c r="Y378">
        <v>4.4957999999999998E-2</v>
      </c>
      <c r="Z378" s="67">
        <f t="shared" si="28"/>
        <v>5.8000000000000003E-2</v>
      </c>
      <c r="AA378">
        <f>VLOOKUP($C378,[1]Disability!$1:$1048576,5,FALSE)</f>
        <v>0</v>
      </c>
      <c r="AB378" s="67">
        <f t="shared" si="29"/>
        <v>0</v>
      </c>
      <c r="AC378" t="e">
        <f>VLOOKUP($A378,#REF!,9,FALSE)</f>
        <v>#REF!</v>
      </c>
    </row>
    <row r="379" spans="1:29">
      <c r="A379">
        <v>51480</v>
      </c>
      <c r="B379">
        <v>378</v>
      </c>
      <c r="C379">
        <v>1018880</v>
      </c>
      <c r="D379" t="s">
        <v>4235</v>
      </c>
      <c r="E379" t="s">
        <v>4236</v>
      </c>
      <c r="G379" t="e">
        <f>VLOOKUP($H379,[1]BRT!$1:$1048576,1,0)</f>
        <v>#N/A</v>
      </c>
      <c r="H379" t="s">
        <v>4555</v>
      </c>
      <c r="I379">
        <v>37.779805000000003</v>
      </c>
      <c r="J379">
        <v>-122.178461</v>
      </c>
      <c r="K379">
        <v>990</v>
      </c>
      <c r="L379">
        <v>30</v>
      </c>
      <c r="M379">
        <v>2</v>
      </c>
      <c r="N379">
        <v>0</v>
      </c>
      <c r="O379">
        <v>1</v>
      </c>
      <c r="P379">
        <v>1</v>
      </c>
      <c r="Q379" t="e">
        <f>VLOOKUP($A379,'[1]SheltersALL_2.17.22'!$1:$1048576,6,0)</f>
        <v>#N/A</v>
      </c>
      <c r="R379" t="str">
        <f>VLOOKUP($A379, [1]FA21_Ridership!$1:$1048576,11, 0)</f>
        <v>OAKLAND</v>
      </c>
      <c r="S379" t="str">
        <f>VLOOKUP($A379, [1]FA21_Ridership!$1:$1048576,12, 0)</f>
        <v>ALAMEDA</v>
      </c>
      <c r="T379">
        <f>VLOOKUP($A379, [1]FA21_Ridership!$1:$1048576,13, 0)</f>
        <v>3</v>
      </c>
      <c r="U379">
        <f t="shared" si="25"/>
        <v>30</v>
      </c>
      <c r="V379" s="67">
        <f t="shared" si="26"/>
        <v>7.5999999999999998E-2</v>
      </c>
      <c r="W379">
        <v>0.66395700000000002</v>
      </c>
      <c r="X379" s="67">
        <f t="shared" si="27"/>
        <v>0.35399999999999998</v>
      </c>
      <c r="Y379">
        <v>0.11720899999999999</v>
      </c>
      <c r="Z379" s="67">
        <f t="shared" si="28"/>
        <v>0.29499999999999998</v>
      </c>
      <c r="AA379">
        <f>VLOOKUP($C379,[1]Disability!$1:$1048576,5,FALSE)</f>
        <v>0</v>
      </c>
      <c r="AB379" s="67">
        <f t="shared" si="29"/>
        <v>0</v>
      </c>
      <c r="AC379" t="e">
        <f>VLOOKUP($A379,#REF!,9,FALSE)</f>
        <v>#REF!</v>
      </c>
    </row>
    <row r="380" spans="1:29">
      <c r="A380">
        <v>51560</v>
      </c>
      <c r="B380">
        <v>379</v>
      </c>
      <c r="C380">
        <v>705540</v>
      </c>
      <c r="D380" t="s">
        <v>4235</v>
      </c>
      <c r="E380" t="s">
        <v>4236</v>
      </c>
      <c r="G380" t="e">
        <f>VLOOKUP($H380,[1]BRT!$1:$1048576,1,0)</f>
        <v>#N/A</v>
      </c>
      <c r="H380" t="s">
        <v>4556</v>
      </c>
      <c r="I380">
        <v>37.507218999999999</v>
      </c>
      <c r="J380">
        <v>-121.927786</v>
      </c>
      <c r="K380">
        <v>965</v>
      </c>
      <c r="L380">
        <v>30</v>
      </c>
      <c r="M380">
        <v>2</v>
      </c>
      <c r="N380">
        <v>0</v>
      </c>
      <c r="O380">
        <v>1</v>
      </c>
      <c r="P380">
        <v>1</v>
      </c>
      <c r="Q380" t="e">
        <f>VLOOKUP($A380,'[1]SheltersALL_2.17.22'!$1:$1048576,6,0)</f>
        <v>#N/A</v>
      </c>
      <c r="R380" t="str">
        <f>VLOOKUP($A380, [1]FA21_Ridership!$1:$1048576,11, 0)</f>
        <v>FREMONT</v>
      </c>
      <c r="S380" t="str">
        <f>VLOOKUP($A380, [1]FA21_Ridership!$1:$1048576,12, 0)</f>
        <v>ALAMEDA</v>
      </c>
      <c r="T380">
        <f>VLOOKUP($A380, [1]FA21_Ridership!$1:$1048576,13, 0)</f>
        <v>5</v>
      </c>
      <c r="U380">
        <f t="shared" si="25"/>
        <v>30</v>
      </c>
      <c r="V380" s="67">
        <f t="shared" si="26"/>
        <v>7.5999999999999998E-2</v>
      </c>
      <c r="W380">
        <v>0.78407899999999997</v>
      </c>
      <c r="X380" s="67">
        <f t="shared" si="27"/>
        <v>0.55700000000000005</v>
      </c>
      <c r="Y380">
        <v>2.7262999999999999E-2</v>
      </c>
      <c r="Z380" s="67">
        <f t="shared" si="28"/>
        <v>0.03</v>
      </c>
      <c r="AA380">
        <f>VLOOKUP($C380,[1]Disability!$1:$1048576,5,FALSE)</f>
        <v>0</v>
      </c>
      <c r="AB380" s="67">
        <f t="shared" si="29"/>
        <v>0</v>
      </c>
      <c r="AC380" t="e">
        <f>VLOOKUP($A380,#REF!,9,FALSE)</f>
        <v>#REF!</v>
      </c>
    </row>
    <row r="381" spans="1:29">
      <c r="A381">
        <v>56915</v>
      </c>
      <c r="B381">
        <v>380</v>
      </c>
      <c r="C381">
        <v>1013110</v>
      </c>
      <c r="D381" t="s">
        <v>4235</v>
      </c>
      <c r="E381" t="s">
        <v>4236</v>
      </c>
      <c r="G381" t="e">
        <f>VLOOKUP($H381,[1]BRT!$1:$1048576,1,0)</f>
        <v>#N/A</v>
      </c>
      <c r="H381" t="s">
        <v>4456</v>
      </c>
      <c r="I381">
        <v>37.779134999999997</v>
      </c>
      <c r="J381">
        <v>-122.17497</v>
      </c>
      <c r="K381">
        <v>990</v>
      </c>
      <c r="L381">
        <v>30</v>
      </c>
      <c r="M381">
        <v>2</v>
      </c>
      <c r="N381">
        <v>0</v>
      </c>
      <c r="O381">
        <v>1</v>
      </c>
      <c r="P381">
        <v>1</v>
      </c>
      <c r="Q381" t="e">
        <f>VLOOKUP($A381,'[1]SheltersALL_2.17.22'!$1:$1048576,6,0)</f>
        <v>#N/A</v>
      </c>
      <c r="R381" t="str">
        <f>VLOOKUP($A381, [1]FA21_Ridership!$1:$1048576,11, 0)</f>
        <v>OAKLAND</v>
      </c>
      <c r="S381" t="str">
        <f>VLOOKUP($A381, [1]FA21_Ridership!$1:$1048576,12, 0)</f>
        <v>ALAMEDA</v>
      </c>
      <c r="T381">
        <f>VLOOKUP($A381, [1]FA21_Ridership!$1:$1048576,13, 0)</f>
        <v>3</v>
      </c>
      <c r="U381">
        <f t="shared" si="25"/>
        <v>30</v>
      </c>
      <c r="V381" s="67">
        <f t="shared" si="26"/>
        <v>7.5999999999999998E-2</v>
      </c>
      <c r="W381">
        <v>0.66395700000000002</v>
      </c>
      <c r="X381" s="67">
        <f t="shared" si="27"/>
        <v>0.35399999999999998</v>
      </c>
      <c r="Y381">
        <v>0.11720899999999999</v>
      </c>
      <c r="Z381" s="67">
        <f t="shared" si="28"/>
        <v>0.29499999999999998</v>
      </c>
      <c r="AA381">
        <f>VLOOKUP($C381,[1]Disability!$1:$1048576,5,FALSE)</f>
        <v>0</v>
      </c>
      <c r="AB381" s="67">
        <f t="shared" si="29"/>
        <v>0</v>
      </c>
      <c r="AC381" t="e">
        <f>VLOOKUP($A381,#REF!,9,FALSE)</f>
        <v>#REF!</v>
      </c>
    </row>
    <row r="382" spans="1:29">
      <c r="A382">
        <v>56245</v>
      </c>
      <c r="B382">
        <v>381</v>
      </c>
      <c r="C382">
        <v>706670</v>
      </c>
      <c r="D382" t="s">
        <v>4235</v>
      </c>
      <c r="E382" t="s">
        <v>4236</v>
      </c>
      <c r="G382" t="e">
        <f>VLOOKUP($H382,[1]BRT!$1:$1048576,1,0)</f>
        <v>#N/A</v>
      </c>
      <c r="H382" t="s">
        <v>4510</v>
      </c>
      <c r="I382">
        <v>37.533265999999998</v>
      </c>
      <c r="J382">
        <v>-121.94965000000001</v>
      </c>
      <c r="K382">
        <v>991</v>
      </c>
      <c r="L382">
        <v>30</v>
      </c>
      <c r="M382">
        <v>2</v>
      </c>
      <c r="N382">
        <v>0</v>
      </c>
      <c r="O382">
        <v>1</v>
      </c>
      <c r="P382">
        <v>1</v>
      </c>
      <c r="Q382" t="e">
        <f>VLOOKUP($A382,'[1]SheltersALL_2.17.22'!$1:$1048576,6,0)</f>
        <v>#N/A</v>
      </c>
      <c r="R382" t="str">
        <f>VLOOKUP($A382, [1]FA21_Ridership!$1:$1048576,11, 0)</f>
        <v>FREMONT</v>
      </c>
      <c r="S382" t="str">
        <f>VLOOKUP($A382, [1]FA21_Ridership!$1:$1048576,12, 0)</f>
        <v>ALAMEDA</v>
      </c>
      <c r="T382">
        <f>VLOOKUP($A382, [1]FA21_Ridership!$1:$1048576,13, 0)</f>
        <v>5</v>
      </c>
      <c r="U382">
        <f t="shared" si="25"/>
        <v>30</v>
      </c>
      <c r="V382" s="67">
        <f t="shared" si="26"/>
        <v>7.5999999999999998E-2</v>
      </c>
      <c r="W382">
        <v>0.68026600000000004</v>
      </c>
      <c r="X382" s="67">
        <f t="shared" si="27"/>
        <v>0.38</v>
      </c>
      <c r="Y382">
        <v>0.10741000000000001</v>
      </c>
      <c r="Z382" s="67">
        <f t="shared" si="28"/>
        <v>0.26300000000000001</v>
      </c>
      <c r="AA382">
        <f>VLOOKUP($C382,[1]Disability!$1:$1048576,5,FALSE)</f>
        <v>0</v>
      </c>
      <c r="AB382" s="67">
        <f t="shared" si="29"/>
        <v>0</v>
      </c>
      <c r="AC382" t="e">
        <f>VLOOKUP($A382,#REF!,9,FALSE)</f>
        <v>#REF!</v>
      </c>
    </row>
    <row r="383" spans="1:29">
      <c r="A383">
        <v>56880</v>
      </c>
      <c r="B383">
        <v>382</v>
      </c>
      <c r="C383">
        <v>1018140</v>
      </c>
      <c r="D383" t="s">
        <v>4235</v>
      </c>
      <c r="E383" t="s">
        <v>4236</v>
      </c>
      <c r="G383" t="e">
        <f>VLOOKUP($H383,[1]BRT!$1:$1048576,1,0)</f>
        <v>#N/A</v>
      </c>
      <c r="H383" t="s">
        <v>4477</v>
      </c>
      <c r="I383">
        <v>37.796441999999999</v>
      </c>
      <c r="J383">
        <v>-122.181679</v>
      </c>
      <c r="K383">
        <v>975</v>
      </c>
      <c r="L383">
        <v>15</v>
      </c>
      <c r="M383">
        <v>4</v>
      </c>
      <c r="N383">
        <v>0</v>
      </c>
      <c r="O383">
        <v>2</v>
      </c>
      <c r="P383">
        <v>2</v>
      </c>
      <c r="Q383" t="e">
        <f>VLOOKUP($A383,'[1]SheltersALL_2.17.22'!$1:$1048576,6,0)</f>
        <v>#N/A</v>
      </c>
      <c r="R383" t="str">
        <f>VLOOKUP($A383, [1]FA21_Ridership!$1:$1048576,11, 0)</f>
        <v>OAKLAND</v>
      </c>
      <c r="S383" t="str">
        <f>VLOOKUP($A383, [1]FA21_Ridership!$1:$1048576,12, 0)</f>
        <v>ALAMEDA</v>
      </c>
      <c r="T383">
        <f>VLOOKUP($A383, [1]FA21_Ridership!$1:$1048576,13, 0)</f>
        <v>3</v>
      </c>
      <c r="U383">
        <f t="shared" si="25"/>
        <v>30</v>
      </c>
      <c r="V383" s="67">
        <f t="shared" si="26"/>
        <v>7.5999999999999998E-2</v>
      </c>
      <c r="W383">
        <v>0.50654999999999994</v>
      </c>
      <c r="X383" s="67">
        <f t="shared" si="27"/>
        <v>0.2</v>
      </c>
      <c r="Y383">
        <v>8.3333000000000004E-2</v>
      </c>
      <c r="Z383" s="67">
        <f t="shared" si="28"/>
        <v>0.187</v>
      </c>
      <c r="AA383">
        <f>VLOOKUP($C383,[1]Disability!$1:$1048576,5,FALSE)</f>
        <v>0</v>
      </c>
      <c r="AB383" s="67">
        <f t="shared" si="29"/>
        <v>0</v>
      </c>
      <c r="AC383" t="e">
        <f>VLOOKUP($A383,#REF!,9,FALSE)</f>
        <v>#REF!</v>
      </c>
    </row>
    <row r="384" spans="1:29">
      <c r="A384">
        <v>51780</v>
      </c>
      <c r="B384">
        <v>383</v>
      </c>
      <c r="C384">
        <v>703360</v>
      </c>
      <c r="D384" t="s">
        <v>4235</v>
      </c>
      <c r="E384" t="s">
        <v>4236</v>
      </c>
      <c r="G384" t="e">
        <f>VLOOKUP($H384,[1]BRT!$1:$1048576,1,0)</f>
        <v>#N/A</v>
      </c>
      <c r="H384" t="s">
        <v>4557</v>
      </c>
      <c r="I384">
        <v>37.547252</v>
      </c>
      <c r="J384">
        <v>-121.935209</v>
      </c>
      <c r="K384">
        <v>876</v>
      </c>
      <c r="L384">
        <v>30.1</v>
      </c>
      <c r="M384">
        <v>1.9933554819999999</v>
      </c>
      <c r="N384">
        <v>1</v>
      </c>
      <c r="O384">
        <v>0</v>
      </c>
      <c r="P384">
        <v>1</v>
      </c>
      <c r="Q384" t="e">
        <f>VLOOKUP($A384,'[1]SheltersALL_2.17.22'!$1:$1048576,6,0)</f>
        <v>#N/A</v>
      </c>
      <c r="R384" t="str">
        <f>VLOOKUP($A384, [1]FA21_Ridership!$1:$1048576,11, 0)</f>
        <v>FREMONT</v>
      </c>
      <c r="S384" t="str">
        <f>VLOOKUP($A384, [1]FA21_Ridership!$1:$1048576,12, 0)</f>
        <v>ALAMEDA</v>
      </c>
      <c r="T384">
        <f>VLOOKUP($A384, [1]FA21_Ridership!$1:$1048576,13, 0)</f>
        <v>5</v>
      </c>
      <c r="U384">
        <f t="shared" si="25"/>
        <v>30.1</v>
      </c>
      <c r="V384" s="67">
        <f t="shared" si="26"/>
        <v>9.0999999999999998E-2</v>
      </c>
      <c r="W384">
        <v>0.974823</v>
      </c>
      <c r="X384" s="67">
        <f t="shared" si="27"/>
        <v>0.95299999999999996</v>
      </c>
      <c r="Y384">
        <v>6.2940000000000001E-3</v>
      </c>
      <c r="Z384" s="67">
        <f t="shared" si="28"/>
        <v>4.0000000000000001E-3</v>
      </c>
      <c r="AA384">
        <f>VLOOKUP($C384,[1]Disability!$1:$1048576,5,FALSE)</f>
        <v>0</v>
      </c>
      <c r="AB384" s="67">
        <f t="shared" si="29"/>
        <v>0</v>
      </c>
      <c r="AC384" t="e">
        <f>VLOOKUP($A384,#REF!,9,FALSE)</f>
        <v>#REF!</v>
      </c>
    </row>
    <row r="385" spans="1:29">
      <c r="A385">
        <v>52698</v>
      </c>
      <c r="B385">
        <v>384</v>
      </c>
      <c r="C385">
        <v>9907010</v>
      </c>
      <c r="D385" t="s">
        <v>4235</v>
      </c>
      <c r="E385" t="s">
        <v>4236</v>
      </c>
      <c r="G385" t="e">
        <f>VLOOKUP($H385,[1]BRT!$1:$1048576,1,0)</f>
        <v>#N/A</v>
      </c>
      <c r="H385" t="s">
        <v>4558</v>
      </c>
      <c r="I385">
        <v>37.426746999999999</v>
      </c>
      <c r="J385">
        <v>-121.89573900000001</v>
      </c>
      <c r="K385">
        <v>864</v>
      </c>
      <c r="L385">
        <v>30.2</v>
      </c>
      <c r="M385">
        <v>1.986754967</v>
      </c>
      <c r="N385">
        <v>1</v>
      </c>
      <c r="O385">
        <v>0</v>
      </c>
      <c r="P385">
        <v>1</v>
      </c>
      <c r="Q385" t="e">
        <f>VLOOKUP($A385,'[1]SheltersALL_2.17.22'!$1:$1048576,6,0)</f>
        <v>#N/A</v>
      </c>
      <c r="R385" t="str">
        <f>VLOOKUP($A385, [1]FA21_Ridership!$1:$1048576,11, 0)</f>
        <v>MILPITAS</v>
      </c>
      <c r="S385" t="str">
        <f>VLOOKUP($A385, [1]FA21_Ridership!$1:$1048576,12, 0)</f>
        <v>SANTA CLARA</v>
      </c>
      <c r="T385">
        <f>VLOOKUP($A385, [1]FA21_Ridership!$1:$1048576,13, 0)</f>
        <v>9</v>
      </c>
      <c r="U385">
        <f t="shared" si="25"/>
        <v>30.2</v>
      </c>
      <c r="V385" s="67">
        <f t="shared" si="26"/>
        <v>9.0999999999999998E-2</v>
      </c>
      <c r="W385">
        <v>0.93840699999999999</v>
      </c>
      <c r="X385" s="67">
        <f t="shared" si="27"/>
        <v>0.85799999999999998</v>
      </c>
      <c r="Y385">
        <v>0.149865</v>
      </c>
      <c r="Z385" s="67">
        <f t="shared" si="28"/>
        <v>0.35499999999999998</v>
      </c>
      <c r="AA385">
        <f>VLOOKUP($C385,[1]Disability!$1:$1048576,5,FALSE)</f>
        <v>0</v>
      </c>
      <c r="AB385" s="67">
        <f t="shared" si="29"/>
        <v>0</v>
      </c>
      <c r="AC385" t="e">
        <f>VLOOKUP($A385,#REF!,9,FALSE)</f>
        <v>#REF!</v>
      </c>
    </row>
    <row r="386" spans="1:29">
      <c r="A386">
        <v>52685</v>
      </c>
      <c r="B386">
        <v>385</v>
      </c>
      <c r="C386">
        <v>9906940</v>
      </c>
      <c r="D386" t="s">
        <v>4235</v>
      </c>
      <c r="E386" t="s">
        <v>4236</v>
      </c>
      <c r="G386" t="e">
        <f>VLOOKUP($H386,[1]BRT!$1:$1048576,1,0)</f>
        <v>#N/A</v>
      </c>
      <c r="H386" t="s">
        <v>4559</v>
      </c>
      <c r="I386">
        <v>37.411878000000002</v>
      </c>
      <c r="J386">
        <v>-121.88682900000001</v>
      </c>
      <c r="K386">
        <v>864</v>
      </c>
      <c r="L386">
        <v>30.2</v>
      </c>
      <c r="M386">
        <v>1.986754967</v>
      </c>
      <c r="N386">
        <v>0</v>
      </c>
      <c r="O386">
        <v>1</v>
      </c>
      <c r="P386">
        <v>1</v>
      </c>
      <c r="Q386" t="e">
        <f>VLOOKUP($A386,'[1]SheltersALL_2.17.22'!$1:$1048576,6,0)</f>
        <v>#N/A</v>
      </c>
      <c r="R386" t="str">
        <f>VLOOKUP($A386, [1]FA21_Ridership!$1:$1048576,11, 0)</f>
        <v>MILPITAS</v>
      </c>
      <c r="S386" t="str">
        <f>VLOOKUP($A386, [1]FA21_Ridership!$1:$1048576,12, 0)</f>
        <v>SANTA CLARA</v>
      </c>
      <c r="T386">
        <f>VLOOKUP($A386, [1]FA21_Ridership!$1:$1048576,13, 0)</f>
        <v>9</v>
      </c>
      <c r="U386">
        <f t="shared" ref="U386:U449" si="30">$L386*$P386</f>
        <v>30.2</v>
      </c>
      <c r="V386" s="67">
        <f t="shared" ref="V386:V449" si="31">_xlfn.PERCENTRANK.INC($U$2:$U$4161,U386)</f>
        <v>9.0999999999999998E-2</v>
      </c>
      <c r="W386">
        <v>0.93840699999999999</v>
      </c>
      <c r="X386" s="67">
        <f t="shared" ref="X386:X449" si="32">_xlfn.PERCENTRANK.INC($W$2:$W$4161,W386)</f>
        <v>0.85799999999999998</v>
      </c>
      <c r="Y386">
        <v>0.149865</v>
      </c>
      <c r="Z386" s="67">
        <f t="shared" ref="Z386:Z449" si="33">_xlfn.PERCENTRANK.INC($Y$2:$Y$4161,Y386)</f>
        <v>0.35499999999999998</v>
      </c>
      <c r="AA386">
        <f>VLOOKUP($C386,[1]Disability!$1:$1048576,5,FALSE)</f>
        <v>0</v>
      </c>
      <c r="AB386" s="67">
        <f t="shared" ref="AB386:AB449" si="34">_xlfn.PERCENTRANK.INC($AA$2:$AA$4163,AA386)</f>
        <v>0</v>
      </c>
      <c r="AC386" t="e">
        <f>VLOOKUP($A386,#REF!,9,FALSE)</f>
        <v>#REF!</v>
      </c>
    </row>
    <row r="387" spans="1:29">
      <c r="A387">
        <v>53230</v>
      </c>
      <c r="B387">
        <v>386</v>
      </c>
      <c r="C387">
        <v>703440</v>
      </c>
      <c r="D387" t="s">
        <v>4235</v>
      </c>
      <c r="E387" t="s">
        <v>4236</v>
      </c>
      <c r="G387" t="e">
        <f>VLOOKUP($H387,[1]BRT!$1:$1048576,1,0)</f>
        <v>#N/A</v>
      </c>
      <c r="H387" t="s">
        <v>4560</v>
      </c>
      <c r="I387">
        <v>37.551577999999999</v>
      </c>
      <c r="J387">
        <v>-121.942385</v>
      </c>
      <c r="K387">
        <v>867</v>
      </c>
      <c r="L387">
        <v>30.2</v>
      </c>
      <c r="M387">
        <v>1.986754967</v>
      </c>
      <c r="N387">
        <v>0</v>
      </c>
      <c r="O387">
        <v>1</v>
      </c>
      <c r="P387">
        <v>1</v>
      </c>
      <c r="Q387" t="e">
        <f>VLOOKUP($A387,'[1]SheltersALL_2.17.22'!$1:$1048576,6,0)</f>
        <v>#N/A</v>
      </c>
      <c r="R387" t="str">
        <f>VLOOKUP($A387, [1]FA21_Ridership!$1:$1048576,11, 0)</f>
        <v>FREMONT</v>
      </c>
      <c r="S387" t="str">
        <f>VLOOKUP($A387, [1]FA21_Ridership!$1:$1048576,12, 0)</f>
        <v>ALAMEDA</v>
      </c>
      <c r="T387">
        <f>VLOOKUP($A387, [1]FA21_Ridership!$1:$1048576,13, 0)</f>
        <v>5</v>
      </c>
      <c r="U387">
        <f t="shared" si="30"/>
        <v>30.2</v>
      </c>
      <c r="V387" s="67">
        <f t="shared" si="31"/>
        <v>9.0999999999999998E-2</v>
      </c>
      <c r="W387">
        <v>0.974823</v>
      </c>
      <c r="X387" s="67">
        <f t="shared" si="32"/>
        <v>0.95299999999999996</v>
      </c>
      <c r="Y387">
        <v>6.2940000000000001E-3</v>
      </c>
      <c r="Z387" s="67">
        <f t="shared" si="33"/>
        <v>4.0000000000000001E-3</v>
      </c>
      <c r="AA387">
        <f>VLOOKUP($C387,[1]Disability!$1:$1048576,5,FALSE)</f>
        <v>0</v>
      </c>
      <c r="AB387" s="67">
        <f t="shared" si="34"/>
        <v>0</v>
      </c>
      <c r="AC387" t="e">
        <f>VLOOKUP($A387,#REF!,9,FALSE)</f>
        <v>#REF!</v>
      </c>
    </row>
    <row r="388" spans="1:29">
      <c r="A388">
        <v>50119</v>
      </c>
      <c r="B388">
        <v>387</v>
      </c>
      <c r="C388">
        <v>102410</v>
      </c>
      <c r="D388" t="s">
        <v>4235</v>
      </c>
      <c r="E388" t="s">
        <v>4236</v>
      </c>
      <c r="G388" t="e">
        <f>VLOOKUP($H388,[1]BRT!$1:$1048576,1,0)</f>
        <v>#N/A</v>
      </c>
      <c r="H388" t="s">
        <v>4561</v>
      </c>
      <c r="I388">
        <v>37.755347999999998</v>
      </c>
      <c r="J388">
        <v>-122.244517</v>
      </c>
      <c r="K388">
        <v>958</v>
      </c>
      <c r="L388">
        <v>30.3</v>
      </c>
      <c r="M388">
        <v>1.98019802</v>
      </c>
      <c r="N388">
        <v>0</v>
      </c>
      <c r="O388">
        <v>1</v>
      </c>
      <c r="P388">
        <v>1</v>
      </c>
      <c r="Q388" t="e">
        <f>VLOOKUP($A388,'[1]SheltersALL_2.17.22'!$1:$1048576,6,0)</f>
        <v>#N/A</v>
      </c>
      <c r="R388" t="str">
        <f>VLOOKUP($A388, [1]FA21_Ridership!$1:$1048576,11, 0)</f>
        <v>ALAMEDA</v>
      </c>
      <c r="S388" t="str">
        <f>VLOOKUP($A388, [1]FA21_Ridership!$1:$1048576,12, 0)</f>
        <v>ALAMEDA</v>
      </c>
      <c r="T388">
        <f>VLOOKUP($A388, [1]FA21_Ridership!$1:$1048576,13, 0)</f>
        <v>3</v>
      </c>
      <c r="U388">
        <f t="shared" si="30"/>
        <v>30.3</v>
      </c>
      <c r="V388" s="67">
        <f t="shared" si="31"/>
        <v>9.1999999999999998E-2</v>
      </c>
      <c r="W388">
        <v>0.53649599999999997</v>
      </c>
      <c r="X388" s="67">
        <f t="shared" si="32"/>
        <v>0.23499999999999999</v>
      </c>
      <c r="Y388">
        <v>0.31961099999999998</v>
      </c>
      <c r="Z388" s="67">
        <f t="shared" si="33"/>
        <v>0.65700000000000003</v>
      </c>
      <c r="AA388">
        <f>VLOOKUP($C388,[1]Disability!$1:$1048576,5,FALSE)</f>
        <v>0</v>
      </c>
      <c r="AB388" s="67">
        <f t="shared" si="34"/>
        <v>0</v>
      </c>
      <c r="AC388" t="e">
        <f>VLOOKUP($A388,#REF!,9,FALSE)</f>
        <v>#REF!</v>
      </c>
    </row>
    <row r="389" spans="1:29">
      <c r="A389">
        <v>55197</v>
      </c>
      <c r="B389">
        <v>388</v>
      </c>
      <c r="C389">
        <v>705040</v>
      </c>
      <c r="D389" t="s">
        <v>4235</v>
      </c>
      <c r="E389" t="s">
        <v>4236</v>
      </c>
      <c r="G389" t="e">
        <f>VLOOKUP($H389,[1]BRT!$1:$1048576,1,0)</f>
        <v>#N/A</v>
      </c>
      <c r="H389" t="s">
        <v>4562</v>
      </c>
      <c r="I389">
        <v>37.545994999999998</v>
      </c>
      <c r="J389">
        <v>-121.966604</v>
      </c>
      <c r="K389">
        <v>1022</v>
      </c>
      <c r="L389">
        <v>30.6</v>
      </c>
      <c r="M389">
        <v>1.9607843140000001</v>
      </c>
      <c r="N389">
        <v>1</v>
      </c>
      <c r="O389">
        <v>0</v>
      </c>
      <c r="P389">
        <v>1</v>
      </c>
      <c r="Q389" t="s">
        <v>4563</v>
      </c>
      <c r="R389" t="str">
        <f>VLOOKUP($A389, [1]FA21_Ridership!$1:$1048576,11, 0)</f>
        <v>FREMONT</v>
      </c>
      <c r="S389" t="str">
        <f>VLOOKUP($A389, [1]FA21_Ridership!$1:$1048576,12, 0)</f>
        <v>ALAMEDA</v>
      </c>
      <c r="T389">
        <f>VLOOKUP($A389, [1]FA21_Ridership!$1:$1048576,13, 0)</f>
        <v>5</v>
      </c>
      <c r="U389">
        <f t="shared" si="30"/>
        <v>30.6</v>
      </c>
      <c r="V389" s="67">
        <f t="shared" si="31"/>
        <v>9.1999999999999998E-2</v>
      </c>
      <c r="W389">
        <v>0.78836600000000001</v>
      </c>
      <c r="X389" s="67">
        <f t="shared" si="32"/>
        <v>0.56799999999999995</v>
      </c>
      <c r="Y389">
        <v>7.6453999999999994E-2</v>
      </c>
      <c r="Z389" s="67">
        <f t="shared" si="33"/>
        <v>0.152</v>
      </c>
      <c r="AA389">
        <f>VLOOKUP($C389,[1]Disability!$1:$1048576,5,FALSE)</f>
        <v>0</v>
      </c>
      <c r="AB389" s="67">
        <f t="shared" si="34"/>
        <v>0</v>
      </c>
      <c r="AC389" t="e">
        <f>VLOOKUP($A389,#REF!,9,FALSE)</f>
        <v>#REF!</v>
      </c>
    </row>
    <row r="390" spans="1:29">
      <c r="A390">
        <v>53114</v>
      </c>
      <c r="B390">
        <v>389</v>
      </c>
      <c r="C390">
        <v>101580</v>
      </c>
      <c r="D390" t="s">
        <v>4235</v>
      </c>
      <c r="E390" t="s">
        <v>4236</v>
      </c>
      <c r="G390" t="e">
        <f>VLOOKUP($H390,[1]BRT!$1:$1048576,1,0)</f>
        <v>#N/A</v>
      </c>
      <c r="H390" t="s">
        <v>4564</v>
      </c>
      <c r="I390">
        <v>37.761270000000003</v>
      </c>
      <c r="J390">
        <v>-122.228526</v>
      </c>
      <c r="K390">
        <v>962</v>
      </c>
      <c r="L390">
        <v>30.6</v>
      </c>
      <c r="M390">
        <v>1.9607843140000001</v>
      </c>
      <c r="N390">
        <v>0</v>
      </c>
      <c r="O390">
        <v>1</v>
      </c>
      <c r="P390">
        <v>1</v>
      </c>
      <c r="Q390" t="e">
        <f>VLOOKUP($A390,'[1]SheltersALL_2.17.22'!$1:$1048576,6,0)</f>
        <v>#N/A</v>
      </c>
      <c r="R390" t="str">
        <f>VLOOKUP($A390, [1]FA21_Ridership!$1:$1048576,11, 0)</f>
        <v>ALAMEDA</v>
      </c>
      <c r="S390" t="str">
        <f>VLOOKUP($A390, [1]FA21_Ridership!$1:$1048576,12, 0)</f>
        <v>ALAMEDA</v>
      </c>
      <c r="T390">
        <f>VLOOKUP($A390, [1]FA21_Ridership!$1:$1048576,13, 0)</f>
        <v>3</v>
      </c>
      <c r="U390">
        <f t="shared" si="30"/>
        <v>30.6</v>
      </c>
      <c r="V390" s="67">
        <f t="shared" si="31"/>
        <v>9.1999999999999998E-2</v>
      </c>
      <c r="W390">
        <v>0.28974100000000003</v>
      </c>
      <c r="X390" s="67">
        <f t="shared" si="32"/>
        <v>6.5000000000000002E-2</v>
      </c>
      <c r="Y390">
        <v>9.4556000000000001E-2</v>
      </c>
      <c r="Z390" s="67">
        <f t="shared" si="33"/>
        <v>0.22600000000000001</v>
      </c>
      <c r="AA390">
        <f>VLOOKUP($C390,[1]Disability!$1:$1048576,5,FALSE)</f>
        <v>0</v>
      </c>
      <c r="AB390" s="67">
        <f t="shared" si="34"/>
        <v>0</v>
      </c>
      <c r="AC390" t="e">
        <f>VLOOKUP($A390,#REF!,9,FALSE)</f>
        <v>#REF!</v>
      </c>
    </row>
    <row r="391" spans="1:29">
      <c r="A391">
        <v>56080</v>
      </c>
      <c r="B391">
        <v>390</v>
      </c>
      <c r="C391">
        <v>704810</v>
      </c>
      <c r="D391" t="s">
        <v>4235</v>
      </c>
      <c r="E391" t="s">
        <v>4236</v>
      </c>
      <c r="G391" t="e">
        <f>VLOOKUP($H391,[1]BRT!$1:$1048576,1,0)</f>
        <v>#N/A</v>
      </c>
      <c r="H391" t="s">
        <v>4565</v>
      </c>
      <c r="I391">
        <v>37.545403999999998</v>
      </c>
      <c r="J391">
        <v>-121.965711</v>
      </c>
      <c r="K391">
        <v>1022</v>
      </c>
      <c r="L391">
        <v>30.6</v>
      </c>
      <c r="M391">
        <v>1.9607843140000001</v>
      </c>
      <c r="N391">
        <v>0</v>
      </c>
      <c r="O391">
        <v>1</v>
      </c>
      <c r="P391">
        <v>1</v>
      </c>
      <c r="Q391" t="e">
        <f>VLOOKUP($A391,'[1]SheltersALL_2.17.22'!$1:$1048576,6,0)</f>
        <v>#N/A</v>
      </c>
      <c r="R391" t="str">
        <f>VLOOKUP($A391, [1]FA21_Ridership!$1:$1048576,11, 0)</f>
        <v>FREMONT</v>
      </c>
      <c r="S391" t="str">
        <f>VLOOKUP($A391, [1]FA21_Ridership!$1:$1048576,12, 0)</f>
        <v>ALAMEDA</v>
      </c>
      <c r="T391">
        <f>VLOOKUP($A391, [1]FA21_Ridership!$1:$1048576,13, 0)</f>
        <v>5</v>
      </c>
      <c r="U391">
        <f t="shared" si="30"/>
        <v>30.6</v>
      </c>
      <c r="V391" s="67">
        <f t="shared" si="31"/>
        <v>9.1999999999999998E-2</v>
      </c>
      <c r="W391">
        <v>0.78836600000000001</v>
      </c>
      <c r="X391" s="67">
        <f t="shared" si="32"/>
        <v>0.56799999999999995</v>
      </c>
      <c r="Y391">
        <v>7.6453999999999994E-2</v>
      </c>
      <c r="Z391" s="67">
        <f t="shared" si="33"/>
        <v>0.152</v>
      </c>
      <c r="AA391">
        <f>VLOOKUP($C391,[1]Disability!$1:$1048576,5,FALSE)</f>
        <v>0</v>
      </c>
      <c r="AB391" s="67">
        <f t="shared" si="34"/>
        <v>0</v>
      </c>
      <c r="AC391" t="e">
        <f>VLOOKUP($A391,#REF!,9,FALSE)</f>
        <v>#REF!</v>
      </c>
    </row>
    <row r="392" spans="1:29">
      <c r="A392">
        <v>57120</v>
      </c>
      <c r="B392">
        <v>391</v>
      </c>
      <c r="C392">
        <v>705030</v>
      </c>
      <c r="D392" t="s">
        <v>4235</v>
      </c>
      <c r="E392" t="s">
        <v>4236</v>
      </c>
      <c r="G392" t="e">
        <f>VLOOKUP($H392,[1]BRT!$1:$1048576,1,0)</f>
        <v>#N/A</v>
      </c>
      <c r="H392" t="s">
        <v>4531</v>
      </c>
      <c r="I392">
        <v>37.547615999999998</v>
      </c>
      <c r="J392">
        <v>-121.969206</v>
      </c>
      <c r="K392">
        <v>1022</v>
      </c>
      <c r="L392">
        <v>30.6</v>
      </c>
      <c r="M392">
        <v>1.9607843140000001</v>
      </c>
      <c r="N392">
        <v>0</v>
      </c>
      <c r="O392">
        <v>1</v>
      </c>
      <c r="P392">
        <v>1</v>
      </c>
      <c r="Q392" t="e">
        <f>VLOOKUP($A392,'[1]SheltersALL_2.17.22'!$1:$1048576,6,0)</f>
        <v>#N/A</v>
      </c>
      <c r="R392" t="str">
        <f>VLOOKUP($A392, [1]FA21_Ridership!$1:$1048576,11, 0)</f>
        <v>FREMONT</v>
      </c>
      <c r="S392" t="str">
        <f>VLOOKUP($A392, [1]FA21_Ridership!$1:$1048576,12, 0)</f>
        <v>ALAMEDA</v>
      </c>
      <c r="T392">
        <f>VLOOKUP($A392, [1]FA21_Ridership!$1:$1048576,13, 0)</f>
        <v>5</v>
      </c>
      <c r="U392">
        <f t="shared" si="30"/>
        <v>30.6</v>
      </c>
      <c r="V392" s="67">
        <f t="shared" si="31"/>
        <v>9.1999999999999998E-2</v>
      </c>
      <c r="W392">
        <v>0.78836600000000001</v>
      </c>
      <c r="X392" s="67">
        <f t="shared" si="32"/>
        <v>0.56799999999999995</v>
      </c>
      <c r="Y392">
        <v>7.6453999999999994E-2</v>
      </c>
      <c r="Z392" s="67">
        <f t="shared" si="33"/>
        <v>0.152</v>
      </c>
      <c r="AA392">
        <f>VLOOKUP($C392,[1]Disability!$1:$1048576,5,FALSE)</f>
        <v>0</v>
      </c>
      <c r="AB392" s="67">
        <f t="shared" si="34"/>
        <v>0</v>
      </c>
      <c r="AC392" t="e">
        <f>VLOOKUP($A392,#REF!,9,FALSE)</f>
        <v>#REF!</v>
      </c>
    </row>
    <row r="393" spans="1:29">
      <c r="A393">
        <v>55041</v>
      </c>
      <c r="B393">
        <v>392</v>
      </c>
      <c r="C393">
        <v>104110</v>
      </c>
      <c r="D393" t="s">
        <v>4235</v>
      </c>
      <c r="E393" t="s">
        <v>4236</v>
      </c>
      <c r="G393" t="e">
        <f>VLOOKUP($H393,[1]BRT!$1:$1048576,1,0)</f>
        <v>#N/A</v>
      </c>
      <c r="H393" t="s">
        <v>4519</v>
      </c>
      <c r="I393">
        <v>37.760314999999999</v>
      </c>
      <c r="J393">
        <v>-122.240544</v>
      </c>
      <c r="K393">
        <v>961</v>
      </c>
      <c r="L393">
        <v>30.6</v>
      </c>
      <c r="M393">
        <v>1.9607843140000001</v>
      </c>
      <c r="N393">
        <v>0</v>
      </c>
      <c r="O393">
        <v>1</v>
      </c>
      <c r="P393">
        <v>1</v>
      </c>
      <c r="Q393" t="e">
        <f>VLOOKUP($A393,'[1]SheltersALL_2.17.22'!$1:$1048576,6,0)</f>
        <v>#N/A</v>
      </c>
      <c r="R393" t="str">
        <f>VLOOKUP($A393, [1]FA21_Ridership!$1:$1048576,11, 0)</f>
        <v>ALAMEDA</v>
      </c>
      <c r="S393" t="str">
        <f>VLOOKUP($A393, [1]FA21_Ridership!$1:$1048576,12, 0)</f>
        <v>ALAMEDA</v>
      </c>
      <c r="T393">
        <f>VLOOKUP($A393, [1]FA21_Ridership!$1:$1048576,13, 0)</f>
        <v>3</v>
      </c>
      <c r="U393">
        <f t="shared" si="30"/>
        <v>30.6</v>
      </c>
      <c r="V393" s="67">
        <f t="shared" si="31"/>
        <v>9.1999999999999998E-2</v>
      </c>
      <c r="W393">
        <v>0.63714700000000002</v>
      </c>
      <c r="X393" s="67">
        <f t="shared" si="32"/>
        <v>0.33100000000000002</v>
      </c>
      <c r="Y393">
        <v>0.19905999999999999</v>
      </c>
      <c r="Z393" s="67">
        <f t="shared" si="33"/>
        <v>0.47499999999999998</v>
      </c>
      <c r="AA393">
        <f>VLOOKUP($C393,[1]Disability!$1:$1048576,5,FALSE)</f>
        <v>0</v>
      </c>
      <c r="AB393" s="67">
        <f t="shared" si="34"/>
        <v>0</v>
      </c>
      <c r="AC393" t="e">
        <f>VLOOKUP($A393,#REF!,9,FALSE)</f>
        <v>#REF!</v>
      </c>
    </row>
    <row r="394" spans="1:29">
      <c r="A394">
        <v>52295</v>
      </c>
      <c r="B394">
        <v>393</v>
      </c>
      <c r="C394">
        <v>9900020</v>
      </c>
      <c r="D394" t="s">
        <v>4235</v>
      </c>
      <c r="E394" t="s">
        <v>4236</v>
      </c>
      <c r="G394" t="e">
        <f>VLOOKUP($H394,[1]BRT!$1:$1048576,1,0)</f>
        <v>#N/A</v>
      </c>
      <c r="H394" t="s">
        <v>4566</v>
      </c>
      <c r="I394">
        <v>37.958539000000002</v>
      </c>
      <c r="J394">
        <v>-122.36684700000001</v>
      </c>
      <c r="K394">
        <v>1201</v>
      </c>
      <c r="L394">
        <v>30.9</v>
      </c>
      <c r="M394">
        <v>1.941747573</v>
      </c>
      <c r="N394">
        <v>0</v>
      </c>
      <c r="O394">
        <v>1</v>
      </c>
      <c r="P394">
        <v>1</v>
      </c>
      <c r="Q394" t="e">
        <f>VLOOKUP($A394,'[1]SheltersALL_2.17.22'!$1:$1048576,6,0)</f>
        <v>#N/A</v>
      </c>
      <c r="R394" t="str">
        <f>VLOOKUP($A394, [1]FA21_Ridership!$1:$1048576,11, 0)</f>
        <v>COUNTY-CONTRA COSTA</v>
      </c>
      <c r="S394" t="str">
        <f>VLOOKUP($A394, [1]FA21_Ridership!$1:$1048576,12, 0)</f>
        <v>CONTRA COSTA</v>
      </c>
      <c r="T394">
        <f>VLOOKUP($A394, [1]FA21_Ridership!$1:$1048576,13, 0)</f>
        <v>1</v>
      </c>
      <c r="U394">
        <f t="shared" si="30"/>
        <v>30.9</v>
      </c>
      <c r="V394" s="67">
        <f t="shared" si="31"/>
        <v>9.4E-2</v>
      </c>
      <c r="W394">
        <v>0.969252</v>
      </c>
      <c r="X394" s="67">
        <f t="shared" si="32"/>
        <v>0.94399999999999995</v>
      </c>
      <c r="Y394">
        <v>0.24368999999999999</v>
      </c>
      <c r="Z394" s="67">
        <f t="shared" si="33"/>
        <v>0.56299999999999994</v>
      </c>
      <c r="AA394">
        <f>VLOOKUP($C394,[1]Disability!$1:$1048576,5,FALSE)</f>
        <v>1</v>
      </c>
      <c r="AB394" s="67">
        <f t="shared" si="34"/>
        <v>0.72499999999999998</v>
      </c>
      <c r="AC394" t="e">
        <f>VLOOKUP($A394,#REF!,9,FALSE)</f>
        <v>#REF!</v>
      </c>
    </row>
    <row r="395" spans="1:29">
      <c r="A395">
        <v>55852</v>
      </c>
      <c r="B395">
        <v>394</v>
      </c>
      <c r="C395">
        <v>100290</v>
      </c>
      <c r="D395" t="s">
        <v>4235</v>
      </c>
      <c r="E395" t="s">
        <v>4236</v>
      </c>
      <c r="G395" t="e">
        <f>VLOOKUP($H395,[1]BRT!$1:$1048576,1,0)</f>
        <v>#N/A</v>
      </c>
      <c r="H395" t="s">
        <v>4567</v>
      </c>
      <c r="I395">
        <v>37.738463000000003</v>
      </c>
      <c r="J395">
        <v>-122.25196</v>
      </c>
      <c r="K395">
        <v>925</v>
      </c>
      <c r="L395">
        <v>31</v>
      </c>
      <c r="M395">
        <v>1.935483871</v>
      </c>
      <c r="N395">
        <v>1</v>
      </c>
      <c r="O395">
        <v>0</v>
      </c>
      <c r="P395">
        <v>1</v>
      </c>
      <c r="Q395" t="e">
        <f>VLOOKUP($A395,'[1]SheltersALL_2.17.22'!$1:$1048576,6,0)</f>
        <v>#N/A</v>
      </c>
      <c r="R395" t="str">
        <f>VLOOKUP($A395, [1]FA21_Ridership!$1:$1048576,11, 0)</f>
        <v>ALAMEDA</v>
      </c>
      <c r="S395" t="str">
        <f>VLOOKUP($A395, [1]FA21_Ridership!$1:$1048576,12, 0)</f>
        <v>ALAMEDA</v>
      </c>
      <c r="T395">
        <f>VLOOKUP($A395, [1]FA21_Ridership!$1:$1048576,13, 0)</f>
        <v>3</v>
      </c>
      <c r="U395">
        <f t="shared" si="30"/>
        <v>31</v>
      </c>
      <c r="V395" s="67">
        <f t="shared" si="31"/>
        <v>9.4E-2</v>
      </c>
      <c r="W395">
        <v>0.57969800000000005</v>
      </c>
      <c r="X395" s="67">
        <f t="shared" si="32"/>
        <v>0.26700000000000002</v>
      </c>
      <c r="Y395">
        <v>9.1436000000000003E-2</v>
      </c>
      <c r="Z395" s="67">
        <f t="shared" si="33"/>
        <v>0.21199999999999999</v>
      </c>
      <c r="AA395">
        <f>VLOOKUP($C395,[1]Disability!$1:$1048576,5,FALSE)</f>
        <v>0</v>
      </c>
      <c r="AB395" s="67">
        <f t="shared" si="34"/>
        <v>0</v>
      </c>
      <c r="AC395" t="e">
        <f>VLOOKUP($A395,#REF!,9,FALSE)</f>
        <v>#REF!</v>
      </c>
    </row>
    <row r="396" spans="1:29">
      <c r="A396">
        <v>55393</v>
      </c>
      <c r="B396">
        <v>395</v>
      </c>
      <c r="C396">
        <v>102440</v>
      </c>
      <c r="D396" t="s">
        <v>4235</v>
      </c>
      <c r="E396" t="s">
        <v>4236</v>
      </c>
      <c r="G396" t="e">
        <f>VLOOKUP($H396,[1]BRT!$1:$1048576,1,0)</f>
        <v>#N/A</v>
      </c>
      <c r="H396" t="s">
        <v>4568</v>
      </c>
      <c r="I396">
        <v>37.751879000000002</v>
      </c>
      <c r="J396">
        <v>-122.238783</v>
      </c>
      <c r="K396">
        <v>925</v>
      </c>
      <c r="L396">
        <v>31</v>
      </c>
      <c r="M396">
        <v>1.935483871</v>
      </c>
      <c r="N396">
        <v>1</v>
      </c>
      <c r="O396">
        <v>0</v>
      </c>
      <c r="P396">
        <v>1</v>
      </c>
      <c r="Q396" t="e">
        <f>VLOOKUP($A396,'[1]SheltersALL_2.17.22'!$1:$1048576,6,0)</f>
        <v>#N/A</v>
      </c>
      <c r="R396" t="str">
        <f>VLOOKUP($A396, [1]FA21_Ridership!$1:$1048576,11, 0)</f>
        <v>ALAMEDA</v>
      </c>
      <c r="S396" t="str">
        <f>VLOOKUP($A396, [1]FA21_Ridership!$1:$1048576,12, 0)</f>
        <v>ALAMEDA</v>
      </c>
      <c r="T396">
        <f>VLOOKUP($A396, [1]FA21_Ridership!$1:$1048576,13, 0)</f>
        <v>3</v>
      </c>
      <c r="U396">
        <f t="shared" si="30"/>
        <v>31</v>
      </c>
      <c r="V396" s="67">
        <f t="shared" si="31"/>
        <v>9.4E-2</v>
      </c>
      <c r="W396">
        <v>0.329314</v>
      </c>
      <c r="X396" s="67">
        <f t="shared" si="32"/>
        <v>8.5999999999999993E-2</v>
      </c>
      <c r="Y396">
        <v>0.25491999999999998</v>
      </c>
      <c r="Z396" s="67">
        <f t="shared" si="33"/>
        <v>0.57799999999999996</v>
      </c>
      <c r="AA396">
        <f>VLOOKUP($C396,[1]Disability!$1:$1048576,5,FALSE)</f>
        <v>0</v>
      </c>
      <c r="AB396" s="67">
        <f t="shared" si="34"/>
        <v>0</v>
      </c>
      <c r="AC396" t="e">
        <f>VLOOKUP($A396,#REF!,9,FALSE)</f>
        <v>#REF!</v>
      </c>
    </row>
    <row r="397" spans="1:29">
      <c r="A397">
        <v>57811</v>
      </c>
      <c r="B397">
        <v>396</v>
      </c>
      <c r="C397">
        <v>800690</v>
      </c>
      <c r="D397" t="s">
        <v>4235</v>
      </c>
      <c r="E397" t="s">
        <v>4236</v>
      </c>
      <c r="G397" t="e">
        <f>VLOOKUP($H397,[1]BRT!$1:$1048576,1,0)</f>
        <v>#N/A</v>
      </c>
      <c r="H397" t="s">
        <v>4569</v>
      </c>
      <c r="I397">
        <v>37.672162</v>
      </c>
      <c r="J397">
        <v>-122.08103699999999</v>
      </c>
      <c r="K397">
        <v>1073</v>
      </c>
      <c r="L397">
        <v>31</v>
      </c>
      <c r="M397">
        <v>1.935483871</v>
      </c>
      <c r="N397">
        <v>1</v>
      </c>
      <c r="O397">
        <v>0</v>
      </c>
      <c r="P397">
        <v>1</v>
      </c>
      <c r="Q397" t="e">
        <f>VLOOKUP($A397,'[1]SheltersALL_2.17.22'!$1:$1048576,6,0)</f>
        <v>#N/A</v>
      </c>
      <c r="R397" t="str">
        <f>VLOOKUP($A397, [1]FA21_Ridership!$1:$1048576,11, 0)</f>
        <v>HAYWARD</v>
      </c>
      <c r="S397" t="str">
        <f>VLOOKUP($A397, [1]FA21_Ridership!$1:$1048576,12, 0)</f>
        <v>ALAMEDA</v>
      </c>
      <c r="T397">
        <f>VLOOKUP($A397, [1]FA21_Ridership!$1:$1048576,13, 0)</f>
        <v>4</v>
      </c>
      <c r="U397">
        <f t="shared" si="30"/>
        <v>31</v>
      </c>
      <c r="V397" s="67">
        <f t="shared" si="31"/>
        <v>9.4E-2</v>
      </c>
      <c r="W397">
        <v>0.759494</v>
      </c>
      <c r="X397" s="67">
        <f t="shared" si="32"/>
        <v>0.501</v>
      </c>
      <c r="Y397">
        <v>0.35183300000000001</v>
      </c>
      <c r="Z397" s="67">
        <f t="shared" si="33"/>
        <v>0.69799999999999995</v>
      </c>
      <c r="AA397">
        <f>VLOOKUP($C397,[1]Disability!$1:$1048576,5,FALSE)</f>
        <v>1</v>
      </c>
      <c r="AB397" s="67">
        <f t="shared" si="34"/>
        <v>0.72499999999999998</v>
      </c>
      <c r="AC397" t="e">
        <f>VLOOKUP($A397,#REF!,9,FALSE)</f>
        <v>#REF!</v>
      </c>
    </row>
    <row r="398" spans="1:29">
      <c r="A398">
        <v>51910</v>
      </c>
      <c r="B398">
        <v>397</v>
      </c>
      <c r="C398">
        <v>802590</v>
      </c>
      <c r="D398" t="s">
        <v>4235</v>
      </c>
      <c r="E398" t="s">
        <v>4236</v>
      </c>
      <c r="G398" t="e">
        <f>VLOOKUP($H398,[1]BRT!$1:$1048576,1,0)</f>
        <v>#N/A</v>
      </c>
      <c r="H398" t="s">
        <v>4570</v>
      </c>
      <c r="I398">
        <v>37.617421999999998</v>
      </c>
      <c r="J398">
        <v>-122.054694</v>
      </c>
      <c r="K398">
        <v>990</v>
      </c>
      <c r="L398">
        <v>31</v>
      </c>
      <c r="M398">
        <v>1.935483871</v>
      </c>
      <c r="N398">
        <v>1</v>
      </c>
      <c r="O398">
        <v>0</v>
      </c>
      <c r="P398">
        <v>1</v>
      </c>
      <c r="Q398" t="e">
        <f>VLOOKUP($A398,'[1]SheltersALL_2.17.22'!$1:$1048576,6,0)</f>
        <v>#N/A</v>
      </c>
      <c r="R398" t="str">
        <f>VLOOKUP($A398, [1]FA21_Ridership!$1:$1048576,11, 0)</f>
        <v>HAYWARD</v>
      </c>
      <c r="S398" t="str">
        <f>VLOOKUP($A398, [1]FA21_Ridership!$1:$1048576,12, 0)</f>
        <v>ALAMEDA</v>
      </c>
      <c r="T398">
        <f>VLOOKUP($A398, [1]FA21_Ridership!$1:$1048576,13, 0)</f>
        <v>4</v>
      </c>
      <c r="U398">
        <f t="shared" si="30"/>
        <v>31</v>
      </c>
      <c r="V398" s="67">
        <f t="shared" si="31"/>
        <v>9.4E-2</v>
      </c>
      <c r="W398">
        <v>0.75361400000000001</v>
      </c>
      <c r="X398" s="67">
        <f t="shared" si="32"/>
        <v>0.48</v>
      </c>
      <c r="Y398">
        <v>0.15021999999999999</v>
      </c>
      <c r="Z398" s="67">
        <f t="shared" si="33"/>
        <v>0.35899999999999999</v>
      </c>
      <c r="AA398">
        <f>VLOOKUP($C398,[1]Disability!$1:$1048576,5,FALSE)</f>
        <v>0</v>
      </c>
      <c r="AB398" s="67">
        <f t="shared" si="34"/>
        <v>0</v>
      </c>
      <c r="AC398" t="e">
        <f>VLOOKUP($A398,#REF!,9,FALSE)</f>
        <v>#REF!</v>
      </c>
    </row>
    <row r="399" spans="1:29">
      <c r="A399">
        <v>55024</v>
      </c>
      <c r="B399">
        <v>398</v>
      </c>
      <c r="C399">
        <v>102920</v>
      </c>
      <c r="D399" t="s">
        <v>4235</v>
      </c>
      <c r="E399" t="s">
        <v>4236</v>
      </c>
      <c r="G399" t="e">
        <f>VLOOKUP($H399,[1]BRT!$1:$1048576,1,0)</f>
        <v>#N/A</v>
      </c>
      <c r="H399" t="s">
        <v>4571</v>
      </c>
      <c r="I399">
        <v>37.742432000000001</v>
      </c>
      <c r="J399">
        <v>-122.245107</v>
      </c>
      <c r="K399">
        <v>925</v>
      </c>
      <c r="L399">
        <v>31</v>
      </c>
      <c r="M399">
        <v>1.935483871</v>
      </c>
      <c r="N399">
        <v>1</v>
      </c>
      <c r="O399">
        <v>0</v>
      </c>
      <c r="P399">
        <v>1</v>
      </c>
      <c r="Q399" t="e">
        <f>VLOOKUP($A399,'[1]SheltersALL_2.17.22'!$1:$1048576,6,0)</f>
        <v>#N/A</v>
      </c>
      <c r="R399" t="str">
        <f>VLOOKUP($A399, [1]FA21_Ridership!$1:$1048576,11, 0)</f>
        <v>ALAMEDA</v>
      </c>
      <c r="S399" t="str">
        <f>VLOOKUP($A399, [1]FA21_Ridership!$1:$1048576,12, 0)</f>
        <v>ALAMEDA</v>
      </c>
      <c r="T399">
        <f>VLOOKUP($A399, [1]FA21_Ridership!$1:$1048576,13, 0)</f>
        <v>3</v>
      </c>
      <c r="U399">
        <f t="shared" si="30"/>
        <v>31</v>
      </c>
      <c r="V399" s="67">
        <f t="shared" si="31"/>
        <v>9.4E-2</v>
      </c>
      <c r="W399">
        <v>0.57969800000000005</v>
      </c>
      <c r="X399" s="67">
        <f t="shared" si="32"/>
        <v>0.26700000000000002</v>
      </c>
      <c r="Y399">
        <v>9.1436000000000003E-2</v>
      </c>
      <c r="Z399" s="67">
        <f t="shared" si="33"/>
        <v>0.21199999999999999</v>
      </c>
      <c r="AA399">
        <f>VLOOKUP($C399,[1]Disability!$1:$1048576,5,FALSE)</f>
        <v>0</v>
      </c>
      <c r="AB399" s="67">
        <f t="shared" si="34"/>
        <v>0</v>
      </c>
      <c r="AC399" t="e">
        <f>VLOOKUP($A399,#REF!,9,FALSE)</f>
        <v>#REF!</v>
      </c>
    </row>
    <row r="400" spans="1:29">
      <c r="A400">
        <v>50399</v>
      </c>
      <c r="B400">
        <v>399</v>
      </c>
      <c r="C400">
        <v>102390</v>
      </c>
      <c r="D400" t="s">
        <v>4235</v>
      </c>
      <c r="E400" t="s">
        <v>4236</v>
      </c>
      <c r="G400" t="e">
        <f>VLOOKUP($H400,[1]BRT!$1:$1048576,1,0)</f>
        <v>#N/A</v>
      </c>
      <c r="H400" t="s">
        <v>4561</v>
      </c>
      <c r="I400">
        <v>37.755766000000001</v>
      </c>
      <c r="J400">
        <v>-122.24505499999999</v>
      </c>
      <c r="K400">
        <v>925</v>
      </c>
      <c r="L400">
        <v>31</v>
      </c>
      <c r="M400">
        <v>1.935483871</v>
      </c>
      <c r="N400">
        <v>1</v>
      </c>
      <c r="O400">
        <v>0</v>
      </c>
      <c r="P400">
        <v>1</v>
      </c>
      <c r="Q400" t="e">
        <f>VLOOKUP($A400,'[1]SheltersALL_2.17.22'!$1:$1048576,6,0)</f>
        <v>#N/A</v>
      </c>
      <c r="R400" t="str">
        <f>VLOOKUP($A400, [1]FA21_Ridership!$1:$1048576,11, 0)</f>
        <v>ALAMEDA</v>
      </c>
      <c r="S400" t="str">
        <f>VLOOKUP($A400, [1]FA21_Ridership!$1:$1048576,12, 0)</f>
        <v>ALAMEDA</v>
      </c>
      <c r="T400">
        <f>VLOOKUP($A400, [1]FA21_Ridership!$1:$1048576,13, 0)</f>
        <v>3</v>
      </c>
      <c r="U400">
        <f t="shared" si="30"/>
        <v>31</v>
      </c>
      <c r="V400" s="67">
        <f t="shared" si="31"/>
        <v>9.4E-2</v>
      </c>
      <c r="W400">
        <v>0.53649599999999997</v>
      </c>
      <c r="X400" s="67">
        <f t="shared" si="32"/>
        <v>0.23499999999999999</v>
      </c>
      <c r="Y400">
        <v>0.31961099999999998</v>
      </c>
      <c r="Z400" s="67">
        <f t="shared" si="33"/>
        <v>0.65700000000000003</v>
      </c>
      <c r="AA400">
        <f>VLOOKUP($C400,[1]Disability!$1:$1048576,5,FALSE)</f>
        <v>0</v>
      </c>
      <c r="AB400" s="67">
        <f t="shared" si="34"/>
        <v>0</v>
      </c>
      <c r="AC400" t="e">
        <f>VLOOKUP($A400,#REF!,9,FALSE)</f>
        <v>#REF!</v>
      </c>
    </row>
    <row r="401" spans="1:29">
      <c r="A401">
        <v>53630</v>
      </c>
      <c r="B401">
        <v>400</v>
      </c>
      <c r="C401">
        <v>1600300</v>
      </c>
      <c r="D401" t="s">
        <v>4235</v>
      </c>
      <c r="E401" t="s">
        <v>4236</v>
      </c>
      <c r="G401" t="e">
        <f>VLOOKUP($H401,[1]BRT!$1:$1048576,1,0)</f>
        <v>#N/A</v>
      </c>
      <c r="H401" t="s">
        <v>4572</v>
      </c>
      <c r="I401">
        <v>37.959932000000002</v>
      </c>
      <c r="J401">
        <v>-122.33877699999999</v>
      </c>
      <c r="K401">
        <v>781</v>
      </c>
      <c r="L401">
        <v>31</v>
      </c>
      <c r="M401">
        <v>1.935483871</v>
      </c>
      <c r="N401">
        <v>0</v>
      </c>
      <c r="O401">
        <v>1</v>
      </c>
      <c r="P401">
        <v>1</v>
      </c>
      <c r="Q401" t="e">
        <f>VLOOKUP($A401,'[1]SheltersALL_2.17.22'!$1:$1048576,6,0)</f>
        <v>#N/A</v>
      </c>
      <c r="R401" t="str">
        <f>VLOOKUP($A401, [1]FA21_Ridership!$1:$1048576,11, 0)</f>
        <v>SAN PABLO</v>
      </c>
      <c r="S401" t="str">
        <f>VLOOKUP($A401, [1]FA21_Ridership!$1:$1048576,12, 0)</f>
        <v>CONTRA COSTA</v>
      </c>
      <c r="T401">
        <f>VLOOKUP($A401, [1]FA21_Ridership!$1:$1048576,13, 0)</f>
        <v>1</v>
      </c>
      <c r="U401">
        <f t="shared" si="30"/>
        <v>31</v>
      </c>
      <c r="V401" s="67">
        <f t="shared" si="31"/>
        <v>9.4E-2</v>
      </c>
      <c r="W401">
        <v>0.76011200000000001</v>
      </c>
      <c r="X401" s="67">
        <f t="shared" si="32"/>
        <v>0.50700000000000001</v>
      </c>
      <c r="Y401">
        <v>0.46605400000000002</v>
      </c>
      <c r="Z401" s="67">
        <f t="shared" si="33"/>
        <v>0.83299999999999996</v>
      </c>
      <c r="AA401">
        <f>VLOOKUP($C401,[1]Disability!$1:$1048576,5,FALSE)</f>
        <v>4</v>
      </c>
      <c r="AB401" s="67">
        <f t="shared" si="34"/>
        <v>0.97699999999999998</v>
      </c>
      <c r="AC401" t="e">
        <f>VLOOKUP($A401,#REF!,9,FALSE)</f>
        <v>#REF!</v>
      </c>
    </row>
    <row r="402" spans="1:29">
      <c r="A402">
        <v>52448</v>
      </c>
      <c r="B402">
        <v>401</v>
      </c>
      <c r="C402">
        <v>1600270</v>
      </c>
      <c r="D402" t="s">
        <v>4235</v>
      </c>
      <c r="E402" t="s">
        <v>4236</v>
      </c>
      <c r="G402" t="e">
        <f>VLOOKUP($H402,[1]BRT!$1:$1048576,1,0)</f>
        <v>#N/A</v>
      </c>
      <c r="H402" t="s">
        <v>4449</v>
      </c>
      <c r="I402">
        <v>37.961044999999999</v>
      </c>
      <c r="J402">
        <v>-122.33713400000001</v>
      </c>
      <c r="K402">
        <v>781</v>
      </c>
      <c r="L402">
        <v>31</v>
      </c>
      <c r="M402">
        <v>1.935483871</v>
      </c>
      <c r="N402">
        <v>0</v>
      </c>
      <c r="O402">
        <v>1</v>
      </c>
      <c r="P402">
        <v>1</v>
      </c>
      <c r="Q402" t="e">
        <f>VLOOKUP($A402,'[1]SheltersALL_2.17.22'!$1:$1048576,6,0)</f>
        <v>#N/A</v>
      </c>
      <c r="R402" t="str">
        <f>VLOOKUP($A402, [1]FA21_Ridership!$1:$1048576,11, 0)</f>
        <v>SAN PABLO</v>
      </c>
      <c r="S402" t="str">
        <f>VLOOKUP($A402, [1]FA21_Ridership!$1:$1048576,12, 0)</f>
        <v>CONTRA COSTA</v>
      </c>
      <c r="T402">
        <f>VLOOKUP($A402, [1]FA21_Ridership!$1:$1048576,13, 0)</f>
        <v>1</v>
      </c>
      <c r="U402">
        <f t="shared" si="30"/>
        <v>31</v>
      </c>
      <c r="V402" s="67">
        <f t="shared" si="31"/>
        <v>9.4E-2</v>
      </c>
      <c r="W402">
        <v>0.76011200000000001</v>
      </c>
      <c r="X402" s="67">
        <f t="shared" si="32"/>
        <v>0.50700000000000001</v>
      </c>
      <c r="Y402">
        <v>0.46605400000000002</v>
      </c>
      <c r="Z402" s="67">
        <f t="shared" si="33"/>
        <v>0.83299999999999996</v>
      </c>
      <c r="AA402">
        <f>VLOOKUP($C402,[1]Disability!$1:$1048576,5,FALSE)</f>
        <v>2</v>
      </c>
      <c r="AB402" s="67">
        <f t="shared" si="34"/>
        <v>0.91600000000000004</v>
      </c>
      <c r="AC402" t="e">
        <f>VLOOKUP($A402,#REF!,9,FALSE)</f>
        <v>#REF!</v>
      </c>
    </row>
    <row r="403" spans="1:29">
      <c r="A403">
        <v>58827</v>
      </c>
      <c r="B403">
        <v>402</v>
      </c>
      <c r="C403">
        <v>102910</v>
      </c>
      <c r="D403" t="s">
        <v>4235</v>
      </c>
      <c r="E403" t="s">
        <v>4236</v>
      </c>
      <c r="G403" t="e">
        <f>VLOOKUP($H403,[1]BRT!$1:$1048576,1,0)</f>
        <v>#N/A</v>
      </c>
      <c r="H403" t="s">
        <v>4571</v>
      </c>
      <c r="I403">
        <v>37.742660999999998</v>
      </c>
      <c r="J403">
        <v>-122.245268</v>
      </c>
      <c r="K403">
        <v>955</v>
      </c>
      <c r="L403">
        <v>31.9</v>
      </c>
      <c r="M403">
        <v>1.8808777430000001</v>
      </c>
      <c r="N403">
        <v>0</v>
      </c>
      <c r="O403">
        <v>1</v>
      </c>
      <c r="P403">
        <v>1</v>
      </c>
      <c r="Q403" t="e">
        <f>VLOOKUP($A403,'[1]SheltersALL_2.17.22'!$1:$1048576,6,0)</f>
        <v>#N/A</v>
      </c>
      <c r="R403" t="str">
        <f>VLOOKUP($A403, [1]FA21_Ridership!$1:$1048576,11, 0)</f>
        <v>ALAMEDA</v>
      </c>
      <c r="S403" t="str">
        <f>VLOOKUP($A403, [1]FA21_Ridership!$1:$1048576,12, 0)</f>
        <v>ALAMEDA</v>
      </c>
      <c r="T403">
        <f>VLOOKUP($A403, [1]FA21_Ridership!$1:$1048576,13, 0)</f>
        <v>3</v>
      </c>
      <c r="U403">
        <f t="shared" si="30"/>
        <v>31.9</v>
      </c>
      <c r="V403" s="67">
        <f t="shared" si="31"/>
        <v>9.6000000000000002E-2</v>
      </c>
      <c r="W403">
        <v>0.56106900000000004</v>
      </c>
      <c r="X403" s="67">
        <f t="shared" si="32"/>
        <v>0.252</v>
      </c>
      <c r="Y403">
        <v>6.3920000000000005E-2</v>
      </c>
      <c r="Z403" s="67">
        <f t="shared" si="33"/>
        <v>0.114</v>
      </c>
      <c r="AA403">
        <f>VLOOKUP($C403,[1]Disability!$1:$1048576,5,FALSE)</f>
        <v>0</v>
      </c>
      <c r="AB403" s="67">
        <f t="shared" si="34"/>
        <v>0</v>
      </c>
      <c r="AC403" t="e">
        <f>VLOOKUP($A403,#REF!,9,FALSE)</f>
        <v>#REF!</v>
      </c>
    </row>
    <row r="404" spans="1:29">
      <c r="A404">
        <v>55202</v>
      </c>
      <c r="B404">
        <v>403</v>
      </c>
      <c r="C404">
        <v>1031160</v>
      </c>
      <c r="D404" t="s">
        <v>4235</v>
      </c>
      <c r="E404" t="s">
        <v>4236</v>
      </c>
      <c r="G404" t="e">
        <f>VLOOKUP($H404,[1]BRT!$1:$1048576,1,0)</f>
        <v>#N/A</v>
      </c>
      <c r="H404" t="s">
        <v>4573</v>
      </c>
      <c r="I404">
        <v>37.800145000000001</v>
      </c>
      <c r="J404">
        <v>-122.22714499999999</v>
      </c>
      <c r="K404">
        <v>1435</v>
      </c>
      <c r="L404">
        <v>16</v>
      </c>
      <c r="M404">
        <v>3.75</v>
      </c>
      <c r="N404">
        <v>1</v>
      </c>
      <c r="O404">
        <v>1</v>
      </c>
      <c r="P404">
        <v>2</v>
      </c>
      <c r="Q404" t="e">
        <f>VLOOKUP($A404,'[1]SheltersALL_2.17.22'!$1:$1048576,6,0)</f>
        <v>#N/A</v>
      </c>
      <c r="R404" t="str">
        <f>VLOOKUP($A404, [1]FA21_Ridership!$1:$1048576,11, 0)</f>
        <v>OAKLAND</v>
      </c>
      <c r="S404" t="str">
        <f>VLOOKUP($A404, [1]FA21_Ridership!$1:$1048576,12, 0)</f>
        <v>ALAMEDA</v>
      </c>
      <c r="T404">
        <f>VLOOKUP($A404, [1]FA21_Ridership!$1:$1048576,13, 0)</f>
        <v>2</v>
      </c>
      <c r="U404">
        <f t="shared" si="30"/>
        <v>32</v>
      </c>
      <c r="V404" s="67">
        <f t="shared" si="31"/>
        <v>9.6000000000000002E-2</v>
      </c>
      <c r="W404">
        <v>0.84588300000000005</v>
      </c>
      <c r="X404" s="67">
        <f t="shared" si="32"/>
        <v>0.66300000000000003</v>
      </c>
      <c r="Y404">
        <v>0.49261100000000002</v>
      </c>
      <c r="Z404" s="67">
        <f t="shared" si="33"/>
        <v>0.85299999999999998</v>
      </c>
      <c r="AA404">
        <f>VLOOKUP($C404,[1]Disability!$1:$1048576,5,FALSE)</f>
        <v>0</v>
      </c>
      <c r="AB404" s="67">
        <f t="shared" si="34"/>
        <v>0</v>
      </c>
      <c r="AC404" t="e">
        <f>VLOOKUP($A404,#REF!,9,FALSE)</f>
        <v>#REF!</v>
      </c>
    </row>
    <row r="405" spans="1:29">
      <c r="A405">
        <v>55423</v>
      </c>
      <c r="B405">
        <v>404</v>
      </c>
      <c r="C405">
        <v>1600470</v>
      </c>
      <c r="D405" t="s">
        <v>4235</v>
      </c>
      <c r="E405" t="s">
        <v>4236</v>
      </c>
      <c r="G405" t="e">
        <f>VLOOKUP($H405,[1]BRT!$1:$1048576,1,0)</f>
        <v>#N/A</v>
      </c>
      <c r="H405" t="s">
        <v>4401</v>
      </c>
      <c r="I405">
        <v>37.965741000000001</v>
      </c>
      <c r="J405">
        <v>-122.33878199999999</v>
      </c>
      <c r="K405">
        <v>961</v>
      </c>
      <c r="L405">
        <v>32.700000000000003</v>
      </c>
      <c r="M405">
        <v>1.8348623850000001</v>
      </c>
      <c r="N405">
        <v>1</v>
      </c>
      <c r="O405">
        <v>0</v>
      </c>
      <c r="P405">
        <v>1</v>
      </c>
      <c r="Q405" t="e">
        <f>VLOOKUP($A405,'[1]SheltersALL_2.17.22'!$1:$1048576,6,0)</f>
        <v>#N/A</v>
      </c>
      <c r="R405" t="str">
        <f>VLOOKUP($A405, [1]FA21_Ridership!$1:$1048576,11, 0)</f>
        <v>SAN PABLO</v>
      </c>
      <c r="S405" t="str">
        <f>VLOOKUP($A405, [1]FA21_Ridership!$1:$1048576,12, 0)</f>
        <v>CONTRA COSTA</v>
      </c>
      <c r="T405">
        <f>VLOOKUP($A405, [1]FA21_Ridership!$1:$1048576,13, 0)</f>
        <v>1</v>
      </c>
      <c r="U405">
        <f t="shared" si="30"/>
        <v>32.700000000000003</v>
      </c>
      <c r="V405" s="67">
        <f t="shared" si="31"/>
        <v>9.6000000000000002E-2</v>
      </c>
      <c r="W405">
        <v>0.91733200000000004</v>
      </c>
      <c r="X405" s="67">
        <f t="shared" si="32"/>
        <v>0.80500000000000005</v>
      </c>
      <c r="Y405">
        <v>0.43229200000000001</v>
      </c>
      <c r="Z405" s="67">
        <f t="shared" si="33"/>
        <v>0.79400000000000004</v>
      </c>
      <c r="AA405">
        <f>VLOOKUP($C405,[1]Disability!$1:$1048576,5,FALSE)</f>
        <v>1</v>
      </c>
      <c r="AB405" s="67">
        <f t="shared" si="34"/>
        <v>0.72499999999999998</v>
      </c>
      <c r="AC405" t="e">
        <f>VLOOKUP($A405,#REF!,9,FALSE)</f>
        <v>#REF!</v>
      </c>
    </row>
    <row r="406" spans="1:29">
      <c r="A406">
        <v>50873</v>
      </c>
      <c r="B406">
        <v>405</v>
      </c>
      <c r="C406">
        <v>9901750</v>
      </c>
      <c r="D406" t="s">
        <v>4235</v>
      </c>
      <c r="E406" t="s">
        <v>4236</v>
      </c>
      <c r="G406" t="e">
        <f>VLOOKUP($H406,[1]BRT!$1:$1048576,1,0)</f>
        <v>#N/A</v>
      </c>
      <c r="H406" t="s">
        <v>4574</v>
      </c>
      <c r="I406">
        <v>37.506182000000003</v>
      </c>
      <c r="J406">
        <v>-121.91986199999999</v>
      </c>
      <c r="K406">
        <v>965</v>
      </c>
      <c r="L406">
        <v>33</v>
      </c>
      <c r="M406">
        <v>1.818181818</v>
      </c>
      <c r="N406">
        <v>0</v>
      </c>
      <c r="O406">
        <v>1</v>
      </c>
      <c r="P406">
        <v>1</v>
      </c>
      <c r="Q406" t="e">
        <f>VLOOKUP($A406,'[1]SheltersALL_2.17.22'!$1:$1048576,6,0)</f>
        <v>#N/A</v>
      </c>
      <c r="R406" t="str">
        <f>VLOOKUP($A406, [1]FA21_Ridership!$1:$1048576,11, 0)</f>
        <v>FREMONT</v>
      </c>
      <c r="S406" t="str">
        <f>VLOOKUP($A406, [1]FA21_Ridership!$1:$1048576,12, 0)</f>
        <v>ALAMEDA</v>
      </c>
      <c r="T406">
        <f>VLOOKUP($A406, [1]FA21_Ridership!$1:$1048576,13, 0)</f>
        <v>5</v>
      </c>
      <c r="U406">
        <f t="shared" si="30"/>
        <v>33</v>
      </c>
      <c r="V406" s="67">
        <f t="shared" si="31"/>
        <v>9.6000000000000002E-2</v>
      </c>
      <c r="W406">
        <v>0.78407899999999997</v>
      </c>
      <c r="X406" s="67">
        <f t="shared" si="32"/>
        <v>0.55700000000000005</v>
      </c>
      <c r="Y406">
        <v>2.7262999999999999E-2</v>
      </c>
      <c r="Z406" s="67">
        <f t="shared" si="33"/>
        <v>0.03</v>
      </c>
      <c r="AA406">
        <f>VLOOKUP($C406,[1]Disability!$1:$1048576,5,FALSE)</f>
        <v>0</v>
      </c>
      <c r="AB406" s="67">
        <f t="shared" si="34"/>
        <v>0</v>
      </c>
      <c r="AC406" t="e">
        <f>VLOOKUP($A406,#REF!,9,FALSE)</f>
        <v>#REF!</v>
      </c>
    </row>
    <row r="407" spans="1:29">
      <c r="A407">
        <v>52852</v>
      </c>
      <c r="B407">
        <v>406</v>
      </c>
      <c r="C407">
        <v>1301650</v>
      </c>
      <c r="D407" t="s">
        <v>4235</v>
      </c>
      <c r="E407" t="s">
        <v>4236</v>
      </c>
      <c r="G407" t="e">
        <f>VLOOKUP($H407,[1]BRT!$1:$1048576,1,0)</f>
        <v>#N/A</v>
      </c>
      <c r="H407" t="s">
        <v>4575</v>
      </c>
      <c r="I407">
        <v>37.974459000000003</v>
      </c>
      <c r="J407">
        <v>-122.32586499999999</v>
      </c>
      <c r="K407">
        <v>961</v>
      </c>
      <c r="L407">
        <v>34</v>
      </c>
      <c r="M407">
        <v>1.7647058819999999</v>
      </c>
      <c r="N407">
        <v>1</v>
      </c>
      <c r="O407">
        <v>0</v>
      </c>
      <c r="P407">
        <v>1</v>
      </c>
      <c r="Q407" t="e">
        <f>VLOOKUP($A407,'[1]SheltersALL_2.17.22'!$1:$1048576,6,0)</f>
        <v>#N/A</v>
      </c>
      <c r="R407" t="str">
        <f>VLOOKUP($A407, [1]FA21_Ridership!$1:$1048576,11, 0)</f>
        <v>RICHMOND</v>
      </c>
      <c r="S407" t="str">
        <f>VLOOKUP($A407, [1]FA21_Ridership!$1:$1048576,12, 0)</f>
        <v>CONTRA COSTA</v>
      </c>
      <c r="T407">
        <f>VLOOKUP($A407, [1]FA21_Ridership!$1:$1048576,13, 0)</f>
        <v>1</v>
      </c>
      <c r="U407">
        <f t="shared" si="30"/>
        <v>34</v>
      </c>
      <c r="V407" s="67">
        <f t="shared" si="31"/>
        <v>9.7000000000000003E-2</v>
      </c>
      <c r="W407">
        <v>0.896845</v>
      </c>
      <c r="X407" s="67">
        <f t="shared" si="32"/>
        <v>0.76500000000000001</v>
      </c>
      <c r="Y407">
        <v>0.30218400000000001</v>
      </c>
      <c r="Z407" s="67">
        <f t="shared" si="33"/>
        <v>0.64</v>
      </c>
      <c r="AA407">
        <f>VLOOKUP($C407,[1]Disability!$1:$1048576,5,FALSE)</f>
        <v>0</v>
      </c>
      <c r="AB407" s="67">
        <f t="shared" si="34"/>
        <v>0</v>
      </c>
      <c r="AC407" t="e">
        <f>VLOOKUP($A407,#REF!,9,FALSE)</f>
        <v>#REF!</v>
      </c>
    </row>
    <row r="408" spans="1:29">
      <c r="A408">
        <v>58780</v>
      </c>
      <c r="B408">
        <v>407</v>
      </c>
      <c r="C408">
        <v>500570</v>
      </c>
      <c r="D408" t="s">
        <v>4235</v>
      </c>
      <c r="E408" t="s">
        <v>4236</v>
      </c>
      <c r="G408" t="e">
        <f>VLOOKUP($H408,[1]BRT!$1:$1048576,1,0)</f>
        <v>#N/A</v>
      </c>
      <c r="H408" t="s">
        <v>4576</v>
      </c>
      <c r="I408">
        <v>37.902994999999997</v>
      </c>
      <c r="J408">
        <v>-122.288669</v>
      </c>
      <c r="K408">
        <v>845</v>
      </c>
      <c r="L408">
        <v>34</v>
      </c>
      <c r="M408">
        <v>1.7647058819999999</v>
      </c>
      <c r="N408">
        <v>1</v>
      </c>
      <c r="O408">
        <v>0</v>
      </c>
      <c r="P408">
        <v>1</v>
      </c>
      <c r="Q408" t="e">
        <f>VLOOKUP($A408,'[1]SheltersALL_2.17.22'!$1:$1048576,6,0)</f>
        <v>#N/A</v>
      </c>
      <c r="R408" t="str">
        <f>VLOOKUP($A408, [1]FA21_Ridership!$1:$1048576,11, 0)</f>
        <v>EL CERRITO</v>
      </c>
      <c r="S408" t="str">
        <f>VLOOKUP($A408, [1]FA21_Ridership!$1:$1048576,12, 0)</f>
        <v>CONTRA COSTA</v>
      </c>
      <c r="T408">
        <f>VLOOKUP($A408, [1]FA21_Ridership!$1:$1048576,13, 0)</f>
        <v>1</v>
      </c>
      <c r="U408">
        <f t="shared" si="30"/>
        <v>34</v>
      </c>
      <c r="V408" s="67">
        <f t="shared" si="31"/>
        <v>9.7000000000000003E-2</v>
      </c>
      <c r="W408">
        <v>0.36786099999999999</v>
      </c>
      <c r="X408" s="67">
        <f t="shared" si="32"/>
        <v>0.106</v>
      </c>
      <c r="Y408">
        <v>0.160908</v>
      </c>
      <c r="Z408" s="67">
        <f t="shared" si="33"/>
        <v>0.39200000000000002</v>
      </c>
      <c r="AA408">
        <f>VLOOKUP($C408,[1]Disability!$1:$1048576,5,FALSE)</f>
        <v>0</v>
      </c>
      <c r="AB408" s="67">
        <f t="shared" si="34"/>
        <v>0</v>
      </c>
      <c r="AC408" t="e">
        <f>VLOOKUP($A408,#REF!,9,FALSE)</f>
        <v>#REF!</v>
      </c>
    </row>
    <row r="409" spans="1:29">
      <c r="A409">
        <v>59882</v>
      </c>
      <c r="B409">
        <v>408</v>
      </c>
      <c r="C409">
        <v>500600</v>
      </c>
      <c r="D409" t="s">
        <v>4235</v>
      </c>
      <c r="E409" t="s">
        <v>4236</v>
      </c>
      <c r="G409" t="e">
        <f>VLOOKUP($H409,[1]BRT!$1:$1048576,1,0)</f>
        <v>#N/A</v>
      </c>
      <c r="H409" t="s">
        <v>4577</v>
      </c>
      <c r="I409">
        <v>37.900865000000003</v>
      </c>
      <c r="J409">
        <v>-122.288409</v>
      </c>
      <c r="K409">
        <v>845</v>
      </c>
      <c r="L409">
        <v>34</v>
      </c>
      <c r="M409">
        <v>1.7647058819999999</v>
      </c>
      <c r="N409">
        <v>1</v>
      </c>
      <c r="O409">
        <v>0</v>
      </c>
      <c r="P409">
        <v>1</v>
      </c>
      <c r="Q409" t="e">
        <f>VLOOKUP($A409,'[1]SheltersALL_2.17.22'!$1:$1048576,6,0)</f>
        <v>#N/A</v>
      </c>
      <c r="R409" t="str">
        <f>VLOOKUP($A409, [1]FA21_Ridership!$1:$1048576,11, 0)</f>
        <v>EL CERRITO</v>
      </c>
      <c r="S409" t="str">
        <f>VLOOKUP($A409, [1]FA21_Ridership!$1:$1048576,12, 0)</f>
        <v>CONTRA COSTA</v>
      </c>
      <c r="T409">
        <f>VLOOKUP($A409, [1]FA21_Ridership!$1:$1048576,13, 0)</f>
        <v>1</v>
      </c>
      <c r="U409">
        <f t="shared" si="30"/>
        <v>34</v>
      </c>
      <c r="V409" s="67">
        <f t="shared" si="31"/>
        <v>9.7000000000000003E-2</v>
      </c>
      <c r="W409">
        <v>0.36786099999999999</v>
      </c>
      <c r="X409" s="67">
        <f t="shared" si="32"/>
        <v>0.106</v>
      </c>
      <c r="Y409">
        <v>0.160908</v>
      </c>
      <c r="Z409" s="67">
        <f t="shared" si="33"/>
        <v>0.39200000000000002</v>
      </c>
      <c r="AA409">
        <f>VLOOKUP($C409,[1]Disability!$1:$1048576,5,FALSE)</f>
        <v>0</v>
      </c>
      <c r="AB409" s="67">
        <f t="shared" si="34"/>
        <v>0</v>
      </c>
      <c r="AC409" t="e">
        <f>VLOOKUP($A409,#REF!,9,FALSE)</f>
        <v>#REF!</v>
      </c>
    </row>
    <row r="410" spans="1:29">
      <c r="A410">
        <v>55867</v>
      </c>
      <c r="B410">
        <v>409</v>
      </c>
      <c r="C410">
        <v>200410</v>
      </c>
      <c r="D410" t="s">
        <v>4235</v>
      </c>
      <c r="E410" t="s">
        <v>4236</v>
      </c>
      <c r="G410" t="e">
        <f>VLOOKUP($H410,[1]BRT!$1:$1048576,1,0)</f>
        <v>#N/A</v>
      </c>
      <c r="H410" t="s">
        <v>4578</v>
      </c>
      <c r="I410">
        <v>37.886485999999998</v>
      </c>
      <c r="J410">
        <v>-122.29760400000001</v>
      </c>
      <c r="K410">
        <v>1365</v>
      </c>
      <c r="L410">
        <v>17</v>
      </c>
      <c r="M410">
        <v>3.5294117649999999</v>
      </c>
      <c r="N410">
        <v>1</v>
      </c>
      <c r="O410">
        <v>1</v>
      </c>
      <c r="P410">
        <v>2</v>
      </c>
      <c r="Q410" t="e">
        <f>VLOOKUP($A410,'[1]SheltersALL_2.17.22'!$1:$1048576,6,0)</f>
        <v>#N/A</v>
      </c>
      <c r="R410" t="str">
        <f>VLOOKUP($A410, [1]FA21_Ridership!$1:$1048576,11, 0)</f>
        <v>ALBANY</v>
      </c>
      <c r="S410" t="str">
        <f>VLOOKUP($A410, [1]FA21_Ridership!$1:$1048576,12, 0)</f>
        <v>ALAMEDA</v>
      </c>
      <c r="T410">
        <f>VLOOKUP($A410, [1]FA21_Ridership!$1:$1048576,13, 0)</f>
        <v>1</v>
      </c>
      <c r="U410">
        <f t="shared" si="30"/>
        <v>34</v>
      </c>
      <c r="V410" s="67">
        <f t="shared" si="31"/>
        <v>9.7000000000000003E-2</v>
      </c>
      <c r="W410">
        <v>0.51337200000000005</v>
      </c>
      <c r="X410" s="67">
        <f t="shared" si="32"/>
        <v>0.20699999999999999</v>
      </c>
      <c r="Y410">
        <v>0.135682</v>
      </c>
      <c r="Z410" s="67">
        <f t="shared" si="33"/>
        <v>0.33200000000000002</v>
      </c>
      <c r="AA410">
        <f>VLOOKUP($C410,[1]Disability!$1:$1048576,5,FALSE)</f>
        <v>1</v>
      </c>
      <c r="AB410" s="67">
        <f t="shared" si="34"/>
        <v>0.72499999999999998</v>
      </c>
      <c r="AC410" t="e">
        <f>VLOOKUP($A410,#REF!,9,FALSE)</f>
        <v>#REF!</v>
      </c>
    </row>
    <row r="411" spans="1:29">
      <c r="A411">
        <v>52729</v>
      </c>
      <c r="B411">
        <v>410</v>
      </c>
      <c r="C411">
        <v>9907110</v>
      </c>
      <c r="D411" t="s">
        <v>4235</v>
      </c>
      <c r="E411" t="s">
        <v>4236</v>
      </c>
      <c r="G411" t="e">
        <f>VLOOKUP($H411,[1]BRT!$1:$1048576,1,0)</f>
        <v>#N/A</v>
      </c>
      <c r="H411" t="s">
        <v>4579</v>
      </c>
      <c r="I411">
        <v>37.77317</v>
      </c>
      <c r="J411">
        <v>-122.222245</v>
      </c>
      <c r="K411">
        <v>1037</v>
      </c>
      <c r="L411">
        <v>17</v>
      </c>
      <c r="M411">
        <v>3.5294117649999999</v>
      </c>
      <c r="N411">
        <v>0</v>
      </c>
      <c r="O411">
        <v>2</v>
      </c>
      <c r="P411">
        <v>2</v>
      </c>
      <c r="Q411" t="e">
        <f>VLOOKUP($A411,'[1]SheltersALL_2.17.22'!$1:$1048576,6,0)</f>
        <v>#N/A</v>
      </c>
      <c r="R411" t="str">
        <f>VLOOKUP($A411, [1]FA21_Ridership!$1:$1048576,11, 0)</f>
        <v>OAKLAND</v>
      </c>
      <c r="S411" t="str">
        <f>VLOOKUP($A411, [1]FA21_Ridership!$1:$1048576,12, 0)</f>
        <v>ALAMEDA</v>
      </c>
      <c r="T411">
        <f>VLOOKUP($A411, [1]FA21_Ridership!$1:$1048576,13, 0)</f>
        <v>2</v>
      </c>
      <c r="U411">
        <f t="shared" si="30"/>
        <v>34</v>
      </c>
      <c r="V411" s="67">
        <f t="shared" si="31"/>
        <v>9.7000000000000003E-2</v>
      </c>
      <c r="W411">
        <v>0.94576300000000002</v>
      </c>
      <c r="X411" s="67">
        <f t="shared" si="32"/>
        <v>0.88400000000000001</v>
      </c>
      <c r="Y411">
        <v>0.61525399999999997</v>
      </c>
      <c r="Z411" s="67">
        <f t="shared" si="33"/>
        <v>0.94099999999999995</v>
      </c>
      <c r="AA411">
        <f>VLOOKUP($C411,[1]Disability!$1:$1048576,5,FALSE)</f>
        <v>0</v>
      </c>
      <c r="AB411" s="67">
        <f t="shared" si="34"/>
        <v>0</v>
      </c>
      <c r="AC411" t="e">
        <f>VLOOKUP($A411,#REF!,9,FALSE)</f>
        <v>#REF!</v>
      </c>
    </row>
    <row r="412" spans="1:29">
      <c r="A412">
        <v>52296</v>
      </c>
      <c r="B412">
        <v>411</v>
      </c>
      <c r="C412">
        <v>705520</v>
      </c>
      <c r="D412" t="s">
        <v>4235</v>
      </c>
      <c r="E412" t="s">
        <v>4236</v>
      </c>
      <c r="G412" t="e">
        <f>VLOOKUP($H412,[1]BRT!$1:$1048576,1,0)</f>
        <v>#N/A</v>
      </c>
      <c r="H412" t="s">
        <v>4580</v>
      </c>
      <c r="I412">
        <v>37.506853999999997</v>
      </c>
      <c r="J412">
        <v>-121.932788</v>
      </c>
      <c r="K412">
        <v>1022</v>
      </c>
      <c r="L412">
        <v>17.2</v>
      </c>
      <c r="M412">
        <v>3.4883720930000002</v>
      </c>
      <c r="N412">
        <v>1</v>
      </c>
      <c r="O412">
        <v>1</v>
      </c>
      <c r="P412">
        <v>2</v>
      </c>
      <c r="Q412" t="e">
        <f>VLOOKUP($A412,'[1]SheltersALL_2.17.22'!$1:$1048576,6,0)</f>
        <v>#N/A</v>
      </c>
      <c r="R412" t="str">
        <f>VLOOKUP($A412, [1]FA21_Ridership!$1:$1048576,11, 0)</f>
        <v>FREMONT</v>
      </c>
      <c r="S412" t="str">
        <f>VLOOKUP($A412, [1]FA21_Ridership!$1:$1048576,12, 0)</f>
        <v>ALAMEDA</v>
      </c>
      <c r="T412">
        <f>VLOOKUP($A412, [1]FA21_Ridership!$1:$1048576,13, 0)</f>
        <v>5</v>
      </c>
      <c r="U412">
        <f t="shared" si="30"/>
        <v>34.4</v>
      </c>
      <c r="V412" s="67">
        <f t="shared" si="31"/>
        <v>9.8000000000000004E-2</v>
      </c>
      <c r="W412">
        <v>0.87229100000000004</v>
      </c>
      <c r="X412" s="67">
        <f t="shared" si="32"/>
        <v>0.71899999999999997</v>
      </c>
      <c r="Y412">
        <v>6.6562999999999997E-2</v>
      </c>
      <c r="Z412" s="67">
        <f t="shared" si="33"/>
        <v>0.122</v>
      </c>
      <c r="AA412">
        <f>VLOOKUP($C412,[1]Disability!$1:$1048576,5,FALSE)</f>
        <v>0</v>
      </c>
      <c r="AB412" s="67">
        <f t="shared" si="34"/>
        <v>0</v>
      </c>
      <c r="AC412" t="e">
        <f>VLOOKUP($A412,#REF!,9,FALSE)</f>
        <v>#REF!</v>
      </c>
    </row>
    <row r="413" spans="1:29">
      <c r="A413">
        <v>51245</v>
      </c>
      <c r="B413">
        <v>412</v>
      </c>
      <c r="C413">
        <v>705490</v>
      </c>
      <c r="D413" t="s">
        <v>4235</v>
      </c>
      <c r="E413" t="s">
        <v>4236</v>
      </c>
      <c r="G413" t="e">
        <f>VLOOKUP($H413,[1]BRT!$1:$1048576,1,0)</f>
        <v>#N/A</v>
      </c>
      <c r="H413" t="s">
        <v>4543</v>
      </c>
      <c r="I413">
        <v>37.506613999999999</v>
      </c>
      <c r="J413">
        <v>-121.923805</v>
      </c>
      <c r="K413">
        <v>1022</v>
      </c>
      <c r="L413">
        <v>17.2</v>
      </c>
      <c r="M413">
        <v>3.4883720930000002</v>
      </c>
      <c r="N413">
        <v>1</v>
      </c>
      <c r="O413">
        <v>1</v>
      </c>
      <c r="P413">
        <v>2</v>
      </c>
      <c r="Q413" t="e">
        <f>VLOOKUP($A413,'[1]SheltersALL_2.17.22'!$1:$1048576,6,0)</f>
        <v>#N/A</v>
      </c>
      <c r="R413" t="str">
        <f>VLOOKUP($A413, [1]FA21_Ridership!$1:$1048576,11, 0)</f>
        <v>FREMONT</v>
      </c>
      <c r="S413" t="str">
        <f>VLOOKUP($A413, [1]FA21_Ridership!$1:$1048576,12, 0)</f>
        <v>ALAMEDA</v>
      </c>
      <c r="T413">
        <f>VLOOKUP($A413, [1]FA21_Ridership!$1:$1048576,13, 0)</f>
        <v>5</v>
      </c>
      <c r="U413">
        <f t="shared" si="30"/>
        <v>34.4</v>
      </c>
      <c r="V413" s="67">
        <f t="shared" si="31"/>
        <v>9.8000000000000004E-2</v>
      </c>
      <c r="W413">
        <v>0.84106499999999995</v>
      </c>
      <c r="X413" s="67">
        <f t="shared" si="32"/>
        <v>0.64900000000000002</v>
      </c>
      <c r="Y413">
        <v>1.5464E-2</v>
      </c>
      <c r="Z413" s="67">
        <f t="shared" si="33"/>
        <v>1.7000000000000001E-2</v>
      </c>
      <c r="AA413">
        <f>VLOOKUP($C413,[1]Disability!$1:$1048576,5,FALSE)</f>
        <v>0</v>
      </c>
      <c r="AB413" s="67">
        <f t="shared" si="34"/>
        <v>0</v>
      </c>
      <c r="AC413" t="e">
        <f>VLOOKUP($A413,#REF!,9,FALSE)</f>
        <v>#REF!</v>
      </c>
    </row>
    <row r="414" spans="1:29">
      <c r="A414">
        <v>50130</v>
      </c>
      <c r="B414">
        <v>413</v>
      </c>
      <c r="C414">
        <v>800240</v>
      </c>
      <c r="D414" t="s">
        <v>4235</v>
      </c>
      <c r="E414" t="s">
        <v>4236</v>
      </c>
      <c r="G414" t="e">
        <f>VLOOKUP($H414,[1]BRT!$1:$1048576,1,0)</f>
        <v>#N/A</v>
      </c>
      <c r="H414" t="s">
        <v>4581</v>
      </c>
      <c r="I414">
        <v>37.669246999999999</v>
      </c>
      <c r="J414">
        <v>-122.093557</v>
      </c>
      <c r="K414">
        <v>1014</v>
      </c>
      <c r="L414">
        <v>35</v>
      </c>
      <c r="M414">
        <v>1.7142857140000001</v>
      </c>
      <c r="N414">
        <v>0</v>
      </c>
      <c r="O414">
        <v>1</v>
      </c>
      <c r="P414">
        <v>1</v>
      </c>
      <c r="Q414" t="e">
        <f>VLOOKUP($A414,'[1]SheltersALL_2.17.22'!$1:$1048576,6,0)</f>
        <v>#N/A</v>
      </c>
      <c r="R414" t="str">
        <f>VLOOKUP($A414, [1]FA21_Ridership!$1:$1048576,11, 0)</f>
        <v>HAYWARD</v>
      </c>
      <c r="S414" t="str">
        <f>VLOOKUP($A414, [1]FA21_Ridership!$1:$1048576,12, 0)</f>
        <v>ALAMEDA</v>
      </c>
      <c r="T414">
        <f>VLOOKUP($A414, [1]FA21_Ridership!$1:$1048576,13, 0)</f>
        <v>4</v>
      </c>
      <c r="U414">
        <f t="shared" si="30"/>
        <v>35</v>
      </c>
      <c r="V414" s="67">
        <f t="shared" si="31"/>
        <v>9.8000000000000004E-2</v>
      </c>
      <c r="W414">
        <v>0.93832899999999997</v>
      </c>
      <c r="X414" s="67">
        <f t="shared" si="32"/>
        <v>0.85499999999999998</v>
      </c>
      <c r="Y414">
        <v>0.332542</v>
      </c>
      <c r="Z414" s="67">
        <f t="shared" si="33"/>
        <v>0.67600000000000005</v>
      </c>
      <c r="AA414">
        <f>VLOOKUP($C414,[1]Disability!$1:$1048576,5,FALSE)</f>
        <v>1</v>
      </c>
      <c r="AB414" s="67">
        <f t="shared" si="34"/>
        <v>0.72499999999999998</v>
      </c>
      <c r="AC414" t="e">
        <f>VLOOKUP($A414,#REF!,9,FALSE)</f>
        <v>#REF!</v>
      </c>
    </row>
    <row r="415" spans="1:29">
      <c r="A415">
        <v>52612</v>
      </c>
      <c r="B415">
        <v>414</v>
      </c>
      <c r="C415">
        <v>500940</v>
      </c>
      <c r="D415" t="s">
        <v>4235</v>
      </c>
      <c r="E415" t="s">
        <v>4236</v>
      </c>
      <c r="G415" t="e">
        <f>VLOOKUP($H415,[1]BRT!$1:$1048576,1,0)</f>
        <v>#N/A</v>
      </c>
      <c r="H415" t="s">
        <v>4582</v>
      </c>
      <c r="I415">
        <v>37.903255999999999</v>
      </c>
      <c r="J415">
        <v>-122.294163</v>
      </c>
      <c r="K415">
        <v>851</v>
      </c>
      <c r="L415">
        <v>35.299999999999997</v>
      </c>
      <c r="M415">
        <v>1.699716714</v>
      </c>
      <c r="N415">
        <v>0</v>
      </c>
      <c r="O415">
        <v>1</v>
      </c>
      <c r="P415">
        <v>1</v>
      </c>
      <c r="Q415" t="e">
        <f>VLOOKUP($A415,'[1]SheltersALL_2.17.22'!$1:$1048576,6,0)</f>
        <v>#N/A</v>
      </c>
      <c r="R415" t="str">
        <f>VLOOKUP($A415, [1]FA21_Ridership!$1:$1048576,11, 0)</f>
        <v>EL CERRITO</v>
      </c>
      <c r="S415" t="str">
        <f>VLOOKUP($A415, [1]FA21_Ridership!$1:$1048576,12, 0)</f>
        <v>CONTRA COSTA</v>
      </c>
      <c r="T415">
        <f>VLOOKUP($A415, [1]FA21_Ridership!$1:$1048576,13, 0)</f>
        <v>1</v>
      </c>
      <c r="U415">
        <f t="shared" si="30"/>
        <v>35.299999999999997</v>
      </c>
      <c r="V415" s="67">
        <f t="shared" si="31"/>
        <v>9.9000000000000005E-2</v>
      </c>
      <c r="W415">
        <v>0.52703999999999995</v>
      </c>
      <c r="X415" s="67">
        <f t="shared" si="32"/>
        <v>0.21299999999999999</v>
      </c>
      <c r="Y415">
        <v>0.124752</v>
      </c>
      <c r="Z415" s="67">
        <f t="shared" si="33"/>
        <v>0.30599999999999999</v>
      </c>
      <c r="AA415">
        <f>VLOOKUP($C415,[1]Disability!$1:$1048576,5,FALSE)</f>
        <v>0</v>
      </c>
      <c r="AB415" s="67">
        <f t="shared" si="34"/>
        <v>0</v>
      </c>
      <c r="AC415" t="e">
        <f>VLOOKUP($A415,#REF!,9,FALSE)</f>
        <v>#REF!</v>
      </c>
    </row>
    <row r="416" spans="1:29">
      <c r="A416">
        <v>51059</v>
      </c>
      <c r="B416">
        <v>415</v>
      </c>
      <c r="C416">
        <v>9900570</v>
      </c>
      <c r="D416" t="s">
        <v>4235</v>
      </c>
      <c r="E416" t="s">
        <v>4236</v>
      </c>
      <c r="G416" t="e">
        <f>VLOOKUP($H416,[1]BRT!$1:$1048576,1,0)</f>
        <v>#N/A</v>
      </c>
      <c r="H416" t="s">
        <v>4576</v>
      </c>
      <c r="I416">
        <v>37.902873</v>
      </c>
      <c r="J416">
        <v>-122.288523</v>
      </c>
      <c r="K416">
        <v>851</v>
      </c>
      <c r="L416">
        <v>35.299999999999997</v>
      </c>
      <c r="M416">
        <v>1.699716714</v>
      </c>
      <c r="N416">
        <v>0</v>
      </c>
      <c r="O416">
        <v>1</v>
      </c>
      <c r="P416">
        <v>1</v>
      </c>
      <c r="Q416" t="e">
        <f>VLOOKUP($A416,'[1]SheltersALL_2.17.22'!$1:$1048576,6,0)</f>
        <v>#N/A</v>
      </c>
      <c r="R416" t="str">
        <f>VLOOKUP($A416, [1]FA21_Ridership!$1:$1048576,11, 0)</f>
        <v>COUNTY-CONTRA COSTA</v>
      </c>
      <c r="S416" t="str">
        <f>VLOOKUP($A416, [1]FA21_Ridership!$1:$1048576,12, 0)</f>
        <v>CONTRA COSTA</v>
      </c>
      <c r="T416">
        <f>VLOOKUP($A416, [1]FA21_Ridership!$1:$1048576,13, 0)</f>
        <v>1</v>
      </c>
      <c r="U416">
        <f t="shared" si="30"/>
        <v>35.299999999999997</v>
      </c>
      <c r="V416" s="67">
        <f t="shared" si="31"/>
        <v>9.9000000000000005E-2</v>
      </c>
      <c r="W416">
        <v>0.29769099999999998</v>
      </c>
      <c r="X416" s="67">
        <f t="shared" si="32"/>
        <v>6.9000000000000006E-2</v>
      </c>
      <c r="Y416">
        <v>5.5892999999999998E-2</v>
      </c>
      <c r="Z416" s="67">
        <f t="shared" si="33"/>
        <v>9.9000000000000005E-2</v>
      </c>
      <c r="AA416">
        <f>VLOOKUP($C416,[1]Disability!$1:$1048576,5,FALSE)</f>
        <v>0</v>
      </c>
      <c r="AB416" s="67">
        <f t="shared" si="34"/>
        <v>0</v>
      </c>
      <c r="AC416" t="e">
        <f>VLOOKUP($A416,#REF!,9,FALSE)</f>
        <v>#REF!</v>
      </c>
    </row>
    <row r="417" spans="1:29">
      <c r="A417">
        <v>51061</v>
      </c>
      <c r="B417">
        <v>416</v>
      </c>
      <c r="C417">
        <v>9900575</v>
      </c>
      <c r="D417" t="s">
        <v>4235</v>
      </c>
      <c r="E417" t="s">
        <v>4236</v>
      </c>
      <c r="G417" t="e">
        <f>VLOOKUP($H417,[1]BRT!$1:$1048576,1,0)</f>
        <v>#N/A</v>
      </c>
      <c r="H417" t="s">
        <v>4577</v>
      </c>
      <c r="I417">
        <v>37.900982999999997</v>
      </c>
      <c r="J417">
        <v>-122.288292</v>
      </c>
      <c r="K417">
        <v>851</v>
      </c>
      <c r="L417">
        <v>35.6</v>
      </c>
      <c r="M417">
        <v>1.6853932579999999</v>
      </c>
      <c r="N417">
        <v>0</v>
      </c>
      <c r="O417">
        <v>1</v>
      </c>
      <c r="P417">
        <v>1</v>
      </c>
      <c r="Q417" t="e">
        <f>VLOOKUP($A417,'[1]SheltersALL_2.17.22'!$1:$1048576,6,0)</f>
        <v>#N/A</v>
      </c>
      <c r="R417" t="str">
        <f>VLOOKUP($A417, [1]FA21_Ridership!$1:$1048576,11, 0)</f>
        <v>COUNTY-CONTRA COSTA</v>
      </c>
      <c r="S417" t="str">
        <f>VLOOKUP($A417, [1]FA21_Ridership!$1:$1048576,12, 0)</f>
        <v>CONTRA COSTA</v>
      </c>
      <c r="T417">
        <f>VLOOKUP($A417, [1]FA21_Ridership!$1:$1048576,13, 0)</f>
        <v>1</v>
      </c>
      <c r="U417">
        <f t="shared" si="30"/>
        <v>35.6</v>
      </c>
      <c r="V417" s="67">
        <f t="shared" si="31"/>
        <v>9.9000000000000005E-2</v>
      </c>
      <c r="W417">
        <v>0.29769099999999998</v>
      </c>
      <c r="X417" s="67">
        <f t="shared" si="32"/>
        <v>6.9000000000000006E-2</v>
      </c>
      <c r="Y417">
        <v>5.5892999999999998E-2</v>
      </c>
      <c r="Z417" s="67">
        <f t="shared" si="33"/>
        <v>9.9000000000000005E-2</v>
      </c>
      <c r="AA417">
        <f>VLOOKUP($C417,[1]Disability!$1:$1048576,5,FALSE)</f>
        <v>0</v>
      </c>
      <c r="AB417" s="67">
        <f t="shared" si="34"/>
        <v>0</v>
      </c>
      <c r="AC417" t="e">
        <f>VLOOKUP($A417,#REF!,9,FALSE)</f>
        <v>#REF!</v>
      </c>
    </row>
    <row r="418" spans="1:29">
      <c r="A418">
        <v>52501</v>
      </c>
      <c r="B418">
        <v>417</v>
      </c>
      <c r="C418">
        <v>500920</v>
      </c>
      <c r="D418" t="s">
        <v>4235</v>
      </c>
      <c r="E418" t="s">
        <v>4236</v>
      </c>
      <c r="G418" t="e">
        <f>VLOOKUP($H418,[1]BRT!$1:$1048576,1,0)</f>
        <v>#N/A</v>
      </c>
      <c r="H418" t="s">
        <v>4583</v>
      </c>
      <c r="I418">
        <v>37.902889999999999</v>
      </c>
      <c r="J418">
        <v>-122.295356</v>
      </c>
      <c r="K418">
        <v>851</v>
      </c>
      <c r="L418">
        <v>35.6</v>
      </c>
      <c r="M418">
        <v>1.6853932579999999</v>
      </c>
      <c r="N418">
        <v>0</v>
      </c>
      <c r="O418">
        <v>1</v>
      </c>
      <c r="P418">
        <v>1</v>
      </c>
      <c r="Q418" t="e">
        <f>VLOOKUP($A418,'[1]SheltersALL_2.17.22'!$1:$1048576,6,0)</f>
        <v>#N/A</v>
      </c>
      <c r="R418" t="str">
        <f>VLOOKUP($A418, [1]FA21_Ridership!$1:$1048576,11, 0)</f>
        <v>EL CERRITO</v>
      </c>
      <c r="S418" t="str">
        <f>VLOOKUP($A418, [1]FA21_Ridership!$1:$1048576,12, 0)</f>
        <v>CONTRA COSTA</v>
      </c>
      <c r="T418">
        <f>VLOOKUP($A418, [1]FA21_Ridership!$1:$1048576,13, 0)</f>
        <v>1</v>
      </c>
      <c r="U418">
        <f t="shared" si="30"/>
        <v>35.6</v>
      </c>
      <c r="V418" s="67">
        <f t="shared" si="31"/>
        <v>9.9000000000000005E-2</v>
      </c>
      <c r="W418">
        <v>0.52703999999999995</v>
      </c>
      <c r="X418" s="67">
        <f t="shared" si="32"/>
        <v>0.21299999999999999</v>
      </c>
      <c r="Y418">
        <v>0.124752</v>
      </c>
      <c r="Z418" s="67">
        <f t="shared" si="33"/>
        <v>0.30599999999999999</v>
      </c>
      <c r="AA418">
        <f>VLOOKUP($C418,[1]Disability!$1:$1048576,5,FALSE)</f>
        <v>0</v>
      </c>
      <c r="AB418" s="67">
        <f t="shared" si="34"/>
        <v>0</v>
      </c>
      <c r="AC418" t="e">
        <f>VLOOKUP($A418,#REF!,9,FALSE)</f>
        <v>#REF!</v>
      </c>
    </row>
    <row r="419" spans="1:29">
      <c r="A419">
        <v>51375</v>
      </c>
      <c r="B419">
        <v>418</v>
      </c>
      <c r="C419">
        <v>9903040</v>
      </c>
      <c r="D419" t="s">
        <v>4235</v>
      </c>
      <c r="E419" t="s">
        <v>4236</v>
      </c>
      <c r="G419" t="e">
        <f>VLOOKUP($H419,[1]BRT!$1:$1048576,1,0)</f>
        <v>#N/A</v>
      </c>
      <c r="H419" t="s">
        <v>4584</v>
      </c>
      <c r="I419">
        <v>37.777352999999998</v>
      </c>
      <c r="J419">
        <v>-122.18755299999999</v>
      </c>
      <c r="K419">
        <v>1475</v>
      </c>
      <c r="L419">
        <v>18</v>
      </c>
      <c r="M419">
        <v>3.3333333330000001</v>
      </c>
      <c r="N419">
        <v>2</v>
      </c>
      <c r="O419">
        <v>0</v>
      </c>
      <c r="P419">
        <v>2</v>
      </c>
      <c r="Q419" t="e">
        <f>VLOOKUP($A419,'[1]SheltersALL_2.17.22'!$1:$1048576,6,0)</f>
        <v>#N/A</v>
      </c>
      <c r="R419" t="str">
        <f>VLOOKUP($A419, [1]FA21_Ridership!$1:$1048576,11, 0)</f>
        <v>OAKLAND</v>
      </c>
      <c r="S419" t="str">
        <f>VLOOKUP($A419, [1]FA21_Ridership!$1:$1048576,12, 0)</f>
        <v>ALAMEDA</v>
      </c>
      <c r="T419">
        <f>VLOOKUP($A419, [1]FA21_Ridership!$1:$1048576,13, 0)</f>
        <v>3</v>
      </c>
      <c r="U419">
        <f t="shared" si="30"/>
        <v>36</v>
      </c>
      <c r="V419" s="67">
        <f t="shared" si="31"/>
        <v>0.1</v>
      </c>
      <c r="W419">
        <v>0.67889900000000003</v>
      </c>
      <c r="X419" s="67">
        <f t="shared" si="32"/>
        <v>0.374</v>
      </c>
      <c r="Y419">
        <v>0.97560999999999998</v>
      </c>
      <c r="Z419" s="67">
        <f t="shared" si="33"/>
        <v>0.999</v>
      </c>
      <c r="AA419">
        <f>VLOOKUP($C419,[1]Disability!$1:$1048576,5,FALSE)</f>
        <v>0</v>
      </c>
      <c r="AB419" s="67">
        <f t="shared" si="34"/>
        <v>0</v>
      </c>
      <c r="AC419" t="e">
        <f>VLOOKUP($A419,#REF!,9,FALSE)</f>
        <v>#REF!</v>
      </c>
    </row>
    <row r="420" spans="1:29">
      <c r="A420">
        <v>51411</v>
      </c>
      <c r="B420">
        <v>419</v>
      </c>
      <c r="C420">
        <v>1015240</v>
      </c>
      <c r="D420" t="s">
        <v>4235</v>
      </c>
      <c r="E420" t="s">
        <v>4236</v>
      </c>
      <c r="G420" t="e">
        <f>VLOOKUP($H420,[1]BRT!$1:$1048576,1,0)</f>
        <v>#N/A</v>
      </c>
      <c r="H420" t="s">
        <v>4585</v>
      </c>
      <c r="I420">
        <v>37.800201000000001</v>
      </c>
      <c r="J420">
        <v>-122.221281</v>
      </c>
      <c r="K420">
        <v>1475</v>
      </c>
      <c r="L420">
        <v>18</v>
      </c>
      <c r="M420">
        <v>3.3333333330000001</v>
      </c>
      <c r="N420">
        <v>1</v>
      </c>
      <c r="O420">
        <v>1</v>
      </c>
      <c r="P420">
        <v>2</v>
      </c>
      <c r="Q420" t="e">
        <f>VLOOKUP($A420,'[1]SheltersALL_2.17.22'!$1:$1048576,6,0)</f>
        <v>#N/A</v>
      </c>
      <c r="R420" t="str">
        <f>VLOOKUP($A420, [1]FA21_Ridership!$1:$1048576,11, 0)</f>
        <v>OAKLAND</v>
      </c>
      <c r="S420" t="str">
        <f>VLOOKUP($A420, [1]FA21_Ridership!$1:$1048576,12, 0)</f>
        <v>ALAMEDA</v>
      </c>
      <c r="T420">
        <f>VLOOKUP($A420, [1]FA21_Ridership!$1:$1048576,13, 0)</f>
        <v>2</v>
      </c>
      <c r="U420">
        <f t="shared" si="30"/>
        <v>36</v>
      </c>
      <c r="V420" s="67">
        <f t="shared" si="31"/>
        <v>0.1</v>
      </c>
      <c r="W420">
        <v>0.68569199999999997</v>
      </c>
      <c r="X420" s="67">
        <f t="shared" si="32"/>
        <v>0.39600000000000002</v>
      </c>
      <c r="Y420">
        <v>0.15559000000000001</v>
      </c>
      <c r="Z420" s="67">
        <f t="shared" si="33"/>
        <v>0.374</v>
      </c>
      <c r="AA420">
        <f>VLOOKUP($C420,[1]Disability!$1:$1048576,5,FALSE)</f>
        <v>1</v>
      </c>
      <c r="AB420" s="67">
        <f t="shared" si="34"/>
        <v>0.72499999999999998</v>
      </c>
      <c r="AC420" t="e">
        <f>VLOOKUP($A420,#REF!,9,FALSE)</f>
        <v>#REF!</v>
      </c>
    </row>
    <row r="421" spans="1:29">
      <c r="A421">
        <v>51322</v>
      </c>
      <c r="B421">
        <v>420</v>
      </c>
      <c r="C421">
        <v>1015020</v>
      </c>
      <c r="D421" t="s">
        <v>4235</v>
      </c>
      <c r="E421" t="s">
        <v>4236</v>
      </c>
      <c r="G421" t="e">
        <f>VLOOKUP($H421,[1]BRT!$1:$1048576,1,0)</f>
        <v>#N/A</v>
      </c>
      <c r="H421" t="s">
        <v>4586</v>
      </c>
      <c r="I421">
        <v>37.798948000000003</v>
      </c>
      <c r="J421">
        <v>-122.210897</v>
      </c>
      <c r="K421">
        <v>1434</v>
      </c>
      <c r="L421">
        <v>18</v>
      </c>
      <c r="M421">
        <v>3.3333333330000001</v>
      </c>
      <c r="N421">
        <v>1</v>
      </c>
      <c r="O421">
        <v>1</v>
      </c>
      <c r="P421">
        <v>2</v>
      </c>
      <c r="Q421" t="e">
        <f>VLOOKUP($A421,'[1]SheltersALL_2.17.22'!$1:$1048576,6,0)</f>
        <v>#N/A</v>
      </c>
      <c r="R421" t="str">
        <f>VLOOKUP($A421, [1]FA21_Ridership!$1:$1048576,11, 0)</f>
        <v>OAKLAND</v>
      </c>
      <c r="S421" t="str">
        <f>VLOOKUP($A421, [1]FA21_Ridership!$1:$1048576,12, 0)</f>
        <v>ALAMEDA</v>
      </c>
      <c r="T421">
        <f>VLOOKUP($A421, [1]FA21_Ridership!$1:$1048576,13, 0)</f>
        <v>3</v>
      </c>
      <c r="U421">
        <f t="shared" si="30"/>
        <v>36</v>
      </c>
      <c r="V421" s="67">
        <f t="shared" si="31"/>
        <v>0.1</v>
      </c>
      <c r="W421">
        <v>0.827928</v>
      </c>
      <c r="X421" s="67">
        <f t="shared" si="32"/>
        <v>0.624</v>
      </c>
      <c r="Y421">
        <v>0.24324299999999999</v>
      </c>
      <c r="Z421" s="67">
        <f t="shared" si="33"/>
        <v>0.55900000000000005</v>
      </c>
      <c r="AA421">
        <f>VLOOKUP($C421,[1]Disability!$1:$1048576,5,FALSE)</f>
        <v>0</v>
      </c>
      <c r="AB421" s="67">
        <f t="shared" si="34"/>
        <v>0</v>
      </c>
      <c r="AC421" t="e">
        <f>VLOOKUP($A421,#REF!,9,FALSE)</f>
        <v>#REF!</v>
      </c>
    </row>
    <row r="422" spans="1:29">
      <c r="A422">
        <v>50405</v>
      </c>
      <c r="B422">
        <v>421</v>
      </c>
      <c r="C422">
        <v>1015250</v>
      </c>
      <c r="D422" t="s">
        <v>4235</v>
      </c>
      <c r="E422" t="s">
        <v>4236</v>
      </c>
      <c r="G422" t="e">
        <f>VLOOKUP($H422,[1]BRT!$1:$1048576,1,0)</f>
        <v>#N/A</v>
      </c>
      <c r="H422" t="s">
        <v>4587</v>
      </c>
      <c r="I422">
        <v>37.799990999999999</v>
      </c>
      <c r="J422">
        <v>-122.220904</v>
      </c>
      <c r="K422">
        <v>1434</v>
      </c>
      <c r="L422">
        <v>18</v>
      </c>
      <c r="M422">
        <v>3.3333333330000001</v>
      </c>
      <c r="N422">
        <v>0</v>
      </c>
      <c r="O422">
        <v>2</v>
      </c>
      <c r="P422">
        <v>2</v>
      </c>
      <c r="Q422" t="e">
        <f>VLOOKUP($A422,'[1]SheltersALL_2.17.22'!$1:$1048576,6,0)</f>
        <v>#N/A</v>
      </c>
      <c r="R422" t="str">
        <f>VLOOKUP($A422, [1]FA21_Ridership!$1:$1048576,11, 0)</f>
        <v>OAKLAND</v>
      </c>
      <c r="S422" t="str">
        <f>VLOOKUP($A422, [1]FA21_Ridership!$1:$1048576,12, 0)</f>
        <v>ALAMEDA</v>
      </c>
      <c r="T422">
        <f>VLOOKUP($A422, [1]FA21_Ridership!$1:$1048576,13, 0)</f>
        <v>2</v>
      </c>
      <c r="U422">
        <f t="shared" si="30"/>
        <v>36</v>
      </c>
      <c r="V422" s="67">
        <f t="shared" si="31"/>
        <v>0.1</v>
      </c>
      <c r="W422">
        <v>0.41267799999999999</v>
      </c>
      <c r="X422" s="67">
        <f t="shared" si="32"/>
        <v>0.13200000000000001</v>
      </c>
      <c r="Y422">
        <v>0.14230300000000001</v>
      </c>
      <c r="Z422" s="67">
        <f t="shared" si="33"/>
        <v>0.33600000000000002</v>
      </c>
      <c r="AA422">
        <f>VLOOKUP($C422,[1]Disability!$1:$1048576,5,FALSE)</f>
        <v>1</v>
      </c>
      <c r="AB422" s="67">
        <f t="shared" si="34"/>
        <v>0.72499999999999998</v>
      </c>
      <c r="AC422" t="e">
        <f>VLOOKUP($A422,#REF!,9,FALSE)</f>
        <v>#REF!</v>
      </c>
    </row>
    <row r="423" spans="1:29">
      <c r="A423">
        <v>56706</v>
      </c>
      <c r="B423">
        <v>422</v>
      </c>
      <c r="C423">
        <v>101940</v>
      </c>
      <c r="D423" t="s">
        <v>4235</v>
      </c>
      <c r="E423" t="s">
        <v>4236</v>
      </c>
      <c r="G423" t="e">
        <f>VLOOKUP($H423,[1]BRT!$1:$1048576,1,0)</f>
        <v>#N/A</v>
      </c>
      <c r="H423" t="s">
        <v>4588</v>
      </c>
      <c r="I423">
        <v>37.738697000000002</v>
      </c>
      <c r="J423">
        <v>-122.238062</v>
      </c>
      <c r="K423">
        <v>717</v>
      </c>
      <c r="L423">
        <v>36.5</v>
      </c>
      <c r="M423">
        <v>1.6438356160000001</v>
      </c>
      <c r="N423">
        <v>0</v>
      </c>
      <c r="O423">
        <v>1</v>
      </c>
      <c r="P423">
        <v>1</v>
      </c>
      <c r="Q423" t="e">
        <f>VLOOKUP($A423,'[1]SheltersALL_2.17.22'!$1:$1048576,6,0)</f>
        <v>#N/A</v>
      </c>
      <c r="R423" t="str">
        <f>VLOOKUP($A423, [1]FA21_Ridership!$1:$1048576,11, 0)</f>
        <v>ALAMEDA</v>
      </c>
      <c r="S423" t="str">
        <f>VLOOKUP($A423, [1]FA21_Ridership!$1:$1048576,12, 0)</f>
        <v>ALAMEDA</v>
      </c>
      <c r="T423">
        <f>VLOOKUP($A423, [1]FA21_Ridership!$1:$1048576,13, 0)</f>
        <v>3</v>
      </c>
      <c r="U423">
        <f t="shared" si="30"/>
        <v>36.5</v>
      </c>
      <c r="V423" s="67">
        <f t="shared" si="31"/>
        <v>0.10100000000000001</v>
      </c>
      <c r="W423">
        <v>0.67517000000000005</v>
      </c>
      <c r="X423" s="67">
        <f t="shared" si="32"/>
        <v>0.36599999999999999</v>
      </c>
      <c r="Y423">
        <v>6.0373999999999997E-2</v>
      </c>
      <c r="Z423" s="67">
        <f t="shared" si="33"/>
        <v>0.109</v>
      </c>
      <c r="AA423">
        <f>VLOOKUP($C423,[1]Disability!$1:$1048576,5,FALSE)</f>
        <v>1</v>
      </c>
      <c r="AB423" s="67">
        <f t="shared" si="34"/>
        <v>0.72499999999999998</v>
      </c>
      <c r="AC423" t="e">
        <f>VLOOKUP($A423,#REF!,9,FALSE)</f>
        <v>#REF!</v>
      </c>
    </row>
    <row r="424" spans="1:29">
      <c r="A424">
        <v>59892</v>
      </c>
      <c r="B424">
        <v>423</v>
      </c>
      <c r="C424">
        <v>1302630</v>
      </c>
      <c r="D424" t="s">
        <v>4235</v>
      </c>
      <c r="E424" t="s">
        <v>4236</v>
      </c>
      <c r="G424" t="e">
        <f>VLOOKUP($H424,[1]BRT!$1:$1048576,1,0)</f>
        <v>#N/A</v>
      </c>
      <c r="H424" t="s">
        <v>4589</v>
      </c>
      <c r="I424">
        <v>37.967812000000002</v>
      </c>
      <c r="J424">
        <v>-122.328411</v>
      </c>
      <c r="K424">
        <v>912</v>
      </c>
      <c r="L424">
        <v>37.299999999999997</v>
      </c>
      <c r="M424">
        <v>1.6085790879999999</v>
      </c>
      <c r="N424">
        <v>0</v>
      </c>
      <c r="O424">
        <v>1</v>
      </c>
      <c r="P424">
        <v>1</v>
      </c>
      <c r="Q424" t="e">
        <f>VLOOKUP($A424,'[1]SheltersALL_2.17.22'!$1:$1048576,6,0)</f>
        <v>#N/A</v>
      </c>
      <c r="R424" t="str">
        <f>VLOOKUP($A424, [1]FA21_Ridership!$1:$1048576,11, 0)</f>
        <v>RICHMOND</v>
      </c>
      <c r="S424" t="str">
        <f>VLOOKUP($A424, [1]FA21_Ridership!$1:$1048576,12, 0)</f>
        <v>CONTRA COSTA</v>
      </c>
      <c r="T424">
        <f>VLOOKUP($A424, [1]FA21_Ridership!$1:$1048576,13, 0)</f>
        <v>1</v>
      </c>
      <c r="U424">
        <f t="shared" si="30"/>
        <v>37.299999999999997</v>
      </c>
      <c r="V424" s="67">
        <f t="shared" si="31"/>
        <v>0.10100000000000001</v>
      </c>
      <c r="W424">
        <v>0.967611</v>
      </c>
      <c r="X424" s="67">
        <f t="shared" si="32"/>
        <v>0.93899999999999995</v>
      </c>
      <c r="Y424">
        <v>0.25610899999999998</v>
      </c>
      <c r="Z424" s="67">
        <f t="shared" si="33"/>
        <v>0.58099999999999996</v>
      </c>
      <c r="AA424">
        <f>VLOOKUP($C424,[1]Disability!$1:$1048576,5,FALSE)</f>
        <v>0</v>
      </c>
      <c r="AB424" s="67">
        <f t="shared" si="34"/>
        <v>0</v>
      </c>
      <c r="AC424" t="e">
        <f>VLOOKUP($A424,#REF!,9,FALSE)</f>
        <v>#REF!</v>
      </c>
    </row>
    <row r="425" spans="1:29">
      <c r="A425">
        <v>55724</v>
      </c>
      <c r="B425">
        <v>424</v>
      </c>
      <c r="C425">
        <v>1301660</v>
      </c>
      <c r="D425" t="s">
        <v>4235</v>
      </c>
      <c r="E425" t="s">
        <v>4236</v>
      </c>
      <c r="G425" t="e">
        <f>VLOOKUP($H425,[1]BRT!$1:$1048576,1,0)</f>
        <v>#N/A</v>
      </c>
      <c r="H425" t="s">
        <v>4575</v>
      </c>
      <c r="I425">
        <v>37.974573999999997</v>
      </c>
      <c r="J425">
        <v>-122.325981</v>
      </c>
      <c r="K425">
        <v>912</v>
      </c>
      <c r="L425">
        <v>37.299999999999997</v>
      </c>
      <c r="M425">
        <v>1.6085790879999999</v>
      </c>
      <c r="N425">
        <v>0</v>
      </c>
      <c r="O425">
        <v>1</v>
      </c>
      <c r="P425">
        <v>1</v>
      </c>
      <c r="Q425" t="e">
        <f>VLOOKUP($A425,'[1]SheltersALL_2.17.22'!$1:$1048576,6,0)</f>
        <v>#N/A</v>
      </c>
      <c r="R425" t="str">
        <f>VLOOKUP($A425, [1]FA21_Ridership!$1:$1048576,11, 0)</f>
        <v>RICHMOND</v>
      </c>
      <c r="S425" t="str">
        <f>VLOOKUP($A425, [1]FA21_Ridership!$1:$1048576,12, 0)</f>
        <v>CONTRA COSTA</v>
      </c>
      <c r="T425">
        <f>VLOOKUP($A425, [1]FA21_Ridership!$1:$1048576,13, 0)</f>
        <v>1</v>
      </c>
      <c r="U425">
        <f t="shared" si="30"/>
        <v>37.299999999999997</v>
      </c>
      <c r="V425" s="67">
        <f t="shared" si="31"/>
        <v>0.10100000000000001</v>
      </c>
      <c r="W425">
        <v>0.896845</v>
      </c>
      <c r="X425" s="67">
        <f t="shared" si="32"/>
        <v>0.76500000000000001</v>
      </c>
      <c r="Y425">
        <v>0.30218400000000001</v>
      </c>
      <c r="Z425" s="67">
        <f t="shared" si="33"/>
        <v>0.64</v>
      </c>
      <c r="AA425">
        <f>VLOOKUP($C425,[1]Disability!$1:$1048576,5,FALSE)</f>
        <v>0</v>
      </c>
      <c r="AB425" s="67">
        <f t="shared" si="34"/>
        <v>0</v>
      </c>
      <c r="AC425" t="e">
        <f>VLOOKUP($A425,#REF!,9,FALSE)</f>
        <v>#REF!</v>
      </c>
    </row>
    <row r="426" spans="1:29">
      <c r="A426">
        <v>53435</v>
      </c>
      <c r="B426">
        <v>425</v>
      </c>
      <c r="C426">
        <v>1014660</v>
      </c>
      <c r="D426" t="s">
        <v>4235</v>
      </c>
      <c r="E426" t="s">
        <v>4236</v>
      </c>
      <c r="G426" t="e">
        <f>VLOOKUP($H426,[1]BRT!$1:$1048576,1,0)</f>
        <v>#N/A</v>
      </c>
      <c r="H426" t="s">
        <v>4590</v>
      </c>
      <c r="I426">
        <v>37.751358000000003</v>
      </c>
      <c r="J426">
        <v>-122.159926</v>
      </c>
      <c r="K426">
        <v>1172</v>
      </c>
      <c r="L426">
        <v>13</v>
      </c>
      <c r="M426">
        <v>4.615384615</v>
      </c>
      <c r="N426">
        <v>1</v>
      </c>
      <c r="O426">
        <v>2</v>
      </c>
      <c r="P426">
        <v>3</v>
      </c>
      <c r="Q426" t="e">
        <f>VLOOKUP($A426,'[1]SheltersALL_2.17.22'!$1:$1048576,6,0)</f>
        <v>#N/A</v>
      </c>
      <c r="R426" t="str">
        <f>VLOOKUP($A426, [1]FA21_Ridership!$1:$1048576,11, 0)</f>
        <v>OAKLAND</v>
      </c>
      <c r="S426" t="str">
        <f>VLOOKUP($A426, [1]FA21_Ridership!$1:$1048576,12, 0)</f>
        <v>ALAMEDA</v>
      </c>
      <c r="T426">
        <f>VLOOKUP($A426, [1]FA21_Ridership!$1:$1048576,13, 0)</f>
        <v>3</v>
      </c>
      <c r="U426">
        <f t="shared" si="30"/>
        <v>39</v>
      </c>
      <c r="V426" s="67">
        <f t="shared" si="31"/>
        <v>0.10100000000000001</v>
      </c>
      <c r="W426">
        <v>0.96921599999999997</v>
      </c>
      <c r="X426" s="67">
        <f t="shared" si="32"/>
        <v>0.94099999999999995</v>
      </c>
      <c r="Y426">
        <v>0.50559699999999996</v>
      </c>
      <c r="Z426" s="67">
        <f t="shared" si="33"/>
        <v>0.86699999999999999</v>
      </c>
      <c r="AA426">
        <f>VLOOKUP($C426,[1]Disability!$1:$1048576,5,FALSE)</f>
        <v>0</v>
      </c>
      <c r="AB426" s="67">
        <f t="shared" si="34"/>
        <v>0</v>
      </c>
      <c r="AC426" t="e">
        <f>VLOOKUP($A426,#REF!,9,FALSE)</f>
        <v>#REF!</v>
      </c>
    </row>
    <row r="427" spans="1:29">
      <c r="A427">
        <v>51238</v>
      </c>
      <c r="B427">
        <v>426</v>
      </c>
      <c r="C427">
        <v>1100630</v>
      </c>
      <c r="D427" t="s">
        <v>4235</v>
      </c>
      <c r="E427" t="s">
        <v>4236</v>
      </c>
      <c r="G427" t="e">
        <f>VLOOKUP($H427,[1]BRT!$1:$1048576,1,0)</f>
        <v>#N/A</v>
      </c>
      <c r="H427" t="s">
        <v>4591</v>
      </c>
      <c r="I427">
        <v>37.821680999999998</v>
      </c>
      <c r="J427">
        <v>-122.24736</v>
      </c>
      <c r="K427">
        <v>960</v>
      </c>
      <c r="L427">
        <v>20</v>
      </c>
      <c r="M427">
        <v>3</v>
      </c>
      <c r="N427">
        <v>2</v>
      </c>
      <c r="O427">
        <v>0</v>
      </c>
      <c r="P427">
        <v>2</v>
      </c>
      <c r="Q427" t="e">
        <f>VLOOKUP($A427,'[1]SheltersALL_2.17.22'!$1:$1048576,6,0)</f>
        <v>#N/A</v>
      </c>
      <c r="R427" t="str">
        <f>VLOOKUP($A427, [1]FA21_Ridership!$1:$1048576,11, 0)</f>
        <v>PIEDMONT</v>
      </c>
      <c r="S427" t="str">
        <f>VLOOKUP($A427, [1]FA21_Ridership!$1:$1048576,12, 0)</f>
        <v>ALAMEDA</v>
      </c>
      <c r="T427">
        <f>VLOOKUP($A427, [1]FA21_Ridership!$1:$1048576,13, 0)</f>
        <v>2</v>
      </c>
      <c r="U427">
        <f t="shared" si="30"/>
        <v>40</v>
      </c>
      <c r="V427" s="67">
        <f t="shared" si="31"/>
        <v>0.10199999999999999</v>
      </c>
      <c r="W427">
        <v>0.386297</v>
      </c>
      <c r="X427" s="67">
        <f t="shared" si="32"/>
        <v>0.11600000000000001</v>
      </c>
      <c r="Y427">
        <v>8.0169999999999998E-3</v>
      </c>
      <c r="Z427" s="67">
        <f t="shared" si="33"/>
        <v>5.0000000000000001E-3</v>
      </c>
      <c r="AA427">
        <f>VLOOKUP($C427,[1]Disability!$1:$1048576,5,FALSE)</f>
        <v>0</v>
      </c>
      <c r="AB427" s="67">
        <f t="shared" si="34"/>
        <v>0</v>
      </c>
      <c r="AC427" t="e">
        <f>VLOOKUP($A427,#REF!,9,FALSE)</f>
        <v>#REF!</v>
      </c>
    </row>
    <row r="428" spans="1:29">
      <c r="A428">
        <v>58897</v>
      </c>
      <c r="B428">
        <v>427</v>
      </c>
      <c r="C428">
        <v>1008070</v>
      </c>
      <c r="D428" t="s">
        <v>4235</v>
      </c>
      <c r="E428" t="s">
        <v>4236</v>
      </c>
      <c r="G428" t="e">
        <f>VLOOKUP($H428,[1]BRT!$1:$1048576,1,0)</f>
        <v>#N/A</v>
      </c>
      <c r="H428" t="s">
        <v>4592</v>
      </c>
      <c r="I428">
        <v>37.796917000000001</v>
      </c>
      <c r="J428">
        <v>-122.260825</v>
      </c>
      <c r="K428">
        <v>1098</v>
      </c>
      <c r="L428">
        <v>20</v>
      </c>
      <c r="M428">
        <v>3</v>
      </c>
      <c r="N428">
        <v>2</v>
      </c>
      <c r="O428">
        <v>0</v>
      </c>
      <c r="P428">
        <v>2</v>
      </c>
      <c r="Q428" t="e">
        <f>VLOOKUP($A428,'[1]SheltersALL_2.17.22'!$1:$1048576,6,0)</f>
        <v>#N/A</v>
      </c>
      <c r="R428" t="str">
        <f>VLOOKUP($A428, [1]FA21_Ridership!$1:$1048576,11, 0)</f>
        <v>OAKLAND</v>
      </c>
      <c r="S428" t="str">
        <f>VLOOKUP($A428, [1]FA21_Ridership!$1:$1048576,12, 0)</f>
        <v>ALAMEDA</v>
      </c>
      <c r="T428">
        <f>VLOOKUP($A428, [1]FA21_Ridership!$1:$1048576,13, 0)</f>
        <v>2</v>
      </c>
      <c r="U428">
        <f t="shared" si="30"/>
        <v>40</v>
      </c>
      <c r="V428" s="67">
        <f t="shared" si="31"/>
        <v>0.10199999999999999</v>
      </c>
      <c r="W428">
        <v>0.59194500000000005</v>
      </c>
      <c r="X428" s="67">
        <f t="shared" si="32"/>
        <v>0.27900000000000003</v>
      </c>
      <c r="Y428">
        <v>0.13566500000000001</v>
      </c>
      <c r="Z428" s="67">
        <f t="shared" si="33"/>
        <v>0.33</v>
      </c>
      <c r="AA428">
        <f>VLOOKUP($C428,[1]Disability!$1:$1048576,5,FALSE)</f>
        <v>1</v>
      </c>
      <c r="AB428" s="67">
        <f t="shared" si="34"/>
        <v>0.72499999999999998</v>
      </c>
      <c r="AC428" t="e">
        <f>VLOOKUP($A428,#REF!,9,FALSE)</f>
        <v>#REF!</v>
      </c>
    </row>
    <row r="429" spans="1:29">
      <c r="A429">
        <v>50938</v>
      </c>
      <c r="B429">
        <v>428</v>
      </c>
      <c r="C429">
        <v>801330</v>
      </c>
      <c r="D429" t="s">
        <v>4235</v>
      </c>
      <c r="E429" t="s">
        <v>4236</v>
      </c>
      <c r="G429" t="e">
        <f>VLOOKUP($H429,[1]BRT!$1:$1048576,1,0)</f>
        <v>#N/A</v>
      </c>
      <c r="H429" t="s">
        <v>4593</v>
      </c>
      <c r="I429">
        <v>37.673366000000001</v>
      </c>
      <c r="J429">
        <v>-122.076931</v>
      </c>
      <c r="K429">
        <v>800</v>
      </c>
      <c r="L429">
        <v>40</v>
      </c>
      <c r="M429">
        <v>1.5</v>
      </c>
      <c r="N429">
        <v>1</v>
      </c>
      <c r="O429">
        <v>0</v>
      </c>
      <c r="P429">
        <v>1</v>
      </c>
      <c r="Q429" t="e">
        <f>VLOOKUP($A429,'[1]SheltersALL_2.17.22'!$1:$1048576,6,0)</f>
        <v>#N/A</v>
      </c>
      <c r="R429" t="str">
        <f>VLOOKUP($A429, [1]FA21_Ridership!$1:$1048576,11, 0)</f>
        <v>HAYWARD</v>
      </c>
      <c r="S429" t="str">
        <f>VLOOKUP($A429, [1]FA21_Ridership!$1:$1048576,12, 0)</f>
        <v>ALAMEDA</v>
      </c>
      <c r="T429">
        <f>VLOOKUP($A429, [1]FA21_Ridership!$1:$1048576,13, 0)</f>
        <v>4</v>
      </c>
      <c r="U429">
        <f t="shared" si="30"/>
        <v>40</v>
      </c>
      <c r="V429" s="67">
        <f t="shared" si="31"/>
        <v>0.10199999999999999</v>
      </c>
      <c r="W429">
        <v>0.48255100000000001</v>
      </c>
      <c r="X429" s="67">
        <f t="shared" si="32"/>
        <v>0.182</v>
      </c>
      <c r="Y429">
        <v>8.7113999999999997E-2</v>
      </c>
      <c r="Z429" s="67">
        <f t="shared" si="33"/>
        <v>0.19800000000000001</v>
      </c>
      <c r="AA429">
        <f>VLOOKUP($C429,[1]Disability!$1:$1048576,5,FALSE)</f>
        <v>1</v>
      </c>
      <c r="AB429" s="67">
        <f t="shared" si="34"/>
        <v>0.72499999999999998</v>
      </c>
      <c r="AC429" t="e">
        <f>VLOOKUP($A429,#REF!,9,FALSE)</f>
        <v>#REF!</v>
      </c>
    </row>
    <row r="430" spans="1:29">
      <c r="A430">
        <v>57756</v>
      </c>
      <c r="B430">
        <v>429</v>
      </c>
      <c r="C430">
        <v>800010</v>
      </c>
      <c r="D430" t="s">
        <v>4235</v>
      </c>
      <c r="E430" t="s">
        <v>4236</v>
      </c>
      <c r="G430" t="e">
        <f>VLOOKUP($H430,[1]BRT!$1:$1048576,1,0)</f>
        <v>#N/A</v>
      </c>
      <c r="H430" t="s">
        <v>4594</v>
      </c>
      <c r="I430">
        <v>37.669612000000001</v>
      </c>
      <c r="J430">
        <v>-122.070955</v>
      </c>
      <c r="K430">
        <v>1040</v>
      </c>
      <c r="L430">
        <v>40</v>
      </c>
      <c r="M430">
        <v>1.5</v>
      </c>
      <c r="N430">
        <v>1</v>
      </c>
      <c r="O430">
        <v>0</v>
      </c>
      <c r="P430">
        <v>1</v>
      </c>
      <c r="Q430" t="e">
        <f>VLOOKUP($A430,'[1]SheltersALL_2.17.22'!$1:$1048576,6,0)</f>
        <v>#N/A</v>
      </c>
      <c r="R430" t="str">
        <f>VLOOKUP($A430, [1]FA21_Ridership!$1:$1048576,11, 0)</f>
        <v>HAYWARD</v>
      </c>
      <c r="S430" t="str">
        <f>VLOOKUP($A430, [1]FA21_Ridership!$1:$1048576,12, 0)</f>
        <v>ALAMEDA</v>
      </c>
      <c r="T430">
        <f>VLOOKUP($A430, [1]FA21_Ridership!$1:$1048576,13, 0)</f>
        <v>4</v>
      </c>
      <c r="U430">
        <f t="shared" si="30"/>
        <v>40</v>
      </c>
      <c r="V430" s="67">
        <f t="shared" si="31"/>
        <v>0.10199999999999999</v>
      </c>
      <c r="W430">
        <v>0.48255100000000001</v>
      </c>
      <c r="X430" s="67">
        <f t="shared" si="32"/>
        <v>0.182</v>
      </c>
      <c r="Y430">
        <v>8.7113999999999997E-2</v>
      </c>
      <c r="Z430" s="67">
        <f t="shared" si="33"/>
        <v>0.19800000000000001</v>
      </c>
      <c r="AA430">
        <f>VLOOKUP($C430,[1]Disability!$1:$1048576,5,FALSE)</f>
        <v>0</v>
      </c>
      <c r="AB430" s="67">
        <f t="shared" si="34"/>
        <v>0</v>
      </c>
      <c r="AC430" t="e">
        <f>VLOOKUP($A430,#REF!,9,FALSE)</f>
        <v>#REF!</v>
      </c>
    </row>
    <row r="431" spans="1:29">
      <c r="A431">
        <v>55397</v>
      </c>
      <c r="B431">
        <v>430</v>
      </c>
      <c r="C431">
        <v>800110</v>
      </c>
      <c r="D431" t="s">
        <v>4235</v>
      </c>
      <c r="E431" t="s">
        <v>4236</v>
      </c>
      <c r="G431" t="e">
        <f>VLOOKUP($H431,[1]BRT!$1:$1048576,1,0)</f>
        <v>#N/A</v>
      </c>
      <c r="H431" t="s">
        <v>4595</v>
      </c>
      <c r="I431">
        <v>37.668844999999997</v>
      </c>
      <c r="J431">
        <v>-122.06543600000001</v>
      </c>
      <c r="K431">
        <v>1040</v>
      </c>
      <c r="L431">
        <v>40</v>
      </c>
      <c r="M431">
        <v>1.5</v>
      </c>
      <c r="N431">
        <v>1</v>
      </c>
      <c r="O431">
        <v>0</v>
      </c>
      <c r="P431">
        <v>1</v>
      </c>
      <c r="Q431" t="e">
        <f>VLOOKUP($A431,'[1]SheltersALL_2.17.22'!$1:$1048576,6,0)</f>
        <v>#N/A</v>
      </c>
      <c r="R431" t="str">
        <f>VLOOKUP($A431, [1]FA21_Ridership!$1:$1048576,11, 0)</f>
        <v>HAYWARD</v>
      </c>
      <c r="S431" t="str">
        <f>VLOOKUP($A431, [1]FA21_Ridership!$1:$1048576,12, 0)</f>
        <v>ALAMEDA</v>
      </c>
      <c r="T431">
        <f>VLOOKUP($A431, [1]FA21_Ridership!$1:$1048576,13, 0)</f>
        <v>4</v>
      </c>
      <c r="U431">
        <f t="shared" si="30"/>
        <v>40</v>
      </c>
      <c r="V431" s="67">
        <f t="shared" si="31"/>
        <v>0.10199999999999999</v>
      </c>
      <c r="W431">
        <v>0.48255100000000001</v>
      </c>
      <c r="X431" s="67">
        <f t="shared" si="32"/>
        <v>0.182</v>
      </c>
      <c r="Y431">
        <v>8.7113999999999997E-2</v>
      </c>
      <c r="Z431" s="67">
        <f t="shared" si="33"/>
        <v>0.19800000000000001</v>
      </c>
      <c r="AA431">
        <f>VLOOKUP($C431,[1]Disability!$1:$1048576,5,FALSE)</f>
        <v>0</v>
      </c>
      <c r="AB431" s="67">
        <f t="shared" si="34"/>
        <v>0</v>
      </c>
      <c r="AC431" t="e">
        <f>VLOOKUP($A431,#REF!,9,FALSE)</f>
        <v>#REF!</v>
      </c>
    </row>
    <row r="432" spans="1:29">
      <c r="A432">
        <v>59939</v>
      </c>
      <c r="B432">
        <v>431</v>
      </c>
      <c r="C432">
        <v>1017460</v>
      </c>
      <c r="D432" t="s">
        <v>4235</v>
      </c>
      <c r="E432" t="s">
        <v>4236</v>
      </c>
      <c r="G432" t="e">
        <f>VLOOKUP($H432,[1]BRT!$1:$1048576,1,0)</f>
        <v>#N/A</v>
      </c>
      <c r="H432" t="s">
        <v>4596</v>
      </c>
      <c r="I432">
        <v>37.810195</v>
      </c>
      <c r="J432">
        <v>-122.217214</v>
      </c>
      <c r="K432">
        <v>980</v>
      </c>
      <c r="L432">
        <v>20</v>
      </c>
      <c r="M432">
        <v>3</v>
      </c>
      <c r="N432">
        <v>1</v>
      </c>
      <c r="O432">
        <v>1</v>
      </c>
      <c r="P432">
        <v>2</v>
      </c>
      <c r="Q432" t="e">
        <f>VLOOKUP($A432,'[1]SheltersALL_2.17.22'!$1:$1048576,6,0)</f>
        <v>#N/A</v>
      </c>
      <c r="R432" t="str">
        <f>VLOOKUP($A432, [1]FA21_Ridership!$1:$1048576,11, 0)</f>
        <v>OAKLAND</v>
      </c>
      <c r="S432" t="str">
        <f>VLOOKUP($A432, [1]FA21_Ridership!$1:$1048576,12, 0)</f>
        <v>ALAMEDA</v>
      </c>
      <c r="T432">
        <f>VLOOKUP($A432, [1]FA21_Ridership!$1:$1048576,13, 0)</f>
        <v>2</v>
      </c>
      <c r="U432">
        <f t="shared" si="30"/>
        <v>40</v>
      </c>
      <c r="V432" s="67">
        <f t="shared" si="31"/>
        <v>0.10199999999999999</v>
      </c>
      <c r="W432">
        <v>0.45882400000000001</v>
      </c>
      <c r="X432" s="67">
        <f t="shared" si="32"/>
        <v>0.157</v>
      </c>
      <c r="Y432">
        <v>0.109412</v>
      </c>
      <c r="Z432" s="67">
        <f t="shared" si="33"/>
        <v>0.27200000000000002</v>
      </c>
      <c r="AA432">
        <f>VLOOKUP($C432,[1]Disability!$1:$1048576,5,FALSE)</f>
        <v>0</v>
      </c>
      <c r="AB432" s="67">
        <f t="shared" si="34"/>
        <v>0</v>
      </c>
      <c r="AC432" t="e">
        <f>VLOOKUP($A432,#REF!,9,FALSE)</f>
        <v>#REF!</v>
      </c>
    </row>
    <row r="433" spans="1:29">
      <c r="A433">
        <v>51345</v>
      </c>
      <c r="B433">
        <v>432</v>
      </c>
      <c r="C433">
        <v>1004550</v>
      </c>
      <c r="D433" t="s">
        <v>4235</v>
      </c>
      <c r="E433" t="s">
        <v>4236</v>
      </c>
      <c r="G433" t="e">
        <f>VLOOKUP($H433,[1]BRT!$1:$1048576,1,0)</f>
        <v>#N/A</v>
      </c>
      <c r="H433" t="s">
        <v>4597</v>
      </c>
      <c r="I433">
        <v>37.739542999999998</v>
      </c>
      <c r="J433">
        <v>-122.179174</v>
      </c>
      <c r="K433">
        <v>1015</v>
      </c>
      <c r="L433">
        <v>20</v>
      </c>
      <c r="M433">
        <v>3</v>
      </c>
      <c r="N433">
        <v>1</v>
      </c>
      <c r="O433">
        <v>1</v>
      </c>
      <c r="P433">
        <v>2</v>
      </c>
      <c r="Q433" t="e">
        <f>VLOOKUP($A433,'[1]SheltersALL_2.17.22'!$1:$1048576,6,0)</f>
        <v>#N/A</v>
      </c>
      <c r="R433" t="str">
        <f>VLOOKUP($A433, [1]FA21_Ridership!$1:$1048576,11, 0)</f>
        <v>OAKLAND</v>
      </c>
      <c r="S433" t="str">
        <f>VLOOKUP($A433, [1]FA21_Ridership!$1:$1048576,12, 0)</f>
        <v>ALAMEDA</v>
      </c>
      <c r="T433">
        <f>VLOOKUP($A433, [1]FA21_Ridership!$1:$1048576,13, 0)</f>
        <v>3</v>
      </c>
      <c r="U433">
        <f t="shared" si="30"/>
        <v>40</v>
      </c>
      <c r="V433" s="67">
        <f t="shared" si="31"/>
        <v>0.10199999999999999</v>
      </c>
      <c r="W433">
        <v>1</v>
      </c>
      <c r="X433" s="67">
        <f t="shared" si="32"/>
        <v>0.98899999999999999</v>
      </c>
      <c r="Y433">
        <v>0.52415999999999996</v>
      </c>
      <c r="Z433" s="67">
        <f t="shared" si="33"/>
        <v>0.88100000000000001</v>
      </c>
      <c r="AA433">
        <f>VLOOKUP($C433,[1]Disability!$1:$1048576,5,FALSE)</f>
        <v>0</v>
      </c>
      <c r="AB433" s="67">
        <f t="shared" si="34"/>
        <v>0</v>
      </c>
      <c r="AC433" t="e">
        <f>VLOOKUP($A433,#REF!,9,FALSE)</f>
        <v>#REF!</v>
      </c>
    </row>
    <row r="434" spans="1:29">
      <c r="A434">
        <v>52384</v>
      </c>
      <c r="B434">
        <v>433</v>
      </c>
      <c r="C434">
        <v>9906010</v>
      </c>
      <c r="D434" t="s">
        <v>4235</v>
      </c>
      <c r="E434" t="s">
        <v>4236</v>
      </c>
      <c r="G434" t="e">
        <f>VLOOKUP($H434,[1]BRT!$1:$1048576,1,0)</f>
        <v>#N/A</v>
      </c>
      <c r="H434" t="s">
        <v>4598</v>
      </c>
      <c r="I434">
        <v>37.832846000000004</v>
      </c>
      <c r="J434">
        <v>-122.273501</v>
      </c>
      <c r="K434">
        <v>1179</v>
      </c>
      <c r="L434">
        <v>20</v>
      </c>
      <c r="M434">
        <v>3</v>
      </c>
      <c r="N434">
        <v>1</v>
      </c>
      <c r="O434">
        <v>1</v>
      </c>
      <c r="P434">
        <v>2</v>
      </c>
      <c r="Q434" t="e">
        <f>VLOOKUP($A434,'[1]SheltersALL_2.17.22'!$1:$1048576,6,0)</f>
        <v>#N/A</v>
      </c>
      <c r="R434" t="str">
        <f>VLOOKUP($A434, [1]FA21_Ridership!$1:$1048576,11, 0)</f>
        <v>OAKLAND</v>
      </c>
      <c r="S434" t="str">
        <f>VLOOKUP($A434, [1]FA21_Ridership!$1:$1048576,12, 0)</f>
        <v>ALAMEDA</v>
      </c>
      <c r="T434">
        <f>VLOOKUP($A434, [1]FA21_Ridership!$1:$1048576,13, 0)</f>
        <v>2</v>
      </c>
      <c r="U434">
        <f t="shared" si="30"/>
        <v>40</v>
      </c>
      <c r="V434" s="67">
        <f t="shared" si="31"/>
        <v>0.10199999999999999</v>
      </c>
      <c r="W434">
        <v>0.53836099999999998</v>
      </c>
      <c r="X434" s="67">
        <f t="shared" si="32"/>
        <v>0.23699999999999999</v>
      </c>
      <c r="Y434">
        <v>0.114098</v>
      </c>
      <c r="Z434" s="67">
        <f t="shared" si="33"/>
        <v>0.28499999999999998</v>
      </c>
      <c r="AA434">
        <f>VLOOKUP($C434,[1]Disability!$1:$1048576,5,FALSE)</f>
        <v>0</v>
      </c>
      <c r="AB434" s="67">
        <f t="shared" si="34"/>
        <v>0</v>
      </c>
      <c r="AC434" t="e">
        <f>VLOOKUP($A434,#REF!,9,FALSE)</f>
        <v>#REF!</v>
      </c>
    </row>
    <row r="435" spans="1:29">
      <c r="A435">
        <v>51545</v>
      </c>
      <c r="B435">
        <v>434</v>
      </c>
      <c r="C435">
        <v>100470</v>
      </c>
      <c r="D435" t="s">
        <v>4235</v>
      </c>
      <c r="E435" t="s">
        <v>4236</v>
      </c>
      <c r="G435" t="e">
        <f>VLOOKUP($H435,[1]BRT!$1:$1048576,1,0)</f>
        <v>#N/A</v>
      </c>
      <c r="H435" t="s">
        <v>4599</v>
      </c>
      <c r="I435">
        <v>37.76746</v>
      </c>
      <c r="J435">
        <v>-122.235163</v>
      </c>
      <c r="K435">
        <v>1414</v>
      </c>
      <c r="L435">
        <v>20</v>
      </c>
      <c r="M435">
        <v>3</v>
      </c>
      <c r="N435">
        <v>1</v>
      </c>
      <c r="O435">
        <v>1</v>
      </c>
      <c r="P435">
        <v>2</v>
      </c>
      <c r="Q435" t="e">
        <f>VLOOKUP($A435,'[1]SheltersALL_2.17.22'!$1:$1048576,6,0)</f>
        <v>#N/A</v>
      </c>
      <c r="R435" t="str">
        <f>VLOOKUP($A435, [1]FA21_Ridership!$1:$1048576,11, 0)</f>
        <v>ALAMEDA</v>
      </c>
      <c r="S435" t="str">
        <f>VLOOKUP($A435, [1]FA21_Ridership!$1:$1048576,12, 0)</f>
        <v>ALAMEDA</v>
      </c>
      <c r="T435">
        <f>VLOOKUP($A435, [1]FA21_Ridership!$1:$1048576,13, 0)</f>
        <v>3</v>
      </c>
      <c r="U435">
        <f t="shared" si="30"/>
        <v>40</v>
      </c>
      <c r="V435" s="67">
        <f t="shared" si="31"/>
        <v>0.10199999999999999</v>
      </c>
      <c r="W435">
        <v>0.52729999999999999</v>
      </c>
      <c r="X435" s="67">
        <f t="shared" si="32"/>
        <v>0.219</v>
      </c>
      <c r="Y435">
        <v>0.13431599999999999</v>
      </c>
      <c r="Z435" s="67">
        <f t="shared" si="33"/>
        <v>0.32500000000000001</v>
      </c>
      <c r="AA435">
        <f>VLOOKUP($C435,[1]Disability!$1:$1048576,5,FALSE)</f>
        <v>0</v>
      </c>
      <c r="AB435" s="67">
        <f t="shared" si="34"/>
        <v>0</v>
      </c>
      <c r="AC435" t="e">
        <f>VLOOKUP($A435,#REF!,9,FALSE)</f>
        <v>#REF!</v>
      </c>
    </row>
    <row r="436" spans="1:29">
      <c r="A436">
        <v>51260</v>
      </c>
      <c r="B436">
        <v>435</v>
      </c>
      <c r="C436">
        <v>801000</v>
      </c>
      <c r="D436" t="s">
        <v>4235</v>
      </c>
      <c r="E436" t="s">
        <v>4236</v>
      </c>
      <c r="G436" t="e">
        <f>VLOOKUP($H436,[1]BRT!$1:$1048576,1,0)</f>
        <v>#N/A</v>
      </c>
      <c r="H436" t="s">
        <v>4600</v>
      </c>
      <c r="I436">
        <v>37.665227999999999</v>
      </c>
      <c r="J436">
        <v>-122.056076</v>
      </c>
      <c r="K436">
        <v>1040</v>
      </c>
      <c r="L436">
        <v>40</v>
      </c>
      <c r="M436">
        <v>1.5</v>
      </c>
      <c r="N436">
        <v>0</v>
      </c>
      <c r="O436">
        <v>1</v>
      </c>
      <c r="P436">
        <v>1</v>
      </c>
      <c r="Q436" t="e">
        <f>VLOOKUP($A436,'[1]SheltersALL_2.17.22'!$1:$1048576,6,0)</f>
        <v>#N/A</v>
      </c>
      <c r="R436" t="str">
        <f>VLOOKUP($A436, [1]FA21_Ridership!$1:$1048576,11, 0)</f>
        <v>HAYWARD</v>
      </c>
      <c r="S436" t="str">
        <f>VLOOKUP($A436, [1]FA21_Ridership!$1:$1048576,12, 0)</f>
        <v>ALAMEDA</v>
      </c>
      <c r="T436">
        <f>VLOOKUP($A436, [1]FA21_Ridership!$1:$1048576,13, 0)</f>
        <v>4</v>
      </c>
      <c r="U436">
        <f t="shared" si="30"/>
        <v>40</v>
      </c>
      <c r="V436" s="67">
        <f t="shared" si="31"/>
        <v>0.10199999999999999</v>
      </c>
      <c r="W436">
        <v>0.57330099999999995</v>
      </c>
      <c r="X436" s="67">
        <f t="shared" si="32"/>
        <v>0.25900000000000001</v>
      </c>
      <c r="Y436">
        <v>2.7845999999999999E-2</v>
      </c>
      <c r="Z436" s="67">
        <f t="shared" si="33"/>
        <v>3.2000000000000001E-2</v>
      </c>
      <c r="AA436">
        <f>VLOOKUP($C436,[1]Disability!$1:$1048576,5,FALSE)</f>
        <v>0</v>
      </c>
      <c r="AB436" s="67">
        <f t="shared" si="34"/>
        <v>0</v>
      </c>
      <c r="AC436" t="e">
        <f>VLOOKUP($A436,#REF!,9,FALSE)</f>
        <v>#REF!</v>
      </c>
    </row>
    <row r="437" spans="1:29">
      <c r="A437">
        <v>56125</v>
      </c>
      <c r="B437">
        <v>436</v>
      </c>
      <c r="C437">
        <v>801410</v>
      </c>
      <c r="D437" t="s">
        <v>4235</v>
      </c>
      <c r="E437" t="s">
        <v>4236</v>
      </c>
      <c r="G437" t="e">
        <f>VLOOKUP($H437,[1]BRT!$1:$1048576,1,0)</f>
        <v>#N/A</v>
      </c>
      <c r="H437" t="s">
        <v>4601</v>
      </c>
      <c r="I437">
        <v>37.676259999999999</v>
      </c>
      <c r="J437">
        <v>-122.070573</v>
      </c>
      <c r="K437">
        <v>800</v>
      </c>
      <c r="L437">
        <v>40</v>
      </c>
      <c r="M437">
        <v>1.5</v>
      </c>
      <c r="N437">
        <v>0</v>
      </c>
      <c r="O437">
        <v>1</v>
      </c>
      <c r="P437">
        <v>1</v>
      </c>
      <c r="Q437" t="e">
        <f>VLOOKUP($A437,'[1]SheltersALL_2.17.22'!$1:$1048576,6,0)</f>
        <v>#N/A</v>
      </c>
      <c r="R437" t="str">
        <f>VLOOKUP($A437, [1]FA21_Ridership!$1:$1048576,11, 0)</f>
        <v>HAYWARD</v>
      </c>
      <c r="S437" t="str">
        <f>VLOOKUP($A437, [1]FA21_Ridership!$1:$1048576,12, 0)</f>
        <v>ALAMEDA</v>
      </c>
      <c r="T437">
        <f>VLOOKUP($A437, [1]FA21_Ridership!$1:$1048576,13, 0)</f>
        <v>4</v>
      </c>
      <c r="U437">
        <f t="shared" si="30"/>
        <v>40</v>
      </c>
      <c r="V437" s="67">
        <f t="shared" si="31"/>
        <v>0.10199999999999999</v>
      </c>
      <c r="W437">
        <v>0.75851599999999997</v>
      </c>
      <c r="X437" s="67">
        <f t="shared" si="32"/>
        <v>0.5</v>
      </c>
      <c r="Y437">
        <v>0.19217100000000001</v>
      </c>
      <c r="Z437" s="67">
        <f t="shared" si="33"/>
        <v>0.46200000000000002</v>
      </c>
      <c r="AA437">
        <f>VLOOKUP($C437,[1]Disability!$1:$1048576,5,FALSE)</f>
        <v>0</v>
      </c>
      <c r="AB437" s="67">
        <f t="shared" si="34"/>
        <v>0</v>
      </c>
      <c r="AC437" t="e">
        <f>VLOOKUP($A437,#REF!,9,FALSE)</f>
        <v>#REF!</v>
      </c>
    </row>
    <row r="438" spans="1:29">
      <c r="A438">
        <v>54830</v>
      </c>
      <c r="B438">
        <v>437</v>
      </c>
      <c r="C438">
        <v>9800800</v>
      </c>
      <c r="D438" t="s">
        <v>4235</v>
      </c>
      <c r="E438" t="s">
        <v>4236</v>
      </c>
      <c r="G438" t="e">
        <f>VLOOKUP($H438,[1]BRT!$1:$1048576,1,0)</f>
        <v>#N/A</v>
      </c>
      <c r="H438" t="s">
        <v>4602</v>
      </c>
      <c r="I438">
        <v>37.678832</v>
      </c>
      <c r="J438">
        <v>-122.061313</v>
      </c>
      <c r="K438">
        <v>800</v>
      </c>
      <c r="L438">
        <v>40</v>
      </c>
      <c r="M438">
        <v>1.5</v>
      </c>
      <c r="N438">
        <v>0</v>
      </c>
      <c r="O438">
        <v>1</v>
      </c>
      <c r="P438">
        <v>1</v>
      </c>
      <c r="Q438" t="e">
        <f>VLOOKUP($A438,'[1]SheltersALL_2.17.22'!$1:$1048576,6,0)</f>
        <v>#N/A</v>
      </c>
      <c r="R438" t="str">
        <f>VLOOKUP($A438, [1]FA21_Ridership!$1:$1048576,11, 0)</f>
        <v>COUNTY-ALAMEDA</v>
      </c>
      <c r="S438" t="str">
        <f>VLOOKUP($A438, [1]FA21_Ridership!$1:$1048576,12, 0)</f>
        <v>ALAMEDA</v>
      </c>
      <c r="T438">
        <f>VLOOKUP($A438, [1]FA21_Ridership!$1:$1048576,13, 0)</f>
        <v>4</v>
      </c>
      <c r="U438">
        <f t="shared" si="30"/>
        <v>40</v>
      </c>
      <c r="V438" s="67">
        <f t="shared" si="31"/>
        <v>0.10199999999999999</v>
      </c>
      <c r="W438">
        <v>0.62254200000000004</v>
      </c>
      <c r="X438" s="67">
        <f t="shared" si="32"/>
        <v>0.313</v>
      </c>
      <c r="Y438">
        <v>0.10136199999999999</v>
      </c>
      <c r="Z438" s="67">
        <f t="shared" si="33"/>
        <v>0.25</v>
      </c>
      <c r="AA438">
        <f>VLOOKUP($C438,[1]Disability!$1:$1048576,5,FALSE)</f>
        <v>0</v>
      </c>
      <c r="AB438" s="67">
        <f t="shared" si="34"/>
        <v>0</v>
      </c>
      <c r="AC438" t="e">
        <f>VLOOKUP($A438,#REF!,9,FALSE)</f>
        <v>#REF!</v>
      </c>
    </row>
    <row r="439" spans="1:29">
      <c r="A439">
        <v>56360</v>
      </c>
      <c r="B439">
        <v>438</v>
      </c>
      <c r="C439">
        <v>800030</v>
      </c>
      <c r="D439" t="s">
        <v>4235</v>
      </c>
      <c r="E439" t="s">
        <v>4236</v>
      </c>
      <c r="G439" t="e">
        <f>VLOOKUP($H439,[1]BRT!$1:$1048576,1,0)</f>
        <v>#N/A</v>
      </c>
      <c r="H439" t="s">
        <v>4603</v>
      </c>
      <c r="I439">
        <v>37.668529999999997</v>
      </c>
      <c r="J439">
        <v>-122.067691</v>
      </c>
      <c r="K439">
        <v>1040</v>
      </c>
      <c r="L439">
        <v>40</v>
      </c>
      <c r="M439">
        <v>1.5</v>
      </c>
      <c r="N439">
        <v>0</v>
      </c>
      <c r="O439">
        <v>1</v>
      </c>
      <c r="P439">
        <v>1</v>
      </c>
      <c r="Q439" t="e">
        <f>VLOOKUP($A439,'[1]SheltersALL_2.17.22'!$1:$1048576,6,0)</f>
        <v>#N/A</v>
      </c>
      <c r="R439" t="str">
        <f>VLOOKUP($A439, [1]FA21_Ridership!$1:$1048576,11, 0)</f>
        <v>HAYWARD</v>
      </c>
      <c r="S439" t="str">
        <f>VLOOKUP($A439, [1]FA21_Ridership!$1:$1048576,12, 0)</f>
        <v>ALAMEDA</v>
      </c>
      <c r="T439">
        <f>VLOOKUP($A439, [1]FA21_Ridership!$1:$1048576,13, 0)</f>
        <v>4</v>
      </c>
      <c r="U439">
        <f t="shared" si="30"/>
        <v>40</v>
      </c>
      <c r="V439" s="67">
        <f t="shared" si="31"/>
        <v>0.10199999999999999</v>
      </c>
      <c r="W439">
        <v>0.73482400000000003</v>
      </c>
      <c r="X439" s="67">
        <f t="shared" si="32"/>
        <v>0.44900000000000001</v>
      </c>
      <c r="Y439">
        <v>0.20766799999999999</v>
      </c>
      <c r="Z439" s="67">
        <f t="shared" si="33"/>
        <v>0.48799999999999999</v>
      </c>
      <c r="AA439">
        <f>VLOOKUP($C439,[1]Disability!$1:$1048576,5,FALSE)</f>
        <v>0</v>
      </c>
      <c r="AB439" s="67">
        <f t="shared" si="34"/>
        <v>0</v>
      </c>
      <c r="AC439" t="e">
        <f>VLOOKUP($A439,#REF!,9,FALSE)</f>
        <v>#REF!</v>
      </c>
    </row>
    <row r="440" spans="1:29">
      <c r="A440">
        <v>54305</v>
      </c>
      <c r="B440">
        <v>439</v>
      </c>
      <c r="C440">
        <v>304090</v>
      </c>
      <c r="D440" t="s">
        <v>4235</v>
      </c>
      <c r="E440" t="s">
        <v>4236</v>
      </c>
      <c r="G440" t="e">
        <f>VLOOKUP($H440,[1]BRT!$1:$1048576,1,0)</f>
        <v>#N/A</v>
      </c>
      <c r="H440" t="s">
        <v>4604</v>
      </c>
      <c r="I440">
        <v>37.867648000000003</v>
      </c>
      <c r="J440">
        <v>-122.281543</v>
      </c>
      <c r="K440">
        <v>982</v>
      </c>
      <c r="L440">
        <v>20</v>
      </c>
      <c r="M440">
        <v>3</v>
      </c>
      <c r="N440">
        <v>0</v>
      </c>
      <c r="O440">
        <v>2</v>
      </c>
      <c r="P440">
        <v>2</v>
      </c>
      <c r="Q440" t="e">
        <f>VLOOKUP($A440,'[1]SheltersALL_2.17.22'!$1:$1048576,6,0)</f>
        <v>#N/A</v>
      </c>
      <c r="R440" t="str">
        <f>VLOOKUP($A440, [1]FA21_Ridership!$1:$1048576,11, 0)</f>
        <v>BERKELEY</v>
      </c>
      <c r="S440" t="str">
        <f>VLOOKUP($A440, [1]FA21_Ridership!$1:$1048576,12, 0)</f>
        <v>ALAMEDA</v>
      </c>
      <c r="T440">
        <f>VLOOKUP($A440, [1]FA21_Ridership!$1:$1048576,13, 0)</f>
        <v>1</v>
      </c>
      <c r="U440">
        <f t="shared" si="30"/>
        <v>40</v>
      </c>
      <c r="V440" s="67">
        <f t="shared" si="31"/>
        <v>0.10199999999999999</v>
      </c>
      <c r="W440">
        <v>0.58794000000000002</v>
      </c>
      <c r="X440" s="67">
        <f t="shared" si="32"/>
        <v>0.27300000000000002</v>
      </c>
      <c r="Y440">
        <v>0.240201</v>
      </c>
      <c r="Z440" s="67">
        <f t="shared" si="33"/>
        <v>0.55100000000000005</v>
      </c>
      <c r="AA440">
        <f>VLOOKUP($C440,[1]Disability!$1:$1048576,5,FALSE)</f>
        <v>0</v>
      </c>
      <c r="AB440" s="67">
        <f t="shared" si="34"/>
        <v>0</v>
      </c>
      <c r="AC440" t="e">
        <f>VLOOKUP($A440,#REF!,9,FALSE)</f>
        <v>#REF!</v>
      </c>
    </row>
    <row r="441" spans="1:29">
      <c r="A441">
        <v>53760</v>
      </c>
      <c r="B441">
        <v>440</v>
      </c>
      <c r="C441">
        <v>1017380</v>
      </c>
      <c r="D441" t="s">
        <v>4235</v>
      </c>
      <c r="E441" t="s">
        <v>4236</v>
      </c>
      <c r="G441" t="e">
        <f>VLOOKUP($H441,[1]BRT!$1:$1048576,1,0)</f>
        <v>#N/A</v>
      </c>
      <c r="H441" t="s">
        <v>4605</v>
      </c>
      <c r="I441">
        <v>37.810085000000001</v>
      </c>
      <c r="J441">
        <v>-122.216971</v>
      </c>
      <c r="K441">
        <v>961</v>
      </c>
      <c r="L441">
        <v>20</v>
      </c>
      <c r="M441">
        <v>3</v>
      </c>
      <c r="N441">
        <v>0</v>
      </c>
      <c r="O441">
        <v>2</v>
      </c>
      <c r="P441">
        <v>2</v>
      </c>
      <c r="Q441" t="e">
        <f>VLOOKUP($A441,'[1]SheltersALL_2.17.22'!$1:$1048576,6,0)</f>
        <v>#N/A</v>
      </c>
      <c r="R441" t="str">
        <f>VLOOKUP($A441, [1]FA21_Ridership!$1:$1048576,11, 0)</f>
        <v>OAKLAND</v>
      </c>
      <c r="S441" t="str">
        <f>VLOOKUP($A441, [1]FA21_Ridership!$1:$1048576,12, 0)</f>
        <v>ALAMEDA</v>
      </c>
      <c r="T441">
        <f>VLOOKUP($A441, [1]FA21_Ridership!$1:$1048576,13, 0)</f>
        <v>2</v>
      </c>
      <c r="U441">
        <f t="shared" si="30"/>
        <v>40</v>
      </c>
      <c r="V441" s="67">
        <f t="shared" si="31"/>
        <v>0.10199999999999999</v>
      </c>
      <c r="W441">
        <v>0.28660000000000002</v>
      </c>
      <c r="X441" s="67">
        <f t="shared" si="32"/>
        <v>6.2E-2</v>
      </c>
      <c r="Y441">
        <v>6.9478999999999999E-2</v>
      </c>
      <c r="Z441" s="67">
        <f t="shared" si="33"/>
        <v>0.129</v>
      </c>
      <c r="AA441">
        <f>VLOOKUP($C441,[1]Disability!$1:$1048576,5,FALSE)</f>
        <v>0</v>
      </c>
      <c r="AB441" s="67">
        <f t="shared" si="34"/>
        <v>0</v>
      </c>
      <c r="AC441" t="e">
        <f>VLOOKUP($A441,#REF!,9,FALSE)</f>
        <v>#REF!</v>
      </c>
    </row>
    <row r="442" spans="1:29">
      <c r="A442">
        <v>51772</v>
      </c>
      <c r="B442">
        <v>441</v>
      </c>
      <c r="C442">
        <v>9800780</v>
      </c>
      <c r="D442" t="s">
        <v>4235</v>
      </c>
      <c r="E442" t="s">
        <v>4236</v>
      </c>
      <c r="G442" t="e">
        <f>VLOOKUP($H442,[1]BRT!$1:$1048576,1,0)</f>
        <v>#N/A</v>
      </c>
      <c r="H442" t="s">
        <v>4606</v>
      </c>
      <c r="I442">
        <v>37.679395</v>
      </c>
      <c r="J442">
        <v>-122.054119</v>
      </c>
      <c r="K442">
        <v>801</v>
      </c>
      <c r="L442">
        <v>40.1</v>
      </c>
      <c r="M442">
        <v>1.496259352</v>
      </c>
      <c r="N442">
        <v>1</v>
      </c>
      <c r="O442">
        <v>0</v>
      </c>
      <c r="P442">
        <v>1</v>
      </c>
      <c r="Q442" t="e">
        <f>VLOOKUP($A442,'[1]SheltersALL_2.17.22'!$1:$1048576,6,0)</f>
        <v>#N/A</v>
      </c>
      <c r="R442" t="str">
        <f>VLOOKUP($A442, [1]FA21_Ridership!$1:$1048576,11, 0)</f>
        <v>COUNTY-ALAMEDA</v>
      </c>
      <c r="S442" t="str">
        <f>VLOOKUP($A442, [1]FA21_Ridership!$1:$1048576,12, 0)</f>
        <v>ALAMEDA</v>
      </c>
      <c r="T442">
        <f>VLOOKUP($A442, [1]FA21_Ridership!$1:$1048576,13, 0)</f>
        <v>4</v>
      </c>
      <c r="U442">
        <f t="shared" si="30"/>
        <v>40.1</v>
      </c>
      <c r="V442" s="67">
        <f t="shared" si="31"/>
        <v>0.105</v>
      </c>
      <c r="W442">
        <v>0.75412800000000002</v>
      </c>
      <c r="X442" s="67">
        <f t="shared" si="32"/>
        <v>0.48599999999999999</v>
      </c>
      <c r="Y442">
        <v>0.11743099999999999</v>
      </c>
      <c r="Z442" s="67">
        <f t="shared" si="33"/>
        <v>0.29799999999999999</v>
      </c>
      <c r="AA442">
        <f>VLOOKUP($C442,[1]Disability!$1:$1048576,5,FALSE)</f>
        <v>0</v>
      </c>
      <c r="AB442" s="67">
        <f t="shared" si="34"/>
        <v>0</v>
      </c>
      <c r="AC442" t="e">
        <f>VLOOKUP($A442,#REF!,9,FALSE)</f>
        <v>#REF!</v>
      </c>
    </row>
    <row r="443" spans="1:29">
      <c r="A443">
        <v>54820</v>
      </c>
      <c r="B443">
        <v>442</v>
      </c>
      <c r="C443">
        <v>9800790</v>
      </c>
      <c r="D443" t="s">
        <v>4235</v>
      </c>
      <c r="E443" t="s">
        <v>4236</v>
      </c>
      <c r="G443" t="e">
        <f>VLOOKUP($H443,[1]BRT!$1:$1048576,1,0)</f>
        <v>#N/A</v>
      </c>
      <c r="H443" t="s">
        <v>4607</v>
      </c>
      <c r="I443">
        <v>37.678949000000003</v>
      </c>
      <c r="J443">
        <v>-122.06137099999999</v>
      </c>
      <c r="K443">
        <v>801</v>
      </c>
      <c r="L443">
        <v>41</v>
      </c>
      <c r="M443">
        <v>1.463414634</v>
      </c>
      <c r="N443">
        <v>1</v>
      </c>
      <c r="O443">
        <v>0</v>
      </c>
      <c r="P443">
        <v>1</v>
      </c>
      <c r="Q443" t="e">
        <f>VLOOKUP($A443,'[1]SheltersALL_2.17.22'!$1:$1048576,6,0)</f>
        <v>#N/A</v>
      </c>
      <c r="R443" t="str">
        <f>VLOOKUP($A443, [1]FA21_Ridership!$1:$1048576,11, 0)</f>
        <v>COUNTY-ALAMEDA</v>
      </c>
      <c r="S443" t="str">
        <f>VLOOKUP($A443, [1]FA21_Ridership!$1:$1048576,12, 0)</f>
        <v>ALAMEDA</v>
      </c>
      <c r="T443">
        <f>VLOOKUP($A443, [1]FA21_Ridership!$1:$1048576,13, 0)</f>
        <v>4</v>
      </c>
      <c r="U443">
        <f t="shared" si="30"/>
        <v>41</v>
      </c>
      <c r="V443" s="67">
        <f t="shared" si="31"/>
        <v>0.106</v>
      </c>
      <c r="W443">
        <v>0.75412800000000002</v>
      </c>
      <c r="X443" s="67">
        <f t="shared" si="32"/>
        <v>0.48599999999999999</v>
      </c>
      <c r="Y443">
        <v>0.11743099999999999</v>
      </c>
      <c r="Z443" s="67">
        <f t="shared" si="33"/>
        <v>0.29799999999999999</v>
      </c>
      <c r="AA443">
        <f>VLOOKUP($C443,[1]Disability!$1:$1048576,5,FALSE)</f>
        <v>0</v>
      </c>
      <c r="AB443" s="67">
        <f t="shared" si="34"/>
        <v>0</v>
      </c>
      <c r="AC443" t="e">
        <f>VLOOKUP($A443,#REF!,9,FALSE)</f>
        <v>#REF!</v>
      </c>
    </row>
    <row r="444" spans="1:29">
      <c r="A444">
        <v>55056</v>
      </c>
      <c r="B444">
        <v>443</v>
      </c>
      <c r="C444">
        <v>701420</v>
      </c>
      <c r="D444" t="s">
        <v>4235</v>
      </c>
      <c r="E444" t="s">
        <v>4236</v>
      </c>
      <c r="G444" t="e">
        <f>VLOOKUP($H444,[1]BRT!$1:$1048576,1,0)</f>
        <v>#N/A</v>
      </c>
      <c r="H444" t="s">
        <v>4499</v>
      </c>
      <c r="I444">
        <v>37.568330000000003</v>
      </c>
      <c r="J444">
        <v>-122.034919</v>
      </c>
      <c r="K444">
        <v>1079</v>
      </c>
      <c r="L444">
        <v>21</v>
      </c>
      <c r="M444">
        <v>2.8571428569999999</v>
      </c>
      <c r="N444">
        <v>2</v>
      </c>
      <c r="O444">
        <v>0</v>
      </c>
      <c r="P444">
        <v>2</v>
      </c>
      <c r="Q444" t="e">
        <f>VLOOKUP($A444,'[1]SheltersALL_2.17.22'!$1:$1048576,6,0)</f>
        <v>#N/A</v>
      </c>
      <c r="R444" t="str">
        <f>VLOOKUP($A444, [1]FA21_Ridership!$1:$1048576,11, 0)</f>
        <v>FREMONT</v>
      </c>
      <c r="S444" t="str">
        <f>VLOOKUP($A444, [1]FA21_Ridership!$1:$1048576,12, 0)</f>
        <v>ALAMEDA</v>
      </c>
      <c r="T444">
        <f>VLOOKUP($A444, [1]FA21_Ridership!$1:$1048576,13, 0)</f>
        <v>5</v>
      </c>
      <c r="U444">
        <f t="shared" si="30"/>
        <v>42</v>
      </c>
      <c r="V444" s="67">
        <f t="shared" si="31"/>
        <v>0.106</v>
      </c>
      <c r="W444">
        <v>0.84112900000000002</v>
      </c>
      <c r="X444" s="67">
        <f t="shared" si="32"/>
        <v>0.64900000000000002</v>
      </c>
      <c r="Y444">
        <v>0.13219900000000001</v>
      </c>
      <c r="Z444" s="67">
        <f t="shared" si="33"/>
        <v>0.32100000000000001</v>
      </c>
      <c r="AA444">
        <f>VLOOKUP($C444,[1]Disability!$1:$1048576,5,FALSE)</f>
        <v>0</v>
      </c>
      <c r="AB444" s="67">
        <f t="shared" si="34"/>
        <v>0</v>
      </c>
      <c r="AC444" t="e">
        <f>VLOOKUP($A444,#REF!,9,FALSE)</f>
        <v>#REF!</v>
      </c>
    </row>
    <row r="445" spans="1:29">
      <c r="A445">
        <v>51664</v>
      </c>
      <c r="B445">
        <v>444</v>
      </c>
      <c r="C445">
        <v>9901040</v>
      </c>
      <c r="D445" t="s">
        <v>4235</v>
      </c>
      <c r="E445" t="s">
        <v>4236</v>
      </c>
      <c r="G445" t="e">
        <f>VLOOKUP($H445,[1]BRT!$1:$1048576,1,0)</f>
        <v>#N/A</v>
      </c>
      <c r="H445" t="s">
        <v>4608</v>
      </c>
      <c r="I445">
        <v>37.965398</v>
      </c>
      <c r="J445">
        <v>-122.312549</v>
      </c>
      <c r="K445">
        <v>779</v>
      </c>
      <c r="L445">
        <v>42</v>
      </c>
      <c r="M445">
        <v>1.428571429</v>
      </c>
      <c r="N445">
        <v>1</v>
      </c>
      <c r="O445">
        <v>0</v>
      </c>
      <c r="P445">
        <v>1</v>
      </c>
      <c r="Q445" t="e">
        <f>VLOOKUP($A445,'[1]SheltersALL_2.17.22'!$1:$1048576,6,0)</f>
        <v>#N/A</v>
      </c>
      <c r="R445" t="str">
        <f>VLOOKUP($A445, [1]FA21_Ridership!$1:$1048576,11, 0)</f>
        <v>COUNTY-CONTRA COSTA</v>
      </c>
      <c r="S445" t="str">
        <f>VLOOKUP($A445, [1]FA21_Ridership!$1:$1048576,12, 0)</f>
        <v>CONTRA COSTA</v>
      </c>
      <c r="T445">
        <f>VLOOKUP($A445, [1]FA21_Ridership!$1:$1048576,13, 0)</f>
        <v>1</v>
      </c>
      <c r="U445">
        <f t="shared" si="30"/>
        <v>42</v>
      </c>
      <c r="V445" s="67">
        <f t="shared" si="31"/>
        <v>0.106</v>
      </c>
      <c r="W445">
        <v>0.67328699999999997</v>
      </c>
      <c r="X445" s="67">
        <f t="shared" si="32"/>
        <v>0.36099999999999999</v>
      </c>
      <c r="Y445">
        <v>0.21549199999999999</v>
      </c>
      <c r="Z445" s="67">
        <f t="shared" si="33"/>
        <v>0.497</v>
      </c>
      <c r="AA445">
        <f>VLOOKUP($C445,[1]Disability!$1:$1048576,5,FALSE)</f>
        <v>1</v>
      </c>
      <c r="AB445" s="67">
        <f t="shared" si="34"/>
        <v>0.72499999999999998</v>
      </c>
      <c r="AC445" t="e">
        <f>VLOOKUP($A445,#REF!,9,FALSE)</f>
        <v>#REF!</v>
      </c>
    </row>
    <row r="446" spans="1:29">
      <c r="A446">
        <v>57540</v>
      </c>
      <c r="B446">
        <v>445</v>
      </c>
      <c r="C446">
        <v>900460</v>
      </c>
      <c r="D446" t="s">
        <v>4235</v>
      </c>
      <c r="E446" t="s">
        <v>4236</v>
      </c>
      <c r="G446" t="e">
        <f>VLOOKUP($H446,[1]BRT!$1:$1048576,1,0)</f>
        <v>#N/A</v>
      </c>
      <c r="H446" t="s">
        <v>4500</v>
      </c>
      <c r="I446">
        <v>37.533749</v>
      </c>
      <c r="J446">
        <v>-122.021517</v>
      </c>
      <c r="K446">
        <v>1077</v>
      </c>
      <c r="L446">
        <v>21</v>
      </c>
      <c r="M446">
        <v>2.8571428569999999</v>
      </c>
      <c r="N446">
        <v>1</v>
      </c>
      <c r="O446">
        <v>1</v>
      </c>
      <c r="P446">
        <v>2</v>
      </c>
      <c r="Q446" t="e">
        <f>VLOOKUP($A446,'[1]SheltersALL_2.17.22'!$1:$1048576,6,0)</f>
        <v>#N/A</v>
      </c>
      <c r="R446" t="str">
        <f>VLOOKUP($A446, [1]FA21_Ridership!$1:$1048576,11, 0)</f>
        <v>NEWARK</v>
      </c>
      <c r="S446" t="str">
        <f>VLOOKUP($A446, [1]FA21_Ridership!$1:$1048576,12, 0)</f>
        <v>ALAMEDA</v>
      </c>
      <c r="T446">
        <f>VLOOKUP($A446, [1]FA21_Ridership!$1:$1048576,13, 0)</f>
        <v>5</v>
      </c>
      <c r="U446">
        <f t="shared" si="30"/>
        <v>42</v>
      </c>
      <c r="V446" s="67">
        <f t="shared" si="31"/>
        <v>0.106</v>
      </c>
      <c r="W446">
        <v>0.77039100000000005</v>
      </c>
      <c r="X446" s="67">
        <f t="shared" si="32"/>
        <v>0.52100000000000002</v>
      </c>
      <c r="Y446">
        <v>5.4190000000000002E-2</v>
      </c>
      <c r="Z446" s="67">
        <f t="shared" si="33"/>
        <v>8.8999999999999996E-2</v>
      </c>
      <c r="AA446">
        <f>VLOOKUP($C446,[1]Disability!$1:$1048576,5,FALSE)</f>
        <v>0</v>
      </c>
      <c r="AB446" s="67">
        <f t="shared" si="34"/>
        <v>0</v>
      </c>
      <c r="AC446" t="e">
        <f>VLOOKUP($A446,#REF!,9,FALSE)</f>
        <v>#REF!</v>
      </c>
    </row>
    <row r="447" spans="1:29">
      <c r="A447">
        <v>54850</v>
      </c>
      <c r="B447">
        <v>446</v>
      </c>
      <c r="C447">
        <v>901220</v>
      </c>
      <c r="D447" t="s">
        <v>4235</v>
      </c>
      <c r="E447" t="s">
        <v>4236</v>
      </c>
      <c r="G447" t="e">
        <f>VLOOKUP($H447,[1]BRT!$1:$1048576,1,0)</f>
        <v>#N/A</v>
      </c>
      <c r="H447" t="s">
        <v>4609</v>
      </c>
      <c r="I447">
        <v>37.543551999999998</v>
      </c>
      <c r="J447">
        <v>-122.03576099999999</v>
      </c>
      <c r="K447">
        <v>1059</v>
      </c>
      <c r="L447">
        <v>21</v>
      </c>
      <c r="M447">
        <v>2.8571428569999999</v>
      </c>
      <c r="N447">
        <v>1</v>
      </c>
      <c r="O447">
        <v>1</v>
      </c>
      <c r="P447">
        <v>2</v>
      </c>
      <c r="Q447" t="e">
        <f>VLOOKUP($A447,'[1]SheltersALL_2.17.22'!$1:$1048576,6,0)</f>
        <v>#N/A</v>
      </c>
      <c r="R447" t="str">
        <f>VLOOKUP($A447, [1]FA21_Ridership!$1:$1048576,11, 0)</f>
        <v>NEWARK</v>
      </c>
      <c r="S447" t="str">
        <f>VLOOKUP($A447, [1]FA21_Ridership!$1:$1048576,12, 0)</f>
        <v>ALAMEDA</v>
      </c>
      <c r="T447">
        <f>VLOOKUP($A447, [1]FA21_Ridership!$1:$1048576,13, 0)</f>
        <v>5</v>
      </c>
      <c r="U447">
        <f t="shared" si="30"/>
        <v>42</v>
      </c>
      <c r="V447" s="67">
        <f t="shared" si="31"/>
        <v>0.106</v>
      </c>
      <c r="W447">
        <v>0.75136099999999995</v>
      </c>
      <c r="X447" s="67">
        <f t="shared" si="32"/>
        <v>0.47799999999999998</v>
      </c>
      <c r="Y447">
        <v>5.1422000000000002E-2</v>
      </c>
      <c r="Z447" s="67">
        <f t="shared" si="33"/>
        <v>8.4000000000000005E-2</v>
      </c>
      <c r="AA447">
        <f>VLOOKUP($C447,[1]Disability!$1:$1048576,5,FALSE)</f>
        <v>0</v>
      </c>
      <c r="AB447" s="67">
        <f t="shared" si="34"/>
        <v>0</v>
      </c>
      <c r="AC447" t="e">
        <f>VLOOKUP($A447,#REF!,9,FALSE)</f>
        <v>#REF!</v>
      </c>
    </row>
    <row r="448" spans="1:29">
      <c r="A448">
        <v>57232</v>
      </c>
      <c r="B448">
        <v>447</v>
      </c>
      <c r="C448">
        <v>900210</v>
      </c>
      <c r="D448" t="s">
        <v>4235</v>
      </c>
      <c r="E448" t="s">
        <v>4236</v>
      </c>
      <c r="G448" t="e">
        <f>VLOOKUP($H448,[1]BRT!$1:$1048576,1,0)</f>
        <v>#N/A</v>
      </c>
      <c r="H448" t="s">
        <v>4610</v>
      </c>
      <c r="I448">
        <v>37.531663000000002</v>
      </c>
      <c r="J448">
        <v>-122.00866000000001</v>
      </c>
      <c r="K448">
        <v>1077</v>
      </c>
      <c r="L448">
        <v>21</v>
      </c>
      <c r="M448">
        <v>2.8571428569999999</v>
      </c>
      <c r="N448">
        <v>1</v>
      </c>
      <c r="O448">
        <v>1</v>
      </c>
      <c r="P448">
        <v>2</v>
      </c>
      <c r="Q448" t="e">
        <f>VLOOKUP($A448,'[1]SheltersALL_2.17.22'!$1:$1048576,6,0)</f>
        <v>#N/A</v>
      </c>
      <c r="R448" t="str">
        <f>VLOOKUP($A448, [1]FA21_Ridership!$1:$1048576,11, 0)</f>
        <v>NEWARK</v>
      </c>
      <c r="S448" t="str">
        <f>VLOOKUP($A448, [1]FA21_Ridership!$1:$1048576,12, 0)</f>
        <v>ALAMEDA</v>
      </c>
      <c r="T448">
        <f>VLOOKUP($A448, [1]FA21_Ridership!$1:$1048576,13, 0)</f>
        <v>5</v>
      </c>
      <c r="U448">
        <f t="shared" si="30"/>
        <v>42</v>
      </c>
      <c r="V448" s="67">
        <f t="shared" si="31"/>
        <v>0.106</v>
      </c>
      <c r="W448">
        <v>0.77039100000000005</v>
      </c>
      <c r="X448" s="67">
        <f t="shared" si="32"/>
        <v>0.52100000000000002</v>
      </c>
      <c r="Y448">
        <v>5.4190000000000002E-2</v>
      </c>
      <c r="Z448" s="67">
        <f t="shared" si="33"/>
        <v>8.8999999999999996E-2</v>
      </c>
      <c r="AA448">
        <f>VLOOKUP($C448,[1]Disability!$1:$1048576,5,FALSE)</f>
        <v>0</v>
      </c>
      <c r="AB448" s="67">
        <f t="shared" si="34"/>
        <v>0</v>
      </c>
      <c r="AC448" t="e">
        <f>VLOOKUP($A448,#REF!,9,FALSE)</f>
        <v>#REF!</v>
      </c>
    </row>
    <row r="449" spans="1:29">
      <c r="A449">
        <v>59676</v>
      </c>
      <c r="B449">
        <v>448</v>
      </c>
      <c r="C449">
        <v>900570</v>
      </c>
      <c r="D449" t="s">
        <v>4235</v>
      </c>
      <c r="E449" t="s">
        <v>4236</v>
      </c>
      <c r="G449" t="e">
        <f>VLOOKUP($H449,[1]BRT!$1:$1048576,1,0)</f>
        <v>#N/A</v>
      </c>
      <c r="H449" t="s">
        <v>4466</v>
      </c>
      <c r="I449">
        <v>37.524847999999999</v>
      </c>
      <c r="J449">
        <v>-122.029099</v>
      </c>
      <c r="K449">
        <v>1059</v>
      </c>
      <c r="L449">
        <v>21</v>
      </c>
      <c r="M449">
        <v>2.8571428569999999</v>
      </c>
      <c r="N449">
        <v>1</v>
      </c>
      <c r="O449">
        <v>1</v>
      </c>
      <c r="P449">
        <v>2</v>
      </c>
      <c r="Q449" t="e">
        <f>VLOOKUP($A449,'[1]SheltersALL_2.17.22'!$1:$1048576,6,0)</f>
        <v>#N/A</v>
      </c>
      <c r="R449" t="str">
        <f>VLOOKUP($A449, [1]FA21_Ridership!$1:$1048576,11, 0)</f>
        <v>NEWARK</v>
      </c>
      <c r="S449" t="str">
        <f>VLOOKUP($A449, [1]FA21_Ridership!$1:$1048576,12, 0)</f>
        <v>ALAMEDA</v>
      </c>
      <c r="T449">
        <f>VLOOKUP($A449, [1]FA21_Ridership!$1:$1048576,13, 0)</f>
        <v>5</v>
      </c>
      <c r="U449">
        <f t="shared" si="30"/>
        <v>42</v>
      </c>
      <c r="V449" s="67">
        <f t="shared" si="31"/>
        <v>0.106</v>
      </c>
      <c r="W449">
        <v>0.87969200000000003</v>
      </c>
      <c r="X449" s="67">
        <f t="shared" si="32"/>
        <v>0.73099999999999998</v>
      </c>
      <c r="Y449">
        <v>0.18323200000000001</v>
      </c>
      <c r="Z449" s="67">
        <f t="shared" si="33"/>
        <v>0.44400000000000001</v>
      </c>
      <c r="AA449">
        <f>VLOOKUP($C449,[1]Disability!$1:$1048576,5,FALSE)</f>
        <v>0</v>
      </c>
      <c r="AB449" s="67">
        <f t="shared" si="34"/>
        <v>0</v>
      </c>
      <c r="AC449" t="e">
        <f>VLOOKUP($A449,#REF!,9,FALSE)</f>
        <v>#REF!</v>
      </c>
    </row>
    <row r="450" spans="1:29">
      <c r="A450">
        <v>51102</v>
      </c>
      <c r="B450">
        <v>449</v>
      </c>
      <c r="C450">
        <v>900220</v>
      </c>
      <c r="D450" t="s">
        <v>4235</v>
      </c>
      <c r="E450" t="s">
        <v>4236</v>
      </c>
      <c r="G450" t="e">
        <f>VLOOKUP($H450,[1]BRT!$1:$1048576,1,0)</f>
        <v>#N/A</v>
      </c>
      <c r="H450" t="s">
        <v>4610</v>
      </c>
      <c r="I450">
        <v>37.531542000000002</v>
      </c>
      <c r="J450">
        <v>-122.008008</v>
      </c>
      <c r="K450">
        <v>1060</v>
      </c>
      <c r="L450">
        <v>21</v>
      </c>
      <c r="M450">
        <v>2.8571428569999999</v>
      </c>
      <c r="N450">
        <v>1</v>
      </c>
      <c r="O450">
        <v>1</v>
      </c>
      <c r="P450">
        <v>2</v>
      </c>
      <c r="Q450" t="e">
        <f>VLOOKUP($A450,'[1]SheltersALL_2.17.22'!$1:$1048576,6,0)</f>
        <v>#N/A</v>
      </c>
      <c r="R450" t="str">
        <f>VLOOKUP($A450, [1]FA21_Ridership!$1:$1048576,11, 0)</f>
        <v>NEWARK</v>
      </c>
      <c r="S450" t="str">
        <f>VLOOKUP($A450, [1]FA21_Ridership!$1:$1048576,12, 0)</f>
        <v>ALAMEDA</v>
      </c>
      <c r="T450">
        <f>VLOOKUP($A450, [1]FA21_Ridership!$1:$1048576,13, 0)</f>
        <v>5</v>
      </c>
      <c r="U450">
        <f t="shared" ref="U450:U513" si="35">$L450*$P450</f>
        <v>42</v>
      </c>
      <c r="V450" s="67">
        <f t="shared" ref="V450:V513" si="36">_xlfn.PERCENTRANK.INC($U$2:$U$4161,U450)</f>
        <v>0.106</v>
      </c>
      <c r="W450">
        <v>0.77039100000000005</v>
      </c>
      <c r="X450" s="67">
        <f t="shared" ref="X450:X513" si="37">_xlfn.PERCENTRANK.INC($W$2:$W$4161,W450)</f>
        <v>0.52100000000000002</v>
      </c>
      <c r="Y450">
        <v>5.4190000000000002E-2</v>
      </c>
      <c r="Z450" s="67">
        <f t="shared" ref="Z450:Z513" si="38">_xlfn.PERCENTRANK.INC($Y$2:$Y$4161,Y450)</f>
        <v>8.8999999999999996E-2</v>
      </c>
      <c r="AA450">
        <f>VLOOKUP($C450,[1]Disability!$1:$1048576,5,FALSE)</f>
        <v>0</v>
      </c>
      <c r="AB450" s="67">
        <f t="shared" ref="AB450:AB513" si="39">_xlfn.PERCENTRANK.INC($AA$2:$AA$4163,AA450)</f>
        <v>0</v>
      </c>
      <c r="AC450" t="e">
        <f>VLOOKUP($A450,#REF!,9,FALSE)</f>
        <v>#REF!</v>
      </c>
    </row>
    <row r="451" spans="1:29">
      <c r="A451">
        <v>54881</v>
      </c>
      <c r="B451">
        <v>450</v>
      </c>
      <c r="C451">
        <v>1006230</v>
      </c>
      <c r="D451" t="s">
        <v>4235</v>
      </c>
      <c r="E451" t="s">
        <v>4236</v>
      </c>
      <c r="G451" t="e">
        <f>VLOOKUP($H451,[1]BRT!$1:$1048576,1,0)</f>
        <v>#N/A</v>
      </c>
      <c r="H451" t="s">
        <v>4611</v>
      </c>
      <c r="I451">
        <v>37.837238999999997</v>
      </c>
      <c r="J451">
        <v>-122.249438</v>
      </c>
      <c r="K451">
        <v>113</v>
      </c>
      <c r="L451">
        <v>42.9</v>
      </c>
      <c r="M451">
        <v>1.3986013989999999</v>
      </c>
      <c r="N451">
        <v>0</v>
      </c>
      <c r="O451">
        <v>1</v>
      </c>
      <c r="P451">
        <v>1</v>
      </c>
      <c r="Q451" t="e">
        <f>VLOOKUP($A451,'[1]SheltersALL_2.17.22'!$1:$1048576,6,0)</f>
        <v>#N/A</v>
      </c>
      <c r="R451" t="str">
        <f>VLOOKUP($A451, [1]FA21_Ridership!$1:$1048576,11, 0)</f>
        <v>OAKLAND</v>
      </c>
      <c r="S451" t="str">
        <f>VLOOKUP($A451, [1]FA21_Ridership!$1:$1048576,12, 0)</f>
        <v>ALAMEDA</v>
      </c>
      <c r="T451">
        <f>VLOOKUP($A451, [1]FA21_Ridership!$1:$1048576,13, 0)</f>
        <v>2</v>
      </c>
      <c r="U451">
        <f t="shared" si="35"/>
        <v>42.9</v>
      </c>
      <c r="V451" s="67">
        <f t="shared" si="36"/>
        <v>0.107</v>
      </c>
      <c r="W451">
        <v>0.36378300000000002</v>
      </c>
      <c r="X451" s="67">
        <f t="shared" si="37"/>
        <v>0.10199999999999999</v>
      </c>
      <c r="Y451">
        <v>7.0331000000000005E-2</v>
      </c>
      <c r="Z451" s="67">
        <f t="shared" si="38"/>
        <v>0.13200000000000001</v>
      </c>
      <c r="AA451">
        <f>VLOOKUP($C451,[1]Disability!$1:$1048576,5,FALSE)</f>
        <v>1</v>
      </c>
      <c r="AB451" s="67">
        <f t="shared" si="39"/>
        <v>0.72499999999999998</v>
      </c>
      <c r="AC451" t="e">
        <f>VLOOKUP($A451,#REF!,9,FALSE)</f>
        <v>#REF!</v>
      </c>
    </row>
    <row r="452" spans="1:29">
      <c r="A452">
        <v>57889</v>
      </c>
      <c r="B452">
        <v>451</v>
      </c>
      <c r="C452">
        <v>1006110</v>
      </c>
      <c r="D452" t="s">
        <v>4235</v>
      </c>
      <c r="E452" t="s">
        <v>4236</v>
      </c>
      <c r="G452" t="e">
        <f>VLOOKUP($H452,[1]BRT!$1:$1048576,1,0)</f>
        <v>#N/A</v>
      </c>
      <c r="H452" t="s">
        <v>4612</v>
      </c>
      <c r="I452">
        <v>37.840986999999998</v>
      </c>
      <c r="J452">
        <v>-122.237724</v>
      </c>
      <c r="K452">
        <v>113</v>
      </c>
      <c r="L452">
        <v>42.9</v>
      </c>
      <c r="M452">
        <v>1.3986013989999999</v>
      </c>
      <c r="N452">
        <v>0</v>
      </c>
      <c r="O452">
        <v>1</v>
      </c>
      <c r="P452">
        <v>1</v>
      </c>
      <c r="Q452" t="e">
        <f>VLOOKUP($A452,'[1]SheltersALL_2.17.22'!$1:$1048576,6,0)</f>
        <v>#N/A</v>
      </c>
      <c r="R452" t="str">
        <f>VLOOKUP($A452, [1]FA21_Ridership!$1:$1048576,11, 0)</f>
        <v>OAKLAND</v>
      </c>
      <c r="S452" t="str">
        <f>VLOOKUP($A452, [1]FA21_Ridership!$1:$1048576,12, 0)</f>
        <v>ALAMEDA</v>
      </c>
      <c r="T452">
        <f>VLOOKUP($A452, [1]FA21_Ridership!$1:$1048576,13, 0)</f>
        <v>2</v>
      </c>
      <c r="U452">
        <f t="shared" si="35"/>
        <v>42.9</v>
      </c>
      <c r="V452" s="67">
        <f t="shared" si="36"/>
        <v>0.107</v>
      </c>
      <c r="W452">
        <v>0.36378300000000002</v>
      </c>
      <c r="X452" s="67">
        <f t="shared" si="37"/>
        <v>0.10199999999999999</v>
      </c>
      <c r="Y452">
        <v>7.0331000000000005E-2</v>
      </c>
      <c r="Z452" s="67">
        <f t="shared" si="38"/>
        <v>0.13200000000000001</v>
      </c>
      <c r="AA452">
        <f>VLOOKUP($C452,[1]Disability!$1:$1048576,5,FALSE)</f>
        <v>0</v>
      </c>
      <c r="AB452" s="67">
        <f t="shared" si="39"/>
        <v>0</v>
      </c>
      <c r="AC452" t="e">
        <f>VLOOKUP($A452,#REF!,9,FALSE)</f>
        <v>#REF!</v>
      </c>
    </row>
    <row r="453" spans="1:29">
      <c r="A453">
        <v>54428</v>
      </c>
      <c r="B453">
        <v>452</v>
      </c>
      <c r="C453">
        <v>1016750</v>
      </c>
      <c r="D453" t="s">
        <v>4235</v>
      </c>
      <c r="E453" t="s">
        <v>4236</v>
      </c>
      <c r="G453" t="e">
        <f>VLOOKUP($H453,[1]BRT!$1:$1048576,1,0)</f>
        <v>#N/A</v>
      </c>
      <c r="H453" t="s">
        <v>4613</v>
      </c>
      <c r="I453">
        <v>37.831552000000002</v>
      </c>
      <c r="J453">
        <v>-122.215093</v>
      </c>
      <c r="K453">
        <v>116</v>
      </c>
      <c r="L453">
        <v>43.8</v>
      </c>
      <c r="M453">
        <v>1.3698630140000001</v>
      </c>
      <c r="N453">
        <v>0</v>
      </c>
      <c r="O453">
        <v>1</v>
      </c>
      <c r="P453">
        <v>1</v>
      </c>
      <c r="Q453" t="e">
        <f>VLOOKUP($A453,'[1]SheltersALL_2.17.22'!$1:$1048576,6,0)</f>
        <v>#N/A</v>
      </c>
      <c r="R453" t="str">
        <f>VLOOKUP($A453, [1]FA21_Ridership!$1:$1048576,11, 0)</f>
        <v>OAKLAND</v>
      </c>
      <c r="S453" t="str">
        <f>VLOOKUP($A453, [1]FA21_Ridership!$1:$1048576,12, 0)</f>
        <v>ALAMEDA</v>
      </c>
      <c r="T453">
        <f>VLOOKUP($A453, [1]FA21_Ridership!$1:$1048576,13, 0)</f>
        <v>2</v>
      </c>
      <c r="U453">
        <f t="shared" si="35"/>
        <v>43.8</v>
      </c>
      <c r="V453" s="67">
        <f t="shared" si="36"/>
        <v>0.108</v>
      </c>
      <c r="W453">
        <v>0.166854</v>
      </c>
      <c r="X453" s="67">
        <f t="shared" si="37"/>
        <v>7.0000000000000001E-3</v>
      </c>
      <c r="Y453">
        <v>5.5618000000000001E-2</v>
      </c>
      <c r="Z453" s="67">
        <f t="shared" si="38"/>
        <v>9.7000000000000003E-2</v>
      </c>
      <c r="AA453">
        <f>VLOOKUP($C453,[1]Disability!$1:$1048576,5,FALSE)</f>
        <v>0</v>
      </c>
      <c r="AB453" s="67">
        <f t="shared" si="39"/>
        <v>0</v>
      </c>
      <c r="AC453" t="e">
        <f>VLOOKUP($A453,#REF!,9,FALSE)</f>
        <v>#REF!</v>
      </c>
    </row>
    <row r="454" spans="1:29">
      <c r="A454">
        <v>52207</v>
      </c>
      <c r="B454">
        <v>453</v>
      </c>
      <c r="C454">
        <v>304480</v>
      </c>
      <c r="D454" t="s">
        <v>4235</v>
      </c>
      <c r="E454" t="s">
        <v>4236</v>
      </c>
      <c r="G454" t="e">
        <f>VLOOKUP($H454,[1]BRT!$1:$1048576,1,0)</f>
        <v>#N/A</v>
      </c>
      <c r="H454" t="s">
        <v>4614</v>
      </c>
      <c r="I454">
        <v>37.862748000000003</v>
      </c>
      <c r="J454">
        <v>-122.289956</v>
      </c>
      <c r="K454">
        <v>1401</v>
      </c>
      <c r="L454">
        <v>22</v>
      </c>
      <c r="M454">
        <v>2.7272727269999999</v>
      </c>
      <c r="N454">
        <v>1</v>
      </c>
      <c r="O454">
        <v>1</v>
      </c>
      <c r="P454">
        <v>2</v>
      </c>
      <c r="Q454" t="e">
        <f>VLOOKUP($A454,'[1]SheltersALL_2.17.22'!$1:$1048576,6,0)</f>
        <v>#N/A</v>
      </c>
      <c r="R454" t="str">
        <f>VLOOKUP($A454, [1]FA21_Ridership!$1:$1048576,11, 0)</f>
        <v>BERKELEY</v>
      </c>
      <c r="S454" t="str">
        <f>VLOOKUP($A454, [1]FA21_Ridership!$1:$1048576,12, 0)</f>
        <v>ALAMEDA</v>
      </c>
      <c r="T454">
        <f>VLOOKUP($A454, [1]FA21_Ridership!$1:$1048576,13, 0)</f>
        <v>1</v>
      </c>
      <c r="U454">
        <f t="shared" si="35"/>
        <v>44</v>
      </c>
      <c r="V454" s="67">
        <f t="shared" si="36"/>
        <v>0.108</v>
      </c>
      <c r="W454">
        <v>0.396648</v>
      </c>
      <c r="X454" s="67">
        <f t="shared" si="37"/>
        <v>0.123</v>
      </c>
      <c r="Y454">
        <v>9.4972000000000001E-2</v>
      </c>
      <c r="Z454" s="67">
        <f t="shared" si="38"/>
        <v>0.22800000000000001</v>
      </c>
      <c r="AA454">
        <f>VLOOKUP($C454,[1]Disability!$1:$1048576,5,FALSE)</f>
        <v>0</v>
      </c>
      <c r="AB454" s="67">
        <f t="shared" si="39"/>
        <v>0</v>
      </c>
      <c r="AC454" t="e">
        <f>VLOOKUP($A454,#REF!,9,FALSE)</f>
        <v>#REF!</v>
      </c>
    </row>
    <row r="455" spans="1:29">
      <c r="A455">
        <v>51252</v>
      </c>
      <c r="B455">
        <v>454</v>
      </c>
      <c r="C455">
        <v>305700</v>
      </c>
      <c r="D455" t="s">
        <v>4235</v>
      </c>
      <c r="E455" t="s">
        <v>4236</v>
      </c>
      <c r="G455" t="e">
        <f>VLOOKUP($H455,[1]BRT!$1:$1048576,1,0)</f>
        <v>#N/A</v>
      </c>
      <c r="H455" t="s">
        <v>4615</v>
      </c>
      <c r="I455">
        <v>37.857911000000001</v>
      </c>
      <c r="J455">
        <v>-122.24346199999999</v>
      </c>
      <c r="K455">
        <v>120</v>
      </c>
      <c r="L455">
        <v>44</v>
      </c>
      <c r="M455">
        <v>1.363636364</v>
      </c>
      <c r="N455">
        <v>0</v>
      </c>
      <c r="O455">
        <v>1</v>
      </c>
      <c r="P455">
        <v>1</v>
      </c>
      <c r="Q455" t="e">
        <f>VLOOKUP($A455,'[1]SheltersALL_2.17.22'!$1:$1048576,6,0)</f>
        <v>#N/A</v>
      </c>
      <c r="R455" t="str">
        <f>VLOOKUP($A455, [1]FA21_Ridership!$1:$1048576,11, 0)</f>
        <v>BERKELEY</v>
      </c>
      <c r="S455" t="str">
        <f>VLOOKUP($A455, [1]FA21_Ridership!$1:$1048576,12, 0)</f>
        <v>ALAMEDA</v>
      </c>
      <c r="T455">
        <f>VLOOKUP($A455, [1]FA21_Ridership!$1:$1048576,13, 0)</f>
        <v>2</v>
      </c>
      <c r="U455">
        <f t="shared" si="35"/>
        <v>44</v>
      </c>
      <c r="V455" s="67">
        <f t="shared" si="36"/>
        <v>0.108</v>
      </c>
      <c r="W455">
        <v>0.15894</v>
      </c>
      <c r="X455" s="67">
        <f t="shared" si="37"/>
        <v>3.0000000000000001E-3</v>
      </c>
      <c r="Y455">
        <v>1.7028999999999999E-2</v>
      </c>
      <c r="Z455" s="67">
        <f t="shared" si="38"/>
        <v>0.02</v>
      </c>
      <c r="AA455">
        <f>VLOOKUP($C455,[1]Disability!$1:$1048576,5,FALSE)</f>
        <v>0</v>
      </c>
      <c r="AB455" s="67">
        <f t="shared" si="39"/>
        <v>0</v>
      </c>
      <c r="AC455" t="e">
        <f>VLOOKUP($A455,#REF!,9,FALSE)</f>
        <v>#REF!</v>
      </c>
    </row>
    <row r="456" spans="1:29">
      <c r="A456">
        <v>56340</v>
      </c>
      <c r="B456">
        <v>455</v>
      </c>
      <c r="C456">
        <v>101070</v>
      </c>
      <c r="D456" t="s">
        <v>4235</v>
      </c>
      <c r="E456" t="s">
        <v>4236</v>
      </c>
      <c r="G456" t="e">
        <f>VLOOKUP($H456,[1]BRT!$1:$1048576,1,0)</f>
        <v>#N/A</v>
      </c>
      <c r="H456" t="s">
        <v>4616</v>
      </c>
      <c r="I456">
        <v>37.756695999999998</v>
      </c>
      <c r="J456">
        <v>-122.234717</v>
      </c>
      <c r="K456">
        <v>45</v>
      </c>
      <c r="L456">
        <v>45</v>
      </c>
      <c r="M456">
        <v>1.3333333329999999</v>
      </c>
      <c r="N456">
        <v>1</v>
      </c>
      <c r="O456">
        <v>0</v>
      </c>
      <c r="P456">
        <v>1</v>
      </c>
      <c r="Q456" t="e">
        <f>VLOOKUP($A456,'[1]SheltersALL_2.17.22'!$1:$1048576,6,0)</f>
        <v>#N/A</v>
      </c>
      <c r="R456" t="str">
        <f>VLOOKUP($A456, [1]FA21_Ridership!$1:$1048576,11, 0)</f>
        <v>ALAMEDA</v>
      </c>
      <c r="S456" t="str">
        <f>VLOOKUP($A456, [1]FA21_Ridership!$1:$1048576,12, 0)</f>
        <v>ALAMEDA</v>
      </c>
      <c r="T456">
        <f>VLOOKUP($A456, [1]FA21_Ridership!$1:$1048576,13, 0)</f>
        <v>3</v>
      </c>
      <c r="U456">
        <f t="shared" si="35"/>
        <v>45</v>
      </c>
      <c r="V456" s="67">
        <f t="shared" si="36"/>
        <v>0.109</v>
      </c>
      <c r="W456">
        <v>0.33703699999999998</v>
      </c>
      <c r="X456" s="67">
        <f t="shared" si="37"/>
        <v>9.1999999999999998E-2</v>
      </c>
      <c r="Y456">
        <v>3.0556E-2</v>
      </c>
      <c r="Z456" s="67">
        <f t="shared" si="38"/>
        <v>3.6999999999999998E-2</v>
      </c>
      <c r="AA456">
        <f>VLOOKUP($C456,[1]Disability!$1:$1048576,5,FALSE)</f>
        <v>0</v>
      </c>
      <c r="AB456" s="67">
        <f t="shared" si="39"/>
        <v>0</v>
      </c>
      <c r="AC456" t="e">
        <f>VLOOKUP($A456,#REF!,9,FALSE)</f>
        <v>#REF!</v>
      </c>
    </row>
    <row r="457" spans="1:29">
      <c r="A457">
        <v>55798</v>
      </c>
      <c r="B457">
        <v>456</v>
      </c>
      <c r="C457">
        <v>1002230</v>
      </c>
      <c r="D457" t="s">
        <v>4235</v>
      </c>
      <c r="E457" t="s">
        <v>4236</v>
      </c>
      <c r="G457" t="e">
        <f>VLOOKUP($H457,[1]BRT!$1:$1048576,1,0)</f>
        <v>#N/A</v>
      </c>
      <c r="H457" t="s">
        <v>4617</v>
      </c>
      <c r="I457">
        <v>37.798572999999998</v>
      </c>
      <c r="J457">
        <v>-122.192643</v>
      </c>
      <c r="K457">
        <v>975</v>
      </c>
      <c r="L457">
        <v>15</v>
      </c>
      <c r="M457">
        <v>4</v>
      </c>
      <c r="N457">
        <v>1</v>
      </c>
      <c r="O457">
        <v>2</v>
      </c>
      <c r="P457">
        <v>3</v>
      </c>
      <c r="Q457" t="e">
        <f>VLOOKUP($A457,'[1]SheltersALL_2.17.22'!$1:$1048576,6,0)</f>
        <v>#N/A</v>
      </c>
      <c r="R457" t="str">
        <f>VLOOKUP($A457, [1]FA21_Ridership!$1:$1048576,11, 0)</f>
        <v>OAKLAND</v>
      </c>
      <c r="S457" t="str">
        <f>VLOOKUP($A457, [1]FA21_Ridership!$1:$1048576,12, 0)</f>
        <v>ALAMEDA</v>
      </c>
      <c r="T457">
        <f>VLOOKUP($A457, [1]FA21_Ridership!$1:$1048576,13, 0)</f>
        <v>3</v>
      </c>
      <c r="U457">
        <f t="shared" si="35"/>
        <v>45</v>
      </c>
      <c r="V457" s="67">
        <f t="shared" si="36"/>
        <v>0.109</v>
      </c>
      <c r="W457">
        <v>0.75607500000000005</v>
      </c>
      <c r="X457" s="67">
        <f t="shared" si="37"/>
        <v>0.49199999999999999</v>
      </c>
      <c r="Y457">
        <v>7.8505000000000005E-2</v>
      </c>
      <c r="Z457" s="67">
        <f t="shared" si="38"/>
        <v>0.17299999999999999</v>
      </c>
      <c r="AA457">
        <f>VLOOKUP($C457,[1]Disability!$1:$1048576,5,FALSE)</f>
        <v>0</v>
      </c>
      <c r="AB457" s="67">
        <f t="shared" si="39"/>
        <v>0</v>
      </c>
      <c r="AC457" t="e">
        <f>VLOOKUP($A457,#REF!,9,FALSE)</f>
        <v>#REF!</v>
      </c>
    </row>
    <row r="458" spans="1:29">
      <c r="A458">
        <v>59353</v>
      </c>
      <c r="B458">
        <v>457</v>
      </c>
      <c r="C458">
        <v>1001920</v>
      </c>
      <c r="D458" t="s">
        <v>4235</v>
      </c>
      <c r="E458" t="s">
        <v>4236</v>
      </c>
      <c r="G458" t="e">
        <f>VLOOKUP($H458,[1]BRT!$1:$1048576,1,0)</f>
        <v>#N/A</v>
      </c>
      <c r="H458" t="s">
        <v>4618</v>
      </c>
      <c r="I458">
        <v>37.795524</v>
      </c>
      <c r="J458">
        <v>-122.197412</v>
      </c>
      <c r="K458">
        <v>964</v>
      </c>
      <c r="L458">
        <v>15</v>
      </c>
      <c r="M458">
        <v>4</v>
      </c>
      <c r="N458">
        <v>0</v>
      </c>
      <c r="O458">
        <v>3</v>
      </c>
      <c r="P458">
        <v>3</v>
      </c>
      <c r="Q458" t="e">
        <f>VLOOKUP($A458,'[1]SheltersALL_2.17.22'!$1:$1048576,6,0)</f>
        <v>#N/A</v>
      </c>
      <c r="R458" t="str">
        <f>VLOOKUP($A458, [1]FA21_Ridership!$1:$1048576,11, 0)</f>
        <v>OAKLAND</v>
      </c>
      <c r="S458" t="str">
        <f>VLOOKUP($A458, [1]FA21_Ridership!$1:$1048576,12, 0)</f>
        <v>ALAMEDA</v>
      </c>
      <c r="T458">
        <f>VLOOKUP($A458, [1]FA21_Ridership!$1:$1048576,13, 0)</f>
        <v>3</v>
      </c>
      <c r="U458">
        <f t="shared" si="35"/>
        <v>45</v>
      </c>
      <c r="V458" s="67">
        <f t="shared" si="36"/>
        <v>0.109</v>
      </c>
      <c r="W458">
        <v>0.62948599999999999</v>
      </c>
      <c r="X458" s="67">
        <f t="shared" si="37"/>
        <v>0.32200000000000001</v>
      </c>
      <c r="Y458">
        <v>0.17089799999999999</v>
      </c>
      <c r="Z458" s="67">
        <f t="shared" si="38"/>
        <v>0.41</v>
      </c>
      <c r="AA458">
        <f>VLOOKUP($C458,[1]Disability!$1:$1048576,5,FALSE)</f>
        <v>0</v>
      </c>
      <c r="AB458" s="67">
        <f t="shared" si="39"/>
        <v>0</v>
      </c>
      <c r="AC458" t="e">
        <f>VLOOKUP($A458,#REF!,9,FALSE)</f>
        <v>#REF!</v>
      </c>
    </row>
    <row r="459" spans="1:29">
      <c r="A459">
        <v>54950</v>
      </c>
      <c r="B459">
        <v>458</v>
      </c>
      <c r="C459">
        <v>1002000</v>
      </c>
      <c r="D459" t="s">
        <v>4235</v>
      </c>
      <c r="E459" t="s">
        <v>4236</v>
      </c>
      <c r="G459" t="e">
        <f>VLOOKUP($H459,[1]BRT!$1:$1048576,1,0)</f>
        <v>#N/A</v>
      </c>
      <c r="H459" t="s">
        <v>4619</v>
      </c>
      <c r="I459">
        <v>37.778528999999999</v>
      </c>
      <c r="J459">
        <v>-122.221543</v>
      </c>
      <c r="K459">
        <v>975</v>
      </c>
      <c r="L459">
        <v>15</v>
      </c>
      <c r="M459">
        <v>4</v>
      </c>
      <c r="N459">
        <v>0</v>
      </c>
      <c r="O459">
        <v>3</v>
      </c>
      <c r="P459">
        <v>3</v>
      </c>
      <c r="Q459" t="e">
        <f>VLOOKUP($A459,'[1]SheltersALL_2.17.22'!$1:$1048576,6,0)</f>
        <v>#N/A</v>
      </c>
      <c r="R459" t="str">
        <f>VLOOKUP($A459, [1]FA21_Ridership!$1:$1048576,11, 0)</f>
        <v>OAKLAND</v>
      </c>
      <c r="S459" t="str">
        <f>VLOOKUP($A459, [1]FA21_Ridership!$1:$1048576,12, 0)</f>
        <v>ALAMEDA</v>
      </c>
      <c r="T459">
        <f>VLOOKUP($A459, [1]FA21_Ridership!$1:$1048576,13, 0)</f>
        <v>2</v>
      </c>
      <c r="U459">
        <f t="shared" si="35"/>
        <v>45</v>
      </c>
      <c r="V459" s="67">
        <f t="shared" si="36"/>
        <v>0.109</v>
      </c>
      <c r="W459">
        <v>0.93960699999999997</v>
      </c>
      <c r="X459" s="67">
        <f t="shared" si="37"/>
        <v>0.86199999999999999</v>
      </c>
      <c r="Y459">
        <v>0.69428800000000002</v>
      </c>
      <c r="Z459" s="67">
        <f t="shared" si="38"/>
        <v>0.97599999999999998</v>
      </c>
      <c r="AA459">
        <f>VLOOKUP($C459,[1]Disability!$1:$1048576,5,FALSE)</f>
        <v>2</v>
      </c>
      <c r="AB459" s="67">
        <f t="shared" si="39"/>
        <v>0.91600000000000004</v>
      </c>
      <c r="AC459" t="e">
        <f>VLOOKUP($A459,#REF!,9,FALSE)</f>
        <v>#REF!</v>
      </c>
    </row>
    <row r="460" spans="1:29">
      <c r="A460">
        <v>52325</v>
      </c>
      <c r="B460">
        <v>459</v>
      </c>
      <c r="C460">
        <v>501530</v>
      </c>
      <c r="D460" t="s">
        <v>4235</v>
      </c>
      <c r="E460" t="s">
        <v>4236</v>
      </c>
      <c r="G460" t="e">
        <f>VLOOKUP($H460,[1]BRT!$1:$1048576,1,0)</f>
        <v>#N/A</v>
      </c>
      <c r="H460" t="s">
        <v>4620</v>
      </c>
      <c r="I460">
        <v>37.904238999999997</v>
      </c>
      <c r="J460">
        <v>-122.304151</v>
      </c>
      <c r="K460">
        <v>1368</v>
      </c>
      <c r="L460">
        <v>22.7</v>
      </c>
      <c r="M460">
        <v>2.6431718059999998</v>
      </c>
      <c r="N460">
        <v>1</v>
      </c>
      <c r="O460">
        <v>1</v>
      </c>
      <c r="P460">
        <v>2</v>
      </c>
      <c r="Q460" t="e">
        <f>VLOOKUP($A460,'[1]SheltersALL_2.17.22'!$1:$1048576,6,0)</f>
        <v>#N/A</v>
      </c>
      <c r="R460" t="str">
        <f>VLOOKUP($A460, [1]FA21_Ridership!$1:$1048576,11, 0)</f>
        <v>EL CERRITO</v>
      </c>
      <c r="S460" t="str">
        <f>VLOOKUP($A460, [1]FA21_Ridership!$1:$1048576,12, 0)</f>
        <v>CONTRA COSTA</v>
      </c>
      <c r="T460">
        <f>VLOOKUP($A460, [1]FA21_Ridership!$1:$1048576,13, 0)</f>
        <v>1</v>
      </c>
      <c r="U460">
        <f t="shared" si="35"/>
        <v>45.4</v>
      </c>
      <c r="V460" s="67">
        <f t="shared" si="36"/>
        <v>0.11</v>
      </c>
      <c r="W460">
        <v>0.73445000000000005</v>
      </c>
      <c r="X460" s="67">
        <f t="shared" si="37"/>
        <v>0.44800000000000001</v>
      </c>
      <c r="Y460">
        <v>0.15261</v>
      </c>
      <c r="Z460" s="67">
        <f t="shared" si="38"/>
        <v>0.37</v>
      </c>
      <c r="AA460">
        <f>VLOOKUP($C460,[1]Disability!$1:$1048576,5,FALSE)</f>
        <v>0</v>
      </c>
      <c r="AB460" s="67">
        <f t="shared" si="39"/>
        <v>0</v>
      </c>
      <c r="AC460" t="e">
        <f>VLOOKUP($A460,#REF!,9,FALSE)</f>
        <v>#REF!</v>
      </c>
    </row>
    <row r="461" spans="1:29">
      <c r="A461">
        <v>55940</v>
      </c>
      <c r="B461">
        <v>460</v>
      </c>
      <c r="C461">
        <v>1001580</v>
      </c>
      <c r="D461" t="s">
        <v>4235</v>
      </c>
      <c r="E461" t="s">
        <v>4236</v>
      </c>
      <c r="G461" t="e">
        <f>VLOOKUP($H461,[1]BRT!$1:$1048576,1,0)</f>
        <v>#N/A</v>
      </c>
      <c r="H461" t="s">
        <v>4621</v>
      </c>
      <c r="I461">
        <v>37.775436999999997</v>
      </c>
      <c r="J461">
        <v>-122.236133</v>
      </c>
      <c r="K461">
        <v>46</v>
      </c>
      <c r="L461">
        <v>46</v>
      </c>
      <c r="M461">
        <v>1.3043478260000001</v>
      </c>
      <c r="N461">
        <v>1</v>
      </c>
      <c r="O461">
        <v>0</v>
      </c>
      <c r="P461">
        <v>1</v>
      </c>
      <c r="Q461" t="e">
        <f>VLOOKUP($A461,'[1]SheltersALL_2.17.22'!$1:$1048576,6,0)</f>
        <v>#N/A</v>
      </c>
      <c r="R461" t="str">
        <f>VLOOKUP($A461, [1]FA21_Ridership!$1:$1048576,11, 0)</f>
        <v>OAKLAND</v>
      </c>
      <c r="S461" t="str">
        <f>VLOOKUP($A461, [1]FA21_Ridership!$1:$1048576,12, 0)</f>
        <v>ALAMEDA</v>
      </c>
      <c r="T461">
        <f>VLOOKUP($A461, [1]FA21_Ridership!$1:$1048576,13, 0)</f>
        <v>2</v>
      </c>
      <c r="U461">
        <f t="shared" si="35"/>
        <v>46</v>
      </c>
      <c r="V461" s="67">
        <f t="shared" si="36"/>
        <v>0.11</v>
      </c>
      <c r="W461">
        <v>0.58966099999999999</v>
      </c>
      <c r="X461" s="67">
        <f t="shared" si="37"/>
        <v>0.27700000000000002</v>
      </c>
      <c r="Y461">
        <v>0.34087200000000001</v>
      </c>
      <c r="Z461" s="67">
        <f t="shared" si="38"/>
        <v>0.68500000000000005</v>
      </c>
      <c r="AA461">
        <f>VLOOKUP($C461,[1]Disability!$1:$1048576,5,FALSE)</f>
        <v>0</v>
      </c>
      <c r="AB461" s="67">
        <f t="shared" si="39"/>
        <v>0</v>
      </c>
      <c r="AC461" t="e">
        <f>VLOOKUP($A461,#REF!,9,FALSE)</f>
        <v>#REF!</v>
      </c>
    </row>
    <row r="462" spans="1:29">
      <c r="A462">
        <v>51346</v>
      </c>
      <c r="B462">
        <v>461</v>
      </c>
      <c r="C462">
        <v>9902950</v>
      </c>
      <c r="D462" t="s">
        <v>4235</v>
      </c>
      <c r="E462" t="s">
        <v>4236</v>
      </c>
      <c r="G462" t="e">
        <f>VLOOKUP($H462,[1]BRT!$1:$1048576,1,0)</f>
        <v>#N/A</v>
      </c>
      <c r="H462" t="s">
        <v>4622</v>
      </c>
      <c r="I462">
        <v>37.446666999999998</v>
      </c>
      <c r="J462">
        <v>-122.12754200000001</v>
      </c>
      <c r="K462">
        <v>156</v>
      </c>
      <c r="L462">
        <v>46.7</v>
      </c>
      <c r="M462">
        <v>1.284796574</v>
      </c>
      <c r="N462">
        <v>1</v>
      </c>
      <c r="O462">
        <v>0</v>
      </c>
      <c r="P462">
        <v>1</v>
      </c>
      <c r="Q462" t="e">
        <f>VLOOKUP($A462,'[1]SheltersALL_2.17.22'!$1:$1048576,6,0)</f>
        <v>#N/A</v>
      </c>
      <c r="R462" t="str">
        <f>VLOOKUP($A462, [1]FA21_Ridership!$1:$1048576,11, 0)</f>
        <v>PALO ALTO</v>
      </c>
      <c r="S462" t="str">
        <f>VLOOKUP($A462, [1]FA21_Ridership!$1:$1048576,12, 0)</f>
        <v>SANTA CLARA</v>
      </c>
      <c r="T462">
        <f>VLOOKUP($A462, [1]FA21_Ridership!$1:$1048576,13, 0)</f>
        <v>9</v>
      </c>
      <c r="U462">
        <f t="shared" si="35"/>
        <v>46.7</v>
      </c>
      <c r="V462" s="67">
        <f t="shared" si="36"/>
        <v>0.11</v>
      </c>
      <c r="W462">
        <v>0.47829199999999999</v>
      </c>
      <c r="X462" s="67">
        <f t="shared" si="37"/>
        <v>0.18</v>
      </c>
      <c r="Y462">
        <v>1.7794000000000001E-2</v>
      </c>
      <c r="Z462" s="67">
        <f t="shared" si="38"/>
        <v>2.5000000000000001E-2</v>
      </c>
      <c r="AA462">
        <f>VLOOKUP($C462,[1]Disability!$1:$1048576,5,FALSE)</f>
        <v>0</v>
      </c>
      <c r="AB462" s="67">
        <f t="shared" si="39"/>
        <v>0</v>
      </c>
      <c r="AC462" t="e">
        <f>VLOOKUP($A462,#REF!,9,FALSE)</f>
        <v>#REF!</v>
      </c>
    </row>
    <row r="463" spans="1:29">
      <c r="A463">
        <v>59967</v>
      </c>
      <c r="B463">
        <v>462</v>
      </c>
      <c r="C463">
        <v>501470</v>
      </c>
      <c r="D463" t="s">
        <v>4235</v>
      </c>
      <c r="E463" t="s">
        <v>4236</v>
      </c>
      <c r="G463" t="e">
        <f>VLOOKUP($H463,[1]BRT!$1:$1048576,1,0)</f>
        <v>#N/A</v>
      </c>
      <c r="H463" t="s">
        <v>4623</v>
      </c>
      <c r="I463">
        <v>37.906381000000003</v>
      </c>
      <c r="J463">
        <v>-122.305159</v>
      </c>
      <c r="K463">
        <v>1368</v>
      </c>
      <c r="L463">
        <v>23.8</v>
      </c>
      <c r="M463">
        <v>2.5210084030000002</v>
      </c>
      <c r="N463">
        <v>1</v>
      </c>
      <c r="O463">
        <v>1</v>
      </c>
      <c r="P463">
        <v>2</v>
      </c>
      <c r="Q463" t="e">
        <f>VLOOKUP($A463,'[1]SheltersALL_2.17.22'!$1:$1048576,6,0)</f>
        <v>#N/A</v>
      </c>
      <c r="R463" t="str">
        <f>VLOOKUP($A463, [1]FA21_Ridership!$1:$1048576,11, 0)</f>
        <v>EL CERRITO</v>
      </c>
      <c r="S463" t="str">
        <f>VLOOKUP($A463, [1]FA21_Ridership!$1:$1048576,12, 0)</f>
        <v>CONTRA COSTA</v>
      </c>
      <c r="T463">
        <f>VLOOKUP($A463, [1]FA21_Ridership!$1:$1048576,13, 0)</f>
        <v>1</v>
      </c>
      <c r="U463">
        <f t="shared" si="35"/>
        <v>47.6</v>
      </c>
      <c r="V463" s="67">
        <f t="shared" si="36"/>
        <v>0.11</v>
      </c>
      <c r="W463">
        <v>0.538462</v>
      </c>
      <c r="X463" s="67">
        <f t="shared" si="37"/>
        <v>0.23799999999999999</v>
      </c>
      <c r="Y463">
        <v>0.242308</v>
      </c>
      <c r="Z463" s="67">
        <f t="shared" si="38"/>
        <v>0.55800000000000005</v>
      </c>
      <c r="AA463">
        <f>VLOOKUP($C463,[1]Disability!$1:$1048576,5,FALSE)</f>
        <v>1</v>
      </c>
      <c r="AB463" s="67">
        <f t="shared" si="39"/>
        <v>0.72499999999999998</v>
      </c>
      <c r="AC463" t="e">
        <f>VLOOKUP($A463,#REF!,9,FALSE)</f>
        <v>#REF!</v>
      </c>
    </row>
    <row r="464" spans="1:29">
      <c r="A464">
        <v>53994</v>
      </c>
      <c r="B464">
        <v>463</v>
      </c>
      <c r="C464">
        <v>102500</v>
      </c>
      <c r="D464" t="s">
        <v>4235</v>
      </c>
      <c r="E464" t="s">
        <v>4236</v>
      </c>
      <c r="G464" t="e">
        <f>VLOOKUP($H464,[1]BRT!$1:$1048576,1,0)</f>
        <v>#N/A</v>
      </c>
      <c r="H464" t="s">
        <v>4624</v>
      </c>
      <c r="I464">
        <v>37.757812000000001</v>
      </c>
      <c r="J464">
        <v>-122.248661</v>
      </c>
      <c r="K464">
        <v>1012</v>
      </c>
      <c r="L464">
        <v>48</v>
      </c>
      <c r="M464">
        <v>1.25</v>
      </c>
      <c r="N464">
        <v>1</v>
      </c>
      <c r="O464">
        <v>0</v>
      </c>
      <c r="P464">
        <v>1</v>
      </c>
      <c r="Q464" t="e">
        <f>VLOOKUP($A464,'[1]SheltersALL_2.17.22'!$1:$1048576,6,0)</f>
        <v>#N/A</v>
      </c>
      <c r="R464" t="str">
        <f>VLOOKUP($A464, [1]FA21_Ridership!$1:$1048576,11, 0)</f>
        <v>ALAMEDA</v>
      </c>
      <c r="S464" t="str">
        <f>VLOOKUP($A464, [1]FA21_Ridership!$1:$1048576,12, 0)</f>
        <v>ALAMEDA</v>
      </c>
      <c r="T464">
        <f>VLOOKUP($A464, [1]FA21_Ridership!$1:$1048576,13, 0)</f>
        <v>3</v>
      </c>
      <c r="U464">
        <f t="shared" si="35"/>
        <v>48</v>
      </c>
      <c r="V464" s="67">
        <f t="shared" si="36"/>
        <v>0.111</v>
      </c>
      <c r="W464">
        <v>0.57394400000000001</v>
      </c>
      <c r="X464" s="67">
        <f t="shared" si="37"/>
        <v>0.26</v>
      </c>
      <c r="Y464">
        <v>8.2741999999999996E-2</v>
      </c>
      <c r="Z464" s="67">
        <f t="shared" si="38"/>
        <v>0.17899999999999999</v>
      </c>
      <c r="AA464">
        <f>VLOOKUP($C464,[1]Disability!$1:$1048576,5,FALSE)</f>
        <v>0</v>
      </c>
      <c r="AB464" s="67">
        <f t="shared" si="39"/>
        <v>0</v>
      </c>
      <c r="AC464" t="e">
        <f>VLOOKUP($A464,#REF!,9,FALSE)</f>
        <v>#REF!</v>
      </c>
    </row>
    <row r="465" spans="1:29">
      <c r="A465">
        <v>57817</v>
      </c>
      <c r="B465">
        <v>464</v>
      </c>
      <c r="C465">
        <v>305730</v>
      </c>
      <c r="D465" t="s">
        <v>4235</v>
      </c>
      <c r="E465" t="s">
        <v>4236</v>
      </c>
      <c r="G465" t="e">
        <f>VLOOKUP($H465,[1]BRT!$1:$1048576,1,0)</f>
        <v>#N/A</v>
      </c>
      <c r="H465" t="s">
        <v>4625</v>
      </c>
      <c r="I465">
        <v>37.853842</v>
      </c>
      <c r="J465">
        <v>-122.235995</v>
      </c>
      <c r="K465">
        <v>95</v>
      </c>
      <c r="L465">
        <v>49.5</v>
      </c>
      <c r="M465">
        <v>1.212121212</v>
      </c>
      <c r="N465">
        <v>1</v>
      </c>
      <c r="O465">
        <v>0</v>
      </c>
      <c r="P465">
        <v>1</v>
      </c>
      <c r="Q465" t="e">
        <f>VLOOKUP($A465,'[1]SheltersALL_2.17.22'!$1:$1048576,6,0)</f>
        <v>#N/A</v>
      </c>
      <c r="R465" t="str">
        <f>VLOOKUP($A465, [1]FA21_Ridership!$1:$1048576,11, 0)</f>
        <v>BERKELEY</v>
      </c>
      <c r="S465" t="str">
        <f>VLOOKUP($A465, [1]FA21_Ridership!$1:$1048576,12, 0)</f>
        <v>ALAMEDA</v>
      </c>
      <c r="T465">
        <f>VLOOKUP($A465, [1]FA21_Ridership!$1:$1048576,13, 0)</f>
        <v>2</v>
      </c>
      <c r="U465">
        <f t="shared" si="35"/>
        <v>49.5</v>
      </c>
      <c r="V465" s="67">
        <f t="shared" si="36"/>
        <v>0.111</v>
      </c>
      <c r="W465">
        <v>0.24046400000000001</v>
      </c>
      <c r="X465" s="67">
        <f t="shared" si="37"/>
        <v>3.6999999999999998E-2</v>
      </c>
      <c r="Y465">
        <v>1.6584000000000002E-2</v>
      </c>
      <c r="Z465" s="67">
        <f t="shared" si="38"/>
        <v>1.9E-2</v>
      </c>
      <c r="AA465">
        <f>VLOOKUP($C465,[1]Disability!$1:$1048576,5,FALSE)</f>
        <v>0</v>
      </c>
      <c r="AB465" s="67">
        <f t="shared" si="39"/>
        <v>0</v>
      </c>
      <c r="AC465" t="e">
        <f>VLOOKUP($A465,#REF!,9,FALSE)</f>
        <v>#REF!</v>
      </c>
    </row>
    <row r="466" spans="1:29">
      <c r="A466">
        <v>54439</v>
      </c>
      <c r="B466">
        <v>465</v>
      </c>
      <c r="C466">
        <v>1007300</v>
      </c>
      <c r="D466" t="s">
        <v>4235</v>
      </c>
      <c r="E466" t="s">
        <v>4236</v>
      </c>
      <c r="G466" t="e">
        <f>VLOOKUP($H466,[1]BRT!$1:$1048576,1,0)</f>
        <v>#N/A</v>
      </c>
      <c r="H466" t="s">
        <v>4626</v>
      </c>
      <c r="I466">
        <v>37.846015999999999</v>
      </c>
      <c r="J466">
        <v>-122.25515799999999</v>
      </c>
      <c r="K466">
        <v>95</v>
      </c>
      <c r="L466">
        <v>49.5</v>
      </c>
      <c r="M466">
        <v>1.212121212</v>
      </c>
      <c r="N466">
        <v>1</v>
      </c>
      <c r="O466">
        <v>0</v>
      </c>
      <c r="P466">
        <v>1</v>
      </c>
      <c r="Q466" t="e">
        <f>VLOOKUP($A466,'[1]SheltersALL_2.17.22'!$1:$1048576,6,0)</f>
        <v>#N/A</v>
      </c>
      <c r="R466" t="str">
        <f>VLOOKUP($A466, [1]FA21_Ridership!$1:$1048576,11, 0)</f>
        <v>OAKLAND</v>
      </c>
      <c r="S466" t="str">
        <f>VLOOKUP($A466, [1]FA21_Ridership!$1:$1048576,12, 0)</f>
        <v>ALAMEDA</v>
      </c>
      <c r="T466">
        <f>VLOOKUP($A466, [1]FA21_Ridership!$1:$1048576,13, 0)</f>
        <v>2</v>
      </c>
      <c r="U466">
        <f t="shared" si="35"/>
        <v>49.5</v>
      </c>
      <c r="V466" s="67">
        <f t="shared" si="36"/>
        <v>0.111</v>
      </c>
      <c r="W466">
        <v>0.30931999999999998</v>
      </c>
      <c r="X466" s="67">
        <f t="shared" si="37"/>
        <v>7.3999999999999996E-2</v>
      </c>
      <c r="Y466">
        <v>0.22012599999999999</v>
      </c>
      <c r="Z466" s="67">
        <f t="shared" si="38"/>
        <v>0.505</v>
      </c>
      <c r="AA466">
        <f>VLOOKUP($C466,[1]Disability!$1:$1048576,5,FALSE)</f>
        <v>0</v>
      </c>
      <c r="AB466" s="67">
        <f t="shared" si="39"/>
        <v>0</v>
      </c>
      <c r="AC466" t="e">
        <f>VLOOKUP($A466,#REF!,9,FALSE)</f>
        <v>#REF!</v>
      </c>
    </row>
    <row r="467" spans="1:29">
      <c r="A467">
        <v>51147</v>
      </c>
      <c r="B467">
        <v>466</v>
      </c>
      <c r="C467">
        <v>1020810</v>
      </c>
      <c r="D467" t="s">
        <v>4235</v>
      </c>
      <c r="E467" t="s">
        <v>4236</v>
      </c>
      <c r="G467" t="e">
        <f>VLOOKUP($H467,[1]BRT!$1:$1048576,1,0)</f>
        <v>#N/A</v>
      </c>
      <c r="H467" t="s">
        <v>4627</v>
      </c>
      <c r="I467">
        <v>37.852564000000001</v>
      </c>
      <c r="J467">
        <v>-122.23401699999999</v>
      </c>
      <c r="K467">
        <v>95</v>
      </c>
      <c r="L467">
        <v>49.5</v>
      </c>
      <c r="M467">
        <v>1.212121212</v>
      </c>
      <c r="N467">
        <v>0</v>
      </c>
      <c r="O467">
        <v>1</v>
      </c>
      <c r="P467">
        <v>1</v>
      </c>
      <c r="Q467" t="e">
        <f>VLOOKUP($A467,'[1]SheltersALL_2.17.22'!$1:$1048576,6,0)</f>
        <v>#N/A</v>
      </c>
      <c r="R467" t="str">
        <f>VLOOKUP($A467, [1]FA21_Ridership!$1:$1048576,11, 0)</f>
        <v>OAKLAND</v>
      </c>
      <c r="S467" t="str">
        <f>VLOOKUP($A467, [1]FA21_Ridership!$1:$1048576,12, 0)</f>
        <v>ALAMEDA</v>
      </c>
      <c r="T467">
        <f>VLOOKUP($A467, [1]FA21_Ridership!$1:$1048576,13, 0)</f>
        <v>2</v>
      </c>
      <c r="U467">
        <f t="shared" si="35"/>
        <v>49.5</v>
      </c>
      <c r="V467" s="67">
        <f t="shared" si="36"/>
        <v>0.111</v>
      </c>
      <c r="W467">
        <v>0.25737199999999999</v>
      </c>
      <c r="X467" s="67">
        <f t="shared" si="37"/>
        <v>4.4999999999999998E-2</v>
      </c>
      <c r="Y467">
        <v>0.104227</v>
      </c>
      <c r="Z467" s="67">
        <f t="shared" si="38"/>
        <v>0.25900000000000001</v>
      </c>
      <c r="AA467">
        <f>VLOOKUP($C467,[1]Disability!$1:$1048576,5,FALSE)</f>
        <v>0</v>
      </c>
      <c r="AB467" s="67">
        <f t="shared" si="39"/>
        <v>0</v>
      </c>
      <c r="AC467" t="e">
        <f>VLOOKUP($A467,#REF!,9,FALSE)</f>
        <v>#REF!</v>
      </c>
    </row>
    <row r="468" spans="1:29">
      <c r="A468">
        <v>50335</v>
      </c>
      <c r="B468">
        <v>467</v>
      </c>
      <c r="C468">
        <v>801390</v>
      </c>
      <c r="D468" t="s">
        <v>4235</v>
      </c>
      <c r="E468" t="s">
        <v>4236</v>
      </c>
      <c r="G468" t="e">
        <f>VLOOKUP($H468,[1]BRT!$1:$1048576,1,0)</f>
        <v>#N/A</v>
      </c>
      <c r="H468" t="s">
        <v>4628</v>
      </c>
      <c r="I468">
        <v>37.668785</v>
      </c>
      <c r="J468">
        <v>-122.084227</v>
      </c>
      <c r="K468">
        <v>1190</v>
      </c>
      <c r="L468">
        <v>25</v>
      </c>
      <c r="M468">
        <v>2.4</v>
      </c>
      <c r="N468">
        <v>2</v>
      </c>
      <c r="O468">
        <v>0</v>
      </c>
      <c r="P468">
        <v>2</v>
      </c>
      <c r="Q468" t="e">
        <f>VLOOKUP($A468,'[1]SheltersALL_2.17.22'!$1:$1048576,6,0)</f>
        <v>#N/A</v>
      </c>
      <c r="R468" t="str">
        <f>VLOOKUP($A468, [1]FA21_Ridership!$1:$1048576,11, 0)</f>
        <v>HAYWARD</v>
      </c>
      <c r="S468" t="str">
        <f>VLOOKUP($A468, [1]FA21_Ridership!$1:$1048576,12, 0)</f>
        <v>ALAMEDA</v>
      </c>
      <c r="T468">
        <f>VLOOKUP($A468, [1]FA21_Ridership!$1:$1048576,13, 0)</f>
        <v>4</v>
      </c>
      <c r="U468">
        <f t="shared" si="35"/>
        <v>50</v>
      </c>
      <c r="V468" s="67">
        <f t="shared" si="36"/>
        <v>0.112</v>
      </c>
      <c r="W468">
        <v>0.81149700000000002</v>
      </c>
      <c r="X468" s="67">
        <f t="shared" si="37"/>
        <v>0.60099999999999998</v>
      </c>
      <c r="Y468">
        <v>0.28488400000000003</v>
      </c>
      <c r="Z468" s="67">
        <f t="shared" si="38"/>
        <v>0.61199999999999999</v>
      </c>
      <c r="AA468">
        <f>VLOOKUP($C468,[1]Disability!$1:$1048576,5,FALSE)</f>
        <v>1</v>
      </c>
      <c r="AB468" s="67">
        <f t="shared" si="39"/>
        <v>0.72499999999999998</v>
      </c>
      <c r="AC468" t="e">
        <f>VLOOKUP($A468,#REF!,9,FALSE)</f>
        <v>#REF!</v>
      </c>
    </row>
    <row r="469" spans="1:29">
      <c r="A469">
        <v>57791</v>
      </c>
      <c r="B469">
        <v>468</v>
      </c>
      <c r="C469">
        <v>9901110</v>
      </c>
      <c r="D469" t="s">
        <v>4235</v>
      </c>
      <c r="E469" t="s">
        <v>4236</v>
      </c>
      <c r="G469" t="e">
        <f>VLOOKUP($H469,[1]BRT!$1:$1048576,1,0)</f>
        <v>#N/A</v>
      </c>
      <c r="H469" t="s">
        <v>4629</v>
      </c>
      <c r="I469">
        <v>37.965333999999999</v>
      </c>
      <c r="J469">
        <v>-122.31206899999999</v>
      </c>
      <c r="K469">
        <v>840</v>
      </c>
      <c r="L469">
        <v>50</v>
      </c>
      <c r="M469">
        <v>1.2</v>
      </c>
      <c r="N469">
        <v>0</v>
      </c>
      <c r="O469">
        <v>1</v>
      </c>
      <c r="P469">
        <v>1</v>
      </c>
      <c r="Q469" t="e">
        <f>VLOOKUP($A469,'[1]SheltersALL_2.17.22'!$1:$1048576,6,0)</f>
        <v>#N/A</v>
      </c>
      <c r="R469" t="str">
        <f>VLOOKUP($A469, [1]FA21_Ridership!$1:$1048576,11, 0)</f>
        <v>COUNTY-CONTRA COSTA</v>
      </c>
      <c r="S469" t="str">
        <f>VLOOKUP($A469, [1]FA21_Ridership!$1:$1048576,12, 0)</f>
        <v>CONTRA COSTA</v>
      </c>
      <c r="T469">
        <f>VLOOKUP($A469, [1]FA21_Ridership!$1:$1048576,13, 0)</f>
        <v>1</v>
      </c>
      <c r="U469">
        <f t="shared" si="35"/>
        <v>50</v>
      </c>
      <c r="V469" s="67">
        <f t="shared" si="36"/>
        <v>0.112</v>
      </c>
      <c r="W469">
        <v>0.667134</v>
      </c>
      <c r="X469" s="67">
        <f t="shared" si="37"/>
        <v>0.35699999999999998</v>
      </c>
      <c r="Y469">
        <v>0.15772</v>
      </c>
      <c r="Z469" s="67">
        <f t="shared" si="38"/>
        <v>0.379</v>
      </c>
      <c r="AA469">
        <f>VLOOKUP($C469,[1]Disability!$1:$1048576,5,FALSE)</f>
        <v>1</v>
      </c>
      <c r="AB469" s="67">
        <f t="shared" si="39"/>
        <v>0.72499999999999998</v>
      </c>
      <c r="AC469" t="e">
        <f>VLOOKUP($A469,#REF!,9,FALSE)</f>
        <v>#REF!</v>
      </c>
    </row>
    <row r="470" spans="1:29">
      <c r="A470">
        <v>52978</v>
      </c>
      <c r="B470">
        <v>469</v>
      </c>
      <c r="C470">
        <v>9907920</v>
      </c>
      <c r="D470" t="s">
        <v>4235</v>
      </c>
      <c r="E470" t="s">
        <v>4236</v>
      </c>
      <c r="G470" t="e">
        <f>VLOOKUP($H470,[1]BRT!$1:$1048576,1,0)</f>
        <v>#N/A</v>
      </c>
      <c r="H470" t="s">
        <v>4630</v>
      </c>
      <c r="I470">
        <v>37.760527000000003</v>
      </c>
      <c r="J470">
        <v>-122.25503</v>
      </c>
      <c r="K470">
        <v>51</v>
      </c>
      <c r="L470">
        <v>51</v>
      </c>
      <c r="M470">
        <v>1.1764705879999999</v>
      </c>
      <c r="N470">
        <v>1</v>
      </c>
      <c r="O470">
        <v>0</v>
      </c>
      <c r="P470">
        <v>1</v>
      </c>
      <c r="Q470" t="e">
        <f>VLOOKUP($A470,'[1]SheltersALL_2.17.22'!$1:$1048576,6,0)</f>
        <v>#N/A</v>
      </c>
      <c r="R470" t="str">
        <f>VLOOKUP($A470, [1]FA21_Ridership!$1:$1048576,11, 0)</f>
        <v>ALAMEDA</v>
      </c>
      <c r="S470" t="str">
        <f>VLOOKUP($A470, [1]FA21_Ridership!$1:$1048576,12, 0)</f>
        <v>ALAMEDA</v>
      </c>
      <c r="T470">
        <f>VLOOKUP($A470, [1]FA21_Ridership!$1:$1048576,13, 0)</f>
        <v>3</v>
      </c>
      <c r="U470">
        <f t="shared" si="35"/>
        <v>51</v>
      </c>
      <c r="V470" s="67">
        <f t="shared" si="36"/>
        <v>0.112</v>
      </c>
      <c r="W470">
        <v>0.63028499999999998</v>
      </c>
      <c r="X470" s="67">
        <f t="shared" si="37"/>
        <v>0.32300000000000001</v>
      </c>
      <c r="Y470">
        <v>0.25151000000000001</v>
      </c>
      <c r="Z470" s="67">
        <f t="shared" si="38"/>
        <v>0.57199999999999995</v>
      </c>
      <c r="AA470">
        <f>VLOOKUP($C470,[1]Disability!$1:$1048576,5,FALSE)</f>
        <v>1</v>
      </c>
      <c r="AB470" s="67">
        <f t="shared" si="39"/>
        <v>0.72499999999999998</v>
      </c>
      <c r="AC470" t="e">
        <f>VLOOKUP($A470,#REF!,9,FALSE)</f>
        <v>#REF!</v>
      </c>
    </row>
    <row r="471" spans="1:29">
      <c r="A471">
        <v>51166</v>
      </c>
      <c r="B471">
        <v>470</v>
      </c>
      <c r="C471">
        <v>200400</v>
      </c>
      <c r="D471" t="s">
        <v>4235</v>
      </c>
      <c r="E471" t="s">
        <v>4236</v>
      </c>
      <c r="G471" t="e">
        <f>VLOOKUP($H471,[1]BRT!$1:$1048576,1,0)</f>
        <v>#N/A</v>
      </c>
      <c r="H471" t="s">
        <v>4578</v>
      </c>
      <c r="I471">
        <v>37.886462000000002</v>
      </c>
      <c r="J471">
        <v>-122.29787</v>
      </c>
      <c r="K471">
        <v>1446</v>
      </c>
      <c r="L471">
        <v>17</v>
      </c>
      <c r="M471">
        <v>3.5294117649999999</v>
      </c>
      <c r="N471">
        <v>1</v>
      </c>
      <c r="O471">
        <v>2</v>
      </c>
      <c r="P471">
        <v>3</v>
      </c>
      <c r="Q471" t="str">
        <f>VLOOKUP($A471,'[1]SheltersALL_2.17.22'!$1:$1048576,6,0)</f>
        <v>Albany</v>
      </c>
      <c r="R471" t="str">
        <f>VLOOKUP($A471, [1]FA21_Ridership!$1:$1048576,11, 0)</f>
        <v>ALBANY</v>
      </c>
      <c r="S471" t="str">
        <f>VLOOKUP($A471, [1]FA21_Ridership!$1:$1048576,12, 0)</f>
        <v>ALAMEDA</v>
      </c>
      <c r="T471">
        <f>VLOOKUP($A471, [1]FA21_Ridership!$1:$1048576,13, 0)</f>
        <v>1</v>
      </c>
      <c r="U471">
        <f t="shared" si="35"/>
        <v>51</v>
      </c>
      <c r="V471" s="67">
        <f t="shared" si="36"/>
        <v>0.112</v>
      </c>
      <c r="W471">
        <v>0.68288700000000002</v>
      </c>
      <c r="X471" s="67">
        <f t="shared" si="37"/>
        <v>0.39</v>
      </c>
      <c r="Y471">
        <v>0.44023499999999999</v>
      </c>
      <c r="Z471" s="67">
        <f t="shared" si="38"/>
        <v>0.81</v>
      </c>
      <c r="AA471">
        <f>VLOOKUP($C471,[1]Disability!$1:$1048576,5,FALSE)</f>
        <v>1</v>
      </c>
      <c r="AB471" s="67">
        <f t="shared" si="39"/>
        <v>0.72499999999999998</v>
      </c>
      <c r="AC471" t="e">
        <f>VLOOKUP($A471,#REF!,9,FALSE)</f>
        <v>#REF!</v>
      </c>
    </row>
    <row r="472" spans="1:29">
      <c r="A472">
        <v>51356</v>
      </c>
      <c r="B472">
        <v>471</v>
      </c>
      <c r="C472">
        <v>501450</v>
      </c>
      <c r="D472" t="s">
        <v>4235</v>
      </c>
      <c r="E472" t="s">
        <v>4236</v>
      </c>
      <c r="F472" t="s">
        <v>4373</v>
      </c>
      <c r="G472" t="e">
        <f>VLOOKUP($H472,[1]BRT!$1:$1048576,1,0)</f>
        <v>#N/A</v>
      </c>
      <c r="H472" t="s">
        <v>4374</v>
      </c>
      <c r="I472">
        <v>37.925038000000001</v>
      </c>
      <c r="J472">
        <v>-122.318029</v>
      </c>
      <c r="K472">
        <v>75</v>
      </c>
      <c r="L472">
        <v>51.5</v>
      </c>
      <c r="M472">
        <v>1.165048544</v>
      </c>
      <c r="N472">
        <v>0</v>
      </c>
      <c r="O472">
        <v>1</v>
      </c>
      <c r="P472">
        <v>1</v>
      </c>
      <c r="Q472" t="e">
        <f>VLOOKUP($A472,'[1]SheltersALL_2.17.22'!$1:$1048576,6,0)</f>
        <v>#N/A</v>
      </c>
      <c r="R472" t="str">
        <f>VLOOKUP($A472, [1]FA21_Ridership!$1:$1048576,11, 0)</f>
        <v>EL CERRITO</v>
      </c>
      <c r="S472" t="str">
        <f>VLOOKUP($A472, [1]FA21_Ridership!$1:$1048576,12, 0)</f>
        <v>CONTRA COSTA</v>
      </c>
      <c r="T472">
        <f>VLOOKUP($A472, [1]FA21_Ridership!$1:$1048576,13, 0)</f>
        <v>1</v>
      </c>
      <c r="U472">
        <f t="shared" si="35"/>
        <v>51.5</v>
      </c>
      <c r="V472" s="67">
        <f t="shared" si="36"/>
        <v>0.113</v>
      </c>
      <c r="W472">
        <v>0.84948500000000005</v>
      </c>
      <c r="X472" s="67">
        <f t="shared" si="37"/>
        <v>0.67200000000000004</v>
      </c>
      <c r="Y472">
        <v>0.23814399999999999</v>
      </c>
      <c r="Z472" s="67">
        <f t="shared" si="38"/>
        <v>0.54100000000000004</v>
      </c>
      <c r="AA472">
        <f>VLOOKUP($C472,[1]Disability!$1:$1048576,5,FALSE)</f>
        <v>0</v>
      </c>
      <c r="AB472" s="67">
        <f t="shared" si="39"/>
        <v>0</v>
      </c>
      <c r="AC472" t="e">
        <f>VLOOKUP($A472,#REF!,9,FALSE)</f>
        <v>#REF!</v>
      </c>
    </row>
    <row r="473" spans="1:29">
      <c r="A473">
        <v>55813</v>
      </c>
      <c r="B473">
        <v>472</v>
      </c>
      <c r="C473">
        <v>9802370</v>
      </c>
      <c r="D473" t="s">
        <v>4235</v>
      </c>
      <c r="E473" t="s">
        <v>4236</v>
      </c>
      <c r="G473" t="e">
        <f>VLOOKUP($H473,[1]BRT!$1:$1048576,1,0)</f>
        <v>#N/A</v>
      </c>
      <c r="H473" t="s">
        <v>4497</v>
      </c>
      <c r="I473">
        <v>37.459885</v>
      </c>
      <c r="J473">
        <v>-121.912047</v>
      </c>
      <c r="K473">
        <v>1020</v>
      </c>
      <c r="L473">
        <v>26.2</v>
      </c>
      <c r="M473">
        <v>2.2900763359999998</v>
      </c>
      <c r="N473">
        <v>2</v>
      </c>
      <c r="O473">
        <v>0</v>
      </c>
      <c r="P473">
        <v>2</v>
      </c>
      <c r="Q473" t="e">
        <f>VLOOKUP($A473,'[1]SheltersALL_2.17.22'!$1:$1048576,6,0)</f>
        <v>#N/A</v>
      </c>
      <c r="R473" t="str">
        <f>VLOOKUP($A473, [1]FA21_Ridership!$1:$1048576,11, 0)</f>
        <v>MILPITAS</v>
      </c>
      <c r="S473" t="str">
        <f>VLOOKUP($A473, [1]FA21_Ridership!$1:$1048576,12, 0)</f>
        <v>SANTA CLARA</v>
      </c>
      <c r="T473">
        <f>VLOOKUP($A473, [1]FA21_Ridership!$1:$1048576,13, 0)</f>
        <v>9</v>
      </c>
      <c r="U473">
        <f t="shared" si="35"/>
        <v>52.4</v>
      </c>
      <c r="V473" s="67">
        <f t="shared" si="36"/>
        <v>0.113</v>
      </c>
      <c r="W473">
        <v>0.95878699999999994</v>
      </c>
      <c r="X473" s="67">
        <f t="shared" si="37"/>
        <v>0.92</v>
      </c>
      <c r="Y473">
        <v>0.17100899999999999</v>
      </c>
      <c r="Z473" s="67">
        <f t="shared" si="38"/>
        <v>0.41199999999999998</v>
      </c>
      <c r="AA473">
        <f>VLOOKUP($C473,[1]Disability!$1:$1048576,5,FALSE)</f>
        <v>0</v>
      </c>
      <c r="AB473" s="67">
        <f t="shared" si="39"/>
        <v>0</v>
      </c>
      <c r="AC473" t="e">
        <f>VLOOKUP($A473,#REF!,9,FALSE)</f>
        <v>#REF!</v>
      </c>
    </row>
    <row r="474" spans="1:29">
      <c r="A474">
        <v>55626</v>
      </c>
      <c r="B474">
        <v>473</v>
      </c>
      <c r="C474">
        <v>706380</v>
      </c>
      <c r="D474" t="s">
        <v>4235</v>
      </c>
      <c r="E474" t="s">
        <v>4236</v>
      </c>
      <c r="G474" t="e">
        <f>VLOOKUP($H474,[1]BRT!$1:$1048576,1,0)</f>
        <v>#N/A</v>
      </c>
      <c r="H474" t="s">
        <v>4631</v>
      </c>
      <c r="I474">
        <v>37.477953999999997</v>
      </c>
      <c r="J474">
        <v>-121.92253599999999</v>
      </c>
      <c r="K474">
        <v>1021</v>
      </c>
      <c r="L474">
        <v>26.4</v>
      </c>
      <c r="M474">
        <v>2.2727272730000001</v>
      </c>
      <c r="N474">
        <v>2</v>
      </c>
      <c r="O474">
        <v>0</v>
      </c>
      <c r="P474">
        <v>2</v>
      </c>
      <c r="Q474" t="e">
        <f>VLOOKUP($A474,'[1]SheltersALL_2.17.22'!$1:$1048576,6,0)</f>
        <v>#N/A</v>
      </c>
      <c r="R474" t="str">
        <f>VLOOKUP($A474, [1]FA21_Ridership!$1:$1048576,11, 0)</f>
        <v>FREMONT</v>
      </c>
      <c r="S474" t="str">
        <f>VLOOKUP($A474, [1]FA21_Ridership!$1:$1048576,12, 0)</f>
        <v>ALAMEDA</v>
      </c>
      <c r="T474">
        <f>VLOOKUP($A474, [1]FA21_Ridership!$1:$1048576,13, 0)</f>
        <v>5</v>
      </c>
      <c r="U474">
        <f t="shared" si="35"/>
        <v>52.8</v>
      </c>
      <c r="V474" s="67">
        <f t="shared" si="36"/>
        <v>0.113</v>
      </c>
      <c r="W474">
        <v>0.76148099999999996</v>
      </c>
      <c r="X474" s="67">
        <f t="shared" si="37"/>
        <v>0.51400000000000001</v>
      </c>
      <c r="Y474">
        <v>7.4815000000000006E-2</v>
      </c>
      <c r="Z474" s="67">
        <f t="shared" si="38"/>
        <v>0.14899999999999999</v>
      </c>
      <c r="AA474">
        <f>VLOOKUP($C474,[1]Disability!$1:$1048576,5,FALSE)</f>
        <v>0</v>
      </c>
      <c r="AB474" s="67">
        <f t="shared" si="39"/>
        <v>0</v>
      </c>
      <c r="AC474" t="e">
        <f>VLOOKUP($A474,#REF!,9,FALSE)</f>
        <v>#REF!</v>
      </c>
    </row>
    <row r="475" spans="1:29">
      <c r="A475">
        <v>52300</v>
      </c>
      <c r="B475">
        <v>474</v>
      </c>
      <c r="C475">
        <v>301010</v>
      </c>
      <c r="D475" t="s">
        <v>4235</v>
      </c>
      <c r="E475" t="s">
        <v>4236</v>
      </c>
      <c r="G475" t="e">
        <f>VLOOKUP($H475,[1]BRT!$1:$1048576,1,0)</f>
        <v>#N/A</v>
      </c>
      <c r="H475" t="s">
        <v>4632</v>
      </c>
      <c r="I475">
        <v>37.852170000000001</v>
      </c>
      <c r="J475">
        <v>-122.286247</v>
      </c>
      <c r="K475">
        <v>96</v>
      </c>
      <c r="L475">
        <v>53.6</v>
      </c>
      <c r="M475">
        <v>1.119402985</v>
      </c>
      <c r="N475">
        <v>0</v>
      </c>
      <c r="O475">
        <v>1</v>
      </c>
      <c r="P475">
        <v>1</v>
      </c>
      <c r="Q475" t="e">
        <f>VLOOKUP($A475,'[1]SheltersALL_2.17.22'!$1:$1048576,6,0)</f>
        <v>#N/A</v>
      </c>
      <c r="R475" t="str">
        <f>VLOOKUP($A475, [1]FA21_Ridership!$1:$1048576,11, 0)</f>
        <v>BERKELEY</v>
      </c>
      <c r="S475" t="str">
        <f>VLOOKUP($A475, [1]FA21_Ridership!$1:$1048576,12, 0)</f>
        <v>ALAMEDA</v>
      </c>
      <c r="T475">
        <f>VLOOKUP($A475, [1]FA21_Ridership!$1:$1048576,13, 0)</f>
        <v>1</v>
      </c>
      <c r="U475">
        <f t="shared" si="35"/>
        <v>53.6</v>
      </c>
      <c r="V475" s="67">
        <f t="shared" si="36"/>
        <v>0.113</v>
      </c>
      <c r="W475">
        <v>0.73631500000000005</v>
      </c>
      <c r="X475" s="67">
        <f t="shared" si="37"/>
        <v>0.45700000000000002</v>
      </c>
      <c r="Y475">
        <v>0.23185500000000001</v>
      </c>
      <c r="Z475" s="67">
        <f t="shared" si="38"/>
        <v>0.52400000000000002</v>
      </c>
      <c r="AA475">
        <f>VLOOKUP($C475,[1]Disability!$1:$1048576,5,FALSE)</f>
        <v>0</v>
      </c>
      <c r="AB475" s="67">
        <f t="shared" si="39"/>
        <v>0</v>
      </c>
      <c r="AC475" t="e">
        <f>VLOOKUP($A475,#REF!,9,FALSE)</f>
        <v>#REF!</v>
      </c>
    </row>
    <row r="476" spans="1:29">
      <c r="A476">
        <v>51342</v>
      </c>
      <c r="B476">
        <v>475</v>
      </c>
      <c r="C476">
        <v>9902940</v>
      </c>
      <c r="D476" t="s">
        <v>4235</v>
      </c>
      <c r="E476" t="s">
        <v>4236</v>
      </c>
      <c r="G476" t="e">
        <f>VLOOKUP($H476,[1]BRT!$1:$1048576,1,0)</f>
        <v>#N/A</v>
      </c>
      <c r="H476" t="s">
        <v>4622</v>
      </c>
      <c r="I476">
        <v>37.446514000000001</v>
      </c>
      <c r="J476">
        <v>-122.127703</v>
      </c>
      <c r="K476">
        <v>189</v>
      </c>
      <c r="L476">
        <v>54</v>
      </c>
      <c r="M476">
        <v>1.111111111</v>
      </c>
      <c r="N476">
        <v>1</v>
      </c>
      <c r="O476">
        <v>0</v>
      </c>
      <c r="P476">
        <v>1</v>
      </c>
      <c r="Q476" t="e">
        <f>VLOOKUP($A476,'[1]SheltersALL_2.17.22'!$1:$1048576,6,0)</f>
        <v>#N/A</v>
      </c>
      <c r="R476" t="str">
        <f>VLOOKUP($A476, [1]FA21_Ridership!$1:$1048576,11, 0)</f>
        <v>PALO ALTO</v>
      </c>
      <c r="S476" t="str">
        <f>VLOOKUP($A476, [1]FA21_Ridership!$1:$1048576,12, 0)</f>
        <v>SANTA CLARA</v>
      </c>
      <c r="T476">
        <f>VLOOKUP($A476, [1]FA21_Ridership!$1:$1048576,13, 0)</f>
        <v>9</v>
      </c>
      <c r="U476">
        <f t="shared" si="35"/>
        <v>54</v>
      </c>
      <c r="V476" s="67">
        <f t="shared" si="36"/>
        <v>0.113</v>
      </c>
      <c r="W476">
        <v>0.30720999999999998</v>
      </c>
      <c r="X476" s="67">
        <f t="shared" si="37"/>
        <v>7.1999999999999995E-2</v>
      </c>
      <c r="Y476">
        <v>0.102784</v>
      </c>
      <c r="Z476" s="67">
        <f t="shared" si="38"/>
        <v>0.25600000000000001</v>
      </c>
      <c r="AA476">
        <f>VLOOKUP($C476,[1]Disability!$1:$1048576,5,FALSE)</f>
        <v>0</v>
      </c>
      <c r="AB476" s="67">
        <f t="shared" si="39"/>
        <v>0</v>
      </c>
      <c r="AC476" t="e">
        <f>VLOOKUP($A476,#REF!,9,FALSE)</f>
        <v>#REF!</v>
      </c>
    </row>
    <row r="477" spans="1:29">
      <c r="A477">
        <v>54558</v>
      </c>
      <c r="B477">
        <v>476</v>
      </c>
      <c r="C477">
        <v>1021090</v>
      </c>
      <c r="D477" t="s">
        <v>4235</v>
      </c>
      <c r="E477" t="s">
        <v>4236</v>
      </c>
      <c r="G477" t="e">
        <f>VLOOKUP($H477,[1]BRT!$1:$1048576,1,0)</f>
        <v>#N/A</v>
      </c>
      <c r="H477" t="s">
        <v>4633</v>
      </c>
      <c r="I477">
        <v>37.819715000000002</v>
      </c>
      <c r="J477">
        <v>-122.25394799999999</v>
      </c>
      <c r="K477">
        <v>1161</v>
      </c>
      <c r="L477">
        <v>18</v>
      </c>
      <c r="M477">
        <v>3.3333333330000001</v>
      </c>
      <c r="N477">
        <v>2</v>
      </c>
      <c r="O477">
        <v>1</v>
      </c>
      <c r="P477">
        <v>3</v>
      </c>
      <c r="Q477" t="e">
        <f>VLOOKUP($A477,'[1]SheltersALL_2.17.22'!$1:$1048576,6,0)</f>
        <v>#N/A</v>
      </c>
      <c r="R477" t="str">
        <f>VLOOKUP($A477, [1]FA21_Ridership!$1:$1048576,11, 0)</f>
        <v>OAKLAND</v>
      </c>
      <c r="S477" t="str">
        <f>VLOOKUP($A477, [1]FA21_Ridership!$1:$1048576,12, 0)</f>
        <v>ALAMEDA</v>
      </c>
      <c r="T477">
        <f>VLOOKUP($A477, [1]FA21_Ridership!$1:$1048576,13, 0)</f>
        <v>2</v>
      </c>
      <c r="U477">
        <f t="shared" si="35"/>
        <v>54</v>
      </c>
      <c r="V477" s="67">
        <f t="shared" si="36"/>
        <v>0.113</v>
      </c>
      <c r="W477">
        <v>0.47339799999999999</v>
      </c>
      <c r="X477" s="67">
        <f t="shared" si="37"/>
        <v>0.17299999999999999</v>
      </c>
      <c r="Y477">
        <v>0.21584</v>
      </c>
      <c r="Z477" s="67">
        <f t="shared" si="38"/>
        <v>0.499</v>
      </c>
      <c r="AA477">
        <f>VLOOKUP($C477,[1]Disability!$1:$1048576,5,FALSE)</f>
        <v>0</v>
      </c>
      <c r="AB477" s="67">
        <f t="shared" si="39"/>
        <v>0</v>
      </c>
      <c r="AC477" t="e">
        <f>VLOOKUP($A477,#REF!,9,FALSE)</f>
        <v>#REF!</v>
      </c>
    </row>
    <row r="478" spans="1:29">
      <c r="A478">
        <v>51250</v>
      </c>
      <c r="B478">
        <v>477</v>
      </c>
      <c r="C478">
        <v>705530</v>
      </c>
      <c r="D478" t="s">
        <v>4235</v>
      </c>
      <c r="E478" t="s">
        <v>4236</v>
      </c>
      <c r="G478" t="e">
        <f>VLOOKUP($H478,[1]BRT!$1:$1048576,1,0)</f>
        <v>#N/A</v>
      </c>
      <c r="H478" t="s">
        <v>4556</v>
      </c>
      <c r="I478">
        <v>37.507438</v>
      </c>
      <c r="J478">
        <v>-121.928793</v>
      </c>
      <c r="K478">
        <v>1022</v>
      </c>
      <c r="L478">
        <v>18</v>
      </c>
      <c r="M478">
        <v>3.3333333330000001</v>
      </c>
      <c r="N478">
        <v>2</v>
      </c>
      <c r="O478">
        <v>1</v>
      </c>
      <c r="P478">
        <v>3</v>
      </c>
      <c r="Q478" t="e">
        <f>VLOOKUP($A478,'[1]SheltersALL_2.17.22'!$1:$1048576,6,0)</f>
        <v>#N/A</v>
      </c>
      <c r="R478" t="str">
        <f>VLOOKUP($A478, [1]FA21_Ridership!$1:$1048576,11, 0)</f>
        <v>FREMONT</v>
      </c>
      <c r="S478" t="str">
        <f>VLOOKUP($A478, [1]FA21_Ridership!$1:$1048576,12, 0)</f>
        <v>ALAMEDA</v>
      </c>
      <c r="T478">
        <f>VLOOKUP($A478, [1]FA21_Ridership!$1:$1048576,13, 0)</f>
        <v>5</v>
      </c>
      <c r="U478">
        <f t="shared" si="35"/>
        <v>54</v>
      </c>
      <c r="V478" s="67">
        <f t="shared" si="36"/>
        <v>0.113</v>
      </c>
      <c r="W478">
        <v>0.87229100000000004</v>
      </c>
      <c r="X478" s="67">
        <f t="shared" si="37"/>
        <v>0.71899999999999997</v>
      </c>
      <c r="Y478">
        <v>6.6562999999999997E-2</v>
      </c>
      <c r="Z478" s="67">
        <f t="shared" si="38"/>
        <v>0.122</v>
      </c>
      <c r="AA478">
        <f>VLOOKUP($C478,[1]Disability!$1:$1048576,5,FALSE)</f>
        <v>0</v>
      </c>
      <c r="AB478" s="67">
        <f t="shared" si="39"/>
        <v>0</v>
      </c>
      <c r="AC478" t="e">
        <f>VLOOKUP($A478,#REF!,9,FALSE)</f>
        <v>#REF!</v>
      </c>
    </row>
    <row r="479" spans="1:29">
      <c r="A479">
        <v>59916</v>
      </c>
      <c r="B479">
        <v>478</v>
      </c>
      <c r="C479">
        <v>1014730</v>
      </c>
      <c r="D479" t="s">
        <v>4235</v>
      </c>
      <c r="E479" t="s">
        <v>4236</v>
      </c>
      <c r="G479" t="e">
        <f>VLOOKUP($H479,[1]BRT!$1:$1048576,1,0)</f>
        <v>#N/A</v>
      </c>
      <c r="H479" t="s">
        <v>4634</v>
      </c>
      <c r="I479">
        <v>37.800820000000002</v>
      </c>
      <c r="J479">
        <v>-122.21911799999999</v>
      </c>
      <c r="K479">
        <v>1434</v>
      </c>
      <c r="L479">
        <v>18</v>
      </c>
      <c r="M479">
        <v>3.3333333330000001</v>
      </c>
      <c r="N479">
        <v>1</v>
      </c>
      <c r="O479">
        <v>2</v>
      </c>
      <c r="P479">
        <v>3</v>
      </c>
      <c r="Q479" t="e">
        <f>VLOOKUP($A479,'[1]SheltersALL_2.17.22'!$1:$1048576,6,0)</f>
        <v>#N/A</v>
      </c>
      <c r="R479" t="str">
        <f>VLOOKUP($A479, [1]FA21_Ridership!$1:$1048576,11, 0)</f>
        <v>OAKLAND</v>
      </c>
      <c r="S479" t="str">
        <f>VLOOKUP($A479, [1]FA21_Ridership!$1:$1048576,12, 0)</f>
        <v>ALAMEDA</v>
      </c>
      <c r="T479">
        <f>VLOOKUP($A479, [1]FA21_Ridership!$1:$1048576,13, 0)</f>
        <v>2</v>
      </c>
      <c r="U479">
        <f t="shared" si="35"/>
        <v>54</v>
      </c>
      <c r="V479" s="67">
        <f t="shared" si="36"/>
        <v>0.113</v>
      </c>
      <c r="W479">
        <v>0.68569199999999997</v>
      </c>
      <c r="X479" s="67">
        <f t="shared" si="37"/>
        <v>0.39600000000000002</v>
      </c>
      <c r="Y479">
        <v>0.15559000000000001</v>
      </c>
      <c r="Z479" s="67">
        <f t="shared" si="38"/>
        <v>0.374</v>
      </c>
      <c r="AA479">
        <f>VLOOKUP($C479,[1]Disability!$1:$1048576,5,FALSE)</f>
        <v>1</v>
      </c>
      <c r="AB479" s="67">
        <f t="shared" si="39"/>
        <v>0.72499999999999998</v>
      </c>
      <c r="AC479" t="e">
        <f>VLOOKUP($A479,#REF!,9,FALSE)</f>
        <v>#REF!</v>
      </c>
    </row>
    <row r="480" spans="1:29">
      <c r="A480">
        <v>58008</v>
      </c>
      <c r="B480">
        <v>479</v>
      </c>
      <c r="C480">
        <v>1014790</v>
      </c>
      <c r="D480" t="s">
        <v>4235</v>
      </c>
      <c r="E480" t="s">
        <v>4236</v>
      </c>
      <c r="G480" t="e">
        <f>VLOOKUP($H480,[1]BRT!$1:$1048576,1,0)</f>
        <v>#N/A</v>
      </c>
      <c r="H480" t="s">
        <v>4635</v>
      </c>
      <c r="I480">
        <v>37.799546999999997</v>
      </c>
      <c r="J480">
        <v>-122.212658</v>
      </c>
      <c r="K480">
        <v>1475</v>
      </c>
      <c r="L480">
        <v>18</v>
      </c>
      <c r="M480">
        <v>3.3333333330000001</v>
      </c>
      <c r="N480">
        <v>1</v>
      </c>
      <c r="O480">
        <v>2</v>
      </c>
      <c r="P480">
        <v>3</v>
      </c>
      <c r="Q480" t="e">
        <f>VLOOKUP($A480,'[1]SheltersALL_2.17.22'!$1:$1048576,6,0)</f>
        <v>#N/A</v>
      </c>
      <c r="R480" t="str">
        <f>VLOOKUP($A480, [1]FA21_Ridership!$1:$1048576,11, 0)</f>
        <v>OAKLAND</v>
      </c>
      <c r="S480" t="str">
        <f>VLOOKUP($A480, [1]FA21_Ridership!$1:$1048576,12, 0)</f>
        <v>ALAMEDA</v>
      </c>
      <c r="T480">
        <f>VLOOKUP($A480, [1]FA21_Ridership!$1:$1048576,13, 0)</f>
        <v>3</v>
      </c>
      <c r="U480">
        <f t="shared" si="35"/>
        <v>54</v>
      </c>
      <c r="V480" s="67">
        <f t="shared" si="36"/>
        <v>0.113</v>
      </c>
      <c r="W480">
        <v>0.72357300000000002</v>
      </c>
      <c r="X480" s="67">
        <f t="shared" si="37"/>
        <v>0.44</v>
      </c>
      <c r="Y480">
        <v>0.33654400000000001</v>
      </c>
      <c r="Z480" s="67">
        <f t="shared" si="38"/>
        <v>0.68200000000000005</v>
      </c>
      <c r="AA480">
        <f>VLOOKUP($C480,[1]Disability!$1:$1048576,5,FALSE)</f>
        <v>0</v>
      </c>
      <c r="AB480" s="67">
        <f t="shared" si="39"/>
        <v>0</v>
      </c>
      <c r="AC480" t="e">
        <f>VLOOKUP($A480,#REF!,9,FALSE)</f>
        <v>#REF!</v>
      </c>
    </row>
    <row r="481" spans="1:29">
      <c r="A481">
        <v>51366</v>
      </c>
      <c r="B481">
        <v>480</v>
      </c>
      <c r="C481">
        <v>1007120</v>
      </c>
      <c r="D481" t="s">
        <v>4235</v>
      </c>
      <c r="E481" t="s">
        <v>4236</v>
      </c>
      <c r="G481" t="e">
        <f>VLOOKUP($H481,[1]BRT!$1:$1048576,1,0)</f>
        <v>#N/A</v>
      </c>
      <c r="H481" t="s">
        <v>4636</v>
      </c>
      <c r="I481">
        <v>37.727145999999998</v>
      </c>
      <c r="J481">
        <v>-122.174122</v>
      </c>
      <c r="K481">
        <v>1008</v>
      </c>
      <c r="L481">
        <v>18</v>
      </c>
      <c r="M481">
        <v>3.3333333330000001</v>
      </c>
      <c r="N481">
        <v>1</v>
      </c>
      <c r="O481">
        <v>2</v>
      </c>
      <c r="P481">
        <v>3</v>
      </c>
      <c r="Q481" t="e">
        <f>VLOOKUP($A481,'[1]SheltersALL_2.17.22'!$1:$1048576,6,0)</f>
        <v>#N/A</v>
      </c>
      <c r="R481" t="str">
        <f>VLOOKUP($A481, [1]FA21_Ridership!$1:$1048576,11, 0)</f>
        <v>OAKLAND</v>
      </c>
      <c r="S481" t="str">
        <f>VLOOKUP($A481, [1]FA21_Ridership!$1:$1048576,12, 0)</f>
        <v>ALAMEDA</v>
      </c>
      <c r="T481">
        <f>VLOOKUP($A481, [1]FA21_Ridership!$1:$1048576,13, 0)</f>
        <v>3</v>
      </c>
      <c r="U481">
        <f t="shared" si="35"/>
        <v>54</v>
      </c>
      <c r="V481" s="67">
        <f t="shared" si="36"/>
        <v>0.113</v>
      </c>
      <c r="W481">
        <v>0.97620200000000001</v>
      </c>
      <c r="X481" s="67">
        <f t="shared" si="37"/>
        <v>0.95599999999999996</v>
      </c>
      <c r="Y481">
        <v>0.37612400000000001</v>
      </c>
      <c r="Z481" s="67">
        <f t="shared" si="38"/>
        <v>0.73199999999999998</v>
      </c>
      <c r="AA481">
        <f>VLOOKUP($C481,[1]Disability!$1:$1048576,5,FALSE)</f>
        <v>0</v>
      </c>
      <c r="AB481" s="67">
        <f t="shared" si="39"/>
        <v>0</v>
      </c>
      <c r="AC481" t="e">
        <f>VLOOKUP($A481,#REF!,9,FALSE)</f>
        <v>#REF!</v>
      </c>
    </row>
    <row r="482" spans="1:29">
      <c r="A482">
        <v>54505</v>
      </c>
      <c r="B482">
        <v>481</v>
      </c>
      <c r="C482">
        <v>1015010</v>
      </c>
      <c r="D482" t="s">
        <v>4235</v>
      </c>
      <c r="E482" t="s">
        <v>4236</v>
      </c>
      <c r="G482" t="e">
        <f>VLOOKUP($H482,[1]BRT!$1:$1048576,1,0)</f>
        <v>#N/A</v>
      </c>
      <c r="H482" t="s">
        <v>4586</v>
      </c>
      <c r="I482">
        <v>37.799135999999997</v>
      </c>
      <c r="J482">
        <v>-122.21108099999999</v>
      </c>
      <c r="K482">
        <v>1475</v>
      </c>
      <c r="L482">
        <v>18</v>
      </c>
      <c r="M482">
        <v>3.3333333330000001</v>
      </c>
      <c r="N482">
        <v>1</v>
      </c>
      <c r="O482">
        <v>2</v>
      </c>
      <c r="P482">
        <v>3</v>
      </c>
      <c r="Q482" t="e">
        <f>VLOOKUP($A482,'[1]SheltersALL_2.17.22'!$1:$1048576,6,0)</f>
        <v>#N/A</v>
      </c>
      <c r="R482" t="str">
        <f>VLOOKUP($A482, [1]FA21_Ridership!$1:$1048576,11, 0)</f>
        <v>OAKLAND</v>
      </c>
      <c r="S482" t="str">
        <f>VLOOKUP($A482, [1]FA21_Ridership!$1:$1048576,12, 0)</f>
        <v>ALAMEDA</v>
      </c>
      <c r="T482">
        <f>VLOOKUP($A482, [1]FA21_Ridership!$1:$1048576,13, 0)</f>
        <v>3</v>
      </c>
      <c r="U482">
        <f t="shared" si="35"/>
        <v>54</v>
      </c>
      <c r="V482" s="67">
        <f t="shared" si="36"/>
        <v>0.113</v>
      </c>
      <c r="W482">
        <v>0.72357300000000002</v>
      </c>
      <c r="X482" s="67">
        <f t="shared" si="37"/>
        <v>0.44</v>
      </c>
      <c r="Y482">
        <v>0.33654400000000001</v>
      </c>
      <c r="Z482" s="67">
        <f t="shared" si="38"/>
        <v>0.68200000000000005</v>
      </c>
      <c r="AA482">
        <f>VLOOKUP($C482,[1]Disability!$1:$1048576,5,FALSE)</f>
        <v>0</v>
      </c>
      <c r="AB482" s="67">
        <f t="shared" si="39"/>
        <v>0</v>
      </c>
      <c r="AC482" t="e">
        <f>VLOOKUP($A482,#REF!,9,FALSE)</f>
        <v>#REF!</v>
      </c>
    </row>
    <row r="483" spans="1:29">
      <c r="A483">
        <v>58285</v>
      </c>
      <c r="B483">
        <v>482</v>
      </c>
      <c r="C483">
        <v>1014770</v>
      </c>
      <c r="D483" t="s">
        <v>4235</v>
      </c>
      <c r="E483" t="s">
        <v>4236</v>
      </c>
      <c r="G483" t="e">
        <f>VLOOKUP($H483,[1]BRT!$1:$1048576,1,0)</f>
        <v>#N/A</v>
      </c>
      <c r="H483" t="s">
        <v>4637</v>
      </c>
      <c r="I483">
        <v>37.807008000000003</v>
      </c>
      <c r="J483">
        <v>-122.24153</v>
      </c>
      <c r="K483">
        <v>1434</v>
      </c>
      <c r="L483">
        <v>18</v>
      </c>
      <c r="M483">
        <v>3.3333333330000001</v>
      </c>
      <c r="N483">
        <v>1</v>
      </c>
      <c r="O483">
        <v>2</v>
      </c>
      <c r="P483">
        <v>3</v>
      </c>
      <c r="Q483" t="e">
        <f>VLOOKUP($A483,'[1]SheltersALL_2.17.22'!$1:$1048576,6,0)</f>
        <v>#N/A</v>
      </c>
      <c r="R483" t="str">
        <f>VLOOKUP($A483, [1]FA21_Ridership!$1:$1048576,11, 0)</f>
        <v>OAKLAND</v>
      </c>
      <c r="S483" t="str">
        <f>VLOOKUP($A483, [1]FA21_Ridership!$1:$1048576,12, 0)</f>
        <v>ALAMEDA</v>
      </c>
      <c r="T483">
        <f>VLOOKUP($A483, [1]FA21_Ridership!$1:$1048576,13, 0)</f>
        <v>2</v>
      </c>
      <c r="U483">
        <f t="shared" si="35"/>
        <v>54</v>
      </c>
      <c r="V483" s="67">
        <f t="shared" si="36"/>
        <v>0.113</v>
      </c>
      <c r="W483">
        <v>0.66208</v>
      </c>
      <c r="X483" s="67">
        <f t="shared" si="37"/>
        <v>0.35199999999999998</v>
      </c>
      <c r="Y483">
        <v>0.17431199999999999</v>
      </c>
      <c r="Z483" s="67">
        <f t="shared" si="38"/>
        <v>0.42199999999999999</v>
      </c>
      <c r="AA483">
        <f>VLOOKUP($C483,[1]Disability!$1:$1048576,5,FALSE)</f>
        <v>0</v>
      </c>
      <c r="AB483" s="67">
        <f t="shared" si="39"/>
        <v>0</v>
      </c>
      <c r="AC483" t="e">
        <f>VLOOKUP($A483,#REF!,9,FALSE)</f>
        <v>#REF!</v>
      </c>
    </row>
    <row r="484" spans="1:29">
      <c r="A484">
        <v>54822</v>
      </c>
      <c r="B484">
        <v>483</v>
      </c>
      <c r="C484">
        <v>1021110</v>
      </c>
      <c r="D484" t="s">
        <v>4235</v>
      </c>
      <c r="E484" t="s">
        <v>4236</v>
      </c>
      <c r="G484" t="e">
        <f>VLOOKUP($H484,[1]BRT!$1:$1048576,1,0)</f>
        <v>#N/A</v>
      </c>
      <c r="H484" t="s">
        <v>4638</v>
      </c>
      <c r="I484">
        <v>37.821281999999997</v>
      </c>
      <c r="J484">
        <v>-122.254401</v>
      </c>
      <c r="K484">
        <v>1161</v>
      </c>
      <c r="L484">
        <v>18</v>
      </c>
      <c r="M484">
        <v>3.3333333330000001</v>
      </c>
      <c r="N484">
        <v>1</v>
      </c>
      <c r="O484">
        <v>2</v>
      </c>
      <c r="P484">
        <v>3</v>
      </c>
      <c r="Q484" t="e">
        <f>VLOOKUP($A484,'[1]SheltersALL_2.17.22'!$1:$1048576,6,0)</f>
        <v>#N/A</v>
      </c>
      <c r="R484" t="str">
        <f>VLOOKUP($A484, [1]FA21_Ridership!$1:$1048576,11, 0)</f>
        <v>OAKLAND</v>
      </c>
      <c r="S484" t="str">
        <f>VLOOKUP($A484, [1]FA21_Ridership!$1:$1048576,12, 0)</f>
        <v>ALAMEDA</v>
      </c>
      <c r="T484">
        <f>VLOOKUP($A484, [1]FA21_Ridership!$1:$1048576,13, 0)</f>
        <v>2</v>
      </c>
      <c r="U484">
        <f t="shared" si="35"/>
        <v>54</v>
      </c>
      <c r="V484" s="67">
        <f t="shared" si="36"/>
        <v>0.113</v>
      </c>
      <c r="W484">
        <v>0.47339799999999999</v>
      </c>
      <c r="X484" s="67">
        <f t="shared" si="37"/>
        <v>0.17299999999999999</v>
      </c>
      <c r="Y484">
        <v>0.21584</v>
      </c>
      <c r="Z484" s="67">
        <f t="shared" si="38"/>
        <v>0.499</v>
      </c>
      <c r="AA484">
        <f>VLOOKUP($C484,[1]Disability!$1:$1048576,5,FALSE)</f>
        <v>0</v>
      </c>
      <c r="AB484" s="67">
        <f t="shared" si="39"/>
        <v>0</v>
      </c>
      <c r="AC484" t="e">
        <f>VLOOKUP($A484,#REF!,9,FALSE)</f>
        <v>#REF!</v>
      </c>
    </row>
    <row r="485" spans="1:29">
      <c r="A485">
        <v>53135</v>
      </c>
      <c r="B485">
        <v>484</v>
      </c>
      <c r="C485">
        <v>1014450</v>
      </c>
      <c r="D485" t="s">
        <v>4235</v>
      </c>
      <c r="E485" t="s">
        <v>4236</v>
      </c>
      <c r="G485" t="e">
        <f>VLOOKUP($H485,[1]BRT!$1:$1048576,1,0)</f>
        <v>#N/A</v>
      </c>
      <c r="H485" t="s">
        <v>4639</v>
      </c>
      <c r="I485">
        <v>37.775556999999999</v>
      </c>
      <c r="J485">
        <v>-122.182491</v>
      </c>
      <c r="K485">
        <v>1434</v>
      </c>
      <c r="L485">
        <v>18</v>
      </c>
      <c r="M485">
        <v>3.3333333330000001</v>
      </c>
      <c r="N485">
        <v>0</v>
      </c>
      <c r="O485">
        <v>3</v>
      </c>
      <c r="P485">
        <v>3</v>
      </c>
      <c r="Q485" t="e">
        <f>VLOOKUP($A485,'[1]SheltersALL_2.17.22'!$1:$1048576,6,0)</f>
        <v>#N/A</v>
      </c>
      <c r="R485" t="str">
        <f>VLOOKUP($A485, [1]FA21_Ridership!$1:$1048576,11, 0)</f>
        <v>OAKLAND</v>
      </c>
      <c r="S485" t="str">
        <f>VLOOKUP($A485, [1]FA21_Ridership!$1:$1048576,12, 0)</f>
        <v>ALAMEDA</v>
      </c>
      <c r="T485">
        <f>VLOOKUP($A485, [1]FA21_Ridership!$1:$1048576,13, 0)</f>
        <v>3</v>
      </c>
      <c r="U485">
        <f t="shared" si="35"/>
        <v>54</v>
      </c>
      <c r="V485" s="67">
        <f t="shared" si="36"/>
        <v>0.113</v>
      </c>
      <c r="W485">
        <v>0.86470599999999997</v>
      </c>
      <c r="X485" s="67">
        <f t="shared" si="37"/>
        <v>0.70299999999999996</v>
      </c>
      <c r="Y485">
        <v>0.19411800000000001</v>
      </c>
      <c r="Z485" s="67">
        <f t="shared" si="38"/>
        <v>0.46300000000000002</v>
      </c>
      <c r="AA485">
        <f>VLOOKUP($C485,[1]Disability!$1:$1048576,5,FALSE)</f>
        <v>0</v>
      </c>
      <c r="AB485" s="67">
        <f t="shared" si="39"/>
        <v>0</v>
      </c>
      <c r="AC485" t="e">
        <f>VLOOKUP($A485,#REF!,9,FALSE)</f>
        <v>#REF!</v>
      </c>
    </row>
    <row r="486" spans="1:29">
      <c r="A486">
        <v>56992</v>
      </c>
      <c r="B486">
        <v>485</v>
      </c>
      <c r="C486">
        <v>706390</v>
      </c>
      <c r="D486" t="s">
        <v>4235</v>
      </c>
      <c r="E486" t="s">
        <v>4236</v>
      </c>
      <c r="G486" t="e">
        <f>VLOOKUP($H486,[1]BRT!$1:$1048576,1,0)</f>
        <v>#N/A</v>
      </c>
      <c r="H486" t="s">
        <v>4640</v>
      </c>
      <c r="I486">
        <v>37.485306000000001</v>
      </c>
      <c r="J486">
        <v>-121.926717</v>
      </c>
      <c r="K486">
        <v>1021</v>
      </c>
      <c r="L486">
        <v>27.1</v>
      </c>
      <c r="M486">
        <v>2.21402214</v>
      </c>
      <c r="N486">
        <v>2</v>
      </c>
      <c r="O486">
        <v>0</v>
      </c>
      <c r="P486">
        <v>2</v>
      </c>
      <c r="Q486" t="e">
        <f>VLOOKUP($A486,'[1]SheltersALL_2.17.22'!$1:$1048576,6,0)</f>
        <v>#N/A</v>
      </c>
      <c r="R486" t="str">
        <f>VLOOKUP($A486, [1]FA21_Ridership!$1:$1048576,11, 0)</f>
        <v>FREMONT</v>
      </c>
      <c r="S486" t="str">
        <f>VLOOKUP($A486, [1]FA21_Ridership!$1:$1048576,12, 0)</f>
        <v>ALAMEDA</v>
      </c>
      <c r="T486">
        <f>VLOOKUP($A486, [1]FA21_Ridership!$1:$1048576,13, 0)</f>
        <v>5</v>
      </c>
      <c r="U486">
        <f t="shared" si="35"/>
        <v>54.2</v>
      </c>
      <c r="V486" s="67">
        <f t="shared" si="36"/>
        <v>0.11600000000000001</v>
      </c>
      <c r="W486">
        <v>0.91279100000000002</v>
      </c>
      <c r="X486" s="67">
        <f t="shared" si="37"/>
        <v>0.79500000000000004</v>
      </c>
      <c r="Y486">
        <v>5.9593E-2</v>
      </c>
      <c r="Z486" s="67">
        <f t="shared" si="38"/>
        <v>0.109</v>
      </c>
      <c r="AA486">
        <f>VLOOKUP($C486,[1]Disability!$1:$1048576,5,FALSE)</f>
        <v>0</v>
      </c>
      <c r="AB486" s="67">
        <f t="shared" si="39"/>
        <v>0</v>
      </c>
      <c r="AC486" t="e">
        <f>VLOOKUP($A486,#REF!,9,FALSE)</f>
        <v>#REF!</v>
      </c>
    </row>
    <row r="487" spans="1:29">
      <c r="A487">
        <v>55857</v>
      </c>
      <c r="B487">
        <v>486</v>
      </c>
      <c r="C487">
        <v>1014670</v>
      </c>
      <c r="D487" t="s">
        <v>4235</v>
      </c>
      <c r="E487" t="s">
        <v>4236</v>
      </c>
      <c r="G487" t="e">
        <f>VLOOKUP($H487,[1]BRT!$1:$1048576,1,0)</f>
        <v>#N/A</v>
      </c>
      <c r="H487" t="s">
        <v>4590</v>
      </c>
      <c r="I487">
        <v>37.751213999999997</v>
      </c>
      <c r="J487">
        <v>-122.15964</v>
      </c>
      <c r="K487">
        <v>1164</v>
      </c>
      <c r="L487">
        <v>14</v>
      </c>
      <c r="M487">
        <v>4.2857142860000002</v>
      </c>
      <c r="N487">
        <v>2</v>
      </c>
      <c r="O487">
        <v>2</v>
      </c>
      <c r="P487">
        <v>4</v>
      </c>
      <c r="Q487" t="e">
        <f>VLOOKUP($A487,'[1]SheltersALL_2.17.22'!$1:$1048576,6,0)</f>
        <v>#N/A</v>
      </c>
      <c r="R487" t="str">
        <f>VLOOKUP($A487, [1]FA21_Ridership!$1:$1048576,11, 0)</f>
        <v>OAKLAND</v>
      </c>
      <c r="S487" t="str">
        <f>VLOOKUP($A487, [1]FA21_Ridership!$1:$1048576,12, 0)</f>
        <v>ALAMEDA</v>
      </c>
      <c r="T487">
        <f>VLOOKUP($A487, [1]FA21_Ridership!$1:$1048576,13, 0)</f>
        <v>3</v>
      </c>
      <c r="U487">
        <f t="shared" si="35"/>
        <v>56</v>
      </c>
      <c r="V487" s="67">
        <f t="shared" si="36"/>
        <v>0.11600000000000001</v>
      </c>
      <c r="W487">
        <v>0.83623099999999995</v>
      </c>
      <c r="X487" s="67">
        <f t="shared" si="37"/>
        <v>0.63600000000000001</v>
      </c>
      <c r="Y487">
        <v>0.23604800000000001</v>
      </c>
      <c r="Z487" s="67">
        <f t="shared" si="38"/>
        <v>0.53600000000000003</v>
      </c>
      <c r="AA487">
        <f>VLOOKUP($C487,[1]Disability!$1:$1048576,5,FALSE)</f>
        <v>0</v>
      </c>
      <c r="AB487" s="67">
        <f t="shared" si="39"/>
        <v>0</v>
      </c>
      <c r="AC487" t="e">
        <f>VLOOKUP($A487,#REF!,9,FALSE)</f>
        <v>#REF!</v>
      </c>
    </row>
    <row r="488" spans="1:29">
      <c r="A488">
        <v>58448</v>
      </c>
      <c r="B488">
        <v>487</v>
      </c>
      <c r="C488">
        <v>1301890</v>
      </c>
      <c r="D488" t="s">
        <v>4235</v>
      </c>
      <c r="E488" t="s">
        <v>4236</v>
      </c>
      <c r="G488" t="e">
        <f>VLOOKUP($H488,[1]BRT!$1:$1048576,1,0)</f>
        <v>#N/A</v>
      </c>
      <c r="H488" t="s">
        <v>4641</v>
      </c>
      <c r="I488">
        <v>37.983004999999999</v>
      </c>
      <c r="J488">
        <v>-122.33344700000001</v>
      </c>
      <c r="K488">
        <v>57</v>
      </c>
      <c r="L488">
        <v>57</v>
      </c>
      <c r="M488">
        <v>1.052631579</v>
      </c>
      <c r="N488">
        <v>1</v>
      </c>
      <c r="O488">
        <v>0</v>
      </c>
      <c r="P488">
        <v>1</v>
      </c>
      <c r="Q488" t="e">
        <f>VLOOKUP($A488,'[1]SheltersALL_2.17.22'!$1:$1048576,6,0)</f>
        <v>#N/A</v>
      </c>
      <c r="R488" t="str">
        <f>VLOOKUP($A488, [1]FA21_Ridership!$1:$1048576,11, 0)</f>
        <v>RICHMOND</v>
      </c>
      <c r="S488" t="str">
        <f>VLOOKUP($A488, [1]FA21_Ridership!$1:$1048576,12, 0)</f>
        <v>CONTRA COSTA</v>
      </c>
      <c r="T488">
        <f>VLOOKUP($A488, [1]FA21_Ridership!$1:$1048576,13, 0)</f>
        <v>1</v>
      </c>
      <c r="U488">
        <f t="shared" si="35"/>
        <v>57</v>
      </c>
      <c r="V488" s="67">
        <f t="shared" si="36"/>
        <v>0.11600000000000001</v>
      </c>
      <c r="W488">
        <v>0.73306199999999999</v>
      </c>
      <c r="X488" s="67">
        <f t="shared" si="37"/>
        <v>0.44800000000000001</v>
      </c>
      <c r="Y488">
        <v>0.32384800000000002</v>
      </c>
      <c r="Z488" s="67">
        <f t="shared" si="38"/>
        <v>0.66</v>
      </c>
      <c r="AA488">
        <f>VLOOKUP($C488,[1]Disability!$1:$1048576,5,FALSE)</f>
        <v>2</v>
      </c>
      <c r="AB488" s="67">
        <f t="shared" si="39"/>
        <v>0.91600000000000004</v>
      </c>
      <c r="AC488" t="e">
        <f>VLOOKUP($A488,#REF!,9,FALSE)</f>
        <v>#REF!</v>
      </c>
    </row>
    <row r="489" spans="1:29">
      <c r="A489">
        <v>57456</v>
      </c>
      <c r="B489">
        <v>488</v>
      </c>
      <c r="C489">
        <v>1003040</v>
      </c>
      <c r="D489" t="s">
        <v>4235</v>
      </c>
      <c r="E489" t="s">
        <v>4236</v>
      </c>
      <c r="G489" t="e">
        <f>VLOOKUP($H489,[1]BRT!$1:$1048576,1,0)</f>
        <v>#N/A</v>
      </c>
      <c r="H489" t="s">
        <v>4642</v>
      </c>
      <c r="I489">
        <v>37.793872</v>
      </c>
      <c r="J489">
        <v>-122.256371</v>
      </c>
      <c r="K489">
        <v>1080</v>
      </c>
      <c r="L489">
        <v>19.3</v>
      </c>
      <c r="M489">
        <v>3.1088082899999998</v>
      </c>
      <c r="N489">
        <v>1</v>
      </c>
      <c r="O489">
        <v>2</v>
      </c>
      <c r="P489">
        <v>3</v>
      </c>
      <c r="Q489" t="e">
        <f>VLOOKUP($A489,'[1]SheltersALL_2.17.22'!$1:$1048576,6,0)</f>
        <v>#N/A</v>
      </c>
      <c r="R489" t="str">
        <f>VLOOKUP($A489, [1]FA21_Ridership!$1:$1048576,11, 0)</f>
        <v>OAKLAND</v>
      </c>
      <c r="S489" t="str">
        <f>VLOOKUP($A489, [1]FA21_Ridership!$1:$1048576,12, 0)</f>
        <v>ALAMEDA</v>
      </c>
      <c r="T489">
        <f>VLOOKUP($A489, [1]FA21_Ridership!$1:$1048576,13, 0)</f>
        <v>2</v>
      </c>
      <c r="U489">
        <f t="shared" si="35"/>
        <v>57.900000000000006</v>
      </c>
      <c r="V489" s="67">
        <f t="shared" si="36"/>
        <v>0.11700000000000001</v>
      </c>
      <c r="W489">
        <v>0.83789199999999997</v>
      </c>
      <c r="X489" s="67">
        <f t="shared" si="37"/>
        <v>0.63900000000000001</v>
      </c>
      <c r="Y489">
        <v>0.46792600000000001</v>
      </c>
      <c r="Z489" s="67">
        <f t="shared" si="38"/>
        <v>0.83699999999999997</v>
      </c>
      <c r="AA489">
        <f>VLOOKUP($C489,[1]Disability!$1:$1048576,5,FALSE)</f>
        <v>1</v>
      </c>
      <c r="AB489" s="67">
        <f t="shared" si="39"/>
        <v>0.72499999999999998</v>
      </c>
      <c r="AC489" t="e">
        <f>VLOOKUP($A489,#REF!,9,FALSE)</f>
        <v>#REF!</v>
      </c>
    </row>
    <row r="490" spans="1:29">
      <c r="A490">
        <v>56678</v>
      </c>
      <c r="B490">
        <v>489</v>
      </c>
      <c r="C490">
        <v>1302800</v>
      </c>
      <c r="D490" t="s">
        <v>4235</v>
      </c>
      <c r="E490" t="s">
        <v>4236</v>
      </c>
      <c r="G490" t="e">
        <f>VLOOKUP($H490,[1]BRT!$1:$1048576,1,0)</f>
        <v>#N/A</v>
      </c>
      <c r="H490" t="s">
        <v>4462</v>
      </c>
      <c r="I490">
        <v>37.898319999999998</v>
      </c>
      <c r="J490">
        <v>-122.309146</v>
      </c>
      <c r="K490">
        <v>58</v>
      </c>
      <c r="L490">
        <v>58</v>
      </c>
      <c r="M490">
        <v>1.0344827590000001</v>
      </c>
      <c r="N490">
        <v>1</v>
      </c>
      <c r="O490">
        <v>0</v>
      </c>
      <c r="P490">
        <v>1</v>
      </c>
      <c r="Q490" t="e">
        <f>VLOOKUP($A490,'[1]SheltersALL_2.17.22'!$1:$1048576,6,0)</f>
        <v>#N/A</v>
      </c>
      <c r="R490" t="str">
        <f>VLOOKUP($A490, [1]FA21_Ridership!$1:$1048576,11, 0)</f>
        <v>RICHMOND</v>
      </c>
      <c r="S490" t="str">
        <f>VLOOKUP($A490, [1]FA21_Ridership!$1:$1048576,12, 0)</f>
        <v>CONTRA COSTA</v>
      </c>
      <c r="T490">
        <f>VLOOKUP($A490, [1]FA21_Ridership!$1:$1048576,13, 0)</f>
        <v>1</v>
      </c>
      <c r="U490">
        <f t="shared" si="35"/>
        <v>58</v>
      </c>
      <c r="V490" s="67">
        <f t="shared" si="36"/>
        <v>0.11700000000000001</v>
      </c>
      <c r="W490">
        <v>0.40731899999999999</v>
      </c>
      <c r="X490" s="67">
        <f t="shared" si="37"/>
        <v>0.13</v>
      </c>
      <c r="Y490">
        <v>0.180338</v>
      </c>
      <c r="Z490" s="67">
        <f t="shared" si="38"/>
        <v>0.439</v>
      </c>
      <c r="AA490">
        <f>VLOOKUP($C490,[1]Disability!$1:$1048576,5,FALSE)</f>
        <v>0</v>
      </c>
      <c r="AB490" s="67">
        <f t="shared" si="39"/>
        <v>0</v>
      </c>
      <c r="AC490" t="e">
        <f>VLOOKUP($A490,#REF!,9,FALSE)</f>
        <v>#REF!</v>
      </c>
    </row>
    <row r="491" spans="1:29">
      <c r="A491">
        <v>56649</v>
      </c>
      <c r="B491">
        <v>490</v>
      </c>
      <c r="C491">
        <v>1302790</v>
      </c>
      <c r="D491" t="s">
        <v>4235</v>
      </c>
      <c r="E491" t="s">
        <v>4236</v>
      </c>
      <c r="G491" t="e">
        <f>VLOOKUP($H491,[1]BRT!$1:$1048576,1,0)</f>
        <v>#N/A</v>
      </c>
      <c r="H491" t="s">
        <v>4505</v>
      </c>
      <c r="I491">
        <v>37.900672999999998</v>
      </c>
      <c r="J491">
        <v>-122.30967699999999</v>
      </c>
      <c r="K491">
        <v>58</v>
      </c>
      <c r="L491">
        <v>58</v>
      </c>
      <c r="M491">
        <v>1.0344827590000001</v>
      </c>
      <c r="N491">
        <v>1</v>
      </c>
      <c r="O491">
        <v>0</v>
      </c>
      <c r="P491">
        <v>1</v>
      </c>
      <c r="Q491" t="e">
        <f>VLOOKUP($A491,'[1]SheltersALL_2.17.22'!$1:$1048576,6,0)</f>
        <v>#N/A</v>
      </c>
      <c r="R491" t="str">
        <f>VLOOKUP($A491, [1]FA21_Ridership!$1:$1048576,11, 0)</f>
        <v>RICHMOND</v>
      </c>
      <c r="S491" t="str">
        <f>VLOOKUP($A491, [1]FA21_Ridership!$1:$1048576,12, 0)</f>
        <v>CONTRA COSTA</v>
      </c>
      <c r="T491">
        <f>VLOOKUP($A491, [1]FA21_Ridership!$1:$1048576,13, 0)</f>
        <v>1</v>
      </c>
      <c r="U491">
        <f t="shared" si="35"/>
        <v>58</v>
      </c>
      <c r="V491" s="67">
        <f t="shared" si="36"/>
        <v>0.11700000000000001</v>
      </c>
      <c r="W491">
        <v>0.40731899999999999</v>
      </c>
      <c r="X491" s="67">
        <f t="shared" si="37"/>
        <v>0.13</v>
      </c>
      <c r="Y491">
        <v>0.180338</v>
      </c>
      <c r="Z491" s="67">
        <f t="shared" si="38"/>
        <v>0.439</v>
      </c>
      <c r="AA491">
        <f>VLOOKUP($C491,[1]Disability!$1:$1048576,5,FALSE)</f>
        <v>0</v>
      </c>
      <c r="AB491" s="67">
        <f t="shared" si="39"/>
        <v>0</v>
      </c>
      <c r="AC491" t="e">
        <f>VLOOKUP($A491,#REF!,9,FALSE)</f>
        <v>#REF!</v>
      </c>
    </row>
    <row r="492" spans="1:29">
      <c r="A492">
        <v>56762</v>
      </c>
      <c r="B492">
        <v>491</v>
      </c>
      <c r="C492">
        <v>1700360</v>
      </c>
      <c r="D492" t="s">
        <v>4235</v>
      </c>
      <c r="E492" t="s">
        <v>4236</v>
      </c>
      <c r="G492" t="e">
        <f>VLOOKUP($H492,[1]BRT!$1:$1048576,1,0)</f>
        <v>#N/A</v>
      </c>
      <c r="H492" t="s">
        <v>4643</v>
      </c>
      <c r="I492">
        <v>37.586540999999997</v>
      </c>
      <c r="J492">
        <v>-122.021692</v>
      </c>
      <c r="K492">
        <v>1474</v>
      </c>
      <c r="L492">
        <v>19.600000000000001</v>
      </c>
      <c r="M492">
        <v>3.0612244899999999</v>
      </c>
      <c r="N492">
        <v>0</v>
      </c>
      <c r="O492">
        <v>3</v>
      </c>
      <c r="P492">
        <v>3</v>
      </c>
      <c r="Q492" t="e">
        <f>VLOOKUP($A492,'[1]SheltersALL_2.17.22'!$1:$1048576,6,0)</f>
        <v>#N/A</v>
      </c>
      <c r="R492" t="str">
        <f>VLOOKUP($A492, [1]FA21_Ridership!$1:$1048576,11, 0)</f>
        <v>UNION CITY</v>
      </c>
      <c r="S492" t="str">
        <f>VLOOKUP($A492, [1]FA21_Ridership!$1:$1048576,12, 0)</f>
        <v>ALAMEDA</v>
      </c>
      <c r="T492">
        <f>VLOOKUP($A492, [1]FA21_Ridership!$1:$1048576,13, 0)</f>
        <v>9</v>
      </c>
      <c r="U492">
        <f t="shared" si="35"/>
        <v>58.800000000000004</v>
      </c>
      <c r="V492" s="67">
        <f t="shared" si="36"/>
        <v>0.11700000000000001</v>
      </c>
      <c r="W492">
        <v>0.79489799999999999</v>
      </c>
      <c r="X492" s="67">
        <f t="shared" si="37"/>
        <v>0.57899999999999996</v>
      </c>
      <c r="Y492">
        <v>0.15264</v>
      </c>
      <c r="Z492" s="67">
        <f t="shared" si="38"/>
        <v>0.37</v>
      </c>
      <c r="AA492">
        <f>VLOOKUP($C492,[1]Disability!$1:$1048576,5,FALSE)</f>
        <v>0</v>
      </c>
      <c r="AB492" s="67">
        <f t="shared" si="39"/>
        <v>0</v>
      </c>
      <c r="AC492" t="e">
        <f>VLOOKUP($A492,#REF!,9,FALSE)</f>
        <v>#REF!</v>
      </c>
    </row>
    <row r="493" spans="1:29">
      <c r="A493">
        <v>55095</v>
      </c>
      <c r="B493">
        <v>492</v>
      </c>
      <c r="C493">
        <v>1016690</v>
      </c>
      <c r="D493" t="s">
        <v>4235</v>
      </c>
      <c r="E493" t="s">
        <v>4236</v>
      </c>
      <c r="G493" t="e">
        <f>VLOOKUP($H493,[1]BRT!$1:$1048576,1,0)</f>
        <v>#N/A</v>
      </c>
      <c r="H493" t="s">
        <v>4644</v>
      </c>
      <c r="I493">
        <v>37.826290999999998</v>
      </c>
      <c r="J493">
        <v>-122.210718</v>
      </c>
      <c r="K493">
        <v>980</v>
      </c>
      <c r="L493">
        <v>20</v>
      </c>
      <c r="M493">
        <v>3</v>
      </c>
      <c r="N493">
        <v>3</v>
      </c>
      <c r="O493">
        <v>0</v>
      </c>
      <c r="P493">
        <v>3</v>
      </c>
      <c r="Q493" t="e">
        <f>VLOOKUP($A493,'[1]SheltersALL_2.17.22'!$1:$1048576,6,0)</f>
        <v>#N/A</v>
      </c>
      <c r="R493" t="str">
        <f>VLOOKUP($A493, [1]FA21_Ridership!$1:$1048576,11, 0)</f>
        <v>OAKLAND</v>
      </c>
      <c r="S493" t="str">
        <f>VLOOKUP($A493, [1]FA21_Ridership!$1:$1048576,12, 0)</f>
        <v>ALAMEDA</v>
      </c>
      <c r="T493">
        <f>VLOOKUP($A493, [1]FA21_Ridership!$1:$1048576,13, 0)</f>
        <v>2</v>
      </c>
      <c r="U493">
        <f t="shared" si="35"/>
        <v>60</v>
      </c>
      <c r="V493" s="67">
        <f t="shared" si="36"/>
        <v>0.11799999999999999</v>
      </c>
      <c r="W493">
        <v>0.166854</v>
      </c>
      <c r="X493" s="67">
        <f t="shared" si="37"/>
        <v>7.0000000000000001E-3</v>
      </c>
      <c r="Y493">
        <v>5.5618000000000001E-2</v>
      </c>
      <c r="Z493" s="67">
        <f t="shared" si="38"/>
        <v>9.7000000000000003E-2</v>
      </c>
      <c r="AA493">
        <f>VLOOKUP($C493,[1]Disability!$1:$1048576,5,FALSE)</f>
        <v>0</v>
      </c>
      <c r="AB493" s="67">
        <f t="shared" si="39"/>
        <v>0</v>
      </c>
      <c r="AC493" t="e">
        <f>VLOOKUP($A493,#REF!,9,FALSE)</f>
        <v>#REF!</v>
      </c>
    </row>
    <row r="494" spans="1:29">
      <c r="A494">
        <v>57665</v>
      </c>
      <c r="B494">
        <v>493</v>
      </c>
      <c r="C494">
        <v>1017490</v>
      </c>
      <c r="D494" t="s">
        <v>4235</v>
      </c>
      <c r="E494" t="s">
        <v>4236</v>
      </c>
      <c r="G494" t="e">
        <f>VLOOKUP($H494,[1]BRT!$1:$1048576,1,0)</f>
        <v>#N/A</v>
      </c>
      <c r="H494" t="s">
        <v>4645</v>
      </c>
      <c r="I494">
        <v>37.808746999999997</v>
      </c>
      <c r="J494">
        <v>-122.21933199999999</v>
      </c>
      <c r="K494">
        <v>980</v>
      </c>
      <c r="L494">
        <v>20</v>
      </c>
      <c r="M494">
        <v>3</v>
      </c>
      <c r="N494">
        <v>3</v>
      </c>
      <c r="O494">
        <v>0</v>
      </c>
      <c r="P494">
        <v>3</v>
      </c>
      <c r="Q494" t="e">
        <f>VLOOKUP($A494,'[1]SheltersALL_2.17.22'!$1:$1048576,6,0)</f>
        <v>#N/A</v>
      </c>
      <c r="R494" t="str">
        <f>VLOOKUP($A494, [1]FA21_Ridership!$1:$1048576,11, 0)</f>
        <v>OAKLAND</v>
      </c>
      <c r="S494" t="str">
        <f>VLOOKUP($A494, [1]FA21_Ridership!$1:$1048576,12, 0)</f>
        <v>ALAMEDA</v>
      </c>
      <c r="T494">
        <f>VLOOKUP($A494, [1]FA21_Ridership!$1:$1048576,13, 0)</f>
        <v>2</v>
      </c>
      <c r="U494">
        <f t="shared" si="35"/>
        <v>60</v>
      </c>
      <c r="V494" s="67">
        <f t="shared" si="36"/>
        <v>0.11799999999999999</v>
      </c>
      <c r="W494">
        <v>0.45882400000000001</v>
      </c>
      <c r="X494" s="67">
        <f t="shared" si="37"/>
        <v>0.157</v>
      </c>
      <c r="Y494">
        <v>0.109412</v>
      </c>
      <c r="Z494" s="67">
        <f t="shared" si="38"/>
        <v>0.27200000000000002</v>
      </c>
      <c r="AA494">
        <f>VLOOKUP($C494,[1]Disability!$1:$1048576,5,FALSE)</f>
        <v>0</v>
      </c>
      <c r="AB494" s="67">
        <f t="shared" si="39"/>
        <v>0</v>
      </c>
      <c r="AC494" t="e">
        <f>VLOOKUP($A494,#REF!,9,FALSE)</f>
        <v>#REF!</v>
      </c>
    </row>
    <row r="495" spans="1:29">
      <c r="A495">
        <v>51880</v>
      </c>
      <c r="B495">
        <v>494</v>
      </c>
      <c r="C495">
        <v>300670</v>
      </c>
      <c r="D495" t="s">
        <v>4235</v>
      </c>
      <c r="E495" t="s">
        <v>4236</v>
      </c>
      <c r="G495" t="e">
        <f>VLOOKUP($H495,[1]BRT!$1:$1048576,1,0)</f>
        <v>#N/A</v>
      </c>
      <c r="H495" t="s">
        <v>4646</v>
      </c>
      <c r="I495">
        <v>37.897379000000001</v>
      </c>
      <c r="J495">
        <v>-122.276286</v>
      </c>
      <c r="K495">
        <v>630</v>
      </c>
      <c r="L495">
        <v>30</v>
      </c>
      <c r="M495">
        <v>2</v>
      </c>
      <c r="N495">
        <v>2</v>
      </c>
      <c r="O495">
        <v>0</v>
      </c>
      <c r="P495">
        <v>2</v>
      </c>
      <c r="Q495" t="e">
        <f>VLOOKUP($A495,'[1]SheltersALL_2.17.22'!$1:$1048576,6,0)</f>
        <v>#N/A</v>
      </c>
      <c r="R495" t="str">
        <f>VLOOKUP($A495, [1]FA21_Ridership!$1:$1048576,11, 0)</f>
        <v>BERKELEY</v>
      </c>
      <c r="S495" t="str">
        <f>VLOOKUP($A495, [1]FA21_Ridership!$1:$1048576,12, 0)</f>
        <v>ALAMEDA</v>
      </c>
      <c r="T495">
        <f>VLOOKUP($A495, [1]FA21_Ridership!$1:$1048576,13, 0)</f>
        <v>1</v>
      </c>
      <c r="U495">
        <f t="shared" si="35"/>
        <v>60</v>
      </c>
      <c r="V495" s="67">
        <f t="shared" si="36"/>
        <v>0.11799999999999999</v>
      </c>
      <c r="W495">
        <v>0.34887200000000002</v>
      </c>
      <c r="X495" s="67">
        <f t="shared" si="37"/>
        <v>9.5000000000000001E-2</v>
      </c>
      <c r="Y495">
        <v>7.2179999999999994E-2</v>
      </c>
      <c r="Z495" s="67">
        <f t="shared" si="38"/>
        <v>0.13800000000000001</v>
      </c>
      <c r="AA495">
        <f>VLOOKUP($C495,[1]Disability!$1:$1048576,5,FALSE)</f>
        <v>0</v>
      </c>
      <c r="AB495" s="67">
        <f t="shared" si="39"/>
        <v>0</v>
      </c>
      <c r="AC495" t="e">
        <f>VLOOKUP($A495,#REF!,9,FALSE)</f>
        <v>#REF!</v>
      </c>
    </row>
    <row r="496" spans="1:29">
      <c r="A496">
        <v>54133</v>
      </c>
      <c r="B496">
        <v>495</v>
      </c>
      <c r="C496">
        <v>9900270</v>
      </c>
      <c r="D496" t="s">
        <v>4235</v>
      </c>
      <c r="E496" t="s">
        <v>4236</v>
      </c>
      <c r="G496" t="e">
        <f>VLOOKUP($H496,[1]BRT!$1:$1048576,1,0)</f>
        <v>#N/A</v>
      </c>
      <c r="H496" t="s">
        <v>4647</v>
      </c>
      <c r="I496">
        <v>37.906975000000003</v>
      </c>
      <c r="J496">
        <v>-122.279499</v>
      </c>
      <c r="K496">
        <v>629</v>
      </c>
      <c r="L496">
        <v>30</v>
      </c>
      <c r="M496">
        <v>2</v>
      </c>
      <c r="N496">
        <v>2</v>
      </c>
      <c r="O496">
        <v>0</v>
      </c>
      <c r="P496">
        <v>2</v>
      </c>
      <c r="Q496" t="e">
        <f>VLOOKUP($A496,'[1]SheltersALL_2.17.22'!$1:$1048576,6,0)</f>
        <v>#N/A</v>
      </c>
      <c r="R496" t="str">
        <f>VLOOKUP($A496, [1]FA21_Ridership!$1:$1048576,11, 0)</f>
        <v>COUNTY-CONTRA COSTA</v>
      </c>
      <c r="S496" t="str">
        <f>VLOOKUP($A496, [1]FA21_Ridership!$1:$1048576,12, 0)</f>
        <v>CONTRA COSTA</v>
      </c>
      <c r="T496">
        <f>VLOOKUP($A496, [1]FA21_Ridership!$1:$1048576,13, 0)</f>
        <v>1</v>
      </c>
      <c r="U496">
        <f t="shared" si="35"/>
        <v>60</v>
      </c>
      <c r="V496" s="67">
        <f t="shared" si="36"/>
        <v>0.11799999999999999</v>
      </c>
      <c r="W496">
        <v>0.29769099999999998</v>
      </c>
      <c r="X496" s="67">
        <f t="shared" si="37"/>
        <v>6.9000000000000006E-2</v>
      </c>
      <c r="Y496">
        <v>5.5892999999999998E-2</v>
      </c>
      <c r="Z496" s="67">
        <f t="shared" si="38"/>
        <v>9.9000000000000005E-2</v>
      </c>
      <c r="AA496">
        <f>VLOOKUP($C496,[1]Disability!$1:$1048576,5,FALSE)</f>
        <v>0</v>
      </c>
      <c r="AB496" s="67">
        <f t="shared" si="39"/>
        <v>0</v>
      </c>
      <c r="AC496" t="e">
        <f>VLOOKUP($A496,#REF!,9,FALSE)</f>
        <v>#REF!</v>
      </c>
    </row>
    <row r="497" spans="1:29">
      <c r="A497">
        <v>51134</v>
      </c>
      <c r="B497">
        <v>496</v>
      </c>
      <c r="C497">
        <v>101660</v>
      </c>
      <c r="D497" t="s">
        <v>4235</v>
      </c>
      <c r="E497" t="s">
        <v>4236</v>
      </c>
      <c r="G497" t="e">
        <f>VLOOKUP($H497,[1]BRT!$1:$1048576,1,0)</f>
        <v>#N/A</v>
      </c>
      <c r="H497" t="s">
        <v>4648</v>
      </c>
      <c r="I497">
        <v>37.758947999999997</v>
      </c>
      <c r="J497">
        <v>-122.231273</v>
      </c>
      <c r="K497">
        <v>960</v>
      </c>
      <c r="L497">
        <v>30</v>
      </c>
      <c r="M497">
        <v>2</v>
      </c>
      <c r="N497">
        <v>2</v>
      </c>
      <c r="O497">
        <v>0</v>
      </c>
      <c r="P497">
        <v>2</v>
      </c>
      <c r="Q497" t="e">
        <f>VLOOKUP($A497,'[1]SheltersALL_2.17.22'!$1:$1048576,6,0)</f>
        <v>#N/A</v>
      </c>
      <c r="R497" t="str">
        <f>VLOOKUP($A497, [1]FA21_Ridership!$1:$1048576,11, 0)</f>
        <v>ALAMEDA</v>
      </c>
      <c r="S497" t="str">
        <f>VLOOKUP($A497, [1]FA21_Ridership!$1:$1048576,12, 0)</f>
        <v>ALAMEDA</v>
      </c>
      <c r="T497">
        <f>VLOOKUP($A497, [1]FA21_Ridership!$1:$1048576,13, 0)</f>
        <v>3</v>
      </c>
      <c r="U497">
        <f t="shared" si="35"/>
        <v>60</v>
      </c>
      <c r="V497" s="67">
        <f t="shared" si="36"/>
        <v>0.11799999999999999</v>
      </c>
      <c r="W497">
        <v>0.33703699999999998</v>
      </c>
      <c r="X497" s="67">
        <f t="shared" si="37"/>
        <v>9.1999999999999998E-2</v>
      </c>
      <c r="Y497">
        <v>3.0556E-2</v>
      </c>
      <c r="Z497" s="67">
        <f t="shared" si="38"/>
        <v>3.6999999999999998E-2</v>
      </c>
      <c r="AA497">
        <f>VLOOKUP($C497,[1]Disability!$1:$1048576,5,FALSE)</f>
        <v>0</v>
      </c>
      <c r="AB497" s="67">
        <f t="shared" si="39"/>
        <v>0</v>
      </c>
      <c r="AC497" t="e">
        <f>VLOOKUP($A497,#REF!,9,FALSE)</f>
        <v>#REF!</v>
      </c>
    </row>
    <row r="498" spans="1:29">
      <c r="A498">
        <v>55712</v>
      </c>
      <c r="B498">
        <v>497</v>
      </c>
      <c r="C498">
        <v>305370</v>
      </c>
      <c r="D498" t="s">
        <v>4235</v>
      </c>
      <c r="E498" t="s">
        <v>4236</v>
      </c>
      <c r="G498" t="e">
        <f>VLOOKUP($H498,[1]BRT!$1:$1048576,1,0)</f>
        <v>#N/A</v>
      </c>
      <c r="H498" t="s">
        <v>4649</v>
      </c>
      <c r="I498">
        <v>37.890901999999997</v>
      </c>
      <c r="J498">
        <v>-122.267297</v>
      </c>
      <c r="K498">
        <v>630</v>
      </c>
      <c r="L498">
        <v>30</v>
      </c>
      <c r="M498">
        <v>2</v>
      </c>
      <c r="N498">
        <v>2</v>
      </c>
      <c r="O498">
        <v>0</v>
      </c>
      <c r="P498">
        <v>2</v>
      </c>
      <c r="Q498" t="e">
        <f>VLOOKUP($A498,'[1]SheltersALL_2.17.22'!$1:$1048576,6,0)</f>
        <v>#N/A</v>
      </c>
      <c r="R498" t="str">
        <f>VLOOKUP($A498, [1]FA21_Ridership!$1:$1048576,11, 0)</f>
        <v>BERKELEY</v>
      </c>
      <c r="S498" t="str">
        <f>VLOOKUP($A498, [1]FA21_Ridership!$1:$1048576,12, 0)</f>
        <v>ALAMEDA</v>
      </c>
      <c r="T498">
        <f>VLOOKUP($A498, [1]FA21_Ridership!$1:$1048576,13, 0)</f>
        <v>1</v>
      </c>
      <c r="U498">
        <f t="shared" si="35"/>
        <v>60</v>
      </c>
      <c r="V498" s="67">
        <f t="shared" si="36"/>
        <v>0.11799999999999999</v>
      </c>
      <c r="W498">
        <v>0.28058300000000003</v>
      </c>
      <c r="X498" s="67">
        <f t="shared" si="37"/>
        <v>5.6000000000000001E-2</v>
      </c>
      <c r="Y498">
        <v>0.14563100000000001</v>
      </c>
      <c r="Z498" s="67">
        <f t="shared" si="38"/>
        <v>0.34699999999999998</v>
      </c>
      <c r="AA498">
        <f>VLOOKUP($C498,[1]Disability!$1:$1048576,5,FALSE)</f>
        <v>0</v>
      </c>
      <c r="AB498" s="67">
        <f t="shared" si="39"/>
        <v>0</v>
      </c>
      <c r="AC498" t="e">
        <f>VLOOKUP($A498,#REF!,9,FALSE)</f>
        <v>#REF!</v>
      </c>
    </row>
    <row r="499" spans="1:29">
      <c r="A499">
        <v>58705</v>
      </c>
      <c r="B499">
        <v>498</v>
      </c>
      <c r="C499">
        <v>1501730</v>
      </c>
      <c r="D499" t="s">
        <v>4235</v>
      </c>
      <c r="E499" t="s">
        <v>4236</v>
      </c>
      <c r="G499" t="e">
        <f>VLOOKUP($H499,[1]BRT!$1:$1048576,1,0)</f>
        <v>#N/A</v>
      </c>
      <c r="H499" t="s">
        <v>4650</v>
      </c>
      <c r="I499">
        <v>37.726121999999997</v>
      </c>
      <c r="J499">
        <v>-122.152072</v>
      </c>
      <c r="K499">
        <v>990</v>
      </c>
      <c r="L499">
        <v>30</v>
      </c>
      <c r="M499">
        <v>2</v>
      </c>
      <c r="N499">
        <v>2</v>
      </c>
      <c r="O499">
        <v>0</v>
      </c>
      <c r="P499">
        <v>2</v>
      </c>
      <c r="Q499" t="e">
        <f>VLOOKUP($A499,'[1]SheltersALL_2.17.22'!$1:$1048576,6,0)</f>
        <v>#N/A</v>
      </c>
      <c r="R499" t="str">
        <f>VLOOKUP($A499, [1]FA21_Ridership!$1:$1048576,11, 0)</f>
        <v>SAN LEANDRO</v>
      </c>
      <c r="S499" t="str">
        <f>VLOOKUP($A499, [1]FA21_Ridership!$1:$1048576,12, 0)</f>
        <v>ALAMEDA</v>
      </c>
      <c r="T499">
        <f>VLOOKUP($A499, [1]FA21_Ridership!$1:$1048576,13, 0)</f>
        <v>3</v>
      </c>
      <c r="U499">
        <f t="shared" si="35"/>
        <v>60</v>
      </c>
      <c r="V499" s="67">
        <f t="shared" si="36"/>
        <v>0.11799999999999999</v>
      </c>
      <c r="W499">
        <v>0.935585</v>
      </c>
      <c r="X499" s="67">
        <f t="shared" si="37"/>
        <v>0.84599999999999997</v>
      </c>
      <c r="Y499">
        <v>0.22520299999999999</v>
      </c>
      <c r="Z499" s="67">
        <f t="shared" si="38"/>
        <v>0.51600000000000001</v>
      </c>
      <c r="AA499">
        <f>VLOOKUP($C499,[1]Disability!$1:$1048576,5,FALSE)</f>
        <v>0</v>
      </c>
      <c r="AB499" s="67">
        <f t="shared" si="39"/>
        <v>0</v>
      </c>
      <c r="AC499" t="e">
        <f>VLOOKUP($A499,#REF!,9,FALSE)</f>
        <v>#REF!</v>
      </c>
    </row>
    <row r="500" spans="1:29">
      <c r="A500">
        <v>56733</v>
      </c>
      <c r="B500">
        <v>499</v>
      </c>
      <c r="C500">
        <v>101120</v>
      </c>
      <c r="D500" t="s">
        <v>4235</v>
      </c>
      <c r="E500" t="s">
        <v>4236</v>
      </c>
      <c r="G500" t="e">
        <f>VLOOKUP($H500,[1]BRT!$1:$1048576,1,0)</f>
        <v>#N/A</v>
      </c>
      <c r="H500" t="s">
        <v>4651</v>
      </c>
      <c r="I500">
        <v>37.757739000000001</v>
      </c>
      <c r="J500">
        <v>-122.236182</v>
      </c>
      <c r="K500">
        <v>960</v>
      </c>
      <c r="L500">
        <v>30</v>
      </c>
      <c r="M500">
        <v>2</v>
      </c>
      <c r="N500">
        <v>2</v>
      </c>
      <c r="O500">
        <v>0</v>
      </c>
      <c r="P500">
        <v>2</v>
      </c>
      <c r="Q500" t="e">
        <f>VLOOKUP($A500,'[1]SheltersALL_2.17.22'!$1:$1048576,6,0)</f>
        <v>#N/A</v>
      </c>
      <c r="R500" t="str">
        <f>VLOOKUP($A500, [1]FA21_Ridership!$1:$1048576,11, 0)</f>
        <v>ALAMEDA</v>
      </c>
      <c r="S500" t="str">
        <f>VLOOKUP($A500, [1]FA21_Ridership!$1:$1048576,12, 0)</f>
        <v>ALAMEDA</v>
      </c>
      <c r="T500">
        <f>VLOOKUP($A500, [1]FA21_Ridership!$1:$1048576,13, 0)</f>
        <v>3</v>
      </c>
      <c r="U500">
        <f t="shared" si="35"/>
        <v>60</v>
      </c>
      <c r="V500" s="67">
        <f t="shared" si="36"/>
        <v>0.11799999999999999</v>
      </c>
      <c r="W500">
        <v>0.33703699999999998</v>
      </c>
      <c r="X500" s="67">
        <f t="shared" si="37"/>
        <v>9.1999999999999998E-2</v>
      </c>
      <c r="Y500">
        <v>3.0556E-2</v>
      </c>
      <c r="Z500" s="67">
        <f t="shared" si="38"/>
        <v>3.6999999999999998E-2</v>
      </c>
      <c r="AA500">
        <f>VLOOKUP($C500,[1]Disability!$1:$1048576,5,FALSE)</f>
        <v>0</v>
      </c>
      <c r="AB500" s="67">
        <f t="shared" si="39"/>
        <v>0</v>
      </c>
      <c r="AC500" t="e">
        <f>VLOOKUP($A500,#REF!,9,FALSE)</f>
        <v>#REF!</v>
      </c>
    </row>
    <row r="501" spans="1:29">
      <c r="A501">
        <v>55321</v>
      </c>
      <c r="B501">
        <v>500</v>
      </c>
      <c r="C501">
        <v>305310</v>
      </c>
      <c r="D501" t="s">
        <v>4235</v>
      </c>
      <c r="E501" t="s">
        <v>4236</v>
      </c>
      <c r="G501" t="e">
        <f>VLOOKUP($H501,[1]BRT!$1:$1048576,1,0)</f>
        <v>#N/A</v>
      </c>
      <c r="H501" t="s">
        <v>4652</v>
      </c>
      <c r="I501">
        <v>37.888452000000001</v>
      </c>
      <c r="J501">
        <v>-122.266851</v>
      </c>
      <c r="K501">
        <v>630</v>
      </c>
      <c r="L501">
        <v>30</v>
      </c>
      <c r="M501">
        <v>2</v>
      </c>
      <c r="N501">
        <v>2</v>
      </c>
      <c r="O501">
        <v>0</v>
      </c>
      <c r="P501">
        <v>2</v>
      </c>
      <c r="Q501" t="e">
        <f>VLOOKUP($A501,'[1]SheltersALL_2.17.22'!$1:$1048576,6,0)</f>
        <v>#N/A</v>
      </c>
      <c r="R501" t="str">
        <f>VLOOKUP($A501, [1]FA21_Ridership!$1:$1048576,11, 0)</f>
        <v>BERKELEY</v>
      </c>
      <c r="S501" t="str">
        <f>VLOOKUP($A501, [1]FA21_Ridership!$1:$1048576,12, 0)</f>
        <v>ALAMEDA</v>
      </c>
      <c r="T501">
        <f>VLOOKUP($A501, [1]FA21_Ridership!$1:$1048576,13, 0)</f>
        <v>1</v>
      </c>
      <c r="U501">
        <f t="shared" si="35"/>
        <v>60</v>
      </c>
      <c r="V501" s="67">
        <f t="shared" si="36"/>
        <v>0.11799999999999999</v>
      </c>
      <c r="W501">
        <v>0.28058300000000003</v>
      </c>
      <c r="X501" s="67">
        <f t="shared" si="37"/>
        <v>5.6000000000000001E-2</v>
      </c>
      <c r="Y501">
        <v>0.14563100000000001</v>
      </c>
      <c r="Z501" s="67">
        <f t="shared" si="38"/>
        <v>0.34699999999999998</v>
      </c>
      <c r="AA501">
        <f>VLOOKUP($C501,[1]Disability!$1:$1048576,5,FALSE)</f>
        <v>0</v>
      </c>
      <c r="AB501" s="67">
        <f t="shared" si="39"/>
        <v>0</v>
      </c>
      <c r="AC501" t="e">
        <f>VLOOKUP($A501,#REF!,9,FALSE)</f>
        <v>#REF!</v>
      </c>
    </row>
    <row r="502" spans="1:29">
      <c r="A502">
        <v>57990</v>
      </c>
      <c r="B502">
        <v>501</v>
      </c>
      <c r="C502">
        <v>300560</v>
      </c>
      <c r="D502" t="s">
        <v>4235</v>
      </c>
      <c r="E502" t="s">
        <v>4236</v>
      </c>
      <c r="G502" t="e">
        <f>VLOOKUP($H502,[1]BRT!$1:$1048576,1,0)</f>
        <v>#N/A</v>
      </c>
      <c r="H502" t="s">
        <v>4653</v>
      </c>
      <c r="I502">
        <v>37.902059999999999</v>
      </c>
      <c r="J502">
        <v>-122.27660400000001</v>
      </c>
      <c r="K502">
        <v>629</v>
      </c>
      <c r="L502">
        <v>30</v>
      </c>
      <c r="M502">
        <v>2</v>
      </c>
      <c r="N502">
        <v>2</v>
      </c>
      <c r="O502">
        <v>0</v>
      </c>
      <c r="P502">
        <v>2</v>
      </c>
      <c r="Q502" t="e">
        <f>VLOOKUP($A502,'[1]SheltersALL_2.17.22'!$1:$1048576,6,0)</f>
        <v>#N/A</v>
      </c>
      <c r="R502" t="str">
        <f>VLOOKUP($A502, [1]FA21_Ridership!$1:$1048576,11, 0)</f>
        <v>BERKELEY</v>
      </c>
      <c r="S502" t="str">
        <f>VLOOKUP($A502, [1]FA21_Ridership!$1:$1048576,12, 0)</f>
        <v>ALAMEDA</v>
      </c>
      <c r="T502">
        <f>VLOOKUP($A502, [1]FA21_Ridership!$1:$1048576,13, 0)</f>
        <v>1</v>
      </c>
      <c r="U502">
        <f t="shared" si="35"/>
        <v>60</v>
      </c>
      <c r="V502" s="67">
        <f t="shared" si="36"/>
        <v>0.11799999999999999</v>
      </c>
      <c r="W502">
        <v>0.16536500000000001</v>
      </c>
      <c r="X502" s="67">
        <f t="shared" si="37"/>
        <v>5.0000000000000001E-3</v>
      </c>
      <c r="Y502">
        <v>5.4688000000000001E-2</v>
      </c>
      <c r="Z502" s="67">
        <f t="shared" si="38"/>
        <v>9.5000000000000001E-2</v>
      </c>
      <c r="AA502">
        <f>VLOOKUP($C502,[1]Disability!$1:$1048576,5,FALSE)</f>
        <v>0</v>
      </c>
      <c r="AB502" s="67">
        <f t="shared" si="39"/>
        <v>0</v>
      </c>
      <c r="AC502" t="e">
        <f>VLOOKUP($A502,#REF!,9,FALSE)</f>
        <v>#REF!</v>
      </c>
    </row>
    <row r="503" spans="1:29">
      <c r="A503">
        <v>52572</v>
      </c>
      <c r="B503">
        <v>502</v>
      </c>
      <c r="C503">
        <v>702520</v>
      </c>
      <c r="D503" t="s">
        <v>4235</v>
      </c>
      <c r="E503" t="s">
        <v>4236</v>
      </c>
      <c r="G503" t="e">
        <f>VLOOKUP($H503,[1]BRT!$1:$1048576,1,0)</f>
        <v>#N/A</v>
      </c>
      <c r="H503" t="s">
        <v>4654</v>
      </c>
      <c r="I503">
        <v>37.539245000000001</v>
      </c>
      <c r="J503">
        <v>-121.970213</v>
      </c>
      <c r="K503">
        <v>1020</v>
      </c>
      <c r="L503">
        <v>30</v>
      </c>
      <c r="M503">
        <v>2</v>
      </c>
      <c r="N503">
        <v>2</v>
      </c>
      <c r="O503">
        <v>0</v>
      </c>
      <c r="P503">
        <v>2</v>
      </c>
      <c r="Q503" t="e">
        <f>VLOOKUP($A503,'[1]SheltersALL_2.17.22'!$1:$1048576,6,0)</f>
        <v>#N/A</v>
      </c>
      <c r="R503" t="str">
        <f>VLOOKUP($A503, [1]FA21_Ridership!$1:$1048576,11, 0)</f>
        <v>FREMONT</v>
      </c>
      <c r="S503" t="str">
        <f>VLOOKUP($A503, [1]FA21_Ridership!$1:$1048576,12, 0)</f>
        <v>ALAMEDA</v>
      </c>
      <c r="T503">
        <f>VLOOKUP($A503, [1]FA21_Ridership!$1:$1048576,13, 0)</f>
        <v>5</v>
      </c>
      <c r="U503">
        <f t="shared" si="35"/>
        <v>60</v>
      </c>
      <c r="V503" s="67">
        <f t="shared" si="36"/>
        <v>0.11799999999999999</v>
      </c>
      <c r="W503">
        <v>0.80707099999999998</v>
      </c>
      <c r="X503" s="67">
        <f t="shared" si="37"/>
        <v>0.59399999999999997</v>
      </c>
      <c r="Y503">
        <v>5.1499000000000003E-2</v>
      </c>
      <c r="Z503" s="67">
        <f t="shared" si="38"/>
        <v>8.5000000000000006E-2</v>
      </c>
      <c r="AA503">
        <f>VLOOKUP($C503,[1]Disability!$1:$1048576,5,FALSE)</f>
        <v>0</v>
      </c>
      <c r="AB503" s="67">
        <f t="shared" si="39"/>
        <v>0</v>
      </c>
      <c r="AC503" t="e">
        <f>VLOOKUP($A503,#REF!,9,FALSE)</f>
        <v>#REF!</v>
      </c>
    </row>
    <row r="504" spans="1:29">
      <c r="A504">
        <v>53466</v>
      </c>
      <c r="B504">
        <v>503</v>
      </c>
      <c r="C504">
        <v>104400</v>
      </c>
      <c r="D504" t="s">
        <v>4235</v>
      </c>
      <c r="E504" t="s">
        <v>4236</v>
      </c>
      <c r="G504" t="e">
        <f>VLOOKUP($H504,[1]BRT!$1:$1048576,1,0)</f>
        <v>#N/A</v>
      </c>
      <c r="H504" t="s">
        <v>4655</v>
      </c>
      <c r="I504">
        <v>37.759357999999999</v>
      </c>
      <c r="J504">
        <v>-122.23858</v>
      </c>
      <c r="K504">
        <v>960</v>
      </c>
      <c r="L504">
        <v>30</v>
      </c>
      <c r="M504">
        <v>2</v>
      </c>
      <c r="N504">
        <v>2</v>
      </c>
      <c r="O504">
        <v>0</v>
      </c>
      <c r="P504">
        <v>2</v>
      </c>
      <c r="Q504" t="e">
        <f>VLOOKUP($A504,'[1]SheltersALL_2.17.22'!$1:$1048576,6,0)</f>
        <v>#N/A</v>
      </c>
      <c r="R504" t="str">
        <f>VLOOKUP($A504, [1]FA21_Ridership!$1:$1048576,11, 0)</f>
        <v>ALAMEDA</v>
      </c>
      <c r="S504" t="str">
        <f>VLOOKUP($A504, [1]FA21_Ridership!$1:$1048576,12, 0)</f>
        <v>ALAMEDA</v>
      </c>
      <c r="T504">
        <f>VLOOKUP($A504, [1]FA21_Ridership!$1:$1048576,13, 0)</f>
        <v>3</v>
      </c>
      <c r="U504">
        <f t="shared" si="35"/>
        <v>60</v>
      </c>
      <c r="V504" s="67">
        <f t="shared" si="36"/>
        <v>0.11799999999999999</v>
      </c>
      <c r="W504">
        <v>0.530196</v>
      </c>
      <c r="X504" s="67">
        <f t="shared" si="37"/>
        <v>0.22600000000000001</v>
      </c>
      <c r="Y504">
        <v>0.18823500000000001</v>
      </c>
      <c r="Z504" s="67">
        <f t="shared" si="38"/>
        <v>0.45400000000000001</v>
      </c>
      <c r="AA504">
        <f>VLOOKUP($C504,[1]Disability!$1:$1048576,5,FALSE)</f>
        <v>0</v>
      </c>
      <c r="AB504" s="67">
        <f t="shared" si="39"/>
        <v>0</v>
      </c>
      <c r="AC504" t="e">
        <f>VLOOKUP($A504,#REF!,9,FALSE)</f>
        <v>#REF!</v>
      </c>
    </row>
    <row r="505" spans="1:29">
      <c r="A505">
        <v>52202</v>
      </c>
      <c r="B505">
        <v>504</v>
      </c>
      <c r="C505">
        <v>1502360</v>
      </c>
      <c r="D505" t="s">
        <v>4235</v>
      </c>
      <c r="E505" t="s">
        <v>4236</v>
      </c>
      <c r="G505" t="e">
        <f>VLOOKUP($H505,[1]BRT!$1:$1048576,1,0)</f>
        <v>#N/A</v>
      </c>
      <c r="H505" t="s">
        <v>4656</v>
      </c>
      <c r="I505">
        <v>37.740290999999999</v>
      </c>
      <c r="J505">
        <v>-122.147587</v>
      </c>
      <c r="K505">
        <v>990</v>
      </c>
      <c r="L505">
        <v>30</v>
      </c>
      <c r="M505">
        <v>2</v>
      </c>
      <c r="N505">
        <v>2</v>
      </c>
      <c r="O505">
        <v>0</v>
      </c>
      <c r="P505">
        <v>2</v>
      </c>
      <c r="Q505" t="e">
        <f>VLOOKUP($A505,'[1]SheltersALL_2.17.22'!$1:$1048576,6,0)</f>
        <v>#N/A</v>
      </c>
      <c r="R505" t="str">
        <f>VLOOKUP($A505, [1]FA21_Ridership!$1:$1048576,11, 0)</f>
        <v>SAN LEANDRO</v>
      </c>
      <c r="S505" t="str">
        <f>VLOOKUP($A505, [1]FA21_Ridership!$1:$1048576,12, 0)</f>
        <v>ALAMEDA</v>
      </c>
      <c r="T505">
        <f>VLOOKUP($A505, [1]FA21_Ridership!$1:$1048576,13, 0)</f>
        <v>3</v>
      </c>
      <c r="U505">
        <f t="shared" si="35"/>
        <v>60</v>
      </c>
      <c r="V505" s="67">
        <f t="shared" si="36"/>
        <v>0.11799999999999999</v>
      </c>
      <c r="W505">
        <v>0.60816599999999998</v>
      </c>
      <c r="X505" s="67">
        <f t="shared" si="37"/>
        <v>0.29299999999999998</v>
      </c>
      <c r="Y505">
        <v>8.3810999999999997E-2</v>
      </c>
      <c r="Z505" s="67">
        <f t="shared" si="38"/>
        <v>0.191</v>
      </c>
      <c r="AA505">
        <f>VLOOKUP($C505,[1]Disability!$1:$1048576,5,FALSE)</f>
        <v>1</v>
      </c>
      <c r="AB505" s="67">
        <f t="shared" si="39"/>
        <v>0.72499999999999998</v>
      </c>
      <c r="AC505" t="e">
        <f>VLOOKUP($A505,#REF!,9,FALSE)</f>
        <v>#REF!</v>
      </c>
    </row>
    <row r="506" spans="1:29">
      <c r="A506">
        <v>57353</v>
      </c>
      <c r="B506">
        <v>505</v>
      </c>
      <c r="C506">
        <v>1000770</v>
      </c>
      <c r="D506" t="s">
        <v>4235</v>
      </c>
      <c r="E506" t="s">
        <v>4236</v>
      </c>
      <c r="G506" t="e">
        <f>VLOOKUP($H506,[1]BRT!$1:$1048576,1,0)</f>
        <v>#N/A</v>
      </c>
      <c r="H506" t="s">
        <v>4657</v>
      </c>
      <c r="I506">
        <v>37.796191</v>
      </c>
      <c r="J506">
        <v>-122.23468099999999</v>
      </c>
      <c r="K506">
        <v>960</v>
      </c>
      <c r="L506">
        <v>30</v>
      </c>
      <c r="M506">
        <v>2</v>
      </c>
      <c r="N506">
        <v>2</v>
      </c>
      <c r="O506">
        <v>0</v>
      </c>
      <c r="P506">
        <v>2</v>
      </c>
      <c r="Q506" t="e">
        <f>VLOOKUP($A506,'[1]SheltersALL_2.17.22'!$1:$1048576,6,0)</f>
        <v>#N/A</v>
      </c>
      <c r="R506" t="str">
        <f>VLOOKUP($A506, [1]FA21_Ridership!$1:$1048576,11, 0)</f>
        <v>OAKLAND</v>
      </c>
      <c r="S506" t="str">
        <f>VLOOKUP($A506, [1]FA21_Ridership!$1:$1048576,12, 0)</f>
        <v>ALAMEDA</v>
      </c>
      <c r="T506">
        <f>VLOOKUP($A506, [1]FA21_Ridership!$1:$1048576,13, 0)</f>
        <v>2</v>
      </c>
      <c r="U506">
        <f t="shared" si="35"/>
        <v>60</v>
      </c>
      <c r="V506" s="67">
        <f t="shared" si="36"/>
        <v>0.11799999999999999</v>
      </c>
      <c r="W506">
        <v>0.90633600000000003</v>
      </c>
      <c r="X506" s="67">
        <f t="shared" si="37"/>
        <v>0.78600000000000003</v>
      </c>
      <c r="Y506">
        <v>0.672176</v>
      </c>
      <c r="Z506" s="67">
        <f t="shared" si="38"/>
        <v>0.97099999999999997</v>
      </c>
      <c r="AA506">
        <f>VLOOKUP($C506,[1]Disability!$1:$1048576,5,FALSE)</f>
        <v>2</v>
      </c>
      <c r="AB506" s="67">
        <f t="shared" si="39"/>
        <v>0.91600000000000004</v>
      </c>
      <c r="AC506" t="e">
        <f>VLOOKUP($A506,#REF!,9,FALSE)</f>
        <v>#REF!</v>
      </c>
    </row>
    <row r="507" spans="1:29">
      <c r="A507">
        <v>50959</v>
      </c>
      <c r="B507">
        <v>506</v>
      </c>
      <c r="C507">
        <v>9900340</v>
      </c>
      <c r="D507" t="s">
        <v>4235</v>
      </c>
      <c r="E507" t="s">
        <v>4236</v>
      </c>
      <c r="G507" t="e">
        <f>VLOOKUP($H507,[1]BRT!$1:$1048576,1,0)</f>
        <v>#N/A</v>
      </c>
      <c r="H507" t="s">
        <v>4658</v>
      </c>
      <c r="I507">
        <v>37.910646999999997</v>
      </c>
      <c r="J507">
        <v>-122.280253</v>
      </c>
      <c r="K507">
        <v>629</v>
      </c>
      <c r="L507">
        <v>30</v>
      </c>
      <c r="M507">
        <v>2</v>
      </c>
      <c r="N507">
        <v>2</v>
      </c>
      <c r="O507">
        <v>0</v>
      </c>
      <c r="P507">
        <v>2</v>
      </c>
      <c r="Q507" t="e">
        <f>VLOOKUP($A507,'[1]SheltersALL_2.17.22'!$1:$1048576,6,0)</f>
        <v>#N/A</v>
      </c>
      <c r="R507" t="str">
        <f>VLOOKUP($A507, [1]FA21_Ridership!$1:$1048576,11, 0)</f>
        <v>COUNTY-CONTRA COSTA</v>
      </c>
      <c r="S507" t="str">
        <f>VLOOKUP($A507, [1]FA21_Ridership!$1:$1048576,12, 0)</f>
        <v>CONTRA COSTA</v>
      </c>
      <c r="T507">
        <f>VLOOKUP($A507, [1]FA21_Ridership!$1:$1048576,13, 0)</f>
        <v>1</v>
      </c>
      <c r="U507">
        <f t="shared" si="35"/>
        <v>60</v>
      </c>
      <c r="V507" s="67">
        <f t="shared" si="36"/>
        <v>0.11799999999999999</v>
      </c>
      <c r="W507">
        <v>0.45534000000000002</v>
      </c>
      <c r="X507" s="67">
        <f t="shared" si="37"/>
        <v>0.155</v>
      </c>
      <c r="Y507">
        <v>0.113592</v>
      </c>
      <c r="Z507" s="67">
        <f t="shared" si="38"/>
        <v>0.28100000000000003</v>
      </c>
      <c r="AA507">
        <f>VLOOKUP($C507,[1]Disability!$1:$1048576,5,FALSE)</f>
        <v>0</v>
      </c>
      <c r="AB507" s="67">
        <f t="shared" si="39"/>
        <v>0</v>
      </c>
      <c r="AC507" t="e">
        <f>VLOOKUP($A507,#REF!,9,FALSE)</f>
        <v>#REF!</v>
      </c>
    </row>
    <row r="508" spans="1:29">
      <c r="A508">
        <v>55674</v>
      </c>
      <c r="B508">
        <v>507</v>
      </c>
      <c r="C508">
        <v>9901300</v>
      </c>
      <c r="D508" t="s">
        <v>4235</v>
      </c>
      <c r="E508" t="s">
        <v>4236</v>
      </c>
      <c r="G508" t="e">
        <f>VLOOKUP($H508,[1]BRT!$1:$1048576,1,0)</f>
        <v>#N/A</v>
      </c>
      <c r="H508" t="s">
        <v>4659</v>
      </c>
      <c r="I508">
        <v>37.965063999999998</v>
      </c>
      <c r="J508">
        <v>-122.298102</v>
      </c>
      <c r="K508">
        <v>720</v>
      </c>
      <c r="L508">
        <v>60</v>
      </c>
      <c r="M508">
        <v>1</v>
      </c>
      <c r="N508">
        <v>1</v>
      </c>
      <c r="O508">
        <v>0</v>
      </c>
      <c r="P508">
        <v>1</v>
      </c>
      <c r="Q508" t="e">
        <f>VLOOKUP($A508,'[1]SheltersALL_2.17.22'!$1:$1048576,6,0)</f>
        <v>#N/A</v>
      </c>
      <c r="R508" t="str">
        <f>VLOOKUP($A508, [1]FA21_Ridership!$1:$1048576,11, 0)</f>
        <v>COUNTY-CONTRA COSTA</v>
      </c>
      <c r="S508" t="str">
        <f>VLOOKUP($A508, [1]FA21_Ridership!$1:$1048576,12, 0)</f>
        <v>CONTRA COSTA</v>
      </c>
      <c r="T508">
        <f>VLOOKUP($A508, [1]FA21_Ridership!$1:$1048576,13, 0)</f>
        <v>1</v>
      </c>
      <c r="U508">
        <f t="shared" si="35"/>
        <v>60</v>
      </c>
      <c r="V508" s="67">
        <f t="shared" si="36"/>
        <v>0.11799999999999999</v>
      </c>
      <c r="W508">
        <v>0.65398800000000001</v>
      </c>
      <c r="X508" s="67">
        <f t="shared" si="37"/>
        <v>0.34200000000000003</v>
      </c>
      <c r="Y508">
        <v>0.23006099999999999</v>
      </c>
      <c r="Z508" s="67">
        <f t="shared" si="38"/>
        <v>0.52200000000000002</v>
      </c>
      <c r="AA508">
        <f>VLOOKUP($C508,[1]Disability!$1:$1048576,5,FALSE)</f>
        <v>0</v>
      </c>
      <c r="AB508" s="67">
        <f t="shared" si="39"/>
        <v>0</v>
      </c>
      <c r="AC508" t="e">
        <f>VLOOKUP($A508,#REF!,9,FALSE)</f>
        <v>#REF!</v>
      </c>
    </row>
    <row r="509" spans="1:29">
      <c r="A509">
        <v>55498</v>
      </c>
      <c r="B509">
        <v>508</v>
      </c>
      <c r="C509">
        <v>704440</v>
      </c>
      <c r="D509" t="s">
        <v>4235</v>
      </c>
      <c r="E509" t="s">
        <v>4236</v>
      </c>
      <c r="G509" t="e">
        <f>VLOOKUP($H509,[1]BRT!$1:$1048576,1,0)</f>
        <v>#N/A</v>
      </c>
      <c r="H509" t="s">
        <v>4326</v>
      </c>
      <c r="I509">
        <v>37.573701</v>
      </c>
      <c r="J509">
        <v>-122.042008</v>
      </c>
      <c r="K509">
        <v>720</v>
      </c>
      <c r="L509">
        <v>60</v>
      </c>
      <c r="M509">
        <v>1</v>
      </c>
      <c r="N509">
        <v>1</v>
      </c>
      <c r="O509">
        <v>0</v>
      </c>
      <c r="P509">
        <v>1</v>
      </c>
      <c r="Q509" t="e">
        <f>VLOOKUP($A509,'[1]SheltersALL_2.17.22'!$1:$1048576,6,0)</f>
        <v>#N/A</v>
      </c>
      <c r="R509" t="str">
        <f>VLOOKUP($A509, [1]FA21_Ridership!$1:$1048576,11, 0)</f>
        <v>FREMONT</v>
      </c>
      <c r="S509" t="str">
        <f>VLOOKUP($A509, [1]FA21_Ridership!$1:$1048576,12, 0)</f>
        <v>ALAMEDA</v>
      </c>
      <c r="T509">
        <f>VLOOKUP($A509, [1]FA21_Ridership!$1:$1048576,13, 0)</f>
        <v>5</v>
      </c>
      <c r="U509">
        <f t="shared" si="35"/>
        <v>60</v>
      </c>
      <c r="V509" s="67">
        <f t="shared" si="36"/>
        <v>0.11799999999999999</v>
      </c>
      <c r="W509">
        <v>0.852912</v>
      </c>
      <c r="X509" s="67">
        <f t="shared" si="37"/>
        <v>0.68200000000000005</v>
      </c>
      <c r="Y509">
        <v>0.23790700000000001</v>
      </c>
      <c r="Z509" s="67">
        <f t="shared" si="38"/>
        <v>0.54</v>
      </c>
      <c r="AA509">
        <f>VLOOKUP($C509,[1]Disability!$1:$1048576,5,FALSE)</f>
        <v>0</v>
      </c>
      <c r="AB509" s="67">
        <f t="shared" si="39"/>
        <v>0</v>
      </c>
      <c r="AC509" t="e">
        <f>VLOOKUP($A509,#REF!,9,FALSE)</f>
        <v>#REF!</v>
      </c>
    </row>
    <row r="510" spans="1:29">
      <c r="A510">
        <v>51103</v>
      </c>
      <c r="B510">
        <v>509</v>
      </c>
      <c r="C510">
        <v>900240</v>
      </c>
      <c r="D510" t="s">
        <v>4235</v>
      </c>
      <c r="E510" t="s">
        <v>4236</v>
      </c>
      <c r="G510" t="e">
        <f>VLOOKUP($H510,[1]BRT!$1:$1048576,1,0)</f>
        <v>#N/A</v>
      </c>
      <c r="H510" t="s">
        <v>4498</v>
      </c>
      <c r="I510">
        <v>37.524413000000003</v>
      </c>
      <c r="J510">
        <v>-122.007355</v>
      </c>
      <c r="K510">
        <v>720</v>
      </c>
      <c r="L510">
        <v>60</v>
      </c>
      <c r="M510">
        <v>1</v>
      </c>
      <c r="N510">
        <v>1</v>
      </c>
      <c r="O510">
        <v>0</v>
      </c>
      <c r="P510">
        <v>1</v>
      </c>
      <c r="Q510" t="e">
        <f>VLOOKUP($A510,'[1]SheltersALL_2.17.22'!$1:$1048576,6,0)</f>
        <v>#N/A</v>
      </c>
      <c r="R510" t="str">
        <f>VLOOKUP($A510, [1]FA21_Ridership!$1:$1048576,11, 0)</f>
        <v>NEWARK</v>
      </c>
      <c r="S510" t="str">
        <f>VLOOKUP($A510, [1]FA21_Ridership!$1:$1048576,12, 0)</f>
        <v>ALAMEDA</v>
      </c>
      <c r="T510">
        <f>VLOOKUP($A510, [1]FA21_Ridership!$1:$1048576,13, 0)</f>
        <v>5</v>
      </c>
      <c r="U510">
        <f t="shared" si="35"/>
        <v>60</v>
      </c>
      <c r="V510" s="67">
        <f t="shared" si="36"/>
        <v>0.11799999999999999</v>
      </c>
      <c r="W510">
        <v>0.88355700000000004</v>
      </c>
      <c r="X510" s="67">
        <f t="shared" si="37"/>
        <v>0.73599999999999999</v>
      </c>
      <c r="Y510">
        <v>7.6774999999999996E-2</v>
      </c>
      <c r="Z510" s="67">
        <f t="shared" si="38"/>
        <v>0.157</v>
      </c>
      <c r="AA510">
        <f>VLOOKUP($C510,[1]Disability!$1:$1048576,5,FALSE)</f>
        <v>0</v>
      </c>
      <c r="AB510" s="67">
        <f t="shared" si="39"/>
        <v>0</v>
      </c>
      <c r="AC510" t="e">
        <f>VLOOKUP($A510,#REF!,9,FALSE)</f>
        <v>#REF!</v>
      </c>
    </row>
    <row r="511" spans="1:29">
      <c r="A511">
        <v>52374</v>
      </c>
      <c r="B511">
        <v>510</v>
      </c>
      <c r="C511">
        <v>9905960</v>
      </c>
      <c r="D511" t="s">
        <v>4235</v>
      </c>
      <c r="E511" t="s">
        <v>4236</v>
      </c>
      <c r="G511" t="e">
        <f>VLOOKUP($H511,[1]BRT!$1:$1048576,1,0)</f>
        <v>#N/A</v>
      </c>
      <c r="H511" t="s">
        <v>4660</v>
      </c>
      <c r="I511">
        <v>37.520774000000003</v>
      </c>
      <c r="J511">
        <v>-121.946926</v>
      </c>
      <c r="K511">
        <v>841</v>
      </c>
      <c r="L511">
        <v>60</v>
      </c>
      <c r="M511">
        <v>1</v>
      </c>
      <c r="N511">
        <v>1</v>
      </c>
      <c r="O511">
        <v>0</v>
      </c>
      <c r="P511">
        <v>1</v>
      </c>
      <c r="Q511" t="e">
        <f>VLOOKUP($A511,'[1]SheltersALL_2.17.22'!$1:$1048576,6,0)</f>
        <v>#N/A</v>
      </c>
      <c r="R511" t="str">
        <f>VLOOKUP($A511, [1]FA21_Ridership!$1:$1048576,11, 0)</f>
        <v>FREMONT</v>
      </c>
      <c r="S511" t="str">
        <f>VLOOKUP($A511, [1]FA21_Ridership!$1:$1048576,12, 0)</f>
        <v>ALAMEDA</v>
      </c>
      <c r="T511">
        <f>VLOOKUP($A511, [1]FA21_Ridership!$1:$1048576,13, 0)</f>
        <v>5</v>
      </c>
      <c r="U511">
        <f t="shared" si="35"/>
        <v>60</v>
      </c>
      <c r="V511" s="67">
        <f t="shared" si="36"/>
        <v>0.11799999999999999</v>
      </c>
      <c r="W511">
        <v>0.68026600000000004</v>
      </c>
      <c r="X511" s="67">
        <f t="shared" si="37"/>
        <v>0.38</v>
      </c>
      <c r="Y511">
        <v>0.10741000000000001</v>
      </c>
      <c r="Z511" s="67">
        <f t="shared" si="38"/>
        <v>0.26300000000000001</v>
      </c>
      <c r="AA511">
        <f>VLOOKUP($C511,[1]Disability!$1:$1048576,5,FALSE)</f>
        <v>0</v>
      </c>
      <c r="AB511" s="67">
        <f t="shared" si="39"/>
        <v>0</v>
      </c>
      <c r="AC511" t="e">
        <f>VLOOKUP($A511,#REF!,9,FALSE)</f>
        <v>#REF!</v>
      </c>
    </row>
    <row r="512" spans="1:29">
      <c r="A512">
        <v>57011</v>
      </c>
      <c r="B512">
        <v>511</v>
      </c>
      <c r="C512">
        <v>900180</v>
      </c>
      <c r="D512" t="s">
        <v>4235</v>
      </c>
      <c r="E512" t="s">
        <v>4236</v>
      </c>
      <c r="G512" t="e">
        <f>VLOOKUP($H512,[1]BRT!$1:$1048576,1,0)</f>
        <v>#N/A</v>
      </c>
      <c r="H512" t="s">
        <v>4308</v>
      </c>
      <c r="I512">
        <v>37.520225000000003</v>
      </c>
      <c r="J512">
        <v>-121.99575</v>
      </c>
      <c r="K512">
        <v>720</v>
      </c>
      <c r="L512">
        <v>60</v>
      </c>
      <c r="M512">
        <v>1</v>
      </c>
      <c r="N512">
        <v>1</v>
      </c>
      <c r="O512">
        <v>0</v>
      </c>
      <c r="P512">
        <v>1</v>
      </c>
      <c r="Q512" t="e">
        <f>VLOOKUP($A512,'[1]SheltersALL_2.17.22'!$1:$1048576,6,0)</f>
        <v>#N/A</v>
      </c>
      <c r="R512" t="str">
        <f>VLOOKUP($A512, [1]FA21_Ridership!$1:$1048576,11, 0)</f>
        <v>NEWARK</v>
      </c>
      <c r="S512" t="str">
        <f>VLOOKUP($A512, [1]FA21_Ridership!$1:$1048576,12, 0)</f>
        <v>ALAMEDA</v>
      </c>
      <c r="T512">
        <f>VLOOKUP($A512, [1]FA21_Ridership!$1:$1048576,13, 0)</f>
        <v>5</v>
      </c>
      <c r="U512">
        <f t="shared" si="35"/>
        <v>60</v>
      </c>
      <c r="V512" s="67">
        <f t="shared" si="36"/>
        <v>0.11799999999999999</v>
      </c>
      <c r="W512">
        <v>0.81799999999999995</v>
      </c>
      <c r="X512" s="67">
        <f t="shared" si="37"/>
        <v>0.60799999999999998</v>
      </c>
      <c r="Y512">
        <v>2.8000000000000001E-2</v>
      </c>
      <c r="Z512" s="67">
        <f t="shared" si="38"/>
        <v>3.2000000000000001E-2</v>
      </c>
      <c r="AA512">
        <f>VLOOKUP($C512,[1]Disability!$1:$1048576,5,FALSE)</f>
        <v>0</v>
      </c>
      <c r="AB512" s="67">
        <f t="shared" si="39"/>
        <v>0</v>
      </c>
      <c r="AC512" t="e">
        <f>VLOOKUP($A512,#REF!,9,FALSE)</f>
        <v>#REF!</v>
      </c>
    </row>
    <row r="513" spans="1:29">
      <c r="A513">
        <v>52267</v>
      </c>
      <c r="B513">
        <v>512</v>
      </c>
      <c r="C513">
        <v>302380</v>
      </c>
      <c r="D513" t="s">
        <v>4235</v>
      </c>
      <c r="E513" t="s">
        <v>4236</v>
      </c>
      <c r="G513" t="e">
        <f>VLOOKUP($H513,[1]BRT!$1:$1048576,1,0)</f>
        <v>#N/A</v>
      </c>
      <c r="H513" t="s">
        <v>4661</v>
      </c>
      <c r="I513">
        <v>37.883116999999999</v>
      </c>
      <c r="J513">
        <v>-122.261757</v>
      </c>
      <c r="K513">
        <v>662</v>
      </c>
      <c r="L513">
        <v>60</v>
      </c>
      <c r="M513">
        <v>1</v>
      </c>
      <c r="N513">
        <v>1</v>
      </c>
      <c r="O513">
        <v>0</v>
      </c>
      <c r="P513">
        <v>1</v>
      </c>
      <c r="Q513" t="e">
        <f>VLOOKUP($A513,'[1]SheltersALL_2.17.22'!$1:$1048576,6,0)</f>
        <v>#N/A</v>
      </c>
      <c r="R513" t="str">
        <f>VLOOKUP($A513, [1]FA21_Ridership!$1:$1048576,11, 0)</f>
        <v>BERKELEY</v>
      </c>
      <c r="S513" t="str">
        <f>VLOOKUP($A513, [1]FA21_Ridership!$1:$1048576,12, 0)</f>
        <v>ALAMEDA</v>
      </c>
      <c r="T513">
        <f>VLOOKUP($A513, [1]FA21_Ridership!$1:$1048576,13, 0)</f>
        <v>1</v>
      </c>
      <c r="U513">
        <f t="shared" si="35"/>
        <v>60</v>
      </c>
      <c r="V513" s="67">
        <f t="shared" si="36"/>
        <v>0.11799999999999999</v>
      </c>
      <c r="W513">
        <v>0.26758399999999999</v>
      </c>
      <c r="X513" s="67">
        <f t="shared" si="37"/>
        <v>4.9000000000000002E-2</v>
      </c>
      <c r="Y513">
        <v>4.5872000000000003E-2</v>
      </c>
      <c r="Z513" s="67">
        <f t="shared" si="38"/>
        <v>5.8999999999999997E-2</v>
      </c>
      <c r="AA513">
        <f>VLOOKUP($C513,[1]Disability!$1:$1048576,5,FALSE)</f>
        <v>0</v>
      </c>
      <c r="AB513" s="67">
        <f t="shared" si="39"/>
        <v>0</v>
      </c>
      <c r="AC513" t="e">
        <f>VLOOKUP($A513,#REF!,9,FALSE)</f>
        <v>#REF!</v>
      </c>
    </row>
    <row r="514" spans="1:29">
      <c r="A514">
        <v>50871</v>
      </c>
      <c r="B514">
        <v>513</v>
      </c>
      <c r="C514">
        <v>9901730</v>
      </c>
      <c r="D514" t="s">
        <v>4235</v>
      </c>
      <c r="E514" t="s">
        <v>4236</v>
      </c>
      <c r="G514" t="e">
        <f>VLOOKUP($H514,[1]BRT!$1:$1048576,1,0)</f>
        <v>#N/A</v>
      </c>
      <c r="H514" t="s">
        <v>4662</v>
      </c>
      <c r="I514">
        <v>37.667425999999999</v>
      </c>
      <c r="J514">
        <v>-122.095865</v>
      </c>
      <c r="K514">
        <v>960</v>
      </c>
      <c r="L514">
        <v>60</v>
      </c>
      <c r="M514">
        <v>1</v>
      </c>
      <c r="N514">
        <v>1</v>
      </c>
      <c r="O514">
        <v>0</v>
      </c>
      <c r="P514">
        <v>1</v>
      </c>
      <c r="Q514" t="e">
        <f>VLOOKUP($A514,'[1]SheltersALL_2.17.22'!$1:$1048576,6,0)</f>
        <v>#N/A</v>
      </c>
      <c r="R514" t="str">
        <f>VLOOKUP($A514, [1]FA21_Ridership!$1:$1048576,11, 0)</f>
        <v>HAYWARD</v>
      </c>
      <c r="S514" t="str">
        <f>VLOOKUP($A514, [1]FA21_Ridership!$1:$1048576,12, 0)</f>
        <v>ALAMEDA</v>
      </c>
      <c r="T514">
        <f>VLOOKUP($A514, [1]FA21_Ridership!$1:$1048576,13, 0)</f>
        <v>4</v>
      </c>
      <c r="U514">
        <f t="shared" ref="U514:U577" si="40">$L514*$P514</f>
        <v>60</v>
      </c>
      <c r="V514" s="67">
        <f t="shared" ref="V514:V577" si="41">_xlfn.PERCENTRANK.INC($U$2:$U$4161,U514)</f>
        <v>0.11799999999999999</v>
      </c>
      <c r="W514">
        <v>0.85029500000000002</v>
      </c>
      <c r="X514" s="67">
        <f t="shared" ref="X514:X577" si="42">_xlfn.PERCENTRANK.INC($W$2:$W$4161,W514)</f>
        <v>0.67600000000000005</v>
      </c>
      <c r="Y514">
        <v>7.9841999999999996E-2</v>
      </c>
      <c r="Z514" s="67">
        <f t="shared" ref="Z514:Z577" si="43">_xlfn.PERCENTRANK.INC($Y$2:$Y$4161,Y514)</f>
        <v>0.17499999999999999</v>
      </c>
      <c r="AA514">
        <f>VLOOKUP($C514,[1]Disability!$1:$1048576,5,FALSE)</f>
        <v>1</v>
      </c>
      <c r="AB514" s="67">
        <f t="shared" ref="AB514:AB577" si="44">_xlfn.PERCENTRANK.INC($AA$2:$AA$4163,AA514)</f>
        <v>0.72499999999999998</v>
      </c>
      <c r="AC514" t="e">
        <f>VLOOKUP($A514,#REF!,9,FALSE)</f>
        <v>#REF!</v>
      </c>
    </row>
    <row r="515" spans="1:29">
      <c r="A515">
        <v>59878</v>
      </c>
      <c r="B515">
        <v>514</v>
      </c>
      <c r="C515">
        <v>800450</v>
      </c>
      <c r="D515" t="s">
        <v>4235</v>
      </c>
      <c r="E515" t="s">
        <v>4236</v>
      </c>
      <c r="G515" t="e">
        <f>VLOOKUP($H515,[1]BRT!$1:$1048576,1,0)</f>
        <v>#N/A</v>
      </c>
      <c r="H515" t="s">
        <v>4663</v>
      </c>
      <c r="I515">
        <v>37.677914000000001</v>
      </c>
      <c r="J515">
        <v>-122.075464</v>
      </c>
      <c r="K515">
        <v>961</v>
      </c>
      <c r="L515">
        <v>60</v>
      </c>
      <c r="M515">
        <v>1</v>
      </c>
      <c r="N515">
        <v>1</v>
      </c>
      <c r="O515">
        <v>0</v>
      </c>
      <c r="P515">
        <v>1</v>
      </c>
      <c r="Q515" t="e">
        <f>VLOOKUP($A515,'[1]SheltersALL_2.17.22'!$1:$1048576,6,0)</f>
        <v>#N/A</v>
      </c>
      <c r="R515" t="str">
        <f>VLOOKUP($A515, [1]FA21_Ridership!$1:$1048576,11, 0)</f>
        <v>HAYWARD</v>
      </c>
      <c r="S515" t="str">
        <f>VLOOKUP($A515, [1]FA21_Ridership!$1:$1048576,12, 0)</f>
        <v>ALAMEDA</v>
      </c>
      <c r="T515">
        <f>VLOOKUP($A515, [1]FA21_Ridership!$1:$1048576,13, 0)</f>
        <v>4</v>
      </c>
      <c r="U515">
        <f t="shared" si="40"/>
        <v>60</v>
      </c>
      <c r="V515" s="67">
        <f t="shared" si="41"/>
        <v>0.11799999999999999</v>
      </c>
      <c r="W515">
        <v>0.70792500000000003</v>
      </c>
      <c r="X515" s="67">
        <f t="shared" si="42"/>
        <v>0.41599999999999998</v>
      </c>
      <c r="Y515">
        <v>0.129834</v>
      </c>
      <c r="Z515" s="67">
        <f t="shared" si="43"/>
        <v>0.314</v>
      </c>
      <c r="AA515">
        <f>VLOOKUP($C515,[1]Disability!$1:$1048576,5,FALSE)</f>
        <v>0</v>
      </c>
      <c r="AB515" s="67">
        <f t="shared" si="44"/>
        <v>0</v>
      </c>
      <c r="AC515" t="e">
        <f>VLOOKUP($A515,#REF!,9,FALSE)</f>
        <v>#REF!</v>
      </c>
    </row>
    <row r="516" spans="1:29">
      <c r="A516">
        <v>50512</v>
      </c>
      <c r="B516">
        <v>515</v>
      </c>
      <c r="C516">
        <v>500510</v>
      </c>
      <c r="D516" t="s">
        <v>4235</v>
      </c>
      <c r="E516" t="s">
        <v>4236</v>
      </c>
      <c r="G516" t="e">
        <f>VLOOKUP($H516,[1]BRT!$1:$1048576,1,0)</f>
        <v>#N/A</v>
      </c>
      <c r="H516" t="s">
        <v>4664</v>
      </c>
      <c r="I516">
        <v>37.902182000000003</v>
      </c>
      <c r="J516">
        <v>-122.30461699999999</v>
      </c>
      <c r="K516">
        <v>838</v>
      </c>
      <c r="L516">
        <v>60</v>
      </c>
      <c r="M516">
        <v>1</v>
      </c>
      <c r="N516">
        <v>1</v>
      </c>
      <c r="O516">
        <v>0</v>
      </c>
      <c r="P516">
        <v>1</v>
      </c>
      <c r="Q516" t="e">
        <f>VLOOKUP($A516,'[1]SheltersALL_2.17.22'!$1:$1048576,6,0)</f>
        <v>#N/A</v>
      </c>
      <c r="R516" t="str">
        <f>VLOOKUP($A516, [1]FA21_Ridership!$1:$1048576,11, 0)</f>
        <v>EL CERRITO</v>
      </c>
      <c r="S516" t="str">
        <f>VLOOKUP($A516, [1]FA21_Ridership!$1:$1048576,12, 0)</f>
        <v>CONTRA COSTA</v>
      </c>
      <c r="T516">
        <f>VLOOKUP($A516, [1]FA21_Ridership!$1:$1048576,13, 0)</f>
        <v>1</v>
      </c>
      <c r="U516">
        <f t="shared" si="40"/>
        <v>60</v>
      </c>
      <c r="V516" s="67">
        <f t="shared" si="41"/>
        <v>0.11799999999999999</v>
      </c>
      <c r="W516">
        <v>0.854325</v>
      </c>
      <c r="X516" s="67">
        <f t="shared" si="42"/>
        <v>0.68500000000000005</v>
      </c>
      <c r="Y516">
        <v>0.22306500000000001</v>
      </c>
      <c r="Z516" s="67">
        <f t="shared" si="43"/>
        <v>0.51</v>
      </c>
      <c r="AA516">
        <f>VLOOKUP($C516,[1]Disability!$1:$1048576,5,FALSE)</f>
        <v>0</v>
      </c>
      <c r="AB516" s="67">
        <f t="shared" si="44"/>
        <v>0</v>
      </c>
      <c r="AC516" t="e">
        <f>VLOOKUP($A516,#REF!,9,FALSE)</f>
        <v>#REF!</v>
      </c>
    </row>
    <row r="517" spans="1:29">
      <c r="A517">
        <v>56236</v>
      </c>
      <c r="B517">
        <v>516</v>
      </c>
      <c r="C517">
        <v>801790</v>
      </c>
      <c r="D517" t="s">
        <v>4235</v>
      </c>
      <c r="E517" t="s">
        <v>4236</v>
      </c>
      <c r="G517" t="e">
        <f>VLOOKUP($H517,[1]BRT!$1:$1048576,1,0)</f>
        <v>#N/A</v>
      </c>
      <c r="H517" t="s">
        <v>4665</v>
      </c>
      <c r="I517">
        <v>37.624453000000003</v>
      </c>
      <c r="J517">
        <v>-122.072193</v>
      </c>
      <c r="K517">
        <v>960</v>
      </c>
      <c r="L517">
        <v>60</v>
      </c>
      <c r="M517">
        <v>1</v>
      </c>
      <c r="N517">
        <v>1</v>
      </c>
      <c r="O517">
        <v>0</v>
      </c>
      <c r="P517">
        <v>1</v>
      </c>
      <c r="Q517" t="e">
        <f>VLOOKUP($A517,'[1]SheltersALL_2.17.22'!$1:$1048576,6,0)</f>
        <v>#N/A</v>
      </c>
      <c r="R517" t="str">
        <f>VLOOKUP($A517, [1]FA21_Ridership!$1:$1048576,11, 0)</f>
        <v>HAYWARD</v>
      </c>
      <c r="S517" t="str">
        <f>VLOOKUP($A517, [1]FA21_Ridership!$1:$1048576,12, 0)</f>
        <v>ALAMEDA</v>
      </c>
      <c r="T517">
        <f>VLOOKUP($A517, [1]FA21_Ridership!$1:$1048576,13, 0)</f>
        <v>4</v>
      </c>
      <c r="U517">
        <f t="shared" si="40"/>
        <v>60</v>
      </c>
      <c r="V517" s="67">
        <f t="shared" si="41"/>
        <v>0.11799999999999999</v>
      </c>
      <c r="W517">
        <v>0.81447700000000001</v>
      </c>
      <c r="X517" s="67">
        <f t="shared" si="42"/>
        <v>0.60499999999999998</v>
      </c>
      <c r="Y517">
        <v>0.23053499999999999</v>
      </c>
      <c r="Z517" s="67">
        <f t="shared" si="43"/>
        <v>0.52300000000000002</v>
      </c>
      <c r="AA517">
        <f>VLOOKUP($C517,[1]Disability!$1:$1048576,5,FALSE)</f>
        <v>0</v>
      </c>
      <c r="AB517" s="67">
        <f t="shared" si="44"/>
        <v>0</v>
      </c>
      <c r="AC517" t="e">
        <f>VLOOKUP($A517,#REF!,9,FALSE)</f>
        <v>#REF!</v>
      </c>
    </row>
    <row r="518" spans="1:29">
      <c r="A518">
        <v>57560</v>
      </c>
      <c r="B518">
        <v>517</v>
      </c>
      <c r="C518">
        <v>704520</v>
      </c>
      <c r="D518" t="s">
        <v>4235</v>
      </c>
      <c r="E518" t="s">
        <v>4236</v>
      </c>
      <c r="G518" t="e">
        <f>VLOOKUP($H518,[1]BRT!$1:$1048576,1,0)</f>
        <v>#N/A</v>
      </c>
      <c r="H518" t="s">
        <v>4666</v>
      </c>
      <c r="I518">
        <v>37.556421</v>
      </c>
      <c r="J518">
        <v>-121.986964</v>
      </c>
      <c r="K518">
        <v>720</v>
      </c>
      <c r="L518">
        <v>60</v>
      </c>
      <c r="M518">
        <v>1</v>
      </c>
      <c r="N518">
        <v>1</v>
      </c>
      <c r="O518">
        <v>0</v>
      </c>
      <c r="P518">
        <v>1</v>
      </c>
      <c r="Q518" t="str">
        <f>VLOOKUP($A518,'[1]SheltersALL_2.17.22'!$1:$1048576,6,0)</f>
        <v>Fremont</v>
      </c>
      <c r="R518" t="str">
        <f>VLOOKUP($A518, [1]FA21_Ridership!$1:$1048576,11, 0)</f>
        <v>FREMONT</v>
      </c>
      <c r="S518" t="str">
        <f>VLOOKUP($A518, [1]FA21_Ridership!$1:$1048576,12, 0)</f>
        <v>ALAMEDA</v>
      </c>
      <c r="T518">
        <f>VLOOKUP($A518, [1]FA21_Ridership!$1:$1048576,13, 0)</f>
        <v>5</v>
      </c>
      <c r="U518">
        <f t="shared" si="40"/>
        <v>60</v>
      </c>
      <c r="V518" s="67">
        <f t="shared" si="41"/>
        <v>0.11799999999999999</v>
      </c>
      <c r="W518">
        <v>0.77392000000000005</v>
      </c>
      <c r="X518" s="67">
        <f t="shared" si="42"/>
        <v>0.53200000000000003</v>
      </c>
      <c r="Y518">
        <v>0.13058800000000001</v>
      </c>
      <c r="Z518" s="67">
        <f t="shared" si="43"/>
        <v>0.317</v>
      </c>
      <c r="AA518">
        <f>VLOOKUP($C518,[1]Disability!$1:$1048576,5,FALSE)</f>
        <v>1</v>
      </c>
      <c r="AB518" s="67">
        <f t="shared" si="44"/>
        <v>0.72499999999999998</v>
      </c>
      <c r="AC518" t="e">
        <f>VLOOKUP($A518,#REF!,9,FALSE)</f>
        <v>#REF!</v>
      </c>
    </row>
    <row r="519" spans="1:29">
      <c r="A519">
        <v>50125</v>
      </c>
      <c r="B519">
        <v>518</v>
      </c>
      <c r="C519">
        <v>302590</v>
      </c>
      <c r="D519" t="s">
        <v>4235</v>
      </c>
      <c r="E519" t="s">
        <v>4236</v>
      </c>
      <c r="G519" t="e">
        <f>VLOOKUP($H519,[1]BRT!$1:$1048576,1,0)</f>
        <v>#N/A</v>
      </c>
      <c r="H519" t="s">
        <v>4667</v>
      </c>
      <c r="I519">
        <v>37.896051</v>
      </c>
      <c r="J519">
        <v>-122.265961</v>
      </c>
      <c r="K519">
        <v>662</v>
      </c>
      <c r="L519">
        <v>60</v>
      </c>
      <c r="M519">
        <v>1</v>
      </c>
      <c r="N519">
        <v>1</v>
      </c>
      <c r="O519">
        <v>0</v>
      </c>
      <c r="P519">
        <v>1</v>
      </c>
      <c r="Q519" t="e">
        <f>VLOOKUP($A519,'[1]SheltersALL_2.17.22'!$1:$1048576,6,0)</f>
        <v>#N/A</v>
      </c>
      <c r="R519" t="str">
        <f>VLOOKUP($A519, [1]FA21_Ridership!$1:$1048576,11, 0)</f>
        <v>BERKELEY</v>
      </c>
      <c r="S519" t="str">
        <f>VLOOKUP($A519, [1]FA21_Ridership!$1:$1048576,12, 0)</f>
        <v>ALAMEDA</v>
      </c>
      <c r="T519">
        <f>VLOOKUP($A519, [1]FA21_Ridership!$1:$1048576,13, 0)</f>
        <v>1</v>
      </c>
      <c r="U519">
        <f t="shared" si="40"/>
        <v>60</v>
      </c>
      <c r="V519" s="67">
        <f t="shared" si="41"/>
        <v>0.11799999999999999</v>
      </c>
      <c r="W519">
        <v>0.187692</v>
      </c>
      <c r="X519" s="67">
        <f t="shared" si="42"/>
        <v>1.0999999999999999E-2</v>
      </c>
      <c r="Y519">
        <v>1.7691999999999999E-2</v>
      </c>
      <c r="Z519" s="67">
        <f t="shared" si="43"/>
        <v>2.1000000000000001E-2</v>
      </c>
      <c r="AA519">
        <f>VLOOKUP($C519,[1]Disability!$1:$1048576,5,FALSE)</f>
        <v>0</v>
      </c>
      <c r="AB519" s="67">
        <f t="shared" si="44"/>
        <v>0</v>
      </c>
      <c r="AC519" t="e">
        <f>VLOOKUP($A519,#REF!,9,FALSE)</f>
        <v>#REF!</v>
      </c>
    </row>
    <row r="520" spans="1:29">
      <c r="A520">
        <v>56604</v>
      </c>
      <c r="B520">
        <v>519</v>
      </c>
      <c r="C520">
        <v>1301050</v>
      </c>
      <c r="D520" t="s">
        <v>4235</v>
      </c>
      <c r="E520" t="s">
        <v>4236</v>
      </c>
      <c r="G520" t="e">
        <f>VLOOKUP($H520,[1]BRT!$1:$1048576,1,0)</f>
        <v>#N/A</v>
      </c>
      <c r="H520" t="s">
        <v>4353</v>
      </c>
      <c r="I520">
        <v>37.913544000000002</v>
      </c>
      <c r="J520">
        <v>-122.322576</v>
      </c>
      <c r="K520">
        <v>839</v>
      </c>
      <c r="L520">
        <v>60</v>
      </c>
      <c r="M520">
        <v>1</v>
      </c>
      <c r="N520">
        <v>1</v>
      </c>
      <c r="O520">
        <v>0</v>
      </c>
      <c r="P520">
        <v>1</v>
      </c>
      <c r="Q520" t="e">
        <f>VLOOKUP($A520,'[1]SheltersALL_2.17.22'!$1:$1048576,6,0)</f>
        <v>#N/A</v>
      </c>
      <c r="R520" t="str">
        <f>VLOOKUP($A520, [1]FA21_Ridership!$1:$1048576,11, 0)</f>
        <v>RICHMOND</v>
      </c>
      <c r="S520" t="str">
        <f>VLOOKUP($A520, [1]FA21_Ridership!$1:$1048576,12, 0)</f>
        <v>CONTRA COSTA</v>
      </c>
      <c r="T520">
        <f>VLOOKUP($A520, [1]FA21_Ridership!$1:$1048576,13, 0)</f>
        <v>1</v>
      </c>
      <c r="U520">
        <f t="shared" si="40"/>
        <v>60</v>
      </c>
      <c r="V520" s="67">
        <f t="shared" si="41"/>
        <v>0.11799999999999999</v>
      </c>
      <c r="W520">
        <v>0.79654499999999995</v>
      </c>
      <c r="X520" s="67">
        <f t="shared" si="42"/>
        <v>0.58299999999999996</v>
      </c>
      <c r="Y520">
        <v>0.36573600000000001</v>
      </c>
      <c r="Z520" s="67">
        <f t="shared" si="43"/>
        <v>0.72099999999999997</v>
      </c>
      <c r="AA520">
        <f>VLOOKUP($C520,[1]Disability!$1:$1048576,5,FALSE)</f>
        <v>0</v>
      </c>
      <c r="AB520" s="67">
        <f t="shared" si="44"/>
        <v>0</v>
      </c>
      <c r="AC520" t="e">
        <f>VLOOKUP($A520,#REF!,9,FALSE)</f>
        <v>#REF!</v>
      </c>
    </row>
    <row r="521" spans="1:29">
      <c r="A521">
        <v>56712</v>
      </c>
      <c r="B521">
        <v>520</v>
      </c>
      <c r="C521">
        <v>704110</v>
      </c>
      <c r="D521" t="s">
        <v>4235</v>
      </c>
      <c r="E521" t="s">
        <v>4236</v>
      </c>
      <c r="G521" t="e">
        <f>VLOOKUP($H521,[1]BRT!$1:$1048576,1,0)</f>
        <v>#N/A</v>
      </c>
      <c r="H521" t="s">
        <v>4668</v>
      </c>
      <c r="I521">
        <v>37.578806999999998</v>
      </c>
      <c r="J521">
        <v>-121.987464</v>
      </c>
      <c r="K521">
        <v>721</v>
      </c>
      <c r="L521">
        <v>60</v>
      </c>
      <c r="M521">
        <v>1</v>
      </c>
      <c r="N521">
        <v>1</v>
      </c>
      <c r="O521">
        <v>0</v>
      </c>
      <c r="P521">
        <v>1</v>
      </c>
      <c r="Q521" t="e">
        <f>VLOOKUP($A521,'[1]SheltersALL_2.17.22'!$1:$1048576,6,0)</f>
        <v>#N/A</v>
      </c>
      <c r="R521" t="str">
        <f>VLOOKUP($A521, [1]FA21_Ridership!$1:$1048576,11, 0)</f>
        <v>FREMONT</v>
      </c>
      <c r="S521" t="str">
        <f>VLOOKUP($A521, [1]FA21_Ridership!$1:$1048576,12, 0)</f>
        <v>ALAMEDA</v>
      </c>
      <c r="T521">
        <f>VLOOKUP($A521, [1]FA21_Ridership!$1:$1048576,13, 0)</f>
        <v>5</v>
      </c>
      <c r="U521">
        <f t="shared" si="40"/>
        <v>60</v>
      </c>
      <c r="V521" s="67">
        <f t="shared" si="41"/>
        <v>0.11799999999999999</v>
      </c>
      <c r="W521">
        <v>0.57906999999999997</v>
      </c>
      <c r="X521" s="67">
        <f t="shared" si="42"/>
        <v>0.26600000000000001</v>
      </c>
      <c r="Y521">
        <v>8.0619999999999997E-2</v>
      </c>
      <c r="Z521" s="67">
        <f t="shared" si="43"/>
        <v>0.17599999999999999</v>
      </c>
      <c r="AA521">
        <f>VLOOKUP($C521,[1]Disability!$1:$1048576,5,FALSE)</f>
        <v>0</v>
      </c>
      <c r="AB521" s="67">
        <f t="shared" si="44"/>
        <v>0</v>
      </c>
      <c r="AC521" t="e">
        <f>VLOOKUP($A521,#REF!,9,FALSE)</f>
        <v>#REF!</v>
      </c>
    </row>
    <row r="522" spans="1:29">
      <c r="A522">
        <v>59947</v>
      </c>
      <c r="B522">
        <v>521</v>
      </c>
      <c r="C522">
        <v>1303090</v>
      </c>
      <c r="D522" t="s">
        <v>4235</v>
      </c>
      <c r="E522" t="s">
        <v>4236</v>
      </c>
      <c r="G522" t="e">
        <f>VLOOKUP($H522,[1]BRT!$1:$1048576,1,0)</f>
        <v>#N/A</v>
      </c>
      <c r="H522" t="s">
        <v>4669</v>
      </c>
      <c r="I522">
        <v>37.949801999999998</v>
      </c>
      <c r="J522">
        <v>-122.341103</v>
      </c>
      <c r="K522">
        <v>840</v>
      </c>
      <c r="L522">
        <v>60</v>
      </c>
      <c r="M522">
        <v>1</v>
      </c>
      <c r="N522">
        <v>1</v>
      </c>
      <c r="O522">
        <v>0</v>
      </c>
      <c r="P522">
        <v>1</v>
      </c>
      <c r="Q522" t="e">
        <f>VLOOKUP($A522,'[1]SheltersALL_2.17.22'!$1:$1048576,6,0)</f>
        <v>#N/A</v>
      </c>
      <c r="R522" t="str">
        <f>VLOOKUP($A522, [1]FA21_Ridership!$1:$1048576,11, 0)</f>
        <v>RICHMOND</v>
      </c>
      <c r="S522" t="str">
        <f>VLOOKUP($A522, [1]FA21_Ridership!$1:$1048576,12, 0)</f>
        <v>CONTRA COSTA</v>
      </c>
      <c r="T522">
        <f>VLOOKUP($A522, [1]FA21_Ridership!$1:$1048576,13, 0)</f>
        <v>1</v>
      </c>
      <c r="U522">
        <f t="shared" si="40"/>
        <v>60</v>
      </c>
      <c r="V522" s="67">
        <f t="shared" si="41"/>
        <v>0.11799999999999999</v>
      </c>
      <c r="W522">
        <v>0.92706999999999995</v>
      </c>
      <c r="X522" s="67">
        <f t="shared" si="42"/>
        <v>0.82899999999999996</v>
      </c>
      <c r="Y522">
        <v>0.45859100000000003</v>
      </c>
      <c r="Z522" s="67">
        <f t="shared" si="43"/>
        <v>0.82499999999999996</v>
      </c>
      <c r="AA522">
        <f>VLOOKUP($C522,[1]Disability!$1:$1048576,5,FALSE)</f>
        <v>1</v>
      </c>
      <c r="AB522" s="67">
        <f t="shared" si="44"/>
        <v>0.72499999999999998</v>
      </c>
      <c r="AC522" t="e">
        <f>VLOOKUP($A522,#REF!,9,FALSE)</f>
        <v>#REF!</v>
      </c>
    </row>
    <row r="523" spans="1:29">
      <c r="A523">
        <v>51593</v>
      </c>
      <c r="B523">
        <v>522</v>
      </c>
      <c r="C523">
        <v>9903660</v>
      </c>
      <c r="D523" t="s">
        <v>4235</v>
      </c>
      <c r="E523" t="s">
        <v>4236</v>
      </c>
      <c r="G523" t="e">
        <f>VLOOKUP($H523,[1]BRT!$1:$1048576,1,0)</f>
        <v>#N/A</v>
      </c>
      <c r="H523" t="s">
        <v>4670</v>
      </c>
      <c r="I523">
        <v>37.456907000000001</v>
      </c>
      <c r="J523">
        <v>-121.918173</v>
      </c>
      <c r="K523">
        <v>1020</v>
      </c>
      <c r="L523">
        <v>60</v>
      </c>
      <c r="M523">
        <v>1</v>
      </c>
      <c r="N523">
        <v>1</v>
      </c>
      <c r="O523">
        <v>0</v>
      </c>
      <c r="P523">
        <v>1</v>
      </c>
      <c r="Q523" t="e">
        <f>VLOOKUP($A523,'[1]SheltersALL_2.17.22'!$1:$1048576,6,0)</f>
        <v>#N/A</v>
      </c>
      <c r="R523" t="str">
        <f>VLOOKUP($A523, [1]FA21_Ridership!$1:$1048576,11, 0)</f>
        <v>MILPITAS</v>
      </c>
      <c r="S523" t="str">
        <f>VLOOKUP($A523, [1]FA21_Ridership!$1:$1048576,12, 0)</f>
        <v>SANTA CLARA</v>
      </c>
      <c r="T523">
        <f>VLOOKUP($A523, [1]FA21_Ridership!$1:$1048576,13, 0)</f>
        <v>9</v>
      </c>
      <c r="U523">
        <f t="shared" si="40"/>
        <v>60</v>
      </c>
      <c r="V523" s="67">
        <f t="shared" si="41"/>
        <v>0.11799999999999999</v>
      </c>
      <c r="W523">
        <v>0.95248299999999997</v>
      </c>
      <c r="X523" s="67">
        <f t="shared" si="42"/>
        <v>0.91300000000000003</v>
      </c>
      <c r="Y523">
        <v>8.3384E-2</v>
      </c>
      <c r="Z523" s="67">
        <f t="shared" si="43"/>
        <v>0.189</v>
      </c>
      <c r="AA523">
        <f>VLOOKUP($C523,[1]Disability!$1:$1048576,5,FALSE)</f>
        <v>0</v>
      </c>
      <c r="AB523" s="67">
        <f t="shared" si="44"/>
        <v>0</v>
      </c>
      <c r="AC523" t="e">
        <f>VLOOKUP($A523,#REF!,9,FALSE)</f>
        <v>#REF!</v>
      </c>
    </row>
    <row r="524" spans="1:29">
      <c r="A524">
        <v>55283</v>
      </c>
      <c r="B524">
        <v>523</v>
      </c>
      <c r="C524">
        <v>1502630</v>
      </c>
      <c r="D524" t="s">
        <v>4235</v>
      </c>
      <c r="E524" t="s">
        <v>4236</v>
      </c>
      <c r="G524" t="e">
        <f>VLOOKUP($H524,[1]BRT!$1:$1048576,1,0)</f>
        <v>#N/A</v>
      </c>
      <c r="H524" t="s">
        <v>4671</v>
      </c>
      <c r="I524">
        <v>37.701844999999999</v>
      </c>
      <c r="J524">
        <v>-122.166281</v>
      </c>
      <c r="K524">
        <v>960</v>
      </c>
      <c r="L524">
        <v>60</v>
      </c>
      <c r="M524">
        <v>1</v>
      </c>
      <c r="N524">
        <v>1</v>
      </c>
      <c r="O524">
        <v>0</v>
      </c>
      <c r="P524">
        <v>1</v>
      </c>
      <c r="Q524" t="e">
        <f>VLOOKUP($A524,'[1]SheltersALL_2.17.22'!$1:$1048576,6,0)</f>
        <v>#N/A</v>
      </c>
      <c r="R524" t="str">
        <f>VLOOKUP($A524, [1]FA21_Ridership!$1:$1048576,11, 0)</f>
        <v>SAN LEANDRO</v>
      </c>
      <c r="S524" t="str">
        <f>VLOOKUP($A524, [1]FA21_Ridership!$1:$1048576,12, 0)</f>
        <v>ALAMEDA</v>
      </c>
      <c r="T524">
        <f>VLOOKUP($A524, [1]FA21_Ridership!$1:$1048576,13, 0)</f>
        <v>4</v>
      </c>
      <c r="U524">
        <f t="shared" si="40"/>
        <v>60</v>
      </c>
      <c r="V524" s="67">
        <f t="shared" si="41"/>
        <v>0.11799999999999999</v>
      </c>
      <c r="W524">
        <v>0.70053500000000002</v>
      </c>
      <c r="X524" s="67">
        <f t="shared" si="42"/>
        <v>0.40899999999999997</v>
      </c>
      <c r="Y524">
        <v>0.149733</v>
      </c>
      <c r="Z524" s="67">
        <f t="shared" si="43"/>
        <v>0.35399999999999998</v>
      </c>
      <c r="AA524">
        <f>VLOOKUP($C524,[1]Disability!$1:$1048576,5,FALSE)</f>
        <v>1</v>
      </c>
      <c r="AB524" s="67">
        <f t="shared" si="44"/>
        <v>0.72499999999999998</v>
      </c>
      <c r="AC524" t="e">
        <f>VLOOKUP($A524,#REF!,9,FALSE)</f>
        <v>#REF!</v>
      </c>
    </row>
    <row r="525" spans="1:29">
      <c r="A525">
        <v>55892</v>
      </c>
      <c r="B525">
        <v>524</v>
      </c>
      <c r="C525">
        <v>1600680</v>
      </c>
      <c r="D525" t="s">
        <v>4235</v>
      </c>
      <c r="E525" t="s">
        <v>4236</v>
      </c>
      <c r="G525" t="e">
        <f>VLOOKUP($H525,[1]BRT!$1:$1048576,1,0)</f>
        <v>#N/A</v>
      </c>
      <c r="H525" t="s">
        <v>4672</v>
      </c>
      <c r="I525">
        <v>37.966876999999997</v>
      </c>
      <c r="J525">
        <v>-122.35025</v>
      </c>
      <c r="K525">
        <v>1250</v>
      </c>
      <c r="L525">
        <v>60</v>
      </c>
      <c r="M525">
        <v>1</v>
      </c>
      <c r="N525">
        <v>1</v>
      </c>
      <c r="O525">
        <v>0</v>
      </c>
      <c r="P525">
        <v>1</v>
      </c>
      <c r="Q525" t="e">
        <f>VLOOKUP($A525,'[1]SheltersALL_2.17.22'!$1:$1048576,6,0)</f>
        <v>#N/A</v>
      </c>
      <c r="R525" t="str">
        <f>VLOOKUP($A525, [1]FA21_Ridership!$1:$1048576,11, 0)</f>
        <v>SAN PABLO</v>
      </c>
      <c r="S525" t="str">
        <f>VLOOKUP($A525, [1]FA21_Ridership!$1:$1048576,12, 0)</f>
        <v>CONTRA COSTA</v>
      </c>
      <c r="T525">
        <f>VLOOKUP($A525, [1]FA21_Ridership!$1:$1048576,13, 0)</f>
        <v>1</v>
      </c>
      <c r="U525">
        <f t="shared" si="40"/>
        <v>60</v>
      </c>
      <c r="V525" s="67">
        <f t="shared" si="41"/>
        <v>0.11799999999999999</v>
      </c>
      <c r="W525">
        <v>0.93550100000000003</v>
      </c>
      <c r="X525" s="67">
        <f t="shared" si="42"/>
        <v>0.84499999999999997</v>
      </c>
      <c r="Y525">
        <v>0.28947400000000001</v>
      </c>
      <c r="Z525" s="67">
        <f t="shared" si="43"/>
        <v>0.622</v>
      </c>
      <c r="AA525">
        <f>VLOOKUP($C525,[1]Disability!$1:$1048576,5,FALSE)</f>
        <v>1</v>
      </c>
      <c r="AB525" s="67">
        <f t="shared" si="44"/>
        <v>0.72499999999999998</v>
      </c>
      <c r="AC525" t="e">
        <f>VLOOKUP($A525,#REF!,9,FALSE)</f>
        <v>#REF!</v>
      </c>
    </row>
    <row r="526" spans="1:29">
      <c r="A526">
        <v>57644</v>
      </c>
      <c r="B526">
        <v>525</v>
      </c>
      <c r="C526">
        <v>1600180</v>
      </c>
      <c r="D526" t="s">
        <v>4235</v>
      </c>
      <c r="E526" t="s">
        <v>4236</v>
      </c>
      <c r="G526" t="e">
        <f>VLOOKUP($H526,[1]BRT!$1:$1048576,1,0)</f>
        <v>#N/A</v>
      </c>
      <c r="H526" t="s">
        <v>4673</v>
      </c>
      <c r="I526">
        <v>37.969453999999999</v>
      </c>
      <c r="J526">
        <v>-122.34611599999999</v>
      </c>
      <c r="K526">
        <v>1178</v>
      </c>
      <c r="L526">
        <v>60</v>
      </c>
      <c r="M526">
        <v>1</v>
      </c>
      <c r="N526">
        <v>1</v>
      </c>
      <c r="O526">
        <v>0</v>
      </c>
      <c r="P526">
        <v>1</v>
      </c>
      <c r="Q526" t="e">
        <f>VLOOKUP($A526,'[1]SheltersALL_2.17.22'!$1:$1048576,6,0)</f>
        <v>#N/A</v>
      </c>
      <c r="R526" t="str">
        <f>VLOOKUP($A526, [1]FA21_Ridership!$1:$1048576,11, 0)</f>
        <v>SAN PABLO</v>
      </c>
      <c r="S526" t="str">
        <f>VLOOKUP($A526, [1]FA21_Ridership!$1:$1048576,12, 0)</f>
        <v>CONTRA COSTA</v>
      </c>
      <c r="T526">
        <f>VLOOKUP($A526, [1]FA21_Ridership!$1:$1048576,13, 0)</f>
        <v>1</v>
      </c>
      <c r="U526">
        <f t="shared" si="40"/>
        <v>60</v>
      </c>
      <c r="V526" s="67">
        <f t="shared" si="41"/>
        <v>0.11799999999999999</v>
      </c>
      <c r="W526">
        <v>0.96424900000000002</v>
      </c>
      <c r="X526" s="67">
        <f t="shared" si="42"/>
        <v>0.93200000000000005</v>
      </c>
      <c r="Y526">
        <v>0.131767</v>
      </c>
      <c r="Z526" s="67">
        <f t="shared" si="43"/>
        <v>0.32</v>
      </c>
      <c r="AA526">
        <f>VLOOKUP($C526,[1]Disability!$1:$1048576,5,FALSE)</f>
        <v>0</v>
      </c>
      <c r="AB526" s="67">
        <f t="shared" si="44"/>
        <v>0</v>
      </c>
      <c r="AC526" t="e">
        <f>VLOOKUP($A526,#REF!,9,FALSE)</f>
        <v>#REF!</v>
      </c>
    </row>
    <row r="527" spans="1:29">
      <c r="A527">
        <v>51158</v>
      </c>
      <c r="B527">
        <v>526</v>
      </c>
      <c r="C527">
        <v>900280</v>
      </c>
      <c r="D527" t="s">
        <v>4235</v>
      </c>
      <c r="E527" t="s">
        <v>4236</v>
      </c>
      <c r="G527" t="e">
        <f>VLOOKUP($H527,[1]BRT!$1:$1048576,1,0)</f>
        <v>#N/A</v>
      </c>
      <c r="H527" t="s">
        <v>4348</v>
      </c>
      <c r="I527">
        <v>37.523600000000002</v>
      </c>
      <c r="J527">
        <v>-122.00483199999999</v>
      </c>
      <c r="K527">
        <v>720</v>
      </c>
      <c r="L527">
        <v>60</v>
      </c>
      <c r="M527">
        <v>1</v>
      </c>
      <c r="N527">
        <v>1</v>
      </c>
      <c r="O527">
        <v>0</v>
      </c>
      <c r="P527">
        <v>1</v>
      </c>
      <c r="Q527" t="str">
        <f>VLOOKUP($A527,'[1]SheltersALL_2.17.22'!$1:$1048576,6,0)</f>
        <v>Newark</v>
      </c>
      <c r="R527" t="str">
        <f>VLOOKUP($A527, [1]FA21_Ridership!$1:$1048576,11, 0)</f>
        <v>NEWARK</v>
      </c>
      <c r="S527" t="str">
        <f>VLOOKUP($A527, [1]FA21_Ridership!$1:$1048576,12, 0)</f>
        <v>ALAMEDA</v>
      </c>
      <c r="T527">
        <f>VLOOKUP($A527, [1]FA21_Ridership!$1:$1048576,13, 0)</f>
        <v>5</v>
      </c>
      <c r="U527">
        <f t="shared" si="40"/>
        <v>60</v>
      </c>
      <c r="V527" s="67">
        <f t="shared" si="41"/>
        <v>0.11799999999999999</v>
      </c>
      <c r="W527">
        <v>0.81799999999999995</v>
      </c>
      <c r="X527" s="67">
        <f t="shared" si="42"/>
        <v>0.60799999999999998</v>
      </c>
      <c r="Y527">
        <v>2.8000000000000001E-2</v>
      </c>
      <c r="Z527" s="67">
        <f t="shared" si="43"/>
        <v>3.2000000000000001E-2</v>
      </c>
      <c r="AA527">
        <f>VLOOKUP($C527,[1]Disability!$1:$1048576,5,FALSE)</f>
        <v>0</v>
      </c>
      <c r="AB527" s="67">
        <f t="shared" si="44"/>
        <v>0</v>
      </c>
      <c r="AC527" t="e">
        <f>VLOOKUP($A527,#REF!,9,FALSE)</f>
        <v>#REF!</v>
      </c>
    </row>
    <row r="528" spans="1:29">
      <c r="A528">
        <v>53992</v>
      </c>
      <c r="B528">
        <v>527</v>
      </c>
      <c r="C528">
        <v>804890</v>
      </c>
      <c r="D528" t="s">
        <v>4235</v>
      </c>
      <c r="E528" t="s">
        <v>4236</v>
      </c>
      <c r="G528" t="e">
        <f>VLOOKUP($H528,[1]BRT!$1:$1048576,1,0)</f>
        <v>#N/A</v>
      </c>
      <c r="H528" t="s">
        <v>4674</v>
      </c>
      <c r="I528">
        <v>37.641319000000003</v>
      </c>
      <c r="J528">
        <v>-122.083422</v>
      </c>
      <c r="K528">
        <v>960</v>
      </c>
      <c r="L528">
        <v>60</v>
      </c>
      <c r="M528">
        <v>1</v>
      </c>
      <c r="N528">
        <v>1</v>
      </c>
      <c r="O528">
        <v>0</v>
      </c>
      <c r="P528">
        <v>1</v>
      </c>
      <c r="Q528" t="e">
        <f>VLOOKUP($A528,'[1]SheltersALL_2.17.22'!$1:$1048576,6,0)</f>
        <v>#N/A</v>
      </c>
      <c r="R528" t="str">
        <f>VLOOKUP($A528, [1]FA21_Ridership!$1:$1048576,11, 0)</f>
        <v>HAYWARD</v>
      </c>
      <c r="S528" t="str">
        <f>VLOOKUP($A528, [1]FA21_Ridership!$1:$1048576,12, 0)</f>
        <v>ALAMEDA</v>
      </c>
      <c r="T528">
        <f>VLOOKUP($A528, [1]FA21_Ridership!$1:$1048576,13, 0)</f>
        <v>4</v>
      </c>
      <c r="U528">
        <f t="shared" si="40"/>
        <v>60</v>
      </c>
      <c r="V528" s="67">
        <f t="shared" si="41"/>
        <v>0.11799999999999999</v>
      </c>
      <c r="W528">
        <v>0.935809</v>
      </c>
      <c r="X528" s="67">
        <f t="shared" si="42"/>
        <v>0.84699999999999998</v>
      </c>
      <c r="Y528">
        <v>0.345192</v>
      </c>
      <c r="Z528" s="67">
        <f t="shared" si="43"/>
        <v>0.69</v>
      </c>
      <c r="AA528">
        <f>VLOOKUP($C528,[1]Disability!$1:$1048576,5,FALSE)</f>
        <v>0</v>
      </c>
      <c r="AB528" s="67">
        <f t="shared" si="44"/>
        <v>0</v>
      </c>
      <c r="AC528" t="e">
        <f>VLOOKUP($A528,#REF!,9,FALSE)</f>
        <v>#REF!</v>
      </c>
    </row>
    <row r="529" spans="1:29">
      <c r="A529">
        <v>52025</v>
      </c>
      <c r="B529">
        <v>528</v>
      </c>
      <c r="C529">
        <v>302340</v>
      </c>
      <c r="D529" t="s">
        <v>4235</v>
      </c>
      <c r="E529" t="s">
        <v>4236</v>
      </c>
      <c r="G529" t="e">
        <f>VLOOKUP($H529,[1]BRT!$1:$1048576,1,0)</f>
        <v>#N/A</v>
      </c>
      <c r="H529" t="s">
        <v>4675</v>
      </c>
      <c r="I529">
        <v>37.889634000000001</v>
      </c>
      <c r="J529">
        <v>-122.262642</v>
      </c>
      <c r="K529">
        <v>662</v>
      </c>
      <c r="L529">
        <v>60</v>
      </c>
      <c r="M529">
        <v>1</v>
      </c>
      <c r="N529">
        <v>1</v>
      </c>
      <c r="O529">
        <v>0</v>
      </c>
      <c r="P529">
        <v>1</v>
      </c>
      <c r="Q529" t="e">
        <f>VLOOKUP($A529,'[1]SheltersALL_2.17.22'!$1:$1048576,6,0)</f>
        <v>#N/A</v>
      </c>
      <c r="R529" t="str">
        <f>VLOOKUP($A529, [1]FA21_Ridership!$1:$1048576,11, 0)</f>
        <v>BERKELEY</v>
      </c>
      <c r="S529" t="str">
        <f>VLOOKUP($A529, [1]FA21_Ridership!$1:$1048576,12, 0)</f>
        <v>ALAMEDA</v>
      </c>
      <c r="T529">
        <f>VLOOKUP($A529, [1]FA21_Ridership!$1:$1048576,13, 0)</f>
        <v>1</v>
      </c>
      <c r="U529">
        <f t="shared" si="40"/>
        <v>60</v>
      </c>
      <c r="V529" s="67">
        <f t="shared" si="41"/>
        <v>0.11799999999999999</v>
      </c>
      <c r="W529">
        <v>0.20411699999999999</v>
      </c>
      <c r="X529" s="67">
        <f t="shared" si="42"/>
        <v>1.9E-2</v>
      </c>
      <c r="Y529">
        <v>1.3722E-2</v>
      </c>
      <c r="Z529" s="67">
        <f t="shared" si="43"/>
        <v>1.4999999999999999E-2</v>
      </c>
      <c r="AA529">
        <f>VLOOKUP($C529,[1]Disability!$1:$1048576,5,FALSE)</f>
        <v>0</v>
      </c>
      <c r="AB529" s="67">
        <f t="shared" si="44"/>
        <v>0</v>
      </c>
      <c r="AC529" t="e">
        <f>VLOOKUP($A529,#REF!,9,FALSE)</f>
        <v>#REF!</v>
      </c>
    </row>
    <row r="530" spans="1:29">
      <c r="A530">
        <v>50227</v>
      </c>
      <c r="B530">
        <v>529</v>
      </c>
      <c r="C530">
        <v>302610</v>
      </c>
      <c r="D530" t="s">
        <v>4235</v>
      </c>
      <c r="E530" t="s">
        <v>4236</v>
      </c>
      <c r="G530" t="e">
        <f>VLOOKUP($H530,[1]BRT!$1:$1048576,1,0)</f>
        <v>#N/A</v>
      </c>
      <c r="H530" t="s">
        <v>4676</v>
      </c>
      <c r="I530">
        <v>37.881227000000003</v>
      </c>
      <c r="J530">
        <v>-122.261517</v>
      </c>
      <c r="K530">
        <v>662</v>
      </c>
      <c r="L530">
        <v>60</v>
      </c>
      <c r="M530">
        <v>1</v>
      </c>
      <c r="N530">
        <v>1</v>
      </c>
      <c r="O530">
        <v>0</v>
      </c>
      <c r="P530">
        <v>1</v>
      </c>
      <c r="Q530" t="e">
        <f>VLOOKUP($A530,'[1]SheltersALL_2.17.22'!$1:$1048576,6,0)</f>
        <v>#N/A</v>
      </c>
      <c r="R530" t="str">
        <f>VLOOKUP($A530, [1]FA21_Ridership!$1:$1048576,11, 0)</f>
        <v>BERKELEY</v>
      </c>
      <c r="S530" t="str">
        <f>VLOOKUP($A530, [1]FA21_Ridership!$1:$1048576,12, 0)</f>
        <v>ALAMEDA</v>
      </c>
      <c r="T530">
        <f>VLOOKUP($A530, [1]FA21_Ridership!$1:$1048576,13, 0)</f>
        <v>1</v>
      </c>
      <c r="U530">
        <f t="shared" si="40"/>
        <v>60</v>
      </c>
      <c r="V530" s="67">
        <f t="shared" si="41"/>
        <v>0.11799999999999999</v>
      </c>
      <c r="W530">
        <v>0.26758399999999999</v>
      </c>
      <c r="X530" s="67">
        <f t="shared" si="42"/>
        <v>4.9000000000000002E-2</v>
      </c>
      <c r="Y530">
        <v>4.5872000000000003E-2</v>
      </c>
      <c r="Z530" s="67">
        <f t="shared" si="43"/>
        <v>5.8999999999999997E-2</v>
      </c>
      <c r="AA530">
        <f>VLOOKUP($C530,[1]Disability!$1:$1048576,5,FALSE)</f>
        <v>0</v>
      </c>
      <c r="AB530" s="67">
        <f t="shared" si="44"/>
        <v>0</v>
      </c>
      <c r="AC530" t="e">
        <f>VLOOKUP($A530,#REF!,9,FALSE)</f>
        <v>#REF!</v>
      </c>
    </row>
    <row r="531" spans="1:29">
      <c r="A531">
        <v>56629</v>
      </c>
      <c r="B531">
        <v>530</v>
      </c>
      <c r="C531">
        <v>704490</v>
      </c>
      <c r="D531" t="s">
        <v>4235</v>
      </c>
      <c r="E531" t="s">
        <v>4236</v>
      </c>
      <c r="G531" t="e">
        <f>VLOOKUP($H531,[1]BRT!$1:$1048576,1,0)</f>
        <v>#N/A</v>
      </c>
      <c r="H531" t="s">
        <v>4677</v>
      </c>
      <c r="I531">
        <v>37.581066</v>
      </c>
      <c r="J531">
        <v>-122.03299800000001</v>
      </c>
      <c r="K531">
        <v>720</v>
      </c>
      <c r="L531">
        <v>60</v>
      </c>
      <c r="M531">
        <v>1</v>
      </c>
      <c r="N531">
        <v>1</v>
      </c>
      <c r="O531">
        <v>0</v>
      </c>
      <c r="P531">
        <v>1</v>
      </c>
      <c r="Q531" t="e">
        <f>VLOOKUP($A531,'[1]SheltersALL_2.17.22'!$1:$1048576,6,0)</f>
        <v>#N/A</v>
      </c>
      <c r="R531" t="str">
        <f>VLOOKUP($A531, [1]FA21_Ridership!$1:$1048576,11, 0)</f>
        <v>FREMONT</v>
      </c>
      <c r="S531" t="str">
        <f>VLOOKUP($A531, [1]FA21_Ridership!$1:$1048576,12, 0)</f>
        <v>ALAMEDA</v>
      </c>
      <c r="T531">
        <f>VLOOKUP($A531, [1]FA21_Ridership!$1:$1048576,13, 0)</f>
        <v>5</v>
      </c>
      <c r="U531">
        <f t="shared" si="40"/>
        <v>60</v>
      </c>
      <c r="V531" s="67">
        <f t="shared" si="41"/>
        <v>0.11799999999999999</v>
      </c>
      <c r="W531">
        <v>0.72306899999999996</v>
      </c>
      <c r="X531" s="67">
        <f t="shared" si="42"/>
        <v>0.439</v>
      </c>
      <c r="Y531">
        <v>7.4537999999999993E-2</v>
      </c>
      <c r="Z531" s="67">
        <f t="shared" si="43"/>
        <v>0.14699999999999999</v>
      </c>
      <c r="AA531">
        <f>VLOOKUP($C531,[1]Disability!$1:$1048576,5,FALSE)</f>
        <v>0</v>
      </c>
      <c r="AB531" s="67">
        <f t="shared" si="44"/>
        <v>0</v>
      </c>
      <c r="AC531" t="e">
        <f>VLOOKUP($A531,#REF!,9,FALSE)</f>
        <v>#REF!</v>
      </c>
    </row>
    <row r="532" spans="1:29">
      <c r="A532">
        <v>59240</v>
      </c>
      <c r="B532">
        <v>531</v>
      </c>
      <c r="C532">
        <v>1301020</v>
      </c>
      <c r="D532" t="s">
        <v>4235</v>
      </c>
      <c r="E532" t="s">
        <v>4236</v>
      </c>
      <c r="G532" t="e">
        <f>VLOOKUP($H532,[1]BRT!$1:$1048576,1,0)</f>
        <v>#N/A</v>
      </c>
      <c r="H532" t="s">
        <v>4678</v>
      </c>
      <c r="I532">
        <v>37.910192000000002</v>
      </c>
      <c r="J532">
        <v>-122.31612199999999</v>
      </c>
      <c r="K532">
        <v>839</v>
      </c>
      <c r="L532">
        <v>60</v>
      </c>
      <c r="M532">
        <v>1</v>
      </c>
      <c r="N532">
        <v>1</v>
      </c>
      <c r="O532">
        <v>0</v>
      </c>
      <c r="P532">
        <v>1</v>
      </c>
      <c r="Q532" t="e">
        <f>VLOOKUP($A532,'[1]SheltersALL_2.17.22'!$1:$1048576,6,0)</f>
        <v>#N/A</v>
      </c>
      <c r="R532" t="str">
        <f>VLOOKUP($A532, [1]FA21_Ridership!$1:$1048576,11, 0)</f>
        <v>RICHMOND</v>
      </c>
      <c r="S532" t="str">
        <f>VLOOKUP($A532, [1]FA21_Ridership!$1:$1048576,12, 0)</f>
        <v>CONTRA COSTA</v>
      </c>
      <c r="T532">
        <f>VLOOKUP($A532, [1]FA21_Ridership!$1:$1048576,13, 0)</f>
        <v>1</v>
      </c>
      <c r="U532">
        <f t="shared" si="40"/>
        <v>60</v>
      </c>
      <c r="V532" s="67">
        <f t="shared" si="41"/>
        <v>0.11799999999999999</v>
      </c>
      <c r="W532">
        <v>0.40731899999999999</v>
      </c>
      <c r="X532" s="67">
        <f t="shared" si="42"/>
        <v>0.13</v>
      </c>
      <c r="Y532">
        <v>0.180338</v>
      </c>
      <c r="Z532" s="67">
        <f t="shared" si="43"/>
        <v>0.439</v>
      </c>
      <c r="AA532">
        <f>VLOOKUP($C532,[1]Disability!$1:$1048576,5,FALSE)</f>
        <v>0</v>
      </c>
      <c r="AB532" s="67">
        <f t="shared" si="44"/>
        <v>0</v>
      </c>
      <c r="AC532" t="e">
        <f>VLOOKUP($A532,#REF!,9,FALSE)</f>
        <v>#REF!</v>
      </c>
    </row>
    <row r="533" spans="1:29">
      <c r="A533">
        <v>50156</v>
      </c>
      <c r="B533">
        <v>532</v>
      </c>
      <c r="C533">
        <v>702840</v>
      </c>
      <c r="D533" t="s">
        <v>4235</v>
      </c>
      <c r="E533" t="s">
        <v>4236</v>
      </c>
      <c r="G533" t="e">
        <f>VLOOKUP($H533,[1]BRT!$1:$1048576,1,0)</f>
        <v>#N/A</v>
      </c>
      <c r="H533" t="s">
        <v>4679</v>
      </c>
      <c r="I533">
        <v>37.560654</v>
      </c>
      <c r="J533">
        <v>-121.967187</v>
      </c>
      <c r="K533">
        <v>837</v>
      </c>
      <c r="L533">
        <v>60</v>
      </c>
      <c r="M533">
        <v>1</v>
      </c>
      <c r="N533">
        <v>1</v>
      </c>
      <c r="O533">
        <v>0</v>
      </c>
      <c r="P533">
        <v>1</v>
      </c>
      <c r="Q533" t="s">
        <v>4563</v>
      </c>
      <c r="R533" t="str">
        <f>VLOOKUP($A533, [1]FA21_Ridership!$1:$1048576,11, 0)</f>
        <v>FREMONT</v>
      </c>
      <c r="S533" t="str">
        <f>VLOOKUP($A533, [1]FA21_Ridership!$1:$1048576,12, 0)</f>
        <v>ALAMEDA</v>
      </c>
      <c r="T533">
        <f>VLOOKUP($A533, [1]FA21_Ridership!$1:$1048576,13, 0)</f>
        <v>5</v>
      </c>
      <c r="U533">
        <f t="shared" si="40"/>
        <v>60</v>
      </c>
      <c r="V533" s="67">
        <f t="shared" si="41"/>
        <v>0.11799999999999999</v>
      </c>
      <c r="W533">
        <v>0.78836600000000001</v>
      </c>
      <c r="X533" s="67">
        <f t="shared" si="42"/>
        <v>0.56799999999999995</v>
      </c>
      <c r="Y533">
        <v>7.6453999999999994E-2</v>
      </c>
      <c r="Z533" s="67">
        <f t="shared" si="43"/>
        <v>0.152</v>
      </c>
      <c r="AA533">
        <f>VLOOKUP($C533,[1]Disability!$1:$1048576,5,FALSE)</f>
        <v>2</v>
      </c>
      <c r="AB533" s="67">
        <f t="shared" si="44"/>
        <v>0.91600000000000004</v>
      </c>
      <c r="AC533" t="e">
        <f>VLOOKUP($A533,#REF!,9,FALSE)</f>
        <v>#REF!</v>
      </c>
    </row>
    <row r="534" spans="1:29">
      <c r="A534">
        <v>50686</v>
      </c>
      <c r="B534">
        <v>533</v>
      </c>
      <c r="C534">
        <v>1504450</v>
      </c>
      <c r="D534" t="s">
        <v>4235</v>
      </c>
      <c r="E534" t="s">
        <v>4236</v>
      </c>
      <c r="G534" t="e">
        <f>VLOOKUP($H534,[1]BRT!$1:$1048576,1,0)</f>
        <v>#N/A</v>
      </c>
      <c r="H534" t="s">
        <v>4680</v>
      </c>
      <c r="I534">
        <v>37.709918000000002</v>
      </c>
      <c r="J534">
        <v>-122.178127</v>
      </c>
      <c r="K534">
        <v>960</v>
      </c>
      <c r="L534">
        <v>60</v>
      </c>
      <c r="M534">
        <v>1</v>
      </c>
      <c r="N534">
        <v>1</v>
      </c>
      <c r="O534">
        <v>0</v>
      </c>
      <c r="P534">
        <v>1</v>
      </c>
      <c r="Q534" t="e">
        <f>VLOOKUP($A534,'[1]SheltersALL_2.17.22'!$1:$1048576,6,0)</f>
        <v>#N/A</v>
      </c>
      <c r="R534" t="str">
        <f>VLOOKUP($A534, [1]FA21_Ridership!$1:$1048576,11, 0)</f>
        <v>SAN LEANDRO</v>
      </c>
      <c r="S534" t="str">
        <f>VLOOKUP($A534, [1]FA21_Ridership!$1:$1048576,12, 0)</f>
        <v>ALAMEDA</v>
      </c>
      <c r="T534">
        <f>VLOOKUP($A534, [1]FA21_Ridership!$1:$1048576,13, 0)</f>
        <v>3</v>
      </c>
      <c r="U534">
        <f t="shared" si="40"/>
        <v>60</v>
      </c>
      <c r="V534" s="67">
        <f t="shared" si="41"/>
        <v>0.11799999999999999</v>
      </c>
      <c r="W534">
        <v>0.87933600000000001</v>
      </c>
      <c r="X534" s="67">
        <f t="shared" si="42"/>
        <v>0.72799999999999998</v>
      </c>
      <c r="Y534">
        <v>0.34489500000000001</v>
      </c>
      <c r="Z534" s="67">
        <f t="shared" si="43"/>
        <v>0.68700000000000006</v>
      </c>
      <c r="AA534">
        <f>VLOOKUP($C534,[1]Disability!$1:$1048576,5,FALSE)</f>
        <v>0</v>
      </c>
      <c r="AB534" s="67">
        <f t="shared" si="44"/>
        <v>0</v>
      </c>
      <c r="AC534" t="e">
        <f>VLOOKUP($A534,#REF!,9,FALSE)</f>
        <v>#REF!</v>
      </c>
    </row>
    <row r="535" spans="1:29">
      <c r="A535">
        <v>56020</v>
      </c>
      <c r="B535">
        <v>534</v>
      </c>
      <c r="C535">
        <v>706080</v>
      </c>
      <c r="D535" t="s">
        <v>4235</v>
      </c>
      <c r="E535" t="s">
        <v>4236</v>
      </c>
      <c r="G535" t="e">
        <f>VLOOKUP($H535,[1]BRT!$1:$1048576,1,0)</f>
        <v>#N/A</v>
      </c>
      <c r="H535" t="s">
        <v>4681</v>
      </c>
      <c r="I535">
        <v>37.555129999999998</v>
      </c>
      <c r="J535">
        <v>-122.015742</v>
      </c>
      <c r="K535">
        <v>720</v>
      </c>
      <c r="L535">
        <v>60</v>
      </c>
      <c r="M535">
        <v>1</v>
      </c>
      <c r="N535">
        <v>1</v>
      </c>
      <c r="O535">
        <v>0</v>
      </c>
      <c r="P535">
        <v>1</v>
      </c>
      <c r="Q535" t="e">
        <f>VLOOKUP($A535,'[1]SheltersALL_2.17.22'!$1:$1048576,6,0)</f>
        <v>#N/A</v>
      </c>
      <c r="R535" t="str">
        <f>VLOOKUP($A535, [1]FA21_Ridership!$1:$1048576,11, 0)</f>
        <v>FREMONT</v>
      </c>
      <c r="S535" t="str">
        <f>VLOOKUP($A535, [1]FA21_Ridership!$1:$1048576,12, 0)</f>
        <v>ALAMEDA</v>
      </c>
      <c r="T535">
        <f>VLOOKUP($A535, [1]FA21_Ridership!$1:$1048576,13, 0)</f>
        <v>5</v>
      </c>
      <c r="U535">
        <f t="shared" si="40"/>
        <v>60</v>
      </c>
      <c r="V535" s="67">
        <f t="shared" si="41"/>
        <v>0.11799999999999999</v>
      </c>
      <c r="W535">
        <v>0.69289999999999996</v>
      </c>
      <c r="X535" s="67">
        <f t="shared" si="42"/>
        <v>0.40100000000000002</v>
      </c>
      <c r="Y535">
        <v>0.23342299999999999</v>
      </c>
      <c r="Z535" s="67">
        <f t="shared" si="43"/>
        <v>0.52800000000000002</v>
      </c>
      <c r="AA535">
        <f>VLOOKUP($C535,[1]Disability!$1:$1048576,5,FALSE)</f>
        <v>0</v>
      </c>
      <c r="AB535" s="67">
        <f t="shared" si="44"/>
        <v>0</v>
      </c>
      <c r="AC535" t="e">
        <f>VLOOKUP($A535,#REF!,9,FALSE)</f>
        <v>#REF!</v>
      </c>
    </row>
    <row r="536" spans="1:29">
      <c r="A536">
        <v>51058</v>
      </c>
      <c r="B536">
        <v>535</v>
      </c>
      <c r="C536">
        <v>9800340</v>
      </c>
      <c r="D536" t="s">
        <v>4235</v>
      </c>
      <c r="E536" t="s">
        <v>4236</v>
      </c>
      <c r="G536" t="e">
        <f>VLOOKUP($H536,[1]BRT!$1:$1048576,1,0)</f>
        <v>#N/A</v>
      </c>
      <c r="H536" t="s">
        <v>4284</v>
      </c>
      <c r="I536">
        <v>37.670496999999997</v>
      </c>
      <c r="J536">
        <v>-122.141074</v>
      </c>
      <c r="K536">
        <v>960</v>
      </c>
      <c r="L536">
        <v>60</v>
      </c>
      <c r="M536">
        <v>1</v>
      </c>
      <c r="N536">
        <v>1</v>
      </c>
      <c r="O536">
        <v>0</v>
      </c>
      <c r="P536">
        <v>1</v>
      </c>
      <c r="Q536" t="e">
        <f>VLOOKUP($A536,'[1]SheltersALL_2.17.22'!$1:$1048576,6,0)</f>
        <v>#N/A</v>
      </c>
      <c r="R536" t="str">
        <f>VLOOKUP($A536, [1]FA21_Ridership!$1:$1048576,11, 0)</f>
        <v>COUNTY-ALAMEDA</v>
      </c>
      <c r="S536" t="str">
        <f>VLOOKUP($A536, [1]FA21_Ridership!$1:$1048576,12, 0)</f>
        <v>ALAMEDA</v>
      </c>
      <c r="T536">
        <f>VLOOKUP($A536, [1]FA21_Ridership!$1:$1048576,13, 0)</f>
        <v>4</v>
      </c>
      <c r="U536">
        <f t="shared" si="40"/>
        <v>60</v>
      </c>
      <c r="V536" s="67">
        <f t="shared" si="41"/>
        <v>0.11799999999999999</v>
      </c>
      <c r="W536">
        <v>0.76028099999999998</v>
      </c>
      <c r="X536" s="67">
        <f t="shared" si="42"/>
        <v>0.51</v>
      </c>
      <c r="Y536">
        <v>0.21590899999999999</v>
      </c>
      <c r="Z536" s="67">
        <f t="shared" si="43"/>
        <v>0.5</v>
      </c>
      <c r="AA536">
        <f>VLOOKUP($C536,[1]Disability!$1:$1048576,5,FALSE)</f>
        <v>0</v>
      </c>
      <c r="AB536" s="67">
        <f t="shared" si="44"/>
        <v>0</v>
      </c>
      <c r="AC536" t="e">
        <f>VLOOKUP($A536,#REF!,9,FALSE)</f>
        <v>#REF!</v>
      </c>
    </row>
    <row r="537" spans="1:29">
      <c r="A537">
        <v>50245</v>
      </c>
      <c r="B537">
        <v>536</v>
      </c>
      <c r="C537">
        <v>706870</v>
      </c>
      <c r="D537" t="s">
        <v>4235</v>
      </c>
      <c r="E537" t="s">
        <v>4236</v>
      </c>
      <c r="G537" t="e">
        <f>VLOOKUP($H537,[1]BRT!$1:$1048576,1,0)</f>
        <v>#N/A</v>
      </c>
      <c r="H537" t="s">
        <v>4682</v>
      </c>
      <c r="I537">
        <v>37.499457999999997</v>
      </c>
      <c r="J537">
        <v>-121.948859</v>
      </c>
      <c r="K537">
        <v>840</v>
      </c>
      <c r="L537">
        <v>60</v>
      </c>
      <c r="M537">
        <v>1</v>
      </c>
      <c r="N537">
        <v>1</v>
      </c>
      <c r="O537">
        <v>0</v>
      </c>
      <c r="P537">
        <v>1</v>
      </c>
      <c r="Q537" t="e">
        <f>VLOOKUP($A537,'[1]SheltersALL_2.17.22'!$1:$1048576,6,0)</f>
        <v>#N/A</v>
      </c>
      <c r="R537" t="str">
        <f>VLOOKUP($A537, [1]FA21_Ridership!$1:$1048576,11, 0)</f>
        <v>FREMONT</v>
      </c>
      <c r="S537" t="str">
        <f>VLOOKUP($A537, [1]FA21_Ridership!$1:$1048576,12, 0)</f>
        <v>ALAMEDA</v>
      </c>
      <c r="T537">
        <f>VLOOKUP($A537, [1]FA21_Ridership!$1:$1048576,13, 0)</f>
        <v>5</v>
      </c>
      <c r="U537">
        <f t="shared" si="40"/>
        <v>60</v>
      </c>
      <c r="V537" s="67">
        <f t="shared" si="41"/>
        <v>0.11799999999999999</v>
      </c>
      <c r="W537">
        <v>0.94135500000000005</v>
      </c>
      <c r="X537" s="67">
        <f t="shared" si="42"/>
        <v>0.86599999999999999</v>
      </c>
      <c r="Y537">
        <v>7.7732999999999997E-2</v>
      </c>
      <c r="Z537" s="67">
        <f t="shared" si="43"/>
        <v>0.16</v>
      </c>
      <c r="AA537">
        <f>VLOOKUP($C537,[1]Disability!$1:$1048576,5,FALSE)</f>
        <v>0</v>
      </c>
      <c r="AB537" s="67">
        <f t="shared" si="44"/>
        <v>0</v>
      </c>
      <c r="AC537" t="e">
        <f>VLOOKUP($A537,#REF!,9,FALSE)</f>
        <v>#REF!</v>
      </c>
    </row>
    <row r="538" spans="1:29">
      <c r="A538">
        <v>53820</v>
      </c>
      <c r="B538">
        <v>537</v>
      </c>
      <c r="C538">
        <v>804000</v>
      </c>
      <c r="D538" t="s">
        <v>4235</v>
      </c>
      <c r="E538" t="s">
        <v>4236</v>
      </c>
      <c r="G538" t="e">
        <f>VLOOKUP($H538,[1]BRT!$1:$1048576,1,0)</f>
        <v>#N/A</v>
      </c>
      <c r="H538" t="s">
        <v>4293</v>
      </c>
      <c r="I538">
        <v>37.624127999999999</v>
      </c>
      <c r="J538">
        <v>-122.065268</v>
      </c>
      <c r="K538">
        <v>960</v>
      </c>
      <c r="L538">
        <v>60</v>
      </c>
      <c r="M538">
        <v>1</v>
      </c>
      <c r="N538">
        <v>1</v>
      </c>
      <c r="O538">
        <v>0</v>
      </c>
      <c r="P538">
        <v>1</v>
      </c>
      <c r="Q538" t="e">
        <f>VLOOKUP($A538,'[1]SheltersALL_2.17.22'!$1:$1048576,6,0)</f>
        <v>#N/A</v>
      </c>
      <c r="R538" t="str">
        <f>VLOOKUP($A538, [1]FA21_Ridership!$1:$1048576,11, 0)</f>
        <v>HAYWARD</v>
      </c>
      <c r="S538" t="str">
        <f>VLOOKUP($A538, [1]FA21_Ridership!$1:$1048576,12, 0)</f>
        <v>ALAMEDA</v>
      </c>
      <c r="T538">
        <f>VLOOKUP($A538, [1]FA21_Ridership!$1:$1048576,13, 0)</f>
        <v>4</v>
      </c>
      <c r="U538">
        <f t="shared" si="40"/>
        <v>60</v>
      </c>
      <c r="V538" s="67">
        <f t="shared" si="41"/>
        <v>0.11799999999999999</v>
      </c>
      <c r="W538">
        <v>0.83967499999999995</v>
      </c>
      <c r="X538" s="67">
        <f t="shared" si="42"/>
        <v>0.64600000000000002</v>
      </c>
      <c r="Y538">
        <v>0.170984</v>
      </c>
      <c r="Z538" s="67">
        <f t="shared" si="43"/>
        <v>0.41099999999999998</v>
      </c>
      <c r="AA538">
        <f>VLOOKUP($C538,[1]Disability!$1:$1048576,5,FALSE)</f>
        <v>0</v>
      </c>
      <c r="AB538" s="67">
        <f t="shared" si="44"/>
        <v>0</v>
      </c>
      <c r="AC538" t="e">
        <f>VLOOKUP($A538,#REF!,9,FALSE)</f>
        <v>#REF!</v>
      </c>
    </row>
    <row r="539" spans="1:29">
      <c r="A539">
        <v>50949</v>
      </c>
      <c r="B539">
        <v>538</v>
      </c>
      <c r="C539">
        <v>9902020</v>
      </c>
      <c r="D539" t="s">
        <v>4235</v>
      </c>
      <c r="E539" t="s">
        <v>4236</v>
      </c>
      <c r="G539" t="e">
        <f>VLOOKUP($H539,[1]BRT!$1:$1048576,1,0)</f>
        <v>#N/A</v>
      </c>
      <c r="H539" t="s">
        <v>4683</v>
      </c>
      <c r="I539">
        <v>37.533427000000003</v>
      </c>
      <c r="J539">
        <v>-121.978815</v>
      </c>
      <c r="K539">
        <v>720</v>
      </c>
      <c r="L539">
        <v>60</v>
      </c>
      <c r="M539">
        <v>1</v>
      </c>
      <c r="N539">
        <v>1</v>
      </c>
      <c r="O539">
        <v>0</v>
      </c>
      <c r="P539">
        <v>1</v>
      </c>
      <c r="Q539" t="e">
        <f>VLOOKUP($A539,'[1]SheltersALL_2.17.22'!$1:$1048576,6,0)</f>
        <v>#N/A</v>
      </c>
      <c r="R539" t="str">
        <f>VLOOKUP($A539, [1]FA21_Ridership!$1:$1048576,11, 0)</f>
        <v>FREMONT</v>
      </c>
      <c r="S539" t="str">
        <f>VLOOKUP($A539, [1]FA21_Ridership!$1:$1048576,12, 0)</f>
        <v>ALAMEDA</v>
      </c>
      <c r="T539">
        <f>VLOOKUP($A539, [1]FA21_Ridership!$1:$1048576,13, 0)</f>
        <v>5</v>
      </c>
      <c r="U539">
        <f t="shared" si="40"/>
        <v>60</v>
      </c>
      <c r="V539" s="67">
        <f t="shared" si="41"/>
        <v>0.11799999999999999</v>
      </c>
      <c r="W539">
        <v>0.82880200000000004</v>
      </c>
      <c r="X539" s="67">
        <f t="shared" si="42"/>
        <v>0.626</v>
      </c>
      <c r="Y539">
        <v>9.0634000000000006E-2</v>
      </c>
      <c r="Z539" s="67">
        <f t="shared" si="43"/>
        <v>0.21099999999999999</v>
      </c>
      <c r="AA539">
        <f>VLOOKUP($C539,[1]Disability!$1:$1048576,5,FALSE)</f>
        <v>0</v>
      </c>
      <c r="AB539" s="67">
        <f t="shared" si="44"/>
        <v>0</v>
      </c>
      <c r="AC539" t="e">
        <f>VLOOKUP($A539,#REF!,9,FALSE)</f>
        <v>#REF!</v>
      </c>
    </row>
    <row r="540" spans="1:29">
      <c r="A540">
        <v>55126</v>
      </c>
      <c r="B540">
        <v>539</v>
      </c>
      <c r="C540">
        <v>302510</v>
      </c>
      <c r="D540" t="s">
        <v>4235</v>
      </c>
      <c r="E540" t="s">
        <v>4236</v>
      </c>
      <c r="G540" t="e">
        <f>VLOOKUP($H540,[1]BRT!$1:$1048576,1,0)</f>
        <v>#N/A</v>
      </c>
      <c r="H540" t="s">
        <v>4684</v>
      </c>
      <c r="I540">
        <v>37.895054999999999</v>
      </c>
      <c r="J540">
        <v>-122.265001</v>
      </c>
      <c r="K540">
        <v>662</v>
      </c>
      <c r="L540">
        <v>60</v>
      </c>
      <c r="M540">
        <v>1</v>
      </c>
      <c r="N540">
        <v>1</v>
      </c>
      <c r="O540">
        <v>0</v>
      </c>
      <c r="P540">
        <v>1</v>
      </c>
      <c r="Q540" t="e">
        <f>VLOOKUP($A540,'[1]SheltersALL_2.17.22'!$1:$1048576,6,0)</f>
        <v>#N/A</v>
      </c>
      <c r="R540" t="str">
        <f>VLOOKUP($A540, [1]FA21_Ridership!$1:$1048576,11, 0)</f>
        <v>BERKELEY</v>
      </c>
      <c r="S540" t="str">
        <f>VLOOKUP($A540, [1]FA21_Ridership!$1:$1048576,12, 0)</f>
        <v>ALAMEDA</v>
      </c>
      <c r="T540">
        <f>VLOOKUP($A540, [1]FA21_Ridership!$1:$1048576,13, 0)</f>
        <v>1</v>
      </c>
      <c r="U540">
        <f t="shared" si="40"/>
        <v>60</v>
      </c>
      <c r="V540" s="67">
        <f t="shared" si="41"/>
        <v>0.11799999999999999</v>
      </c>
      <c r="W540">
        <v>0.187692</v>
      </c>
      <c r="X540" s="67">
        <f t="shared" si="42"/>
        <v>1.0999999999999999E-2</v>
      </c>
      <c r="Y540">
        <v>1.7691999999999999E-2</v>
      </c>
      <c r="Z540" s="67">
        <f t="shared" si="43"/>
        <v>2.1000000000000001E-2</v>
      </c>
      <c r="AA540">
        <f>VLOOKUP($C540,[1]Disability!$1:$1048576,5,FALSE)</f>
        <v>0</v>
      </c>
      <c r="AB540" s="67">
        <f t="shared" si="44"/>
        <v>0</v>
      </c>
      <c r="AC540" t="e">
        <f>VLOOKUP($A540,#REF!,9,FALSE)</f>
        <v>#REF!</v>
      </c>
    </row>
    <row r="541" spans="1:29">
      <c r="A541">
        <v>56002</v>
      </c>
      <c r="B541">
        <v>540</v>
      </c>
      <c r="C541">
        <v>701330</v>
      </c>
      <c r="D541" t="s">
        <v>4235</v>
      </c>
      <c r="E541" t="s">
        <v>4236</v>
      </c>
      <c r="G541" t="e">
        <f>VLOOKUP($H541,[1]BRT!$1:$1048576,1,0)</f>
        <v>#N/A</v>
      </c>
      <c r="H541" t="s">
        <v>4685</v>
      </c>
      <c r="I541">
        <v>37.553629999999998</v>
      </c>
      <c r="J541">
        <v>-121.97512500000001</v>
      </c>
      <c r="K541">
        <v>721</v>
      </c>
      <c r="L541">
        <v>60</v>
      </c>
      <c r="M541">
        <v>1</v>
      </c>
      <c r="N541">
        <v>1</v>
      </c>
      <c r="O541">
        <v>0</v>
      </c>
      <c r="P541">
        <v>1</v>
      </c>
      <c r="Q541" t="e">
        <f>VLOOKUP($A541,'[1]SheltersALL_2.17.22'!$1:$1048576,6,0)</f>
        <v>#N/A</v>
      </c>
      <c r="R541" t="str">
        <f>VLOOKUP($A541, [1]FA21_Ridership!$1:$1048576,11, 0)</f>
        <v>FREMONT</v>
      </c>
      <c r="S541" t="str">
        <f>VLOOKUP($A541, [1]FA21_Ridership!$1:$1048576,12, 0)</f>
        <v>ALAMEDA</v>
      </c>
      <c r="T541">
        <f>VLOOKUP($A541, [1]FA21_Ridership!$1:$1048576,13, 0)</f>
        <v>5</v>
      </c>
      <c r="U541">
        <f t="shared" si="40"/>
        <v>60</v>
      </c>
      <c r="V541" s="67">
        <f t="shared" si="41"/>
        <v>0.11799999999999999</v>
      </c>
      <c r="W541">
        <v>0.91551199999999999</v>
      </c>
      <c r="X541" s="67">
        <f t="shared" si="42"/>
        <v>0.79800000000000004</v>
      </c>
      <c r="Y541">
        <v>9.4539999999999999E-2</v>
      </c>
      <c r="Z541" s="67">
        <f t="shared" si="43"/>
        <v>0.223</v>
      </c>
      <c r="AA541">
        <f>VLOOKUP($C541,[1]Disability!$1:$1048576,5,FALSE)</f>
        <v>1</v>
      </c>
      <c r="AB541" s="67">
        <f t="shared" si="44"/>
        <v>0.72499999999999998</v>
      </c>
      <c r="AC541" t="e">
        <f>VLOOKUP($A541,#REF!,9,FALSE)</f>
        <v>#REF!</v>
      </c>
    </row>
    <row r="542" spans="1:29">
      <c r="A542">
        <v>51280</v>
      </c>
      <c r="B542">
        <v>541</v>
      </c>
      <c r="C542">
        <v>705570</v>
      </c>
      <c r="D542" t="s">
        <v>4235</v>
      </c>
      <c r="E542" t="s">
        <v>4236</v>
      </c>
      <c r="G542" t="e">
        <f>VLOOKUP($H542,[1]BRT!$1:$1048576,1,0)</f>
        <v>#N/A</v>
      </c>
      <c r="H542" t="s">
        <v>4686</v>
      </c>
      <c r="I542">
        <v>37.535376999999997</v>
      </c>
      <c r="J542">
        <v>-121.97769700000001</v>
      </c>
      <c r="K542">
        <v>720</v>
      </c>
      <c r="L542">
        <v>60</v>
      </c>
      <c r="M542">
        <v>1</v>
      </c>
      <c r="N542">
        <v>1</v>
      </c>
      <c r="O542">
        <v>0</v>
      </c>
      <c r="P542">
        <v>1</v>
      </c>
      <c r="Q542" t="e">
        <f>VLOOKUP($A542,'[1]SheltersALL_2.17.22'!$1:$1048576,6,0)</f>
        <v>#N/A</v>
      </c>
      <c r="R542" t="str">
        <f>VLOOKUP($A542, [1]FA21_Ridership!$1:$1048576,11, 0)</f>
        <v>FREMONT</v>
      </c>
      <c r="S542" t="str">
        <f>VLOOKUP($A542, [1]FA21_Ridership!$1:$1048576,12, 0)</f>
        <v>ALAMEDA</v>
      </c>
      <c r="T542">
        <f>VLOOKUP($A542, [1]FA21_Ridership!$1:$1048576,13, 0)</f>
        <v>5</v>
      </c>
      <c r="U542">
        <f t="shared" si="40"/>
        <v>60</v>
      </c>
      <c r="V542" s="67">
        <f t="shared" si="41"/>
        <v>0.11799999999999999</v>
      </c>
      <c r="W542">
        <v>0.85893799999999998</v>
      </c>
      <c r="X542" s="67">
        <f t="shared" si="42"/>
        <v>0.69699999999999995</v>
      </c>
      <c r="Y542">
        <v>0.10555100000000001</v>
      </c>
      <c r="Z542" s="67">
        <f t="shared" si="43"/>
        <v>0.26</v>
      </c>
      <c r="AA542">
        <f>VLOOKUP($C542,[1]Disability!$1:$1048576,5,FALSE)</f>
        <v>0</v>
      </c>
      <c r="AB542" s="67">
        <f t="shared" si="44"/>
        <v>0</v>
      </c>
      <c r="AC542" t="e">
        <f>VLOOKUP($A542,#REF!,9,FALSE)</f>
        <v>#REF!</v>
      </c>
    </row>
    <row r="543" spans="1:29">
      <c r="A543">
        <v>51520</v>
      </c>
      <c r="B543">
        <v>542</v>
      </c>
      <c r="C543">
        <v>1502290</v>
      </c>
      <c r="D543" t="s">
        <v>4235</v>
      </c>
      <c r="E543" t="s">
        <v>4236</v>
      </c>
      <c r="G543" t="e">
        <f>VLOOKUP($H543,[1]BRT!$1:$1048576,1,0)</f>
        <v>#N/A</v>
      </c>
      <c r="H543" t="s">
        <v>4687</v>
      </c>
      <c r="I543">
        <v>37.684711999999998</v>
      </c>
      <c r="J543">
        <v>-122.14333000000001</v>
      </c>
      <c r="K543">
        <v>960</v>
      </c>
      <c r="L543">
        <v>60</v>
      </c>
      <c r="M543">
        <v>1</v>
      </c>
      <c r="N543">
        <v>1</v>
      </c>
      <c r="O543">
        <v>0</v>
      </c>
      <c r="P543">
        <v>1</v>
      </c>
      <c r="Q543" t="e">
        <f>VLOOKUP($A543,'[1]SheltersALL_2.17.22'!$1:$1048576,6,0)</f>
        <v>#N/A</v>
      </c>
      <c r="R543" t="str">
        <f>VLOOKUP($A543, [1]FA21_Ridership!$1:$1048576,11, 0)</f>
        <v>SAN LEANDRO</v>
      </c>
      <c r="S543" t="str">
        <f>VLOOKUP($A543, [1]FA21_Ridership!$1:$1048576,12, 0)</f>
        <v>ALAMEDA</v>
      </c>
      <c r="T543">
        <f>VLOOKUP($A543, [1]FA21_Ridership!$1:$1048576,13, 0)</f>
        <v>4</v>
      </c>
      <c r="U543">
        <f t="shared" si="40"/>
        <v>60</v>
      </c>
      <c r="V543" s="67">
        <f t="shared" si="41"/>
        <v>0.11799999999999999</v>
      </c>
      <c r="W543">
        <v>0.65375099999999997</v>
      </c>
      <c r="X543" s="67">
        <f t="shared" si="42"/>
        <v>0.34100000000000003</v>
      </c>
      <c r="Y543">
        <v>0.30008200000000002</v>
      </c>
      <c r="Z543" s="67">
        <f t="shared" si="43"/>
        <v>0.63800000000000001</v>
      </c>
      <c r="AA543">
        <f>VLOOKUP($C543,[1]Disability!$1:$1048576,5,FALSE)</f>
        <v>0</v>
      </c>
      <c r="AB543" s="67">
        <f t="shared" si="44"/>
        <v>0</v>
      </c>
      <c r="AC543" t="e">
        <f>VLOOKUP($A543,#REF!,9,FALSE)</f>
        <v>#REF!</v>
      </c>
    </row>
    <row r="544" spans="1:29">
      <c r="A544">
        <v>52192</v>
      </c>
      <c r="B544">
        <v>543</v>
      </c>
      <c r="C544">
        <v>9901160</v>
      </c>
      <c r="D544" t="s">
        <v>4235</v>
      </c>
      <c r="E544" t="s">
        <v>4236</v>
      </c>
      <c r="G544" t="e">
        <f>VLOOKUP($H544,[1]BRT!$1:$1048576,1,0)</f>
        <v>#N/A</v>
      </c>
      <c r="H544" t="s">
        <v>4688</v>
      </c>
      <c r="I544">
        <v>37.963487000000001</v>
      </c>
      <c r="J544">
        <v>-122.293263</v>
      </c>
      <c r="K544">
        <v>719</v>
      </c>
      <c r="L544">
        <v>60</v>
      </c>
      <c r="M544">
        <v>1</v>
      </c>
      <c r="N544">
        <v>1</v>
      </c>
      <c r="O544">
        <v>0</v>
      </c>
      <c r="P544">
        <v>1</v>
      </c>
      <c r="Q544" t="e">
        <f>VLOOKUP($A544,'[1]SheltersALL_2.17.22'!$1:$1048576,6,0)</f>
        <v>#N/A</v>
      </c>
      <c r="R544" t="str">
        <f>VLOOKUP($A544, [1]FA21_Ridership!$1:$1048576,11, 0)</f>
        <v>COUNTY-CONTRA COSTA</v>
      </c>
      <c r="S544" t="str">
        <f>VLOOKUP($A544, [1]FA21_Ridership!$1:$1048576,12, 0)</f>
        <v>CONTRA COSTA</v>
      </c>
      <c r="T544">
        <f>VLOOKUP($A544, [1]FA21_Ridership!$1:$1048576,13, 0)</f>
        <v>1</v>
      </c>
      <c r="U544">
        <f t="shared" si="40"/>
        <v>60</v>
      </c>
      <c r="V544" s="67">
        <f t="shared" si="41"/>
        <v>0.11799999999999999</v>
      </c>
      <c r="W544">
        <v>0.681199</v>
      </c>
      <c r="X544" s="67">
        <f t="shared" si="42"/>
        <v>0.38500000000000001</v>
      </c>
      <c r="Y544">
        <v>8.9010000000000006E-2</v>
      </c>
      <c r="Z544" s="67">
        <f t="shared" si="43"/>
        <v>0.20399999999999999</v>
      </c>
      <c r="AA544">
        <f>VLOOKUP($C544,[1]Disability!$1:$1048576,5,FALSE)</f>
        <v>0</v>
      </c>
      <c r="AB544" s="67">
        <f t="shared" si="44"/>
        <v>0</v>
      </c>
      <c r="AC544" t="e">
        <f>VLOOKUP($A544,#REF!,9,FALSE)</f>
        <v>#REF!</v>
      </c>
    </row>
    <row r="545" spans="1:29">
      <c r="A545">
        <v>54590</v>
      </c>
      <c r="B545">
        <v>544</v>
      </c>
      <c r="C545">
        <v>703910</v>
      </c>
      <c r="D545" t="s">
        <v>4235</v>
      </c>
      <c r="E545" t="s">
        <v>4236</v>
      </c>
      <c r="G545" t="e">
        <f>VLOOKUP($H545,[1]BRT!$1:$1048576,1,0)</f>
        <v>#N/A</v>
      </c>
      <c r="H545" t="s">
        <v>4689</v>
      </c>
      <c r="I545">
        <v>37.565924000000003</v>
      </c>
      <c r="J545">
        <v>-121.976018</v>
      </c>
      <c r="K545">
        <v>721</v>
      </c>
      <c r="L545">
        <v>60</v>
      </c>
      <c r="M545">
        <v>1</v>
      </c>
      <c r="N545">
        <v>1</v>
      </c>
      <c r="O545">
        <v>0</v>
      </c>
      <c r="P545">
        <v>1</v>
      </c>
      <c r="Q545" t="e">
        <f>VLOOKUP($A545,'[1]SheltersALL_2.17.22'!$1:$1048576,6,0)</f>
        <v>#N/A</v>
      </c>
      <c r="R545" t="str">
        <f>VLOOKUP($A545, [1]FA21_Ridership!$1:$1048576,11, 0)</f>
        <v>FREMONT</v>
      </c>
      <c r="S545" t="str">
        <f>VLOOKUP($A545, [1]FA21_Ridership!$1:$1048576,12, 0)</f>
        <v>ALAMEDA</v>
      </c>
      <c r="T545">
        <f>VLOOKUP($A545, [1]FA21_Ridership!$1:$1048576,13, 0)</f>
        <v>5</v>
      </c>
      <c r="U545">
        <f t="shared" si="40"/>
        <v>60</v>
      </c>
      <c r="V545" s="67">
        <f t="shared" si="41"/>
        <v>0.11799999999999999</v>
      </c>
      <c r="W545">
        <v>0.71877599999999997</v>
      </c>
      <c r="X545" s="67">
        <f t="shared" si="42"/>
        <v>0.432</v>
      </c>
      <c r="Y545">
        <v>4.3011000000000001E-2</v>
      </c>
      <c r="Z545" s="67">
        <f t="shared" si="43"/>
        <v>5.2999999999999999E-2</v>
      </c>
      <c r="AA545">
        <f>VLOOKUP($C545,[1]Disability!$1:$1048576,5,FALSE)</f>
        <v>0</v>
      </c>
      <c r="AB545" s="67">
        <f t="shared" si="44"/>
        <v>0</v>
      </c>
      <c r="AC545" t="e">
        <f>VLOOKUP($A545,#REF!,9,FALSE)</f>
        <v>#REF!</v>
      </c>
    </row>
    <row r="546" spans="1:29">
      <c r="A546">
        <v>52140</v>
      </c>
      <c r="B546">
        <v>545</v>
      </c>
      <c r="C546">
        <v>9801550</v>
      </c>
      <c r="D546" t="s">
        <v>4235</v>
      </c>
      <c r="E546" t="s">
        <v>4236</v>
      </c>
      <c r="G546" t="e">
        <f>VLOOKUP($H546,[1]BRT!$1:$1048576,1,0)</f>
        <v>#N/A</v>
      </c>
      <c r="H546" t="s">
        <v>4304</v>
      </c>
      <c r="I546">
        <v>37.684331999999998</v>
      </c>
      <c r="J546">
        <v>-122.079763</v>
      </c>
      <c r="K546">
        <v>960</v>
      </c>
      <c r="L546">
        <v>60</v>
      </c>
      <c r="M546">
        <v>1</v>
      </c>
      <c r="N546">
        <v>1</v>
      </c>
      <c r="O546">
        <v>0</v>
      </c>
      <c r="P546">
        <v>1</v>
      </c>
      <c r="Q546" t="e">
        <f>VLOOKUP($A546,'[1]SheltersALL_2.17.22'!$1:$1048576,6,0)</f>
        <v>#N/A</v>
      </c>
      <c r="R546" t="str">
        <f>VLOOKUP($A546, [1]FA21_Ridership!$1:$1048576,11, 0)</f>
        <v>COUNTY-ALAMEDA</v>
      </c>
      <c r="S546" t="str">
        <f>VLOOKUP($A546, [1]FA21_Ridership!$1:$1048576,12, 0)</f>
        <v>ALAMEDA</v>
      </c>
      <c r="T546">
        <f>VLOOKUP($A546, [1]FA21_Ridership!$1:$1048576,13, 0)</f>
        <v>4</v>
      </c>
      <c r="U546">
        <f t="shared" si="40"/>
        <v>60</v>
      </c>
      <c r="V546" s="67">
        <f t="shared" si="41"/>
        <v>0.11799999999999999</v>
      </c>
      <c r="W546">
        <v>0.47075</v>
      </c>
      <c r="X546" s="67">
        <f t="shared" si="42"/>
        <v>0.16600000000000001</v>
      </c>
      <c r="Y546">
        <v>4.7267000000000003E-2</v>
      </c>
      <c r="Z546" s="67">
        <f t="shared" si="43"/>
        <v>6.2E-2</v>
      </c>
      <c r="AA546">
        <f>VLOOKUP($C546,[1]Disability!$1:$1048576,5,FALSE)</f>
        <v>2</v>
      </c>
      <c r="AB546" s="67">
        <f t="shared" si="44"/>
        <v>0.91600000000000004</v>
      </c>
      <c r="AC546" t="e">
        <f>VLOOKUP($A546,#REF!,9,FALSE)</f>
        <v>#REF!</v>
      </c>
    </row>
    <row r="547" spans="1:29">
      <c r="A547">
        <v>52203</v>
      </c>
      <c r="B547">
        <v>546</v>
      </c>
      <c r="C547">
        <v>703830</v>
      </c>
      <c r="D547" t="s">
        <v>4235</v>
      </c>
      <c r="E547" t="s">
        <v>4236</v>
      </c>
      <c r="G547" t="e">
        <f>VLOOKUP($H547,[1]BRT!$1:$1048576,1,0)</f>
        <v>#N/A</v>
      </c>
      <c r="H547" t="s">
        <v>4690</v>
      </c>
      <c r="I547">
        <v>37.567548000000002</v>
      </c>
      <c r="J547">
        <v>-121.97308</v>
      </c>
      <c r="K547">
        <v>721</v>
      </c>
      <c r="L547">
        <v>60</v>
      </c>
      <c r="M547">
        <v>1</v>
      </c>
      <c r="N547">
        <v>1</v>
      </c>
      <c r="O547">
        <v>0</v>
      </c>
      <c r="P547">
        <v>1</v>
      </c>
      <c r="Q547" t="e">
        <f>VLOOKUP($A547,'[1]SheltersALL_2.17.22'!$1:$1048576,6,0)</f>
        <v>#N/A</v>
      </c>
      <c r="R547" t="str">
        <f>VLOOKUP($A547, [1]FA21_Ridership!$1:$1048576,11, 0)</f>
        <v>FREMONT</v>
      </c>
      <c r="S547" t="str">
        <f>VLOOKUP($A547, [1]FA21_Ridership!$1:$1048576,12, 0)</f>
        <v>ALAMEDA</v>
      </c>
      <c r="T547">
        <f>VLOOKUP($A547, [1]FA21_Ridership!$1:$1048576,13, 0)</f>
        <v>5</v>
      </c>
      <c r="U547">
        <f t="shared" si="40"/>
        <v>60</v>
      </c>
      <c r="V547" s="67">
        <f t="shared" si="41"/>
        <v>0.11799999999999999</v>
      </c>
      <c r="W547">
        <v>0.71877599999999997</v>
      </c>
      <c r="X547" s="67">
        <f t="shared" si="42"/>
        <v>0.432</v>
      </c>
      <c r="Y547">
        <v>4.3011000000000001E-2</v>
      </c>
      <c r="Z547" s="67">
        <f t="shared" si="43"/>
        <v>5.2999999999999999E-2</v>
      </c>
      <c r="AA547">
        <f>VLOOKUP($C547,[1]Disability!$1:$1048576,5,FALSE)</f>
        <v>0</v>
      </c>
      <c r="AB547" s="67">
        <f t="shared" si="44"/>
        <v>0</v>
      </c>
      <c r="AC547" t="e">
        <f>VLOOKUP($A547,#REF!,9,FALSE)</f>
        <v>#REF!</v>
      </c>
    </row>
    <row r="548" spans="1:29">
      <c r="A548">
        <v>53450</v>
      </c>
      <c r="B548">
        <v>547</v>
      </c>
      <c r="C548">
        <v>804200</v>
      </c>
      <c r="D548" t="s">
        <v>4235</v>
      </c>
      <c r="E548" t="s">
        <v>4236</v>
      </c>
      <c r="G548" t="e">
        <f>VLOOKUP($H548,[1]BRT!$1:$1048576,1,0)</f>
        <v>#N/A</v>
      </c>
      <c r="H548" t="s">
        <v>4691</v>
      </c>
      <c r="I548">
        <v>37.659163999999997</v>
      </c>
      <c r="J548">
        <v>-122.10033</v>
      </c>
      <c r="K548">
        <v>960</v>
      </c>
      <c r="L548">
        <v>60</v>
      </c>
      <c r="M548">
        <v>1</v>
      </c>
      <c r="N548">
        <v>1</v>
      </c>
      <c r="O548">
        <v>0</v>
      </c>
      <c r="P548">
        <v>1</v>
      </c>
      <c r="Q548" t="e">
        <f>VLOOKUP($A548,'[1]SheltersALL_2.17.22'!$1:$1048576,6,0)</f>
        <v>#N/A</v>
      </c>
      <c r="R548" t="str">
        <f>VLOOKUP($A548, [1]FA21_Ridership!$1:$1048576,11, 0)</f>
        <v>HAYWARD</v>
      </c>
      <c r="S548" t="str">
        <f>VLOOKUP($A548, [1]FA21_Ridership!$1:$1048576,12, 0)</f>
        <v>ALAMEDA</v>
      </c>
      <c r="T548">
        <f>VLOOKUP($A548, [1]FA21_Ridership!$1:$1048576,13, 0)</f>
        <v>4</v>
      </c>
      <c r="U548">
        <f t="shared" si="40"/>
        <v>60</v>
      </c>
      <c r="V548" s="67">
        <f t="shared" si="41"/>
        <v>0.11799999999999999</v>
      </c>
      <c r="W548">
        <v>0.75670999999999999</v>
      </c>
      <c r="X548" s="67">
        <f t="shared" si="42"/>
        <v>0.496</v>
      </c>
      <c r="Y548">
        <v>0.28612199999999999</v>
      </c>
      <c r="Z548" s="67">
        <f t="shared" si="43"/>
        <v>0.61699999999999999</v>
      </c>
      <c r="AA548">
        <f>VLOOKUP($C548,[1]Disability!$1:$1048576,5,FALSE)</f>
        <v>0</v>
      </c>
      <c r="AB548" s="67">
        <f t="shared" si="44"/>
        <v>0</v>
      </c>
      <c r="AC548" t="e">
        <f>VLOOKUP($A548,#REF!,9,FALSE)</f>
        <v>#REF!</v>
      </c>
    </row>
    <row r="549" spans="1:29">
      <c r="A549">
        <v>53876</v>
      </c>
      <c r="B549">
        <v>548</v>
      </c>
      <c r="C549">
        <v>9802110</v>
      </c>
      <c r="D549" t="s">
        <v>4235</v>
      </c>
      <c r="E549" t="s">
        <v>4236</v>
      </c>
      <c r="G549" t="e">
        <f>VLOOKUP($H549,[1]BRT!$1:$1048576,1,0)</f>
        <v>#N/A</v>
      </c>
      <c r="H549" t="s">
        <v>4692</v>
      </c>
      <c r="I549">
        <v>37.669547999999999</v>
      </c>
      <c r="J549">
        <v>-122.10185300000001</v>
      </c>
      <c r="K549">
        <v>960</v>
      </c>
      <c r="L549">
        <v>60</v>
      </c>
      <c r="M549">
        <v>1</v>
      </c>
      <c r="N549">
        <v>1</v>
      </c>
      <c r="O549">
        <v>0</v>
      </c>
      <c r="P549">
        <v>1</v>
      </c>
      <c r="Q549" t="e">
        <f>VLOOKUP($A549,'[1]SheltersALL_2.17.22'!$1:$1048576,6,0)</f>
        <v>#N/A</v>
      </c>
      <c r="R549" t="str">
        <f>VLOOKUP($A549, [1]FA21_Ridership!$1:$1048576,11, 0)</f>
        <v>COUNTY-ALAMEDA</v>
      </c>
      <c r="S549" t="str">
        <f>VLOOKUP($A549, [1]FA21_Ridership!$1:$1048576,12, 0)</f>
        <v>ALAMEDA</v>
      </c>
      <c r="T549">
        <f>VLOOKUP($A549, [1]FA21_Ridership!$1:$1048576,13, 0)</f>
        <v>4</v>
      </c>
      <c r="U549">
        <f t="shared" si="40"/>
        <v>60</v>
      </c>
      <c r="V549" s="67">
        <f t="shared" si="41"/>
        <v>0.11799999999999999</v>
      </c>
      <c r="W549">
        <v>0.90020699999999998</v>
      </c>
      <c r="X549" s="67">
        <f t="shared" si="42"/>
        <v>0.77200000000000002</v>
      </c>
      <c r="Y549">
        <v>0.39832299999999998</v>
      </c>
      <c r="Z549" s="67">
        <f t="shared" si="43"/>
        <v>0.76100000000000001</v>
      </c>
      <c r="AA549">
        <f>VLOOKUP($C549,[1]Disability!$1:$1048576,5,FALSE)</f>
        <v>0</v>
      </c>
      <c r="AB549" s="67">
        <f t="shared" si="44"/>
        <v>0</v>
      </c>
      <c r="AC549" t="e">
        <f>VLOOKUP($A549,#REF!,9,FALSE)</f>
        <v>#REF!</v>
      </c>
    </row>
    <row r="550" spans="1:29">
      <c r="A550">
        <v>57569</v>
      </c>
      <c r="B550">
        <v>549</v>
      </c>
      <c r="C550">
        <v>704330</v>
      </c>
      <c r="D550" t="s">
        <v>4235</v>
      </c>
      <c r="E550" t="s">
        <v>4236</v>
      </c>
      <c r="G550" t="e">
        <f>VLOOKUP($H550,[1]BRT!$1:$1048576,1,0)</f>
        <v>#N/A</v>
      </c>
      <c r="H550" t="s">
        <v>4693</v>
      </c>
      <c r="I550">
        <v>37.525596</v>
      </c>
      <c r="J550">
        <v>-121.949415</v>
      </c>
      <c r="K550">
        <v>839</v>
      </c>
      <c r="L550">
        <v>60</v>
      </c>
      <c r="M550">
        <v>1</v>
      </c>
      <c r="N550">
        <v>1</v>
      </c>
      <c r="O550">
        <v>0</v>
      </c>
      <c r="P550">
        <v>1</v>
      </c>
      <c r="Q550" t="e">
        <f>VLOOKUP($A550,'[1]SheltersALL_2.17.22'!$1:$1048576,6,0)</f>
        <v>#N/A</v>
      </c>
      <c r="R550" t="str">
        <f>VLOOKUP($A550, [1]FA21_Ridership!$1:$1048576,11, 0)</f>
        <v>FREMONT</v>
      </c>
      <c r="S550" t="str">
        <f>VLOOKUP($A550, [1]FA21_Ridership!$1:$1048576,12, 0)</f>
        <v>ALAMEDA</v>
      </c>
      <c r="T550">
        <f>VLOOKUP($A550, [1]FA21_Ridership!$1:$1048576,13, 0)</f>
        <v>5</v>
      </c>
      <c r="U550">
        <f t="shared" si="40"/>
        <v>60</v>
      </c>
      <c r="V550" s="67">
        <f t="shared" si="41"/>
        <v>0.11799999999999999</v>
      </c>
      <c r="W550">
        <v>0.68026600000000004</v>
      </c>
      <c r="X550" s="67">
        <f t="shared" si="42"/>
        <v>0.38</v>
      </c>
      <c r="Y550">
        <v>0.10741000000000001</v>
      </c>
      <c r="Z550" s="67">
        <f t="shared" si="43"/>
        <v>0.26300000000000001</v>
      </c>
      <c r="AA550">
        <f>VLOOKUP($C550,[1]Disability!$1:$1048576,5,FALSE)</f>
        <v>0</v>
      </c>
      <c r="AB550" s="67">
        <f t="shared" si="44"/>
        <v>0</v>
      </c>
      <c r="AC550" t="e">
        <f>VLOOKUP($A550,#REF!,9,FALSE)</f>
        <v>#REF!</v>
      </c>
    </row>
    <row r="551" spans="1:29">
      <c r="A551">
        <v>55179</v>
      </c>
      <c r="B551">
        <v>550</v>
      </c>
      <c r="C551">
        <v>704530</v>
      </c>
      <c r="D551" t="s">
        <v>4235</v>
      </c>
      <c r="E551" t="s">
        <v>4236</v>
      </c>
      <c r="G551" t="e">
        <f>VLOOKUP($H551,[1]BRT!$1:$1048576,1,0)</f>
        <v>#N/A</v>
      </c>
      <c r="H551" t="s">
        <v>4666</v>
      </c>
      <c r="I551">
        <v>37.557032999999997</v>
      </c>
      <c r="J551">
        <v>-121.98759099999999</v>
      </c>
      <c r="K551">
        <v>720</v>
      </c>
      <c r="L551">
        <v>60</v>
      </c>
      <c r="M551">
        <v>1</v>
      </c>
      <c r="N551">
        <v>1</v>
      </c>
      <c r="O551">
        <v>0</v>
      </c>
      <c r="P551">
        <v>1</v>
      </c>
      <c r="Q551" t="str">
        <f>VLOOKUP($A551,'[1]SheltersALL_2.17.22'!$1:$1048576,6,0)</f>
        <v>Fremont</v>
      </c>
      <c r="R551" t="str">
        <f>VLOOKUP($A551, [1]FA21_Ridership!$1:$1048576,11, 0)</f>
        <v>FREMONT</v>
      </c>
      <c r="S551" t="str">
        <f>VLOOKUP($A551, [1]FA21_Ridership!$1:$1048576,12, 0)</f>
        <v>ALAMEDA</v>
      </c>
      <c r="T551">
        <f>VLOOKUP($A551, [1]FA21_Ridership!$1:$1048576,13, 0)</f>
        <v>5</v>
      </c>
      <c r="U551">
        <f t="shared" si="40"/>
        <v>60</v>
      </c>
      <c r="V551" s="67">
        <f t="shared" si="41"/>
        <v>0.11799999999999999</v>
      </c>
      <c r="W551">
        <v>0.62380400000000003</v>
      </c>
      <c r="X551" s="67">
        <f t="shared" si="42"/>
        <v>0.318</v>
      </c>
      <c r="Y551">
        <v>0.24224999999999999</v>
      </c>
      <c r="Z551" s="67">
        <f t="shared" si="43"/>
        <v>0.55600000000000005</v>
      </c>
      <c r="AA551">
        <f>VLOOKUP($C551,[1]Disability!$1:$1048576,5,FALSE)</f>
        <v>1</v>
      </c>
      <c r="AB551" s="67">
        <f t="shared" si="44"/>
        <v>0.72499999999999998</v>
      </c>
      <c r="AC551" t="e">
        <f>VLOOKUP($A551,#REF!,9,FALSE)</f>
        <v>#REF!</v>
      </c>
    </row>
    <row r="552" spans="1:29">
      <c r="A552">
        <v>57229</v>
      </c>
      <c r="B552">
        <v>551</v>
      </c>
      <c r="C552">
        <v>901280</v>
      </c>
      <c r="D552" t="s">
        <v>4235</v>
      </c>
      <c r="E552" t="s">
        <v>4236</v>
      </c>
      <c r="G552" t="e">
        <f>VLOOKUP($H552,[1]BRT!$1:$1048576,1,0)</f>
        <v>#N/A</v>
      </c>
      <c r="H552" t="s">
        <v>4694</v>
      </c>
      <c r="I552">
        <v>37.536712000000001</v>
      </c>
      <c r="J552">
        <v>-122.03001</v>
      </c>
      <c r="K552">
        <v>720</v>
      </c>
      <c r="L552">
        <v>60</v>
      </c>
      <c r="M552">
        <v>1</v>
      </c>
      <c r="N552">
        <v>1</v>
      </c>
      <c r="O552">
        <v>0</v>
      </c>
      <c r="P552">
        <v>1</v>
      </c>
      <c r="Q552" t="e">
        <f>VLOOKUP($A552,'[1]SheltersALL_2.17.22'!$1:$1048576,6,0)</f>
        <v>#N/A</v>
      </c>
      <c r="R552" t="str">
        <f>VLOOKUP($A552, [1]FA21_Ridership!$1:$1048576,11, 0)</f>
        <v>NEWARK</v>
      </c>
      <c r="S552" t="str">
        <f>VLOOKUP($A552, [1]FA21_Ridership!$1:$1048576,12, 0)</f>
        <v>ALAMEDA</v>
      </c>
      <c r="T552">
        <f>VLOOKUP($A552, [1]FA21_Ridership!$1:$1048576,13, 0)</f>
        <v>5</v>
      </c>
      <c r="U552">
        <f t="shared" si="40"/>
        <v>60</v>
      </c>
      <c r="V552" s="67">
        <f t="shared" si="41"/>
        <v>0.11799999999999999</v>
      </c>
      <c r="W552">
        <v>0.71529100000000001</v>
      </c>
      <c r="X552" s="67">
        <f t="shared" si="42"/>
        <v>0.42699999999999999</v>
      </c>
      <c r="Y552">
        <v>1.2796E-2</v>
      </c>
      <c r="Z552" s="67">
        <f t="shared" si="43"/>
        <v>1.0999999999999999E-2</v>
      </c>
      <c r="AA552">
        <f>VLOOKUP($C552,[1]Disability!$1:$1048576,5,FALSE)</f>
        <v>0</v>
      </c>
      <c r="AB552" s="67">
        <f t="shared" si="44"/>
        <v>0</v>
      </c>
      <c r="AC552" t="e">
        <f>VLOOKUP($A552,#REF!,9,FALSE)</f>
        <v>#REF!</v>
      </c>
    </row>
    <row r="553" spans="1:29">
      <c r="A553">
        <v>53532</v>
      </c>
      <c r="B553">
        <v>552</v>
      </c>
      <c r="C553">
        <v>803840</v>
      </c>
      <c r="D553" t="s">
        <v>4235</v>
      </c>
      <c r="E553" t="s">
        <v>4236</v>
      </c>
      <c r="G553" t="e">
        <f>VLOOKUP($H553,[1]BRT!$1:$1048576,1,0)</f>
        <v>#N/A</v>
      </c>
      <c r="H553" t="s">
        <v>4695</v>
      </c>
      <c r="I553">
        <v>37.631748000000002</v>
      </c>
      <c r="J553">
        <v>-122.079322</v>
      </c>
      <c r="K553">
        <v>960</v>
      </c>
      <c r="L553">
        <v>60</v>
      </c>
      <c r="M553">
        <v>1</v>
      </c>
      <c r="N553">
        <v>1</v>
      </c>
      <c r="O553">
        <v>0</v>
      </c>
      <c r="P553">
        <v>1</v>
      </c>
      <c r="Q553" t="str">
        <f>VLOOKUP($A553,'[1]SheltersALL_2.17.22'!$1:$1048576,6,0)</f>
        <v>Hayward</v>
      </c>
      <c r="R553" t="str">
        <f>VLOOKUP($A553, [1]FA21_Ridership!$1:$1048576,11, 0)</f>
        <v>HAYWARD</v>
      </c>
      <c r="S553" t="str">
        <f>VLOOKUP($A553, [1]FA21_Ridership!$1:$1048576,12, 0)</f>
        <v>ALAMEDA</v>
      </c>
      <c r="T553">
        <f>VLOOKUP($A553, [1]FA21_Ridership!$1:$1048576,13, 0)</f>
        <v>4</v>
      </c>
      <c r="U553">
        <f t="shared" si="40"/>
        <v>60</v>
      </c>
      <c r="V553" s="67">
        <f t="shared" si="41"/>
        <v>0.11799999999999999</v>
      </c>
      <c r="W553">
        <v>0.84826400000000002</v>
      </c>
      <c r="X553" s="67">
        <f t="shared" si="42"/>
        <v>0.66700000000000004</v>
      </c>
      <c r="Y553">
        <v>0.29742400000000002</v>
      </c>
      <c r="Z553" s="67">
        <f t="shared" si="43"/>
        <v>0.63400000000000001</v>
      </c>
      <c r="AA553">
        <f>VLOOKUP($C553,[1]Disability!$1:$1048576,5,FALSE)</f>
        <v>0</v>
      </c>
      <c r="AB553" s="67">
        <f t="shared" si="44"/>
        <v>0</v>
      </c>
      <c r="AC553" t="e">
        <f>VLOOKUP($A553,#REF!,9,FALSE)</f>
        <v>#REF!</v>
      </c>
    </row>
    <row r="554" spans="1:29">
      <c r="A554">
        <v>56723</v>
      </c>
      <c r="B554">
        <v>553</v>
      </c>
      <c r="C554">
        <v>704140</v>
      </c>
      <c r="D554" t="s">
        <v>4235</v>
      </c>
      <c r="E554" t="s">
        <v>4236</v>
      </c>
      <c r="G554" t="e">
        <f>VLOOKUP($H554,[1]BRT!$1:$1048576,1,0)</f>
        <v>#N/A</v>
      </c>
      <c r="H554" t="s">
        <v>4696</v>
      </c>
      <c r="I554">
        <v>37.579507</v>
      </c>
      <c r="J554">
        <v>-121.990413</v>
      </c>
      <c r="K554">
        <v>721</v>
      </c>
      <c r="L554">
        <v>60</v>
      </c>
      <c r="M554">
        <v>1</v>
      </c>
      <c r="N554">
        <v>1</v>
      </c>
      <c r="O554">
        <v>0</v>
      </c>
      <c r="P554">
        <v>1</v>
      </c>
      <c r="Q554" t="e">
        <f>VLOOKUP($A554,'[1]SheltersALL_2.17.22'!$1:$1048576,6,0)</f>
        <v>#N/A</v>
      </c>
      <c r="R554" t="str">
        <f>VLOOKUP($A554, [1]FA21_Ridership!$1:$1048576,11, 0)</f>
        <v>FREMONT</v>
      </c>
      <c r="S554" t="str">
        <f>VLOOKUP($A554, [1]FA21_Ridership!$1:$1048576,12, 0)</f>
        <v>ALAMEDA</v>
      </c>
      <c r="T554">
        <f>VLOOKUP($A554, [1]FA21_Ridership!$1:$1048576,13, 0)</f>
        <v>5</v>
      </c>
      <c r="U554">
        <f t="shared" si="40"/>
        <v>60</v>
      </c>
      <c r="V554" s="67">
        <f t="shared" si="41"/>
        <v>0.11799999999999999</v>
      </c>
      <c r="W554">
        <v>0.57906999999999997</v>
      </c>
      <c r="X554" s="67">
        <f t="shared" si="42"/>
        <v>0.26600000000000001</v>
      </c>
      <c r="Y554">
        <v>8.0619999999999997E-2</v>
      </c>
      <c r="Z554" s="67">
        <f t="shared" si="43"/>
        <v>0.17599999999999999</v>
      </c>
      <c r="AA554">
        <f>VLOOKUP($C554,[1]Disability!$1:$1048576,5,FALSE)</f>
        <v>0</v>
      </c>
      <c r="AB554" s="67">
        <f t="shared" si="44"/>
        <v>0</v>
      </c>
      <c r="AC554" t="e">
        <f>VLOOKUP($A554,#REF!,9,FALSE)</f>
        <v>#REF!</v>
      </c>
    </row>
    <row r="555" spans="1:29">
      <c r="A555">
        <v>54066</v>
      </c>
      <c r="B555">
        <v>554</v>
      </c>
      <c r="C555">
        <v>1600710</v>
      </c>
      <c r="D555" t="s">
        <v>4235</v>
      </c>
      <c r="E555" t="s">
        <v>4236</v>
      </c>
      <c r="G555" t="e">
        <f>VLOOKUP($H555,[1]BRT!$1:$1048576,1,0)</f>
        <v>#N/A</v>
      </c>
      <c r="H555" t="s">
        <v>4697</v>
      </c>
      <c r="I555">
        <v>37.967813</v>
      </c>
      <c r="J555">
        <v>-122.347703</v>
      </c>
      <c r="K555">
        <v>1250</v>
      </c>
      <c r="L555">
        <v>60</v>
      </c>
      <c r="M555">
        <v>1</v>
      </c>
      <c r="N555">
        <v>1</v>
      </c>
      <c r="O555">
        <v>0</v>
      </c>
      <c r="P555">
        <v>1</v>
      </c>
      <c r="Q555" t="e">
        <f>VLOOKUP($A555,'[1]SheltersALL_2.17.22'!$1:$1048576,6,0)</f>
        <v>#N/A</v>
      </c>
      <c r="R555" t="str">
        <f>VLOOKUP($A555, [1]FA21_Ridership!$1:$1048576,11, 0)</f>
        <v>SAN PABLO</v>
      </c>
      <c r="S555" t="str">
        <f>VLOOKUP($A555, [1]FA21_Ridership!$1:$1048576,12, 0)</f>
        <v>CONTRA COSTA</v>
      </c>
      <c r="T555">
        <f>VLOOKUP($A555, [1]FA21_Ridership!$1:$1048576,13, 0)</f>
        <v>1</v>
      </c>
      <c r="U555">
        <f t="shared" si="40"/>
        <v>60</v>
      </c>
      <c r="V555" s="67">
        <f t="shared" si="41"/>
        <v>0.11799999999999999</v>
      </c>
      <c r="W555">
        <v>0.93550100000000003</v>
      </c>
      <c r="X555" s="67">
        <f t="shared" si="42"/>
        <v>0.84499999999999997</v>
      </c>
      <c r="Y555">
        <v>0.28947400000000001</v>
      </c>
      <c r="Z555" s="67">
        <f t="shared" si="43"/>
        <v>0.622</v>
      </c>
      <c r="AA555">
        <f>VLOOKUP($C555,[1]Disability!$1:$1048576,5,FALSE)</f>
        <v>0</v>
      </c>
      <c r="AB555" s="67">
        <f t="shared" si="44"/>
        <v>0</v>
      </c>
      <c r="AC555" t="e">
        <f>VLOOKUP($A555,#REF!,9,FALSE)</f>
        <v>#REF!</v>
      </c>
    </row>
    <row r="556" spans="1:29">
      <c r="A556">
        <v>51193</v>
      </c>
      <c r="B556">
        <v>555</v>
      </c>
      <c r="C556">
        <v>700100</v>
      </c>
      <c r="D556" t="s">
        <v>4235</v>
      </c>
      <c r="E556" t="s">
        <v>4236</v>
      </c>
      <c r="G556" t="e">
        <f>VLOOKUP($H556,[1]BRT!$1:$1048576,1,0)</f>
        <v>#N/A</v>
      </c>
      <c r="H556" t="s">
        <v>4698</v>
      </c>
      <c r="I556">
        <v>37.552793999999999</v>
      </c>
      <c r="J556">
        <v>-122.053743</v>
      </c>
      <c r="K556">
        <v>720</v>
      </c>
      <c r="L556">
        <v>60</v>
      </c>
      <c r="M556">
        <v>1</v>
      </c>
      <c r="N556">
        <v>1</v>
      </c>
      <c r="O556">
        <v>0</v>
      </c>
      <c r="P556">
        <v>1</v>
      </c>
      <c r="Q556" t="e">
        <f>VLOOKUP($A556,'[1]SheltersALL_2.17.22'!$1:$1048576,6,0)</f>
        <v>#N/A</v>
      </c>
      <c r="R556" t="str">
        <f>VLOOKUP($A556, [1]FA21_Ridership!$1:$1048576,11, 0)</f>
        <v>FREMONT</v>
      </c>
      <c r="S556" t="str">
        <f>VLOOKUP($A556, [1]FA21_Ridership!$1:$1048576,12, 0)</f>
        <v>ALAMEDA</v>
      </c>
      <c r="T556">
        <f>VLOOKUP($A556, [1]FA21_Ridership!$1:$1048576,13, 0)</f>
        <v>5</v>
      </c>
      <c r="U556">
        <f t="shared" si="40"/>
        <v>60</v>
      </c>
      <c r="V556" s="67">
        <f t="shared" si="41"/>
        <v>0.11799999999999999</v>
      </c>
      <c r="W556">
        <v>0.87904199999999999</v>
      </c>
      <c r="X556" s="67">
        <f t="shared" si="42"/>
        <v>0.72699999999999998</v>
      </c>
      <c r="Y556">
        <v>3.1137999999999999E-2</v>
      </c>
      <c r="Z556" s="67">
        <f t="shared" si="43"/>
        <v>3.9E-2</v>
      </c>
      <c r="AA556">
        <f>VLOOKUP($C556,[1]Disability!$1:$1048576,5,FALSE)</f>
        <v>0</v>
      </c>
      <c r="AB556" s="67">
        <f t="shared" si="44"/>
        <v>0</v>
      </c>
      <c r="AC556" t="e">
        <f>VLOOKUP($A556,#REF!,9,FALSE)</f>
        <v>#REF!</v>
      </c>
    </row>
    <row r="557" spans="1:29">
      <c r="A557">
        <v>59780</v>
      </c>
      <c r="B557">
        <v>556</v>
      </c>
      <c r="C557">
        <v>704620</v>
      </c>
      <c r="D557" t="s">
        <v>4235</v>
      </c>
      <c r="E557" t="s">
        <v>4236</v>
      </c>
      <c r="G557" t="e">
        <f>VLOOKUP($H557,[1]BRT!$1:$1048576,1,0)</f>
        <v>#N/A</v>
      </c>
      <c r="H557" t="s">
        <v>4699</v>
      </c>
      <c r="I557">
        <v>37.558338999999997</v>
      </c>
      <c r="J557">
        <v>-121.990814</v>
      </c>
      <c r="K557">
        <v>720</v>
      </c>
      <c r="L557">
        <v>60</v>
      </c>
      <c r="M557">
        <v>1</v>
      </c>
      <c r="N557">
        <v>1</v>
      </c>
      <c r="O557">
        <v>0</v>
      </c>
      <c r="P557">
        <v>1</v>
      </c>
      <c r="Q557" t="e">
        <f>VLOOKUP($A557,'[1]SheltersALL_2.17.22'!$1:$1048576,6,0)</f>
        <v>#N/A</v>
      </c>
      <c r="R557" t="str">
        <f>VLOOKUP($A557, [1]FA21_Ridership!$1:$1048576,11, 0)</f>
        <v>FREMONT</v>
      </c>
      <c r="S557" t="str">
        <f>VLOOKUP($A557, [1]FA21_Ridership!$1:$1048576,12, 0)</f>
        <v>ALAMEDA</v>
      </c>
      <c r="T557">
        <f>VLOOKUP($A557, [1]FA21_Ridership!$1:$1048576,13, 0)</f>
        <v>5</v>
      </c>
      <c r="U557">
        <f t="shared" si="40"/>
        <v>60</v>
      </c>
      <c r="V557" s="67">
        <f t="shared" si="41"/>
        <v>0.11799999999999999</v>
      </c>
      <c r="W557">
        <v>0.74133199999999999</v>
      </c>
      <c r="X557" s="67">
        <f t="shared" si="42"/>
        <v>0.46600000000000003</v>
      </c>
      <c r="Y557">
        <v>0.119978</v>
      </c>
      <c r="Z557" s="67">
        <f t="shared" si="43"/>
        <v>0.30099999999999999</v>
      </c>
      <c r="AA557">
        <f>VLOOKUP($C557,[1]Disability!$1:$1048576,5,FALSE)</f>
        <v>0</v>
      </c>
      <c r="AB557" s="67">
        <f t="shared" si="44"/>
        <v>0</v>
      </c>
      <c r="AC557" t="e">
        <f>VLOOKUP($A557,#REF!,9,FALSE)</f>
        <v>#REF!</v>
      </c>
    </row>
    <row r="558" spans="1:29">
      <c r="A558">
        <v>59422</v>
      </c>
      <c r="B558">
        <v>557</v>
      </c>
      <c r="C558">
        <v>1303050</v>
      </c>
      <c r="D558" t="s">
        <v>4235</v>
      </c>
      <c r="E558" t="s">
        <v>4236</v>
      </c>
      <c r="G558" t="e">
        <f>VLOOKUP($H558,[1]BRT!$1:$1048576,1,0)</f>
        <v>#N/A</v>
      </c>
      <c r="H558" t="s">
        <v>4700</v>
      </c>
      <c r="I558">
        <v>37.949793</v>
      </c>
      <c r="J558">
        <v>-122.345457</v>
      </c>
      <c r="K558">
        <v>840</v>
      </c>
      <c r="L558">
        <v>60</v>
      </c>
      <c r="M558">
        <v>1</v>
      </c>
      <c r="N558">
        <v>1</v>
      </c>
      <c r="O558">
        <v>0</v>
      </c>
      <c r="P558">
        <v>1</v>
      </c>
      <c r="Q558" t="e">
        <f>VLOOKUP($A558,'[1]SheltersALL_2.17.22'!$1:$1048576,6,0)</f>
        <v>#N/A</v>
      </c>
      <c r="R558" t="str">
        <f>VLOOKUP($A558, [1]FA21_Ridership!$1:$1048576,11, 0)</f>
        <v>RICHMOND</v>
      </c>
      <c r="S558" t="str">
        <f>VLOOKUP($A558, [1]FA21_Ridership!$1:$1048576,12, 0)</f>
        <v>CONTRA COSTA</v>
      </c>
      <c r="T558">
        <f>VLOOKUP($A558, [1]FA21_Ridership!$1:$1048576,13, 0)</f>
        <v>1</v>
      </c>
      <c r="U558">
        <f t="shared" si="40"/>
        <v>60</v>
      </c>
      <c r="V558" s="67">
        <f t="shared" si="41"/>
        <v>0.11799999999999999</v>
      </c>
      <c r="W558">
        <v>0.92706999999999995</v>
      </c>
      <c r="X558" s="67">
        <f t="shared" si="42"/>
        <v>0.82899999999999996</v>
      </c>
      <c r="Y558">
        <v>0.45859100000000003</v>
      </c>
      <c r="Z558" s="67">
        <f t="shared" si="43"/>
        <v>0.82499999999999996</v>
      </c>
      <c r="AA558">
        <f>VLOOKUP($C558,[1]Disability!$1:$1048576,5,FALSE)</f>
        <v>0</v>
      </c>
      <c r="AB558" s="67">
        <f t="shared" si="44"/>
        <v>0</v>
      </c>
      <c r="AC558" t="e">
        <f>VLOOKUP($A558,#REF!,9,FALSE)</f>
        <v>#REF!</v>
      </c>
    </row>
    <row r="559" spans="1:29">
      <c r="A559">
        <v>53272</v>
      </c>
      <c r="B559">
        <v>558</v>
      </c>
      <c r="C559">
        <v>1504290</v>
      </c>
      <c r="D559" t="s">
        <v>4235</v>
      </c>
      <c r="E559" t="s">
        <v>4236</v>
      </c>
      <c r="G559" t="e">
        <f>VLOOKUP($H559,[1]BRT!$1:$1048576,1,0)</f>
        <v>#N/A</v>
      </c>
      <c r="H559" t="s">
        <v>4701</v>
      </c>
      <c r="I559">
        <v>37.682158999999999</v>
      </c>
      <c r="J559">
        <v>-122.14838</v>
      </c>
      <c r="K559">
        <v>960</v>
      </c>
      <c r="L559">
        <v>60</v>
      </c>
      <c r="M559">
        <v>1</v>
      </c>
      <c r="N559">
        <v>1</v>
      </c>
      <c r="O559">
        <v>0</v>
      </c>
      <c r="P559">
        <v>1</v>
      </c>
      <c r="Q559" t="e">
        <f>VLOOKUP($A559,'[1]SheltersALL_2.17.22'!$1:$1048576,6,0)</f>
        <v>#N/A</v>
      </c>
      <c r="R559" t="str">
        <f>VLOOKUP($A559, [1]FA21_Ridership!$1:$1048576,11, 0)</f>
        <v>SAN LEANDRO</v>
      </c>
      <c r="S559" t="str">
        <f>VLOOKUP($A559, [1]FA21_Ridership!$1:$1048576,12, 0)</f>
        <v>ALAMEDA</v>
      </c>
      <c r="T559">
        <f>VLOOKUP($A559, [1]FA21_Ridership!$1:$1048576,13, 0)</f>
        <v>4</v>
      </c>
      <c r="U559">
        <f t="shared" si="40"/>
        <v>60</v>
      </c>
      <c r="V559" s="67">
        <f t="shared" si="41"/>
        <v>0.11799999999999999</v>
      </c>
      <c r="W559">
        <v>0.65375099999999997</v>
      </c>
      <c r="X559" s="67">
        <f t="shared" si="42"/>
        <v>0.34100000000000003</v>
      </c>
      <c r="Y559">
        <v>0.30008200000000002</v>
      </c>
      <c r="Z559" s="67">
        <f t="shared" si="43"/>
        <v>0.63800000000000001</v>
      </c>
      <c r="AA559">
        <f>VLOOKUP($C559,[1]Disability!$1:$1048576,5,FALSE)</f>
        <v>0</v>
      </c>
      <c r="AB559" s="67">
        <f t="shared" si="44"/>
        <v>0</v>
      </c>
      <c r="AC559" t="e">
        <f>VLOOKUP($A559,#REF!,9,FALSE)</f>
        <v>#REF!</v>
      </c>
    </row>
    <row r="560" spans="1:29">
      <c r="A560">
        <v>56887</v>
      </c>
      <c r="B560">
        <v>559</v>
      </c>
      <c r="C560">
        <v>1200010</v>
      </c>
      <c r="D560" t="s">
        <v>4235</v>
      </c>
      <c r="E560" t="s">
        <v>4236</v>
      </c>
      <c r="G560" t="e">
        <f>VLOOKUP($H560,[1]BRT!$1:$1048576,1,0)</f>
        <v>#N/A</v>
      </c>
      <c r="H560" t="s">
        <v>4702</v>
      </c>
      <c r="I560">
        <v>37.986429999999999</v>
      </c>
      <c r="J560">
        <v>-122.298602</v>
      </c>
      <c r="K560">
        <v>779</v>
      </c>
      <c r="L560">
        <v>60</v>
      </c>
      <c r="M560">
        <v>1</v>
      </c>
      <c r="N560">
        <v>1</v>
      </c>
      <c r="O560">
        <v>0</v>
      </c>
      <c r="P560">
        <v>1</v>
      </c>
      <c r="Q560" t="e">
        <f>VLOOKUP($A560,'[1]SheltersALL_2.17.22'!$1:$1048576,6,0)</f>
        <v>#N/A</v>
      </c>
      <c r="R560" t="str">
        <f>VLOOKUP($A560, [1]FA21_Ridership!$1:$1048576,11, 0)</f>
        <v>PINOLE</v>
      </c>
      <c r="S560" t="str">
        <f>VLOOKUP($A560, [1]FA21_Ridership!$1:$1048576,12, 0)</f>
        <v>CONTRA COSTA</v>
      </c>
      <c r="T560">
        <f>VLOOKUP($A560, [1]FA21_Ridership!$1:$1048576,13, 0)</f>
        <v>9</v>
      </c>
      <c r="U560">
        <f t="shared" si="40"/>
        <v>60</v>
      </c>
      <c r="V560" s="67">
        <f t="shared" si="41"/>
        <v>0.11799999999999999</v>
      </c>
      <c r="W560">
        <v>0.42605599999999999</v>
      </c>
      <c r="X560" s="67">
        <f t="shared" si="42"/>
        <v>0.14199999999999999</v>
      </c>
      <c r="Y560">
        <v>0.16813400000000001</v>
      </c>
      <c r="Z560" s="67">
        <f t="shared" si="43"/>
        <v>0.40300000000000002</v>
      </c>
      <c r="AA560">
        <f>VLOOKUP($C560,[1]Disability!$1:$1048576,5,FALSE)</f>
        <v>0</v>
      </c>
      <c r="AB560" s="67">
        <f t="shared" si="44"/>
        <v>0</v>
      </c>
      <c r="AC560" t="e">
        <f>VLOOKUP($A560,#REF!,9,FALSE)</f>
        <v>#REF!</v>
      </c>
    </row>
    <row r="561" spans="1:29">
      <c r="A561">
        <v>50713</v>
      </c>
      <c r="B561">
        <v>560</v>
      </c>
      <c r="C561">
        <v>1500180</v>
      </c>
      <c r="D561" t="s">
        <v>4235</v>
      </c>
      <c r="E561" t="s">
        <v>4236</v>
      </c>
      <c r="G561" t="e">
        <f>VLOOKUP($H561,[1]BRT!$1:$1048576,1,0)</f>
        <v>#N/A</v>
      </c>
      <c r="H561" t="s">
        <v>4703</v>
      </c>
      <c r="I561">
        <v>37.717311000000002</v>
      </c>
      <c r="J561">
        <v>-122.160068</v>
      </c>
      <c r="K561">
        <v>960</v>
      </c>
      <c r="L561">
        <v>60</v>
      </c>
      <c r="M561">
        <v>1</v>
      </c>
      <c r="N561">
        <v>1</v>
      </c>
      <c r="O561">
        <v>0</v>
      </c>
      <c r="P561">
        <v>1</v>
      </c>
      <c r="Q561" t="e">
        <f>VLOOKUP($A561,'[1]SheltersALL_2.17.22'!$1:$1048576,6,0)</f>
        <v>#N/A</v>
      </c>
      <c r="R561" t="str">
        <f>VLOOKUP($A561, [1]FA21_Ridership!$1:$1048576,11, 0)</f>
        <v>SAN LEANDRO</v>
      </c>
      <c r="S561" t="str">
        <f>VLOOKUP($A561, [1]FA21_Ridership!$1:$1048576,12, 0)</f>
        <v>ALAMEDA</v>
      </c>
      <c r="T561">
        <f>VLOOKUP($A561, [1]FA21_Ridership!$1:$1048576,13, 0)</f>
        <v>3</v>
      </c>
      <c r="U561">
        <f t="shared" si="40"/>
        <v>60</v>
      </c>
      <c r="V561" s="67">
        <f t="shared" si="41"/>
        <v>0.11799999999999999</v>
      </c>
      <c r="W561">
        <v>0.91656199999999999</v>
      </c>
      <c r="X561" s="67">
        <f t="shared" si="42"/>
        <v>0.80300000000000005</v>
      </c>
      <c r="Y561">
        <v>0.32935999999999999</v>
      </c>
      <c r="Z561" s="67">
        <f t="shared" si="43"/>
        <v>0.66700000000000004</v>
      </c>
      <c r="AA561">
        <f>VLOOKUP($C561,[1]Disability!$1:$1048576,5,FALSE)</f>
        <v>1</v>
      </c>
      <c r="AB561" s="67">
        <f t="shared" si="44"/>
        <v>0.72499999999999998</v>
      </c>
      <c r="AC561" t="e">
        <f>VLOOKUP($A561,#REF!,9,FALSE)</f>
        <v>#REF!</v>
      </c>
    </row>
    <row r="562" spans="1:29">
      <c r="A562">
        <v>57994</v>
      </c>
      <c r="B562">
        <v>561</v>
      </c>
      <c r="C562">
        <v>1303070</v>
      </c>
      <c r="D562" t="s">
        <v>4235</v>
      </c>
      <c r="E562" t="s">
        <v>4236</v>
      </c>
      <c r="G562" t="e">
        <f>VLOOKUP($H562,[1]BRT!$1:$1048576,1,0)</f>
        <v>#N/A</v>
      </c>
      <c r="H562" t="s">
        <v>4704</v>
      </c>
      <c r="I562">
        <v>37.949798999999999</v>
      </c>
      <c r="J562">
        <v>-122.34330300000001</v>
      </c>
      <c r="K562">
        <v>840</v>
      </c>
      <c r="L562">
        <v>60</v>
      </c>
      <c r="M562">
        <v>1</v>
      </c>
      <c r="N562">
        <v>1</v>
      </c>
      <c r="O562">
        <v>0</v>
      </c>
      <c r="P562">
        <v>1</v>
      </c>
      <c r="Q562" t="e">
        <f>VLOOKUP($A562,'[1]SheltersALL_2.17.22'!$1:$1048576,6,0)</f>
        <v>#N/A</v>
      </c>
      <c r="R562" t="str">
        <f>VLOOKUP($A562, [1]FA21_Ridership!$1:$1048576,11, 0)</f>
        <v>RICHMOND</v>
      </c>
      <c r="S562" t="str">
        <f>VLOOKUP($A562, [1]FA21_Ridership!$1:$1048576,12, 0)</f>
        <v>CONTRA COSTA</v>
      </c>
      <c r="T562">
        <f>VLOOKUP($A562, [1]FA21_Ridership!$1:$1048576,13, 0)</f>
        <v>1</v>
      </c>
      <c r="U562">
        <f t="shared" si="40"/>
        <v>60</v>
      </c>
      <c r="V562" s="67">
        <f t="shared" si="41"/>
        <v>0.11799999999999999</v>
      </c>
      <c r="W562">
        <v>0.92706999999999995</v>
      </c>
      <c r="X562" s="67">
        <f t="shared" si="42"/>
        <v>0.82899999999999996</v>
      </c>
      <c r="Y562">
        <v>0.45859100000000003</v>
      </c>
      <c r="Z562" s="67">
        <f t="shared" si="43"/>
        <v>0.82499999999999996</v>
      </c>
      <c r="AA562">
        <f>VLOOKUP($C562,[1]Disability!$1:$1048576,5,FALSE)</f>
        <v>0</v>
      </c>
      <c r="AB562" s="67">
        <f t="shared" si="44"/>
        <v>0</v>
      </c>
      <c r="AC562" t="e">
        <f>VLOOKUP($A562,#REF!,9,FALSE)</f>
        <v>#REF!</v>
      </c>
    </row>
    <row r="563" spans="1:29">
      <c r="A563">
        <v>54744</v>
      </c>
      <c r="B563">
        <v>562</v>
      </c>
      <c r="C563">
        <v>1008030</v>
      </c>
      <c r="D563" t="s">
        <v>4235</v>
      </c>
      <c r="E563" t="s">
        <v>4236</v>
      </c>
      <c r="G563" t="e">
        <f>VLOOKUP($H563,[1]BRT!$1:$1048576,1,0)</f>
        <v>#N/A</v>
      </c>
      <c r="H563" t="s">
        <v>4705</v>
      </c>
      <c r="I563">
        <v>37.795896999999997</v>
      </c>
      <c r="J563">
        <v>-122.258977</v>
      </c>
      <c r="K563">
        <v>1098</v>
      </c>
      <c r="L563">
        <v>20</v>
      </c>
      <c r="M563">
        <v>3</v>
      </c>
      <c r="N563">
        <v>2</v>
      </c>
      <c r="O563">
        <v>1</v>
      </c>
      <c r="P563">
        <v>3</v>
      </c>
      <c r="Q563" t="e">
        <f>VLOOKUP($A563,'[1]SheltersALL_2.17.22'!$1:$1048576,6,0)</f>
        <v>#N/A</v>
      </c>
      <c r="R563" t="str">
        <f>VLOOKUP($A563, [1]FA21_Ridership!$1:$1048576,11, 0)</f>
        <v>OAKLAND</v>
      </c>
      <c r="S563" t="str">
        <f>VLOOKUP($A563, [1]FA21_Ridership!$1:$1048576,12, 0)</f>
        <v>ALAMEDA</v>
      </c>
      <c r="T563">
        <f>VLOOKUP($A563, [1]FA21_Ridership!$1:$1048576,13, 0)</f>
        <v>2</v>
      </c>
      <c r="U563">
        <f t="shared" si="40"/>
        <v>60</v>
      </c>
      <c r="V563" s="67">
        <f t="shared" si="41"/>
        <v>0.11799999999999999</v>
      </c>
      <c r="W563">
        <v>0.83789199999999997</v>
      </c>
      <c r="X563" s="67">
        <f t="shared" si="42"/>
        <v>0.63900000000000001</v>
      </c>
      <c r="Y563">
        <v>0.46792600000000001</v>
      </c>
      <c r="Z563" s="67">
        <f t="shared" si="43"/>
        <v>0.83699999999999997</v>
      </c>
      <c r="AA563">
        <f>VLOOKUP($C563,[1]Disability!$1:$1048576,5,FALSE)</f>
        <v>2</v>
      </c>
      <c r="AB563" s="67">
        <f t="shared" si="44"/>
        <v>0.91600000000000004</v>
      </c>
      <c r="AC563" t="e">
        <f>VLOOKUP($A563,#REF!,9,FALSE)</f>
        <v>#REF!</v>
      </c>
    </row>
    <row r="564" spans="1:29">
      <c r="A564">
        <v>57571</v>
      </c>
      <c r="B564">
        <v>563</v>
      </c>
      <c r="C564">
        <v>1003030</v>
      </c>
      <c r="D564" t="s">
        <v>4235</v>
      </c>
      <c r="E564" t="s">
        <v>4236</v>
      </c>
      <c r="G564" t="e">
        <f>VLOOKUP($H564,[1]BRT!$1:$1048576,1,0)</f>
        <v>#N/A</v>
      </c>
      <c r="H564" t="s">
        <v>4642</v>
      </c>
      <c r="I564">
        <v>37.793889</v>
      </c>
      <c r="J564">
        <v>-122.25662</v>
      </c>
      <c r="K564">
        <v>1098</v>
      </c>
      <c r="L564">
        <v>20</v>
      </c>
      <c r="M564">
        <v>3</v>
      </c>
      <c r="N564">
        <v>2</v>
      </c>
      <c r="O564">
        <v>1</v>
      </c>
      <c r="P564">
        <v>3</v>
      </c>
      <c r="Q564" t="e">
        <f>VLOOKUP($A564,'[1]SheltersALL_2.17.22'!$1:$1048576,6,0)</f>
        <v>#N/A</v>
      </c>
      <c r="R564" t="str">
        <f>VLOOKUP($A564, [1]FA21_Ridership!$1:$1048576,11, 0)</f>
        <v>OAKLAND</v>
      </c>
      <c r="S564" t="str">
        <f>VLOOKUP($A564, [1]FA21_Ridership!$1:$1048576,12, 0)</f>
        <v>ALAMEDA</v>
      </c>
      <c r="T564">
        <f>VLOOKUP($A564, [1]FA21_Ridership!$1:$1048576,13, 0)</f>
        <v>2</v>
      </c>
      <c r="U564">
        <f t="shared" si="40"/>
        <v>60</v>
      </c>
      <c r="V564" s="67">
        <f t="shared" si="41"/>
        <v>0.11799999999999999</v>
      </c>
      <c r="W564">
        <v>0.83789199999999997</v>
      </c>
      <c r="X564" s="67">
        <f t="shared" si="42"/>
        <v>0.63900000000000001</v>
      </c>
      <c r="Y564">
        <v>0.46792600000000001</v>
      </c>
      <c r="Z564" s="67">
        <f t="shared" si="43"/>
        <v>0.83699999999999997</v>
      </c>
      <c r="AA564">
        <f>VLOOKUP($C564,[1]Disability!$1:$1048576,5,FALSE)</f>
        <v>1</v>
      </c>
      <c r="AB564" s="67">
        <f t="shared" si="44"/>
        <v>0.72499999999999998</v>
      </c>
      <c r="AC564" t="e">
        <f>VLOOKUP($A564,#REF!,9,FALSE)</f>
        <v>#REF!</v>
      </c>
    </row>
    <row r="565" spans="1:29">
      <c r="A565">
        <v>50899</v>
      </c>
      <c r="B565">
        <v>564</v>
      </c>
      <c r="C565">
        <v>1009430</v>
      </c>
      <c r="D565" t="s">
        <v>4235</v>
      </c>
      <c r="E565" t="s">
        <v>4236</v>
      </c>
      <c r="G565" t="e">
        <f>VLOOKUP($H565,[1]BRT!$1:$1048576,1,0)</f>
        <v>#N/A</v>
      </c>
      <c r="H565" t="s">
        <v>4706</v>
      </c>
      <c r="I565">
        <v>37.799660000000003</v>
      </c>
      <c r="J565">
        <v>-122.233099</v>
      </c>
      <c r="K565">
        <v>1080</v>
      </c>
      <c r="L565">
        <v>20</v>
      </c>
      <c r="M565">
        <v>3</v>
      </c>
      <c r="N565">
        <v>2</v>
      </c>
      <c r="O565">
        <v>1</v>
      </c>
      <c r="P565">
        <v>3</v>
      </c>
      <c r="Q565" t="e">
        <f>VLOOKUP($A565,'[1]SheltersALL_2.17.22'!$1:$1048576,6,0)</f>
        <v>#N/A</v>
      </c>
      <c r="R565" t="str">
        <f>VLOOKUP($A565, [1]FA21_Ridership!$1:$1048576,11, 0)</f>
        <v>OAKLAND</v>
      </c>
      <c r="S565" t="str">
        <f>VLOOKUP($A565, [1]FA21_Ridership!$1:$1048576,12, 0)</f>
        <v>ALAMEDA</v>
      </c>
      <c r="T565">
        <f>VLOOKUP($A565, [1]FA21_Ridership!$1:$1048576,13, 0)</f>
        <v>2</v>
      </c>
      <c r="U565">
        <f t="shared" si="40"/>
        <v>60</v>
      </c>
      <c r="V565" s="67">
        <f t="shared" si="41"/>
        <v>0.11799999999999999</v>
      </c>
      <c r="W565">
        <v>0.84588300000000005</v>
      </c>
      <c r="X565" s="67">
        <f t="shared" si="42"/>
        <v>0.66300000000000003</v>
      </c>
      <c r="Y565">
        <v>0.49261100000000002</v>
      </c>
      <c r="Z565" s="67">
        <f t="shared" si="43"/>
        <v>0.85299999999999998</v>
      </c>
      <c r="AA565">
        <f>VLOOKUP($C565,[1]Disability!$1:$1048576,5,FALSE)</f>
        <v>2</v>
      </c>
      <c r="AB565" s="67">
        <f t="shared" si="44"/>
        <v>0.91600000000000004</v>
      </c>
      <c r="AC565" t="e">
        <f>VLOOKUP($A565,#REF!,9,FALSE)</f>
        <v>#REF!</v>
      </c>
    </row>
    <row r="566" spans="1:29">
      <c r="A566">
        <v>52287</v>
      </c>
      <c r="B566">
        <v>565</v>
      </c>
      <c r="C566">
        <v>1000360</v>
      </c>
      <c r="D566" t="s">
        <v>4235</v>
      </c>
      <c r="E566" t="s">
        <v>4236</v>
      </c>
      <c r="G566" t="e">
        <f>VLOOKUP($H566,[1]BRT!$1:$1048576,1,0)</f>
        <v>#N/A</v>
      </c>
      <c r="H566" t="s">
        <v>4707</v>
      </c>
      <c r="I566">
        <v>37.805228</v>
      </c>
      <c r="J566">
        <v>-122.280244</v>
      </c>
      <c r="K566">
        <v>990</v>
      </c>
      <c r="L566">
        <v>20</v>
      </c>
      <c r="M566">
        <v>3</v>
      </c>
      <c r="N566">
        <v>2</v>
      </c>
      <c r="O566">
        <v>1</v>
      </c>
      <c r="P566">
        <v>3</v>
      </c>
      <c r="Q566" t="e">
        <f>VLOOKUP($A566,'[1]SheltersALL_2.17.22'!$1:$1048576,6,0)</f>
        <v>#N/A</v>
      </c>
      <c r="R566" t="str">
        <f>VLOOKUP($A566, [1]FA21_Ridership!$1:$1048576,11, 0)</f>
        <v>OAKLAND</v>
      </c>
      <c r="S566" t="str">
        <f>VLOOKUP($A566, [1]FA21_Ridership!$1:$1048576,12, 0)</f>
        <v>ALAMEDA</v>
      </c>
      <c r="T566">
        <f>VLOOKUP($A566, [1]FA21_Ridership!$1:$1048576,13, 0)</f>
        <v>2</v>
      </c>
      <c r="U566">
        <f t="shared" si="40"/>
        <v>60</v>
      </c>
      <c r="V566" s="67">
        <f t="shared" si="41"/>
        <v>0.11799999999999999</v>
      </c>
      <c r="W566">
        <v>0.85599400000000003</v>
      </c>
      <c r="X566" s="67">
        <f t="shared" si="42"/>
        <v>0.68700000000000006</v>
      </c>
      <c r="Y566">
        <v>0.62992800000000004</v>
      </c>
      <c r="Z566" s="67">
        <f t="shared" si="43"/>
        <v>0.95</v>
      </c>
      <c r="AA566">
        <f>VLOOKUP($C566,[1]Disability!$1:$1048576,5,FALSE)</f>
        <v>1</v>
      </c>
      <c r="AB566" s="67">
        <f t="shared" si="44"/>
        <v>0.72499999999999998</v>
      </c>
      <c r="AC566" t="e">
        <f>VLOOKUP($A566,#REF!,9,FALSE)</f>
        <v>#REF!</v>
      </c>
    </row>
    <row r="567" spans="1:29">
      <c r="A567">
        <v>54303</v>
      </c>
      <c r="B567">
        <v>566</v>
      </c>
      <c r="C567">
        <v>303980</v>
      </c>
      <c r="D567" t="s">
        <v>4235</v>
      </c>
      <c r="E567" t="s">
        <v>4236</v>
      </c>
      <c r="G567" t="e">
        <f>VLOOKUP($H567,[1]BRT!$1:$1048576,1,0)</f>
        <v>#N/A</v>
      </c>
      <c r="H567" t="s">
        <v>4523</v>
      </c>
      <c r="I567">
        <v>37.876770999999998</v>
      </c>
      <c r="J567">
        <v>-122.266583</v>
      </c>
      <c r="K567">
        <v>631</v>
      </c>
      <c r="L567">
        <v>30</v>
      </c>
      <c r="M567">
        <v>2</v>
      </c>
      <c r="N567">
        <v>1</v>
      </c>
      <c r="O567">
        <v>1</v>
      </c>
      <c r="P567">
        <v>2</v>
      </c>
      <c r="Q567" t="e">
        <f>VLOOKUP($A567,'[1]SheltersALL_2.17.22'!$1:$1048576,6,0)</f>
        <v>#N/A</v>
      </c>
      <c r="R567" t="str">
        <f>VLOOKUP($A567, [1]FA21_Ridership!$1:$1048576,11, 0)</f>
        <v>BERKELEY</v>
      </c>
      <c r="S567" t="str">
        <f>VLOOKUP($A567, [1]FA21_Ridership!$1:$1048576,12, 0)</f>
        <v>ALAMEDA</v>
      </c>
      <c r="T567">
        <f>VLOOKUP($A567, [1]FA21_Ridership!$1:$1048576,13, 0)</f>
        <v>1</v>
      </c>
      <c r="U567">
        <f t="shared" si="40"/>
        <v>60</v>
      </c>
      <c r="V567" s="67">
        <f t="shared" si="41"/>
        <v>0.11799999999999999</v>
      </c>
      <c r="W567">
        <v>0.61444100000000001</v>
      </c>
      <c r="X567" s="67">
        <f t="shared" si="42"/>
        <v>0.30399999999999999</v>
      </c>
      <c r="Y567">
        <v>0.42000900000000002</v>
      </c>
      <c r="Z567" s="67">
        <f t="shared" si="43"/>
        <v>0.78200000000000003</v>
      </c>
      <c r="AA567">
        <f>VLOOKUP($C567,[1]Disability!$1:$1048576,5,FALSE)</f>
        <v>0</v>
      </c>
      <c r="AB567" s="67">
        <f t="shared" si="44"/>
        <v>0</v>
      </c>
      <c r="AC567" t="e">
        <f>VLOOKUP($A567,#REF!,9,FALSE)</f>
        <v>#REF!</v>
      </c>
    </row>
    <row r="568" spans="1:29">
      <c r="A568">
        <v>55147</v>
      </c>
      <c r="B568">
        <v>567</v>
      </c>
      <c r="C568">
        <v>1300230</v>
      </c>
      <c r="D568" t="s">
        <v>4235</v>
      </c>
      <c r="E568" t="s">
        <v>4236</v>
      </c>
      <c r="G568" t="e">
        <f>VLOOKUP($H568,[1]BRT!$1:$1048576,1,0)</f>
        <v>#N/A</v>
      </c>
      <c r="H568" t="s">
        <v>4708</v>
      </c>
      <c r="I568">
        <v>37.948149999999998</v>
      </c>
      <c r="J568">
        <v>-122.34733199999999</v>
      </c>
      <c r="K568">
        <v>752</v>
      </c>
      <c r="L568">
        <v>30</v>
      </c>
      <c r="M568">
        <v>2</v>
      </c>
      <c r="N568">
        <v>1</v>
      </c>
      <c r="O568">
        <v>1</v>
      </c>
      <c r="P568">
        <v>2</v>
      </c>
      <c r="Q568" t="e">
        <f>VLOOKUP($A568,'[1]SheltersALL_2.17.22'!$1:$1048576,6,0)</f>
        <v>#N/A</v>
      </c>
      <c r="R568" t="str">
        <f>VLOOKUP($A568, [1]FA21_Ridership!$1:$1048576,11, 0)</f>
        <v>RICHMOND</v>
      </c>
      <c r="S568" t="str">
        <f>VLOOKUP($A568, [1]FA21_Ridership!$1:$1048576,12, 0)</f>
        <v>CONTRA COSTA</v>
      </c>
      <c r="T568">
        <f>VLOOKUP($A568, [1]FA21_Ridership!$1:$1048576,13, 0)</f>
        <v>1</v>
      </c>
      <c r="U568">
        <f t="shared" si="40"/>
        <v>60</v>
      </c>
      <c r="V568" s="67">
        <f t="shared" si="41"/>
        <v>0.11799999999999999</v>
      </c>
      <c r="W568">
        <v>0.92706999999999995</v>
      </c>
      <c r="X568" s="67">
        <f t="shared" si="42"/>
        <v>0.82899999999999996</v>
      </c>
      <c r="Y568">
        <v>0.45859100000000003</v>
      </c>
      <c r="Z568" s="67">
        <f t="shared" si="43"/>
        <v>0.82499999999999996</v>
      </c>
      <c r="AA568">
        <f>VLOOKUP($C568,[1]Disability!$1:$1048576,5,FALSE)</f>
        <v>0</v>
      </c>
      <c r="AB568" s="67">
        <f t="shared" si="44"/>
        <v>0</v>
      </c>
      <c r="AC568" t="e">
        <f>VLOOKUP($A568,#REF!,9,FALSE)</f>
        <v>#REF!</v>
      </c>
    </row>
    <row r="569" spans="1:29">
      <c r="A569">
        <v>55482</v>
      </c>
      <c r="B569">
        <v>568</v>
      </c>
      <c r="C569">
        <v>1013080</v>
      </c>
      <c r="D569" t="s">
        <v>4235</v>
      </c>
      <c r="E569" t="s">
        <v>4236</v>
      </c>
      <c r="G569" t="e">
        <f>VLOOKUP($H569,[1]BRT!$1:$1048576,1,0)</f>
        <v>#N/A</v>
      </c>
      <c r="H569" t="s">
        <v>4550</v>
      </c>
      <c r="I569">
        <v>37.776992999999997</v>
      </c>
      <c r="J569">
        <v>-122.171273</v>
      </c>
      <c r="K569">
        <v>960</v>
      </c>
      <c r="L569">
        <v>30</v>
      </c>
      <c r="M569">
        <v>2</v>
      </c>
      <c r="N569">
        <v>1</v>
      </c>
      <c r="O569">
        <v>1</v>
      </c>
      <c r="P569">
        <v>2</v>
      </c>
      <c r="Q569" t="e">
        <f>VLOOKUP($A569,'[1]SheltersALL_2.17.22'!$1:$1048576,6,0)</f>
        <v>#N/A</v>
      </c>
      <c r="R569" t="str">
        <f>VLOOKUP($A569, [1]FA21_Ridership!$1:$1048576,11, 0)</f>
        <v>OAKLAND</v>
      </c>
      <c r="S569" t="str">
        <f>VLOOKUP($A569, [1]FA21_Ridership!$1:$1048576,12, 0)</f>
        <v>ALAMEDA</v>
      </c>
      <c r="T569">
        <f>VLOOKUP($A569, [1]FA21_Ridership!$1:$1048576,13, 0)</f>
        <v>3</v>
      </c>
      <c r="U569">
        <f t="shared" si="40"/>
        <v>60</v>
      </c>
      <c r="V569" s="67">
        <f t="shared" si="41"/>
        <v>0.11799999999999999</v>
      </c>
      <c r="W569">
        <v>0.78779100000000002</v>
      </c>
      <c r="X569" s="67">
        <f t="shared" si="42"/>
        <v>0.56599999999999995</v>
      </c>
      <c r="Y569">
        <v>0.148256</v>
      </c>
      <c r="Z569" s="67">
        <f t="shared" si="43"/>
        <v>0.35199999999999998</v>
      </c>
      <c r="AA569">
        <f>VLOOKUP($C569,[1]Disability!$1:$1048576,5,FALSE)</f>
        <v>0</v>
      </c>
      <c r="AB569" s="67">
        <f t="shared" si="44"/>
        <v>0</v>
      </c>
      <c r="AC569" t="e">
        <f>VLOOKUP($A569,#REF!,9,FALSE)</f>
        <v>#REF!</v>
      </c>
    </row>
    <row r="570" spans="1:29">
      <c r="A570">
        <v>52551</v>
      </c>
      <c r="B570">
        <v>569</v>
      </c>
      <c r="C570">
        <v>9900030</v>
      </c>
      <c r="D570" t="s">
        <v>4235</v>
      </c>
      <c r="E570" t="s">
        <v>4236</v>
      </c>
      <c r="G570" t="e">
        <f>VLOOKUP($H570,[1]BRT!$1:$1048576,1,0)</f>
        <v>#N/A</v>
      </c>
      <c r="H570" t="s">
        <v>4709</v>
      </c>
      <c r="I570">
        <v>37.957543999999999</v>
      </c>
      <c r="J570">
        <v>-122.36706</v>
      </c>
      <c r="K570">
        <v>1240</v>
      </c>
      <c r="L570">
        <v>30</v>
      </c>
      <c r="M570">
        <v>2</v>
      </c>
      <c r="N570">
        <v>1</v>
      </c>
      <c r="O570">
        <v>1</v>
      </c>
      <c r="P570">
        <v>2</v>
      </c>
      <c r="Q570" t="e">
        <f>VLOOKUP($A570,'[1]SheltersALL_2.17.22'!$1:$1048576,6,0)</f>
        <v>#N/A</v>
      </c>
      <c r="R570" t="str">
        <f>VLOOKUP($A570, [1]FA21_Ridership!$1:$1048576,11, 0)</f>
        <v>COUNTY-CONTRA COSTA</v>
      </c>
      <c r="S570" t="str">
        <f>VLOOKUP($A570, [1]FA21_Ridership!$1:$1048576,12, 0)</f>
        <v>CONTRA COSTA</v>
      </c>
      <c r="T570">
        <f>VLOOKUP($A570, [1]FA21_Ridership!$1:$1048576,13, 0)</f>
        <v>1</v>
      </c>
      <c r="U570">
        <f t="shared" si="40"/>
        <v>60</v>
      </c>
      <c r="V570" s="67">
        <f t="shared" si="41"/>
        <v>0.11799999999999999</v>
      </c>
      <c r="W570">
        <v>0.969252</v>
      </c>
      <c r="X570" s="67">
        <f t="shared" si="42"/>
        <v>0.94399999999999995</v>
      </c>
      <c r="Y570">
        <v>0.24368999999999999</v>
      </c>
      <c r="Z570" s="67">
        <f t="shared" si="43"/>
        <v>0.56299999999999994</v>
      </c>
      <c r="AA570">
        <f>VLOOKUP($C570,[1]Disability!$1:$1048576,5,FALSE)</f>
        <v>1</v>
      </c>
      <c r="AB570" s="67">
        <f t="shared" si="44"/>
        <v>0.72499999999999998</v>
      </c>
      <c r="AC570" t="e">
        <f>VLOOKUP($A570,#REF!,9,FALSE)</f>
        <v>#REF!</v>
      </c>
    </row>
    <row r="571" spans="1:29">
      <c r="A571">
        <v>54469</v>
      </c>
      <c r="B571">
        <v>570</v>
      </c>
      <c r="C571">
        <v>1300670</v>
      </c>
      <c r="D571" t="s">
        <v>4235</v>
      </c>
      <c r="E571" t="s">
        <v>4236</v>
      </c>
      <c r="G571" t="e">
        <f>VLOOKUP($H571,[1]BRT!$1:$1048576,1,0)</f>
        <v>#N/A</v>
      </c>
      <c r="H571" t="s">
        <v>4445</v>
      </c>
      <c r="I571">
        <v>37.935000000000002</v>
      </c>
      <c r="J571">
        <v>-122.321752</v>
      </c>
      <c r="K571">
        <v>630</v>
      </c>
      <c r="L571">
        <v>30</v>
      </c>
      <c r="M571">
        <v>2</v>
      </c>
      <c r="N571">
        <v>1</v>
      </c>
      <c r="O571">
        <v>1</v>
      </c>
      <c r="P571">
        <v>2</v>
      </c>
      <c r="Q571" t="e">
        <f>VLOOKUP($A571,'[1]SheltersALL_2.17.22'!$1:$1048576,6,0)</f>
        <v>#N/A</v>
      </c>
      <c r="R571" t="str">
        <f>VLOOKUP($A571, [1]FA21_Ridership!$1:$1048576,11, 0)</f>
        <v>RICHMOND</v>
      </c>
      <c r="S571" t="str">
        <f>VLOOKUP($A571, [1]FA21_Ridership!$1:$1048576,12, 0)</f>
        <v>CONTRA COSTA</v>
      </c>
      <c r="T571">
        <f>VLOOKUP($A571, [1]FA21_Ridership!$1:$1048576,13, 0)</f>
        <v>1</v>
      </c>
      <c r="U571">
        <f t="shared" si="40"/>
        <v>60</v>
      </c>
      <c r="V571" s="67">
        <f t="shared" si="41"/>
        <v>0.11799999999999999</v>
      </c>
      <c r="W571">
        <v>0.47675800000000002</v>
      </c>
      <c r="X571" s="67">
        <f t="shared" si="42"/>
        <v>0.17699999999999999</v>
      </c>
      <c r="Y571">
        <v>0.11680599999999999</v>
      </c>
      <c r="Z571" s="67">
        <f t="shared" si="43"/>
        <v>0.28999999999999998</v>
      </c>
      <c r="AA571">
        <f>VLOOKUP($C571,[1]Disability!$1:$1048576,5,FALSE)</f>
        <v>0</v>
      </c>
      <c r="AB571" s="67">
        <f t="shared" si="44"/>
        <v>0</v>
      </c>
      <c r="AC571" t="e">
        <f>VLOOKUP($A571,#REF!,9,FALSE)</f>
        <v>#REF!</v>
      </c>
    </row>
    <row r="572" spans="1:29">
      <c r="A572">
        <v>53099</v>
      </c>
      <c r="B572">
        <v>571</v>
      </c>
      <c r="C572">
        <v>703310</v>
      </c>
      <c r="D572" t="s">
        <v>4235</v>
      </c>
      <c r="E572" t="s">
        <v>4236</v>
      </c>
      <c r="G572" t="e">
        <f>VLOOKUP($H572,[1]BRT!$1:$1048576,1,0)</f>
        <v>#N/A</v>
      </c>
      <c r="H572" t="s">
        <v>4710</v>
      </c>
      <c r="I572">
        <v>37.507126999999997</v>
      </c>
      <c r="J572">
        <v>-121.91958200000001</v>
      </c>
      <c r="K572">
        <v>873</v>
      </c>
      <c r="L572">
        <v>30</v>
      </c>
      <c r="M572">
        <v>2</v>
      </c>
      <c r="N572">
        <v>1</v>
      </c>
      <c r="O572">
        <v>1</v>
      </c>
      <c r="P572">
        <v>2</v>
      </c>
      <c r="Q572" t="e">
        <f>VLOOKUP($A572,'[1]SheltersALL_2.17.22'!$1:$1048576,6,0)</f>
        <v>#N/A</v>
      </c>
      <c r="R572" t="str">
        <f>VLOOKUP($A572, [1]FA21_Ridership!$1:$1048576,11, 0)</f>
        <v>FREMONT</v>
      </c>
      <c r="S572" t="str">
        <f>VLOOKUP($A572, [1]FA21_Ridership!$1:$1048576,12, 0)</f>
        <v>ALAMEDA</v>
      </c>
      <c r="T572">
        <f>VLOOKUP($A572, [1]FA21_Ridership!$1:$1048576,13, 0)</f>
        <v>5</v>
      </c>
      <c r="U572">
        <f t="shared" si="40"/>
        <v>60</v>
      </c>
      <c r="V572" s="67">
        <f t="shared" si="41"/>
        <v>0.11799999999999999</v>
      </c>
      <c r="W572">
        <v>0.927033</v>
      </c>
      <c r="X572" s="67">
        <f t="shared" si="42"/>
        <v>0.82899999999999996</v>
      </c>
      <c r="Y572">
        <v>9.6019999999999994E-2</v>
      </c>
      <c r="Z572" s="67">
        <f t="shared" si="43"/>
        <v>0.23499999999999999</v>
      </c>
      <c r="AA572">
        <f>VLOOKUP($C572,[1]Disability!$1:$1048576,5,FALSE)</f>
        <v>0</v>
      </c>
      <c r="AB572" s="67">
        <f t="shared" si="44"/>
        <v>0</v>
      </c>
      <c r="AC572" t="e">
        <f>VLOOKUP($A572,#REF!,9,FALSE)</f>
        <v>#REF!</v>
      </c>
    </row>
    <row r="573" spans="1:29">
      <c r="A573">
        <v>56520</v>
      </c>
      <c r="B573">
        <v>572</v>
      </c>
      <c r="C573">
        <v>703480</v>
      </c>
      <c r="D573" t="s">
        <v>4235</v>
      </c>
      <c r="E573" t="s">
        <v>4236</v>
      </c>
      <c r="G573" t="e">
        <f>VLOOKUP($H573,[1]BRT!$1:$1048576,1,0)</f>
        <v>#N/A</v>
      </c>
      <c r="H573" t="s">
        <v>4711</v>
      </c>
      <c r="I573">
        <v>37.539105999999997</v>
      </c>
      <c r="J573">
        <v>-121.92362799999999</v>
      </c>
      <c r="K573">
        <v>870</v>
      </c>
      <c r="L573">
        <v>30</v>
      </c>
      <c r="M573">
        <v>2</v>
      </c>
      <c r="N573">
        <v>1</v>
      </c>
      <c r="O573">
        <v>1</v>
      </c>
      <c r="P573">
        <v>2</v>
      </c>
      <c r="Q573" t="e">
        <f>VLOOKUP($A573,'[1]SheltersALL_2.17.22'!$1:$1048576,6,0)</f>
        <v>#N/A</v>
      </c>
      <c r="R573" t="str">
        <f>VLOOKUP($A573, [1]FA21_Ridership!$1:$1048576,11, 0)</f>
        <v>FREMONT</v>
      </c>
      <c r="S573" t="str">
        <f>VLOOKUP($A573, [1]FA21_Ridership!$1:$1048576,12, 0)</f>
        <v>ALAMEDA</v>
      </c>
      <c r="T573">
        <f>VLOOKUP($A573, [1]FA21_Ridership!$1:$1048576,13, 0)</f>
        <v>5</v>
      </c>
      <c r="U573">
        <f t="shared" si="40"/>
        <v>60</v>
      </c>
      <c r="V573" s="67">
        <f t="shared" si="41"/>
        <v>0.11799999999999999</v>
      </c>
      <c r="W573">
        <v>0.81015800000000004</v>
      </c>
      <c r="X573" s="67">
        <f t="shared" si="42"/>
        <v>0.59599999999999997</v>
      </c>
      <c r="Y573">
        <v>5.0437999999999997E-2</v>
      </c>
      <c r="Z573" s="67">
        <f t="shared" si="43"/>
        <v>7.9000000000000001E-2</v>
      </c>
      <c r="AA573">
        <f>VLOOKUP($C573,[1]Disability!$1:$1048576,5,FALSE)</f>
        <v>0</v>
      </c>
      <c r="AB573" s="67">
        <f t="shared" si="44"/>
        <v>0</v>
      </c>
      <c r="AC573" t="e">
        <f>VLOOKUP($A573,#REF!,9,FALSE)</f>
        <v>#REF!</v>
      </c>
    </row>
    <row r="574" spans="1:29">
      <c r="A574">
        <v>52239</v>
      </c>
      <c r="B574">
        <v>573</v>
      </c>
      <c r="C574">
        <v>300750</v>
      </c>
      <c r="D574" t="s">
        <v>4235</v>
      </c>
      <c r="E574" t="s">
        <v>4236</v>
      </c>
      <c r="F574" t="s">
        <v>4373</v>
      </c>
      <c r="G574" t="e">
        <f>VLOOKUP($H574,[1]BRT!$1:$1048576,1,0)</f>
        <v>#N/A</v>
      </c>
      <c r="H574" t="s">
        <v>4712</v>
      </c>
      <c r="I574">
        <v>37.854812000000003</v>
      </c>
      <c r="J574">
        <v>-122.268676</v>
      </c>
      <c r="K574">
        <v>420</v>
      </c>
      <c r="L574">
        <v>30</v>
      </c>
      <c r="M574">
        <v>2</v>
      </c>
      <c r="N574">
        <v>1</v>
      </c>
      <c r="O574">
        <v>1</v>
      </c>
      <c r="P574">
        <v>2</v>
      </c>
      <c r="Q574" t="e">
        <f>VLOOKUP($A574,'[1]SheltersALL_2.17.22'!$1:$1048576,6,0)</f>
        <v>#N/A</v>
      </c>
      <c r="R574" t="str">
        <f>VLOOKUP($A574, [1]FA21_Ridership!$1:$1048576,11, 0)</f>
        <v>BERKELEY</v>
      </c>
      <c r="S574" t="str">
        <f>VLOOKUP($A574, [1]FA21_Ridership!$1:$1048576,12, 0)</f>
        <v>ALAMEDA</v>
      </c>
      <c r="T574">
        <f>VLOOKUP($A574, [1]FA21_Ridership!$1:$1048576,13, 0)</f>
        <v>1</v>
      </c>
      <c r="U574">
        <f t="shared" si="40"/>
        <v>60</v>
      </c>
      <c r="V574" s="67">
        <f t="shared" si="41"/>
        <v>0.11799999999999999</v>
      </c>
      <c r="W574">
        <v>0.479188</v>
      </c>
      <c r="X574" s="67">
        <f t="shared" si="42"/>
        <v>0.18</v>
      </c>
      <c r="Y574">
        <v>0.278173</v>
      </c>
      <c r="Z574" s="67">
        <f t="shared" si="43"/>
        <v>0.60399999999999998</v>
      </c>
      <c r="AA574">
        <f>VLOOKUP($C574,[1]Disability!$1:$1048576,5,FALSE)</f>
        <v>5</v>
      </c>
      <c r="AB574" s="67">
        <f t="shared" si="44"/>
        <v>0.98599999999999999</v>
      </c>
      <c r="AC574" t="e">
        <f>VLOOKUP($A574,#REF!,9,FALSE)</f>
        <v>#REF!</v>
      </c>
    </row>
    <row r="575" spans="1:29">
      <c r="A575">
        <v>55637</v>
      </c>
      <c r="B575">
        <v>574</v>
      </c>
      <c r="C575">
        <v>1018690</v>
      </c>
      <c r="D575" t="s">
        <v>4235</v>
      </c>
      <c r="E575" t="s">
        <v>4236</v>
      </c>
      <c r="G575" t="e">
        <f>VLOOKUP($H575,[1]BRT!$1:$1048576,1,0)</f>
        <v>#N/A</v>
      </c>
      <c r="H575" t="s">
        <v>4713</v>
      </c>
      <c r="I575">
        <v>37.767138000000003</v>
      </c>
      <c r="J575">
        <v>-122.196566</v>
      </c>
      <c r="K575">
        <v>990</v>
      </c>
      <c r="L575">
        <v>30</v>
      </c>
      <c r="M575">
        <v>2</v>
      </c>
      <c r="N575">
        <v>1</v>
      </c>
      <c r="O575">
        <v>1</v>
      </c>
      <c r="P575">
        <v>2</v>
      </c>
      <c r="Q575" t="e">
        <f>VLOOKUP($A575,'[1]SheltersALL_2.17.22'!$1:$1048576,6,0)</f>
        <v>#N/A</v>
      </c>
      <c r="R575" t="str">
        <f>VLOOKUP($A575, [1]FA21_Ridership!$1:$1048576,11, 0)</f>
        <v>OAKLAND</v>
      </c>
      <c r="S575" t="str">
        <f>VLOOKUP($A575, [1]FA21_Ridership!$1:$1048576,12, 0)</f>
        <v>ALAMEDA</v>
      </c>
      <c r="T575">
        <f>VLOOKUP($A575, [1]FA21_Ridership!$1:$1048576,13, 0)</f>
        <v>3</v>
      </c>
      <c r="U575">
        <f t="shared" si="40"/>
        <v>60</v>
      </c>
      <c r="V575" s="67">
        <f t="shared" si="41"/>
        <v>0.11799999999999999</v>
      </c>
      <c r="W575">
        <v>0.94513999999999998</v>
      </c>
      <c r="X575" s="67">
        <f t="shared" si="42"/>
        <v>0.88300000000000001</v>
      </c>
      <c r="Y575">
        <v>0.76804600000000001</v>
      </c>
      <c r="Z575" s="67">
        <f t="shared" si="43"/>
        <v>0.99099999999999999</v>
      </c>
      <c r="AA575">
        <f>VLOOKUP($C575,[1]Disability!$1:$1048576,5,FALSE)</f>
        <v>0</v>
      </c>
      <c r="AB575" s="67">
        <f t="shared" si="44"/>
        <v>0</v>
      </c>
      <c r="AC575" t="e">
        <f>VLOOKUP($A575,#REF!,9,FALSE)</f>
        <v>#REF!</v>
      </c>
    </row>
    <row r="576" spans="1:29">
      <c r="A576">
        <v>56687</v>
      </c>
      <c r="B576">
        <v>575</v>
      </c>
      <c r="C576">
        <v>1300470</v>
      </c>
      <c r="D576" t="s">
        <v>4235</v>
      </c>
      <c r="E576" t="s">
        <v>4236</v>
      </c>
      <c r="G576" t="e">
        <f>VLOOKUP($H576,[1]BRT!$1:$1048576,1,0)</f>
        <v>#N/A</v>
      </c>
      <c r="H576" t="s">
        <v>4714</v>
      </c>
      <c r="I576">
        <v>37.946043000000003</v>
      </c>
      <c r="J576">
        <v>-122.36265899999999</v>
      </c>
      <c r="K576">
        <v>1201</v>
      </c>
      <c r="L576">
        <v>30</v>
      </c>
      <c r="M576">
        <v>2</v>
      </c>
      <c r="N576">
        <v>1</v>
      </c>
      <c r="O576">
        <v>1</v>
      </c>
      <c r="P576">
        <v>2</v>
      </c>
      <c r="Q576" t="e">
        <f>VLOOKUP($A576,'[1]SheltersALL_2.17.22'!$1:$1048576,6,0)</f>
        <v>#N/A</v>
      </c>
      <c r="R576" t="str">
        <f>VLOOKUP($A576, [1]FA21_Ridership!$1:$1048576,11, 0)</f>
        <v>RICHMOND</v>
      </c>
      <c r="S576" t="str">
        <f>VLOOKUP($A576, [1]FA21_Ridership!$1:$1048576,12, 0)</f>
        <v>CONTRA COSTA</v>
      </c>
      <c r="T576">
        <f>VLOOKUP($A576, [1]FA21_Ridership!$1:$1048576,13, 0)</f>
        <v>1</v>
      </c>
      <c r="U576">
        <f t="shared" si="40"/>
        <v>60</v>
      </c>
      <c r="V576" s="67">
        <f t="shared" si="41"/>
        <v>0.11799999999999999</v>
      </c>
      <c r="W576">
        <v>0.98912999999999995</v>
      </c>
      <c r="X576" s="67">
        <f t="shared" si="42"/>
        <v>0.98299999999999998</v>
      </c>
      <c r="Y576">
        <v>0.63897499999999996</v>
      </c>
      <c r="Z576" s="67">
        <f t="shared" si="43"/>
        <v>0.95699999999999996</v>
      </c>
      <c r="AA576">
        <f>VLOOKUP($C576,[1]Disability!$1:$1048576,5,FALSE)</f>
        <v>0</v>
      </c>
      <c r="AB576" s="67">
        <f t="shared" si="44"/>
        <v>0</v>
      </c>
      <c r="AC576" t="e">
        <f>VLOOKUP($A576,#REF!,9,FALSE)</f>
        <v>#REF!</v>
      </c>
    </row>
    <row r="577" spans="1:29">
      <c r="A577">
        <v>52640</v>
      </c>
      <c r="B577">
        <v>576</v>
      </c>
      <c r="C577">
        <v>1030670</v>
      </c>
      <c r="D577" t="s">
        <v>4235</v>
      </c>
      <c r="E577" t="s">
        <v>4236</v>
      </c>
      <c r="G577" t="e">
        <f>VLOOKUP($H577,[1]BRT!$1:$1048576,1,0)</f>
        <v>#N/A</v>
      </c>
      <c r="H577" t="s">
        <v>4715</v>
      </c>
      <c r="I577">
        <v>37.801161</v>
      </c>
      <c r="J577">
        <v>-122.282974</v>
      </c>
      <c r="K577">
        <v>960</v>
      </c>
      <c r="L577">
        <v>30</v>
      </c>
      <c r="M577">
        <v>2</v>
      </c>
      <c r="N577">
        <v>1</v>
      </c>
      <c r="O577">
        <v>1</v>
      </c>
      <c r="P577">
        <v>2</v>
      </c>
      <c r="Q577" t="e">
        <f>VLOOKUP($A577,'[1]SheltersALL_2.17.22'!$1:$1048576,6,0)</f>
        <v>#N/A</v>
      </c>
      <c r="R577" t="str">
        <f>VLOOKUP($A577, [1]FA21_Ridership!$1:$1048576,11, 0)</f>
        <v>OAKLAND</v>
      </c>
      <c r="S577" t="str">
        <f>VLOOKUP($A577, [1]FA21_Ridership!$1:$1048576,12, 0)</f>
        <v>ALAMEDA</v>
      </c>
      <c r="T577">
        <f>VLOOKUP($A577, [1]FA21_Ridership!$1:$1048576,13, 0)</f>
        <v>2</v>
      </c>
      <c r="U577">
        <f t="shared" si="40"/>
        <v>60</v>
      </c>
      <c r="V577" s="67">
        <f t="shared" si="41"/>
        <v>0.11799999999999999</v>
      </c>
      <c r="W577">
        <v>0.84126999999999996</v>
      </c>
      <c r="X577" s="67">
        <f t="shared" si="42"/>
        <v>0.65</v>
      </c>
      <c r="Y577">
        <v>0.19047600000000001</v>
      </c>
      <c r="Z577" s="67">
        <f t="shared" si="43"/>
        <v>0.45900000000000002</v>
      </c>
      <c r="AA577">
        <f>VLOOKUP($C577,[1]Disability!$1:$1048576,5,FALSE)</f>
        <v>0</v>
      </c>
      <c r="AB577" s="67">
        <f t="shared" si="44"/>
        <v>0</v>
      </c>
      <c r="AC577" t="e">
        <f>VLOOKUP($A577,#REF!,9,FALSE)</f>
        <v>#REF!</v>
      </c>
    </row>
    <row r="578" spans="1:29">
      <c r="A578">
        <v>56674</v>
      </c>
      <c r="B578">
        <v>577</v>
      </c>
      <c r="C578">
        <v>1300380</v>
      </c>
      <c r="D578" t="s">
        <v>4235</v>
      </c>
      <c r="E578" t="s">
        <v>4236</v>
      </c>
      <c r="G578" t="e">
        <f>VLOOKUP($H578,[1]BRT!$1:$1048576,1,0)</f>
        <v>#N/A</v>
      </c>
      <c r="H578" t="s">
        <v>4716</v>
      </c>
      <c r="I578">
        <v>37.937863</v>
      </c>
      <c r="J578">
        <v>-122.363798</v>
      </c>
      <c r="K578">
        <v>1240</v>
      </c>
      <c r="L578">
        <v>30</v>
      </c>
      <c r="M578">
        <v>2</v>
      </c>
      <c r="N578">
        <v>1</v>
      </c>
      <c r="O578">
        <v>1</v>
      </c>
      <c r="P578">
        <v>2</v>
      </c>
      <c r="Q578" t="e">
        <f>VLOOKUP($A578,'[1]SheltersALL_2.17.22'!$1:$1048576,6,0)</f>
        <v>#N/A</v>
      </c>
      <c r="R578" t="str">
        <f>VLOOKUP($A578, [1]FA21_Ridership!$1:$1048576,11, 0)</f>
        <v>RICHMOND</v>
      </c>
      <c r="S578" t="str">
        <f>VLOOKUP($A578, [1]FA21_Ridership!$1:$1048576,12, 0)</f>
        <v>CONTRA COSTA</v>
      </c>
      <c r="T578">
        <f>VLOOKUP($A578, [1]FA21_Ridership!$1:$1048576,13, 0)</f>
        <v>1</v>
      </c>
      <c r="U578">
        <f t="shared" ref="U578:U641" si="45">$L578*$P578</f>
        <v>60</v>
      </c>
      <c r="V578" s="67">
        <f t="shared" ref="V578:V641" si="46">_xlfn.PERCENTRANK.INC($U$2:$U$4161,U578)</f>
        <v>0.11799999999999999</v>
      </c>
      <c r="W578">
        <v>0.98827299999999996</v>
      </c>
      <c r="X578" s="67">
        <f t="shared" ref="X578:X641" si="47">_xlfn.PERCENTRANK.INC($W$2:$W$4161,W578)</f>
        <v>0.98099999999999998</v>
      </c>
      <c r="Y578">
        <v>0.49004999999999999</v>
      </c>
      <c r="Z578" s="67">
        <f t="shared" ref="Z578:Z641" si="48">_xlfn.PERCENTRANK.INC($Y$2:$Y$4161,Y578)</f>
        <v>0.85099999999999998</v>
      </c>
      <c r="AA578">
        <f>VLOOKUP($C578,[1]Disability!$1:$1048576,5,FALSE)</f>
        <v>4</v>
      </c>
      <c r="AB578" s="67">
        <f t="shared" ref="AB578:AB641" si="49">_xlfn.PERCENTRANK.INC($AA$2:$AA$4163,AA578)</f>
        <v>0.97699999999999998</v>
      </c>
      <c r="AC578" t="e">
        <f>VLOOKUP($A578,#REF!,9,FALSE)</f>
        <v>#REF!</v>
      </c>
    </row>
    <row r="579" spans="1:29">
      <c r="A579">
        <v>50843</v>
      </c>
      <c r="B579">
        <v>578</v>
      </c>
      <c r="C579">
        <v>9901640</v>
      </c>
      <c r="D579" t="s">
        <v>4235</v>
      </c>
      <c r="E579" t="s">
        <v>4236</v>
      </c>
      <c r="G579" t="e">
        <f>VLOOKUP($H579,[1]BRT!$1:$1048576,1,0)</f>
        <v>#N/A</v>
      </c>
      <c r="H579" t="s">
        <v>4717</v>
      </c>
      <c r="I579">
        <v>37.905628</v>
      </c>
      <c r="J579">
        <v>-122.305125</v>
      </c>
      <c r="K579">
        <v>1444</v>
      </c>
      <c r="L579">
        <v>30</v>
      </c>
      <c r="M579">
        <v>2</v>
      </c>
      <c r="N579">
        <v>1</v>
      </c>
      <c r="O579">
        <v>1</v>
      </c>
      <c r="P579">
        <v>2</v>
      </c>
      <c r="Q579" t="e">
        <f>VLOOKUP($A579,'[1]SheltersALL_2.17.22'!$1:$1048576,6,0)</f>
        <v>#N/A</v>
      </c>
      <c r="R579" t="str">
        <f>VLOOKUP($A579, [1]FA21_Ridership!$1:$1048576,11, 0)</f>
        <v>EL CERRITO</v>
      </c>
      <c r="S579" t="str">
        <f>VLOOKUP($A579, [1]FA21_Ridership!$1:$1048576,12, 0)</f>
        <v>CONTRA COSTA</v>
      </c>
      <c r="T579">
        <f>VLOOKUP($A579, [1]FA21_Ridership!$1:$1048576,13, 0)</f>
        <v>1</v>
      </c>
      <c r="U579">
        <f t="shared" si="45"/>
        <v>60</v>
      </c>
      <c r="V579" s="67">
        <f t="shared" si="46"/>
        <v>0.11799999999999999</v>
      </c>
      <c r="W579">
        <v>0.62346100000000004</v>
      </c>
      <c r="X579" s="67">
        <f t="shared" si="47"/>
        <v>0.316</v>
      </c>
      <c r="Y579">
        <v>0.331173</v>
      </c>
      <c r="Z579" s="67">
        <f t="shared" si="48"/>
        <v>0.67100000000000004</v>
      </c>
      <c r="AA579">
        <f>VLOOKUP($C579,[1]Disability!$1:$1048576,5,FALSE)</f>
        <v>1</v>
      </c>
      <c r="AB579" s="67">
        <f t="shared" si="49"/>
        <v>0.72499999999999998</v>
      </c>
      <c r="AC579" t="e">
        <f>VLOOKUP($A579,#REF!,9,FALSE)</f>
        <v>#REF!</v>
      </c>
    </row>
    <row r="580" spans="1:29">
      <c r="A580">
        <v>52011</v>
      </c>
      <c r="B580">
        <v>579</v>
      </c>
      <c r="C580">
        <v>1304280</v>
      </c>
      <c r="D580" t="s">
        <v>4235</v>
      </c>
      <c r="E580" t="s">
        <v>4236</v>
      </c>
      <c r="G580" t="e">
        <f>VLOOKUP($H580,[1]BRT!$1:$1048576,1,0)</f>
        <v>#N/A</v>
      </c>
      <c r="H580" t="s">
        <v>4718</v>
      </c>
      <c r="I580">
        <v>37.956333999999998</v>
      </c>
      <c r="J580">
        <v>-122.367079</v>
      </c>
      <c r="K580">
        <v>1241</v>
      </c>
      <c r="L580">
        <v>30</v>
      </c>
      <c r="M580">
        <v>2</v>
      </c>
      <c r="N580">
        <v>1</v>
      </c>
      <c r="O580">
        <v>1</v>
      </c>
      <c r="P580">
        <v>2</v>
      </c>
      <c r="Q580" t="e">
        <f>VLOOKUP($A580,'[1]SheltersALL_2.17.22'!$1:$1048576,6,0)</f>
        <v>#N/A</v>
      </c>
      <c r="R580" t="str">
        <f>VLOOKUP($A580, [1]FA21_Ridership!$1:$1048576,11, 0)</f>
        <v>RICHMOND</v>
      </c>
      <c r="S580" t="str">
        <f>VLOOKUP($A580, [1]FA21_Ridership!$1:$1048576,12, 0)</f>
        <v>CONTRA COSTA</v>
      </c>
      <c r="T580">
        <f>VLOOKUP($A580, [1]FA21_Ridership!$1:$1048576,13, 0)</f>
        <v>1</v>
      </c>
      <c r="U580">
        <f t="shared" si="45"/>
        <v>60</v>
      </c>
      <c r="V580" s="67">
        <f t="shared" si="46"/>
        <v>0.11799999999999999</v>
      </c>
      <c r="W580">
        <v>0.969252</v>
      </c>
      <c r="X580" s="67">
        <f t="shared" si="47"/>
        <v>0.94399999999999995</v>
      </c>
      <c r="Y580">
        <v>0.24368999999999999</v>
      </c>
      <c r="Z580" s="67">
        <f t="shared" si="48"/>
        <v>0.56299999999999994</v>
      </c>
      <c r="AA580">
        <f>VLOOKUP($C580,[1]Disability!$1:$1048576,5,FALSE)</f>
        <v>1</v>
      </c>
      <c r="AB580" s="67">
        <f t="shared" si="49"/>
        <v>0.72499999999999998</v>
      </c>
      <c r="AC580" t="e">
        <f>VLOOKUP($A580,#REF!,9,FALSE)</f>
        <v>#REF!</v>
      </c>
    </row>
    <row r="581" spans="1:29">
      <c r="A581">
        <v>57260</v>
      </c>
      <c r="B581">
        <v>580</v>
      </c>
      <c r="C581">
        <v>703420</v>
      </c>
      <c r="D581" t="s">
        <v>4235</v>
      </c>
      <c r="E581" t="s">
        <v>4236</v>
      </c>
      <c r="G581" t="e">
        <f>VLOOKUP($H581,[1]BRT!$1:$1048576,1,0)</f>
        <v>#N/A</v>
      </c>
      <c r="H581" t="s">
        <v>4719</v>
      </c>
      <c r="I581">
        <v>37.549380999999997</v>
      </c>
      <c r="J581">
        <v>-121.939409</v>
      </c>
      <c r="K581">
        <v>870</v>
      </c>
      <c r="L581">
        <v>30</v>
      </c>
      <c r="M581">
        <v>2</v>
      </c>
      <c r="N581">
        <v>1</v>
      </c>
      <c r="O581">
        <v>1</v>
      </c>
      <c r="P581">
        <v>2</v>
      </c>
      <c r="Q581" t="str">
        <f>VLOOKUP($A581,'[1]SheltersALL_2.17.22'!$1:$1048576,6,0)</f>
        <v>Fremont</v>
      </c>
      <c r="R581" t="str">
        <f>VLOOKUP($A581, [1]FA21_Ridership!$1:$1048576,11, 0)</f>
        <v>FREMONT</v>
      </c>
      <c r="S581" t="str">
        <f>VLOOKUP($A581, [1]FA21_Ridership!$1:$1048576,12, 0)</f>
        <v>ALAMEDA</v>
      </c>
      <c r="T581">
        <f>VLOOKUP($A581, [1]FA21_Ridership!$1:$1048576,13, 0)</f>
        <v>5</v>
      </c>
      <c r="U581">
        <f t="shared" si="45"/>
        <v>60</v>
      </c>
      <c r="V581" s="67">
        <f t="shared" si="46"/>
        <v>0.11799999999999999</v>
      </c>
      <c r="W581">
        <v>0.78745600000000004</v>
      </c>
      <c r="X581" s="67">
        <f t="shared" si="47"/>
        <v>0.56499999999999995</v>
      </c>
      <c r="Y581">
        <v>9.9303000000000002E-2</v>
      </c>
      <c r="Z581" s="67">
        <f t="shared" si="48"/>
        <v>0.247</v>
      </c>
      <c r="AA581">
        <f>VLOOKUP($C581,[1]Disability!$1:$1048576,5,FALSE)</f>
        <v>0</v>
      </c>
      <c r="AB581" s="67">
        <f t="shared" si="49"/>
        <v>0</v>
      </c>
      <c r="AC581" t="e">
        <f>VLOOKUP($A581,#REF!,9,FALSE)</f>
        <v>#REF!</v>
      </c>
    </row>
    <row r="582" spans="1:29">
      <c r="A582">
        <v>58750</v>
      </c>
      <c r="B582">
        <v>581</v>
      </c>
      <c r="C582">
        <v>803280</v>
      </c>
      <c r="D582" t="s">
        <v>4235</v>
      </c>
      <c r="E582" t="s">
        <v>4236</v>
      </c>
      <c r="G582" t="e">
        <f>VLOOKUP($H582,[1]BRT!$1:$1048576,1,0)</f>
        <v>#N/A</v>
      </c>
      <c r="H582" t="s">
        <v>4720</v>
      </c>
      <c r="I582">
        <v>37.648327000000002</v>
      </c>
      <c r="J582">
        <v>-122.06492</v>
      </c>
      <c r="K582">
        <v>1391</v>
      </c>
      <c r="L582">
        <v>30</v>
      </c>
      <c r="M582">
        <v>2</v>
      </c>
      <c r="N582">
        <v>1</v>
      </c>
      <c r="O582">
        <v>1</v>
      </c>
      <c r="P582">
        <v>2</v>
      </c>
      <c r="Q582" t="e">
        <f>VLOOKUP($A582,'[1]SheltersALL_2.17.22'!$1:$1048576,6,0)</f>
        <v>#N/A</v>
      </c>
      <c r="R582" t="str">
        <f>VLOOKUP($A582, [1]FA21_Ridership!$1:$1048576,11, 0)</f>
        <v>HAYWARD</v>
      </c>
      <c r="S582" t="str">
        <f>VLOOKUP($A582, [1]FA21_Ridership!$1:$1048576,12, 0)</f>
        <v>ALAMEDA</v>
      </c>
      <c r="T582">
        <f>VLOOKUP($A582, [1]FA21_Ridership!$1:$1048576,13, 0)</f>
        <v>4</v>
      </c>
      <c r="U582">
        <f t="shared" si="45"/>
        <v>60</v>
      </c>
      <c r="V582" s="67">
        <f t="shared" si="46"/>
        <v>0.11799999999999999</v>
      </c>
      <c r="W582">
        <v>0.87469699999999995</v>
      </c>
      <c r="X582" s="67">
        <f t="shared" si="47"/>
        <v>0.72199999999999998</v>
      </c>
      <c r="Y582">
        <v>0.280032</v>
      </c>
      <c r="Z582" s="67">
        <f t="shared" si="48"/>
        <v>0.60799999999999998</v>
      </c>
      <c r="AA582">
        <f>VLOOKUP($C582,[1]Disability!$1:$1048576,5,FALSE)</f>
        <v>0</v>
      </c>
      <c r="AB582" s="67">
        <f t="shared" si="49"/>
        <v>0</v>
      </c>
      <c r="AC582" t="e">
        <f>VLOOKUP($A582,#REF!,9,FALSE)</f>
        <v>#REF!</v>
      </c>
    </row>
    <row r="583" spans="1:29">
      <c r="A583">
        <v>52126</v>
      </c>
      <c r="B583">
        <v>582</v>
      </c>
      <c r="C583">
        <v>1500840</v>
      </c>
      <c r="D583" t="s">
        <v>4235</v>
      </c>
      <c r="E583" t="s">
        <v>4236</v>
      </c>
      <c r="G583" t="e">
        <f>VLOOKUP($H583,[1]BRT!$1:$1048576,1,0)</f>
        <v>#N/A</v>
      </c>
      <c r="H583" t="s">
        <v>4721</v>
      </c>
      <c r="I583">
        <v>37.720525000000002</v>
      </c>
      <c r="J583">
        <v>-122.17295799999999</v>
      </c>
      <c r="K583">
        <v>990</v>
      </c>
      <c r="L583">
        <v>30</v>
      </c>
      <c r="M583">
        <v>2</v>
      </c>
      <c r="N583">
        <v>1</v>
      </c>
      <c r="O583">
        <v>1</v>
      </c>
      <c r="P583">
        <v>2</v>
      </c>
      <c r="Q583" t="e">
        <f>VLOOKUP($A583,'[1]SheltersALL_2.17.22'!$1:$1048576,6,0)</f>
        <v>#N/A</v>
      </c>
      <c r="R583" t="str">
        <f>VLOOKUP($A583, [1]FA21_Ridership!$1:$1048576,11, 0)</f>
        <v>SAN LEANDRO</v>
      </c>
      <c r="S583" t="str">
        <f>VLOOKUP($A583, [1]FA21_Ridership!$1:$1048576,12, 0)</f>
        <v>ALAMEDA</v>
      </c>
      <c r="T583">
        <f>VLOOKUP($A583, [1]FA21_Ridership!$1:$1048576,13, 0)</f>
        <v>3</v>
      </c>
      <c r="U583">
        <f t="shared" si="45"/>
        <v>60</v>
      </c>
      <c r="V583" s="67">
        <f t="shared" si="46"/>
        <v>0.11799999999999999</v>
      </c>
      <c r="W583">
        <v>0.65850900000000001</v>
      </c>
      <c r="X583" s="67">
        <f t="shared" si="47"/>
        <v>0.34399999999999997</v>
      </c>
      <c r="Y583">
        <v>0.27808699999999997</v>
      </c>
      <c r="Z583" s="67">
        <f t="shared" si="48"/>
        <v>0.60399999999999998</v>
      </c>
      <c r="AA583">
        <f>VLOOKUP($C583,[1]Disability!$1:$1048576,5,FALSE)</f>
        <v>0</v>
      </c>
      <c r="AB583" s="67">
        <f t="shared" si="49"/>
        <v>0</v>
      </c>
      <c r="AC583" t="e">
        <f>VLOOKUP($A583,#REF!,9,FALSE)</f>
        <v>#REF!</v>
      </c>
    </row>
    <row r="584" spans="1:29">
      <c r="A584">
        <v>56370</v>
      </c>
      <c r="B584">
        <v>583</v>
      </c>
      <c r="C584">
        <v>704980</v>
      </c>
      <c r="D584" t="s">
        <v>4235</v>
      </c>
      <c r="E584" t="s">
        <v>4236</v>
      </c>
      <c r="G584" t="e">
        <f>VLOOKUP($H584,[1]BRT!$1:$1048576,1,0)</f>
        <v>#N/A</v>
      </c>
      <c r="H584" t="s">
        <v>4722</v>
      </c>
      <c r="I584">
        <v>37.542067000000003</v>
      </c>
      <c r="J584">
        <v>-121.961491</v>
      </c>
      <c r="K584">
        <v>961</v>
      </c>
      <c r="L584">
        <v>30</v>
      </c>
      <c r="M584">
        <v>2</v>
      </c>
      <c r="N584">
        <v>1</v>
      </c>
      <c r="O584">
        <v>1</v>
      </c>
      <c r="P584">
        <v>2</v>
      </c>
      <c r="Q584" t="e">
        <f>VLOOKUP($A584,'[1]SheltersALL_2.17.22'!$1:$1048576,6,0)</f>
        <v>#N/A</v>
      </c>
      <c r="R584" t="str">
        <f>VLOOKUP($A584, [1]FA21_Ridership!$1:$1048576,11, 0)</f>
        <v>FREMONT</v>
      </c>
      <c r="S584" t="str">
        <f>VLOOKUP($A584, [1]FA21_Ridership!$1:$1048576,12, 0)</f>
        <v>ALAMEDA</v>
      </c>
      <c r="T584">
        <f>VLOOKUP($A584, [1]FA21_Ridership!$1:$1048576,13, 0)</f>
        <v>5</v>
      </c>
      <c r="U584">
        <f t="shared" si="45"/>
        <v>60</v>
      </c>
      <c r="V584" s="67">
        <f t="shared" si="46"/>
        <v>0.11799999999999999</v>
      </c>
      <c r="W584">
        <v>0.80707099999999998</v>
      </c>
      <c r="X584" s="67">
        <f t="shared" si="47"/>
        <v>0.59399999999999997</v>
      </c>
      <c r="Y584">
        <v>5.1499000000000003E-2</v>
      </c>
      <c r="Z584" s="67">
        <f t="shared" si="48"/>
        <v>8.5000000000000006E-2</v>
      </c>
      <c r="AA584">
        <f>VLOOKUP($C584,[1]Disability!$1:$1048576,5,FALSE)</f>
        <v>0</v>
      </c>
      <c r="AB584" s="67">
        <f t="shared" si="49"/>
        <v>0</v>
      </c>
      <c r="AC584" t="e">
        <f>VLOOKUP($A584,#REF!,9,FALSE)</f>
        <v>#REF!</v>
      </c>
    </row>
    <row r="585" spans="1:29">
      <c r="A585">
        <v>52687</v>
      </c>
      <c r="B585">
        <v>584</v>
      </c>
      <c r="C585">
        <v>9906960</v>
      </c>
      <c r="D585" t="s">
        <v>4235</v>
      </c>
      <c r="E585" t="s">
        <v>4236</v>
      </c>
      <c r="G585" t="e">
        <f>VLOOKUP($H585,[1]BRT!$1:$1048576,1,0)</f>
        <v>#N/A</v>
      </c>
      <c r="H585" t="s">
        <v>4404</v>
      </c>
      <c r="I585">
        <v>37.419595999999999</v>
      </c>
      <c r="J585">
        <v>-121.89063299999999</v>
      </c>
      <c r="K585">
        <v>869</v>
      </c>
      <c r="L585">
        <v>30</v>
      </c>
      <c r="M585">
        <v>2</v>
      </c>
      <c r="N585">
        <v>1</v>
      </c>
      <c r="O585">
        <v>1</v>
      </c>
      <c r="P585">
        <v>2</v>
      </c>
      <c r="Q585" t="e">
        <f>VLOOKUP($A585,'[1]SheltersALL_2.17.22'!$1:$1048576,6,0)</f>
        <v>#N/A</v>
      </c>
      <c r="R585" t="str">
        <f>VLOOKUP($A585, [1]FA21_Ridership!$1:$1048576,11, 0)</f>
        <v>MILPITAS</v>
      </c>
      <c r="S585" t="str">
        <f>VLOOKUP($A585, [1]FA21_Ridership!$1:$1048576,12, 0)</f>
        <v>SANTA CLARA</v>
      </c>
      <c r="T585">
        <f>VLOOKUP($A585, [1]FA21_Ridership!$1:$1048576,13, 0)</f>
        <v>9</v>
      </c>
      <c r="U585">
        <f t="shared" si="45"/>
        <v>60</v>
      </c>
      <c r="V585" s="67">
        <f t="shared" si="46"/>
        <v>0.11799999999999999</v>
      </c>
      <c r="W585">
        <v>0.93840699999999999</v>
      </c>
      <c r="X585" s="67">
        <f t="shared" si="47"/>
        <v>0.85799999999999998</v>
      </c>
      <c r="Y585">
        <v>0.149865</v>
      </c>
      <c r="Z585" s="67">
        <f t="shared" si="48"/>
        <v>0.35499999999999998</v>
      </c>
      <c r="AA585">
        <f>VLOOKUP($C585,[1]Disability!$1:$1048576,5,FALSE)</f>
        <v>0</v>
      </c>
      <c r="AB585" s="67">
        <f t="shared" si="49"/>
        <v>0</v>
      </c>
      <c r="AC585" t="e">
        <f>VLOOKUP($A585,#REF!,9,FALSE)</f>
        <v>#REF!</v>
      </c>
    </row>
    <row r="586" spans="1:29">
      <c r="A586">
        <v>51316</v>
      </c>
      <c r="B586">
        <v>585</v>
      </c>
      <c r="C586">
        <v>9902850</v>
      </c>
      <c r="D586" t="s">
        <v>4235</v>
      </c>
      <c r="E586" t="s">
        <v>4236</v>
      </c>
      <c r="G586" t="e">
        <f>VLOOKUP($H586,[1]BRT!$1:$1048576,1,0)</f>
        <v>#N/A</v>
      </c>
      <c r="H586" t="s">
        <v>4723</v>
      </c>
      <c r="I586">
        <v>37.929265000000001</v>
      </c>
      <c r="J586">
        <v>-122.299004</v>
      </c>
      <c r="K586">
        <v>630</v>
      </c>
      <c r="L586">
        <v>30</v>
      </c>
      <c r="M586">
        <v>2</v>
      </c>
      <c r="N586">
        <v>1</v>
      </c>
      <c r="O586">
        <v>1</v>
      </c>
      <c r="P586">
        <v>2</v>
      </c>
      <c r="Q586" t="e">
        <f>VLOOKUP($A586,'[1]SheltersALL_2.17.22'!$1:$1048576,6,0)</f>
        <v>#N/A</v>
      </c>
      <c r="R586" t="str">
        <f>VLOOKUP($A586, [1]FA21_Ridership!$1:$1048576,11, 0)</f>
        <v>EL CERRITO</v>
      </c>
      <c r="S586" t="str">
        <f>VLOOKUP($A586, [1]FA21_Ridership!$1:$1048576,12, 0)</f>
        <v>CONTRA COSTA</v>
      </c>
      <c r="T586">
        <f>VLOOKUP($A586, [1]FA21_Ridership!$1:$1048576,13, 0)</f>
        <v>1</v>
      </c>
      <c r="U586">
        <f t="shared" si="45"/>
        <v>60</v>
      </c>
      <c r="V586" s="67">
        <f t="shared" si="46"/>
        <v>0.11799999999999999</v>
      </c>
      <c r="W586">
        <v>0.38165700000000002</v>
      </c>
      <c r="X586" s="67">
        <f t="shared" si="47"/>
        <v>0.112</v>
      </c>
      <c r="Y586">
        <v>9.5660999999999996E-2</v>
      </c>
      <c r="Z586" s="67">
        <f t="shared" si="48"/>
        <v>0.23300000000000001</v>
      </c>
      <c r="AA586">
        <f>VLOOKUP($C586,[1]Disability!$1:$1048576,5,FALSE)</f>
        <v>0</v>
      </c>
      <c r="AB586" s="67">
        <f t="shared" si="49"/>
        <v>0</v>
      </c>
      <c r="AC586" t="e">
        <f>VLOOKUP($A586,#REF!,9,FALSE)</f>
        <v>#REF!</v>
      </c>
    </row>
    <row r="587" spans="1:29">
      <c r="A587">
        <v>57144</v>
      </c>
      <c r="B587">
        <v>586</v>
      </c>
      <c r="C587">
        <v>702240</v>
      </c>
      <c r="D587" t="s">
        <v>4235</v>
      </c>
      <c r="E587" t="s">
        <v>4236</v>
      </c>
      <c r="G587" t="e">
        <f>VLOOKUP($H587,[1]BRT!$1:$1048576,1,0)</f>
        <v>#N/A</v>
      </c>
      <c r="H587" t="s">
        <v>4724</v>
      </c>
      <c r="I587">
        <v>37.517009999999999</v>
      </c>
      <c r="J587">
        <v>-121.95384</v>
      </c>
      <c r="K587">
        <v>785</v>
      </c>
      <c r="L587">
        <v>30</v>
      </c>
      <c r="M587">
        <v>2</v>
      </c>
      <c r="N587">
        <v>1</v>
      </c>
      <c r="O587">
        <v>1</v>
      </c>
      <c r="P587">
        <v>2</v>
      </c>
      <c r="Q587" t="e">
        <f>VLOOKUP($A587,'[1]SheltersALL_2.17.22'!$1:$1048576,6,0)</f>
        <v>#N/A</v>
      </c>
      <c r="R587" t="str">
        <f>VLOOKUP($A587, [1]FA21_Ridership!$1:$1048576,11, 0)</f>
        <v>FREMONT</v>
      </c>
      <c r="S587" t="str">
        <f>VLOOKUP($A587, [1]FA21_Ridership!$1:$1048576,12, 0)</f>
        <v>ALAMEDA</v>
      </c>
      <c r="T587">
        <f>VLOOKUP($A587, [1]FA21_Ridership!$1:$1048576,13, 0)</f>
        <v>5</v>
      </c>
      <c r="U587">
        <f t="shared" si="45"/>
        <v>60</v>
      </c>
      <c r="V587" s="67">
        <f t="shared" si="46"/>
        <v>0.11799999999999999</v>
      </c>
      <c r="W587">
        <v>0.77205100000000004</v>
      </c>
      <c r="X587" s="67">
        <f t="shared" si="47"/>
        <v>0.52900000000000003</v>
      </c>
      <c r="Y587">
        <v>0.113801</v>
      </c>
      <c r="Z587" s="67">
        <f t="shared" si="48"/>
        <v>0.28299999999999997</v>
      </c>
      <c r="AA587">
        <f>VLOOKUP($C587,[1]Disability!$1:$1048576,5,FALSE)</f>
        <v>0</v>
      </c>
      <c r="AB587" s="67">
        <f t="shared" si="49"/>
        <v>0</v>
      </c>
      <c r="AC587" t="e">
        <f>VLOOKUP($A587,#REF!,9,FALSE)</f>
        <v>#REF!</v>
      </c>
    </row>
    <row r="588" spans="1:29">
      <c r="A588">
        <v>55384</v>
      </c>
      <c r="B588">
        <v>587</v>
      </c>
      <c r="C588">
        <v>2300060</v>
      </c>
      <c r="D588" t="s">
        <v>4235</v>
      </c>
      <c r="E588" t="s">
        <v>4236</v>
      </c>
      <c r="G588" t="e">
        <f>VLOOKUP($H588,[1]BRT!$1:$1048576,1,0)</f>
        <v>#N/A</v>
      </c>
      <c r="H588" t="s">
        <v>4725</v>
      </c>
      <c r="I588">
        <v>37.439476999999997</v>
      </c>
      <c r="J588">
        <v>-121.902034</v>
      </c>
      <c r="K588">
        <v>868</v>
      </c>
      <c r="L588">
        <v>30</v>
      </c>
      <c r="M588">
        <v>2</v>
      </c>
      <c r="N588">
        <v>1</v>
      </c>
      <c r="O588">
        <v>1</v>
      </c>
      <c r="P588">
        <v>2</v>
      </c>
      <c r="Q588" t="e">
        <f>VLOOKUP($A588,'[1]SheltersALL_2.17.22'!$1:$1048576,6,0)</f>
        <v>#N/A</v>
      </c>
      <c r="R588" t="str">
        <f>VLOOKUP($A588, [1]FA21_Ridership!$1:$1048576,11, 0)</f>
        <v>MILPITAS</v>
      </c>
      <c r="S588" t="str">
        <f>VLOOKUP($A588, [1]FA21_Ridership!$1:$1048576,12, 0)</f>
        <v>SANTA CLARA</v>
      </c>
      <c r="T588">
        <f>VLOOKUP($A588, [1]FA21_Ridership!$1:$1048576,13, 0)</f>
        <v>9</v>
      </c>
      <c r="U588">
        <f t="shared" si="45"/>
        <v>60</v>
      </c>
      <c r="V588" s="67">
        <f t="shared" si="46"/>
        <v>0.11799999999999999</v>
      </c>
      <c r="W588">
        <v>0.93708999999999998</v>
      </c>
      <c r="X588" s="67">
        <f t="shared" si="47"/>
        <v>0.84899999999999998</v>
      </c>
      <c r="Y588">
        <v>0.18562000000000001</v>
      </c>
      <c r="Z588" s="67">
        <f t="shared" si="48"/>
        <v>0.44800000000000001</v>
      </c>
      <c r="AA588">
        <f>VLOOKUP($C588,[1]Disability!$1:$1048576,5,FALSE)</f>
        <v>0</v>
      </c>
      <c r="AB588" s="67">
        <f t="shared" si="49"/>
        <v>0</v>
      </c>
      <c r="AC588" t="e">
        <f>VLOOKUP($A588,#REF!,9,FALSE)</f>
        <v>#REF!</v>
      </c>
    </row>
    <row r="589" spans="1:29">
      <c r="A589">
        <v>59914</v>
      </c>
      <c r="B589">
        <v>588</v>
      </c>
      <c r="C589">
        <v>500080</v>
      </c>
      <c r="D589" t="s">
        <v>4235</v>
      </c>
      <c r="E589" t="s">
        <v>4236</v>
      </c>
      <c r="G589" t="e">
        <f>VLOOKUP($H589,[1]BRT!$1:$1048576,1,0)</f>
        <v>#N/A</v>
      </c>
      <c r="H589" t="s">
        <v>4726</v>
      </c>
      <c r="I589">
        <v>37.92754</v>
      </c>
      <c r="J589">
        <v>-122.29629199999999</v>
      </c>
      <c r="K589">
        <v>630</v>
      </c>
      <c r="L589">
        <v>30</v>
      </c>
      <c r="M589">
        <v>2</v>
      </c>
      <c r="N589">
        <v>1</v>
      </c>
      <c r="O589">
        <v>1</v>
      </c>
      <c r="P589">
        <v>2</v>
      </c>
      <c r="Q589" t="e">
        <f>VLOOKUP($A589,'[1]SheltersALL_2.17.22'!$1:$1048576,6,0)</f>
        <v>#N/A</v>
      </c>
      <c r="R589" t="str">
        <f>VLOOKUP($A589, [1]FA21_Ridership!$1:$1048576,11, 0)</f>
        <v>EL CERRITO</v>
      </c>
      <c r="S589" t="str">
        <f>VLOOKUP($A589, [1]FA21_Ridership!$1:$1048576,12, 0)</f>
        <v>CONTRA COSTA</v>
      </c>
      <c r="T589">
        <f>VLOOKUP($A589, [1]FA21_Ridership!$1:$1048576,13, 0)</f>
        <v>1</v>
      </c>
      <c r="U589">
        <f t="shared" si="45"/>
        <v>60</v>
      </c>
      <c r="V589" s="67">
        <f t="shared" si="46"/>
        <v>0.11799999999999999</v>
      </c>
      <c r="W589">
        <v>0.38165700000000002</v>
      </c>
      <c r="X589" s="67">
        <f t="shared" si="47"/>
        <v>0.112</v>
      </c>
      <c r="Y589">
        <v>9.5660999999999996E-2</v>
      </c>
      <c r="Z589" s="67">
        <f t="shared" si="48"/>
        <v>0.23300000000000001</v>
      </c>
      <c r="AA589">
        <f>VLOOKUP($C589,[1]Disability!$1:$1048576,5,FALSE)</f>
        <v>0</v>
      </c>
      <c r="AB589" s="67">
        <f t="shared" si="49"/>
        <v>0</v>
      </c>
      <c r="AC589" t="e">
        <f>VLOOKUP($A589,#REF!,9,FALSE)</f>
        <v>#REF!</v>
      </c>
    </row>
    <row r="590" spans="1:29">
      <c r="A590">
        <v>50906</v>
      </c>
      <c r="B590">
        <v>589</v>
      </c>
      <c r="C590">
        <v>9901870</v>
      </c>
      <c r="D590" t="s">
        <v>4235</v>
      </c>
      <c r="E590" t="s">
        <v>4236</v>
      </c>
      <c r="G590" t="e">
        <f>VLOOKUP($H590,[1]BRT!$1:$1048576,1,0)</f>
        <v>#N/A</v>
      </c>
      <c r="H590" t="s">
        <v>4727</v>
      </c>
      <c r="I590">
        <v>37.520525999999997</v>
      </c>
      <c r="J590">
        <v>-121.91773999999999</v>
      </c>
      <c r="K590">
        <v>874</v>
      </c>
      <c r="L590">
        <v>30</v>
      </c>
      <c r="M590">
        <v>2</v>
      </c>
      <c r="N590">
        <v>1</v>
      </c>
      <c r="O590">
        <v>1</v>
      </c>
      <c r="P590">
        <v>2</v>
      </c>
      <c r="Q590" t="e">
        <f>VLOOKUP($A590,'[1]SheltersALL_2.17.22'!$1:$1048576,6,0)</f>
        <v>#N/A</v>
      </c>
      <c r="R590" t="str">
        <f>VLOOKUP($A590, [1]FA21_Ridership!$1:$1048576,11, 0)</f>
        <v>FREMONT</v>
      </c>
      <c r="S590" t="str">
        <f>VLOOKUP($A590, [1]FA21_Ridership!$1:$1048576,12, 0)</f>
        <v>ALAMEDA</v>
      </c>
      <c r="T590">
        <f>VLOOKUP($A590, [1]FA21_Ridership!$1:$1048576,13, 0)</f>
        <v>5</v>
      </c>
      <c r="U590">
        <f t="shared" si="45"/>
        <v>60</v>
      </c>
      <c r="V590" s="67">
        <f t="shared" si="46"/>
        <v>0.11799999999999999</v>
      </c>
      <c r="W590">
        <v>0.927033</v>
      </c>
      <c r="X590" s="67">
        <f t="shared" si="47"/>
        <v>0.82899999999999996</v>
      </c>
      <c r="Y590">
        <v>9.6019999999999994E-2</v>
      </c>
      <c r="Z590" s="67">
        <f t="shared" si="48"/>
        <v>0.23499999999999999</v>
      </c>
      <c r="AA590">
        <f>VLOOKUP($C590,[1]Disability!$1:$1048576,5,FALSE)</f>
        <v>0</v>
      </c>
      <c r="AB590" s="67">
        <f t="shared" si="49"/>
        <v>0</v>
      </c>
      <c r="AC590" t="e">
        <f>VLOOKUP($A590,#REF!,9,FALSE)</f>
        <v>#REF!</v>
      </c>
    </row>
    <row r="591" spans="1:29">
      <c r="A591">
        <v>50904</v>
      </c>
      <c r="B591">
        <v>590</v>
      </c>
      <c r="C591">
        <v>9901860</v>
      </c>
      <c r="D591" t="s">
        <v>4235</v>
      </c>
      <c r="E591" t="s">
        <v>4236</v>
      </c>
      <c r="G591" t="e">
        <f>VLOOKUP($H591,[1]BRT!$1:$1048576,1,0)</f>
        <v>#N/A</v>
      </c>
      <c r="H591" t="s">
        <v>4728</v>
      </c>
      <c r="I591">
        <v>37.513120000000001</v>
      </c>
      <c r="J591">
        <v>-121.91961999999999</v>
      </c>
      <c r="K591">
        <v>865</v>
      </c>
      <c r="L591">
        <v>30</v>
      </c>
      <c r="M591">
        <v>2</v>
      </c>
      <c r="N591">
        <v>1</v>
      </c>
      <c r="O591">
        <v>1</v>
      </c>
      <c r="P591">
        <v>2</v>
      </c>
      <c r="Q591" t="e">
        <f>VLOOKUP($A591,'[1]SheltersALL_2.17.22'!$1:$1048576,6,0)</f>
        <v>#N/A</v>
      </c>
      <c r="R591" t="str">
        <f>VLOOKUP($A591, [1]FA21_Ridership!$1:$1048576,11, 0)</f>
        <v>FREMONT</v>
      </c>
      <c r="S591" t="str">
        <f>VLOOKUP($A591, [1]FA21_Ridership!$1:$1048576,12, 0)</f>
        <v>ALAMEDA</v>
      </c>
      <c r="T591">
        <f>VLOOKUP($A591, [1]FA21_Ridership!$1:$1048576,13, 0)</f>
        <v>5</v>
      </c>
      <c r="U591">
        <f t="shared" si="45"/>
        <v>60</v>
      </c>
      <c r="V591" s="67">
        <f t="shared" si="46"/>
        <v>0.11799999999999999</v>
      </c>
      <c r="W591">
        <v>0.84106499999999995</v>
      </c>
      <c r="X591" s="67">
        <f t="shared" si="47"/>
        <v>0.64900000000000002</v>
      </c>
      <c r="Y591">
        <v>1.5464E-2</v>
      </c>
      <c r="Z591" s="67">
        <f t="shared" si="48"/>
        <v>1.7000000000000001E-2</v>
      </c>
      <c r="AA591">
        <f>VLOOKUP($C591,[1]Disability!$1:$1048576,5,FALSE)</f>
        <v>0</v>
      </c>
      <c r="AB591" s="67">
        <f t="shared" si="49"/>
        <v>0</v>
      </c>
      <c r="AC591" t="e">
        <f>VLOOKUP($A591,#REF!,9,FALSE)</f>
        <v>#REF!</v>
      </c>
    </row>
    <row r="592" spans="1:29">
      <c r="A592">
        <v>52730</v>
      </c>
      <c r="B592">
        <v>591</v>
      </c>
      <c r="C592">
        <v>702230</v>
      </c>
      <c r="D592" t="s">
        <v>4235</v>
      </c>
      <c r="E592" t="s">
        <v>4236</v>
      </c>
      <c r="G592" t="e">
        <f>VLOOKUP($H592,[1]BRT!$1:$1048576,1,0)</f>
        <v>#N/A</v>
      </c>
      <c r="H592" t="s">
        <v>4724</v>
      </c>
      <c r="I592">
        <v>37.516911999999998</v>
      </c>
      <c r="J592">
        <v>-121.95420799999999</v>
      </c>
      <c r="K592">
        <v>782</v>
      </c>
      <c r="L592">
        <v>30</v>
      </c>
      <c r="M592">
        <v>2</v>
      </c>
      <c r="N592">
        <v>1</v>
      </c>
      <c r="O592">
        <v>1</v>
      </c>
      <c r="P592">
        <v>2</v>
      </c>
      <c r="Q592" t="e">
        <f>VLOOKUP($A592,'[1]SheltersALL_2.17.22'!$1:$1048576,6,0)</f>
        <v>#N/A</v>
      </c>
      <c r="R592" t="str">
        <f>VLOOKUP($A592, [1]FA21_Ridership!$1:$1048576,11, 0)</f>
        <v>FREMONT</v>
      </c>
      <c r="S592" t="str">
        <f>VLOOKUP($A592, [1]FA21_Ridership!$1:$1048576,12, 0)</f>
        <v>ALAMEDA</v>
      </c>
      <c r="T592">
        <f>VLOOKUP($A592, [1]FA21_Ridership!$1:$1048576,13, 0)</f>
        <v>5</v>
      </c>
      <c r="U592">
        <f t="shared" si="45"/>
        <v>60</v>
      </c>
      <c r="V592" s="67">
        <f t="shared" si="46"/>
        <v>0.11799999999999999</v>
      </c>
      <c r="W592">
        <v>0.83885900000000002</v>
      </c>
      <c r="X592" s="67">
        <f t="shared" si="47"/>
        <v>0.64600000000000002</v>
      </c>
      <c r="Y592">
        <v>4.6646E-2</v>
      </c>
      <c r="Z592" s="67">
        <f t="shared" si="48"/>
        <v>6.2E-2</v>
      </c>
      <c r="AA592">
        <f>VLOOKUP($C592,[1]Disability!$1:$1048576,5,FALSE)</f>
        <v>0</v>
      </c>
      <c r="AB592" s="67">
        <f t="shared" si="49"/>
        <v>0</v>
      </c>
      <c r="AC592" t="e">
        <f>VLOOKUP($A592,#REF!,9,FALSE)</f>
        <v>#REF!</v>
      </c>
    </row>
    <row r="593" spans="1:29">
      <c r="A593">
        <v>58548</v>
      </c>
      <c r="B593">
        <v>592</v>
      </c>
      <c r="C593">
        <v>1018910</v>
      </c>
      <c r="D593" t="s">
        <v>4235</v>
      </c>
      <c r="E593" t="s">
        <v>4236</v>
      </c>
      <c r="G593" t="e">
        <f>VLOOKUP($H593,[1]BRT!$1:$1048576,1,0)</f>
        <v>#N/A</v>
      </c>
      <c r="H593" t="s">
        <v>4729</v>
      </c>
      <c r="I593">
        <v>37.773891999999996</v>
      </c>
      <c r="J593">
        <v>-122.18724400000001</v>
      </c>
      <c r="K593">
        <v>960</v>
      </c>
      <c r="L593">
        <v>30</v>
      </c>
      <c r="M593">
        <v>2</v>
      </c>
      <c r="N593">
        <v>1</v>
      </c>
      <c r="O593">
        <v>1</v>
      </c>
      <c r="P593">
        <v>2</v>
      </c>
      <c r="Q593" t="e">
        <f>VLOOKUP($A593,'[1]SheltersALL_2.17.22'!$1:$1048576,6,0)</f>
        <v>#N/A</v>
      </c>
      <c r="R593" t="str">
        <f>VLOOKUP($A593, [1]FA21_Ridership!$1:$1048576,11, 0)</f>
        <v>OAKLAND</v>
      </c>
      <c r="S593" t="str">
        <f>VLOOKUP($A593, [1]FA21_Ridership!$1:$1048576,12, 0)</f>
        <v>ALAMEDA</v>
      </c>
      <c r="T593">
        <f>VLOOKUP($A593, [1]FA21_Ridership!$1:$1048576,13, 0)</f>
        <v>3</v>
      </c>
      <c r="U593">
        <f t="shared" si="45"/>
        <v>60</v>
      </c>
      <c r="V593" s="67">
        <f t="shared" si="46"/>
        <v>0.11799999999999999</v>
      </c>
      <c r="W593">
        <v>0.741842</v>
      </c>
      <c r="X593" s="67">
        <f t="shared" si="47"/>
        <v>0.46700000000000003</v>
      </c>
      <c r="Y593">
        <v>0.23277700000000001</v>
      </c>
      <c r="Z593" s="67">
        <f t="shared" si="48"/>
        <v>0.52600000000000002</v>
      </c>
      <c r="AA593">
        <f>VLOOKUP($C593,[1]Disability!$1:$1048576,5,FALSE)</f>
        <v>0</v>
      </c>
      <c r="AB593" s="67">
        <f t="shared" si="49"/>
        <v>0</v>
      </c>
      <c r="AC593" t="e">
        <f>VLOOKUP($A593,#REF!,9,FALSE)</f>
        <v>#REF!</v>
      </c>
    </row>
    <row r="594" spans="1:29">
      <c r="A594">
        <v>52003</v>
      </c>
      <c r="B594">
        <v>593</v>
      </c>
      <c r="C594">
        <v>703400</v>
      </c>
      <c r="D594" t="s">
        <v>4235</v>
      </c>
      <c r="E594" t="s">
        <v>4236</v>
      </c>
      <c r="G594" t="e">
        <f>VLOOKUP($H594,[1]BRT!$1:$1048576,1,0)</f>
        <v>#N/A</v>
      </c>
      <c r="H594" t="s">
        <v>4730</v>
      </c>
      <c r="I594">
        <v>37.554146000000003</v>
      </c>
      <c r="J594">
        <v>-121.946844</v>
      </c>
      <c r="K594">
        <v>870</v>
      </c>
      <c r="L594">
        <v>30</v>
      </c>
      <c r="M594">
        <v>2</v>
      </c>
      <c r="N594">
        <v>1</v>
      </c>
      <c r="O594">
        <v>1</v>
      </c>
      <c r="P594">
        <v>2</v>
      </c>
      <c r="Q594" t="e">
        <f>VLOOKUP($A594,'[1]SheltersALL_2.17.22'!$1:$1048576,6,0)</f>
        <v>#N/A</v>
      </c>
      <c r="R594" t="str">
        <f>VLOOKUP($A594, [1]FA21_Ridership!$1:$1048576,11, 0)</f>
        <v>FREMONT</v>
      </c>
      <c r="S594" t="str">
        <f>VLOOKUP($A594, [1]FA21_Ridership!$1:$1048576,12, 0)</f>
        <v>ALAMEDA</v>
      </c>
      <c r="T594">
        <f>VLOOKUP($A594, [1]FA21_Ridership!$1:$1048576,13, 0)</f>
        <v>5</v>
      </c>
      <c r="U594">
        <f t="shared" si="45"/>
        <v>60</v>
      </c>
      <c r="V594" s="67">
        <f t="shared" si="46"/>
        <v>0.11799999999999999</v>
      </c>
      <c r="W594">
        <v>0.90310800000000002</v>
      </c>
      <c r="X594" s="67">
        <f t="shared" si="47"/>
        <v>0.77800000000000002</v>
      </c>
      <c r="Y594">
        <v>8.5922999999999999E-2</v>
      </c>
      <c r="Z594" s="67">
        <f t="shared" si="48"/>
        <v>0.19500000000000001</v>
      </c>
      <c r="AA594">
        <f>VLOOKUP($C594,[1]Disability!$1:$1048576,5,FALSE)</f>
        <v>0</v>
      </c>
      <c r="AB594" s="67">
        <f t="shared" si="49"/>
        <v>0</v>
      </c>
      <c r="AC594" t="e">
        <f>VLOOKUP($A594,#REF!,9,FALSE)</f>
        <v>#REF!</v>
      </c>
    </row>
    <row r="595" spans="1:29">
      <c r="A595">
        <v>58662</v>
      </c>
      <c r="B595">
        <v>594</v>
      </c>
      <c r="C595">
        <v>101590</v>
      </c>
      <c r="D595" t="s">
        <v>4235</v>
      </c>
      <c r="E595" t="s">
        <v>4236</v>
      </c>
      <c r="G595" t="e">
        <f>VLOOKUP($H595,[1]BRT!$1:$1048576,1,0)</f>
        <v>#N/A</v>
      </c>
      <c r="H595" t="s">
        <v>4564</v>
      </c>
      <c r="I595">
        <v>37.761541000000001</v>
      </c>
      <c r="J595">
        <v>-122.228403</v>
      </c>
      <c r="K595">
        <v>960</v>
      </c>
      <c r="L595">
        <v>30</v>
      </c>
      <c r="M595">
        <v>2</v>
      </c>
      <c r="N595">
        <v>1</v>
      </c>
      <c r="O595">
        <v>1</v>
      </c>
      <c r="P595">
        <v>2</v>
      </c>
      <c r="Q595" t="e">
        <f>VLOOKUP($A595,'[1]SheltersALL_2.17.22'!$1:$1048576,6,0)</f>
        <v>#N/A</v>
      </c>
      <c r="R595" t="str">
        <f>VLOOKUP($A595, [1]FA21_Ridership!$1:$1048576,11, 0)</f>
        <v>ALAMEDA</v>
      </c>
      <c r="S595" t="str">
        <f>VLOOKUP($A595, [1]FA21_Ridership!$1:$1048576,12, 0)</f>
        <v>ALAMEDA</v>
      </c>
      <c r="T595">
        <f>VLOOKUP($A595, [1]FA21_Ridership!$1:$1048576,13, 0)</f>
        <v>3</v>
      </c>
      <c r="U595">
        <f t="shared" si="45"/>
        <v>60</v>
      </c>
      <c r="V595" s="67">
        <f t="shared" si="46"/>
        <v>0.11799999999999999</v>
      </c>
      <c r="W595">
        <v>0.238426</v>
      </c>
      <c r="X595" s="67">
        <f t="shared" si="47"/>
        <v>3.5999999999999997E-2</v>
      </c>
      <c r="Y595">
        <v>6.8287E-2</v>
      </c>
      <c r="Z595" s="67">
        <f t="shared" si="48"/>
        <v>0.124</v>
      </c>
      <c r="AA595">
        <f>VLOOKUP($C595,[1]Disability!$1:$1048576,5,FALSE)</f>
        <v>0</v>
      </c>
      <c r="AB595" s="67">
        <f t="shared" si="49"/>
        <v>0</v>
      </c>
      <c r="AC595" t="e">
        <f>VLOOKUP($A595,#REF!,9,FALSE)</f>
        <v>#REF!</v>
      </c>
    </row>
    <row r="596" spans="1:29">
      <c r="A596">
        <v>55623</v>
      </c>
      <c r="B596">
        <v>595</v>
      </c>
      <c r="C596">
        <v>1013120</v>
      </c>
      <c r="D596" t="s">
        <v>4235</v>
      </c>
      <c r="E596" t="s">
        <v>4236</v>
      </c>
      <c r="G596" t="e">
        <f>VLOOKUP($H596,[1]BRT!$1:$1048576,1,0)</f>
        <v>#N/A</v>
      </c>
      <c r="H596" t="s">
        <v>4731</v>
      </c>
      <c r="I596">
        <v>37.779870000000003</v>
      </c>
      <c r="J596">
        <v>-122.17662300000001</v>
      </c>
      <c r="K596">
        <v>960</v>
      </c>
      <c r="L596">
        <v>30</v>
      </c>
      <c r="M596">
        <v>2</v>
      </c>
      <c r="N596">
        <v>1</v>
      </c>
      <c r="O596">
        <v>1</v>
      </c>
      <c r="P596">
        <v>2</v>
      </c>
      <c r="Q596" t="e">
        <f>VLOOKUP($A596,'[1]SheltersALL_2.17.22'!$1:$1048576,6,0)</f>
        <v>#N/A</v>
      </c>
      <c r="R596" t="str">
        <f>VLOOKUP($A596, [1]FA21_Ridership!$1:$1048576,11, 0)</f>
        <v>OAKLAND</v>
      </c>
      <c r="S596" t="str">
        <f>VLOOKUP($A596, [1]FA21_Ridership!$1:$1048576,12, 0)</f>
        <v>ALAMEDA</v>
      </c>
      <c r="T596">
        <f>VLOOKUP($A596, [1]FA21_Ridership!$1:$1048576,13, 0)</f>
        <v>3</v>
      </c>
      <c r="U596">
        <f t="shared" si="45"/>
        <v>60</v>
      </c>
      <c r="V596" s="67">
        <f t="shared" si="46"/>
        <v>0.11799999999999999</v>
      </c>
      <c r="W596">
        <v>0.66395700000000002</v>
      </c>
      <c r="X596" s="67">
        <f t="shared" si="47"/>
        <v>0.35399999999999998</v>
      </c>
      <c r="Y596">
        <v>0.11720899999999999</v>
      </c>
      <c r="Z596" s="67">
        <f t="shared" si="48"/>
        <v>0.29499999999999998</v>
      </c>
      <c r="AA596">
        <f>VLOOKUP($C596,[1]Disability!$1:$1048576,5,FALSE)</f>
        <v>0</v>
      </c>
      <c r="AB596" s="67">
        <f t="shared" si="49"/>
        <v>0</v>
      </c>
      <c r="AC596" t="e">
        <f>VLOOKUP($A596,#REF!,9,FALSE)</f>
        <v>#REF!</v>
      </c>
    </row>
    <row r="597" spans="1:29">
      <c r="A597">
        <v>52677</v>
      </c>
      <c r="B597">
        <v>596</v>
      </c>
      <c r="C597">
        <v>303410</v>
      </c>
      <c r="D597" t="s">
        <v>4235</v>
      </c>
      <c r="E597" t="s">
        <v>4236</v>
      </c>
      <c r="G597" t="e">
        <f>VLOOKUP($H597,[1]BRT!$1:$1048576,1,0)</f>
        <v>#N/A</v>
      </c>
      <c r="H597" t="s">
        <v>4448</v>
      </c>
      <c r="I597">
        <v>37.889150000000001</v>
      </c>
      <c r="J597">
        <v>-122.274897</v>
      </c>
      <c r="K597">
        <v>632</v>
      </c>
      <c r="L597">
        <v>30</v>
      </c>
      <c r="M597">
        <v>2</v>
      </c>
      <c r="N597">
        <v>1</v>
      </c>
      <c r="O597">
        <v>1</v>
      </c>
      <c r="P597">
        <v>2</v>
      </c>
      <c r="Q597" t="e">
        <f>VLOOKUP($A597,'[1]SheltersALL_2.17.22'!$1:$1048576,6,0)</f>
        <v>#N/A</v>
      </c>
      <c r="R597" t="str">
        <f>VLOOKUP($A597, [1]FA21_Ridership!$1:$1048576,11, 0)</f>
        <v>BERKELEY</v>
      </c>
      <c r="S597" t="str">
        <f>VLOOKUP($A597, [1]FA21_Ridership!$1:$1048576,12, 0)</f>
        <v>ALAMEDA</v>
      </c>
      <c r="T597">
        <f>VLOOKUP($A597, [1]FA21_Ridership!$1:$1048576,13, 0)</f>
        <v>1</v>
      </c>
      <c r="U597">
        <f t="shared" si="45"/>
        <v>60</v>
      </c>
      <c r="V597" s="67">
        <f t="shared" si="46"/>
        <v>0.11799999999999999</v>
      </c>
      <c r="W597">
        <v>0.24172199999999999</v>
      </c>
      <c r="X597" s="67">
        <f t="shared" si="47"/>
        <v>4.1000000000000002E-2</v>
      </c>
      <c r="Y597">
        <v>7.4503E-2</v>
      </c>
      <c r="Z597" s="67">
        <f t="shared" si="48"/>
        <v>0.14599999999999999</v>
      </c>
      <c r="AA597">
        <f>VLOOKUP($C597,[1]Disability!$1:$1048576,5,FALSE)</f>
        <v>0</v>
      </c>
      <c r="AB597" s="67">
        <f t="shared" si="49"/>
        <v>0</v>
      </c>
      <c r="AC597" t="e">
        <f>VLOOKUP($A597,#REF!,9,FALSE)</f>
        <v>#REF!</v>
      </c>
    </row>
    <row r="598" spans="1:29">
      <c r="A598">
        <v>58447</v>
      </c>
      <c r="B598">
        <v>597</v>
      </c>
      <c r="C598">
        <v>1500870</v>
      </c>
      <c r="D598" t="s">
        <v>4235</v>
      </c>
      <c r="E598" t="s">
        <v>4236</v>
      </c>
      <c r="G598" t="e">
        <f>VLOOKUP($H598,[1]BRT!$1:$1048576,1,0)</f>
        <v>#N/A</v>
      </c>
      <c r="H598" t="s">
        <v>4732</v>
      </c>
      <c r="I598">
        <v>37.722213000000004</v>
      </c>
      <c r="J598">
        <v>-122.165425</v>
      </c>
      <c r="K598">
        <v>990</v>
      </c>
      <c r="L598">
        <v>30</v>
      </c>
      <c r="M598">
        <v>2</v>
      </c>
      <c r="N598">
        <v>1</v>
      </c>
      <c r="O598">
        <v>1</v>
      </c>
      <c r="P598">
        <v>2</v>
      </c>
      <c r="Q598" t="str">
        <f>VLOOKUP($A598,'[1]SheltersALL_2.17.22'!$1:$1048576,6,0)</f>
        <v>San Leandro</v>
      </c>
      <c r="R598" t="str">
        <f>VLOOKUP($A598, [1]FA21_Ridership!$1:$1048576,11, 0)</f>
        <v>SAN LEANDRO</v>
      </c>
      <c r="S598" t="str">
        <f>VLOOKUP($A598, [1]FA21_Ridership!$1:$1048576,12, 0)</f>
        <v>ALAMEDA</v>
      </c>
      <c r="T598">
        <f>VLOOKUP($A598, [1]FA21_Ridership!$1:$1048576,13, 0)</f>
        <v>3</v>
      </c>
      <c r="U598">
        <f t="shared" si="45"/>
        <v>60</v>
      </c>
      <c r="V598" s="67">
        <f t="shared" si="46"/>
        <v>0.11799999999999999</v>
      </c>
      <c r="W598">
        <v>0.90898100000000004</v>
      </c>
      <c r="X598" s="67">
        <f t="shared" si="47"/>
        <v>0.79</v>
      </c>
      <c r="Y598">
        <v>0.35194199999999998</v>
      </c>
      <c r="Z598" s="67">
        <f t="shared" si="48"/>
        <v>0.70099999999999996</v>
      </c>
      <c r="AA598">
        <f>VLOOKUP($C598,[1]Disability!$1:$1048576,5,FALSE)</f>
        <v>0</v>
      </c>
      <c r="AB598" s="67">
        <f t="shared" si="49"/>
        <v>0</v>
      </c>
      <c r="AC598" t="e">
        <f>VLOOKUP($A598,#REF!,9,FALSE)</f>
        <v>#REF!</v>
      </c>
    </row>
    <row r="599" spans="1:29">
      <c r="A599">
        <v>54478</v>
      </c>
      <c r="B599">
        <v>598</v>
      </c>
      <c r="C599">
        <v>805310</v>
      </c>
      <c r="D599" t="s">
        <v>4235</v>
      </c>
      <c r="E599" t="s">
        <v>4236</v>
      </c>
      <c r="G599" t="e">
        <f>VLOOKUP($H599,[1]BRT!$1:$1048576,1,0)</f>
        <v>#N/A</v>
      </c>
      <c r="H599" t="s">
        <v>4733</v>
      </c>
      <c r="I599">
        <v>37.605933999999998</v>
      </c>
      <c r="J599">
        <v>-122.05787100000001</v>
      </c>
      <c r="K599">
        <v>990</v>
      </c>
      <c r="L599">
        <v>30</v>
      </c>
      <c r="M599">
        <v>2</v>
      </c>
      <c r="N599">
        <v>1</v>
      </c>
      <c r="O599">
        <v>1</v>
      </c>
      <c r="P599">
        <v>2</v>
      </c>
      <c r="Q599" t="e">
        <f>VLOOKUP($A599,'[1]SheltersALL_2.17.22'!$1:$1048576,6,0)</f>
        <v>#N/A</v>
      </c>
      <c r="R599" t="str">
        <f>VLOOKUP($A599, [1]FA21_Ridership!$1:$1048576,11, 0)</f>
        <v>HAYWARD</v>
      </c>
      <c r="S599" t="str">
        <f>VLOOKUP($A599, [1]FA21_Ridership!$1:$1048576,12, 0)</f>
        <v>ALAMEDA</v>
      </c>
      <c r="T599">
        <f>VLOOKUP($A599, [1]FA21_Ridership!$1:$1048576,13, 0)</f>
        <v>9</v>
      </c>
      <c r="U599">
        <f t="shared" si="45"/>
        <v>60</v>
      </c>
      <c r="V599" s="67">
        <f t="shared" si="46"/>
        <v>0.11799999999999999</v>
      </c>
      <c r="W599">
        <v>0.61701099999999998</v>
      </c>
      <c r="X599" s="67">
        <f t="shared" si="47"/>
        <v>0.309</v>
      </c>
      <c r="Y599">
        <v>0.131109</v>
      </c>
      <c r="Z599" s="67">
        <f t="shared" si="48"/>
        <v>0.318</v>
      </c>
      <c r="AA599">
        <f>VLOOKUP($C599,[1]Disability!$1:$1048576,5,FALSE)</f>
        <v>0</v>
      </c>
      <c r="AB599" s="67">
        <f t="shared" si="49"/>
        <v>0</v>
      </c>
      <c r="AC599" t="e">
        <f>VLOOKUP($A599,#REF!,9,FALSE)</f>
        <v>#REF!</v>
      </c>
    </row>
    <row r="600" spans="1:29">
      <c r="A600">
        <v>53699</v>
      </c>
      <c r="B600">
        <v>599</v>
      </c>
      <c r="C600">
        <v>706180</v>
      </c>
      <c r="D600" t="s">
        <v>4235</v>
      </c>
      <c r="E600" t="s">
        <v>4236</v>
      </c>
      <c r="G600" t="e">
        <f>VLOOKUP($H600,[1]BRT!$1:$1048576,1,0)</f>
        <v>#N/A</v>
      </c>
      <c r="H600" t="s">
        <v>4508</v>
      </c>
      <c r="I600">
        <v>37.561062999999997</v>
      </c>
      <c r="J600">
        <v>-121.968135</v>
      </c>
      <c r="K600">
        <v>914</v>
      </c>
      <c r="L600">
        <v>30</v>
      </c>
      <c r="M600">
        <v>2</v>
      </c>
      <c r="N600">
        <v>1</v>
      </c>
      <c r="O600">
        <v>1</v>
      </c>
      <c r="P600">
        <v>2</v>
      </c>
      <c r="Q600" t="e">
        <f>VLOOKUP($A600,'[1]SheltersALL_2.17.22'!$1:$1048576,6,0)</f>
        <v>#N/A</v>
      </c>
      <c r="R600" t="str">
        <f>VLOOKUP($A600, [1]FA21_Ridership!$1:$1048576,11, 0)</f>
        <v>FREMONT</v>
      </c>
      <c r="S600" t="str">
        <f>VLOOKUP($A600, [1]FA21_Ridership!$1:$1048576,12, 0)</f>
        <v>ALAMEDA</v>
      </c>
      <c r="T600">
        <f>VLOOKUP($A600, [1]FA21_Ridership!$1:$1048576,13, 0)</f>
        <v>5</v>
      </c>
      <c r="U600">
        <f t="shared" si="45"/>
        <v>60</v>
      </c>
      <c r="V600" s="67">
        <f t="shared" si="46"/>
        <v>0.11799999999999999</v>
      </c>
      <c r="W600">
        <v>0.78836600000000001</v>
      </c>
      <c r="X600" s="67">
        <f t="shared" si="47"/>
        <v>0.56799999999999995</v>
      </c>
      <c r="Y600">
        <v>7.6453999999999994E-2</v>
      </c>
      <c r="Z600" s="67">
        <f t="shared" si="48"/>
        <v>0.152</v>
      </c>
      <c r="AA600">
        <f>VLOOKUP($C600,[1]Disability!$1:$1048576,5,FALSE)</f>
        <v>0</v>
      </c>
      <c r="AB600" s="67">
        <f t="shared" si="49"/>
        <v>0</v>
      </c>
      <c r="AC600" t="e">
        <f>VLOOKUP($A600,#REF!,9,FALSE)</f>
        <v>#REF!</v>
      </c>
    </row>
    <row r="601" spans="1:29">
      <c r="A601">
        <v>51318</v>
      </c>
      <c r="B601">
        <v>600</v>
      </c>
      <c r="C601">
        <v>9902870</v>
      </c>
      <c r="D601" t="s">
        <v>4235</v>
      </c>
      <c r="E601" t="s">
        <v>4236</v>
      </c>
      <c r="G601" t="e">
        <f>VLOOKUP($H601,[1]BRT!$1:$1048576,1,0)</f>
        <v>#N/A</v>
      </c>
      <c r="H601" t="s">
        <v>4723</v>
      </c>
      <c r="I601">
        <v>37.929333999999997</v>
      </c>
      <c r="J601">
        <v>-122.29881899999999</v>
      </c>
      <c r="K601">
        <v>629</v>
      </c>
      <c r="L601">
        <v>30</v>
      </c>
      <c r="M601">
        <v>2</v>
      </c>
      <c r="N601">
        <v>1</v>
      </c>
      <c r="O601">
        <v>1</v>
      </c>
      <c r="P601">
        <v>2</v>
      </c>
      <c r="Q601" t="e">
        <f>VLOOKUP($A601,'[1]SheltersALL_2.17.22'!$1:$1048576,6,0)</f>
        <v>#N/A</v>
      </c>
      <c r="R601" t="str">
        <f>VLOOKUP($A601, [1]FA21_Ridership!$1:$1048576,11, 0)</f>
        <v>EL CERRITO</v>
      </c>
      <c r="S601" t="str">
        <f>VLOOKUP($A601, [1]FA21_Ridership!$1:$1048576,12, 0)</f>
        <v>CONTRA COSTA</v>
      </c>
      <c r="T601">
        <f>VLOOKUP($A601, [1]FA21_Ridership!$1:$1048576,13, 0)</f>
        <v>1</v>
      </c>
      <c r="U601">
        <f t="shared" si="45"/>
        <v>60</v>
      </c>
      <c r="V601" s="67">
        <f t="shared" si="46"/>
        <v>0.11799999999999999</v>
      </c>
      <c r="W601">
        <v>0.38165700000000002</v>
      </c>
      <c r="X601" s="67">
        <f t="shared" si="47"/>
        <v>0.112</v>
      </c>
      <c r="Y601">
        <v>9.5660999999999996E-2</v>
      </c>
      <c r="Z601" s="67">
        <f t="shared" si="48"/>
        <v>0.23300000000000001</v>
      </c>
      <c r="AA601">
        <f>VLOOKUP($C601,[1]Disability!$1:$1048576,5,FALSE)</f>
        <v>0</v>
      </c>
      <c r="AB601" s="67">
        <f t="shared" si="49"/>
        <v>0</v>
      </c>
      <c r="AC601" t="e">
        <f>VLOOKUP($A601,#REF!,9,FALSE)</f>
        <v>#REF!</v>
      </c>
    </row>
    <row r="602" spans="1:29">
      <c r="A602">
        <v>50616</v>
      </c>
      <c r="B602">
        <v>601</v>
      </c>
      <c r="C602">
        <v>501980</v>
      </c>
      <c r="D602" t="s">
        <v>4235</v>
      </c>
      <c r="E602" t="s">
        <v>4236</v>
      </c>
      <c r="G602" t="e">
        <f>VLOOKUP($H602,[1]BRT!$1:$1048576,1,0)</f>
        <v>#N/A</v>
      </c>
      <c r="H602" t="s">
        <v>4734</v>
      </c>
      <c r="I602">
        <v>37.903765999999997</v>
      </c>
      <c r="J602">
        <v>-122.30423500000001</v>
      </c>
      <c r="K602">
        <v>1444</v>
      </c>
      <c r="L602">
        <v>30</v>
      </c>
      <c r="M602">
        <v>2</v>
      </c>
      <c r="N602">
        <v>1</v>
      </c>
      <c r="O602">
        <v>1</v>
      </c>
      <c r="P602">
        <v>2</v>
      </c>
      <c r="Q602" t="e">
        <f>VLOOKUP($A602,'[1]SheltersALL_2.17.22'!$1:$1048576,6,0)</f>
        <v>#N/A</v>
      </c>
      <c r="R602" t="str">
        <f>VLOOKUP($A602, [1]FA21_Ridership!$1:$1048576,11, 0)</f>
        <v>EL CERRITO</v>
      </c>
      <c r="S602" t="str">
        <f>VLOOKUP($A602, [1]FA21_Ridership!$1:$1048576,12, 0)</f>
        <v>CONTRA COSTA</v>
      </c>
      <c r="T602">
        <f>VLOOKUP($A602, [1]FA21_Ridership!$1:$1048576,13, 0)</f>
        <v>1</v>
      </c>
      <c r="U602">
        <f t="shared" si="45"/>
        <v>60</v>
      </c>
      <c r="V602" s="67">
        <f t="shared" si="46"/>
        <v>0.11799999999999999</v>
      </c>
      <c r="W602">
        <v>0.854325</v>
      </c>
      <c r="X602" s="67">
        <f t="shared" si="47"/>
        <v>0.68500000000000005</v>
      </c>
      <c r="Y602">
        <v>0.22306500000000001</v>
      </c>
      <c r="Z602" s="67">
        <f t="shared" si="48"/>
        <v>0.51</v>
      </c>
      <c r="AA602">
        <f>VLOOKUP($C602,[1]Disability!$1:$1048576,5,FALSE)</f>
        <v>0</v>
      </c>
      <c r="AB602" s="67">
        <f t="shared" si="49"/>
        <v>0</v>
      </c>
      <c r="AC602" t="e">
        <f>VLOOKUP($A602,#REF!,9,FALSE)</f>
        <v>#REF!</v>
      </c>
    </row>
    <row r="603" spans="1:29">
      <c r="A603">
        <v>54330</v>
      </c>
      <c r="B603">
        <v>602</v>
      </c>
      <c r="C603">
        <v>100870</v>
      </c>
      <c r="D603" t="s">
        <v>4235</v>
      </c>
      <c r="E603" t="s">
        <v>4236</v>
      </c>
      <c r="G603" t="e">
        <f>VLOOKUP($H603,[1]BRT!$1:$1048576,1,0)</f>
        <v>#N/A</v>
      </c>
      <c r="H603" t="s">
        <v>4735</v>
      </c>
      <c r="I603">
        <v>37.771233000000002</v>
      </c>
      <c r="J603">
        <v>-122.273248</v>
      </c>
      <c r="K603">
        <v>1030</v>
      </c>
      <c r="L603">
        <v>30</v>
      </c>
      <c r="M603">
        <v>2</v>
      </c>
      <c r="N603">
        <v>1</v>
      </c>
      <c r="O603">
        <v>1</v>
      </c>
      <c r="P603">
        <v>2</v>
      </c>
      <c r="Q603" t="e">
        <f>VLOOKUP($A603,'[1]SheltersALL_2.17.22'!$1:$1048576,6,0)</f>
        <v>#N/A</v>
      </c>
      <c r="R603" t="str">
        <f>VLOOKUP($A603, [1]FA21_Ridership!$1:$1048576,11, 0)</f>
        <v>ALAMEDA</v>
      </c>
      <c r="S603" t="str">
        <f>VLOOKUP($A603, [1]FA21_Ridership!$1:$1048576,12, 0)</f>
        <v>ALAMEDA</v>
      </c>
      <c r="T603">
        <f>VLOOKUP($A603, [1]FA21_Ridership!$1:$1048576,13, 0)</f>
        <v>3</v>
      </c>
      <c r="U603">
        <f t="shared" si="45"/>
        <v>60</v>
      </c>
      <c r="V603" s="67">
        <f t="shared" si="46"/>
        <v>0.11799999999999999</v>
      </c>
      <c r="W603">
        <v>0.50161800000000001</v>
      </c>
      <c r="X603" s="67">
        <f t="shared" si="47"/>
        <v>0.19900000000000001</v>
      </c>
      <c r="Y603">
        <v>0.28964400000000001</v>
      </c>
      <c r="Z603" s="67">
        <f t="shared" si="48"/>
        <v>0.623</v>
      </c>
      <c r="AA603">
        <f>VLOOKUP($C603,[1]Disability!$1:$1048576,5,FALSE)</f>
        <v>0</v>
      </c>
      <c r="AB603" s="67">
        <f t="shared" si="49"/>
        <v>0</v>
      </c>
      <c r="AC603" t="e">
        <f>VLOOKUP($A603,#REF!,9,FALSE)</f>
        <v>#REF!</v>
      </c>
    </row>
    <row r="604" spans="1:29">
      <c r="A604">
        <v>54145</v>
      </c>
      <c r="B604">
        <v>603</v>
      </c>
      <c r="C604">
        <v>1003350</v>
      </c>
      <c r="D604" t="s">
        <v>4235</v>
      </c>
      <c r="E604" t="s">
        <v>4236</v>
      </c>
      <c r="G604" t="e">
        <f>VLOOKUP($H604,[1]BRT!$1:$1048576,1,0)</f>
        <v>#N/A</v>
      </c>
      <c r="H604" t="s">
        <v>4736</v>
      </c>
      <c r="I604">
        <v>37.760671000000002</v>
      </c>
      <c r="J604">
        <v>-122.184659</v>
      </c>
      <c r="K604">
        <v>1394</v>
      </c>
      <c r="L604">
        <v>30</v>
      </c>
      <c r="M604">
        <v>2</v>
      </c>
      <c r="N604">
        <v>1</v>
      </c>
      <c r="O604">
        <v>1</v>
      </c>
      <c r="P604">
        <v>2</v>
      </c>
      <c r="Q604" t="e">
        <f>VLOOKUP($A604,'[1]SheltersALL_2.17.22'!$1:$1048576,6,0)</f>
        <v>#N/A</v>
      </c>
      <c r="R604" t="str">
        <f>VLOOKUP($A604, [1]FA21_Ridership!$1:$1048576,11, 0)</f>
        <v>OAKLAND</v>
      </c>
      <c r="S604" t="str">
        <f>VLOOKUP($A604, [1]FA21_Ridership!$1:$1048576,12, 0)</f>
        <v>ALAMEDA</v>
      </c>
      <c r="T604">
        <f>VLOOKUP($A604, [1]FA21_Ridership!$1:$1048576,13, 0)</f>
        <v>3</v>
      </c>
      <c r="U604">
        <f t="shared" si="45"/>
        <v>60</v>
      </c>
      <c r="V604" s="67">
        <f t="shared" si="46"/>
        <v>0.11799999999999999</v>
      </c>
      <c r="W604">
        <v>0.99283699999999997</v>
      </c>
      <c r="X604" s="67">
        <f t="shared" si="47"/>
        <v>0.98599999999999999</v>
      </c>
      <c r="Y604">
        <v>0.36498000000000003</v>
      </c>
      <c r="Z604" s="67">
        <f t="shared" si="48"/>
        <v>0.71499999999999997</v>
      </c>
      <c r="AA604">
        <f>VLOOKUP($C604,[1]Disability!$1:$1048576,5,FALSE)</f>
        <v>0</v>
      </c>
      <c r="AB604" s="67">
        <f t="shared" si="49"/>
        <v>0</v>
      </c>
      <c r="AC604" t="e">
        <f>VLOOKUP($A604,#REF!,9,FALSE)</f>
        <v>#REF!</v>
      </c>
    </row>
    <row r="605" spans="1:29">
      <c r="A605">
        <v>56769</v>
      </c>
      <c r="B605">
        <v>604</v>
      </c>
      <c r="C605">
        <v>1700610</v>
      </c>
      <c r="D605" t="s">
        <v>4235</v>
      </c>
      <c r="E605" t="s">
        <v>4236</v>
      </c>
      <c r="G605" t="e">
        <f>VLOOKUP($H605,[1]BRT!$1:$1048576,1,0)</f>
        <v>#N/A</v>
      </c>
      <c r="H605" t="s">
        <v>4737</v>
      </c>
      <c r="I605">
        <v>37.603808999999998</v>
      </c>
      <c r="J605">
        <v>-122.017601</v>
      </c>
      <c r="K605">
        <v>1395</v>
      </c>
      <c r="L605">
        <v>30</v>
      </c>
      <c r="M605">
        <v>2</v>
      </c>
      <c r="N605">
        <v>1</v>
      </c>
      <c r="O605">
        <v>1</v>
      </c>
      <c r="P605">
        <v>2</v>
      </c>
      <c r="Q605" t="e">
        <f>VLOOKUP($A605,'[1]SheltersALL_2.17.22'!$1:$1048576,6,0)</f>
        <v>#N/A</v>
      </c>
      <c r="R605" t="str">
        <f>VLOOKUP($A605, [1]FA21_Ridership!$1:$1048576,11, 0)</f>
        <v>UNION CITY</v>
      </c>
      <c r="S605" t="str">
        <f>VLOOKUP($A605, [1]FA21_Ridership!$1:$1048576,12, 0)</f>
        <v>ALAMEDA</v>
      </c>
      <c r="T605">
        <f>VLOOKUP($A605, [1]FA21_Ridership!$1:$1048576,13, 0)</f>
        <v>9</v>
      </c>
      <c r="U605">
        <f t="shared" si="45"/>
        <v>60</v>
      </c>
      <c r="V605" s="67">
        <f t="shared" si="46"/>
        <v>0.11799999999999999</v>
      </c>
      <c r="W605">
        <v>0.97326999999999997</v>
      </c>
      <c r="X605" s="67">
        <f t="shared" si="47"/>
        <v>0.95</v>
      </c>
      <c r="Y605">
        <v>0.129717</v>
      </c>
      <c r="Z605" s="67">
        <f t="shared" si="48"/>
        <v>0.314</v>
      </c>
      <c r="AA605">
        <f>VLOOKUP($C605,[1]Disability!$1:$1048576,5,FALSE)</f>
        <v>0</v>
      </c>
      <c r="AB605" s="67">
        <f t="shared" si="49"/>
        <v>0</v>
      </c>
      <c r="AC605" t="e">
        <f>VLOOKUP($A605,#REF!,9,FALSE)</f>
        <v>#REF!</v>
      </c>
    </row>
    <row r="606" spans="1:29">
      <c r="A606">
        <v>50244</v>
      </c>
      <c r="B606">
        <v>605</v>
      </c>
      <c r="C606">
        <v>704820</v>
      </c>
      <c r="D606" t="s">
        <v>4235</v>
      </c>
      <c r="E606" t="s">
        <v>4236</v>
      </c>
      <c r="G606" t="e">
        <f>VLOOKUP($H606,[1]BRT!$1:$1048576,1,0)</f>
        <v>#N/A</v>
      </c>
      <c r="H606" t="s">
        <v>4565</v>
      </c>
      <c r="I606">
        <v>37.544784</v>
      </c>
      <c r="J606">
        <v>-121.965177</v>
      </c>
      <c r="K606">
        <v>961</v>
      </c>
      <c r="L606">
        <v>30</v>
      </c>
      <c r="M606">
        <v>2</v>
      </c>
      <c r="N606">
        <v>1</v>
      </c>
      <c r="O606">
        <v>1</v>
      </c>
      <c r="P606">
        <v>2</v>
      </c>
      <c r="Q606" t="e">
        <f>VLOOKUP($A606,'[1]SheltersALL_2.17.22'!$1:$1048576,6,0)</f>
        <v>#N/A</v>
      </c>
      <c r="R606" t="str">
        <f>VLOOKUP($A606, [1]FA21_Ridership!$1:$1048576,11, 0)</f>
        <v>FREMONT</v>
      </c>
      <c r="S606" t="str">
        <f>VLOOKUP($A606, [1]FA21_Ridership!$1:$1048576,12, 0)</f>
        <v>ALAMEDA</v>
      </c>
      <c r="T606">
        <f>VLOOKUP($A606, [1]FA21_Ridership!$1:$1048576,13, 0)</f>
        <v>5</v>
      </c>
      <c r="U606">
        <f t="shared" si="45"/>
        <v>60</v>
      </c>
      <c r="V606" s="67">
        <f t="shared" si="46"/>
        <v>0.11799999999999999</v>
      </c>
      <c r="W606">
        <v>0.80707099999999998</v>
      </c>
      <c r="X606" s="67">
        <f t="shared" si="47"/>
        <v>0.59399999999999997</v>
      </c>
      <c r="Y606">
        <v>5.1499000000000003E-2</v>
      </c>
      <c r="Z606" s="67">
        <f t="shared" si="48"/>
        <v>8.5000000000000006E-2</v>
      </c>
      <c r="AA606">
        <f>VLOOKUP($C606,[1]Disability!$1:$1048576,5,FALSE)</f>
        <v>0</v>
      </c>
      <c r="AB606" s="67">
        <f t="shared" si="49"/>
        <v>0</v>
      </c>
      <c r="AC606" t="e">
        <f>VLOOKUP($A606,#REF!,9,FALSE)</f>
        <v>#REF!</v>
      </c>
    </row>
    <row r="607" spans="1:29">
      <c r="A607">
        <v>56752</v>
      </c>
      <c r="B607">
        <v>606</v>
      </c>
      <c r="C607">
        <v>300590</v>
      </c>
      <c r="D607" t="s">
        <v>4235</v>
      </c>
      <c r="E607" t="s">
        <v>4236</v>
      </c>
      <c r="G607" t="e">
        <f>VLOOKUP($H607,[1]BRT!$1:$1048576,1,0)</f>
        <v>#N/A</v>
      </c>
      <c r="H607" t="s">
        <v>4738</v>
      </c>
      <c r="I607">
        <v>37.891989000000002</v>
      </c>
      <c r="J607">
        <v>-122.27420600000001</v>
      </c>
      <c r="K607">
        <v>629</v>
      </c>
      <c r="L607">
        <v>30</v>
      </c>
      <c r="M607">
        <v>2</v>
      </c>
      <c r="N607">
        <v>1</v>
      </c>
      <c r="O607">
        <v>1</v>
      </c>
      <c r="P607">
        <v>2</v>
      </c>
      <c r="Q607" t="e">
        <f>VLOOKUP($A607,'[1]SheltersALL_2.17.22'!$1:$1048576,6,0)</f>
        <v>#N/A</v>
      </c>
      <c r="R607" t="str">
        <f>VLOOKUP($A607, [1]FA21_Ridership!$1:$1048576,11, 0)</f>
        <v>BERKELEY</v>
      </c>
      <c r="S607" t="str">
        <f>VLOOKUP($A607, [1]FA21_Ridership!$1:$1048576,12, 0)</f>
        <v>ALAMEDA</v>
      </c>
      <c r="T607">
        <f>VLOOKUP($A607, [1]FA21_Ridership!$1:$1048576,13, 0)</f>
        <v>1</v>
      </c>
      <c r="U607">
        <f t="shared" si="45"/>
        <v>60</v>
      </c>
      <c r="V607" s="67">
        <f t="shared" si="46"/>
        <v>0.11799999999999999</v>
      </c>
      <c r="W607">
        <v>0.22991700000000001</v>
      </c>
      <c r="X607" s="67">
        <f t="shared" si="47"/>
        <v>2.8000000000000001E-2</v>
      </c>
      <c r="Y607">
        <v>1.3158E-2</v>
      </c>
      <c r="Z607" s="67">
        <f t="shared" si="48"/>
        <v>1.2999999999999999E-2</v>
      </c>
      <c r="AA607">
        <f>VLOOKUP($C607,[1]Disability!$1:$1048576,5,FALSE)</f>
        <v>0</v>
      </c>
      <c r="AB607" s="67">
        <f t="shared" si="49"/>
        <v>0</v>
      </c>
      <c r="AC607" t="e">
        <f>VLOOKUP($A607,#REF!,9,FALSE)</f>
        <v>#REF!</v>
      </c>
    </row>
    <row r="608" spans="1:29">
      <c r="A608">
        <v>55614</v>
      </c>
      <c r="B608">
        <v>607</v>
      </c>
      <c r="C608">
        <v>1018700</v>
      </c>
      <c r="D608" t="s">
        <v>4235</v>
      </c>
      <c r="E608" t="s">
        <v>4236</v>
      </c>
      <c r="G608" t="e">
        <f>VLOOKUP($H608,[1]BRT!$1:$1048576,1,0)</f>
        <v>#N/A</v>
      </c>
      <c r="H608" t="s">
        <v>4713</v>
      </c>
      <c r="I608">
        <v>37.767420000000001</v>
      </c>
      <c r="J608">
        <v>-122.196376</v>
      </c>
      <c r="K608">
        <v>961</v>
      </c>
      <c r="L608">
        <v>30</v>
      </c>
      <c r="M608">
        <v>2</v>
      </c>
      <c r="N608">
        <v>1</v>
      </c>
      <c r="O608">
        <v>1</v>
      </c>
      <c r="P608">
        <v>2</v>
      </c>
      <c r="Q608" t="e">
        <f>VLOOKUP($A608,'[1]SheltersALL_2.17.22'!$1:$1048576,6,0)</f>
        <v>#N/A</v>
      </c>
      <c r="R608" t="str">
        <f>VLOOKUP($A608, [1]FA21_Ridership!$1:$1048576,11, 0)</f>
        <v>OAKLAND</v>
      </c>
      <c r="S608" t="str">
        <f>VLOOKUP($A608, [1]FA21_Ridership!$1:$1048576,12, 0)</f>
        <v>ALAMEDA</v>
      </c>
      <c r="T608">
        <f>VLOOKUP($A608, [1]FA21_Ridership!$1:$1048576,13, 0)</f>
        <v>3</v>
      </c>
      <c r="U608">
        <f t="shared" si="45"/>
        <v>60</v>
      </c>
      <c r="V608" s="67">
        <f t="shared" si="46"/>
        <v>0.11799999999999999</v>
      </c>
      <c r="W608">
        <v>0.97135800000000005</v>
      </c>
      <c r="X608" s="67">
        <f t="shared" si="47"/>
        <v>0.94799999999999995</v>
      </c>
      <c r="Y608">
        <v>0.73158800000000002</v>
      </c>
      <c r="Z608" s="67">
        <f t="shared" si="48"/>
        <v>0.98299999999999998</v>
      </c>
      <c r="AA608">
        <f>VLOOKUP($C608,[1]Disability!$1:$1048576,5,FALSE)</f>
        <v>0</v>
      </c>
      <c r="AB608" s="67">
        <f t="shared" si="49"/>
        <v>0</v>
      </c>
      <c r="AC608" t="e">
        <f>VLOOKUP($A608,#REF!,9,FALSE)</f>
        <v>#REF!</v>
      </c>
    </row>
    <row r="609" spans="1:29">
      <c r="A609">
        <v>58478</v>
      </c>
      <c r="B609">
        <v>608</v>
      </c>
      <c r="C609">
        <v>500240</v>
      </c>
      <c r="D609" t="s">
        <v>4235</v>
      </c>
      <c r="E609" t="s">
        <v>4236</v>
      </c>
      <c r="G609" t="e">
        <f>VLOOKUP($H609,[1]BRT!$1:$1048576,1,0)</f>
        <v>#N/A</v>
      </c>
      <c r="H609" t="s">
        <v>4516</v>
      </c>
      <c r="I609">
        <v>37.929755</v>
      </c>
      <c r="J609">
        <v>-122.304575</v>
      </c>
      <c r="K609">
        <v>629</v>
      </c>
      <c r="L609">
        <v>30</v>
      </c>
      <c r="M609">
        <v>2</v>
      </c>
      <c r="N609">
        <v>1</v>
      </c>
      <c r="O609">
        <v>1</v>
      </c>
      <c r="P609">
        <v>2</v>
      </c>
      <c r="Q609" t="e">
        <f>VLOOKUP($A609,'[1]SheltersALL_2.17.22'!$1:$1048576,6,0)</f>
        <v>#N/A</v>
      </c>
      <c r="R609" t="str">
        <f>VLOOKUP($A609, [1]FA21_Ridership!$1:$1048576,11, 0)</f>
        <v>EL CERRITO</v>
      </c>
      <c r="S609" t="str">
        <f>VLOOKUP($A609, [1]FA21_Ridership!$1:$1048576,12, 0)</f>
        <v>CONTRA COSTA</v>
      </c>
      <c r="T609">
        <f>VLOOKUP($A609, [1]FA21_Ridership!$1:$1048576,13, 0)</f>
        <v>1</v>
      </c>
      <c r="U609">
        <f t="shared" si="45"/>
        <v>60</v>
      </c>
      <c r="V609" s="67">
        <f t="shared" si="46"/>
        <v>0.11799999999999999</v>
      </c>
      <c r="W609">
        <v>0.38165700000000002</v>
      </c>
      <c r="X609" s="67">
        <f t="shared" si="47"/>
        <v>0.112</v>
      </c>
      <c r="Y609">
        <v>9.5660999999999996E-2</v>
      </c>
      <c r="Z609" s="67">
        <f t="shared" si="48"/>
        <v>0.23300000000000001</v>
      </c>
      <c r="AA609">
        <f>VLOOKUP($C609,[1]Disability!$1:$1048576,5,FALSE)</f>
        <v>0</v>
      </c>
      <c r="AB609" s="67">
        <f t="shared" si="49"/>
        <v>0</v>
      </c>
      <c r="AC609" t="e">
        <f>VLOOKUP($A609,#REF!,9,FALSE)</f>
        <v>#REF!</v>
      </c>
    </row>
    <row r="610" spans="1:29">
      <c r="A610">
        <v>59722</v>
      </c>
      <c r="B610">
        <v>609</v>
      </c>
      <c r="C610">
        <v>1008040</v>
      </c>
      <c r="D610" t="s">
        <v>4235</v>
      </c>
      <c r="E610" t="s">
        <v>4236</v>
      </c>
      <c r="G610" t="e">
        <f>VLOOKUP($H610,[1]BRT!$1:$1048576,1,0)</f>
        <v>#N/A</v>
      </c>
      <c r="H610" t="s">
        <v>4492</v>
      </c>
      <c r="I610">
        <v>37.794691</v>
      </c>
      <c r="J610">
        <v>-122.257621</v>
      </c>
      <c r="K610">
        <v>1098</v>
      </c>
      <c r="L610">
        <v>20</v>
      </c>
      <c r="M610">
        <v>3</v>
      </c>
      <c r="N610">
        <v>1</v>
      </c>
      <c r="O610">
        <v>2</v>
      </c>
      <c r="P610">
        <v>3</v>
      </c>
      <c r="Q610" t="e">
        <f>VLOOKUP($A610,'[1]SheltersALL_2.17.22'!$1:$1048576,6,0)</f>
        <v>#N/A</v>
      </c>
      <c r="R610" t="str">
        <f>VLOOKUP($A610, [1]FA21_Ridership!$1:$1048576,11, 0)</f>
        <v>OAKLAND</v>
      </c>
      <c r="S610" t="str">
        <f>VLOOKUP($A610, [1]FA21_Ridership!$1:$1048576,12, 0)</f>
        <v>ALAMEDA</v>
      </c>
      <c r="T610">
        <f>VLOOKUP($A610, [1]FA21_Ridership!$1:$1048576,13, 0)</f>
        <v>2</v>
      </c>
      <c r="U610">
        <f t="shared" si="45"/>
        <v>60</v>
      </c>
      <c r="V610" s="67">
        <f t="shared" si="46"/>
        <v>0.11799999999999999</v>
      </c>
      <c r="W610">
        <v>0.83789199999999997</v>
      </c>
      <c r="X610" s="67">
        <f t="shared" si="47"/>
        <v>0.63900000000000001</v>
      </c>
      <c r="Y610">
        <v>0.46792600000000001</v>
      </c>
      <c r="Z610" s="67">
        <f t="shared" si="48"/>
        <v>0.83699999999999997</v>
      </c>
      <c r="AA610">
        <f>VLOOKUP($C610,[1]Disability!$1:$1048576,5,FALSE)</f>
        <v>2</v>
      </c>
      <c r="AB610" s="67">
        <f t="shared" si="49"/>
        <v>0.91600000000000004</v>
      </c>
      <c r="AC610" t="e">
        <f>VLOOKUP($A610,#REF!,9,FALSE)</f>
        <v>#REF!</v>
      </c>
    </row>
    <row r="611" spans="1:29">
      <c r="A611">
        <v>56233</v>
      </c>
      <c r="B611">
        <v>610</v>
      </c>
      <c r="C611">
        <v>1700550</v>
      </c>
      <c r="D611" t="s">
        <v>4235</v>
      </c>
      <c r="E611" t="s">
        <v>4236</v>
      </c>
      <c r="G611" t="e">
        <f>VLOOKUP($H611,[1]BRT!$1:$1048576,1,0)</f>
        <v>#N/A</v>
      </c>
      <c r="H611" t="s">
        <v>4739</v>
      </c>
      <c r="I611">
        <v>37.592827999999997</v>
      </c>
      <c r="J611">
        <v>-122.068725</v>
      </c>
      <c r="K611">
        <v>1052</v>
      </c>
      <c r="L611">
        <v>20</v>
      </c>
      <c r="M611">
        <v>3</v>
      </c>
      <c r="N611">
        <v>1</v>
      </c>
      <c r="O611">
        <v>2</v>
      </c>
      <c r="P611">
        <v>3</v>
      </c>
      <c r="Q611" t="e">
        <f>VLOOKUP($A611,'[1]SheltersALL_2.17.22'!$1:$1048576,6,0)</f>
        <v>#N/A</v>
      </c>
      <c r="R611" t="str">
        <f>VLOOKUP($A611, [1]FA21_Ridership!$1:$1048576,11, 0)</f>
        <v>UNION CITY</v>
      </c>
      <c r="S611" t="str">
        <f>VLOOKUP($A611, [1]FA21_Ridership!$1:$1048576,12, 0)</f>
        <v>ALAMEDA</v>
      </c>
      <c r="T611">
        <f>VLOOKUP($A611, [1]FA21_Ridership!$1:$1048576,13, 0)</f>
        <v>9</v>
      </c>
      <c r="U611">
        <f t="shared" si="45"/>
        <v>60</v>
      </c>
      <c r="V611" s="67">
        <f t="shared" si="46"/>
        <v>0.11799999999999999</v>
      </c>
      <c r="W611">
        <v>0.80121299999999995</v>
      </c>
      <c r="X611" s="67">
        <f t="shared" si="47"/>
        <v>0.58899999999999997</v>
      </c>
      <c r="Y611">
        <v>6.4097000000000001E-2</v>
      </c>
      <c r="Z611" s="67">
        <f t="shared" si="48"/>
        <v>0.115</v>
      </c>
      <c r="AA611">
        <f>VLOOKUP($C611,[1]Disability!$1:$1048576,5,FALSE)</f>
        <v>0</v>
      </c>
      <c r="AB611" s="67">
        <f t="shared" si="49"/>
        <v>0</v>
      </c>
      <c r="AC611" t="e">
        <f>VLOOKUP($A611,#REF!,9,FALSE)</f>
        <v>#REF!</v>
      </c>
    </row>
    <row r="612" spans="1:29">
      <c r="A612">
        <v>52059</v>
      </c>
      <c r="B612">
        <v>611</v>
      </c>
      <c r="C612">
        <v>9905560</v>
      </c>
      <c r="D612" t="s">
        <v>4235</v>
      </c>
      <c r="E612" t="s">
        <v>4236</v>
      </c>
      <c r="G612" t="e">
        <f>VLOOKUP($H612,[1]BRT!$1:$1048576,1,0)</f>
        <v>#N/A</v>
      </c>
      <c r="H612" t="s">
        <v>4740</v>
      </c>
      <c r="I612">
        <v>37.592664999999997</v>
      </c>
      <c r="J612">
        <v>-122.06894800000001</v>
      </c>
      <c r="K612">
        <v>1094</v>
      </c>
      <c r="L612">
        <v>20</v>
      </c>
      <c r="M612">
        <v>3</v>
      </c>
      <c r="N612">
        <v>1</v>
      </c>
      <c r="O612">
        <v>2</v>
      </c>
      <c r="P612">
        <v>3</v>
      </c>
      <c r="Q612" t="e">
        <f>VLOOKUP($A612,'[1]SheltersALL_2.17.22'!$1:$1048576,6,0)</f>
        <v>#N/A</v>
      </c>
      <c r="R612" t="str">
        <f>VLOOKUP($A612, [1]FA21_Ridership!$1:$1048576,11, 0)</f>
        <v>UNION CITY</v>
      </c>
      <c r="S612" t="str">
        <f>VLOOKUP($A612, [1]FA21_Ridership!$1:$1048576,12, 0)</f>
        <v>ALAMEDA</v>
      </c>
      <c r="T612">
        <f>VLOOKUP($A612, [1]FA21_Ridership!$1:$1048576,13, 0)</f>
        <v>9</v>
      </c>
      <c r="U612">
        <f t="shared" si="45"/>
        <v>60</v>
      </c>
      <c r="V612" s="67">
        <f t="shared" si="46"/>
        <v>0.11799999999999999</v>
      </c>
      <c r="W612">
        <v>0.80121299999999995</v>
      </c>
      <c r="X612" s="67">
        <f t="shared" si="47"/>
        <v>0.58899999999999997</v>
      </c>
      <c r="Y612">
        <v>6.4097000000000001E-2</v>
      </c>
      <c r="Z612" s="67">
        <f t="shared" si="48"/>
        <v>0.115</v>
      </c>
      <c r="AA612">
        <f>VLOOKUP($C612,[1]Disability!$1:$1048576,5,FALSE)</f>
        <v>0</v>
      </c>
      <c r="AB612" s="67">
        <f t="shared" si="49"/>
        <v>0</v>
      </c>
      <c r="AC612" t="e">
        <f>VLOOKUP($A612,#REF!,9,FALSE)</f>
        <v>#REF!</v>
      </c>
    </row>
    <row r="613" spans="1:29">
      <c r="A613">
        <v>55137</v>
      </c>
      <c r="B613">
        <v>612</v>
      </c>
      <c r="C613">
        <v>1009940</v>
      </c>
      <c r="D613" t="s">
        <v>4235</v>
      </c>
      <c r="E613" t="s">
        <v>4236</v>
      </c>
      <c r="G613" t="e">
        <f>VLOOKUP($H613,[1]BRT!$1:$1048576,1,0)</f>
        <v>#N/A</v>
      </c>
      <c r="H613" t="s">
        <v>4741</v>
      </c>
      <c r="I613">
        <v>37.731693999999997</v>
      </c>
      <c r="J613">
        <v>-122.193192</v>
      </c>
      <c r="K613">
        <v>1020</v>
      </c>
      <c r="L613">
        <v>20</v>
      </c>
      <c r="M613">
        <v>3</v>
      </c>
      <c r="N613">
        <v>1</v>
      </c>
      <c r="O613">
        <v>2</v>
      </c>
      <c r="P613">
        <v>3</v>
      </c>
      <c r="Q613" t="e">
        <f>VLOOKUP($A613,'[1]SheltersALL_2.17.22'!$1:$1048576,6,0)</f>
        <v>#N/A</v>
      </c>
      <c r="R613" t="str">
        <f>VLOOKUP($A613, [1]FA21_Ridership!$1:$1048576,11, 0)</f>
        <v>OAKLAND</v>
      </c>
      <c r="S613" t="str">
        <f>VLOOKUP($A613, [1]FA21_Ridership!$1:$1048576,12, 0)</f>
        <v>ALAMEDA</v>
      </c>
      <c r="T613">
        <f>VLOOKUP($A613, [1]FA21_Ridership!$1:$1048576,13, 0)</f>
        <v>3</v>
      </c>
      <c r="U613">
        <f t="shared" si="45"/>
        <v>60</v>
      </c>
      <c r="V613" s="67">
        <f t="shared" si="46"/>
        <v>0.11799999999999999</v>
      </c>
      <c r="W613">
        <v>0.98042799999999997</v>
      </c>
      <c r="X613" s="67">
        <f t="shared" si="47"/>
        <v>0.96699999999999997</v>
      </c>
      <c r="Y613">
        <v>0.58981700000000004</v>
      </c>
      <c r="Z613" s="67">
        <f t="shared" si="48"/>
        <v>0.93100000000000005</v>
      </c>
      <c r="AA613">
        <f>VLOOKUP($C613,[1]Disability!$1:$1048576,5,FALSE)</f>
        <v>0</v>
      </c>
      <c r="AB613" s="67">
        <f t="shared" si="49"/>
        <v>0</v>
      </c>
      <c r="AC613" t="e">
        <f>VLOOKUP($A613,#REF!,9,FALSE)</f>
        <v>#REF!</v>
      </c>
    </row>
    <row r="614" spans="1:29">
      <c r="A614">
        <v>52281</v>
      </c>
      <c r="B614">
        <v>613</v>
      </c>
      <c r="C614">
        <v>1018190</v>
      </c>
      <c r="D614" t="s">
        <v>4235</v>
      </c>
      <c r="E614" t="s">
        <v>4236</v>
      </c>
      <c r="G614" t="e">
        <f>VLOOKUP($H614,[1]BRT!$1:$1048576,1,0)</f>
        <v>#N/A</v>
      </c>
      <c r="H614" t="s">
        <v>4742</v>
      </c>
      <c r="I614">
        <v>37.749541999999998</v>
      </c>
      <c r="J614">
        <v>-122.192249</v>
      </c>
      <c r="K614">
        <v>1020</v>
      </c>
      <c r="L614">
        <v>20</v>
      </c>
      <c r="M614">
        <v>3</v>
      </c>
      <c r="N614">
        <v>1</v>
      </c>
      <c r="O614">
        <v>2</v>
      </c>
      <c r="P614">
        <v>3</v>
      </c>
      <c r="Q614" t="e">
        <f>VLOOKUP($A614,'[1]SheltersALL_2.17.22'!$1:$1048576,6,0)</f>
        <v>#N/A</v>
      </c>
      <c r="R614" t="str">
        <f>VLOOKUP($A614, [1]FA21_Ridership!$1:$1048576,11, 0)</f>
        <v>OAKLAND</v>
      </c>
      <c r="S614" t="str">
        <f>VLOOKUP($A614, [1]FA21_Ridership!$1:$1048576,12, 0)</f>
        <v>ALAMEDA</v>
      </c>
      <c r="T614">
        <f>VLOOKUP($A614, [1]FA21_Ridership!$1:$1048576,13, 0)</f>
        <v>3</v>
      </c>
      <c r="U614">
        <f t="shared" si="45"/>
        <v>60</v>
      </c>
      <c r="V614" s="67">
        <f t="shared" si="46"/>
        <v>0.11799999999999999</v>
      </c>
      <c r="W614">
        <v>0.959677</v>
      </c>
      <c r="X614" s="67">
        <f t="shared" si="47"/>
        <v>0.92100000000000004</v>
      </c>
      <c r="Y614">
        <v>0.56653200000000004</v>
      </c>
      <c r="Z614" s="67">
        <f t="shared" si="48"/>
        <v>0.90900000000000003</v>
      </c>
      <c r="AA614">
        <f>VLOOKUP($C614,[1]Disability!$1:$1048576,5,FALSE)</f>
        <v>1</v>
      </c>
      <c r="AB614" s="67">
        <f t="shared" si="49"/>
        <v>0.72499999999999998</v>
      </c>
      <c r="AC614" t="e">
        <f>VLOOKUP($A614,#REF!,9,FALSE)</f>
        <v>#REF!</v>
      </c>
    </row>
    <row r="615" spans="1:29">
      <c r="A615">
        <v>53886</v>
      </c>
      <c r="B615">
        <v>614</v>
      </c>
      <c r="C615">
        <v>1009930</v>
      </c>
      <c r="D615" t="s">
        <v>4235</v>
      </c>
      <c r="E615" t="s">
        <v>4236</v>
      </c>
      <c r="G615" t="e">
        <f>VLOOKUP($H615,[1]BRT!$1:$1048576,1,0)</f>
        <v>#N/A</v>
      </c>
      <c r="H615" t="s">
        <v>4743</v>
      </c>
      <c r="I615">
        <v>37.732660000000003</v>
      </c>
      <c r="J615">
        <v>-122.19463399999999</v>
      </c>
      <c r="K615">
        <v>1020</v>
      </c>
      <c r="L615">
        <v>20</v>
      </c>
      <c r="M615">
        <v>3</v>
      </c>
      <c r="N615">
        <v>1</v>
      </c>
      <c r="O615">
        <v>2</v>
      </c>
      <c r="P615">
        <v>3</v>
      </c>
      <c r="Q615" t="e">
        <f>VLOOKUP($A615,'[1]SheltersALL_2.17.22'!$1:$1048576,6,0)</f>
        <v>#N/A</v>
      </c>
      <c r="R615" t="str">
        <f>VLOOKUP($A615, [1]FA21_Ridership!$1:$1048576,11, 0)</f>
        <v>OAKLAND</v>
      </c>
      <c r="S615" t="str">
        <f>VLOOKUP($A615, [1]FA21_Ridership!$1:$1048576,12, 0)</f>
        <v>ALAMEDA</v>
      </c>
      <c r="T615">
        <f>VLOOKUP($A615, [1]FA21_Ridership!$1:$1048576,13, 0)</f>
        <v>3</v>
      </c>
      <c r="U615">
        <f t="shared" si="45"/>
        <v>60</v>
      </c>
      <c r="V615" s="67">
        <f t="shared" si="46"/>
        <v>0.11799999999999999</v>
      </c>
      <c r="W615">
        <v>0.98042799999999997</v>
      </c>
      <c r="X615" s="67">
        <f t="shared" si="47"/>
        <v>0.96699999999999997</v>
      </c>
      <c r="Y615">
        <v>0.58981700000000004</v>
      </c>
      <c r="Z615" s="67">
        <f t="shared" si="48"/>
        <v>0.93100000000000005</v>
      </c>
      <c r="AA615">
        <f>VLOOKUP($C615,[1]Disability!$1:$1048576,5,FALSE)</f>
        <v>1</v>
      </c>
      <c r="AB615" s="67">
        <f t="shared" si="49"/>
        <v>0.72499999999999998</v>
      </c>
      <c r="AC615" t="e">
        <f>VLOOKUP($A615,#REF!,9,FALSE)</f>
        <v>#REF!</v>
      </c>
    </row>
    <row r="616" spans="1:29">
      <c r="A616">
        <v>53680</v>
      </c>
      <c r="B616">
        <v>615</v>
      </c>
      <c r="C616">
        <v>803970</v>
      </c>
      <c r="D616" t="s">
        <v>4235</v>
      </c>
      <c r="E616" t="s">
        <v>4236</v>
      </c>
      <c r="G616" t="e">
        <f>VLOOKUP($H616,[1]BRT!$1:$1048576,1,0)</f>
        <v>#N/A</v>
      </c>
      <c r="H616" t="s">
        <v>4744</v>
      </c>
      <c r="I616">
        <v>37.620614000000003</v>
      </c>
      <c r="J616">
        <v>-122.069614</v>
      </c>
      <c r="K616">
        <v>960</v>
      </c>
      <c r="L616">
        <v>60</v>
      </c>
      <c r="M616">
        <v>1</v>
      </c>
      <c r="N616">
        <v>0</v>
      </c>
      <c r="O616">
        <v>1</v>
      </c>
      <c r="P616">
        <v>1</v>
      </c>
      <c r="Q616" t="e">
        <f>VLOOKUP($A616,'[1]SheltersALL_2.17.22'!$1:$1048576,6,0)</f>
        <v>#N/A</v>
      </c>
      <c r="R616" t="str">
        <f>VLOOKUP($A616, [1]FA21_Ridership!$1:$1048576,11, 0)</f>
        <v>HAYWARD</v>
      </c>
      <c r="S616" t="str">
        <f>VLOOKUP($A616, [1]FA21_Ridership!$1:$1048576,12, 0)</f>
        <v>ALAMEDA</v>
      </c>
      <c r="T616">
        <f>VLOOKUP($A616, [1]FA21_Ridership!$1:$1048576,13, 0)</f>
        <v>4</v>
      </c>
      <c r="U616">
        <f t="shared" si="45"/>
        <v>60</v>
      </c>
      <c r="V616" s="67">
        <f t="shared" si="46"/>
        <v>0.11799999999999999</v>
      </c>
      <c r="W616">
        <v>0.75361400000000001</v>
      </c>
      <c r="X616" s="67">
        <f t="shared" si="47"/>
        <v>0.48</v>
      </c>
      <c r="Y616">
        <v>0.15021999999999999</v>
      </c>
      <c r="Z616" s="67">
        <f t="shared" si="48"/>
        <v>0.35899999999999999</v>
      </c>
      <c r="AA616">
        <f>VLOOKUP($C616,[1]Disability!$1:$1048576,5,FALSE)</f>
        <v>0</v>
      </c>
      <c r="AB616" s="67">
        <f t="shared" si="49"/>
        <v>0</v>
      </c>
      <c r="AC616" t="e">
        <f>VLOOKUP($A616,#REF!,9,FALSE)</f>
        <v>#REF!</v>
      </c>
    </row>
    <row r="617" spans="1:29">
      <c r="A617">
        <v>58389</v>
      </c>
      <c r="B617">
        <v>616</v>
      </c>
      <c r="C617">
        <v>302870</v>
      </c>
      <c r="D617" t="s">
        <v>4235</v>
      </c>
      <c r="E617" t="s">
        <v>4236</v>
      </c>
      <c r="G617" t="e">
        <f>VLOOKUP($H617,[1]BRT!$1:$1048576,1,0)</f>
        <v>#N/A</v>
      </c>
      <c r="H617" t="s">
        <v>4364</v>
      </c>
      <c r="I617">
        <v>37.892477999999997</v>
      </c>
      <c r="J617">
        <v>-122.25643100000001</v>
      </c>
      <c r="K617">
        <v>662</v>
      </c>
      <c r="L617">
        <v>60</v>
      </c>
      <c r="M617">
        <v>1</v>
      </c>
      <c r="N617">
        <v>0</v>
      </c>
      <c r="O617">
        <v>1</v>
      </c>
      <c r="P617">
        <v>1</v>
      </c>
      <c r="Q617" t="e">
        <f>VLOOKUP($A617,'[1]SheltersALL_2.17.22'!$1:$1048576,6,0)</f>
        <v>#N/A</v>
      </c>
      <c r="R617" t="str">
        <f>VLOOKUP($A617, [1]FA21_Ridership!$1:$1048576,11, 0)</f>
        <v>BERKELEY</v>
      </c>
      <c r="S617" t="str">
        <f>VLOOKUP($A617, [1]FA21_Ridership!$1:$1048576,12, 0)</f>
        <v>ALAMEDA</v>
      </c>
      <c r="T617">
        <f>VLOOKUP($A617, [1]FA21_Ridership!$1:$1048576,13, 0)</f>
        <v>1</v>
      </c>
      <c r="U617">
        <f t="shared" si="45"/>
        <v>60</v>
      </c>
      <c r="V617" s="67">
        <f t="shared" si="46"/>
        <v>0.11799999999999999</v>
      </c>
      <c r="W617">
        <v>0.224268</v>
      </c>
      <c r="X617" s="67">
        <f t="shared" si="47"/>
        <v>2.5000000000000001E-2</v>
      </c>
      <c r="Y617">
        <v>5.6701000000000001E-2</v>
      </c>
      <c r="Z617" s="67">
        <f t="shared" si="48"/>
        <v>0.106</v>
      </c>
      <c r="AA617">
        <f>VLOOKUP($C617,[1]Disability!$1:$1048576,5,FALSE)</f>
        <v>0</v>
      </c>
      <c r="AB617" s="67">
        <f t="shared" si="49"/>
        <v>0</v>
      </c>
      <c r="AC617" t="e">
        <f>VLOOKUP($A617,#REF!,9,FALSE)</f>
        <v>#REF!</v>
      </c>
    </row>
    <row r="618" spans="1:29">
      <c r="A618">
        <v>52560</v>
      </c>
      <c r="B618">
        <v>617</v>
      </c>
      <c r="C618">
        <v>705780</v>
      </c>
      <c r="D618" t="s">
        <v>4235</v>
      </c>
      <c r="E618" t="s">
        <v>4236</v>
      </c>
      <c r="G618" t="e">
        <f>VLOOKUP($H618,[1]BRT!$1:$1048576,1,0)</f>
        <v>#N/A</v>
      </c>
      <c r="H618" t="s">
        <v>4745</v>
      </c>
      <c r="I618">
        <v>37.546767000000003</v>
      </c>
      <c r="J618">
        <v>-121.972168</v>
      </c>
      <c r="K618">
        <v>720</v>
      </c>
      <c r="L618">
        <v>60</v>
      </c>
      <c r="M618">
        <v>1</v>
      </c>
      <c r="N618">
        <v>0</v>
      </c>
      <c r="O618">
        <v>1</v>
      </c>
      <c r="P618">
        <v>1</v>
      </c>
      <c r="Q618" t="e">
        <f>VLOOKUP($A618,'[1]SheltersALL_2.17.22'!$1:$1048576,6,0)</f>
        <v>#N/A</v>
      </c>
      <c r="R618" t="str">
        <f>VLOOKUP($A618, [1]FA21_Ridership!$1:$1048576,11, 0)</f>
        <v>FREMONT</v>
      </c>
      <c r="S618" t="str">
        <f>VLOOKUP($A618, [1]FA21_Ridership!$1:$1048576,12, 0)</f>
        <v>ALAMEDA</v>
      </c>
      <c r="T618">
        <f>VLOOKUP($A618, [1]FA21_Ridership!$1:$1048576,13, 0)</f>
        <v>5</v>
      </c>
      <c r="U618">
        <f t="shared" si="45"/>
        <v>60</v>
      </c>
      <c r="V618" s="67">
        <f t="shared" si="46"/>
        <v>0.11799999999999999</v>
      </c>
      <c r="W618">
        <v>0.85122699999999996</v>
      </c>
      <c r="X618" s="67">
        <f t="shared" si="47"/>
        <v>0.68100000000000005</v>
      </c>
      <c r="Y618">
        <v>4.3712000000000001E-2</v>
      </c>
      <c r="Z618" s="67">
        <f t="shared" si="48"/>
        <v>5.3999999999999999E-2</v>
      </c>
      <c r="AA618">
        <f>VLOOKUP($C618,[1]Disability!$1:$1048576,5,FALSE)</f>
        <v>0</v>
      </c>
      <c r="AB618" s="67">
        <f t="shared" si="49"/>
        <v>0</v>
      </c>
      <c r="AC618" t="e">
        <f>VLOOKUP($A618,#REF!,9,FALSE)</f>
        <v>#REF!</v>
      </c>
    </row>
    <row r="619" spans="1:29">
      <c r="A619">
        <v>54650</v>
      </c>
      <c r="B619">
        <v>618</v>
      </c>
      <c r="C619">
        <v>704760</v>
      </c>
      <c r="D619" t="s">
        <v>4235</v>
      </c>
      <c r="E619" t="s">
        <v>4236</v>
      </c>
      <c r="G619" t="e">
        <f>VLOOKUP($H619,[1]BRT!$1:$1048576,1,0)</f>
        <v>#N/A</v>
      </c>
      <c r="H619" t="s">
        <v>4746</v>
      </c>
      <c r="I619">
        <v>37.580947999999999</v>
      </c>
      <c r="J619">
        <v>-122.036843</v>
      </c>
      <c r="K619">
        <v>720</v>
      </c>
      <c r="L619">
        <v>60</v>
      </c>
      <c r="M619">
        <v>1</v>
      </c>
      <c r="N619">
        <v>0</v>
      </c>
      <c r="O619">
        <v>1</v>
      </c>
      <c r="P619">
        <v>1</v>
      </c>
      <c r="Q619" t="e">
        <f>VLOOKUP($A619,'[1]SheltersALL_2.17.22'!$1:$1048576,6,0)</f>
        <v>#N/A</v>
      </c>
      <c r="R619" t="str">
        <f>VLOOKUP($A619, [1]FA21_Ridership!$1:$1048576,11, 0)</f>
        <v>FREMONT</v>
      </c>
      <c r="S619" t="str">
        <f>VLOOKUP($A619, [1]FA21_Ridership!$1:$1048576,12, 0)</f>
        <v>ALAMEDA</v>
      </c>
      <c r="T619">
        <f>VLOOKUP($A619, [1]FA21_Ridership!$1:$1048576,13, 0)</f>
        <v>5</v>
      </c>
      <c r="U619">
        <f t="shared" si="45"/>
        <v>60</v>
      </c>
      <c r="V619" s="67">
        <f t="shared" si="46"/>
        <v>0.11799999999999999</v>
      </c>
      <c r="W619">
        <v>0.86291300000000004</v>
      </c>
      <c r="X619" s="67">
        <f t="shared" si="47"/>
        <v>0.70099999999999996</v>
      </c>
      <c r="Y619">
        <v>5.0874000000000003E-2</v>
      </c>
      <c r="Z619" s="67">
        <f t="shared" si="48"/>
        <v>8.3000000000000004E-2</v>
      </c>
      <c r="AA619">
        <f>VLOOKUP($C619,[1]Disability!$1:$1048576,5,FALSE)</f>
        <v>0</v>
      </c>
      <c r="AB619" s="67">
        <f t="shared" si="49"/>
        <v>0</v>
      </c>
      <c r="AC619" t="e">
        <f>VLOOKUP($A619,#REF!,9,FALSE)</f>
        <v>#REF!</v>
      </c>
    </row>
    <row r="620" spans="1:29">
      <c r="A620">
        <v>55719</v>
      </c>
      <c r="B620">
        <v>619</v>
      </c>
      <c r="C620">
        <v>801710</v>
      </c>
      <c r="D620" t="s">
        <v>4235</v>
      </c>
      <c r="E620" t="s">
        <v>4236</v>
      </c>
      <c r="G620" t="e">
        <f>VLOOKUP($H620,[1]BRT!$1:$1048576,1,0)</f>
        <v>#N/A</v>
      </c>
      <c r="H620" t="s">
        <v>4747</v>
      </c>
      <c r="I620">
        <v>37.644893000000003</v>
      </c>
      <c r="J620">
        <v>-122.08713</v>
      </c>
      <c r="K620">
        <v>960</v>
      </c>
      <c r="L620">
        <v>60</v>
      </c>
      <c r="M620">
        <v>1</v>
      </c>
      <c r="N620">
        <v>0</v>
      </c>
      <c r="O620">
        <v>1</v>
      </c>
      <c r="P620">
        <v>1</v>
      </c>
      <c r="Q620" t="e">
        <f>VLOOKUP($A620,'[1]SheltersALL_2.17.22'!$1:$1048576,6,0)</f>
        <v>#N/A</v>
      </c>
      <c r="R620" t="str">
        <f>VLOOKUP($A620, [1]FA21_Ridership!$1:$1048576,11, 0)</f>
        <v>HAYWARD</v>
      </c>
      <c r="S620" t="str">
        <f>VLOOKUP($A620, [1]FA21_Ridership!$1:$1048576,12, 0)</f>
        <v>ALAMEDA</v>
      </c>
      <c r="T620">
        <f>VLOOKUP($A620, [1]FA21_Ridership!$1:$1048576,13, 0)</f>
        <v>4</v>
      </c>
      <c r="U620">
        <f t="shared" si="45"/>
        <v>60</v>
      </c>
      <c r="V620" s="67">
        <f t="shared" si="46"/>
        <v>0.11799999999999999</v>
      </c>
      <c r="W620">
        <v>0.86158599999999996</v>
      </c>
      <c r="X620" s="67">
        <f t="shared" si="47"/>
        <v>0.7</v>
      </c>
      <c r="Y620">
        <v>0.13354199999999999</v>
      </c>
      <c r="Z620" s="67">
        <f t="shared" si="48"/>
        <v>0.32200000000000001</v>
      </c>
      <c r="AA620">
        <f>VLOOKUP($C620,[1]Disability!$1:$1048576,5,FALSE)</f>
        <v>0</v>
      </c>
      <c r="AB620" s="67">
        <f t="shared" si="49"/>
        <v>0</v>
      </c>
      <c r="AC620" t="e">
        <f>VLOOKUP($A620,#REF!,9,FALSE)</f>
        <v>#REF!</v>
      </c>
    </row>
    <row r="621" spans="1:29">
      <c r="A621">
        <v>57956</v>
      </c>
      <c r="B621">
        <v>620</v>
      </c>
      <c r="C621">
        <v>302520</v>
      </c>
      <c r="D621" t="s">
        <v>4235</v>
      </c>
      <c r="E621" t="s">
        <v>4236</v>
      </c>
      <c r="G621" t="e">
        <f>VLOOKUP($H621,[1]BRT!$1:$1048576,1,0)</f>
        <v>#N/A</v>
      </c>
      <c r="H621" t="s">
        <v>4684</v>
      </c>
      <c r="I621">
        <v>37.895091000000001</v>
      </c>
      <c r="J621">
        <v>-122.264483</v>
      </c>
      <c r="K621">
        <v>662</v>
      </c>
      <c r="L621">
        <v>60</v>
      </c>
      <c r="M621">
        <v>1</v>
      </c>
      <c r="N621">
        <v>0</v>
      </c>
      <c r="O621">
        <v>1</v>
      </c>
      <c r="P621">
        <v>1</v>
      </c>
      <c r="Q621" t="e">
        <f>VLOOKUP($A621,'[1]SheltersALL_2.17.22'!$1:$1048576,6,0)</f>
        <v>#N/A</v>
      </c>
      <c r="R621" t="str">
        <f>VLOOKUP($A621, [1]FA21_Ridership!$1:$1048576,11, 0)</f>
        <v>BERKELEY</v>
      </c>
      <c r="S621" t="str">
        <f>VLOOKUP($A621, [1]FA21_Ridership!$1:$1048576,12, 0)</f>
        <v>ALAMEDA</v>
      </c>
      <c r="T621">
        <f>VLOOKUP($A621, [1]FA21_Ridership!$1:$1048576,13, 0)</f>
        <v>1</v>
      </c>
      <c r="U621">
        <f t="shared" si="45"/>
        <v>60</v>
      </c>
      <c r="V621" s="67">
        <f t="shared" si="46"/>
        <v>0.11799999999999999</v>
      </c>
      <c r="W621">
        <v>0.23630899999999999</v>
      </c>
      <c r="X621" s="67">
        <f t="shared" si="47"/>
        <v>3.2000000000000001E-2</v>
      </c>
      <c r="Y621">
        <v>0.17704400000000001</v>
      </c>
      <c r="Z621" s="67">
        <f t="shared" si="48"/>
        <v>0.43</v>
      </c>
      <c r="AA621">
        <f>VLOOKUP($C621,[1]Disability!$1:$1048576,5,FALSE)</f>
        <v>0</v>
      </c>
      <c r="AB621" s="67">
        <f t="shared" si="49"/>
        <v>0</v>
      </c>
      <c r="AC621" t="e">
        <f>VLOOKUP($A621,#REF!,9,FALSE)</f>
        <v>#REF!</v>
      </c>
    </row>
    <row r="622" spans="1:29">
      <c r="A622">
        <v>57704</v>
      </c>
      <c r="B622">
        <v>621</v>
      </c>
      <c r="C622">
        <v>9802100</v>
      </c>
      <c r="D622" t="s">
        <v>4235</v>
      </c>
      <c r="E622" t="s">
        <v>4236</v>
      </c>
      <c r="G622" t="e">
        <f>VLOOKUP($H622,[1]BRT!$1:$1048576,1,0)</f>
        <v>#N/A</v>
      </c>
      <c r="H622" t="s">
        <v>4692</v>
      </c>
      <c r="I622">
        <v>37.669184999999999</v>
      </c>
      <c r="J622">
        <v>-122.10168</v>
      </c>
      <c r="K622">
        <v>960</v>
      </c>
      <c r="L622">
        <v>60</v>
      </c>
      <c r="M622">
        <v>1</v>
      </c>
      <c r="N622">
        <v>0</v>
      </c>
      <c r="O622">
        <v>1</v>
      </c>
      <c r="P622">
        <v>1</v>
      </c>
      <c r="Q622" t="e">
        <f>VLOOKUP($A622,'[1]SheltersALL_2.17.22'!$1:$1048576,6,0)</f>
        <v>#N/A</v>
      </c>
      <c r="R622" t="str">
        <f>VLOOKUP($A622, [1]FA21_Ridership!$1:$1048576,11, 0)</f>
        <v>COUNTY-ALAMEDA</v>
      </c>
      <c r="S622" t="str">
        <f>VLOOKUP($A622, [1]FA21_Ridership!$1:$1048576,12, 0)</f>
        <v>ALAMEDA</v>
      </c>
      <c r="T622">
        <f>VLOOKUP($A622, [1]FA21_Ridership!$1:$1048576,13, 0)</f>
        <v>4</v>
      </c>
      <c r="U622">
        <f t="shared" si="45"/>
        <v>60</v>
      </c>
      <c r="V622" s="67">
        <f t="shared" si="46"/>
        <v>0.11799999999999999</v>
      </c>
      <c r="W622">
        <v>0.90020699999999998</v>
      </c>
      <c r="X622" s="67">
        <f t="shared" si="47"/>
        <v>0.77200000000000002</v>
      </c>
      <c r="Y622">
        <v>0.39832299999999998</v>
      </c>
      <c r="Z622" s="67">
        <f t="shared" si="48"/>
        <v>0.76100000000000001</v>
      </c>
      <c r="AA622">
        <f>VLOOKUP($C622,[1]Disability!$1:$1048576,5,FALSE)</f>
        <v>0</v>
      </c>
      <c r="AB622" s="67">
        <f t="shared" si="49"/>
        <v>0</v>
      </c>
      <c r="AC622" t="e">
        <f>VLOOKUP($A622,#REF!,9,FALSE)</f>
        <v>#REF!</v>
      </c>
    </row>
    <row r="623" spans="1:29">
      <c r="A623">
        <v>55792</v>
      </c>
      <c r="B623">
        <v>622</v>
      </c>
      <c r="C623">
        <v>802650</v>
      </c>
      <c r="D623" t="s">
        <v>4235</v>
      </c>
      <c r="E623" t="s">
        <v>4236</v>
      </c>
      <c r="G623" t="e">
        <f>VLOOKUP($H623,[1]BRT!$1:$1048576,1,0)</f>
        <v>#N/A</v>
      </c>
      <c r="H623" t="s">
        <v>4748</v>
      </c>
      <c r="I623">
        <v>37.623629999999999</v>
      </c>
      <c r="J623">
        <v>-122.05931200000001</v>
      </c>
      <c r="K623">
        <v>960</v>
      </c>
      <c r="L623">
        <v>60</v>
      </c>
      <c r="M623">
        <v>1</v>
      </c>
      <c r="N623">
        <v>0</v>
      </c>
      <c r="O623">
        <v>1</v>
      </c>
      <c r="P623">
        <v>1</v>
      </c>
      <c r="Q623" t="e">
        <f>VLOOKUP($A623,'[1]SheltersALL_2.17.22'!$1:$1048576,6,0)</f>
        <v>#N/A</v>
      </c>
      <c r="R623" t="str">
        <f>VLOOKUP($A623, [1]FA21_Ridership!$1:$1048576,11, 0)</f>
        <v>HAYWARD</v>
      </c>
      <c r="S623" t="str">
        <f>VLOOKUP($A623, [1]FA21_Ridership!$1:$1048576,12, 0)</f>
        <v>ALAMEDA</v>
      </c>
      <c r="T623">
        <f>VLOOKUP($A623, [1]FA21_Ridership!$1:$1048576,13, 0)</f>
        <v>4</v>
      </c>
      <c r="U623">
        <f t="shared" si="45"/>
        <v>60</v>
      </c>
      <c r="V623" s="67">
        <f t="shared" si="46"/>
        <v>0.11799999999999999</v>
      </c>
      <c r="W623">
        <v>0.83967499999999995</v>
      </c>
      <c r="X623" s="67">
        <f t="shared" si="47"/>
        <v>0.64600000000000002</v>
      </c>
      <c r="Y623">
        <v>0.170984</v>
      </c>
      <c r="Z623" s="67">
        <f t="shared" si="48"/>
        <v>0.41099999999999998</v>
      </c>
      <c r="AA623">
        <f>VLOOKUP($C623,[1]Disability!$1:$1048576,5,FALSE)</f>
        <v>0</v>
      </c>
      <c r="AB623" s="67">
        <f t="shared" si="49"/>
        <v>0</v>
      </c>
      <c r="AC623" t="e">
        <f>VLOOKUP($A623,#REF!,9,FALSE)</f>
        <v>#REF!</v>
      </c>
    </row>
    <row r="624" spans="1:29">
      <c r="A624">
        <v>56503</v>
      </c>
      <c r="B624">
        <v>623</v>
      </c>
      <c r="C624">
        <v>1502720</v>
      </c>
      <c r="D624" t="s">
        <v>4235</v>
      </c>
      <c r="E624" t="s">
        <v>4236</v>
      </c>
      <c r="G624" t="e">
        <f>VLOOKUP($H624,[1]BRT!$1:$1048576,1,0)</f>
        <v>#N/A</v>
      </c>
      <c r="H624" t="s">
        <v>4749</v>
      </c>
      <c r="I624">
        <v>37.699235999999999</v>
      </c>
      <c r="J624">
        <v>-122.189003</v>
      </c>
      <c r="K624">
        <v>960</v>
      </c>
      <c r="L624">
        <v>60</v>
      </c>
      <c r="M624">
        <v>1</v>
      </c>
      <c r="N624">
        <v>0</v>
      </c>
      <c r="O624">
        <v>1</v>
      </c>
      <c r="P624">
        <v>1</v>
      </c>
      <c r="Q624" t="e">
        <f>VLOOKUP($A624,'[1]SheltersALL_2.17.22'!$1:$1048576,6,0)</f>
        <v>#N/A</v>
      </c>
      <c r="R624" t="str">
        <f>VLOOKUP($A624, [1]FA21_Ridership!$1:$1048576,11, 0)</f>
        <v>SAN LEANDRO</v>
      </c>
      <c r="S624" t="str">
        <f>VLOOKUP($A624, [1]FA21_Ridership!$1:$1048576,12, 0)</f>
        <v>ALAMEDA</v>
      </c>
      <c r="T624">
        <f>VLOOKUP($A624, [1]FA21_Ridership!$1:$1048576,13, 0)</f>
        <v>3</v>
      </c>
      <c r="U624">
        <f t="shared" si="45"/>
        <v>60</v>
      </c>
      <c r="V624" s="67">
        <f t="shared" si="46"/>
        <v>0.11799999999999999</v>
      </c>
      <c r="W624">
        <v>0.819191</v>
      </c>
      <c r="X624" s="67">
        <f t="shared" si="47"/>
        <v>0.61099999999999999</v>
      </c>
      <c r="Y624">
        <v>0.19028700000000001</v>
      </c>
      <c r="Z624" s="67">
        <f t="shared" si="48"/>
        <v>0.45800000000000002</v>
      </c>
      <c r="AA624">
        <f>VLOOKUP($C624,[1]Disability!$1:$1048576,5,FALSE)</f>
        <v>0</v>
      </c>
      <c r="AB624" s="67">
        <f t="shared" si="49"/>
        <v>0</v>
      </c>
      <c r="AC624" t="e">
        <f>VLOOKUP($A624,#REF!,9,FALSE)</f>
        <v>#REF!</v>
      </c>
    </row>
    <row r="625" spans="1:29">
      <c r="A625">
        <v>54430</v>
      </c>
      <c r="B625">
        <v>624</v>
      </c>
      <c r="C625">
        <v>1601070</v>
      </c>
      <c r="D625" t="s">
        <v>4235</v>
      </c>
      <c r="E625" t="s">
        <v>4236</v>
      </c>
      <c r="G625" t="e">
        <f>VLOOKUP($H625,[1]BRT!$1:$1048576,1,0)</f>
        <v>#N/A</v>
      </c>
      <c r="H625" t="s">
        <v>4750</v>
      </c>
      <c r="I625">
        <v>37.978391999999999</v>
      </c>
      <c r="J625">
        <v>-122.350962</v>
      </c>
      <c r="K625">
        <v>1178</v>
      </c>
      <c r="L625">
        <v>60</v>
      </c>
      <c r="M625">
        <v>1</v>
      </c>
      <c r="N625">
        <v>0</v>
      </c>
      <c r="O625">
        <v>1</v>
      </c>
      <c r="P625">
        <v>1</v>
      </c>
      <c r="Q625" t="e">
        <f>VLOOKUP($A625,'[1]SheltersALL_2.17.22'!$1:$1048576,6,0)</f>
        <v>#N/A</v>
      </c>
      <c r="R625" t="str">
        <f>VLOOKUP($A625, [1]FA21_Ridership!$1:$1048576,11, 0)</f>
        <v>SAN PABLO</v>
      </c>
      <c r="S625" t="str">
        <f>VLOOKUP($A625, [1]FA21_Ridership!$1:$1048576,12, 0)</f>
        <v>CONTRA COSTA</v>
      </c>
      <c r="T625">
        <f>VLOOKUP($A625, [1]FA21_Ridership!$1:$1048576,13, 0)</f>
        <v>1</v>
      </c>
      <c r="U625">
        <f t="shared" si="45"/>
        <v>60</v>
      </c>
      <c r="V625" s="67">
        <f t="shared" si="46"/>
        <v>0.11799999999999999</v>
      </c>
      <c r="W625">
        <v>0.84975400000000001</v>
      </c>
      <c r="X625" s="67">
        <f t="shared" si="47"/>
        <v>0.67600000000000005</v>
      </c>
      <c r="Y625">
        <v>0.395731</v>
      </c>
      <c r="Z625" s="67">
        <f t="shared" si="48"/>
        <v>0.76</v>
      </c>
      <c r="AA625">
        <f>VLOOKUP($C625,[1]Disability!$1:$1048576,5,FALSE)</f>
        <v>0</v>
      </c>
      <c r="AB625" s="67">
        <f t="shared" si="49"/>
        <v>0</v>
      </c>
      <c r="AC625" t="e">
        <f>VLOOKUP($A625,#REF!,9,FALSE)</f>
        <v>#REF!</v>
      </c>
    </row>
    <row r="626" spans="1:29">
      <c r="A626">
        <v>57114</v>
      </c>
      <c r="B626">
        <v>625</v>
      </c>
      <c r="C626">
        <v>1302890</v>
      </c>
      <c r="D626" t="s">
        <v>4235</v>
      </c>
      <c r="E626" t="s">
        <v>4236</v>
      </c>
      <c r="G626" t="e">
        <f>VLOOKUP($H626,[1]BRT!$1:$1048576,1,0)</f>
        <v>#N/A</v>
      </c>
      <c r="H626" t="s">
        <v>4751</v>
      </c>
      <c r="I626">
        <v>37.921309999999998</v>
      </c>
      <c r="J626">
        <v>-122.327123</v>
      </c>
      <c r="K626">
        <v>838</v>
      </c>
      <c r="L626">
        <v>60</v>
      </c>
      <c r="M626">
        <v>1</v>
      </c>
      <c r="N626">
        <v>0</v>
      </c>
      <c r="O626">
        <v>1</v>
      </c>
      <c r="P626">
        <v>1</v>
      </c>
      <c r="Q626" t="e">
        <f>VLOOKUP($A626,'[1]SheltersALL_2.17.22'!$1:$1048576,6,0)</f>
        <v>#N/A</v>
      </c>
      <c r="R626" t="str">
        <f>VLOOKUP($A626, [1]FA21_Ridership!$1:$1048576,11, 0)</f>
        <v>RICHMOND</v>
      </c>
      <c r="S626" t="str">
        <f>VLOOKUP($A626, [1]FA21_Ridership!$1:$1048576,12, 0)</f>
        <v>CONTRA COSTA</v>
      </c>
      <c r="T626">
        <f>VLOOKUP($A626, [1]FA21_Ridership!$1:$1048576,13, 0)</f>
        <v>1</v>
      </c>
      <c r="U626">
        <f t="shared" si="45"/>
        <v>60</v>
      </c>
      <c r="V626" s="67">
        <f t="shared" si="46"/>
        <v>0.11799999999999999</v>
      </c>
      <c r="W626">
        <v>0.89219199999999999</v>
      </c>
      <c r="X626" s="67">
        <f t="shared" si="47"/>
        <v>0.754</v>
      </c>
      <c r="Y626">
        <v>0.57556799999999997</v>
      </c>
      <c r="Z626" s="67">
        <f t="shared" si="48"/>
        <v>0.92200000000000004</v>
      </c>
      <c r="AA626">
        <f>VLOOKUP($C626,[1]Disability!$1:$1048576,5,FALSE)</f>
        <v>0</v>
      </c>
      <c r="AB626" s="67">
        <f t="shared" si="49"/>
        <v>0</v>
      </c>
      <c r="AC626" t="e">
        <f>VLOOKUP($A626,#REF!,9,FALSE)</f>
        <v>#REF!</v>
      </c>
    </row>
    <row r="627" spans="1:29">
      <c r="A627">
        <v>57931</v>
      </c>
      <c r="B627">
        <v>626</v>
      </c>
      <c r="C627">
        <v>705750</v>
      </c>
      <c r="D627" t="s">
        <v>4235</v>
      </c>
      <c r="E627" t="s">
        <v>4236</v>
      </c>
      <c r="G627" t="e">
        <f>VLOOKUP($H627,[1]BRT!$1:$1048576,1,0)</f>
        <v>#N/A</v>
      </c>
      <c r="H627" t="s">
        <v>4752</v>
      </c>
      <c r="I627">
        <v>37.554889000000003</v>
      </c>
      <c r="J627">
        <v>-121.96572399999999</v>
      </c>
      <c r="K627">
        <v>838</v>
      </c>
      <c r="L627">
        <v>60</v>
      </c>
      <c r="M627">
        <v>1</v>
      </c>
      <c r="N627">
        <v>0</v>
      </c>
      <c r="O627">
        <v>1</v>
      </c>
      <c r="P627">
        <v>1</v>
      </c>
      <c r="Q627" t="e">
        <f>VLOOKUP($A627,'[1]SheltersALL_2.17.22'!$1:$1048576,6,0)</f>
        <v>#N/A</v>
      </c>
      <c r="R627" t="str">
        <f>VLOOKUP($A627, [1]FA21_Ridership!$1:$1048576,11, 0)</f>
        <v>FREMONT</v>
      </c>
      <c r="S627" t="str">
        <f>VLOOKUP($A627, [1]FA21_Ridership!$1:$1048576,12, 0)</f>
        <v>ALAMEDA</v>
      </c>
      <c r="T627">
        <f>VLOOKUP($A627, [1]FA21_Ridership!$1:$1048576,13, 0)</f>
        <v>5</v>
      </c>
      <c r="U627">
        <f t="shared" si="45"/>
        <v>60</v>
      </c>
      <c r="V627" s="67">
        <f t="shared" si="46"/>
        <v>0.11799999999999999</v>
      </c>
      <c r="W627">
        <v>0.78836600000000001</v>
      </c>
      <c r="X627" s="67">
        <f t="shared" si="47"/>
        <v>0.56799999999999995</v>
      </c>
      <c r="Y627">
        <v>7.6453999999999994E-2</v>
      </c>
      <c r="Z627" s="67">
        <f t="shared" si="48"/>
        <v>0.152</v>
      </c>
      <c r="AA627">
        <f>VLOOKUP($C627,[1]Disability!$1:$1048576,5,FALSE)</f>
        <v>0</v>
      </c>
      <c r="AB627" s="67">
        <f t="shared" si="49"/>
        <v>0</v>
      </c>
      <c r="AC627" t="e">
        <f>VLOOKUP($A627,#REF!,9,FALSE)</f>
        <v>#REF!</v>
      </c>
    </row>
    <row r="628" spans="1:29">
      <c r="A628">
        <v>53550</v>
      </c>
      <c r="B628">
        <v>627</v>
      </c>
      <c r="C628">
        <v>901190</v>
      </c>
      <c r="D628" t="s">
        <v>4235</v>
      </c>
      <c r="E628" t="s">
        <v>4236</v>
      </c>
      <c r="G628" t="e">
        <f>VLOOKUP($H628,[1]BRT!$1:$1048576,1,0)</f>
        <v>#N/A</v>
      </c>
      <c r="H628" t="s">
        <v>4310</v>
      </c>
      <c r="I628">
        <v>37.535963000000002</v>
      </c>
      <c r="J628">
        <v>-122.029106</v>
      </c>
      <c r="K628">
        <v>720</v>
      </c>
      <c r="L628">
        <v>60</v>
      </c>
      <c r="M628">
        <v>1</v>
      </c>
      <c r="N628">
        <v>0</v>
      </c>
      <c r="O628">
        <v>1</v>
      </c>
      <c r="P628">
        <v>1</v>
      </c>
      <c r="Q628" t="str">
        <f>VLOOKUP($A628,'[1]SheltersALL_2.17.22'!$1:$1048576,6,0)</f>
        <v>Newark</v>
      </c>
      <c r="R628" t="str">
        <f>VLOOKUP($A628, [1]FA21_Ridership!$1:$1048576,11, 0)</f>
        <v>NEWARK</v>
      </c>
      <c r="S628" t="str">
        <f>VLOOKUP($A628, [1]FA21_Ridership!$1:$1048576,12, 0)</f>
        <v>ALAMEDA</v>
      </c>
      <c r="T628">
        <f>VLOOKUP($A628, [1]FA21_Ridership!$1:$1048576,13, 0)</f>
        <v>5</v>
      </c>
      <c r="U628">
        <f t="shared" si="45"/>
        <v>60</v>
      </c>
      <c r="V628" s="67">
        <f t="shared" si="46"/>
        <v>0.11799999999999999</v>
      </c>
      <c r="W628">
        <v>0.81564499999999995</v>
      </c>
      <c r="X628" s="67">
        <f t="shared" si="47"/>
        <v>0.60599999999999998</v>
      </c>
      <c r="Y628">
        <v>0.120085</v>
      </c>
      <c r="Z628" s="67">
        <f t="shared" si="48"/>
        <v>0.30199999999999999</v>
      </c>
      <c r="AA628">
        <f>VLOOKUP($C628,[1]Disability!$1:$1048576,5,FALSE)</f>
        <v>0</v>
      </c>
      <c r="AB628" s="67">
        <f t="shared" si="49"/>
        <v>0</v>
      </c>
      <c r="AC628" t="e">
        <f>VLOOKUP($A628,#REF!,9,FALSE)</f>
        <v>#REF!</v>
      </c>
    </row>
    <row r="629" spans="1:29">
      <c r="A629">
        <v>50891</v>
      </c>
      <c r="B629">
        <v>628</v>
      </c>
      <c r="C629">
        <v>9901780</v>
      </c>
      <c r="D629" t="s">
        <v>4235</v>
      </c>
      <c r="E629" t="s">
        <v>4236</v>
      </c>
      <c r="G629" t="e">
        <f>VLOOKUP($H629,[1]BRT!$1:$1048576,1,0)</f>
        <v>#N/A</v>
      </c>
      <c r="H629" t="s">
        <v>4753</v>
      </c>
      <c r="I629">
        <v>37.972760999999998</v>
      </c>
      <c r="J629">
        <v>-122.349362</v>
      </c>
      <c r="K629">
        <v>1178</v>
      </c>
      <c r="L629">
        <v>60</v>
      </c>
      <c r="M629">
        <v>1</v>
      </c>
      <c r="N629">
        <v>0</v>
      </c>
      <c r="O629">
        <v>1</v>
      </c>
      <c r="P629">
        <v>1</v>
      </c>
      <c r="Q629" t="e">
        <f>VLOOKUP($A629,'[1]SheltersALL_2.17.22'!$1:$1048576,6,0)</f>
        <v>#N/A</v>
      </c>
      <c r="R629" t="str">
        <f>VLOOKUP($A629, [1]FA21_Ridership!$1:$1048576,11, 0)</f>
        <v>SAN PABLO</v>
      </c>
      <c r="S629" t="str">
        <f>VLOOKUP($A629, [1]FA21_Ridership!$1:$1048576,12, 0)</f>
        <v>CONTRA COSTA</v>
      </c>
      <c r="T629">
        <f>VLOOKUP($A629, [1]FA21_Ridership!$1:$1048576,13, 0)</f>
        <v>1</v>
      </c>
      <c r="U629">
        <f t="shared" si="45"/>
        <v>60</v>
      </c>
      <c r="V629" s="67">
        <f t="shared" si="46"/>
        <v>0.11799999999999999</v>
      </c>
      <c r="W629">
        <v>0.96424900000000002</v>
      </c>
      <c r="X629" s="67">
        <f t="shared" si="47"/>
        <v>0.93200000000000005</v>
      </c>
      <c r="Y629">
        <v>0.131767</v>
      </c>
      <c r="Z629" s="67">
        <f t="shared" si="48"/>
        <v>0.32</v>
      </c>
      <c r="AA629">
        <f>VLOOKUP($C629,[1]Disability!$1:$1048576,5,FALSE)</f>
        <v>0</v>
      </c>
      <c r="AB629" s="67">
        <f t="shared" si="49"/>
        <v>0</v>
      </c>
      <c r="AC629" t="e">
        <f>VLOOKUP($A629,#REF!,9,FALSE)</f>
        <v>#REF!</v>
      </c>
    </row>
    <row r="630" spans="1:29">
      <c r="A630">
        <v>58789</v>
      </c>
      <c r="B630">
        <v>629</v>
      </c>
      <c r="C630">
        <v>803950</v>
      </c>
      <c r="D630" t="s">
        <v>4235</v>
      </c>
      <c r="E630" t="s">
        <v>4236</v>
      </c>
      <c r="G630" t="e">
        <f>VLOOKUP($H630,[1]BRT!$1:$1048576,1,0)</f>
        <v>#N/A</v>
      </c>
      <c r="H630" t="s">
        <v>4754</v>
      </c>
      <c r="I630">
        <v>37.621319999999997</v>
      </c>
      <c r="J630">
        <v>-122.064543</v>
      </c>
      <c r="K630">
        <v>961</v>
      </c>
      <c r="L630">
        <v>60</v>
      </c>
      <c r="M630">
        <v>1</v>
      </c>
      <c r="N630">
        <v>0</v>
      </c>
      <c r="O630">
        <v>1</v>
      </c>
      <c r="P630">
        <v>1</v>
      </c>
      <c r="Q630" t="e">
        <f>VLOOKUP($A630,'[1]SheltersALL_2.17.22'!$1:$1048576,6,0)</f>
        <v>#N/A</v>
      </c>
      <c r="R630" t="str">
        <f>VLOOKUP($A630, [1]FA21_Ridership!$1:$1048576,11, 0)</f>
        <v>HAYWARD</v>
      </c>
      <c r="S630" t="str">
        <f>VLOOKUP($A630, [1]FA21_Ridership!$1:$1048576,12, 0)</f>
        <v>ALAMEDA</v>
      </c>
      <c r="T630">
        <f>VLOOKUP($A630, [1]FA21_Ridership!$1:$1048576,13, 0)</f>
        <v>4</v>
      </c>
      <c r="U630">
        <f t="shared" si="45"/>
        <v>60</v>
      </c>
      <c r="V630" s="67">
        <f t="shared" si="46"/>
        <v>0.11799999999999999</v>
      </c>
      <c r="W630">
        <v>0.75361400000000001</v>
      </c>
      <c r="X630" s="67">
        <f t="shared" si="47"/>
        <v>0.48</v>
      </c>
      <c r="Y630">
        <v>0.15021999999999999</v>
      </c>
      <c r="Z630" s="67">
        <f t="shared" si="48"/>
        <v>0.35899999999999999</v>
      </c>
      <c r="AA630">
        <f>VLOOKUP($C630,[1]Disability!$1:$1048576,5,FALSE)</f>
        <v>0</v>
      </c>
      <c r="AB630" s="67">
        <f t="shared" si="49"/>
        <v>0</v>
      </c>
      <c r="AC630" t="e">
        <f>VLOOKUP($A630,#REF!,9,FALSE)</f>
        <v>#REF!</v>
      </c>
    </row>
    <row r="631" spans="1:29">
      <c r="A631">
        <v>53219</v>
      </c>
      <c r="B631">
        <v>630</v>
      </c>
      <c r="C631">
        <v>9901400</v>
      </c>
      <c r="D631" t="s">
        <v>4235</v>
      </c>
      <c r="E631" t="s">
        <v>4236</v>
      </c>
      <c r="G631" t="e">
        <f>VLOOKUP($H631,[1]BRT!$1:$1048576,1,0)</f>
        <v>#N/A</v>
      </c>
      <c r="H631" t="s">
        <v>4755</v>
      </c>
      <c r="I631">
        <v>37.961573000000001</v>
      </c>
      <c r="J631">
        <v>-122.281379</v>
      </c>
      <c r="K631">
        <v>720</v>
      </c>
      <c r="L631">
        <v>60</v>
      </c>
      <c r="M631">
        <v>1</v>
      </c>
      <c r="N631">
        <v>0</v>
      </c>
      <c r="O631">
        <v>1</v>
      </c>
      <c r="P631">
        <v>1</v>
      </c>
      <c r="Q631" t="e">
        <f>VLOOKUP($A631,'[1]SheltersALL_2.17.22'!$1:$1048576,6,0)</f>
        <v>#N/A</v>
      </c>
      <c r="R631" t="str">
        <f>VLOOKUP($A631, [1]FA21_Ridership!$1:$1048576,11, 0)</f>
        <v>COUNTY-CONTRA COSTA</v>
      </c>
      <c r="S631" t="str">
        <f>VLOOKUP($A631, [1]FA21_Ridership!$1:$1048576,12, 0)</f>
        <v>CONTRA COSTA</v>
      </c>
      <c r="T631">
        <f>VLOOKUP($A631, [1]FA21_Ridership!$1:$1048576,13, 0)</f>
        <v>1</v>
      </c>
      <c r="U631">
        <f t="shared" si="45"/>
        <v>60</v>
      </c>
      <c r="V631" s="67">
        <f t="shared" si="46"/>
        <v>0.11799999999999999</v>
      </c>
      <c r="W631">
        <v>0.681199</v>
      </c>
      <c r="X631" s="67">
        <f t="shared" si="47"/>
        <v>0.38500000000000001</v>
      </c>
      <c r="Y631">
        <v>8.9010000000000006E-2</v>
      </c>
      <c r="Z631" s="67">
        <f t="shared" si="48"/>
        <v>0.20399999999999999</v>
      </c>
      <c r="AA631">
        <f>VLOOKUP($C631,[1]Disability!$1:$1048576,5,FALSE)</f>
        <v>0</v>
      </c>
      <c r="AB631" s="67">
        <f t="shared" si="49"/>
        <v>0</v>
      </c>
      <c r="AC631" t="e">
        <f>VLOOKUP($A631,#REF!,9,FALSE)</f>
        <v>#REF!</v>
      </c>
    </row>
    <row r="632" spans="1:29">
      <c r="A632">
        <v>58144</v>
      </c>
      <c r="B632">
        <v>631</v>
      </c>
      <c r="C632">
        <v>704090</v>
      </c>
      <c r="D632" t="s">
        <v>4235</v>
      </c>
      <c r="E632" t="s">
        <v>4236</v>
      </c>
      <c r="G632" t="e">
        <f>VLOOKUP($H632,[1]BRT!$1:$1048576,1,0)</f>
        <v>#N/A</v>
      </c>
      <c r="H632" t="s">
        <v>4756</v>
      </c>
      <c r="I632">
        <v>37.577174999999997</v>
      </c>
      <c r="J632">
        <v>-121.979607</v>
      </c>
      <c r="K632">
        <v>720</v>
      </c>
      <c r="L632">
        <v>60</v>
      </c>
      <c r="M632">
        <v>1</v>
      </c>
      <c r="N632">
        <v>0</v>
      </c>
      <c r="O632">
        <v>1</v>
      </c>
      <c r="P632">
        <v>1</v>
      </c>
      <c r="Q632" t="e">
        <f>VLOOKUP($A632,'[1]SheltersALL_2.17.22'!$1:$1048576,6,0)</f>
        <v>#N/A</v>
      </c>
      <c r="R632" t="str">
        <f>VLOOKUP($A632, [1]FA21_Ridership!$1:$1048576,11, 0)</f>
        <v>FREMONT</v>
      </c>
      <c r="S632" t="str">
        <f>VLOOKUP($A632, [1]FA21_Ridership!$1:$1048576,12, 0)</f>
        <v>ALAMEDA</v>
      </c>
      <c r="T632">
        <f>VLOOKUP($A632, [1]FA21_Ridership!$1:$1048576,13, 0)</f>
        <v>5</v>
      </c>
      <c r="U632">
        <f t="shared" si="45"/>
        <v>60</v>
      </c>
      <c r="V632" s="67">
        <f t="shared" si="46"/>
        <v>0.11799999999999999</v>
      </c>
      <c r="W632">
        <v>0.52717199999999997</v>
      </c>
      <c r="X632" s="67">
        <f t="shared" si="47"/>
        <v>0.216</v>
      </c>
      <c r="Y632">
        <v>0.10176499999999999</v>
      </c>
      <c r="Z632" s="67">
        <f t="shared" si="48"/>
        <v>0.251</v>
      </c>
      <c r="AA632">
        <f>VLOOKUP($C632,[1]Disability!$1:$1048576,5,FALSE)</f>
        <v>0</v>
      </c>
      <c r="AB632" s="67">
        <f t="shared" si="49"/>
        <v>0</v>
      </c>
      <c r="AC632" t="e">
        <f>VLOOKUP($A632,#REF!,9,FALSE)</f>
        <v>#REF!</v>
      </c>
    </row>
    <row r="633" spans="1:29">
      <c r="A633">
        <v>53170</v>
      </c>
      <c r="B633">
        <v>632</v>
      </c>
      <c r="C633">
        <v>702460</v>
      </c>
      <c r="D633" t="s">
        <v>4235</v>
      </c>
      <c r="E633" t="s">
        <v>4236</v>
      </c>
      <c r="G633" t="e">
        <f>VLOOKUP($H633,[1]BRT!$1:$1048576,1,0)</f>
        <v>#N/A</v>
      </c>
      <c r="H633" t="s">
        <v>4757</v>
      </c>
      <c r="I633">
        <v>37.496437</v>
      </c>
      <c r="J633">
        <v>-121.948606</v>
      </c>
      <c r="K633">
        <v>840</v>
      </c>
      <c r="L633">
        <v>60</v>
      </c>
      <c r="M633">
        <v>1</v>
      </c>
      <c r="N633">
        <v>0</v>
      </c>
      <c r="O633">
        <v>1</v>
      </c>
      <c r="P633">
        <v>1</v>
      </c>
      <c r="Q633" t="e">
        <f>VLOOKUP($A633,'[1]SheltersALL_2.17.22'!$1:$1048576,6,0)</f>
        <v>#N/A</v>
      </c>
      <c r="R633" t="str">
        <f>VLOOKUP($A633, [1]FA21_Ridership!$1:$1048576,11, 0)</f>
        <v>FREMONT</v>
      </c>
      <c r="S633" t="str">
        <f>VLOOKUP($A633, [1]FA21_Ridership!$1:$1048576,12, 0)</f>
        <v>ALAMEDA</v>
      </c>
      <c r="T633">
        <f>VLOOKUP($A633, [1]FA21_Ridership!$1:$1048576,13, 0)</f>
        <v>5</v>
      </c>
      <c r="U633">
        <f t="shared" si="45"/>
        <v>60</v>
      </c>
      <c r="V633" s="67">
        <f t="shared" si="46"/>
        <v>0.11799999999999999</v>
      </c>
      <c r="W633">
        <v>0.94135500000000005</v>
      </c>
      <c r="X633" s="67">
        <f t="shared" si="47"/>
        <v>0.86599999999999999</v>
      </c>
      <c r="Y633">
        <v>7.7732999999999997E-2</v>
      </c>
      <c r="Z633" s="67">
        <f t="shared" si="48"/>
        <v>0.16</v>
      </c>
      <c r="AA633">
        <f>VLOOKUP($C633,[1]Disability!$1:$1048576,5,FALSE)</f>
        <v>0</v>
      </c>
      <c r="AB633" s="67">
        <f t="shared" si="49"/>
        <v>0</v>
      </c>
      <c r="AC633" t="e">
        <f>VLOOKUP($A633,#REF!,9,FALSE)</f>
        <v>#REF!</v>
      </c>
    </row>
    <row r="634" spans="1:29">
      <c r="A634">
        <v>54375</v>
      </c>
      <c r="B634">
        <v>633</v>
      </c>
      <c r="C634">
        <v>302470</v>
      </c>
      <c r="D634" t="s">
        <v>4235</v>
      </c>
      <c r="E634" t="s">
        <v>4236</v>
      </c>
      <c r="G634" t="e">
        <f>VLOOKUP($H634,[1]BRT!$1:$1048576,1,0)</f>
        <v>#N/A</v>
      </c>
      <c r="H634" t="s">
        <v>4758</v>
      </c>
      <c r="I634">
        <v>37.881732999999997</v>
      </c>
      <c r="J634">
        <v>-122.261447</v>
      </c>
      <c r="K634">
        <v>661</v>
      </c>
      <c r="L634">
        <v>60</v>
      </c>
      <c r="M634">
        <v>1</v>
      </c>
      <c r="N634">
        <v>0</v>
      </c>
      <c r="O634">
        <v>1</v>
      </c>
      <c r="P634">
        <v>1</v>
      </c>
      <c r="Q634" t="e">
        <f>VLOOKUP($A634,'[1]SheltersALL_2.17.22'!$1:$1048576,6,0)</f>
        <v>#N/A</v>
      </c>
      <c r="R634" t="str">
        <f>VLOOKUP($A634, [1]FA21_Ridership!$1:$1048576,11, 0)</f>
        <v>BERKELEY</v>
      </c>
      <c r="S634" t="str">
        <f>VLOOKUP($A634, [1]FA21_Ridership!$1:$1048576,12, 0)</f>
        <v>ALAMEDA</v>
      </c>
      <c r="T634">
        <f>VLOOKUP($A634, [1]FA21_Ridership!$1:$1048576,13, 0)</f>
        <v>1</v>
      </c>
      <c r="U634">
        <f t="shared" si="45"/>
        <v>60</v>
      </c>
      <c r="V634" s="67">
        <f t="shared" si="46"/>
        <v>0.11799999999999999</v>
      </c>
      <c r="W634">
        <v>0.36662699999999998</v>
      </c>
      <c r="X634" s="67">
        <f t="shared" si="47"/>
        <v>0.105</v>
      </c>
      <c r="Y634">
        <v>0.118684</v>
      </c>
      <c r="Z634" s="67">
        <f t="shared" si="48"/>
        <v>0.3</v>
      </c>
      <c r="AA634">
        <f>VLOOKUP($C634,[1]Disability!$1:$1048576,5,FALSE)</f>
        <v>0</v>
      </c>
      <c r="AB634" s="67">
        <f t="shared" si="49"/>
        <v>0</v>
      </c>
      <c r="AC634" t="e">
        <f>VLOOKUP($A634,#REF!,9,FALSE)</f>
        <v>#REF!</v>
      </c>
    </row>
    <row r="635" spans="1:29">
      <c r="A635">
        <v>53215</v>
      </c>
      <c r="B635">
        <v>634</v>
      </c>
      <c r="C635">
        <v>302350</v>
      </c>
      <c r="D635" t="s">
        <v>4235</v>
      </c>
      <c r="E635" t="s">
        <v>4236</v>
      </c>
      <c r="G635" t="e">
        <f>VLOOKUP($H635,[1]BRT!$1:$1048576,1,0)</f>
        <v>#N/A</v>
      </c>
      <c r="H635" t="s">
        <v>4759</v>
      </c>
      <c r="I635">
        <v>37.88062</v>
      </c>
      <c r="J635">
        <v>-122.261486</v>
      </c>
      <c r="K635">
        <v>661</v>
      </c>
      <c r="L635">
        <v>60</v>
      </c>
      <c r="M635">
        <v>1</v>
      </c>
      <c r="N635">
        <v>0</v>
      </c>
      <c r="O635">
        <v>1</v>
      </c>
      <c r="P635">
        <v>1</v>
      </c>
      <c r="Q635" t="e">
        <f>VLOOKUP($A635,'[1]SheltersALL_2.17.22'!$1:$1048576,6,0)</f>
        <v>#N/A</v>
      </c>
      <c r="R635" t="str">
        <f>VLOOKUP($A635, [1]FA21_Ridership!$1:$1048576,11, 0)</f>
        <v>BERKELEY</v>
      </c>
      <c r="S635" t="str">
        <f>VLOOKUP($A635, [1]FA21_Ridership!$1:$1048576,12, 0)</f>
        <v>ALAMEDA</v>
      </c>
      <c r="T635">
        <f>VLOOKUP($A635, [1]FA21_Ridership!$1:$1048576,13, 0)</f>
        <v>1</v>
      </c>
      <c r="U635">
        <f t="shared" si="45"/>
        <v>60</v>
      </c>
      <c r="V635" s="67">
        <f t="shared" si="46"/>
        <v>0.11799999999999999</v>
      </c>
      <c r="W635">
        <v>0.36662699999999998</v>
      </c>
      <c r="X635" s="67">
        <f t="shared" si="47"/>
        <v>0.105</v>
      </c>
      <c r="Y635">
        <v>0.118684</v>
      </c>
      <c r="Z635" s="67">
        <f t="shared" si="48"/>
        <v>0.3</v>
      </c>
      <c r="AA635">
        <f>VLOOKUP($C635,[1]Disability!$1:$1048576,5,FALSE)</f>
        <v>0</v>
      </c>
      <c r="AB635" s="67">
        <f t="shared" si="49"/>
        <v>0</v>
      </c>
      <c r="AC635" t="e">
        <f>VLOOKUP($A635,#REF!,9,FALSE)</f>
        <v>#REF!</v>
      </c>
    </row>
    <row r="636" spans="1:29">
      <c r="A636">
        <v>55739</v>
      </c>
      <c r="B636">
        <v>635</v>
      </c>
      <c r="C636">
        <v>802560</v>
      </c>
      <c r="D636" t="s">
        <v>4235</v>
      </c>
      <c r="E636" t="s">
        <v>4236</v>
      </c>
      <c r="G636" t="e">
        <f>VLOOKUP($H636,[1]BRT!$1:$1048576,1,0)</f>
        <v>#N/A</v>
      </c>
      <c r="H636" t="s">
        <v>4760</v>
      </c>
      <c r="I636">
        <v>37.630349000000002</v>
      </c>
      <c r="J636">
        <v>-122.06243499999999</v>
      </c>
      <c r="K636">
        <v>960</v>
      </c>
      <c r="L636">
        <v>60</v>
      </c>
      <c r="M636">
        <v>1</v>
      </c>
      <c r="N636">
        <v>0</v>
      </c>
      <c r="O636">
        <v>1</v>
      </c>
      <c r="P636">
        <v>1</v>
      </c>
      <c r="Q636" t="e">
        <f>VLOOKUP($A636,'[1]SheltersALL_2.17.22'!$1:$1048576,6,0)</f>
        <v>#N/A</v>
      </c>
      <c r="R636" t="str">
        <f>VLOOKUP($A636, [1]FA21_Ridership!$1:$1048576,11, 0)</f>
        <v>HAYWARD</v>
      </c>
      <c r="S636" t="str">
        <f>VLOOKUP($A636, [1]FA21_Ridership!$1:$1048576,12, 0)</f>
        <v>ALAMEDA</v>
      </c>
      <c r="T636">
        <f>VLOOKUP($A636, [1]FA21_Ridership!$1:$1048576,13, 0)</f>
        <v>4</v>
      </c>
      <c r="U636">
        <f t="shared" si="45"/>
        <v>60</v>
      </c>
      <c r="V636" s="67">
        <f t="shared" si="46"/>
        <v>0.11799999999999999</v>
      </c>
      <c r="W636">
        <v>0.90378800000000004</v>
      </c>
      <c r="X636" s="67">
        <f t="shared" si="47"/>
        <v>0.78100000000000003</v>
      </c>
      <c r="Y636">
        <v>0.135689</v>
      </c>
      <c r="Z636" s="67">
        <f t="shared" si="48"/>
        <v>0.33200000000000002</v>
      </c>
      <c r="AA636">
        <f>VLOOKUP($C636,[1]Disability!$1:$1048576,5,FALSE)</f>
        <v>0</v>
      </c>
      <c r="AB636" s="67">
        <f t="shared" si="49"/>
        <v>0</v>
      </c>
      <c r="AC636" t="e">
        <f>VLOOKUP($A636,#REF!,9,FALSE)</f>
        <v>#REF!</v>
      </c>
    </row>
    <row r="637" spans="1:29">
      <c r="A637">
        <v>54517</v>
      </c>
      <c r="B637">
        <v>636</v>
      </c>
      <c r="C637">
        <v>1504080</v>
      </c>
      <c r="D637" t="s">
        <v>4235</v>
      </c>
      <c r="E637" t="s">
        <v>4236</v>
      </c>
      <c r="G637" t="e">
        <f>VLOOKUP($H637,[1]BRT!$1:$1048576,1,0)</f>
        <v>#N/A</v>
      </c>
      <c r="H637" t="s">
        <v>4761</v>
      </c>
      <c r="I637">
        <v>37.701334000000003</v>
      </c>
      <c r="J637">
        <v>-122.13014099999999</v>
      </c>
      <c r="K637">
        <v>960</v>
      </c>
      <c r="L637">
        <v>60</v>
      </c>
      <c r="M637">
        <v>1</v>
      </c>
      <c r="N637">
        <v>0</v>
      </c>
      <c r="O637">
        <v>1</v>
      </c>
      <c r="P637">
        <v>1</v>
      </c>
      <c r="Q637" t="e">
        <f>VLOOKUP($A637,'[1]SheltersALL_2.17.22'!$1:$1048576,6,0)</f>
        <v>#N/A</v>
      </c>
      <c r="R637" t="str">
        <f>VLOOKUP($A637, [1]FA21_Ridership!$1:$1048576,11, 0)</f>
        <v>SAN LEANDRO</v>
      </c>
      <c r="S637" t="str">
        <f>VLOOKUP($A637, [1]FA21_Ridership!$1:$1048576,12, 0)</f>
        <v>ALAMEDA</v>
      </c>
      <c r="T637">
        <f>VLOOKUP($A637, [1]FA21_Ridership!$1:$1048576,13, 0)</f>
        <v>4</v>
      </c>
      <c r="U637">
        <f t="shared" si="45"/>
        <v>60</v>
      </c>
      <c r="V637" s="67">
        <f t="shared" si="46"/>
        <v>0.11799999999999999</v>
      </c>
      <c r="W637">
        <v>0.90632699999999999</v>
      </c>
      <c r="X637" s="67">
        <f t="shared" si="47"/>
        <v>0.78500000000000003</v>
      </c>
      <c r="Y637">
        <v>0.116922</v>
      </c>
      <c r="Z637" s="67">
        <f t="shared" si="48"/>
        <v>0.29399999999999998</v>
      </c>
      <c r="AA637">
        <f>VLOOKUP($C637,[1]Disability!$1:$1048576,5,FALSE)</f>
        <v>0</v>
      </c>
      <c r="AB637" s="67">
        <f t="shared" si="49"/>
        <v>0</v>
      </c>
      <c r="AC637" t="e">
        <f>VLOOKUP($A637,#REF!,9,FALSE)</f>
        <v>#REF!</v>
      </c>
    </row>
    <row r="638" spans="1:29">
      <c r="A638">
        <v>59778</v>
      </c>
      <c r="B638">
        <v>637</v>
      </c>
      <c r="C638">
        <v>9802510</v>
      </c>
      <c r="D638" t="s">
        <v>4235</v>
      </c>
      <c r="E638" t="s">
        <v>4236</v>
      </c>
      <c r="G638" t="e">
        <f>VLOOKUP($H638,[1]BRT!$1:$1048576,1,0)</f>
        <v>#N/A</v>
      </c>
      <c r="H638" t="s">
        <v>4762</v>
      </c>
      <c r="I638">
        <v>37.676754000000003</v>
      </c>
      <c r="J638">
        <v>-122.134902</v>
      </c>
      <c r="K638">
        <v>960</v>
      </c>
      <c r="L638">
        <v>60</v>
      </c>
      <c r="M638">
        <v>1</v>
      </c>
      <c r="N638">
        <v>0</v>
      </c>
      <c r="O638">
        <v>1</v>
      </c>
      <c r="P638">
        <v>1</v>
      </c>
      <c r="Q638" t="e">
        <f>VLOOKUP($A638,'[1]SheltersALL_2.17.22'!$1:$1048576,6,0)</f>
        <v>#N/A</v>
      </c>
      <c r="R638" t="str">
        <f>VLOOKUP($A638, [1]FA21_Ridership!$1:$1048576,11, 0)</f>
        <v>COUNTY-ALAMEDA</v>
      </c>
      <c r="S638" t="str">
        <f>VLOOKUP($A638, [1]FA21_Ridership!$1:$1048576,12, 0)</f>
        <v>ALAMEDA</v>
      </c>
      <c r="T638">
        <f>VLOOKUP($A638, [1]FA21_Ridership!$1:$1048576,13, 0)</f>
        <v>4</v>
      </c>
      <c r="U638">
        <f t="shared" si="45"/>
        <v>60</v>
      </c>
      <c r="V638" s="67">
        <f t="shared" si="46"/>
        <v>0.11799999999999999</v>
      </c>
      <c r="W638">
        <v>0.67682100000000001</v>
      </c>
      <c r="X638" s="67">
        <f t="shared" si="47"/>
        <v>0.37</v>
      </c>
      <c r="Y638">
        <v>6.8568000000000004E-2</v>
      </c>
      <c r="Z638" s="67">
        <f t="shared" si="48"/>
        <v>0.128</v>
      </c>
      <c r="AA638">
        <f>VLOOKUP($C638,[1]Disability!$1:$1048576,5,FALSE)</f>
        <v>0</v>
      </c>
      <c r="AB638" s="67">
        <f t="shared" si="49"/>
        <v>0</v>
      </c>
      <c r="AC638" t="e">
        <f>VLOOKUP($A638,#REF!,9,FALSE)</f>
        <v>#REF!</v>
      </c>
    </row>
    <row r="639" spans="1:29">
      <c r="A639">
        <v>54789</v>
      </c>
      <c r="B639">
        <v>638</v>
      </c>
      <c r="C639">
        <v>1503050</v>
      </c>
      <c r="D639" t="s">
        <v>4235</v>
      </c>
      <c r="E639" t="s">
        <v>4236</v>
      </c>
      <c r="G639" t="e">
        <f>VLOOKUP($H639,[1]BRT!$1:$1048576,1,0)</f>
        <v>#N/A</v>
      </c>
      <c r="H639" t="s">
        <v>4763</v>
      </c>
      <c r="I639">
        <v>37.698034</v>
      </c>
      <c r="J639">
        <v>-122.163026</v>
      </c>
      <c r="K639">
        <v>960</v>
      </c>
      <c r="L639">
        <v>60</v>
      </c>
      <c r="M639">
        <v>1</v>
      </c>
      <c r="N639">
        <v>0</v>
      </c>
      <c r="O639">
        <v>1</v>
      </c>
      <c r="P639">
        <v>1</v>
      </c>
      <c r="Q639" t="e">
        <f>VLOOKUP($A639,'[1]SheltersALL_2.17.22'!$1:$1048576,6,0)</f>
        <v>#N/A</v>
      </c>
      <c r="R639" t="str">
        <f>VLOOKUP($A639, [1]FA21_Ridership!$1:$1048576,11, 0)</f>
        <v>SAN LEANDRO</v>
      </c>
      <c r="S639" t="str">
        <f>VLOOKUP($A639, [1]FA21_Ridership!$1:$1048576,12, 0)</f>
        <v>ALAMEDA</v>
      </c>
      <c r="T639">
        <f>VLOOKUP($A639, [1]FA21_Ridership!$1:$1048576,13, 0)</f>
        <v>4</v>
      </c>
      <c r="U639">
        <f t="shared" si="45"/>
        <v>60</v>
      </c>
      <c r="V639" s="67">
        <f t="shared" si="46"/>
        <v>0.11799999999999999</v>
      </c>
      <c r="W639">
        <v>0.72550099999999995</v>
      </c>
      <c r="X639" s="67">
        <f t="shared" si="47"/>
        <v>0.443</v>
      </c>
      <c r="Y639">
        <v>0.204343</v>
      </c>
      <c r="Z639" s="67">
        <f t="shared" si="48"/>
        <v>0.48499999999999999</v>
      </c>
      <c r="AA639">
        <f>VLOOKUP($C639,[1]Disability!$1:$1048576,5,FALSE)</f>
        <v>0</v>
      </c>
      <c r="AB639" s="67">
        <f t="shared" si="49"/>
        <v>0</v>
      </c>
      <c r="AC639" t="e">
        <f>VLOOKUP($A639,#REF!,9,FALSE)</f>
        <v>#REF!</v>
      </c>
    </row>
    <row r="640" spans="1:29">
      <c r="A640">
        <v>52030</v>
      </c>
      <c r="B640">
        <v>639</v>
      </c>
      <c r="C640">
        <v>1502770</v>
      </c>
      <c r="D640" t="s">
        <v>4235</v>
      </c>
      <c r="E640" t="s">
        <v>4236</v>
      </c>
      <c r="G640" t="e">
        <f>VLOOKUP($H640,[1]BRT!$1:$1048576,1,0)</f>
        <v>#N/A</v>
      </c>
      <c r="H640" t="s">
        <v>4764</v>
      </c>
      <c r="I640">
        <v>37.695324999999997</v>
      </c>
      <c r="J640">
        <v>-122.154293</v>
      </c>
      <c r="K640">
        <v>960</v>
      </c>
      <c r="L640">
        <v>60</v>
      </c>
      <c r="M640">
        <v>1</v>
      </c>
      <c r="N640">
        <v>0</v>
      </c>
      <c r="O640">
        <v>1</v>
      </c>
      <c r="P640">
        <v>1</v>
      </c>
      <c r="Q640" t="e">
        <f>VLOOKUP($A640,'[1]SheltersALL_2.17.22'!$1:$1048576,6,0)</f>
        <v>#N/A</v>
      </c>
      <c r="R640" t="str">
        <f>VLOOKUP($A640, [1]FA21_Ridership!$1:$1048576,11, 0)</f>
        <v>SAN LEANDRO</v>
      </c>
      <c r="S640" t="str">
        <f>VLOOKUP($A640, [1]FA21_Ridership!$1:$1048576,12, 0)</f>
        <v>ALAMEDA</v>
      </c>
      <c r="T640">
        <f>VLOOKUP($A640, [1]FA21_Ridership!$1:$1048576,13, 0)</f>
        <v>4</v>
      </c>
      <c r="U640">
        <f t="shared" si="45"/>
        <v>60</v>
      </c>
      <c r="V640" s="67">
        <f t="shared" si="46"/>
        <v>0.11799999999999999</v>
      </c>
      <c r="W640">
        <v>0.76882700000000004</v>
      </c>
      <c r="X640" s="67">
        <f t="shared" si="47"/>
        <v>0.51900000000000002</v>
      </c>
      <c r="Y640">
        <v>7.0636000000000004E-2</v>
      </c>
      <c r="Z640" s="67">
        <f t="shared" si="48"/>
        <v>0.13600000000000001</v>
      </c>
      <c r="AA640">
        <f>VLOOKUP($C640,[1]Disability!$1:$1048576,5,FALSE)</f>
        <v>0</v>
      </c>
      <c r="AB640" s="67">
        <f t="shared" si="49"/>
        <v>0</v>
      </c>
      <c r="AC640" t="e">
        <f>VLOOKUP($A640,#REF!,9,FALSE)</f>
        <v>#REF!</v>
      </c>
    </row>
    <row r="641" spans="1:29">
      <c r="A641">
        <v>57130</v>
      </c>
      <c r="B641">
        <v>640</v>
      </c>
      <c r="C641">
        <v>705270</v>
      </c>
      <c r="D641" t="s">
        <v>4235</v>
      </c>
      <c r="E641" t="s">
        <v>4236</v>
      </c>
      <c r="G641" t="e">
        <f>VLOOKUP($H641,[1]BRT!$1:$1048576,1,0)</f>
        <v>#N/A</v>
      </c>
      <c r="H641" t="s">
        <v>4765</v>
      </c>
      <c r="I641">
        <v>37.581415</v>
      </c>
      <c r="J641">
        <v>-122.033162</v>
      </c>
      <c r="K641">
        <v>720</v>
      </c>
      <c r="L641">
        <v>60</v>
      </c>
      <c r="M641">
        <v>1</v>
      </c>
      <c r="N641">
        <v>0</v>
      </c>
      <c r="O641">
        <v>1</v>
      </c>
      <c r="P641">
        <v>1</v>
      </c>
      <c r="Q641" t="e">
        <f>VLOOKUP($A641,'[1]SheltersALL_2.17.22'!$1:$1048576,6,0)</f>
        <v>#N/A</v>
      </c>
      <c r="R641" t="str">
        <f>VLOOKUP($A641, [1]FA21_Ridership!$1:$1048576,11, 0)</f>
        <v>FREMONT</v>
      </c>
      <c r="S641" t="str">
        <f>VLOOKUP($A641, [1]FA21_Ridership!$1:$1048576,12, 0)</f>
        <v>ALAMEDA</v>
      </c>
      <c r="T641">
        <f>VLOOKUP($A641, [1]FA21_Ridership!$1:$1048576,13, 0)</f>
        <v>5</v>
      </c>
      <c r="U641">
        <f t="shared" si="45"/>
        <v>60</v>
      </c>
      <c r="V641" s="67">
        <f t="shared" si="46"/>
        <v>0.11799999999999999</v>
      </c>
      <c r="W641">
        <v>0.79508199999999996</v>
      </c>
      <c r="X641" s="67">
        <f t="shared" si="47"/>
        <v>0.57999999999999996</v>
      </c>
      <c r="Y641">
        <v>7.4680999999999997E-2</v>
      </c>
      <c r="Z641" s="67">
        <f t="shared" si="48"/>
        <v>0.14899999999999999</v>
      </c>
      <c r="AA641">
        <f>VLOOKUP($C641,[1]Disability!$1:$1048576,5,FALSE)</f>
        <v>0</v>
      </c>
      <c r="AB641" s="67">
        <f t="shared" si="49"/>
        <v>0</v>
      </c>
      <c r="AC641" t="e">
        <f>VLOOKUP($A641,#REF!,9,FALSE)</f>
        <v>#REF!</v>
      </c>
    </row>
    <row r="642" spans="1:29">
      <c r="A642">
        <v>56853</v>
      </c>
      <c r="B642">
        <v>641</v>
      </c>
      <c r="C642">
        <v>901450</v>
      </c>
      <c r="D642" t="s">
        <v>4235</v>
      </c>
      <c r="E642" t="s">
        <v>4236</v>
      </c>
      <c r="G642" t="e">
        <f>VLOOKUP($H642,[1]BRT!$1:$1048576,1,0)</f>
        <v>#N/A</v>
      </c>
      <c r="H642" t="s">
        <v>4766</v>
      </c>
      <c r="I642">
        <v>37.538879000000001</v>
      </c>
      <c r="J642">
        <v>-122.02919199999999</v>
      </c>
      <c r="K642">
        <v>720</v>
      </c>
      <c r="L642">
        <v>60</v>
      </c>
      <c r="M642">
        <v>1</v>
      </c>
      <c r="N642">
        <v>0</v>
      </c>
      <c r="O642">
        <v>1</v>
      </c>
      <c r="P642">
        <v>1</v>
      </c>
      <c r="Q642" t="e">
        <f>VLOOKUP($A642,'[1]SheltersALL_2.17.22'!$1:$1048576,6,0)</f>
        <v>#N/A</v>
      </c>
      <c r="R642" t="str">
        <f>VLOOKUP($A642, [1]FA21_Ridership!$1:$1048576,11, 0)</f>
        <v>NEWARK</v>
      </c>
      <c r="S642" t="str">
        <f>VLOOKUP($A642, [1]FA21_Ridership!$1:$1048576,12, 0)</f>
        <v>ALAMEDA</v>
      </c>
      <c r="T642">
        <f>VLOOKUP($A642, [1]FA21_Ridership!$1:$1048576,13, 0)</f>
        <v>5</v>
      </c>
      <c r="U642">
        <f t="shared" ref="U642:U705" si="50">$L642*$P642</f>
        <v>60</v>
      </c>
      <c r="V642" s="67">
        <f t="shared" ref="V642:V705" si="51">_xlfn.PERCENTRANK.INC($U$2:$U$4161,U642)</f>
        <v>0.11799999999999999</v>
      </c>
      <c r="W642">
        <v>0.77187499999999998</v>
      </c>
      <c r="X642" s="67">
        <f t="shared" ref="X642:X705" si="52">_xlfn.PERCENTRANK.INC($W$2:$W$4161,W642)</f>
        <v>0.52900000000000003</v>
      </c>
      <c r="Y642">
        <v>0.17291699999999999</v>
      </c>
      <c r="Z642" s="67">
        <f t="shared" ref="Z642:Z705" si="53">_xlfn.PERCENTRANK.INC($Y$2:$Y$4161,Y642)</f>
        <v>0.41699999999999998</v>
      </c>
      <c r="AA642">
        <f>VLOOKUP($C642,[1]Disability!$1:$1048576,5,FALSE)</f>
        <v>0</v>
      </c>
      <c r="AB642" s="67">
        <f t="shared" ref="AB642:AB705" si="54">_xlfn.PERCENTRANK.INC($AA$2:$AA$4163,AA642)</f>
        <v>0</v>
      </c>
      <c r="AC642" t="e">
        <f>VLOOKUP($A642,#REF!,9,FALSE)</f>
        <v>#REF!</v>
      </c>
    </row>
    <row r="643" spans="1:29">
      <c r="A643">
        <v>58449</v>
      </c>
      <c r="B643">
        <v>642</v>
      </c>
      <c r="C643">
        <v>1600690</v>
      </c>
      <c r="D643" t="s">
        <v>4235</v>
      </c>
      <c r="E643" t="s">
        <v>4236</v>
      </c>
      <c r="G643" t="e">
        <f>VLOOKUP($H643,[1]BRT!$1:$1048576,1,0)</f>
        <v>#N/A</v>
      </c>
      <c r="H643" t="s">
        <v>4672</v>
      </c>
      <c r="I643">
        <v>37.966504999999998</v>
      </c>
      <c r="J643">
        <v>-122.35062000000001</v>
      </c>
      <c r="K643">
        <v>1179</v>
      </c>
      <c r="L643">
        <v>60</v>
      </c>
      <c r="M643">
        <v>1</v>
      </c>
      <c r="N643">
        <v>0</v>
      </c>
      <c r="O643">
        <v>1</v>
      </c>
      <c r="P643">
        <v>1</v>
      </c>
      <c r="Q643" t="e">
        <f>VLOOKUP($A643,'[1]SheltersALL_2.17.22'!$1:$1048576,6,0)</f>
        <v>#N/A</v>
      </c>
      <c r="R643" t="str">
        <f>VLOOKUP($A643, [1]FA21_Ridership!$1:$1048576,11, 0)</f>
        <v>SAN PABLO</v>
      </c>
      <c r="S643" t="str">
        <f>VLOOKUP($A643, [1]FA21_Ridership!$1:$1048576,12, 0)</f>
        <v>CONTRA COSTA</v>
      </c>
      <c r="T643">
        <f>VLOOKUP($A643, [1]FA21_Ridership!$1:$1048576,13, 0)</f>
        <v>1</v>
      </c>
      <c r="U643">
        <f t="shared" si="50"/>
        <v>60</v>
      </c>
      <c r="V643" s="67">
        <f t="shared" si="51"/>
        <v>0.11799999999999999</v>
      </c>
      <c r="W643">
        <v>0.93550100000000003</v>
      </c>
      <c r="X643" s="67">
        <f t="shared" si="52"/>
        <v>0.84499999999999997</v>
      </c>
      <c r="Y643">
        <v>0.28947400000000001</v>
      </c>
      <c r="Z643" s="67">
        <f t="shared" si="53"/>
        <v>0.622</v>
      </c>
      <c r="AA643">
        <f>VLOOKUP($C643,[1]Disability!$1:$1048576,5,FALSE)</f>
        <v>1</v>
      </c>
      <c r="AB643" s="67">
        <f t="shared" si="54"/>
        <v>0.72499999999999998</v>
      </c>
      <c r="AC643" t="e">
        <f>VLOOKUP($A643,#REF!,9,FALSE)</f>
        <v>#REF!</v>
      </c>
    </row>
    <row r="644" spans="1:29">
      <c r="A644">
        <v>58289</v>
      </c>
      <c r="B644">
        <v>643</v>
      </c>
      <c r="C644">
        <v>302860</v>
      </c>
      <c r="D644" t="s">
        <v>4235</v>
      </c>
      <c r="E644" t="s">
        <v>4236</v>
      </c>
      <c r="G644" t="e">
        <f>VLOOKUP($H644,[1]BRT!$1:$1048576,1,0)</f>
        <v>#N/A</v>
      </c>
      <c r="H644" t="s">
        <v>4767</v>
      </c>
      <c r="I644">
        <v>37.900846000000001</v>
      </c>
      <c r="J644">
        <v>-122.266423</v>
      </c>
      <c r="K644">
        <v>662</v>
      </c>
      <c r="L644">
        <v>60</v>
      </c>
      <c r="M644">
        <v>1</v>
      </c>
      <c r="N644">
        <v>0</v>
      </c>
      <c r="O644">
        <v>1</v>
      </c>
      <c r="P644">
        <v>1</v>
      </c>
      <c r="Q644" t="e">
        <f>VLOOKUP($A644,'[1]SheltersALL_2.17.22'!$1:$1048576,6,0)</f>
        <v>#N/A</v>
      </c>
      <c r="R644" t="str">
        <f>VLOOKUP($A644, [1]FA21_Ridership!$1:$1048576,11, 0)</f>
        <v>BERKELEY</v>
      </c>
      <c r="S644" t="str">
        <f>VLOOKUP($A644, [1]FA21_Ridership!$1:$1048576,12, 0)</f>
        <v>ALAMEDA</v>
      </c>
      <c r="T644">
        <f>VLOOKUP($A644, [1]FA21_Ridership!$1:$1048576,13, 0)</f>
        <v>1</v>
      </c>
      <c r="U644">
        <f t="shared" si="50"/>
        <v>60</v>
      </c>
      <c r="V644" s="67">
        <f t="shared" si="51"/>
        <v>0.11799999999999999</v>
      </c>
      <c r="W644">
        <v>0.187692</v>
      </c>
      <c r="X644" s="67">
        <f t="shared" si="52"/>
        <v>1.0999999999999999E-2</v>
      </c>
      <c r="Y644">
        <v>1.7691999999999999E-2</v>
      </c>
      <c r="Z644" s="67">
        <f t="shared" si="53"/>
        <v>2.1000000000000001E-2</v>
      </c>
      <c r="AA644">
        <f>VLOOKUP($C644,[1]Disability!$1:$1048576,5,FALSE)</f>
        <v>0</v>
      </c>
      <c r="AB644" s="67">
        <f t="shared" si="54"/>
        <v>0</v>
      </c>
      <c r="AC644" t="e">
        <f>VLOOKUP($A644,#REF!,9,FALSE)</f>
        <v>#REF!</v>
      </c>
    </row>
    <row r="645" spans="1:29">
      <c r="A645">
        <v>50224</v>
      </c>
      <c r="B645">
        <v>644</v>
      </c>
      <c r="C645">
        <v>9802620</v>
      </c>
      <c r="D645" t="s">
        <v>4235</v>
      </c>
      <c r="E645" t="s">
        <v>4236</v>
      </c>
      <c r="G645" t="e">
        <f>VLOOKUP($H645,[1]BRT!$1:$1048576,1,0)</f>
        <v>#N/A</v>
      </c>
      <c r="H645" t="s">
        <v>4768</v>
      </c>
      <c r="I645">
        <v>37.687317999999998</v>
      </c>
      <c r="J645">
        <v>-122.07343899999999</v>
      </c>
      <c r="K645">
        <v>958</v>
      </c>
      <c r="L645">
        <v>60</v>
      </c>
      <c r="M645">
        <v>1</v>
      </c>
      <c r="N645">
        <v>0</v>
      </c>
      <c r="O645">
        <v>1</v>
      </c>
      <c r="P645">
        <v>1</v>
      </c>
      <c r="Q645" t="e">
        <f>VLOOKUP($A645,'[1]SheltersALL_2.17.22'!$1:$1048576,6,0)</f>
        <v>#N/A</v>
      </c>
      <c r="R645" t="str">
        <f>VLOOKUP($A645, [1]FA21_Ridership!$1:$1048576,11, 0)</f>
        <v>COUNTY-ALAMEDA</v>
      </c>
      <c r="S645" t="str">
        <f>VLOOKUP($A645, [1]FA21_Ridership!$1:$1048576,12, 0)</f>
        <v>ALAMEDA</v>
      </c>
      <c r="T645">
        <f>VLOOKUP($A645, [1]FA21_Ridership!$1:$1048576,13, 0)</f>
        <v>4</v>
      </c>
      <c r="U645">
        <f t="shared" si="50"/>
        <v>60</v>
      </c>
      <c r="V645" s="67">
        <f t="shared" si="51"/>
        <v>0.11799999999999999</v>
      </c>
      <c r="W645">
        <v>0.63201099999999999</v>
      </c>
      <c r="X645" s="67">
        <f t="shared" si="52"/>
        <v>0.32600000000000001</v>
      </c>
      <c r="Y645">
        <v>0.110123</v>
      </c>
      <c r="Z645" s="67">
        <f t="shared" si="53"/>
        <v>0.27500000000000002</v>
      </c>
      <c r="AA645">
        <f>VLOOKUP($C645,[1]Disability!$1:$1048576,5,FALSE)</f>
        <v>0</v>
      </c>
      <c r="AB645" s="67">
        <f t="shared" si="54"/>
        <v>0</v>
      </c>
      <c r="AC645" t="e">
        <f>VLOOKUP($A645,#REF!,9,FALSE)</f>
        <v>#REF!</v>
      </c>
    </row>
    <row r="646" spans="1:29">
      <c r="A646">
        <v>58813</v>
      </c>
      <c r="B646">
        <v>645</v>
      </c>
      <c r="C646">
        <v>1503580</v>
      </c>
      <c r="D646" t="s">
        <v>4235</v>
      </c>
      <c r="E646" t="s">
        <v>4236</v>
      </c>
      <c r="G646" t="e">
        <f>VLOOKUP($H646,[1]BRT!$1:$1048576,1,0)</f>
        <v>#N/A</v>
      </c>
      <c r="H646" t="s">
        <v>4769</v>
      </c>
      <c r="I646">
        <v>37.695341999999997</v>
      </c>
      <c r="J646">
        <v>-122.157005</v>
      </c>
      <c r="K646">
        <v>960</v>
      </c>
      <c r="L646">
        <v>60</v>
      </c>
      <c r="M646">
        <v>1</v>
      </c>
      <c r="N646">
        <v>0</v>
      </c>
      <c r="O646">
        <v>1</v>
      </c>
      <c r="P646">
        <v>1</v>
      </c>
      <c r="Q646" t="e">
        <f>VLOOKUP($A646,'[1]SheltersALL_2.17.22'!$1:$1048576,6,0)</f>
        <v>#N/A</v>
      </c>
      <c r="R646" t="str">
        <f>VLOOKUP($A646, [1]FA21_Ridership!$1:$1048576,11, 0)</f>
        <v>SAN LEANDRO</v>
      </c>
      <c r="S646" t="str">
        <f>VLOOKUP($A646, [1]FA21_Ridership!$1:$1048576,12, 0)</f>
        <v>ALAMEDA</v>
      </c>
      <c r="T646">
        <f>VLOOKUP($A646, [1]FA21_Ridership!$1:$1048576,13, 0)</f>
        <v>4</v>
      </c>
      <c r="U646">
        <f t="shared" si="50"/>
        <v>60</v>
      </c>
      <c r="V646" s="67">
        <f t="shared" si="51"/>
        <v>0.11799999999999999</v>
      </c>
      <c r="W646">
        <v>0.73912999999999995</v>
      </c>
      <c r="X646" s="67">
        <f t="shared" si="52"/>
        <v>0.46</v>
      </c>
      <c r="Y646">
        <v>0.28832999999999998</v>
      </c>
      <c r="Z646" s="67">
        <f t="shared" si="53"/>
        <v>0.62</v>
      </c>
      <c r="AA646">
        <f>VLOOKUP($C646,[1]Disability!$1:$1048576,5,FALSE)</f>
        <v>0</v>
      </c>
      <c r="AB646" s="67">
        <f t="shared" si="54"/>
        <v>0</v>
      </c>
      <c r="AC646" t="e">
        <f>VLOOKUP($A646,#REF!,9,FALSE)</f>
        <v>#REF!</v>
      </c>
    </row>
    <row r="647" spans="1:29">
      <c r="A647">
        <v>51671</v>
      </c>
      <c r="B647">
        <v>646</v>
      </c>
      <c r="C647">
        <v>701340</v>
      </c>
      <c r="D647" t="s">
        <v>4235</v>
      </c>
      <c r="E647" t="s">
        <v>4236</v>
      </c>
      <c r="G647" t="e">
        <f>VLOOKUP($H647,[1]BRT!$1:$1048576,1,0)</f>
        <v>#N/A</v>
      </c>
      <c r="H647" t="s">
        <v>4685</v>
      </c>
      <c r="I647">
        <v>37.553942999999997</v>
      </c>
      <c r="J647">
        <v>-121.975245</v>
      </c>
      <c r="K647">
        <v>720</v>
      </c>
      <c r="L647">
        <v>60</v>
      </c>
      <c r="M647">
        <v>1</v>
      </c>
      <c r="N647">
        <v>0</v>
      </c>
      <c r="O647">
        <v>1</v>
      </c>
      <c r="P647">
        <v>1</v>
      </c>
      <c r="Q647" t="e">
        <f>VLOOKUP($A647,'[1]SheltersALL_2.17.22'!$1:$1048576,6,0)</f>
        <v>#N/A</v>
      </c>
      <c r="R647" t="str">
        <f>VLOOKUP($A647, [1]FA21_Ridership!$1:$1048576,11, 0)</f>
        <v>FREMONT</v>
      </c>
      <c r="S647" t="str">
        <f>VLOOKUP($A647, [1]FA21_Ridership!$1:$1048576,12, 0)</f>
        <v>ALAMEDA</v>
      </c>
      <c r="T647">
        <f>VLOOKUP($A647, [1]FA21_Ridership!$1:$1048576,13, 0)</f>
        <v>5</v>
      </c>
      <c r="U647">
        <f t="shared" si="50"/>
        <v>60</v>
      </c>
      <c r="V647" s="67">
        <f t="shared" si="51"/>
        <v>0.11799999999999999</v>
      </c>
      <c r="W647">
        <v>0.91551199999999999</v>
      </c>
      <c r="X647" s="67">
        <f t="shared" si="52"/>
        <v>0.79800000000000004</v>
      </c>
      <c r="Y647">
        <v>9.4539999999999999E-2</v>
      </c>
      <c r="Z647" s="67">
        <f t="shared" si="53"/>
        <v>0.223</v>
      </c>
      <c r="AA647">
        <f>VLOOKUP($C647,[1]Disability!$1:$1048576,5,FALSE)</f>
        <v>1</v>
      </c>
      <c r="AB647" s="67">
        <f t="shared" si="54"/>
        <v>0.72499999999999998</v>
      </c>
      <c r="AC647" t="e">
        <f>VLOOKUP($A647,#REF!,9,FALSE)</f>
        <v>#REF!</v>
      </c>
    </row>
    <row r="648" spans="1:29">
      <c r="A648">
        <v>54990</v>
      </c>
      <c r="B648">
        <v>647</v>
      </c>
      <c r="C648">
        <v>9900860</v>
      </c>
      <c r="D648" t="s">
        <v>4235</v>
      </c>
      <c r="E648" t="s">
        <v>4236</v>
      </c>
      <c r="G648" t="e">
        <f>VLOOKUP($H648,[1]BRT!$1:$1048576,1,0)</f>
        <v>#N/A</v>
      </c>
      <c r="H648" t="s">
        <v>4770</v>
      </c>
      <c r="I648">
        <v>37.960000999999998</v>
      </c>
      <c r="J648">
        <v>-122.281066</v>
      </c>
      <c r="K648">
        <v>720</v>
      </c>
      <c r="L648">
        <v>60</v>
      </c>
      <c r="M648">
        <v>1</v>
      </c>
      <c r="N648">
        <v>0</v>
      </c>
      <c r="O648">
        <v>1</v>
      </c>
      <c r="P648">
        <v>1</v>
      </c>
      <c r="Q648" t="e">
        <f>VLOOKUP($A648,'[1]SheltersALL_2.17.22'!$1:$1048576,6,0)</f>
        <v>#N/A</v>
      </c>
      <c r="R648" t="str">
        <f>VLOOKUP($A648, [1]FA21_Ridership!$1:$1048576,11, 0)</f>
        <v>COUNTY-CONTRA COSTA</v>
      </c>
      <c r="S648" t="str">
        <f>VLOOKUP($A648, [1]FA21_Ridership!$1:$1048576,12, 0)</f>
        <v>CONTRA COSTA</v>
      </c>
      <c r="T648">
        <f>VLOOKUP($A648, [1]FA21_Ridership!$1:$1048576,13, 0)</f>
        <v>1</v>
      </c>
      <c r="U648">
        <f t="shared" si="50"/>
        <v>60</v>
      </c>
      <c r="V648" s="67">
        <f t="shared" si="51"/>
        <v>0.11799999999999999</v>
      </c>
      <c r="W648">
        <v>0.43106</v>
      </c>
      <c r="X648" s="67">
        <f t="shared" si="52"/>
        <v>0.14499999999999999</v>
      </c>
      <c r="Y648">
        <v>6.5311999999999995E-2</v>
      </c>
      <c r="Z648" s="67">
        <f t="shared" si="53"/>
        <v>0.11899999999999999</v>
      </c>
      <c r="AA648">
        <f>VLOOKUP($C648,[1]Disability!$1:$1048576,5,FALSE)</f>
        <v>0</v>
      </c>
      <c r="AB648" s="67">
        <f t="shared" si="54"/>
        <v>0</v>
      </c>
      <c r="AC648" t="e">
        <f>VLOOKUP($A648,#REF!,9,FALSE)</f>
        <v>#REF!</v>
      </c>
    </row>
    <row r="649" spans="1:29">
      <c r="A649">
        <v>59730</v>
      </c>
      <c r="B649">
        <v>648</v>
      </c>
      <c r="C649">
        <v>704575</v>
      </c>
      <c r="D649" t="s">
        <v>4235</v>
      </c>
      <c r="E649" t="s">
        <v>4236</v>
      </c>
      <c r="G649" t="e">
        <f>VLOOKUP($H649,[1]BRT!$1:$1048576,1,0)</f>
        <v>#N/A</v>
      </c>
      <c r="H649" t="s">
        <v>4349</v>
      </c>
      <c r="I649">
        <v>37.580233999999997</v>
      </c>
      <c r="J649">
        <v>-122.031215</v>
      </c>
      <c r="K649">
        <v>720</v>
      </c>
      <c r="L649">
        <v>60</v>
      </c>
      <c r="M649">
        <v>1</v>
      </c>
      <c r="N649">
        <v>0</v>
      </c>
      <c r="O649">
        <v>1</v>
      </c>
      <c r="P649">
        <v>1</v>
      </c>
      <c r="Q649" t="e">
        <f>VLOOKUP($A649,'[1]SheltersALL_2.17.22'!$1:$1048576,6,0)</f>
        <v>#N/A</v>
      </c>
      <c r="R649" t="str">
        <f>VLOOKUP($A649, [1]FA21_Ridership!$1:$1048576,11, 0)</f>
        <v>FREMONT</v>
      </c>
      <c r="S649" t="str">
        <f>VLOOKUP($A649, [1]FA21_Ridership!$1:$1048576,12, 0)</f>
        <v>ALAMEDA</v>
      </c>
      <c r="T649">
        <f>VLOOKUP($A649, [1]FA21_Ridership!$1:$1048576,13, 0)</f>
        <v>5</v>
      </c>
      <c r="U649">
        <f t="shared" si="50"/>
        <v>60</v>
      </c>
      <c r="V649" s="67">
        <f t="shared" si="51"/>
        <v>0.11799999999999999</v>
      </c>
      <c r="W649">
        <v>0.79508199999999996</v>
      </c>
      <c r="X649" s="67">
        <f t="shared" si="52"/>
        <v>0.57999999999999996</v>
      </c>
      <c r="Y649">
        <v>7.4680999999999997E-2</v>
      </c>
      <c r="Z649" s="67">
        <f t="shared" si="53"/>
        <v>0.14899999999999999</v>
      </c>
      <c r="AA649">
        <f>VLOOKUP($C649,[1]Disability!$1:$1048576,5,FALSE)</f>
        <v>0</v>
      </c>
      <c r="AB649" s="67">
        <f t="shared" si="54"/>
        <v>0</v>
      </c>
      <c r="AC649" t="e">
        <f>VLOOKUP($A649,#REF!,9,FALSE)</f>
        <v>#REF!</v>
      </c>
    </row>
    <row r="650" spans="1:29">
      <c r="A650">
        <v>51761</v>
      </c>
      <c r="B650">
        <v>649</v>
      </c>
      <c r="C650">
        <v>1503470</v>
      </c>
      <c r="D650" t="s">
        <v>4235</v>
      </c>
      <c r="E650" t="s">
        <v>4236</v>
      </c>
      <c r="G650" t="e">
        <f>VLOOKUP($H650,[1]BRT!$1:$1048576,1,0)</f>
        <v>#N/A</v>
      </c>
      <c r="H650" t="s">
        <v>4771</v>
      </c>
      <c r="I650">
        <v>37.686793000000002</v>
      </c>
      <c r="J650">
        <v>-122.161064</v>
      </c>
      <c r="K650">
        <v>960</v>
      </c>
      <c r="L650">
        <v>60</v>
      </c>
      <c r="M650">
        <v>1</v>
      </c>
      <c r="N650">
        <v>0</v>
      </c>
      <c r="O650">
        <v>1</v>
      </c>
      <c r="P650">
        <v>1</v>
      </c>
      <c r="Q650" t="str">
        <f>VLOOKUP($A650,'[1]SheltersALL_2.17.22'!$1:$1048576,6,0)</f>
        <v>San Leandro</v>
      </c>
      <c r="R650" t="str">
        <f>VLOOKUP($A650, [1]FA21_Ridership!$1:$1048576,11, 0)</f>
        <v>SAN LEANDRO</v>
      </c>
      <c r="S650" t="str">
        <f>VLOOKUP($A650, [1]FA21_Ridership!$1:$1048576,12, 0)</f>
        <v>ALAMEDA</v>
      </c>
      <c r="T650">
        <f>VLOOKUP($A650, [1]FA21_Ridership!$1:$1048576,13, 0)</f>
        <v>4</v>
      </c>
      <c r="U650">
        <f t="shared" si="50"/>
        <v>60</v>
      </c>
      <c r="V650" s="67">
        <f t="shared" si="51"/>
        <v>0.11799999999999999</v>
      </c>
      <c r="W650">
        <v>0.66635299999999997</v>
      </c>
      <c r="X650" s="67">
        <f t="shared" si="52"/>
        <v>0.35599999999999998</v>
      </c>
      <c r="Y650">
        <v>0.25094</v>
      </c>
      <c r="Z650" s="67">
        <f t="shared" si="53"/>
        <v>0.57099999999999995</v>
      </c>
      <c r="AA650">
        <f>VLOOKUP($C650,[1]Disability!$1:$1048576,5,FALSE)</f>
        <v>0</v>
      </c>
      <c r="AB650" s="67">
        <f t="shared" si="54"/>
        <v>0</v>
      </c>
      <c r="AC650" t="e">
        <f>VLOOKUP($A650,#REF!,9,FALSE)</f>
        <v>#REF!</v>
      </c>
    </row>
    <row r="651" spans="1:29">
      <c r="A651">
        <v>58644</v>
      </c>
      <c r="B651">
        <v>650</v>
      </c>
      <c r="C651">
        <v>704320</v>
      </c>
      <c r="D651" t="s">
        <v>4235</v>
      </c>
      <c r="E651" t="s">
        <v>4236</v>
      </c>
      <c r="G651" t="e">
        <f>VLOOKUP($H651,[1]BRT!$1:$1048576,1,0)</f>
        <v>#N/A</v>
      </c>
      <c r="H651" t="s">
        <v>4693</v>
      </c>
      <c r="I651">
        <v>37.525275000000001</v>
      </c>
      <c r="J651">
        <v>-121.94951</v>
      </c>
      <c r="K651">
        <v>840</v>
      </c>
      <c r="L651">
        <v>60</v>
      </c>
      <c r="M651">
        <v>1</v>
      </c>
      <c r="N651">
        <v>0</v>
      </c>
      <c r="O651">
        <v>1</v>
      </c>
      <c r="P651">
        <v>1</v>
      </c>
      <c r="Q651" t="e">
        <f>VLOOKUP($A651,'[1]SheltersALL_2.17.22'!$1:$1048576,6,0)</f>
        <v>#N/A</v>
      </c>
      <c r="R651" t="str">
        <f>VLOOKUP($A651, [1]FA21_Ridership!$1:$1048576,11, 0)</f>
        <v>FREMONT</v>
      </c>
      <c r="S651" t="str">
        <f>VLOOKUP($A651, [1]FA21_Ridership!$1:$1048576,12, 0)</f>
        <v>ALAMEDA</v>
      </c>
      <c r="T651">
        <f>VLOOKUP($A651, [1]FA21_Ridership!$1:$1048576,13, 0)</f>
        <v>5</v>
      </c>
      <c r="U651">
        <f t="shared" si="50"/>
        <v>60</v>
      </c>
      <c r="V651" s="67">
        <f t="shared" si="51"/>
        <v>0.11799999999999999</v>
      </c>
      <c r="W651">
        <v>0.68026600000000004</v>
      </c>
      <c r="X651" s="67">
        <f t="shared" si="52"/>
        <v>0.38</v>
      </c>
      <c r="Y651">
        <v>0.10741000000000001</v>
      </c>
      <c r="Z651" s="67">
        <f t="shared" si="53"/>
        <v>0.26300000000000001</v>
      </c>
      <c r="AA651">
        <f>VLOOKUP($C651,[1]Disability!$1:$1048576,5,FALSE)</f>
        <v>0</v>
      </c>
      <c r="AB651" s="67">
        <f t="shared" si="54"/>
        <v>0</v>
      </c>
      <c r="AC651" t="e">
        <f>VLOOKUP($A651,#REF!,9,FALSE)</f>
        <v>#REF!</v>
      </c>
    </row>
    <row r="652" spans="1:29">
      <c r="A652">
        <v>53423</v>
      </c>
      <c r="B652">
        <v>651</v>
      </c>
      <c r="C652">
        <v>706130</v>
      </c>
      <c r="D652" t="s">
        <v>4235</v>
      </c>
      <c r="E652" t="s">
        <v>4236</v>
      </c>
      <c r="G652" t="e">
        <f>VLOOKUP($H652,[1]BRT!$1:$1048576,1,0)</f>
        <v>#N/A</v>
      </c>
      <c r="H652" t="s">
        <v>4772</v>
      </c>
      <c r="I652">
        <v>37.562736999999998</v>
      </c>
      <c r="J652">
        <v>-122.009601</v>
      </c>
      <c r="K652">
        <v>720</v>
      </c>
      <c r="L652">
        <v>60</v>
      </c>
      <c r="M652">
        <v>1</v>
      </c>
      <c r="N652">
        <v>0</v>
      </c>
      <c r="O652">
        <v>1</v>
      </c>
      <c r="P652">
        <v>1</v>
      </c>
      <c r="Q652" t="e">
        <f>VLOOKUP($A652,'[1]SheltersALL_2.17.22'!$1:$1048576,6,0)</f>
        <v>#N/A</v>
      </c>
      <c r="R652" t="str">
        <f>VLOOKUP($A652, [1]FA21_Ridership!$1:$1048576,11, 0)</f>
        <v>FREMONT</v>
      </c>
      <c r="S652" t="str">
        <f>VLOOKUP($A652, [1]FA21_Ridership!$1:$1048576,12, 0)</f>
        <v>ALAMEDA</v>
      </c>
      <c r="T652">
        <f>VLOOKUP($A652, [1]FA21_Ridership!$1:$1048576,13, 0)</f>
        <v>5</v>
      </c>
      <c r="U652">
        <f t="shared" si="50"/>
        <v>60</v>
      </c>
      <c r="V652" s="67">
        <f t="shared" si="51"/>
        <v>0.11799999999999999</v>
      </c>
      <c r="W652">
        <v>0.90663199999999999</v>
      </c>
      <c r="X652" s="67">
        <f t="shared" si="52"/>
        <v>0.78700000000000003</v>
      </c>
      <c r="Y652">
        <v>0.11605600000000001</v>
      </c>
      <c r="Z652" s="67">
        <f t="shared" si="53"/>
        <v>0.28899999999999998</v>
      </c>
      <c r="AA652">
        <f>VLOOKUP($C652,[1]Disability!$1:$1048576,5,FALSE)</f>
        <v>0</v>
      </c>
      <c r="AB652" s="67">
        <f t="shared" si="54"/>
        <v>0</v>
      </c>
      <c r="AC652" t="e">
        <f>VLOOKUP($A652,#REF!,9,FALSE)</f>
        <v>#REF!</v>
      </c>
    </row>
    <row r="653" spans="1:29">
      <c r="A653">
        <v>54398</v>
      </c>
      <c r="B653">
        <v>652</v>
      </c>
      <c r="C653">
        <v>302580</v>
      </c>
      <c r="D653" t="s">
        <v>4235</v>
      </c>
      <c r="E653" t="s">
        <v>4236</v>
      </c>
      <c r="G653" t="e">
        <f>VLOOKUP($H653,[1]BRT!$1:$1048576,1,0)</f>
        <v>#N/A</v>
      </c>
      <c r="H653" t="s">
        <v>4667</v>
      </c>
      <c r="I653">
        <v>37.896307999999998</v>
      </c>
      <c r="J653">
        <v>-122.265755</v>
      </c>
      <c r="K653">
        <v>662</v>
      </c>
      <c r="L653">
        <v>60</v>
      </c>
      <c r="M653">
        <v>1</v>
      </c>
      <c r="N653">
        <v>0</v>
      </c>
      <c r="O653">
        <v>1</v>
      </c>
      <c r="P653">
        <v>1</v>
      </c>
      <c r="Q653" t="e">
        <f>VLOOKUP($A653,'[1]SheltersALL_2.17.22'!$1:$1048576,6,0)</f>
        <v>#N/A</v>
      </c>
      <c r="R653" t="str">
        <f>VLOOKUP($A653, [1]FA21_Ridership!$1:$1048576,11, 0)</f>
        <v>BERKELEY</v>
      </c>
      <c r="S653" t="str">
        <f>VLOOKUP($A653, [1]FA21_Ridership!$1:$1048576,12, 0)</f>
        <v>ALAMEDA</v>
      </c>
      <c r="T653">
        <f>VLOOKUP($A653, [1]FA21_Ridership!$1:$1048576,13, 0)</f>
        <v>1</v>
      </c>
      <c r="U653">
        <f t="shared" si="50"/>
        <v>60</v>
      </c>
      <c r="V653" s="67">
        <f t="shared" si="51"/>
        <v>0.11799999999999999</v>
      </c>
      <c r="W653">
        <v>0.187692</v>
      </c>
      <c r="X653" s="67">
        <f t="shared" si="52"/>
        <v>1.0999999999999999E-2</v>
      </c>
      <c r="Y653">
        <v>1.7691999999999999E-2</v>
      </c>
      <c r="Z653" s="67">
        <f t="shared" si="53"/>
        <v>2.1000000000000001E-2</v>
      </c>
      <c r="AA653">
        <f>VLOOKUP($C653,[1]Disability!$1:$1048576,5,FALSE)</f>
        <v>0</v>
      </c>
      <c r="AB653" s="67">
        <f t="shared" si="54"/>
        <v>0</v>
      </c>
      <c r="AC653" t="e">
        <f>VLOOKUP($A653,#REF!,9,FALSE)</f>
        <v>#REF!</v>
      </c>
    </row>
    <row r="654" spans="1:29">
      <c r="A654">
        <v>55842</v>
      </c>
      <c r="B654">
        <v>653</v>
      </c>
      <c r="C654">
        <v>9800120</v>
      </c>
      <c r="D654" t="s">
        <v>4235</v>
      </c>
      <c r="E654" t="s">
        <v>4236</v>
      </c>
      <c r="G654" t="e">
        <f>VLOOKUP($H654,[1]BRT!$1:$1048576,1,0)</f>
        <v>#N/A</v>
      </c>
      <c r="H654" t="s">
        <v>4773</v>
      </c>
      <c r="I654">
        <v>37.696922000000001</v>
      </c>
      <c r="J654">
        <v>-122.11085799999999</v>
      </c>
      <c r="K654">
        <v>960</v>
      </c>
      <c r="L654">
        <v>60</v>
      </c>
      <c r="M654">
        <v>1</v>
      </c>
      <c r="N654">
        <v>0</v>
      </c>
      <c r="O654">
        <v>1</v>
      </c>
      <c r="P654">
        <v>1</v>
      </c>
      <c r="Q654" t="e">
        <f>VLOOKUP($A654,'[1]SheltersALL_2.17.22'!$1:$1048576,6,0)</f>
        <v>#N/A</v>
      </c>
      <c r="R654" t="str">
        <f>VLOOKUP($A654, [1]FA21_Ridership!$1:$1048576,11, 0)</f>
        <v>COUNTY-ALAMEDA</v>
      </c>
      <c r="S654" t="str">
        <f>VLOOKUP($A654, [1]FA21_Ridership!$1:$1048576,12, 0)</f>
        <v>ALAMEDA</v>
      </c>
      <c r="T654">
        <f>VLOOKUP($A654, [1]FA21_Ridership!$1:$1048576,13, 0)</f>
        <v>4</v>
      </c>
      <c r="U654">
        <f t="shared" si="50"/>
        <v>60</v>
      </c>
      <c r="V654" s="67">
        <f t="shared" si="51"/>
        <v>0.11799999999999999</v>
      </c>
      <c r="W654">
        <v>0.95452599999999999</v>
      </c>
      <c r="X654" s="67">
        <f t="shared" si="52"/>
        <v>0.91500000000000004</v>
      </c>
      <c r="Y654">
        <v>0.32475300000000001</v>
      </c>
      <c r="Z654" s="67">
        <f t="shared" si="53"/>
        <v>0.66100000000000003</v>
      </c>
      <c r="AA654">
        <f>VLOOKUP($C654,[1]Disability!$1:$1048576,5,FALSE)</f>
        <v>0</v>
      </c>
      <c r="AB654" s="67">
        <f t="shared" si="54"/>
        <v>0</v>
      </c>
      <c r="AC654" t="e">
        <f>VLOOKUP($A654,#REF!,9,FALSE)</f>
        <v>#REF!</v>
      </c>
    </row>
    <row r="655" spans="1:29">
      <c r="A655">
        <v>56120</v>
      </c>
      <c r="B655">
        <v>654</v>
      </c>
      <c r="C655">
        <v>1601090</v>
      </c>
      <c r="D655" t="s">
        <v>4235</v>
      </c>
      <c r="E655" t="s">
        <v>4236</v>
      </c>
      <c r="G655" t="e">
        <f>VLOOKUP($H655,[1]BRT!$1:$1048576,1,0)</f>
        <v>#N/A</v>
      </c>
      <c r="H655" t="s">
        <v>4774</v>
      </c>
      <c r="I655">
        <v>37.978701000000001</v>
      </c>
      <c r="J655">
        <v>-122.35294500000001</v>
      </c>
      <c r="K655">
        <v>1177</v>
      </c>
      <c r="L655">
        <v>60</v>
      </c>
      <c r="M655">
        <v>1</v>
      </c>
      <c r="N655">
        <v>0</v>
      </c>
      <c r="O655">
        <v>1</v>
      </c>
      <c r="P655">
        <v>1</v>
      </c>
      <c r="Q655" t="e">
        <f>VLOOKUP($A655,'[1]SheltersALL_2.17.22'!$1:$1048576,6,0)</f>
        <v>#N/A</v>
      </c>
      <c r="R655" t="str">
        <f>VLOOKUP($A655, [1]FA21_Ridership!$1:$1048576,11, 0)</f>
        <v>SAN PABLO</v>
      </c>
      <c r="S655" t="str">
        <f>VLOOKUP($A655, [1]FA21_Ridership!$1:$1048576,12, 0)</f>
        <v>CONTRA COSTA</v>
      </c>
      <c r="T655">
        <f>VLOOKUP($A655, [1]FA21_Ridership!$1:$1048576,13, 0)</f>
        <v>1</v>
      </c>
      <c r="U655">
        <f t="shared" si="50"/>
        <v>60</v>
      </c>
      <c r="V655" s="67">
        <f t="shared" si="51"/>
        <v>0.11799999999999999</v>
      </c>
      <c r="W655">
        <v>0.84975400000000001</v>
      </c>
      <c r="X655" s="67">
        <f t="shared" si="52"/>
        <v>0.67600000000000005</v>
      </c>
      <c r="Y655">
        <v>0.395731</v>
      </c>
      <c r="Z655" s="67">
        <f t="shared" si="53"/>
        <v>0.76</v>
      </c>
      <c r="AA655">
        <f>VLOOKUP($C655,[1]Disability!$1:$1048576,5,FALSE)</f>
        <v>0</v>
      </c>
      <c r="AB655" s="67">
        <f t="shared" si="54"/>
        <v>0</v>
      </c>
      <c r="AC655" t="e">
        <f>VLOOKUP($A655,#REF!,9,FALSE)</f>
        <v>#REF!</v>
      </c>
    </row>
    <row r="656" spans="1:29">
      <c r="A656">
        <v>57610</v>
      </c>
      <c r="B656">
        <v>655</v>
      </c>
      <c r="C656">
        <v>302850</v>
      </c>
      <c r="D656" t="s">
        <v>4235</v>
      </c>
      <c r="E656" t="s">
        <v>4236</v>
      </c>
      <c r="G656" t="e">
        <f>VLOOKUP($H656,[1]BRT!$1:$1048576,1,0)</f>
        <v>#N/A</v>
      </c>
      <c r="H656" t="s">
        <v>4775</v>
      </c>
      <c r="I656">
        <v>37.884802000000001</v>
      </c>
      <c r="J656">
        <v>-122.248462</v>
      </c>
      <c r="K656">
        <v>662</v>
      </c>
      <c r="L656">
        <v>60</v>
      </c>
      <c r="M656">
        <v>1</v>
      </c>
      <c r="N656">
        <v>0</v>
      </c>
      <c r="O656">
        <v>1</v>
      </c>
      <c r="P656">
        <v>1</v>
      </c>
      <c r="Q656" t="e">
        <f>VLOOKUP($A656,'[1]SheltersALL_2.17.22'!$1:$1048576,6,0)</f>
        <v>#N/A</v>
      </c>
      <c r="R656" t="str">
        <f>VLOOKUP($A656, [1]FA21_Ridership!$1:$1048576,11, 0)</f>
        <v>BERKELEY</v>
      </c>
      <c r="S656" t="str">
        <f>VLOOKUP($A656, [1]FA21_Ridership!$1:$1048576,12, 0)</f>
        <v>ALAMEDA</v>
      </c>
      <c r="T656">
        <f>VLOOKUP($A656, [1]FA21_Ridership!$1:$1048576,13, 0)</f>
        <v>1</v>
      </c>
      <c r="U656">
        <f t="shared" si="50"/>
        <v>60</v>
      </c>
      <c r="V656" s="67">
        <f t="shared" si="51"/>
        <v>0.11799999999999999</v>
      </c>
      <c r="W656">
        <v>0.28703699999999999</v>
      </c>
      <c r="X656" s="67">
        <f t="shared" si="52"/>
        <v>6.4000000000000001E-2</v>
      </c>
      <c r="Y656">
        <v>7.0587999999999998E-2</v>
      </c>
      <c r="Z656" s="67">
        <f t="shared" si="53"/>
        <v>0.13300000000000001</v>
      </c>
      <c r="AA656">
        <f>VLOOKUP($C656,[1]Disability!$1:$1048576,5,FALSE)</f>
        <v>0</v>
      </c>
      <c r="AB656" s="67">
        <f t="shared" si="54"/>
        <v>0</v>
      </c>
      <c r="AC656" t="e">
        <f>VLOOKUP($A656,#REF!,9,FALSE)</f>
        <v>#REF!</v>
      </c>
    </row>
    <row r="657" spans="1:29">
      <c r="A657">
        <v>52950</v>
      </c>
      <c r="B657">
        <v>656</v>
      </c>
      <c r="C657">
        <v>1503800</v>
      </c>
      <c r="D657" t="s">
        <v>4235</v>
      </c>
      <c r="E657" t="s">
        <v>4236</v>
      </c>
      <c r="G657" t="e">
        <f>VLOOKUP($H657,[1]BRT!$1:$1048576,1,0)</f>
        <v>#N/A</v>
      </c>
      <c r="H657" t="s">
        <v>4776</v>
      </c>
      <c r="I657">
        <v>37.707016000000003</v>
      </c>
      <c r="J657">
        <v>-122.185481</v>
      </c>
      <c r="K657">
        <v>960</v>
      </c>
      <c r="L657">
        <v>60</v>
      </c>
      <c r="M657">
        <v>1</v>
      </c>
      <c r="N657">
        <v>0</v>
      </c>
      <c r="O657">
        <v>1</v>
      </c>
      <c r="P657">
        <v>1</v>
      </c>
      <c r="Q657" t="e">
        <f>VLOOKUP($A657,'[1]SheltersALL_2.17.22'!$1:$1048576,6,0)</f>
        <v>#N/A</v>
      </c>
      <c r="R657" t="str">
        <f>VLOOKUP($A657, [1]FA21_Ridership!$1:$1048576,11, 0)</f>
        <v>SAN LEANDRO</v>
      </c>
      <c r="S657" t="str">
        <f>VLOOKUP($A657, [1]FA21_Ridership!$1:$1048576,12, 0)</f>
        <v>ALAMEDA</v>
      </c>
      <c r="T657">
        <f>VLOOKUP($A657, [1]FA21_Ridership!$1:$1048576,13, 0)</f>
        <v>3</v>
      </c>
      <c r="U657">
        <f t="shared" si="50"/>
        <v>60</v>
      </c>
      <c r="V657" s="67">
        <f t="shared" si="51"/>
        <v>0.11799999999999999</v>
      </c>
      <c r="W657">
        <v>0.79439700000000002</v>
      </c>
      <c r="X657" s="67">
        <f t="shared" si="52"/>
        <v>0.57599999999999996</v>
      </c>
      <c r="Y657">
        <v>0.331432</v>
      </c>
      <c r="Z657" s="67">
        <f t="shared" si="53"/>
        <v>0.67300000000000004</v>
      </c>
      <c r="AA657">
        <f>VLOOKUP($C657,[1]Disability!$1:$1048576,5,FALSE)</f>
        <v>0</v>
      </c>
      <c r="AB657" s="67">
        <f t="shared" si="54"/>
        <v>0</v>
      </c>
      <c r="AC657" t="e">
        <f>VLOOKUP($A657,#REF!,9,FALSE)</f>
        <v>#REF!</v>
      </c>
    </row>
    <row r="658" spans="1:29">
      <c r="A658">
        <v>55013</v>
      </c>
      <c r="B658">
        <v>657</v>
      </c>
      <c r="C658">
        <v>1600750</v>
      </c>
      <c r="D658" t="s">
        <v>4235</v>
      </c>
      <c r="E658" t="s">
        <v>4236</v>
      </c>
      <c r="G658" t="e">
        <f>VLOOKUP($H658,[1]BRT!$1:$1048576,1,0)</f>
        <v>#N/A</v>
      </c>
      <c r="H658" t="s">
        <v>4777</v>
      </c>
      <c r="I658">
        <v>37.960647000000002</v>
      </c>
      <c r="J658">
        <v>-122.356374</v>
      </c>
      <c r="K658">
        <v>1178</v>
      </c>
      <c r="L658">
        <v>60</v>
      </c>
      <c r="M658">
        <v>1</v>
      </c>
      <c r="N658">
        <v>0</v>
      </c>
      <c r="O658">
        <v>1</v>
      </c>
      <c r="P658">
        <v>1</v>
      </c>
      <c r="Q658" t="e">
        <f>VLOOKUP($A658,'[1]SheltersALL_2.17.22'!$1:$1048576,6,0)</f>
        <v>#N/A</v>
      </c>
      <c r="R658" t="str">
        <f>VLOOKUP($A658, [1]FA21_Ridership!$1:$1048576,11, 0)</f>
        <v>SAN PABLO</v>
      </c>
      <c r="S658" t="str">
        <f>VLOOKUP($A658, [1]FA21_Ridership!$1:$1048576,12, 0)</f>
        <v>CONTRA COSTA</v>
      </c>
      <c r="T658">
        <f>VLOOKUP($A658, [1]FA21_Ridership!$1:$1048576,13, 0)</f>
        <v>1</v>
      </c>
      <c r="U658">
        <f t="shared" si="50"/>
        <v>60</v>
      </c>
      <c r="V658" s="67">
        <f t="shared" si="51"/>
        <v>0.11799999999999999</v>
      </c>
      <c r="W658">
        <v>0.95533400000000002</v>
      </c>
      <c r="X658" s="67">
        <f t="shared" si="52"/>
        <v>0.91700000000000004</v>
      </c>
      <c r="Y658">
        <v>0.34787200000000001</v>
      </c>
      <c r="Z658" s="67">
        <f t="shared" si="53"/>
        <v>0.69199999999999995</v>
      </c>
      <c r="AA658">
        <f>VLOOKUP($C658,[1]Disability!$1:$1048576,5,FALSE)</f>
        <v>0</v>
      </c>
      <c r="AB658" s="67">
        <f t="shared" si="54"/>
        <v>0</v>
      </c>
      <c r="AC658" t="e">
        <f>VLOOKUP($A658,#REF!,9,FALSE)</f>
        <v>#REF!</v>
      </c>
    </row>
    <row r="659" spans="1:29">
      <c r="A659">
        <v>57512</v>
      </c>
      <c r="B659">
        <v>658</v>
      </c>
      <c r="C659">
        <v>302330</v>
      </c>
      <c r="D659" t="s">
        <v>4235</v>
      </c>
      <c r="E659" t="s">
        <v>4236</v>
      </c>
      <c r="G659" t="e">
        <f>VLOOKUP($H659,[1]BRT!$1:$1048576,1,0)</f>
        <v>#N/A</v>
      </c>
      <c r="H659" t="s">
        <v>4675</v>
      </c>
      <c r="I659">
        <v>37.889915000000002</v>
      </c>
      <c r="J659">
        <v>-122.262462</v>
      </c>
      <c r="K659">
        <v>662</v>
      </c>
      <c r="L659">
        <v>60</v>
      </c>
      <c r="M659">
        <v>1</v>
      </c>
      <c r="N659">
        <v>0</v>
      </c>
      <c r="O659">
        <v>1</v>
      </c>
      <c r="P659">
        <v>1</v>
      </c>
      <c r="Q659" t="e">
        <f>VLOOKUP($A659,'[1]SheltersALL_2.17.22'!$1:$1048576,6,0)</f>
        <v>#N/A</v>
      </c>
      <c r="R659" t="str">
        <f>VLOOKUP($A659, [1]FA21_Ridership!$1:$1048576,11, 0)</f>
        <v>BERKELEY</v>
      </c>
      <c r="S659" t="str">
        <f>VLOOKUP($A659, [1]FA21_Ridership!$1:$1048576,12, 0)</f>
        <v>ALAMEDA</v>
      </c>
      <c r="T659">
        <f>VLOOKUP($A659, [1]FA21_Ridership!$1:$1048576,13, 0)</f>
        <v>1</v>
      </c>
      <c r="U659">
        <f t="shared" si="50"/>
        <v>60</v>
      </c>
      <c r="V659" s="67">
        <f t="shared" si="51"/>
        <v>0.11799999999999999</v>
      </c>
      <c r="W659">
        <v>0.20411699999999999</v>
      </c>
      <c r="X659" s="67">
        <f t="shared" si="52"/>
        <v>1.9E-2</v>
      </c>
      <c r="Y659">
        <v>1.3722E-2</v>
      </c>
      <c r="Z659" s="67">
        <f t="shared" si="53"/>
        <v>1.4999999999999999E-2</v>
      </c>
      <c r="AA659">
        <f>VLOOKUP($C659,[1]Disability!$1:$1048576,5,FALSE)</f>
        <v>0</v>
      </c>
      <c r="AB659" s="67">
        <f t="shared" si="54"/>
        <v>0</v>
      </c>
      <c r="AC659" t="e">
        <f>VLOOKUP($A659,#REF!,9,FALSE)</f>
        <v>#REF!</v>
      </c>
    </row>
    <row r="660" spans="1:29">
      <c r="A660">
        <v>55374</v>
      </c>
      <c r="B660">
        <v>659</v>
      </c>
      <c r="C660">
        <v>1300790</v>
      </c>
      <c r="D660" t="s">
        <v>4235</v>
      </c>
      <c r="E660" t="s">
        <v>4236</v>
      </c>
      <c r="G660" t="e">
        <f>VLOOKUP($H660,[1]BRT!$1:$1048576,1,0)</f>
        <v>#N/A</v>
      </c>
      <c r="H660" t="s">
        <v>4354</v>
      </c>
      <c r="I660">
        <v>37.912542999999999</v>
      </c>
      <c r="J660">
        <v>-122.32017500000001</v>
      </c>
      <c r="K660">
        <v>838</v>
      </c>
      <c r="L660">
        <v>60</v>
      </c>
      <c r="M660">
        <v>1</v>
      </c>
      <c r="N660">
        <v>0</v>
      </c>
      <c r="O660">
        <v>1</v>
      </c>
      <c r="P660">
        <v>1</v>
      </c>
      <c r="Q660" t="e">
        <f>VLOOKUP($A660,'[1]SheltersALL_2.17.22'!$1:$1048576,6,0)</f>
        <v>#N/A</v>
      </c>
      <c r="R660" t="str">
        <f>VLOOKUP($A660, [1]FA21_Ridership!$1:$1048576,11, 0)</f>
        <v>RICHMOND</v>
      </c>
      <c r="S660" t="str">
        <f>VLOOKUP($A660, [1]FA21_Ridership!$1:$1048576,12, 0)</f>
        <v>CONTRA COSTA</v>
      </c>
      <c r="T660">
        <f>VLOOKUP($A660, [1]FA21_Ridership!$1:$1048576,13, 0)</f>
        <v>1</v>
      </c>
      <c r="U660">
        <f t="shared" si="50"/>
        <v>60</v>
      </c>
      <c r="V660" s="67">
        <f t="shared" si="51"/>
        <v>0.11799999999999999</v>
      </c>
      <c r="W660">
        <v>0.92701699999999998</v>
      </c>
      <c r="X660" s="67">
        <f t="shared" si="52"/>
        <v>0.82599999999999996</v>
      </c>
      <c r="Y660">
        <v>0.55774999999999997</v>
      </c>
      <c r="Z660" s="67">
        <f t="shared" si="53"/>
        <v>0.9</v>
      </c>
      <c r="AA660">
        <f>VLOOKUP($C660,[1]Disability!$1:$1048576,5,FALSE)</f>
        <v>0</v>
      </c>
      <c r="AB660" s="67">
        <f t="shared" si="54"/>
        <v>0</v>
      </c>
      <c r="AC660" t="e">
        <f>VLOOKUP($A660,#REF!,9,FALSE)</f>
        <v>#REF!</v>
      </c>
    </row>
    <row r="661" spans="1:29">
      <c r="A661">
        <v>55682</v>
      </c>
      <c r="B661">
        <v>660</v>
      </c>
      <c r="C661">
        <v>1600160</v>
      </c>
      <c r="D661" t="s">
        <v>4235</v>
      </c>
      <c r="E661" t="s">
        <v>4236</v>
      </c>
      <c r="G661" t="e">
        <f>VLOOKUP($H661,[1]BRT!$1:$1048576,1,0)</f>
        <v>#N/A</v>
      </c>
      <c r="H661" t="s">
        <v>4778</v>
      </c>
      <c r="I661">
        <v>37.971322000000001</v>
      </c>
      <c r="J661">
        <v>-122.347936</v>
      </c>
      <c r="K661">
        <v>1178</v>
      </c>
      <c r="L661">
        <v>60</v>
      </c>
      <c r="M661">
        <v>1</v>
      </c>
      <c r="N661">
        <v>0</v>
      </c>
      <c r="O661">
        <v>1</v>
      </c>
      <c r="P661">
        <v>1</v>
      </c>
      <c r="Q661" t="e">
        <f>VLOOKUP($A661,'[1]SheltersALL_2.17.22'!$1:$1048576,6,0)</f>
        <v>#N/A</v>
      </c>
      <c r="R661" t="str">
        <f>VLOOKUP($A661, [1]FA21_Ridership!$1:$1048576,11, 0)</f>
        <v>SAN PABLO</v>
      </c>
      <c r="S661" t="str">
        <f>VLOOKUP($A661, [1]FA21_Ridership!$1:$1048576,12, 0)</f>
        <v>CONTRA COSTA</v>
      </c>
      <c r="T661">
        <f>VLOOKUP($A661, [1]FA21_Ridership!$1:$1048576,13, 0)</f>
        <v>1</v>
      </c>
      <c r="U661">
        <f t="shared" si="50"/>
        <v>60</v>
      </c>
      <c r="V661" s="67">
        <f t="shared" si="51"/>
        <v>0.11799999999999999</v>
      </c>
      <c r="W661">
        <v>0.96424900000000002</v>
      </c>
      <c r="X661" s="67">
        <f t="shared" si="52"/>
        <v>0.93200000000000005</v>
      </c>
      <c r="Y661">
        <v>0.131767</v>
      </c>
      <c r="Z661" s="67">
        <f t="shared" si="53"/>
        <v>0.32</v>
      </c>
      <c r="AA661">
        <f>VLOOKUP($C661,[1]Disability!$1:$1048576,5,FALSE)</f>
        <v>0</v>
      </c>
      <c r="AB661" s="67">
        <f t="shared" si="54"/>
        <v>0</v>
      </c>
      <c r="AC661" t="e">
        <f>VLOOKUP($A661,#REF!,9,FALSE)</f>
        <v>#REF!</v>
      </c>
    </row>
    <row r="662" spans="1:29">
      <c r="A662">
        <v>57290</v>
      </c>
      <c r="B662">
        <v>661</v>
      </c>
      <c r="C662">
        <v>703770</v>
      </c>
      <c r="D662" t="s">
        <v>4235</v>
      </c>
      <c r="E662" t="s">
        <v>4236</v>
      </c>
      <c r="G662" t="e">
        <f>VLOOKUP($H662,[1]BRT!$1:$1048576,1,0)</f>
        <v>#N/A</v>
      </c>
      <c r="H662" t="s">
        <v>4779</v>
      </c>
      <c r="I662">
        <v>37.568632999999998</v>
      </c>
      <c r="J662">
        <v>-121.970662</v>
      </c>
      <c r="K662">
        <v>720</v>
      </c>
      <c r="L662">
        <v>60</v>
      </c>
      <c r="M662">
        <v>1</v>
      </c>
      <c r="N662">
        <v>0</v>
      </c>
      <c r="O662">
        <v>1</v>
      </c>
      <c r="P662">
        <v>1</v>
      </c>
      <c r="Q662" t="e">
        <f>VLOOKUP($A662,'[1]SheltersALL_2.17.22'!$1:$1048576,6,0)</f>
        <v>#N/A</v>
      </c>
      <c r="R662" t="str">
        <f>VLOOKUP($A662, [1]FA21_Ridership!$1:$1048576,11, 0)</f>
        <v>FREMONT</v>
      </c>
      <c r="S662" t="str">
        <f>VLOOKUP($A662, [1]FA21_Ridership!$1:$1048576,12, 0)</f>
        <v>ALAMEDA</v>
      </c>
      <c r="T662">
        <f>VLOOKUP($A662, [1]FA21_Ridership!$1:$1048576,13, 0)</f>
        <v>5</v>
      </c>
      <c r="U662">
        <f t="shared" si="50"/>
        <v>60</v>
      </c>
      <c r="V662" s="67">
        <f t="shared" si="51"/>
        <v>0.11799999999999999</v>
      </c>
      <c r="W662">
        <v>0.80050399999999999</v>
      </c>
      <c r="X662" s="67">
        <f t="shared" si="52"/>
        <v>0.58799999999999997</v>
      </c>
      <c r="Y662">
        <v>6.6779000000000005E-2</v>
      </c>
      <c r="Z662" s="67">
        <f t="shared" si="53"/>
        <v>0.123</v>
      </c>
      <c r="AA662">
        <f>VLOOKUP($C662,[1]Disability!$1:$1048576,5,FALSE)</f>
        <v>0</v>
      </c>
      <c r="AB662" s="67">
        <f t="shared" si="54"/>
        <v>0</v>
      </c>
      <c r="AC662" t="e">
        <f>VLOOKUP($A662,#REF!,9,FALSE)</f>
        <v>#REF!</v>
      </c>
    </row>
    <row r="663" spans="1:29">
      <c r="A663">
        <v>57004</v>
      </c>
      <c r="B663">
        <v>662</v>
      </c>
      <c r="C663">
        <v>1302880</v>
      </c>
      <c r="D663" t="s">
        <v>4235</v>
      </c>
      <c r="E663" t="s">
        <v>4236</v>
      </c>
      <c r="G663" t="e">
        <f>VLOOKUP($H663,[1]BRT!$1:$1048576,1,0)</f>
        <v>#N/A</v>
      </c>
      <c r="H663" t="s">
        <v>4780</v>
      </c>
      <c r="I663">
        <v>37.921388</v>
      </c>
      <c r="J663">
        <v>-122.329058</v>
      </c>
      <c r="K663">
        <v>838</v>
      </c>
      <c r="L663">
        <v>60</v>
      </c>
      <c r="M663">
        <v>1</v>
      </c>
      <c r="N663">
        <v>0</v>
      </c>
      <c r="O663">
        <v>1</v>
      </c>
      <c r="P663">
        <v>1</v>
      </c>
      <c r="Q663" t="e">
        <f>VLOOKUP($A663,'[1]SheltersALL_2.17.22'!$1:$1048576,6,0)</f>
        <v>#N/A</v>
      </c>
      <c r="R663" t="str">
        <f>VLOOKUP($A663, [1]FA21_Ridership!$1:$1048576,11, 0)</f>
        <v>RICHMOND</v>
      </c>
      <c r="S663" t="str">
        <f>VLOOKUP($A663, [1]FA21_Ridership!$1:$1048576,12, 0)</f>
        <v>CONTRA COSTA</v>
      </c>
      <c r="T663">
        <f>VLOOKUP($A663, [1]FA21_Ridership!$1:$1048576,13, 0)</f>
        <v>1</v>
      </c>
      <c r="U663">
        <f t="shared" si="50"/>
        <v>60</v>
      </c>
      <c r="V663" s="67">
        <f t="shared" si="51"/>
        <v>0.11799999999999999</v>
      </c>
      <c r="W663">
        <v>0.89219199999999999</v>
      </c>
      <c r="X663" s="67">
        <f t="shared" si="52"/>
        <v>0.754</v>
      </c>
      <c r="Y663">
        <v>0.57556799999999997</v>
      </c>
      <c r="Z663" s="67">
        <f t="shared" si="53"/>
        <v>0.92200000000000004</v>
      </c>
      <c r="AA663">
        <f>VLOOKUP($C663,[1]Disability!$1:$1048576,5,FALSE)</f>
        <v>0</v>
      </c>
      <c r="AB663" s="67">
        <f t="shared" si="54"/>
        <v>0</v>
      </c>
      <c r="AC663" t="e">
        <f>VLOOKUP($A663,#REF!,9,FALSE)</f>
        <v>#REF!</v>
      </c>
    </row>
    <row r="664" spans="1:29">
      <c r="A664">
        <v>50343</v>
      </c>
      <c r="B664">
        <v>663</v>
      </c>
      <c r="C664">
        <v>1302900</v>
      </c>
      <c r="D664" t="s">
        <v>4235</v>
      </c>
      <c r="E664" t="s">
        <v>4236</v>
      </c>
      <c r="G664" t="e">
        <f>VLOOKUP($H664,[1]BRT!$1:$1048576,1,0)</f>
        <v>#N/A</v>
      </c>
      <c r="H664" t="s">
        <v>4751</v>
      </c>
      <c r="I664">
        <v>37.921174000000001</v>
      </c>
      <c r="J664">
        <v>-122.327471</v>
      </c>
      <c r="K664">
        <v>839</v>
      </c>
      <c r="L664">
        <v>60</v>
      </c>
      <c r="M664">
        <v>1</v>
      </c>
      <c r="N664">
        <v>0</v>
      </c>
      <c r="O664">
        <v>1</v>
      </c>
      <c r="P664">
        <v>1</v>
      </c>
      <c r="Q664" t="e">
        <f>VLOOKUP($A664,'[1]SheltersALL_2.17.22'!$1:$1048576,6,0)</f>
        <v>#N/A</v>
      </c>
      <c r="R664" t="str">
        <f>VLOOKUP($A664, [1]FA21_Ridership!$1:$1048576,11, 0)</f>
        <v>RICHMOND</v>
      </c>
      <c r="S664" t="str">
        <f>VLOOKUP($A664, [1]FA21_Ridership!$1:$1048576,12, 0)</f>
        <v>CONTRA COSTA</v>
      </c>
      <c r="T664">
        <f>VLOOKUP($A664, [1]FA21_Ridership!$1:$1048576,13, 0)</f>
        <v>1</v>
      </c>
      <c r="U664">
        <f t="shared" si="50"/>
        <v>60</v>
      </c>
      <c r="V664" s="67">
        <f t="shared" si="51"/>
        <v>0.11799999999999999</v>
      </c>
      <c r="W664">
        <v>0.89219199999999999</v>
      </c>
      <c r="X664" s="67">
        <f t="shared" si="52"/>
        <v>0.754</v>
      </c>
      <c r="Y664">
        <v>0.57556799999999997</v>
      </c>
      <c r="Z664" s="67">
        <f t="shared" si="53"/>
        <v>0.92200000000000004</v>
      </c>
      <c r="AA664">
        <f>VLOOKUP($C664,[1]Disability!$1:$1048576,5,FALSE)</f>
        <v>0</v>
      </c>
      <c r="AB664" s="67">
        <f t="shared" si="54"/>
        <v>0</v>
      </c>
      <c r="AC664" t="e">
        <f>VLOOKUP($A664,#REF!,9,FALSE)</f>
        <v>#REF!</v>
      </c>
    </row>
    <row r="665" spans="1:29">
      <c r="A665">
        <v>52004</v>
      </c>
      <c r="B665">
        <v>664</v>
      </c>
      <c r="C665">
        <v>9901140</v>
      </c>
      <c r="D665" t="s">
        <v>4235</v>
      </c>
      <c r="E665" t="s">
        <v>4236</v>
      </c>
      <c r="G665" t="e">
        <f>VLOOKUP($H665,[1]BRT!$1:$1048576,1,0)</f>
        <v>#N/A</v>
      </c>
      <c r="H665" t="s">
        <v>4331</v>
      </c>
      <c r="I665">
        <v>37.966214999999998</v>
      </c>
      <c r="J665">
        <v>-122.301327</v>
      </c>
      <c r="K665">
        <v>720</v>
      </c>
      <c r="L665">
        <v>60</v>
      </c>
      <c r="M665">
        <v>1</v>
      </c>
      <c r="N665">
        <v>0</v>
      </c>
      <c r="O665">
        <v>1</v>
      </c>
      <c r="P665">
        <v>1</v>
      </c>
      <c r="Q665" t="e">
        <f>VLOOKUP($A665,'[1]SheltersALL_2.17.22'!$1:$1048576,6,0)</f>
        <v>#N/A</v>
      </c>
      <c r="R665" t="str">
        <f>VLOOKUP($A665, [1]FA21_Ridership!$1:$1048576,11, 0)</f>
        <v>COUNTY-CONTRA COSTA</v>
      </c>
      <c r="S665" t="str">
        <f>VLOOKUP($A665, [1]FA21_Ridership!$1:$1048576,12, 0)</f>
        <v>CONTRA COSTA</v>
      </c>
      <c r="T665">
        <f>VLOOKUP($A665, [1]FA21_Ridership!$1:$1048576,13, 0)</f>
        <v>1</v>
      </c>
      <c r="U665">
        <f t="shared" si="50"/>
        <v>60</v>
      </c>
      <c r="V665" s="67">
        <f t="shared" si="51"/>
        <v>0.11799999999999999</v>
      </c>
      <c r="W665">
        <v>0.67479699999999998</v>
      </c>
      <c r="X665" s="67">
        <f t="shared" si="52"/>
        <v>0.36399999999999999</v>
      </c>
      <c r="Y665">
        <v>0.39393899999999998</v>
      </c>
      <c r="Z665" s="67">
        <f t="shared" si="53"/>
        <v>0.75900000000000001</v>
      </c>
      <c r="AA665">
        <f>VLOOKUP($C665,[1]Disability!$1:$1048576,5,FALSE)</f>
        <v>0</v>
      </c>
      <c r="AB665" s="67">
        <f t="shared" si="54"/>
        <v>0</v>
      </c>
      <c r="AC665" t="e">
        <f>VLOOKUP($A665,#REF!,9,FALSE)</f>
        <v>#REF!</v>
      </c>
    </row>
    <row r="666" spans="1:29">
      <c r="A666">
        <v>59432</v>
      </c>
      <c r="B666">
        <v>665</v>
      </c>
      <c r="C666">
        <v>302290</v>
      </c>
      <c r="D666" t="s">
        <v>4235</v>
      </c>
      <c r="E666" t="s">
        <v>4236</v>
      </c>
      <c r="G666" t="e">
        <f>VLOOKUP($H666,[1]BRT!$1:$1048576,1,0)</f>
        <v>#N/A</v>
      </c>
      <c r="H666" t="s">
        <v>4781</v>
      </c>
      <c r="I666">
        <v>37.900976999999997</v>
      </c>
      <c r="J666">
        <v>-122.26766000000001</v>
      </c>
      <c r="K666">
        <v>662</v>
      </c>
      <c r="L666">
        <v>60</v>
      </c>
      <c r="M666">
        <v>1</v>
      </c>
      <c r="N666">
        <v>0</v>
      </c>
      <c r="O666">
        <v>1</v>
      </c>
      <c r="P666">
        <v>1</v>
      </c>
      <c r="Q666" t="e">
        <f>VLOOKUP($A666,'[1]SheltersALL_2.17.22'!$1:$1048576,6,0)</f>
        <v>#N/A</v>
      </c>
      <c r="R666" t="str">
        <f>VLOOKUP($A666, [1]FA21_Ridership!$1:$1048576,11, 0)</f>
        <v>BERKELEY</v>
      </c>
      <c r="S666" t="str">
        <f>VLOOKUP($A666, [1]FA21_Ridership!$1:$1048576,12, 0)</f>
        <v>ALAMEDA</v>
      </c>
      <c r="T666">
        <f>VLOOKUP($A666, [1]FA21_Ridership!$1:$1048576,13, 0)</f>
        <v>1</v>
      </c>
      <c r="U666">
        <f t="shared" si="50"/>
        <v>60</v>
      </c>
      <c r="V666" s="67">
        <f t="shared" si="51"/>
        <v>0.11799999999999999</v>
      </c>
      <c r="W666">
        <v>0.187692</v>
      </c>
      <c r="X666" s="67">
        <f t="shared" si="52"/>
        <v>1.0999999999999999E-2</v>
      </c>
      <c r="Y666">
        <v>1.7691999999999999E-2</v>
      </c>
      <c r="Z666" s="67">
        <f t="shared" si="53"/>
        <v>2.1000000000000001E-2</v>
      </c>
      <c r="AA666">
        <f>VLOOKUP($C666,[1]Disability!$1:$1048576,5,FALSE)</f>
        <v>0</v>
      </c>
      <c r="AB666" s="67">
        <f t="shared" si="54"/>
        <v>0</v>
      </c>
      <c r="AC666" t="e">
        <f>VLOOKUP($A666,#REF!,9,FALSE)</f>
        <v>#REF!</v>
      </c>
    </row>
    <row r="667" spans="1:29">
      <c r="A667">
        <v>55063</v>
      </c>
      <c r="B667">
        <v>666</v>
      </c>
      <c r="C667">
        <v>900140</v>
      </c>
      <c r="D667" t="s">
        <v>4235</v>
      </c>
      <c r="E667" t="s">
        <v>4236</v>
      </c>
      <c r="G667" t="e">
        <f>VLOOKUP($H667,[1]BRT!$1:$1048576,1,0)</f>
        <v>#N/A</v>
      </c>
      <c r="H667" t="s">
        <v>4358</v>
      </c>
      <c r="I667">
        <v>37.548662999999998</v>
      </c>
      <c r="J667">
        <v>-122.032673</v>
      </c>
      <c r="K667">
        <v>720</v>
      </c>
      <c r="L667">
        <v>60</v>
      </c>
      <c r="M667">
        <v>1</v>
      </c>
      <c r="N667">
        <v>0</v>
      </c>
      <c r="O667">
        <v>1</v>
      </c>
      <c r="P667">
        <v>1</v>
      </c>
      <c r="Q667" t="e">
        <f>VLOOKUP($A667,'[1]SheltersALL_2.17.22'!$1:$1048576,6,0)</f>
        <v>#N/A</v>
      </c>
      <c r="R667" t="str">
        <f>VLOOKUP($A667, [1]FA21_Ridership!$1:$1048576,11, 0)</f>
        <v>NEWARK</v>
      </c>
      <c r="S667" t="str">
        <f>VLOOKUP($A667, [1]FA21_Ridership!$1:$1048576,12, 0)</f>
        <v>ALAMEDA</v>
      </c>
      <c r="T667">
        <f>VLOOKUP($A667, [1]FA21_Ridership!$1:$1048576,13, 0)</f>
        <v>5</v>
      </c>
      <c r="U667">
        <f t="shared" si="50"/>
        <v>60</v>
      </c>
      <c r="V667" s="67">
        <f t="shared" si="51"/>
        <v>0.11799999999999999</v>
      </c>
      <c r="W667">
        <v>0.61862499999999998</v>
      </c>
      <c r="X667" s="67">
        <f t="shared" si="52"/>
        <v>0.312</v>
      </c>
      <c r="Y667">
        <v>9.5343999999999998E-2</v>
      </c>
      <c r="Z667" s="67">
        <f t="shared" si="53"/>
        <v>0.23</v>
      </c>
      <c r="AA667">
        <f>VLOOKUP($C667,[1]Disability!$1:$1048576,5,FALSE)</f>
        <v>0</v>
      </c>
      <c r="AB667" s="67">
        <f t="shared" si="54"/>
        <v>0</v>
      </c>
      <c r="AC667" t="e">
        <f>VLOOKUP($A667,#REF!,9,FALSE)</f>
        <v>#REF!</v>
      </c>
    </row>
    <row r="668" spans="1:29">
      <c r="A668">
        <v>51594</v>
      </c>
      <c r="B668">
        <v>667</v>
      </c>
      <c r="C668">
        <v>9903670</v>
      </c>
      <c r="D668" t="s">
        <v>4235</v>
      </c>
      <c r="E668" t="s">
        <v>4236</v>
      </c>
      <c r="G668" t="e">
        <f>VLOOKUP($H668,[1]BRT!$1:$1048576,1,0)</f>
        <v>#N/A</v>
      </c>
      <c r="H668" t="s">
        <v>4782</v>
      </c>
      <c r="I668">
        <v>37.551667000000002</v>
      </c>
      <c r="J668">
        <v>-121.972159</v>
      </c>
      <c r="K668">
        <v>840</v>
      </c>
      <c r="L668">
        <v>60</v>
      </c>
      <c r="M668">
        <v>1</v>
      </c>
      <c r="N668">
        <v>0</v>
      </c>
      <c r="O668">
        <v>1</v>
      </c>
      <c r="P668">
        <v>1</v>
      </c>
      <c r="Q668" t="e">
        <f>VLOOKUP($A668,'[1]SheltersALL_2.17.22'!$1:$1048576,6,0)</f>
        <v>#N/A</v>
      </c>
      <c r="R668" t="str">
        <f>VLOOKUP($A668, [1]FA21_Ridership!$1:$1048576,11, 0)</f>
        <v>FREMONT</v>
      </c>
      <c r="S668" t="str">
        <f>VLOOKUP($A668, [1]FA21_Ridership!$1:$1048576,12, 0)</f>
        <v>ALAMEDA</v>
      </c>
      <c r="T668">
        <f>VLOOKUP($A668, [1]FA21_Ridership!$1:$1048576,13, 0)</f>
        <v>5</v>
      </c>
      <c r="U668">
        <f t="shared" si="50"/>
        <v>60</v>
      </c>
      <c r="V668" s="67">
        <f t="shared" si="51"/>
        <v>0.11799999999999999</v>
      </c>
      <c r="W668">
        <v>0.91551199999999999</v>
      </c>
      <c r="X668" s="67">
        <f t="shared" si="52"/>
        <v>0.79800000000000004</v>
      </c>
      <c r="Y668">
        <v>9.4539999999999999E-2</v>
      </c>
      <c r="Z668" s="67">
        <f t="shared" si="53"/>
        <v>0.223</v>
      </c>
      <c r="AA668">
        <f>VLOOKUP($C668,[1]Disability!$1:$1048576,5,FALSE)</f>
        <v>1</v>
      </c>
      <c r="AB668" s="67">
        <f t="shared" si="54"/>
        <v>0.72499999999999998</v>
      </c>
      <c r="AC668" t="e">
        <f>VLOOKUP($A668,#REF!,9,FALSE)</f>
        <v>#REF!</v>
      </c>
    </row>
    <row r="669" spans="1:29">
      <c r="A669">
        <v>56539</v>
      </c>
      <c r="B669">
        <v>668</v>
      </c>
      <c r="C669">
        <v>1503070</v>
      </c>
      <c r="D669" t="s">
        <v>4235</v>
      </c>
      <c r="E669" t="s">
        <v>4236</v>
      </c>
      <c r="G669" t="e">
        <f>VLOOKUP($H669,[1]BRT!$1:$1048576,1,0)</f>
        <v>#N/A</v>
      </c>
      <c r="H669" t="s">
        <v>4783</v>
      </c>
      <c r="I669">
        <v>37.699154</v>
      </c>
      <c r="J669">
        <v>-122.160355</v>
      </c>
      <c r="K669">
        <v>960</v>
      </c>
      <c r="L669">
        <v>60</v>
      </c>
      <c r="M669">
        <v>1</v>
      </c>
      <c r="N669">
        <v>0</v>
      </c>
      <c r="O669">
        <v>1</v>
      </c>
      <c r="P669">
        <v>1</v>
      </c>
      <c r="Q669" t="e">
        <f>VLOOKUP($A669,'[1]SheltersALL_2.17.22'!$1:$1048576,6,0)</f>
        <v>#N/A</v>
      </c>
      <c r="R669" t="str">
        <f>VLOOKUP($A669, [1]FA21_Ridership!$1:$1048576,11, 0)</f>
        <v>SAN LEANDRO</v>
      </c>
      <c r="S669" t="str">
        <f>VLOOKUP($A669, [1]FA21_Ridership!$1:$1048576,12, 0)</f>
        <v>ALAMEDA</v>
      </c>
      <c r="T669">
        <f>VLOOKUP($A669, [1]FA21_Ridership!$1:$1048576,13, 0)</f>
        <v>4</v>
      </c>
      <c r="U669">
        <f t="shared" si="50"/>
        <v>60</v>
      </c>
      <c r="V669" s="67">
        <f t="shared" si="51"/>
        <v>0.11799999999999999</v>
      </c>
      <c r="W669">
        <v>0.72550099999999995</v>
      </c>
      <c r="X669" s="67">
        <f t="shared" si="52"/>
        <v>0.443</v>
      </c>
      <c r="Y669">
        <v>0.204343</v>
      </c>
      <c r="Z669" s="67">
        <f t="shared" si="53"/>
        <v>0.48499999999999999</v>
      </c>
      <c r="AA669">
        <f>VLOOKUP($C669,[1]Disability!$1:$1048576,5,FALSE)</f>
        <v>0</v>
      </c>
      <c r="AB669" s="67">
        <f t="shared" si="54"/>
        <v>0</v>
      </c>
      <c r="AC669" t="e">
        <f>VLOOKUP($A669,#REF!,9,FALSE)</f>
        <v>#REF!</v>
      </c>
    </row>
    <row r="670" spans="1:29">
      <c r="A670">
        <v>57252</v>
      </c>
      <c r="B670">
        <v>669</v>
      </c>
      <c r="C670">
        <v>901110</v>
      </c>
      <c r="D670" t="s">
        <v>4235</v>
      </c>
      <c r="E670" t="s">
        <v>4236</v>
      </c>
      <c r="G670" t="e">
        <f>VLOOKUP($H670,[1]BRT!$1:$1048576,1,0)</f>
        <v>#N/A</v>
      </c>
      <c r="H670" t="s">
        <v>4784</v>
      </c>
      <c r="I670">
        <v>37.522722000000002</v>
      </c>
      <c r="J670">
        <v>-122.009156</v>
      </c>
      <c r="K670">
        <v>720</v>
      </c>
      <c r="L670">
        <v>60</v>
      </c>
      <c r="M670">
        <v>1</v>
      </c>
      <c r="N670">
        <v>0</v>
      </c>
      <c r="O670">
        <v>1</v>
      </c>
      <c r="P670">
        <v>1</v>
      </c>
      <c r="Q670" t="e">
        <f>VLOOKUP($A670,'[1]SheltersALL_2.17.22'!$1:$1048576,6,0)</f>
        <v>#N/A</v>
      </c>
      <c r="R670" t="str">
        <f>VLOOKUP($A670, [1]FA21_Ridership!$1:$1048576,11, 0)</f>
        <v>NEWARK</v>
      </c>
      <c r="S670" t="str">
        <f>VLOOKUP($A670, [1]FA21_Ridership!$1:$1048576,12, 0)</f>
        <v>ALAMEDA</v>
      </c>
      <c r="T670">
        <f>VLOOKUP($A670, [1]FA21_Ridership!$1:$1048576,13, 0)</f>
        <v>5</v>
      </c>
      <c r="U670">
        <f t="shared" si="50"/>
        <v>60</v>
      </c>
      <c r="V670" s="67">
        <f t="shared" si="51"/>
        <v>0.11799999999999999</v>
      </c>
      <c r="W670">
        <v>0.53647500000000004</v>
      </c>
      <c r="X670" s="67">
        <f t="shared" si="52"/>
        <v>0.23200000000000001</v>
      </c>
      <c r="Y670">
        <v>9.1533000000000003E-2</v>
      </c>
      <c r="Z670" s="67">
        <f t="shared" si="53"/>
        <v>0.217</v>
      </c>
      <c r="AA670">
        <f>VLOOKUP($C670,[1]Disability!$1:$1048576,5,FALSE)</f>
        <v>0</v>
      </c>
      <c r="AB670" s="67">
        <f t="shared" si="54"/>
        <v>0</v>
      </c>
      <c r="AC670" t="e">
        <f>VLOOKUP($A670,#REF!,9,FALSE)</f>
        <v>#REF!</v>
      </c>
    </row>
    <row r="671" spans="1:29">
      <c r="A671">
        <v>57743</v>
      </c>
      <c r="B671">
        <v>670</v>
      </c>
      <c r="C671">
        <v>1503540</v>
      </c>
      <c r="D671" t="s">
        <v>4235</v>
      </c>
      <c r="E671" t="s">
        <v>4236</v>
      </c>
      <c r="G671" t="e">
        <f>VLOOKUP($H671,[1]BRT!$1:$1048576,1,0)</f>
        <v>#N/A</v>
      </c>
      <c r="H671" t="s">
        <v>4785</v>
      </c>
      <c r="I671">
        <v>37.689045999999998</v>
      </c>
      <c r="J671">
        <v>-122.162548</v>
      </c>
      <c r="K671">
        <v>960</v>
      </c>
      <c r="L671">
        <v>60</v>
      </c>
      <c r="M671">
        <v>1</v>
      </c>
      <c r="N671">
        <v>0</v>
      </c>
      <c r="O671">
        <v>1</v>
      </c>
      <c r="P671">
        <v>1</v>
      </c>
      <c r="Q671" t="e">
        <f>VLOOKUP($A671,'[1]SheltersALL_2.17.22'!$1:$1048576,6,0)</f>
        <v>#N/A</v>
      </c>
      <c r="R671" t="str">
        <f>VLOOKUP($A671, [1]FA21_Ridership!$1:$1048576,11, 0)</f>
        <v>SAN LEANDRO</v>
      </c>
      <c r="S671" t="str">
        <f>VLOOKUP($A671, [1]FA21_Ridership!$1:$1048576,12, 0)</f>
        <v>ALAMEDA</v>
      </c>
      <c r="T671">
        <f>VLOOKUP($A671, [1]FA21_Ridership!$1:$1048576,13, 0)</f>
        <v>4</v>
      </c>
      <c r="U671">
        <f t="shared" si="50"/>
        <v>60</v>
      </c>
      <c r="V671" s="67">
        <f t="shared" si="51"/>
        <v>0.11799999999999999</v>
      </c>
      <c r="W671">
        <v>0.88264799999999999</v>
      </c>
      <c r="X671" s="67">
        <f t="shared" si="52"/>
        <v>0.73399999999999999</v>
      </c>
      <c r="Y671">
        <v>6.5196000000000004E-2</v>
      </c>
      <c r="Z671" s="67">
        <f t="shared" si="53"/>
        <v>0.11799999999999999</v>
      </c>
      <c r="AA671">
        <f>VLOOKUP($C671,[1]Disability!$1:$1048576,5,FALSE)</f>
        <v>0</v>
      </c>
      <c r="AB671" s="67">
        <f t="shared" si="54"/>
        <v>0</v>
      </c>
      <c r="AC671" t="e">
        <f>VLOOKUP($A671,#REF!,9,FALSE)</f>
        <v>#REF!</v>
      </c>
    </row>
    <row r="672" spans="1:29">
      <c r="A672">
        <v>56518</v>
      </c>
      <c r="B672">
        <v>671</v>
      </c>
      <c r="C672">
        <v>1300640</v>
      </c>
      <c r="D672" t="s">
        <v>4235</v>
      </c>
      <c r="E672" t="s">
        <v>4236</v>
      </c>
      <c r="G672" t="e">
        <f>VLOOKUP($H672,[1]BRT!$1:$1048576,1,0)</f>
        <v>#N/A</v>
      </c>
      <c r="H672" t="s">
        <v>4786</v>
      </c>
      <c r="I672">
        <v>37.938313000000001</v>
      </c>
      <c r="J672">
        <v>-122.356509</v>
      </c>
      <c r="K672">
        <v>840</v>
      </c>
      <c r="L672">
        <v>60</v>
      </c>
      <c r="M672">
        <v>1</v>
      </c>
      <c r="N672">
        <v>0</v>
      </c>
      <c r="O672">
        <v>1</v>
      </c>
      <c r="P672">
        <v>1</v>
      </c>
      <c r="Q672" t="e">
        <f>VLOOKUP($A672,'[1]SheltersALL_2.17.22'!$1:$1048576,6,0)</f>
        <v>#N/A</v>
      </c>
      <c r="R672" t="str">
        <f>VLOOKUP($A672, [1]FA21_Ridership!$1:$1048576,11, 0)</f>
        <v>RICHMOND</v>
      </c>
      <c r="S672" t="str">
        <f>VLOOKUP($A672, [1]FA21_Ridership!$1:$1048576,12, 0)</f>
        <v>CONTRA COSTA</v>
      </c>
      <c r="T672">
        <f>VLOOKUP($A672, [1]FA21_Ridership!$1:$1048576,13, 0)</f>
        <v>1</v>
      </c>
      <c r="U672">
        <f t="shared" si="50"/>
        <v>60</v>
      </c>
      <c r="V672" s="67">
        <f t="shared" si="51"/>
        <v>0.11799999999999999</v>
      </c>
      <c r="W672">
        <v>0.95234600000000003</v>
      </c>
      <c r="X672" s="67">
        <f t="shared" si="52"/>
        <v>0.90700000000000003</v>
      </c>
      <c r="Y672">
        <v>0.51747200000000004</v>
      </c>
      <c r="Z672" s="67">
        <f t="shared" si="53"/>
        <v>0.874</v>
      </c>
      <c r="AA672">
        <f>VLOOKUP($C672,[1]Disability!$1:$1048576,5,FALSE)</f>
        <v>4</v>
      </c>
      <c r="AB672" s="67">
        <f t="shared" si="54"/>
        <v>0.97699999999999998</v>
      </c>
      <c r="AC672" t="e">
        <f>VLOOKUP($A672,#REF!,9,FALSE)</f>
        <v>#REF!</v>
      </c>
    </row>
    <row r="673" spans="1:29">
      <c r="A673">
        <v>58798</v>
      </c>
      <c r="B673">
        <v>672</v>
      </c>
      <c r="C673">
        <v>1503660</v>
      </c>
      <c r="D673" t="s">
        <v>4235</v>
      </c>
      <c r="E673" t="s">
        <v>4236</v>
      </c>
      <c r="G673" t="e">
        <f>VLOOKUP($H673,[1]BRT!$1:$1048576,1,0)</f>
        <v>#N/A</v>
      </c>
      <c r="H673" t="s">
        <v>4776</v>
      </c>
      <c r="I673">
        <v>37.707231999999998</v>
      </c>
      <c r="J673">
        <v>-122.18458800000001</v>
      </c>
      <c r="K673">
        <v>960</v>
      </c>
      <c r="L673">
        <v>60</v>
      </c>
      <c r="M673">
        <v>1</v>
      </c>
      <c r="N673">
        <v>0</v>
      </c>
      <c r="O673">
        <v>1</v>
      </c>
      <c r="P673">
        <v>1</v>
      </c>
      <c r="Q673" t="e">
        <f>VLOOKUP($A673,'[1]SheltersALL_2.17.22'!$1:$1048576,6,0)</f>
        <v>#N/A</v>
      </c>
      <c r="R673" t="str">
        <f>VLOOKUP($A673, [1]FA21_Ridership!$1:$1048576,11, 0)</f>
        <v>SAN LEANDRO</v>
      </c>
      <c r="S673" t="str">
        <f>VLOOKUP($A673, [1]FA21_Ridership!$1:$1048576,12, 0)</f>
        <v>ALAMEDA</v>
      </c>
      <c r="T673">
        <f>VLOOKUP($A673, [1]FA21_Ridership!$1:$1048576,13, 0)</f>
        <v>3</v>
      </c>
      <c r="U673">
        <f t="shared" si="50"/>
        <v>60</v>
      </c>
      <c r="V673" s="67">
        <f t="shared" si="51"/>
        <v>0.11799999999999999</v>
      </c>
      <c r="W673">
        <v>0.79439700000000002</v>
      </c>
      <c r="X673" s="67">
        <f t="shared" si="52"/>
        <v>0.57599999999999996</v>
      </c>
      <c r="Y673">
        <v>0.331432</v>
      </c>
      <c r="Z673" s="67">
        <f t="shared" si="53"/>
        <v>0.67300000000000004</v>
      </c>
      <c r="AA673">
        <f>VLOOKUP($C673,[1]Disability!$1:$1048576,5,FALSE)</f>
        <v>0</v>
      </c>
      <c r="AB673" s="67">
        <f t="shared" si="54"/>
        <v>0</v>
      </c>
      <c r="AC673" t="e">
        <f>VLOOKUP($A673,#REF!,9,FALSE)</f>
        <v>#REF!</v>
      </c>
    </row>
    <row r="674" spans="1:29">
      <c r="A674">
        <v>54652</v>
      </c>
      <c r="B674">
        <v>673</v>
      </c>
      <c r="C674">
        <v>804880</v>
      </c>
      <c r="D674" t="s">
        <v>4235</v>
      </c>
      <c r="E674" t="s">
        <v>4236</v>
      </c>
      <c r="G674" t="e">
        <f>VLOOKUP($H674,[1]BRT!$1:$1048576,1,0)</f>
        <v>#N/A</v>
      </c>
      <c r="H674" t="s">
        <v>4674</v>
      </c>
      <c r="I674">
        <v>37.641635999999998</v>
      </c>
      <c r="J674">
        <v>-122.083567</v>
      </c>
      <c r="K674">
        <v>960</v>
      </c>
      <c r="L674">
        <v>60</v>
      </c>
      <c r="M674">
        <v>1</v>
      </c>
      <c r="N674">
        <v>0</v>
      </c>
      <c r="O674">
        <v>1</v>
      </c>
      <c r="P674">
        <v>1</v>
      </c>
      <c r="Q674" t="e">
        <f>VLOOKUP($A674,'[1]SheltersALL_2.17.22'!$1:$1048576,6,0)</f>
        <v>#N/A</v>
      </c>
      <c r="R674" t="str">
        <f>VLOOKUP($A674, [1]FA21_Ridership!$1:$1048576,11, 0)</f>
        <v>HAYWARD</v>
      </c>
      <c r="S674" t="str">
        <f>VLOOKUP($A674, [1]FA21_Ridership!$1:$1048576,12, 0)</f>
        <v>ALAMEDA</v>
      </c>
      <c r="T674">
        <f>VLOOKUP($A674, [1]FA21_Ridership!$1:$1048576,13, 0)</f>
        <v>4</v>
      </c>
      <c r="U674">
        <f t="shared" si="50"/>
        <v>60</v>
      </c>
      <c r="V674" s="67">
        <f t="shared" si="51"/>
        <v>0.11799999999999999</v>
      </c>
      <c r="W674">
        <v>0.86158599999999996</v>
      </c>
      <c r="X674" s="67">
        <f t="shared" si="52"/>
        <v>0.7</v>
      </c>
      <c r="Y674">
        <v>0.13354199999999999</v>
      </c>
      <c r="Z674" s="67">
        <f t="shared" si="53"/>
        <v>0.32200000000000001</v>
      </c>
      <c r="AA674">
        <f>VLOOKUP($C674,[1]Disability!$1:$1048576,5,FALSE)</f>
        <v>0</v>
      </c>
      <c r="AB674" s="67">
        <f t="shared" si="54"/>
        <v>0</v>
      </c>
      <c r="AC674" t="e">
        <f>VLOOKUP($A674,#REF!,9,FALSE)</f>
        <v>#REF!</v>
      </c>
    </row>
    <row r="675" spans="1:29">
      <c r="A675">
        <v>51231</v>
      </c>
      <c r="B675">
        <v>674</v>
      </c>
      <c r="C675">
        <v>302920</v>
      </c>
      <c r="D675" t="s">
        <v>4235</v>
      </c>
      <c r="E675" t="s">
        <v>4236</v>
      </c>
      <c r="G675" t="e">
        <f>VLOOKUP($H675,[1]BRT!$1:$1048576,1,0)</f>
        <v>#N/A</v>
      </c>
      <c r="H675" t="s">
        <v>4787</v>
      </c>
      <c r="I675">
        <v>37.885762</v>
      </c>
      <c r="J675">
        <v>-122.249285</v>
      </c>
      <c r="K675">
        <v>662</v>
      </c>
      <c r="L675">
        <v>60</v>
      </c>
      <c r="M675">
        <v>1</v>
      </c>
      <c r="N675">
        <v>0</v>
      </c>
      <c r="O675">
        <v>1</v>
      </c>
      <c r="P675">
        <v>1</v>
      </c>
      <c r="Q675" t="e">
        <f>VLOOKUP($A675,'[1]SheltersALL_2.17.22'!$1:$1048576,6,0)</f>
        <v>#N/A</v>
      </c>
      <c r="R675" t="str">
        <f>VLOOKUP($A675, [1]FA21_Ridership!$1:$1048576,11, 0)</f>
        <v>BERKELEY</v>
      </c>
      <c r="S675" t="str">
        <f>VLOOKUP($A675, [1]FA21_Ridership!$1:$1048576,12, 0)</f>
        <v>ALAMEDA</v>
      </c>
      <c r="T675">
        <f>VLOOKUP($A675, [1]FA21_Ridership!$1:$1048576,13, 0)</f>
        <v>1</v>
      </c>
      <c r="U675">
        <f t="shared" si="50"/>
        <v>60</v>
      </c>
      <c r="V675" s="67">
        <f t="shared" si="51"/>
        <v>0.11799999999999999</v>
      </c>
      <c r="W675">
        <v>0.28703699999999999</v>
      </c>
      <c r="X675" s="67">
        <f t="shared" si="52"/>
        <v>6.4000000000000001E-2</v>
      </c>
      <c r="Y675">
        <v>7.0587999999999998E-2</v>
      </c>
      <c r="Z675" s="67">
        <f t="shared" si="53"/>
        <v>0.13300000000000001</v>
      </c>
      <c r="AA675">
        <f>VLOOKUP($C675,[1]Disability!$1:$1048576,5,FALSE)</f>
        <v>0</v>
      </c>
      <c r="AB675" s="67">
        <f t="shared" si="54"/>
        <v>0</v>
      </c>
      <c r="AC675" t="e">
        <f>VLOOKUP($A675,#REF!,9,FALSE)</f>
        <v>#REF!</v>
      </c>
    </row>
    <row r="676" spans="1:29">
      <c r="A676">
        <v>54235</v>
      </c>
      <c r="B676">
        <v>675</v>
      </c>
      <c r="C676">
        <v>9802570</v>
      </c>
      <c r="D676" t="s">
        <v>4235</v>
      </c>
      <c r="E676" t="s">
        <v>4236</v>
      </c>
      <c r="G676" t="e">
        <f>VLOOKUP($H676,[1]BRT!$1:$1048576,1,0)</f>
        <v>#N/A</v>
      </c>
      <c r="H676" t="s">
        <v>4788</v>
      </c>
      <c r="I676">
        <v>37.682692000000003</v>
      </c>
      <c r="J676">
        <v>-122.121433</v>
      </c>
      <c r="K676">
        <v>960</v>
      </c>
      <c r="L676">
        <v>60</v>
      </c>
      <c r="M676">
        <v>1</v>
      </c>
      <c r="N676">
        <v>0</v>
      </c>
      <c r="O676">
        <v>1</v>
      </c>
      <c r="P676">
        <v>1</v>
      </c>
      <c r="Q676" t="e">
        <f>VLOOKUP($A676,'[1]SheltersALL_2.17.22'!$1:$1048576,6,0)</f>
        <v>#N/A</v>
      </c>
      <c r="R676" t="str">
        <f>VLOOKUP($A676, [1]FA21_Ridership!$1:$1048576,11, 0)</f>
        <v>COUNTY-ALAMEDA</v>
      </c>
      <c r="S676" t="str">
        <f>VLOOKUP($A676, [1]FA21_Ridership!$1:$1048576,12, 0)</f>
        <v>ALAMEDA</v>
      </c>
      <c r="T676">
        <f>VLOOKUP($A676, [1]FA21_Ridership!$1:$1048576,13, 0)</f>
        <v>4</v>
      </c>
      <c r="U676">
        <f t="shared" si="50"/>
        <v>60</v>
      </c>
      <c r="V676" s="67">
        <f t="shared" si="51"/>
        <v>0.11799999999999999</v>
      </c>
      <c r="W676">
        <v>0.80623999999999996</v>
      </c>
      <c r="X676" s="67">
        <f t="shared" si="52"/>
        <v>0.59399999999999997</v>
      </c>
      <c r="Y676">
        <v>1.3136E-2</v>
      </c>
      <c r="Z676" s="67">
        <f t="shared" si="53"/>
        <v>1.2999999999999999E-2</v>
      </c>
      <c r="AA676">
        <f>VLOOKUP($C676,[1]Disability!$1:$1048576,5,FALSE)</f>
        <v>0</v>
      </c>
      <c r="AB676" s="67">
        <f t="shared" si="54"/>
        <v>0</v>
      </c>
      <c r="AC676" t="e">
        <f>VLOOKUP($A676,#REF!,9,FALSE)</f>
        <v>#REF!</v>
      </c>
    </row>
    <row r="677" spans="1:29">
      <c r="A677">
        <v>50351</v>
      </c>
      <c r="B677">
        <v>676</v>
      </c>
      <c r="C677">
        <v>707530</v>
      </c>
      <c r="D677" t="s">
        <v>4235</v>
      </c>
      <c r="E677" t="s">
        <v>4236</v>
      </c>
      <c r="G677" t="e">
        <f>VLOOKUP($H677,[1]BRT!$1:$1048576,1,0)</f>
        <v>#N/A</v>
      </c>
      <c r="H677" t="s">
        <v>4789</v>
      </c>
      <c r="I677">
        <v>37.484760999999999</v>
      </c>
      <c r="J677">
        <v>-121.941774</v>
      </c>
      <c r="K677">
        <v>837</v>
      </c>
      <c r="L677">
        <v>60</v>
      </c>
      <c r="M677">
        <v>1</v>
      </c>
      <c r="N677">
        <v>0</v>
      </c>
      <c r="O677">
        <v>1</v>
      </c>
      <c r="P677">
        <v>1</v>
      </c>
      <c r="Q677" t="e">
        <f>VLOOKUP($A677,'[1]SheltersALL_2.17.22'!$1:$1048576,6,0)</f>
        <v>#N/A</v>
      </c>
      <c r="R677" t="str">
        <f>VLOOKUP($A677, [1]FA21_Ridership!$1:$1048576,11, 0)</f>
        <v>FREMONT</v>
      </c>
      <c r="S677" t="str">
        <f>VLOOKUP($A677, [1]FA21_Ridership!$1:$1048576,12, 0)</f>
        <v>ALAMEDA</v>
      </c>
      <c r="T677">
        <f>VLOOKUP($A677, [1]FA21_Ridership!$1:$1048576,13, 0)</f>
        <v>5</v>
      </c>
      <c r="U677">
        <f t="shared" si="50"/>
        <v>60</v>
      </c>
      <c r="V677" s="67">
        <f t="shared" si="51"/>
        <v>0.11799999999999999</v>
      </c>
      <c r="W677">
        <v>0.94135500000000005</v>
      </c>
      <c r="X677" s="67">
        <f t="shared" si="52"/>
        <v>0.86599999999999999</v>
      </c>
      <c r="Y677">
        <v>7.7732999999999997E-2</v>
      </c>
      <c r="Z677" s="67">
        <f t="shared" si="53"/>
        <v>0.16</v>
      </c>
      <c r="AA677">
        <f>VLOOKUP($C677,[1]Disability!$1:$1048576,5,FALSE)</f>
        <v>0</v>
      </c>
      <c r="AB677" s="67">
        <f t="shared" si="54"/>
        <v>0</v>
      </c>
      <c r="AC677" t="e">
        <f>VLOOKUP($A677,#REF!,9,FALSE)</f>
        <v>#REF!</v>
      </c>
    </row>
    <row r="678" spans="1:29">
      <c r="A678">
        <v>54256</v>
      </c>
      <c r="B678">
        <v>677</v>
      </c>
      <c r="C678">
        <v>1300360</v>
      </c>
      <c r="D678" t="s">
        <v>4235</v>
      </c>
      <c r="E678" t="s">
        <v>4236</v>
      </c>
      <c r="G678" t="e">
        <f>VLOOKUP($H678,[1]BRT!$1:$1048576,1,0)</f>
        <v>#N/A</v>
      </c>
      <c r="H678" t="s">
        <v>4790</v>
      </c>
      <c r="I678">
        <v>37.951224000000003</v>
      </c>
      <c r="J678">
        <v>-122.33876600000001</v>
      </c>
      <c r="K678">
        <v>840</v>
      </c>
      <c r="L678">
        <v>60</v>
      </c>
      <c r="M678">
        <v>1</v>
      </c>
      <c r="N678">
        <v>0</v>
      </c>
      <c r="O678">
        <v>1</v>
      </c>
      <c r="P678">
        <v>1</v>
      </c>
      <c r="Q678" t="e">
        <f>VLOOKUP($A678,'[1]SheltersALL_2.17.22'!$1:$1048576,6,0)</f>
        <v>#N/A</v>
      </c>
      <c r="R678" t="str">
        <f>VLOOKUP($A678, [1]FA21_Ridership!$1:$1048576,11, 0)</f>
        <v>RICHMOND</v>
      </c>
      <c r="S678" t="str">
        <f>VLOOKUP($A678, [1]FA21_Ridership!$1:$1048576,12, 0)</f>
        <v>CONTRA COSTA</v>
      </c>
      <c r="T678">
        <f>VLOOKUP($A678, [1]FA21_Ridership!$1:$1048576,13, 0)</f>
        <v>1</v>
      </c>
      <c r="U678">
        <f t="shared" si="50"/>
        <v>60</v>
      </c>
      <c r="V678" s="67">
        <f t="shared" si="51"/>
        <v>0.11799999999999999</v>
      </c>
      <c r="W678">
        <v>0.72612200000000005</v>
      </c>
      <c r="X678" s="67">
        <f t="shared" si="52"/>
        <v>0.44500000000000001</v>
      </c>
      <c r="Y678">
        <v>0.27963199999999999</v>
      </c>
      <c r="Z678" s="67">
        <f t="shared" si="53"/>
        <v>0.60599999999999998</v>
      </c>
      <c r="AA678">
        <f>VLOOKUP($C678,[1]Disability!$1:$1048576,5,FALSE)</f>
        <v>2</v>
      </c>
      <c r="AB678" s="67">
        <f t="shared" si="54"/>
        <v>0.91600000000000004</v>
      </c>
      <c r="AC678" t="e">
        <f>VLOOKUP($A678,#REF!,9,FALSE)</f>
        <v>#REF!</v>
      </c>
    </row>
    <row r="679" spans="1:29">
      <c r="A679">
        <v>50490</v>
      </c>
      <c r="B679">
        <v>678</v>
      </c>
      <c r="C679">
        <v>9900870</v>
      </c>
      <c r="D679" t="s">
        <v>4235</v>
      </c>
      <c r="E679" t="s">
        <v>4236</v>
      </c>
      <c r="G679" t="e">
        <f>VLOOKUP($H679,[1]BRT!$1:$1048576,1,0)</f>
        <v>#N/A</v>
      </c>
      <c r="H679" t="s">
        <v>4791</v>
      </c>
      <c r="I679">
        <v>37.957543999999999</v>
      </c>
      <c r="J679">
        <v>-122.27305800000001</v>
      </c>
      <c r="K679">
        <v>720</v>
      </c>
      <c r="L679">
        <v>60</v>
      </c>
      <c r="M679">
        <v>1</v>
      </c>
      <c r="N679">
        <v>0</v>
      </c>
      <c r="O679">
        <v>1</v>
      </c>
      <c r="P679">
        <v>1</v>
      </c>
      <c r="Q679" t="e">
        <f>VLOOKUP($A679,'[1]SheltersALL_2.17.22'!$1:$1048576,6,0)</f>
        <v>#N/A</v>
      </c>
      <c r="R679" t="str">
        <f>VLOOKUP($A679, [1]FA21_Ridership!$1:$1048576,11, 0)</f>
        <v>COUNTY-CONTRA COSTA</v>
      </c>
      <c r="S679" t="str">
        <f>VLOOKUP($A679, [1]FA21_Ridership!$1:$1048576,12, 0)</f>
        <v>CONTRA COSTA</v>
      </c>
      <c r="T679">
        <f>VLOOKUP($A679, [1]FA21_Ridership!$1:$1048576,13, 0)</f>
        <v>1</v>
      </c>
      <c r="U679">
        <f t="shared" si="50"/>
        <v>60</v>
      </c>
      <c r="V679" s="67">
        <f t="shared" si="51"/>
        <v>0.11799999999999999</v>
      </c>
      <c r="W679">
        <v>0.43106</v>
      </c>
      <c r="X679" s="67">
        <f t="shared" si="52"/>
        <v>0.14499999999999999</v>
      </c>
      <c r="Y679">
        <v>6.5311999999999995E-2</v>
      </c>
      <c r="Z679" s="67">
        <f t="shared" si="53"/>
        <v>0.11899999999999999</v>
      </c>
      <c r="AA679">
        <f>VLOOKUP($C679,[1]Disability!$1:$1048576,5,FALSE)</f>
        <v>0</v>
      </c>
      <c r="AB679" s="67">
        <f t="shared" si="54"/>
        <v>0</v>
      </c>
      <c r="AC679" t="e">
        <f>VLOOKUP($A679,#REF!,9,FALSE)</f>
        <v>#REF!</v>
      </c>
    </row>
    <row r="680" spans="1:29">
      <c r="A680">
        <v>51766</v>
      </c>
      <c r="B680">
        <v>679</v>
      </c>
      <c r="C680">
        <v>704640</v>
      </c>
      <c r="D680" t="s">
        <v>4235</v>
      </c>
      <c r="E680" t="s">
        <v>4236</v>
      </c>
      <c r="G680" t="e">
        <f>VLOOKUP($H680,[1]BRT!$1:$1048576,1,0)</f>
        <v>#N/A</v>
      </c>
      <c r="H680" t="s">
        <v>4792</v>
      </c>
      <c r="I680">
        <v>37.575598999999997</v>
      </c>
      <c r="J680">
        <v>-122.040572</v>
      </c>
      <c r="K680">
        <v>720</v>
      </c>
      <c r="L680">
        <v>60</v>
      </c>
      <c r="M680">
        <v>1</v>
      </c>
      <c r="N680">
        <v>0</v>
      </c>
      <c r="O680">
        <v>1</v>
      </c>
      <c r="P680">
        <v>1</v>
      </c>
      <c r="Q680" t="e">
        <f>VLOOKUP($A680,'[1]SheltersALL_2.17.22'!$1:$1048576,6,0)</f>
        <v>#N/A</v>
      </c>
      <c r="R680" t="str">
        <f>VLOOKUP($A680, [1]FA21_Ridership!$1:$1048576,11, 0)</f>
        <v>FREMONT</v>
      </c>
      <c r="S680" t="str">
        <f>VLOOKUP($A680, [1]FA21_Ridership!$1:$1048576,12, 0)</f>
        <v>ALAMEDA</v>
      </c>
      <c r="T680">
        <f>VLOOKUP($A680, [1]FA21_Ridership!$1:$1048576,13, 0)</f>
        <v>5</v>
      </c>
      <c r="U680">
        <f t="shared" si="50"/>
        <v>60</v>
      </c>
      <c r="V680" s="67">
        <f t="shared" si="51"/>
        <v>0.11799999999999999</v>
      </c>
      <c r="W680">
        <v>0.72306899999999996</v>
      </c>
      <c r="X680" s="67">
        <f t="shared" si="52"/>
        <v>0.439</v>
      </c>
      <c r="Y680">
        <v>7.4537999999999993E-2</v>
      </c>
      <c r="Z680" s="67">
        <f t="shared" si="53"/>
        <v>0.14699999999999999</v>
      </c>
      <c r="AA680">
        <f>VLOOKUP($C680,[1]Disability!$1:$1048576,5,FALSE)</f>
        <v>0</v>
      </c>
      <c r="AB680" s="67">
        <f t="shared" si="54"/>
        <v>0</v>
      </c>
      <c r="AC680" t="e">
        <f>VLOOKUP($A680,#REF!,9,FALSE)</f>
        <v>#REF!</v>
      </c>
    </row>
    <row r="681" spans="1:29">
      <c r="A681">
        <v>55382</v>
      </c>
      <c r="B681">
        <v>680</v>
      </c>
      <c r="C681">
        <v>1600700</v>
      </c>
      <c r="D681" t="s">
        <v>4235</v>
      </c>
      <c r="E681" t="s">
        <v>4236</v>
      </c>
      <c r="G681" t="e">
        <f>VLOOKUP($H681,[1]BRT!$1:$1048576,1,0)</f>
        <v>#N/A</v>
      </c>
      <c r="H681" t="s">
        <v>4697</v>
      </c>
      <c r="I681">
        <v>37.967702000000003</v>
      </c>
      <c r="J681">
        <v>-122.347419</v>
      </c>
      <c r="K681">
        <v>1179</v>
      </c>
      <c r="L681">
        <v>60</v>
      </c>
      <c r="M681">
        <v>1</v>
      </c>
      <c r="N681">
        <v>0</v>
      </c>
      <c r="O681">
        <v>1</v>
      </c>
      <c r="P681">
        <v>1</v>
      </c>
      <c r="Q681" t="e">
        <f>VLOOKUP($A681,'[1]SheltersALL_2.17.22'!$1:$1048576,6,0)</f>
        <v>#N/A</v>
      </c>
      <c r="R681" t="str">
        <f>VLOOKUP($A681, [1]FA21_Ridership!$1:$1048576,11, 0)</f>
        <v>SAN PABLO</v>
      </c>
      <c r="S681" t="str">
        <f>VLOOKUP($A681, [1]FA21_Ridership!$1:$1048576,12, 0)</f>
        <v>CONTRA COSTA</v>
      </c>
      <c r="T681">
        <f>VLOOKUP($A681, [1]FA21_Ridership!$1:$1048576,13, 0)</f>
        <v>1</v>
      </c>
      <c r="U681">
        <f t="shared" si="50"/>
        <v>60</v>
      </c>
      <c r="V681" s="67">
        <f t="shared" si="51"/>
        <v>0.11799999999999999</v>
      </c>
      <c r="W681">
        <v>0.93550100000000003</v>
      </c>
      <c r="X681" s="67">
        <f t="shared" si="52"/>
        <v>0.84499999999999997</v>
      </c>
      <c r="Y681">
        <v>0.28947400000000001</v>
      </c>
      <c r="Z681" s="67">
        <f t="shared" si="53"/>
        <v>0.622</v>
      </c>
      <c r="AA681">
        <f>VLOOKUP($C681,[1]Disability!$1:$1048576,5,FALSE)</f>
        <v>0</v>
      </c>
      <c r="AB681" s="67">
        <f t="shared" si="54"/>
        <v>0</v>
      </c>
      <c r="AC681" t="e">
        <f>VLOOKUP($A681,#REF!,9,FALSE)</f>
        <v>#REF!</v>
      </c>
    </row>
    <row r="682" spans="1:29">
      <c r="A682">
        <v>51654</v>
      </c>
      <c r="B682">
        <v>681</v>
      </c>
      <c r="C682">
        <v>700130</v>
      </c>
      <c r="D682" t="s">
        <v>4235</v>
      </c>
      <c r="E682" t="s">
        <v>4236</v>
      </c>
      <c r="G682" t="e">
        <f>VLOOKUP($H682,[1]BRT!$1:$1048576,1,0)</f>
        <v>#N/A</v>
      </c>
      <c r="H682" t="s">
        <v>4337</v>
      </c>
      <c r="I682">
        <v>37.558888000000003</v>
      </c>
      <c r="J682">
        <v>-122.06369100000001</v>
      </c>
      <c r="K682">
        <v>720</v>
      </c>
      <c r="L682">
        <v>60</v>
      </c>
      <c r="M682">
        <v>1</v>
      </c>
      <c r="N682">
        <v>0</v>
      </c>
      <c r="O682">
        <v>1</v>
      </c>
      <c r="P682">
        <v>1</v>
      </c>
      <c r="Q682" t="e">
        <f>VLOOKUP($A682,'[1]SheltersALL_2.17.22'!$1:$1048576,6,0)</f>
        <v>#N/A</v>
      </c>
      <c r="R682" t="str">
        <f>VLOOKUP($A682, [1]FA21_Ridership!$1:$1048576,11, 0)</f>
        <v>FREMONT</v>
      </c>
      <c r="S682" t="str">
        <f>VLOOKUP($A682, [1]FA21_Ridership!$1:$1048576,12, 0)</f>
        <v>ALAMEDA</v>
      </c>
      <c r="T682">
        <f>VLOOKUP($A682, [1]FA21_Ridership!$1:$1048576,13, 0)</f>
        <v>5</v>
      </c>
      <c r="U682">
        <f t="shared" si="50"/>
        <v>60</v>
      </c>
      <c r="V682" s="67">
        <f t="shared" si="51"/>
        <v>0.11799999999999999</v>
      </c>
      <c r="W682">
        <v>0.94135500000000005</v>
      </c>
      <c r="X682" s="67">
        <f t="shared" si="52"/>
        <v>0.86599999999999999</v>
      </c>
      <c r="Y682">
        <v>7.7732999999999997E-2</v>
      </c>
      <c r="Z682" s="67">
        <f t="shared" si="53"/>
        <v>0.16</v>
      </c>
      <c r="AA682">
        <f>VLOOKUP($C682,[1]Disability!$1:$1048576,5,FALSE)</f>
        <v>0</v>
      </c>
      <c r="AB682" s="67">
        <f t="shared" si="54"/>
        <v>0</v>
      </c>
      <c r="AC682" t="e">
        <f>VLOOKUP($A682,#REF!,9,FALSE)</f>
        <v>#REF!</v>
      </c>
    </row>
    <row r="683" spans="1:29">
      <c r="A683">
        <v>57562</v>
      </c>
      <c r="B683">
        <v>682</v>
      </c>
      <c r="C683">
        <v>704100</v>
      </c>
      <c r="D683" t="s">
        <v>4235</v>
      </c>
      <c r="E683" t="s">
        <v>4236</v>
      </c>
      <c r="G683" t="e">
        <f>VLOOKUP($H683,[1]BRT!$1:$1048576,1,0)</f>
        <v>#N/A</v>
      </c>
      <c r="H683" t="s">
        <v>4668</v>
      </c>
      <c r="I683">
        <v>37.579189</v>
      </c>
      <c r="J683">
        <v>-121.98848700000001</v>
      </c>
      <c r="K683">
        <v>720</v>
      </c>
      <c r="L683">
        <v>60</v>
      </c>
      <c r="M683">
        <v>1</v>
      </c>
      <c r="N683">
        <v>0</v>
      </c>
      <c r="O683">
        <v>1</v>
      </c>
      <c r="P683">
        <v>1</v>
      </c>
      <c r="Q683" t="e">
        <f>VLOOKUP($A683,'[1]SheltersALL_2.17.22'!$1:$1048576,6,0)</f>
        <v>#N/A</v>
      </c>
      <c r="R683" t="str">
        <f>VLOOKUP($A683, [1]FA21_Ridership!$1:$1048576,11, 0)</f>
        <v>FREMONT</v>
      </c>
      <c r="S683" t="str">
        <f>VLOOKUP($A683, [1]FA21_Ridership!$1:$1048576,12, 0)</f>
        <v>ALAMEDA</v>
      </c>
      <c r="T683">
        <f>VLOOKUP($A683, [1]FA21_Ridership!$1:$1048576,13, 0)</f>
        <v>5</v>
      </c>
      <c r="U683">
        <f t="shared" si="50"/>
        <v>60</v>
      </c>
      <c r="V683" s="67">
        <f t="shared" si="51"/>
        <v>0.11799999999999999</v>
      </c>
      <c r="W683">
        <v>0.52717199999999997</v>
      </c>
      <c r="X683" s="67">
        <f t="shared" si="52"/>
        <v>0.216</v>
      </c>
      <c r="Y683">
        <v>0.10176499999999999</v>
      </c>
      <c r="Z683" s="67">
        <f t="shared" si="53"/>
        <v>0.251</v>
      </c>
      <c r="AA683">
        <f>VLOOKUP($C683,[1]Disability!$1:$1048576,5,FALSE)</f>
        <v>0</v>
      </c>
      <c r="AB683" s="67">
        <f t="shared" si="54"/>
        <v>0</v>
      </c>
      <c r="AC683" t="e">
        <f>VLOOKUP($A683,#REF!,9,FALSE)</f>
        <v>#REF!</v>
      </c>
    </row>
    <row r="684" spans="1:29">
      <c r="A684">
        <v>58567</v>
      </c>
      <c r="B684">
        <v>683</v>
      </c>
      <c r="C684">
        <v>900200</v>
      </c>
      <c r="D684" t="s">
        <v>4235</v>
      </c>
      <c r="E684" t="s">
        <v>4236</v>
      </c>
      <c r="G684" t="e">
        <f>VLOOKUP($H684,[1]BRT!$1:$1048576,1,0)</f>
        <v>#N/A</v>
      </c>
      <c r="H684" t="s">
        <v>4309</v>
      </c>
      <c r="I684">
        <v>37.550333999999999</v>
      </c>
      <c r="J684">
        <v>-122.036097</v>
      </c>
      <c r="K684">
        <v>720</v>
      </c>
      <c r="L684">
        <v>60</v>
      </c>
      <c r="M684">
        <v>1</v>
      </c>
      <c r="N684">
        <v>0</v>
      </c>
      <c r="O684">
        <v>1</v>
      </c>
      <c r="P684">
        <v>1</v>
      </c>
      <c r="Q684" t="e">
        <f>VLOOKUP($A684,'[1]SheltersALL_2.17.22'!$1:$1048576,6,0)</f>
        <v>#N/A</v>
      </c>
      <c r="R684" t="str">
        <f>VLOOKUP($A684, [1]FA21_Ridership!$1:$1048576,11, 0)</f>
        <v>NEWARK</v>
      </c>
      <c r="S684" t="str">
        <f>VLOOKUP($A684, [1]FA21_Ridership!$1:$1048576,12, 0)</f>
        <v>ALAMEDA</v>
      </c>
      <c r="T684">
        <f>VLOOKUP($A684, [1]FA21_Ridership!$1:$1048576,13, 0)</f>
        <v>5</v>
      </c>
      <c r="U684">
        <f t="shared" si="50"/>
        <v>60</v>
      </c>
      <c r="V684" s="67">
        <f t="shared" si="51"/>
        <v>0.11799999999999999</v>
      </c>
      <c r="W684">
        <v>0.61862499999999998</v>
      </c>
      <c r="X684" s="67">
        <f t="shared" si="52"/>
        <v>0.312</v>
      </c>
      <c r="Y684">
        <v>9.5343999999999998E-2</v>
      </c>
      <c r="Z684" s="67">
        <f t="shared" si="53"/>
        <v>0.23</v>
      </c>
      <c r="AA684">
        <f>VLOOKUP($C684,[1]Disability!$1:$1048576,5,FALSE)</f>
        <v>0</v>
      </c>
      <c r="AB684" s="67">
        <f t="shared" si="54"/>
        <v>0</v>
      </c>
      <c r="AC684" t="e">
        <f>VLOOKUP($A684,#REF!,9,FALSE)</f>
        <v>#REF!</v>
      </c>
    </row>
    <row r="685" spans="1:29">
      <c r="A685">
        <v>56636</v>
      </c>
      <c r="B685">
        <v>684</v>
      </c>
      <c r="C685">
        <v>900610</v>
      </c>
      <c r="D685" t="s">
        <v>4235</v>
      </c>
      <c r="E685" t="s">
        <v>4236</v>
      </c>
      <c r="G685" t="e">
        <f>VLOOKUP($H685,[1]BRT!$1:$1048576,1,0)</f>
        <v>#N/A</v>
      </c>
      <c r="H685" t="s">
        <v>4793</v>
      </c>
      <c r="I685">
        <v>37.528255000000001</v>
      </c>
      <c r="J685">
        <v>-122.02511800000001</v>
      </c>
      <c r="K685">
        <v>720</v>
      </c>
      <c r="L685">
        <v>60</v>
      </c>
      <c r="M685">
        <v>1</v>
      </c>
      <c r="N685">
        <v>0</v>
      </c>
      <c r="O685">
        <v>1</v>
      </c>
      <c r="P685">
        <v>1</v>
      </c>
      <c r="Q685" t="e">
        <f>VLOOKUP($A685,'[1]SheltersALL_2.17.22'!$1:$1048576,6,0)</f>
        <v>#N/A</v>
      </c>
      <c r="R685" t="str">
        <f>VLOOKUP($A685, [1]FA21_Ridership!$1:$1048576,11, 0)</f>
        <v>NEWARK</v>
      </c>
      <c r="S685" t="str">
        <f>VLOOKUP($A685, [1]FA21_Ridership!$1:$1048576,12, 0)</f>
        <v>ALAMEDA</v>
      </c>
      <c r="T685">
        <f>VLOOKUP($A685, [1]FA21_Ridership!$1:$1048576,13, 0)</f>
        <v>5</v>
      </c>
      <c r="U685">
        <f t="shared" si="50"/>
        <v>60</v>
      </c>
      <c r="V685" s="67">
        <f t="shared" si="51"/>
        <v>0.11799999999999999</v>
      </c>
      <c r="W685">
        <v>0.53647500000000004</v>
      </c>
      <c r="X685" s="67">
        <f t="shared" si="52"/>
        <v>0.23200000000000001</v>
      </c>
      <c r="Y685">
        <v>9.1533000000000003E-2</v>
      </c>
      <c r="Z685" s="67">
        <f t="shared" si="53"/>
        <v>0.217</v>
      </c>
      <c r="AA685">
        <f>VLOOKUP($C685,[1]Disability!$1:$1048576,5,FALSE)</f>
        <v>0</v>
      </c>
      <c r="AB685" s="67">
        <f t="shared" si="54"/>
        <v>0</v>
      </c>
      <c r="AC685" t="e">
        <f>VLOOKUP($A685,#REF!,9,FALSE)</f>
        <v>#REF!</v>
      </c>
    </row>
    <row r="686" spans="1:29">
      <c r="A686">
        <v>55108</v>
      </c>
      <c r="B686">
        <v>685</v>
      </c>
      <c r="C686">
        <v>705810</v>
      </c>
      <c r="D686" t="s">
        <v>4235</v>
      </c>
      <c r="E686" t="s">
        <v>4236</v>
      </c>
      <c r="G686" t="e">
        <f>VLOOKUP($H686,[1]BRT!$1:$1048576,1,0)</f>
        <v>#N/A</v>
      </c>
      <c r="H686" t="s">
        <v>4794</v>
      </c>
      <c r="I686">
        <v>37.543863999999999</v>
      </c>
      <c r="J686">
        <v>-121.972782</v>
      </c>
      <c r="K686">
        <v>720</v>
      </c>
      <c r="L686">
        <v>60</v>
      </c>
      <c r="M686">
        <v>1</v>
      </c>
      <c r="N686">
        <v>0</v>
      </c>
      <c r="O686">
        <v>1</v>
      </c>
      <c r="P686">
        <v>1</v>
      </c>
      <c r="Q686" t="e">
        <f>VLOOKUP($A686,'[1]SheltersALL_2.17.22'!$1:$1048576,6,0)</f>
        <v>#N/A</v>
      </c>
      <c r="R686" t="str">
        <f>VLOOKUP($A686, [1]FA21_Ridership!$1:$1048576,11, 0)</f>
        <v>FREMONT</v>
      </c>
      <c r="S686" t="str">
        <f>VLOOKUP($A686, [1]FA21_Ridership!$1:$1048576,12, 0)</f>
        <v>ALAMEDA</v>
      </c>
      <c r="T686">
        <f>VLOOKUP($A686, [1]FA21_Ridership!$1:$1048576,13, 0)</f>
        <v>5</v>
      </c>
      <c r="U686">
        <f t="shared" si="50"/>
        <v>60</v>
      </c>
      <c r="V686" s="67">
        <f t="shared" si="51"/>
        <v>0.11799999999999999</v>
      </c>
      <c r="W686">
        <v>0.85122699999999996</v>
      </c>
      <c r="X686" s="67">
        <f t="shared" si="52"/>
        <v>0.68100000000000005</v>
      </c>
      <c r="Y686">
        <v>4.3712000000000001E-2</v>
      </c>
      <c r="Z686" s="67">
        <f t="shared" si="53"/>
        <v>5.3999999999999999E-2</v>
      </c>
      <c r="AA686">
        <f>VLOOKUP($C686,[1]Disability!$1:$1048576,5,FALSE)</f>
        <v>0</v>
      </c>
      <c r="AB686" s="67">
        <f t="shared" si="54"/>
        <v>0</v>
      </c>
      <c r="AC686" t="e">
        <f>VLOOKUP($A686,#REF!,9,FALSE)</f>
        <v>#REF!</v>
      </c>
    </row>
    <row r="687" spans="1:29">
      <c r="A687">
        <v>56470</v>
      </c>
      <c r="B687">
        <v>686</v>
      </c>
      <c r="C687">
        <v>804210</v>
      </c>
      <c r="D687" t="s">
        <v>4235</v>
      </c>
      <c r="E687" t="s">
        <v>4236</v>
      </c>
      <c r="G687" t="e">
        <f>VLOOKUP($H687,[1]BRT!$1:$1048576,1,0)</f>
        <v>#N/A</v>
      </c>
      <c r="H687" t="s">
        <v>4691</v>
      </c>
      <c r="I687">
        <v>37.659255999999999</v>
      </c>
      <c r="J687">
        <v>-122.100723</v>
      </c>
      <c r="K687">
        <v>960</v>
      </c>
      <c r="L687">
        <v>60</v>
      </c>
      <c r="M687">
        <v>1</v>
      </c>
      <c r="N687">
        <v>0</v>
      </c>
      <c r="O687">
        <v>1</v>
      </c>
      <c r="P687">
        <v>1</v>
      </c>
      <c r="Q687" t="e">
        <f>VLOOKUP($A687,'[1]SheltersALL_2.17.22'!$1:$1048576,6,0)</f>
        <v>#N/A</v>
      </c>
      <c r="R687" t="str">
        <f>VLOOKUP($A687, [1]FA21_Ridership!$1:$1048576,11, 0)</f>
        <v>HAYWARD</v>
      </c>
      <c r="S687" t="str">
        <f>VLOOKUP($A687, [1]FA21_Ridership!$1:$1048576,12, 0)</f>
        <v>ALAMEDA</v>
      </c>
      <c r="T687">
        <f>VLOOKUP($A687, [1]FA21_Ridership!$1:$1048576,13, 0)</f>
        <v>4</v>
      </c>
      <c r="U687">
        <f t="shared" si="50"/>
        <v>60</v>
      </c>
      <c r="V687" s="67">
        <f t="shared" si="51"/>
        <v>0.11799999999999999</v>
      </c>
      <c r="W687">
        <v>0.75670999999999999</v>
      </c>
      <c r="X687" s="67">
        <f t="shared" si="52"/>
        <v>0.496</v>
      </c>
      <c r="Y687">
        <v>0.28612199999999999</v>
      </c>
      <c r="Z687" s="67">
        <f t="shared" si="53"/>
        <v>0.61699999999999999</v>
      </c>
      <c r="AA687">
        <f>VLOOKUP($C687,[1]Disability!$1:$1048576,5,FALSE)</f>
        <v>0</v>
      </c>
      <c r="AB687" s="67">
        <f t="shared" si="54"/>
        <v>0</v>
      </c>
      <c r="AC687" t="e">
        <f>VLOOKUP($A687,#REF!,9,FALSE)</f>
        <v>#REF!</v>
      </c>
    </row>
    <row r="688" spans="1:29">
      <c r="A688">
        <v>59941</v>
      </c>
      <c r="B688">
        <v>687</v>
      </c>
      <c r="C688">
        <v>500390</v>
      </c>
      <c r="D688" t="s">
        <v>4235</v>
      </c>
      <c r="E688" t="s">
        <v>4236</v>
      </c>
      <c r="G688" t="e">
        <f>VLOOKUP($H688,[1]BRT!$1:$1048576,1,0)</f>
        <v>#N/A</v>
      </c>
      <c r="H688" t="s">
        <v>4795</v>
      </c>
      <c r="I688">
        <v>37.935032</v>
      </c>
      <c r="J688">
        <v>-122.308004</v>
      </c>
      <c r="K688">
        <v>629</v>
      </c>
      <c r="L688">
        <v>30</v>
      </c>
      <c r="M688">
        <v>2</v>
      </c>
      <c r="N688">
        <v>0</v>
      </c>
      <c r="O688">
        <v>2</v>
      </c>
      <c r="P688">
        <v>2</v>
      </c>
      <c r="Q688" t="e">
        <f>VLOOKUP($A688,'[1]SheltersALL_2.17.22'!$1:$1048576,6,0)</f>
        <v>#N/A</v>
      </c>
      <c r="R688" t="str">
        <f>VLOOKUP($A688, [1]FA21_Ridership!$1:$1048576,11, 0)</f>
        <v>EL CERRITO</v>
      </c>
      <c r="S688" t="str">
        <f>VLOOKUP($A688, [1]FA21_Ridership!$1:$1048576,12, 0)</f>
        <v>CONTRA COSTA</v>
      </c>
      <c r="T688">
        <f>VLOOKUP($A688, [1]FA21_Ridership!$1:$1048576,13, 0)</f>
        <v>1</v>
      </c>
      <c r="U688">
        <f t="shared" si="50"/>
        <v>60</v>
      </c>
      <c r="V688" s="67">
        <f t="shared" si="51"/>
        <v>0.11799999999999999</v>
      </c>
      <c r="W688">
        <v>0.237986</v>
      </c>
      <c r="X688" s="67">
        <f t="shared" si="52"/>
        <v>3.4000000000000002E-2</v>
      </c>
      <c r="Y688">
        <v>1.0297000000000001E-2</v>
      </c>
      <c r="Z688" s="67">
        <f t="shared" si="53"/>
        <v>7.0000000000000001E-3</v>
      </c>
      <c r="AA688">
        <f>VLOOKUP($C688,[1]Disability!$1:$1048576,5,FALSE)</f>
        <v>0</v>
      </c>
      <c r="AB688" s="67">
        <f t="shared" si="54"/>
        <v>0</v>
      </c>
      <c r="AC688" t="e">
        <f>VLOOKUP($A688,#REF!,9,FALSE)</f>
        <v>#REF!</v>
      </c>
    </row>
    <row r="689" spans="1:29">
      <c r="A689">
        <v>58390</v>
      </c>
      <c r="B689">
        <v>688</v>
      </c>
      <c r="C689">
        <v>1000200</v>
      </c>
      <c r="D689" t="s">
        <v>4235</v>
      </c>
      <c r="E689" t="s">
        <v>4236</v>
      </c>
      <c r="G689" t="e">
        <f>VLOOKUP($H689,[1]BRT!$1:$1048576,1,0)</f>
        <v>#N/A</v>
      </c>
      <c r="H689" t="s">
        <v>4796</v>
      </c>
      <c r="I689">
        <v>37.742106</v>
      </c>
      <c r="J689">
        <v>-122.154661</v>
      </c>
      <c r="K689">
        <v>962</v>
      </c>
      <c r="L689">
        <v>30</v>
      </c>
      <c r="M689">
        <v>2</v>
      </c>
      <c r="N689">
        <v>0</v>
      </c>
      <c r="O689">
        <v>2</v>
      </c>
      <c r="P689">
        <v>2</v>
      </c>
      <c r="Q689" t="e">
        <f>VLOOKUP($A689,'[1]SheltersALL_2.17.22'!$1:$1048576,6,0)</f>
        <v>#N/A</v>
      </c>
      <c r="R689" t="str">
        <f>VLOOKUP($A689, [1]FA21_Ridership!$1:$1048576,11, 0)</f>
        <v>OAKLAND</v>
      </c>
      <c r="S689" t="str">
        <f>VLOOKUP($A689, [1]FA21_Ridership!$1:$1048576,12, 0)</f>
        <v>ALAMEDA</v>
      </c>
      <c r="T689">
        <f>VLOOKUP($A689, [1]FA21_Ridership!$1:$1048576,13, 0)</f>
        <v>3</v>
      </c>
      <c r="U689">
        <f t="shared" si="50"/>
        <v>60</v>
      </c>
      <c r="V689" s="67">
        <f t="shared" si="51"/>
        <v>0.11799999999999999</v>
      </c>
      <c r="W689">
        <v>0.99659299999999995</v>
      </c>
      <c r="X689" s="67">
        <f t="shared" si="52"/>
        <v>0.98799999999999999</v>
      </c>
      <c r="Y689">
        <v>0.235094</v>
      </c>
      <c r="Z689" s="67">
        <f t="shared" si="53"/>
        <v>0.53300000000000003</v>
      </c>
      <c r="AA689">
        <f>VLOOKUP($C689,[1]Disability!$1:$1048576,5,FALSE)</f>
        <v>0</v>
      </c>
      <c r="AB689" s="67">
        <f t="shared" si="54"/>
        <v>0</v>
      </c>
      <c r="AC689" t="e">
        <f>VLOOKUP($A689,#REF!,9,FALSE)</f>
        <v>#REF!</v>
      </c>
    </row>
    <row r="690" spans="1:29">
      <c r="A690">
        <v>55904</v>
      </c>
      <c r="B690">
        <v>689</v>
      </c>
      <c r="C690">
        <v>303420</v>
      </c>
      <c r="D690" t="s">
        <v>4235</v>
      </c>
      <c r="E690" t="s">
        <v>4236</v>
      </c>
      <c r="G690" t="e">
        <f>VLOOKUP($H690,[1]BRT!$1:$1048576,1,0)</f>
        <v>#N/A</v>
      </c>
      <c r="H690" t="s">
        <v>4797</v>
      </c>
      <c r="I690">
        <v>37.889875000000004</v>
      </c>
      <c r="J690">
        <v>-122.27264599999999</v>
      </c>
      <c r="K690">
        <v>631</v>
      </c>
      <c r="L690">
        <v>30</v>
      </c>
      <c r="M690">
        <v>2</v>
      </c>
      <c r="N690">
        <v>0</v>
      </c>
      <c r="O690">
        <v>2</v>
      </c>
      <c r="P690">
        <v>2</v>
      </c>
      <c r="Q690" t="e">
        <f>VLOOKUP($A690,'[1]SheltersALL_2.17.22'!$1:$1048576,6,0)</f>
        <v>#N/A</v>
      </c>
      <c r="R690" t="str">
        <f>VLOOKUP($A690, [1]FA21_Ridership!$1:$1048576,11, 0)</f>
        <v>BERKELEY</v>
      </c>
      <c r="S690" t="str">
        <f>VLOOKUP($A690, [1]FA21_Ridership!$1:$1048576,12, 0)</f>
        <v>ALAMEDA</v>
      </c>
      <c r="T690">
        <f>VLOOKUP($A690, [1]FA21_Ridership!$1:$1048576,13, 0)</f>
        <v>1</v>
      </c>
      <c r="U690">
        <f t="shared" si="50"/>
        <v>60</v>
      </c>
      <c r="V690" s="67">
        <f t="shared" si="51"/>
        <v>0.11799999999999999</v>
      </c>
      <c r="W690">
        <v>0.24172199999999999</v>
      </c>
      <c r="X690" s="67">
        <f t="shared" si="52"/>
        <v>4.1000000000000002E-2</v>
      </c>
      <c r="Y690">
        <v>7.4503E-2</v>
      </c>
      <c r="Z690" s="67">
        <f t="shared" si="53"/>
        <v>0.14599999999999999</v>
      </c>
      <c r="AA690">
        <f>VLOOKUP($C690,[1]Disability!$1:$1048576,5,FALSE)</f>
        <v>0</v>
      </c>
      <c r="AB690" s="67">
        <f t="shared" si="54"/>
        <v>0</v>
      </c>
      <c r="AC690" t="e">
        <f>VLOOKUP($A690,#REF!,9,FALSE)</f>
        <v>#REF!</v>
      </c>
    </row>
    <row r="691" spans="1:29">
      <c r="A691">
        <v>51317</v>
      </c>
      <c r="B691">
        <v>690</v>
      </c>
      <c r="C691">
        <v>9902860</v>
      </c>
      <c r="D691" t="s">
        <v>4235</v>
      </c>
      <c r="E691" t="s">
        <v>4236</v>
      </c>
      <c r="G691" t="e">
        <f>VLOOKUP($H691,[1]BRT!$1:$1048576,1,0)</f>
        <v>#N/A</v>
      </c>
      <c r="H691" t="s">
        <v>4726</v>
      </c>
      <c r="I691">
        <v>37.927779000000001</v>
      </c>
      <c r="J691">
        <v>-122.296342</v>
      </c>
      <c r="K691">
        <v>629</v>
      </c>
      <c r="L691">
        <v>30</v>
      </c>
      <c r="M691">
        <v>2</v>
      </c>
      <c r="N691">
        <v>0</v>
      </c>
      <c r="O691">
        <v>2</v>
      </c>
      <c r="P691">
        <v>2</v>
      </c>
      <c r="Q691" t="e">
        <f>VLOOKUP($A691,'[1]SheltersALL_2.17.22'!$1:$1048576,6,0)</f>
        <v>#N/A</v>
      </c>
      <c r="R691" t="str">
        <f>VLOOKUP($A691, [1]FA21_Ridership!$1:$1048576,11, 0)</f>
        <v>EL CERRITO</v>
      </c>
      <c r="S691" t="str">
        <f>VLOOKUP($A691, [1]FA21_Ridership!$1:$1048576,12, 0)</f>
        <v>CONTRA COSTA</v>
      </c>
      <c r="T691">
        <f>VLOOKUP($A691, [1]FA21_Ridership!$1:$1048576,13, 0)</f>
        <v>1</v>
      </c>
      <c r="U691">
        <f t="shared" si="50"/>
        <v>60</v>
      </c>
      <c r="V691" s="67">
        <f t="shared" si="51"/>
        <v>0.11799999999999999</v>
      </c>
      <c r="W691">
        <v>0.38165700000000002</v>
      </c>
      <c r="X691" s="67">
        <f t="shared" si="52"/>
        <v>0.112</v>
      </c>
      <c r="Y691">
        <v>9.5660999999999996E-2</v>
      </c>
      <c r="Z691" s="67">
        <f t="shared" si="53"/>
        <v>0.23300000000000001</v>
      </c>
      <c r="AA691">
        <f>VLOOKUP($C691,[1]Disability!$1:$1048576,5,FALSE)</f>
        <v>0</v>
      </c>
      <c r="AB691" s="67">
        <f t="shared" si="54"/>
        <v>0</v>
      </c>
      <c r="AC691" t="e">
        <f>VLOOKUP($A691,#REF!,9,FALSE)</f>
        <v>#REF!</v>
      </c>
    </row>
    <row r="692" spans="1:29">
      <c r="A692">
        <v>51232</v>
      </c>
      <c r="B692">
        <v>691</v>
      </c>
      <c r="C692">
        <v>1501720</v>
      </c>
      <c r="D692" t="s">
        <v>4235</v>
      </c>
      <c r="E692" t="s">
        <v>4236</v>
      </c>
      <c r="G692" t="e">
        <f>VLOOKUP($H692,[1]BRT!$1:$1048576,1,0)</f>
        <v>#N/A</v>
      </c>
      <c r="H692" t="s">
        <v>4650</v>
      </c>
      <c r="I692">
        <v>37.725932</v>
      </c>
      <c r="J692">
        <v>-122.15226199999999</v>
      </c>
      <c r="K692">
        <v>990</v>
      </c>
      <c r="L692">
        <v>30</v>
      </c>
      <c r="M692">
        <v>2</v>
      </c>
      <c r="N692">
        <v>0</v>
      </c>
      <c r="O692">
        <v>2</v>
      </c>
      <c r="P692">
        <v>2</v>
      </c>
      <c r="Q692" t="e">
        <f>VLOOKUP($A692,'[1]SheltersALL_2.17.22'!$1:$1048576,6,0)</f>
        <v>#N/A</v>
      </c>
      <c r="R692" t="str">
        <f>VLOOKUP($A692, [1]FA21_Ridership!$1:$1048576,11, 0)</f>
        <v>SAN LEANDRO</v>
      </c>
      <c r="S692" t="str">
        <f>VLOOKUP($A692, [1]FA21_Ridership!$1:$1048576,12, 0)</f>
        <v>ALAMEDA</v>
      </c>
      <c r="T692">
        <f>VLOOKUP($A692, [1]FA21_Ridership!$1:$1048576,13, 0)</f>
        <v>3</v>
      </c>
      <c r="U692">
        <f t="shared" si="50"/>
        <v>60</v>
      </c>
      <c r="V692" s="67">
        <f t="shared" si="51"/>
        <v>0.11799999999999999</v>
      </c>
      <c r="W692">
        <v>0.75593500000000002</v>
      </c>
      <c r="X692" s="67">
        <f t="shared" si="52"/>
        <v>0.48899999999999999</v>
      </c>
      <c r="Y692">
        <v>0.24407799999999999</v>
      </c>
      <c r="Z692" s="67">
        <f t="shared" si="53"/>
        <v>0.56399999999999995</v>
      </c>
      <c r="AA692">
        <f>VLOOKUP($C692,[1]Disability!$1:$1048576,5,FALSE)</f>
        <v>0</v>
      </c>
      <c r="AB692" s="67">
        <f t="shared" si="54"/>
        <v>0</v>
      </c>
      <c r="AC692" t="e">
        <f>VLOOKUP($A692,#REF!,9,FALSE)</f>
        <v>#REF!</v>
      </c>
    </row>
    <row r="693" spans="1:29">
      <c r="A693">
        <v>51743</v>
      </c>
      <c r="B693">
        <v>692</v>
      </c>
      <c r="C693">
        <v>9904150</v>
      </c>
      <c r="D693" t="s">
        <v>4235</v>
      </c>
      <c r="E693" t="s">
        <v>4236</v>
      </c>
      <c r="G693" t="e">
        <f>VLOOKUP($H693,[1]BRT!$1:$1048576,1,0)</f>
        <v>#N/A</v>
      </c>
      <c r="H693" t="s">
        <v>4798</v>
      </c>
      <c r="I693">
        <v>37.788995999999997</v>
      </c>
      <c r="J693">
        <v>-122.27862399999999</v>
      </c>
      <c r="K693">
        <v>960</v>
      </c>
      <c r="L693">
        <v>30</v>
      </c>
      <c r="M693">
        <v>2</v>
      </c>
      <c r="N693">
        <v>0</v>
      </c>
      <c r="O693">
        <v>2</v>
      </c>
      <c r="P693">
        <v>2</v>
      </c>
      <c r="Q693" t="e">
        <f>VLOOKUP($A693,'[1]SheltersALL_2.17.22'!$1:$1048576,6,0)</f>
        <v>#N/A</v>
      </c>
      <c r="R693" t="str">
        <f>VLOOKUP($A693, [1]FA21_Ridership!$1:$1048576,11, 0)</f>
        <v>ALAMEDA</v>
      </c>
      <c r="S693" t="str">
        <f>VLOOKUP($A693, [1]FA21_Ridership!$1:$1048576,12, 0)</f>
        <v>ALAMEDA</v>
      </c>
      <c r="T693">
        <f>VLOOKUP($A693, [1]FA21_Ridership!$1:$1048576,13, 0)</f>
        <v>3</v>
      </c>
      <c r="U693">
        <f t="shared" si="50"/>
        <v>60</v>
      </c>
      <c r="V693" s="67">
        <f t="shared" si="51"/>
        <v>0.11799999999999999</v>
      </c>
      <c r="W693">
        <v>0.70572000000000001</v>
      </c>
      <c r="X693" s="67">
        <f t="shared" si="52"/>
        <v>0.41299999999999998</v>
      </c>
      <c r="Y693">
        <v>0.19975499999999999</v>
      </c>
      <c r="Z693" s="67">
        <f t="shared" si="53"/>
        <v>0.47599999999999998</v>
      </c>
      <c r="AA693">
        <f>VLOOKUP($C693,[1]Disability!$1:$1048576,5,FALSE)</f>
        <v>1</v>
      </c>
      <c r="AB693" s="67">
        <f t="shared" si="54"/>
        <v>0.72499999999999998</v>
      </c>
      <c r="AC693" t="e">
        <f>VLOOKUP($A693,#REF!,9,FALSE)</f>
        <v>#REF!</v>
      </c>
    </row>
    <row r="694" spans="1:29">
      <c r="A694">
        <v>58768</v>
      </c>
      <c r="B694">
        <v>693</v>
      </c>
      <c r="C694">
        <v>300630</v>
      </c>
      <c r="D694" t="s">
        <v>4235</v>
      </c>
      <c r="E694" t="s">
        <v>4236</v>
      </c>
      <c r="G694" t="e">
        <f>VLOOKUP($H694,[1]BRT!$1:$1048576,1,0)</f>
        <v>#N/A</v>
      </c>
      <c r="H694" t="s">
        <v>4799</v>
      </c>
      <c r="I694">
        <v>37.898823999999998</v>
      </c>
      <c r="J694">
        <v>-122.27655900000001</v>
      </c>
      <c r="K694">
        <v>631</v>
      </c>
      <c r="L694">
        <v>30</v>
      </c>
      <c r="M694">
        <v>2</v>
      </c>
      <c r="N694">
        <v>0</v>
      </c>
      <c r="O694">
        <v>2</v>
      </c>
      <c r="P694">
        <v>2</v>
      </c>
      <c r="Q694" t="e">
        <f>VLOOKUP($A694,'[1]SheltersALL_2.17.22'!$1:$1048576,6,0)</f>
        <v>#N/A</v>
      </c>
      <c r="R694" t="str">
        <f>VLOOKUP($A694, [1]FA21_Ridership!$1:$1048576,11, 0)</f>
        <v>BERKELEY</v>
      </c>
      <c r="S694" t="str">
        <f>VLOOKUP($A694, [1]FA21_Ridership!$1:$1048576,12, 0)</f>
        <v>ALAMEDA</v>
      </c>
      <c r="T694">
        <f>VLOOKUP($A694, [1]FA21_Ridership!$1:$1048576,13, 0)</f>
        <v>1</v>
      </c>
      <c r="U694">
        <f t="shared" si="50"/>
        <v>60</v>
      </c>
      <c r="V694" s="67">
        <f t="shared" si="51"/>
        <v>0.11799999999999999</v>
      </c>
      <c r="W694">
        <v>0.34887200000000002</v>
      </c>
      <c r="X694" s="67">
        <f t="shared" si="52"/>
        <v>9.5000000000000001E-2</v>
      </c>
      <c r="Y694">
        <v>7.2179999999999994E-2</v>
      </c>
      <c r="Z694" s="67">
        <f t="shared" si="53"/>
        <v>0.13800000000000001</v>
      </c>
      <c r="AA694">
        <f>VLOOKUP($C694,[1]Disability!$1:$1048576,5,FALSE)</f>
        <v>0</v>
      </c>
      <c r="AB694" s="67">
        <f t="shared" si="54"/>
        <v>0</v>
      </c>
      <c r="AC694" t="e">
        <f>VLOOKUP($A694,#REF!,9,FALSE)</f>
        <v>#REF!</v>
      </c>
    </row>
    <row r="695" spans="1:29">
      <c r="A695">
        <v>54384</v>
      </c>
      <c r="B695">
        <v>694</v>
      </c>
      <c r="C695">
        <v>500420</v>
      </c>
      <c r="D695" t="s">
        <v>4235</v>
      </c>
      <c r="E695" t="s">
        <v>4236</v>
      </c>
      <c r="G695" t="e">
        <f>VLOOKUP($H695,[1]BRT!$1:$1048576,1,0)</f>
        <v>#N/A</v>
      </c>
      <c r="H695" t="s">
        <v>4800</v>
      </c>
      <c r="I695">
        <v>37.936627000000001</v>
      </c>
      <c r="J695">
        <v>-122.31621</v>
      </c>
      <c r="K695">
        <v>629</v>
      </c>
      <c r="L695">
        <v>30</v>
      </c>
      <c r="M695">
        <v>2</v>
      </c>
      <c r="N695">
        <v>0</v>
      </c>
      <c r="O695">
        <v>2</v>
      </c>
      <c r="P695">
        <v>2</v>
      </c>
      <c r="Q695" t="e">
        <f>VLOOKUP($A695,'[1]SheltersALL_2.17.22'!$1:$1048576,6,0)</f>
        <v>#N/A</v>
      </c>
      <c r="R695" t="str">
        <f>VLOOKUP($A695, [1]FA21_Ridership!$1:$1048576,11, 0)</f>
        <v>EL CERRITO</v>
      </c>
      <c r="S695" t="str">
        <f>VLOOKUP($A695, [1]FA21_Ridership!$1:$1048576,12, 0)</f>
        <v>CONTRA COSTA</v>
      </c>
      <c r="T695">
        <f>VLOOKUP($A695, [1]FA21_Ridership!$1:$1048576,13, 0)</f>
        <v>1</v>
      </c>
      <c r="U695">
        <f t="shared" si="50"/>
        <v>60</v>
      </c>
      <c r="V695" s="67">
        <f t="shared" si="51"/>
        <v>0.11799999999999999</v>
      </c>
      <c r="W695">
        <v>0.38623800000000003</v>
      </c>
      <c r="X695" s="67">
        <f t="shared" si="52"/>
        <v>0.115</v>
      </c>
      <c r="Y695">
        <v>0.17857100000000001</v>
      </c>
      <c r="Z695" s="67">
        <f t="shared" si="53"/>
        <v>0.436</v>
      </c>
      <c r="AA695">
        <f>VLOOKUP($C695,[1]Disability!$1:$1048576,5,FALSE)</f>
        <v>0</v>
      </c>
      <c r="AB695" s="67">
        <f t="shared" si="54"/>
        <v>0</v>
      </c>
      <c r="AC695" t="e">
        <f>VLOOKUP($A695,#REF!,9,FALSE)</f>
        <v>#REF!</v>
      </c>
    </row>
    <row r="696" spans="1:29">
      <c r="A696">
        <v>59300</v>
      </c>
      <c r="B696">
        <v>695</v>
      </c>
      <c r="C696">
        <v>301050</v>
      </c>
      <c r="D696" t="s">
        <v>4235</v>
      </c>
      <c r="E696" t="s">
        <v>4236</v>
      </c>
      <c r="G696" t="e">
        <f>VLOOKUP($H696,[1]BRT!$1:$1048576,1,0)</f>
        <v>#N/A</v>
      </c>
      <c r="H696" t="s">
        <v>4801</v>
      </c>
      <c r="I696">
        <v>37.856206999999998</v>
      </c>
      <c r="J696">
        <v>-122.26014499999999</v>
      </c>
      <c r="K696">
        <v>330</v>
      </c>
      <c r="L696">
        <v>30</v>
      </c>
      <c r="M696">
        <v>2</v>
      </c>
      <c r="N696">
        <v>0</v>
      </c>
      <c r="O696">
        <v>2</v>
      </c>
      <c r="P696">
        <v>2</v>
      </c>
      <c r="Q696" t="str">
        <f>VLOOKUP($A696,'[1]SheltersALL_2.17.22'!$1:$1048576,6,0)</f>
        <v>Berkeley</v>
      </c>
      <c r="R696" t="str">
        <f>VLOOKUP($A696, [1]FA21_Ridership!$1:$1048576,11, 0)</f>
        <v>BERKELEY</v>
      </c>
      <c r="S696" t="str">
        <f>VLOOKUP($A696, [1]FA21_Ridership!$1:$1048576,12, 0)</f>
        <v>ALAMEDA</v>
      </c>
      <c r="T696">
        <f>VLOOKUP($A696, [1]FA21_Ridership!$1:$1048576,13, 0)</f>
        <v>1</v>
      </c>
      <c r="U696">
        <f t="shared" si="50"/>
        <v>60</v>
      </c>
      <c r="V696" s="67">
        <f t="shared" si="51"/>
        <v>0.11799999999999999</v>
      </c>
      <c r="W696">
        <v>0.31460700000000003</v>
      </c>
      <c r="X696" s="67">
        <f t="shared" si="52"/>
        <v>8.2000000000000003E-2</v>
      </c>
      <c r="Y696">
        <v>0.167769</v>
      </c>
      <c r="Z696" s="67">
        <f t="shared" si="53"/>
        <v>0.40200000000000002</v>
      </c>
      <c r="AA696">
        <f>VLOOKUP($C696,[1]Disability!$1:$1048576,5,FALSE)</f>
        <v>0</v>
      </c>
      <c r="AB696" s="67">
        <f t="shared" si="54"/>
        <v>0</v>
      </c>
      <c r="AC696" t="e">
        <f>VLOOKUP($A696,#REF!,9,FALSE)</f>
        <v>#REF!</v>
      </c>
    </row>
    <row r="697" spans="1:29">
      <c r="A697">
        <v>58505</v>
      </c>
      <c r="B697">
        <v>696</v>
      </c>
      <c r="C697">
        <v>1502370</v>
      </c>
      <c r="D697" t="s">
        <v>4235</v>
      </c>
      <c r="E697" t="s">
        <v>4236</v>
      </c>
      <c r="G697" t="e">
        <f>VLOOKUP($H697,[1]BRT!$1:$1048576,1,0)</f>
        <v>#N/A</v>
      </c>
      <c r="H697" t="s">
        <v>4656</v>
      </c>
      <c r="I697">
        <v>37.740290000000002</v>
      </c>
      <c r="J697">
        <v>-122.147291</v>
      </c>
      <c r="K697">
        <v>992</v>
      </c>
      <c r="L697">
        <v>30</v>
      </c>
      <c r="M697">
        <v>2</v>
      </c>
      <c r="N697">
        <v>0</v>
      </c>
      <c r="O697">
        <v>2</v>
      </c>
      <c r="P697">
        <v>2</v>
      </c>
      <c r="Q697" t="e">
        <f>VLOOKUP($A697,'[1]SheltersALL_2.17.22'!$1:$1048576,6,0)</f>
        <v>#N/A</v>
      </c>
      <c r="R697" t="str">
        <f>VLOOKUP($A697, [1]FA21_Ridership!$1:$1048576,11, 0)</f>
        <v>SAN LEANDRO</v>
      </c>
      <c r="S697" t="str">
        <f>VLOOKUP($A697, [1]FA21_Ridership!$1:$1048576,12, 0)</f>
        <v>ALAMEDA</v>
      </c>
      <c r="T697">
        <f>VLOOKUP($A697, [1]FA21_Ridership!$1:$1048576,13, 0)</f>
        <v>3</v>
      </c>
      <c r="U697">
        <f t="shared" si="50"/>
        <v>60</v>
      </c>
      <c r="V697" s="67">
        <f t="shared" si="51"/>
        <v>0.11799999999999999</v>
      </c>
      <c r="W697">
        <v>0.60816599999999998</v>
      </c>
      <c r="X697" s="67">
        <f t="shared" si="52"/>
        <v>0.29299999999999998</v>
      </c>
      <c r="Y697">
        <v>8.3810999999999997E-2</v>
      </c>
      <c r="Z697" s="67">
        <f t="shared" si="53"/>
        <v>0.191</v>
      </c>
      <c r="AA697">
        <f>VLOOKUP($C697,[1]Disability!$1:$1048576,5,FALSE)</f>
        <v>1</v>
      </c>
      <c r="AB697" s="67">
        <f t="shared" si="54"/>
        <v>0.72499999999999998</v>
      </c>
      <c r="AC697" t="e">
        <f>VLOOKUP($A697,#REF!,9,FALSE)</f>
        <v>#REF!</v>
      </c>
    </row>
    <row r="698" spans="1:29">
      <c r="A698">
        <v>55178</v>
      </c>
      <c r="B698">
        <v>697</v>
      </c>
      <c r="C698">
        <v>101780</v>
      </c>
      <c r="D698" t="s">
        <v>4235</v>
      </c>
      <c r="E698" t="s">
        <v>4236</v>
      </c>
      <c r="G698" t="e">
        <f>VLOOKUP($H698,[1]BRT!$1:$1048576,1,0)</f>
        <v>#N/A</v>
      </c>
      <c r="H698" t="s">
        <v>4802</v>
      </c>
      <c r="I698">
        <v>37.775461</v>
      </c>
      <c r="J698">
        <v>-122.282032</v>
      </c>
      <c r="K698">
        <v>960</v>
      </c>
      <c r="L698">
        <v>30</v>
      </c>
      <c r="M698">
        <v>2</v>
      </c>
      <c r="N698">
        <v>0</v>
      </c>
      <c r="O698">
        <v>2</v>
      </c>
      <c r="P698">
        <v>2</v>
      </c>
      <c r="Q698" t="e">
        <f>VLOOKUP($A698,'[1]SheltersALL_2.17.22'!$1:$1048576,6,0)</f>
        <v>#N/A</v>
      </c>
      <c r="R698" t="str">
        <f>VLOOKUP($A698, [1]FA21_Ridership!$1:$1048576,11, 0)</f>
        <v>ALAMEDA</v>
      </c>
      <c r="S698" t="str">
        <f>VLOOKUP($A698, [1]FA21_Ridership!$1:$1048576,12, 0)</f>
        <v>ALAMEDA</v>
      </c>
      <c r="T698">
        <f>VLOOKUP($A698, [1]FA21_Ridership!$1:$1048576,13, 0)</f>
        <v>3</v>
      </c>
      <c r="U698">
        <f t="shared" si="50"/>
        <v>60</v>
      </c>
      <c r="V698" s="67">
        <f t="shared" si="51"/>
        <v>0.11799999999999999</v>
      </c>
      <c r="W698">
        <v>0.73748899999999995</v>
      </c>
      <c r="X698" s="67">
        <f t="shared" si="52"/>
        <v>0.45800000000000002</v>
      </c>
      <c r="Y698">
        <v>0.297153</v>
      </c>
      <c r="Z698" s="67">
        <f t="shared" si="53"/>
        <v>0.63200000000000001</v>
      </c>
      <c r="AA698">
        <f>VLOOKUP($C698,[1]Disability!$1:$1048576,5,FALSE)</f>
        <v>0</v>
      </c>
      <c r="AB698" s="67">
        <f t="shared" si="54"/>
        <v>0</v>
      </c>
      <c r="AC698" t="e">
        <f>VLOOKUP($A698,#REF!,9,FALSE)</f>
        <v>#REF!</v>
      </c>
    </row>
    <row r="699" spans="1:29">
      <c r="A699">
        <v>51170</v>
      </c>
      <c r="B699">
        <v>698</v>
      </c>
      <c r="C699">
        <v>102890</v>
      </c>
      <c r="D699" t="s">
        <v>4235</v>
      </c>
      <c r="E699" t="s">
        <v>4236</v>
      </c>
      <c r="G699" t="e">
        <f>VLOOKUP($H699,[1]BRT!$1:$1048576,1,0)</f>
        <v>#N/A</v>
      </c>
      <c r="H699" t="s">
        <v>4803</v>
      </c>
      <c r="I699">
        <v>37.743177000000003</v>
      </c>
      <c r="J699">
        <v>-122.248248</v>
      </c>
      <c r="K699">
        <v>956</v>
      </c>
      <c r="L699">
        <v>30</v>
      </c>
      <c r="M699">
        <v>2</v>
      </c>
      <c r="N699">
        <v>0</v>
      </c>
      <c r="O699">
        <v>2</v>
      </c>
      <c r="P699">
        <v>2</v>
      </c>
      <c r="Q699" t="e">
        <f>VLOOKUP($A699,'[1]SheltersALL_2.17.22'!$1:$1048576,6,0)</f>
        <v>#N/A</v>
      </c>
      <c r="R699" t="str">
        <f>VLOOKUP($A699, [1]FA21_Ridership!$1:$1048576,11, 0)</f>
        <v>ALAMEDA</v>
      </c>
      <c r="S699" t="str">
        <f>VLOOKUP($A699, [1]FA21_Ridership!$1:$1048576,12, 0)</f>
        <v>ALAMEDA</v>
      </c>
      <c r="T699">
        <f>VLOOKUP($A699, [1]FA21_Ridership!$1:$1048576,13, 0)</f>
        <v>3</v>
      </c>
      <c r="U699">
        <f t="shared" si="50"/>
        <v>60</v>
      </c>
      <c r="V699" s="67">
        <f t="shared" si="51"/>
        <v>0.11799999999999999</v>
      </c>
      <c r="W699">
        <v>0.56106900000000004</v>
      </c>
      <c r="X699" s="67">
        <f t="shared" si="52"/>
        <v>0.252</v>
      </c>
      <c r="Y699">
        <v>6.3920000000000005E-2</v>
      </c>
      <c r="Z699" s="67">
        <f t="shared" si="53"/>
        <v>0.114</v>
      </c>
      <c r="AA699">
        <f>VLOOKUP($C699,[1]Disability!$1:$1048576,5,FALSE)</f>
        <v>0</v>
      </c>
      <c r="AB699" s="67">
        <f t="shared" si="54"/>
        <v>0</v>
      </c>
      <c r="AC699" t="e">
        <f>VLOOKUP($A699,#REF!,9,FALSE)</f>
        <v>#REF!</v>
      </c>
    </row>
    <row r="700" spans="1:29">
      <c r="A700">
        <v>58748</v>
      </c>
      <c r="B700">
        <v>699</v>
      </c>
      <c r="C700">
        <v>9900310</v>
      </c>
      <c r="D700" t="s">
        <v>4235</v>
      </c>
      <c r="E700" t="s">
        <v>4236</v>
      </c>
      <c r="G700" t="e">
        <f>VLOOKUP($H700,[1]BRT!$1:$1048576,1,0)</f>
        <v>#N/A</v>
      </c>
      <c r="H700" t="s">
        <v>4804</v>
      </c>
      <c r="I700">
        <v>37.908183999999999</v>
      </c>
      <c r="J700">
        <v>-122.280221</v>
      </c>
      <c r="K700">
        <v>630</v>
      </c>
      <c r="L700">
        <v>30</v>
      </c>
      <c r="M700">
        <v>2</v>
      </c>
      <c r="N700">
        <v>0</v>
      </c>
      <c r="O700">
        <v>2</v>
      </c>
      <c r="P700">
        <v>2</v>
      </c>
      <c r="Q700" t="e">
        <f>VLOOKUP($A700,'[1]SheltersALL_2.17.22'!$1:$1048576,6,0)</f>
        <v>#N/A</v>
      </c>
      <c r="R700" t="str">
        <f>VLOOKUP($A700, [1]FA21_Ridership!$1:$1048576,11, 0)</f>
        <v>COUNTY-CONTRA COSTA</v>
      </c>
      <c r="S700" t="str">
        <f>VLOOKUP($A700, [1]FA21_Ridership!$1:$1048576,12, 0)</f>
        <v>CONTRA COSTA</v>
      </c>
      <c r="T700">
        <f>VLOOKUP($A700, [1]FA21_Ridership!$1:$1048576,13, 0)</f>
        <v>1</v>
      </c>
      <c r="U700">
        <f t="shared" si="50"/>
        <v>60</v>
      </c>
      <c r="V700" s="67">
        <f t="shared" si="51"/>
        <v>0.11799999999999999</v>
      </c>
      <c r="W700">
        <v>0.162943</v>
      </c>
      <c r="X700" s="67">
        <f t="shared" si="52"/>
        <v>4.0000000000000001E-3</v>
      </c>
      <c r="Y700">
        <v>1.5768999999999998E-2</v>
      </c>
      <c r="Z700" s="67">
        <f t="shared" si="53"/>
        <v>1.7999999999999999E-2</v>
      </c>
      <c r="AA700">
        <f>VLOOKUP($C700,[1]Disability!$1:$1048576,5,FALSE)</f>
        <v>0</v>
      </c>
      <c r="AB700" s="67">
        <f t="shared" si="54"/>
        <v>0</v>
      </c>
      <c r="AC700" t="e">
        <f>VLOOKUP($A700,#REF!,9,FALSE)</f>
        <v>#REF!</v>
      </c>
    </row>
    <row r="701" spans="1:29">
      <c r="A701">
        <v>54065</v>
      </c>
      <c r="B701">
        <v>700</v>
      </c>
      <c r="C701">
        <v>305260</v>
      </c>
      <c r="D701" t="s">
        <v>4235</v>
      </c>
      <c r="E701" t="s">
        <v>4236</v>
      </c>
      <c r="G701" t="e">
        <f>VLOOKUP($H701,[1]BRT!$1:$1048576,1,0)</f>
        <v>#N/A</v>
      </c>
      <c r="H701" t="s">
        <v>4526</v>
      </c>
      <c r="I701">
        <v>37.884087999999998</v>
      </c>
      <c r="J701">
        <v>-122.266296</v>
      </c>
      <c r="K701">
        <v>632</v>
      </c>
      <c r="L701">
        <v>30</v>
      </c>
      <c r="M701">
        <v>2</v>
      </c>
      <c r="N701">
        <v>0</v>
      </c>
      <c r="O701">
        <v>2</v>
      </c>
      <c r="P701">
        <v>2</v>
      </c>
      <c r="Q701" t="e">
        <f>VLOOKUP($A701,'[1]SheltersALL_2.17.22'!$1:$1048576,6,0)</f>
        <v>#N/A</v>
      </c>
      <c r="R701" t="str">
        <f>VLOOKUP($A701, [1]FA21_Ridership!$1:$1048576,11, 0)</f>
        <v>BERKELEY</v>
      </c>
      <c r="S701" t="str">
        <f>VLOOKUP($A701, [1]FA21_Ridership!$1:$1048576,12, 0)</f>
        <v>ALAMEDA</v>
      </c>
      <c r="T701">
        <f>VLOOKUP($A701, [1]FA21_Ridership!$1:$1048576,13, 0)</f>
        <v>1</v>
      </c>
      <c r="U701">
        <f t="shared" si="50"/>
        <v>60</v>
      </c>
      <c r="V701" s="67">
        <f t="shared" si="51"/>
        <v>0.11799999999999999</v>
      </c>
      <c r="W701">
        <v>0.26758399999999999</v>
      </c>
      <c r="X701" s="67">
        <f t="shared" si="52"/>
        <v>4.9000000000000002E-2</v>
      </c>
      <c r="Y701">
        <v>4.5872000000000003E-2</v>
      </c>
      <c r="Z701" s="67">
        <f t="shared" si="53"/>
        <v>5.8999999999999997E-2</v>
      </c>
      <c r="AA701">
        <f>VLOOKUP($C701,[1]Disability!$1:$1048576,5,FALSE)</f>
        <v>1</v>
      </c>
      <c r="AB701" s="67">
        <f t="shared" si="54"/>
        <v>0.72499999999999998</v>
      </c>
      <c r="AC701" t="e">
        <f>VLOOKUP($A701,#REF!,9,FALSE)</f>
        <v>#REF!</v>
      </c>
    </row>
    <row r="702" spans="1:29">
      <c r="A702">
        <v>56150</v>
      </c>
      <c r="B702">
        <v>701</v>
      </c>
      <c r="C702">
        <v>706610</v>
      </c>
      <c r="D702" t="s">
        <v>4235</v>
      </c>
      <c r="E702" t="s">
        <v>4236</v>
      </c>
      <c r="G702" t="e">
        <f>VLOOKUP($H702,[1]BRT!$1:$1048576,1,0)</f>
        <v>#N/A</v>
      </c>
      <c r="H702" t="s">
        <v>4426</v>
      </c>
      <c r="I702">
        <v>37.532156999999998</v>
      </c>
      <c r="J702">
        <v>-121.929452</v>
      </c>
      <c r="K702">
        <v>991</v>
      </c>
      <c r="L702">
        <v>30</v>
      </c>
      <c r="M702">
        <v>2</v>
      </c>
      <c r="N702">
        <v>0</v>
      </c>
      <c r="O702">
        <v>2</v>
      </c>
      <c r="P702">
        <v>2</v>
      </c>
      <c r="Q702" t="e">
        <f>VLOOKUP($A702,'[1]SheltersALL_2.17.22'!$1:$1048576,6,0)</f>
        <v>#N/A</v>
      </c>
      <c r="R702" t="str">
        <f>VLOOKUP($A702, [1]FA21_Ridership!$1:$1048576,11, 0)</f>
        <v>FREMONT</v>
      </c>
      <c r="S702" t="str">
        <f>VLOOKUP($A702, [1]FA21_Ridership!$1:$1048576,12, 0)</f>
        <v>ALAMEDA</v>
      </c>
      <c r="T702">
        <f>VLOOKUP($A702, [1]FA21_Ridership!$1:$1048576,13, 0)</f>
        <v>5</v>
      </c>
      <c r="U702">
        <f t="shared" si="50"/>
        <v>60</v>
      </c>
      <c r="V702" s="67">
        <f t="shared" si="51"/>
        <v>0.11799999999999999</v>
      </c>
      <c r="W702">
        <v>0.83256399999999997</v>
      </c>
      <c r="X702" s="67">
        <f t="shared" si="52"/>
        <v>0.63</v>
      </c>
      <c r="Y702">
        <v>9.4923999999999994E-2</v>
      </c>
      <c r="Z702" s="67">
        <f t="shared" si="53"/>
        <v>0.22700000000000001</v>
      </c>
      <c r="AA702">
        <f>VLOOKUP($C702,[1]Disability!$1:$1048576,5,FALSE)</f>
        <v>0</v>
      </c>
      <c r="AB702" s="67">
        <f t="shared" si="54"/>
        <v>0</v>
      </c>
      <c r="AC702" t="e">
        <f>VLOOKUP($A702,#REF!,9,FALSE)</f>
        <v>#REF!</v>
      </c>
    </row>
    <row r="703" spans="1:29">
      <c r="A703">
        <v>58354</v>
      </c>
      <c r="B703">
        <v>702</v>
      </c>
      <c r="C703">
        <v>2300030</v>
      </c>
      <c r="D703" t="s">
        <v>4235</v>
      </c>
      <c r="E703" t="s">
        <v>4236</v>
      </c>
      <c r="G703" t="e">
        <f>VLOOKUP($H703,[1]BRT!$1:$1048576,1,0)</f>
        <v>#N/A</v>
      </c>
      <c r="H703" t="s">
        <v>4725</v>
      </c>
      <c r="I703">
        <v>37.438583000000001</v>
      </c>
      <c r="J703">
        <v>-121.901667</v>
      </c>
      <c r="K703">
        <v>864</v>
      </c>
      <c r="L703">
        <v>30</v>
      </c>
      <c r="M703">
        <v>2</v>
      </c>
      <c r="N703">
        <v>0</v>
      </c>
      <c r="O703">
        <v>2</v>
      </c>
      <c r="P703">
        <v>2</v>
      </c>
      <c r="Q703" t="e">
        <f>VLOOKUP($A703,'[1]SheltersALL_2.17.22'!$1:$1048576,6,0)</f>
        <v>#N/A</v>
      </c>
      <c r="R703" t="str">
        <f>VLOOKUP($A703, [1]FA21_Ridership!$1:$1048576,11, 0)</f>
        <v>MILPITAS</v>
      </c>
      <c r="S703" t="str">
        <f>VLOOKUP($A703, [1]FA21_Ridership!$1:$1048576,12, 0)</f>
        <v>SANTA CLARA</v>
      </c>
      <c r="T703">
        <f>VLOOKUP($A703, [1]FA21_Ridership!$1:$1048576,13, 0)</f>
        <v>9</v>
      </c>
      <c r="U703">
        <f t="shared" si="50"/>
        <v>60</v>
      </c>
      <c r="V703" s="67">
        <f t="shared" si="51"/>
        <v>0.11799999999999999</v>
      </c>
      <c r="W703">
        <v>0.83644600000000002</v>
      </c>
      <c r="X703" s="67">
        <f t="shared" si="52"/>
        <v>0.63700000000000001</v>
      </c>
      <c r="Y703">
        <v>0.155477</v>
      </c>
      <c r="Z703" s="67">
        <f t="shared" si="53"/>
        <v>0.373</v>
      </c>
      <c r="AA703">
        <f>VLOOKUP($C703,[1]Disability!$1:$1048576,5,FALSE)</f>
        <v>0</v>
      </c>
      <c r="AB703" s="67">
        <f t="shared" si="54"/>
        <v>0</v>
      </c>
      <c r="AC703" t="e">
        <f>VLOOKUP($A703,#REF!,9,FALSE)</f>
        <v>#REF!</v>
      </c>
    </row>
    <row r="704" spans="1:29">
      <c r="A704">
        <v>53166</v>
      </c>
      <c r="B704">
        <v>703</v>
      </c>
      <c r="C704">
        <v>703390</v>
      </c>
      <c r="D704" t="s">
        <v>4235</v>
      </c>
      <c r="E704" t="s">
        <v>4236</v>
      </c>
      <c r="G704" t="e">
        <f>VLOOKUP($H704,[1]BRT!$1:$1048576,1,0)</f>
        <v>#N/A</v>
      </c>
      <c r="H704" t="s">
        <v>4805</v>
      </c>
      <c r="I704">
        <v>37.513283000000001</v>
      </c>
      <c r="J704">
        <v>-121.919241</v>
      </c>
      <c r="K704">
        <v>873</v>
      </c>
      <c r="L704">
        <v>30</v>
      </c>
      <c r="M704">
        <v>2</v>
      </c>
      <c r="N704">
        <v>0</v>
      </c>
      <c r="O704">
        <v>2</v>
      </c>
      <c r="P704">
        <v>2</v>
      </c>
      <c r="Q704" t="e">
        <f>VLOOKUP($A704,'[1]SheltersALL_2.17.22'!$1:$1048576,6,0)</f>
        <v>#N/A</v>
      </c>
      <c r="R704" t="str">
        <f>VLOOKUP($A704, [1]FA21_Ridership!$1:$1048576,11, 0)</f>
        <v>FREMONT</v>
      </c>
      <c r="S704" t="str">
        <f>VLOOKUP($A704, [1]FA21_Ridership!$1:$1048576,12, 0)</f>
        <v>ALAMEDA</v>
      </c>
      <c r="T704">
        <f>VLOOKUP($A704, [1]FA21_Ridership!$1:$1048576,13, 0)</f>
        <v>5</v>
      </c>
      <c r="U704">
        <f t="shared" si="50"/>
        <v>60</v>
      </c>
      <c r="V704" s="67">
        <f t="shared" si="51"/>
        <v>0.11799999999999999</v>
      </c>
      <c r="W704">
        <v>0.927033</v>
      </c>
      <c r="X704" s="67">
        <f t="shared" si="52"/>
        <v>0.82899999999999996</v>
      </c>
      <c r="Y704">
        <v>9.6019999999999994E-2</v>
      </c>
      <c r="Z704" s="67">
        <f t="shared" si="53"/>
        <v>0.23499999999999999</v>
      </c>
      <c r="AA704">
        <f>VLOOKUP($C704,[1]Disability!$1:$1048576,5,FALSE)</f>
        <v>0</v>
      </c>
      <c r="AB704" s="67">
        <f t="shared" si="54"/>
        <v>0</v>
      </c>
      <c r="AC704" t="e">
        <f>VLOOKUP($A704,#REF!,9,FALSE)</f>
        <v>#REF!</v>
      </c>
    </row>
    <row r="705" spans="1:29">
      <c r="A705">
        <v>56946</v>
      </c>
      <c r="B705">
        <v>704</v>
      </c>
      <c r="C705">
        <v>1100610</v>
      </c>
      <c r="D705" t="s">
        <v>4235</v>
      </c>
      <c r="E705" t="s">
        <v>4236</v>
      </c>
      <c r="G705" t="e">
        <f>VLOOKUP($H705,[1]BRT!$1:$1048576,1,0)</f>
        <v>#N/A</v>
      </c>
      <c r="H705" t="s">
        <v>4806</v>
      </c>
      <c r="I705">
        <v>37.825204999999997</v>
      </c>
      <c r="J705">
        <v>-122.235761</v>
      </c>
      <c r="K705">
        <v>981</v>
      </c>
      <c r="L705">
        <v>20</v>
      </c>
      <c r="M705">
        <v>3</v>
      </c>
      <c r="N705">
        <v>0</v>
      </c>
      <c r="O705">
        <v>3</v>
      </c>
      <c r="P705">
        <v>3</v>
      </c>
      <c r="Q705" t="e">
        <f>VLOOKUP($A705,'[1]SheltersALL_2.17.22'!$1:$1048576,6,0)</f>
        <v>#N/A</v>
      </c>
      <c r="R705" t="str">
        <f>VLOOKUP($A705, [1]FA21_Ridership!$1:$1048576,11, 0)</f>
        <v>PIEDMONT</v>
      </c>
      <c r="S705" t="str">
        <f>VLOOKUP($A705, [1]FA21_Ridership!$1:$1048576,12, 0)</f>
        <v>ALAMEDA</v>
      </c>
      <c r="T705">
        <f>VLOOKUP($A705, [1]FA21_Ridership!$1:$1048576,13, 0)</f>
        <v>2</v>
      </c>
      <c r="U705">
        <f t="shared" si="50"/>
        <v>60</v>
      </c>
      <c r="V705" s="67">
        <f t="shared" si="51"/>
        <v>0.11799999999999999</v>
      </c>
      <c r="W705">
        <v>0.28635500000000003</v>
      </c>
      <c r="X705" s="67">
        <f t="shared" si="52"/>
        <v>0.06</v>
      </c>
      <c r="Y705">
        <v>3.7849000000000001E-2</v>
      </c>
      <c r="Z705" s="67">
        <f t="shared" si="53"/>
        <v>4.3999999999999997E-2</v>
      </c>
      <c r="AA705">
        <f>VLOOKUP($C705,[1]Disability!$1:$1048576,5,FALSE)</f>
        <v>0</v>
      </c>
      <c r="AB705" s="67">
        <f t="shared" si="54"/>
        <v>0</v>
      </c>
      <c r="AC705" t="e">
        <f>VLOOKUP($A705,#REF!,9,FALSE)</f>
        <v>#REF!</v>
      </c>
    </row>
    <row r="706" spans="1:29">
      <c r="A706">
        <v>57030</v>
      </c>
      <c r="B706">
        <v>705</v>
      </c>
      <c r="C706">
        <v>1017540</v>
      </c>
      <c r="D706" t="s">
        <v>4235</v>
      </c>
      <c r="E706" t="s">
        <v>4236</v>
      </c>
      <c r="G706" t="e">
        <f>VLOOKUP($H706,[1]BRT!$1:$1048576,1,0)</f>
        <v>#N/A</v>
      </c>
      <c r="H706" t="s">
        <v>4807</v>
      </c>
      <c r="I706">
        <v>37.811593000000002</v>
      </c>
      <c r="J706">
        <v>-122.21532999999999</v>
      </c>
      <c r="K706">
        <v>961</v>
      </c>
      <c r="L706">
        <v>20</v>
      </c>
      <c r="M706">
        <v>3</v>
      </c>
      <c r="N706">
        <v>0</v>
      </c>
      <c r="O706">
        <v>3</v>
      </c>
      <c r="P706">
        <v>3</v>
      </c>
      <c r="Q706" t="e">
        <f>VLOOKUP($A706,'[1]SheltersALL_2.17.22'!$1:$1048576,6,0)</f>
        <v>#N/A</v>
      </c>
      <c r="R706" t="str">
        <f>VLOOKUP($A706, [1]FA21_Ridership!$1:$1048576,11, 0)</f>
        <v>OAKLAND</v>
      </c>
      <c r="S706" t="str">
        <f>VLOOKUP($A706, [1]FA21_Ridership!$1:$1048576,12, 0)</f>
        <v>ALAMEDA</v>
      </c>
      <c r="T706">
        <f>VLOOKUP($A706, [1]FA21_Ridership!$1:$1048576,13, 0)</f>
        <v>2</v>
      </c>
      <c r="U706">
        <f t="shared" ref="U706:U769" si="55">$L706*$P706</f>
        <v>60</v>
      </c>
      <c r="V706" s="67">
        <f t="shared" ref="V706:V769" si="56">_xlfn.PERCENTRANK.INC($U$2:$U$4161,U706)</f>
        <v>0.11799999999999999</v>
      </c>
      <c r="W706">
        <v>0.28660000000000002</v>
      </c>
      <c r="X706" s="67">
        <f t="shared" ref="X706:X769" si="57">_xlfn.PERCENTRANK.INC($W$2:$W$4161,W706)</f>
        <v>6.2E-2</v>
      </c>
      <c r="Y706">
        <v>6.9478999999999999E-2</v>
      </c>
      <c r="Z706" s="67">
        <f t="shared" ref="Z706:Z769" si="58">_xlfn.PERCENTRANK.INC($Y$2:$Y$4161,Y706)</f>
        <v>0.129</v>
      </c>
      <c r="AA706">
        <f>VLOOKUP($C706,[1]Disability!$1:$1048576,5,FALSE)</f>
        <v>0</v>
      </c>
      <c r="AB706" s="67">
        <f t="shared" ref="AB706:AB769" si="59">_xlfn.PERCENTRANK.INC($AA$2:$AA$4163,AA706)</f>
        <v>0</v>
      </c>
      <c r="AC706" t="e">
        <f>VLOOKUP($A706,#REF!,9,FALSE)</f>
        <v>#REF!</v>
      </c>
    </row>
    <row r="707" spans="1:29">
      <c r="A707">
        <v>53260</v>
      </c>
      <c r="B707">
        <v>706</v>
      </c>
      <c r="C707">
        <v>1502110</v>
      </c>
      <c r="D707" t="s">
        <v>4235</v>
      </c>
      <c r="E707" t="s">
        <v>4236</v>
      </c>
      <c r="G707" t="e">
        <f>VLOOKUP($H707,[1]BRT!$1:$1048576,1,0)</f>
        <v>#N/A</v>
      </c>
      <c r="H707" t="s">
        <v>4808</v>
      </c>
      <c r="I707">
        <v>37.694268000000001</v>
      </c>
      <c r="J707">
        <v>-122.12975900000001</v>
      </c>
      <c r="K707">
        <v>1094</v>
      </c>
      <c r="L707">
        <v>20</v>
      </c>
      <c r="M707">
        <v>3</v>
      </c>
      <c r="N707">
        <v>0</v>
      </c>
      <c r="O707">
        <v>3</v>
      </c>
      <c r="P707">
        <v>3</v>
      </c>
      <c r="Q707" t="e">
        <f>VLOOKUP($A707,'[1]SheltersALL_2.17.22'!$1:$1048576,6,0)</f>
        <v>#N/A</v>
      </c>
      <c r="R707" t="str">
        <f>VLOOKUP($A707, [1]FA21_Ridership!$1:$1048576,11, 0)</f>
        <v>SAN LEANDRO</v>
      </c>
      <c r="S707" t="str">
        <f>VLOOKUP($A707, [1]FA21_Ridership!$1:$1048576,12, 0)</f>
        <v>ALAMEDA</v>
      </c>
      <c r="T707">
        <f>VLOOKUP($A707, [1]FA21_Ridership!$1:$1048576,13, 0)</f>
        <v>4</v>
      </c>
      <c r="U707">
        <f t="shared" si="55"/>
        <v>60</v>
      </c>
      <c r="V707" s="67">
        <f t="shared" si="56"/>
        <v>0.11799999999999999</v>
      </c>
      <c r="W707">
        <v>0.89005699999999999</v>
      </c>
      <c r="X707" s="67">
        <f t="shared" si="57"/>
        <v>0.75</v>
      </c>
      <c r="Y707">
        <v>6.2836000000000003E-2</v>
      </c>
      <c r="Z707" s="67">
        <f t="shared" si="58"/>
        <v>0.112</v>
      </c>
      <c r="AA707">
        <f>VLOOKUP($C707,[1]Disability!$1:$1048576,5,FALSE)</f>
        <v>0</v>
      </c>
      <c r="AB707" s="67">
        <f t="shared" si="59"/>
        <v>0</v>
      </c>
      <c r="AC707" t="e">
        <f>VLOOKUP($A707,#REF!,9,FALSE)</f>
        <v>#REF!</v>
      </c>
    </row>
    <row r="708" spans="1:29">
      <c r="A708">
        <v>54730</v>
      </c>
      <c r="B708">
        <v>707</v>
      </c>
      <c r="C708">
        <v>1700390</v>
      </c>
      <c r="D708" t="s">
        <v>4235</v>
      </c>
      <c r="E708" t="s">
        <v>4236</v>
      </c>
      <c r="G708" t="e">
        <f>VLOOKUP($H708,[1]BRT!$1:$1048576,1,0)</f>
        <v>#N/A</v>
      </c>
      <c r="H708" t="s">
        <v>4809</v>
      </c>
      <c r="I708">
        <v>37.593952000000002</v>
      </c>
      <c r="J708">
        <v>-122.019375</v>
      </c>
      <c r="K708">
        <v>1397</v>
      </c>
      <c r="L708">
        <v>20</v>
      </c>
      <c r="M708">
        <v>3</v>
      </c>
      <c r="N708">
        <v>0</v>
      </c>
      <c r="O708">
        <v>3</v>
      </c>
      <c r="P708">
        <v>3</v>
      </c>
      <c r="Q708" t="e">
        <f>VLOOKUP($A708,'[1]SheltersALL_2.17.22'!$1:$1048576,6,0)</f>
        <v>#N/A</v>
      </c>
      <c r="R708" t="str">
        <f>VLOOKUP($A708, [1]FA21_Ridership!$1:$1048576,11, 0)</f>
        <v>UNION CITY</v>
      </c>
      <c r="S708" t="str">
        <f>VLOOKUP($A708, [1]FA21_Ridership!$1:$1048576,12, 0)</f>
        <v>ALAMEDA</v>
      </c>
      <c r="T708">
        <f>VLOOKUP($A708, [1]FA21_Ridership!$1:$1048576,13, 0)</f>
        <v>9</v>
      </c>
      <c r="U708">
        <f t="shared" si="55"/>
        <v>60</v>
      </c>
      <c r="V708" s="67">
        <f t="shared" si="56"/>
        <v>0.11799999999999999</v>
      </c>
      <c r="W708">
        <v>0.92773600000000001</v>
      </c>
      <c r="X708" s="67">
        <f t="shared" si="57"/>
        <v>0.83099999999999996</v>
      </c>
      <c r="Y708">
        <v>0.237733</v>
      </c>
      <c r="Z708" s="67">
        <f t="shared" si="58"/>
        <v>0.53900000000000003</v>
      </c>
      <c r="AA708">
        <f>VLOOKUP($C708,[1]Disability!$1:$1048576,5,FALSE)</f>
        <v>0</v>
      </c>
      <c r="AB708" s="67">
        <f t="shared" si="59"/>
        <v>0</v>
      </c>
      <c r="AC708" t="e">
        <f>VLOOKUP($A708,#REF!,9,FALSE)</f>
        <v>#REF!</v>
      </c>
    </row>
    <row r="709" spans="1:29">
      <c r="A709">
        <v>54003</v>
      </c>
      <c r="B709">
        <v>708</v>
      </c>
      <c r="C709">
        <v>1017570</v>
      </c>
      <c r="D709" t="s">
        <v>4235</v>
      </c>
      <c r="E709" t="s">
        <v>4236</v>
      </c>
      <c r="G709" t="e">
        <f>VLOOKUP($H709,[1]BRT!$1:$1048576,1,0)</f>
        <v>#N/A</v>
      </c>
      <c r="H709" t="s">
        <v>4810</v>
      </c>
      <c r="I709">
        <v>37.813057999999998</v>
      </c>
      <c r="J709">
        <v>-122.214022</v>
      </c>
      <c r="K709">
        <v>961</v>
      </c>
      <c r="L709">
        <v>20</v>
      </c>
      <c r="M709">
        <v>3</v>
      </c>
      <c r="N709">
        <v>0</v>
      </c>
      <c r="O709">
        <v>3</v>
      </c>
      <c r="P709">
        <v>3</v>
      </c>
      <c r="Q709" t="e">
        <f>VLOOKUP($A709,'[1]SheltersALL_2.17.22'!$1:$1048576,6,0)</f>
        <v>#N/A</v>
      </c>
      <c r="R709" t="str">
        <f>VLOOKUP($A709, [1]FA21_Ridership!$1:$1048576,11, 0)</f>
        <v>OAKLAND</v>
      </c>
      <c r="S709" t="str">
        <f>VLOOKUP($A709, [1]FA21_Ridership!$1:$1048576,12, 0)</f>
        <v>ALAMEDA</v>
      </c>
      <c r="T709">
        <f>VLOOKUP($A709, [1]FA21_Ridership!$1:$1048576,13, 0)</f>
        <v>2</v>
      </c>
      <c r="U709">
        <f t="shared" si="55"/>
        <v>60</v>
      </c>
      <c r="V709" s="67">
        <f t="shared" si="56"/>
        <v>0.11799999999999999</v>
      </c>
      <c r="W709">
        <v>0.335449</v>
      </c>
      <c r="X709" s="67">
        <f t="shared" si="57"/>
        <v>9.0999999999999998E-2</v>
      </c>
      <c r="Y709">
        <v>4.6238000000000001E-2</v>
      </c>
      <c r="Z709" s="67">
        <f t="shared" si="58"/>
        <v>6.0999999999999999E-2</v>
      </c>
      <c r="AA709">
        <f>VLOOKUP($C709,[1]Disability!$1:$1048576,5,FALSE)</f>
        <v>0</v>
      </c>
      <c r="AB709" s="67">
        <f t="shared" si="59"/>
        <v>0</v>
      </c>
      <c r="AC709" t="e">
        <f>VLOOKUP($A709,#REF!,9,FALSE)</f>
        <v>#REF!</v>
      </c>
    </row>
    <row r="710" spans="1:29">
      <c r="A710">
        <v>55895</v>
      </c>
      <c r="B710">
        <v>709</v>
      </c>
      <c r="C710">
        <v>901120</v>
      </c>
      <c r="D710" t="s">
        <v>4235</v>
      </c>
      <c r="E710" t="s">
        <v>4236</v>
      </c>
      <c r="G710" t="e">
        <f>VLOOKUP($H710,[1]BRT!$1:$1048576,1,0)</f>
        <v>#N/A</v>
      </c>
      <c r="H710" t="s">
        <v>4811</v>
      </c>
      <c r="I710">
        <v>37.525542000000002</v>
      </c>
      <c r="J710">
        <v>-122.006972</v>
      </c>
      <c r="K710">
        <v>1077</v>
      </c>
      <c r="L710">
        <v>20</v>
      </c>
      <c r="M710">
        <v>3</v>
      </c>
      <c r="N710">
        <v>0</v>
      </c>
      <c r="O710">
        <v>3</v>
      </c>
      <c r="P710">
        <v>3</v>
      </c>
      <c r="Q710" t="e">
        <f>VLOOKUP($A710,'[1]SheltersALL_2.17.22'!$1:$1048576,6,0)</f>
        <v>#N/A</v>
      </c>
      <c r="R710" t="str">
        <f>VLOOKUP($A710, [1]FA21_Ridership!$1:$1048576,11, 0)</f>
        <v>NEWARK</v>
      </c>
      <c r="S710" t="str">
        <f>VLOOKUP($A710, [1]FA21_Ridership!$1:$1048576,12, 0)</f>
        <v>ALAMEDA</v>
      </c>
      <c r="T710">
        <f>VLOOKUP($A710, [1]FA21_Ridership!$1:$1048576,13, 0)</f>
        <v>5</v>
      </c>
      <c r="U710">
        <f t="shared" si="55"/>
        <v>60</v>
      </c>
      <c r="V710" s="67">
        <f t="shared" si="56"/>
        <v>0.11799999999999999</v>
      </c>
      <c r="W710">
        <v>0.81799999999999995</v>
      </c>
      <c r="X710" s="67">
        <f t="shared" si="57"/>
        <v>0.60799999999999998</v>
      </c>
      <c r="Y710">
        <v>2.8000000000000001E-2</v>
      </c>
      <c r="Z710" s="67">
        <f t="shared" si="58"/>
        <v>3.2000000000000001E-2</v>
      </c>
      <c r="AA710">
        <f>VLOOKUP($C710,[1]Disability!$1:$1048576,5,FALSE)</f>
        <v>0</v>
      </c>
      <c r="AB710" s="67">
        <f t="shared" si="59"/>
        <v>0</v>
      </c>
      <c r="AC710" t="e">
        <f>VLOOKUP($A710,#REF!,9,FALSE)</f>
        <v>#REF!</v>
      </c>
    </row>
    <row r="711" spans="1:29">
      <c r="A711">
        <v>52589</v>
      </c>
      <c r="B711">
        <v>710</v>
      </c>
      <c r="C711">
        <v>304260</v>
      </c>
      <c r="D711" t="s">
        <v>4235</v>
      </c>
      <c r="E711" t="s">
        <v>4236</v>
      </c>
      <c r="G711" t="e">
        <f>VLOOKUP($H711,[1]BRT!$1:$1048576,1,0)</f>
        <v>#N/A</v>
      </c>
      <c r="H711" t="s">
        <v>4812</v>
      </c>
      <c r="I711">
        <v>37.872014</v>
      </c>
      <c r="J711">
        <v>-122.281987</v>
      </c>
      <c r="K711">
        <v>702</v>
      </c>
      <c r="L711">
        <v>20</v>
      </c>
      <c r="M711">
        <v>3</v>
      </c>
      <c r="N711">
        <v>0</v>
      </c>
      <c r="O711">
        <v>3</v>
      </c>
      <c r="P711">
        <v>3</v>
      </c>
      <c r="Q711" t="e">
        <f>VLOOKUP($A711,'[1]SheltersALL_2.17.22'!$1:$1048576,6,0)</f>
        <v>#N/A</v>
      </c>
      <c r="R711" t="str">
        <f>VLOOKUP($A711, [1]FA21_Ridership!$1:$1048576,11, 0)</f>
        <v>BERKELEY</v>
      </c>
      <c r="S711" t="str">
        <f>VLOOKUP($A711, [1]FA21_Ridership!$1:$1048576,12, 0)</f>
        <v>ALAMEDA</v>
      </c>
      <c r="T711">
        <f>VLOOKUP($A711, [1]FA21_Ridership!$1:$1048576,13, 0)</f>
        <v>1</v>
      </c>
      <c r="U711">
        <f t="shared" si="55"/>
        <v>60</v>
      </c>
      <c r="V711" s="67">
        <f t="shared" si="56"/>
        <v>0.11799999999999999</v>
      </c>
      <c r="W711">
        <v>0.27773500000000001</v>
      </c>
      <c r="X711" s="67">
        <f t="shared" si="57"/>
        <v>5.5E-2</v>
      </c>
      <c r="Y711">
        <v>0.32943</v>
      </c>
      <c r="Z711" s="67">
        <f t="shared" si="58"/>
        <v>0.66800000000000004</v>
      </c>
      <c r="AA711">
        <f>VLOOKUP($C711,[1]Disability!$1:$1048576,5,FALSE)</f>
        <v>0</v>
      </c>
      <c r="AB711" s="67">
        <f t="shared" si="59"/>
        <v>0</v>
      </c>
      <c r="AC711" t="e">
        <f>VLOOKUP($A711,#REF!,9,FALSE)</f>
        <v>#REF!</v>
      </c>
    </row>
    <row r="712" spans="1:29">
      <c r="A712">
        <v>54998</v>
      </c>
      <c r="B712">
        <v>711</v>
      </c>
      <c r="C712">
        <v>703470</v>
      </c>
      <c r="D712" t="s">
        <v>4235</v>
      </c>
      <c r="E712" t="s">
        <v>4236</v>
      </c>
      <c r="G712" t="e">
        <f>VLOOKUP($H712,[1]BRT!$1:$1048576,1,0)</f>
        <v>#N/A</v>
      </c>
      <c r="H712" t="s">
        <v>4711</v>
      </c>
      <c r="I712">
        <v>37.540176000000002</v>
      </c>
      <c r="J712">
        <v>-121.923947</v>
      </c>
      <c r="K712">
        <v>877</v>
      </c>
      <c r="L712">
        <v>30.1</v>
      </c>
      <c r="M712">
        <v>1.9933554819999999</v>
      </c>
      <c r="N712">
        <v>1</v>
      </c>
      <c r="O712">
        <v>1</v>
      </c>
      <c r="P712">
        <v>2</v>
      </c>
      <c r="Q712" t="e">
        <f>VLOOKUP($A712,'[1]SheltersALL_2.17.22'!$1:$1048576,6,0)</f>
        <v>#N/A</v>
      </c>
      <c r="R712" t="str">
        <f>VLOOKUP($A712, [1]FA21_Ridership!$1:$1048576,11, 0)</f>
        <v>FREMONT</v>
      </c>
      <c r="S712" t="str">
        <f>VLOOKUP($A712, [1]FA21_Ridership!$1:$1048576,12, 0)</f>
        <v>ALAMEDA</v>
      </c>
      <c r="T712">
        <f>VLOOKUP($A712, [1]FA21_Ridership!$1:$1048576,13, 0)</f>
        <v>5</v>
      </c>
      <c r="U712">
        <f t="shared" si="55"/>
        <v>60.2</v>
      </c>
      <c r="V712" s="67">
        <f t="shared" si="56"/>
        <v>0.17</v>
      </c>
      <c r="W712">
        <v>0.80227800000000005</v>
      </c>
      <c r="X712" s="67">
        <f t="shared" si="57"/>
        <v>0.59099999999999997</v>
      </c>
      <c r="Y712">
        <v>9.6826999999999996E-2</v>
      </c>
      <c r="Z712" s="67">
        <f t="shared" si="58"/>
        <v>0.23599999999999999</v>
      </c>
      <c r="AA712">
        <f>VLOOKUP($C712,[1]Disability!$1:$1048576,5,FALSE)</f>
        <v>0</v>
      </c>
      <c r="AB712" s="67">
        <f t="shared" si="59"/>
        <v>0</v>
      </c>
      <c r="AC712" t="e">
        <f>VLOOKUP($A712,#REF!,9,FALSE)</f>
        <v>#REF!</v>
      </c>
    </row>
    <row r="713" spans="1:29">
      <c r="A713">
        <v>56530</v>
      </c>
      <c r="B713">
        <v>712</v>
      </c>
      <c r="C713">
        <v>703520</v>
      </c>
      <c r="D713" t="s">
        <v>4235</v>
      </c>
      <c r="E713" t="s">
        <v>4236</v>
      </c>
      <c r="G713" t="e">
        <f>VLOOKUP($H713,[1]BRT!$1:$1048576,1,0)</f>
        <v>#N/A</v>
      </c>
      <c r="H713" t="s">
        <v>4813</v>
      </c>
      <c r="I713">
        <v>37.554245000000002</v>
      </c>
      <c r="J713">
        <v>-121.94649</v>
      </c>
      <c r="K713">
        <v>867</v>
      </c>
      <c r="L713">
        <v>30.2</v>
      </c>
      <c r="M713">
        <v>1.986754967</v>
      </c>
      <c r="N713">
        <v>1</v>
      </c>
      <c r="O713">
        <v>1</v>
      </c>
      <c r="P713">
        <v>2</v>
      </c>
      <c r="Q713" t="str">
        <f>VLOOKUP($A713,'[1]SheltersALL_2.17.22'!$1:$1048576,6,0)</f>
        <v>Fremont</v>
      </c>
      <c r="R713" t="str">
        <f>VLOOKUP($A713, [1]FA21_Ridership!$1:$1048576,11, 0)</f>
        <v>FREMONT</v>
      </c>
      <c r="S713" t="str">
        <f>VLOOKUP($A713, [1]FA21_Ridership!$1:$1048576,12, 0)</f>
        <v>ALAMEDA</v>
      </c>
      <c r="T713">
        <f>VLOOKUP($A713, [1]FA21_Ridership!$1:$1048576,13, 0)</f>
        <v>5</v>
      </c>
      <c r="U713">
        <f t="shared" si="55"/>
        <v>60.4</v>
      </c>
      <c r="V713" s="67">
        <f t="shared" si="56"/>
        <v>0.17</v>
      </c>
      <c r="W713">
        <v>0.77234599999999998</v>
      </c>
      <c r="X713" s="67">
        <f t="shared" si="57"/>
        <v>0.53100000000000003</v>
      </c>
      <c r="Y713">
        <v>3.2587999999999999E-2</v>
      </c>
      <c r="Z713" s="67">
        <f t="shared" si="58"/>
        <v>0.04</v>
      </c>
      <c r="AA713">
        <f>VLOOKUP($C713,[1]Disability!$1:$1048576,5,FALSE)</f>
        <v>0</v>
      </c>
      <c r="AB713" s="67">
        <f t="shared" si="59"/>
        <v>0</v>
      </c>
      <c r="AC713" t="e">
        <f>VLOOKUP($A713,#REF!,9,FALSE)</f>
        <v>#REF!</v>
      </c>
    </row>
    <row r="714" spans="1:29">
      <c r="A714">
        <v>58215</v>
      </c>
      <c r="B714">
        <v>713</v>
      </c>
      <c r="C714">
        <v>9802400</v>
      </c>
      <c r="D714" t="s">
        <v>4235</v>
      </c>
      <c r="E714" t="s">
        <v>4236</v>
      </c>
      <c r="G714" t="e">
        <f>VLOOKUP($H714,[1]BRT!$1:$1048576,1,0)</f>
        <v>#N/A</v>
      </c>
      <c r="H714" t="s">
        <v>4554</v>
      </c>
      <c r="I714">
        <v>37.449584999999999</v>
      </c>
      <c r="J714">
        <v>-121.90993400000001</v>
      </c>
      <c r="K714">
        <v>864</v>
      </c>
      <c r="L714">
        <v>30.2</v>
      </c>
      <c r="M714">
        <v>1.986754967</v>
      </c>
      <c r="N714">
        <v>1</v>
      </c>
      <c r="O714">
        <v>1</v>
      </c>
      <c r="P714">
        <v>2</v>
      </c>
      <c r="Q714" t="e">
        <f>VLOOKUP($A714,'[1]SheltersALL_2.17.22'!$1:$1048576,6,0)</f>
        <v>#N/A</v>
      </c>
      <c r="R714" t="str">
        <f>VLOOKUP($A714, [1]FA21_Ridership!$1:$1048576,11, 0)</f>
        <v>MILPITAS</v>
      </c>
      <c r="S714" t="str">
        <f>VLOOKUP($A714, [1]FA21_Ridership!$1:$1048576,12, 0)</f>
        <v>SANTA CLARA</v>
      </c>
      <c r="T714">
        <f>VLOOKUP($A714, [1]FA21_Ridership!$1:$1048576,13, 0)</f>
        <v>9</v>
      </c>
      <c r="U714">
        <f t="shared" si="55"/>
        <v>60.4</v>
      </c>
      <c r="V714" s="67">
        <f t="shared" si="56"/>
        <v>0.17</v>
      </c>
      <c r="W714">
        <v>0.92271199999999998</v>
      </c>
      <c r="X714" s="67">
        <f t="shared" si="57"/>
        <v>0.81699999999999995</v>
      </c>
      <c r="Y714">
        <v>0.37914700000000001</v>
      </c>
      <c r="Z714" s="67">
        <f t="shared" si="58"/>
        <v>0.74</v>
      </c>
      <c r="AA714">
        <f>VLOOKUP($C714,[1]Disability!$1:$1048576,5,FALSE)</f>
        <v>0</v>
      </c>
      <c r="AB714" s="67">
        <f t="shared" si="59"/>
        <v>0</v>
      </c>
      <c r="AC714" t="e">
        <f>VLOOKUP($A714,#REF!,9,FALSE)</f>
        <v>#REF!</v>
      </c>
    </row>
    <row r="715" spans="1:29">
      <c r="A715">
        <v>52243</v>
      </c>
      <c r="B715">
        <v>714</v>
      </c>
      <c r="C715">
        <v>703410</v>
      </c>
      <c r="D715" t="s">
        <v>4235</v>
      </c>
      <c r="E715" t="s">
        <v>4236</v>
      </c>
      <c r="G715" t="e">
        <f>VLOOKUP($H715,[1]BRT!$1:$1048576,1,0)</f>
        <v>#N/A</v>
      </c>
      <c r="H715" t="s">
        <v>4814</v>
      </c>
      <c r="I715">
        <v>37.550243999999999</v>
      </c>
      <c r="J715">
        <v>-121.940354</v>
      </c>
      <c r="K715">
        <v>867</v>
      </c>
      <c r="L715">
        <v>30.2</v>
      </c>
      <c r="M715">
        <v>1.986754967</v>
      </c>
      <c r="N715">
        <v>1</v>
      </c>
      <c r="O715">
        <v>1</v>
      </c>
      <c r="P715">
        <v>2</v>
      </c>
      <c r="Q715" t="e">
        <f>VLOOKUP($A715,'[1]SheltersALL_2.17.22'!$1:$1048576,6,0)</f>
        <v>#N/A</v>
      </c>
      <c r="R715" t="str">
        <f>VLOOKUP($A715, [1]FA21_Ridership!$1:$1048576,11, 0)</f>
        <v>FREMONT</v>
      </c>
      <c r="S715" t="str">
        <f>VLOOKUP($A715, [1]FA21_Ridership!$1:$1048576,12, 0)</f>
        <v>ALAMEDA</v>
      </c>
      <c r="T715">
        <f>VLOOKUP($A715, [1]FA21_Ridership!$1:$1048576,13, 0)</f>
        <v>5</v>
      </c>
      <c r="U715">
        <f t="shared" si="55"/>
        <v>60.4</v>
      </c>
      <c r="V715" s="67">
        <f t="shared" si="56"/>
        <v>0.17</v>
      </c>
      <c r="W715">
        <v>0.974823</v>
      </c>
      <c r="X715" s="67">
        <f t="shared" si="57"/>
        <v>0.95299999999999996</v>
      </c>
      <c r="Y715">
        <v>6.2940000000000001E-3</v>
      </c>
      <c r="Z715" s="67">
        <f t="shared" si="58"/>
        <v>4.0000000000000001E-3</v>
      </c>
      <c r="AA715">
        <f>VLOOKUP($C715,[1]Disability!$1:$1048576,5,FALSE)</f>
        <v>0</v>
      </c>
      <c r="AB715" s="67">
        <f t="shared" si="59"/>
        <v>0</v>
      </c>
      <c r="AC715" t="e">
        <f>VLOOKUP($A715,#REF!,9,FALSE)</f>
        <v>#REF!</v>
      </c>
    </row>
    <row r="716" spans="1:29">
      <c r="A716">
        <v>56467</v>
      </c>
      <c r="B716">
        <v>715</v>
      </c>
      <c r="C716">
        <v>703340</v>
      </c>
      <c r="D716" t="s">
        <v>4235</v>
      </c>
      <c r="E716" t="s">
        <v>4236</v>
      </c>
      <c r="G716" t="e">
        <f>VLOOKUP($H716,[1]BRT!$1:$1048576,1,0)</f>
        <v>#N/A</v>
      </c>
      <c r="H716" t="s">
        <v>4429</v>
      </c>
      <c r="I716">
        <v>37.563001999999997</v>
      </c>
      <c r="J716">
        <v>-121.959103</v>
      </c>
      <c r="K716">
        <v>867</v>
      </c>
      <c r="L716">
        <v>30.2</v>
      </c>
      <c r="M716">
        <v>1.986754967</v>
      </c>
      <c r="N716">
        <v>1</v>
      </c>
      <c r="O716">
        <v>1</v>
      </c>
      <c r="P716">
        <v>2</v>
      </c>
      <c r="Q716" t="e">
        <f>VLOOKUP($A716,'[1]SheltersALL_2.17.22'!$1:$1048576,6,0)</f>
        <v>#N/A</v>
      </c>
      <c r="R716" t="str">
        <f>VLOOKUP($A716, [1]FA21_Ridership!$1:$1048576,11, 0)</f>
        <v>FREMONT</v>
      </c>
      <c r="S716" t="str">
        <f>VLOOKUP($A716, [1]FA21_Ridership!$1:$1048576,12, 0)</f>
        <v>ALAMEDA</v>
      </c>
      <c r="T716">
        <f>VLOOKUP($A716, [1]FA21_Ridership!$1:$1048576,13, 0)</f>
        <v>5</v>
      </c>
      <c r="U716">
        <f t="shared" si="55"/>
        <v>60.4</v>
      </c>
      <c r="V716" s="67">
        <f t="shared" si="56"/>
        <v>0.17</v>
      </c>
      <c r="W716">
        <v>0.77234599999999998</v>
      </c>
      <c r="X716" s="67">
        <f t="shared" si="57"/>
        <v>0.53100000000000003</v>
      </c>
      <c r="Y716">
        <v>3.2587999999999999E-2</v>
      </c>
      <c r="Z716" s="67">
        <f t="shared" si="58"/>
        <v>0.04</v>
      </c>
      <c r="AA716">
        <f>VLOOKUP($C716,[1]Disability!$1:$1048576,5,FALSE)</f>
        <v>0</v>
      </c>
      <c r="AB716" s="67">
        <f t="shared" si="59"/>
        <v>0</v>
      </c>
      <c r="AC716" t="e">
        <f>VLOOKUP($A716,#REF!,9,FALSE)</f>
        <v>#REF!</v>
      </c>
    </row>
    <row r="717" spans="1:29">
      <c r="A717">
        <v>53643</v>
      </c>
      <c r="B717">
        <v>716</v>
      </c>
      <c r="C717">
        <v>9814130</v>
      </c>
      <c r="D717" t="s">
        <v>4235</v>
      </c>
      <c r="E717" t="s">
        <v>4236</v>
      </c>
      <c r="G717" t="e">
        <f>VLOOKUP($H717,[1]BRT!$1:$1048576,1,0)</f>
        <v>#N/A</v>
      </c>
      <c r="H717" t="s">
        <v>4815</v>
      </c>
      <c r="I717">
        <v>37.695681999999998</v>
      </c>
      <c r="J717">
        <v>-122.061965</v>
      </c>
      <c r="K717">
        <v>961</v>
      </c>
      <c r="L717">
        <v>60.5</v>
      </c>
      <c r="M717">
        <v>0.99173553699999994</v>
      </c>
      <c r="N717">
        <v>1</v>
      </c>
      <c r="O717">
        <v>0</v>
      </c>
      <c r="P717">
        <v>1</v>
      </c>
      <c r="Q717" t="e">
        <f>VLOOKUP($A717,'[1]SheltersALL_2.17.22'!$1:$1048576,6,0)</f>
        <v>#N/A</v>
      </c>
      <c r="R717" t="str">
        <f>VLOOKUP($A717, [1]FA21_Ridership!$1:$1048576,11, 0)</f>
        <v>COUNTY-ALAMEDA</v>
      </c>
      <c r="S717" t="str">
        <f>VLOOKUP($A717, [1]FA21_Ridership!$1:$1048576,12, 0)</f>
        <v>ALAMEDA</v>
      </c>
      <c r="T717">
        <f>VLOOKUP($A717, [1]FA21_Ridership!$1:$1048576,13, 0)</f>
        <v>4</v>
      </c>
      <c r="U717">
        <f t="shared" si="55"/>
        <v>60.5</v>
      </c>
      <c r="V717" s="67">
        <f t="shared" si="56"/>
        <v>0.17100000000000001</v>
      </c>
      <c r="W717">
        <v>0.41306199999999998</v>
      </c>
      <c r="X717" s="67">
        <f t="shared" si="57"/>
        <v>0.13400000000000001</v>
      </c>
      <c r="Y717">
        <v>0.175957</v>
      </c>
      <c r="Z717" s="67">
        <f t="shared" si="58"/>
        <v>0.42699999999999999</v>
      </c>
      <c r="AA717">
        <f>VLOOKUP($C717,[1]Disability!$1:$1048576,5,FALSE)</f>
        <v>0</v>
      </c>
      <c r="AB717" s="67">
        <f t="shared" si="59"/>
        <v>0</v>
      </c>
      <c r="AC717" t="e">
        <f>VLOOKUP($A717,#REF!,9,FALSE)</f>
        <v>#REF!</v>
      </c>
    </row>
    <row r="718" spans="1:29">
      <c r="A718">
        <v>55702</v>
      </c>
      <c r="B718">
        <v>717</v>
      </c>
      <c r="C718">
        <v>801040</v>
      </c>
      <c r="D718" t="s">
        <v>4235</v>
      </c>
      <c r="E718" t="s">
        <v>4236</v>
      </c>
      <c r="G718" t="e">
        <f>VLOOKUP($H718,[1]BRT!$1:$1048576,1,0)</f>
        <v>#N/A</v>
      </c>
      <c r="H718" t="s">
        <v>4816</v>
      </c>
      <c r="I718">
        <v>37.679526000000003</v>
      </c>
      <c r="J718">
        <v>-122.081914</v>
      </c>
      <c r="K718">
        <v>960</v>
      </c>
      <c r="L718">
        <v>60.5</v>
      </c>
      <c r="M718">
        <v>0.99173553699999994</v>
      </c>
      <c r="N718">
        <v>1</v>
      </c>
      <c r="O718">
        <v>0</v>
      </c>
      <c r="P718">
        <v>1</v>
      </c>
      <c r="Q718" t="e">
        <f>VLOOKUP($A718,'[1]SheltersALL_2.17.22'!$1:$1048576,6,0)</f>
        <v>#N/A</v>
      </c>
      <c r="R718" t="str">
        <f>VLOOKUP($A718, [1]FA21_Ridership!$1:$1048576,11, 0)</f>
        <v>HAYWARD</v>
      </c>
      <c r="S718" t="str">
        <f>VLOOKUP($A718, [1]FA21_Ridership!$1:$1048576,12, 0)</f>
        <v>ALAMEDA</v>
      </c>
      <c r="T718">
        <f>VLOOKUP($A718, [1]FA21_Ridership!$1:$1048576,13, 0)</f>
        <v>4</v>
      </c>
      <c r="U718">
        <f t="shared" si="55"/>
        <v>60.5</v>
      </c>
      <c r="V718" s="67">
        <f t="shared" si="56"/>
        <v>0.17100000000000001</v>
      </c>
      <c r="W718">
        <v>0.73955400000000004</v>
      </c>
      <c r="X718" s="67">
        <f t="shared" si="57"/>
        <v>0.46200000000000002</v>
      </c>
      <c r="Y718">
        <v>0.233547</v>
      </c>
      <c r="Z718" s="67">
        <f t="shared" si="58"/>
        <v>0.52900000000000003</v>
      </c>
      <c r="AA718">
        <f>VLOOKUP($C718,[1]Disability!$1:$1048576,5,FALSE)</f>
        <v>2</v>
      </c>
      <c r="AB718" s="67">
        <f t="shared" si="59"/>
        <v>0.91600000000000004</v>
      </c>
      <c r="AC718" t="e">
        <f>VLOOKUP($A718,#REF!,9,FALSE)</f>
        <v>#REF!</v>
      </c>
    </row>
    <row r="719" spans="1:29">
      <c r="A719">
        <v>54538</v>
      </c>
      <c r="B719">
        <v>718</v>
      </c>
      <c r="C719">
        <v>9800250</v>
      </c>
      <c r="D719" t="s">
        <v>4235</v>
      </c>
      <c r="E719" t="s">
        <v>4236</v>
      </c>
      <c r="G719" t="e">
        <f>VLOOKUP($H719,[1]BRT!$1:$1048576,1,0)</f>
        <v>#N/A</v>
      </c>
      <c r="H719" t="s">
        <v>4817</v>
      </c>
      <c r="I719">
        <v>37.670634999999997</v>
      </c>
      <c r="J719">
        <v>-122.131089</v>
      </c>
      <c r="K719">
        <v>962</v>
      </c>
      <c r="L719">
        <v>60.5</v>
      </c>
      <c r="M719">
        <v>0.99173553699999994</v>
      </c>
      <c r="N719">
        <v>1</v>
      </c>
      <c r="O719">
        <v>0</v>
      </c>
      <c r="P719">
        <v>1</v>
      </c>
      <c r="Q719" t="e">
        <f>VLOOKUP($A719,'[1]SheltersALL_2.17.22'!$1:$1048576,6,0)</f>
        <v>#N/A</v>
      </c>
      <c r="R719" t="str">
        <f>VLOOKUP($A719, [1]FA21_Ridership!$1:$1048576,11, 0)</f>
        <v>COUNTY-ALAMEDA</v>
      </c>
      <c r="S719" t="str">
        <f>VLOOKUP($A719, [1]FA21_Ridership!$1:$1048576,12, 0)</f>
        <v>ALAMEDA</v>
      </c>
      <c r="T719">
        <f>VLOOKUP($A719, [1]FA21_Ridership!$1:$1048576,13, 0)</f>
        <v>4</v>
      </c>
      <c r="U719">
        <f t="shared" si="55"/>
        <v>60.5</v>
      </c>
      <c r="V719" s="67">
        <f t="shared" si="56"/>
        <v>0.17100000000000001</v>
      </c>
      <c r="W719">
        <v>0.83382000000000001</v>
      </c>
      <c r="X719" s="67">
        <f t="shared" si="57"/>
        <v>0.63200000000000001</v>
      </c>
      <c r="Y719">
        <v>0.12901899999999999</v>
      </c>
      <c r="Z719" s="67">
        <f t="shared" si="58"/>
        <v>0.313</v>
      </c>
      <c r="AA719">
        <f>VLOOKUP($C719,[1]Disability!$1:$1048576,5,FALSE)</f>
        <v>0</v>
      </c>
      <c r="AB719" s="67">
        <f t="shared" si="59"/>
        <v>0</v>
      </c>
      <c r="AC719" t="e">
        <f>VLOOKUP($A719,#REF!,9,FALSE)</f>
        <v>#REF!</v>
      </c>
    </row>
    <row r="720" spans="1:29">
      <c r="A720">
        <v>53543</v>
      </c>
      <c r="B720">
        <v>719</v>
      </c>
      <c r="C720">
        <v>9802670</v>
      </c>
      <c r="D720" t="s">
        <v>4235</v>
      </c>
      <c r="E720" t="s">
        <v>4236</v>
      </c>
      <c r="G720" t="e">
        <f>VLOOKUP($H720,[1]BRT!$1:$1048576,1,0)</f>
        <v>#N/A</v>
      </c>
      <c r="H720" t="s">
        <v>4292</v>
      </c>
      <c r="I720">
        <v>37.689599999999999</v>
      </c>
      <c r="J720">
        <v>-122.073832</v>
      </c>
      <c r="K720">
        <v>960</v>
      </c>
      <c r="L720">
        <v>60.5</v>
      </c>
      <c r="M720">
        <v>0.99173553699999994</v>
      </c>
      <c r="N720">
        <v>0</v>
      </c>
      <c r="O720">
        <v>1</v>
      </c>
      <c r="P720">
        <v>1</v>
      </c>
      <c r="Q720" t="e">
        <f>VLOOKUP($A720,'[1]SheltersALL_2.17.22'!$1:$1048576,6,0)</f>
        <v>#N/A</v>
      </c>
      <c r="R720" t="str">
        <f>VLOOKUP($A720, [1]FA21_Ridership!$1:$1048576,11, 0)</f>
        <v>COUNTY-ALAMEDA</v>
      </c>
      <c r="S720" t="str">
        <f>VLOOKUP($A720, [1]FA21_Ridership!$1:$1048576,12, 0)</f>
        <v>ALAMEDA</v>
      </c>
      <c r="T720">
        <f>VLOOKUP($A720, [1]FA21_Ridership!$1:$1048576,13, 0)</f>
        <v>4</v>
      </c>
      <c r="U720">
        <f t="shared" si="55"/>
        <v>60.5</v>
      </c>
      <c r="V720" s="67">
        <f t="shared" si="56"/>
        <v>0.17100000000000001</v>
      </c>
      <c r="W720">
        <v>0.47075</v>
      </c>
      <c r="X720" s="67">
        <f t="shared" si="57"/>
        <v>0.16600000000000001</v>
      </c>
      <c r="Y720">
        <v>4.7267000000000003E-2</v>
      </c>
      <c r="Z720" s="67">
        <f t="shared" si="58"/>
        <v>6.2E-2</v>
      </c>
      <c r="AA720">
        <f>VLOOKUP($C720,[1]Disability!$1:$1048576,5,FALSE)</f>
        <v>0</v>
      </c>
      <c r="AB720" s="67">
        <f t="shared" si="59"/>
        <v>0</v>
      </c>
      <c r="AC720" t="e">
        <f>VLOOKUP($A720,#REF!,9,FALSE)</f>
        <v>#REF!</v>
      </c>
    </row>
    <row r="721" spans="1:29">
      <c r="A721">
        <v>51398</v>
      </c>
      <c r="B721">
        <v>720</v>
      </c>
      <c r="C721">
        <v>9903080</v>
      </c>
      <c r="D721" t="s">
        <v>4235</v>
      </c>
      <c r="E721" t="s">
        <v>4236</v>
      </c>
      <c r="G721" t="e">
        <f>VLOOKUP($H721,[1]BRT!$1:$1048576,1,0)</f>
        <v>#N/A</v>
      </c>
      <c r="H721" t="s">
        <v>4818</v>
      </c>
      <c r="I721">
        <v>37.671379999999999</v>
      </c>
      <c r="J721">
        <v>-122.145865</v>
      </c>
      <c r="K721">
        <v>962</v>
      </c>
      <c r="L721">
        <v>60.5</v>
      </c>
      <c r="M721">
        <v>0.99173553699999994</v>
      </c>
      <c r="N721">
        <v>0</v>
      </c>
      <c r="O721">
        <v>1</v>
      </c>
      <c r="P721">
        <v>1</v>
      </c>
      <c r="Q721" t="e">
        <f>VLOOKUP($A721,'[1]SheltersALL_2.17.22'!$1:$1048576,6,0)</f>
        <v>#N/A</v>
      </c>
      <c r="R721" t="str">
        <f>VLOOKUP($A721, [1]FA21_Ridership!$1:$1048576,11, 0)</f>
        <v>COUNTY-ALAMEDA</v>
      </c>
      <c r="S721" t="str">
        <f>VLOOKUP($A721, [1]FA21_Ridership!$1:$1048576,12, 0)</f>
        <v>ALAMEDA</v>
      </c>
      <c r="T721">
        <f>VLOOKUP($A721, [1]FA21_Ridership!$1:$1048576,13, 0)</f>
        <v>4</v>
      </c>
      <c r="U721">
        <f t="shared" si="55"/>
        <v>60.5</v>
      </c>
      <c r="V721" s="67">
        <f t="shared" si="56"/>
        <v>0.17100000000000001</v>
      </c>
      <c r="W721">
        <v>0.68032800000000004</v>
      </c>
      <c r="X721" s="67">
        <f t="shared" si="57"/>
        <v>0.38200000000000001</v>
      </c>
      <c r="Y721">
        <v>0.22677600000000001</v>
      </c>
      <c r="Z721" s="67">
        <f t="shared" si="58"/>
        <v>0.51900000000000002</v>
      </c>
      <c r="AA721">
        <f>VLOOKUP($C721,[1]Disability!$1:$1048576,5,FALSE)</f>
        <v>0</v>
      </c>
      <c r="AB721" s="67">
        <f t="shared" si="59"/>
        <v>0</v>
      </c>
      <c r="AC721" t="e">
        <f>VLOOKUP($A721,#REF!,9,FALSE)</f>
        <v>#REF!</v>
      </c>
    </row>
    <row r="722" spans="1:29">
      <c r="A722">
        <v>52241</v>
      </c>
      <c r="B722">
        <v>721</v>
      </c>
      <c r="C722">
        <v>9901520</v>
      </c>
      <c r="D722" t="s">
        <v>4235</v>
      </c>
      <c r="E722" t="s">
        <v>4236</v>
      </c>
      <c r="G722" t="e">
        <f>VLOOKUP($H722,[1]BRT!$1:$1048576,1,0)</f>
        <v>#N/A</v>
      </c>
      <c r="H722" t="s">
        <v>4819</v>
      </c>
      <c r="I722">
        <v>37.980795999999998</v>
      </c>
      <c r="J722">
        <v>-122.296905</v>
      </c>
      <c r="K722">
        <v>840</v>
      </c>
      <c r="L722">
        <v>60.7</v>
      </c>
      <c r="M722">
        <v>0.988467875</v>
      </c>
      <c r="N722">
        <v>0</v>
      </c>
      <c r="O722">
        <v>1</v>
      </c>
      <c r="P722">
        <v>1</v>
      </c>
      <c r="Q722" t="e">
        <f>VLOOKUP($A722,'[1]SheltersALL_2.17.22'!$1:$1048576,6,0)</f>
        <v>#N/A</v>
      </c>
      <c r="R722" t="str">
        <f>VLOOKUP($A722, [1]FA21_Ridership!$1:$1048576,11, 0)</f>
        <v>COUNTY-CONTRA COSTA</v>
      </c>
      <c r="S722" t="str">
        <f>VLOOKUP($A722, [1]FA21_Ridership!$1:$1048576,12, 0)</f>
        <v>CONTRA COSTA</v>
      </c>
      <c r="T722">
        <f>VLOOKUP($A722, [1]FA21_Ridership!$1:$1048576,13, 0)</f>
        <v>1</v>
      </c>
      <c r="U722">
        <f t="shared" si="55"/>
        <v>60.7</v>
      </c>
      <c r="V722" s="67">
        <f t="shared" si="56"/>
        <v>0.17299999999999999</v>
      </c>
      <c r="W722">
        <v>0.51085800000000003</v>
      </c>
      <c r="X722" s="67">
        <f t="shared" si="57"/>
        <v>0.20499999999999999</v>
      </c>
      <c r="Y722">
        <v>9.8263000000000003E-2</v>
      </c>
      <c r="Z722" s="67">
        <f t="shared" si="58"/>
        <v>0.24</v>
      </c>
      <c r="AA722">
        <f>VLOOKUP($C722,[1]Disability!$1:$1048576,5,FALSE)</f>
        <v>0</v>
      </c>
      <c r="AB722" s="67">
        <f t="shared" si="59"/>
        <v>0</v>
      </c>
      <c r="AC722" t="e">
        <f>VLOOKUP($A722,#REF!,9,FALSE)</f>
        <v>#REF!</v>
      </c>
    </row>
    <row r="723" spans="1:29">
      <c r="A723">
        <v>51423</v>
      </c>
      <c r="B723">
        <v>722</v>
      </c>
      <c r="C723">
        <v>9903160</v>
      </c>
      <c r="D723" t="s">
        <v>4235</v>
      </c>
      <c r="E723" t="s">
        <v>4236</v>
      </c>
      <c r="G723" t="e">
        <f>VLOOKUP($H723,[1]BRT!$1:$1048576,1,0)</f>
        <v>#N/A</v>
      </c>
      <c r="H723" t="s">
        <v>4820</v>
      </c>
      <c r="I723">
        <v>37.598286999999999</v>
      </c>
      <c r="J723">
        <v>-122.01144499999999</v>
      </c>
      <c r="K723">
        <v>721</v>
      </c>
      <c r="L723">
        <v>60.9</v>
      </c>
      <c r="M723">
        <v>0.98522167500000002</v>
      </c>
      <c r="N723">
        <v>0</v>
      </c>
      <c r="O723">
        <v>1</v>
      </c>
      <c r="P723">
        <v>1</v>
      </c>
      <c r="Q723" t="e">
        <f>VLOOKUP($A723,'[1]SheltersALL_2.17.22'!$1:$1048576,6,0)</f>
        <v>#N/A</v>
      </c>
      <c r="R723" t="str">
        <f>VLOOKUP($A723, [1]FA21_Ridership!$1:$1048576,11, 0)</f>
        <v>UNION CITY</v>
      </c>
      <c r="S723" t="str">
        <f>VLOOKUP($A723, [1]FA21_Ridership!$1:$1048576,12, 0)</f>
        <v>ALAMEDA</v>
      </c>
      <c r="T723">
        <f>VLOOKUP($A723, [1]FA21_Ridership!$1:$1048576,13, 0)</f>
        <v>9</v>
      </c>
      <c r="U723">
        <f t="shared" si="55"/>
        <v>60.9</v>
      </c>
      <c r="V723" s="67">
        <f t="shared" si="56"/>
        <v>0.17299999999999999</v>
      </c>
      <c r="W723">
        <v>0.74100500000000002</v>
      </c>
      <c r="X723" s="67">
        <f t="shared" si="57"/>
        <v>0.46500000000000002</v>
      </c>
      <c r="Y723">
        <v>5.4328000000000001E-2</v>
      </c>
      <c r="Z723" s="67">
        <f t="shared" si="58"/>
        <v>9.1999999999999998E-2</v>
      </c>
      <c r="AA723">
        <f>VLOOKUP($C723,[1]Disability!$1:$1048576,5,FALSE)</f>
        <v>1</v>
      </c>
      <c r="AB723" s="67">
        <f t="shared" si="59"/>
        <v>0.72499999999999998</v>
      </c>
      <c r="AC723" t="e">
        <f>VLOOKUP($A723,#REF!,9,FALSE)</f>
        <v>#REF!</v>
      </c>
    </row>
    <row r="724" spans="1:29">
      <c r="A724">
        <v>58532</v>
      </c>
      <c r="B724">
        <v>723</v>
      </c>
      <c r="C724">
        <v>1300370</v>
      </c>
      <c r="D724" t="s">
        <v>4235</v>
      </c>
      <c r="E724" t="s">
        <v>4236</v>
      </c>
      <c r="G724" t="e">
        <f>VLOOKUP($H724,[1]BRT!$1:$1048576,1,0)</f>
        <v>#N/A</v>
      </c>
      <c r="H724" t="s">
        <v>4790</v>
      </c>
      <c r="I724">
        <v>37.951444000000002</v>
      </c>
      <c r="J724">
        <v>-122.3389</v>
      </c>
      <c r="K724">
        <v>780</v>
      </c>
      <c r="L724">
        <v>61</v>
      </c>
      <c r="M724">
        <v>0.98360655699999999</v>
      </c>
      <c r="N724">
        <v>1</v>
      </c>
      <c r="O724">
        <v>0</v>
      </c>
      <c r="P724">
        <v>1</v>
      </c>
      <c r="Q724" t="e">
        <f>VLOOKUP($A724,'[1]SheltersALL_2.17.22'!$1:$1048576,6,0)</f>
        <v>#N/A</v>
      </c>
      <c r="R724" t="str">
        <f>VLOOKUP($A724, [1]FA21_Ridership!$1:$1048576,11, 0)</f>
        <v>RICHMOND</v>
      </c>
      <c r="S724" t="str">
        <f>VLOOKUP($A724, [1]FA21_Ridership!$1:$1048576,12, 0)</f>
        <v>CONTRA COSTA</v>
      </c>
      <c r="T724">
        <f>VLOOKUP($A724, [1]FA21_Ridership!$1:$1048576,13, 0)</f>
        <v>1</v>
      </c>
      <c r="U724">
        <f t="shared" si="55"/>
        <v>61</v>
      </c>
      <c r="V724" s="67">
        <f t="shared" si="56"/>
        <v>0.17299999999999999</v>
      </c>
      <c r="W724">
        <v>0.72612200000000005</v>
      </c>
      <c r="X724" s="67">
        <f t="shared" si="57"/>
        <v>0.44500000000000001</v>
      </c>
      <c r="Y724">
        <v>0.27963199999999999</v>
      </c>
      <c r="Z724" s="67">
        <f t="shared" si="58"/>
        <v>0.60599999999999998</v>
      </c>
      <c r="AA724">
        <f>VLOOKUP($C724,[1]Disability!$1:$1048576,5,FALSE)</f>
        <v>2</v>
      </c>
      <c r="AB724" s="67">
        <f t="shared" si="59"/>
        <v>0.91600000000000004</v>
      </c>
      <c r="AC724" t="e">
        <f>VLOOKUP($A724,#REF!,9,FALSE)</f>
        <v>#REF!</v>
      </c>
    </row>
    <row r="725" spans="1:29">
      <c r="A725">
        <v>59835</v>
      </c>
      <c r="B725">
        <v>724</v>
      </c>
      <c r="C725">
        <v>9804120</v>
      </c>
      <c r="D725" t="s">
        <v>4235</v>
      </c>
      <c r="E725" t="s">
        <v>4236</v>
      </c>
      <c r="G725" t="e">
        <f>VLOOKUP($H725,[1]BRT!$1:$1048576,1,0)</f>
        <v>#N/A</v>
      </c>
      <c r="H725" t="s">
        <v>4821</v>
      </c>
      <c r="I725">
        <v>37.708759999999998</v>
      </c>
      <c r="J725">
        <v>-122.06617300000001</v>
      </c>
      <c r="K725">
        <v>961</v>
      </c>
      <c r="L725">
        <v>61</v>
      </c>
      <c r="M725">
        <v>0.98360655699999999</v>
      </c>
      <c r="N725">
        <v>1</v>
      </c>
      <c r="O725">
        <v>0</v>
      </c>
      <c r="P725">
        <v>1</v>
      </c>
      <c r="Q725" t="e">
        <f>VLOOKUP($A725,'[1]SheltersALL_2.17.22'!$1:$1048576,6,0)</f>
        <v>#N/A</v>
      </c>
      <c r="R725" t="str">
        <f>VLOOKUP($A725, [1]FA21_Ridership!$1:$1048576,11, 0)</f>
        <v>COUNTY-ALAMEDA</v>
      </c>
      <c r="S725" t="str">
        <f>VLOOKUP($A725, [1]FA21_Ridership!$1:$1048576,12, 0)</f>
        <v>ALAMEDA</v>
      </c>
      <c r="T725">
        <f>VLOOKUP($A725, [1]FA21_Ridership!$1:$1048576,13, 0)</f>
        <v>4</v>
      </c>
      <c r="U725">
        <f t="shared" si="55"/>
        <v>61</v>
      </c>
      <c r="V725" s="67">
        <f t="shared" si="56"/>
        <v>0.17299999999999999</v>
      </c>
      <c r="W725">
        <v>0.35274</v>
      </c>
      <c r="X725" s="67">
        <f t="shared" si="57"/>
        <v>9.8000000000000004E-2</v>
      </c>
      <c r="Y725">
        <v>7.5342000000000006E-2</v>
      </c>
      <c r="Z725" s="67">
        <f t="shared" si="58"/>
        <v>0.15</v>
      </c>
      <c r="AA725">
        <f>VLOOKUP($C725,[1]Disability!$1:$1048576,5,FALSE)</f>
        <v>0</v>
      </c>
      <c r="AB725" s="67">
        <f t="shared" si="59"/>
        <v>0</v>
      </c>
      <c r="AC725" t="e">
        <f>VLOOKUP($A725,#REF!,9,FALSE)</f>
        <v>#REF!</v>
      </c>
    </row>
    <row r="726" spans="1:29">
      <c r="A726">
        <v>59853</v>
      </c>
      <c r="B726">
        <v>725</v>
      </c>
      <c r="C726">
        <v>9804180</v>
      </c>
      <c r="D726" t="s">
        <v>4235</v>
      </c>
      <c r="E726" t="s">
        <v>4236</v>
      </c>
      <c r="G726" t="e">
        <f>VLOOKUP($H726,[1]BRT!$1:$1048576,1,0)</f>
        <v>#N/A</v>
      </c>
      <c r="H726" t="s">
        <v>4822</v>
      </c>
      <c r="I726">
        <v>37.704287999999998</v>
      </c>
      <c r="J726">
        <v>-122.064904</v>
      </c>
      <c r="K726">
        <v>961</v>
      </c>
      <c r="L726">
        <v>61</v>
      </c>
      <c r="M726">
        <v>0.98360655699999999</v>
      </c>
      <c r="N726">
        <v>1</v>
      </c>
      <c r="O726">
        <v>0</v>
      </c>
      <c r="P726">
        <v>1</v>
      </c>
      <c r="Q726" t="e">
        <f>VLOOKUP($A726,'[1]SheltersALL_2.17.22'!$1:$1048576,6,0)</f>
        <v>#N/A</v>
      </c>
      <c r="R726" t="str">
        <f>VLOOKUP($A726, [1]FA21_Ridership!$1:$1048576,11, 0)</f>
        <v>COUNTY-ALAMEDA</v>
      </c>
      <c r="S726" t="str">
        <f>VLOOKUP($A726, [1]FA21_Ridership!$1:$1048576,12, 0)</f>
        <v>ALAMEDA</v>
      </c>
      <c r="T726">
        <f>VLOOKUP($A726, [1]FA21_Ridership!$1:$1048576,13, 0)</f>
        <v>4</v>
      </c>
      <c r="U726">
        <f t="shared" si="55"/>
        <v>61</v>
      </c>
      <c r="V726" s="67">
        <f t="shared" si="56"/>
        <v>0.17299999999999999</v>
      </c>
      <c r="W726">
        <v>0.29653000000000002</v>
      </c>
      <c r="X726" s="67">
        <f t="shared" si="57"/>
        <v>6.8000000000000005E-2</v>
      </c>
      <c r="Y726">
        <v>5.4678999999999998E-2</v>
      </c>
      <c r="Z726" s="67">
        <f t="shared" si="58"/>
        <v>9.4E-2</v>
      </c>
      <c r="AA726">
        <f>VLOOKUP($C726,[1]Disability!$1:$1048576,5,FALSE)</f>
        <v>0</v>
      </c>
      <c r="AB726" s="67">
        <f t="shared" si="59"/>
        <v>0</v>
      </c>
      <c r="AC726" t="e">
        <f>VLOOKUP($A726,#REF!,9,FALSE)</f>
        <v>#REF!</v>
      </c>
    </row>
    <row r="727" spans="1:29">
      <c r="A727">
        <v>52423</v>
      </c>
      <c r="B727">
        <v>726</v>
      </c>
      <c r="C727">
        <v>801950</v>
      </c>
      <c r="D727" t="s">
        <v>4235</v>
      </c>
      <c r="E727" t="s">
        <v>4236</v>
      </c>
      <c r="G727" t="e">
        <f>VLOOKUP($H727,[1]BRT!$1:$1048576,1,0)</f>
        <v>#N/A</v>
      </c>
      <c r="H727" t="s">
        <v>4823</v>
      </c>
      <c r="I727">
        <v>37.665633</v>
      </c>
      <c r="J727">
        <v>-122.086195</v>
      </c>
      <c r="K727">
        <v>960</v>
      </c>
      <c r="L727">
        <v>61</v>
      </c>
      <c r="M727">
        <v>0.98360655699999999</v>
      </c>
      <c r="N727">
        <v>0</v>
      </c>
      <c r="O727">
        <v>1</v>
      </c>
      <c r="P727">
        <v>1</v>
      </c>
      <c r="Q727" t="e">
        <f>VLOOKUP($A727,'[1]SheltersALL_2.17.22'!$1:$1048576,6,0)</f>
        <v>#N/A</v>
      </c>
      <c r="R727" t="str">
        <f>VLOOKUP($A727, [1]FA21_Ridership!$1:$1048576,11, 0)</f>
        <v>HAYWARD</v>
      </c>
      <c r="S727" t="str">
        <f>VLOOKUP($A727, [1]FA21_Ridership!$1:$1048576,12, 0)</f>
        <v>ALAMEDA</v>
      </c>
      <c r="T727">
        <f>VLOOKUP($A727, [1]FA21_Ridership!$1:$1048576,13, 0)</f>
        <v>4</v>
      </c>
      <c r="U727">
        <f t="shared" si="55"/>
        <v>61</v>
      </c>
      <c r="V727" s="67">
        <f t="shared" si="56"/>
        <v>0.17299999999999999</v>
      </c>
      <c r="W727">
        <v>0.79734000000000005</v>
      </c>
      <c r="X727" s="67">
        <f t="shared" si="57"/>
        <v>0.58499999999999996</v>
      </c>
      <c r="Y727">
        <v>0.15904599999999999</v>
      </c>
      <c r="Z727" s="67">
        <f t="shared" si="58"/>
        <v>0.379</v>
      </c>
      <c r="AA727">
        <f>VLOOKUP($C727,[1]Disability!$1:$1048576,5,FALSE)</f>
        <v>0</v>
      </c>
      <c r="AB727" s="67">
        <f t="shared" si="59"/>
        <v>0</v>
      </c>
      <c r="AC727" t="e">
        <f>VLOOKUP($A727,#REF!,9,FALSE)</f>
        <v>#REF!</v>
      </c>
    </row>
    <row r="728" spans="1:29">
      <c r="A728">
        <v>58590</v>
      </c>
      <c r="B728">
        <v>727</v>
      </c>
      <c r="C728">
        <v>1303080</v>
      </c>
      <c r="D728" t="s">
        <v>4235</v>
      </c>
      <c r="E728" t="s">
        <v>4236</v>
      </c>
      <c r="G728" t="e">
        <f>VLOOKUP($H728,[1]BRT!$1:$1048576,1,0)</f>
        <v>#N/A</v>
      </c>
      <c r="H728" t="s">
        <v>4669</v>
      </c>
      <c r="I728">
        <v>37.949908999999998</v>
      </c>
      <c r="J728">
        <v>-122.340841</v>
      </c>
      <c r="K728">
        <v>780</v>
      </c>
      <c r="L728">
        <v>61</v>
      </c>
      <c r="M728">
        <v>0.98360655699999999</v>
      </c>
      <c r="N728">
        <v>0</v>
      </c>
      <c r="O728">
        <v>1</v>
      </c>
      <c r="P728">
        <v>1</v>
      </c>
      <c r="Q728" t="e">
        <f>VLOOKUP($A728,'[1]SheltersALL_2.17.22'!$1:$1048576,6,0)</f>
        <v>#N/A</v>
      </c>
      <c r="R728" t="str">
        <f>VLOOKUP($A728, [1]FA21_Ridership!$1:$1048576,11, 0)</f>
        <v>RICHMOND</v>
      </c>
      <c r="S728" t="str">
        <f>VLOOKUP($A728, [1]FA21_Ridership!$1:$1048576,12, 0)</f>
        <v>CONTRA COSTA</v>
      </c>
      <c r="T728">
        <f>VLOOKUP($A728, [1]FA21_Ridership!$1:$1048576,13, 0)</f>
        <v>1</v>
      </c>
      <c r="U728">
        <f t="shared" si="55"/>
        <v>61</v>
      </c>
      <c r="V728" s="67">
        <f t="shared" si="56"/>
        <v>0.17299999999999999</v>
      </c>
      <c r="W728">
        <v>0.72612200000000005</v>
      </c>
      <c r="X728" s="67">
        <f t="shared" si="57"/>
        <v>0.44500000000000001</v>
      </c>
      <c r="Y728">
        <v>0.27963199999999999</v>
      </c>
      <c r="Z728" s="67">
        <f t="shared" si="58"/>
        <v>0.60599999999999998</v>
      </c>
      <c r="AA728">
        <f>VLOOKUP($C728,[1]Disability!$1:$1048576,5,FALSE)</f>
        <v>1</v>
      </c>
      <c r="AB728" s="67">
        <f t="shared" si="59"/>
        <v>0.72499999999999998</v>
      </c>
      <c r="AC728" t="e">
        <f>VLOOKUP($A728,#REF!,9,FALSE)</f>
        <v>#REF!</v>
      </c>
    </row>
    <row r="729" spans="1:29">
      <c r="A729">
        <v>55068</v>
      </c>
      <c r="B729">
        <v>728</v>
      </c>
      <c r="C729">
        <v>1303060</v>
      </c>
      <c r="D729" t="s">
        <v>4235</v>
      </c>
      <c r="E729" t="s">
        <v>4236</v>
      </c>
      <c r="G729" t="e">
        <f>VLOOKUP($H729,[1]BRT!$1:$1048576,1,0)</f>
        <v>#N/A</v>
      </c>
      <c r="H729" t="s">
        <v>4704</v>
      </c>
      <c r="I729">
        <v>37.949914</v>
      </c>
      <c r="J729">
        <v>-122.343028</v>
      </c>
      <c r="K729">
        <v>780</v>
      </c>
      <c r="L729">
        <v>61</v>
      </c>
      <c r="M729">
        <v>0.98360655699999999</v>
      </c>
      <c r="N729">
        <v>0</v>
      </c>
      <c r="O729">
        <v>1</v>
      </c>
      <c r="P729">
        <v>1</v>
      </c>
      <c r="Q729" t="e">
        <f>VLOOKUP($A729,'[1]SheltersALL_2.17.22'!$1:$1048576,6,0)</f>
        <v>#N/A</v>
      </c>
      <c r="R729" t="str">
        <f>VLOOKUP($A729, [1]FA21_Ridership!$1:$1048576,11, 0)</f>
        <v>RICHMOND</v>
      </c>
      <c r="S729" t="str">
        <f>VLOOKUP($A729, [1]FA21_Ridership!$1:$1048576,12, 0)</f>
        <v>CONTRA COSTA</v>
      </c>
      <c r="T729">
        <f>VLOOKUP($A729, [1]FA21_Ridership!$1:$1048576,13, 0)</f>
        <v>1</v>
      </c>
      <c r="U729">
        <f t="shared" si="55"/>
        <v>61</v>
      </c>
      <c r="V729" s="67">
        <f t="shared" si="56"/>
        <v>0.17299999999999999</v>
      </c>
      <c r="W729">
        <v>0.92706999999999995</v>
      </c>
      <c r="X729" s="67">
        <f t="shared" si="57"/>
        <v>0.82899999999999996</v>
      </c>
      <c r="Y729">
        <v>0.45859100000000003</v>
      </c>
      <c r="Z729" s="67">
        <f t="shared" si="58"/>
        <v>0.82499999999999996</v>
      </c>
      <c r="AA729">
        <f>VLOOKUP($C729,[1]Disability!$1:$1048576,5,FALSE)</f>
        <v>0</v>
      </c>
      <c r="AB729" s="67">
        <f t="shared" si="59"/>
        <v>0</v>
      </c>
      <c r="AC729" t="e">
        <f>VLOOKUP($A729,#REF!,9,FALSE)</f>
        <v>#REF!</v>
      </c>
    </row>
    <row r="730" spans="1:29">
      <c r="A730">
        <v>51097</v>
      </c>
      <c r="B730">
        <v>729</v>
      </c>
      <c r="C730">
        <v>9902490</v>
      </c>
      <c r="D730" t="s">
        <v>4235</v>
      </c>
      <c r="E730" t="s">
        <v>4236</v>
      </c>
      <c r="G730" t="e">
        <f>VLOOKUP($H730,[1]BRT!$1:$1048576,1,0)</f>
        <v>#N/A</v>
      </c>
      <c r="H730" t="s">
        <v>4824</v>
      </c>
      <c r="I730">
        <v>37.675398999999999</v>
      </c>
      <c r="J730">
        <v>-122.082258</v>
      </c>
      <c r="K730">
        <v>960</v>
      </c>
      <c r="L730">
        <v>61</v>
      </c>
      <c r="M730">
        <v>0.98360655699999999</v>
      </c>
      <c r="N730">
        <v>0</v>
      </c>
      <c r="O730">
        <v>1</v>
      </c>
      <c r="P730">
        <v>1</v>
      </c>
      <c r="Q730" t="e">
        <f>VLOOKUP($A730,'[1]SheltersALL_2.17.22'!$1:$1048576,6,0)</f>
        <v>#N/A</v>
      </c>
      <c r="R730" t="str">
        <f>VLOOKUP($A730, [1]FA21_Ridership!$1:$1048576,11, 0)</f>
        <v>HAYWARD</v>
      </c>
      <c r="S730" t="str">
        <f>VLOOKUP($A730, [1]FA21_Ridership!$1:$1048576,12, 0)</f>
        <v>ALAMEDA</v>
      </c>
      <c r="T730">
        <f>VLOOKUP($A730, [1]FA21_Ridership!$1:$1048576,13, 0)</f>
        <v>4</v>
      </c>
      <c r="U730">
        <f t="shared" si="55"/>
        <v>61</v>
      </c>
      <c r="V730" s="67">
        <f t="shared" si="56"/>
        <v>0.17299999999999999</v>
      </c>
      <c r="W730">
        <v>0.759494</v>
      </c>
      <c r="X730" s="67">
        <f t="shared" si="57"/>
        <v>0.501</v>
      </c>
      <c r="Y730">
        <v>0.35183300000000001</v>
      </c>
      <c r="Z730" s="67">
        <f t="shared" si="58"/>
        <v>0.69799999999999995</v>
      </c>
      <c r="AA730">
        <f>VLOOKUP($C730,[1]Disability!$1:$1048576,5,FALSE)</f>
        <v>2</v>
      </c>
      <c r="AB730" s="67">
        <f t="shared" si="59"/>
        <v>0.91600000000000004</v>
      </c>
      <c r="AC730" t="e">
        <f>VLOOKUP($A730,#REF!,9,FALSE)</f>
        <v>#REF!</v>
      </c>
    </row>
    <row r="731" spans="1:29">
      <c r="A731">
        <v>55736</v>
      </c>
      <c r="B731">
        <v>730</v>
      </c>
      <c r="C731">
        <v>802000</v>
      </c>
      <c r="D731" t="s">
        <v>4235</v>
      </c>
      <c r="E731" t="s">
        <v>4236</v>
      </c>
      <c r="G731" t="e">
        <f>VLOOKUP($H731,[1]BRT!$1:$1048576,1,0)</f>
        <v>#N/A</v>
      </c>
      <c r="H731" t="s">
        <v>4825</v>
      </c>
      <c r="I731">
        <v>37.636888999999996</v>
      </c>
      <c r="J731">
        <v>-122.067155</v>
      </c>
      <c r="K731">
        <v>960</v>
      </c>
      <c r="L731">
        <v>61</v>
      </c>
      <c r="M731">
        <v>0.98360655699999999</v>
      </c>
      <c r="N731">
        <v>0</v>
      </c>
      <c r="O731">
        <v>1</v>
      </c>
      <c r="P731">
        <v>1</v>
      </c>
      <c r="Q731" t="e">
        <f>VLOOKUP($A731,'[1]SheltersALL_2.17.22'!$1:$1048576,6,0)</f>
        <v>#N/A</v>
      </c>
      <c r="R731" t="str">
        <f>VLOOKUP($A731, [1]FA21_Ridership!$1:$1048576,11, 0)</f>
        <v>HAYWARD</v>
      </c>
      <c r="S731" t="str">
        <f>VLOOKUP($A731, [1]FA21_Ridership!$1:$1048576,12, 0)</f>
        <v>ALAMEDA</v>
      </c>
      <c r="T731">
        <f>VLOOKUP($A731, [1]FA21_Ridership!$1:$1048576,13, 0)</f>
        <v>4</v>
      </c>
      <c r="U731">
        <f t="shared" si="55"/>
        <v>61</v>
      </c>
      <c r="V731" s="67">
        <f t="shared" si="56"/>
        <v>0.17299999999999999</v>
      </c>
      <c r="W731">
        <v>0.89602099999999996</v>
      </c>
      <c r="X731" s="67">
        <f t="shared" si="57"/>
        <v>0.76100000000000001</v>
      </c>
      <c r="Y731">
        <v>0.243537</v>
      </c>
      <c r="Z731" s="67">
        <f t="shared" si="58"/>
        <v>0.56200000000000006</v>
      </c>
      <c r="AA731">
        <f>VLOOKUP($C731,[1]Disability!$1:$1048576,5,FALSE)</f>
        <v>0</v>
      </c>
      <c r="AB731" s="67">
        <f t="shared" si="59"/>
        <v>0</v>
      </c>
      <c r="AC731" t="e">
        <f>VLOOKUP($A731,#REF!,9,FALSE)</f>
        <v>#REF!</v>
      </c>
    </row>
    <row r="732" spans="1:29">
      <c r="A732">
        <v>59890</v>
      </c>
      <c r="B732">
        <v>731</v>
      </c>
      <c r="C732">
        <v>702980</v>
      </c>
      <c r="D732" t="s">
        <v>4235</v>
      </c>
      <c r="E732" t="s">
        <v>4236</v>
      </c>
      <c r="G732" t="e">
        <f>VLOOKUP($H732,[1]BRT!$1:$1048576,1,0)</f>
        <v>#N/A</v>
      </c>
      <c r="H732" t="s">
        <v>4826</v>
      </c>
      <c r="I732">
        <v>37.540695999999997</v>
      </c>
      <c r="J732">
        <v>-121.961713</v>
      </c>
      <c r="K732">
        <v>1022</v>
      </c>
      <c r="L732">
        <v>30.6</v>
      </c>
      <c r="M732">
        <v>1.9607843140000001</v>
      </c>
      <c r="N732">
        <v>1</v>
      </c>
      <c r="O732">
        <v>1</v>
      </c>
      <c r="P732">
        <v>2</v>
      </c>
      <c r="Q732" t="e">
        <f>VLOOKUP($A732,'[1]SheltersALL_2.17.22'!$1:$1048576,6,0)</f>
        <v>#N/A</v>
      </c>
      <c r="R732" t="str">
        <f>VLOOKUP($A732, [1]FA21_Ridership!$1:$1048576,11, 0)</f>
        <v>FREMONT</v>
      </c>
      <c r="S732" t="str">
        <f>VLOOKUP($A732, [1]FA21_Ridership!$1:$1048576,12, 0)</f>
        <v>ALAMEDA</v>
      </c>
      <c r="T732">
        <f>VLOOKUP($A732, [1]FA21_Ridership!$1:$1048576,13, 0)</f>
        <v>5</v>
      </c>
      <c r="U732">
        <f t="shared" si="55"/>
        <v>61.2</v>
      </c>
      <c r="V732" s="67">
        <f t="shared" si="56"/>
        <v>0.17499999999999999</v>
      </c>
      <c r="W732">
        <v>0.83578699999999995</v>
      </c>
      <c r="X732" s="67">
        <f t="shared" si="57"/>
        <v>0.63500000000000001</v>
      </c>
      <c r="Y732">
        <v>0.14458299999999999</v>
      </c>
      <c r="Z732" s="67">
        <f t="shared" si="58"/>
        <v>0.34699999999999998</v>
      </c>
      <c r="AA732">
        <f>VLOOKUP($C732,[1]Disability!$1:$1048576,5,FALSE)</f>
        <v>0</v>
      </c>
      <c r="AB732" s="67">
        <f t="shared" si="59"/>
        <v>0</v>
      </c>
      <c r="AC732" t="e">
        <f>VLOOKUP($A732,#REF!,9,FALSE)</f>
        <v>#REF!</v>
      </c>
    </row>
    <row r="733" spans="1:29">
      <c r="A733">
        <v>57720</v>
      </c>
      <c r="B733">
        <v>732</v>
      </c>
      <c r="C733">
        <v>101670</v>
      </c>
      <c r="D733" t="s">
        <v>4235</v>
      </c>
      <c r="E733" t="s">
        <v>4236</v>
      </c>
      <c r="G733" t="e">
        <f>VLOOKUP($H733,[1]BRT!$1:$1048576,1,0)</f>
        <v>#N/A</v>
      </c>
      <c r="H733" t="s">
        <v>4648</v>
      </c>
      <c r="I733">
        <v>37.758946000000002</v>
      </c>
      <c r="J733">
        <v>-122.2311</v>
      </c>
      <c r="K733">
        <v>961</v>
      </c>
      <c r="L733">
        <v>30.6</v>
      </c>
      <c r="M733">
        <v>1.9607843140000001</v>
      </c>
      <c r="N733">
        <v>0</v>
      </c>
      <c r="O733">
        <v>2</v>
      </c>
      <c r="P733">
        <v>2</v>
      </c>
      <c r="Q733" t="e">
        <f>VLOOKUP($A733,'[1]SheltersALL_2.17.22'!$1:$1048576,6,0)</f>
        <v>#N/A</v>
      </c>
      <c r="R733" t="str">
        <f>VLOOKUP($A733, [1]FA21_Ridership!$1:$1048576,11, 0)</f>
        <v>ALAMEDA</v>
      </c>
      <c r="S733" t="str">
        <f>VLOOKUP($A733, [1]FA21_Ridership!$1:$1048576,12, 0)</f>
        <v>ALAMEDA</v>
      </c>
      <c r="T733">
        <f>VLOOKUP($A733, [1]FA21_Ridership!$1:$1048576,13, 0)</f>
        <v>3</v>
      </c>
      <c r="U733">
        <f t="shared" si="55"/>
        <v>61.2</v>
      </c>
      <c r="V733" s="67">
        <f t="shared" si="56"/>
        <v>0.17499999999999999</v>
      </c>
      <c r="W733">
        <v>0.49322500000000002</v>
      </c>
      <c r="X733" s="67">
        <f t="shared" si="57"/>
        <v>0.19</v>
      </c>
      <c r="Y733">
        <v>5.8265999999999998E-2</v>
      </c>
      <c r="Z733" s="67">
        <f t="shared" si="58"/>
        <v>0.108</v>
      </c>
      <c r="AA733">
        <f>VLOOKUP($C733,[1]Disability!$1:$1048576,5,FALSE)</f>
        <v>0</v>
      </c>
      <c r="AB733" s="67">
        <f t="shared" si="59"/>
        <v>0</v>
      </c>
      <c r="AC733" t="e">
        <f>VLOOKUP($A733,#REF!,9,FALSE)</f>
        <v>#REF!</v>
      </c>
    </row>
    <row r="734" spans="1:29">
      <c r="A734">
        <v>59334</v>
      </c>
      <c r="B734">
        <v>733</v>
      </c>
      <c r="C734">
        <v>101170</v>
      </c>
      <c r="D734" t="s">
        <v>4235</v>
      </c>
      <c r="E734" t="s">
        <v>4236</v>
      </c>
      <c r="G734" t="e">
        <f>VLOOKUP($H734,[1]BRT!$1:$1048576,1,0)</f>
        <v>#N/A</v>
      </c>
      <c r="H734" t="s">
        <v>4655</v>
      </c>
      <c r="I734">
        <v>37.759236000000001</v>
      </c>
      <c r="J734">
        <v>-122.238676</v>
      </c>
      <c r="K734">
        <v>961</v>
      </c>
      <c r="L734">
        <v>30.6</v>
      </c>
      <c r="M734">
        <v>1.9607843140000001</v>
      </c>
      <c r="N734">
        <v>0</v>
      </c>
      <c r="O734">
        <v>2</v>
      </c>
      <c r="P734">
        <v>2</v>
      </c>
      <c r="Q734" t="e">
        <f>VLOOKUP($A734,'[1]SheltersALL_2.17.22'!$1:$1048576,6,0)</f>
        <v>#N/A</v>
      </c>
      <c r="R734" t="str">
        <f>VLOOKUP($A734, [1]FA21_Ridership!$1:$1048576,11, 0)</f>
        <v>ALAMEDA</v>
      </c>
      <c r="S734" t="str">
        <f>VLOOKUP($A734, [1]FA21_Ridership!$1:$1048576,12, 0)</f>
        <v>ALAMEDA</v>
      </c>
      <c r="T734">
        <f>VLOOKUP($A734, [1]FA21_Ridership!$1:$1048576,13, 0)</f>
        <v>3</v>
      </c>
      <c r="U734">
        <f t="shared" si="55"/>
        <v>61.2</v>
      </c>
      <c r="V734" s="67">
        <f t="shared" si="56"/>
        <v>0.17499999999999999</v>
      </c>
      <c r="W734">
        <v>0.39983200000000002</v>
      </c>
      <c r="X734" s="67">
        <f t="shared" si="57"/>
        <v>0.126</v>
      </c>
      <c r="Y734">
        <v>2.862E-2</v>
      </c>
      <c r="Z734" s="67">
        <f t="shared" si="58"/>
        <v>3.5000000000000003E-2</v>
      </c>
      <c r="AA734">
        <f>VLOOKUP($C734,[1]Disability!$1:$1048576,5,FALSE)</f>
        <v>0</v>
      </c>
      <c r="AB734" s="67">
        <f t="shared" si="59"/>
        <v>0</v>
      </c>
      <c r="AC734" t="e">
        <f>VLOOKUP($A734,#REF!,9,FALSE)</f>
        <v>#REF!</v>
      </c>
    </row>
    <row r="735" spans="1:29">
      <c r="A735">
        <v>54797</v>
      </c>
      <c r="B735">
        <v>734</v>
      </c>
      <c r="C735">
        <v>9801980</v>
      </c>
      <c r="D735" t="s">
        <v>4235</v>
      </c>
      <c r="E735" t="s">
        <v>4236</v>
      </c>
      <c r="G735" t="e">
        <f>VLOOKUP($H735,[1]BRT!$1:$1048576,1,0)</f>
        <v>#N/A</v>
      </c>
      <c r="H735" t="s">
        <v>4277</v>
      </c>
      <c r="I735">
        <v>37.707157000000002</v>
      </c>
      <c r="J735">
        <v>-122.064319</v>
      </c>
      <c r="K735">
        <v>960</v>
      </c>
      <c r="L735">
        <v>61.5</v>
      </c>
      <c r="M735">
        <v>0.97560975599999999</v>
      </c>
      <c r="N735">
        <v>0</v>
      </c>
      <c r="O735">
        <v>1</v>
      </c>
      <c r="P735">
        <v>1</v>
      </c>
      <c r="Q735" t="e">
        <f>VLOOKUP($A735,'[1]SheltersALL_2.17.22'!$1:$1048576,6,0)</f>
        <v>#N/A</v>
      </c>
      <c r="R735" t="str">
        <f>VLOOKUP($A735, [1]FA21_Ridership!$1:$1048576,11, 0)</f>
        <v>COUNTY-ALAMEDA</v>
      </c>
      <c r="S735" t="str">
        <f>VLOOKUP($A735, [1]FA21_Ridership!$1:$1048576,12, 0)</f>
        <v>ALAMEDA</v>
      </c>
      <c r="T735">
        <f>VLOOKUP($A735, [1]FA21_Ridership!$1:$1048576,13, 0)</f>
        <v>4</v>
      </c>
      <c r="U735">
        <f t="shared" si="55"/>
        <v>61.5</v>
      </c>
      <c r="V735" s="67">
        <f t="shared" si="56"/>
        <v>0.17599999999999999</v>
      </c>
      <c r="W735">
        <v>0.32502300000000001</v>
      </c>
      <c r="X735" s="67">
        <f t="shared" si="57"/>
        <v>8.4000000000000005E-2</v>
      </c>
      <c r="Y735">
        <v>3.9347E-2</v>
      </c>
      <c r="Z735" s="67">
        <f t="shared" si="58"/>
        <v>4.7E-2</v>
      </c>
      <c r="AA735">
        <f>VLOOKUP($C735,[1]Disability!$1:$1048576,5,FALSE)</f>
        <v>0</v>
      </c>
      <c r="AB735" s="67">
        <f t="shared" si="59"/>
        <v>0</v>
      </c>
      <c r="AC735" t="e">
        <f>VLOOKUP($A735,#REF!,9,FALSE)</f>
        <v>#REF!</v>
      </c>
    </row>
    <row r="736" spans="1:29">
      <c r="A736">
        <v>58933</v>
      </c>
      <c r="B736">
        <v>735</v>
      </c>
      <c r="C736">
        <v>1300400</v>
      </c>
      <c r="D736" t="s">
        <v>4235</v>
      </c>
      <c r="E736" t="s">
        <v>4236</v>
      </c>
      <c r="G736" t="e">
        <f>VLOOKUP($H736,[1]BRT!$1:$1048576,1,0)</f>
        <v>#N/A</v>
      </c>
      <c r="H736" t="s">
        <v>4827</v>
      </c>
      <c r="I736">
        <v>37.937117000000001</v>
      </c>
      <c r="J736">
        <v>-122.363674</v>
      </c>
      <c r="K736">
        <v>1202</v>
      </c>
      <c r="L736">
        <v>30.9</v>
      </c>
      <c r="M736">
        <v>1.941747573</v>
      </c>
      <c r="N736">
        <v>1</v>
      </c>
      <c r="O736">
        <v>1</v>
      </c>
      <c r="P736">
        <v>2</v>
      </c>
      <c r="Q736" t="e">
        <f>VLOOKUP($A736,'[1]SheltersALL_2.17.22'!$1:$1048576,6,0)</f>
        <v>#N/A</v>
      </c>
      <c r="R736" t="str">
        <f>VLOOKUP($A736, [1]FA21_Ridership!$1:$1048576,11, 0)</f>
        <v>RICHMOND</v>
      </c>
      <c r="S736" t="str">
        <f>VLOOKUP($A736, [1]FA21_Ridership!$1:$1048576,12, 0)</f>
        <v>CONTRA COSTA</v>
      </c>
      <c r="T736">
        <f>VLOOKUP($A736, [1]FA21_Ridership!$1:$1048576,13, 0)</f>
        <v>1</v>
      </c>
      <c r="U736">
        <f t="shared" si="55"/>
        <v>61.8</v>
      </c>
      <c r="V736" s="67">
        <f t="shared" si="56"/>
        <v>0.17599999999999999</v>
      </c>
      <c r="W736">
        <v>1</v>
      </c>
      <c r="X736" s="67">
        <f t="shared" si="57"/>
        <v>0.98899999999999999</v>
      </c>
      <c r="Y736">
        <v>0.42618699999999998</v>
      </c>
      <c r="Z736" s="67">
        <f t="shared" si="58"/>
        <v>0.78900000000000003</v>
      </c>
      <c r="AA736">
        <f>VLOOKUP($C736,[1]Disability!$1:$1048576,5,FALSE)</f>
        <v>4</v>
      </c>
      <c r="AB736" s="67">
        <f t="shared" si="59"/>
        <v>0.97699999999999998</v>
      </c>
      <c r="AC736" t="e">
        <f>VLOOKUP($A736,#REF!,9,FALSE)</f>
        <v>#REF!</v>
      </c>
    </row>
    <row r="737" spans="1:29">
      <c r="A737">
        <v>54424</v>
      </c>
      <c r="B737">
        <v>736</v>
      </c>
      <c r="C737">
        <v>1300530</v>
      </c>
      <c r="D737" t="s">
        <v>4235</v>
      </c>
      <c r="E737" t="s">
        <v>4236</v>
      </c>
      <c r="G737" t="e">
        <f>VLOOKUP($H737,[1]BRT!$1:$1048576,1,0)</f>
        <v>#N/A</v>
      </c>
      <c r="H737" t="s">
        <v>4828</v>
      </c>
      <c r="I737">
        <v>37.940106999999998</v>
      </c>
      <c r="J737">
        <v>-122.362656</v>
      </c>
      <c r="K737">
        <v>1202</v>
      </c>
      <c r="L737">
        <v>30.9</v>
      </c>
      <c r="M737">
        <v>1.941747573</v>
      </c>
      <c r="N737">
        <v>1</v>
      </c>
      <c r="O737">
        <v>1</v>
      </c>
      <c r="P737">
        <v>2</v>
      </c>
      <c r="Q737" t="e">
        <f>VLOOKUP($A737,'[1]SheltersALL_2.17.22'!$1:$1048576,6,0)</f>
        <v>#N/A</v>
      </c>
      <c r="R737" t="str">
        <f>VLOOKUP($A737, [1]FA21_Ridership!$1:$1048576,11, 0)</f>
        <v>RICHMOND</v>
      </c>
      <c r="S737" t="str">
        <f>VLOOKUP($A737, [1]FA21_Ridership!$1:$1048576,12, 0)</f>
        <v>CONTRA COSTA</v>
      </c>
      <c r="T737">
        <f>VLOOKUP($A737, [1]FA21_Ridership!$1:$1048576,13, 0)</f>
        <v>1</v>
      </c>
      <c r="U737">
        <f t="shared" si="55"/>
        <v>61.8</v>
      </c>
      <c r="V737" s="67">
        <f t="shared" si="56"/>
        <v>0.17599999999999999</v>
      </c>
      <c r="W737">
        <v>1</v>
      </c>
      <c r="X737" s="67">
        <f t="shared" si="57"/>
        <v>0.98899999999999999</v>
      </c>
      <c r="Y737">
        <v>0.42618699999999998</v>
      </c>
      <c r="Z737" s="67">
        <f t="shared" si="58"/>
        <v>0.78900000000000003</v>
      </c>
      <c r="AA737">
        <f>VLOOKUP($C737,[1]Disability!$1:$1048576,5,FALSE)</f>
        <v>1</v>
      </c>
      <c r="AB737" s="67">
        <f t="shared" si="59"/>
        <v>0.72499999999999998</v>
      </c>
      <c r="AC737" t="e">
        <f>VLOOKUP($A737,#REF!,9,FALSE)</f>
        <v>#REF!</v>
      </c>
    </row>
    <row r="738" spans="1:29">
      <c r="A738">
        <v>54011</v>
      </c>
      <c r="B738">
        <v>737</v>
      </c>
      <c r="C738">
        <v>9900010</v>
      </c>
      <c r="D738" t="s">
        <v>4235</v>
      </c>
      <c r="E738" t="s">
        <v>4236</v>
      </c>
      <c r="G738" t="e">
        <f>VLOOKUP($H738,[1]BRT!$1:$1048576,1,0)</f>
        <v>#N/A</v>
      </c>
      <c r="H738" t="s">
        <v>4718</v>
      </c>
      <c r="I738">
        <v>37.956395000000001</v>
      </c>
      <c r="J738">
        <v>-122.366849</v>
      </c>
      <c r="K738">
        <v>1201</v>
      </c>
      <c r="L738">
        <v>30.9</v>
      </c>
      <c r="M738">
        <v>1.941747573</v>
      </c>
      <c r="N738">
        <v>0</v>
      </c>
      <c r="O738">
        <v>2</v>
      </c>
      <c r="P738">
        <v>2</v>
      </c>
      <c r="Q738" t="e">
        <f>VLOOKUP($A738,'[1]SheltersALL_2.17.22'!$1:$1048576,6,0)</f>
        <v>#N/A</v>
      </c>
      <c r="R738" t="str">
        <f>VLOOKUP($A738, [1]FA21_Ridership!$1:$1048576,11, 0)</f>
        <v>COUNTY-CONTRA COSTA</v>
      </c>
      <c r="S738" t="str">
        <f>VLOOKUP($A738, [1]FA21_Ridership!$1:$1048576,12, 0)</f>
        <v>CONTRA COSTA</v>
      </c>
      <c r="T738">
        <f>VLOOKUP($A738, [1]FA21_Ridership!$1:$1048576,13, 0)</f>
        <v>1</v>
      </c>
      <c r="U738">
        <f t="shared" si="55"/>
        <v>61.8</v>
      </c>
      <c r="V738" s="67">
        <f t="shared" si="56"/>
        <v>0.17599999999999999</v>
      </c>
      <c r="W738">
        <v>0.969252</v>
      </c>
      <c r="X738" s="67">
        <f t="shared" si="57"/>
        <v>0.94399999999999995</v>
      </c>
      <c r="Y738">
        <v>0.24368999999999999</v>
      </c>
      <c r="Z738" s="67">
        <f t="shared" si="58"/>
        <v>0.56299999999999994</v>
      </c>
      <c r="AA738">
        <f>VLOOKUP($C738,[1]Disability!$1:$1048576,5,FALSE)</f>
        <v>1</v>
      </c>
      <c r="AB738" s="67">
        <f t="shared" si="59"/>
        <v>0.72499999999999998</v>
      </c>
      <c r="AC738" t="e">
        <f>VLOOKUP($A738,#REF!,9,FALSE)</f>
        <v>#REF!</v>
      </c>
    </row>
    <row r="739" spans="1:29">
      <c r="A739">
        <v>50730</v>
      </c>
      <c r="B739">
        <v>738</v>
      </c>
      <c r="C739">
        <v>1011600</v>
      </c>
      <c r="D739" t="s">
        <v>4235</v>
      </c>
      <c r="E739" t="s">
        <v>4236</v>
      </c>
      <c r="G739" t="e">
        <f>VLOOKUP($H739,[1]BRT!$1:$1048576,1,0)</f>
        <v>#N/A</v>
      </c>
      <c r="H739" t="s">
        <v>4829</v>
      </c>
      <c r="I739">
        <v>37.761687999999999</v>
      </c>
      <c r="J739">
        <v>-122.159194</v>
      </c>
      <c r="K739">
        <v>740</v>
      </c>
      <c r="L739">
        <v>62</v>
      </c>
      <c r="M739">
        <v>0.96774193500000005</v>
      </c>
      <c r="N739">
        <v>1</v>
      </c>
      <c r="O739">
        <v>0</v>
      </c>
      <c r="P739">
        <v>1</v>
      </c>
      <c r="Q739" t="e">
        <f>VLOOKUP($A739,'[1]SheltersALL_2.17.22'!$1:$1048576,6,0)</f>
        <v>#N/A</v>
      </c>
      <c r="R739" t="str">
        <f>VLOOKUP($A739, [1]FA21_Ridership!$1:$1048576,11, 0)</f>
        <v>OAKLAND</v>
      </c>
      <c r="S739" t="str">
        <f>VLOOKUP($A739, [1]FA21_Ridership!$1:$1048576,12, 0)</f>
        <v>ALAMEDA</v>
      </c>
      <c r="T739">
        <f>VLOOKUP($A739, [1]FA21_Ridership!$1:$1048576,13, 0)</f>
        <v>3</v>
      </c>
      <c r="U739">
        <f t="shared" si="55"/>
        <v>62</v>
      </c>
      <c r="V739" s="67">
        <f t="shared" si="56"/>
        <v>0.17699999999999999</v>
      </c>
      <c r="W739">
        <v>0.70227499999999998</v>
      </c>
      <c r="X739" s="67">
        <f t="shared" si="57"/>
        <v>0.41099999999999998</v>
      </c>
      <c r="Y739">
        <v>9.0271000000000004E-2</v>
      </c>
      <c r="Z739" s="67">
        <f t="shared" si="58"/>
        <v>0.21</v>
      </c>
      <c r="AA739">
        <f>VLOOKUP($C739,[1]Disability!$1:$1048576,5,FALSE)</f>
        <v>1</v>
      </c>
      <c r="AB739" s="67">
        <f t="shared" si="59"/>
        <v>0.72499999999999998</v>
      </c>
      <c r="AC739" t="e">
        <f>VLOOKUP($A739,#REF!,9,FALSE)</f>
        <v>#REF!</v>
      </c>
    </row>
    <row r="740" spans="1:29">
      <c r="A740">
        <v>59961</v>
      </c>
      <c r="B740">
        <v>739</v>
      </c>
      <c r="C740">
        <v>1017070</v>
      </c>
      <c r="D740" t="s">
        <v>4235</v>
      </c>
      <c r="E740" t="s">
        <v>4236</v>
      </c>
      <c r="G740" t="e">
        <f>VLOOKUP($H740,[1]BRT!$1:$1048576,1,0)</f>
        <v>#N/A</v>
      </c>
      <c r="H740" t="s">
        <v>4830</v>
      </c>
      <c r="I740">
        <v>37.760316000000003</v>
      </c>
      <c r="J740">
        <v>-122.147688</v>
      </c>
      <c r="K740">
        <v>740</v>
      </c>
      <c r="L740">
        <v>62</v>
      </c>
      <c r="M740">
        <v>0.96774193500000005</v>
      </c>
      <c r="N740">
        <v>1</v>
      </c>
      <c r="O740">
        <v>0</v>
      </c>
      <c r="P740">
        <v>1</v>
      </c>
      <c r="Q740" t="e">
        <f>VLOOKUP($A740,'[1]SheltersALL_2.17.22'!$1:$1048576,6,0)</f>
        <v>#N/A</v>
      </c>
      <c r="R740" t="str">
        <f>VLOOKUP($A740, [1]FA21_Ridership!$1:$1048576,11, 0)</f>
        <v>OAKLAND</v>
      </c>
      <c r="S740" t="str">
        <f>VLOOKUP($A740, [1]FA21_Ridership!$1:$1048576,12, 0)</f>
        <v>ALAMEDA</v>
      </c>
      <c r="T740">
        <f>VLOOKUP($A740, [1]FA21_Ridership!$1:$1048576,13, 0)</f>
        <v>3</v>
      </c>
      <c r="U740">
        <f t="shared" si="55"/>
        <v>62</v>
      </c>
      <c r="V740" s="67">
        <f t="shared" si="56"/>
        <v>0.17699999999999999</v>
      </c>
      <c r="W740">
        <v>0.79917499999999997</v>
      </c>
      <c r="X740" s="67">
        <f t="shared" si="57"/>
        <v>0.58599999999999997</v>
      </c>
      <c r="Y740">
        <v>0.103064</v>
      </c>
      <c r="Z740" s="67">
        <f t="shared" si="58"/>
        <v>0.25700000000000001</v>
      </c>
      <c r="AA740">
        <f>VLOOKUP($C740,[1]Disability!$1:$1048576,5,FALSE)</f>
        <v>0</v>
      </c>
      <c r="AB740" s="67">
        <f t="shared" si="59"/>
        <v>0</v>
      </c>
      <c r="AC740" t="e">
        <f>VLOOKUP($A740,#REF!,9,FALSE)</f>
        <v>#REF!</v>
      </c>
    </row>
    <row r="741" spans="1:29">
      <c r="A741">
        <v>59590</v>
      </c>
      <c r="B741">
        <v>740</v>
      </c>
      <c r="C741">
        <v>1016920</v>
      </c>
      <c r="D741" t="s">
        <v>4235</v>
      </c>
      <c r="E741" t="s">
        <v>4236</v>
      </c>
      <c r="G741" t="e">
        <f>VLOOKUP($H741,[1]BRT!$1:$1048576,1,0)</f>
        <v>#N/A</v>
      </c>
      <c r="H741" t="s">
        <v>4831</v>
      </c>
      <c r="I741">
        <v>37.753767000000003</v>
      </c>
      <c r="J741">
        <v>-122.14987499999999</v>
      </c>
      <c r="K741">
        <v>740</v>
      </c>
      <c r="L741">
        <v>62</v>
      </c>
      <c r="M741">
        <v>0.96774193500000005</v>
      </c>
      <c r="N741">
        <v>1</v>
      </c>
      <c r="O741">
        <v>0</v>
      </c>
      <c r="P741">
        <v>1</v>
      </c>
      <c r="Q741" t="e">
        <f>VLOOKUP($A741,'[1]SheltersALL_2.17.22'!$1:$1048576,6,0)</f>
        <v>#N/A</v>
      </c>
      <c r="R741" t="str">
        <f>VLOOKUP($A741, [1]FA21_Ridership!$1:$1048576,11, 0)</f>
        <v>OAKLAND</v>
      </c>
      <c r="S741" t="str">
        <f>VLOOKUP($A741, [1]FA21_Ridership!$1:$1048576,12, 0)</f>
        <v>ALAMEDA</v>
      </c>
      <c r="T741">
        <f>VLOOKUP($A741, [1]FA21_Ridership!$1:$1048576,13, 0)</f>
        <v>3</v>
      </c>
      <c r="U741">
        <f t="shared" si="55"/>
        <v>62</v>
      </c>
      <c r="V741" s="67">
        <f t="shared" si="56"/>
        <v>0.17699999999999999</v>
      </c>
      <c r="W741">
        <v>0.79917499999999997</v>
      </c>
      <c r="X741" s="67">
        <f t="shared" si="57"/>
        <v>0.58599999999999997</v>
      </c>
      <c r="Y741">
        <v>0.103064</v>
      </c>
      <c r="Z741" s="67">
        <f t="shared" si="58"/>
        <v>0.25700000000000001</v>
      </c>
      <c r="AA741">
        <f>VLOOKUP($C741,[1]Disability!$1:$1048576,5,FALSE)</f>
        <v>0</v>
      </c>
      <c r="AB741" s="67">
        <f t="shared" si="59"/>
        <v>0</v>
      </c>
      <c r="AC741" t="e">
        <f>VLOOKUP($A741,#REF!,9,FALSE)</f>
        <v>#REF!</v>
      </c>
    </row>
    <row r="742" spans="1:29">
      <c r="A742">
        <v>54572</v>
      </c>
      <c r="B742">
        <v>741</v>
      </c>
      <c r="C742">
        <v>1600280</v>
      </c>
      <c r="D742" t="s">
        <v>4235</v>
      </c>
      <c r="E742" t="s">
        <v>4236</v>
      </c>
      <c r="G742" t="e">
        <f>VLOOKUP($H742,[1]BRT!$1:$1048576,1,0)</f>
        <v>#N/A</v>
      </c>
      <c r="H742" t="s">
        <v>4832</v>
      </c>
      <c r="I742">
        <v>37.956288999999998</v>
      </c>
      <c r="J742">
        <v>-122.342445</v>
      </c>
      <c r="K742">
        <v>781</v>
      </c>
      <c r="L742">
        <v>31</v>
      </c>
      <c r="M742">
        <v>1.935483871</v>
      </c>
      <c r="N742">
        <v>1</v>
      </c>
      <c r="O742">
        <v>1</v>
      </c>
      <c r="P742">
        <v>2</v>
      </c>
      <c r="Q742" t="e">
        <f>VLOOKUP($A742,'[1]SheltersALL_2.17.22'!$1:$1048576,6,0)</f>
        <v>#N/A</v>
      </c>
      <c r="R742" t="str">
        <f>VLOOKUP($A742, [1]FA21_Ridership!$1:$1048576,11, 0)</f>
        <v>SAN PABLO</v>
      </c>
      <c r="S742" t="str">
        <f>VLOOKUP($A742, [1]FA21_Ridership!$1:$1048576,12, 0)</f>
        <v>CONTRA COSTA</v>
      </c>
      <c r="T742">
        <f>VLOOKUP($A742, [1]FA21_Ridership!$1:$1048576,13, 0)</f>
        <v>1</v>
      </c>
      <c r="U742">
        <f t="shared" si="55"/>
        <v>62</v>
      </c>
      <c r="V742" s="67">
        <f t="shared" si="56"/>
        <v>0.17699999999999999</v>
      </c>
      <c r="W742">
        <v>0.76011200000000001</v>
      </c>
      <c r="X742" s="67">
        <f t="shared" si="57"/>
        <v>0.50700000000000001</v>
      </c>
      <c r="Y742">
        <v>0.46605400000000002</v>
      </c>
      <c r="Z742" s="67">
        <f t="shared" si="58"/>
        <v>0.83299999999999996</v>
      </c>
      <c r="AA742">
        <f>VLOOKUP($C742,[1]Disability!$1:$1048576,5,FALSE)</f>
        <v>2</v>
      </c>
      <c r="AB742" s="67">
        <f t="shared" si="59"/>
        <v>0.91600000000000004</v>
      </c>
      <c r="AC742" t="e">
        <f>VLOOKUP($A742,#REF!,9,FALSE)</f>
        <v>#REF!</v>
      </c>
    </row>
    <row r="743" spans="1:29">
      <c r="A743">
        <v>55274</v>
      </c>
      <c r="B743">
        <v>742</v>
      </c>
      <c r="C743">
        <v>1300740</v>
      </c>
      <c r="D743" t="s">
        <v>4235</v>
      </c>
      <c r="E743" t="s">
        <v>4236</v>
      </c>
      <c r="G743" t="e">
        <f>VLOOKUP($H743,[1]BRT!$1:$1048576,1,0)</f>
        <v>#N/A</v>
      </c>
      <c r="H743" t="s">
        <v>4833</v>
      </c>
      <c r="I743">
        <v>37.971375000000002</v>
      </c>
      <c r="J743">
        <v>-122.333011</v>
      </c>
      <c r="K743">
        <v>782</v>
      </c>
      <c r="L743">
        <v>31</v>
      </c>
      <c r="M743">
        <v>1.935483871</v>
      </c>
      <c r="N743">
        <v>1</v>
      </c>
      <c r="O743">
        <v>1</v>
      </c>
      <c r="P743">
        <v>2</v>
      </c>
      <c r="Q743" t="e">
        <f>VLOOKUP($A743,'[1]SheltersALL_2.17.22'!$1:$1048576,6,0)</f>
        <v>#N/A</v>
      </c>
      <c r="R743" t="str">
        <f>VLOOKUP($A743, [1]FA21_Ridership!$1:$1048576,11, 0)</f>
        <v>RICHMOND</v>
      </c>
      <c r="S743" t="str">
        <f>VLOOKUP($A743, [1]FA21_Ridership!$1:$1048576,12, 0)</f>
        <v>CONTRA COSTA</v>
      </c>
      <c r="T743">
        <f>VLOOKUP($A743, [1]FA21_Ridership!$1:$1048576,13, 0)</f>
        <v>1</v>
      </c>
      <c r="U743">
        <f t="shared" si="55"/>
        <v>62</v>
      </c>
      <c r="V743" s="67">
        <f t="shared" si="56"/>
        <v>0.17699999999999999</v>
      </c>
      <c r="W743">
        <v>0.92886500000000005</v>
      </c>
      <c r="X743" s="67">
        <f t="shared" si="57"/>
        <v>0.83199999999999996</v>
      </c>
      <c r="Y743">
        <v>0.45827600000000002</v>
      </c>
      <c r="Z743" s="67">
        <f t="shared" si="58"/>
        <v>0.82299999999999995</v>
      </c>
      <c r="AA743">
        <f>VLOOKUP($C743,[1]Disability!$1:$1048576,5,FALSE)</f>
        <v>0</v>
      </c>
      <c r="AB743" s="67">
        <f t="shared" si="59"/>
        <v>0</v>
      </c>
      <c r="AC743" t="e">
        <f>VLOOKUP($A743,#REF!,9,FALSE)</f>
        <v>#REF!</v>
      </c>
    </row>
    <row r="744" spans="1:29">
      <c r="A744">
        <v>53080</v>
      </c>
      <c r="B744">
        <v>743</v>
      </c>
      <c r="C744">
        <v>1300540</v>
      </c>
      <c r="D744" t="s">
        <v>4235</v>
      </c>
      <c r="E744" t="s">
        <v>4236</v>
      </c>
      <c r="G744" t="e">
        <f>VLOOKUP($H744,[1]BRT!$1:$1048576,1,0)</f>
        <v>#N/A</v>
      </c>
      <c r="H744" t="s">
        <v>4834</v>
      </c>
      <c r="I744">
        <v>37.974235999999998</v>
      </c>
      <c r="J744">
        <v>-122.34155199999999</v>
      </c>
      <c r="K744">
        <v>782</v>
      </c>
      <c r="L744">
        <v>31</v>
      </c>
      <c r="M744">
        <v>1.935483871</v>
      </c>
      <c r="N744">
        <v>1</v>
      </c>
      <c r="O744">
        <v>1</v>
      </c>
      <c r="P744">
        <v>2</v>
      </c>
      <c r="Q744" t="e">
        <f>VLOOKUP($A744,'[1]SheltersALL_2.17.22'!$1:$1048576,6,0)</f>
        <v>#N/A</v>
      </c>
      <c r="R744" t="str">
        <f>VLOOKUP($A744, [1]FA21_Ridership!$1:$1048576,11, 0)</f>
        <v>RICHMOND</v>
      </c>
      <c r="S744" t="str">
        <f>VLOOKUP($A744, [1]FA21_Ridership!$1:$1048576,12, 0)</f>
        <v>CONTRA COSTA</v>
      </c>
      <c r="T744">
        <f>VLOOKUP($A744, [1]FA21_Ridership!$1:$1048576,13, 0)</f>
        <v>1</v>
      </c>
      <c r="U744">
        <f t="shared" si="55"/>
        <v>62</v>
      </c>
      <c r="V744" s="67">
        <f t="shared" si="56"/>
        <v>0.17699999999999999</v>
      </c>
      <c r="W744">
        <v>0.92886500000000005</v>
      </c>
      <c r="X744" s="67">
        <f t="shared" si="57"/>
        <v>0.83199999999999996</v>
      </c>
      <c r="Y744">
        <v>0.45827600000000002</v>
      </c>
      <c r="Z744" s="67">
        <f t="shared" si="58"/>
        <v>0.82299999999999995</v>
      </c>
      <c r="AA744">
        <f>VLOOKUP($C744,[1]Disability!$1:$1048576,5,FALSE)</f>
        <v>1</v>
      </c>
      <c r="AB744" s="67">
        <f t="shared" si="59"/>
        <v>0.72499999999999998</v>
      </c>
      <c r="AC744" t="e">
        <f>VLOOKUP($A744,#REF!,9,FALSE)</f>
        <v>#REF!</v>
      </c>
    </row>
    <row r="745" spans="1:29">
      <c r="A745">
        <v>56269</v>
      </c>
      <c r="B745">
        <v>744</v>
      </c>
      <c r="C745">
        <v>1011580</v>
      </c>
      <c r="D745" t="s">
        <v>4235</v>
      </c>
      <c r="E745" t="s">
        <v>4236</v>
      </c>
      <c r="G745" t="e">
        <f>VLOOKUP($H745,[1]BRT!$1:$1048576,1,0)</f>
        <v>#N/A</v>
      </c>
      <c r="H745" t="s">
        <v>4246</v>
      </c>
      <c r="I745">
        <v>37.757429999999999</v>
      </c>
      <c r="J745">
        <v>-122.141164</v>
      </c>
      <c r="K745">
        <v>800</v>
      </c>
      <c r="L745">
        <v>62</v>
      </c>
      <c r="M745">
        <v>0.96774193500000005</v>
      </c>
      <c r="N745">
        <v>0</v>
      </c>
      <c r="O745">
        <v>1</v>
      </c>
      <c r="P745">
        <v>1</v>
      </c>
      <c r="Q745" t="e">
        <f>VLOOKUP($A745,'[1]SheltersALL_2.17.22'!$1:$1048576,6,0)</f>
        <v>#N/A</v>
      </c>
      <c r="R745" t="str">
        <f>VLOOKUP($A745, [1]FA21_Ridership!$1:$1048576,11, 0)</f>
        <v>OAKLAND</v>
      </c>
      <c r="S745" t="str">
        <f>VLOOKUP($A745, [1]FA21_Ridership!$1:$1048576,12, 0)</f>
        <v>ALAMEDA</v>
      </c>
      <c r="T745">
        <f>VLOOKUP($A745, [1]FA21_Ridership!$1:$1048576,13, 0)</f>
        <v>3</v>
      </c>
      <c r="U745">
        <f t="shared" si="55"/>
        <v>62</v>
      </c>
      <c r="V745" s="67">
        <f t="shared" si="56"/>
        <v>0.17699999999999999</v>
      </c>
      <c r="W745" t="s">
        <v>4835</v>
      </c>
      <c r="X745" s="67" t="e">
        <f t="shared" si="57"/>
        <v>#VALUE!</v>
      </c>
      <c r="Y745" t="s">
        <v>4835</v>
      </c>
      <c r="Z745" s="67" t="e">
        <f t="shared" si="58"/>
        <v>#VALUE!</v>
      </c>
      <c r="AA745">
        <f>VLOOKUP($C745,[1]Disability!$1:$1048576,5,FALSE)</f>
        <v>0</v>
      </c>
      <c r="AB745" s="67">
        <f t="shared" si="59"/>
        <v>0</v>
      </c>
      <c r="AC745" t="e">
        <f>VLOOKUP($A745,#REF!,9,FALSE)</f>
        <v>#REF!</v>
      </c>
    </row>
    <row r="746" spans="1:29">
      <c r="A746">
        <v>58451</v>
      </c>
      <c r="B746">
        <v>745</v>
      </c>
      <c r="C746">
        <v>1019510</v>
      </c>
      <c r="D746" t="s">
        <v>4235</v>
      </c>
      <c r="E746" t="s">
        <v>4236</v>
      </c>
      <c r="G746" t="e">
        <f>VLOOKUP($H746,[1]BRT!$1:$1048576,1,0)</f>
        <v>#N/A</v>
      </c>
      <c r="H746" t="s">
        <v>4836</v>
      </c>
      <c r="I746">
        <v>37.801155999999999</v>
      </c>
      <c r="J746">
        <v>-122.175037</v>
      </c>
      <c r="K746">
        <v>787</v>
      </c>
      <c r="L746">
        <v>62</v>
      </c>
      <c r="M746">
        <v>0.96774193500000005</v>
      </c>
      <c r="N746">
        <v>0</v>
      </c>
      <c r="O746">
        <v>1</v>
      </c>
      <c r="P746">
        <v>1</v>
      </c>
      <c r="Q746" t="e">
        <f>VLOOKUP($A746,'[1]SheltersALL_2.17.22'!$1:$1048576,6,0)</f>
        <v>#N/A</v>
      </c>
      <c r="R746" t="str">
        <f>VLOOKUP($A746, [1]FA21_Ridership!$1:$1048576,11, 0)</f>
        <v>OAKLAND</v>
      </c>
      <c r="S746" t="str">
        <f>VLOOKUP($A746, [1]FA21_Ridership!$1:$1048576,12, 0)</f>
        <v>ALAMEDA</v>
      </c>
      <c r="T746">
        <f>VLOOKUP($A746, [1]FA21_Ridership!$1:$1048576,13, 0)</f>
        <v>3</v>
      </c>
      <c r="U746">
        <f t="shared" si="55"/>
        <v>62</v>
      </c>
      <c r="V746" s="67">
        <f t="shared" si="56"/>
        <v>0.17699999999999999</v>
      </c>
      <c r="W746">
        <v>0.50654999999999994</v>
      </c>
      <c r="X746" s="67">
        <f t="shared" si="57"/>
        <v>0.2</v>
      </c>
      <c r="Y746">
        <v>8.3333000000000004E-2</v>
      </c>
      <c r="Z746" s="67">
        <f t="shared" si="58"/>
        <v>0.187</v>
      </c>
      <c r="AA746">
        <f>VLOOKUP($C746,[1]Disability!$1:$1048576,5,FALSE)</f>
        <v>0</v>
      </c>
      <c r="AB746" s="67">
        <f t="shared" si="59"/>
        <v>0</v>
      </c>
      <c r="AC746" t="e">
        <f>VLOOKUP($A746,#REF!,9,FALSE)</f>
        <v>#REF!</v>
      </c>
    </row>
    <row r="747" spans="1:29">
      <c r="A747">
        <v>59101</v>
      </c>
      <c r="B747">
        <v>746</v>
      </c>
      <c r="C747">
        <v>1011610</v>
      </c>
      <c r="D747" t="s">
        <v>4235</v>
      </c>
      <c r="E747" t="s">
        <v>4236</v>
      </c>
      <c r="G747" t="e">
        <f>VLOOKUP($H747,[1]BRT!$1:$1048576,1,0)</f>
        <v>#N/A</v>
      </c>
      <c r="H747" t="s">
        <v>4829</v>
      </c>
      <c r="I747">
        <v>37.761560000000003</v>
      </c>
      <c r="J747">
        <v>-122.159172</v>
      </c>
      <c r="K747">
        <v>800</v>
      </c>
      <c r="L747">
        <v>62</v>
      </c>
      <c r="M747">
        <v>0.96774193500000005</v>
      </c>
      <c r="N747">
        <v>0</v>
      </c>
      <c r="O747">
        <v>1</v>
      </c>
      <c r="P747">
        <v>1</v>
      </c>
      <c r="Q747" t="e">
        <f>VLOOKUP($A747,'[1]SheltersALL_2.17.22'!$1:$1048576,6,0)</f>
        <v>#N/A</v>
      </c>
      <c r="R747" t="str">
        <f>VLOOKUP($A747, [1]FA21_Ridership!$1:$1048576,11, 0)</f>
        <v>OAKLAND</v>
      </c>
      <c r="S747" t="str">
        <f>VLOOKUP($A747, [1]FA21_Ridership!$1:$1048576,12, 0)</f>
        <v>ALAMEDA</v>
      </c>
      <c r="T747">
        <f>VLOOKUP($A747, [1]FA21_Ridership!$1:$1048576,13, 0)</f>
        <v>3</v>
      </c>
      <c r="U747">
        <f t="shared" si="55"/>
        <v>62</v>
      </c>
      <c r="V747" s="67">
        <f t="shared" si="56"/>
        <v>0.17699999999999999</v>
      </c>
      <c r="W747">
        <v>0.83442300000000003</v>
      </c>
      <c r="X747" s="67">
        <f t="shared" si="57"/>
        <v>0.63300000000000001</v>
      </c>
      <c r="Y747">
        <v>0.31897500000000001</v>
      </c>
      <c r="Z747" s="67">
        <f t="shared" si="58"/>
        <v>0.65400000000000003</v>
      </c>
      <c r="AA747">
        <f>VLOOKUP($C747,[1]Disability!$1:$1048576,5,FALSE)</f>
        <v>1</v>
      </c>
      <c r="AB747" s="67">
        <f t="shared" si="59"/>
        <v>0.72499999999999998</v>
      </c>
      <c r="AC747" t="e">
        <f>VLOOKUP($A747,#REF!,9,FALSE)</f>
        <v>#REF!</v>
      </c>
    </row>
    <row r="748" spans="1:29">
      <c r="A748">
        <v>53658</v>
      </c>
      <c r="B748">
        <v>747</v>
      </c>
      <c r="C748">
        <v>9801770</v>
      </c>
      <c r="D748" t="s">
        <v>4235</v>
      </c>
      <c r="E748" t="s">
        <v>4236</v>
      </c>
      <c r="G748" t="e">
        <f>VLOOKUP($H748,[1]BRT!$1:$1048576,1,0)</f>
        <v>#N/A</v>
      </c>
      <c r="H748" t="s">
        <v>4837</v>
      </c>
      <c r="I748">
        <v>37.704129000000002</v>
      </c>
      <c r="J748">
        <v>-122.064522</v>
      </c>
      <c r="K748">
        <v>960</v>
      </c>
      <c r="L748">
        <v>62</v>
      </c>
      <c r="M748">
        <v>0.96774193500000005</v>
      </c>
      <c r="N748">
        <v>0</v>
      </c>
      <c r="O748">
        <v>1</v>
      </c>
      <c r="P748">
        <v>1</v>
      </c>
      <c r="Q748" t="e">
        <f>VLOOKUP($A748,'[1]SheltersALL_2.17.22'!$1:$1048576,6,0)</f>
        <v>#N/A</v>
      </c>
      <c r="R748" t="str">
        <f>VLOOKUP($A748, [1]FA21_Ridership!$1:$1048576,11, 0)</f>
        <v>COUNTY-ALAMEDA</v>
      </c>
      <c r="S748" t="str">
        <f>VLOOKUP($A748, [1]FA21_Ridership!$1:$1048576,12, 0)</f>
        <v>ALAMEDA</v>
      </c>
      <c r="T748">
        <f>VLOOKUP($A748, [1]FA21_Ridership!$1:$1048576,13, 0)</f>
        <v>4</v>
      </c>
      <c r="U748">
        <f t="shared" si="55"/>
        <v>62</v>
      </c>
      <c r="V748" s="67">
        <f t="shared" si="56"/>
        <v>0.17699999999999999</v>
      </c>
      <c r="W748">
        <v>0.58875200000000005</v>
      </c>
      <c r="X748" s="67">
        <f t="shared" si="57"/>
        <v>0.27600000000000002</v>
      </c>
      <c r="Y748">
        <v>0.25834800000000002</v>
      </c>
      <c r="Z748" s="67">
        <f t="shared" si="58"/>
        <v>0.58499999999999996</v>
      </c>
      <c r="AA748">
        <f>VLOOKUP($C748,[1]Disability!$1:$1048576,5,FALSE)</f>
        <v>0</v>
      </c>
      <c r="AB748" s="67">
        <f t="shared" si="59"/>
        <v>0</v>
      </c>
      <c r="AC748" t="e">
        <f>VLOOKUP($A748,#REF!,9,FALSE)</f>
        <v>#REF!</v>
      </c>
    </row>
    <row r="749" spans="1:29">
      <c r="A749">
        <v>56261</v>
      </c>
      <c r="B749">
        <v>748</v>
      </c>
      <c r="C749">
        <v>1011540</v>
      </c>
      <c r="D749" t="s">
        <v>4235</v>
      </c>
      <c r="E749" t="s">
        <v>4236</v>
      </c>
      <c r="G749" t="e">
        <f>VLOOKUP($H749,[1]BRT!$1:$1048576,1,0)</f>
        <v>#N/A</v>
      </c>
      <c r="H749" t="s">
        <v>4256</v>
      </c>
      <c r="I749">
        <v>37.754669</v>
      </c>
      <c r="J749">
        <v>-122.147351</v>
      </c>
      <c r="K749">
        <v>800</v>
      </c>
      <c r="L749">
        <v>62</v>
      </c>
      <c r="M749">
        <v>0.96774193500000005</v>
      </c>
      <c r="N749">
        <v>0</v>
      </c>
      <c r="O749">
        <v>1</v>
      </c>
      <c r="P749">
        <v>1</v>
      </c>
      <c r="Q749" t="e">
        <f>VLOOKUP($A749,'[1]SheltersALL_2.17.22'!$1:$1048576,6,0)</f>
        <v>#N/A</v>
      </c>
      <c r="R749" t="str">
        <f>VLOOKUP($A749, [1]FA21_Ridership!$1:$1048576,11, 0)</f>
        <v>OAKLAND</v>
      </c>
      <c r="S749" t="str">
        <f>VLOOKUP($A749, [1]FA21_Ridership!$1:$1048576,12, 0)</f>
        <v>ALAMEDA</v>
      </c>
      <c r="T749">
        <f>VLOOKUP($A749, [1]FA21_Ridership!$1:$1048576,13, 0)</f>
        <v>3</v>
      </c>
      <c r="U749">
        <f t="shared" si="55"/>
        <v>62</v>
      </c>
      <c r="V749" s="67">
        <f t="shared" si="56"/>
        <v>0.17699999999999999</v>
      </c>
      <c r="W749" t="s">
        <v>4835</v>
      </c>
      <c r="X749" s="67" t="e">
        <f t="shared" si="57"/>
        <v>#VALUE!</v>
      </c>
      <c r="Y749" t="s">
        <v>4835</v>
      </c>
      <c r="Z749" s="67" t="e">
        <f t="shared" si="58"/>
        <v>#VALUE!</v>
      </c>
      <c r="AA749">
        <f>VLOOKUP($C749,[1]Disability!$1:$1048576,5,FALSE)</f>
        <v>0</v>
      </c>
      <c r="AB749" s="67">
        <f t="shared" si="59"/>
        <v>0</v>
      </c>
      <c r="AC749" t="e">
        <f>VLOOKUP($A749,#REF!,9,FALSE)</f>
        <v>#REF!</v>
      </c>
    </row>
    <row r="750" spans="1:29">
      <c r="A750">
        <v>59921</v>
      </c>
      <c r="B750">
        <v>749</v>
      </c>
      <c r="C750">
        <v>9800610</v>
      </c>
      <c r="D750" t="s">
        <v>4235</v>
      </c>
      <c r="E750" t="s">
        <v>4236</v>
      </c>
      <c r="G750" t="e">
        <f>VLOOKUP($H750,[1]BRT!$1:$1048576,1,0)</f>
        <v>#N/A</v>
      </c>
      <c r="H750" t="s">
        <v>4838</v>
      </c>
      <c r="I750">
        <v>37.699236999999997</v>
      </c>
      <c r="J750">
        <v>-122.061516</v>
      </c>
      <c r="K750">
        <v>960</v>
      </c>
      <c r="L750">
        <v>62</v>
      </c>
      <c r="M750">
        <v>0.96774193500000005</v>
      </c>
      <c r="N750">
        <v>0</v>
      </c>
      <c r="O750">
        <v>1</v>
      </c>
      <c r="P750">
        <v>1</v>
      </c>
      <c r="Q750" t="e">
        <f>VLOOKUP($A750,'[1]SheltersALL_2.17.22'!$1:$1048576,6,0)</f>
        <v>#N/A</v>
      </c>
      <c r="R750" t="str">
        <f>VLOOKUP($A750, [1]FA21_Ridership!$1:$1048576,11, 0)</f>
        <v>COUNTY-ALAMEDA</v>
      </c>
      <c r="S750" t="str">
        <f>VLOOKUP($A750, [1]FA21_Ridership!$1:$1048576,12, 0)</f>
        <v>ALAMEDA</v>
      </c>
      <c r="T750">
        <f>VLOOKUP($A750, [1]FA21_Ridership!$1:$1048576,13, 0)</f>
        <v>4</v>
      </c>
      <c r="U750">
        <f t="shared" si="55"/>
        <v>62</v>
      </c>
      <c r="V750" s="67">
        <f t="shared" si="56"/>
        <v>0.17699999999999999</v>
      </c>
      <c r="W750">
        <v>0.58875200000000005</v>
      </c>
      <c r="X750" s="67">
        <f t="shared" si="57"/>
        <v>0.27600000000000002</v>
      </c>
      <c r="Y750">
        <v>0.25834800000000002</v>
      </c>
      <c r="Z750" s="67">
        <f t="shared" si="58"/>
        <v>0.58499999999999996</v>
      </c>
      <c r="AA750">
        <f>VLOOKUP($C750,[1]Disability!$1:$1048576,5,FALSE)</f>
        <v>0</v>
      </c>
      <c r="AB750" s="67">
        <f t="shared" si="59"/>
        <v>0</v>
      </c>
      <c r="AC750" t="e">
        <f>VLOOKUP($A750,#REF!,9,FALSE)</f>
        <v>#REF!</v>
      </c>
    </row>
    <row r="751" spans="1:29">
      <c r="A751">
        <v>57040</v>
      </c>
      <c r="B751">
        <v>750</v>
      </c>
      <c r="C751">
        <v>9803100</v>
      </c>
      <c r="D751" t="s">
        <v>4235</v>
      </c>
      <c r="E751" t="s">
        <v>4236</v>
      </c>
      <c r="G751" t="e">
        <f>VLOOKUP($H751,[1]BRT!$1:$1048576,1,0)</f>
        <v>#N/A</v>
      </c>
      <c r="H751" t="s">
        <v>4839</v>
      </c>
      <c r="I751">
        <v>37.702120000000001</v>
      </c>
      <c r="J751">
        <v>-122.095186</v>
      </c>
      <c r="K751">
        <v>963</v>
      </c>
      <c r="L751">
        <v>62.5</v>
      </c>
      <c r="M751">
        <v>0.96</v>
      </c>
      <c r="N751">
        <v>0</v>
      </c>
      <c r="O751">
        <v>1</v>
      </c>
      <c r="P751">
        <v>1</v>
      </c>
      <c r="Q751" t="e">
        <f>VLOOKUP($A751,'[1]SheltersALL_2.17.22'!$1:$1048576,6,0)</f>
        <v>#N/A</v>
      </c>
      <c r="R751" t="str">
        <f>VLOOKUP($A751, [1]FA21_Ridership!$1:$1048576,11, 0)</f>
        <v>COUNTY-ALAMEDA</v>
      </c>
      <c r="S751" t="str">
        <f>VLOOKUP($A751, [1]FA21_Ridership!$1:$1048576,12, 0)</f>
        <v>ALAMEDA</v>
      </c>
      <c r="T751">
        <f>VLOOKUP($A751, [1]FA21_Ridership!$1:$1048576,13, 0)</f>
        <v>4</v>
      </c>
      <c r="U751">
        <f t="shared" si="55"/>
        <v>62.5</v>
      </c>
      <c r="V751" s="67">
        <f t="shared" si="56"/>
        <v>0.18</v>
      </c>
      <c r="W751">
        <v>0.49466500000000002</v>
      </c>
      <c r="X751" s="67">
        <f t="shared" si="57"/>
        <v>0.19</v>
      </c>
      <c r="Y751">
        <v>0.17457</v>
      </c>
      <c r="Z751" s="67">
        <f t="shared" si="58"/>
        <v>0.42299999999999999</v>
      </c>
      <c r="AA751">
        <f>VLOOKUP($C751,[1]Disability!$1:$1048576,5,FALSE)</f>
        <v>0</v>
      </c>
      <c r="AB751" s="67">
        <f t="shared" si="59"/>
        <v>0</v>
      </c>
      <c r="AC751" t="e">
        <f>VLOOKUP($A751,#REF!,9,FALSE)</f>
        <v>#REF!</v>
      </c>
    </row>
    <row r="752" spans="1:29">
      <c r="A752">
        <v>53225</v>
      </c>
      <c r="B752">
        <v>751</v>
      </c>
      <c r="C752">
        <v>701485</v>
      </c>
      <c r="D752" t="s">
        <v>4235</v>
      </c>
      <c r="E752" t="s">
        <v>4236</v>
      </c>
      <c r="G752" t="e">
        <f>VLOOKUP($H752,[1]BRT!$1:$1048576,1,0)</f>
        <v>#N/A</v>
      </c>
      <c r="H752" t="s">
        <v>4840</v>
      </c>
      <c r="I752">
        <v>37.547040000000003</v>
      </c>
      <c r="J752">
        <v>-121.94240000000001</v>
      </c>
      <c r="K752">
        <v>63</v>
      </c>
      <c r="L752">
        <v>63</v>
      </c>
      <c r="M752">
        <v>0.95238095199999995</v>
      </c>
      <c r="N752">
        <v>1</v>
      </c>
      <c r="O752">
        <v>0</v>
      </c>
      <c r="P752">
        <v>1</v>
      </c>
      <c r="Q752" t="e">
        <f>VLOOKUP($A752,'[1]SheltersALL_2.17.22'!$1:$1048576,6,0)</f>
        <v>#N/A</v>
      </c>
      <c r="R752" t="str">
        <f>VLOOKUP($A752, [1]FA21_Ridership!$1:$1048576,11, 0)</f>
        <v>FREMONT</v>
      </c>
      <c r="S752" t="str">
        <f>VLOOKUP($A752, [1]FA21_Ridership!$1:$1048576,12, 0)</f>
        <v>ALAMEDA</v>
      </c>
      <c r="T752">
        <f>VLOOKUP($A752, [1]FA21_Ridership!$1:$1048576,13, 0)</f>
        <v>5</v>
      </c>
      <c r="U752">
        <f t="shared" si="55"/>
        <v>63</v>
      </c>
      <c r="V752" s="67">
        <f t="shared" si="56"/>
        <v>0.18</v>
      </c>
      <c r="W752">
        <v>0.78745600000000004</v>
      </c>
      <c r="X752" s="67">
        <f t="shared" si="57"/>
        <v>0.56499999999999995</v>
      </c>
      <c r="Y752">
        <v>9.9303000000000002E-2</v>
      </c>
      <c r="Z752" s="67">
        <f t="shared" si="58"/>
        <v>0.247</v>
      </c>
      <c r="AA752">
        <f>VLOOKUP($C752,[1]Disability!$1:$1048576,5,FALSE)</f>
        <v>0</v>
      </c>
      <c r="AB752" s="67">
        <f t="shared" si="59"/>
        <v>0</v>
      </c>
      <c r="AC752" t="e">
        <f>VLOOKUP($A752,#REF!,9,FALSE)</f>
        <v>#REF!</v>
      </c>
    </row>
    <row r="753" spans="1:29">
      <c r="A753">
        <v>52911</v>
      </c>
      <c r="B753">
        <v>752</v>
      </c>
      <c r="C753">
        <v>701370</v>
      </c>
      <c r="D753" t="s">
        <v>4235</v>
      </c>
      <c r="E753" t="s">
        <v>4236</v>
      </c>
      <c r="G753" t="e">
        <f>VLOOKUP($H753,[1]BRT!$1:$1048576,1,0)</f>
        <v>#N/A</v>
      </c>
      <c r="H753" t="s">
        <v>4841</v>
      </c>
      <c r="I753">
        <v>37.566609</v>
      </c>
      <c r="J753">
        <v>-122.036344</v>
      </c>
      <c r="K753">
        <v>1079</v>
      </c>
      <c r="L753">
        <v>21</v>
      </c>
      <c r="M753">
        <v>2.8571428569999999</v>
      </c>
      <c r="N753">
        <v>3</v>
      </c>
      <c r="O753">
        <v>0</v>
      </c>
      <c r="P753">
        <v>3</v>
      </c>
      <c r="Q753" t="e">
        <f>VLOOKUP($A753,'[1]SheltersALL_2.17.22'!$1:$1048576,6,0)</f>
        <v>#N/A</v>
      </c>
      <c r="R753" t="str">
        <f>VLOOKUP($A753, [1]FA21_Ridership!$1:$1048576,11, 0)</f>
        <v>FREMONT</v>
      </c>
      <c r="S753" t="str">
        <f>VLOOKUP($A753, [1]FA21_Ridership!$1:$1048576,12, 0)</f>
        <v>ALAMEDA</v>
      </c>
      <c r="T753">
        <f>VLOOKUP($A753, [1]FA21_Ridership!$1:$1048576,13, 0)</f>
        <v>5</v>
      </c>
      <c r="U753">
        <f t="shared" si="55"/>
        <v>63</v>
      </c>
      <c r="V753" s="67">
        <f t="shared" si="56"/>
        <v>0.18</v>
      </c>
      <c r="W753">
        <v>0.84112900000000002</v>
      </c>
      <c r="X753" s="67">
        <f t="shared" si="57"/>
        <v>0.64900000000000002</v>
      </c>
      <c r="Y753">
        <v>0.13219900000000001</v>
      </c>
      <c r="Z753" s="67">
        <f t="shared" si="58"/>
        <v>0.32100000000000001</v>
      </c>
      <c r="AA753">
        <f>VLOOKUP($C753,[1]Disability!$1:$1048576,5,FALSE)</f>
        <v>0</v>
      </c>
      <c r="AB753" s="67">
        <f t="shared" si="59"/>
        <v>0</v>
      </c>
      <c r="AC753" t="e">
        <f>VLOOKUP($A753,#REF!,9,FALSE)</f>
        <v>#REF!</v>
      </c>
    </row>
    <row r="754" spans="1:29">
      <c r="A754">
        <v>52752</v>
      </c>
      <c r="B754">
        <v>753</v>
      </c>
      <c r="C754">
        <v>703760</v>
      </c>
      <c r="D754" t="s">
        <v>4235</v>
      </c>
      <c r="E754" t="s">
        <v>4236</v>
      </c>
      <c r="G754" t="e">
        <f>VLOOKUP($H754,[1]BRT!$1:$1048576,1,0)</f>
        <v>#N/A</v>
      </c>
      <c r="H754" t="s">
        <v>4842</v>
      </c>
      <c r="I754">
        <v>37.556013</v>
      </c>
      <c r="J754">
        <v>-121.982581</v>
      </c>
      <c r="K754">
        <v>1060</v>
      </c>
      <c r="L754">
        <v>21</v>
      </c>
      <c r="M754">
        <v>2.8571428569999999</v>
      </c>
      <c r="N754">
        <v>3</v>
      </c>
      <c r="O754">
        <v>0</v>
      </c>
      <c r="P754">
        <v>3</v>
      </c>
      <c r="Q754" t="e">
        <f>VLOOKUP($A754,'[1]SheltersALL_2.17.22'!$1:$1048576,6,0)</f>
        <v>#N/A</v>
      </c>
      <c r="R754" t="str">
        <f>VLOOKUP($A754, [1]FA21_Ridership!$1:$1048576,11, 0)</f>
        <v>FREMONT</v>
      </c>
      <c r="S754" t="str">
        <f>VLOOKUP($A754, [1]FA21_Ridership!$1:$1048576,12, 0)</f>
        <v>ALAMEDA</v>
      </c>
      <c r="T754">
        <f>VLOOKUP($A754, [1]FA21_Ridership!$1:$1048576,13, 0)</f>
        <v>5</v>
      </c>
      <c r="U754">
        <f t="shared" si="55"/>
        <v>63</v>
      </c>
      <c r="V754" s="67">
        <f t="shared" si="56"/>
        <v>0.18</v>
      </c>
      <c r="W754">
        <v>0.77392000000000005</v>
      </c>
      <c r="X754" s="67">
        <f t="shared" si="57"/>
        <v>0.53200000000000003</v>
      </c>
      <c r="Y754">
        <v>0.13058800000000001</v>
      </c>
      <c r="Z754" s="67">
        <f t="shared" si="58"/>
        <v>0.317</v>
      </c>
      <c r="AA754">
        <f>VLOOKUP($C754,[1]Disability!$1:$1048576,5,FALSE)</f>
        <v>3</v>
      </c>
      <c r="AB754" s="67">
        <f t="shared" si="59"/>
        <v>0.96499999999999997</v>
      </c>
      <c r="AC754" t="e">
        <f>VLOOKUP($A754,#REF!,9,FALSE)</f>
        <v>#REF!</v>
      </c>
    </row>
    <row r="755" spans="1:29">
      <c r="A755">
        <v>56976</v>
      </c>
      <c r="B755">
        <v>754</v>
      </c>
      <c r="C755">
        <v>900080</v>
      </c>
      <c r="D755" t="s">
        <v>4235</v>
      </c>
      <c r="E755" t="s">
        <v>4236</v>
      </c>
      <c r="G755" t="e">
        <f>VLOOKUP($H755,[1]BRT!$1:$1048576,1,0)</f>
        <v>#N/A</v>
      </c>
      <c r="H755" t="s">
        <v>4368</v>
      </c>
      <c r="I755">
        <v>37.536673</v>
      </c>
      <c r="J755">
        <v>-122.018541</v>
      </c>
      <c r="K755">
        <v>1077</v>
      </c>
      <c r="L755">
        <v>21</v>
      </c>
      <c r="M755">
        <v>2.8571428569999999</v>
      </c>
      <c r="N755">
        <v>2</v>
      </c>
      <c r="O755">
        <v>1</v>
      </c>
      <c r="P755">
        <v>3</v>
      </c>
      <c r="Q755" t="e">
        <f>VLOOKUP($A755,'[1]SheltersALL_2.17.22'!$1:$1048576,6,0)</f>
        <v>#N/A</v>
      </c>
      <c r="R755" t="str">
        <f>VLOOKUP($A755, [1]FA21_Ridership!$1:$1048576,11, 0)</f>
        <v>NEWARK</v>
      </c>
      <c r="S755" t="str">
        <f>VLOOKUP($A755, [1]FA21_Ridership!$1:$1048576,12, 0)</f>
        <v>ALAMEDA</v>
      </c>
      <c r="T755">
        <f>VLOOKUP($A755, [1]FA21_Ridership!$1:$1048576,13, 0)</f>
        <v>5</v>
      </c>
      <c r="U755">
        <f t="shared" si="55"/>
        <v>63</v>
      </c>
      <c r="V755" s="67">
        <f t="shared" si="56"/>
        <v>0.18</v>
      </c>
      <c r="W755">
        <v>0.77039100000000005</v>
      </c>
      <c r="X755" s="67">
        <f t="shared" si="57"/>
        <v>0.52100000000000002</v>
      </c>
      <c r="Y755">
        <v>5.4190000000000002E-2</v>
      </c>
      <c r="Z755" s="67">
        <f t="shared" si="58"/>
        <v>8.8999999999999996E-2</v>
      </c>
      <c r="AA755">
        <f>VLOOKUP($C755,[1]Disability!$1:$1048576,5,FALSE)</f>
        <v>0</v>
      </c>
      <c r="AB755" s="67">
        <f t="shared" si="59"/>
        <v>0</v>
      </c>
      <c r="AC755" t="e">
        <f>VLOOKUP($A755,#REF!,9,FALSE)</f>
        <v>#REF!</v>
      </c>
    </row>
    <row r="756" spans="1:29">
      <c r="A756">
        <v>56383</v>
      </c>
      <c r="B756">
        <v>755</v>
      </c>
      <c r="C756">
        <v>900540</v>
      </c>
      <c r="D756" t="s">
        <v>4235</v>
      </c>
      <c r="E756" t="s">
        <v>4236</v>
      </c>
      <c r="G756" t="e">
        <f>VLOOKUP($H756,[1]BRT!$1:$1048576,1,0)</f>
        <v>#N/A</v>
      </c>
      <c r="H756" t="s">
        <v>4843</v>
      </c>
      <c r="I756">
        <v>37.522221999999999</v>
      </c>
      <c r="J756">
        <v>-122.031558</v>
      </c>
      <c r="K756">
        <v>1059</v>
      </c>
      <c r="L756">
        <v>21</v>
      </c>
      <c r="M756">
        <v>2.8571428569999999</v>
      </c>
      <c r="N756">
        <v>2</v>
      </c>
      <c r="O756">
        <v>1</v>
      </c>
      <c r="P756">
        <v>3</v>
      </c>
      <c r="Q756" t="e">
        <f>VLOOKUP($A756,'[1]SheltersALL_2.17.22'!$1:$1048576,6,0)</f>
        <v>#N/A</v>
      </c>
      <c r="R756" t="str">
        <f>VLOOKUP($A756, [1]FA21_Ridership!$1:$1048576,11, 0)</f>
        <v>NEWARK</v>
      </c>
      <c r="S756" t="str">
        <f>VLOOKUP($A756, [1]FA21_Ridership!$1:$1048576,12, 0)</f>
        <v>ALAMEDA</v>
      </c>
      <c r="T756">
        <f>VLOOKUP($A756, [1]FA21_Ridership!$1:$1048576,13, 0)</f>
        <v>5</v>
      </c>
      <c r="U756">
        <f t="shared" si="55"/>
        <v>63</v>
      </c>
      <c r="V756" s="67">
        <f t="shared" si="56"/>
        <v>0.18</v>
      </c>
      <c r="W756">
        <v>0.88497499999999996</v>
      </c>
      <c r="X756" s="67">
        <f t="shared" si="57"/>
        <v>0.745</v>
      </c>
      <c r="Y756">
        <v>0.28480499999999997</v>
      </c>
      <c r="Z756" s="67">
        <f t="shared" si="58"/>
        <v>0.61099999999999999</v>
      </c>
      <c r="AA756">
        <f>VLOOKUP($C756,[1]Disability!$1:$1048576,5,FALSE)</f>
        <v>0</v>
      </c>
      <c r="AB756" s="67">
        <f t="shared" si="59"/>
        <v>0</v>
      </c>
      <c r="AC756" t="e">
        <f>VLOOKUP($A756,#REF!,9,FALSE)</f>
        <v>#REF!</v>
      </c>
    </row>
    <row r="757" spans="1:29">
      <c r="A757">
        <v>50711</v>
      </c>
      <c r="B757">
        <v>756</v>
      </c>
      <c r="C757">
        <v>703930</v>
      </c>
      <c r="D757" t="s">
        <v>4235</v>
      </c>
      <c r="E757" t="s">
        <v>4236</v>
      </c>
      <c r="G757" t="e">
        <f>VLOOKUP($H757,[1]BRT!$1:$1048576,1,0)</f>
        <v>#N/A</v>
      </c>
      <c r="H757" t="s">
        <v>4844</v>
      </c>
      <c r="I757">
        <v>37.550604</v>
      </c>
      <c r="J757">
        <v>-121.986983</v>
      </c>
      <c r="K757">
        <v>1059</v>
      </c>
      <c r="L757">
        <v>21</v>
      </c>
      <c r="M757">
        <v>2.8571428569999999</v>
      </c>
      <c r="N757">
        <v>2</v>
      </c>
      <c r="O757">
        <v>1</v>
      </c>
      <c r="P757">
        <v>3</v>
      </c>
      <c r="Q757" t="e">
        <f>VLOOKUP($A757,'[1]SheltersALL_2.17.22'!$1:$1048576,6,0)</f>
        <v>#N/A</v>
      </c>
      <c r="R757" t="str">
        <f>VLOOKUP($A757, [1]FA21_Ridership!$1:$1048576,11, 0)</f>
        <v>FREMONT</v>
      </c>
      <c r="S757" t="str">
        <f>VLOOKUP($A757, [1]FA21_Ridership!$1:$1048576,12, 0)</f>
        <v>ALAMEDA</v>
      </c>
      <c r="T757">
        <f>VLOOKUP($A757, [1]FA21_Ridership!$1:$1048576,13, 0)</f>
        <v>5</v>
      </c>
      <c r="U757">
        <f t="shared" si="55"/>
        <v>63</v>
      </c>
      <c r="V757" s="67">
        <f t="shared" si="56"/>
        <v>0.18</v>
      </c>
      <c r="W757">
        <v>0.83859799999999995</v>
      </c>
      <c r="X757" s="67">
        <f t="shared" si="57"/>
        <v>0.64400000000000002</v>
      </c>
      <c r="Y757">
        <v>8.6351999999999998E-2</v>
      </c>
      <c r="Z757" s="67">
        <f t="shared" si="58"/>
        <v>0.19600000000000001</v>
      </c>
      <c r="AA757">
        <f>VLOOKUP($C757,[1]Disability!$1:$1048576,5,FALSE)</f>
        <v>1</v>
      </c>
      <c r="AB757" s="67">
        <f t="shared" si="59"/>
        <v>0.72499999999999998</v>
      </c>
      <c r="AC757" t="e">
        <f>VLOOKUP($A757,#REF!,9,FALSE)</f>
        <v>#REF!</v>
      </c>
    </row>
    <row r="758" spans="1:29">
      <c r="A758">
        <v>52975</v>
      </c>
      <c r="B758">
        <v>757</v>
      </c>
      <c r="C758">
        <v>9907900</v>
      </c>
      <c r="D758" t="s">
        <v>4235</v>
      </c>
      <c r="E758" t="s">
        <v>4236</v>
      </c>
      <c r="G758" t="e">
        <f>VLOOKUP($H758,[1]BRT!$1:$1048576,1,0)</f>
        <v>#N/A</v>
      </c>
      <c r="H758" t="s">
        <v>4845</v>
      </c>
      <c r="I758">
        <v>37.763333000000003</v>
      </c>
      <c r="J758">
        <v>-122.262619</v>
      </c>
      <c r="K758">
        <v>1017</v>
      </c>
      <c r="L758">
        <v>31.5</v>
      </c>
      <c r="M758">
        <v>1.904761905</v>
      </c>
      <c r="N758">
        <v>1</v>
      </c>
      <c r="O758">
        <v>1</v>
      </c>
      <c r="P758">
        <v>2</v>
      </c>
      <c r="Q758" t="e">
        <f>VLOOKUP($A758,'[1]SheltersALL_2.17.22'!$1:$1048576,6,0)</f>
        <v>#N/A</v>
      </c>
      <c r="R758" t="str">
        <f>VLOOKUP($A758, [1]FA21_Ridership!$1:$1048576,11, 0)</f>
        <v>ALAMEDA</v>
      </c>
      <c r="S758" t="str">
        <f>VLOOKUP($A758, [1]FA21_Ridership!$1:$1048576,12, 0)</f>
        <v>ALAMEDA</v>
      </c>
      <c r="T758">
        <f>VLOOKUP($A758, [1]FA21_Ridership!$1:$1048576,13, 0)</f>
        <v>3</v>
      </c>
      <c r="U758">
        <f t="shared" si="55"/>
        <v>63</v>
      </c>
      <c r="V758" s="67">
        <f t="shared" si="56"/>
        <v>0.18</v>
      </c>
      <c r="W758">
        <v>0.61352300000000004</v>
      </c>
      <c r="X758" s="67">
        <f t="shared" si="57"/>
        <v>0.29799999999999999</v>
      </c>
      <c r="Y758">
        <v>0.116871</v>
      </c>
      <c r="Z758" s="67">
        <f t="shared" si="58"/>
        <v>0.29299999999999998</v>
      </c>
      <c r="AA758">
        <f>VLOOKUP($C758,[1]Disability!$1:$1048576,5,FALSE)</f>
        <v>0</v>
      </c>
      <c r="AB758" s="67">
        <f t="shared" si="59"/>
        <v>0</v>
      </c>
      <c r="AC758" t="e">
        <f>VLOOKUP($A758,#REF!,9,FALSE)</f>
        <v>#REF!</v>
      </c>
    </row>
    <row r="759" spans="1:29">
      <c r="A759">
        <v>50179</v>
      </c>
      <c r="B759">
        <v>758</v>
      </c>
      <c r="C759">
        <v>902050</v>
      </c>
      <c r="D759" t="s">
        <v>4235</v>
      </c>
      <c r="E759" t="s">
        <v>4236</v>
      </c>
      <c r="G759" t="e">
        <f>VLOOKUP($H759,[1]BRT!$1:$1048576,1,0)</f>
        <v>#N/A</v>
      </c>
      <c r="H759" t="s">
        <v>4846</v>
      </c>
      <c r="I759">
        <v>37.523651000000001</v>
      </c>
      <c r="J759">
        <v>-122.03573400000001</v>
      </c>
      <c r="K759">
        <v>1078</v>
      </c>
      <c r="L759">
        <v>21</v>
      </c>
      <c r="M759">
        <v>2.8571428569999999</v>
      </c>
      <c r="N759">
        <v>1</v>
      </c>
      <c r="O759">
        <v>2</v>
      </c>
      <c r="P759">
        <v>3</v>
      </c>
      <c r="Q759" t="e">
        <f>VLOOKUP($A759,'[1]SheltersALL_2.17.22'!$1:$1048576,6,0)</f>
        <v>#N/A</v>
      </c>
      <c r="R759" t="str">
        <f>VLOOKUP($A759, [1]FA21_Ridership!$1:$1048576,11, 0)</f>
        <v>NEWARK</v>
      </c>
      <c r="S759" t="str">
        <f>VLOOKUP($A759, [1]FA21_Ridership!$1:$1048576,12, 0)</f>
        <v>ALAMEDA</v>
      </c>
      <c r="T759">
        <f>VLOOKUP($A759, [1]FA21_Ridership!$1:$1048576,13, 0)</f>
        <v>5</v>
      </c>
      <c r="U759">
        <f t="shared" si="55"/>
        <v>63</v>
      </c>
      <c r="V759" s="67">
        <f t="shared" si="56"/>
        <v>0.18</v>
      </c>
      <c r="W759">
        <v>0.83563100000000001</v>
      </c>
      <c r="X759" s="67">
        <f t="shared" si="57"/>
        <v>0.63500000000000001</v>
      </c>
      <c r="Y759">
        <v>0.13644400000000001</v>
      </c>
      <c r="Z759" s="67">
        <f t="shared" si="58"/>
        <v>0.33400000000000002</v>
      </c>
      <c r="AA759">
        <f>VLOOKUP($C759,[1]Disability!$1:$1048576,5,FALSE)</f>
        <v>0</v>
      </c>
      <c r="AB759" s="67">
        <f t="shared" si="59"/>
        <v>0</v>
      </c>
      <c r="AC759" t="e">
        <f>VLOOKUP($A759,#REF!,9,FALSE)</f>
        <v>#REF!</v>
      </c>
    </row>
    <row r="760" spans="1:29">
      <c r="A760">
        <v>56835</v>
      </c>
      <c r="B760">
        <v>759</v>
      </c>
      <c r="C760">
        <v>901270</v>
      </c>
      <c r="D760" t="s">
        <v>4235</v>
      </c>
      <c r="E760" t="s">
        <v>4236</v>
      </c>
      <c r="G760" t="e">
        <f>VLOOKUP($H760,[1]BRT!$1:$1048576,1,0)</f>
        <v>#N/A</v>
      </c>
      <c r="H760" t="s">
        <v>4847</v>
      </c>
      <c r="I760">
        <v>37.545867999999999</v>
      </c>
      <c r="J760">
        <v>-122.04057299999999</v>
      </c>
      <c r="K760">
        <v>1059</v>
      </c>
      <c r="L760">
        <v>21</v>
      </c>
      <c r="M760">
        <v>2.8571428569999999</v>
      </c>
      <c r="N760">
        <v>1</v>
      </c>
      <c r="O760">
        <v>2</v>
      </c>
      <c r="P760">
        <v>3</v>
      </c>
      <c r="Q760" t="e">
        <f>VLOOKUP($A760,'[1]SheltersALL_2.17.22'!$1:$1048576,6,0)</f>
        <v>#N/A</v>
      </c>
      <c r="R760" t="str">
        <f>VLOOKUP($A760, [1]FA21_Ridership!$1:$1048576,11, 0)</f>
        <v>NEWARK</v>
      </c>
      <c r="S760" t="str">
        <f>VLOOKUP($A760, [1]FA21_Ridership!$1:$1048576,12, 0)</f>
        <v>ALAMEDA</v>
      </c>
      <c r="T760">
        <f>VLOOKUP($A760, [1]FA21_Ridership!$1:$1048576,13, 0)</f>
        <v>5</v>
      </c>
      <c r="U760">
        <f t="shared" si="55"/>
        <v>63</v>
      </c>
      <c r="V760" s="67">
        <f t="shared" si="56"/>
        <v>0.18</v>
      </c>
      <c r="W760">
        <v>0.75136099999999995</v>
      </c>
      <c r="X760" s="67">
        <f t="shared" si="57"/>
        <v>0.47799999999999998</v>
      </c>
      <c r="Y760">
        <v>5.1422000000000002E-2</v>
      </c>
      <c r="Z760" s="67">
        <f t="shared" si="58"/>
        <v>8.4000000000000005E-2</v>
      </c>
      <c r="AA760">
        <f>VLOOKUP($C760,[1]Disability!$1:$1048576,5,FALSE)</f>
        <v>0</v>
      </c>
      <c r="AB760" s="67">
        <f t="shared" si="59"/>
        <v>0</v>
      </c>
      <c r="AC760" t="e">
        <f>VLOOKUP($A760,#REF!,9,FALSE)</f>
        <v>#REF!</v>
      </c>
    </row>
    <row r="761" spans="1:29">
      <c r="A761">
        <v>55091</v>
      </c>
      <c r="B761">
        <v>760</v>
      </c>
      <c r="C761">
        <v>900550</v>
      </c>
      <c r="D761" t="s">
        <v>4235</v>
      </c>
      <c r="E761" t="s">
        <v>4236</v>
      </c>
      <c r="G761" t="e">
        <f>VLOOKUP($H761,[1]BRT!$1:$1048576,1,0)</f>
        <v>#N/A</v>
      </c>
      <c r="H761" t="s">
        <v>4843</v>
      </c>
      <c r="I761">
        <v>37.521980999999997</v>
      </c>
      <c r="J761">
        <v>-122.03151099999999</v>
      </c>
      <c r="K761">
        <v>1078</v>
      </c>
      <c r="L761">
        <v>21</v>
      </c>
      <c r="M761">
        <v>2.8571428569999999</v>
      </c>
      <c r="N761">
        <v>1</v>
      </c>
      <c r="O761">
        <v>2</v>
      </c>
      <c r="P761">
        <v>3</v>
      </c>
      <c r="Q761" t="e">
        <f>VLOOKUP($A761,'[1]SheltersALL_2.17.22'!$1:$1048576,6,0)</f>
        <v>#N/A</v>
      </c>
      <c r="R761" t="str">
        <f>VLOOKUP($A761, [1]FA21_Ridership!$1:$1048576,11, 0)</f>
        <v>NEWARK</v>
      </c>
      <c r="S761" t="str">
        <f>VLOOKUP($A761, [1]FA21_Ridership!$1:$1048576,12, 0)</f>
        <v>ALAMEDA</v>
      </c>
      <c r="T761">
        <f>VLOOKUP($A761, [1]FA21_Ridership!$1:$1048576,13, 0)</f>
        <v>5</v>
      </c>
      <c r="U761">
        <f t="shared" si="55"/>
        <v>63</v>
      </c>
      <c r="V761" s="67">
        <f t="shared" si="56"/>
        <v>0.18</v>
      </c>
      <c r="W761">
        <v>0.83563100000000001</v>
      </c>
      <c r="X761" s="67">
        <f t="shared" si="57"/>
        <v>0.63500000000000001</v>
      </c>
      <c r="Y761">
        <v>0.13644400000000001</v>
      </c>
      <c r="Z761" s="67">
        <f t="shared" si="58"/>
        <v>0.33400000000000002</v>
      </c>
      <c r="AA761">
        <f>VLOOKUP($C761,[1]Disability!$1:$1048576,5,FALSE)</f>
        <v>0</v>
      </c>
      <c r="AB761" s="67">
        <f t="shared" si="59"/>
        <v>0</v>
      </c>
      <c r="AC761" t="e">
        <f>VLOOKUP($A761,#REF!,9,FALSE)</f>
        <v>#REF!</v>
      </c>
    </row>
    <row r="762" spans="1:29">
      <c r="A762">
        <v>53484</v>
      </c>
      <c r="B762">
        <v>761</v>
      </c>
      <c r="C762">
        <v>1502950</v>
      </c>
      <c r="D762" t="s">
        <v>4235</v>
      </c>
      <c r="E762" t="s">
        <v>4236</v>
      </c>
      <c r="G762" t="e">
        <f>VLOOKUP($H762,[1]BRT!$1:$1048576,1,0)</f>
        <v>#N/A</v>
      </c>
      <c r="H762" t="s">
        <v>4848</v>
      </c>
      <c r="I762">
        <v>37.719273000000001</v>
      </c>
      <c r="J762">
        <v>-122.15814899999999</v>
      </c>
      <c r="K762">
        <v>963</v>
      </c>
      <c r="L762">
        <v>63</v>
      </c>
      <c r="M762">
        <v>0.95238095199999995</v>
      </c>
      <c r="N762">
        <v>0</v>
      </c>
      <c r="O762">
        <v>1</v>
      </c>
      <c r="P762">
        <v>1</v>
      </c>
      <c r="Q762" t="e">
        <f>VLOOKUP($A762,'[1]SheltersALL_2.17.22'!$1:$1048576,6,0)</f>
        <v>#N/A</v>
      </c>
      <c r="R762" t="str">
        <f>VLOOKUP($A762, [1]FA21_Ridership!$1:$1048576,11, 0)</f>
        <v>SAN LEANDRO</v>
      </c>
      <c r="S762" t="str">
        <f>VLOOKUP($A762, [1]FA21_Ridership!$1:$1048576,12, 0)</f>
        <v>ALAMEDA</v>
      </c>
      <c r="T762">
        <f>VLOOKUP($A762, [1]FA21_Ridership!$1:$1048576,13, 0)</f>
        <v>3</v>
      </c>
      <c r="U762">
        <f t="shared" si="55"/>
        <v>63</v>
      </c>
      <c r="V762" s="67">
        <f t="shared" si="56"/>
        <v>0.18</v>
      </c>
      <c r="W762">
        <v>0.71276099999999998</v>
      </c>
      <c r="X762" s="67">
        <f t="shared" si="57"/>
        <v>0.42399999999999999</v>
      </c>
      <c r="Y762">
        <v>0.34934500000000002</v>
      </c>
      <c r="Z762" s="67">
        <f t="shared" si="58"/>
        <v>0.69499999999999995</v>
      </c>
      <c r="AA762">
        <f>VLOOKUP($C762,[1]Disability!$1:$1048576,5,FALSE)</f>
        <v>1</v>
      </c>
      <c r="AB762" s="67">
        <f t="shared" si="59"/>
        <v>0.72499999999999998</v>
      </c>
      <c r="AC762" t="e">
        <f>VLOOKUP($A762,#REF!,9,FALSE)</f>
        <v>#REF!</v>
      </c>
    </row>
    <row r="763" spans="1:29">
      <c r="A763">
        <v>59746</v>
      </c>
      <c r="B763">
        <v>762</v>
      </c>
      <c r="C763">
        <v>1500170</v>
      </c>
      <c r="D763" t="s">
        <v>4235</v>
      </c>
      <c r="E763" t="s">
        <v>4236</v>
      </c>
      <c r="G763" t="e">
        <f>VLOOKUP($H763,[1]BRT!$1:$1048576,1,0)</f>
        <v>#N/A</v>
      </c>
      <c r="H763" t="s">
        <v>4703</v>
      </c>
      <c r="I763">
        <v>37.717354</v>
      </c>
      <c r="J763">
        <v>-122.15992300000001</v>
      </c>
      <c r="K763">
        <v>963</v>
      </c>
      <c r="L763">
        <v>63</v>
      </c>
      <c r="M763">
        <v>0.95238095199999995</v>
      </c>
      <c r="N763">
        <v>0</v>
      </c>
      <c r="O763">
        <v>1</v>
      </c>
      <c r="P763">
        <v>1</v>
      </c>
      <c r="Q763" t="e">
        <f>VLOOKUP($A763,'[1]SheltersALL_2.17.22'!$1:$1048576,6,0)</f>
        <v>#N/A</v>
      </c>
      <c r="R763" t="str">
        <f>VLOOKUP($A763, [1]FA21_Ridership!$1:$1048576,11, 0)</f>
        <v>SAN LEANDRO</v>
      </c>
      <c r="S763" t="str">
        <f>VLOOKUP($A763, [1]FA21_Ridership!$1:$1048576,12, 0)</f>
        <v>ALAMEDA</v>
      </c>
      <c r="T763">
        <f>VLOOKUP($A763, [1]FA21_Ridership!$1:$1048576,13, 0)</f>
        <v>3</v>
      </c>
      <c r="U763">
        <f t="shared" si="55"/>
        <v>63</v>
      </c>
      <c r="V763" s="67">
        <f t="shared" si="56"/>
        <v>0.18</v>
      </c>
      <c r="W763">
        <v>0.91656199999999999</v>
      </c>
      <c r="X763" s="67">
        <f t="shared" si="57"/>
        <v>0.80300000000000005</v>
      </c>
      <c r="Y763">
        <v>0.32935999999999999</v>
      </c>
      <c r="Z763" s="67">
        <f t="shared" si="58"/>
        <v>0.66700000000000004</v>
      </c>
      <c r="AA763">
        <f>VLOOKUP($C763,[1]Disability!$1:$1048576,5,FALSE)</f>
        <v>1</v>
      </c>
      <c r="AB763" s="67">
        <f t="shared" si="59"/>
        <v>0.72499999999999998</v>
      </c>
      <c r="AC763" t="e">
        <f>VLOOKUP($A763,#REF!,9,FALSE)</f>
        <v>#REF!</v>
      </c>
    </row>
    <row r="764" spans="1:29">
      <c r="A764">
        <v>50960</v>
      </c>
      <c r="B764">
        <v>763</v>
      </c>
      <c r="C764">
        <v>1502030</v>
      </c>
      <c r="D764" t="s">
        <v>4235</v>
      </c>
      <c r="E764" t="s">
        <v>4236</v>
      </c>
      <c r="G764" t="e">
        <f>VLOOKUP($H764,[1]BRT!$1:$1048576,1,0)</f>
        <v>#N/A</v>
      </c>
      <c r="H764" t="s">
        <v>4361</v>
      </c>
      <c r="I764">
        <v>37.701909999999998</v>
      </c>
      <c r="J764">
        <v>-122.136115</v>
      </c>
      <c r="K764">
        <v>963</v>
      </c>
      <c r="L764">
        <v>63</v>
      </c>
      <c r="M764">
        <v>0.95238095199999995</v>
      </c>
      <c r="N764">
        <v>0</v>
      </c>
      <c r="O764">
        <v>1</v>
      </c>
      <c r="P764">
        <v>1</v>
      </c>
      <c r="Q764" t="e">
        <f>VLOOKUP($A764,'[1]SheltersALL_2.17.22'!$1:$1048576,6,0)</f>
        <v>#N/A</v>
      </c>
      <c r="R764" t="str">
        <f>VLOOKUP($A764, [1]FA21_Ridership!$1:$1048576,11, 0)</f>
        <v>SAN LEANDRO</v>
      </c>
      <c r="S764" t="str">
        <f>VLOOKUP($A764, [1]FA21_Ridership!$1:$1048576,12, 0)</f>
        <v>ALAMEDA</v>
      </c>
      <c r="T764">
        <f>VLOOKUP($A764, [1]FA21_Ridership!$1:$1048576,13, 0)</f>
        <v>4</v>
      </c>
      <c r="U764">
        <f t="shared" si="55"/>
        <v>63</v>
      </c>
      <c r="V764" s="67">
        <f t="shared" si="56"/>
        <v>0.18</v>
      </c>
      <c r="W764">
        <v>0.87326199999999998</v>
      </c>
      <c r="X764" s="67">
        <f t="shared" si="57"/>
        <v>0.72</v>
      </c>
      <c r="Y764">
        <v>0.14349999999999999</v>
      </c>
      <c r="Z764" s="67">
        <f t="shared" si="58"/>
        <v>0.34499999999999997</v>
      </c>
      <c r="AA764">
        <f>VLOOKUP($C764,[1]Disability!$1:$1048576,5,FALSE)</f>
        <v>0</v>
      </c>
      <c r="AB764" s="67">
        <f t="shared" si="59"/>
        <v>0</v>
      </c>
      <c r="AC764" t="e">
        <f>VLOOKUP($A764,#REF!,9,FALSE)</f>
        <v>#REF!</v>
      </c>
    </row>
    <row r="765" spans="1:29">
      <c r="A765">
        <v>51939</v>
      </c>
      <c r="B765">
        <v>764</v>
      </c>
      <c r="C765">
        <v>9904820</v>
      </c>
      <c r="D765" t="s">
        <v>4235</v>
      </c>
      <c r="E765" t="s">
        <v>4236</v>
      </c>
      <c r="G765" t="e">
        <f>VLOOKUP($H765,[1]BRT!$1:$1048576,1,0)</f>
        <v>#N/A</v>
      </c>
      <c r="H765" t="s">
        <v>4849</v>
      </c>
      <c r="I765">
        <v>37.701039000000002</v>
      </c>
      <c r="J765">
        <v>-122.149154</v>
      </c>
      <c r="K765">
        <v>963</v>
      </c>
      <c r="L765">
        <v>63</v>
      </c>
      <c r="M765">
        <v>0.95238095199999995</v>
      </c>
      <c r="N765">
        <v>0</v>
      </c>
      <c r="O765">
        <v>1</v>
      </c>
      <c r="P765">
        <v>1</v>
      </c>
      <c r="Q765" t="e">
        <f>VLOOKUP($A765,'[1]SheltersALL_2.17.22'!$1:$1048576,6,0)</f>
        <v>#N/A</v>
      </c>
      <c r="R765" t="str">
        <f>VLOOKUP($A765, [1]FA21_Ridership!$1:$1048576,11, 0)</f>
        <v>SAN LEANDRO</v>
      </c>
      <c r="S765" t="str">
        <f>VLOOKUP($A765, [1]FA21_Ridership!$1:$1048576,12, 0)</f>
        <v>ALAMEDA</v>
      </c>
      <c r="T765">
        <f>VLOOKUP($A765, [1]FA21_Ridership!$1:$1048576,13, 0)</f>
        <v>4</v>
      </c>
      <c r="U765">
        <f t="shared" si="55"/>
        <v>63</v>
      </c>
      <c r="V765" s="67">
        <f t="shared" si="56"/>
        <v>0.18</v>
      </c>
      <c r="W765">
        <v>0.81991800000000004</v>
      </c>
      <c r="X765" s="67">
        <f t="shared" si="57"/>
        <v>0.61199999999999999</v>
      </c>
      <c r="Y765">
        <v>0.55934499999999998</v>
      </c>
      <c r="Z765" s="67">
        <f t="shared" si="58"/>
        <v>0.90400000000000003</v>
      </c>
      <c r="AA765">
        <f>VLOOKUP($C765,[1]Disability!$1:$1048576,5,FALSE)</f>
        <v>0</v>
      </c>
      <c r="AB765" s="67">
        <f t="shared" si="59"/>
        <v>0</v>
      </c>
      <c r="AC765" t="e">
        <f>VLOOKUP($A765,#REF!,9,FALSE)</f>
        <v>#REF!</v>
      </c>
    </row>
    <row r="766" spans="1:29">
      <c r="A766">
        <v>51313</v>
      </c>
      <c r="B766">
        <v>765</v>
      </c>
      <c r="C766">
        <v>701380</v>
      </c>
      <c r="D766" t="s">
        <v>4235</v>
      </c>
      <c r="E766" t="s">
        <v>4236</v>
      </c>
      <c r="G766" t="e">
        <f>VLOOKUP($H766,[1]BRT!$1:$1048576,1,0)</f>
        <v>#N/A</v>
      </c>
      <c r="H766" t="s">
        <v>4841</v>
      </c>
      <c r="I766">
        <v>37.566521999999999</v>
      </c>
      <c r="J766">
        <v>-122.035995</v>
      </c>
      <c r="K766">
        <v>1060</v>
      </c>
      <c r="L766">
        <v>21</v>
      </c>
      <c r="M766">
        <v>2.8571428569999999</v>
      </c>
      <c r="N766">
        <v>0</v>
      </c>
      <c r="O766">
        <v>3</v>
      </c>
      <c r="P766">
        <v>3</v>
      </c>
      <c r="Q766" t="e">
        <f>VLOOKUP($A766,'[1]SheltersALL_2.17.22'!$1:$1048576,6,0)</f>
        <v>#N/A</v>
      </c>
      <c r="R766" t="str">
        <f>VLOOKUP($A766, [1]FA21_Ridership!$1:$1048576,11, 0)</f>
        <v>FREMONT</v>
      </c>
      <c r="S766" t="str">
        <f>VLOOKUP($A766, [1]FA21_Ridership!$1:$1048576,12, 0)</f>
        <v>ALAMEDA</v>
      </c>
      <c r="T766">
        <f>VLOOKUP($A766, [1]FA21_Ridership!$1:$1048576,13, 0)</f>
        <v>5</v>
      </c>
      <c r="U766">
        <f t="shared" si="55"/>
        <v>63</v>
      </c>
      <c r="V766" s="67">
        <f t="shared" si="56"/>
        <v>0.18</v>
      </c>
      <c r="W766">
        <v>0.64790999999999999</v>
      </c>
      <c r="X766" s="67">
        <f t="shared" si="57"/>
        <v>0.33700000000000002</v>
      </c>
      <c r="Y766">
        <v>2.7331000000000001E-2</v>
      </c>
      <c r="Z766" s="67">
        <f t="shared" si="58"/>
        <v>3.1E-2</v>
      </c>
      <c r="AA766">
        <f>VLOOKUP($C766,[1]Disability!$1:$1048576,5,FALSE)</f>
        <v>0</v>
      </c>
      <c r="AB766" s="67">
        <f t="shared" si="59"/>
        <v>0</v>
      </c>
      <c r="AC766" t="e">
        <f>VLOOKUP($A766,#REF!,9,FALSE)</f>
        <v>#REF!</v>
      </c>
    </row>
    <row r="767" spans="1:29">
      <c r="A767">
        <v>59165</v>
      </c>
      <c r="B767">
        <v>766</v>
      </c>
      <c r="C767">
        <v>1304100</v>
      </c>
      <c r="D767" t="s">
        <v>4235</v>
      </c>
      <c r="E767" t="s">
        <v>4236</v>
      </c>
      <c r="G767" t="e">
        <f>VLOOKUP($H767,[1]BRT!$1:$1048576,1,0)</f>
        <v>#N/A</v>
      </c>
      <c r="H767" t="s">
        <v>4850</v>
      </c>
      <c r="I767">
        <v>37.975777000000001</v>
      </c>
      <c r="J767">
        <v>-122.316552</v>
      </c>
      <c r="K767">
        <v>56</v>
      </c>
      <c r="L767">
        <v>21</v>
      </c>
      <c r="M767">
        <v>2.8571428569999999</v>
      </c>
      <c r="N767">
        <v>0</v>
      </c>
      <c r="O767">
        <v>3</v>
      </c>
      <c r="P767">
        <v>3</v>
      </c>
      <c r="Q767" t="e">
        <f>VLOOKUP($A767,'[1]SheltersALL_2.17.22'!$1:$1048576,6,0)</f>
        <v>#N/A</v>
      </c>
      <c r="R767" t="str">
        <f>VLOOKUP($A767, [1]FA21_Ridership!$1:$1048576,11, 0)</f>
        <v>RICHMOND</v>
      </c>
      <c r="S767" t="str">
        <f>VLOOKUP($A767, [1]FA21_Ridership!$1:$1048576,12, 0)</f>
        <v>CONTRA COSTA</v>
      </c>
      <c r="T767">
        <f>VLOOKUP($A767, [1]FA21_Ridership!$1:$1048576,13, 0)</f>
        <v>1</v>
      </c>
      <c r="U767">
        <f t="shared" si="55"/>
        <v>63</v>
      </c>
      <c r="V767" s="67">
        <f t="shared" si="56"/>
        <v>0.18</v>
      </c>
      <c r="W767">
        <v>0.67328699999999997</v>
      </c>
      <c r="X767" s="67">
        <f t="shared" si="57"/>
        <v>0.36099999999999999</v>
      </c>
      <c r="Y767">
        <v>0.21549199999999999</v>
      </c>
      <c r="Z767" s="67">
        <f t="shared" si="58"/>
        <v>0.497</v>
      </c>
      <c r="AA767">
        <f>VLOOKUP($C767,[1]Disability!$1:$1048576,5,FALSE)</f>
        <v>0</v>
      </c>
      <c r="AB767" s="67">
        <f t="shared" si="59"/>
        <v>0</v>
      </c>
      <c r="AC767" t="e">
        <f>VLOOKUP($A767,#REF!,9,FALSE)</f>
        <v>#REF!</v>
      </c>
    </row>
    <row r="768" spans="1:29">
      <c r="A768">
        <v>50820</v>
      </c>
      <c r="B768">
        <v>767</v>
      </c>
      <c r="C768">
        <v>1100110</v>
      </c>
      <c r="D768" t="s">
        <v>4235</v>
      </c>
      <c r="E768" t="s">
        <v>4236</v>
      </c>
      <c r="G768" t="e">
        <f>VLOOKUP($H768,[1]BRT!$1:$1048576,1,0)</f>
        <v>#N/A</v>
      </c>
      <c r="H768" t="s">
        <v>4851</v>
      </c>
      <c r="I768">
        <v>37.820573000000003</v>
      </c>
      <c r="J768">
        <v>-122.24428899999999</v>
      </c>
      <c r="K768">
        <v>1016</v>
      </c>
      <c r="L768">
        <v>31.7</v>
      </c>
      <c r="M768">
        <v>1.8927444790000001</v>
      </c>
      <c r="N768">
        <v>1</v>
      </c>
      <c r="O768">
        <v>1</v>
      </c>
      <c r="P768">
        <v>2</v>
      </c>
      <c r="Q768" t="e">
        <f>VLOOKUP($A768,'[1]SheltersALL_2.17.22'!$1:$1048576,6,0)</f>
        <v>#N/A</v>
      </c>
      <c r="R768" t="str">
        <f>VLOOKUP($A768, [1]FA21_Ridership!$1:$1048576,11, 0)</f>
        <v>PIEDMONT</v>
      </c>
      <c r="S768" t="str">
        <f>VLOOKUP($A768, [1]FA21_Ridership!$1:$1048576,12, 0)</f>
        <v>ALAMEDA</v>
      </c>
      <c r="T768">
        <f>VLOOKUP($A768, [1]FA21_Ridership!$1:$1048576,13, 0)</f>
        <v>2</v>
      </c>
      <c r="U768">
        <f t="shared" si="55"/>
        <v>63.4</v>
      </c>
      <c r="V768" s="67">
        <f t="shared" si="56"/>
        <v>0.184</v>
      </c>
      <c r="W768">
        <v>0.386297</v>
      </c>
      <c r="X768" s="67">
        <f t="shared" si="57"/>
        <v>0.11600000000000001</v>
      </c>
      <c r="Y768">
        <v>8.0169999999999998E-3</v>
      </c>
      <c r="Z768" s="67">
        <f t="shared" si="58"/>
        <v>5.0000000000000001E-3</v>
      </c>
      <c r="AA768">
        <f>VLOOKUP($C768,[1]Disability!$1:$1048576,5,FALSE)</f>
        <v>0</v>
      </c>
      <c r="AB768" s="67">
        <f t="shared" si="59"/>
        <v>0</v>
      </c>
      <c r="AC768" t="e">
        <f>VLOOKUP($A768,#REF!,9,FALSE)</f>
        <v>#REF!</v>
      </c>
    </row>
    <row r="769" spans="1:29">
      <c r="A769">
        <v>56810</v>
      </c>
      <c r="B769">
        <v>768</v>
      </c>
      <c r="C769">
        <v>101110</v>
      </c>
      <c r="D769" t="s">
        <v>4235</v>
      </c>
      <c r="E769" t="s">
        <v>4236</v>
      </c>
      <c r="G769" t="e">
        <f>VLOOKUP($H769,[1]BRT!$1:$1048576,1,0)</f>
        <v>#N/A</v>
      </c>
      <c r="H769" t="s">
        <v>4651</v>
      </c>
      <c r="I769">
        <v>37.757911</v>
      </c>
      <c r="J769">
        <v>-122.23670799999999</v>
      </c>
      <c r="K769">
        <v>962</v>
      </c>
      <c r="L769">
        <v>31.8</v>
      </c>
      <c r="M769">
        <v>1.886792453</v>
      </c>
      <c r="N769">
        <v>0</v>
      </c>
      <c r="O769">
        <v>2</v>
      </c>
      <c r="P769">
        <v>2</v>
      </c>
      <c r="Q769" t="e">
        <f>VLOOKUP($A769,'[1]SheltersALL_2.17.22'!$1:$1048576,6,0)</f>
        <v>#N/A</v>
      </c>
      <c r="R769" t="str">
        <f>VLOOKUP($A769, [1]FA21_Ridership!$1:$1048576,11, 0)</f>
        <v>ALAMEDA</v>
      </c>
      <c r="S769" t="str">
        <f>VLOOKUP($A769, [1]FA21_Ridership!$1:$1048576,12, 0)</f>
        <v>ALAMEDA</v>
      </c>
      <c r="T769">
        <f>VLOOKUP($A769, [1]FA21_Ridership!$1:$1048576,13, 0)</f>
        <v>3</v>
      </c>
      <c r="U769">
        <f t="shared" si="55"/>
        <v>63.6</v>
      </c>
      <c r="V769" s="67">
        <f t="shared" si="56"/>
        <v>0.184</v>
      </c>
      <c r="W769">
        <v>0.39983200000000002</v>
      </c>
      <c r="X769" s="67">
        <f t="shared" si="57"/>
        <v>0.126</v>
      </c>
      <c r="Y769">
        <v>2.862E-2</v>
      </c>
      <c r="Z769" s="67">
        <f t="shared" si="58"/>
        <v>3.5000000000000003E-2</v>
      </c>
      <c r="AA769">
        <f>VLOOKUP($C769,[1]Disability!$1:$1048576,5,FALSE)</f>
        <v>0</v>
      </c>
      <c r="AB769" s="67">
        <f t="shared" si="59"/>
        <v>0</v>
      </c>
      <c r="AC769" t="e">
        <f>VLOOKUP($A769,#REF!,9,FALSE)</f>
        <v>#REF!</v>
      </c>
    </row>
    <row r="770" spans="1:29">
      <c r="A770">
        <v>50821</v>
      </c>
      <c r="B770">
        <v>769</v>
      </c>
      <c r="C770">
        <v>9901560</v>
      </c>
      <c r="D770" t="s">
        <v>4235</v>
      </c>
      <c r="E770" t="s">
        <v>4236</v>
      </c>
      <c r="G770" t="e">
        <f>VLOOKUP($H770,[1]BRT!$1:$1048576,1,0)</f>
        <v>#N/A</v>
      </c>
      <c r="H770" t="s">
        <v>4852</v>
      </c>
      <c r="I770">
        <v>37.737155000000001</v>
      </c>
      <c r="J770">
        <v>-122.248932</v>
      </c>
      <c r="K770">
        <v>952</v>
      </c>
      <c r="L770">
        <v>31.8</v>
      </c>
      <c r="M770">
        <v>1.886792453</v>
      </c>
      <c r="N770">
        <v>0</v>
      </c>
      <c r="O770">
        <v>2</v>
      </c>
      <c r="P770">
        <v>2</v>
      </c>
      <c r="Q770" t="e">
        <f>VLOOKUP($A770,'[1]SheltersALL_2.17.22'!$1:$1048576,6,0)</f>
        <v>#N/A</v>
      </c>
      <c r="R770" t="str">
        <f>VLOOKUP($A770, [1]FA21_Ridership!$1:$1048576,11, 0)</f>
        <v>ALAMEDA</v>
      </c>
      <c r="S770" t="str">
        <f>VLOOKUP($A770, [1]FA21_Ridership!$1:$1048576,12, 0)</f>
        <v>ALAMEDA</v>
      </c>
      <c r="T770">
        <f>VLOOKUP($A770, [1]FA21_Ridership!$1:$1048576,13, 0)</f>
        <v>3</v>
      </c>
      <c r="U770">
        <f t="shared" ref="U770:U833" si="60">$L770*$P770</f>
        <v>63.6</v>
      </c>
      <c r="V770" s="67">
        <f t="shared" ref="V770:V833" si="61">_xlfn.PERCENTRANK.INC($U$2:$U$4161,U770)</f>
        <v>0.184</v>
      </c>
      <c r="W770">
        <v>0.67517000000000005</v>
      </c>
      <c r="X770" s="67">
        <f t="shared" ref="X770:X833" si="62">_xlfn.PERCENTRANK.INC($W$2:$W$4161,W770)</f>
        <v>0.36599999999999999</v>
      </c>
      <c r="Y770">
        <v>6.0373999999999997E-2</v>
      </c>
      <c r="Z770" s="67">
        <f t="shared" ref="Z770:Z833" si="63">_xlfn.PERCENTRANK.INC($Y$2:$Y$4161,Y770)</f>
        <v>0.109</v>
      </c>
      <c r="AA770">
        <f>VLOOKUP($C770,[1]Disability!$1:$1048576,5,FALSE)</f>
        <v>0</v>
      </c>
      <c r="AB770" s="67">
        <f t="shared" ref="AB770:AB833" si="64">_xlfn.PERCENTRANK.INC($AA$2:$AA$4163,AA770)</f>
        <v>0</v>
      </c>
      <c r="AC770" t="e">
        <f>VLOOKUP($A770,#REF!,9,FALSE)</f>
        <v>#REF!</v>
      </c>
    </row>
    <row r="771" spans="1:29">
      <c r="A771">
        <v>57075</v>
      </c>
      <c r="B771">
        <v>770</v>
      </c>
      <c r="C771">
        <v>9800180</v>
      </c>
      <c r="D771" t="s">
        <v>4235</v>
      </c>
      <c r="E771" t="s">
        <v>4236</v>
      </c>
      <c r="G771" t="e">
        <f>VLOOKUP($H771,[1]BRT!$1:$1048576,1,0)</f>
        <v>#N/A</v>
      </c>
      <c r="H771" t="s">
        <v>4853</v>
      </c>
      <c r="I771">
        <v>37.667737000000002</v>
      </c>
      <c r="J771">
        <v>-122.097893</v>
      </c>
      <c r="K771">
        <v>991</v>
      </c>
      <c r="L771">
        <v>32</v>
      </c>
      <c r="M771">
        <v>1.875</v>
      </c>
      <c r="N771">
        <v>2</v>
      </c>
      <c r="O771">
        <v>0</v>
      </c>
      <c r="P771">
        <v>2</v>
      </c>
      <c r="Q771" t="e">
        <f>VLOOKUP($A771,'[1]SheltersALL_2.17.22'!$1:$1048576,6,0)</f>
        <v>#N/A</v>
      </c>
      <c r="R771" t="str">
        <f>VLOOKUP($A771, [1]FA21_Ridership!$1:$1048576,11, 0)</f>
        <v>COUNTY-ALAMEDA</v>
      </c>
      <c r="S771" t="str">
        <f>VLOOKUP($A771, [1]FA21_Ridership!$1:$1048576,12, 0)</f>
        <v>ALAMEDA</v>
      </c>
      <c r="T771">
        <f>VLOOKUP($A771, [1]FA21_Ridership!$1:$1048576,13, 0)</f>
        <v>4</v>
      </c>
      <c r="U771">
        <f t="shared" si="60"/>
        <v>64</v>
      </c>
      <c r="V771" s="67">
        <f t="shared" si="61"/>
        <v>0.184</v>
      </c>
      <c r="W771">
        <v>0.93832899999999997</v>
      </c>
      <c r="X771" s="67">
        <f t="shared" si="62"/>
        <v>0.85499999999999998</v>
      </c>
      <c r="Y771">
        <v>0.332542</v>
      </c>
      <c r="Z771" s="67">
        <f t="shared" si="63"/>
        <v>0.67600000000000005</v>
      </c>
      <c r="AA771">
        <f>VLOOKUP($C771,[1]Disability!$1:$1048576,5,FALSE)</f>
        <v>0</v>
      </c>
      <c r="AB771" s="67">
        <f t="shared" si="64"/>
        <v>0</v>
      </c>
      <c r="AC771" t="e">
        <f>VLOOKUP($A771,#REF!,9,FALSE)</f>
        <v>#REF!</v>
      </c>
    </row>
    <row r="772" spans="1:29">
      <c r="A772">
        <v>50403</v>
      </c>
      <c r="B772">
        <v>771</v>
      </c>
      <c r="C772">
        <v>1031780</v>
      </c>
      <c r="D772" t="s">
        <v>4235</v>
      </c>
      <c r="E772" t="s">
        <v>4236</v>
      </c>
      <c r="G772" t="e">
        <f>VLOOKUP($H772,[1]BRT!$1:$1048576,1,0)</f>
        <v>#N/A</v>
      </c>
      <c r="H772" t="s">
        <v>4854</v>
      </c>
      <c r="I772">
        <v>37.810813000000003</v>
      </c>
      <c r="J772">
        <v>-122.267019</v>
      </c>
      <c r="K772">
        <v>1018</v>
      </c>
      <c r="L772">
        <v>32</v>
      </c>
      <c r="M772">
        <v>1.875</v>
      </c>
      <c r="N772">
        <v>1</v>
      </c>
      <c r="O772">
        <v>1</v>
      </c>
      <c r="P772">
        <v>2</v>
      </c>
      <c r="Q772" t="e">
        <f>VLOOKUP($A772,'[1]SheltersALL_2.17.22'!$1:$1048576,6,0)</f>
        <v>#N/A</v>
      </c>
      <c r="R772" t="str">
        <f>VLOOKUP($A772, [1]FA21_Ridership!$1:$1048576,11, 0)</f>
        <v>OAKLAND</v>
      </c>
      <c r="S772" t="str">
        <f>VLOOKUP($A772, [1]FA21_Ridership!$1:$1048576,12, 0)</f>
        <v>ALAMEDA</v>
      </c>
      <c r="T772">
        <f>VLOOKUP($A772, [1]FA21_Ridership!$1:$1048576,13, 0)</f>
        <v>2</v>
      </c>
      <c r="U772">
        <f t="shared" si="60"/>
        <v>64</v>
      </c>
      <c r="V772" s="67">
        <f t="shared" si="61"/>
        <v>0.184</v>
      </c>
      <c r="W772">
        <v>0.78449500000000005</v>
      </c>
      <c r="X772" s="67">
        <f t="shared" si="62"/>
        <v>0.55800000000000005</v>
      </c>
      <c r="Y772">
        <v>0.50342699999999996</v>
      </c>
      <c r="Z772" s="67">
        <f t="shared" si="63"/>
        <v>0.86099999999999999</v>
      </c>
      <c r="AA772">
        <f>VLOOKUP($C772,[1]Disability!$1:$1048576,5,FALSE)</f>
        <v>2</v>
      </c>
      <c r="AB772" s="67">
        <f t="shared" si="64"/>
        <v>0.91600000000000004</v>
      </c>
      <c r="AC772" t="e">
        <f>VLOOKUP($A772,#REF!,9,FALSE)</f>
        <v>#REF!</v>
      </c>
    </row>
    <row r="773" spans="1:29">
      <c r="A773">
        <v>56346</v>
      </c>
      <c r="B773">
        <v>772</v>
      </c>
      <c r="C773">
        <v>1002820</v>
      </c>
      <c r="D773" t="s">
        <v>4235</v>
      </c>
      <c r="E773" t="s">
        <v>4236</v>
      </c>
      <c r="G773" t="e">
        <f>VLOOKUP($H773,[1]BRT!$1:$1048576,1,0)</f>
        <v>#N/A</v>
      </c>
      <c r="H773" t="s">
        <v>4855</v>
      </c>
      <c r="I773">
        <v>37.836064</v>
      </c>
      <c r="J773">
        <v>-122.255608</v>
      </c>
      <c r="K773">
        <v>1018</v>
      </c>
      <c r="L773">
        <v>32.700000000000003</v>
      </c>
      <c r="M773">
        <v>1.8348623850000001</v>
      </c>
      <c r="N773">
        <v>1</v>
      </c>
      <c r="O773">
        <v>1</v>
      </c>
      <c r="P773">
        <v>2</v>
      </c>
      <c r="Q773" t="e">
        <f>VLOOKUP($A773,'[1]SheltersALL_2.17.22'!$1:$1048576,6,0)</f>
        <v>#N/A</v>
      </c>
      <c r="R773" t="str">
        <f>VLOOKUP($A773, [1]FA21_Ridership!$1:$1048576,11, 0)</f>
        <v>OAKLAND</v>
      </c>
      <c r="S773" t="str">
        <f>VLOOKUP($A773, [1]FA21_Ridership!$1:$1048576,12, 0)</f>
        <v>ALAMEDA</v>
      </c>
      <c r="T773">
        <f>VLOOKUP($A773, [1]FA21_Ridership!$1:$1048576,13, 0)</f>
        <v>2</v>
      </c>
      <c r="U773">
        <f t="shared" si="60"/>
        <v>65.400000000000006</v>
      </c>
      <c r="V773" s="67">
        <f t="shared" si="61"/>
        <v>0.185</v>
      </c>
      <c r="W773">
        <v>0.18512500000000001</v>
      </c>
      <c r="X773" s="67">
        <f t="shared" si="62"/>
        <v>8.0000000000000002E-3</v>
      </c>
      <c r="Y773">
        <v>9.8580000000000001E-2</v>
      </c>
      <c r="Z773" s="67">
        <f t="shared" si="63"/>
        <v>0.24299999999999999</v>
      </c>
      <c r="AA773">
        <f>VLOOKUP($C773,[1]Disability!$1:$1048576,5,FALSE)</f>
        <v>1</v>
      </c>
      <c r="AB773" s="67">
        <f t="shared" si="64"/>
        <v>0.72499999999999998</v>
      </c>
      <c r="AC773" t="e">
        <f>VLOOKUP($A773,#REF!,9,FALSE)</f>
        <v>#REF!</v>
      </c>
    </row>
    <row r="774" spans="1:29">
      <c r="A774">
        <v>59665</v>
      </c>
      <c r="B774">
        <v>773</v>
      </c>
      <c r="C774">
        <v>800190</v>
      </c>
      <c r="D774" t="s">
        <v>4235</v>
      </c>
      <c r="E774" t="s">
        <v>4236</v>
      </c>
      <c r="G774" t="e">
        <f>VLOOKUP($H774,[1]BRT!$1:$1048576,1,0)</f>
        <v>#N/A</v>
      </c>
      <c r="H774" t="s">
        <v>4856</v>
      </c>
      <c r="I774">
        <v>37.668723</v>
      </c>
      <c r="J774">
        <v>-122.095696</v>
      </c>
      <c r="K774">
        <v>990</v>
      </c>
      <c r="L774">
        <v>32.799999999999997</v>
      </c>
      <c r="M774">
        <v>1.8292682929999999</v>
      </c>
      <c r="N774">
        <v>2</v>
      </c>
      <c r="O774">
        <v>0</v>
      </c>
      <c r="P774">
        <v>2</v>
      </c>
      <c r="Q774" t="e">
        <f>VLOOKUP($A774,'[1]SheltersALL_2.17.22'!$1:$1048576,6,0)</f>
        <v>#N/A</v>
      </c>
      <c r="R774" t="str">
        <f>VLOOKUP($A774, [1]FA21_Ridership!$1:$1048576,11, 0)</f>
        <v>HAYWARD</v>
      </c>
      <c r="S774" t="str">
        <f>VLOOKUP($A774, [1]FA21_Ridership!$1:$1048576,12, 0)</f>
        <v>ALAMEDA</v>
      </c>
      <c r="T774">
        <f>VLOOKUP($A774, [1]FA21_Ridership!$1:$1048576,13, 0)</f>
        <v>4</v>
      </c>
      <c r="U774">
        <f t="shared" si="60"/>
        <v>65.599999999999994</v>
      </c>
      <c r="V774" s="67">
        <f t="shared" si="61"/>
        <v>0.185</v>
      </c>
      <c r="W774">
        <v>0.93832899999999997</v>
      </c>
      <c r="X774" s="67">
        <f t="shared" si="62"/>
        <v>0.85499999999999998</v>
      </c>
      <c r="Y774">
        <v>0.332542</v>
      </c>
      <c r="Z774" s="67">
        <f t="shared" si="63"/>
        <v>0.67600000000000005</v>
      </c>
      <c r="AA774">
        <f>VLOOKUP($C774,[1]Disability!$1:$1048576,5,FALSE)</f>
        <v>1</v>
      </c>
      <c r="AB774" s="67">
        <f t="shared" si="64"/>
        <v>0.72499999999999998</v>
      </c>
      <c r="AC774" t="e">
        <f>VLOOKUP($A774,#REF!,9,FALSE)</f>
        <v>#REF!</v>
      </c>
    </row>
    <row r="775" spans="1:29">
      <c r="A775">
        <v>51239</v>
      </c>
      <c r="B775">
        <v>774</v>
      </c>
      <c r="C775">
        <v>1502280</v>
      </c>
      <c r="D775" t="s">
        <v>4235</v>
      </c>
      <c r="E775" t="s">
        <v>4236</v>
      </c>
      <c r="G775" t="e">
        <f>VLOOKUP($H775,[1]BRT!$1:$1048576,1,0)</f>
        <v>#N/A</v>
      </c>
      <c r="H775" t="s">
        <v>4857</v>
      </c>
      <c r="I775">
        <v>37.686568000000001</v>
      </c>
      <c r="J775">
        <v>-122.134812</v>
      </c>
      <c r="K775">
        <v>993</v>
      </c>
      <c r="L775">
        <v>33</v>
      </c>
      <c r="M775">
        <v>1.818181818</v>
      </c>
      <c r="N775">
        <v>1</v>
      </c>
      <c r="O775">
        <v>1</v>
      </c>
      <c r="P775">
        <v>2</v>
      </c>
      <c r="Q775" t="e">
        <f>VLOOKUP($A775,'[1]SheltersALL_2.17.22'!$1:$1048576,6,0)</f>
        <v>#N/A</v>
      </c>
      <c r="R775" t="str">
        <f>VLOOKUP($A775, [1]FA21_Ridership!$1:$1048576,11, 0)</f>
        <v>SAN LEANDRO</v>
      </c>
      <c r="S775" t="str">
        <f>VLOOKUP($A775, [1]FA21_Ridership!$1:$1048576,12, 0)</f>
        <v>ALAMEDA</v>
      </c>
      <c r="T775">
        <f>VLOOKUP($A775, [1]FA21_Ridership!$1:$1048576,13, 0)</f>
        <v>4</v>
      </c>
      <c r="U775">
        <f t="shared" si="60"/>
        <v>66</v>
      </c>
      <c r="V775" s="67">
        <f t="shared" si="61"/>
        <v>0.185</v>
      </c>
      <c r="W775">
        <v>0.85821899999999995</v>
      </c>
      <c r="X775" s="67">
        <f t="shared" si="62"/>
        <v>0.69299999999999995</v>
      </c>
      <c r="Y775">
        <v>0.33356200000000003</v>
      </c>
      <c r="Z775" s="67">
        <f t="shared" si="63"/>
        <v>0.67800000000000005</v>
      </c>
      <c r="AA775">
        <f>VLOOKUP($C775,[1]Disability!$1:$1048576,5,FALSE)</f>
        <v>0</v>
      </c>
      <c r="AB775" s="67">
        <f t="shared" si="64"/>
        <v>0</v>
      </c>
      <c r="AC775" t="e">
        <f>VLOOKUP($A775,#REF!,9,FALSE)</f>
        <v>#REF!</v>
      </c>
    </row>
    <row r="776" spans="1:29">
      <c r="A776">
        <v>53510</v>
      </c>
      <c r="B776">
        <v>775</v>
      </c>
      <c r="C776">
        <v>802700</v>
      </c>
      <c r="D776" t="s">
        <v>4235</v>
      </c>
      <c r="E776" t="s">
        <v>4236</v>
      </c>
      <c r="G776" t="e">
        <f>VLOOKUP($H776,[1]BRT!$1:$1048576,1,0)</f>
        <v>#N/A</v>
      </c>
      <c r="H776" t="s">
        <v>4858</v>
      </c>
      <c r="I776">
        <v>37.607573000000002</v>
      </c>
      <c r="J776">
        <v>-122.054931</v>
      </c>
      <c r="K776">
        <v>990</v>
      </c>
      <c r="L776">
        <v>33</v>
      </c>
      <c r="M776">
        <v>1.818181818</v>
      </c>
      <c r="N776">
        <v>0</v>
      </c>
      <c r="O776">
        <v>2</v>
      </c>
      <c r="P776">
        <v>2</v>
      </c>
      <c r="Q776" t="e">
        <f>VLOOKUP($A776,'[1]SheltersALL_2.17.22'!$1:$1048576,6,0)</f>
        <v>#N/A</v>
      </c>
      <c r="R776" t="str">
        <f>VLOOKUP($A776, [1]FA21_Ridership!$1:$1048576,11, 0)</f>
        <v>HAYWARD</v>
      </c>
      <c r="S776" t="str">
        <f>VLOOKUP($A776, [1]FA21_Ridership!$1:$1048576,12, 0)</f>
        <v>ALAMEDA</v>
      </c>
      <c r="T776">
        <f>VLOOKUP($A776, [1]FA21_Ridership!$1:$1048576,13, 0)</f>
        <v>4</v>
      </c>
      <c r="U776">
        <f t="shared" si="60"/>
        <v>66</v>
      </c>
      <c r="V776" s="67">
        <f t="shared" si="61"/>
        <v>0.185</v>
      </c>
      <c r="W776">
        <v>0.75361400000000001</v>
      </c>
      <c r="X776" s="67">
        <f t="shared" si="62"/>
        <v>0.48</v>
      </c>
      <c r="Y776">
        <v>0.15021999999999999</v>
      </c>
      <c r="Z776" s="67">
        <f t="shared" si="63"/>
        <v>0.35899999999999999</v>
      </c>
      <c r="AA776">
        <f>VLOOKUP($C776,[1]Disability!$1:$1048576,5,FALSE)</f>
        <v>0</v>
      </c>
      <c r="AB776" s="67">
        <f t="shared" si="64"/>
        <v>0</v>
      </c>
      <c r="AC776" t="e">
        <f>VLOOKUP($A776,#REF!,9,FALSE)</f>
        <v>#REF!</v>
      </c>
    </row>
    <row r="777" spans="1:29">
      <c r="A777">
        <v>56433</v>
      </c>
      <c r="B777">
        <v>776</v>
      </c>
      <c r="C777">
        <v>102730</v>
      </c>
      <c r="D777" t="s">
        <v>4235</v>
      </c>
      <c r="E777" t="s">
        <v>4236</v>
      </c>
      <c r="G777" t="e">
        <f>VLOOKUP($H777,[1]BRT!$1:$1048576,1,0)</f>
        <v>#N/A</v>
      </c>
      <c r="H777" t="s">
        <v>4859</v>
      </c>
      <c r="I777">
        <v>37.769630999999997</v>
      </c>
      <c r="J777">
        <v>-122.238167</v>
      </c>
      <c r="K777">
        <v>1116</v>
      </c>
      <c r="L777">
        <v>16.899999999999999</v>
      </c>
      <c r="M777">
        <v>3.5502958580000001</v>
      </c>
      <c r="N777">
        <v>2</v>
      </c>
      <c r="O777">
        <v>2</v>
      </c>
      <c r="P777">
        <v>4</v>
      </c>
      <c r="Q777" t="e">
        <f>VLOOKUP($A777,'[1]SheltersALL_2.17.22'!$1:$1048576,6,0)</f>
        <v>#N/A</v>
      </c>
      <c r="R777" t="str">
        <f>VLOOKUP($A777, [1]FA21_Ridership!$1:$1048576,11, 0)</f>
        <v>ALAMEDA</v>
      </c>
      <c r="S777" t="str">
        <f>VLOOKUP($A777, [1]FA21_Ridership!$1:$1048576,12, 0)</f>
        <v>ALAMEDA</v>
      </c>
      <c r="T777">
        <f>VLOOKUP($A777, [1]FA21_Ridership!$1:$1048576,13, 0)</f>
        <v>3</v>
      </c>
      <c r="U777">
        <f t="shared" si="60"/>
        <v>67.599999999999994</v>
      </c>
      <c r="V777" s="67">
        <f t="shared" si="61"/>
        <v>0.186</v>
      </c>
      <c r="W777">
        <v>0.52729999999999999</v>
      </c>
      <c r="X777" s="67">
        <f t="shared" si="62"/>
        <v>0.219</v>
      </c>
      <c r="Y777">
        <v>0.13431599999999999</v>
      </c>
      <c r="Z777" s="67">
        <f t="shared" si="63"/>
        <v>0.32500000000000001</v>
      </c>
      <c r="AA777">
        <f>VLOOKUP($C777,[1]Disability!$1:$1048576,5,FALSE)</f>
        <v>0</v>
      </c>
      <c r="AB777" s="67">
        <f t="shared" si="64"/>
        <v>0</v>
      </c>
      <c r="AC777" t="e">
        <f>VLOOKUP($A777,#REF!,9,FALSE)</f>
        <v>#REF!</v>
      </c>
    </row>
    <row r="778" spans="1:29">
      <c r="A778">
        <v>53371</v>
      </c>
      <c r="B778">
        <v>777</v>
      </c>
      <c r="C778">
        <v>500930</v>
      </c>
      <c r="D778" t="s">
        <v>4235</v>
      </c>
      <c r="E778" t="s">
        <v>4236</v>
      </c>
      <c r="G778" t="e">
        <f>VLOOKUP($H778,[1]BRT!$1:$1048576,1,0)</f>
        <v>#N/A</v>
      </c>
      <c r="H778" t="s">
        <v>4582</v>
      </c>
      <c r="I778">
        <v>37.903182999999999</v>
      </c>
      <c r="J778">
        <v>-122.293992</v>
      </c>
      <c r="K778">
        <v>845</v>
      </c>
      <c r="L778">
        <v>34</v>
      </c>
      <c r="M778">
        <v>1.7647058819999999</v>
      </c>
      <c r="N778">
        <v>2</v>
      </c>
      <c r="O778">
        <v>0</v>
      </c>
      <c r="P778">
        <v>2</v>
      </c>
      <c r="Q778" t="e">
        <f>VLOOKUP($A778,'[1]SheltersALL_2.17.22'!$1:$1048576,6,0)</f>
        <v>#N/A</v>
      </c>
      <c r="R778" t="str">
        <f>VLOOKUP($A778, [1]FA21_Ridership!$1:$1048576,11, 0)</f>
        <v>EL CERRITO</v>
      </c>
      <c r="S778" t="str">
        <f>VLOOKUP($A778, [1]FA21_Ridership!$1:$1048576,12, 0)</f>
        <v>CONTRA COSTA</v>
      </c>
      <c r="T778">
        <f>VLOOKUP($A778, [1]FA21_Ridership!$1:$1048576,13, 0)</f>
        <v>1</v>
      </c>
      <c r="U778">
        <f t="shared" si="60"/>
        <v>68</v>
      </c>
      <c r="V778" s="67">
        <f t="shared" si="61"/>
        <v>0.186</v>
      </c>
      <c r="W778">
        <v>0.52703999999999995</v>
      </c>
      <c r="X778" s="67">
        <f t="shared" si="62"/>
        <v>0.21299999999999999</v>
      </c>
      <c r="Y778">
        <v>0.124752</v>
      </c>
      <c r="Z778" s="67">
        <f t="shared" si="63"/>
        <v>0.30599999999999999</v>
      </c>
      <c r="AA778">
        <f>VLOOKUP($C778,[1]Disability!$1:$1048576,5,FALSE)</f>
        <v>0</v>
      </c>
      <c r="AB778" s="67">
        <f t="shared" si="64"/>
        <v>0</v>
      </c>
      <c r="AC778" t="e">
        <f>VLOOKUP($A778,#REF!,9,FALSE)</f>
        <v>#REF!</v>
      </c>
    </row>
    <row r="779" spans="1:29">
      <c r="A779">
        <v>52377</v>
      </c>
      <c r="B779">
        <v>778</v>
      </c>
      <c r="C779">
        <v>301890</v>
      </c>
      <c r="D779" t="s">
        <v>4235</v>
      </c>
      <c r="E779" t="s">
        <v>4236</v>
      </c>
      <c r="G779" t="e">
        <f>VLOOKUP($H779,[1]BRT!$1:$1048576,1,0)</f>
        <v>#N/A</v>
      </c>
      <c r="H779" t="s">
        <v>4860</v>
      </c>
      <c r="I779">
        <v>37.894703</v>
      </c>
      <c r="J779">
        <v>-122.28281</v>
      </c>
      <c r="K779">
        <v>845</v>
      </c>
      <c r="L779">
        <v>34</v>
      </c>
      <c r="M779">
        <v>1.7647058819999999</v>
      </c>
      <c r="N779">
        <v>2</v>
      </c>
      <c r="O779">
        <v>0</v>
      </c>
      <c r="P779">
        <v>2</v>
      </c>
      <c r="Q779" t="e">
        <f>VLOOKUP($A779,'[1]SheltersALL_2.17.22'!$1:$1048576,6,0)</f>
        <v>#N/A</v>
      </c>
      <c r="R779" t="str">
        <f>VLOOKUP($A779, [1]FA21_Ridership!$1:$1048576,11, 0)</f>
        <v>BERKELEY</v>
      </c>
      <c r="S779" t="str">
        <f>VLOOKUP($A779, [1]FA21_Ridership!$1:$1048576,12, 0)</f>
        <v>ALAMEDA</v>
      </c>
      <c r="T779">
        <f>VLOOKUP($A779, [1]FA21_Ridership!$1:$1048576,13, 0)</f>
        <v>1</v>
      </c>
      <c r="U779">
        <f t="shared" si="60"/>
        <v>68</v>
      </c>
      <c r="V779" s="67">
        <f t="shared" si="61"/>
        <v>0.186</v>
      </c>
      <c r="W779">
        <v>0.11838600000000001</v>
      </c>
      <c r="X779" s="67">
        <f t="shared" si="62"/>
        <v>0</v>
      </c>
      <c r="Y779">
        <v>4.1898999999999999E-2</v>
      </c>
      <c r="Z779" s="67">
        <f t="shared" si="63"/>
        <v>5.0999999999999997E-2</v>
      </c>
      <c r="AA779">
        <f>VLOOKUP($C779,[1]Disability!$1:$1048576,5,FALSE)</f>
        <v>0</v>
      </c>
      <c r="AB779" s="67">
        <f t="shared" si="64"/>
        <v>0</v>
      </c>
      <c r="AC779" t="e">
        <f>VLOOKUP($A779,#REF!,9,FALSE)</f>
        <v>#REF!</v>
      </c>
    </row>
    <row r="780" spans="1:29">
      <c r="A780">
        <v>56642</v>
      </c>
      <c r="B780">
        <v>779</v>
      </c>
      <c r="C780">
        <v>1302640</v>
      </c>
      <c r="D780" t="s">
        <v>4235</v>
      </c>
      <c r="E780" t="s">
        <v>4236</v>
      </c>
      <c r="G780" t="e">
        <f>VLOOKUP($H780,[1]BRT!$1:$1048576,1,0)</f>
        <v>#N/A</v>
      </c>
      <c r="H780" t="s">
        <v>4589</v>
      </c>
      <c r="I780">
        <v>37.967903999999997</v>
      </c>
      <c r="J780">
        <v>-122.32849400000001</v>
      </c>
      <c r="K780">
        <v>961</v>
      </c>
      <c r="L780">
        <v>34</v>
      </c>
      <c r="M780">
        <v>1.7647058819999999</v>
      </c>
      <c r="N780">
        <v>1</v>
      </c>
      <c r="O780">
        <v>1</v>
      </c>
      <c r="P780">
        <v>2</v>
      </c>
      <c r="Q780" t="e">
        <f>VLOOKUP($A780,'[1]SheltersALL_2.17.22'!$1:$1048576,6,0)</f>
        <v>#N/A</v>
      </c>
      <c r="R780" t="str">
        <f>VLOOKUP($A780, [1]FA21_Ridership!$1:$1048576,11, 0)</f>
        <v>RICHMOND</v>
      </c>
      <c r="S780" t="str">
        <f>VLOOKUP($A780, [1]FA21_Ridership!$1:$1048576,12, 0)</f>
        <v>CONTRA COSTA</v>
      </c>
      <c r="T780">
        <f>VLOOKUP($A780, [1]FA21_Ridership!$1:$1048576,13, 0)</f>
        <v>1</v>
      </c>
      <c r="U780">
        <f t="shared" si="60"/>
        <v>68</v>
      </c>
      <c r="V780" s="67">
        <f t="shared" si="61"/>
        <v>0.186</v>
      </c>
      <c r="W780">
        <v>0.88743499999999997</v>
      </c>
      <c r="X780" s="67">
        <f t="shared" si="62"/>
        <v>0.747</v>
      </c>
      <c r="Y780">
        <v>8.7431999999999996E-2</v>
      </c>
      <c r="Z780" s="67">
        <f t="shared" si="63"/>
        <v>0.20100000000000001</v>
      </c>
      <c r="AA780">
        <f>VLOOKUP($C780,[1]Disability!$1:$1048576,5,FALSE)</f>
        <v>0</v>
      </c>
      <c r="AB780" s="67">
        <f t="shared" si="64"/>
        <v>0</v>
      </c>
      <c r="AC780" t="e">
        <f>VLOOKUP($A780,#REF!,9,FALSE)</f>
        <v>#REF!</v>
      </c>
    </row>
    <row r="781" spans="1:29">
      <c r="A781">
        <v>57118</v>
      </c>
      <c r="B781">
        <v>780</v>
      </c>
      <c r="C781">
        <v>301580</v>
      </c>
      <c r="D781" t="s">
        <v>4235</v>
      </c>
      <c r="E781" t="s">
        <v>4236</v>
      </c>
      <c r="G781" t="e">
        <f>VLOOKUP($H781,[1]BRT!$1:$1048576,1,0)</f>
        <v>#N/A</v>
      </c>
      <c r="H781" t="s">
        <v>4861</v>
      </c>
      <c r="I781">
        <v>37.852445000000003</v>
      </c>
      <c r="J781">
        <v>-122.249976</v>
      </c>
      <c r="K781">
        <v>852</v>
      </c>
      <c r="L781">
        <v>34</v>
      </c>
      <c r="M781">
        <v>1.7647058819999999</v>
      </c>
      <c r="N781">
        <v>0</v>
      </c>
      <c r="O781">
        <v>2</v>
      </c>
      <c r="P781">
        <v>2</v>
      </c>
      <c r="Q781" t="e">
        <f>VLOOKUP($A781,'[1]SheltersALL_2.17.22'!$1:$1048576,6,0)</f>
        <v>#N/A</v>
      </c>
      <c r="R781" t="str">
        <f>VLOOKUP($A781, [1]FA21_Ridership!$1:$1048576,11, 0)</f>
        <v>BERKELEY</v>
      </c>
      <c r="S781" t="str">
        <f>VLOOKUP($A781, [1]FA21_Ridership!$1:$1048576,12, 0)</f>
        <v>ALAMEDA</v>
      </c>
      <c r="T781">
        <f>VLOOKUP($A781, [1]FA21_Ridership!$1:$1048576,13, 0)</f>
        <v>2</v>
      </c>
      <c r="U781">
        <f t="shared" si="60"/>
        <v>68</v>
      </c>
      <c r="V781" s="67">
        <f t="shared" si="61"/>
        <v>0.186</v>
      </c>
      <c r="W781">
        <v>0.22699800000000001</v>
      </c>
      <c r="X781" s="67">
        <f t="shared" si="62"/>
        <v>2.7E-2</v>
      </c>
      <c r="Y781">
        <v>0.165158</v>
      </c>
      <c r="Z781" s="67">
        <f t="shared" si="63"/>
        <v>0.39900000000000002</v>
      </c>
      <c r="AA781">
        <f>VLOOKUP($C781,[1]Disability!$1:$1048576,5,FALSE)</f>
        <v>1</v>
      </c>
      <c r="AB781" s="67">
        <f t="shared" si="64"/>
        <v>0.72499999999999998</v>
      </c>
      <c r="AC781" t="e">
        <f>VLOOKUP($A781,#REF!,9,FALSE)</f>
        <v>#REF!</v>
      </c>
    </row>
    <row r="782" spans="1:29">
      <c r="A782">
        <v>56589</v>
      </c>
      <c r="B782">
        <v>781</v>
      </c>
      <c r="C782">
        <v>101100</v>
      </c>
      <c r="D782" t="s">
        <v>4235</v>
      </c>
      <c r="E782" t="s">
        <v>4236</v>
      </c>
      <c r="G782" t="e">
        <f>VLOOKUP($H782,[1]BRT!$1:$1048576,1,0)</f>
        <v>#N/A</v>
      </c>
      <c r="H782" t="s">
        <v>4862</v>
      </c>
      <c r="I782">
        <v>37.756284000000001</v>
      </c>
      <c r="J782">
        <v>-122.234396</v>
      </c>
      <c r="K782">
        <v>74</v>
      </c>
      <c r="L782">
        <v>22.8</v>
      </c>
      <c r="M782">
        <v>2.6315789469999999</v>
      </c>
      <c r="N782">
        <v>0</v>
      </c>
      <c r="O782">
        <v>3</v>
      </c>
      <c r="P782">
        <v>3</v>
      </c>
      <c r="Q782" t="e">
        <f>VLOOKUP($A782,'[1]SheltersALL_2.17.22'!$1:$1048576,6,0)</f>
        <v>#N/A</v>
      </c>
      <c r="R782" t="str">
        <f>VLOOKUP($A782, [1]FA21_Ridership!$1:$1048576,11, 0)</f>
        <v>ALAMEDA</v>
      </c>
      <c r="S782" t="str">
        <f>VLOOKUP($A782, [1]FA21_Ridership!$1:$1048576,12, 0)</f>
        <v>ALAMEDA</v>
      </c>
      <c r="T782">
        <f>VLOOKUP($A782, [1]FA21_Ridership!$1:$1048576,13, 0)</f>
        <v>3</v>
      </c>
      <c r="U782">
        <f t="shared" si="60"/>
        <v>68.400000000000006</v>
      </c>
      <c r="V782" s="67">
        <f t="shared" si="61"/>
        <v>0.187</v>
      </c>
      <c r="W782">
        <v>0.329314</v>
      </c>
      <c r="X782" s="67">
        <f t="shared" si="62"/>
        <v>8.5999999999999993E-2</v>
      </c>
      <c r="Y782">
        <v>0.25491999999999998</v>
      </c>
      <c r="Z782" s="67">
        <f t="shared" si="63"/>
        <v>0.57799999999999996</v>
      </c>
      <c r="AA782">
        <f>VLOOKUP($C782,[1]Disability!$1:$1048576,5,FALSE)</f>
        <v>0</v>
      </c>
      <c r="AB782" s="67">
        <f t="shared" si="64"/>
        <v>0</v>
      </c>
      <c r="AC782" t="e">
        <f>VLOOKUP($A782,#REF!,9,FALSE)</f>
        <v>#REF!</v>
      </c>
    </row>
    <row r="783" spans="1:29">
      <c r="A783">
        <v>52114</v>
      </c>
      <c r="B783">
        <v>782</v>
      </c>
      <c r="C783">
        <v>1016130</v>
      </c>
      <c r="D783" t="s">
        <v>4235</v>
      </c>
      <c r="E783" t="s">
        <v>4236</v>
      </c>
      <c r="G783" t="e">
        <f>VLOOKUP($H783,[1]BRT!$1:$1048576,1,0)</f>
        <v>#N/A</v>
      </c>
      <c r="H783" t="s">
        <v>4863</v>
      </c>
      <c r="I783">
        <v>37.825000000000003</v>
      </c>
      <c r="J783">
        <v>-122.26971899999999</v>
      </c>
      <c r="K783">
        <v>1079</v>
      </c>
      <c r="L783">
        <v>22.9</v>
      </c>
      <c r="M783">
        <v>2.6200873360000001</v>
      </c>
      <c r="N783">
        <v>1</v>
      </c>
      <c r="O783">
        <v>2</v>
      </c>
      <c r="P783">
        <v>3</v>
      </c>
      <c r="Q783" t="e">
        <f>VLOOKUP($A783,'[1]SheltersALL_2.17.22'!$1:$1048576,6,0)</f>
        <v>#N/A</v>
      </c>
      <c r="R783" t="str">
        <f>VLOOKUP($A783, [1]FA21_Ridership!$1:$1048576,11, 0)</f>
        <v>OAKLAND</v>
      </c>
      <c r="S783" t="str">
        <f>VLOOKUP($A783, [1]FA21_Ridership!$1:$1048576,12, 0)</f>
        <v>ALAMEDA</v>
      </c>
      <c r="T783">
        <f>VLOOKUP($A783, [1]FA21_Ridership!$1:$1048576,13, 0)</f>
        <v>2</v>
      </c>
      <c r="U783">
        <f t="shared" si="60"/>
        <v>68.699999999999989</v>
      </c>
      <c r="V783" s="67">
        <f t="shared" si="61"/>
        <v>0.187</v>
      </c>
      <c r="W783">
        <v>0.63862699999999994</v>
      </c>
      <c r="X783" s="67">
        <f t="shared" si="62"/>
        <v>0.33400000000000002</v>
      </c>
      <c r="Y783">
        <v>0.37791200000000003</v>
      </c>
      <c r="Z783" s="67">
        <f t="shared" si="63"/>
        <v>0.73699999999999999</v>
      </c>
      <c r="AA783">
        <f>VLOOKUP($C783,[1]Disability!$1:$1048576,5,FALSE)</f>
        <v>0</v>
      </c>
      <c r="AB783" s="67">
        <f t="shared" si="64"/>
        <v>0</v>
      </c>
      <c r="AC783" t="e">
        <f>VLOOKUP($A783,#REF!,9,FALSE)</f>
        <v>#REF!</v>
      </c>
    </row>
    <row r="784" spans="1:29">
      <c r="A784">
        <v>53470</v>
      </c>
      <c r="B784">
        <v>783</v>
      </c>
      <c r="C784">
        <v>804020</v>
      </c>
      <c r="D784" t="s">
        <v>4235</v>
      </c>
      <c r="E784" t="s">
        <v>4236</v>
      </c>
      <c r="G784" t="e">
        <f>VLOOKUP($H784,[1]BRT!$1:$1048576,1,0)</f>
        <v>#N/A</v>
      </c>
      <c r="H784" t="s">
        <v>4864</v>
      </c>
      <c r="I784">
        <v>37.656613</v>
      </c>
      <c r="J784">
        <v>-122.131749</v>
      </c>
      <c r="K784">
        <v>1085</v>
      </c>
      <c r="L784">
        <v>35</v>
      </c>
      <c r="M784">
        <v>1.7142857140000001</v>
      </c>
      <c r="N784">
        <v>1</v>
      </c>
      <c r="O784">
        <v>1</v>
      </c>
      <c r="P784">
        <v>2</v>
      </c>
      <c r="Q784" t="e">
        <f>VLOOKUP($A784,'[1]SheltersALL_2.17.22'!$1:$1048576,6,0)</f>
        <v>#N/A</v>
      </c>
      <c r="R784" t="str">
        <f>VLOOKUP($A784, [1]FA21_Ridership!$1:$1048576,11, 0)</f>
        <v>HAYWARD</v>
      </c>
      <c r="S784" t="str">
        <f>VLOOKUP($A784, [1]FA21_Ridership!$1:$1048576,12, 0)</f>
        <v>ALAMEDA</v>
      </c>
      <c r="T784">
        <f>VLOOKUP($A784, [1]FA21_Ridership!$1:$1048576,13, 0)</f>
        <v>5</v>
      </c>
      <c r="U784">
        <f t="shared" si="60"/>
        <v>70</v>
      </c>
      <c r="V784" s="67">
        <f t="shared" si="61"/>
        <v>0.188</v>
      </c>
      <c r="W784">
        <v>0.84332499999999999</v>
      </c>
      <c r="X784" s="67">
        <f t="shared" si="62"/>
        <v>0.65</v>
      </c>
      <c r="Y784">
        <v>4.8722000000000001E-2</v>
      </c>
      <c r="Z784" s="67">
        <f t="shared" si="63"/>
        <v>6.7000000000000004E-2</v>
      </c>
      <c r="AA784">
        <f>VLOOKUP($C784,[1]Disability!$1:$1048576,5,FALSE)</f>
        <v>0</v>
      </c>
      <c r="AB784" s="67">
        <f t="shared" si="64"/>
        <v>0</v>
      </c>
      <c r="AC784" t="e">
        <f>VLOOKUP($A784,#REF!,9,FALSE)</f>
        <v>#REF!</v>
      </c>
    </row>
    <row r="785" spans="1:29">
      <c r="A785">
        <v>56126</v>
      </c>
      <c r="B785">
        <v>784</v>
      </c>
      <c r="C785">
        <v>801470</v>
      </c>
      <c r="D785" t="s">
        <v>4235</v>
      </c>
      <c r="E785" t="s">
        <v>4236</v>
      </c>
      <c r="G785" t="e">
        <f>VLOOKUP($H785,[1]BRT!$1:$1048576,1,0)</f>
        <v>#N/A</v>
      </c>
      <c r="H785" t="s">
        <v>4865</v>
      </c>
      <c r="I785">
        <v>37.638244999999998</v>
      </c>
      <c r="J785">
        <v>-122.129108</v>
      </c>
      <c r="K785">
        <v>1015</v>
      </c>
      <c r="L785">
        <v>35</v>
      </c>
      <c r="M785">
        <v>1.7142857140000001</v>
      </c>
      <c r="N785">
        <v>1</v>
      </c>
      <c r="O785">
        <v>1</v>
      </c>
      <c r="P785">
        <v>2</v>
      </c>
      <c r="Q785" t="e">
        <f>VLOOKUP($A785,'[1]SheltersALL_2.17.22'!$1:$1048576,6,0)</f>
        <v>#N/A</v>
      </c>
      <c r="R785" t="str">
        <f>VLOOKUP($A785, [1]FA21_Ridership!$1:$1048576,11, 0)</f>
        <v>HAYWARD</v>
      </c>
      <c r="S785" t="str">
        <f>VLOOKUP($A785, [1]FA21_Ridership!$1:$1048576,12, 0)</f>
        <v>ALAMEDA</v>
      </c>
      <c r="T785">
        <f>VLOOKUP($A785, [1]FA21_Ridership!$1:$1048576,13, 0)</f>
        <v>5</v>
      </c>
      <c r="U785">
        <f t="shared" si="60"/>
        <v>70</v>
      </c>
      <c r="V785" s="67">
        <f t="shared" si="61"/>
        <v>0.188</v>
      </c>
      <c r="W785">
        <v>0.84332499999999999</v>
      </c>
      <c r="X785" s="67">
        <f t="shared" si="62"/>
        <v>0.65</v>
      </c>
      <c r="Y785">
        <v>4.8722000000000001E-2</v>
      </c>
      <c r="Z785" s="67">
        <f t="shared" si="63"/>
        <v>6.7000000000000004E-2</v>
      </c>
      <c r="AA785">
        <f>VLOOKUP($C785,[1]Disability!$1:$1048576,5,FALSE)</f>
        <v>0</v>
      </c>
      <c r="AB785" s="67">
        <f t="shared" si="64"/>
        <v>0</v>
      </c>
      <c r="AC785" t="e">
        <f>VLOOKUP($A785,#REF!,9,FALSE)</f>
        <v>#REF!</v>
      </c>
    </row>
    <row r="786" spans="1:29">
      <c r="A786">
        <v>59560</v>
      </c>
      <c r="B786">
        <v>785</v>
      </c>
      <c r="C786">
        <v>800160</v>
      </c>
      <c r="D786" t="s">
        <v>4235</v>
      </c>
      <c r="E786" t="s">
        <v>4236</v>
      </c>
      <c r="G786" t="e">
        <f>VLOOKUP($H786,[1]BRT!$1:$1048576,1,0)</f>
        <v>#N/A</v>
      </c>
      <c r="H786" t="s">
        <v>4866</v>
      </c>
      <c r="I786">
        <v>37.670087000000002</v>
      </c>
      <c r="J786">
        <v>-122.091504</v>
      </c>
      <c r="K786">
        <v>1013</v>
      </c>
      <c r="L786">
        <v>35</v>
      </c>
      <c r="M786">
        <v>1.7142857140000001</v>
      </c>
      <c r="N786">
        <v>0</v>
      </c>
      <c r="O786">
        <v>2</v>
      </c>
      <c r="P786">
        <v>2</v>
      </c>
      <c r="Q786" t="e">
        <f>VLOOKUP($A786,'[1]SheltersALL_2.17.22'!$1:$1048576,6,0)</f>
        <v>#N/A</v>
      </c>
      <c r="R786" t="str">
        <f>VLOOKUP($A786, [1]FA21_Ridership!$1:$1048576,11, 0)</f>
        <v>HAYWARD</v>
      </c>
      <c r="S786" t="str">
        <f>VLOOKUP($A786, [1]FA21_Ridership!$1:$1048576,12, 0)</f>
        <v>ALAMEDA</v>
      </c>
      <c r="T786">
        <f>VLOOKUP($A786, [1]FA21_Ridership!$1:$1048576,13, 0)</f>
        <v>4</v>
      </c>
      <c r="U786">
        <f t="shared" si="60"/>
        <v>70</v>
      </c>
      <c r="V786" s="67">
        <f t="shared" si="61"/>
        <v>0.188</v>
      </c>
      <c r="W786">
        <v>0.93832899999999997</v>
      </c>
      <c r="X786" s="67">
        <f t="shared" si="62"/>
        <v>0.85499999999999998</v>
      </c>
      <c r="Y786">
        <v>0.332542</v>
      </c>
      <c r="Z786" s="67">
        <f t="shared" si="63"/>
        <v>0.67600000000000005</v>
      </c>
      <c r="AA786">
        <f>VLOOKUP($C786,[1]Disability!$1:$1048576,5,FALSE)</f>
        <v>1</v>
      </c>
      <c r="AB786" s="67">
        <f t="shared" si="64"/>
        <v>0.72499999999999998</v>
      </c>
      <c r="AC786" t="e">
        <f>VLOOKUP($A786,#REF!,9,FALSE)</f>
        <v>#REF!</v>
      </c>
    </row>
    <row r="787" spans="1:29">
      <c r="A787">
        <v>52996</v>
      </c>
      <c r="B787">
        <v>786</v>
      </c>
      <c r="C787">
        <v>800210</v>
      </c>
      <c r="D787" t="s">
        <v>4235</v>
      </c>
      <c r="E787" t="s">
        <v>4236</v>
      </c>
      <c r="G787" t="e">
        <f>VLOOKUP($H787,[1]BRT!$1:$1048576,1,0)</f>
        <v>#N/A</v>
      </c>
      <c r="H787" t="s">
        <v>4867</v>
      </c>
      <c r="I787">
        <v>37.670752</v>
      </c>
      <c r="J787">
        <v>-122.090157</v>
      </c>
      <c r="K787">
        <v>1013</v>
      </c>
      <c r="L787">
        <v>35</v>
      </c>
      <c r="M787">
        <v>1.7142857140000001</v>
      </c>
      <c r="N787">
        <v>0</v>
      </c>
      <c r="O787">
        <v>2</v>
      </c>
      <c r="P787">
        <v>2</v>
      </c>
      <c r="Q787" t="str">
        <f>VLOOKUP($A787,'[1]SheltersALL_2.17.22'!$1:$1048576,6,0)</f>
        <v>Hayward</v>
      </c>
      <c r="R787" t="str">
        <f>VLOOKUP($A787, [1]FA21_Ridership!$1:$1048576,11, 0)</f>
        <v>HAYWARD</v>
      </c>
      <c r="S787" t="str">
        <f>VLOOKUP($A787, [1]FA21_Ridership!$1:$1048576,12, 0)</f>
        <v>ALAMEDA</v>
      </c>
      <c r="T787">
        <f>VLOOKUP($A787, [1]FA21_Ridership!$1:$1048576,13, 0)</f>
        <v>4</v>
      </c>
      <c r="U787">
        <f t="shared" si="60"/>
        <v>70</v>
      </c>
      <c r="V787" s="67">
        <f t="shared" si="61"/>
        <v>0.188</v>
      </c>
      <c r="W787">
        <v>0.93832899999999997</v>
      </c>
      <c r="X787" s="67">
        <f t="shared" si="62"/>
        <v>0.85499999999999998</v>
      </c>
      <c r="Y787">
        <v>0.332542</v>
      </c>
      <c r="Z787" s="67">
        <f t="shared" si="63"/>
        <v>0.67600000000000005</v>
      </c>
      <c r="AA787">
        <f>VLOOKUP($C787,[1]Disability!$1:$1048576,5,FALSE)</f>
        <v>1</v>
      </c>
      <c r="AB787" s="67">
        <f t="shared" si="64"/>
        <v>0.72499999999999998</v>
      </c>
      <c r="AC787" t="e">
        <f>VLOOKUP($A787,#REF!,9,FALSE)</f>
        <v>#REF!</v>
      </c>
    </row>
    <row r="788" spans="1:29">
      <c r="A788">
        <v>53410</v>
      </c>
      <c r="B788">
        <v>787</v>
      </c>
      <c r="C788">
        <v>301840</v>
      </c>
      <c r="D788" t="s">
        <v>4235</v>
      </c>
      <c r="E788" t="s">
        <v>4236</v>
      </c>
      <c r="G788" t="e">
        <f>VLOOKUP($H788,[1]BRT!$1:$1048576,1,0)</f>
        <v>#N/A</v>
      </c>
      <c r="H788" t="s">
        <v>4868</v>
      </c>
      <c r="I788">
        <v>37.893158</v>
      </c>
      <c r="J788">
        <v>-122.28032</v>
      </c>
      <c r="K788">
        <v>851</v>
      </c>
      <c r="L788">
        <v>35.299999999999997</v>
      </c>
      <c r="M788">
        <v>1.699716714</v>
      </c>
      <c r="N788">
        <v>0</v>
      </c>
      <c r="O788">
        <v>2</v>
      </c>
      <c r="P788">
        <v>2</v>
      </c>
      <c r="Q788" t="e">
        <f>VLOOKUP($A788,'[1]SheltersALL_2.17.22'!$1:$1048576,6,0)</f>
        <v>#N/A</v>
      </c>
      <c r="R788" t="str">
        <f>VLOOKUP($A788, [1]FA21_Ridership!$1:$1048576,11, 0)</f>
        <v>BERKELEY</v>
      </c>
      <c r="S788" t="str">
        <f>VLOOKUP($A788, [1]FA21_Ridership!$1:$1048576,12, 0)</f>
        <v>ALAMEDA</v>
      </c>
      <c r="T788">
        <f>VLOOKUP($A788, [1]FA21_Ridership!$1:$1048576,13, 0)</f>
        <v>1</v>
      </c>
      <c r="U788">
        <f t="shared" si="60"/>
        <v>70.599999999999994</v>
      </c>
      <c r="V788" s="67">
        <f t="shared" si="61"/>
        <v>0.188</v>
      </c>
      <c r="W788">
        <v>0.11838600000000001</v>
      </c>
      <c r="X788" s="67">
        <f t="shared" si="62"/>
        <v>0</v>
      </c>
      <c r="Y788">
        <v>4.1898999999999999E-2</v>
      </c>
      <c r="Z788" s="67">
        <f t="shared" si="63"/>
        <v>5.0999999999999997E-2</v>
      </c>
      <c r="AA788">
        <f>VLOOKUP($C788,[1]Disability!$1:$1048576,5,FALSE)</f>
        <v>0</v>
      </c>
      <c r="AB788" s="67">
        <f t="shared" si="64"/>
        <v>0</v>
      </c>
      <c r="AC788" t="e">
        <f>VLOOKUP($A788,#REF!,9,FALSE)</f>
        <v>#REF!</v>
      </c>
    </row>
    <row r="789" spans="1:29">
      <c r="A789">
        <v>56410</v>
      </c>
      <c r="B789">
        <v>788</v>
      </c>
      <c r="C789">
        <v>301880</v>
      </c>
      <c r="D789" t="s">
        <v>4235</v>
      </c>
      <c r="E789" t="s">
        <v>4236</v>
      </c>
      <c r="G789" t="e">
        <f>VLOOKUP($H789,[1]BRT!$1:$1048576,1,0)</f>
        <v>#N/A</v>
      </c>
      <c r="H789" t="s">
        <v>4860</v>
      </c>
      <c r="I789">
        <v>37.894565</v>
      </c>
      <c r="J789">
        <v>-122.28237900000001</v>
      </c>
      <c r="K789">
        <v>851</v>
      </c>
      <c r="L789">
        <v>35.299999999999997</v>
      </c>
      <c r="M789">
        <v>1.699716714</v>
      </c>
      <c r="N789">
        <v>0</v>
      </c>
      <c r="O789">
        <v>2</v>
      </c>
      <c r="P789">
        <v>2</v>
      </c>
      <c r="Q789" t="e">
        <f>VLOOKUP($A789,'[1]SheltersALL_2.17.22'!$1:$1048576,6,0)</f>
        <v>#N/A</v>
      </c>
      <c r="R789" t="str">
        <f>VLOOKUP($A789, [1]FA21_Ridership!$1:$1048576,11, 0)</f>
        <v>BERKELEY</v>
      </c>
      <c r="S789" t="str">
        <f>VLOOKUP($A789, [1]FA21_Ridership!$1:$1048576,12, 0)</f>
        <v>ALAMEDA</v>
      </c>
      <c r="T789">
        <f>VLOOKUP($A789, [1]FA21_Ridership!$1:$1048576,13, 0)</f>
        <v>1</v>
      </c>
      <c r="U789">
        <f t="shared" si="60"/>
        <v>70.599999999999994</v>
      </c>
      <c r="V789" s="67">
        <f t="shared" si="61"/>
        <v>0.188</v>
      </c>
      <c r="W789">
        <v>0.11838600000000001</v>
      </c>
      <c r="X789" s="67">
        <f t="shared" si="62"/>
        <v>0</v>
      </c>
      <c r="Y789">
        <v>4.1898999999999999E-2</v>
      </c>
      <c r="Z789" s="67">
        <f t="shared" si="63"/>
        <v>5.0999999999999997E-2</v>
      </c>
      <c r="AA789">
        <f>VLOOKUP($C789,[1]Disability!$1:$1048576,5,FALSE)</f>
        <v>0</v>
      </c>
      <c r="AB789" s="67">
        <f t="shared" si="64"/>
        <v>0</v>
      </c>
      <c r="AC789" t="e">
        <f>VLOOKUP($A789,#REF!,9,FALSE)</f>
        <v>#REF!</v>
      </c>
    </row>
    <row r="790" spans="1:29">
      <c r="A790">
        <v>59711</v>
      </c>
      <c r="B790">
        <v>789</v>
      </c>
      <c r="C790">
        <v>1006170</v>
      </c>
      <c r="D790" t="s">
        <v>4235</v>
      </c>
      <c r="E790" t="s">
        <v>4236</v>
      </c>
      <c r="G790" t="e">
        <f>VLOOKUP($H790,[1]BRT!$1:$1048576,1,0)</f>
        <v>#N/A</v>
      </c>
      <c r="H790" t="s">
        <v>4869</v>
      </c>
      <c r="I790">
        <v>37.842644999999997</v>
      </c>
      <c r="J790">
        <v>-122.228267</v>
      </c>
      <c r="K790">
        <v>71</v>
      </c>
      <c r="L790">
        <v>71</v>
      </c>
      <c r="M790">
        <v>0.84507042300000002</v>
      </c>
      <c r="N790">
        <v>1</v>
      </c>
      <c r="O790">
        <v>0</v>
      </c>
      <c r="P790">
        <v>1</v>
      </c>
      <c r="Q790" t="e">
        <f>VLOOKUP($A790,'[1]SheltersALL_2.17.22'!$1:$1048576,6,0)</f>
        <v>#N/A</v>
      </c>
      <c r="R790" t="str">
        <f>VLOOKUP($A790, [1]FA21_Ridership!$1:$1048576,11, 0)</f>
        <v>OAKLAND</v>
      </c>
      <c r="S790" t="str">
        <f>VLOOKUP($A790, [1]FA21_Ridership!$1:$1048576,12, 0)</f>
        <v>ALAMEDA</v>
      </c>
      <c r="T790">
        <f>VLOOKUP($A790, [1]FA21_Ridership!$1:$1048576,13, 0)</f>
        <v>2</v>
      </c>
      <c r="U790">
        <f t="shared" si="60"/>
        <v>71</v>
      </c>
      <c r="V790" s="67">
        <f t="shared" si="61"/>
        <v>0.189</v>
      </c>
      <c r="W790">
        <v>0.274364</v>
      </c>
      <c r="X790" s="67">
        <f t="shared" si="62"/>
        <v>5.3999999999999999E-2</v>
      </c>
      <c r="Y790">
        <v>6.5450999999999995E-2</v>
      </c>
      <c r="Z790" s="67">
        <f t="shared" si="63"/>
        <v>0.121</v>
      </c>
      <c r="AA790">
        <f>VLOOKUP($C790,[1]Disability!$1:$1048576,5,FALSE)</f>
        <v>0</v>
      </c>
      <c r="AB790" s="67">
        <f t="shared" si="64"/>
        <v>0</v>
      </c>
      <c r="AC790" t="e">
        <f>VLOOKUP($A790,#REF!,9,FALSE)</f>
        <v>#REF!</v>
      </c>
    </row>
    <row r="791" spans="1:29">
      <c r="A791">
        <v>59551</v>
      </c>
      <c r="B791">
        <v>790</v>
      </c>
      <c r="C791">
        <v>1006750</v>
      </c>
      <c r="D791" t="s">
        <v>4235</v>
      </c>
      <c r="E791" t="s">
        <v>4236</v>
      </c>
      <c r="G791" t="e">
        <f>VLOOKUP($H791,[1]BRT!$1:$1048576,1,0)</f>
        <v>#N/A</v>
      </c>
      <c r="H791" t="s">
        <v>4870</v>
      </c>
      <c r="I791">
        <v>37.836391999999996</v>
      </c>
      <c r="J791">
        <v>-122.25095899999999</v>
      </c>
      <c r="K791">
        <v>71</v>
      </c>
      <c r="L791">
        <v>71</v>
      </c>
      <c r="M791">
        <v>0.84507042300000002</v>
      </c>
      <c r="N791">
        <v>1</v>
      </c>
      <c r="O791">
        <v>0</v>
      </c>
      <c r="P791">
        <v>1</v>
      </c>
      <c r="Q791" t="e">
        <f>VLOOKUP($A791,'[1]SheltersALL_2.17.22'!$1:$1048576,6,0)</f>
        <v>#N/A</v>
      </c>
      <c r="R791" t="str">
        <f>VLOOKUP($A791, [1]FA21_Ridership!$1:$1048576,11, 0)</f>
        <v>OAKLAND</v>
      </c>
      <c r="S791" t="str">
        <f>VLOOKUP($A791, [1]FA21_Ridership!$1:$1048576,12, 0)</f>
        <v>ALAMEDA</v>
      </c>
      <c r="T791">
        <f>VLOOKUP($A791, [1]FA21_Ridership!$1:$1048576,13, 0)</f>
        <v>2</v>
      </c>
      <c r="U791">
        <f t="shared" si="60"/>
        <v>71</v>
      </c>
      <c r="V791" s="67">
        <f t="shared" si="61"/>
        <v>0.189</v>
      </c>
      <c r="W791">
        <v>0.464924</v>
      </c>
      <c r="X791" s="67">
        <f t="shared" si="62"/>
        <v>0.161</v>
      </c>
      <c r="Y791">
        <v>0.13417499999999999</v>
      </c>
      <c r="Z791" s="67">
        <f t="shared" si="63"/>
        <v>0.32300000000000001</v>
      </c>
      <c r="AA791">
        <f>VLOOKUP($C791,[1]Disability!$1:$1048576,5,FALSE)</f>
        <v>2</v>
      </c>
      <c r="AB791" s="67">
        <f t="shared" si="64"/>
        <v>0.91600000000000004</v>
      </c>
      <c r="AC791" t="e">
        <f>VLOOKUP($A791,#REF!,9,FALSE)</f>
        <v>#REF!</v>
      </c>
    </row>
    <row r="792" spans="1:29">
      <c r="A792">
        <v>57664</v>
      </c>
      <c r="B792">
        <v>791</v>
      </c>
      <c r="C792">
        <v>1006020</v>
      </c>
      <c r="D792" t="s">
        <v>4235</v>
      </c>
      <c r="E792" t="s">
        <v>4236</v>
      </c>
      <c r="G792" t="e">
        <f>VLOOKUP($H792,[1]BRT!$1:$1048576,1,0)</f>
        <v>#N/A</v>
      </c>
      <c r="H792" t="s">
        <v>4871</v>
      </c>
      <c r="I792">
        <v>37.840857</v>
      </c>
      <c r="J792">
        <v>-122.237261</v>
      </c>
      <c r="K792">
        <v>71</v>
      </c>
      <c r="L792">
        <v>71</v>
      </c>
      <c r="M792">
        <v>0.84507042300000002</v>
      </c>
      <c r="N792">
        <v>1</v>
      </c>
      <c r="O792">
        <v>0</v>
      </c>
      <c r="P792">
        <v>1</v>
      </c>
      <c r="Q792" t="e">
        <f>VLOOKUP($A792,'[1]SheltersALL_2.17.22'!$1:$1048576,6,0)</f>
        <v>#N/A</v>
      </c>
      <c r="R792" t="str">
        <f>VLOOKUP($A792, [1]FA21_Ridership!$1:$1048576,11, 0)</f>
        <v>OAKLAND</v>
      </c>
      <c r="S792" t="str">
        <f>VLOOKUP($A792, [1]FA21_Ridership!$1:$1048576,12, 0)</f>
        <v>ALAMEDA</v>
      </c>
      <c r="T792">
        <f>VLOOKUP($A792, [1]FA21_Ridership!$1:$1048576,13, 0)</f>
        <v>2</v>
      </c>
      <c r="U792">
        <f t="shared" si="60"/>
        <v>71</v>
      </c>
      <c r="V792" s="67">
        <f t="shared" si="61"/>
        <v>0.189</v>
      </c>
      <c r="W792">
        <v>0.37052099999999999</v>
      </c>
      <c r="X792" s="67">
        <f t="shared" si="62"/>
        <v>0.109</v>
      </c>
      <c r="Y792">
        <v>3.1102000000000001E-2</v>
      </c>
      <c r="Z792" s="67">
        <f t="shared" si="63"/>
        <v>3.9E-2</v>
      </c>
      <c r="AA792">
        <f>VLOOKUP($C792,[1]Disability!$1:$1048576,5,FALSE)</f>
        <v>0</v>
      </c>
      <c r="AB792" s="67">
        <f t="shared" si="64"/>
        <v>0</v>
      </c>
      <c r="AC792" t="e">
        <f>VLOOKUP($A792,#REF!,9,FALSE)</f>
        <v>#REF!</v>
      </c>
    </row>
    <row r="793" spans="1:29">
      <c r="A793">
        <v>52366</v>
      </c>
      <c r="B793">
        <v>792</v>
      </c>
      <c r="C793">
        <v>1501240</v>
      </c>
      <c r="D793" t="s">
        <v>4235</v>
      </c>
      <c r="E793" t="s">
        <v>4236</v>
      </c>
      <c r="G793" t="e">
        <f>VLOOKUP($H793,[1]BRT!$1:$1048576,1,0)</f>
        <v>#N/A</v>
      </c>
      <c r="H793" t="s">
        <v>4872</v>
      </c>
      <c r="I793">
        <v>37.712840999999997</v>
      </c>
      <c r="J793">
        <v>-122.1392</v>
      </c>
      <c r="K793">
        <v>1402</v>
      </c>
      <c r="L793">
        <v>23.7</v>
      </c>
      <c r="M793">
        <v>2.5316455699999998</v>
      </c>
      <c r="N793">
        <v>2</v>
      </c>
      <c r="O793">
        <v>1</v>
      </c>
      <c r="P793">
        <v>3</v>
      </c>
      <c r="Q793" t="e">
        <f>VLOOKUP($A793,'[1]SheltersALL_2.17.22'!$1:$1048576,6,0)</f>
        <v>#N/A</v>
      </c>
      <c r="R793" t="str">
        <f>VLOOKUP($A793, [1]FA21_Ridership!$1:$1048576,11, 0)</f>
        <v>SAN LEANDRO</v>
      </c>
      <c r="S793" t="str">
        <f>VLOOKUP($A793, [1]FA21_Ridership!$1:$1048576,12, 0)</f>
        <v>ALAMEDA</v>
      </c>
      <c r="T793">
        <f>VLOOKUP($A793, [1]FA21_Ridership!$1:$1048576,13, 0)</f>
        <v>3</v>
      </c>
      <c r="U793">
        <f t="shared" si="60"/>
        <v>71.099999999999994</v>
      </c>
      <c r="V793" s="67">
        <f t="shared" si="61"/>
        <v>0.19</v>
      </c>
      <c r="W793">
        <v>0.89348399999999994</v>
      </c>
      <c r="X793" s="67">
        <f t="shared" si="62"/>
        <v>0.75800000000000001</v>
      </c>
      <c r="Y793">
        <v>0.58270699999999997</v>
      </c>
      <c r="Z793" s="67">
        <f t="shared" si="63"/>
        <v>0.92700000000000005</v>
      </c>
      <c r="AA793">
        <f>VLOOKUP($C793,[1]Disability!$1:$1048576,5,FALSE)</f>
        <v>2</v>
      </c>
      <c r="AB793" s="67">
        <f t="shared" si="64"/>
        <v>0.91600000000000004</v>
      </c>
      <c r="AC793" t="e">
        <f>VLOOKUP($A793,#REF!,9,FALSE)</f>
        <v>#REF!</v>
      </c>
    </row>
    <row r="794" spans="1:29">
      <c r="A794">
        <v>53351</v>
      </c>
      <c r="B794">
        <v>793</v>
      </c>
      <c r="C794">
        <v>800570</v>
      </c>
      <c r="D794" t="s">
        <v>4235</v>
      </c>
      <c r="E794" t="s">
        <v>4236</v>
      </c>
      <c r="G794" t="e">
        <f>VLOOKUP($H794,[1]BRT!$1:$1048576,1,0)</f>
        <v>#N/A</v>
      </c>
      <c r="H794" t="s">
        <v>4873</v>
      </c>
      <c r="I794">
        <v>37.672649999999997</v>
      </c>
      <c r="J794">
        <v>-122.083161</v>
      </c>
      <c r="K794">
        <v>1040</v>
      </c>
      <c r="L794">
        <v>23.7</v>
      </c>
      <c r="M794">
        <v>2.5316455699999998</v>
      </c>
      <c r="N794">
        <v>1</v>
      </c>
      <c r="O794">
        <v>2</v>
      </c>
      <c r="P794">
        <v>3</v>
      </c>
      <c r="Q794" t="str">
        <f>VLOOKUP($A794,'[1]SheltersALL_2.17.22'!$1:$1048576,6,0)</f>
        <v>Hayward</v>
      </c>
      <c r="R794" t="str">
        <f>VLOOKUP($A794, [1]FA21_Ridership!$1:$1048576,11, 0)</f>
        <v>HAYWARD</v>
      </c>
      <c r="S794" t="str">
        <f>VLOOKUP($A794, [1]FA21_Ridership!$1:$1048576,12, 0)</f>
        <v>ALAMEDA</v>
      </c>
      <c r="T794">
        <f>VLOOKUP($A794, [1]FA21_Ridership!$1:$1048576,13, 0)</f>
        <v>4</v>
      </c>
      <c r="U794">
        <f t="shared" si="60"/>
        <v>71.099999999999994</v>
      </c>
      <c r="V794" s="67">
        <f t="shared" si="61"/>
        <v>0.19</v>
      </c>
      <c r="W794">
        <v>0.759494</v>
      </c>
      <c r="X794" s="67">
        <f t="shared" si="62"/>
        <v>0.501</v>
      </c>
      <c r="Y794">
        <v>0.35183300000000001</v>
      </c>
      <c r="Z794" s="67">
        <f t="shared" si="63"/>
        <v>0.69799999999999995</v>
      </c>
      <c r="AA794">
        <f>VLOOKUP($C794,[1]Disability!$1:$1048576,5,FALSE)</f>
        <v>1</v>
      </c>
      <c r="AB794" s="67">
        <f t="shared" si="64"/>
        <v>0.72499999999999998</v>
      </c>
      <c r="AC794" t="e">
        <f>VLOOKUP($A794,#REF!,9,FALSE)</f>
        <v>#REF!</v>
      </c>
    </row>
    <row r="795" spans="1:29">
      <c r="A795">
        <v>51755</v>
      </c>
      <c r="B795">
        <v>794</v>
      </c>
      <c r="C795">
        <v>1014830</v>
      </c>
      <c r="D795" t="s">
        <v>4235</v>
      </c>
      <c r="E795" t="s">
        <v>4236</v>
      </c>
      <c r="G795" t="e">
        <f>VLOOKUP($H795,[1]BRT!$1:$1048576,1,0)</f>
        <v>#N/A</v>
      </c>
      <c r="H795" t="s">
        <v>4874</v>
      </c>
      <c r="I795">
        <v>37.775818999999998</v>
      </c>
      <c r="J795">
        <v>-122.185146</v>
      </c>
      <c r="K795">
        <v>1475</v>
      </c>
      <c r="L795">
        <v>18</v>
      </c>
      <c r="M795">
        <v>3.3333333330000001</v>
      </c>
      <c r="N795">
        <v>4</v>
      </c>
      <c r="O795">
        <v>0</v>
      </c>
      <c r="P795">
        <v>4</v>
      </c>
      <c r="Q795" t="e">
        <f>VLOOKUP($A795,'[1]SheltersALL_2.17.22'!$1:$1048576,6,0)</f>
        <v>#N/A</v>
      </c>
      <c r="R795" t="str">
        <f>VLOOKUP($A795, [1]FA21_Ridership!$1:$1048576,11, 0)</f>
        <v>OAKLAND</v>
      </c>
      <c r="S795" t="str">
        <f>VLOOKUP($A795, [1]FA21_Ridership!$1:$1048576,12, 0)</f>
        <v>ALAMEDA</v>
      </c>
      <c r="T795">
        <f>VLOOKUP($A795, [1]FA21_Ridership!$1:$1048576,13, 0)</f>
        <v>3</v>
      </c>
      <c r="U795">
        <f t="shared" si="60"/>
        <v>72</v>
      </c>
      <c r="V795" s="67">
        <f t="shared" si="61"/>
        <v>0.19</v>
      </c>
      <c r="W795">
        <v>0.67889900000000003</v>
      </c>
      <c r="X795" s="67">
        <f t="shared" si="62"/>
        <v>0.374</v>
      </c>
      <c r="Y795">
        <v>0.97560999999999998</v>
      </c>
      <c r="Z795" s="67">
        <f t="shared" si="63"/>
        <v>0.999</v>
      </c>
      <c r="AA795">
        <f>VLOOKUP($C795,[1]Disability!$1:$1048576,5,FALSE)</f>
        <v>0</v>
      </c>
      <c r="AB795" s="67">
        <f t="shared" si="64"/>
        <v>0</v>
      </c>
      <c r="AC795" t="e">
        <f>VLOOKUP($A795,#REF!,9,FALSE)</f>
        <v>#REF!</v>
      </c>
    </row>
    <row r="796" spans="1:29">
      <c r="A796">
        <v>55272</v>
      </c>
      <c r="B796">
        <v>795</v>
      </c>
      <c r="C796">
        <v>1014460</v>
      </c>
      <c r="D796" t="s">
        <v>4235</v>
      </c>
      <c r="E796" t="s">
        <v>4236</v>
      </c>
      <c r="G796" t="e">
        <f>VLOOKUP($H796,[1]BRT!$1:$1048576,1,0)</f>
        <v>#N/A</v>
      </c>
      <c r="H796" t="s">
        <v>4875</v>
      </c>
      <c r="I796">
        <v>37.774833999999998</v>
      </c>
      <c r="J796">
        <v>-122.180944</v>
      </c>
      <c r="K796">
        <v>1475</v>
      </c>
      <c r="L796">
        <v>18</v>
      </c>
      <c r="M796">
        <v>3.3333333330000001</v>
      </c>
      <c r="N796">
        <v>3</v>
      </c>
      <c r="O796">
        <v>1</v>
      </c>
      <c r="P796">
        <v>4</v>
      </c>
      <c r="Q796" t="e">
        <f>VLOOKUP($A796,'[1]SheltersALL_2.17.22'!$1:$1048576,6,0)</f>
        <v>#N/A</v>
      </c>
      <c r="R796" t="str">
        <f>VLOOKUP($A796, [1]FA21_Ridership!$1:$1048576,11, 0)</f>
        <v>OAKLAND</v>
      </c>
      <c r="S796" t="str">
        <f>VLOOKUP($A796, [1]FA21_Ridership!$1:$1048576,12, 0)</f>
        <v>ALAMEDA</v>
      </c>
      <c r="T796">
        <f>VLOOKUP($A796, [1]FA21_Ridership!$1:$1048576,13, 0)</f>
        <v>3</v>
      </c>
      <c r="U796">
        <f t="shared" si="60"/>
        <v>72</v>
      </c>
      <c r="V796" s="67">
        <f t="shared" si="61"/>
        <v>0.19</v>
      </c>
      <c r="W796">
        <v>0.86819199999999996</v>
      </c>
      <c r="X796" s="67">
        <f t="shared" si="62"/>
        <v>0.71299999999999997</v>
      </c>
      <c r="Y796">
        <v>0.45207000000000003</v>
      </c>
      <c r="Z796" s="67">
        <f t="shared" si="63"/>
        <v>0.81899999999999995</v>
      </c>
      <c r="AA796">
        <f>VLOOKUP($C796,[1]Disability!$1:$1048576,5,FALSE)</f>
        <v>0</v>
      </c>
      <c r="AB796" s="67">
        <f t="shared" si="64"/>
        <v>0</v>
      </c>
      <c r="AC796" t="e">
        <f>VLOOKUP($A796,#REF!,9,FALSE)</f>
        <v>#REF!</v>
      </c>
    </row>
    <row r="797" spans="1:29">
      <c r="A797">
        <v>54422</v>
      </c>
      <c r="B797">
        <v>796</v>
      </c>
      <c r="C797">
        <v>1015230</v>
      </c>
      <c r="D797" t="s">
        <v>4235</v>
      </c>
      <c r="E797" t="s">
        <v>4236</v>
      </c>
      <c r="G797" t="e">
        <f>VLOOKUP($H797,[1]BRT!$1:$1048576,1,0)</f>
        <v>#N/A</v>
      </c>
      <c r="H797" t="s">
        <v>4876</v>
      </c>
      <c r="I797">
        <v>37.776353999999998</v>
      </c>
      <c r="J797">
        <v>-122.183609</v>
      </c>
      <c r="K797">
        <v>1475</v>
      </c>
      <c r="L797">
        <v>18</v>
      </c>
      <c r="M797">
        <v>3.3333333330000001</v>
      </c>
      <c r="N797">
        <v>3</v>
      </c>
      <c r="O797">
        <v>1</v>
      </c>
      <c r="P797">
        <v>4</v>
      </c>
      <c r="Q797" t="e">
        <f>VLOOKUP($A797,'[1]SheltersALL_2.17.22'!$1:$1048576,6,0)</f>
        <v>#N/A</v>
      </c>
      <c r="R797" t="str">
        <f>VLOOKUP($A797, [1]FA21_Ridership!$1:$1048576,11, 0)</f>
        <v>OAKLAND</v>
      </c>
      <c r="S797" t="str">
        <f>VLOOKUP($A797, [1]FA21_Ridership!$1:$1048576,12, 0)</f>
        <v>ALAMEDA</v>
      </c>
      <c r="T797">
        <f>VLOOKUP($A797, [1]FA21_Ridership!$1:$1048576,13, 0)</f>
        <v>3</v>
      </c>
      <c r="U797">
        <f t="shared" si="60"/>
        <v>72</v>
      </c>
      <c r="V797" s="67">
        <f t="shared" si="61"/>
        <v>0.19</v>
      </c>
      <c r="W797">
        <v>0.86819199999999996</v>
      </c>
      <c r="X797" s="67">
        <f t="shared" si="62"/>
        <v>0.71299999999999997</v>
      </c>
      <c r="Y797">
        <v>0.45207000000000003</v>
      </c>
      <c r="Z797" s="67">
        <f t="shared" si="63"/>
        <v>0.81899999999999995</v>
      </c>
      <c r="AA797">
        <f>VLOOKUP($C797,[1]Disability!$1:$1048576,5,FALSE)</f>
        <v>0</v>
      </c>
      <c r="AB797" s="67">
        <f t="shared" si="64"/>
        <v>0</v>
      </c>
      <c r="AC797" t="e">
        <f>VLOOKUP($A797,#REF!,9,FALSE)</f>
        <v>#REF!</v>
      </c>
    </row>
    <row r="798" spans="1:29">
      <c r="A798">
        <v>55950</v>
      </c>
      <c r="B798">
        <v>797</v>
      </c>
      <c r="C798">
        <v>1014840</v>
      </c>
      <c r="D798" t="s">
        <v>4235</v>
      </c>
      <c r="E798" t="s">
        <v>4236</v>
      </c>
      <c r="G798" t="e">
        <f>VLOOKUP($H798,[1]BRT!$1:$1048576,1,0)</f>
        <v>#N/A</v>
      </c>
      <c r="H798" t="s">
        <v>4877</v>
      </c>
      <c r="I798">
        <v>37.801015999999997</v>
      </c>
      <c r="J798">
        <v>-122.21842700000001</v>
      </c>
      <c r="K798">
        <v>1475</v>
      </c>
      <c r="L798">
        <v>18</v>
      </c>
      <c r="M798">
        <v>3.3333333330000001</v>
      </c>
      <c r="N798">
        <v>2</v>
      </c>
      <c r="O798">
        <v>2</v>
      </c>
      <c r="P798">
        <v>4</v>
      </c>
      <c r="Q798" t="e">
        <f>VLOOKUP($A798,'[1]SheltersALL_2.17.22'!$1:$1048576,6,0)</f>
        <v>#N/A</v>
      </c>
      <c r="R798" t="str">
        <f>VLOOKUP($A798, [1]FA21_Ridership!$1:$1048576,11, 0)</f>
        <v>OAKLAND</v>
      </c>
      <c r="S798" t="str">
        <f>VLOOKUP($A798, [1]FA21_Ridership!$1:$1048576,12, 0)</f>
        <v>ALAMEDA</v>
      </c>
      <c r="T798">
        <f>VLOOKUP($A798, [1]FA21_Ridership!$1:$1048576,13, 0)</f>
        <v>2</v>
      </c>
      <c r="U798">
        <f t="shared" si="60"/>
        <v>72</v>
      </c>
      <c r="V798" s="67">
        <f t="shared" si="61"/>
        <v>0.19</v>
      </c>
      <c r="W798">
        <v>0.28660000000000002</v>
      </c>
      <c r="X798" s="67">
        <f t="shared" si="62"/>
        <v>6.2E-2</v>
      </c>
      <c r="Y798">
        <v>6.9478999999999999E-2</v>
      </c>
      <c r="Z798" s="67">
        <f t="shared" si="63"/>
        <v>0.129</v>
      </c>
      <c r="AA798">
        <f>VLOOKUP($C798,[1]Disability!$1:$1048576,5,FALSE)</f>
        <v>1</v>
      </c>
      <c r="AB798" s="67">
        <f t="shared" si="64"/>
        <v>0.72499999999999998</v>
      </c>
      <c r="AC798" t="e">
        <f>VLOOKUP($A798,#REF!,9,FALSE)</f>
        <v>#REF!</v>
      </c>
    </row>
    <row r="799" spans="1:29">
      <c r="A799">
        <v>50556</v>
      </c>
      <c r="B799">
        <v>798</v>
      </c>
      <c r="C799">
        <v>1015150</v>
      </c>
      <c r="D799" t="s">
        <v>4235</v>
      </c>
      <c r="E799" t="s">
        <v>4236</v>
      </c>
      <c r="G799" t="e">
        <f>VLOOKUP($H799,[1]BRT!$1:$1048576,1,0)</f>
        <v>#N/A</v>
      </c>
      <c r="H799" t="s">
        <v>4878</v>
      </c>
      <c r="I799">
        <v>37.765979999999999</v>
      </c>
      <c r="J799">
        <v>-122.16762300000001</v>
      </c>
      <c r="K799">
        <v>1163</v>
      </c>
      <c r="L799">
        <v>18</v>
      </c>
      <c r="M799">
        <v>3.3333333330000001</v>
      </c>
      <c r="N799">
        <v>2</v>
      </c>
      <c r="O799">
        <v>2</v>
      </c>
      <c r="P799">
        <v>4</v>
      </c>
      <c r="Q799" t="e">
        <f>VLOOKUP($A799,'[1]SheltersALL_2.17.22'!$1:$1048576,6,0)</f>
        <v>#N/A</v>
      </c>
      <c r="R799" t="str">
        <f>VLOOKUP($A799, [1]FA21_Ridership!$1:$1048576,11, 0)</f>
        <v>OAKLAND</v>
      </c>
      <c r="S799" t="str">
        <f>VLOOKUP($A799, [1]FA21_Ridership!$1:$1048576,12, 0)</f>
        <v>ALAMEDA</v>
      </c>
      <c r="T799">
        <f>VLOOKUP($A799, [1]FA21_Ridership!$1:$1048576,13, 0)</f>
        <v>3</v>
      </c>
      <c r="U799">
        <f t="shared" si="60"/>
        <v>72</v>
      </c>
      <c r="V799" s="67">
        <f t="shared" si="61"/>
        <v>0.19</v>
      </c>
      <c r="W799">
        <v>0.933226</v>
      </c>
      <c r="X799" s="67">
        <f t="shared" si="62"/>
        <v>0.84099999999999997</v>
      </c>
      <c r="Y799">
        <v>0.47868100000000002</v>
      </c>
      <c r="Z799" s="67">
        <f t="shared" si="63"/>
        <v>0.84799999999999998</v>
      </c>
      <c r="AA799">
        <f>VLOOKUP($C799,[1]Disability!$1:$1048576,5,FALSE)</f>
        <v>0</v>
      </c>
      <c r="AB799" s="67">
        <f t="shared" si="64"/>
        <v>0</v>
      </c>
      <c r="AC799" t="e">
        <f>VLOOKUP($A799,#REF!,9,FALSE)</f>
        <v>#REF!</v>
      </c>
    </row>
    <row r="800" spans="1:29">
      <c r="A800">
        <v>55060</v>
      </c>
      <c r="B800">
        <v>799</v>
      </c>
      <c r="C800">
        <v>1007230</v>
      </c>
      <c r="D800" t="s">
        <v>4235</v>
      </c>
      <c r="E800" t="s">
        <v>4236</v>
      </c>
      <c r="G800" t="e">
        <f>VLOOKUP($H800,[1]BRT!$1:$1048576,1,0)</f>
        <v>#N/A</v>
      </c>
      <c r="H800" t="s">
        <v>4879</v>
      </c>
      <c r="I800">
        <v>37.801653000000002</v>
      </c>
      <c r="J800">
        <v>-122.22903599999999</v>
      </c>
      <c r="K800">
        <v>1474</v>
      </c>
      <c r="L800">
        <v>18</v>
      </c>
      <c r="M800">
        <v>3.3333333330000001</v>
      </c>
      <c r="N800">
        <v>2</v>
      </c>
      <c r="O800">
        <v>2</v>
      </c>
      <c r="P800">
        <v>4</v>
      </c>
      <c r="Q800" t="e">
        <f>VLOOKUP($A800,'[1]SheltersALL_2.17.22'!$1:$1048576,6,0)</f>
        <v>#N/A</v>
      </c>
      <c r="R800" t="str">
        <f>VLOOKUP($A800, [1]FA21_Ridership!$1:$1048576,11, 0)</f>
        <v>OAKLAND</v>
      </c>
      <c r="S800" t="str">
        <f>VLOOKUP($A800, [1]FA21_Ridership!$1:$1048576,12, 0)</f>
        <v>ALAMEDA</v>
      </c>
      <c r="T800">
        <f>VLOOKUP($A800, [1]FA21_Ridership!$1:$1048576,13, 0)</f>
        <v>2</v>
      </c>
      <c r="U800">
        <f t="shared" si="60"/>
        <v>72</v>
      </c>
      <c r="V800" s="67">
        <f t="shared" si="61"/>
        <v>0.19</v>
      </c>
      <c r="W800">
        <v>0.41267799999999999</v>
      </c>
      <c r="X800" s="67">
        <f t="shared" si="62"/>
        <v>0.13200000000000001</v>
      </c>
      <c r="Y800">
        <v>0.14230300000000001</v>
      </c>
      <c r="Z800" s="67">
        <f t="shared" si="63"/>
        <v>0.33600000000000002</v>
      </c>
      <c r="AA800">
        <f>VLOOKUP($C800,[1]Disability!$1:$1048576,5,FALSE)</f>
        <v>0</v>
      </c>
      <c r="AB800" s="67">
        <f t="shared" si="64"/>
        <v>0</v>
      </c>
      <c r="AC800" t="e">
        <f>VLOOKUP($A800,#REF!,9,FALSE)</f>
        <v>#REF!</v>
      </c>
    </row>
    <row r="801" spans="1:29">
      <c r="A801">
        <v>58669</v>
      </c>
      <c r="B801">
        <v>800</v>
      </c>
      <c r="C801">
        <v>101920</v>
      </c>
      <c r="D801" t="s">
        <v>4235</v>
      </c>
      <c r="E801" t="s">
        <v>4236</v>
      </c>
      <c r="G801" t="e">
        <f>VLOOKUP($H801,[1]BRT!$1:$1048576,1,0)</f>
        <v>#N/A</v>
      </c>
      <c r="H801" t="s">
        <v>4880</v>
      </c>
      <c r="I801">
        <v>37.735779000000001</v>
      </c>
      <c r="J801">
        <v>-122.23566</v>
      </c>
      <c r="K801">
        <v>717</v>
      </c>
      <c r="L801">
        <v>36</v>
      </c>
      <c r="M801">
        <v>1.6666666670000001</v>
      </c>
      <c r="N801">
        <v>1</v>
      </c>
      <c r="O801">
        <v>1</v>
      </c>
      <c r="P801">
        <v>2</v>
      </c>
      <c r="Q801" t="e">
        <f>VLOOKUP($A801,'[1]SheltersALL_2.17.22'!$1:$1048576,6,0)</f>
        <v>#N/A</v>
      </c>
      <c r="R801" t="str">
        <f>VLOOKUP($A801, [1]FA21_Ridership!$1:$1048576,11, 0)</f>
        <v>ALAMEDA</v>
      </c>
      <c r="S801" t="str">
        <f>VLOOKUP($A801, [1]FA21_Ridership!$1:$1048576,12, 0)</f>
        <v>ALAMEDA</v>
      </c>
      <c r="T801">
        <f>VLOOKUP($A801, [1]FA21_Ridership!$1:$1048576,13, 0)</f>
        <v>3</v>
      </c>
      <c r="U801">
        <f t="shared" si="60"/>
        <v>72</v>
      </c>
      <c r="V801" s="67">
        <f t="shared" si="61"/>
        <v>0.19</v>
      </c>
      <c r="W801">
        <v>0.65082200000000001</v>
      </c>
      <c r="X801" s="67">
        <f t="shared" si="62"/>
        <v>0.33900000000000002</v>
      </c>
      <c r="Y801">
        <v>7.2193999999999994E-2</v>
      </c>
      <c r="Z801" s="67">
        <f t="shared" si="63"/>
        <v>0.13900000000000001</v>
      </c>
      <c r="AA801">
        <f>VLOOKUP($C801,[1]Disability!$1:$1048576,5,FALSE)</f>
        <v>0</v>
      </c>
      <c r="AB801" s="67">
        <f t="shared" si="64"/>
        <v>0</v>
      </c>
      <c r="AC801" t="e">
        <f>VLOOKUP($A801,#REF!,9,FALSE)</f>
        <v>#REF!</v>
      </c>
    </row>
    <row r="802" spans="1:29">
      <c r="A802">
        <v>54115</v>
      </c>
      <c r="B802">
        <v>801</v>
      </c>
      <c r="C802">
        <v>1014800</v>
      </c>
      <c r="D802" t="s">
        <v>4235</v>
      </c>
      <c r="E802" t="s">
        <v>4236</v>
      </c>
      <c r="G802" t="e">
        <f>VLOOKUP($H802,[1]BRT!$1:$1048576,1,0)</f>
        <v>#N/A</v>
      </c>
      <c r="H802" t="s">
        <v>4635</v>
      </c>
      <c r="I802">
        <v>37.799478000000001</v>
      </c>
      <c r="J802">
        <v>-122.21293</v>
      </c>
      <c r="K802">
        <v>1434</v>
      </c>
      <c r="L802">
        <v>18</v>
      </c>
      <c r="M802">
        <v>3.3333333330000001</v>
      </c>
      <c r="N802">
        <v>1</v>
      </c>
      <c r="O802">
        <v>3</v>
      </c>
      <c r="P802">
        <v>4</v>
      </c>
      <c r="Q802" t="e">
        <f>VLOOKUP($A802,'[1]SheltersALL_2.17.22'!$1:$1048576,6,0)</f>
        <v>#N/A</v>
      </c>
      <c r="R802" t="str">
        <f>VLOOKUP($A802, [1]FA21_Ridership!$1:$1048576,11, 0)</f>
        <v>OAKLAND</v>
      </c>
      <c r="S802" t="str">
        <f>VLOOKUP($A802, [1]FA21_Ridership!$1:$1048576,12, 0)</f>
        <v>ALAMEDA</v>
      </c>
      <c r="T802">
        <f>VLOOKUP($A802, [1]FA21_Ridership!$1:$1048576,13, 0)</f>
        <v>3</v>
      </c>
      <c r="U802">
        <f t="shared" si="60"/>
        <v>72</v>
      </c>
      <c r="V802" s="67">
        <f t="shared" si="61"/>
        <v>0.19</v>
      </c>
      <c r="W802">
        <v>0.827928</v>
      </c>
      <c r="X802" s="67">
        <f t="shared" si="62"/>
        <v>0.624</v>
      </c>
      <c r="Y802">
        <v>0.24324299999999999</v>
      </c>
      <c r="Z802" s="67">
        <f t="shared" si="63"/>
        <v>0.55900000000000005</v>
      </c>
      <c r="AA802">
        <f>VLOOKUP($C802,[1]Disability!$1:$1048576,5,FALSE)</f>
        <v>0</v>
      </c>
      <c r="AB802" s="67">
        <f t="shared" si="64"/>
        <v>0</v>
      </c>
      <c r="AC802" t="e">
        <f>VLOOKUP($A802,#REF!,9,FALSE)</f>
        <v>#REF!</v>
      </c>
    </row>
    <row r="803" spans="1:29">
      <c r="A803">
        <v>51373</v>
      </c>
      <c r="B803">
        <v>802</v>
      </c>
      <c r="C803">
        <v>9903030</v>
      </c>
      <c r="D803" t="s">
        <v>4235</v>
      </c>
      <c r="E803" t="s">
        <v>4236</v>
      </c>
      <c r="G803" t="e">
        <f>VLOOKUP($H803,[1]BRT!$1:$1048576,1,0)</f>
        <v>#N/A</v>
      </c>
      <c r="H803" t="s">
        <v>4881</v>
      </c>
      <c r="I803">
        <v>37.777644000000002</v>
      </c>
      <c r="J803">
        <v>-122.188113</v>
      </c>
      <c r="K803">
        <v>1434</v>
      </c>
      <c r="L803">
        <v>18</v>
      </c>
      <c r="M803">
        <v>3.3333333330000001</v>
      </c>
      <c r="N803">
        <v>0</v>
      </c>
      <c r="O803">
        <v>4</v>
      </c>
      <c r="P803">
        <v>4</v>
      </c>
      <c r="Q803" t="e">
        <f>VLOOKUP($A803,'[1]SheltersALL_2.17.22'!$1:$1048576,6,0)</f>
        <v>#N/A</v>
      </c>
      <c r="R803" t="str">
        <f>VLOOKUP($A803, [1]FA21_Ridership!$1:$1048576,11, 0)</f>
        <v>OAKLAND</v>
      </c>
      <c r="S803" t="str">
        <f>VLOOKUP($A803, [1]FA21_Ridership!$1:$1048576,12, 0)</f>
        <v>ALAMEDA</v>
      </c>
      <c r="T803">
        <f>VLOOKUP($A803, [1]FA21_Ridership!$1:$1048576,13, 0)</f>
        <v>3</v>
      </c>
      <c r="U803">
        <f t="shared" si="60"/>
        <v>72</v>
      </c>
      <c r="V803" s="67">
        <f t="shared" si="61"/>
        <v>0.19</v>
      </c>
      <c r="W803">
        <v>0.741842</v>
      </c>
      <c r="X803" s="67">
        <f t="shared" si="62"/>
        <v>0.46700000000000003</v>
      </c>
      <c r="Y803">
        <v>0.23277700000000001</v>
      </c>
      <c r="Z803" s="67">
        <f t="shared" si="63"/>
        <v>0.52600000000000002</v>
      </c>
      <c r="AA803">
        <f>VLOOKUP($C803,[1]Disability!$1:$1048576,5,FALSE)</f>
        <v>0</v>
      </c>
      <c r="AB803" s="67">
        <f t="shared" si="64"/>
        <v>0</v>
      </c>
      <c r="AC803" t="e">
        <f>VLOOKUP($A803,#REF!,9,FALSE)</f>
        <v>#REF!</v>
      </c>
    </row>
    <row r="804" spans="1:29">
      <c r="A804">
        <v>52987</v>
      </c>
      <c r="B804">
        <v>803</v>
      </c>
      <c r="C804">
        <v>9802070</v>
      </c>
      <c r="D804" t="s">
        <v>4235</v>
      </c>
      <c r="E804" t="s">
        <v>4236</v>
      </c>
      <c r="G804" t="e">
        <f>VLOOKUP($H804,[1]BRT!$1:$1048576,1,0)</f>
        <v>#N/A</v>
      </c>
      <c r="H804" t="s">
        <v>4882</v>
      </c>
      <c r="I804">
        <v>37.686104</v>
      </c>
      <c r="J804">
        <v>-122.116962</v>
      </c>
      <c r="K804">
        <v>997</v>
      </c>
      <c r="L804">
        <v>37</v>
      </c>
      <c r="M804">
        <v>1.6216216219999999</v>
      </c>
      <c r="N804">
        <v>1</v>
      </c>
      <c r="O804">
        <v>1</v>
      </c>
      <c r="P804">
        <v>2</v>
      </c>
      <c r="Q804" t="e">
        <f>VLOOKUP($A804,'[1]SheltersALL_2.17.22'!$1:$1048576,6,0)</f>
        <v>#N/A</v>
      </c>
      <c r="R804" t="str">
        <f>VLOOKUP($A804, [1]FA21_Ridership!$1:$1048576,11, 0)</f>
        <v>COUNTY-ALAMEDA</v>
      </c>
      <c r="S804" t="str">
        <f>VLOOKUP($A804, [1]FA21_Ridership!$1:$1048576,12, 0)</f>
        <v>ALAMEDA</v>
      </c>
      <c r="T804">
        <f>VLOOKUP($A804, [1]FA21_Ridership!$1:$1048576,13, 0)</f>
        <v>4</v>
      </c>
      <c r="U804">
        <f t="shared" si="60"/>
        <v>74</v>
      </c>
      <c r="V804" s="67">
        <f t="shared" si="61"/>
        <v>0.192</v>
      </c>
      <c r="W804">
        <v>0.91394900000000001</v>
      </c>
      <c r="X804" s="67">
        <f t="shared" si="62"/>
        <v>0.79500000000000004</v>
      </c>
      <c r="Y804">
        <v>0.18043000000000001</v>
      </c>
      <c r="Z804" s="67">
        <f t="shared" si="63"/>
        <v>0.441</v>
      </c>
      <c r="AA804">
        <f>VLOOKUP($C804,[1]Disability!$1:$1048576,5,FALSE)</f>
        <v>0</v>
      </c>
      <c r="AB804" s="67">
        <f t="shared" si="64"/>
        <v>0</v>
      </c>
      <c r="AC804" t="e">
        <f>VLOOKUP($A804,#REF!,9,FALSE)</f>
        <v>#REF!</v>
      </c>
    </row>
    <row r="805" spans="1:29">
      <c r="A805">
        <v>59896</v>
      </c>
      <c r="B805">
        <v>804</v>
      </c>
      <c r="C805">
        <v>1302660</v>
      </c>
      <c r="D805" t="s">
        <v>4235</v>
      </c>
      <c r="E805" t="s">
        <v>4236</v>
      </c>
      <c r="G805" t="e">
        <f>VLOOKUP($H805,[1]BRT!$1:$1048576,1,0)</f>
        <v>#N/A</v>
      </c>
      <c r="H805" t="s">
        <v>4399</v>
      </c>
      <c r="I805">
        <v>37.973748999999998</v>
      </c>
      <c r="J805">
        <v>-122.324033</v>
      </c>
      <c r="K805">
        <v>912</v>
      </c>
      <c r="L805">
        <v>37.299999999999997</v>
      </c>
      <c r="M805">
        <v>1.6085790879999999</v>
      </c>
      <c r="N805">
        <v>0</v>
      </c>
      <c r="O805">
        <v>2</v>
      </c>
      <c r="P805">
        <v>2</v>
      </c>
      <c r="Q805" t="e">
        <f>VLOOKUP($A805,'[1]SheltersALL_2.17.22'!$1:$1048576,6,0)</f>
        <v>#N/A</v>
      </c>
      <c r="R805" t="str">
        <f>VLOOKUP($A805, [1]FA21_Ridership!$1:$1048576,11, 0)</f>
        <v>RICHMOND</v>
      </c>
      <c r="S805" t="str">
        <f>VLOOKUP($A805, [1]FA21_Ridership!$1:$1048576,12, 0)</f>
        <v>CONTRA COSTA</v>
      </c>
      <c r="T805">
        <f>VLOOKUP($A805, [1]FA21_Ridership!$1:$1048576,13, 0)</f>
        <v>1</v>
      </c>
      <c r="U805">
        <f t="shared" si="60"/>
        <v>74.599999999999994</v>
      </c>
      <c r="V805" s="67">
        <f t="shared" si="61"/>
        <v>0.193</v>
      </c>
      <c r="W805">
        <v>0.896845</v>
      </c>
      <c r="X805" s="67">
        <f t="shared" si="62"/>
        <v>0.76500000000000001</v>
      </c>
      <c r="Y805">
        <v>0.30218400000000001</v>
      </c>
      <c r="Z805" s="67">
        <f t="shared" si="63"/>
        <v>0.64</v>
      </c>
      <c r="AA805">
        <f>VLOOKUP($C805,[1]Disability!$1:$1048576,5,FALSE)</f>
        <v>0</v>
      </c>
      <c r="AB805" s="67">
        <f t="shared" si="64"/>
        <v>0</v>
      </c>
      <c r="AC805" t="e">
        <f>VLOOKUP($A805,#REF!,9,FALSE)</f>
        <v>#REF!</v>
      </c>
    </row>
    <row r="806" spans="1:29">
      <c r="A806">
        <v>54045</v>
      </c>
      <c r="B806">
        <v>805</v>
      </c>
      <c r="C806">
        <v>1001930</v>
      </c>
      <c r="D806" t="s">
        <v>4235</v>
      </c>
      <c r="E806" t="s">
        <v>4236</v>
      </c>
      <c r="G806" t="e">
        <f>VLOOKUP($H806,[1]BRT!$1:$1048576,1,0)</f>
        <v>#N/A</v>
      </c>
      <c r="H806" t="s">
        <v>4618</v>
      </c>
      <c r="I806">
        <v>37.795440999999997</v>
      </c>
      <c r="J806">
        <v>-122.198037</v>
      </c>
      <c r="K806">
        <v>975</v>
      </c>
      <c r="L806">
        <v>15</v>
      </c>
      <c r="M806">
        <v>4</v>
      </c>
      <c r="N806">
        <v>3</v>
      </c>
      <c r="O806">
        <v>2</v>
      </c>
      <c r="P806">
        <v>5</v>
      </c>
      <c r="Q806" t="e">
        <f>VLOOKUP($A806,'[1]SheltersALL_2.17.22'!$1:$1048576,6,0)</f>
        <v>#N/A</v>
      </c>
      <c r="R806" t="str">
        <f>VLOOKUP($A806, [1]FA21_Ridership!$1:$1048576,11, 0)</f>
        <v>OAKLAND</v>
      </c>
      <c r="S806" t="str">
        <f>VLOOKUP($A806, [1]FA21_Ridership!$1:$1048576,12, 0)</f>
        <v>ALAMEDA</v>
      </c>
      <c r="T806">
        <f>VLOOKUP($A806, [1]FA21_Ridership!$1:$1048576,13, 0)</f>
        <v>3</v>
      </c>
      <c r="U806">
        <f t="shared" si="60"/>
        <v>75</v>
      </c>
      <c r="V806" s="67">
        <f t="shared" si="61"/>
        <v>0.193</v>
      </c>
      <c r="W806">
        <v>0.69696999999999998</v>
      </c>
      <c r="X806" s="67">
        <f t="shared" si="62"/>
        <v>0.40600000000000003</v>
      </c>
      <c r="Y806">
        <v>0.33225100000000002</v>
      </c>
      <c r="Z806" s="67">
        <f t="shared" si="63"/>
        <v>0.67500000000000004</v>
      </c>
      <c r="AA806">
        <f>VLOOKUP($C806,[1]Disability!$1:$1048576,5,FALSE)</f>
        <v>0</v>
      </c>
      <c r="AB806" s="67">
        <f t="shared" si="64"/>
        <v>0</v>
      </c>
      <c r="AC806" t="e">
        <f>VLOOKUP($A806,#REF!,9,FALSE)</f>
        <v>#REF!</v>
      </c>
    </row>
    <row r="807" spans="1:29">
      <c r="A807">
        <v>51162</v>
      </c>
      <c r="B807">
        <v>806</v>
      </c>
      <c r="C807">
        <v>501610</v>
      </c>
      <c r="D807" t="s">
        <v>4235</v>
      </c>
      <c r="E807" t="s">
        <v>4236</v>
      </c>
      <c r="G807" t="e">
        <f>VLOOKUP($H807,[1]BRT!$1:$1048576,1,0)</f>
        <v>#N/A</v>
      </c>
      <c r="H807" t="s">
        <v>4883</v>
      </c>
      <c r="I807">
        <v>37.927619999999997</v>
      </c>
      <c r="J807">
        <v>-122.320216</v>
      </c>
      <c r="K807">
        <v>1442</v>
      </c>
      <c r="L807">
        <v>25</v>
      </c>
      <c r="M807">
        <v>2.4</v>
      </c>
      <c r="N807">
        <v>1</v>
      </c>
      <c r="O807">
        <v>2</v>
      </c>
      <c r="P807">
        <v>3</v>
      </c>
      <c r="Q807" t="e">
        <f>VLOOKUP($A807,'[1]SheltersALL_2.17.22'!$1:$1048576,6,0)</f>
        <v>#N/A</v>
      </c>
      <c r="R807" t="str">
        <f>VLOOKUP($A807, [1]FA21_Ridership!$1:$1048576,11, 0)</f>
        <v>EL CERRITO</v>
      </c>
      <c r="S807" t="str">
        <f>VLOOKUP($A807, [1]FA21_Ridership!$1:$1048576,12, 0)</f>
        <v>CONTRA COSTA</v>
      </c>
      <c r="T807">
        <f>VLOOKUP($A807, [1]FA21_Ridership!$1:$1048576,13, 0)</f>
        <v>1</v>
      </c>
      <c r="U807">
        <f t="shared" si="60"/>
        <v>75</v>
      </c>
      <c r="V807" s="67">
        <f t="shared" si="61"/>
        <v>0.193</v>
      </c>
      <c r="W807">
        <v>0.84948500000000005</v>
      </c>
      <c r="X807" s="67">
        <f t="shared" si="62"/>
        <v>0.67200000000000004</v>
      </c>
      <c r="Y807">
        <v>0.23814399999999999</v>
      </c>
      <c r="Z807" s="67">
        <f t="shared" si="63"/>
        <v>0.54100000000000004</v>
      </c>
      <c r="AA807">
        <f>VLOOKUP($C807,[1]Disability!$1:$1048576,5,FALSE)</f>
        <v>0</v>
      </c>
      <c r="AB807" s="67">
        <f t="shared" si="64"/>
        <v>0</v>
      </c>
      <c r="AC807" t="e">
        <f>VLOOKUP($A807,#REF!,9,FALSE)</f>
        <v>#REF!</v>
      </c>
    </row>
    <row r="808" spans="1:29">
      <c r="A808">
        <v>54119</v>
      </c>
      <c r="B808">
        <v>807</v>
      </c>
      <c r="C808">
        <v>1018400</v>
      </c>
      <c r="D808" t="s">
        <v>4235</v>
      </c>
      <c r="E808" t="s">
        <v>4236</v>
      </c>
      <c r="G808" t="e">
        <f>VLOOKUP($H808,[1]BRT!$1:$1048576,1,0)</f>
        <v>#N/A</v>
      </c>
      <c r="H808" t="s">
        <v>4884</v>
      </c>
      <c r="I808">
        <v>37.848146</v>
      </c>
      <c r="J808">
        <v>-122.285543</v>
      </c>
      <c r="K808">
        <v>1476</v>
      </c>
      <c r="L808">
        <v>25</v>
      </c>
      <c r="M808">
        <v>2.4</v>
      </c>
      <c r="N808">
        <v>1</v>
      </c>
      <c r="O808">
        <v>2</v>
      </c>
      <c r="P808">
        <v>3</v>
      </c>
      <c r="Q808" t="e">
        <f>VLOOKUP($A808,'[1]SheltersALL_2.17.22'!$1:$1048576,6,0)</f>
        <v>#N/A</v>
      </c>
      <c r="R808" t="str">
        <f>VLOOKUP($A808, [1]FA21_Ridership!$1:$1048576,11, 0)</f>
        <v>OAKLAND</v>
      </c>
      <c r="S808" t="str">
        <f>VLOOKUP($A808, [1]FA21_Ridership!$1:$1048576,12, 0)</f>
        <v>ALAMEDA</v>
      </c>
      <c r="T808">
        <f>VLOOKUP($A808, [1]FA21_Ridership!$1:$1048576,13, 0)</f>
        <v>2</v>
      </c>
      <c r="U808">
        <f t="shared" si="60"/>
        <v>75</v>
      </c>
      <c r="V808" s="67">
        <f t="shared" si="61"/>
        <v>0.193</v>
      </c>
      <c r="W808">
        <v>0.66779200000000005</v>
      </c>
      <c r="X808" s="67">
        <f t="shared" si="62"/>
        <v>0.35799999999999998</v>
      </c>
      <c r="Y808">
        <v>0.28561799999999998</v>
      </c>
      <c r="Z808" s="67">
        <f t="shared" si="63"/>
        <v>0.61599999999999999</v>
      </c>
      <c r="AA808">
        <f>VLOOKUP($C808,[1]Disability!$1:$1048576,5,FALSE)</f>
        <v>0</v>
      </c>
      <c r="AB808" s="67">
        <f t="shared" si="64"/>
        <v>0</v>
      </c>
      <c r="AC808" t="e">
        <f>VLOOKUP($A808,#REF!,9,FALSE)</f>
        <v>#REF!</v>
      </c>
    </row>
    <row r="809" spans="1:29">
      <c r="A809">
        <v>55929</v>
      </c>
      <c r="B809">
        <v>808</v>
      </c>
      <c r="C809">
        <v>304590</v>
      </c>
      <c r="D809" t="s">
        <v>4235</v>
      </c>
      <c r="E809" t="s">
        <v>4236</v>
      </c>
      <c r="G809" t="e">
        <f>VLOOKUP($H809,[1]BRT!$1:$1048576,1,0)</f>
        <v>#N/A</v>
      </c>
      <c r="H809" t="s">
        <v>4885</v>
      </c>
      <c r="I809">
        <v>37.882043000000003</v>
      </c>
      <c r="J809">
        <v>-122.296452</v>
      </c>
      <c r="K809">
        <v>1447</v>
      </c>
      <c r="L809">
        <v>25</v>
      </c>
      <c r="M809">
        <v>2.4</v>
      </c>
      <c r="N809">
        <v>1</v>
      </c>
      <c r="O809">
        <v>2</v>
      </c>
      <c r="P809">
        <v>3</v>
      </c>
      <c r="Q809" t="e">
        <f>VLOOKUP($A809,'[1]SheltersALL_2.17.22'!$1:$1048576,6,0)</f>
        <v>#N/A</v>
      </c>
      <c r="R809" t="str">
        <f>VLOOKUP($A809, [1]FA21_Ridership!$1:$1048576,11, 0)</f>
        <v>BERKELEY</v>
      </c>
      <c r="S809" t="str">
        <f>VLOOKUP($A809, [1]FA21_Ridership!$1:$1048576,12, 0)</f>
        <v>ALAMEDA</v>
      </c>
      <c r="T809">
        <f>VLOOKUP($A809, [1]FA21_Ridership!$1:$1048576,13, 0)</f>
        <v>1</v>
      </c>
      <c r="U809">
        <f t="shared" si="60"/>
        <v>75</v>
      </c>
      <c r="V809" s="67">
        <f t="shared" si="61"/>
        <v>0.193</v>
      </c>
      <c r="W809">
        <v>0.472881</v>
      </c>
      <c r="X809" s="67">
        <f t="shared" si="62"/>
        <v>0.17</v>
      </c>
      <c r="Y809">
        <v>0.47478300000000001</v>
      </c>
      <c r="Z809" s="67">
        <f t="shared" si="63"/>
        <v>0.84499999999999997</v>
      </c>
      <c r="AA809">
        <f>VLOOKUP($C809,[1]Disability!$1:$1048576,5,FALSE)</f>
        <v>1</v>
      </c>
      <c r="AB809" s="67">
        <f t="shared" si="64"/>
        <v>0.72499999999999998</v>
      </c>
      <c r="AC809" t="e">
        <f>VLOOKUP($A809,#REF!,9,FALSE)</f>
        <v>#REF!</v>
      </c>
    </row>
    <row r="810" spans="1:29">
      <c r="A810">
        <v>55326</v>
      </c>
      <c r="B810">
        <v>809</v>
      </c>
      <c r="C810">
        <v>1002250</v>
      </c>
      <c r="D810" t="s">
        <v>4235</v>
      </c>
      <c r="E810" t="s">
        <v>4236</v>
      </c>
      <c r="G810" t="e">
        <f>VLOOKUP($H810,[1]BRT!$1:$1048576,1,0)</f>
        <v>#N/A</v>
      </c>
      <c r="H810" t="s">
        <v>4532</v>
      </c>
      <c r="I810">
        <v>37.796599999999998</v>
      </c>
      <c r="J810">
        <v>-122.19557500000001</v>
      </c>
      <c r="K810">
        <v>964</v>
      </c>
      <c r="L810">
        <v>15</v>
      </c>
      <c r="M810">
        <v>4</v>
      </c>
      <c r="N810">
        <v>1</v>
      </c>
      <c r="O810">
        <v>4</v>
      </c>
      <c r="P810">
        <v>5</v>
      </c>
      <c r="Q810" t="e">
        <f>VLOOKUP($A810,'[1]SheltersALL_2.17.22'!$1:$1048576,6,0)</f>
        <v>#N/A</v>
      </c>
      <c r="R810" t="str">
        <f>VLOOKUP($A810, [1]FA21_Ridership!$1:$1048576,11, 0)</f>
        <v>OAKLAND</v>
      </c>
      <c r="S810" t="str">
        <f>VLOOKUP($A810, [1]FA21_Ridership!$1:$1048576,12, 0)</f>
        <v>ALAMEDA</v>
      </c>
      <c r="T810">
        <f>VLOOKUP($A810, [1]FA21_Ridership!$1:$1048576,13, 0)</f>
        <v>3</v>
      </c>
      <c r="U810">
        <f t="shared" si="60"/>
        <v>75</v>
      </c>
      <c r="V810" s="67">
        <f t="shared" si="61"/>
        <v>0.193</v>
      </c>
      <c r="W810">
        <v>0.62948599999999999</v>
      </c>
      <c r="X810" s="67">
        <f t="shared" si="62"/>
        <v>0.32200000000000001</v>
      </c>
      <c r="Y810">
        <v>0.17089799999999999</v>
      </c>
      <c r="Z810" s="67">
        <f t="shared" si="63"/>
        <v>0.41</v>
      </c>
      <c r="AA810">
        <f>VLOOKUP($C810,[1]Disability!$1:$1048576,5,FALSE)</f>
        <v>0</v>
      </c>
      <c r="AB810" s="67">
        <f t="shared" si="64"/>
        <v>0</v>
      </c>
      <c r="AC810" t="e">
        <f>VLOOKUP($A810,#REF!,9,FALSE)</f>
        <v>#REF!</v>
      </c>
    </row>
    <row r="811" spans="1:29">
      <c r="A811">
        <v>59336</v>
      </c>
      <c r="B811">
        <v>810</v>
      </c>
      <c r="C811">
        <v>1012450</v>
      </c>
      <c r="D811" t="s">
        <v>4235</v>
      </c>
      <c r="E811" t="s">
        <v>4236</v>
      </c>
      <c r="G811" t="e">
        <f>VLOOKUP($H811,[1]BRT!$1:$1048576,1,0)</f>
        <v>#N/A</v>
      </c>
      <c r="H811" t="s">
        <v>4886</v>
      </c>
      <c r="I811">
        <v>37.748368999999997</v>
      </c>
      <c r="J811">
        <v>-122.196488</v>
      </c>
      <c r="K811">
        <v>1376</v>
      </c>
      <c r="L811">
        <v>15</v>
      </c>
      <c r="M811">
        <v>4</v>
      </c>
      <c r="N811">
        <v>1</v>
      </c>
      <c r="O811">
        <v>4</v>
      </c>
      <c r="P811">
        <v>5</v>
      </c>
      <c r="Q811" t="e">
        <f>VLOOKUP($A811,'[1]SheltersALL_2.17.22'!$1:$1048576,6,0)</f>
        <v>#N/A</v>
      </c>
      <c r="R811" t="str">
        <f>VLOOKUP($A811, [1]FA21_Ridership!$1:$1048576,11, 0)</f>
        <v>OAKLAND</v>
      </c>
      <c r="S811" t="str">
        <f>VLOOKUP($A811, [1]FA21_Ridership!$1:$1048576,12, 0)</f>
        <v>ALAMEDA</v>
      </c>
      <c r="T811">
        <f>VLOOKUP($A811, [1]FA21_Ridership!$1:$1048576,13, 0)</f>
        <v>3</v>
      </c>
      <c r="U811">
        <f t="shared" si="60"/>
        <v>75</v>
      </c>
      <c r="V811" s="67">
        <f t="shared" si="61"/>
        <v>0.193</v>
      </c>
      <c r="W811" t="s">
        <v>4835</v>
      </c>
      <c r="X811" s="67" t="e">
        <f t="shared" si="62"/>
        <v>#VALUE!</v>
      </c>
      <c r="Y811" t="s">
        <v>4835</v>
      </c>
      <c r="Z811" s="67" t="e">
        <f t="shared" si="63"/>
        <v>#VALUE!</v>
      </c>
      <c r="AA811">
        <f>VLOOKUP($C811,[1]Disability!$1:$1048576,5,FALSE)</f>
        <v>1</v>
      </c>
      <c r="AB811" s="67">
        <f t="shared" si="64"/>
        <v>0.72499999999999998</v>
      </c>
      <c r="AC811" t="e">
        <f>VLOOKUP($A811,#REF!,9,FALSE)</f>
        <v>#REF!</v>
      </c>
    </row>
    <row r="812" spans="1:29">
      <c r="A812">
        <v>51201</v>
      </c>
      <c r="B812">
        <v>811</v>
      </c>
      <c r="C812">
        <v>702990</v>
      </c>
      <c r="D812" t="s">
        <v>4235</v>
      </c>
      <c r="E812" t="s">
        <v>4236</v>
      </c>
      <c r="G812" t="e">
        <f>VLOOKUP($H812,[1]BRT!$1:$1048576,1,0)</f>
        <v>#N/A</v>
      </c>
      <c r="H812" t="s">
        <v>4887</v>
      </c>
      <c r="I812">
        <v>37.515850999999998</v>
      </c>
      <c r="J812">
        <v>-121.967112</v>
      </c>
      <c r="K812">
        <v>963</v>
      </c>
      <c r="L812">
        <v>37.6</v>
      </c>
      <c r="M812">
        <v>1.595744681</v>
      </c>
      <c r="N812">
        <v>1</v>
      </c>
      <c r="O812">
        <v>1</v>
      </c>
      <c r="P812">
        <v>2</v>
      </c>
      <c r="Q812" t="e">
        <f>VLOOKUP($A812,'[1]SheltersALL_2.17.22'!$1:$1048576,6,0)</f>
        <v>#N/A</v>
      </c>
      <c r="R812" t="str">
        <f>VLOOKUP($A812, [1]FA21_Ridership!$1:$1048576,11, 0)</f>
        <v>FREMONT</v>
      </c>
      <c r="S812" t="str">
        <f>VLOOKUP($A812, [1]FA21_Ridership!$1:$1048576,12, 0)</f>
        <v>ALAMEDA</v>
      </c>
      <c r="T812">
        <f>VLOOKUP($A812, [1]FA21_Ridership!$1:$1048576,13, 0)</f>
        <v>5</v>
      </c>
      <c r="U812">
        <f t="shared" si="60"/>
        <v>75.2</v>
      </c>
      <c r="V812" s="67">
        <f t="shared" si="61"/>
        <v>0.19400000000000001</v>
      </c>
      <c r="W812">
        <v>0.69979199999999997</v>
      </c>
      <c r="X812" s="67">
        <f t="shared" si="62"/>
        <v>0.40799999999999997</v>
      </c>
      <c r="Y812">
        <v>0.12856200000000001</v>
      </c>
      <c r="Z812" s="67">
        <f t="shared" si="63"/>
        <v>0.31</v>
      </c>
      <c r="AA812">
        <f>VLOOKUP($C812,[1]Disability!$1:$1048576,5,FALSE)</f>
        <v>0</v>
      </c>
      <c r="AB812" s="67">
        <f t="shared" si="64"/>
        <v>0</v>
      </c>
      <c r="AC812" t="e">
        <f>VLOOKUP($A812,#REF!,9,FALSE)</f>
        <v>#REF!</v>
      </c>
    </row>
    <row r="813" spans="1:29">
      <c r="A813">
        <v>51561</v>
      </c>
      <c r="B813">
        <v>812</v>
      </c>
      <c r="C813">
        <v>701400</v>
      </c>
      <c r="D813" t="s">
        <v>4235</v>
      </c>
      <c r="E813" t="s">
        <v>4236</v>
      </c>
      <c r="G813" t="e">
        <f>VLOOKUP($H813,[1]BRT!$1:$1048576,1,0)</f>
        <v>#N/A</v>
      </c>
      <c r="H813" t="s">
        <v>4888</v>
      </c>
      <c r="I813">
        <v>37.572749000000002</v>
      </c>
      <c r="J813">
        <v>-122.03089199999999</v>
      </c>
      <c r="K813">
        <v>1398</v>
      </c>
      <c r="L813">
        <v>18.8</v>
      </c>
      <c r="M813">
        <v>3.191489362</v>
      </c>
      <c r="N813">
        <v>2</v>
      </c>
      <c r="O813">
        <v>2</v>
      </c>
      <c r="P813">
        <v>4</v>
      </c>
      <c r="Q813" t="e">
        <f>VLOOKUP($A813,'[1]SheltersALL_2.17.22'!$1:$1048576,6,0)</f>
        <v>#N/A</v>
      </c>
      <c r="R813" t="str">
        <f>VLOOKUP($A813, [1]FA21_Ridership!$1:$1048576,11, 0)</f>
        <v>FREMONT</v>
      </c>
      <c r="S813" t="str">
        <f>VLOOKUP($A813, [1]FA21_Ridership!$1:$1048576,12, 0)</f>
        <v>ALAMEDA</v>
      </c>
      <c r="T813">
        <f>VLOOKUP($A813, [1]FA21_Ridership!$1:$1048576,13, 0)</f>
        <v>5</v>
      </c>
      <c r="U813">
        <f t="shared" si="60"/>
        <v>75.2</v>
      </c>
      <c r="V813" s="67">
        <f t="shared" si="61"/>
        <v>0.19400000000000001</v>
      </c>
      <c r="W813">
        <v>0.77571900000000005</v>
      </c>
      <c r="X813" s="67">
        <f t="shared" si="62"/>
        <v>0.53400000000000003</v>
      </c>
      <c r="Y813">
        <v>0.109304</v>
      </c>
      <c r="Z813" s="67">
        <f t="shared" si="63"/>
        <v>0.27100000000000002</v>
      </c>
      <c r="AA813">
        <f>VLOOKUP($C813,[1]Disability!$1:$1048576,5,FALSE)</f>
        <v>0</v>
      </c>
      <c r="AB813" s="67">
        <f t="shared" si="64"/>
        <v>0</v>
      </c>
      <c r="AC813" t="e">
        <f>VLOOKUP($A813,#REF!,9,FALSE)</f>
        <v>#REF!</v>
      </c>
    </row>
    <row r="814" spans="1:29">
      <c r="A814">
        <v>57554</v>
      </c>
      <c r="B814">
        <v>813</v>
      </c>
      <c r="C814">
        <v>1000680</v>
      </c>
      <c r="D814" t="s">
        <v>4235</v>
      </c>
      <c r="E814" t="s">
        <v>4236</v>
      </c>
      <c r="G814" t="e">
        <f>VLOOKUP($H814,[1]BRT!$1:$1048576,1,0)</f>
        <v>#N/A</v>
      </c>
      <c r="H814" t="s">
        <v>4889</v>
      </c>
      <c r="I814">
        <v>37.790320000000001</v>
      </c>
      <c r="J814">
        <v>-122.244776</v>
      </c>
      <c r="K814">
        <v>1396</v>
      </c>
      <c r="L814">
        <v>19</v>
      </c>
      <c r="M814">
        <v>3.1578947369999999</v>
      </c>
      <c r="N814">
        <v>2</v>
      </c>
      <c r="O814">
        <v>2</v>
      </c>
      <c r="P814">
        <v>4</v>
      </c>
      <c r="Q814" t="e">
        <f>VLOOKUP($A814,'[1]SheltersALL_2.17.22'!$1:$1048576,6,0)</f>
        <v>#N/A</v>
      </c>
      <c r="R814" t="str">
        <f>VLOOKUP($A814, [1]FA21_Ridership!$1:$1048576,11, 0)</f>
        <v>OAKLAND</v>
      </c>
      <c r="S814" t="str">
        <f>VLOOKUP($A814, [1]FA21_Ridership!$1:$1048576,12, 0)</f>
        <v>ALAMEDA</v>
      </c>
      <c r="T814">
        <f>VLOOKUP($A814, [1]FA21_Ridership!$1:$1048576,13, 0)</f>
        <v>2</v>
      </c>
      <c r="U814">
        <f t="shared" si="60"/>
        <v>76</v>
      </c>
      <c r="V814" s="67">
        <f t="shared" si="61"/>
        <v>0.19500000000000001</v>
      </c>
      <c r="W814">
        <v>0.94699599999999995</v>
      </c>
      <c r="X814" s="67">
        <f t="shared" si="62"/>
        <v>0.89600000000000002</v>
      </c>
      <c r="Y814">
        <v>0.41130699999999998</v>
      </c>
      <c r="Z814" s="67">
        <f t="shared" si="63"/>
        <v>0.77100000000000002</v>
      </c>
      <c r="AA814">
        <f>VLOOKUP($C814,[1]Disability!$1:$1048576,5,FALSE)</f>
        <v>1</v>
      </c>
      <c r="AB814" s="67">
        <f t="shared" si="64"/>
        <v>0.72499999999999998</v>
      </c>
      <c r="AC814" t="e">
        <f>VLOOKUP($A814,#REF!,9,FALSE)</f>
        <v>#REF!</v>
      </c>
    </row>
    <row r="815" spans="1:29">
      <c r="A815">
        <v>55073</v>
      </c>
      <c r="B815">
        <v>814</v>
      </c>
      <c r="C815">
        <v>703630</v>
      </c>
      <c r="D815" t="s">
        <v>4235</v>
      </c>
      <c r="E815" t="s">
        <v>4236</v>
      </c>
      <c r="G815" t="e">
        <f>VLOOKUP($H815,[1]BRT!$1:$1048576,1,0)</f>
        <v>#N/A</v>
      </c>
      <c r="H815" t="s">
        <v>4890</v>
      </c>
      <c r="I815">
        <v>37.499915000000001</v>
      </c>
      <c r="J815">
        <v>-121.919647</v>
      </c>
      <c r="K815">
        <v>965</v>
      </c>
      <c r="L815">
        <v>38.4</v>
      </c>
      <c r="M815">
        <v>1.5625</v>
      </c>
      <c r="N815">
        <v>0</v>
      </c>
      <c r="O815">
        <v>2</v>
      </c>
      <c r="P815">
        <v>2</v>
      </c>
      <c r="Q815" t="e">
        <f>VLOOKUP($A815,'[1]SheltersALL_2.17.22'!$1:$1048576,6,0)</f>
        <v>#N/A</v>
      </c>
      <c r="R815" t="str">
        <f>VLOOKUP($A815, [1]FA21_Ridership!$1:$1048576,11, 0)</f>
        <v>FREMONT</v>
      </c>
      <c r="S815" t="str">
        <f>VLOOKUP($A815, [1]FA21_Ridership!$1:$1048576,12, 0)</f>
        <v>ALAMEDA</v>
      </c>
      <c r="T815">
        <f>VLOOKUP($A815, [1]FA21_Ridership!$1:$1048576,13, 0)</f>
        <v>5</v>
      </c>
      <c r="U815">
        <f t="shared" si="60"/>
        <v>76.8</v>
      </c>
      <c r="V815" s="67">
        <f t="shared" si="61"/>
        <v>0.19500000000000001</v>
      </c>
      <c r="W815">
        <v>0.89243499999999998</v>
      </c>
      <c r="X815" s="67">
        <f t="shared" si="62"/>
        <v>0.75700000000000001</v>
      </c>
      <c r="Y815">
        <v>3.4278999999999997E-2</v>
      </c>
      <c r="Z815" s="67">
        <f t="shared" si="63"/>
        <v>4.1000000000000002E-2</v>
      </c>
      <c r="AA815">
        <f>VLOOKUP($C815,[1]Disability!$1:$1048576,5,FALSE)</f>
        <v>0</v>
      </c>
      <c r="AB815" s="67">
        <f t="shared" si="64"/>
        <v>0</v>
      </c>
      <c r="AC815" t="e">
        <f>VLOOKUP($A815,#REF!,9,FALSE)</f>
        <v>#REF!</v>
      </c>
    </row>
    <row r="816" spans="1:29">
      <c r="A816">
        <v>55441</v>
      </c>
      <c r="B816">
        <v>815</v>
      </c>
      <c r="C816">
        <v>1000230</v>
      </c>
      <c r="D816" t="s">
        <v>4235</v>
      </c>
      <c r="E816" t="s">
        <v>4236</v>
      </c>
      <c r="G816" t="e">
        <f>VLOOKUP($H816,[1]BRT!$1:$1048576,1,0)</f>
        <v>#N/A</v>
      </c>
      <c r="H816" t="s">
        <v>4891</v>
      </c>
      <c r="I816">
        <v>37.797654999999999</v>
      </c>
      <c r="J816">
        <v>-122.263176</v>
      </c>
      <c r="K816">
        <v>1080</v>
      </c>
      <c r="L816">
        <v>19.3</v>
      </c>
      <c r="M816">
        <v>3.1088082899999998</v>
      </c>
      <c r="N816">
        <v>3</v>
      </c>
      <c r="O816">
        <v>1</v>
      </c>
      <c r="P816">
        <v>4</v>
      </c>
      <c r="Q816" t="str">
        <f>VLOOKUP($A816,'[1]SheltersALL_2.17.22'!$1:$1048576,6,0)</f>
        <v>Oakland</v>
      </c>
      <c r="R816" t="str">
        <f>VLOOKUP($A816, [1]FA21_Ridership!$1:$1048576,11, 0)</f>
        <v>OAKLAND</v>
      </c>
      <c r="S816" t="str">
        <f>VLOOKUP($A816, [1]FA21_Ridership!$1:$1048576,12, 0)</f>
        <v>ALAMEDA</v>
      </c>
      <c r="T816">
        <f>VLOOKUP($A816, [1]FA21_Ridership!$1:$1048576,13, 0)</f>
        <v>2</v>
      </c>
      <c r="U816">
        <f t="shared" si="60"/>
        <v>77.2</v>
      </c>
      <c r="V816" s="67">
        <f t="shared" si="61"/>
        <v>0.19500000000000001</v>
      </c>
      <c r="W816">
        <v>0.59194500000000005</v>
      </c>
      <c r="X816" s="67">
        <f t="shared" si="62"/>
        <v>0.27900000000000003</v>
      </c>
      <c r="Y816">
        <v>0.13566500000000001</v>
      </c>
      <c r="Z816" s="67">
        <f t="shared" si="63"/>
        <v>0.33</v>
      </c>
      <c r="AA816">
        <f>VLOOKUP($C816,[1]Disability!$1:$1048576,5,FALSE)</f>
        <v>1</v>
      </c>
      <c r="AB816" s="67">
        <f t="shared" si="64"/>
        <v>0.72499999999999998</v>
      </c>
      <c r="AC816" t="e">
        <f>VLOOKUP($A816,#REF!,9,FALSE)</f>
        <v>#REF!</v>
      </c>
    </row>
    <row r="817" spans="1:29">
      <c r="A817">
        <v>54534</v>
      </c>
      <c r="B817">
        <v>816</v>
      </c>
      <c r="C817">
        <v>1008020</v>
      </c>
      <c r="D817" t="s">
        <v>4235</v>
      </c>
      <c r="E817" t="s">
        <v>4236</v>
      </c>
      <c r="G817" t="e">
        <f>VLOOKUP($H817,[1]BRT!$1:$1048576,1,0)</f>
        <v>#N/A</v>
      </c>
      <c r="H817" t="s">
        <v>4705</v>
      </c>
      <c r="I817">
        <v>37.795819999999999</v>
      </c>
      <c r="J817">
        <v>-122.259179</v>
      </c>
      <c r="K817">
        <v>1080</v>
      </c>
      <c r="L817">
        <v>19.3</v>
      </c>
      <c r="M817">
        <v>3.1088082899999998</v>
      </c>
      <c r="N817">
        <v>2</v>
      </c>
      <c r="O817">
        <v>2</v>
      </c>
      <c r="P817">
        <v>4</v>
      </c>
      <c r="Q817" t="e">
        <f>VLOOKUP($A817,'[1]SheltersALL_2.17.22'!$1:$1048576,6,0)</f>
        <v>#N/A</v>
      </c>
      <c r="R817" t="str">
        <f>VLOOKUP($A817, [1]FA21_Ridership!$1:$1048576,11, 0)</f>
        <v>OAKLAND</v>
      </c>
      <c r="S817" t="str">
        <f>VLOOKUP($A817, [1]FA21_Ridership!$1:$1048576,12, 0)</f>
        <v>ALAMEDA</v>
      </c>
      <c r="T817">
        <f>VLOOKUP($A817, [1]FA21_Ridership!$1:$1048576,13, 0)</f>
        <v>2</v>
      </c>
      <c r="U817">
        <f t="shared" si="60"/>
        <v>77.2</v>
      </c>
      <c r="V817" s="67">
        <f t="shared" si="61"/>
        <v>0.19500000000000001</v>
      </c>
      <c r="W817">
        <v>0.95553100000000002</v>
      </c>
      <c r="X817" s="67">
        <f t="shared" si="62"/>
        <v>0.91900000000000004</v>
      </c>
      <c r="Y817">
        <v>0.52060700000000004</v>
      </c>
      <c r="Z817" s="67">
        <f t="shared" si="63"/>
        <v>0.877</v>
      </c>
      <c r="AA817">
        <f>VLOOKUP($C817,[1]Disability!$1:$1048576,5,FALSE)</f>
        <v>2</v>
      </c>
      <c r="AB817" s="67">
        <f t="shared" si="64"/>
        <v>0.91600000000000004</v>
      </c>
      <c r="AC817" t="e">
        <f>VLOOKUP($A817,#REF!,9,FALSE)</f>
        <v>#REF!</v>
      </c>
    </row>
    <row r="818" spans="1:29">
      <c r="A818">
        <v>54504</v>
      </c>
      <c r="B818">
        <v>817</v>
      </c>
      <c r="C818">
        <v>1302290</v>
      </c>
      <c r="D818" t="s">
        <v>4235</v>
      </c>
      <c r="E818" t="s">
        <v>4236</v>
      </c>
      <c r="G818" t="e">
        <f>VLOOKUP($H818,[1]BRT!$1:$1048576,1,0)</f>
        <v>#N/A</v>
      </c>
      <c r="H818" t="s">
        <v>4892</v>
      </c>
      <c r="I818">
        <v>37.934519000000002</v>
      </c>
      <c r="J818">
        <v>-122.339647</v>
      </c>
      <c r="K818">
        <v>1384</v>
      </c>
      <c r="L818">
        <v>38.6</v>
      </c>
      <c r="M818">
        <v>1.5544041449999999</v>
      </c>
      <c r="N818">
        <v>1</v>
      </c>
      <c r="O818">
        <v>1</v>
      </c>
      <c r="P818">
        <v>2</v>
      </c>
      <c r="Q818" t="e">
        <f>VLOOKUP($A818,'[1]SheltersALL_2.17.22'!$1:$1048576,6,0)</f>
        <v>#N/A</v>
      </c>
      <c r="R818" t="str">
        <f>VLOOKUP($A818, [1]FA21_Ridership!$1:$1048576,11, 0)</f>
        <v>RICHMOND</v>
      </c>
      <c r="S818" t="str">
        <f>VLOOKUP($A818, [1]FA21_Ridership!$1:$1048576,12, 0)</f>
        <v>CONTRA COSTA</v>
      </c>
      <c r="T818">
        <f>VLOOKUP($A818, [1]FA21_Ridership!$1:$1048576,13, 0)</f>
        <v>1</v>
      </c>
      <c r="U818">
        <f t="shared" si="60"/>
        <v>77.2</v>
      </c>
      <c r="V818" s="67">
        <f t="shared" si="61"/>
        <v>0.19500000000000001</v>
      </c>
      <c r="W818">
        <v>0.99113099999999998</v>
      </c>
      <c r="X818" s="67">
        <f t="shared" si="62"/>
        <v>0.98499999999999999</v>
      </c>
      <c r="Y818">
        <v>0.32039899999999999</v>
      </c>
      <c r="Z818" s="67">
        <f t="shared" si="63"/>
        <v>0.65900000000000003</v>
      </c>
      <c r="AA818">
        <f>VLOOKUP($C818,[1]Disability!$1:$1048576,5,FALSE)</f>
        <v>0</v>
      </c>
      <c r="AB818" s="67">
        <f t="shared" si="64"/>
        <v>0</v>
      </c>
      <c r="AC818" t="e">
        <f>VLOOKUP($A818,#REF!,9,FALSE)</f>
        <v>#REF!</v>
      </c>
    </row>
    <row r="819" spans="1:29">
      <c r="A819">
        <v>51626</v>
      </c>
      <c r="B819">
        <v>818</v>
      </c>
      <c r="C819">
        <v>9903780</v>
      </c>
      <c r="D819" t="s">
        <v>4235</v>
      </c>
      <c r="E819" t="s">
        <v>4236</v>
      </c>
      <c r="G819" t="e">
        <f>VLOOKUP($H819,[1]BRT!$1:$1048576,1,0)</f>
        <v>#N/A</v>
      </c>
      <c r="H819" t="s">
        <v>4893</v>
      </c>
      <c r="I819">
        <v>37.464182000000001</v>
      </c>
      <c r="J819">
        <v>-121.914535</v>
      </c>
      <c r="K819">
        <v>1020</v>
      </c>
      <c r="L819">
        <v>26.2</v>
      </c>
      <c r="M819">
        <v>2.2900763359999998</v>
      </c>
      <c r="N819">
        <v>3</v>
      </c>
      <c r="O819">
        <v>0</v>
      </c>
      <c r="P819">
        <v>3</v>
      </c>
      <c r="Q819" t="e">
        <f>VLOOKUP($A819,'[1]SheltersALL_2.17.22'!$1:$1048576,6,0)</f>
        <v>#N/A</v>
      </c>
      <c r="R819" t="str">
        <f>VLOOKUP($A819, [1]FA21_Ridership!$1:$1048576,11, 0)</f>
        <v>FREMONT</v>
      </c>
      <c r="S819" t="str">
        <f>VLOOKUP($A819, [1]FA21_Ridership!$1:$1048576,12, 0)</f>
        <v>ALAMEDA</v>
      </c>
      <c r="T819">
        <f>VLOOKUP($A819, [1]FA21_Ridership!$1:$1048576,13, 0)</f>
        <v>5</v>
      </c>
      <c r="U819">
        <f t="shared" si="60"/>
        <v>78.599999999999994</v>
      </c>
      <c r="V819" s="67">
        <f t="shared" si="61"/>
        <v>0.19600000000000001</v>
      </c>
      <c r="W819">
        <v>0.75484300000000004</v>
      </c>
      <c r="X819" s="67">
        <f t="shared" si="62"/>
        <v>0.48799999999999999</v>
      </c>
      <c r="Y819">
        <v>1.2067E-2</v>
      </c>
      <c r="Z819" s="67">
        <f t="shared" si="63"/>
        <v>1.0999999999999999E-2</v>
      </c>
      <c r="AA819">
        <f>VLOOKUP($C819,[1]Disability!$1:$1048576,5,FALSE)</f>
        <v>0</v>
      </c>
      <c r="AB819" s="67">
        <f t="shared" si="64"/>
        <v>0</v>
      </c>
      <c r="AC819" t="e">
        <f>VLOOKUP($A819,#REF!,9,FALSE)</f>
        <v>#REF!</v>
      </c>
    </row>
    <row r="820" spans="1:29">
      <c r="A820">
        <v>51108</v>
      </c>
      <c r="B820">
        <v>819</v>
      </c>
      <c r="C820">
        <v>702410</v>
      </c>
      <c r="D820" t="s">
        <v>4235</v>
      </c>
      <c r="E820" t="s">
        <v>4236</v>
      </c>
      <c r="G820" t="e">
        <f>VLOOKUP($H820,[1]BRT!$1:$1048576,1,0)</f>
        <v>#N/A</v>
      </c>
      <c r="H820" t="s">
        <v>4894</v>
      </c>
      <c r="I820">
        <v>37.564546999999997</v>
      </c>
      <c r="J820">
        <v>-122.01924699999999</v>
      </c>
      <c r="K820">
        <v>1437</v>
      </c>
      <c r="L820">
        <v>20</v>
      </c>
      <c r="M820">
        <v>3</v>
      </c>
      <c r="N820">
        <v>4</v>
      </c>
      <c r="O820">
        <v>0</v>
      </c>
      <c r="P820">
        <v>4</v>
      </c>
      <c r="Q820" t="e">
        <f>VLOOKUP($A820,'[1]SheltersALL_2.17.22'!$1:$1048576,6,0)</f>
        <v>#N/A</v>
      </c>
      <c r="R820" t="str">
        <f>VLOOKUP($A820, [1]FA21_Ridership!$1:$1048576,11, 0)</f>
        <v>FREMONT</v>
      </c>
      <c r="S820" t="str">
        <f>VLOOKUP($A820, [1]FA21_Ridership!$1:$1048576,12, 0)</f>
        <v>ALAMEDA</v>
      </c>
      <c r="T820">
        <f>VLOOKUP($A820, [1]FA21_Ridership!$1:$1048576,13, 0)</f>
        <v>5</v>
      </c>
      <c r="U820">
        <f t="shared" si="60"/>
        <v>80</v>
      </c>
      <c r="V820" s="67">
        <f t="shared" si="61"/>
        <v>0.19600000000000001</v>
      </c>
      <c r="W820">
        <v>0.67653399999999997</v>
      </c>
      <c r="X820" s="67">
        <f t="shared" si="62"/>
        <v>0.36899999999999999</v>
      </c>
      <c r="Y820">
        <v>8.3754999999999996E-2</v>
      </c>
      <c r="Z820" s="67">
        <f t="shared" si="63"/>
        <v>0.191</v>
      </c>
      <c r="AA820">
        <f>VLOOKUP($C820,[1]Disability!$1:$1048576,5,FALSE)</f>
        <v>0</v>
      </c>
      <c r="AB820" s="67">
        <f t="shared" si="64"/>
        <v>0</v>
      </c>
      <c r="AC820" t="e">
        <f>VLOOKUP($A820,#REF!,9,FALSE)</f>
        <v>#REF!</v>
      </c>
    </row>
    <row r="821" spans="1:29">
      <c r="A821">
        <v>55230</v>
      </c>
      <c r="B821">
        <v>820</v>
      </c>
      <c r="C821">
        <v>800990</v>
      </c>
      <c r="D821" t="s">
        <v>4235</v>
      </c>
      <c r="E821" t="s">
        <v>4236</v>
      </c>
      <c r="G821" t="e">
        <f>VLOOKUP($H821,[1]BRT!$1:$1048576,1,0)</f>
        <v>#N/A</v>
      </c>
      <c r="H821" t="s">
        <v>4600</v>
      </c>
      <c r="I821">
        <v>37.665272999999999</v>
      </c>
      <c r="J821">
        <v>-122.055891</v>
      </c>
      <c r="K821">
        <v>1040</v>
      </c>
      <c r="L821">
        <v>40</v>
      </c>
      <c r="M821">
        <v>1.5</v>
      </c>
      <c r="N821">
        <v>2</v>
      </c>
      <c r="O821">
        <v>0</v>
      </c>
      <c r="P821">
        <v>2</v>
      </c>
      <c r="Q821" t="e">
        <f>VLOOKUP($A821,'[1]SheltersALL_2.17.22'!$1:$1048576,6,0)</f>
        <v>#N/A</v>
      </c>
      <c r="R821" t="str">
        <f>VLOOKUP($A821, [1]FA21_Ridership!$1:$1048576,11, 0)</f>
        <v>HAYWARD</v>
      </c>
      <c r="S821" t="str">
        <f>VLOOKUP($A821, [1]FA21_Ridership!$1:$1048576,12, 0)</f>
        <v>ALAMEDA</v>
      </c>
      <c r="T821">
        <f>VLOOKUP($A821, [1]FA21_Ridership!$1:$1048576,13, 0)</f>
        <v>4</v>
      </c>
      <c r="U821">
        <f t="shared" si="60"/>
        <v>80</v>
      </c>
      <c r="V821" s="67">
        <f t="shared" si="61"/>
        <v>0.19600000000000001</v>
      </c>
      <c r="W821">
        <v>0.57330099999999995</v>
      </c>
      <c r="X821" s="67">
        <f t="shared" si="62"/>
        <v>0.25900000000000001</v>
      </c>
      <c r="Y821">
        <v>2.7845999999999999E-2</v>
      </c>
      <c r="Z821" s="67">
        <f t="shared" si="63"/>
        <v>3.2000000000000001E-2</v>
      </c>
      <c r="AA821">
        <f>VLOOKUP($C821,[1]Disability!$1:$1048576,5,FALSE)</f>
        <v>0</v>
      </c>
      <c r="AB821" s="67">
        <f t="shared" si="64"/>
        <v>0</v>
      </c>
      <c r="AC821" t="e">
        <f>VLOOKUP($A821,#REF!,9,FALSE)</f>
        <v>#REF!</v>
      </c>
    </row>
    <row r="822" spans="1:29">
      <c r="A822">
        <v>55421</v>
      </c>
      <c r="B822">
        <v>821</v>
      </c>
      <c r="C822">
        <v>801440</v>
      </c>
      <c r="D822" t="s">
        <v>4235</v>
      </c>
      <c r="E822" t="s">
        <v>4236</v>
      </c>
      <c r="G822" t="e">
        <f>VLOOKUP($H822,[1]BRT!$1:$1048576,1,0)</f>
        <v>#N/A</v>
      </c>
      <c r="H822" t="s">
        <v>4895</v>
      </c>
      <c r="I822">
        <v>37.674467</v>
      </c>
      <c r="J822">
        <v>-122.075402</v>
      </c>
      <c r="K822">
        <v>800</v>
      </c>
      <c r="L822">
        <v>40</v>
      </c>
      <c r="M822">
        <v>1.5</v>
      </c>
      <c r="N822">
        <v>2</v>
      </c>
      <c r="O822">
        <v>0</v>
      </c>
      <c r="P822">
        <v>2</v>
      </c>
      <c r="Q822" t="e">
        <f>VLOOKUP($A822,'[1]SheltersALL_2.17.22'!$1:$1048576,6,0)</f>
        <v>#N/A</v>
      </c>
      <c r="R822" t="str">
        <f>VLOOKUP($A822, [1]FA21_Ridership!$1:$1048576,11, 0)</f>
        <v>HAYWARD</v>
      </c>
      <c r="S822" t="str">
        <f>VLOOKUP($A822, [1]FA21_Ridership!$1:$1048576,12, 0)</f>
        <v>ALAMEDA</v>
      </c>
      <c r="T822">
        <f>VLOOKUP($A822, [1]FA21_Ridership!$1:$1048576,13, 0)</f>
        <v>4</v>
      </c>
      <c r="U822">
        <f t="shared" si="60"/>
        <v>80</v>
      </c>
      <c r="V822" s="67">
        <f t="shared" si="61"/>
        <v>0.19600000000000001</v>
      </c>
      <c r="W822">
        <v>0.48255100000000001</v>
      </c>
      <c r="X822" s="67">
        <f t="shared" si="62"/>
        <v>0.182</v>
      </c>
      <c r="Y822">
        <v>8.7113999999999997E-2</v>
      </c>
      <c r="Z822" s="67">
        <f t="shared" si="63"/>
        <v>0.19800000000000001</v>
      </c>
      <c r="AA822">
        <f>VLOOKUP($C822,[1]Disability!$1:$1048576,5,FALSE)</f>
        <v>1</v>
      </c>
      <c r="AB822" s="67">
        <f t="shared" si="64"/>
        <v>0.72499999999999998</v>
      </c>
      <c r="AC822" t="e">
        <f>VLOOKUP($A822,#REF!,9,FALSE)</f>
        <v>#REF!</v>
      </c>
    </row>
    <row r="823" spans="1:29">
      <c r="A823">
        <v>55834</v>
      </c>
      <c r="B823">
        <v>822</v>
      </c>
      <c r="C823">
        <v>1303350</v>
      </c>
      <c r="D823" t="s">
        <v>4235</v>
      </c>
      <c r="E823" t="s">
        <v>4236</v>
      </c>
      <c r="G823" t="e">
        <f>VLOOKUP($H823,[1]BRT!$1:$1048576,1,0)</f>
        <v>#N/A</v>
      </c>
      <c r="H823" t="s">
        <v>4896</v>
      </c>
      <c r="I823">
        <v>37.929214999999999</v>
      </c>
      <c r="J823">
        <v>-122.379914</v>
      </c>
      <c r="K823">
        <v>1112</v>
      </c>
      <c r="L823">
        <v>40</v>
      </c>
      <c r="M823">
        <v>1.5</v>
      </c>
      <c r="N823">
        <v>2</v>
      </c>
      <c r="O823">
        <v>0</v>
      </c>
      <c r="P823">
        <v>2</v>
      </c>
      <c r="Q823" t="e">
        <f>VLOOKUP($A823,'[1]SheltersALL_2.17.22'!$1:$1048576,6,0)</f>
        <v>#N/A</v>
      </c>
      <c r="R823" t="str">
        <f>VLOOKUP($A823, [1]FA21_Ridership!$1:$1048576,11, 0)</f>
        <v>RICHMOND</v>
      </c>
      <c r="S823" t="str">
        <f>VLOOKUP($A823, [1]FA21_Ridership!$1:$1048576,12, 0)</f>
        <v>CONTRA COSTA</v>
      </c>
      <c r="T823">
        <f>VLOOKUP($A823, [1]FA21_Ridership!$1:$1048576,13, 0)</f>
        <v>1</v>
      </c>
      <c r="U823">
        <f t="shared" si="60"/>
        <v>80</v>
      </c>
      <c r="V823" s="67">
        <f t="shared" si="61"/>
        <v>0.19600000000000001</v>
      </c>
      <c r="W823">
        <v>0.27228000000000002</v>
      </c>
      <c r="X823" s="67">
        <f t="shared" si="62"/>
        <v>5.0999999999999997E-2</v>
      </c>
      <c r="Y823">
        <v>0.13153000000000001</v>
      </c>
      <c r="Z823" s="67">
        <f t="shared" si="63"/>
        <v>0.31900000000000001</v>
      </c>
      <c r="AA823">
        <f>VLOOKUP($C823,[1]Disability!$1:$1048576,5,FALSE)</f>
        <v>0</v>
      </c>
      <c r="AB823" s="67">
        <f t="shared" si="64"/>
        <v>0</v>
      </c>
      <c r="AC823" t="e">
        <f>VLOOKUP($A823,#REF!,9,FALSE)</f>
        <v>#REF!</v>
      </c>
    </row>
    <row r="824" spans="1:29">
      <c r="A824">
        <v>50860</v>
      </c>
      <c r="B824">
        <v>823</v>
      </c>
      <c r="C824">
        <v>1100250</v>
      </c>
      <c r="D824" t="s">
        <v>4235</v>
      </c>
      <c r="E824" t="s">
        <v>4236</v>
      </c>
      <c r="G824" t="e">
        <f>VLOOKUP($H824,[1]BRT!$1:$1048576,1,0)</f>
        <v>#N/A</v>
      </c>
      <c r="H824" t="s">
        <v>4897</v>
      </c>
      <c r="I824">
        <v>37.825845000000001</v>
      </c>
      <c r="J824">
        <v>-122.232553</v>
      </c>
      <c r="K824">
        <v>960</v>
      </c>
      <c r="L824">
        <v>20</v>
      </c>
      <c r="M824">
        <v>3</v>
      </c>
      <c r="N824">
        <v>3</v>
      </c>
      <c r="O824">
        <v>1</v>
      </c>
      <c r="P824">
        <v>4</v>
      </c>
      <c r="Q824" t="e">
        <f>VLOOKUP($A824,'[1]SheltersALL_2.17.22'!$1:$1048576,6,0)</f>
        <v>#N/A</v>
      </c>
      <c r="R824" t="str">
        <f>VLOOKUP($A824, [1]FA21_Ridership!$1:$1048576,11, 0)</f>
        <v>PIEDMONT</v>
      </c>
      <c r="S824" t="str">
        <f>VLOOKUP($A824, [1]FA21_Ridership!$1:$1048576,12, 0)</f>
        <v>ALAMEDA</v>
      </c>
      <c r="T824">
        <f>VLOOKUP($A824, [1]FA21_Ridership!$1:$1048576,13, 0)</f>
        <v>2</v>
      </c>
      <c r="U824">
        <f t="shared" si="60"/>
        <v>80</v>
      </c>
      <c r="V824" s="67">
        <f t="shared" si="61"/>
        <v>0.19600000000000001</v>
      </c>
      <c r="W824">
        <v>0.36073100000000002</v>
      </c>
      <c r="X824" s="67">
        <f t="shared" si="62"/>
        <v>0.10100000000000001</v>
      </c>
      <c r="Y824">
        <v>1.0845E-2</v>
      </c>
      <c r="Z824" s="67">
        <f t="shared" si="63"/>
        <v>8.9999999999999993E-3</v>
      </c>
      <c r="AA824">
        <f>VLOOKUP($C824,[1]Disability!$1:$1048576,5,FALSE)</f>
        <v>0</v>
      </c>
      <c r="AB824" s="67">
        <f t="shared" si="64"/>
        <v>0</v>
      </c>
      <c r="AC824" t="e">
        <f>VLOOKUP($A824,#REF!,9,FALSE)</f>
        <v>#REF!</v>
      </c>
    </row>
    <row r="825" spans="1:29">
      <c r="A825">
        <v>55819</v>
      </c>
      <c r="B825">
        <v>824</v>
      </c>
      <c r="C825">
        <v>1700410</v>
      </c>
      <c r="D825" t="s">
        <v>4235</v>
      </c>
      <c r="E825" t="s">
        <v>4236</v>
      </c>
      <c r="G825" t="e">
        <f>VLOOKUP($H825,[1]BRT!$1:$1048576,1,0)</f>
        <v>#N/A</v>
      </c>
      <c r="H825" t="s">
        <v>4898</v>
      </c>
      <c r="I825">
        <v>37.600180999999999</v>
      </c>
      <c r="J825">
        <v>-122.01716500000001</v>
      </c>
      <c r="K825">
        <v>1395</v>
      </c>
      <c r="L825">
        <v>20</v>
      </c>
      <c r="M825">
        <v>3</v>
      </c>
      <c r="N825">
        <v>3</v>
      </c>
      <c r="O825">
        <v>1</v>
      </c>
      <c r="P825">
        <v>4</v>
      </c>
      <c r="Q825" t="e">
        <f>VLOOKUP($A825,'[1]SheltersALL_2.17.22'!$1:$1048576,6,0)</f>
        <v>#N/A</v>
      </c>
      <c r="R825" t="str">
        <f>VLOOKUP($A825, [1]FA21_Ridership!$1:$1048576,11, 0)</f>
        <v>UNION CITY</v>
      </c>
      <c r="S825" t="str">
        <f>VLOOKUP($A825, [1]FA21_Ridership!$1:$1048576,12, 0)</f>
        <v>ALAMEDA</v>
      </c>
      <c r="T825">
        <f>VLOOKUP($A825, [1]FA21_Ridership!$1:$1048576,13, 0)</f>
        <v>9</v>
      </c>
      <c r="U825">
        <f t="shared" si="60"/>
        <v>80</v>
      </c>
      <c r="V825" s="67">
        <f t="shared" si="61"/>
        <v>0.19600000000000001</v>
      </c>
      <c r="W825">
        <v>0.97431599999999996</v>
      </c>
      <c r="X825" s="67">
        <f t="shared" si="62"/>
        <v>0.95099999999999996</v>
      </c>
      <c r="Y825">
        <v>0.24176400000000001</v>
      </c>
      <c r="Z825" s="67">
        <f t="shared" si="63"/>
        <v>0.55500000000000005</v>
      </c>
      <c r="AA825">
        <f>VLOOKUP($C825,[1]Disability!$1:$1048576,5,FALSE)</f>
        <v>1</v>
      </c>
      <c r="AB825" s="67">
        <f t="shared" si="64"/>
        <v>0.72499999999999998</v>
      </c>
      <c r="AC825" t="e">
        <f>VLOOKUP($A825,#REF!,9,FALSE)</f>
        <v>#REF!</v>
      </c>
    </row>
    <row r="826" spans="1:29">
      <c r="A826">
        <v>55820</v>
      </c>
      <c r="B826">
        <v>825</v>
      </c>
      <c r="C826">
        <v>304160</v>
      </c>
      <c r="D826" t="s">
        <v>4235</v>
      </c>
      <c r="E826" t="s">
        <v>4236</v>
      </c>
      <c r="G826" t="e">
        <f>VLOOKUP($H826,[1]BRT!$1:$1048576,1,0)</f>
        <v>#N/A</v>
      </c>
      <c r="H826" t="s">
        <v>4899</v>
      </c>
      <c r="I826">
        <v>37.859839000000001</v>
      </c>
      <c r="J826">
        <v>-122.280242</v>
      </c>
      <c r="K826">
        <v>981</v>
      </c>
      <c r="L826">
        <v>20</v>
      </c>
      <c r="M826">
        <v>3</v>
      </c>
      <c r="N826">
        <v>3</v>
      </c>
      <c r="O826">
        <v>1</v>
      </c>
      <c r="P826">
        <v>4</v>
      </c>
      <c r="Q826" t="e">
        <f>VLOOKUP($A826,'[1]SheltersALL_2.17.22'!$1:$1048576,6,0)</f>
        <v>#N/A</v>
      </c>
      <c r="R826" t="str">
        <f>VLOOKUP($A826, [1]FA21_Ridership!$1:$1048576,11, 0)</f>
        <v>BERKELEY</v>
      </c>
      <c r="S826" t="str">
        <f>VLOOKUP($A826, [1]FA21_Ridership!$1:$1048576,12, 0)</f>
        <v>ALAMEDA</v>
      </c>
      <c r="T826">
        <f>VLOOKUP($A826, [1]FA21_Ridership!$1:$1048576,13, 0)</f>
        <v>1</v>
      </c>
      <c r="U826">
        <f t="shared" si="60"/>
        <v>80</v>
      </c>
      <c r="V826" s="67">
        <f t="shared" si="61"/>
        <v>0.19600000000000001</v>
      </c>
      <c r="W826">
        <v>0.60274000000000005</v>
      </c>
      <c r="X826" s="67">
        <f t="shared" si="62"/>
        <v>0.28799999999999998</v>
      </c>
      <c r="Y826">
        <v>7.0600999999999997E-2</v>
      </c>
      <c r="Z826" s="67">
        <f t="shared" si="63"/>
        <v>0.13500000000000001</v>
      </c>
      <c r="AA826">
        <f>VLOOKUP($C826,[1]Disability!$1:$1048576,5,FALSE)</f>
        <v>0</v>
      </c>
      <c r="AB826" s="67">
        <f t="shared" si="64"/>
        <v>0</v>
      </c>
      <c r="AC826" t="e">
        <f>VLOOKUP($A826,#REF!,9,FALSE)</f>
        <v>#REF!</v>
      </c>
    </row>
    <row r="827" spans="1:29">
      <c r="A827">
        <v>59592</v>
      </c>
      <c r="B827">
        <v>826</v>
      </c>
      <c r="C827">
        <v>305450</v>
      </c>
      <c r="D827" t="s">
        <v>4235</v>
      </c>
      <c r="E827" t="s">
        <v>4236</v>
      </c>
      <c r="G827" t="e">
        <f>VLOOKUP($H827,[1]BRT!$1:$1048576,1,0)</f>
        <v>#N/A</v>
      </c>
      <c r="H827" t="s">
        <v>4900</v>
      </c>
      <c r="I827">
        <v>37.886245000000002</v>
      </c>
      <c r="J827">
        <v>-122.271894</v>
      </c>
      <c r="K827">
        <v>1080</v>
      </c>
      <c r="L827">
        <v>20</v>
      </c>
      <c r="M827">
        <v>3</v>
      </c>
      <c r="N827">
        <v>3</v>
      </c>
      <c r="O827">
        <v>1</v>
      </c>
      <c r="P827">
        <v>4</v>
      </c>
      <c r="Q827" t="e">
        <f>VLOOKUP($A827,'[1]SheltersALL_2.17.22'!$1:$1048576,6,0)</f>
        <v>#N/A</v>
      </c>
      <c r="R827" t="str">
        <f>VLOOKUP($A827, [1]FA21_Ridership!$1:$1048576,11, 0)</f>
        <v>BERKELEY</v>
      </c>
      <c r="S827" t="str">
        <f>VLOOKUP($A827, [1]FA21_Ridership!$1:$1048576,12, 0)</f>
        <v>ALAMEDA</v>
      </c>
      <c r="T827">
        <f>VLOOKUP($A827, [1]FA21_Ridership!$1:$1048576,13, 0)</f>
        <v>1</v>
      </c>
      <c r="U827">
        <f t="shared" si="60"/>
        <v>80</v>
      </c>
      <c r="V827" s="67">
        <f t="shared" si="61"/>
        <v>0.19600000000000001</v>
      </c>
      <c r="W827">
        <v>0.24172199999999999</v>
      </c>
      <c r="X827" s="67">
        <f t="shared" si="62"/>
        <v>4.1000000000000002E-2</v>
      </c>
      <c r="Y827">
        <v>7.4503E-2</v>
      </c>
      <c r="Z827" s="67">
        <f t="shared" si="63"/>
        <v>0.14599999999999999</v>
      </c>
      <c r="AA827">
        <f>VLOOKUP($C827,[1]Disability!$1:$1048576,5,FALSE)</f>
        <v>0</v>
      </c>
      <c r="AB827" s="67">
        <f t="shared" si="64"/>
        <v>0</v>
      </c>
      <c r="AC827" t="e">
        <f>VLOOKUP($A827,#REF!,9,FALSE)</f>
        <v>#REF!</v>
      </c>
    </row>
    <row r="828" spans="1:29">
      <c r="A828">
        <v>55380</v>
      </c>
      <c r="B828">
        <v>827</v>
      </c>
      <c r="C828">
        <v>304100</v>
      </c>
      <c r="D828" t="s">
        <v>4235</v>
      </c>
      <c r="E828" t="s">
        <v>4236</v>
      </c>
      <c r="G828" t="e">
        <f>VLOOKUP($H828,[1]BRT!$1:$1048576,1,0)</f>
        <v>#N/A</v>
      </c>
      <c r="H828" t="s">
        <v>4604</v>
      </c>
      <c r="I828">
        <v>37.867102000000003</v>
      </c>
      <c r="J828">
        <v>-122.281801</v>
      </c>
      <c r="K828">
        <v>981</v>
      </c>
      <c r="L828">
        <v>20</v>
      </c>
      <c r="M828">
        <v>3</v>
      </c>
      <c r="N828">
        <v>3</v>
      </c>
      <c r="O828">
        <v>1</v>
      </c>
      <c r="P828">
        <v>4</v>
      </c>
      <c r="Q828" t="e">
        <f>VLOOKUP($A828,'[1]SheltersALL_2.17.22'!$1:$1048576,6,0)</f>
        <v>#N/A</v>
      </c>
      <c r="R828" t="str">
        <f>VLOOKUP($A828, [1]FA21_Ridership!$1:$1048576,11, 0)</f>
        <v>BERKELEY</v>
      </c>
      <c r="S828" t="str">
        <f>VLOOKUP($A828, [1]FA21_Ridership!$1:$1048576,12, 0)</f>
        <v>ALAMEDA</v>
      </c>
      <c r="T828">
        <f>VLOOKUP($A828, [1]FA21_Ridership!$1:$1048576,13, 0)</f>
        <v>1</v>
      </c>
      <c r="U828">
        <f t="shared" si="60"/>
        <v>80</v>
      </c>
      <c r="V828" s="67">
        <f t="shared" si="61"/>
        <v>0.19600000000000001</v>
      </c>
      <c r="W828">
        <v>0.46982800000000002</v>
      </c>
      <c r="X828" s="67">
        <f t="shared" si="62"/>
        <v>0.16600000000000001</v>
      </c>
      <c r="Y828">
        <v>0.19181000000000001</v>
      </c>
      <c r="Z828" s="67">
        <f t="shared" si="63"/>
        <v>0.46</v>
      </c>
      <c r="AA828">
        <f>VLOOKUP($C828,[1]Disability!$1:$1048576,5,FALSE)</f>
        <v>0</v>
      </c>
      <c r="AB828" s="67">
        <f t="shared" si="64"/>
        <v>0</v>
      </c>
      <c r="AC828" t="e">
        <f>VLOOKUP($A828,#REF!,9,FALSE)</f>
        <v>#REF!</v>
      </c>
    </row>
    <row r="829" spans="1:29">
      <c r="A829">
        <v>57672</v>
      </c>
      <c r="B829">
        <v>828</v>
      </c>
      <c r="C829">
        <v>1009920</v>
      </c>
      <c r="D829" t="s">
        <v>4235</v>
      </c>
      <c r="E829" t="s">
        <v>4236</v>
      </c>
      <c r="G829" t="e">
        <f>VLOOKUP($H829,[1]BRT!$1:$1048576,1,0)</f>
        <v>#N/A</v>
      </c>
      <c r="H829" t="s">
        <v>4743</v>
      </c>
      <c r="I829">
        <v>37.732733000000003</v>
      </c>
      <c r="J829">
        <v>-122.194928</v>
      </c>
      <c r="K829">
        <v>1015</v>
      </c>
      <c r="L829">
        <v>20</v>
      </c>
      <c r="M829">
        <v>3</v>
      </c>
      <c r="N829">
        <v>2</v>
      </c>
      <c r="O829">
        <v>2</v>
      </c>
      <c r="P829">
        <v>4</v>
      </c>
      <c r="Q829" t="e">
        <f>VLOOKUP($A829,'[1]SheltersALL_2.17.22'!$1:$1048576,6,0)</f>
        <v>#N/A</v>
      </c>
      <c r="R829" t="str">
        <f>VLOOKUP($A829, [1]FA21_Ridership!$1:$1048576,11, 0)</f>
        <v>OAKLAND</v>
      </c>
      <c r="S829" t="str">
        <f>VLOOKUP($A829, [1]FA21_Ridership!$1:$1048576,12, 0)</f>
        <v>ALAMEDA</v>
      </c>
      <c r="T829">
        <f>VLOOKUP($A829, [1]FA21_Ridership!$1:$1048576,13, 0)</f>
        <v>3</v>
      </c>
      <c r="U829">
        <f t="shared" si="60"/>
        <v>80</v>
      </c>
      <c r="V829" s="67">
        <f t="shared" si="61"/>
        <v>0.19600000000000001</v>
      </c>
      <c r="W829">
        <v>0.98042799999999997</v>
      </c>
      <c r="X829" s="67">
        <f t="shared" si="62"/>
        <v>0.96699999999999997</v>
      </c>
      <c r="Y829">
        <v>0.58981700000000004</v>
      </c>
      <c r="Z829" s="67">
        <f t="shared" si="63"/>
        <v>0.93100000000000005</v>
      </c>
      <c r="AA829">
        <f>VLOOKUP($C829,[1]Disability!$1:$1048576,5,FALSE)</f>
        <v>1</v>
      </c>
      <c r="AB829" s="67">
        <f t="shared" si="64"/>
        <v>0.72499999999999998</v>
      </c>
      <c r="AC829" t="e">
        <f>VLOOKUP($A829,#REF!,9,FALSE)</f>
        <v>#REF!</v>
      </c>
    </row>
    <row r="830" spans="1:29">
      <c r="A830">
        <v>56505</v>
      </c>
      <c r="B830">
        <v>829</v>
      </c>
      <c r="C830">
        <v>702330</v>
      </c>
      <c r="D830" t="s">
        <v>4235</v>
      </c>
      <c r="E830" t="s">
        <v>4236</v>
      </c>
      <c r="G830" t="e">
        <f>VLOOKUP($H830,[1]BRT!$1:$1048576,1,0)</f>
        <v>#N/A</v>
      </c>
      <c r="H830" t="s">
        <v>4901</v>
      </c>
      <c r="I830">
        <v>37.552743</v>
      </c>
      <c r="J830">
        <v>-121.996647</v>
      </c>
      <c r="K830">
        <v>1402</v>
      </c>
      <c r="L830">
        <v>20</v>
      </c>
      <c r="M830">
        <v>3</v>
      </c>
      <c r="N830">
        <v>2</v>
      </c>
      <c r="O830">
        <v>2</v>
      </c>
      <c r="P830">
        <v>4</v>
      </c>
      <c r="Q830" t="str">
        <f>VLOOKUP($A830,'[1]SheltersALL_2.17.22'!$1:$1048576,6,0)</f>
        <v>Fremont</v>
      </c>
      <c r="R830" t="str">
        <f>VLOOKUP($A830, [1]FA21_Ridership!$1:$1048576,11, 0)</f>
        <v>FREMONT</v>
      </c>
      <c r="S830" t="str">
        <f>VLOOKUP($A830, [1]FA21_Ridership!$1:$1048576,12, 0)</f>
        <v>ALAMEDA</v>
      </c>
      <c r="T830">
        <f>VLOOKUP($A830, [1]FA21_Ridership!$1:$1048576,13, 0)</f>
        <v>5</v>
      </c>
      <c r="U830">
        <f t="shared" si="60"/>
        <v>80</v>
      </c>
      <c r="V830" s="67">
        <f t="shared" si="61"/>
        <v>0.19600000000000001</v>
      </c>
      <c r="W830">
        <v>0.77898800000000001</v>
      </c>
      <c r="X830" s="67">
        <f t="shared" si="62"/>
        <v>0.54200000000000004</v>
      </c>
      <c r="Y830">
        <v>0.22217899999999999</v>
      </c>
      <c r="Z830" s="67">
        <f t="shared" si="63"/>
        <v>0.50700000000000001</v>
      </c>
      <c r="AA830">
        <f>VLOOKUP($C830,[1]Disability!$1:$1048576,5,FALSE)</f>
        <v>0</v>
      </c>
      <c r="AB830" s="67">
        <f t="shared" si="64"/>
        <v>0</v>
      </c>
      <c r="AC830" t="e">
        <f>VLOOKUP($A830,#REF!,9,FALSE)</f>
        <v>#REF!</v>
      </c>
    </row>
    <row r="831" spans="1:29">
      <c r="A831">
        <v>54757</v>
      </c>
      <c r="B831">
        <v>830</v>
      </c>
      <c r="C831">
        <v>1005860</v>
      </c>
      <c r="D831" t="s">
        <v>4235</v>
      </c>
      <c r="E831" t="s">
        <v>4236</v>
      </c>
      <c r="G831" t="e">
        <f>VLOOKUP($H831,[1]BRT!$1:$1048576,1,0)</f>
        <v>#N/A</v>
      </c>
      <c r="H831" t="s">
        <v>4902</v>
      </c>
      <c r="I831">
        <v>37.800736999999998</v>
      </c>
      <c r="J831">
        <v>-122.229024</v>
      </c>
      <c r="K831">
        <v>1098</v>
      </c>
      <c r="L831">
        <v>20</v>
      </c>
      <c r="M831">
        <v>3</v>
      </c>
      <c r="N831">
        <v>2</v>
      </c>
      <c r="O831">
        <v>2</v>
      </c>
      <c r="P831">
        <v>4</v>
      </c>
      <c r="Q831" t="e">
        <f>VLOOKUP($A831,'[1]SheltersALL_2.17.22'!$1:$1048576,6,0)</f>
        <v>#N/A</v>
      </c>
      <c r="R831" t="str">
        <f>VLOOKUP($A831, [1]FA21_Ridership!$1:$1048576,11, 0)</f>
        <v>OAKLAND</v>
      </c>
      <c r="S831" t="str">
        <f>VLOOKUP($A831, [1]FA21_Ridership!$1:$1048576,12, 0)</f>
        <v>ALAMEDA</v>
      </c>
      <c r="T831">
        <f>VLOOKUP($A831, [1]FA21_Ridership!$1:$1048576,13, 0)</f>
        <v>2</v>
      </c>
      <c r="U831">
        <f t="shared" si="60"/>
        <v>80</v>
      </c>
      <c r="V831" s="67">
        <f t="shared" si="61"/>
        <v>0.19600000000000001</v>
      </c>
      <c r="W831">
        <v>0.84588300000000005</v>
      </c>
      <c r="X831" s="67">
        <f t="shared" si="62"/>
        <v>0.66300000000000003</v>
      </c>
      <c r="Y831">
        <v>0.49261100000000002</v>
      </c>
      <c r="Z831" s="67">
        <f t="shared" si="63"/>
        <v>0.85299999999999998</v>
      </c>
      <c r="AA831">
        <f>VLOOKUP($C831,[1]Disability!$1:$1048576,5,FALSE)</f>
        <v>2</v>
      </c>
      <c r="AB831" s="67">
        <f t="shared" si="64"/>
        <v>0.91600000000000004</v>
      </c>
      <c r="AC831" t="e">
        <f>VLOOKUP($A831,#REF!,9,FALSE)</f>
        <v>#REF!</v>
      </c>
    </row>
    <row r="832" spans="1:29">
      <c r="A832">
        <v>56770</v>
      </c>
      <c r="B832">
        <v>831</v>
      </c>
      <c r="C832">
        <v>1700470</v>
      </c>
      <c r="D832" t="s">
        <v>4235</v>
      </c>
      <c r="E832" t="s">
        <v>4236</v>
      </c>
      <c r="G832" t="e">
        <f>VLOOKUP($H832,[1]BRT!$1:$1048576,1,0)</f>
        <v>#N/A</v>
      </c>
      <c r="H832" t="s">
        <v>4903</v>
      </c>
      <c r="I832">
        <v>37.597732000000001</v>
      </c>
      <c r="J832">
        <v>-122.01802000000001</v>
      </c>
      <c r="K832">
        <v>1395</v>
      </c>
      <c r="L832">
        <v>20</v>
      </c>
      <c r="M832">
        <v>3</v>
      </c>
      <c r="N832">
        <v>2</v>
      </c>
      <c r="O832">
        <v>2</v>
      </c>
      <c r="P832">
        <v>4</v>
      </c>
      <c r="Q832" t="e">
        <f>VLOOKUP($A832,'[1]SheltersALL_2.17.22'!$1:$1048576,6,0)</f>
        <v>#N/A</v>
      </c>
      <c r="R832" t="str">
        <f>VLOOKUP($A832, [1]FA21_Ridership!$1:$1048576,11, 0)</f>
        <v>UNION CITY</v>
      </c>
      <c r="S832" t="str">
        <f>VLOOKUP($A832, [1]FA21_Ridership!$1:$1048576,12, 0)</f>
        <v>ALAMEDA</v>
      </c>
      <c r="T832">
        <f>VLOOKUP($A832, [1]FA21_Ridership!$1:$1048576,13, 0)</f>
        <v>9</v>
      </c>
      <c r="U832">
        <f t="shared" si="60"/>
        <v>80</v>
      </c>
      <c r="V832" s="67">
        <f t="shared" si="61"/>
        <v>0.19600000000000001</v>
      </c>
      <c r="W832">
        <v>0.97431599999999996</v>
      </c>
      <c r="X832" s="67">
        <f t="shared" si="62"/>
        <v>0.95099999999999996</v>
      </c>
      <c r="Y832">
        <v>0.24176400000000001</v>
      </c>
      <c r="Z832" s="67">
        <f t="shared" si="63"/>
        <v>0.55500000000000005</v>
      </c>
      <c r="AA832">
        <f>VLOOKUP($C832,[1]Disability!$1:$1048576,5,FALSE)</f>
        <v>0</v>
      </c>
      <c r="AB832" s="67">
        <f t="shared" si="64"/>
        <v>0</v>
      </c>
      <c r="AC832" t="e">
        <f>VLOOKUP($A832,#REF!,9,FALSE)</f>
        <v>#REF!</v>
      </c>
    </row>
    <row r="833" spans="1:29">
      <c r="A833">
        <v>56350</v>
      </c>
      <c r="B833">
        <v>832</v>
      </c>
      <c r="C833">
        <v>800020</v>
      </c>
      <c r="D833" t="s">
        <v>4235</v>
      </c>
      <c r="E833" t="s">
        <v>4236</v>
      </c>
      <c r="G833" t="e">
        <f>VLOOKUP($H833,[1]BRT!$1:$1048576,1,0)</f>
        <v>#N/A</v>
      </c>
      <c r="H833" t="s">
        <v>4904</v>
      </c>
      <c r="I833">
        <v>37.668655000000001</v>
      </c>
      <c r="J833">
        <v>-122.06806899999999</v>
      </c>
      <c r="K833">
        <v>1040</v>
      </c>
      <c r="L833">
        <v>40</v>
      </c>
      <c r="M833">
        <v>1.5</v>
      </c>
      <c r="N833">
        <v>1</v>
      </c>
      <c r="O833">
        <v>1</v>
      </c>
      <c r="P833">
        <v>2</v>
      </c>
      <c r="Q833" t="e">
        <f>VLOOKUP($A833,'[1]SheltersALL_2.17.22'!$1:$1048576,6,0)</f>
        <v>#N/A</v>
      </c>
      <c r="R833" t="str">
        <f>VLOOKUP($A833, [1]FA21_Ridership!$1:$1048576,11, 0)</f>
        <v>HAYWARD</v>
      </c>
      <c r="S833" t="str">
        <f>VLOOKUP($A833, [1]FA21_Ridership!$1:$1048576,12, 0)</f>
        <v>ALAMEDA</v>
      </c>
      <c r="T833">
        <f>VLOOKUP($A833, [1]FA21_Ridership!$1:$1048576,13, 0)</f>
        <v>4</v>
      </c>
      <c r="U833">
        <f t="shared" si="60"/>
        <v>80</v>
      </c>
      <c r="V833" s="67">
        <f t="shared" si="61"/>
        <v>0.19600000000000001</v>
      </c>
      <c r="W833">
        <v>0.48255100000000001</v>
      </c>
      <c r="X833" s="67">
        <f t="shared" si="62"/>
        <v>0.182</v>
      </c>
      <c r="Y833">
        <v>8.7113999999999997E-2</v>
      </c>
      <c r="Z833" s="67">
        <f t="shared" si="63"/>
        <v>0.19800000000000001</v>
      </c>
      <c r="AA833">
        <f>VLOOKUP($C833,[1]Disability!$1:$1048576,5,FALSE)</f>
        <v>0</v>
      </c>
      <c r="AB833" s="67">
        <f t="shared" si="64"/>
        <v>0</v>
      </c>
      <c r="AC833" t="e">
        <f>VLOOKUP($A833,#REF!,9,FALSE)</f>
        <v>#REF!</v>
      </c>
    </row>
    <row r="834" spans="1:29">
      <c r="A834">
        <v>55187</v>
      </c>
      <c r="B834">
        <v>833</v>
      </c>
      <c r="C834">
        <v>1001390</v>
      </c>
      <c r="D834" t="s">
        <v>4235</v>
      </c>
      <c r="E834" t="s">
        <v>4236</v>
      </c>
      <c r="G834" t="e">
        <f>VLOOKUP($H834,[1]BRT!$1:$1048576,1,0)</f>
        <v>#N/A</v>
      </c>
      <c r="H834" t="s">
        <v>4905</v>
      </c>
      <c r="I834">
        <v>37.773004</v>
      </c>
      <c r="J834">
        <v>-122.235978</v>
      </c>
      <c r="K834">
        <v>1114</v>
      </c>
      <c r="L834">
        <v>16</v>
      </c>
      <c r="M834">
        <v>3.75</v>
      </c>
      <c r="N834">
        <v>2</v>
      </c>
      <c r="O834">
        <v>3</v>
      </c>
      <c r="P834">
        <v>5</v>
      </c>
      <c r="Q834" t="e">
        <f>VLOOKUP($A834,'[1]SheltersALL_2.17.22'!$1:$1048576,6,0)</f>
        <v>#N/A</v>
      </c>
      <c r="R834" t="str">
        <f>VLOOKUP($A834, [1]FA21_Ridership!$1:$1048576,11, 0)</f>
        <v>OAKLAND</v>
      </c>
      <c r="S834" t="str">
        <f>VLOOKUP($A834, [1]FA21_Ridership!$1:$1048576,12, 0)</f>
        <v>ALAMEDA</v>
      </c>
      <c r="T834">
        <f>VLOOKUP($A834, [1]FA21_Ridership!$1:$1048576,13, 0)</f>
        <v>2</v>
      </c>
      <c r="U834">
        <f t="shared" ref="U834:U897" si="65">$L834*$P834</f>
        <v>80</v>
      </c>
      <c r="V834" s="67">
        <f t="shared" ref="V834:V897" si="66">_xlfn.PERCENTRANK.INC($U$2:$U$4161,U834)</f>
        <v>0.19600000000000001</v>
      </c>
      <c r="W834">
        <v>0.611819</v>
      </c>
      <c r="X834" s="67">
        <f t="shared" ref="X834:X897" si="67">_xlfn.PERCENTRANK.INC($W$2:$W$4161,W834)</f>
        <v>0.29599999999999999</v>
      </c>
      <c r="Y834">
        <v>0.56778700000000004</v>
      </c>
      <c r="Z834" s="67">
        <f t="shared" ref="Z834:Z897" si="68">_xlfn.PERCENTRANK.INC($Y$2:$Y$4161,Y834)</f>
        <v>0.91100000000000003</v>
      </c>
      <c r="AA834">
        <f>VLOOKUP($C834,[1]Disability!$1:$1048576,5,FALSE)</f>
        <v>0</v>
      </c>
      <c r="AB834" s="67">
        <f t="shared" ref="AB834:AB897" si="69">_xlfn.PERCENTRANK.INC($AA$2:$AA$4163,AA834)</f>
        <v>0</v>
      </c>
      <c r="AC834" t="e">
        <f>VLOOKUP($A834,#REF!,9,FALSE)</f>
        <v>#REF!</v>
      </c>
    </row>
    <row r="835" spans="1:29">
      <c r="A835">
        <v>55071</v>
      </c>
      <c r="B835">
        <v>834</v>
      </c>
      <c r="C835">
        <v>702590</v>
      </c>
      <c r="D835" t="s">
        <v>4235</v>
      </c>
      <c r="E835" t="s">
        <v>4236</v>
      </c>
      <c r="G835" t="e">
        <f>VLOOKUP($H835,[1]BRT!$1:$1048576,1,0)</f>
        <v>#N/A</v>
      </c>
      <c r="H835" t="s">
        <v>4906</v>
      </c>
      <c r="I835">
        <v>37.554473999999999</v>
      </c>
      <c r="J835">
        <v>-121.99948500000001</v>
      </c>
      <c r="K835">
        <v>1435</v>
      </c>
      <c r="L835">
        <v>20</v>
      </c>
      <c r="M835">
        <v>3</v>
      </c>
      <c r="N835">
        <v>1</v>
      </c>
      <c r="O835">
        <v>3</v>
      </c>
      <c r="P835">
        <v>4</v>
      </c>
      <c r="Q835" t="e">
        <f>VLOOKUP($A835,'[1]SheltersALL_2.17.22'!$1:$1048576,6,0)</f>
        <v>#N/A</v>
      </c>
      <c r="R835" t="str">
        <f>VLOOKUP($A835, [1]FA21_Ridership!$1:$1048576,11, 0)</f>
        <v>FREMONT</v>
      </c>
      <c r="S835" t="str">
        <f>VLOOKUP($A835, [1]FA21_Ridership!$1:$1048576,12, 0)</f>
        <v>ALAMEDA</v>
      </c>
      <c r="T835">
        <f>VLOOKUP($A835, [1]FA21_Ridership!$1:$1048576,13, 0)</f>
        <v>5</v>
      </c>
      <c r="U835">
        <f t="shared" si="65"/>
        <v>80</v>
      </c>
      <c r="V835" s="67">
        <f t="shared" si="66"/>
        <v>0.19600000000000001</v>
      </c>
      <c r="W835">
        <v>0.67386100000000004</v>
      </c>
      <c r="X835" s="67">
        <f t="shared" si="67"/>
        <v>0.36299999999999999</v>
      </c>
      <c r="Y835">
        <v>0.15060000000000001</v>
      </c>
      <c r="Z835" s="67">
        <f t="shared" si="68"/>
        <v>0.36499999999999999</v>
      </c>
      <c r="AA835">
        <f>VLOOKUP($C835,[1]Disability!$1:$1048576,5,FALSE)</f>
        <v>0</v>
      </c>
      <c r="AB835" s="67">
        <f t="shared" si="69"/>
        <v>0</v>
      </c>
      <c r="AC835" t="e">
        <f>VLOOKUP($A835,#REF!,9,FALSE)</f>
        <v>#REF!</v>
      </c>
    </row>
    <row r="836" spans="1:29">
      <c r="A836">
        <v>55237</v>
      </c>
      <c r="B836">
        <v>835</v>
      </c>
      <c r="C836">
        <v>1017560</v>
      </c>
      <c r="D836" t="s">
        <v>4235</v>
      </c>
      <c r="E836" t="s">
        <v>4236</v>
      </c>
      <c r="G836" t="e">
        <f>VLOOKUP($H836,[1]BRT!$1:$1048576,1,0)</f>
        <v>#N/A</v>
      </c>
      <c r="H836" t="s">
        <v>4907</v>
      </c>
      <c r="I836">
        <v>37.804653000000002</v>
      </c>
      <c r="J836">
        <v>-122.231289</v>
      </c>
      <c r="K836">
        <v>961</v>
      </c>
      <c r="L836">
        <v>20</v>
      </c>
      <c r="M836">
        <v>3</v>
      </c>
      <c r="N836">
        <v>1</v>
      </c>
      <c r="O836">
        <v>3</v>
      </c>
      <c r="P836">
        <v>4</v>
      </c>
      <c r="Q836" t="e">
        <f>VLOOKUP($A836,'[1]SheltersALL_2.17.22'!$1:$1048576,6,0)</f>
        <v>#N/A</v>
      </c>
      <c r="R836" t="str">
        <f>VLOOKUP($A836, [1]FA21_Ridership!$1:$1048576,11, 0)</f>
        <v>OAKLAND</v>
      </c>
      <c r="S836" t="str">
        <f>VLOOKUP($A836, [1]FA21_Ridership!$1:$1048576,12, 0)</f>
        <v>ALAMEDA</v>
      </c>
      <c r="T836">
        <f>VLOOKUP($A836, [1]FA21_Ridership!$1:$1048576,13, 0)</f>
        <v>2</v>
      </c>
      <c r="U836">
        <f t="shared" si="65"/>
        <v>80</v>
      </c>
      <c r="V836" s="67">
        <f t="shared" si="66"/>
        <v>0.19600000000000001</v>
      </c>
      <c r="W836">
        <v>0.33416499999999999</v>
      </c>
      <c r="X836" s="67">
        <f t="shared" si="67"/>
        <v>8.8999999999999996E-2</v>
      </c>
      <c r="Y836">
        <v>8.8943999999999995E-2</v>
      </c>
      <c r="Z836" s="67">
        <f t="shared" si="68"/>
        <v>0.20200000000000001</v>
      </c>
      <c r="AA836">
        <f>VLOOKUP($C836,[1]Disability!$1:$1048576,5,FALSE)</f>
        <v>0</v>
      </c>
      <c r="AB836" s="67">
        <f t="shared" si="69"/>
        <v>0</v>
      </c>
      <c r="AC836" t="e">
        <f>VLOOKUP($A836,#REF!,9,FALSE)</f>
        <v>#REF!</v>
      </c>
    </row>
    <row r="837" spans="1:29">
      <c r="A837">
        <v>51751</v>
      </c>
      <c r="B837">
        <v>836</v>
      </c>
      <c r="C837">
        <v>702400</v>
      </c>
      <c r="D837" t="s">
        <v>4235</v>
      </c>
      <c r="E837" t="s">
        <v>4236</v>
      </c>
      <c r="G837" t="e">
        <f>VLOOKUP($H837,[1]BRT!$1:$1048576,1,0)</f>
        <v>#N/A</v>
      </c>
      <c r="H837" t="s">
        <v>4894</v>
      </c>
      <c r="I837">
        <v>37.564323000000002</v>
      </c>
      <c r="J837">
        <v>-122.019463</v>
      </c>
      <c r="K837">
        <v>1400</v>
      </c>
      <c r="L837">
        <v>20</v>
      </c>
      <c r="M837">
        <v>3</v>
      </c>
      <c r="N837">
        <v>1</v>
      </c>
      <c r="O837">
        <v>3</v>
      </c>
      <c r="P837">
        <v>4</v>
      </c>
      <c r="Q837" t="e">
        <f>VLOOKUP($A837,'[1]SheltersALL_2.17.22'!$1:$1048576,6,0)</f>
        <v>#N/A</v>
      </c>
      <c r="R837" t="str">
        <f>VLOOKUP($A837, [1]FA21_Ridership!$1:$1048576,11, 0)</f>
        <v>FREMONT</v>
      </c>
      <c r="S837" t="str">
        <f>VLOOKUP($A837, [1]FA21_Ridership!$1:$1048576,12, 0)</f>
        <v>ALAMEDA</v>
      </c>
      <c r="T837">
        <f>VLOOKUP($A837, [1]FA21_Ridership!$1:$1048576,13, 0)</f>
        <v>5</v>
      </c>
      <c r="U837">
        <f t="shared" si="65"/>
        <v>80</v>
      </c>
      <c r="V837" s="67">
        <f t="shared" si="66"/>
        <v>0.19600000000000001</v>
      </c>
      <c r="W837">
        <v>0.89114800000000005</v>
      </c>
      <c r="X837" s="67">
        <f t="shared" si="67"/>
        <v>0.753</v>
      </c>
      <c r="Y837">
        <v>5.3901999999999999E-2</v>
      </c>
      <c r="Z837" s="67">
        <f t="shared" si="68"/>
        <v>8.6999999999999994E-2</v>
      </c>
      <c r="AA837">
        <f>VLOOKUP($C837,[1]Disability!$1:$1048576,5,FALSE)</f>
        <v>0</v>
      </c>
      <c r="AB837" s="67">
        <f t="shared" si="69"/>
        <v>0</v>
      </c>
      <c r="AC837" t="e">
        <f>VLOOKUP($A837,#REF!,9,FALSE)</f>
        <v>#REF!</v>
      </c>
    </row>
    <row r="838" spans="1:29">
      <c r="A838">
        <v>50604</v>
      </c>
      <c r="B838">
        <v>837</v>
      </c>
      <c r="C838">
        <v>306740</v>
      </c>
      <c r="D838" t="s">
        <v>4235</v>
      </c>
      <c r="E838" t="s">
        <v>4236</v>
      </c>
      <c r="F838" t="s">
        <v>4373</v>
      </c>
      <c r="G838" t="e">
        <f>VLOOKUP($H838,[1]BRT!$1:$1048576,1,0)</f>
        <v>#N/A</v>
      </c>
      <c r="H838" t="s">
        <v>4908</v>
      </c>
      <c r="I838">
        <v>37.873330000000003</v>
      </c>
      <c r="J838">
        <v>-122.282152</v>
      </c>
      <c r="K838">
        <v>702</v>
      </c>
      <c r="L838">
        <v>20</v>
      </c>
      <c r="M838">
        <v>3</v>
      </c>
      <c r="N838">
        <v>1</v>
      </c>
      <c r="O838">
        <v>3</v>
      </c>
      <c r="P838">
        <v>4</v>
      </c>
      <c r="Q838" t="e">
        <f>VLOOKUP($A838,'[1]SheltersALL_2.17.22'!$1:$1048576,6,0)</f>
        <v>#N/A</v>
      </c>
      <c r="R838" t="str">
        <f>VLOOKUP($A838, [1]FA21_Ridership!$1:$1048576,11, 0)</f>
        <v>BERKELEY</v>
      </c>
      <c r="S838" t="str">
        <f>VLOOKUP($A838, [1]FA21_Ridership!$1:$1048576,12, 0)</f>
        <v>ALAMEDA</v>
      </c>
      <c r="T838">
        <f>VLOOKUP($A838, [1]FA21_Ridership!$1:$1048576,13, 0)</f>
        <v>1</v>
      </c>
      <c r="U838">
        <f t="shared" si="65"/>
        <v>80</v>
      </c>
      <c r="V838" s="67">
        <f t="shared" si="66"/>
        <v>0.19600000000000001</v>
      </c>
      <c r="W838">
        <v>0.45517800000000003</v>
      </c>
      <c r="X838" s="67">
        <f t="shared" si="67"/>
        <v>0.154</v>
      </c>
      <c r="Y838">
        <v>0.23879400000000001</v>
      </c>
      <c r="Z838" s="67">
        <f t="shared" si="68"/>
        <v>0.54500000000000004</v>
      </c>
      <c r="AA838">
        <f>VLOOKUP($C838,[1]Disability!$1:$1048576,5,FALSE)</f>
        <v>0</v>
      </c>
      <c r="AB838" s="67">
        <f t="shared" si="69"/>
        <v>0</v>
      </c>
      <c r="AC838" t="e">
        <f>VLOOKUP($A838,#REF!,9,FALSE)</f>
        <v>#REF!</v>
      </c>
    </row>
    <row r="839" spans="1:29">
      <c r="A839">
        <v>54680</v>
      </c>
      <c r="B839">
        <v>838</v>
      </c>
      <c r="C839">
        <v>9800750</v>
      </c>
      <c r="D839" t="s">
        <v>4235</v>
      </c>
      <c r="E839" t="s">
        <v>4236</v>
      </c>
      <c r="G839" t="e">
        <f>VLOOKUP($H839,[1]BRT!$1:$1048576,1,0)</f>
        <v>#N/A</v>
      </c>
      <c r="H839" t="s">
        <v>4909</v>
      </c>
      <c r="I839">
        <v>37.679425999999999</v>
      </c>
      <c r="J839">
        <v>-122.05941300000001</v>
      </c>
      <c r="K839">
        <v>800</v>
      </c>
      <c r="L839">
        <v>40</v>
      </c>
      <c r="M839">
        <v>1.5</v>
      </c>
      <c r="N839">
        <v>0</v>
      </c>
      <c r="O839">
        <v>2</v>
      </c>
      <c r="P839">
        <v>2</v>
      </c>
      <c r="Q839" t="e">
        <f>VLOOKUP($A839,'[1]SheltersALL_2.17.22'!$1:$1048576,6,0)</f>
        <v>#N/A</v>
      </c>
      <c r="R839" t="str">
        <f>VLOOKUP($A839, [1]FA21_Ridership!$1:$1048576,11, 0)</f>
        <v>COUNTY-ALAMEDA</v>
      </c>
      <c r="S839" t="str">
        <f>VLOOKUP($A839, [1]FA21_Ridership!$1:$1048576,12, 0)</f>
        <v>ALAMEDA</v>
      </c>
      <c r="T839">
        <f>VLOOKUP($A839, [1]FA21_Ridership!$1:$1048576,13, 0)</f>
        <v>4</v>
      </c>
      <c r="U839">
        <f t="shared" si="65"/>
        <v>80</v>
      </c>
      <c r="V839" s="67">
        <f t="shared" si="66"/>
        <v>0.19600000000000001</v>
      </c>
      <c r="W839">
        <v>0.62254200000000004</v>
      </c>
      <c r="X839" s="67">
        <f t="shared" si="67"/>
        <v>0.313</v>
      </c>
      <c r="Y839">
        <v>0.10136199999999999</v>
      </c>
      <c r="Z839" s="67">
        <f t="shared" si="68"/>
        <v>0.25</v>
      </c>
      <c r="AA839">
        <f>VLOOKUP($C839,[1]Disability!$1:$1048576,5,FALSE)</f>
        <v>0</v>
      </c>
      <c r="AB839" s="67">
        <f t="shared" si="69"/>
        <v>0</v>
      </c>
      <c r="AC839" t="e">
        <f>VLOOKUP($A839,#REF!,9,FALSE)</f>
        <v>#REF!</v>
      </c>
    </row>
    <row r="840" spans="1:29">
      <c r="A840">
        <v>51981</v>
      </c>
      <c r="B840">
        <v>839</v>
      </c>
      <c r="C840">
        <v>9800770</v>
      </c>
      <c r="D840" t="s">
        <v>4235</v>
      </c>
      <c r="E840" t="s">
        <v>4236</v>
      </c>
      <c r="G840" t="e">
        <f>VLOOKUP($H840,[1]BRT!$1:$1048576,1,0)</f>
        <v>#N/A</v>
      </c>
      <c r="H840" t="s">
        <v>4606</v>
      </c>
      <c r="I840">
        <v>37.679146000000003</v>
      </c>
      <c r="J840">
        <v>-122.053516</v>
      </c>
      <c r="K840">
        <v>800</v>
      </c>
      <c r="L840">
        <v>40</v>
      </c>
      <c r="M840">
        <v>1.5</v>
      </c>
      <c r="N840">
        <v>0</v>
      </c>
      <c r="O840">
        <v>2</v>
      </c>
      <c r="P840">
        <v>2</v>
      </c>
      <c r="Q840" t="e">
        <f>VLOOKUP($A840,'[1]SheltersALL_2.17.22'!$1:$1048576,6,0)</f>
        <v>#N/A</v>
      </c>
      <c r="R840" t="str">
        <f>VLOOKUP($A840, [1]FA21_Ridership!$1:$1048576,11, 0)</f>
        <v>COUNTY-ALAMEDA</v>
      </c>
      <c r="S840" t="str">
        <f>VLOOKUP($A840, [1]FA21_Ridership!$1:$1048576,12, 0)</f>
        <v>ALAMEDA</v>
      </c>
      <c r="T840">
        <f>VLOOKUP($A840, [1]FA21_Ridership!$1:$1048576,13, 0)</f>
        <v>4</v>
      </c>
      <c r="U840">
        <f t="shared" si="65"/>
        <v>80</v>
      </c>
      <c r="V840" s="67">
        <f t="shared" si="66"/>
        <v>0.19600000000000001</v>
      </c>
      <c r="W840">
        <v>0.62254200000000004</v>
      </c>
      <c r="X840" s="67">
        <f t="shared" si="67"/>
        <v>0.313</v>
      </c>
      <c r="Y840">
        <v>0.10136199999999999</v>
      </c>
      <c r="Z840" s="67">
        <f t="shared" si="68"/>
        <v>0.25</v>
      </c>
      <c r="AA840">
        <f>VLOOKUP($C840,[1]Disability!$1:$1048576,5,FALSE)</f>
        <v>0</v>
      </c>
      <c r="AB840" s="67">
        <f t="shared" si="69"/>
        <v>0</v>
      </c>
      <c r="AC840" t="e">
        <f>VLOOKUP($A840,#REF!,9,FALSE)</f>
        <v>#REF!</v>
      </c>
    </row>
    <row r="841" spans="1:29">
      <c r="A841">
        <v>56960</v>
      </c>
      <c r="B841">
        <v>840</v>
      </c>
      <c r="C841">
        <v>800120</v>
      </c>
      <c r="D841" t="s">
        <v>4235</v>
      </c>
      <c r="E841" t="s">
        <v>4236</v>
      </c>
      <c r="G841" t="e">
        <f>VLOOKUP($H841,[1]BRT!$1:$1048576,1,0)</f>
        <v>#N/A</v>
      </c>
      <c r="H841" t="s">
        <v>4910</v>
      </c>
      <c r="I841">
        <v>37.668686999999998</v>
      </c>
      <c r="J841">
        <v>-122.065724</v>
      </c>
      <c r="K841">
        <v>1040</v>
      </c>
      <c r="L841">
        <v>40</v>
      </c>
      <c r="M841">
        <v>1.5</v>
      </c>
      <c r="N841">
        <v>0</v>
      </c>
      <c r="O841">
        <v>2</v>
      </c>
      <c r="P841">
        <v>2</v>
      </c>
      <c r="Q841" t="e">
        <f>VLOOKUP($A841,'[1]SheltersALL_2.17.22'!$1:$1048576,6,0)</f>
        <v>#N/A</v>
      </c>
      <c r="R841" t="str">
        <f>VLOOKUP($A841, [1]FA21_Ridership!$1:$1048576,11, 0)</f>
        <v>HAYWARD</v>
      </c>
      <c r="S841" t="str">
        <f>VLOOKUP($A841, [1]FA21_Ridership!$1:$1048576,12, 0)</f>
        <v>ALAMEDA</v>
      </c>
      <c r="T841">
        <f>VLOOKUP($A841, [1]FA21_Ridership!$1:$1048576,13, 0)</f>
        <v>4</v>
      </c>
      <c r="U841">
        <f t="shared" si="65"/>
        <v>80</v>
      </c>
      <c r="V841" s="67">
        <f t="shared" si="66"/>
        <v>0.19600000000000001</v>
      </c>
      <c r="W841">
        <v>0.73482400000000003</v>
      </c>
      <c r="X841" s="67">
        <f t="shared" si="67"/>
        <v>0.44900000000000001</v>
      </c>
      <c r="Y841">
        <v>0.20766799999999999</v>
      </c>
      <c r="Z841" s="67">
        <f t="shared" si="68"/>
        <v>0.48799999999999999</v>
      </c>
      <c r="AA841">
        <f>VLOOKUP($C841,[1]Disability!$1:$1048576,5,FALSE)</f>
        <v>0</v>
      </c>
      <c r="AB841" s="67">
        <f t="shared" si="69"/>
        <v>0</v>
      </c>
      <c r="AC841" t="e">
        <f>VLOOKUP($A841,#REF!,9,FALSE)</f>
        <v>#REF!</v>
      </c>
    </row>
    <row r="842" spans="1:29">
      <c r="A842">
        <v>53985</v>
      </c>
      <c r="B842">
        <v>841</v>
      </c>
      <c r="C842">
        <v>9801850</v>
      </c>
      <c r="D842" t="s">
        <v>4235</v>
      </c>
      <c r="E842" t="s">
        <v>4236</v>
      </c>
      <c r="G842" t="e">
        <f>VLOOKUP($H842,[1]BRT!$1:$1048576,1,0)</f>
        <v>#N/A</v>
      </c>
      <c r="H842" t="s">
        <v>4386</v>
      </c>
      <c r="I842">
        <v>37.686109999999999</v>
      </c>
      <c r="J842">
        <v>-122.049089</v>
      </c>
      <c r="K842">
        <v>800</v>
      </c>
      <c r="L842">
        <v>40</v>
      </c>
      <c r="M842">
        <v>1.5</v>
      </c>
      <c r="N842">
        <v>0</v>
      </c>
      <c r="O842">
        <v>2</v>
      </c>
      <c r="P842">
        <v>2</v>
      </c>
      <c r="Q842" t="e">
        <f>VLOOKUP($A842,'[1]SheltersALL_2.17.22'!$1:$1048576,6,0)</f>
        <v>#N/A</v>
      </c>
      <c r="R842" t="str">
        <f>VLOOKUP($A842, [1]FA21_Ridership!$1:$1048576,11, 0)</f>
        <v>COUNTY-ALAMEDA</v>
      </c>
      <c r="S842" t="str">
        <f>VLOOKUP($A842, [1]FA21_Ridership!$1:$1048576,12, 0)</f>
        <v>ALAMEDA</v>
      </c>
      <c r="T842">
        <f>VLOOKUP($A842, [1]FA21_Ridership!$1:$1048576,13, 0)</f>
        <v>4</v>
      </c>
      <c r="U842">
        <f t="shared" si="65"/>
        <v>80</v>
      </c>
      <c r="V842" s="67">
        <f t="shared" si="66"/>
        <v>0.19600000000000001</v>
      </c>
      <c r="W842">
        <v>0.77610400000000002</v>
      </c>
      <c r="X842" s="67">
        <f t="shared" si="67"/>
        <v>0.53600000000000003</v>
      </c>
      <c r="Y842">
        <v>0.160273</v>
      </c>
      <c r="Z842" s="67">
        <f t="shared" si="68"/>
        <v>0.38200000000000001</v>
      </c>
      <c r="AA842">
        <f>VLOOKUP($C842,[1]Disability!$1:$1048576,5,FALSE)</f>
        <v>0</v>
      </c>
      <c r="AB842" s="67">
        <f t="shared" si="69"/>
        <v>0</v>
      </c>
      <c r="AC842" t="e">
        <f>VLOOKUP($A842,#REF!,9,FALSE)</f>
        <v>#REF!</v>
      </c>
    </row>
    <row r="843" spans="1:29">
      <c r="A843">
        <v>56949</v>
      </c>
      <c r="B843">
        <v>842</v>
      </c>
      <c r="C843">
        <v>1100640</v>
      </c>
      <c r="D843" t="s">
        <v>4235</v>
      </c>
      <c r="E843" t="s">
        <v>4236</v>
      </c>
      <c r="G843" t="e">
        <f>VLOOKUP($H843,[1]BRT!$1:$1048576,1,0)</f>
        <v>#N/A</v>
      </c>
      <c r="H843" t="s">
        <v>4591</v>
      </c>
      <c r="I843">
        <v>37.821547000000002</v>
      </c>
      <c r="J843">
        <v>-122.247209</v>
      </c>
      <c r="K843">
        <v>981</v>
      </c>
      <c r="L843">
        <v>20</v>
      </c>
      <c r="M843">
        <v>3</v>
      </c>
      <c r="N843">
        <v>0</v>
      </c>
      <c r="O843">
        <v>4</v>
      </c>
      <c r="P843">
        <v>4</v>
      </c>
      <c r="Q843" t="e">
        <f>VLOOKUP($A843,'[1]SheltersALL_2.17.22'!$1:$1048576,6,0)</f>
        <v>#N/A</v>
      </c>
      <c r="R843" t="str">
        <f>VLOOKUP($A843, [1]FA21_Ridership!$1:$1048576,11, 0)</f>
        <v>PIEDMONT</v>
      </c>
      <c r="S843" t="str">
        <f>VLOOKUP($A843, [1]FA21_Ridership!$1:$1048576,12, 0)</f>
        <v>ALAMEDA</v>
      </c>
      <c r="T843">
        <f>VLOOKUP($A843, [1]FA21_Ridership!$1:$1048576,13, 0)</f>
        <v>2</v>
      </c>
      <c r="U843">
        <f t="shared" si="65"/>
        <v>80</v>
      </c>
      <c r="V843" s="67">
        <f t="shared" si="66"/>
        <v>0.19600000000000001</v>
      </c>
      <c r="W843">
        <v>0.386297</v>
      </c>
      <c r="X843" s="67">
        <f t="shared" si="67"/>
        <v>0.11600000000000001</v>
      </c>
      <c r="Y843">
        <v>8.0169999999999998E-3</v>
      </c>
      <c r="Z843" s="67">
        <f t="shared" si="68"/>
        <v>5.0000000000000001E-3</v>
      </c>
      <c r="AA843">
        <f>VLOOKUP($C843,[1]Disability!$1:$1048576,5,FALSE)</f>
        <v>0</v>
      </c>
      <c r="AB843" s="67">
        <f t="shared" si="69"/>
        <v>0</v>
      </c>
      <c r="AC843" t="e">
        <f>VLOOKUP($A843,#REF!,9,FALSE)</f>
        <v>#REF!</v>
      </c>
    </row>
    <row r="844" spans="1:29">
      <c r="A844">
        <v>56495</v>
      </c>
      <c r="B844">
        <v>843</v>
      </c>
      <c r="C844">
        <v>1100560</v>
      </c>
      <c r="D844" t="s">
        <v>4235</v>
      </c>
      <c r="E844" t="s">
        <v>4236</v>
      </c>
      <c r="G844" t="e">
        <f>VLOOKUP($H844,[1]BRT!$1:$1048576,1,0)</f>
        <v>#N/A</v>
      </c>
      <c r="H844" t="s">
        <v>4911</v>
      </c>
      <c r="I844">
        <v>37.823613999999999</v>
      </c>
      <c r="J844">
        <v>-122.240392</v>
      </c>
      <c r="K844">
        <v>981</v>
      </c>
      <c r="L844">
        <v>20</v>
      </c>
      <c r="M844">
        <v>3</v>
      </c>
      <c r="N844">
        <v>0</v>
      </c>
      <c r="O844">
        <v>4</v>
      </c>
      <c r="P844">
        <v>4</v>
      </c>
      <c r="Q844" t="e">
        <f>VLOOKUP($A844,'[1]SheltersALL_2.17.22'!$1:$1048576,6,0)</f>
        <v>#N/A</v>
      </c>
      <c r="R844" t="str">
        <f>VLOOKUP($A844, [1]FA21_Ridership!$1:$1048576,11, 0)</f>
        <v>PIEDMONT</v>
      </c>
      <c r="S844" t="str">
        <f>VLOOKUP($A844, [1]FA21_Ridership!$1:$1048576,12, 0)</f>
        <v>ALAMEDA</v>
      </c>
      <c r="T844">
        <f>VLOOKUP($A844, [1]FA21_Ridership!$1:$1048576,13, 0)</f>
        <v>2</v>
      </c>
      <c r="U844">
        <f t="shared" si="65"/>
        <v>80</v>
      </c>
      <c r="V844" s="67">
        <f t="shared" si="66"/>
        <v>0.19600000000000001</v>
      </c>
      <c r="W844">
        <v>0.28635500000000003</v>
      </c>
      <c r="X844" s="67">
        <f t="shared" si="67"/>
        <v>0.06</v>
      </c>
      <c r="Y844">
        <v>3.7849000000000001E-2</v>
      </c>
      <c r="Z844" s="67">
        <f t="shared" si="68"/>
        <v>4.3999999999999997E-2</v>
      </c>
      <c r="AA844">
        <f>VLOOKUP($C844,[1]Disability!$1:$1048576,5,FALSE)</f>
        <v>0</v>
      </c>
      <c r="AB844" s="67">
        <f t="shared" si="69"/>
        <v>0</v>
      </c>
      <c r="AC844" t="e">
        <f>VLOOKUP($A844,#REF!,9,FALSE)</f>
        <v>#REF!</v>
      </c>
    </row>
    <row r="845" spans="1:29">
      <c r="A845">
        <v>56469</v>
      </c>
      <c r="B845">
        <v>844</v>
      </c>
      <c r="C845">
        <v>1100540</v>
      </c>
      <c r="D845" t="s">
        <v>4235</v>
      </c>
      <c r="E845" t="s">
        <v>4236</v>
      </c>
      <c r="G845" t="e">
        <f>VLOOKUP($H845,[1]BRT!$1:$1048576,1,0)</f>
        <v>#N/A</v>
      </c>
      <c r="H845" t="s">
        <v>4912</v>
      </c>
      <c r="I845">
        <v>37.824613999999997</v>
      </c>
      <c r="J845">
        <v>-122.237494</v>
      </c>
      <c r="K845">
        <v>981</v>
      </c>
      <c r="L845">
        <v>20</v>
      </c>
      <c r="M845">
        <v>3</v>
      </c>
      <c r="N845">
        <v>0</v>
      </c>
      <c r="O845">
        <v>4</v>
      </c>
      <c r="P845">
        <v>4</v>
      </c>
      <c r="Q845" t="e">
        <f>VLOOKUP($A845,'[1]SheltersALL_2.17.22'!$1:$1048576,6,0)</f>
        <v>#N/A</v>
      </c>
      <c r="R845" t="str">
        <f>VLOOKUP($A845, [1]FA21_Ridership!$1:$1048576,11, 0)</f>
        <v>PIEDMONT</v>
      </c>
      <c r="S845" t="str">
        <f>VLOOKUP($A845, [1]FA21_Ridership!$1:$1048576,12, 0)</f>
        <v>ALAMEDA</v>
      </c>
      <c r="T845">
        <f>VLOOKUP($A845, [1]FA21_Ridership!$1:$1048576,13, 0)</f>
        <v>2</v>
      </c>
      <c r="U845">
        <f t="shared" si="65"/>
        <v>80</v>
      </c>
      <c r="V845" s="67">
        <f t="shared" si="66"/>
        <v>0.19600000000000001</v>
      </c>
      <c r="W845">
        <v>0.28635500000000003</v>
      </c>
      <c r="X845" s="67">
        <f t="shared" si="67"/>
        <v>0.06</v>
      </c>
      <c r="Y845">
        <v>3.7849000000000001E-2</v>
      </c>
      <c r="Z845" s="67">
        <f t="shared" si="68"/>
        <v>4.3999999999999997E-2</v>
      </c>
      <c r="AA845">
        <f>VLOOKUP($C845,[1]Disability!$1:$1048576,5,FALSE)</f>
        <v>0</v>
      </c>
      <c r="AB845" s="67">
        <f t="shared" si="69"/>
        <v>0</v>
      </c>
      <c r="AC845" t="e">
        <f>VLOOKUP($A845,#REF!,9,FALSE)</f>
        <v>#REF!</v>
      </c>
    </row>
    <row r="846" spans="1:29">
      <c r="A846">
        <v>57156</v>
      </c>
      <c r="B846">
        <v>845</v>
      </c>
      <c r="C846">
        <v>301270</v>
      </c>
      <c r="D846" t="s">
        <v>4235</v>
      </c>
      <c r="E846" t="s">
        <v>4236</v>
      </c>
      <c r="G846" t="e">
        <f>VLOOKUP($H846,[1]BRT!$1:$1048576,1,0)</f>
        <v>#N/A</v>
      </c>
      <c r="H846" t="s">
        <v>4913</v>
      </c>
      <c r="I846">
        <v>37.876407</v>
      </c>
      <c r="J846">
        <v>-122.285276</v>
      </c>
      <c r="K846">
        <v>702</v>
      </c>
      <c r="L846">
        <v>20</v>
      </c>
      <c r="M846">
        <v>3</v>
      </c>
      <c r="N846">
        <v>0</v>
      </c>
      <c r="O846">
        <v>4</v>
      </c>
      <c r="P846">
        <v>4</v>
      </c>
      <c r="Q846" t="e">
        <f>VLOOKUP($A846,'[1]SheltersALL_2.17.22'!$1:$1048576,6,0)</f>
        <v>#N/A</v>
      </c>
      <c r="R846" t="str">
        <f>VLOOKUP($A846, [1]FA21_Ridership!$1:$1048576,11, 0)</f>
        <v>BERKELEY</v>
      </c>
      <c r="S846" t="str">
        <f>VLOOKUP($A846, [1]FA21_Ridership!$1:$1048576,12, 0)</f>
        <v>ALAMEDA</v>
      </c>
      <c r="T846">
        <f>VLOOKUP($A846, [1]FA21_Ridership!$1:$1048576,13, 0)</f>
        <v>1</v>
      </c>
      <c r="U846">
        <f t="shared" si="65"/>
        <v>80</v>
      </c>
      <c r="V846" s="67">
        <f t="shared" si="66"/>
        <v>0.19600000000000001</v>
      </c>
      <c r="W846">
        <v>0.46806500000000001</v>
      </c>
      <c r="X846" s="67">
        <f t="shared" si="67"/>
        <v>0.16200000000000001</v>
      </c>
      <c r="Y846">
        <v>0.13441400000000001</v>
      </c>
      <c r="Z846" s="67">
        <f t="shared" si="68"/>
        <v>0.32700000000000001</v>
      </c>
      <c r="AA846">
        <f>VLOOKUP($C846,[1]Disability!$1:$1048576,5,FALSE)</f>
        <v>1</v>
      </c>
      <c r="AB846" s="67">
        <f t="shared" si="69"/>
        <v>0.72499999999999998</v>
      </c>
      <c r="AC846" t="e">
        <f>VLOOKUP($A846,#REF!,9,FALSE)</f>
        <v>#REF!</v>
      </c>
    </row>
    <row r="847" spans="1:29">
      <c r="A847">
        <v>51668</v>
      </c>
      <c r="B847">
        <v>846</v>
      </c>
      <c r="C847">
        <v>1017110</v>
      </c>
      <c r="D847" t="s">
        <v>4235</v>
      </c>
      <c r="E847" t="s">
        <v>4236</v>
      </c>
      <c r="G847" t="e">
        <f>VLOOKUP($H847,[1]BRT!$1:$1048576,1,0)</f>
        <v>#N/A</v>
      </c>
      <c r="H847" t="s">
        <v>4914</v>
      </c>
      <c r="I847">
        <v>37.824350000000003</v>
      </c>
      <c r="J847">
        <v>-122.208913</v>
      </c>
      <c r="K847">
        <v>961</v>
      </c>
      <c r="L847">
        <v>20</v>
      </c>
      <c r="M847">
        <v>3</v>
      </c>
      <c r="N847">
        <v>0</v>
      </c>
      <c r="O847">
        <v>4</v>
      </c>
      <c r="P847">
        <v>4</v>
      </c>
      <c r="Q847" t="e">
        <f>VLOOKUP($A847,'[1]SheltersALL_2.17.22'!$1:$1048576,6,0)</f>
        <v>#N/A</v>
      </c>
      <c r="R847" t="str">
        <f>VLOOKUP($A847, [1]FA21_Ridership!$1:$1048576,11, 0)</f>
        <v>OAKLAND</v>
      </c>
      <c r="S847" t="str">
        <f>VLOOKUP($A847, [1]FA21_Ridership!$1:$1048576,12, 0)</f>
        <v>ALAMEDA</v>
      </c>
      <c r="T847">
        <f>VLOOKUP($A847, [1]FA21_Ridership!$1:$1048576,13, 0)</f>
        <v>2</v>
      </c>
      <c r="U847">
        <f t="shared" si="65"/>
        <v>80</v>
      </c>
      <c r="V847" s="67">
        <f t="shared" si="66"/>
        <v>0.19600000000000001</v>
      </c>
      <c r="W847">
        <v>0.19282199999999999</v>
      </c>
      <c r="X847" s="67">
        <f t="shared" si="67"/>
        <v>1.6E-2</v>
      </c>
      <c r="Y847">
        <v>5.6299999999999996E-3</v>
      </c>
      <c r="Z847" s="67">
        <f t="shared" si="68"/>
        <v>2E-3</v>
      </c>
      <c r="AA847">
        <f>VLOOKUP($C847,[1]Disability!$1:$1048576,5,FALSE)</f>
        <v>0</v>
      </c>
      <c r="AB847" s="67">
        <f t="shared" si="69"/>
        <v>0</v>
      </c>
      <c r="AC847" t="e">
        <f>VLOOKUP($A847,#REF!,9,FALSE)</f>
        <v>#REF!</v>
      </c>
    </row>
    <row r="848" spans="1:29">
      <c r="A848">
        <v>52826</v>
      </c>
      <c r="B848">
        <v>847</v>
      </c>
      <c r="C848">
        <v>9907420</v>
      </c>
      <c r="D848" t="s">
        <v>4235</v>
      </c>
      <c r="E848" t="s">
        <v>4236</v>
      </c>
      <c r="G848" t="e">
        <f>VLOOKUP($H848,[1]BRT!$1:$1048576,1,0)</f>
        <v>#N/A</v>
      </c>
      <c r="H848" t="s">
        <v>4915</v>
      </c>
      <c r="I848">
        <v>37.484563000000001</v>
      </c>
      <c r="J848">
        <v>-121.92667</v>
      </c>
      <c r="K848">
        <v>965</v>
      </c>
      <c r="L848">
        <v>20</v>
      </c>
      <c r="M848">
        <v>3</v>
      </c>
      <c r="N848">
        <v>0</v>
      </c>
      <c r="O848">
        <v>4</v>
      </c>
      <c r="P848">
        <v>4</v>
      </c>
      <c r="Q848" t="e">
        <f>VLOOKUP($A848,'[1]SheltersALL_2.17.22'!$1:$1048576,6,0)</f>
        <v>#N/A</v>
      </c>
      <c r="R848" t="str">
        <f>VLOOKUP($A848, [1]FA21_Ridership!$1:$1048576,11, 0)</f>
        <v>FREMONT</v>
      </c>
      <c r="S848" t="str">
        <f>VLOOKUP($A848, [1]FA21_Ridership!$1:$1048576,12, 0)</f>
        <v>ALAMEDA</v>
      </c>
      <c r="T848">
        <f>VLOOKUP($A848, [1]FA21_Ridership!$1:$1048576,13, 0)</f>
        <v>5</v>
      </c>
      <c r="U848">
        <f t="shared" si="65"/>
        <v>80</v>
      </c>
      <c r="V848" s="67">
        <f t="shared" si="66"/>
        <v>0.19600000000000001</v>
      </c>
      <c r="W848">
        <v>0.94135500000000005</v>
      </c>
      <c r="X848" s="67">
        <f t="shared" si="67"/>
        <v>0.86599999999999999</v>
      </c>
      <c r="Y848">
        <v>7.7732999999999997E-2</v>
      </c>
      <c r="Z848" s="67">
        <f t="shared" si="68"/>
        <v>0.16</v>
      </c>
      <c r="AA848">
        <f>VLOOKUP($C848,[1]Disability!$1:$1048576,5,FALSE)</f>
        <v>0</v>
      </c>
      <c r="AB848" s="67">
        <f t="shared" si="69"/>
        <v>0</v>
      </c>
      <c r="AC848" t="e">
        <f>VLOOKUP($A848,#REF!,9,FALSE)</f>
        <v>#REF!</v>
      </c>
    </row>
    <row r="849" spans="1:29">
      <c r="A849">
        <v>58858</v>
      </c>
      <c r="B849">
        <v>848</v>
      </c>
      <c r="C849">
        <v>1030750</v>
      </c>
      <c r="D849" t="s">
        <v>4235</v>
      </c>
      <c r="E849" t="s">
        <v>4236</v>
      </c>
      <c r="G849" t="e">
        <f>VLOOKUP($H849,[1]BRT!$1:$1048576,1,0)</f>
        <v>#N/A</v>
      </c>
      <c r="H849" t="s">
        <v>4916</v>
      </c>
      <c r="I849">
        <v>37.801729999999999</v>
      </c>
      <c r="J849">
        <v>-122.268771</v>
      </c>
      <c r="K849">
        <v>1431</v>
      </c>
      <c r="L849">
        <v>8</v>
      </c>
      <c r="M849">
        <v>7.5</v>
      </c>
      <c r="N849">
        <v>0</v>
      </c>
      <c r="O849">
        <v>10</v>
      </c>
      <c r="P849">
        <v>10</v>
      </c>
      <c r="Q849" t="e">
        <f>VLOOKUP($A849,'[1]SheltersALL_2.17.22'!$1:$1048576,6,0)</f>
        <v>#N/A</v>
      </c>
      <c r="R849" t="str">
        <f>VLOOKUP($A849, [1]FA21_Ridership!$1:$1048576,11, 0)</f>
        <v>OAKLAND</v>
      </c>
      <c r="S849" t="str">
        <f>VLOOKUP($A849, [1]FA21_Ridership!$1:$1048576,12, 0)</f>
        <v>ALAMEDA</v>
      </c>
      <c r="T849">
        <f>VLOOKUP($A849, [1]FA21_Ridership!$1:$1048576,13, 0)</f>
        <v>2</v>
      </c>
      <c r="U849">
        <f t="shared" si="65"/>
        <v>80</v>
      </c>
      <c r="V849" s="67">
        <f t="shared" si="66"/>
        <v>0.19600000000000001</v>
      </c>
      <c r="W849">
        <v>0.95238100000000003</v>
      </c>
      <c r="X849" s="67">
        <f t="shared" si="67"/>
        <v>0.91100000000000003</v>
      </c>
      <c r="Y849">
        <v>0.69249400000000005</v>
      </c>
      <c r="Z849" s="67">
        <f t="shared" si="68"/>
        <v>0.97399999999999998</v>
      </c>
      <c r="AA849">
        <f>VLOOKUP($C849,[1]Disability!$1:$1048576,5,FALSE)</f>
        <v>8</v>
      </c>
      <c r="AB849" s="67">
        <f t="shared" si="69"/>
        <v>0.999</v>
      </c>
      <c r="AC849" t="e">
        <f>VLOOKUP($A849,#REF!,9,FALSE)</f>
        <v>#REF!</v>
      </c>
    </row>
    <row r="850" spans="1:29">
      <c r="A850">
        <v>53765</v>
      </c>
      <c r="B850">
        <v>849</v>
      </c>
      <c r="C850">
        <v>304200</v>
      </c>
      <c r="D850" t="s">
        <v>4235</v>
      </c>
      <c r="E850" t="s">
        <v>4236</v>
      </c>
      <c r="G850" t="e">
        <f>VLOOKUP($H850,[1]BRT!$1:$1048576,1,0)</f>
        <v>#N/A</v>
      </c>
      <c r="H850" t="s">
        <v>4917</v>
      </c>
      <c r="I850">
        <v>37.863931999999998</v>
      </c>
      <c r="J850">
        <v>-122.281159</v>
      </c>
      <c r="K850">
        <v>981</v>
      </c>
      <c r="L850">
        <v>20.2</v>
      </c>
      <c r="M850">
        <v>2.9702970299999998</v>
      </c>
      <c r="N850">
        <v>3</v>
      </c>
      <c r="O850">
        <v>1</v>
      </c>
      <c r="P850">
        <v>4</v>
      </c>
      <c r="Q850" t="e">
        <f>VLOOKUP($A850,'[1]SheltersALL_2.17.22'!$1:$1048576,6,0)</f>
        <v>#N/A</v>
      </c>
      <c r="R850" t="str">
        <f>VLOOKUP($A850, [1]FA21_Ridership!$1:$1048576,11, 0)</f>
        <v>BERKELEY</v>
      </c>
      <c r="S850" t="str">
        <f>VLOOKUP($A850, [1]FA21_Ridership!$1:$1048576,12, 0)</f>
        <v>ALAMEDA</v>
      </c>
      <c r="T850">
        <f>VLOOKUP($A850, [1]FA21_Ridership!$1:$1048576,13, 0)</f>
        <v>1</v>
      </c>
      <c r="U850">
        <f t="shared" si="65"/>
        <v>80.8</v>
      </c>
      <c r="V850" s="67">
        <f t="shared" si="66"/>
        <v>0.20300000000000001</v>
      </c>
      <c r="W850">
        <v>0.359319</v>
      </c>
      <c r="X850" s="67">
        <f t="shared" si="67"/>
        <v>0.1</v>
      </c>
      <c r="Y850">
        <v>0.15501799999999999</v>
      </c>
      <c r="Z850" s="67">
        <f t="shared" si="68"/>
        <v>0.373</v>
      </c>
      <c r="AA850">
        <f>VLOOKUP($C850,[1]Disability!$1:$1048576,5,FALSE)</f>
        <v>0</v>
      </c>
      <c r="AB850" s="67">
        <f t="shared" si="69"/>
        <v>0</v>
      </c>
      <c r="AC850" t="e">
        <f>VLOOKUP($A850,#REF!,9,FALSE)</f>
        <v>#REF!</v>
      </c>
    </row>
    <row r="851" spans="1:29">
      <c r="A851">
        <v>52879</v>
      </c>
      <c r="B851">
        <v>850</v>
      </c>
      <c r="C851">
        <v>9907600</v>
      </c>
      <c r="D851" t="s">
        <v>4235</v>
      </c>
      <c r="E851" t="s">
        <v>4236</v>
      </c>
      <c r="G851" t="e">
        <f>VLOOKUP($H851,[1]BRT!$1:$1048576,1,0)</f>
        <v>#N/A</v>
      </c>
      <c r="H851" t="s">
        <v>4887</v>
      </c>
      <c r="I851">
        <v>37.516460000000002</v>
      </c>
      <c r="J851">
        <v>-121.96713099999999</v>
      </c>
      <c r="K851">
        <v>1025</v>
      </c>
      <c r="L851">
        <v>27</v>
      </c>
      <c r="M851">
        <v>2.2222222220000001</v>
      </c>
      <c r="N851">
        <v>2</v>
      </c>
      <c r="O851">
        <v>1</v>
      </c>
      <c r="P851">
        <v>3</v>
      </c>
      <c r="Q851" t="e">
        <f>VLOOKUP($A851,'[1]SheltersALL_2.17.22'!$1:$1048576,6,0)</f>
        <v>#N/A</v>
      </c>
      <c r="R851" t="str">
        <f>VLOOKUP($A851, [1]FA21_Ridership!$1:$1048576,11, 0)</f>
        <v>FREMONT</v>
      </c>
      <c r="S851" t="str">
        <f>VLOOKUP($A851, [1]FA21_Ridership!$1:$1048576,12, 0)</f>
        <v>ALAMEDA</v>
      </c>
      <c r="T851">
        <f>VLOOKUP($A851, [1]FA21_Ridership!$1:$1048576,13, 0)</f>
        <v>5</v>
      </c>
      <c r="U851">
        <f t="shared" si="65"/>
        <v>81</v>
      </c>
      <c r="V851" s="67">
        <f t="shared" si="66"/>
        <v>0.20399999999999999</v>
      </c>
      <c r="W851">
        <v>0.82764000000000004</v>
      </c>
      <c r="X851" s="67">
        <f t="shared" si="67"/>
        <v>0.622</v>
      </c>
      <c r="Y851">
        <v>0.187888</v>
      </c>
      <c r="Z851" s="67">
        <f t="shared" si="68"/>
        <v>0.45300000000000001</v>
      </c>
      <c r="AA851">
        <f>VLOOKUP($C851,[1]Disability!$1:$1048576,5,FALSE)</f>
        <v>0</v>
      </c>
      <c r="AB851" s="67">
        <f t="shared" si="69"/>
        <v>0</v>
      </c>
      <c r="AC851" t="e">
        <f>VLOOKUP($A851,#REF!,9,FALSE)</f>
        <v>#REF!</v>
      </c>
    </row>
    <row r="852" spans="1:29">
      <c r="A852">
        <v>53505</v>
      </c>
      <c r="B852">
        <v>851</v>
      </c>
      <c r="C852">
        <v>706430</v>
      </c>
      <c r="D852" t="s">
        <v>4235</v>
      </c>
      <c r="E852" t="s">
        <v>4236</v>
      </c>
      <c r="G852" t="e">
        <f>VLOOKUP($H852,[1]BRT!$1:$1048576,1,0)</f>
        <v>#N/A</v>
      </c>
      <c r="H852" t="s">
        <v>4918</v>
      </c>
      <c r="I852">
        <v>37.470601000000002</v>
      </c>
      <c r="J852">
        <v>-121.918278</v>
      </c>
      <c r="K852">
        <v>1021</v>
      </c>
      <c r="L852">
        <v>27.2</v>
      </c>
      <c r="M852">
        <v>2.2058823529999998</v>
      </c>
      <c r="N852">
        <v>2</v>
      </c>
      <c r="O852">
        <v>1</v>
      </c>
      <c r="P852">
        <v>3</v>
      </c>
      <c r="Q852" t="e">
        <f>VLOOKUP($A852,'[1]SheltersALL_2.17.22'!$1:$1048576,6,0)</f>
        <v>#N/A</v>
      </c>
      <c r="R852" t="str">
        <f>VLOOKUP($A852, [1]FA21_Ridership!$1:$1048576,11, 0)</f>
        <v>FREMONT</v>
      </c>
      <c r="S852" t="str">
        <f>VLOOKUP($A852, [1]FA21_Ridership!$1:$1048576,12, 0)</f>
        <v>ALAMEDA</v>
      </c>
      <c r="T852">
        <f>VLOOKUP($A852, [1]FA21_Ridership!$1:$1048576,13, 0)</f>
        <v>5</v>
      </c>
      <c r="U852">
        <f t="shared" si="65"/>
        <v>81.599999999999994</v>
      </c>
      <c r="V852" s="67">
        <f t="shared" si="66"/>
        <v>0.20399999999999999</v>
      </c>
      <c r="W852">
        <v>0.72056399999999998</v>
      </c>
      <c r="X852" s="67">
        <f t="shared" si="67"/>
        <v>0.433</v>
      </c>
      <c r="Y852">
        <v>4.9750000000000003E-3</v>
      </c>
      <c r="Z852" s="67">
        <f t="shared" si="68"/>
        <v>1E-3</v>
      </c>
      <c r="AA852">
        <f>VLOOKUP($C852,[1]Disability!$1:$1048576,5,FALSE)</f>
        <v>0</v>
      </c>
      <c r="AB852" s="67">
        <f t="shared" si="69"/>
        <v>0</v>
      </c>
      <c r="AC852" t="e">
        <f>VLOOKUP($A852,#REF!,9,FALSE)</f>
        <v>#REF!</v>
      </c>
    </row>
    <row r="853" spans="1:29">
      <c r="A853">
        <v>56016</v>
      </c>
      <c r="B853">
        <v>852</v>
      </c>
      <c r="C853">
        <v>801310</v>
      </c>
      <c r="D853" t="s">
        <v>4235</v>
      </c>
      <c r="E853" t="s">
        <v>4236</v>
      </c>
      <c r="G853" t="e">
        <f>VLOOKUP($H853,[1]BRT!$1:$1048576,1,0)</f>
        <v>#N/A</v>
      </c>
      <c r="H853" t="s">
        <v>4919</v>
      </c>
      <c r="I853">
        <v>37.677964000000003</v>
      </c>
      <c r="J853">
        <v>-122.06508700000001</v>
      </c>
      <c r="K853">
        <v>801</v>
      </c>
      <c r="L853">
        <v>41</v>
      </c>
      <c r="M853">
        <v>1.463414634</v>
      </c>
      <c r="N853">
        <v>2</v>
      </c>
      <c r="O853">
        <v>0</v>
      </c>
      <c r="P853">
        <v>2</v>
      </c>
      <c r="Q853" t="e">
        <f>VLOOKUP($A853,'[1]SheltersALL_2.17.22'!$1:$1048576,6,0)</f>
        <v>#N/A</v>
      </c>
      <c r="R853" t="str">
        <f>VLOOKUP($A853, [1]FA21_Ridership!$1:$1048576,11, 0)</f>
        <v>HAYWARD</v>
      </c>
      <c r="S853" t="str">
        <f>VLOOKUP($A853, [1]FA21_Ridership!$1:$1048576,12, 0)</f>
        <v>ALAMEDA</v>
      </c>
      <c r="T853">
        <f>VLOOKUP($A853, [1]FA21_Ridership!$1:$1048576,13, 0)</f>
        <v>4</v>
      </c>
      <c r="U853">
        <f t="shared" si="65"/>
        <v>82</v>
      </c>
      <c r="V853" s="67">
        <f t="shared" si="66"/>
        <v>0.20399999999999999</v>
      </c>
      <c r="W853">
        <v>0.77151499999999995</v>
      </c>
      <c r="X853" s="67">
        <f t="shared" si="67"/>
        <v>0.52700000000000002</v>
      </c>
      <c r="Y853">
        <v>0.335198</v>
      </c>
      <c r="Z853" s="67">
        <f t="shared" si="68"/>
        <v>0.67900000000000005</v>
      </c>
      <c r="AA853">
        <f>VLOOKUP($C853,[1]Disability!$1:$1048576,5,FALSE)</f>
        <v>0</v>
      </c>
      <c r="AB853" s="67">
        <f t="shared" si="69"/>
        <v>0</v>
      </c>
      <c r="AC853" t="e">
        <f>VLOOKUP($A853,#REF!,9,FALSE)</f>
        <v>#REF!</v>
      </c>
    </row>
    <row r="854" spans="1:29">
      <c r="A854">
        <v>58004</v>
      </c>
      <c r="B854">
        <v>853</v>
      </c>
      <c r="C854">
        <v>9800740</v>
      </c>
      <c r="D854" t="s">
        <v>4235</v>
      </c>
      <c r="E854" t="s">
        <v>4236</v>
      </c>
      <c r="G854" t="e">
        <f>VLOOKUP($H854,[1]BRT!$1:$1048576,1,0)</f>
        <v>#N/A</v>
      </c>
      <c r="H854" t="s">
        <v>4920</v>
      </c>
      <c r="I854">
        <v>37.679670000000002</v>
      </c>
      <c r="J854">
        <v>-122.05918200000001</v>
      </c>
      <c r="K854">
        <v>801</v>
      </c>
      <c r="L854">
        <v>41</v>
      </c>
      <c r="M854">
        <v>1.463414634</v>
      </c>
      <c r="N854">
        <v>2</v>
      </c>
      <c r="O854">
        <v>0</v>
      </c>
      <c r="P854">
        <v>2</v>
      </c>
      <c r="Q854" t="e">
        <f>VLOOKUP($A854,'[1]SheltersALL_2.17.22'!$1:$1048576,6,0)</f>
        <v>#N/A</v>
      </c>
      <c r="R854" t="str">
        <f>VLOOKUP($A854, [1]FA21_Ridership!$1:$1048576,11, 0)</f>
        <v>COUNTY-ALAMEDA</v>
      </c>
      <c r="S854" t="str">
        <f>VLOOKUP($A854, [1]FA21_Ridership!$1:$1048576,12, 0)</f>
        <v>ALAMEDA</v>
      </c>
      <c r="T854">
        <f>VLOOKUP($A854, [1]FA21_Ridership!$1:$1048576,13, 0)</f>
        <v>4</v>
      </c>
      <c r="U854">
        <f t="shared" si="65"/>
        <v>82</v>
      </c>
      <c r="V854" s="67">
        <f t="shared" si="66"/>
        <v>0.20399999999999999</v>
      </c>
      <c r="W854">
        <v>0.75412800000000002</v>
      </c>
      <c r="X854" s="67">
        <f t="shared" si="67"/>
        <v>0.48599999999999999</v>
      </c>
      <c r="Y854">
        <v>0.11743099999999999</v>
      </c>
      <c r="Z854" s="67">
        <f t="shared" si="68"/>
        <v>0.29799999999999999</v>
      </c>
      <c r="AA854">
        <f>VLOOKUP($C854,[1]Disability!$1:$1048576,5,FALSE)</f>
        <v>0</v>
      </c>
      <c r="AB854" s="67">
        <f t="shared" si="69"/>
        <v>0</v>
      </c>
      <c r="AC854" t="e">
        <f>VLOOKUP($A854,#REF!,9,FALSE)</f>
        <v>#REF!</v>
      </c>
    </row>
    <row r="855" spans="1:29">
      <c r="A855">
        <v>55706</v>
      </c>
      <c r="B855">
        <v>854</v>
      </c>
      <c r="C855">
        <v>801360</v>
      </c>
      <c r="D855" t="s">
        <v>4235</v>
      </c>
      <c r="E855" t="s">
        <v>4236</v>
      </c>
      <c r="G855" t="e">
        <f>VLOOKUP($H855,[1]BRT!$1:$1048576,1,0)</f>
        <v>#N/A</v>
      </c>
      <c r="H855" t="s">
        <v>4921</v>
      </c>
      <c r="I855">
        <v>37.676389999999998</v>
      </c>
      <c r="J855">
        <v>-122.07053399999999</v>
      </c>
      <c r="K855">
        <v>801</v>
      </c>
      <c r="L855">
        <v>41.1</v>
      </c>
      <c r="M855">
        <v>1.4598540149999999</v>
      </c>
      <c r="N855">
        <v>2</v>
      </c>
      <c r="O855">
        <v>0</v>
      </c>
      <c r="P855">
        <v>2</v>
      </c>
      <c r="Q855" t="e">
        <f>VLOOKUP($A855,'[1]SheltersALL_2.17.22'!$1:$1048576,6,0)</f>
        <v>#N/A</v>
      </c>
      <c r="R855" t="str">
        <f>VLOOKUP($A855, [1]FA21_Ridership!$1:$1048576,11, 0)</f>
        <v>HAYWARD</v>
      </c>
      <c r="S855" t="str">
        <f>VLOOKUP($A855, [1]FA21_Ridership!$1:$1048576,12, 0)</f>
        <v>ALAMEDA</v>
      </c>
      <c r="T855">
        <f>VLOOKUP($A855, [1]FA21_Ridership!$1:$1048576,13, 0)</f>
        <v>4</v>
      </c>
      <c r="U855">
        <f t="shared" si="65"/>
        <v>82.2</v>
      </c>
      <c r="V855" s="67">
        <f t="shared" si="66"/>
        <v>0.20499999999999999</v>
      </c>
      <c r="W855">
        <v>0.77151499999999995</v>
      </c>
      <c r="X855" s="67">
        <f t="shared" si="67"/>
        <v>0.52700000000000002</v>
      </c>
      <c r="Y855">
        <v>0.335198</v>
      </c>
      <c r="Z855" s="67">
        <f t="shared" si="68"/>
        <v>0.67900000000000005</v>
      </c>
      <c r="AA855">
        <f>VLOOKUP($C855,[1]Disability!$1:$1048576,5,FALSE)</f>
        <v>0</v>
      </c>
      <c r="AB855" s="67">
        <f t="shared" si="69"/>
        <v>0</v>
      </c>
      <c r="AC855" t="e">
        <f>VLOOKUP($A855,#REF!,9,FALSE)</f>
        <v>#REF!</v>
      </c>
    </row>
    <row r="856" spans="1:29">
      <c r="A856">
        <v>53316</v>
      </c>
      <c r="B856">
        <v>855</v>
      </c>
      <c r="C856">
        <v>801450</v>
      </c>
      <c r="D856" t="s">
        <v>4235</v>
      </c>
      <c r="E856" t="s">
        <v>4236</v>
      </c>
      <c r="G856" t="e">
        <f>VLOOKUP($H856,[1]BRT!$1:$1048576,1,0)</f>
        <v>#N/A</v>
      </c>
      <c r="H856" t="s">
        <v>4895</v>
      </c>
      <c r="I856">
        <v>37.674877000000002</v>
      </c>
      <c r="J856">
        <v>-122.07495</v>
      </c>
      <c r="K856">
        <v>801</v>
      </c>
      <c r="L856">
        <v>41.1</v>
      </c>
      <c r="M856">
        <v>1.4598540149999999</v>
      </c>
      <c r="N856">
        <v>1</v>
      </c>
      <c r="O856">
        <v>1</v>
      </c>
      <c r="P856">
        <v>2</v>
      </c>
      <c r="Q856" t="e">
        <f>VLOOKUP($A856,'[1]SheltersALL_2.17.22'!$1:$1048576,6,0)</f>
        <v>#N/A</v>
      </c>
      <c r="R856" t="str">
        <f>VLOOKUP($A856, [1]FA21_Ridership!$1:$1048576,11, 0)</f>
        <v>HAYWARD</v>
      </c>
      <c r="S856" t="str">
        <f>VLOOKUP($A856, [1]FA21_Ridership!$1:$1048576,12, 0)</f>
        <v>ALAMEDA</v>
      </c>
      <c r="T856">
        <f>VLOOKUP($A856, [1]FA21_Ridership!$1:$1048576,13, 0)</f>
        <v>4</v>
      </c>
      <c r="U856">
        <f t="shared" si="65"/>
        <v>82.2</v>
      </c>
      <c r="V856" s="67">
        <f t="shared" si="66"/>
        <v>0.20499999999999999</v>
      </c>
      <c r="W856">
        <v>0.759494</v>
      </c>
      <c r="X856" s="67">
        <f t="shared" si="67"/>
        <v>0.501</v>
      </c>
      <c r="Y856">
        <v>0.23935500000000001</v>
      </c>
      <c r="Z856" s="67">
        <f t="shared" si="68"/>
        <v>0.54600000000000004</v>
      </c>
      <c r="AA856">
        <f>VLOOKUP($C856,[1]Disability!$1:$1048576,5,FALSE)</f>
        <v>1</v>
      </c>
      <c r="AB856" s="67">
        <f t="shared" si="69"/>
        <v>0.72499999999999998</v>
      </c>
      <c r="AC856" t="e">
        <f>VLOOKUP($A856,#REF!,9,FALSE)</f>
        <v>#REF!</v>
      </c>
    </row>
    <row r="857" spans="1:29">
      <c r="A857">
        <v>53372</v>
      </c>
      <c r="B857">
        <v>856</v>
      </c>
      <c r="C857">
        <v>501440</v>
      </c>
      <c r="D857" t="s">
        <v>4235</v>
      </c>
      <c r="E857" t="s">
        <v>4236</v>
      </c>
      <c r="G857" t="e">
        <f>VLOOKUP($H857,[1]BRT!$1:$1048576,1,0)</f>
        <v>#N/A</v>
      </c>
      <c r="H857" t="s">
        <v>4922</v>
      </c>
      <c r="I857">
        <v>37.929789</v>
      </c>
      <c r="J857">
        <v>-122.321434</v>
      </c>
      <c r="K857">
        <v>1370</v>
      </c>
      <c r="L857">
        <v>20.8</v>
      </c>
      <c r="M857">
        <v>2.884615385</v>
      </c>
      <c r="N857">
        <v>2</v>
      </c>
      <c r="O857">
        <v>2</v>
      </c>
      <c r="P857">
        <v>4</v>
      </c>
      <c r="Q857" t="e">
        <f>VLOOKUP($A857,'[1]SheltersALL_2.17.22'!$1:$1048576,6,0)</f>
        <v>#N/A</v>
      </c>
      <c r="R857" t="str">
        <f>VLOOKUP($A857, [1]FA21_Ridership!$1:$1048576,11, 0)</f>
        <v>EL CERRITO</v>
      </c>
      <c r="S857" t="str">
        <f>VLOOKUP($A857, [1]FA21_Ridership!$1:$1048576,12, 0)</f>
        <v>CONTRA COSTA</v>
      </c>
      <c r="T857">
        <f>VLOOKUP($A857, [1]FA21_Ridership!$1:$1048576,13, 0)</f>
        <v>1</v>
      </c>
      <c r="U857">
        <f t="shared" si="65"/>
        <v>83.2</v>
      </c>
      <c r="V857" s="67">
        <f t="shared" si="66"/>
        <v>0.20499999999999999</v>
      </c>
      <c r="W857">
        <v>0.84948500000000005</v>
      </c>
      <c r="X857" s="67">
        <f t="shared" si="67"/>
        <v>0.67200000000000004</v>
      </c>
      <c r="Y857">
        <v>0.23814399999999999</v>
      </c>
      <c r="Z857" s="67">
        <f t="shared" si="68"/>
        <v>0.54100000000000004</v>
      </c>
      <c r="AA857">
        <f>VLOOKUP($C857,[1]Disability!$1:$1048576,5,FALSE)</f>
        <v>0</v>
      </c>
      <c r="AB857" s="67">
        <f t="shared" si="69"/>
        <v>0</v>
      </c>
      <c r="AC857" t="e">
        <f>VLOOKUP($A857,#REF!,9,FALSE)</f>
        <v>#REF!</v>
      </c>
    </row>
    <row r="858" spans="1:29">
      <c r="A858">
        <v>59789</v>
      </c>
      <c r="B858">
        <v>857</v>
      </c>
      <c r="C858">
        <v>901500</v>
      </c>
      <c r="D858" t="s">
        <v>4235</v>
      </c>
      <c r="E858" t="s">
        <v>4236</v>
      </c>
      <c r="G858" t="e">
        <f>VLOOKUP($H858,[1]BRT!$1:$1048576,1,0)</f>
        <v>#N/A</v>
      </c>
      <c r="H858" t="s">
        <v>4923</v>
      </c>
      <c r="I858">
        <v>37.530844000000002</v>
      </c>
      <c r="J858">
        <v>-122.03558200000001</v>
      </c>
      <c r="K858">
        <v>1059</v>
      </c>
      <c r="L858">
        <v>21</v>
      </c>
      <c r="M858">
        <v>2.8571428569999999</v>
      </c>
      <c r="N858">
        <v>2</v>
      </c>
      <c r="O858">
        <v>2</v>
      </c>
      <c r="P858">
        <v>4</v>
      </c>
      <c r="Q858" t="e">
        <f>VLOOKUP($A858,'[1]SheltersALL_2.17.22'!$1:$1048576,6,0)</f>
        <v>#N/A</v>
      </c>
      <c r="R858" t="str">
        <f>VLOOKUP($A858, [1]FA21_Ridership!$1:$1048576,11, 0)</f>
        <v>NEWARK</v>
      </c>
      <c r="S858" t="str">
        <f>VLOOKUP($A858, [1]FA21_Ridership!$1:$1048576,12, 0)</f>
        <v>ALAMEDA</v>
      </c>
      <c r="T858">
        <f>VLOOKUP($A858, [1]FA21_Ridership!$1:$1048576,13, 0)</f>
        <v>5</v>
      </c>
      <c r="U858">
        <f t="shared" si="65"/>
        <v>84</v>
      </c>
      <c r="V858" s="67">
        <f t="shared" si="66"/>
        <v>0.20499999999999999</v>
      </c>
      <c r="W858">
        <v>0.87969200000000003</v>
      </c>
      <c r="X858" s="67">
        <f t="shared" si="67"/>
        <v>0.73099999999999998</v>
      </c>
      <c r="Y858">
        <v>0.18323200000000001</v>
      </c>
      <c r="Z858" s="67">
        <f t="shared" si="68"/>
        <v>0.44400000000000001</v>
      </c>
      <c r="AA858">
        <f>VLOOKUP($C858,[1]Disability!$1:$1048576,5,FALSE)</f>
        <v>0</v>
      </c>
      <c r="AB858" s="67">
        <f t="shared" si="69"/>
        <v>0</v>
      </c>
      <c r="AC858" t="e">
        <f>VLOOKUP($A858,#REF!,9,FALSE)</f>
        <v>#REF!</v>
      </c>
    </row>
    <row r="859" spans="1:29">
      <c r="A859">
        <v>57830</v>
      </c>
      <c r="B859">
        <v>858</v>
      </c>
      <c r="C859">
        <v>704000</v>
      </c>
      <c r="D859" t="s">
        <v>4235</v>
      </c>
      <c r="E859" t="s">
        <v>4236</v>
      </c>
      <c r="G859" t="e">
        <f>VLOOKUP($H859,[1]BRT!$1:$1048576,1,0)</f>
        <v>#N/A</v>
      </c>
      <c r="H859" t="s">
        <v>4924</v>
      </c>
      <c r="I859">
        <v>37.551845</v>
      </c>
      <c r="J859">
        <v>-122.05240000000001</v>
      </c>
      <c r="K859">
        <v>1079</v>
      </c>
      <c r="L859">
        <v>21</v>
      </c>
      <c r="M859">
        <v>2.8571428569999999</v>
      </c>
      <c r="N859">
        <v>2</v>
      </c>
      <c r="O859">
        <v>2</v>
      </c>
      <c r="P859">
        <v>4</v>
      </c>
      <c r="Q859" t="e">
        <f>VLOOKUP($A859,'[1]SheltersALL_2.17.22'!$1:$1048576,6,0)</f>
        <v>#N/A</v>
      </c>
      <c r="R859" t="str">
        <f>VLOOKUP($A859, [1]FA21_Ridership!$1:$1048576,11, 0)</f>
        <v>FREMONT</v>
      </c>
      <c r="S859" t="str">
        <f>VLOOKUP($A859, [1]FA21_Ridership!$1:$1048576,12, 0)</f>
        <v>ALAMEDA</v>
      </c>
      <c r="T859">
        <f>VLOOKUP($A859, [1]FA21_Ridership!$1:$1048576,13, 0)</f>
        <v>5</v>
      </c>
      <c r="U859">
        <f t="shared" si="65"/>
        <v>84</v>
      </c>
      <c r="V859" s="67">
        <f t="shared" si="66"/>
        <v>0.20499999999999999</v>
      </c>
      <c r="W859">
        <v>0.87904199999999999</v>
      </c>
      <c r="X859" s="67">
        <f t="shared" si="67"/>
        <v>0.72699999999999998</v>
      </c>
      <c r="Y859">
        <v>3.1137999999999999E-2</v>
      </c>
      <c r="Z859" s="67">
        <f t="shared" si="68"/>
        <v>3.9E-2</v>
      </c>
      <c r="AA859">
        <f>VLOOKUP($C859,[1]Disability!$1:$1048576,5,FALSE)</f>
        <v>0</v>
      </c>
      <c r="AB859" s="67">
        <f t="shared" si="69"/>
        <v>0</v>
      </c>
      <c r="AC859" t="e">
        <f>VLOOKUP($A859,#REF!,9,FALSE)</f>
        <v>#REF!</v>
      </c>
    </row>
    <row r="860" spans="1:29">
      <c r="A860">
        <v>58678</v>
      </c>
      <c r="B860">
        <v>859</v>
      </c>
      <c r="C860">
        <v>900010</v>
      </c>
      <c r="D860" t="s">
        <v>4235</v>
      </c>
      <c r="E860" t="s">
        <v>4236</v>
      </c>
      <c r="G860" t="e">
        <f>VLOOKUP($H860,[1]BRT!$1:$1048576,1,0)</f>
        <v>#N/A</v>
      </c>
      <c r="H860" t="s">
        <v>4925</v>
      </c>
      <c r="I860">
        <v>37.528357</v>
      </c>
      <c r="J860">
        <v>-122.03697200000001</v>
      </c>
      <c r="K860">
        <v>1078</v>
      </c>
      <c r="L860">
        <v>21</v>
      </c>
      <c r="M860">
        <v>2.8571428569999999</v>
      </c>
      <c r="N860">
        <v>2</v>
      </c>
      <c r="O860">
        <v>2</v>
      </c>
      <c r="P860">
        <v>4</v>
      </c>
      <c r="Q860" t="e">
        <f>VLOOKUP($A860,'[1]SheltersALL_2.17.22'!$1:$1048576,6,0)</f>
        <v>#N/A</v>
      </c>
      <c r="R860" t="str">
        <f>VLOOKUP($A860, [1]FA21_Ridership!$1:$1048576,11, 0)</f>
        <v>NEWARK</v>
      </c>
      <c r="S860" t="str">
        <f>VLOOKUP($A860, [1]FA21_Ridership!$1:$1048576,12, 0)</f>
        <v>ALAMEDA</v>
      </c>
      <c r="T860">
        <f>VLOOKUP($A860, [1]FA21_Ridership!$1:$1048576,13, 0)</f>
        <v>5</v>
      </c>
      <c r="U860">
        <f t="shared" si="65"/>
        <v>84</v>
      </c>
      <c r="V860" s="67">
        <f t="shared" si="66"/>
        <v>0.20499999999999999</v>
      </c>
      <c r="W860">
        <v>0.87969200000000003</v>
      </c>
      <c r="X860" s="67">
        <f t="shared" si="67"/>
        <v>0.73099999999999998</v>
      </c>
      <c r="Y860">
        <v>0.18323200000000001</v>
      </c>
      <c r="Z860" s="67">
        <f t="shared" si="68"/>
        <v>0.44400000000000001</v>
      </c>
      <c r="AA860">
        <f>VLOOKUP($C860,[1]Disability!$1:$1048576,5,FALSE)</f>
        <v>0</v>
      </c>
      <c r="AB860" s="67">
        <f t="shared" si="69"/>
        <v>0</v>
      </c>
      <c r="AC860" t="e">
        <f>VLOOKUP($A860,#REF!,9,FALSE)</f>
        <v>#REF!</v>
      </c>
    </row>
    <row r="861" spans="1:29">
      <c r="A861">
        <v>55872</v>
      </c>
      <c r="B861">
        <v>860</v>
      </c>
      <c r="C861">
        <v>9901210</v>
      </c>
      <c r="D861" t="s">
        <v>4235</v>
      </c>
      <c r="E861" t="s">
        <v>4236</v>
      </c>
      <c r="G861" t="e">
        <f>VLOOKUP($H861,[1]BRT!$1:$1048576,1,0)</f>
        <v>#N/A</v>
      </c>
      <c r="H861" t="s">
        <v>4926</v>
      </c>
      <c r="I861">
        <v>37.964944000000003</v>
      </c>
      <c r="J861">
        <v>-122.314939</v>
      </c>
      <c r="K861">
        <v>779</v>
      </c>
      <c r="L861">
        <v>42</v>
      </c>
      <c r="M861">
        <v>1.428571429</v>
      </c>
      <c r="N861">
        <v>1</v>
      </c>
      <c r="O861">
        <v>1</v>
      </c>
      <c r="P861">
        <v>2</v>
      </c>
      <c r="Q861" t="e">
        <f>VLOOKUP($A861,'[1]SheltersALL_2.17.22'!$1:$1048576,6,0)</f>
        <v>#N/A</v>
      </c>
      <c r="R861" t="str">
        <f>VLOOKUP($A861, [1]FA21_Ridership!$1:$1048576,11, 0)</f>
        <v>COUNTY-CONTRA COSTA</v>
      </c>
      <c r="S861" t="str">
        <f>VLOOKUP($A861, [1]FA21_Ridership!$1:$1048576,12, 0)</f>
        <v>CONTRA COSTA</v>
      </c>
      <c r="T861">
        <f>VLOOKUP($A861, [1]FA21_Ridership!$1:$1048576,13, 0)</f>
        <v>1</v>
      </c>
      <c r="U861">
        <f t="shared" si="65"/>
        <v>84</v>
      </c>
      <c r="V861" s="67">
        <f t="shared" si="66"/>
        <v>0.20499999999999999</v>
      </c>
      <c r="W861">
        <v>0.67328699999999997</v>
      </c>
      <c r="X861" s="67">
        <f t="shared" si="67"/>
        <v>0.36099999999999999</v>
      </c>
      <c r="Y861">
        <v>0.21549199999999999</v>
      </c>
      <c r="Z861" s="67">
        <f t="shared" si="68"/>
        <v>0.497</v>
      </c>
      <c r="AA861">
        <f>VLOOKUP($C861,[1]Disability!$1:$1048576,5,FALSE)</f>
        <v>1</v>
      </c>
      <c r="AB861" s="67">
        <f t="shared" si="69"/>
        <v>0.72499999999999998</v>
      </c>
      <c r="AC861" t="e">
        <f>VLOOKUP($A861,#REF!,9,FALSE)</f>
        <v>#REF!</v>
      </c>
    </row>
    <row r="862" spans="1:29">
      <c r="A862">
        <v>53480</v>
      </c>
      <c r="B862">
        <v>861</v>
      </c>
      <c r="C862">
        <v>901250</v>
      </c>
      <c r="D862" t="s">
        <v>4235</v>
      </c>
      <c r="E862" t="s">
        <v>4236</v>
      </c>
      <c r="G862" t="e">
        <f>VLOOKUP($H862,[1]BRT!$1:$1048576,1,0)</f>
        <v>#N/A</v>
      </c>
      <c r="H862" t="s">
        <v>4927</v>
      </c>
      <c r="I862">
        <v>37.547272999999997</v>
      </c>
      <c r="J862">
        <v>-122.04276299999999</v>
      </c>
      <c r="K862">
        <v>1059</v>
      </c>
      <c r="L862">
        <v>21</v>
      </c>
      <c r="M862">
        <v>2.8571428569999999</v>
      </c>
      <c r="N862">
        <v>1</v>
      </c>
      <c r="O862">
        <v>3</v>
      </c>
      <c r="P862">
        <v>4</v>
      </c>
      <c r="Q862" t="e">
        <f>VLOOKUP($A862,'[1]SheltersALL_2.17.22'!$1:$1048576,6,0)</f>
        <v>#N/A</v>
      </c>
      <c r="R862" t="str">
        <f>VLOOKUP($A862, [1]FA21_Ridership!$1:$1048576,11, 0)</f>
        <v>NEWARK</v>
      </c>
      <c r="S862" t="str">
        <f>VLOOKUP($A862, [1]FA21_Ridership!$1:$1048576,12, 0)</f>
        <v>ALAMEDA</v>
      </c>
      <c r="T862">
        <f>VLOOKUP($A862, [1]FA21_Ridership!$1:$1048576,13, 0)</f>
        <v>5</v>
      </c>
      <c r="U862">
        <f t="shared" si="65"/>
        <v>84</v>
      </c>
      <c r="V862" s="67">
        <f t="shared" si="66"/>
        <v>0.20499999999999999</v>
      </c>
      <c r="W862">
        <v>0.55132599999999998</v>
      </c>
      <c r="X862" s="67">
        <f t="shared" si="67"/>
        <v>0.246</v>
      </c>
      <c r="Y862">
        <v>0.22501699999999999</v>
      </c>
      <c r="Z862" s="67">
        <f t="shared" si="68"/>
        <v>0.51400000000000001</v>
      </c>
      <c r="AA862">
        <f>VLOOKUP($C862,[1]Disability!$1:$1048576,5,FALSE)</f>
        <v>1</v>
      </c>
      <c r="AB862" s="67">
        <f t="shared" si="69"/>
        <v>0.72499999999999998</v>
      </c>
      <c r="AC862" t="e">
        <f>VLOOKUP($A862,#REF!,9,FALSE)</f>
        <v>#REF!</v>
      </c>
    </row>
    <row r="863" spans="1:29">
      <c r="A863">
        <v>54212</v>
      </c>
      <c r="B863">
        <v>862</v>
      </c>
      <c r="C863">
        <v>701280</v>
      </c>
      <c r="D863" t="s">
        <v>4235</v>
      </c>
      <c r="E863" t="s">
        <v>4236</v>
      </c>
      <c r="F863" t="s">
        <v>4373</v>
      </c>
      <c r="G863" t="e">
        <f>VLOOKUP($H863,[1]BRT!$1:$1048576,1,0)</f>
        <v>#N/A</v>
      </c>
      <c r="H863" t="s">
        <v>4928</v>
      </c>
      <c r="I863">
        <v>37.555160000000001</v>
      </c>
      <c r="J863">
        <v>-121.978157</v>
      </c>
      <c r="K863">
        <v>1075</v>
      </c>
      <c r="L863">
        <v>21</v>
      </c>
      <c r="M863">
        <v>2.8571428569999999</v>
      </c>
      <c r="N863">
        <v>1</v>
      </c>
      <c r="O863">
        <v>3</v>
      </c>
      <c r="P863">
        <v>4</v>
      </c>
      <c r="Q863" t="e">
        <f>VLOOKUP($A863,'[1]SheltersALL_2.17.22'!$1:$1048576,6,0)</f>
        <v>#N/A</v>
      </c>
      <c r="R863" t="str">
        <f>VLOOKUP($A863, [1]FA21_Ridership!$1:$1048576,11, 0)</f>
        <v>FREMONT</v>
      </c>
      <c r="S863" t="str">
        <f>VLOOKUP($A863, [1]FA21_Ridership!$1:$1048576,12, 0)</f>
        <v>ALAMEDA</v>
      </c>
      <c r="T863">
        <f>VLOOKUP($A863, [1]FA21_Ridership!$1:$1048576,13, 0)</f>
        <v>5</v>
      </c>
      <c r="U863">
        <f t="shared" si="65"/>
        <v>84</v>
      </c>
      <c r="V863" s="67">
        <f t="shared" si="66"/>
        <v>0.20499999999999999</v>
      </c>
      <c r="W863">
        <v>0.938195</v>
      </c>
      <c r="X863" s="67">
        <f t="shared" si="67"/>
        <v>0.85099999999999998</v>
      </c>
      <c r="Y863">
        <v>8.2818000000000003E-2</v>
      </c>
      <c r="Z863" s="67">
        <f t="shared" si="68"/>
        <v>0.182</v>
      </c>
      <c r="AA863">
        <f>VLOOKUP($C863,[1]Disability!$1:$1048576,5,FALSE)</f>
        <v>1</v>
      </c>
      <c r="AB863" s="67">
        <f t="shared" si="69"/>
        <v>0.72499999999999998</v>
      </c>
      <c r="AC863" t="e">
        <f>VLOOKUP($A863,#REF!,9,FALSE)</f>
        <v>#REF!</v>
      </c>
    </row>
    <row r="864" spans="1:29">
      <c r="A864">
        <v>51279</v>
      </c>
      <c r="B864">
        <v>863</v>
      </c>
      <c r="C864">
        <v>9902710</v>
      </c>
      <c r="D864" t="s">
        <v>4235</v>
      </c>
      <c r="E864" t="s">
        <v>4236</v>
      </c>
      <c r="G864" t="e">
        <f>VLOOKUP($H864,[1]BRT!$1:$1048576,1,0)</f>
        <v>#N/A</v>
      </c>
      <c r="H864" t="s">
        <v>4929</v>
      </c>
      <c r="I864">
        <v>37.555855999999999</v>
      </c>
      <c r="J864">
        <v>-121.97969500000001</v>
      </c>
      <c r="K864">
        <v>1075</v>
      </c>
      <c r="L864">
        <v>21</v>
      </c>
      <c r="M864">
        <v>2.8571428569999999</v>
      </c>
      <c r="N864">
        <v>1</v>
      </c>
      <c r="O864">
        <v>3</v>
      </c>
      <c r="P864">
        <v>4</v>
      </c>
      <c r="Q864" t="str">
        <f>VLOOKUP($A864,'[1]SheltersALL_2.17.22'!$1:$1048576,6,0)</f>
        <v>Fremont</v>
      </c>
      <c r="R864" t="str">
        <f>VLOOKUP($A864, [1]FA21_Ridership!$1:$1048576,11, 0)</f>
        <v>FREMONT</v>
      </c>
      <c r="S864" t="str">
        <f>VLOOKUP($A864, [1]FA21_Ridership!$1:$1048576,12, 0)</f>
        <v>ALAMEDA</v>
      </c>
      <c r="T864">
        <f>VLOOKUP($A864, [1]FA21_Ridership!$1:$1048576,13, 0)</f>
        <v>5</v>
      </c>
      <c r="U864">
        <f t="shared" si="65"/>
        <v>84</v>
      </c>
      <c r="V864" s="67">
        <f t="shared" si="66"/>
        <v>0.20499999999999999</v>
      </c>
      <c r="W864">
        <v>0.938195</v>
      </c>
      <c r="X864" s="67">
        <f t="shared" si="67"/>
        <v>0.85099999999999998</v>
      </c>
      <c r="Y864">
        <v>8.2818000000000003E-2</v>
      </c>
      <c r="Z864" s="67">
        <f t="shared" si="68"/>
        <v>0.182</v>
      </c>
      <c r="AA864">
        <f>VLOOKUP($C864,[1]Disability!$1:$1048576,5,FALSE)</f>
        <v>1</v>
      </c>
      <c r="AB864" s="67">
        <f t="shared" si="69"/>
        <v>0.72499999999999998</v>
      </c>
      <c r="AC864" t="e">
        <f>VLOOKUP($A864,#REF!,9,FALSE)</f>
        <v>#REF!</v>
      </c>
    </row>
    <row r="865" spans="1:29">
      <c r="A865">
        <v>57607</v>
      </c>
      <c r="B865">
        <v>864</v>
      </c>
      <c r="C865">
        <v>1303950</v>
      </c>
      <c r="D865" t="s">
        <v>4235</v>
      </c>
      <c r="E865" t="s">
        <v>4236</v>
      </c>
      <c r="G865" t="e">
        <f>VLOOKUP($H865,[1]BRT!$1:$1048576,1,0)</f>
        <v>#N/A</v>
      </c>
      <c r="H865" t="s">
        <v>4930</v>
      </c>
      <c r="I865">
        <v>37.986466</v>
      </c>
      <c r="J865">
        <v>-122.337369</v>
      </c>
      <c r="K865">
        <v>56</v>
      </c>
      <c r="L865">
        <v>21</v>
      </c>
      <c r="M865">
        <v>2.8571428569999999</v>
      </c>
      <c r="N865">
        <v>0</v>
      </c>
      <c r="O865">
        <v>4</v>
      </c>
      <c r="P865">
        <v>4</v>
      </c>
      <c r="Q865" t="e">
        <f>VLOOKUP($A865,'[1]SheltersALL_2.17.22'!$1:$1048576,6,0)</f>
        <v>#N/A</v>
      </c>
      <c r="R865" t="str">
        <f>VLOOKUP($A865, [1]FA21_Ridership!$1:$1048576,11, 0)</f>
        <v>RICHMOND</v>
      </c>
      <c r="S865" t="str">
        <f>VLOOKUP($A865, [1]FA21_Ridership!$1:$1048576,12, 0)</f>
        <v>CONTRA COSTA</v>
      </c>
      <c r="T865">
        <f>VLOOKUP($A865, [1]FA21_Ridership!$1:$1048576,13, 0)</f>
        <v>1</v>
      </c>
      <c r="U865">
        <f t="shared" si="65"/>
        <v>84</v>
      </c>
      <c r="V865" s="67">
        <f t="shared" si="66"/>
        <v>0.20499999999999999</v>
      </c>
      <c r="W865">
        <v>0.88406700000000005</v>
      </c>
      <c r="X865" s="67">
        <f t="shared" si="67"/>
        <v>0.74</v>
      </c>
      <c r="Y865">
        <v>0.178171</v>
      </c>
      <c r="Z865" s="67">
        <f t="shared" si="68"/>
        <v>0.433</v>
      </c>
      <c r="AA865">
        <f>VLOOKUP($C865,[1]Disability!$1:$1048576,5,FALSE)</f>
        <v>0</v>
      </c>
      <c r="AB865" s="67">
        <f t="shared" si="69"/>
        <v>0</v>
      </c>
      <c r="AC865" t="e">
        <f>VLOOKUP($A865,#REF!,9,FALSE)</f>
        <v>#REF!</v>
      </c>
    </row>
    <row r="866" spans="1:29">
      <c r="A866">
        <v>52364</v>
      </c>
      <c r="B866">
        <v>865</v>
      </c>
      <c r="C866">
        <v>9905910</v>
      </c>
      <c r="D866" t="s">
        <v>4235</v>
      </c>
      <c r="E866" t="s">
        <v>4236</v>
      </c>
      <c r="G866" t="e">
        <f>VLOOKUP($H866,[1]BRT!$1:$1048576,1,0)</f>
        <v>#N/A</v>
      </c>
      <c r="H866" t="s">
        <v>4931</v>
      </c>
      <c r="I866">
        <v>37.730511999999997</v>
      </c>
      <c r="J866">
        <v>-122.149438</v>
      </c>
      <c r="K866">
        <v>799</v>
      </c>
      <c r="L866">
        <v>21.1</v>
      </c>
      <c r="M866">
        <v>2.843601896</v>
      </c>
      <c r="N866">
        <v>2</v>
      </c>
      <c r="O866">
        <v>2</v>
      </c>
      <c r="P866">
        <v>4</v>
      </c>
      <c r="Q866" t="e">
        <f>VLOOKUP($A866,'[1]SheltersALL_2.17.22'!$1:$1048576,6,0)</f>
        <v>#N/A</v>
      </c>
      <c r="R866" t="str">
        <f>VLOOKUP($A866, [1]FA21_Ridership!$1:$1048576,11, 0)</f>
        <v>SAN LEANDRO</v>
      </c>
      <c r="S866" t="str">
        <f>VLOOKUP($A866, [1]FA21_Ridership!$1:$1048576,12, 0)</f>
        <v>ALAMEDA</v>
      </c>
      <c r="T866">
        <f>VLOOKUP($A866, [1]FA21_Ridership!$1:$1048576,13, 0)</f>
        <v>3</v>
      </c>
      <c r="U866">
        <f t="shared" si="65"/>
        <v>84.4</v>
      </c>
      <c r="V866" s="67">
        <f t="shared" si="66"/>
        <v>0.20699999999999999</v>
      </c>
      <c r="W866">
        <v>0.66192799999999996</v>
      </c>
      <c r="X866" s="67">
        <f t="shared" si="67"/>
        <v>0.35099999999999998</v>
      </c>
      <c r="Y866">
        <v>0.16517100000000001</v>
      </c>
      <c r="Z866" s="67">
        <f t="shared" si="68"/>
        <v>0.40100000000000002</v>
      </c>
      <c r="AA866">
        <f>VLOOKUP($C866,[1]Disability!$1:$1048576,5,FALSE)</f>
        <v>0</v>
      </c>
      <c r="AB866" s="67">
        <f t="shared" si="69"/>
        <v>0</v>
      </c>
      <c r="AC866" t="e">
        <f>VLOOKUP($A866,#REF!,9,FALSE)</f>
        <v>#REF!</v>
      </c>
    </row>
    <row r="867" spans="1:29">
      <c r="A867">
        <v>50260</v>
      </c>
      <c r="B867">
        <v>866</v>
      </c>
      <c r="C867">
        <v>1500400</v>
      </c>
      <c r="D867" t="s">
        <v>4235</v>
      </c>
      <c r="E867" t="s">
        <v>4236</v>
      </c>
      <c r="G867" t="e">
        <f>VLOOKUP($H867,[1]BRT!$1:$1048576,1,0)</f>
        <v>#N/A</v>
      </c>
      <c r="H867" t="s">
        <v>4932</v>
      </c>
      <c r="I867">
        <v>37.722672000000003</v>
      </c>
      <c r="J867">
        <v>-122.146038</v>
      </c>
      <c r="K867">
        <v>799</v>
      </c>
      <c r="L867">
        <v>21.1</v>
      </c>
      <c r="M867">
        <v>2.843601896</v>
      </c>
      <c r="N867">
        <v>1</v>
      </c>
      <c r="O867">
        <v>3</v>
      </c>
      <c r="P867">
        <v>4</v>
      </c>
      <c r="Q867" t="e">
        <f>VLOOKUP($A867,'[1]SheltersALL_2.17.22'!$1:$1048576,6,0)</f>
        <v>#N/A</v>
      </c>
      <c r="R867" t="str">
        <f>VLOOKUP($A867, [1]FA21_Ridership!$1:$1048576,11, 0)</f>
        <v>SAN LEANDRO</v>
      </c>
      <c r="S867" t="str">
        <f>VLOOKUP($A867, [1]FA21_Ridership!$1:$1048576,12, 0)</f>
        <v>ALAMEDA</v>
      </c>
      <c r="T867">
        <f>VLOOKUP($A867, [1]FA21_Ridership!$1:$1048576,13, 0)</f>
        <v>3</v>
      </c>
      <c r="U867">
        <f t="shared" si="65"/>
        <v>84.4</v>
      </c>
      <c r="V867" s="67">
        <f t="shared" si="66"/>
        <v>0.20699999999999999</v>
      </c>
      <c r="W867">
        <v>0.54545500000000002</v>
      </c>
      <c r="X867" s="67">
        <f t="shared" si="67"/>
        <v>0.24299999999999999</v>
      </c>
      <c r="Y867">
        <v>0.38317800000000002</v>
      </c>
      <c r="Z867" s="67">
        <f t="shared" si="68"/>
        <v>0.746</v>
      </c>
      <c r="AA867">
        <f>VLOOKUP($C867,[1]Disability!$1:$1048576,5,FALSE)</f>
        <v>0</v>
      </c>
      <c r="AB867" s="67">
        <f t="shared" si="69"/>
        <v>0</v>
      </c>
      <c r="AC867" t="e">
        <f>VLOOKUP($A867,#REF!,9,FALSE)</f>
        <v>#REF!</v>
      </c>
    </row>
    <row r="868" spans="1:29">
      <c r="A868">
        <v>57221</v>
      </c>
      <c r="B868">
        <v>867</v>
      </c>
      <c r="C868">
        <v>1007080</v>
      </c>
      <c r="D868" t="s">
        <v>4235</v>
      </c>
      <c r="E868" t="s">
        <v>4236</v>
      </c>
      <c r="G868" t="e">
        <f>VLOOKUP($H868,[1]BRT!$1:$1048576,1,0)</f>
        <v>#N/A</v>
      </c>
      <c r="H868" t="s">
        <v>4933</v>
      </c>
      <c r="I868">
        <v>37.730828000000002</v>
      </c>
      <c r="J868">
        <v>-122.178495</v>
      </c>
      <c r="K868">
        <v>1008</v>
      </c>
      <c r="L868">
        <v>17</v>
      </c>
      <c r="M868">
        <v>3.5294117649999999</v>
      </c>
      <c r="N868">
        <v>3</v>
      </c>
      <c r="O868">
        <v>2</v>
      </c>
      <c r="P868">
        <v>5</v>
      </c>
      <c r="Q868" t="e">
        <f>VLOOKUP($A868,'[1]SheltersALL_2.17.22'!$1:$1048576,6,0)</f>
        <v>#N/A</v>
      </c>
      <c r="R868" t="str">
        <f>VLOOKUP($A868, [1]FA21_Ridership!$1:$1048576,11, 0)</f>
        <v>OAKLAND</v>
      </c>
      <c r="S868" t="str">
        <f>VLOOKUP($A868, [1]FA21_Ridership!$1:$1048576,12, 0)</f>
        <v>ALAMEDA</v>
      </c>
      <c r="T868">
        <f>VLOOKUP($A868, [1]FA21_Ridership!$1:$1048576,13, 0)</f>
        <v>3</v>
      </c>
      <c r="U868">
        <f t="shared" si="65"/>
        <v>85</v>
      </c>
      <c r="V868" s="67">
        <f t="shared" si="66"/>
        <v>0.20799999999999999</v>
      </c>
      <c r="W868">
        <v>0.97620200000000001</v>
      </c>
      <c r="X868" s="67">
        <f t="shared" si="67"/>
        <v>0.95599999999999996</v>
      </c>
      <c r="Y868">
        <v>0.37612400000000001</v>
      </c>
      <c r="Z868" s="67">
        <f t="shared" si="68"/>
        <v>0.73199999999999998</v>
      </c>
      <c r="AA868">
        <f>VLOOKUP($C868,[1]Disability!$1:$1048576,5,FALSE)</f>
        <v>0</v>
      </c>
      <c r="AB868" s="67">
        <f t="shared" si="69"/>
        <v>0</v>
      </c>
      <c r="AC868" t="e">
        <f>VLOOKUP($A868,#REF!,9,FALSE)</f>
        <v>#REF!</v>
      </c>
    </row>
    <row r="869" spans="1:29">
      <c r="A869">
        <v>51127</v>
      </c>
      <c r="B869">
        <v>868</v>
      </c>
      <c r="C869">
        <v>1012620</v>
      </c>
      <c r="D869" t="s">
        <v>4235</v>
      </c>
      <c r="E869" t="s">
        <v>4236</v>
      </c>
      <c r="G869" t="e">
        <f>VLOOKUP($H869,[1]BRT!$1:$1048576,1,0)</f>
        <v>#N/A</v>
      </c>
      <c r="H869" t="s">
        <v>4934</v>
      </c>
      <c r="I869">
        <v>37.776698000000003</v>
      </c>
      <c r="J869">
        <v>-122.20962299999999</v>
      </c>
      <c r="K869">
        <v>1038</v>
      </c>
      <c r="L869">
        <v>17</v>
      </c>
      <c r="M869">
        <v>3.5294117649999999</v>
      </c>
      <c r="N869">
        <v>3</v>
      </c>
      <c r="O869">
        <v>2</v>
      </c>
      <c r="P869">
        <v>5</v>
      </c>
      <c r="Q869" t="e">
        <f>VLOOKUP($A869,'[1]SheltersALL_2.17.22'!$1:$1048576,6,0)</f>
        <v>#N/A</v>
      </c>
      <c r="R869" t="str">
        <f>VLOOKUP($A869, [1]FA21_Ridership!$1:$1048576,11, 0)</f>
        <v>OAKLAND</v>
      </c>
      <c r="S869" t="str">
        <f>VLOOKUP($A869, [1]FA21_Ridership!$1:$1048576,12, 0)</f>
        <v>ALAMEDA</v>
      </c>
      <c r="T869">
        <f>VLOOKUP($A869, [1]FA21_Ridership!$1:$1048576,13, 0)</f>
        <v>3</v>
      </c>
      <c r="U869">
        <f t="shared" si="65"/>
        <v>85</v>
      </c>
      <c r="V869" s="67">
        <f t="shared" si="66"/>
        <v>0.20799999999999999</v>
      </c>
      <c r="W869">
        <v>0.951712</v>
      </c>
      <c r="X869" s="67">
        <f t="shared" si="67"/>
        <v>0.90400000000000003</v>
      </c>
      <c r="Y869">
        <v>0.24007100000000001</v>
      </c>
      <c r="Z869" s="67">
        <f t="shared" si="68"/>
        <v>0.54900000000000004</v>
      </c>
      <c r="AA869">
        <f>VLOOKUP($C869,[1]Disability!$1:$1048576,5,FALSE)</f>
        <v>0</v>
      </c>
      <c r="AB869" s="67">
        <f t="shared" si="69"/>
        <v>0</v>
      </c>
      <c r="AC869" t="e">
        <f>VLOOKUP($A869,#REF!,9,FALSE)</f>
        <v>#REF!</v>
      </c>
    </row>
    <row r="870" spans="1:29">
      <c r="A870">
        <v>54337</v>
      </c>
      <c r="B870">
        <v>869</v>
      </c>
      <c r="C870">
        <v>1001720</v>
      </c>
      <c r="D870" t="s">
        <v>4235</v>
      </c>
      <c r="E870" t="s">
        <v>4236</v>
      </c>
      <c r="G870" t="e">
        <f>VLOOKUP($H870,[1]BRT!$1:$1048576,1,0)</f>
        <v>#N/A</v>
      </c>
      <c r="H870" t="s">
        <v>4935</v>
      </c>
      <c r="I870">
        <v>37.772678999999997</v>
      </c>
      <c r="J870">
        <v>-122.235384</v>
      </c>
      <c r="K870">
        <v>1116</v>
      </c>
      <c r="L870">
        <v>17</v>
      </c>
      <c r="M870">
        <v>3.5294117649999999</v>
      </c>
      <c r="N870">
        <v>2</v>
      </c>
      <c r="O870">
        <v>3</v>
      </c>
      <c r="P870">
        <v>5</v>
      </c>
      <c r="Q870" t="e">
        <f>VLOOKUP($A870,'[1]SheltersALL_2.17.22'!$1:$1048576,6,0)</f>
        <v>#N/A</v>
      </c>
      <c r="R870" t="str">
        <f>VLOOKUP($A870, [1]FA21_Ridership!$1:$1048576,11, 0)</f>
        <v>OAKLAND</v>
      </c>
      <c r="S870" t="str">
        <f>VLOOKUP($A870, [1]FA21_Ridership!$1:$1048576,12, 0)</f>
        <v>ALAMEDA</v>
      </c>
      <c r="T870">
        <f>VLOOKUP($A870, [1]FA21_Ridership!$1:$1048576,13, 0)</f>
        <v>2</v>
      </c>
      <c r="U870">
        <f t="shared" si="65"/>
        <v>85</v>
      </c>
      <c r="V870" s="67">
        <f t="shared" si="66"/>
        <v>0.20799999999999999</v>
      </c>
      <c r="W870">
        <v>0.58966099999999999</v>
      </c>
      <c r="X870" s="67">
        <f t="shared" si="67"/>
        <v>0.27700000000000002</v>
      </c>
      <c r="Y870">
        <v>0.34087200000000001</v>
      </c>
      <c r="Z870" s="67">
        <f t="shared" si="68"/>
        <v>0.68500000000000005</v>
      </c>
      <c r="AA870">
        <f>VLOOKUP($C870,[1]Disability!$1:$1048576,5,FALSE)</f>
        <v>0</v>
      </c>
      <c r="AB870" s="67">
        <f t="shared" si="69"/>
        <v>0</v>
      </c>
      <c r="AC870" t="e">
        <f>VLOOKUP($A870,#REF!,9,FALSE)</f>
        <v>#REF!</v>
      </c>
    </row>
    <row r="871" spans="1:29">
      <c r="A871">
        <v>57877</v>
      </c>
      <c r="B871">
        <v>870</v>
      </c>
      <c r="C871">
        <v>1007470</v>
      </c>
      <c r="D871" t="s">
        <v>4235</v>
      </c>
      <c r="E871" t="s">
        <v>4236</v>
      </c>
      <c r="G871" t="e">
        <f>VLOOKUP($H871,[1]BRT!$1:$1048576,1,0)</f>
        <v>#N/A</v>
      </c>
      <c r="H871" t="s">
        <v>4936</v>
      </c>
      <c r="I871">
        <v>37.848778000000003</v>
      </c>
      <c r="J871">
        <v>-122.252295</v>
      </c>
      <c r="K871">
        <v>1409</v>
      </c>
      <c r="L871">
        <v>12.2</v>
      </c>
      <c r="M871">
        <v>4.9180327869999996</v>
      </c>
      <c r="N871">
        <v>1</v>
      </c>
      <c r="O871">
        <v>6</v>
      </c>
      <c r="P871">
        <v>7</v>
      </c>
      <c r="Q871" t="e">
        <f>VLOOKUP($A871,'[1]SheltersALL_2.17.22'!$1:$1048576,6,0)</f>
        <v>#N/A</v>
      </c>
      <c r="R871" t="str">
        <f>VLOOKUP($A871, [1]FA21_Ridership!$1:$1048576,11, 0)</f>
        <v>OAKLAND</v>
      </c>
      <c r="S871" t="str">
        <f>VLOOKUP($A871, [1]FA21_Ridership!$1:$1048576,12, 0)</f>
        <v>ALAMEDA</v>
      </c>
      <c r="T871">
        <f>VLOOKUP($A871, [1]FA21_Ridership!$1:$1048576,13, 0)</f>
        <v>2</v>
      </c>
      <c r="U871">
        <f t="shared" si="65"/>
        <v>85.399999999999991</v>
      </c>
      <c r="V871" s="67">
        <f t="shared" si="66"/>
        <v>0.20799999999999999</v>
      </c>
      <c r="W871">
        <v>0.23131299999999999</v>
      </c>
      <c r="X871" s="67">
        <f t="shared" si="67"/>
        <v>0.03</v>
      </c>
      <c r="Y871">
        <v>7.6768000000000003E-2</v>
      </c>
      <c r="Z871" s="67">
        <f t="shared" si="68"/>
        <v>0.156</v>
      </c>
      <c r="AA871">
        <f>VLOOKUP($C871,[1]Disability!$1:$1048576,5,FALSE)</f>
        <v>1</v>
      </c>
      <c r="AB871" s="67">
        <f t="shared" si="69"/>
        <v>0.72499999999999998</v>
      </c>
      <c r="AC871" t="e">
        <f>VLOOKUP($A871,#REF!,9,FALSE)</f>
        <v>#REF!</v>
      </c>
    </row>
    <row r="872" spans="1:29">
      <c r="A872">
        <v>57957</v>
      </c>
      <c r="B872">
        <v>871</v>
      </c>
      <c r="C872">
        <v>200380</v>
      </c>
      <c r="D872" t="s">
        <v>4235</v>
      </c>
      <c r="E872" t="s">
        <v>4236</v>
      </c>
      <c r="G872" t="e">
        <f>VLOOKUP($H872,[1]BRT!$1:$1048576,1,0)</f>
        <v>#N/A</v>
      </c>
      <c r="H872" t="s">
        <v>4483</v>
      </c>
      <c r="I872">
        <v>37.888095999999997</v>
      </c>
      <c r="J872">
        <v>-122.298404</v>
      </c>
      <c r="K872">
        <v>1447</v>
      </c>
      <c r="L872">
        <v>17.2</v>
      </c>
      <c r="M872">
        <v>3.4883720930000002</v>
      </c>
      <c r="N872">
        <v>1</v>
      </c>
      <c r="O872">
        <v>4</v>
      </c>
      <c r="P872">
        <v>5</v>
      </c>
      <c r="Q872" t="str">
        <f>VLOOKUP($A872,'[1]SheltersALL_2.17.22'!$1:$1048576,6,0)</f>
        <v>Albany</v>
      </c>
      <c r="R872" t="str">
        <f>VLOOKUP($A872, [1]FA21_Ridership!$1:$1048576,11, 0)</f>
        <v>ALBANY</v>
      </c>
      <c r="S872" t="str">
        <f>VLOOKUP($A872, [1]FA21_Ridership!$1:$1048576,12, 0)</f>
        <v>ALAMEDA</v>
      </c>
      <c r="T872">
        <f>VLOOKUP($A872, [1]FA21_Ridership!$1:$1048576,13, 0)</f>
        <v>1</v>
      </c>
      <c r="U872">
        <f t="shared" si="65"/>
        <v>86</v>
      </c>
      <c r="V872" s="67">
        <f t="shared" si="66"/>
        <v>0.20899999999999999</v>
      </c>
      <c r="W872">
        <v>0.71540099999999995</v>
      </c>
      <c r="X872" s="67">
        <f t="shared" si="67"/>
        <v>0.42899999999999999</v>
      </c>
      <c r="Y872">
        <v>0.28251799999999999</v>
      </c>
      <c r="Z872" s="67">
        <f t="shared" si="68"/>
        <v>0.60899999999999999</v>
      </c>
      <c r="AA872">
        <f>VLOOKUP($C872,[1]Disability!$1:$1048576,5,FALSE)</f>
        <v>0</v>
      </c>
      <c r="AB872" s="67">
        <f t="shared" si="69"/>
        <v>0</v>
      </c>
      <c r="AC872" t="e">
        <f>VLOOKUP($A872,#REF!,9,FALSE)</f>
        <v>#REF!</v>
      </c>
    </row>
    <row r="873" spans="1:29">
      <c r="A873">
        <v>53224</v>
      </c>
      <c r="B873">
        <v>872</v>
      </c>
      <c r="C873">
        <v>1016700</v>
      </c>
      <c r="D873" t="s">
        <v>4235</v>
      </c>
      <c r="E873" t="s">
        <v>4236</v>
      </c>
      <c r="G873" t="e">
        <f>VLOOKUP($H873,[1]BRT!$1:$1048576,1,0)</f>
        <v>#N/A</v>
      </c>
      <c r="H873" t="s">
        <v>4937</v>
      </c>
      <c r="I873">
        <v>37.827784000000001</v>
      </c>
      <c r="J873">
        <v>-122.21177400000001</v>
      </c>
      <c r="K873">
        <v>116</v>
      </c>
      <c r="L873">
        <v>43.8</v>
      </c>
      <c r="M873">
        <v>1.3698630140000001</v>
      </c>
      <c r="N873">
        <v>0</v>
      </c>
      <c r="O873">
        <v>2</v>
      </c>
      <c r="P873">
        <v>2</v>
      </c>
      <c r="Q873" t="e">
        <f>VLOOKUP($A873,'[1]SheltersALL_2.17.22'!$1:$1048576,6,0)</f>
        <v>#N/A</v>
      </c>
      <c r="R873" t="str">
        <f>VLOOKUP($A873, [1]FA21_Ridership!$1:$1048576,11, 0)</f>
        <v>OAKLAND</v>
      </c>
      <c r="S873" t="str">
        <f>VLOOKUP($A873, [1]FA21_Ridership!$1:$1048576,12, 0)</f>
        <v>ALAMEDA</v>
      </c>
      <c r="T873">
        <f>VLOOKUP($A873, [1]FA21_Ridership!$1:$1048576,13, 0)</f>
        <v>2</v>
      </c>
      <c r="U873">
        <f t="shared" si="65"/>
        <v>87.6</v>
      </c>
      <c r="V873" s="67">
        <f t="shared" si="66"/>
        <v>0.20899999999999999</v>
      </c>
      <c r="W873">
        <v>0.166854</v>
      </c>
      <c r="X873" s="67">
        <f t="shared" si="67"/>
        <v>7.0000000000000001E-3</v>
      </c>
      <c r="Y873">
        <v>5.5618000000000001E-2</v>
      </c>
      <c r="Z873" s="67">
        <f t="shared" si="68"/>
        <v>9.7000000000000003E-2</v>
      </c>
      <c r="AA873">
        <f>VLOOKUP($C873,[1]Disability!$1:$1048576,5,FALSE)</f>
        <v>0</v>
      </c>
      <c r="AB873" s="67">
        <f t="shared" si="69"/>
        <v>0</v>
      </c>
      <c r="AC873" t="e">
        <f>VLOOKUP($A873,#REF!,9,FALSE)</f>
        <v>#REF!</v>
      </c>
    </row>
    <row r="874" spans="1:29">
      <c r="A874">
        <v>58033</v>
      </c>
      <c r="B874">
        <v>873</v>
      </c>
      <c r="C874">
        <v>1600650</v>
      </c>
      <c r="D874" t="s">
        <v>4235</v>
      </c>
      <c r="E874" t="s">
        <v>4236</v>
      </c>
      <c r="G874" t="e">
        <f>VLOOKUP($H874,[1]BRT!$1:$1048576,1,0)</f>
        <v>#N/A</v>
      </c>
      <c r="H874" t="s">
        <v>4938</v>
      </c>
      <c r="I874">
        <v>37.968871</v>
      </c>
      <c r="J874">
        <v>-122.34210299999999</v>
      </c>
      <c r="K874">
        <v>1317</v>
      </c>
      <c r="L874">
        <v>11</v>
      </c>
      <c r="M874">
        <v>5.4545454549999999</v>
      </c>
      <c r="N874">
        <v>2</v>
      </c>
      <c r="O874">
        <v>6</v>
      </c>
      <c r="P874">
        <v>8</v>
      </c>
      <c r="Q874" t="e">
        <f>VLOOKUP($A874,'[1]SheltersALL_2.17.22'!$1:$1048576,6,0)</f>
        <v>#N/A</v>
      </c>
      <c r="R874" t="str">
        <f>VLOOKUP($A874, [1]FA21_Ridership!$1:$1048576,11, 0)</f>
        <v>SAN PABLO</v>
      </c>
      <c r="S874" t="str">
        <f>VLOOKUP($A874, [1]FA21_Ridership!$1:$1048576,12, 0)</f>
        <v>CONTRA COSTA</v>
      </c>
      <c r="T874">
        <f>VLOOKUP($A874, [1]FA21_Ridership!$1:$1048576,13, 0)</f>
        <v>1</v>
      </c>
      <c r="U874">
        <f t="shared" si="65"/>
        <v>88</v>
      </c>
      <c r="V874" s="67">
        <f t="shared" si="66"/>
        <v>0.20899999999999999</v>
      </c>
      <c r="W874">
        <v>0.91733200000000004</v>
      </c>
      <c r="X874" s="67">
        <f t="shared" si="67"/>
        <v>0.80500000000000005</v>
      </c>
      <c r="Y874">
        <v>0.43229200000000001</v>
      </c>
      <c r="Z874" s="67">
        <f t="shared" si="68"/>
        <v>0.79400000000000004</v>
      </c>
      <c r="AA874">
        <f>VLOOKUP($C874,[1]Disability!$1:$1048576,5,FALSE)</f>
        <v>1</v>
      </c>
      <c r="AB874" s="67">
        <f t="shared" si="69"/>
        <v>0.72499999999999998</v>
      </c>
      <c r="AC874" t="e">
        <f>VLOOKUP($A874,#REF!,9,FALSE)</f>
        <v>#REF!</v>
      </c>
    </row>
    <row r="875" spans="1:29">
      <c r="A875">
        <v>51216</v>
      </c>
      <c r="B875">
        <v>874</v>
      </c>
      <c r="C875">
        <v>1500350</v>
      </c>
      <c r="D875" t="s">
        <v>4235</v>
      </c>
      <c r="E875" t="s">
        <v>4236</v>
      </c>
      <c r="G875" t="e">
        <f>VLOOKUP($H875,[1]BRT!$1:$1048576,1,0)</f>
        <v>#N/A</v>
      </c>
      <c r="H875" t="s">
        <v>4939</v>
      </c>
      <c r="I875">
        <v>37.708283000000002</v>
      </c>
      <c r="J875">
        <v>-122.130555</v>
      </c>
      <c r="K875">
        <v>799</v>
      </c>
      <c r="L875">
        <v>22</v>
      </c>
      <c r="M875">
        <v>2.7272727269999999</v>
      </c>
      <c r="N875">
        <v>1</v>
      </c>
      <c r="O875">
        <v>3</v>
      </c>
      <c r="P875">
        <v>4</v>
      </c>
      <c r="Q875" t="e">
        <f>VLOOKUP($A875,'[1]SheltersALL_2.17.22'!$1:$1048576,6,0)</f>
        <v>#N/A</v>
      </c>
      <c r="R875" t="str">
        <f>VLOOKUP($A875, [1]FA21_Ridership!$1:$1048576,11, 0)</f>
        <v>SAN LEANDRO</v>
      </c>
      <c r="S875" t="str">
        <f>VLOOKUP($A875, [1]FA21_Ridership!$1:$1048576,12, 0)</f>
        <v>ALAMEDA</v>
      </c>
      <c r="T875">
        <f>VLOOKUP($A875, [1]FA21_Ridership!$1:$1048576,13, 0)</f>
        <v>4</v>
      </c>
      <c r="U875">
        <f t="shared" si="65"/>
        <v>88</v>
      </c>
      <c r="V875" s="67">
        <f t="shared" si="66"/>
        <v>0.20899999999999999</v>
      </c>
      <c r="W875">
        <v>0.89348399999999994</v>
      </c>
      <c r="X875" s="67">
        <f t="shared" si="67"/>
        <v>0.75800000000000001</v>
      </c>
      <c r="Y875">
        <v>0.58270699999999997</v>
      </c>
      <c r="Z875" s="67">
        <f t="shared" si="68"/>
        <v>0.92700000000000005</v>
      </c>
      <c r="AA875">
        <f>VLOOKUP($C875,[1]Disability!$1:$1048576,5,FALSE)</f>
        <v>1</v>
      </c>
      <c r="AB875" s="67">
        <f t="shared" si="69"/>
        <v>0.72499999999999998</v>
      </c>
      <c r="AC875" t="e">
        <f>VLOOKUP($A875,#REF!,9,FALSE)</f>
        <v>#REF!</v>
      </c>
    </row>
    <row r="876" spans="1:29">
      <c r="A876">
        <v>55896</v>
      </c>
      <c r="B876">
        <v>875</v>
      </c>
      <c r="C876">
        <v>1700460</v>
      </c>
      <c r="D876" t="s">
        <v>4235</v>
      </c>
      <c r="E876" t="s">
        <v>4236</v>
      </c>
      <c r="G876" t="e">
        <f>VLOOKUP($H876,[1]BRT!$1:$1048576,1,0)</f>
        <v>#N/A</v>
      </c>
      <c r="H876" t="s">
        <v>4903</v>
      </c>
      <c r="I876">
        <v>37.597397000000001</v>
      </c>
      <c r="J876">
        <v>-122.017837</v>
      </c>
      <c r="K876">
        <v>1439</v>
      </c>
      <c r="L876">
        <v>29.8</v>
      </c>
      <c r="M876">
        <v>2.0134228190000001</v>
      </c>
      <c r="N876">
        <v>2</v>
      </c>
      <c r="O876">
        <v>1</v>
      </c>
      <c r="P876">
        <v>3</v>
      </c>
      <c r="Q876" t="e">
        <f>VLOOKUP($A876,'[1]SheltersALL_2.17.22'!$1:$1048576,6,0)</f>
        <v>#N/A</v>
      </c>
      <c r="R876" t="str">
        <f>VLOOKUP($A876, [1]FA21_Ridership!$1:$1048576,11, 0)</f>
        <v>UNION CITY</v>
      </c>
      <c r="S876" t="str">
        <f>VLOOKUP($A876, [1]FA21_Ridership!$1:$1048576,12, 0)</f>
        <v>ALAMEDA</v>
      </c>
      <c r="T876">
        <f>VLOOKUP($A876, [1]FA21_Ridership!$1:$1048576,13, 0)</f>
        <v>9</v>
      </c>
      <c r="U876">
        <f t="shared" si="65"/>
        <v>89.4</v>
      </c>
      <c r="V876" s="67">
        <f t="shared" si="66"/>
        <v>0.21</v>
      </c>
      <c r="W876">
        <v>0.74100500000000002</v>
      </c>
      <c r="X876" s="67">
        <f t="shared" si="67"/>
        <v>0.46500000000000002</v>
      </c>
      <c r="Y876">
        <v>5.4328000000000001E-2</v>
      </c>
      <c r="Z876" s="67">
        <f t="shared" si="68"/>
        <v>9.1999999999999998E-2</v>
      </c>
      <c r="AA876">
        <f>VLOOKUP($C876,[1]Disability!$1:$1048576,5,FALSE)</f>
        <v>0</v>
      </c>
      <c r="AB876" s="67">
        <f t="shared" si="69"/>
        <v>0</v>
      </c>
      <c r="AC876" t="e">
        <f>VLOOKUP($A876,#REF!,9,FALSE)</f>
        <v>#REF!</v>
      </c>
    </row>
    <row r="877" spans="1:29">
      <c r="A877">
        <v>52580</v>
      </c>
      <c r="B877">
        <v>876</v>
      </c>
      <c r="C877">
        <v>1300210</v>
      </c>
      <c r="D877" t="s">
        <v>4235</v>
      </c>
      <c r="E877" t="s">
        <v>4236</v>
      </c>
      <c r="G877" t="e">
        <f>VLOOKUP($H877,[1]BRT!$1:$1048576,1,0)</f>
        <v>#N/A</v>
      </c>
      <c r="H877" t="s">
        <v>4940</v>
      </c>
      <c r="I877">
        <v>37.939785999999998</v>
      </c>
      <c r="J877">
        <v>-122.34862800000001</v>
      </c>
      <c r="K877">
        <v>780</v>
      </c>
      <c r="L877">
        <v>22.4</v>
      </c>
      <c r="M877">
        <v>2.6785714289999998</v>
      </c>
      <c r="N877">
        <v>1</v>
      </c>
      <c r="O877">
        <v>3</v>
      </c>
      <c r="P877">
        <v>4</v>
      </c>
      <c r="Q877" t="e">
        <f>VLOOKUP($A877,'[1]SheltersALL_2.17.22'!$1:$1048576,6,0)</f>
        <v>#N/A</v>
      </c>
      <c r="R877" t="str">
        <f>VLOOKUP($A877, [1]FA21_Ridership!$1:$1048576,11, 0)</f>
        <v>RICHMOND</v>
      </c>
      <c r="S877" t="str">
        <f>VLOOKUP($A877, [1]FA21_Ridership!$1:$1048576,12, 0)</f>
        <v>CONTRA COSTA</v>
      </c>
      <c r="T877">
        <f>VLOOKUP($A877, [1]FA21_Ridership!$1:$1048576,13, 0)</f>
        <v>1</v>
      </c>
      <c r="U877">
        <f t="shared" si="65"/>
        <v>89.6</v>
      </c>
      <c r="V877" s="67">
        <f t="shared" si="66"/>
        <v>0.21</v>
      </c>
      <c r="W877">
        <v>0.90225200000000005</v>
      </c>
      <c r="X877" s="67">
        <f t="shared" si="67"/>
        <v>0.77600000000000002</v>
      </c>
      <c r="Y877">
        <v>0.46457999999999999</v>
      </c>
      <c r="Z877" s="67">
        <f t="shared" si="68"/>
        <v>0.83199999999999996</v>
      </c>
      <c r="AA877">
        <f>VLOOKUP($C877,[1]Disability!$1:$1048576,5,FALSE)</f>
        <v>0</v>
      </c>
      <c r="AB877" s="67">
        <f t="shared" si="69"/>
        <v>0</v>
      </c>
      <c r="AC877" t="e">
        <f>VLOOKUP($A877,#REF!,9,FALSE)</f>
        <v>#REF!</v>
      </c>
    </row>
    <row r="878" spans="1:29">
      <c r="A878">
        <v>55873</v>
      </c>
      <c r="B878">
        <v>877</v>
      </c>
      <c r="C878">
        <v>100150</v>
      </c>
      <c r="D878" t="s">
        <v>4235</v>
      </c>
      <c r="E878" t="s">
        <v>4236</v>
      </c>
      <c r="G878" t="e">
        <f>VLOOKUP($H878,[1]BRT!$1:$1048576,1,0)</f>
        <v>#N/A</v>
      </c>
      <c r="H878" t="s">
        <v>4941</v>
      </c>
      <c r="I878">
        <v>37.779812</v>
      </c>
      <c r="J878">
        <v>-122.279071</v>
      </c>
      <c r="K878">
        <v>963</v>
      </c>
      <c r="L878">
        <v>89.8</v>
      </c>
      <c r="M878">
        <v>0.66815144800000004</v>
      </c>
      <c r="N878">
        <v>0</v>
      </c>
      <c r="O878">
        <v>1</v>
      </c>
      <c r="P878">
        <v>1</v>
      </c>
      <c r="Q878" t="e">
        <f>VLOOKUP($A878,'[1]SheltersALL_2.17.22'!$1:$1048576,6,0)</f>
        <v>#N/A</v>
      </c>
      <c r="R878" t="str">
        <f>VLOOKUP($A878, [1]FA21_Ridership!$1:$1048576,11, 0)</f>
        <v>ALAMEDA</v>
      </c>
      <c r="S878" t="str">
        <f>VLOOKUP($A878, [1]FA21_Ridership!$1:$1048576,12, 0)</f>
        <v>ALAMEDA</v>
      </c>
      <c r="T878">
        <f>VLOOKUP($A878, [1]FA21_Ridership!$1:$1048576,13, 0)</f>
        <v>3</v>
      </c>
      <c r="U878">
        <f t="shared" si="65"/>
        <v>89.8</v>
      </c>
      <c r="V878" s="67">
        <f t="shared" si="66"/>
        <v>0.21</v>
      </c>
      <c r="W878">
        <v>0.70572000000000001</v>
      </c>
      <c r="X878" s="67">
        <f t="shared" si="67"/>
        <v>0.41299999999999998</v>
      </c>
      <c r="Y878">
        <v>0.19975499999999999</v>
      </c>
      <c r="Z878" s="67">
        <f t="shared" si="68"/>
        <v>0.47599999999999998</v>
      </c>
      <c r="AA878">
        <f>VLOOKUP($C878,[1]Disability!$1:$1048576,5,FALSE)</f>
        <v>0</v>
      </c>
      <c r="AB878" s="67">
        <f t="shared" si="69"/>
        <v>0</v>
      </c>
      <c r="AC878" t="e">
        <f>VLOOKUP($A878,#REF!,9,FALSE)</f>
        <v>#REF!</v>
      </c>
    </row>
    <row r="879" spans="1:29">
      <c r="A879">
        <v>51082</v>
      </c>
      <c r="B879">
        <v>878</v>
      </c>
      <c r="C879">
        <v>9902410</v>
      </c>
      <c r="D879" t="s">
        <v>4235</v>
      </c>
      <c r="E879" t="s">
        <v>4236</v>
      </c>
      <c r="G879" t="e">
        <f>VLOOKUP($H879,[1]BRT!$1:$1048576,1,0)</f>
        <v>#N/A</v>
      </c>
      <c r="H879" t="s">
        <v>4458</v>
      </c>
      <c r="I879">
        <v>37.743326000000003</v>
      </c>
      <c r="J879">
        <v>-122.152714</v>
      </c>
      <c r="K879">
        <v>1164</v>
      </c>
      <c r="L879">
        <v>18</v>
      </c>
      <c r="M879">
        <v>3.3333333330000001</v>
      </c>
      <c r="N879">
        <v>5</v>
      </c>
      <c r="O879">
        <v>0</v>
      </c>
      <c r="P879">
        <v>5</v>
      </c>
      <c r="Q879" t="e">
        <f>VLOOKUP($A879,'[1]SheltersALL_2.17.22'!$1:$1048576,6,0)</f>
        <v>#N/A</v>
      </c>
      <c r="R879" t="str">
        <f>VLOOKUP($A879, [1]FA21_Ridership!$1:$1048576,11, 0)</f>
        <v>OAKLAND</v>
      </c>
      <c r="S879" t="str">
        <f>VLOOKUP($A879, [1]FA21_Ridership!$1:$1048576,12, 0)</f>
        <v>ALAMEDA</v>
      </c>
      <c r="T879">
        <f>VLOOKUP($A879, [1]FA21_Ridership!$1:$1048576,13, 0)</f>
        <v>3</v>
      </c>
      <c r="U879">
        <f t="shared" si="65"/>
        <v>90</v>
      </c>
      <c r="V879" s="67">
        <f t="shared" si="66"/>
        <v>0.21</v>
      </c>
      <c r="W879">
        <v>0.90406600000000004</v>
      </c>
      <c r="X879" s="67">
        <f t="shared" si="67"/>
        <v>0.78200000000000003</v>
      </c>
      <c r="Y879">
        <v>0.34942800000000002</v>
      </c>
      <c r="Z879" s="67">
        <f t="shared" si="68"/>
        <v>0.69599999999999995</v>
      </c>
      <c r="AA879">
        <f>VLOOKUP($C879,[1]Disability!$1:$1048576,5,FALSE)</f>
        <v>0</v>
      </c>
      <c r="AB879" s="67">
        <f t="shared" si="69"/>
        <v>0</v>
      </c>
      <c r="AC879" t="e">
        <f>VLOOKUP($A879,#REF!,9,FALSE)</f>
        <v>#REF!</v>
      </c>
    </row>
    <row r="880" spans="1:29">
      <c r="A880">
        <v>53788</v>
      </c>
      <c r="B880">
        <v>879</v>
      </c>
      <c r="C880">
        <v>706710</v>
      </c>
      <c r="D880" t="s">
        <v>4235</v>
      </c>
      <c r="E880" t="s">
        <v>4236</v>
      </c>
      <c r="G880" t="e">
        <f>VLOOKUP($H880,[1]BRT!$1:$1048576,1,0)</f>
        <v>#N/A</v>
      </c>
      <c r="H880" t="s">
        <v>4942</v>
      </c>
      <c r="I880">
        <v>37.533037999999998</v>
      </c>
      <c r="J880">
        <v>-121.923863</v>
      </c>
      <c r="K880">
        <v>1020</v>
      </c>
      <c r="L880">
        <v>30</v>
      </c>
      <c r="M880">
        <v>2</v>
      </c>
      <c r="N880">
        <v>3</v>
      </c>
      <c r="O880">
        <v>0</v>
      </c>
      <c r="P880">
        <v>3</v>
      </c>
      <c r="Q880" t="e">
        <f>VLOOKUP($A880,'[1]SheltersALL_2.17.22'!$1:$1048576,6,0)</f>
        <v>#N/A</v>
      </c>
      <c r="R880" t="str">
        <f>VLOOKUP($A880, [1]FA21_Ridership!$1:$1048576,11, 0)</f>
        <v>FREMONT</v>
      </c>
      <c r="S880" t="str">
        <f>VLOOKUP($A880, [1]FA21_Ridership!$1:$1048576,12, 0)</f>
        <v>ALAMEDA</v>
      </c>
      <c r="T880">
        <f>VLOOKUP($A880, [1]FA21_Ridership!$1:$1048576,13, 0)</f>
        <v>5</v>
      </c>
      <c r="U880">
        <f t="shared" si="65"/>
        <v>90</v>
      </c>
      <c r="V880" s="67">
        <f t="shared" si="66"/>
        <v>0.21</v>
      </c>
      <c r="W880">
        <v>0.81015800000000004</v>
      </c>
      <c r="X880" s="67">
        <f t="shared" si="67"/>
        <v>0.59599999999999997</v>
      </c>
      <c r="Y880">
        <v>5.0437999999999997E-2</v>
      </c>
      <c r="Z880" s="67">
        <f t="shared" si="68"/>
        <v>7.9000000000000001E-2</v>
      </c>
      <c r="AA880">
        <f>VLOOKUP($C880,[1]Disability!$1:$1048576,5,FALSE)</f>
        <v>0</v>
      </c>
      <c r="AB880" s="67">
        <f t="shared" si="69"/>
        <v>0</v>
      </c>
      <c r="AC880" t="e">
        <f>VLOOKUP($A880,#REF!,9,FALSE)</f>
        <v>#REF!</v>
      </c>
    </row>
    <row r="881" spans="1:29">
      <c r="A881">
        <v>52877</v>
      </c>
      <c r="B881">
        <v>880</v>
      </c>
      <c r="C881">
        <v>302790</v>
      </c>
      <c r="D881" t="s">
        <v>4235</v>
      </c>
      <c r="E881" t="s">
        <v>4236</v>
      </c>
      <c r="G881" t="e">
        <f>VLOOKUP($H881,[1]BRT!$1:$1048576,1,0)</f>
        <v>#N/A</v>
      </c>
      <c r="H881" t="s">
        <v>4943</v>
      </c>
      <c r="I881">
        <v>37.881396000000002</v>
      </c>
      <c r="J881">
        <v>-122.291021</v>
      </c>
      <c r="K881">
        <v>1018</v>
      </c>
      <c r="L881">
        <v>30</v>
      </c>
      <c r="M881">
        <v>2</v>
      </c>
      <c r="N881">
        <v>3</v>
      </c>
      <c r="O881">
        <v>0</v>
      </c>
      <c r="P881">
        <v>3</v>
      </c>
      <c r="Q881" t="e">
        <f>VLOOKUP($A881,'[1]SheltersALL_2.17.22'!$1:$1048576,6,0)</f>
        <v>#N/A</v>
      </c>
      <c r="R881" t="str">
        <f>VLOOKUP($A881, [1]FA21_Ridership!$1:$1048576,11, 0)</f>
        <v>BERKELEY</v>
      </c>
      <c r="S881" t="str">
        <f>VLOOKUP($A881, [1]FA21_Ridership!$1:$1048576,12, 0)</f>
        <v>ALAMEDA</v>
      </c>
      <c r="T881">
        <f>VLOOKUP($A881, [1]FA21_Ridership!$1:$1048576,13, 0)</f>
        <v>1</v>
      </c>
      <c r="U881">
        <f t="shared" si="65"/>
        <v>90</v>
      </c>
      <c r="V881" s="67">
        <f t="shared" si="66"/>
        <v>0.21</v>
      </c>
      <c r="W881">
        <v>0.48907400000000001</v>
      </c>
      <c r="X881" s="67">
        <f t="shared" si="67"/>
        <v>0.188</v>
      </c>
      <c r="Y881">
        <v>0.10718</v>
      </c>
      <c r="Z881" s="67">
        <f t="shared" si="68"/>
        <v>0.26200000000000001</v>
      </c>
      <c r="AA881">
        <f>VLOOKUP($C881,[1]Disability!$1:$1048576,5,FALSE)</f>
        <v>0</v>
      </c>
      <c r="AB881" s="67">
        <f t="shared" si="69"/>
        <v>0</v>
      </c>
      <c r="AC881" t="e">
        <f>VLOOKUP($A881,#REF!,9,FALSE)</f>
        <v>#REF!</v>
      </c>
    </row>
    <row r="882" spans="1:29">
      <c r="A882">
        <v>50905</v>
      </c>
      <c r="B882">
        <v>881</v>
      </c>
      <c r="C882">
        <v>9900300</v>
      </c>
      <c r="D882" t="s">
        <v>4235</v>
      </c>
      <c r="E882" t="s">
        <v>4236</v>
      </c>
      <c r="G882" t="e">
        <f>VLOOKUP($H882,[1]BRT!$1:$1048576,1,0)</f>
        <v>#N/A</v>
      </c>
      <c r="H882" t="s">
        <v>4804</v>
      </c>
      <c r="I882">
        <v>37.907862000000002</v>
      </c>
      <c r="J882">
        <v>-122.280196</v>
      </c>
      <c r="K882">
        <v>630</v>
      </c>
      <c r="L882">
        <v>30</v>
      </c>
      <c r="M882">
        <v>2</v>
      </c>
      <c r="N882">
        <v>3</v>
      </c>
      <c r="O882">
        <v>0</v>
      </c>
      <c r="P882">
        <v>3</v>
      </c>
      <c r="Q882" t="e">
        <f>VLOOKUP($A882,'[1]SheltersALL_2.17.22'!$1:$1048576,6,0)</f>
        <v>#N/A</v>
      </c>
      <c r="R882" t="str">
        <f>VLOOKUP($A882, [1]FA21_Ridership!$1:$1048576,11, 0)</f>
        <v>COUNTY-CONTRA COSTA</v>
      </c>
      <c r="S882" t="str">
        <f>VLOOKUP($A882, [1]FA21_Ridership!$1:$1048576,12, 0)</f>
        <v>CONTRA COSTA</v>
      </c>
      <c r="T882">
        <f>VLOOKUP($A882, [1]FA21_Ridership!$1:$1048576,13, 0)</f>
        <v>1</v>
      </c>
      <c r="U882">
        <f t="shared" si="65"/>
        <v>90</v>
      </c>
      <c r="V882" s="67">
        <f t="shared" si="66"/>
        <v>0.21</v>
      </c>
      <c r="W882">
        <v>0.29769099999999998</v>
      </c>
      <c r="X882" s="67">
        <f t="shared" si="67"/>
        <v>6.9000000000000006E-2</v>
      </c>
      <c r="Y882">
        <v>5.5892999999999998E-2</v>
      </c>
      <c r="Z882" s="67">
        <f t="shared" si="68"/>
        <v>9.9000000000000005E-2</v>
      </c>
      <c r="AA882">
        <f>VLOOKUP($C882,[1]Disability!$1:$1048576,5,FALSE)</f>
        <v>0</v>
      </c>
      <c r="AB882" s="67">
        <f t="shared" si="69"/>
        <v>0</v>
      </c>
      <c r="AC882" t="e">
        <f>VLOOKUP($A882,#REF!,9,FALSE)</f>
        <v>#REF!</v>
      </c>
    </row>
    <row r="883" spans="1:29">
      <c r="A883">
        <v>51419</v>
      </c>
      <c r="B883">
        <v>882</v>
      </c>
      <c r="C883">
        <v>9903150</v>
      </c>
      <c r="D883" t="s">
        <v>4235</v>
      </c>
      <c r="E883" t="s">
        <v>4236</v>
      </c>
      <c r="G883" t="e">
        <f>VLOOKUP($H883,[1]BRT!$1:$1048576,1,0)</f>
        <v>#N/A</v>
      </c>
      <c r="H883" t="s">
        <v>4944</v>
      </c>
      <c r="I883">
        <v>37.765546000000001</v>
      </c>
      <c r="J883">
        <v>-122.419631</v>
      </c>
      <c r="K883">
        <v>420</v>
      </c>
      <c r="L883">
        <v>30</v>
      </c>
      <c r="M883">
        <v>2</v>
      </c>
      <c r="N883">
        <v>3</v>
      </c>
      <c r="O883">
        <v>0</v>
      </c>
      <c r="P883">
        <v>3</v>
      </c>
      <c r="Q883" t="e">
        <f>VLOOKUP($A883,'[1]SheltersALL_2.17.22'!$1:$1048576,6,0)</f>
        <v>#N/A</v>
      </c>
      <c r="R883" t="str">
        <f>VLOOKUP($A883, [1]FA21_Ridership!$1:$1048576,11, 0)</f>
        <v>SAN FRANCISCO</v>
      </c>
      <c r="S883" t="str">
        <f>VLOOKUP($A883, [1]FA21_Ridership!$1:$1048576,12, 0)</f>
        <v>SAN FRANCISCO</v>
      </c>
      <c r="T883">
        <f>VLOOKUP($A883, [1]FA21_Ridership!$1:$1048576,13, 0)</f>
        <v>9</v>
      </c>
      <c r="U883">
        <f t="shared" si="65"/>
        <v>90</v>
      </c>
      <c r="V883" s="67">
        <f t="shared" si="66"/>
        <v>0.21</v>
      </c>
      <c r="W883">
        <v>0.718194</v>
      </c>
      <c r="X883" s="67">
        <f t="shared" si="67"/>
        <v>0.432</v>
      </c>
      <c r="Y883">
        <v>0.41792099999999999</v>
      </c>
      <c r="Z883" s="67">
        <f t="shared" si="68"/>
        <v>0.78100000000000003</v>
      </c>
      <c r="AA883">
        <f>VLOOKUP($C883,[1]Disability!$1:$1048576,5,FALSE)</f>
        <v>0</v>
      </c>
      <c r="AB883" s="67">
        <f t="shared" si="69"/>
        <v>0</v>
      </c>
      <c r="AC883" t="e">
        <f>VLOOKUP($A883,#REF!,9,FALSE)</f>
        <v>#REF!</v>
      </c>
    </row>
    <row r="884" spans="1:29">
      <c r="A884">
        <v>51160</v>
      </c>
      <c r="B884">
        <v>883</v>
      </c>
      <c r="C884">
        <v>306280</v>
      </c>
      <c r="D884" t="s">
        <v>4235</v>
      </c>
      <c r="E884" t="s">
        <v>4236</v>
      </c>
      <c r="G884" t="e">
        <f>VLOOKUP($H884,[1]BRT!$1:$1048576,1,0)</f>
        <v>#N/A</v>
      </c>
      <c r="H884" t="s">
        <v>4945</v>
      </c>
      <c r="I884">
        <v>37.897871000000002</v>
      </c>
      <c r="J884">
        <v>-122.269982</v>
      </c>
      <c r="K884">
        <v>630</v>
      </c>
      <c r="L884">
        <v>30</v>
      </c>
      <c r="M884">
        <v>2</v>
      </c>
      <c r="N884">
        <v>3</v>
      </c>
      <c r="O884">
        <v>0</v>
      </c>
      <c r="P884">
        <v>3</v>
      </c>
      <c r="Q884" t="e">
        <f>VLOOKUP($A884,'[1]SheltersALL_2.17.22'!$1:$1048576,6,0)</f>
        <v>#N/A</v>
      </c>
      <c r="R884" t="str">
        <f>VLOOKUP($A884, [1]FA21_Ridership!$1:$1048576,11, 0)</f>
        <v>BERKELEY</v>
      </c>
      <c r="S884" t="str">
        <f>VLOOKUP($A884, [1]FA21_Ridership!$1:$1048576,12, 0)</f>
        <v>ALAMEDA</v>
      </c>
      <c r="T884">
        <f>VLOOKUP($A884, [1]FA21_Ridership!$1:$1048576,13, 0)</f>
        <v>1</v>
      </c>
      <c r="U884">
        <f t="shared" si="65"/>
        <v>90</v>
      </c>
      <c r="V884" s="67">
        <f t="shared" si="66"/>
        <v>0.21</v>
      </c>
      <c r="W884">
        <v>0.39609499999999997</v>
      </c>
      <c r="X884" s="67">
        <f t="shared" si="67"/>
        <v>0.122</v>
      </c>
      <c r="Y884">
        <v>2.3709999999999998E-2</v>
      </c>
      <c r="Z884" s="67">
        <f t="shared" si="68"/>
        <v>2.9000000000000001E-2</v>
      </c>
      <c r="AA884">
        <f>VLOOKUP($C884,[1]Disability!$1:$1048576,5,FALSE)</f>
        <v>0</v>
      </c>
      <c r="AB884" s="67">
        <f t="shared" si="69"/>
        <v>0</v>
      </c>
      <c r="AC884" t="e">
        <f>VLOOKUP($A884,#REF!,9,FALSE)</f>
        <v>#REF!</v>
      </c>
    </row>
    <row r="885" spans="1:29">
      <c r="A885">
        <v>55683</v>
      </c>
      <c r="B885">
        <v>884</v>
      </c>
      <c r="C885">
        <v>1600310</v>
      </c>
      <c r="D885" t="s">
        <v>4235</v>
      </c>
      <c r="E885" t="s">
        <v>4236</v>
      </c>
      <c r="G885" t="e">
        <f>VLOOKUP($H885,[1]BRT!$1:$1048576,1,0)</f>
        <v>#N/A</v>
      </c>
      <c r="H885" t="s">
        <v>4572</v>
      </c>
      <c r="I885">
        <v>37.959650000000003</v>
      </c>
      <c r="J885">
        <v>-122.339378</v>
      </c>
      <c r="K885">
        <v>780</v>
      </c>
      <c r="L885">
        <v>30</v>
      </c>
      <c r="M885">
        <v>2</v>
      </c>
      <c r="N885">
        <v>3</v>
      </c>
      <c r="O885">
        <v>0</v>
      </c>
      <c r="P885">
        <v>3</v>
      </c>
      <c r="Q885" t="e">
        <f>VLOOKUP($A885,'[1]SheltersALL_2.17.22'!$1:$1048576,6,0)</f>
        <v>#N/A</v>
      </c>
      <c r="R885" t="str">
        <f>VLOOKUP($A885, [1]FA21_Ridership!$1:$1048576,11, 0)</f>
        <v>SAN PABLO</v>
      </c>
      <c r="S885" t="str">
        <f>VLOOKUP($A885, [1]FA21_Ridership!$1:$1048576,12, 0)</f>
        <v>CONTRA COSTA</v>
      </c>
      <c r="T885">
        <f>VLOOKUP($A885, [1]FA21_Ridership!$1:$1048576,13, 0)</f>
        <v>1</v>
      </c>
      <c r="U885">
        <f t="shared" si="65"/>
        <v>90</v>
      </c>
      <c r="V885" s="67">
        <f t="shared" si="66"/>
        <v>0.21</v>
      </c>
      <c r="W885">
        <v>0.91159400000000002</v>
      </c>
      <c r="X885" s="67">
        <f t="shared" si="67"/>
        <v>0.79200000000000004</v>
      </c>
      <c r="Y885">
        <v>0.546377</v>
      </c>
      <c r="Z885" s="67">
        <f t="shared" si="68"/>
        <v>0.89600000000000002</v>
      </c>
      <c r="AA885">
        <f>VLOOKUP($C885,[1]Disability!$1:$1048576,5,FALSE)</f>
        <v>3</v>
      </c>
      <c r="AB885" s="67">
        <f t="shared" si="69"/>
        <v>0.96499999999999997</v>
      </c>
      <c r="AC885" t="e">
        <f>VLOOKUP($A885,#REF!,9,FALSE)</f>
        <v>#REF!</v>
      </c>
    </row>
    <row r="886" spans="1:29">
      <c r="A886">
        <v>57687</v>
      </c>
      <c r="B886">
        <v>885</v>
      </c>
      <c r="C886">
        <v>1304330</v>
      </c>
      <c r="D886" t="s">
        <v>4235</v>
      </c>
      <c r="E886" t="s">
        <v>4236</v>
      </c>
      <c r="G886" t="e">
        <f>VLOOKUP($H886,[1]BRT!$1:$1048576,1,0)</f>
        <v>#N/A</v>
      </c>
      <c r="H886" t="s">
        <v>4946</v>
      </c>
      <c r="I886">
        <v>37.917195</v>
      </c>
      <c r="J886">
        <v>-122.355819</v>
      </c>
      <c r="K886">
        <v>721</v>
      </c>
      <c r="L886">
        <v>30</v>
      </c>
      <c r="M886">
        <v>2</v>
      </c>
      <c r="N886">
        <v>3</v>
      </c>
      <c r="O886">
        <v>0</v>
      </c>
      <c r="P886">
        <v>3</v>
      </c>
      <c r="Q886" t="e">
        <f>VLOOKUP($A886,'[1]SheltersALL_2.17.22'!$1:$1048576,6,0)</f>
        <v>#N/A</v>
      </c>
      <c r="R886" t="str">
        <f>VLOOKUP($A886, [1]FA21_Ridership!$1:$1048576,11, 0)</f>
        <v>RICHMOND</v>
      </c>
      <c r="S886" t="str">
        <f>VLOOKUP($A886, [1]FA21_Ridership!$1:$1048576,12, 0)</f>
        <v>CONTRA COSTA</v>
      </c>
      <c r="T886">
        <f>VLOOKUP($A886, [1]FA21_Ridership!$1:$1048576,13, 0)</f>
        <v>1</v>
      </c>
      <c r="U886">
        <f t="shared" si="65"/>
        <v>90</v>
      </c>
      <c r="V886" s="67">
        <f t="shared" si="66"/>
        <v>0.21</v>
      </c>
      <c r="W886">
        <v>0.77786699999999998</v>
      </c>
      <c r="X886" s="67">
        <f t="shared" si="67"/>
        <v>0.53900000000000003</v>
      </c>
      <c r="Y886">
        <v>0.17241400000000001</v>
      </c>
      <c r="Z886" s="67">
        <f t="shared" si="68"/>
        <v>0.41399999999999998</v>
      </c>
      <c r="AA886">
        <f>VLOOKUP($C886,[1]Disability!$1:$1048576,5,FALSE)</f>
        <v>1</v>
      </c>
      <c r="AB886" s="67">
        <f t="shared" si="69"/>
        <v>0.72499999999999998</v>
      </c>
      <c r="AC886" t="e">
        <f>VLOOKUP($A886,#REF!,9,FALSE)</f>
        <v>#REF!</v>
      </c>
    </row>
    <row r="887" spans="1:29">
      <c r="A887">
        <v>56624</v>
      </c>
      <c r="B887">
        <v>886</v>
      </c>
      <c r="C887">
        <v>1302480</v>
      </c>
      <c r="D887" t="s">
        <v>4235</v>
      </c>
      <c r="E887" t="s">
        <v>4236</v>
      </c>
      <c r="G887" t="e">
        <f>VLOOKUP($H887,[1]BRT!$1:$1048576,1,0)</f>
        <v>#N/A</v>
      </c>
      <c r="H887" t="s">
        <v>4947</v>
      </c>
      <c r="I887">
        <v>37.920087000000002</v>
      </c>
      <c r="J887">
        <v>-122.346817</v>
      </c>
      <c r="K887">
        <v>721</v>
      </c>
      <c r="L887">
        <v>30</v>
      </c>
      <c r="M887">
        <v>2</v>
      </c>
      <c r="N887">
        <v>3</v>
      </c>
      <c r="O887">
        <v>0</v>
      </c>
      <c r="P887">
        <v>3</v>
      </c>
      <c r="Q887" t="e">
        <f>VLOOKUP($A887,'[1]SheltersALL_2.17.22'!$1:$1048576,6,0)</f>
        <v>#N/A</v>
      </c>
      <c r="R887" t="str">
        <f>VLOOKUP($A887, [1]FA21_Ridership!$1:$1048576,11, 0)</f>
        <v>RICHMOND</v>
      </c>
      <c r="S887" t="str">
        <f>VLOOKUP($A887, [1]FA21_Ridership!$1:$1048576,12, 0)</f>
        <v>CONTRA COSTA</v>
      </c>
      <c r="T887">
        <f>VLOOKUP($A887, [1]FA21_Ridership!$1:$1048576,13, 0)</f>
        <v>1</v>
      </c>
      <c r="U887">
        <f t="shared" si="65"/>
        <v>90</v>
      </c>
      <c r="V887" s="67">
        <f t="shared" si="66"/>
        <v>0.21</v>
      </c>
      <c r="W887">
        <v>0.77786699999999998</v>
      </c>
      <c r="X887" s="67">
        <f t="shared" si="67"/>
        <v>0.53900000000000003</v>
      </c>
      <c r="Y887">
        <v>0.17241400000000001</v>
      </c>
      <c r="Z887" s="67">
        <f t="shared" si="68"/>
        <v>0.41399999999999998</v>
      </c>
      <c r="AA887">
        <f>VLOOKUP($C887,[1]Disability!$1:$1048576,5,FALSE)</f>
        <v>0</v>
      </c>
      <c r="AB887" s="67">
        <f t="shared" si="69"/>
        <v>0</v>
      </c>
      <c r="AC887" t="e">
        <f>VLOOKUP($A887,#REF!,9,FALSE)</f>
        <v>#REF!</v>
      </c>
    </row>
    <row r="888" spans="1:29">
      <c r="A888">
        <v>54884</v>
      </c>
      <c r="B888">
        <v>887</v>
      </c>
      <c r="C888">
        <v>1304290</v>
      </c>
      <c r="D888" t="s">
        <v>4235</v>
      </c>
      <c r="E888" t="s">
        <v>4236</v>
      </c>
      <c r="G888" t="e">
        <f>VLOOKUP($H888,[1]BRT!$1:$1048576,1,0)</f>
        <v>#N/A</v>
      </c>
      <c r="H888" t="s">
        <v>4948</v>
      </c>
      <c r="I888">
        <v>37.917217999999998</v>
      </c>
      <c r="J888">
        <v>-122.352774</v>
      </c>
      <c r="K888">
        <v>721</v>
      </c>
      <c r="L888">
        <v>30</v>
      </c>
      <c r="M888">
        <v>2</v>
      </c>
      <c r="N888">
        <v>3</v>
      </c>
      <c r="O888">
        <v>0</v>
      </c>
      <c r="P888">
        <v>3</v>
      </c>
      <c r="Q888" t="e">
        <f>VLOOKUP($A888,'[1]SheltersALL_2.17.22'!$1:$1048576,6,0)</f>
        <v>#N/A</v>
      </c>
      <c r="R888" t="str">
        <f>VLOOKUP($A888, [1]FA21_Ridership!$1:$1048576,11, 0)</f>
        <v>RICHMOND</v>
      </c>
      <c r="S888" t="str">
        <f>VLOOKUP($A888, [1]FA21_Ridership!$1:$1048576,12, 0)</f>
        <v>CONTRA COSTA</v>
      </c>
      <c r="T888">
        <f>VLOOKUP($A888, [1]FA21_Ridership!$1:$1048576,13, 0)</f>
        <v>1</v>
      </c>
      <c r="U888">
        <f t="shared" si="65"/>
        <v>90</v>
      </c>
      <c r="V888" s="67">
        <f t="shared" si="66"/>
        <v>0.21</v>
      </c>
      <c r="W888">
        <v>0.61509999999999998</v>
      </c>
      <c r="X888" s="67">
        <f t="shared" si="67"/>
        <v>0.30599999999999999</v>
      </c>
      <c r="Y888">
        <v>0.21310499999999999</v>
      </c>
      <c r="Z888" s="67">
        <f t="shared" si="68"/>
        <v>0.49299999999999999</v>
      </c>
      <c r="AA888">
        <f>VLOOKUP($C888,[1]Disability!$1:$1048576,5,FALSE)</f>
        <v>1</v>
      </c>
      <c r="AB888" s="67">
        <f t="shared" si="69"/>
        <v>0.72499999999999998</v>
      </c>
      <c r="AC888" t="e">
        <f>VLOOKUP($A888,#REF!,9,FALSE)</f>
        <v>#REF!</v>
      </c>
    </row>
    <row r="889" spans="1:29">
      <c r="A889">
        <v>51844</v>
      </c>
      <c r="B889">
        <v>888</v>
      </c>
      <c r="C889">
        <v>703370</v>
      </c>
      <c r="D889" t="s">
        <v>4235</v>
      </c>
      <c r="E889" t="s">
        <v>4236</v>
      </c>
      <c r="G889" t="e">
        <f>VLOOKUP($H889,[1]BRT!$1:$1048576,1,0)</f>
        <v>#N/A</v>
      </c>
      <c r="H889" t="s">
        <v>4557</v>
      </c>
      <c r="I889">
        <v>37.547038000000001</v>
      </c>
      <c r="J889">
        <v>-121.935407</v>
      </c>
      <c r="K889">
        <v>870</v>
      </c>
      <c r="L889">
        <v>30</v>
      </c>
      <c r="M889">
        <v>2</v>
      </c>
      <c r="N889">
        <v>3</v>
      </c>
      <c r="O889">
        <v>0</v>
      </c>
      <c r="P889">
        <v>3</v>
      </c>
      <c r="Q889" t="e">
        <f>VLOOKUP($A889,'[1]SheltersALL_2.17.22'!$1:$1048576,6,0)</f>
        <v>#N/A</v>
      </c>
      <c r="R889" t="str">
        <f>VLOOKUP($A889, [1]FA21_Ridership!$1:$1048576,11, 0)</f>
        <v>FREMONT</v>
      </c>
      <c r="S889" t="str">
        <f>VLOOKUP($A889, [1]FA21_Ridership!$1:$1048576,12, 0)</f>
        <v>ALAMEDA</v>
      </c>
      <c r="T889">
        <f>VLOOKUP($A889, [1]FA21_Ridership!$1:$1048576,13, 0)</f>
        <v>5</v>
      </c>
      <c r="U889">
        <f t="shared" si="65"/>
        <v>90</v>
      </c>
      <c r="V889" s="67">
        <f t="shared" si="66"/>
        <v>0.21</v>
      </c>
      <c r="W889">
        <v>0.78745600000000004</v>
      </c>
      <c r="X889" s="67">
        <f t="shared" si="67"/>
        <v>0.56499999999999995</v>
      </c>
      <c r="Y889">
        <v>9.9303000000000002E-2</v>
      </c>
      <c r="Z889" s="67">
        <f t="shared" si="68"/>
        <v>0.247</v>
      </c>
      <c r="AA889">
        <f>VLOOKUP($C889,[1]Disability!$1:$1048576,5,FALSE)</f>
        <v>0</v>
      </c>
      <c r="AB889" s="67">
        <f t="shared" si="69"/>
        <v>0</v>
      </c>
      <c r="AC889" t="e">
        <f>VLOOKUP($A889,#REF!,9,FALSE)</f>
        <v>#REF!</v>
      </c>
    </row>
    <row r="890" spans="1:29">
      <c r="A890">
        <v>59810</v>
      </c>
      <c r="B890">
        <v>889</v>
      </c>
      <c r="C890">
        <v>303900</v>
      </c>
      <c r="D890" t="s">
        <v>4235</v>
      </c>
      <c r="E890" t="s">
        <v>4236</v>
      </c>
      <c r="G890" t="e">
        <f>VLOOKUP($H890,[1]BRT!$1:$1048576,1,0)</f>
        <v>#N/A</v>
      </c>
      <c r="H890" t="s">
        <v>4949</v>
      </c>
      <c r="I890">
        <v>37.878444999999999</v>
      </c>
      <c r="J890">
        <v>-122.26692300000001</v>
      </c>
      <c r="K890">
        <v>630</v>
      </c>
      <c r="L890">
        <v>30</v>
      </c>
      <c r="M890">
        <v>2</v>
      </c>
      <c r="N890">
        <v>3</v>
      </c>
      <c r="O890">
        <v>0</v>
      </c>
      <c r="P890">
        <v>3</v>
      </c>
      <c r="Q890" t="e">
        <f>VLOOKUP($A890,'[1]SheltersALL_2.17.22'!$1:$1048576,6,0)</f>
        <v>#N/A</v>
      </c>
      <c r="R890" t="str">
        <f>VLOOKUP($A890, [1]FA21_Ridership!$1:$1048576,11, 0)</f>
        <v>BERKELEY</v>
      </c>
      <c r="S890" t="str">
        <f>VLOOKUP($A890, [1]FA21_Ridership!$1:$1048576,12, 0)</f>
        <v>ALAMEDA</v>
      </c>
      <c r="T890">
        <f>VLOOKUP($A890, [1]FA21_Ridership!$1:$1048576,13, 0)</f>
        <v>1</v>
      </c>
      <c r="U890">
        <f t="shared" si="65"/>
        <v>90</v>
      </c>
      <c r="V890" s="67">
        <f t="shared" si="66"/>
        <v>0.21</v>
      </c>
      <c r="W890">
        <v>0.61444100000000001</v>
      </c>
      <c r="X890" s="67">
        <f t="shared" si="67"/>
        <v>0.30399999999999999</v>
      </c>
      <c r="Y890">
        <v>0.42000900000000002</v>
      </c>
      <c r="Z890" s="67">
        <f t="shared" si="68"/>
        <v>0.78200000000000003</v>
      </c>
      <c r="AA890">
        <f>VLOOKUP($C890,[1]Disability!$1:$1048576,5,FALSE)</f>
        <v>1</v>
      </c>
      <c r="AB890" s="67">
        <f t="shared" si="69"/>
        <v>0.72499999999999998</v>
      </c>
      <c r="AC890" t="e">
        <f>VLOOKUP($A890,#REF!,9,FALSE)</f>
        <v>#REF!</v>
      </c>
    </row>
    <row r="891" spans="1:29">
      <c r="A891">
        <v>50557</v>
      </c>
      <c r="B891">
        <v>890</v>
      </c>
      <c r="C891">
        <v>101770</v>
      </c>
      <c r="D891" t="s">
        <v>4235</v>
      </c>
      <c r="E891" t="s">
        <v>4236</v>
      </c>
      <c r="G891" t="e">
        <f>VLOOKUP($H891,[1]BRT!$1:$1048576,1,0)</f>
        <v>#N/A</v>
      </c>
      <c r="H891" t="s">
        <v>4802</v>
      </c>
      <c r="I891">
        <v>37.775230000000001</v>
      </c>
      <c r="J891">
        <v>-122.28204100000001</v>
      </c>
      <c r="K891">
        <v>960</v>
      </c>
      <c r="L891">
        <v>30</v>
      </c>
      <c r="M891">
        <v>2</v>
      </c>
      <c r="N891">
        <v>3</v>
      </c>
      <c r="O891">
        <v>0</v>
      </c>
      <c r="P891">
        <v>3</v>
      </c>
      <c r="Q891" t="e">
        <f>VLOOKUP($A891,'[1]SheltersALL_2.17.22'!$1:$1048576,6,0)</f>
        <v>#N/A</v>
      </c>
      <c r="R891" t="str">
        <f>VLOOKUP($A891, [1]FA21_Ridership!$1:$1048576,11, 0)</f>
        <v>ALAMEDA</v>
      </c>
      <c r="S891" t="str">
        <f>VLOOKUP($A891, [1]FA21_Ridership!$1:$1048576,12, 0)</f>
        <v>ALAMEDA</v>
      </c>
      <c r="T891">
        <f>VLOOKUP($A891, [1]FA21_Ridership!$1:$1048576,13, 0)</f>
        <v>3</v>
      </c>
      <c r="U891">
        <f t="shared" si="65"/>
        <v>90</v>
      </c>
      <c r="V891" s="67">
        <f t="shared" si="66"/>
        <v>0.21</v>
      </c>
      <c r="W891">
        <v>0.492141</v>
      </c>
      <c r="X891" s="67">
        <f t="shared" si="67"/>
        <v>0.189</v>
      </c>
      <c r="Y891">
        <v>0.177844</v>
      </c>
      <c r="Z891" s="67">
        <f t="shared" si="68"/>
        <v>0.433</v>
      </c>
      <c r="AA891">
        <f>VLOOKUP($C891,[1]Disability!$1:$1048576,5,FALSE)</f>
        <v>0</v>
      </c>
      <c r="AB891" s="67">
        <f t="shared" si="69"/>
        <v>0</v>
      </c>
      <c r="AC891" t="e">
        <f>VLOOKUP($A891,#REF!,9,FALSE)</f>
        <v>#REF!</v>
      </c>
    </row>
    <row r="892" spans="1:29">
      <c r="A892">
        <v>55218</v>
      </c>
      <c r="B892">
        <v>891</v>
      </c>
      <c r="C892">
        <v>706620</v>
      </c>
      <c r="D892" t="s">
        <v>4235</v>
      </c>
      <c r="E892" t="s">
        <v>4236</v>
      </c>
      <c r="G892" t="e">
        <f>VLOOKUP($H892,[1]BRT!$1:$1048576,1,0)</f>
        <v>#N/A</v>
      </c>
      <c r="H892" t="s">
        <v>4950</v>
      </c>
      <c r="I892">
        <v>37.532781999999997</v>
      </c>
      <c r="J892">
        <v>-121.925917</v>
      </c>
      <c r="K892">
        <v>1020</v>
      </c>
      <c r="L892">
        <v>30</v>
      </c>
      <c r="M892">
        <v>2</v>
      </c>
      <c r="N892">
        <v>3</v>
      </c>
      <c r="O892">
        <v>0</v>
      </c>
      <c r="P892">
        <v>3</v>
      </c>
      <c r="Q892" t="e">
        <f>VLOOKUP($A892,'[1]SheltersALL_2.17.22'!$1:$1048576,6,0)</f>
        <v>#N/A</v>
      </c>
      <c r="R892" t="str">
        <f>VLOOKUP($A892, [1]FA21_Ridership!$1:$1048576,11, 0)</f>
        <v>FREMONT</v>
      </c>
      <c r="S892" t="str">
        <f>VLOOKUP($A892, [1]FA21_Ridership!$1:$1048576,12, 0)</f>
        <v>ALAMEDA</v>
      </c>
      <c r="T892">
        <f>VLOOKUP($A892, [1]FA21_Ridership!$1:$1048576,13, 0)</f>
        <v>5</v>
      </c>
      <c r="U892">
        <f t="shared" si="65"/>
        <v>90</v>
      </c>
      <c r="V892" s="67">
        <f t="shared" si="66"/>
        <v>0.21</v>
      </c>
      <c r="W892">
        <v>0.81015800000000004</v>
      </c>
      <c r="X892" s="67">
        <f t="shared" si="67"/>
        <v>0.59599999999999997</v>
      </c>
      <c r="Y892">
        <v>5.0437999999999997E-2</v>
      </c>
      <c r="Z892" s="67">
        <f t="shared" si="68"/>
        <v>7.9000000000000001E-2</v>
      </c>
      <c r="AA892">
        <f>VLOOKUP($C892,[1]Disability!$1:$1048576,5,FALSE)</f>
        <v>0</v>
      </c>
      <c r="AB892" s="67">
        <f t="shared" si="69"/>
        <v>0</v>
      </c>
      <c r="AC892" t="e">
        <f>VLOOKUP($A892,#REF!,9,FALSE)</f>
        <v>#REF!</v>
      </c>
    </row>
    <row r="893" spans="1:29">
      <c r="A893">
        <v>55295</v>
      </c>
      <c r="B893">
        <v>892</v>
      </c>
      <c r="C893">
        <v>1700440</v>
      </c>
      <c r="D893" t="s">
        <v>4235</v>
      </c>
      <c r="E893" t="s">
        <v>4236</v>
      </c>
      <c r="G893" t="e">
        <f>VLOOKUP($H893,[1]BRT!$1:$1048576,1,0)</f>
        <v>#N/A</v>
      </c>
      <c r="H893" t="s">
        <v>4951</v>
      </c>
      <c r="I893">
        <v>37.582836999999998</v>
      </c>
      <c r="J893">
        <v>-122.02326600000001</v>
      </c>
      <c r="K893">
        <v>1397</v>
      </c>
      <c r="L893">
        <v>18</v>
      </c>
      <c r="M893">
        <v>3.3333333330000001</v>
      </c>
      <c r="N893">
        <v>4</v>
      </c>
      <c r="O893">
        <v>1</v>
      </c>
      <c r="P893">
        <v>5</v>
      </c>
      <c r="Q893" t="e">
        <f>VLOOKUP($A893,'[1]SheltersALL_2.17.22'!$1:$1048576,6,0)</f>
        <v>#N/A</v>
      </c>
      <c r="R893" t="str">
        <f>VLOOKUP($A893, [1]FA21_Ridership!$1:$1048576,11, 0)</f>
        <v>UNION CITY</v>
      </c>
      <c r="S893" t="str">
        <f>VLOOKUP($A893, [1]FA21_Ridership!$1:$1048576,12, 0)</f>
        <v>ALAMEDA</v>
      </c>
      <c r="T893">
        <f>VLOOKUP($A893, [1]FA21_Ridership!$1:$1048576,13, 0)</f>
        <v>9</v>
      </c>
      <c r="U893">
        <f t="shared" si="65"/>
        <v>90</v>
      </c>
      <c r="V893" s="67">
        <f t="shared" si="66"/>
        <v>0.21</v>
      </c>
      <c r="W893">
        <v>0.83855999999999997</v>
      </c>
      <c r="X893" s="67">
        <f t="shared" si="67"/>
        <v>0.64300000000000002</v>
      </c>
      <c r="Y893">
        <v>0.24284900000000001</v>
      </c>
      <c r="Z893" s="67">
        <f t="shared" si="68"/>
        <v>0.55800000000000005</v>
      </c>
      <c r="AA893">
        <f>VLOOKUP($C893,[1]Disability!$1:$1048576,5,FALSE)</f>
        <v>0</v>
      </c>
      <c r="AB893" s="67">
        <f t="shared" si="69"/>
        <v>0</v>
      </c>
      <c r="AC893" t="e">
        <f>VLOOKUP($A893,#REF!,9,FALSE)</f>
        <v>#REF!</v>
      </c>
    </row>
    <row r="894" spans="1:29">
      <c r="A894">
        <v>56400</v>
      </c>
      <c r="B894">
        <v>893</v>
      </c>
      <c r="C894">
        <v>1015090</v>
      </c>
      <c r="D894" t="s">
        <v>4235</v>
      </c>
      <c r="E894" t="s">
        <v>4236</v>
      </c>
      <c r="G894" t="e">
        <f>VLOOKUP($H894,[1]BRT!$1:$1048576,1,0)</f>
        <v>#N/A</v>
      </c>
      <c r="H894" t="s">
        <v>4952</v>
      </c>
      <c r="I894">
        <v>37.797406000000002</v>
      </c>
      <c r="J894">
        <v>-122.204773</v>
      </c>
      <c r="K894">
        <v>1475</v>
      </c>
      <c r="L894">
        <v>18</v>
      </c>
      <c r="M894">
        <v>3.3333333330000001</v>
      </c>
      <c r="N894">
        <v>4</v>
      </c>
      <c r="O894">
        <v>1</v>
      </c>
      <c r="P894">
        <v>5</v>
      </c>
      <c r="Q894" t="e">
        <f>VLOOKUP($A894,'[1]SheltersALL_2.17.22'!$1:$1048576,6,0)</f>
        <v>#N/A</v>
      </c>
      <c r="R894" t="str">
        <f>VLOOKUP($A894, [1]FA21_Ridership!$1:$1048576,11, 0)</f>
        <v>OAKLAND</v>
      </c>
      <c r="S894" t="str">
        <f>VLOOKUP($A894, [1]FA21_Ridership!$1:$1048576,12, 0)</f>
        <v>ALAMEDA</v>
      </c>
      <c r="T894">
        <f>VLOOKUP($A894, [1]FA21_Ridership!$1:$1048576,13, 0)</f>
        <v>3</v>
      </c>
      <c r="U894">
        <f t="shared" si="65"/>
        <v>90</v>
      </c>
      <c r="V894" s="67">
        <f t="shared" si="66"/>
        <v>0.21</v>
      </c>
      <c r="W894">
        <v>0.72357300000000002</v>
      </c>
      <c r="X894" s="67">
        <f t="shared" si="67"/>
        <v>0.44</v>
      </c>
      <c r="Y894">
        <v>0.33654400000000001</v>
      </c>
      <c r="Z894" s="67">
        <f t="shared" si="68"/>
        <v>0.68200000000000005</v>
      </c>
      <c r="AA894">
        <f>VLOOKUP($C894,[1]Disability!$1:$1048576,5,FALSE)</f>
        <v>0</v>
      </c>
      <c r="AB894" s="67">
        <f t="shared" si="69"/>
        <v>0</v>
      </c>
      <c r="AC894" t="e">
        <f>VLOOKUP($A894,#REF!,9,FALSE)</f>
        <v>#REF!</v>
      </c>
    </row>
    <row r="895" spans="1:29">
      <c r="A895">
        <v>56422</v>
      </c>
      <c r="B895">
        <v>894</v>
      </c>
      <c r="C895">
        <v>200360</v>
      </c>
      <c r="D895" t="s">
        <v>4235</v>
      </c>
      <c r="E895" t="s">
        <v>4236</v>
      </c>
      <c r="G895" t="e">
        <f>VLOOKUP($H895,[1]BRT!$1:$1048576,1,0)</f>
        <v>#N/A</v>
      </c>
      <c r="H895" t="s">
        <v>4953</v>
      </c>
      <c r="I895">
        <v>37.896509999999999</v>
      </c>
      <c r="J895">
        <v>-122.30109</v>
      </c>
      <c r="K895">
        <v>1447</v>
      </c>
      <c r="L895">
        <v>30</v>
      </c>
      <c r="M895">
        <v>2</v>
      </c>
      <c r="N895">
        <v>2</v>
      </c>
      <c r="O895">
        <v>1</v>
      </c>
      <c r="P895">
        <v>3</v>
      </c>
      <c r="Q895" t="e">
        <f>VLOOKUP($A895,'[1]SheltersALL_2.17.22'!$1:$1048576,6,0)</f>
        <v>#N/A</v>
      </c>
      <c r="R895" t="str">
        <f>VLOOKUP($A895, [1]FA21_Ridership!$1:$1048576,11, 0)</f>
        <v>ALBANY</v>
      </c>
      <c r="S895" t="str">
        <f>VLOOKUP($A895, [1]FA21_Ridership!$1:$1048576,12, 0)</f>
        <v>ALAMEDA</v>
      </c>
      <c r="T895">
        <f>VLOOKUP($A895, [1]FA21_Ridership!$1:$1048576,13, 0)</f>
        <v>1</v>
      </c>
      <c r="U895">
        <f t="shared" si="65"/>
        <v>90</v>
      </c>
      <c r="V895" s="67">
        <f t="shared" si="66"/>
        <v>0.21</v>
      </c>
      <c r="W895">
        <v>0.72362499999999996</v>
      </c>
      <c r="X895" s="67">
        <f t="shared" si="67"/>
        <v>0.441</v>
      </c>
      <c r="Y895">
        <v>0.25873800000000002</v>
      </c>
      <c r="Z895" s="67">
        <f t="shared" si="68"/>
        <v>0.58599999999999997</v>
      </c>
      <c r="AA895">
        <f>VLOOKUP($C895,[1]Disability!$1:$1048576,5,FALSE)</f>
        <v>1</v>
      </c>
      <c r="AB895" s="67">
        <f t="shared" si="69"/>
        <v>0.72499999999999998</v>
      </c>
      <c r="AC895" t="e">
        <f>VLOOKUP($A895,#REF!,9,FALSE)</f>
        <v>#REF!</v>
      </c>
    </row>
    <row r="896" spans="1:29">
      <c r="A896">
        <v>57344</v>
      </c>
      <c r="B896">
        <v>895</v>
      </c>
      <c r="C896">
        <v>9802390</v>
      </c>
      <c r="D896" t="s">
        <v>4235</v>
      </c>
      <c r="E896" t="s">
        <v>4236</v>
      </c>
      <c r="G896" t="e">
        <f>VLOOKUP($H896,[1]BRT!$1:$1048576,1,0)</f>
        <v>#N/A</v>
      </c>
      <c r="H896" t="s">
        <v>4954</v>
      </c>
      <c r="I896">
        <v>37.445279999999997</v>
      </c>
      <c r="J896">
        <v>-121.907239</v>
      </c>
      <c r="K896">
        <v>867</v>
      </c>
      <c r="L896">
        <v>30</v>
      </c>
      <c r="M896">
        <v>2</v>
      </c>
      <c r="N896">
        <v>2</v>
      </c>
      <c r="O896">
        <v>1</v>
      </c>
      <c r="P896">
        <v>3</v>
      </c>
      <c r="Q896" t="e">
        <f>VLOOKUP($A896,'[1]SheltersALL_2.17.22'!$1:$1048576,6,0)</f>
        <v>#N/A</v>
      </c>
      <c r="R896" t="str">
        <f>VLOOKUP($A896, [1]FA21_Ridership!$1:$1048576,11, 0)</f>
        <v>MILPITAS</v>
      </c>
      <c r="S896" t="str">
        <f>VLOOKUP($A896, [1]FA21_Ridership!$1:$1048576,12, 0)</f>
        <v>SANTA CLARA</v>
      </c>
      <c r="T896">
        <f>VLOOKUP($A896, [1]FA21_Ridership!$1:$1048576,13, 0)</f>
        <v>9</v>
      </c>
      <c r="U896">
        <f t="shared" si="65"/>
        <v>90</v>
      </c>
      <c r="V896" s="67">
        <f t="shared" si="66"/>
        <v>0.21</v>
      </c>
      <c r="W896">
        <v>0.88439299999999998</v>
      </c>
      <c r="X896" s="67">
        <f t="shared" si="67"/>
        <v>0.74299999999999999</v>
      </c>
      <c r="Y896">
        <v>4.4957999999999998E-2</v>
      </c>
      <c r="Z896" s="67">
        <f t="shared" si="68"/>
        <v>5.8000000000000003E-2</v>
      </c>
      <c r="AA896">
        <f>VLOOKUP($C896,[1]Disability!$1:$1048576,5,FALSE)</f>
        <v>0</v>
      </c>
      <c r="AB896" s="67">
        <f t="shared" si="69"/>
        <v>0</v>
      </c>
      <c r="AC896" t="e">
        <f>VLOOKUP($A896,#REF!,9,FALSE)</f>
        <v>#REF!</v>
      </c>
    </row>
    <row r="897" spans="1:29">
      <c r="A897">
        <v>59881</v>
      </c>
      <c r="B897">
        <v>896</v>
      </c>
      <c r="C897">
        <v>500180</v>
      </c>
      <c r="D897" t="s">
        <v>4235</v>
      </c>
      <c r="E897" t="s">
        <v>4236</v>
      </c>
      <c r="G897" t="e">
        <f>VLOOKUP($H897,[1]BRT!$1:$1048576,1,0)</f>
        <v>#N/A</v>
      </c>
      <c r="H897" t="s">
        <v>4955</v>
      </c>
      <c r="I897">
        <v>37.917085999999998</v>
      </c>
      <c r="J897">
        <v>-122.284372</v>
      </c>
      <c r="K897">
        <v>630</v>
      </c>
      <c r="L897">
        <v>30</v>
      </c>
      <c r="M897">
        <v>2</v>
      </c>
      <c r="N897">
        <v>2</v>
      </c>
      <c r="O897">
        <v>1</v>
      </c>
      <c r="P897">
        <v>3</v>
      </c>
      <c r="Q897" t="e">
        <f>VLOOKUP($A897,'[1]SheltersALL_2.17.22'!$1:$1048576,6,0)</f>
        <v>#N/A</v>
      </c>
      <c r="R897" t="str">
        <f>VLOOKUP($A897, [1]FA21_Ridership!$1:$1048576,11, 0)</f>
        <v>EL CERRITO</v>
      </c>
      <c r="S897" t="str">
        <f>VLOOKUP($A897, [1]FA21_Ridership!$1:$1048576,12, 0)</f>
        <v>CONTRA COSTA</v>
      </c>
      <c r="T897">
        <f>VLOOKUP($A897, [1]FA21_Ridership!$1:$1048576,13, 0)</f>
        <v>1</v>
      </c>
      <c r="U897">
        <f t="shared" si="65"/>
        <v>90</v>
      </c>
      <c r="V897" s="67">
        <f t="shared" si="66"/>
        <v>0.21</v>
      </c>
      <c r="W897">
        <v>0.45534000000000002</v>
      </c>
      <c r="X897" s="67">
        <f t="shared" si="67"/>
        <v>0.155</v>
      </c>
      <c r="Y897">
        <v>0.113592</v>
      </c>
      <c r="Z897" s="67">
        <f t="shared" si="68"/>
        <v>0.28100000000000003</v>
      </c>
      <c r="AA897">
        <f>VLOOKUP($C897,[1]Disability!$1:$1048576,5,FALSE)</f>
        <v>0</v>
      </c>
      <c r="AB897" s="67">
        <f t="shared" si="69"/>
        <v>0</v>
      </c>
      <c r="AC897" t="e">
        <f>VLOOKUP($A897,#REF!,9,FALSE)</f>
        <v>#REF!</v>
      </c>
    </row>
    <row r="898" spans="1:29">
      <c r="A898">
        <v>55174</v>
      </c>
      <c r="B898">
        <v>897</v>
      </c>
      <c r="C898">
        <v>1300450</v>
      </c>
      <c r="D898" t="s">
        <v>4235</v>
      </c>
      <c r="E898" t="s">
        <v>4236</v>
      </c>
      <c r="G898" t="e">
        <f>VLOOKUP($H898,[1]BRT!$1:$1048576,1,0)</f>
        <v>#N/A</v>
      </c>
      <c r="H898" t="s">
        <v>4549</v>
      </c>
      <c r="I898">
        <v>37.948394</v>
      </c>
      <c r="J898">
        <v>-122.364974</v>
      </c>
      <c r="K898">
        <v>1240</v>
      </c>
      <c r="L898">
        <v>30</v>
      </c>
      <c r="M898">
        <v>2</v>
      </c>
      <c r="N898">
        <v>2</v>
      </c>
      <c r="O898">
        <v>1</v>
      </c>
      <c r="P898">
        <v>3</v>
      </c>
      <c r="Q898" t="e">
        <f>VLOOKUP($A898,'[1]SheltersALL_2.17.22'!$1:$1048576,6,0)</f>
        <v>#N/A</v>
      </c>
      <c r="R898" t="str">
        <f>VLOOKUP($A898, [1]FA21_Ridership!$1:$1048576,11, 0)</f>
        <v>RICHMOND</v>
      </c>
      <c r="S898" t="str">
        <f>VLOOKUP($A898, [1]FA21_Ridership!$1:$1048576,12, 0)</f>
        <v>CONTRA COSTA</v>
      </c>
      <c r="T898">
        <f>VLOOKUP($A898, [1]FA21_Ridership!$1:$1048576,13, 0)</f>
        <v>1</v>
      </c>
      <c r="U898">
        <f t="shared" ref="U898:U961" si="70">$L898*$P898</f>
        <v>90</v>
      </c>
      <c r="V898" s="67">
        <f t="shared" ref="V898:V930" si="71">_xlfn.PERCENTRANK.INC($U$2:$U$4161,U898)</f>
        <v>0.21</v>
      </c>
      <c r="W898">
        <v>0.36470599999999997</v>
      </c>
      <c r="X898" s="67">
        <f t="shared" ref="X898:X961" si="72">_xlfn.PERCENTRANK.INC($W$2:$W$4161,W898)</f>
        <v>0.10299999999999999</v>
      </c>
      <c r="Y898">
        <v>0.11235299999999999</v>
      </c>
      <c r="Z898" s="67">
        <f t="shared" ref="Z898:Z961" si="73">_xlfn.PERCENTRANK.INC($Y$2:$Y$4161,Y898)</f>
        <v>0.27800000000000002</v>
      </c>
      <c r="AA898">
        <f>VLOOKUP($C898,[1]Disability!$1:$1048576,5,FALSE)</f>
        <v>0</v>
      </c>
      <c r="AB898" s="67">
        <f t="shared" ref="AB898:AB961" si="74">_xlfn.PERCENTRANK.INC($AA$2:$AA$4163,AA898)</f>
        <v>0</v>
      </c>
      <c r="AC898" t="e">
        <f>VLOOKUP($A898,#REF!,9,FALSE)</f>
        <v>#REF!</v>
      </c>
    </row>
    <row r="899" spans="1:29">
      <c r="A899">
        <v>51499</v>
      </c>
      <c r="B899">
        <v>898</v>
      </c>
      <c r="C899">
        <v>1300330</v>
      </c>
      <c r="D899" t="s">
        <v>4235</v>
      </c>
      <c r="E899" t="s">
        <v>4236</v>
      </c>
      <c r="G899" t="e">
        <f>VLOOKUP($H899,[1]BRT!$1:$1048576,1,0)</f>
        <v>#N/A</v>
      </c>
      <c r="H899" t="s">
        <v>4956</v>
      </c>
      <c r="I899">
        <v>37.939892</v>
      </c>
      <c r="J899">
        <v>-122.347424</v>
      </c>
      <c r="K899">
        <v>840</v>
      </c>
      <c r="L899">
        <v>30</v>
      </c>
      <c r="M899">
        <v>2</v>
      </c>
      <c r="N899">
        <v>2</v>
      </c>
      <c r="O899">
        <v>1</v>
      </c>
      <c r="P899">
        <v>3</v>
      </c>
      <c r="Q899" t="str">
        <f>VLOOKUP($A899,'[1]SheltersALL_2.17.22'!$1:$1048576,6,0)</f>
        <v>Oakland</v>
      </c>
      <c r="R899" t="str">
        <f>VLOOKUP($A899, [1]FA21_Ridership!$1:$1048576,11, 0)</f>
        <v>RICHMOND</v>
      </c>
      <c r="S899" t="str">
        <f>VLOOKUP($A899, [1]FA21_Ridership!$1:$1048576,12, 0)</f>
        <v>CONTRA COSTA</v>
      </c>
      <c r="T899">
        <f>VLOOKUP($A899, [1]FA21_Ridership!$1:$1048576,13, 0)</f>
        <v>1</v>
      </c>
      <c r="U899">
        <f t="shared" si="70"/>
        <v>90</v>
      </c>
      <c r="V899" s="67">
        <f t="shared" si="71"/>
        <v>0.21</v>
      </c>
      <c r="W899">
        <v>0.89252299999999996</v>
      </c>
      <c r="X899" s="67">
        <f t="shared" si="72"/>
        <v>0.75700000000000001</v>
      </c>
      <c r="Y899">
        <v>0.64836400000000005</v>
      </c>
      <c r="Z899" s="67">
        <f t="shared" si="73"/>
        <v>0.96499999999999997</v>
      </c>
      <c r="AA899">
        <f>VLOOKUP($C899,[1]Disability!$1:$1048576,5,FALSE)</f>
        <v>1</v>
      </c>
      <c r="AB899" s="67">
        <f t="shared" si="74"/>
        <v>0.72499999999999998</v>
      </c>
      <c r="AC899" t="e">
        <f>VLOOKUP($A899,#REF!,9,FALSE)</f>
        <v>#REF!</v>
      </c>
    </row>
    <row r="900" spans="1:29">
      <c r="A900">
        <v>54898</v>
      </c>
      <c r="B900">
        <v>899</v>
      </c>
      <c r="C900">
        <v>500430</v>
      </c>
      <c r="D900" t="s">
        <v>4235</v>
      </c>
      <c r="E900" t="s">
        <v>4236</v>
      </c>
      <c r="G900" t="e">
        <f>VLOOKUP($H900,[1]BRT!$1:$1048576,1,0)</f>
        <v>#N/A</v>
      </c>
      <c r="H900" t="s">
        <v>4800</v>
      </c>
      <c r="I900">
        <v>37.936421000000003</v>
      </c>
      <c r="J900">
        <v>-122.316519</v>
      </c>
      <c r="K900">
        <v>630</v>
      </c>
      <c r="L900">
        <v>30</v>
      </c>
      <c r="M900">
        <v>2</v>
      </c>
      <c r="N900">
        <v>2</v>
      </c>
      <c r="O900">
        <v>1</v>
      </c>
      <c r="P900">
        <v>3</v>
      </c>
      <c r="Q900" t="e">
        <f>VLOOKUP($A900,'[1]SheltersALL_2.17.22'!$1:$1048576,6,0)</f>
        <v>#N/A</v>
      </c>
      <c r="R900" t="str">
        <f>VLOOKUP($A900, [1]FA21_Ridership!$1:$1048576,11, 0)</f>
        <v>EL CERRITO</v>
      </c>
      <c r="S900" t="str">
        <f>VLOOKUP($A900, [1]FA21_Ridership!$1:$1048576,12, 0)</f>
        <v>CONTRA COSTA</v>
      </c>
      <c r="T900">
        <f>VLOOKUP($A900, [1]FA21_Ridership!$1:$1048576,13, 0)</f>
        <v>1</v>
      </c>
      <c r="U900">
        <f t="shared" si="70"/>
        <v>90</v>
      </c>
      <c r="V900" s="67">
        <f t="shared" si="71"/>
        <v>0.21</v>
      </c>
      <c r="W900">
        <v>0.38623800000000003</v>
      </c>
      <c r="X900" s="67">
        <f t="shared" si="72"/>
        <v>0.115</v>
      </c>
      <c r="Y900">
        <v>0.17857100000000001</v>
      </c>
      <c r="Z900" s="67">
        <f t="shared" si="73"/>
        <v>0.436</v>
      </c>
      <c r="AA900">
        <f>VLOOKUP($C900,[1]Disability!$1:$1048576,5,FALSE)</f>
        <v>0</v>
      </c>
      <c r="AB900" s="67">
        <f t="shared" si="74"/>
        <v>0</v>
      </c>
      <c r="AC900" t="e">
        <f>VLOOKUP($A900,#REF!,9,FALSE)</f>
        <v>#REF!</v>
      </c>
    </row>
    <row r="901" spans="1:29">
      <c r="A901">
        <v>58226</v>
      </c>
      <c r="B901">
        <v>900</v>
      </c>
      <c r="C901">
        <v>9901390</v>
      </c>
      <c r="D901" t="s">
        <v>4235</v>
      </c>
      <c r="E901" t="s">
        <v>4236</v>
      </c>
      <c r="G901" t="e">
        <f>VLOOKUP($H901,[1]BRT!$1:$1048576,1,0)</f>
        <v>#N/A</v>
      </c>
      <c r="H901" t="s">
        <v>4957</v>
      </c>
      <c r="I901">
        <v>37.906661</v>
      </c>
      <c r="J901">
        <v>-122.274612</v>
      </c>
      <c r="K901">
        <v>630</v>
      </c>
      <c r="L901">
        <v>30</v>
      </c>
      <c r="M901">
        <v>2</v>
      </c>
      <c r="N901">
        <v>2</v>
      </c>
      <c r="O901">
        <v>1</v>
      </c>
      <c r="P901">
        <v>3</v>
      </c>
      <c r="Q901" t="e">
        <f>VLOOKUP($A901,'[1]SheltersALL_2.17.22'!$1:$1048576,6,0)</f>
        <v>#N/A</v>
      </c>
      <c r="R901" t="str">
        <f>VLOOKUP($A901, [1]FA21_Ridership!$1:$1048576,11, 0)</f>
        <v>COUNTY-CONTRA COSTA</v>
      </c>
      <c r="S901" t="str">
        <f>VLOOKUP($A901, [1]FA21_Ridership!$1:$1048576,12, 0)</f>
        <v>CONTRA COSTA</v>
      </c>
      <c r="T901">
        <f>VLOOKUP($A901, [1]FA21_Ridership!$1:$1048576,13, 0)</f>
        <v>1</v>
      </c>
      <c r="U901">
        <f t="shared" si="70"/>
        <v>90</v>
      </c>
      <c r="V901" s="67">
        <f t="shared" si="71"/>
        <v>0.21</v>
      </c>
      <c r="W901">
        <v>0.36726799999999998</v>
      </c>
      <c r="X901" s="67">
        <f t="shared" si="72"/>
        <v>0.105</v>
      </c>
      <c r="Y901">
        <v>0.13917499999999999</v>
      </c>
      <c r="Z901" s="67">
        <f t="shared" si="73"/>
        <v>0.33500000000000002</v>
      </c>
      <c r="AA901">
        <f>VLOOKUP($C901,[1]Disability!$1:$1048576,5,FALSE)</f>
        <v>0</v>
      </c>
      <c r="AB901" s="67">
        <f t="shared" si="74"/>
        <v>0</v>
      </c>
      <c r="AC901" t="e">
        <f>VLOOKUP($A901,#REF!,9,FALSE)</f>
        <v>#REF!</v>
      </c>
    </row>
    <row r="902" spans="1:29">
      <c r="A902">
        <v>57670</v>
      </c>
      <c r="B902">
        <v>901</v>
      </c>
      <c r="C902">
        <v>500450</v>
      </c>
      <c r="D902" t="s">
        <v>4235</v>
      </c>
      <c r="E902" t="s">
        <v>4236</v>
      </c>
      <c r="G902" t="e">
        <f>VLOOKUP($H902,[1]BRT!$1:$1048576,1,0)</f>
        <v>#N/A</v>
      </c>
      <c r="H902" t="s">
        <v>4958</v>
      </c>
      <c r="I902">
        <v>37.935982000000003</v>
      </c>
      <c r="J902">
        <v>-122.309319</v>
      </c>
      <c r="K902">
        <v>630</v>
      </c>
      <c r="L902">
        <v>30</v>
      </c>
      <c r="M902">
        <v>2</v>
      </c>
      <c r="N902">
        <v>2</v>
      </c>
      <c r="O902">
        <v>1</v>
      </c>
      <c r="P902">
        <v>3</v>
      </c>
      <c r="Q902" t="e">
        <f>VLOOKUP($A902,'[1]SheltersALL_2.17.22'!$1:$1048576,6,0)</f>
        <v>#N/A</v>
      </c>
      <c r="R902" t="str">
        <f>VLOOKUP($A902, [1]FA21_Ridership!$1:$1048576,11, 0)</f>
        <v>EL CERRITO</v>
      </c>
      <c r="S902" t="str">
        <f>VLOOKUP($A902, [1]FA21_Ridership!$1:$1048576,12, 0)</f>
        <v>CONTRA COSTA</v>
      </c>
      <c r="T902">
        <f>VLOOKUP($A902, [1]FA21_Ridership!$1:$1048576,13, 0)</f>
        <v>1</v>
      </c>
      <c r="U902">
        <f t="shared" si="70"/>
        <v>90</v>
      </c>
      <c r="V902" s="67">
        <f t="shared" si="71"/>
        <v>0.21</v>
      </c>
      <c r="W902">
        <v>0.237986</v>
      </c>
      <c r="X902" s="67">
        <f t="shared" si="72"/>
        <v>3.4000000000000002E-2</v>
      </c>
      <c r="Y902">
        <v>1.0297000000000001E-2</v>
      </c>
      <c r="Z902" s="67">
        <f t="shared" si="73"/>
        <v>7.0000000000000001E-3</v>
      </c>
      <c r="AA902">
        <f>VLOOKUP($C902,[1]Disability!$1:$1048576,5,FALSE)</f>
        <v>0</v>
      </c>
      <c r="AB902" s="67">
        <f t="shared" si="74"/>
        <v>0</v>
      </c>
      <c r="AC902" t="e">
        <f>VLOOKUP($A902,#REF!,9,FALSE)</f>
        <v>#REF!</v>
      </c>
    </row>
    <row r="903" spans="1:29">
      <c r="A903">
        <v>50390</v>
      </c>
      <c r="B903">
        <v>902</v>
      </c>
      <c r="C903">
        <v>1500880</v>
      </c>
      <c r="D903" t="s">
        <v>4235</v>
      </c>
      <c r="E903" t="s">
        <v>4236</v>
      </c>
      <c r="G903" t="e">
        <f>VLOOKUP($H903,[1]BRT!$1:$1048576,1,0)</f>
        <v>#N/A</v>
      </c>
      <c r="H903" t="s">
        <v>4732</v>
      </c>
      <c r="I903">
        <v>37.722372</v>
      </c>
      <c r="J903">
        <v>-122.16583</v>
      </c>
      <c r="K903">
        <v>990</v>
      </c>
      <c r="L903">
        <v>30</v>
      </c>
      <c r="M903">
        <v>2</v>
      </c>
      <c r="N903">
        <v>2</v>
      </c>
      <c r="O903">
        <v>1</v>
      </c>
      <c r="P903">
        <v>3</v>
      </c>
      <c r="Q903" t="e">
        <f>VLOOKUP($A903,'[1]SheltersALL_2.17.22'!$1:$1048576,6,0)</f>
        <v>#N/A</v>
      </c>
      <c r="R903" t="str">
        <f>VLOOKUP($A903, [1]FA21_Ridership!$1:$1048576,11, 0)</f>
        <v>SAN LEANDRO</v>
      </c>
      <c r="S903" t="str">
        <f>VLOOKUP($A903, [1]FA21_Ridership!$1:$1048576,12, 0)</f>
        <v>ALAMEDA</v>
      </c>
      <c r="T903">
        <f>VLOOKUP($A903, [1]FA21_Ridership!$1:$1048576,13, 0)</f>
        <v>3</v>
      </c>
      <c r="U903">
        <f t="shared" si="70"/>
        <v>90</v>
      </c>
      <c r="V903" s="67">
        <f t="shared" si="71"/>
        <v>0.21</v>
      </c>
      <c r="W903">
        <v>0.88931899999999997</v>
      </c>
      <c r="X903" s="67">
        <f t="shared" si="72"/>
        <v>0.75</v>
      </c>
      <c r="Y903">
        <v>0.296624</v>
      </c>
      <c r="Z903" s="67">
        <f t="shared" si="73"/>
        <v>0.63200000000000001</v>
      </c>
      <c r="AA903">
        <f>VLOOKUP($C903,[1]Disability!$1:$1048576,5,FALSE)</f>
        <v>0</v>
      </c>
      <c r="AB903" s="67">
        <f t="shared" si="74"/>
        <v>0</v>
      </c>
      <c r="AC903" t="e">
        <f>VLOOKUP($A903,#REF!,9,FALSE)</f>
        <v>#REF!</v>
      </c>
    </row>
    <row r="904" spans="1:29">
      <c r="A904">
        <v>55012</v>
      </c>
      <c r="B904">
        <v>903</v>
      </c>
      <c r="C904">
        <v>1301310</v>
      </c>
      <c r="D904" t="s">
        <v>4235</v>
      </c>
      <c r="E904" t="s">
        <v>4236</v>
      </c>
      <c r="G904" t="e">
        <f>VLOOKUP($H904,[1]BRT!$1:$1048576,1,0)</f>
        <v>#N/A</v>
      </c>
      <c r="H904" t="s">
        <v>4959</v>
      </c>
      <c r="I904">
        <v>37.925415999999998</v>
      </c>
      <c r="J904">
        <v>-122.327347</v>
      </c>
      <c r="K904">
        <v>1235</v>
      </c>
      <c r="L904">
        <v>30</v>
      </c>
      <c r="M904">
        <v>2</v>
      </c>
      <c r="N904">
        <v>2</v>
      </c>
      <c r="O904">
        <v>1</v>
      </c>
      <c r="P904">
        <v>3</v>
      </c>
      <c r="Q904" t="e">
        <f>VLOOKUP($A904,'[1]SheltersALL_2.17.22'!$1:$1048576,6,0)</f>
        <v>#N/A</v>
      </c>
      <c r="R904" t="str">
        <f>VLOOKUP($A904, [1]FA21_Ridership!$1:$1048576,11, 0)</f>
        <v>RICHMOND</v>
      </c>
      <c r="S904" t="str">
        <f>VLOOKUP($A904, [1]FA21_Ridership!$1:$1048576,12, 0)</f>
        <v>CONTRA COSTA</v>
      </c>
      <c r="T904">
        <f>VLOOKUP($A904, [1]FA21_Ridership!$1:$1048576,13, 0)</f>
        <v>1</v>
      </c>
      <c r="U904">
        <f t="shared" si="70"/>
        <v>90</v>
      </c>
      <c r="V904" s="67">
        <f t="shared" si="71"/>
        <v>0.21</v>
      </c>
      <c r="W904">
        <v>0.88493900000000003</v>
      </c>
      <c r="X904" s="67">
        <f t="shared" si="72"/>
        <v>0.74299999999999999</v>
      </c>
      <c r="Y904">
        <v>8.9803999999999995E-2</v>
      </c>
      <c r="Z904" s="67">
        <f t="shared" si="73"/>
        <v>0.20899999999999999</v>
      </c>
      <c r="AA904">
        <f>VLOOKUP($C904,[1]Disability!$1:$1048576,5,FALSE)</f>
        <v>0</v>
      </c>
      <c r="AB904" s="67">
        <f t="shared" si="74"/>
        <v>0</v>
      </c>
      <c r="AC904" t="e">
        <f>VLOOKUP($A904,#REF!,9,FALSE)</f>
        <v>#REF!</v>
      </c>
    </row>
    <row r="905" spans="1:29">
      <c r="A905">
        <v>55713</v>
      </c>
      <c r="B905">
        <v>904</v>
      </c>
      <c r="C905">
        <v>1500890</v>
      </c>
      <c r="D905" t="s">
        <v>4235</v>
      </c>
      <c r="E905" t="s">
        <v>4236</v>
      </c>
      <c r="G905" t="e">
        <f>VLOOKUP($H905,[1]BRT!$1:$1048576,1,0)</f>
        <v>#N/A</v>
      </c>
      <c r="H905" t="s">
        <v>4960</v>
      </c>
      <c r="I905">
        <v>37.721052</v>
      </c>
      <c r="J905">
        <v>-122.170134</v>
      </c>
      <c r="K905">
        <v>990</v>
      </c>
      <c r="L905">
        <v>30</v>
      </c>
      <c r="M905">
        <v>2</v>
      </c>
      <c r="N905">
        <v>2</v>
      </c>
      <c r="O905">
        <v>1</v>
      </c>
      <c r="P905">
        <v>3</v>
      </c>
      <c r="Q905" t="str">
        <f>VLOOKUP($A905,'[1]SheltersALL_2.17.22'!$1:$1048576,6,0)</f>
        <v>San Leandro</v>
      </c>
      <c r="R905" t="str">
        <f>VLOOKUP($A905, [1]FA21_Ridership!$1:$1048576,11, 0)</f>
        <v>SAN LEANDRO</v>
      </c>
      <c r="S905" t="str">
        <f>VLOOKUP($A905, [1]FA21_Ridership!$1:$1048576,12, 0)</f>
        <v>ALAMEDA</v>
      </c>
      <c r="T905">
        <f>VLOOKUP($A905, [1]FA21_Ridership!$1:$1048576,13, 0)</f>
        <v>3</v>
      </c>
      <c r="U905">
        <f t="shared" si="70"/>
        <v>90</v>
      </c>
      <c r="V905" s="67">
        <f t="shared" si="71"/>
        <v>0.21</v>
      </c>
      <c r="W905">
        <v>0.74712599999999996</v>
      </c>
      <c r="X905" s="67">
        <f t="shared" si="72"/>
        <v>0.47299999999999998</v>
      </c>
      <c r="Y905">
        <v>0.192244</v>
      </c>
      <c r="Z905" s="67">
        <f t="shared" si="73"/>
        <v>0.46200000000000002</v>
      </c>
      <c r="AA905">
        <f>VLOOKUP($C905,[1]Disability!$1:$1048576,5,FALSE)</f>
        <v>0</v>
      </c>
      <c r="AB905" s="67">
        <f t="shared" si="74"/>
        <v>0</v>
      </c>
      <c r="AC905" t="e">
        <f>VLOOKUP($A905,#REF!,9,FALSE)</f>
        <v>#REF!</v>
      </c>
    </row>
    <row r="906" spans="1:29">
      <c r="A906">
        <v>59844</v>
      </c>
      <c r="B906">
        <v>905</v>
      </c>
      <c r="C906">
        <v>1600200</v>
      </c>
      <c r="D906" t="s">
        <v>4235</v>
      </c>
      <c r="E906" t="s">
        <v>4236</v>
      </c>
      <c r="G906" t="e">
        <f>VLOOKUP($H906,[1]BRT!$1:$1048576,1,0)</f>
        <v>#N/A</v>
      </c>
      <c r="H906" t="s">
        <v>4961</v>
      </c>
      <c r="I906">
        <v>37.957526000000001</v>
      </c>
      <c r="J906">
        <v>-122.34156</v>
      </c>
      <c r="K906">
        <v>780</v>
      </c>
      <c r="L906">
        <v>30</v>
      </c>
      <c r="M906">
        <v>2</v>
      </c>
      <c r="N906">
        <v>2</v>
      </c>
      <c r="O906">
        <v>1</v>
      </c>
      <c r="P906">
        <v>3</v>
      </c>
      <c r="Q906" t="e">
        <f>VLOOKUP($A906,'[1]SheltersALL_2.17.22'!$1:$1048576,6,0)</f>
        <v>#N/A</v>
      </c>
      <c r="R906" t="str">
        <f>VLOOKUP($A906, [1]FA21_Ridership!$1:$1048576,11, 0)</f>
        <v>SAN PABLO</v>
      </c>
      <c r="S906" t="str">
        <f>VLOOKUP($A906, [1]FA21_Ridership!$1:$1048576,12, 0)</f>
        <v>CONTRA COSTA</v>
      </c>
      <c r="T906">
        <f>VLOOKUP($A906, [1]FA21_Ridership!$1:$1048576,13, 0)</f>
        <v>1</v>
      </c>
      <c r="U906">
        <f t="shared" si="70"/>
        <v>90</v>
      </c>
      <c r="V906" s="67">
        <f t="shared" si="71"/>
        <v>0.21</v>
      </c>
      <c r="W906">
        <v>0.93111299999999997</v>
      </c>
      <c r="X906" s="67">
        <f t="shared" si="72"/>
        <v>0.83799999999999997</v>
      </c>
      <c r="Y906">
        <v>0.39917900000000001</v>
      </c>
      <c r="Z906" s="67">
        <f t="shared" si="73"/>
        <v>0.76300000000000001</v>
      </c>
      <c r="AA906">
        <f>VLOOKUP($C906,[1]Disability!$1:$1048576,5,FALSE)</f>
        <v>3</v>
      </c>
      <c r="AB906" s="67">
        <f t="shared" si="74"/>
        <v>0.96499999999999997</v>
      </c>
      <c r="AC906" t="e">
        <f>VLOOKUP($A906,#REF!,9,FALSE)</f>
        <v>#REF!</v>
      </c>
    </row>
    <row r="907" spans="1:29">
      <c r="A907">
        <v>55243</v>
      </c>
      <c r="B907">
        <v>906</v>
      </c>
      <c r="C907">
        <v>706720</v>
      </c>
      <c r="D907" t="s">
        <v>4235</v>
      </c>
      <c r="E907" t="s">
        <v>4236</v>
      </c>
      <c r="G907" t="e">
        <f>VLOOKUP($H907,[1]BRT!$1:$1048576,1,0)</f>
        <v>#N/A</v>
      </c>
      <c r="H907" t="s">
        <v>4962</v>
      </c>
      <c r="I907">
        <v>37.531385999999998</v>
      </c>
      <c r="J907">
        <v>-121.93719</v>
      </c>
      <c r="K907">
        <v>1020</v>
      </c>
      <c r="L907">
        <v>30</v>
      </c>
      <c r="M907">
        <v>2</v>
      </c>
      <c r="N907">
        <v>2</v>
      </c>
      <c r="O907">
        <v>1</v>
      </c>
      <c r="P907">
        <v>3</v>
      </c>
      <c r="Q907" t="e">
        <f>VLOOKUP($A907,'[1]SheltersALL_2.17.22'!$1:$1048576,6,0)</f>
        <v>#N/A</v>
      </c>
      <c r="R907" t="str">
        <f>VLOOKUP($A907, [1]FA21_Ridership!$1:$1048576,11, 0)</f>
        <v>FREMONT</v>
      </c>
      <c r="S907" t="str">
        <f>VLOOKUP($A907, [1]FA21_Ridership!$1:$1048576,12, 0)</f>
        <v>ALAMEDA</v>
      </c>
      <c r="T907">
        <f>VLOOKUP($A907, [1]FA21_Ridership!$1:$1048576,13, 0)</f>
        <v>5</v>
      </c>
      <c r="U907">
        <f t="shared" si="70"/>
        <v>90</v>
      </c>
      <c r="V907" s="67">
        <f t="shared" si="71"/>
        <v>0.21</v>
      </c>
      <c r="W907">
        <v>0.81015800000000004</v>
      </c>
      <c r="X907" s="67">
        <f t="shared" si="72"/>
        <v>0.59599999999999997</v>
      </c>
      <c r="Y907">
        <v>5.0437999999999997E-2</v>
      </c>
      <c r="Z907" s="67">
        <f t="shared" si="73"/>
        <v>7.9000000000000001E-2</v>
      </c>
      <c r="AA907">
        <f>VLOOKUP($C907,[1]Disability!$1:$1048576,5,FALSE)</f>
        <v>0</v>
      </c>
      <c r="AB907" s="67">
        <f t="shared" si="74"/>
        <v>0</v>
      </c>
      <c r="AC907" t="e">
        <f>VLOOKUP($A907,#REF!,9,FALSE)</f>
        <v>#REF!</v>
      </c>
    </row>
    <row r="908" spans="1:29">
      <c r="A908">
        <v>55807</v>
      </c>
      <c r="B908">
        <v>907</v>
      </c>
      <c r="C908">
        <v>300310</v>
      </c>
      <c r="D908" t="s">
        <v>4235</v>
      </c>
      <c r="E908" t="s">
        <v>4236</v>
      </c>
      <c r="G908" t="e">
        <f>VLOOKUP($H908,[1]BRT!$1:$1048576,1,0)</f>
        <v>#N/A</v>
      </c>
      <c r="H908" t="s">
        <v>4963</v>
      </c>
      <c r="I908">
        <v>37.858547999999999</v>
      </c>
      <c r="J908">
        <v>-122.293665</v>
      </c>
      <c r="K908">
        <v>1080</v>
      </c>
      <c r="L908">
        <v>30</v>
      </c>
      <c r="M908">
        <v>2</v>
      </c>
      <c r="N908">
        <v>2</v>
      </c>
      <c r="O908">
        <v>1</v>
      </c>
      <c r="P908">
        <v>3</v>
      </c>
      <c r="Q908" t="e">
        <f>VLOOKUP($A908,'[1]SheltersALL_2.17.22'!$1:$1048576,6,0)</f>
        <v>#N/A</v>
      </c>
      <c r="R908" t="str">
        <f>VLOOKUP($A908, [1]FA21_Ridership!$1:$1048576,11, 0)</f>
        <v>BERKELEY</v>
      </c>
      <c r="S908" t="str">
        <f>VLOOKUP($A908, [1]FA21_Ridership!$1:$1048576,12, 0)</f>
        <v>ALAMEDA</v>
      </c>
      <c r="T908">
        <f>VLOOKUP($A908, [1]FA21_Ridership!$1:$1048576,13, 0)</f>
        <v>1</v>
      </c>
      <c r="U908">
        <f t="shared" si="70"/>
        <v>90</v>
      </c>
      <c r="V908" s="67">
        <f t="shared" si="71"/>
        <v>0.21</v>
      </c>
      <c r="W908">
        <v>0.31289899999999998</v>
      </c>
      <c r="X908" s="67">
        <f t="shared" si="72"/>
        <v>7.5999999999999998E-2</v>
      </c>
      <c r="Y908">
        <v>0.16028100000000001</v>
      </c>
      <c r="Z908" s="67">
        <f t="shared" si="73"/>
        <v>0.38500000000000001</v>
      </c>
      <c r="AA908">
        <f>VLOOKUP($C908,[1]Disability!$1:$1048576,5,FALSE)</f>
        <v>0</v>
      </c>
      <c r="AB908" s="67">
        <f t="shared" si="74"/>
        <v>0</v>
      </c>
      <c r="AC908" t="e">
        <f>VLOOKUP($A908,#REF!,9,FALSE)</f>
        <v>#REF!</v>
      </c>
    </row>
    <row r="909" spans="1:29">
      <c r="A909">
        <v>55687</v>
      </c>
      <c r="B909">
        <v>908</v>
      </c>
      <c r="C909">
        <v>1300410</v>
      </c>
      <c r="D909" t="s">
        <v>4235</v>
      </c>
      <c r="E909" t="s">
        <v>4236</v>
      </c>
      <c r="G909" t="e">
        <f>VLOOKUP($H909,[1]BRT!$1:$1048576,1,0)</f>
        <v>#N/A</v>
      </c>
      <c r="H909" t="s">
        <v>4716</v>
      </c>
      <c r="I909">
        <v>37.938229999999997</v>
      </c>
      <c r="J909">
        <v>-122.363343</v>
      </c>
      <c r="K909">
        <v>1201</v>
      </c>
      <c r="L909">
        <v>30</v>
      </c>
      <c r="M909">
        <v>2</v>
      </c>
      <c r="N909">
        <v>2</v>
      </c>
      <c r="O909">
        <v>1</v>
      </c>
      <c r="P909">
        <v>3</v>
      </c>
      <c r="Q909" t="e">
        <f>VLOOKUP($A909,'[1]SheltersALL_2.17.22'!$1:$1048576,6,0)</f>
        <v>#N/A</v>
      </c>
      <c r="R909" t="str">
        <f>VLOOKUP($A909, [1]FA21_Ridership!$1:$1048576,11, 0)</f>
        <v>RICHMOND</v>
      </c>
      <c r="S909" t="str">
        <f>VLOOKUP($A909, [1]FA21_Ridership!$1:$1048576,12, 0)</f>
        <v>CONTRA COSTA</v>
      </c>
      <c r="T909">
        <f>VLOOKUP($A909, [1]FA21_Ridership!$1:$1048576,13, 0)</f>
        <v>1</v>
      </c>
      <c r="U909">
        <f t="shared" si="70"/>
        <v>90</v>
      </c>
      <c r="V909" s="67">
        <f t="shared" si="71"/>
        <v>0.21</v>
      </c>
      <c r="W909">
        <v>1</v>
      </c>
      <c r="X909" s="67">
        <f t="shared" si="72"/>
        <v>0.98899999999999999</v>
      </c>
      <c r="Y909">
        <v>0.42618699999999998</v>
      </c>
      <c r="Z909" s="67">
        <f t="shared" si="73"/>
        <v>0.78900000000000003</v>
      </c>
      <c r="AA909">
        <f>VLOOKUP($C909,[1]Disability!$1:$1048576,5,FALSE)</f>
        <v>4</v>
      </c>
      <c r="AB909" s="67">
        <f t="shared" si="74"/>
        <v>0.97699999999999998</v>
      </c>
      <c r="AC909" t="e">
        <f>VLOOKUP($A909,#REF!,9,FALSE)</f>
        <v>#REF!</v>
      </c>
    </row>
    <row r="910" spans="1:29">
      <c r="A910">
        <v>57754</v>
      </c>
      <c r="B910">
        <v>909</v>
      </c>
      <c r="C910">
        <v>1021160</v>
      </c>
      <c r="D910" t="s">
        <v>4235</v>
      </c>
      <c r="E910" t="s">
        <v>4236</v>
      </c>
      <c r="G910" t="e">
        <f>VLOOKUP($H910,[1]BRT!$1:$1048576,1,0)</f>
        <v>#N/A</v>
      </c>
      <c r="H910" t="s">
        <v>4964</v>
      </c>
      <c r="I910">
        <v>37.814999999999998</v>
      </c>
      <c r="J910">
        <v>-122.237792</v>
      </c>
      <c r="K910">
        <v>968</v>
      </c>
      <c r="L910">
        <v>30</v>
      </c>
      <c r="M910">
        <v>2</v>
      </c>
      <c r="N910">
        <v>2</v>
      </c>
      <c r="O910">
        <v>1</v>
      </c>
      <c r="P910">
        <v>3</v>
      </c>
      <c r="Q910" t="e">
        <f>VLOOKUP($A910,'[1]SheltersALL_2.17.22'!$1:$1048576,6,0)</f>
        <v>#N/A</v>
      </c>
      <c r="R910" t="str">
        <f>VLOOKUP($A910, [1]FA21_Ridership!$1:$1048576,11, 0)</f>
        <v>OAKLAND</v>
      </c>
      <c r="S910" t="str">
        <f>VLOOKUP($A910, [1]FA21_Ridership!$1:$1048576,12, 0)</f>
        <v>ALAMEDA</v>
      </c>
      <c r="T910">
        <f>VLOOKUP($A910, [1]FA21_Ridership!$1:$1048576,13, 0)</f>
        <v>2</v>
      </c>
      <c r="U910">
        <f t="shared" si="70"/>
        <v>90</v>
      </c>
      <c r="V910" s="67">
        <f t="shared" si="71"/>
        <v>0.21</v>
      </c>
      <c r="W910">
        <v>0.38663500000000001</v>
      </c>
      <c r="X910" s="67">
        <f t="shared" si="72"/>
        <v>0.11899999999999999</v>
      </c>
      <c r="Y910">
        <v>9.5464999999999994E-2</v>
      </c>
      <c r="Z910" s="67">
        <f t="shared" si="73"/>
        <v>0.23200000000000001</v>
      </c>
      <c r="AA910">
        <f>VLOOKUP($C910,[1]Disability!$1:$1048576,5,FALSE)</f>
        <v>0</v>
      </c>
      <c r="AB910" s="67">
        <f t="shared" si="74"/>
        <v>0</v>
      </c>
      <c r="AC910" t="e">
        <f>VLOOKUP($A910,#REF!,9,FALSE)</f>
        <v>#REF!</v>
      </c>
    </row>
    <row r="911" spans="1:29">
      <c r="A911">
        <v>57357</v>
      </c>
      <c r="B911">
        <v>910</v>
      </c>
      <c r="C911">
        <v>9900290</v>
      </c>
      <c r="D911" t="s">
        <v>4235</v>
      </c>
      <c r="E911" t="s">
        <v>4236</v>
      </c>
      <c r="G911" t="e">
        <f>VLOOKUP($H911,[1]BRT!$1:$1048576,1,0)</f>
        <v>#N/A</v>
      </c>
      <c r="H911" t="s">
        <v>4443</v>
      </c>
      <c r="I911">
        <v>37.912773000000001</v>
      </c>
      <c r="J911">
        <v>-122.281407</v>
      </c>
      <c r="K911">
        <v>630</v>
      </c>
      <c r="L911">
        <v>30</v>
      </c>
      <c r="M911">
        <v>2</v>
      </c>
      <c r="N911">
        <v>2</v>
      </c>
      <c r="O911">
        <v>1</v>
      </c>
      <c r="P911">
        <v>3</v>
      </c>
      <c r="Q911" t="e">
        <f>VLOOKUP($A911,'[1]SheltersALL_2.17.22'!$1:$1048576,6,0)</f>
        <v>#N/A</v>
      </c>
      <c r="R911" t="str">
        <f>VLOOKUP($A911, [1]FA21_Ridership!$1:$1048576,11, 0)</f>
        <v>COUNTY-CONTRA COSTA</v>
      </c>
      <c r="S911" t="str">
        <f>VLOOKUP($A911, [1]FA21_Ridership!$1:$1048576,12, 0)</f>
        <v>CONTRA COSTA</v>
      </c>
      <c r="T911">
        <f>VLOOKUP($A911, [1]FA21_Ridership!$1:$1048576,13, 0)</f>
        <v>1</v>
      </c>
      <c r="U911">
        <f t="shared" si="70"/>
        <v>90</v>
      </c>
      <c r="V911" s="67">
        <f t="shared" si="71"/>
        <v>0.21</v>
      </c>
      <c r="W911">
        <v>0.45534000000000002</v>
      </c>
      <c r="X911" s="67">
        <f t="shared" si="72"/>
        <v>0.155</v>
      </c>
      <c r="Y911">
        <v>0.113592</v>
      </c>
      <c r="Z911" s="67">
        <f t="shared" si="73"/>
        <v>0.28100000000000003</v>
      </c>
      <c r="AA911">
        <f>VLOOKUP($C911,[1]Disability!$1:$1048576,5,FALSE)</f>
        <v>0</v>
      </c>
      <c r="AB911" s="67">
        <f t="shared" si="74"/>
        <v>0</v>
      </c>
      <c r="AC911" t="e">
        <f>VLOOKUP($A911,#REF!,9,FALSE)</f>
        <v>#REF!</v>
      </c>
    </row>
    <row r="912" spans="1:29">
      <c r="A912">
        <v>55247</v>
      </c>
      <c r="B912">
        <v>911</v>
      </c>
      <c r="C912">
        <v>1300490</v>
      </c>
      <c r="D912" t="s">
        <v>4235</v>
      </c>
      <c r="E912" t="s">
        <v>4236</v>
      </c>
      <c r="G912" t="e">
        <f>VLOOKUP($H912,[1]BRT!$1:$1048576,1,0)</f>
        <v>#N/A</v>
      </c>
      <c r="H912" t="s">
        <v>4965</v>
      </c>
      <c r="I912">
        <v>37.944563000000002</v>
      </c>
      <c r="J912">
        <v>-122.36282300000001</v>
      </c>
      <c r="K912">
        <v>1240</v>
      </c>
      <c r="L912">
        <v>30</v>
      </c>
      <c r="M912">
        <v>2</v>
      </c>
      <c r="N912">
        <v>2</v>
      </c>
      <c r="O912">
        <v>1</v>
      </c>
      <c r="P912">
        <v>3</v>
      </c>
      <c r="Q912" t="e">
        <f>VLOOKUP($A912,'[1]SheltersALL_2.17.22'!$1:$1048576,6,0)</f>
        <v>#N/A</v>
      </c>
      <c r="R912" t="str">
        <f>VLOOKUP($A912, [1]FA21_Ridership!$1:$1048576,11, 0)</f>
        <v>RICHMOND</v>
      </c>
      <c r="S912" t="str">
        <f>VLOOKUP($A912, [1]FA21_Ridership!$1:$1048576,12, 0)</f>
        <v>CONTRA COSTA</v>
      </c>
      <c r="T912">
        <f>VLOOKUP($A912, [1]FA21_Ridership!$1:$1048576,13, 0)</f>
        <v>1</v>
      </c>
      <c r="U912">
        <f t="shared" si="70"/>
        <v>90</v>
      </c>
      <c r="V912" s="67">
        <f t="shared" si="71"/>
        <v>0.21</v>
      </c>
      <c r="W912">
        <v>0.98912999999999995</v>
      </c>
      <c r="X912" s="67">
        <f t="shared" si="72"/>
        <v>0.98299999999999998</v>
      </c>
      <c r="Y912">
        <v>0.63897499999999996</v>
      </c>
      <c r="Z912" s="67">
        <f t="shared" si="73"/>
        <v>0.95699999999999996</v>
      </c>
      <c r="AA912">
        <f>VLOOKUP($C912,[1]Disability!$1:$1048576,5,FALSE)</f>
        <v>0</v>
      </c>
      <c r="AB912" s="67">
        <f t="shared" si="74"/>
        <v>0</v>
      </c>
      <c r="AC912" t="e">
        <f>VLOOKUP($A912,#REF!,9,FALSE)</f>
        <v>#REF!</v>
      </c>
    </row>
    <row r="913" spans="1:29">
      <c r="A913">
        <v>54778</v>
      </c>
      <c r="B913">
        <v>912</v>
      </c>
      <c r="C913">
        <v>1300550</v>
      </c>
      <c r="D913" t="s">
        <v>4235</v>
      </c>
      <c r="E913" t="s">
        <v>4236</v>
      </c>
      <c r="G913" t="e">
        <f>VLOOKUP($H913,[1]BRT!$1:$1048576,1,0)</f>
        <v>#N/A</v>
      </c>
      <c r="H913" t="s">
        <v>4834</v>
      </c>
      <c r="I913">
        <v>37.974761000000001</v>
      </c>
      <c r="J913">
        <v>-122.341617</v>
      </c>
      <c r="K913">
        <v>780</v>
      </c>
      <c r="L913">
        <v>30</v>
      </c>
      <c r="M913">
        <v>2</v>
      </c>
      <c r="N913">
        <v>2</v>
      </c>
      <c r="O913">
        <v>1</v>
      </c>
      <c r="P913">
        <v>3</v>
      </c>
      <c r="Q913" t="e">
        <f>VLOOKUP($A913,'[1]SheltersALL_2.17.22'!$1:$1048576,6,0)</f>
        <v>#N/A</v>
      </c>
      <c r="R913" t="str">
        <f>VLOOKUP($A913, [1]FA21_Ridership!$1:$1048576,11, 0)</f>
        <v>RICHMOND</v>
      </c>
      <c r="S913" t="str">
        <f>VLOOKUP($A913, [1]FA21_Ridership!$1:$1048576,12, 0)</f>
        <v>CONTRA COSTA</v>
      </c>
      <c r="T913">
        <f>VLOOKUP($A913, [1]FA21_Ridership!$1:$1048576,13, 0)</f>
        <v>1</v>
      </c>
      <c r="U913">
        <f t="shared" si="70"/>
        <v>90</v>
      </c>
      <c r="V913" s="67">
        <f t="shared" si="71"/>
        <v>0.21</v>
      </c>
      <c r="W913">
        <v>0.92886500000000005</v>
      </c>
      <c r="X913" s="67">
        <f t="shared" si="72"/>
        <v>0.83199999999999996</v>
      </c>
      <c r="Y913">
        <v>0.45827600000000002</v>
      </c>
      <c r="Z913" s="67">
        <f t="shared" si="73"/>
        <v>0.82299999999999995</v>
      </c>
      <c r="AA913">
        <f>VLOOKUP($C913,[1]Disability!$1:$1048576,5,FALSE)</f>
        <v>1</v>
      </c>
      <c r="AB913" s="67">
        <f t="shared" si="74"/>
        <v>0.72499999999999998</v>
      </c>
      <c r="AC913" t="e">
        <f>VLOOKUP($A913,#REF!,9,FALSE)</f>
        <v>#REF!</v>
      </c>
    </row>
    <row r="914" spans="1:29">
      <c r="A914">
        <v>52317</v>
      </c>
      <c r="B914">
        <v>913</v>
      </c>
      <c r="C914">
        <v>9905870</v>
      </c>
      <c r="D914" t="s">
        <v>4235</v>
      </c>
      <c r="E914" t="s">
        <v>4236</v>
      </c>
      <c r="G914" t="e">
        <f>VLOOKUP($H914,[1]BRT!$1:$1048576,1,0)</f>
        <v>#N/A</v>
      </c>
      <c r="H914" t="s">
        <v>4513</v>
      </c>
      <c r="I914">
        <v>37.496056000000003</v>
      </c>
      <c r="J914">
        <v>-121.933959</v>
      </c>
      <c r="K914">
        <v>865</v>
      </c>
      <c r="L914">
        <v>30</v>
      </c>
      <c r="M914">
        <v>2</v>
      </c>
      <c r="N914">
        <v>2</v>
      </c>
      <c r="O914">
        <v>1</v>
      </c>
      <c r="P914">
        <v>3</v>
      </c>
      <c r="Q914" t="e">
        <f>VLOOKUP($A914,'[1]SheltersALL_2.17.22'!$1:$1048576,6,0)</f>
        <v>#N/A</v>
      </c>
      <c r="R914" t="str">
        <f>VLOOKUP($A914, [1]FA21_Ridership!$1:$1048576,11, 0)</f>
        <v>FREMONT</v>
      </c>
      <c r="S914" t="str">
        <f>VLOOKUP($A914, [1]FA21_Ridership!$1:$1048576,12, 0)</f>
        <v>ALAMEDA</v>
      </c>
      <c r="T914">
        <f>VLOOKUP($A914, [1]FA21_Ridership!$1:$1048576,13, 0)</f>
        <v>5</v>
      </c>
      <c r="U914">
        <f t="shared" si="70"/>
        <v>90</v>
      </c>
      <c r="V914" s="67">
        <f t="shared" si="71"/>
        <v>0.21</v>
      </c>
      <c r="W914">
        <v>0.94135500000000005</v>
      </c>
      <c r="X914" s="67">
        <f t="shared" si="72"/>
        <v>0.86599999999999999</v>
      </c>
      <c r="Y914">
        <v>7.7732999999999997E-2</v>
      </c>
      <c r="Z914" s="67">
        <f t="shared" si="73"/>
        <v>0.16</v>
      </c>
      <c r="AA914">
        <f>VLOOKUP($C914,[1]Disability!$1:$1048576,5,FALSE)</f>
        <v>0</v>
      </c>
      <c r="AB914" s="67">
        <f t="shared" si="74"/>
        <v>0</v>
      </c>
      <c r="AC914" t="e">
        <f>VLOOKUP($A914,#REF!,9,FALSE)</f>
        <v>#REF!</v>
      </c>
    </row>
    <row r="915" spans="1:29">
      <c r="A915">
        <v>55699</v>
      </c>
      <c r="B915">
        <v>914</v>
      </c>
      <c r="C915">
        <v>1014760</v>
      </c>
      <c r="D915" t="s">
        <v>4235</v>
      </c>
      <c r="E915" t="s">
        <v>4236</v>
      </c>
      <c r="G915" t="e">
        <f>VLOOKUP($H915,[1]BRT!$1:$1048576,1,0)</f>
        <v>#N/A</v>
      </c>
      <c r="H915" t="s">
        <v>4637</v>
      </c>
      <c r="I915">
        <v>37.807074</v>
      </c>
      <c r="J915">
        <v>-122.24130599999999</v>
      </c>
      <c r="K915">
        <v>1474</v>
      </c>
      <c r="L915">
        <v>18</v>
      </c>
      <c r="M915">
        <v>3.3333333330000001</v>
      </c>
      <c r="N915">
        <v>3</v>
      </c>
      <c r="O915">
        <v>2</v>
      </c>
      <c r="P915">
        <v>5</v>
      </c>
      <c r="Q915" t="e">
        <f>VLOOKUP($A915,'[1]SheltersALL_2.17.22'!$1:$1048576,6,0)</f>
        <v>#N/A</v>
      </c>
      <c r="R915" t="str">
        <f>VLOOKUP($A915, [1]FA21_Ridership!$1:$1048576,11, 0)</f>
        <v>OAKLAND</v>
      </c>
      <c r="S915" t="str">
        <f>VLOOKUP($A915, [1]FA21_Ridership!$1:$1048576,12, 0)</f>
        <v>ALAMEDA</v>
      </c>
      <c r="T915">
        <f>VLOOKUP($A915, [1]FA21_Ridership!$1:$1048576,13, 0)</f>
        <v>2</v>
      </c>
      <c r="U915">
        <f t="shared" si="70"/>
        <v>90</v>
      </c>
      <c r="V915" s="67">
        <f t="shared" si="71"/>
        <v>0.21</v>
      </c>
      <c r="W915">
        <v>0.74801600000000001</v>
      </c>
      <c r="X915" s="67">
        <f t="shared" si="72"/>
        <v>0.47299999999999998</v>
      </c>
      <c r="Y915">
        <v>0.183862</v>
      </c>
      <c r="Z915" s="67">
        <f t="shared" si="73"/>
        <v>0.44600000000000001</v>
      </c>
      <c r="AA915">
        <f>VLOOKUP($C915,[1]Disability!$1:$1048576,5,FALSE)</f>
        <v>0</v>
      </c>
      <c r="AB915" s="67">
        <f t="shared" si="74"/>
        <v>0</v>
      </c>
      <c r="AC915" t="e">
        <f>VLOOKUP($A915,#REF!,9,FALSE)</f>
        <v>#REF!</v>
      </c>
    </row>
    <row r="916" spans="1:29">
      <c r="A916">
        <v>52334</v>
      </c>
      <c r="B916">
        <v>915</v>
      </c>
      <c r="C916">
        <v>1018090</v>
      </c>
      <c r="D916" t="s">
        <v>4235</v>
      </c>
      <c r="E916" t="s">
        <v>4236</v>
      </c>
      <c r="G916" t="e">
        <f>VLOOKUP($H916,[1]BRT!$1:$1048576,1,0)</f>
        <v>#N/A</v>
      </c>
      <c r="H916" t="s">
        <v>4966</v>
      </c>
      <c r="I916">
        <v>37.799067000000001</v>
      </c>
      <c r="J916">
        <v>-122.189779</v>
      </c>
      <c r="K916">
        <v>975</v>
      </c>
      <c r="L916">
        <v>15</v>
      </c>
      <c r="M916">
        <v>4</v>
      </c>
      <c r="N916">
        <v>3</v>
      </c>
      <c r="O916">
        <v>3</v>
      </c>
      <c r="P916">
        <v>6</v>
      </c>
      <c r="Q916" t="e">
        <f>VLOOKUP($A916,'[1]SheltersALL_2.17.22'!$1:$1048576,6,0)</f>
        <v>#N/A</v>
      </c>
      <c r="R916" t="str">
        <f>VLOOKUP($A916, [1]FA21_Ridership!$1:$1048576,11, 0)</f>
        <v>OAKLAND</v>
      </c>
      <c r="S916" t="str">
        <f>VLOOKUP($A916, [1]FA21_Ridership!$1:$1048576,12, 0)</f>
        <v>ALAMEDA</v>
      </c>
      <c r="T916">
        <f>VLOOKUP($A916, [1]FA21_Ridership!$1:$1048576,13, 0)</f>
        <v>3</v>
      </c>
      <c r="U916">
        <f t="shared" si="70"/>
        <v>90</v>
      </c>
      <c r="V916" s="67">
        <f t="shared" si="71"/>
        <v>0.21</v>
      </c>
      <c r="W916">
        <v>0.53412999999999999</v>
      </c>
      <c r="X916" s="67">
        <f t="shared" si="72"/>
        <v>0.22800000000000001</v>
      </c>
      <c r="Y916">
        <v>6.1433000000000001E-2</v>
      </c>
      <c r="Z916" s="67">
        <f t="shared" si="73"/>
        <v>0.112</v>
      </c>
      <c r="AA916">
        <f>VLOOKUP($C916,[1]Disability!$1:$1048576,5,FALSE)</f>
        <v>0</v>
      </c>
      <c r="AB916" s="67">
        <f t="shared" si="74"/>
        <v>0</v>
      </c>
      <c r="AC916" t="e">
        <f>VLOOKUP($A916,#REF!,9,FALSE)</f>
        <v>#REF!</v>
      </c>
    </row>
    <row r="917" spans="1:29">
      <c r="A917">
        <v>51276</v>
      </c>
      <c r="B917">
        <v>916</v>
      </c>
      <c r="C917">
        <v>9902690</v>
      </c>
      <c r="D917" t="s">
        <v>4235</v>
      </c>
      <c r="E917" t="s">
        <v>4236</v>
      </c>
      <c r="G917" t="e">
        <f>VLOOKUP($H917,[1]BRT!$1:$1048576,1,0)</f>
        <v>#N/A</v>
      </c>
      <c r="H917" t="s">
        <v>4967</v>
      </c>
      <c r="I917">
        <v>37.781765</v>
      </c>
      <c r="J917">
        <v>-122.223862</v>
      </c>
      <c r="K917">
        <v>1114</v>
      </c>
      <c r="L917">
        <v>15</v>
      </c>
      <c r="M917">
        <v>4</v>
      </c>
      <c r="N917">
        <v>3</v>
      </c>
      <c r="O917">
        <v>3</v>
      </c>
      <c r="P917">
        <v>6</v>
      </c>
      <c r="Q917" t="e">
        <f>VLOOKUP($A917,'[1]SheltersALL_2.17.22'!$1:$1048576,6,0)</f>
        <v>#N/A</v>
      </c>
      <c r="R917" t="str">
        <f>VLOOKUP($A917, [1]FA21_Ridership!$1:$1048576,11, 0)</f>
        <v>OAKLAND</v>
      </c>
      <c r="S917" t="str">
        <f>VLOOKUP($A917, [1]FA21_Ridership!$1:$1048576,12, 0)</f>
        <v>ALAMEDA</v>
      </c>
      <c r="T917">
        <f>VLOOKUP($A917, [1]FA21_Ridership!$1:$1048576,13, 0)</f>
        <v>2</v>
      </c>
      <c r="U917">
        <f t="shared" si="70"/>
        <v>90</v>
      </c>
      <c r="V917" s="67">
        <f t="shared" si="71"/>
        <v>0.21</v>
      </c>
      <c r="W917">
        <v>0.93815899999999997</v>
      </c>
      <c r="X917" s="67">
        <f t="shared" si="72"/>
        <v>0.84899999999999998</v>
      </c>
      <c r="Y917">
        <v>0.49856200000000001</v>
      </c>
      <c r="Z917" s="67">
        <f t="shared" si="73"/>
        <v>0.85899999999999999</v>
      </c>
      <c r="AA917">
        <f>VLOOKUP($C917,[1]Disability!$1:$1048576,5,FALSE)</f>
        <v>3</v>
      </c>
      <c r="AB917" s="67">
        <f t="shared" si="74"/>
        <v>0.96499999999999997</v>
      </c>
      <c r="AC917" t="e">
        <f>VLOOKUP($A917,#REF!,9,FALSE)</f>
        <v>#REF!</v>
      </c>
    </row>
    <row r="918" spans="1:29">
      <c r="A918">
        <v>51337</v>
      </c>
      <c r="B918">
        <v>917</v>
      </c>
      <c r="C918">
        <v>1004740</v>
      </c>
      <c r="D918" t="s">
        <v>4235</v>
      </c>
      <c r="E918" t="s">
        <v>4236</v>
      </c>
      <c r="G918" t="e">
        <f>VLOOKUP($H918,[1]BRT!$1:$1048576,1,0)</f>
        <v>#N/A</v>
      </c>
      <c r="H918" t="s">
        <v>4968</v>
      </c>
      <c r="I918">
        <v>37.730764000000001</v>
      </c>
      <c r="J918">
        <v>-122.17620100000001</v>
      </c>
      <c r="K918">
        <v>1008</v>
      </c>
      <c r="L918">
        <v>18</v>
      </c>
      <c r="M918">
        <v>3.3333333330000001</v>
      </c>
      <c r="N918">
        <v>2</v>
      </c>
      <c r="O918">
        <v>3</v>
      </c>
      <c r="P918">
        <v>5</v>
      </c>
      <c r="Q918" t="e">
        <f>VLOOKUP($A918,'[1]SheltersALL_2.17.22'!$1:$1048576,6,0)</f>
        <v>#N/A</v>
      </c>
      <c r="R918" t="str">
        <f>VLOOKUP($A918, [1]FA21_Ridership!$1:$1048576,11, 0)</f>
        <v>OAKLAND</v>
      </c>
      <c r="S918" t="str">
        <f>VLOOKUP($A918, [1]FA21_Ridership!$1:$1048576,12, 0)</f>
        <v>ALAMEDA</v>
      </c>
      <c r="T918">
        <f>VLOOKUP($A918, [1]FA21_Ridership!$1:$1048576,13, 0)</f>
        <v>3</v>
      </c>
      <c r="U918">
        <f t="shared" si="70"/>
        <v>90</v>
      </c>
      <c r="V918" s="67">
        <f t="shared" si="71"/>
        <v>0.21</v>
      </c>
      <c r="W918">
        <v>0.97620200000000001</v>
      </c>
      <c r="X918" s="67">
        <f t="shared" si="72"/>
        <v>0.95599999999999996</v>
      </c>
      <c r="Y918">
        <v>0.37612400000000001</v>
      </c>
      <c r="Z918" s="67">
        <f t="shared" si="73"/>
        <v>0.73199999999999998</v>
      </c>
      <c r="AA918">
        <f>VLOOKUP($C918,[1]Disability!$1:$1048576,5,FALSE)</f>
        <v>0</v>
      </c>
      <c r="AB918" s="67">
        <f t="shared" si="74"/>
        <v>0</v>
      </c>
      <c r="AC918" t="e">
        <f>VLOOKUP($A918,#REF!,9,FALSE)</f>
        <v>#REF!</v>
      </c>
    </row>
    <row r="919" spans="1:29">
      <c r="A919">
        <v>51911</v>
      </c>
      <c r="B919">
        <v>918</v>
      </c>
      <c r="C919">
        <v>1018550</v>
      </c>
      <c r="D919" t="s">
        <v>4235</v>
      </c>
      <c r="E919" t="s">
        <v>4236</v>
      </c>
      <c r="G919" t="e">
        <f>VLOOKUP($H919,[1]BRT!$1:$1048576,1,0)</f>
        <v>#N/A</v>
      </c>
      <c r="H919" t="s">
        <v>4969</v>
      </c>
      <c r="I919">
        <v>37.819029</v>
      </c>
      <c r="J919">
        <v>-122.253269</v>
      </c>
      <c r="K919">
        <v>1161</v>
      </c>
      <c r="L919">
        <v>18</v>
      </c>
      <c r="M919">
        <v>3.3333333330000001</v>
      </c>
      <c r="N919">
        <v>2</v>
      </c>
      <c r="O919">
        <v>3</v>
      </c>
      <c r="P919">
        <v>5</v>
      </c>
      <c r="Q919" t="e">
        <f>VLOOKUP($A919,'[1]SheltersALL_2.17.22'!$1:$1048576,6,0)</f>
        <v>#N/A</v>
      </c>
      <c r="R919" t="str">
        <f>VLOOKUP($A919, [1]FA21_Ridership!$1:$1048576,11, 0)</f>
        <v>OAKLAND</v>
      </c>
      <c r="S919" t="str">
        <f>VLOOKUP($A919, [1]FA21_Ridership!$1:$1048576,12, 0)</f>
        <v>ALAMEDA</v>
      </c>
      <c r="T919">
        <f>VLOOKUP($A919, [1]FA21_Ridership!$1:$1048576,13, 0)</f>
        <v>2</v>
      </c>
      <c r="U919">
        <f t="shared" si="70"/>
        <v>90</v>
      </c>
      <c r="V919" s="67">
        <f t="shared" si="71"/>
        <v>0.21</v>
      </c>
      <c r="W919">
        <v>0.40482800000000002</v>
      </c>
      <c r="X919" s="67">
        <f t="shared" si="72"/>
        <v>0.127</v>
      </c>
      <c r="Y919">
        <v>0.408966</v>
      </c>
      <c r="Z919" s="67">
        <f t="shared" si="73"/>
        <v>0.76600000000000001</v>
      </c>
      <c r="AA919">
        <f>VLOOKUP($C919,[1]Disability!$1:$1048576,5,FALSE)</f>
        <v>0</v>
      </c>
      <c r="AB919" s="67">
        <f t="shared" si="74"/>
        <v>0</v>
      </c>
      <c r="AC919" t="e">
        <f>VLOOKUP($A919,#REF!,9,FALSE)</f>
        <v>#REF!</v>
      </c>
    </row>
    <row r="920" spans="1:29">
      <c r="A920">
        <v>58358</v>
      </c>
      <c r="B920">
        <v>919</v>
      </c>
      <c r="C920">
        <v>1015140</v>
      </c>
      <c r="D920" t="s">
        <v>4235</v>
      </c>
      <c r="E920" t="s">
        <v>4236</v>
      </c>
      <c r="G920" t="e">
        <f>VLOOKUP($H920,[1]BRT!$1:$1048576,1,0)</f>
        <v>#N/A</v>
      </c>
      <c r="H920" t="s">
        <v>4878</v>
      </c>
      <c r="I920">
        <v>37.766117999999999</v>
      </c>
      <c r="J920">
        <v>-122.16799</v>
      </c>
      <c r="K920">
        <v>1172</v>
      </c>
      <c r="L920">
        <v>18</v>
      </c>
      <c r="M920">
        <v>3.3333333330000001</v>
      </c>
      <c r="N920">
        <v>2</v>
      </c>
      <c r="O920">
        <v>3</v>
      </c>
      <c r="P920">
        <v>5</v>
      </c>
      <c r="Q920" t="e">
        <f>VLOOKUP($A920,'[1]SheltersALL_2.17.22'!$1:$1048576,6,0)</f>
        <v>#N/A</v>
      </c>
      <c r="R920" t="str">
        <f>VLOOKUP($A920, [1]FA21_Ridership!$1:$1048576,11, 0)</f>
        <v>OAKLAND</v>
      </c>
      <c r="S920" t="str">
        <f>VLOOKUP($A920, [1]FA21_Ridership!$1:$1048576,12, 0)</f>
        <v>ALAMEDA</v>
      </c>
      <c r="T920">
        <f>VLOOKUP($A920, [1]FA21_Ridership!$1:$1048576,13, 0)</f>
        <v>3</v>
      </c>
      <c r="U920">
        <f t="shared" si="70"/>
        <v>90</v>
      </c>
      <c r="V920" s="67">
        <f t="shared" si="71"/>
        <v>0.21</v>
      </c>
      <c r="W920">
        <v>1</v>
      </c>
      <c r="X920" s="67">
        <f t="shared" si="72"/>
        <v>0.98899999999999999</v>
      </c>
      <c r="Y920">
        <v>0.35844700000000002</v>
      </c>
      <c r="Z920" s="67">
        <f t="shared" si="73"/>
        <v>0.71099999999999997</v>
      </c>
      <c r="AA920">
        <f>VLOOKUP($C920,[1]Disability!$1:$1048576,5,FALSE)</f>
        <v>0</v>
      </c>
      <c r="AB920" s="67">
        <f t="shared" si="74"/>
        <v>0</v>
      </c>
      <c r="AC920" t="e">
        <f>VLOOKUP($A920,#REF!,9,FALSE)</f>
        <v>#REF!</v>
      </c>
    </row>
    <row r="921" spans="1:29">
      <c r="A921">
        <v>54150</v>
      </c>
      <c r="B921">
        <v>920</v>
      </c>
      <c r="C921">
        <v>1000760</v>
      </c>
      <c r="D921" t="s">
        <v>4235</v>
      </c>
      <c r="E921" t="s">
        <v>4236</v>
      </c>
      <c r="G921" t="e">
        <f>VLOOKUP($H921,[1]BRT!$1:$1048576,1,0)</f>
        <v>#N/A</v>
      </c>
      <c r="H921" t="s">
        <v>4657</v>
      </c>
      <c r="I921">
        <v>37.796013000000002</v>
      </c>
      <c r="J921">
        <v>-122.234607</v>
      </c>
      <c r="K921">
        <v>960</v>
      </c>
      <c r="L921">
        <v>30</v>
      </c>
      <c r="M921">
        <v>2</v>
      </c>
      <c r="N921">
        <v>1</v>
      </c>
      <c r="O921">
        <v>2</v>
      </c>
      <c r="P921">
        <v>3</v>
      </c>
      <c r="Q921" t="e">
        <f>VLOOKUP($A921,'[1]SheltersALL_2.17.22'!$1:$1048576,6,0)</f>
        <v>#N/A</v>
      </c>
      <c r="R921" t="str">
        <f>VLOOKUP($A921, [1]FA21_Ridership!$1:$1048576,11, 0)</f>
        <v>OAKLAND</v>
      </c>
      <c r="S921" t="str">
        <f>VLOOKUP($A921, [1]FA21_Ridership!$1:$1048576,12, 0)</f>
        <v>ALAMEDA</v>
      </c>
      <c r="T921">
        <f>VLOOKUP($A921, [1]FA21_Ridership!$1:$1048576,13, 0)</f>
        <v>2</v>
      </c>
      <c r="U921">
        <f t="shared" si="70"/>
        <v>90</v>
      </c>
      <c r="V921" s="67">
        <f t="shared" si="71"/>
        <v>0.21</v>
      </c>
      <c r="W921">
        <v>0.854599</v>
      </c>
      <c r="X921" s="67">
        <f t="shared" si="72"/>
        <v>0.68600000000000005</v>
      </c>
      <c r="Y921">
        <v>0.651335</v>
      </c>
      <c r="Z921" s="67">
        <f t="shared" si="73"/>
        <v>0.96599999999999997</v>
      </c>
      <c r="AA921">
        <f>VLOOKUP($C921,[1]Disability!$1:$1048576,5,FALSE)</f>
        <v>1</v>
      </c>
      <c r="AB921" s="67">
        <f t="shared" si="74"/>
        <v>0.72499999999999998</v>
      </c>
      <c r="AC921" t="e">
        <f>VLOOKUP($A921,#REF!,9,FALSE)</f>
        <v>#REF!</v>
      </c>
    </row>
    <row r="922" spans="1:29">
      <c r="A922">
        <v>59800</v>
      </c>
      <c r="B922">
        <v>921</v>
      </c>
      <c r="C922">
        <v>703640</v>
      </c>
      <c r="D922" t="s">
        <v>4235</v>
      </c>
      <c r="E922" t="s">
        <v>4236</v>
      </c>
      <c r="G922" t="e">
        <f>VLOOKUP($H922,[1]BRT!$1:$1048576,1,0)</f>
        <v>#N/A</v>
      </c>
      <c r="H922" t="s">
        <v>4970</v>
      </c>
      <c r="I922">
        <v>37.525790000000001</v>
      </c>
      <c r="J922">
        <v>-121.917704</v>
      </c>
      <c r="K922">
        <v>874</v>
      </c>
      <c r="L922">
        <v>30</v>
      </c>
      <c r="M922">
        <v>2</v>
      </c>
      <c r="N922">
        <v>1</v>
      </c>
      <c r="O922">
        <v>2</v>
      </c>
      <c r="P922">
        <v>3</v>
      </c>
      <c r="Q922" t="e">
        <f>VLOOKUP($A922,'[1]SheltersALL_2.17.22'!$1:$1048576,6,0)</f>
        <v>#N/A</v>
      </c>
      <c r="R922" t="str">
        <f>VLOOKUP($A922, [1]FA21_Ridership!$1:$1048576,11, 0)</f>
        <v>FREMONT</v>
      </c>
      <c r="S922" t="str">
        <f>VLOOKUP($A922, [1]FA21_Ridership!$1:$1048576,12, 0)</f>
        <v>ALAMEDA</v>
      </c>
      <c r="T922">
        <f>VLOOKUP($A922, [1]FA21_Ridership!$1:$1048576,13, 0)</f>
        <v>5</v>
      </c>
      <c r="U922">
        <f t="shared" si="70"/>
        <v>90</v>
      </c>
      <c r="V922" s="67">
        <f t="shared" si="71"/>
        <v>0.21</v>
      </c>
      <c r="W922">
        <v>0.80227800000000005</v>
      </c>
      <c r="X922" s="67">
        <f t="shared" si="72"/>
        <v>0.59099999999999997</v>
      </c>
      <c r="Y922">
        <v>9.6826999999999996E-2</v>
      </c>
      <c r="Z922" s="67">
        <f t="shared" si="73"/>
        <v>0.23599999999999999</v>
      </c>
      <c r="AA922">
        <f>VLOOKUP($C922,[1]Disability!$1:$1048576,5,FALSE)</f>
        <v>0</v>
      </c>
      <c r="AB922" s="67">
        <f t="shared" si="74"/>
        <v>0</v>
      </c>
      <c r="AC922" t="e">
        <f>VLOOKUP($A922,#REF!,9,FALSE)</f>
        <v>#REF!</v>
      </c>
    </row>
    <row r="923" spans="1:29">
      <c r="A923">
        <v>53228</v>
      </c>
      <c r="B923">
        <v>922</v>
      </c>
      <c r="C923">
        <v>703450</v>
      </c>
      <c r="D923" t="s">
        <v>4235</v>
      </c>
      <c r="E923" t="s">
        <v>4236</v>
      </c>
      <c r="G923" t="e">
        <f>VLOOKUP($H923,[1]BRT!$1:$1048576,1,0)</f>
        <v>#N/A</v>
      </c>
      <c r="H923" t="s">
        <v>4727</v>
      </c>
      <c r="I923">
        <v>37.520325999999997</v>
      </c>
      <c r="J923">
        <v>-121.918055</v>
      </c>
      <c r="K923">
        <v>865</v>
      </c>
      <c r="L923">
        <v>30</v>
      </c>
      <c r="M923">
        <v>2</v>
      </c>
      <c r="N923">
        <v>1</v>
      </c>
      <c r="O923">
        <v>2</v>
      </c>
      <c r="P923">
        <v>3</v>
      </c>
      <c r="Q923" t="e">
        <f>VLOOKUP($A923,'[1]SheltersALL_2.17.22'!$1:$1048576,6,0)</f>
        <v>#N/A</v>
      </c>
      <c r="R923" t="str">
        <f>VLOOKUP($A923, [1]FA21_Ridership!$1:$1048576,11, 0)</f>
        <v>FREMONT</v>
      </c>
      <c r="S923" t="str">
        <f>VLOOKUP($A923, [1]FA21_Ridership!$1:$1048576,12, 0)</f>
        <v>ALAMEDA</v>
      </c>
      <c r="T923">
        <f>VLOOKUP($A923, [1]FA21_Ridership!$1:$1048576,13, 0)</f>
        <v>5</v>
      </c>
      <c r="U923">
        <f t="shared" si="70"/>
        <v>90</v>
      </c>
      <c r="V923" s="67">
        <f t="shared" si="71"/>
        <v>0.21</v>
      </c>
      <c r="W923">
        <v>0.88290900000000005</v>
      </c>
      <c r="X923" s="67">
        <f t="shared" si="72"/>
        <v>0.73399999999999999</v>
      </c>
      <c r="Y923">
        <v>3.9139E-2</v>
      </c>
      <c r="Z923" s="67">
        <f t="shared" si="73"/>
        <v>4.7E-2</v>
      </c>
      <c r="AA923">
        <f>VLOOKUP($C923,[1]Disability!$1:$1048576,5,FALSE)</f>
        <v>0</v>
      </c>
      <c r="AB923" s="67">
        <f t="shared" si="74"/>
        <v>0</v>
      </c>
      <c r="AC923" t="e">
        <f>VLOOKUP($A923,#REF!,9,FALSE)</f>
        <v>#REF!</v>
      </c>
    </row>
    <row r="924" spans="1:29">
      <c r="A924">
        <v>51669</v>
      </c>
      <c r="B924">
        <v>923</v>
      </c>
      <c r="C924">
        <v>702040</v>
      </c>
      <c r="D924" t="s">
        <v>4235</v>
      </c>
      <c r="E924" t="s">
        <v>4236</v>
      </c>
      <c r="G924" t="e">
        <f>VLOOKUP($H924,[1]BRT!$1:$1048576,1,0)</f>
        <v>#N/A</v>
      </c>
      <c r="H924" t="s">
        <v>4427</v>
      </c>
      <c r="I924">
        <v>37.529767</v>
      </c>
      <c r="J924">
        <v>-121.958721</v>
      </c>
      <c r="K924">
        <v>782</v>
      </c>
      <c r="L924">
        <v>30</v>
      </c>
      <c r="M924">
        <v>2</v>
      </c>
      <c r="N924">
        <v>1</v>
      </c>
      <c r="O924">
        <v>2</v>
      </c>
      <c r="P924">
        <v>3</v>
      </c>
      <c r="Q924" t="e">
        <f>VLOOKUP($A924,'[1]SheltersALL_2.17.22'!$1:$1048576,6,0)</f>
        <v>#N/A</v>
      </c>
      <c r="R924" t="str">
        <f>VLOOKUP($A924, [1]FA21_Ridership!$1:$1048576,11, 0)</f>
        <v>FREMONT</v>
      </c>
      <c r="S924" t="str">
        <f>VLOOKUP($A924, [1]FA21_Ridership!$1:$1048576,12, 0)</f>
        <v>ALAMEDA</v>
      </c>
      <c r="T924">
        <f>VLOOKUP($A924, [1]FA21_Ridership!$1:$1048576,13, 0)</f>
        <v>5</v>
      </c>
      <c r="U924">
        <f t="shared" si="70"/>
        <v>90</v>
      </c>
      <c r="V924" s="67">
        <f t="shared" si="71"/>
        <v>0.21</v>
      </c>
      <c r="W924">
        <v>0.82124399999999997</v>
      </c>
      <c r="X924" s="67">
        <f t="shared" si="72"/>
        <v>0.61599999999999999</v>
      </c>
      <c r="Y924">
        <v>0.202073</v>
      </c>
      <c r="Z924" s="67">
        <f t="shared" si="73"/>
        <v>0.48299999999999998</v>
      </c>
      <c r="AA924">
        <f>VLOOKUP($C924,[1]Disability!$1:$1048576,5,FALSE)</f>
        <v>0</v>
      </c>
      <c r="AB924" s="67">
        <f t="shared" si="74"/>
        <v>0</v>
      </c>
      <c r="AC924" t="e">
        <f>VLOOKUP($A924,#REF!,9,FALSE)</f>
        <v>#REF!</v>
      </c>
    </row>
    <row r="925" spans="1:29">
      <c r="A925">
        <v>53199</v>
      </c>
      <c r="B925">
        <v>924</v>
      </c>
      <c r="C925">
        <v>703580</v>
      </c>
      <c r="D925" t="s">
        <v>4235</v>
      </c>
      <c r="E925" t="s">
        <v>4236</v>
      </c>
      <c r="G925" t="e">
        <f>VLOOKUP($H925,[1]BRT!$1:$1048576,1,0)</f>
        <v>#N/A</v>
      </c>
      <c r="H925" t="s">
        <v>4971</v>
      </c>
      <c r="I925">
        <v>37.551265999999998</v>
      </c>
      <c r="J925">
        <v>-121.94242300000001</v>
      </c>
      <c r="K925">
        <v>870</v>
      </c>
      <c r="L925">
        <v>30</v>
      </c>
      <c r="M925">
        <v>2</v>
      </c>
      <c r="N925">
        <v>1</v>
      </c>
      <c r="O925">
        <v>2</v>
      </c>
      <c r="P925">
        <v>3</v>
      </c>
      <c r="Q925" t="str">
        <f>VLOOKUP($A925,'[1]SheltersALL_2.17.22'!$1:$1048576,6,0)</f>
        <v>Fremont</v>
      </c>
      <c r="R925" t="str">
        <f>VLOOKUP($A925, [1]FA21_Ridership!$1:$1048576,11, 0)</f>
        <v>FREMONT</v>
      </c>
      <c r="S925" t="str">
        <f>VLOOKUP($A925, [1]FA21_Ridership!$1:$1048576,12, 0)</f>
        <v>ALAMEDA</v>
      </c>
      <c r="T925">
        <f>VLOOKUP($A925, [1]FA21_Ridership!$1:$1048576,13, 0)</f>
        <v>5</v>
      </c>
      <c r="U925">
        <f t="shared" si="70"/>
        <v>90</v>
      </c>
      <c r="V925" s="67">
        <f t="shared" si="71"/>
        <v>0.21</v>
      </c>
      <c r="W925">
        <v>0.90310800000000002</v>
      </c>
      <c r="X925" s="67">
        <f t="shared" si="72"/>
        <v>0.77800000000000002</v>
      </c>
      <c r="Y925">
        <v>8.5922999999999999E-2</v>
      </c>
      <c r="Z925" s="67">
        <f t="shared" si="73"/>
        <v>0.19500000000000001</v>
      </c>
      <c r="AA925">
        <f>VLOOKUP($C925,[1]Disability!$1:$1048576,5,FALSE)</f>
        <v>0</v>
      </c>
      <c r="AB925" s="67">
        <f t="shared" si="74"/>
        <v>0</v>
      </c>
      <c r="AC925" t="e">
        <f>VLOOKUP($A925,#REF!,9,FALSE)</f>
        <v>#REF!</v>
      </c>
    </row>
    <row r="926" spans="1:29">
      <c r="A926">
        <v>55789</v>
      </c>
      <c r="B926">
        <v>925</v>
      </c>
      <c r="C926">
        <v>1018920</v>
      </c>
      <c r="D926" t="s">
        <v>4235</v>
      </c>
      <c r="E926" t="s">
        <v>4236</v>
      </c>
      <c r="G926" t="e">
        <f>VLOOKUP($H926,[1]BRT!$1:$1048576,1,0)</f>
        <v>#N/A</v>
      </c>
      <c r="H926" t="s">
        <v>4729</v>
      </c>
      <c r="I926">
        <v>37.773724999999999</v>
      </c>
      <c r="J926">
        <v>-122.187243</v>
      </c>
      <c r="K926">
        <v>990</v>
      </c>
      <c r="L926">
        <v>30</v>
      </c>
      <c r="M926">
        <v>2</v>
      </c>
      <c r="N926">
        <v>1</v>
      </c>
      <c r="O926">
        <v>2</v>
      </c>
      <c r="P926">
        <v>3</v>
      </c>
      <c r="Q926" t="e">
        <f>VLOOKUP($A926,'[1]SheltersALL_2.17.22'!$1:$1048576,6,0)</f>
        <v>#N/A</v>
      </c>
      <c r="R926" t="str">
        <f>VLOOKUP($A926, [1]FA21_Ridership!$1:$1048576,11, 0)</f>
        <v>OAKLAND</v>
      </c>
      <c r="S926" t="str">
        <f>VLOOKUP($A926, [1]FA21_Ridership!$1:$1048576,12, 0)</f>
        <v>ALAMEDA</v>
      </c>
      <c r="T926">
        <f>VLOOKUP($A926, [1]FA21_Ridership!$1:$1048576,13, 0)</f>
        <v>3</v>
      </c>
      <c r="U926">
        <f t="shared" si="70"/>
        <v>90</v>
      </c>
      <c r="V926" s="67">
        <f t="shared" si="71"/>
        <v>0.21</v>
      </c>
      <c r="W926">
        <v>0.86470599999999997</v>
      </c>
      <c r="X926" s="67">
        <f t="shared" si="72"/>
        <v>0.70299999999999996</v>
      </c>
      <c r="Y926">
        <v>0.19411800000000001</v>
      </c>
      <c r="Z926" s="67">
        <f t="shared" si="73"/>
        <v>0.46300000000000002</v>
      </c>
      <c r="AA926">
        <f>VLOOKUP($C926,[1]Disability!$1:$1048576,5,FALSE)</f>
        <v>0</v>
      </c>
      <c r="AB926" s="67">
        <f t="shared" si="74"/>
        <v>0</v>
      </c>
      <c r="AC926" t="e">
        <f>VLOOKUP($A926,#REF!,9,FALSE)</f>
        <v>#REF!</v>
      </c>
    </row>
    <row r="927" spans="1:29">
      <c r="A927">
        <v>53771</v>
      </c>
      <c r="B927">
        <v>926</v>
      </c>
      <c r="C927">
        <v>9802430</v>
      </c>
      <c r="D927" t="s">
        <v>4235</v>
      </c>
      <c r="E927" t="s">
        <v>4236</v>
      </c>
      <c r="G927" t="e">
        <f>VLOOKUP($H927,[1]BRT!$1:$1048576,1,0)</f>
        <v>#N/A</v>
      </c>
      <c r="H927" t="s">
        <v>4972</v>
      </c>
      <c r="I927">
        <v>37.455044000000001</v>
      </c>
      <c r="J927">
        <v>-121.910809</v>
      </c>
      <c r="K927">
        <v>868</v>
      </c>
      <c r="L927">
        <v>30</v>
      </c>
      <c r="M927">
        <v>2</v>
      </c>
      <c r="N927">
        <v>1</v>
      </c>
      <c r="O927">
        <v>2</v>
      </c>
      <c r="P927">
        <v>3</v>
      </c>
      <c r="Q927" t="e">
        <f>VLOOKUP($A927,'[1]SheltersALL_2.17.22'!$1:$1048576,6,0)</f>
        <v>#N/A</v>
      </c>
      <c r="R927" t="str">
        <f>VLOOKUP($A927, [1]FA21_Ridership!$1:$1048576,11, 0)</f>
        <v>MILPITAS</v>
      </c>
      <c r="S927" t="str">
        <f>VLOOKUP($A927, [1]FA21_Ridership!$1:$1048576,12, 0)</f>
        <v>SANTA CLARA</v>
      </c>
      <c r="T927">
        <f>VLOOKUP($A927, [1]FA21_Ridership!$1:$1048576,13, 0)</f>
        <v>9</v>
      </c>
      <c r="U927">
        <f t="shared" si="70"/>
        <v>90</v>
      </c>
      <c r="V927" s="67">
        <f t="shared" si="71"/>
        <v>0.21</v>
      </c>
      <c r="W927">
        <v>0.890679</v>
      </c>
      <c r="X927" s="67">
        <f t="shared" si="72"/>
        <v>0.752</v>
      </c>
      <c r="Y927">
        <v>0.204258</v>
      </c>
      <c r="Z927" s="67">
        <f t="shared" si="73"/>
        <v>0.48499999999999999</v>
      </c>
      <c r="AA927">
        <f>VLOOKUP($C927,[1]Disability!$1:$1048576,5,FALSE)</f>
        <v>0</v>
      </c>
      <c r="AB927" s="67">
        <f t="shared" si="74"/>
        <v>0</v>
      </c>
      <c r="AC927" t="e">
        <f>VLOOKUP($A927,#REF!,9,FALSE)</f>
        <v>#REF!</v>
      </c>
    </row>
    <row r="928" spans="1:29">
      <c r="A928">
        <v>58645</v>
      </c>
      <c r="B928">
        <v>927</v>
      </c>
      <c r="C928">
        <v>705510</v>
      </c>
      <c r="D928" t="s">
        <v>4235</v>
      </c>
      <c r="E928" t="s">
        <v>4236</v>
      </c>
      <c r="G928" t="e">
        <f>VLOOKUP($H928,[1]BRT!$1:$1048576,1,0)</f>
        <v>#N/A</v>
      </c>
      <c r="H928" t="s">
        <v>4580</v>
      </c>
      <c r="I928">
        <v>37.506777999999997</v>
      </c>
      <c r="J928">
        <v>-121.932463</v>
      </c>
      <c r="K928">
        <v>965</v>
      </c>
      <c r="L928">
        <v>30</v>
      </c>
      <c r="M928">
        <v>2</v>
      </c>
      <c r="N928">
        <v>1</v>
      </c>
      <c r="O928">
        <v>2</v>
      </c>
      <c r="P928">
        <v>3</v>
      </c>
      <c r="Q928" t="e">
        <f>VLOOKUP($A928,'[1]SheltersALL_2.17.22'!$1:$1048576,6,0)</f>
        <v>#N/A</v>
      </c>
      <c r="R928" t="str">
        <f>VLOOKUP($A928, [1]FA21_Ridership!$1:$1048576,11, 0)</f>
        <v>FREMONT</v>
      </c>
      <c r="S928" t="str">
        <f>VLOOKUP($A928, [1]FA21_Ridership!$1:$1048576,12, 0)</f>
        <v>ALAMEDA</v>
      </c>
      <c r="T928">
        <f>VLOOKUP($A928, [1]FA21_Ridership!$1:$1048576,13, 0)</f>
        <v>5</v>
      </c>
      <c r="U928">
        <f t="shared" si="70"/>
        <v>90</v>
      </c>
      <c r="V928" s="67">
        <f t="shared" si="71"/>
        <v>0.21</v>
      </c>
      <c r="W928">
        <v>0.89243499999999998</v>
      </c>
      <c r="X928" s="67">
        <f t="shared" si="72"/>
        <v>0.75700000000000001</v>
      </c>
      <c r="Y928">
        <v>3.4278999999999997E-2</v>
      </c>
      <c r="Z928" s="67">
        <f t="shared" si="73"/>
        <v>4.1000000000000002E-2</v>
      </c>
      <c r="AA928">
        <f>VLOOKUP($C928,[1]Disability!$1:$1048576,5,FALSE)</f>
        <v>0</v>
      </c>
      <c r="AB928" s="67">
        <f t="shared" si="74"/>
        <v>0</v>
      </c>
      <c r="AC928" t="e">
        <f>VLOOKUP($A928,#REF!,9,FALSE)</f>
        <v>#REF!</v>
      </c>
    </row>
    <row r="929" spans="1:29">
      <c r="A929">
        <v>54498</v>
      </c>
      <c r="B929">
        <v>928</v>
      </c>
      <c r="C929">
        <v>1003200</v>
      </c>
      <c r="D929" t="s">
        <v>4235</v>
      </c>
      <c r="E929" t="s">
        <v>4236</v>
      </c>
      <c r="G929" t="e">
        <f>VLOOKUP($H929,[1]BRT!$1:$1048576,1,0)</f>
        <v>#N/A</v>
      </c>
      <c r="H929" t="s">
        <v>4973</v>
      </c>
      <c r="I929">
        <v>37.756701</v>
      </c>
      <c r="J929">
        <v>-122.19386900000001</v>
      </c>
      <c r="K929">
        <v>1376</v>
      </c>
      <c r="L929">
        <v>30</v>
      </c>
      <c r="M929">
        <v>2</v>
      </c>
      <c r="N929">
        <v>1</v>
      </c>
      <c r="O929">
        <v>2</v>
      </c>
      <c r="P929">
        <v>3</v>
      </c>
      <c r="Q929" t="e">
        <f>VLOOKUP($A929,'[1]SheltersALL_2.17.22'!$1:$1048576,6,0)</f>
        <v>#N/A</v>
      </c>
      <c r="R929" t="str">
        <f>VLOOKUP($A929, [1]FA21_Ridership!$1:$1048576,11, 0)</f>
        <v>OAKLAND</v>
      </c>
      <c r="S929" t="str">
        <f>VLOOKUP($A929, [1]FA21_Ridership!$1:$1048576,12, 0)</f>
        <v>ALAMEDA</v>
      </c>
      <c r="T929">
        <f>VLOOKUP($A929, [1]FA21_Ridership!$1:$1048576,13, 0)</f>
        <v>3</v>
      </c>
      <c r="U929">
        <f t="shared" si="70"/>
        <v>90</v>
      </c>
      <c r="V929" s="67">
        <f t="shared" si="71"/>
        <v>0.21</v>
      </c>
      <c r="W929">
        <v>0.84946699999999997</v>
      </c>
      <c r="X929" s="67">
        <f t="shared" si="72"/>
        <v>0.66900000000000004</v>
      </c>
      <c r="Y929">
        <v>0.76672200000000001</v>
      </c>
      <c r="Z929" s="67">
        <f t="shared" si="73"/>
        <v>0.98699999999999999</v>
      </c>
      <c r="AA929">
        <f>VLOOKUP($C929,[1]Disability!$1:$1048576,5,FALSE)</f>
        <v>0</v>
      </c>
      <c r="AB929" s="67">
        <f t="shared" si="74"/>
        <v>0</v>
      </c>
      <c r="AC929" t="e">
        <f>VLOOKUP($A929,#REF!,9,FALSE)</f>
        <v>#REF!</v>
      </c>
    </row>
    <row r="930" spans="1:29">
      <c r="A930">
        <v>55107</v>
      </c>
      <c r="B930">
        <v>929</v>
      </c>
      <c r="C930">
        <v>300580</v>
      </c>
      <c r="D930" t="s">
        <v>4235</v>
      </c>
      <c r="E930" t="s">
        <v>4236</v>
      </c>
      <c r="G930" t="e">
        <f>VLOOKUP($H930,[1]BRT!$1:$1048576,1,0)</f>
        <v>#N/A</v>
      </c>
      <c r="H930" t="s">
        <v>4738</v>
      </c>
      <c r="I930">
        <v>37.892003000000003</v>
      </c>
      <c r="J930">
        <v>-122.27394</v>
      </c>
      <c r="K930">
        <v>632</v>
      </c>
      <c r="L930">
        <v>30</v>
      </c>
      <c r="M930">
        <v>2</v>
      </c>
      <c r="N930">
        <v>1</v>
      </c>
      <c r="O930">
        <v>2</v>
      </c>
      <c r="P930">
        <v>3</v>
      </c>
      <c r="Q930" t="e">
        <f>VLOOKUP($A930,'[1]SheltersALL_2.17.22'!$1:$1048576,6,0)</f>
        <v>#N/A</v>
      </c>
      <c r="R930" t="str">
        <f>VLOOKUP($A930, [1]FA21_Ridership!$1:$1048576,11, 0)</f>
        <v>BERKELEY</v>
      </c>
      <c r="S930" t="str">
        <f>VLOOKUP($A930, [1]FA21_Ridership!$1:$1048576,12, 0)</f>
        <v>ALAMEDA</v>
      </c>
      <c r="T930">
        <f>VLOOKUP($A930, [1]FA21_Ridership!$1:$1048576,13, 0)</f>
        <v>1</v>
      </c>
      <c r="U930">
        <f t="shared" si="70"/>
        <v>90</v>
      </c>
      <c r="V930" s="67">
        <f t="shared" si="71"/>
        <v>0.21</v>
      </c>
      <c r="W930">
        <v>0.22991700000000001</v>
      </c>
      <c r="X930" s="67">
        <f t="shared" si="72"/>
        <v>2.8000000000000001E-2</v>
      </c>
      <c r="Y930">
        <v>1.3158E-2</v>
      </c>
      <c r="Z930" s="67">
        <f t="shared" si="73"/>
        <v>1.2999999999999999E-2</v>
      </c>
      <c r="AA930">
        <f>VLOOKUP($C930,[1]Disability!$1:$1048576,5,FALSE)</f>
        <v>0</v>
      </c>
      <c r="AB930" s="67">
        <f t="shared" si="74"/>
        <v>0</v>
      </c>
      <c r="AC930" t="e">
        <f>VLOOKUP($A930,#REF!,9,FALSE)</f>
        <v>#REF!</v>
      </c>
    </row>
    <row r="931" spans="1:29">
      <c r="A931">
        <v>53540</v>
      </c>
      <c r="B931">
        <v>930</v>
      </c>
      <c r="C931">
        <v>1000020</v>
      </c>
      <c r="D931" t="s">
        <v>4235</v>
      </c>
      <c r="E931" t="s">
        <v>4236</v>
      </c>
      <c r="G931" t="e">
        <f>VLOOKUP($H931,[1]BRT!$1:$1048576,1,0)</f>
        <v>#N/A</v>
      </c>
      <c r="H931" t="s">
        <v>4509</v>
      </c>
      <c r="I931">
        <v>37.741525000000003</v>
      </c>
      <c r="J931">
        <v>-122.161936</v>
      </c>
      <c r="K931">
        <v>962</v>
      </c>
      <c r="L931">
        <v>30</v>
      </c>
      <c r="M931">
        <v>2</v>
      </c>
      <c r="N931">
        <v>1</v>
      </c>
      <c r="O931">
        <v>2</v>
      </c>
      <c r="P931">
        <v>3</v>
      </c>
      <c r="Q931" t="e">
        <f>VLOOKUP($A931,'[1]SheltersALL_2.17.22'!$1:$1048576,6,0)</f>
        <v>#N/A</v>
      </c>
      <c r="R931" t="str">
        <f>VLOOKUP($A931, [1]FA21_Ridership!$1:$1048576,11, 0)</f>
        <v>OAKLAND</v>
      </c>
      <c r="S931" t="str">
        <f>VLOOKUP($A931, [1]FA21_Ridership!$1:$1048576,12, 0)</f>
        <v>ALAMEDA</v>
      </c>
      <c r="T931">
        <f>VLOOKUP($A931, [1]FA21_Ridership!$1:$1048576,13, 0)</f>
        <v>3</v>
      </c>
      <c r="U931">
        <f t="shared" si="70"/>
        <v>90</v>
      </c>
      <c r="V931" s="68"/>
      <c r="W931">
        <v>0.98294599999999999</v>
      </c>
      <c r="X931" s="67">
        <f t="shared" si="72"/>
        <v>0.97299999999999998</v>
      </c>
      <c r="Y931">
        <v>0.27364300000000003</v>
      </c>
      <c r="Z931" s="67">
        <f t="shared" si="73"/>
        <v>0.60199999999999998</v>
      </c>
      <c r="AA931">
        <f>VLOOKUP($C931,[1]Disability!$1:$1048576,5,FALSE)</f>
        <v>0</v>
      </c>
      <c r="AB931" s="67">
        <f t="shared" si="74"/>
        <v>0</v>
      </c>
      <c r="AC931" t="e">
        <f>VLOOKUP($A931,#REF!,9,FALSE)</f>
        <v>#REF!</v>
      </c>
    </row>
    <row r="932" spans="1:29">
      <c r="A932">
        <v>56681</v>
      </c>
      <c r="B932">
        <v>931</v>
      </c>
      <c r="C932">
        <v>9802230</v>
      </c>
      <c r="D932" t="s">
        <v>4235</v>
      </c>
      <c r="E932" t="s">
        <v>4236</v>
      </c>
      <c r="G932" t="e">
        <f>VLOOKUP($H932,[1]BRT!$1:$1048576,1,0)</f>
        <v>#N/A</v>
      </c>
      <c r="H932" t="s">
        <v>4974</v>
      </c>
      <c r="I932">
        <v>37.683028</v>
      </c>
      <c r="J932">
        <v>-122.09765299999999</v>
      </c>
      <c r="K932">
        <v>1412</v>
      </c>
      <c r="L932">
        <v>30</v>
      </c>
      <c r="M932">
        <v>2</v>
      </c>
      <c r="N932">
        <v>1</v>
      </c>
      <c r="O932">
        <v>2</v>
      </c>
      <c r="P932">
        <v>3</v>
      </c>
      <c r="Q932" t="e">
        <f>VLOOKUP($A932,'[1]SheltersALL_2.17.22'!$1:$1048576,6,0)</f>
        <v>#N/A</v>
      </c>
      <c r="R932" t="str">
        <f>VLOOKUP($A932, [1]FA21_Ridership!$1:$1048576,11, 0)</f>
        <v>COUNTY-ALAMEDA</v>
      </c>
      <c r="S932" t="str">
        <f>VLOOKUP($A932, [1]FA21_Ridership!$1:$1048576,12, 0)</f>
        <v>ALAMEDA</v>
      </c>
      <c r="T932">
        <f>VLOOKUP($A932, [1]FA21_Ridership!$1:$1048576,13, 0)</f>
        <v>4</v>
      </c>
      <c r="U932">
        <f t="shared" si="70"/>
        <v>90</v>
      </c>
      <c r="V932" s="67">
        <f t="shared" ref="V932:V995" si="75">_xlfn.PERCENTRANK.INC($U$2:$U$4161,U932)</f>
        <v>0.21</v>
      </c>
      <c r="W932">
        <v>0.52760700000000005</v>
      </c>
      <c r="X932" s="67">
        <f t="shared" si="72"/>
        <v>0.222</v>
      </c>
      <c r="Y932">
        <v>0.31901800000000002</v>
      </c>
      <c r="Z932" s="67">
        <f t="shared" si="73"/>
        <v>0.65500000000000003</v>
      </c>
      <c r="AA932">
        <f>VLOOKUP($C932,[1]Disability!$1:$1048576,5,FALSE)</f>
        <v>0</v>
      </c>
      <c r="AB932" s="67">
        <f t="shared" si="74"/>
        <v>0</v>
      </c>
      <c r="AC932" t="e">
        <f>VLOOKUP($A932,#REF!,9,FALSE)</f>
        <v>#REF!</v>
      </c>
    </row>
    <row r="933" spans="1:29">
      <c r="A933">
        <v>55261</v>
      </c>
      <c r="B933">
        <v>932</v>
      </c>
      <c r="C933">
        <v>1000700</v>
      </c>
      <c r="D933" t="s">
        <v>4235</v>
      </c>
      <c r="E933" t="s">
        <v>4236</v>
      </c>
      <c r="G933" t="e">
        <f>VLOOKUP($H933,[1]BRT!$1:$1048576,1,0)</f>
        <v>#N/A</v>
      </c>
      <c r="H933" t="s">
        <v>4975</v>
      </c>
      <c r="I933">
        <v>37.791594000000003</v>
      </c>
      <c r="J933">
        <v>-122.24261199999999</v>
      </c>
      <c r="K933">
        <v>960</v>
      </c>
      <c r="L933">
        <v>30</v>
      </c>
      <c r="M933">
        <v>2</v>
      </c>
      <c r="N933">
        <v>1</v>
      </c>
      <c r="O933">
        <v>2</v>
      </c>
      <c r="P933">
        <v>3</v>
      </c>
      <c r="Q933" t="e">
        <f>VLOOKUP($A933,'[1]SheltersALL_2.17.22'!$1:$1048576,6,0)</f>
        <v>#N/A</v>
      </c>
      <c r="R933" t="str">
        <f>VLOOKUP($A933, [1]FA21_Ridership!$1:$1048576,11, 0)</f>
        <v>OAKLAND</v>
      </c>
      <c r="S933" t="str">
        <f>VLOOKUP($A933, [1]FA21_Ridership!$1:$1048576,12, 0)</f>
        <v>ALAMEDA</v>
      </c>
      <c r="T933">
        <f>VLOOKUP($A933, [1]FA21_Ridership!$1:$1048576,13, 0)</f>
        <v>2</v>
      </c>
      <c r="U933">
        <f t="shared" si="70"/>
        <v>90</v>
      </c>
      <c r="V933" s="67">
        <f t="shared" si="75"/>
        <v>0.21</v>
      </c>
      <c r="W933">
        <v>0.94699599999999995</v>
      </c>
      <c r="X933" s="67">
        <f t="shared" si="72"/>
        <v>0.89600000000000002</v>
      </c>
      <c r="Y933">
        <v>0.41130699999999998</v>
      </c>
      <c r="Z933" s="67">
        <f t="shared" si="73"/>
        <v>0.77100000000000002</v>
      </c>
      <c r="AA933">
        <f>VLOOKUP($C933,[1]Disability!$1:$1048576,5,FALSE)</f>
        <v>0</v>
      </c>
      <c r="AB933" s="67">
        <f t="shared" si="74"/>
        <v>0</v>
      </c>
      <c r="AC933" t="e">
        <f>VLOOKUP($A933,#REF!,9,FALSE)</f>
        <v>#REF!</v>
      </c>
    </row>
    <row r="934" spans="1:29">
      <c r="A934">
        <v>52976</v>
      </c>
      <c r="B934">
        <v>933</v>
      </c>
      <c r="C934">
        <v>9907910</v>
      </c>
      <c r="D934" t="s">
        <v>4235</v>
      </c>
      <c r="E934" t="s">
        <v>4236</v>
      </c>
      <c r="G934" t="e">
        <f>VLOOKUP($H934,[1]BRT!$1:$1048576,1,0)</f>
        <v>#N/A</v>
      </c>
      <c r="H934" t="s">
        <v>4976</v>
      </c>
      <c r="I934">
        <v>37.762616999999999</v>
      </c>
      <c r="J934">
        <v>-122.26241899999999</v>
      </c>
      <c r="K934">
        <v>1031</v>
      </c>
      <c r="L934">
        <v>30</v>
      </c>
      <c r="M934">
        <v>2</v>
      </c>
      <c r="N934">
        <v>1</v>
      </c>
      <c r="O934">
        <v>2</v>
      </c>
      <c r="P934">
        <v>3</v>
      </c>
      <c r="Q934" t="e">
        <f>VLOOKUP($A934,'[1]SheltersALL_2.17.22'!$1:$1048576,6,0)</f>
        <v>#N/A</v>
      </c>
      <c r="R934" t="str">
        <f>VLOOKUP($A934, [1]FA21_Ridership!$1:$1048576,11, 0)</f>
        <v>ALAMEDA</v>
      </c>
      <c r="S934" t="str">
        <f>VLOOKUP($A934, [1]FA21_Ridership!$1:$1048576,12, 0)</f>
        <v>ALAMEDA</v>
      </c>
      <c r="T934">
        <f>VLOOKUP($A934, [1]FA21_Ridership!$1:$1048576,13, 0)</f>
        <v>3</v>
      </c>
      <c r="U934">
        <f t="shared" si="70"/>
        <v>90</v>
      </c>
      <c r="V934" s="67">
        <f t="shared" si="75"/>
        <v>0.21</v>
      </c>
      <c r="W934">
        <v>0.56471300000000002</v>
      </c>
      <c r="X934" s="67">
        <f t="shared" si="72"/>
        <v>0.255</v>
      </c>
      <c r="Y934">
        <v>0.15628800000000001</v>
      </c>
      <c r="Z934" s="67">
        <f t="shared" si="73"/>
        <v>0.375</v>
      </c>
      <c r="AA934">
        <f>VLOOKUP($C934,[1]Disability!$1:$1048576,5,FALSE)</f>
        <v>0</v>
      </c>
      <c r="AB934" s="67">
        <f t="shared" si="74"/>
        <v>0</v>
      </c>
      <c r="AC934" t="e">
        <f>VLOOKUP($A934,#REF!,9,FALSE)</f>
        <v>#REF!</v>
      </c>
    </row>
    <row r="935" spans="1:29">
      <c r="A935">
        <v>57223</v>
      </c>
      <c r="B935">
        <v>934</v>
      </c>
      <c r="C935">
        <v>500380</v>
      </c>
      <c r="D935" t="s">
        <v>4235</v>
      </c>
      <c r="E935" t="s">
        <v>4236</v>
      </c>
      <c r="G935" t="e">
        <f>VLOOKUP($H935,[1]BRT!$1:$1048576,1,0)</f>
        <v>#N/A</v>
      </c>
      <c r="H935" t="s">
        <v>4795</v>
      </c>
      <c r="I935">
        <v>37.934820999999999</v>
      </c>
      <c r="J935">
        <v>-122.308001</v>
      </c>
      <c r="K935">
        <v>630</v>
      </c>
      <c r="L935">
        <v>30</v>
      </c>
      <c r="M935">
        <v>2</v>
      </c>
      <c r="N935">
        <v>1</v>
      </c>
      <c r="O935">
        <v>2</v>
      </c>
      <c r="P935">
        <v>3</v>
      </c>
      <c r="Q935" t="e">
        <f>VLOOKUP($A935,'[1]SheltersALL_2.17.22'!$1:$1048576,6,0)</f>
        <v>#N/A</v>
      </c>
      <c r="R935" t="str">
        <f>VLOOKUP($A935, [1]FA21_Ridership!$1:$1048576,11, 0)</f>
        <v>EL CERRITO</v>
      </c>
      <c r="S935" t="str">
        <f>VLOOKUP($A935, [1]FA21_Ridership!$1:$1048576,12, 0)</f>
        <v>CONTRA COSTA</v>
      </c>
      <c r="T935">
        <f>VLOOKUP($A935, [1]FA21_Ridership!$1:$1048576,13, 0)</f>
        <v>1</v>
      </c>
      <c r="U935">
        <f t="shared" si="70"/>
        <v>90</v>
      </c>
      <c r="V935" s="67">
        <f t="shared" si="75"/>
        <v>0.21</v>
      </c>
      <c r="W935">
        <v>0.237986</v>
      </c>
      <c r="X935" s="67">
        <f t="shared" si="72"/>
        <v>3.4000000000000002E-2</v>
      </c>
      <c r="Y935">
        <v>1.0297000000000001E-2</v>
      </c>
      <c r="Z935" s="67">
        <f t="shared" si="73"/>
        <v>7.0000000000000001E-3</v>
      </c>
      <c r="AA935">
        <f>VLOOKUP($C935,[1]Disability!$1:$1048576,5,FALSE)</f>
        <v>0</v>
      </c>
      <c r="AB935" s="67">
        <f t="shared" si="74"/>
        <v>0</v>
      </c>
      <c r="AC935" t="e">
        <f>VLOOKUP($A935,#REF!,9,FALSE)</f>
        <v>#REF!</v>
      </c>
    </row>
    <row r="936" spans="1:29">
      <c r="A936">
        <v>54669</v>
      </c>
      <c r="B936">
        <v>935</v>
      </c>
      <c r="C936">
        <v>1300500</v>
      </c>
      <c r="D936" t="s">
        <v>4235</v>
      </c>
      <c r="E936" t="s">
        <v>4236</v>
      </c>
      <c r="G936" t="e">
        <f>VLOOKUP($H936,[1]BRT!$1:$1048576,1,0)</f>
        <v>#N/A</v>
      </c>
      <c r="H936" t="s">
        <v>4977</v>
      </c>
      <c r="I936">
        <v>37.939866000000002</v>
      </c>
      <c r="J936">
        <v>-122.36284999999999</v>
      </c>
      <c r="K936">
        <v>1240</v>
      </c>
      <c r="L936">
        <v>30</v>
      </c>
      <c r="M936">
        <v>2</v>
      </c>
      <c r="N936">
        <v>1</v>
      </c>
      <c r="O936">
        <v>2</v>
      </c>
      <c r="P936">
        <v>3</v>
      </c>
      <c r="Q936" t="e">
        <f>VLOOKUP($A936,'[1]SheltersALL_2.17.22'!$1:$1048576,6,0)</f>
        <v>#N/A</v>
      </c>
      <c r="R936" t="str">
        <f>VLOOKUP($A936, [1]FA21_Ridership!$1:$1048576,11, 0)</f>
        <v>RICHMOND</v>
      </c>
      <c r="S936" t="str">
        <f>VLOOKUP($A936, [1]FA21_Ridership!$1:$1048576,12, 0)</f>
        <v>CONTRA COSTA</v>
      </c>
      <c r="T936">
        <f>VLOOKUP($A936, [1]FA21_Ridership!$1:$1048576,13, 0)</f>
        <v>1</v>
      </c>
      <c r="U936">
        <f t="shared" si="70"/>
        <v>90</v>
      </c>
      <c r="V936" s="67">
        <f t="shared" si="75"/>
        <v>0.21</v>
      </c>
      <c r="W936">
        <v>0.98827299999999996</v>
      </c>
      <c r="X936" s="67">
        <f t="shared" si="72"/>
        <v>0.98099999999999998</v>
      </c>
      <c r="Y936">
        <v>0.49004999999999999</v>
      </c>
      <c r="Z936" s="67">
        <f t="shared" si="73"/>
        <v>0.85099999999999998</v>
      </c>
      <c r="AA936">
        <f>VLOOKUP($C936,[1]Disability!$1:$1048576,5,FALSE)</f>
        <v>1</v>
      </c>
      <c r="AB936" s="67">
        <f t="shared" si="74"/>
        <v>0.72499999999999998</v>
      </c>
      <c r="AC936" t="e">
        <f>VLOOKUP($A936,#REF!,9,FALSE)</f>
        <v>#REF!</v>
      </c>
    </row>
    <row r="937" spans="1:29">
      <c r="A937">
        <v>51321</v>
      </c>
      <c r="B937">
        <v>936</v>
      </c>
      <c r="C937">
        <v>500490</v>
      </c>
      <c r="D937" t="s">
        <v>4235</v>
      </c>
      <c r="E937" t="s">
        <v>4236</v>
      </c>
      <c r="G937" t="e">
        <f>VLOOKUP($H937,[1]BRT!$1:$1048576,1,0)</f>
        <v>#N/A</v>
      </c>
      <c r="H937" t="s">
        <v>4428</v>
      </c>
      <c r="I937">
        <v>37.936166999999998</v>
      </c>
      <c r="J937">
        <v>-122.317584</v>
      </c>
      <c r="K937">
        <v>629</v>
      </c>
      <c r="L937">
        <v>30</v>
      </c>
      <c r="M937">
        <v>2</v>
      </c>
      <c r="N937">
        <v>1</v>
      </c>
      <c r="O937">
        <v>2</v>
      </c>
      <c r="P937">
        <v>3</v>
      </c>
      <c r="Q937" t="e">
        <f>VLOOKUP($A937,'[1]SheltersALL_2.17.22'!$1:$1048576,6,0)</f>
        <v>#N/A</v>
      </c>
      <c r="R937" t="str">
        <f>VLOOKUP($A937, [1]FA21_Ridership!$1:$1048576,11, 0)</f>
        <v>EL CERRITO</v>
      </c>
      <c r="S937" t="str">
        <f>VLOOKUP($A937, [1]FA21_Ridership!$1:$1048576,12, 0)</f>
        <v>CONTRA COSTA</v>
      </c>
      <c r="T937">
        <f>VLOOKUP($A937, [1]FA21_Ridership!$1:$1048576,13, 0)</f>
        <v>1</v>
      </c>
      <c r="U937">
        <f t="shared" si="70"/>
        <v>90</v>
      </c>
      <c r="V937" s="67">
        <f t="shared" si="75"/>
        <v>0.21</v>
      </c>
      <c r="W937">
        <v>0.38623800000000003</v>
      </c>
      <c r="X937" s="67">
        <f t="shared" si="72"/>
        <v>0.115</v>
      </c>
      <c r="Y937">
        <v>0.17857100000000001</v>
      </c>
      <c r="Z937" s="67">
        <f t="shared" si="73"/>
        <v>0.436</v>
      </c>
      <c r="AA937">
        <f>VLOOKUP($C937,[1]Disability!$1:$1048576,5,FALSE)</f>
        <v>0</v>
      </c>
      <c r="AB937" s="67">
        <f t="shared" si="74"/>
        <v>0</v>
      </c>
      <c r="AC937" t="e">
        <f>VLOOKUP($A937,#REF!,9,FALSE)</f>
        <v>#REF!</v>
      </c>
    </row>
    <row r="938" spans="1:29">
      <c r="A938">
        <v>54593</v>
      </c>
      <c r="B938">
        <v>937</v>
      </c>
      <c r="C938">
        <v>9900320</v>
      </c>
      <c r="D938" t="s">
        <v>4235</v>
      </c>
      <c r="E938" t="s">
        <v>4236</v>
      </c>
      <c r="G938" t="e">
        <f>VLOOKUP($H938,[1]BRT!$1:$1048576,1,0)</f>
        <v>#N/A</v>
      </c>
      <c r="H938" t="s">
        <v>4978</v>
      </c>
      <c r="I938">
        <v>37.907336999999998</v>
      </c>
      <c r="J938">
        <v>-122.279421</v>
      </c>
      <c r="K938">
        <v>630</v>
      </c>
      <c r="L938">
        <v>30</v>
      </c>
      <c r="M938">
        <v>2</v>
      </c>
      <c r="N938">
        <v>1</v>
      </c>
      <c r="O938">
        <v>2</v>
      </c>
      <c r="P938">
        <v>3</v>
      </c>
      <c r="Q938" t="e">
        <f>VLOOKUP($A938,'[1]SheltersALL_2.17.22'!$1:$1048576,6,0)</f>
        <v>#N/A</v>
      </c>
      <c r="R938" t="str">
        <f>VLOOKUP($A938, [1]FA21_Ridership!$1:$1048576,11, 0)</f>
        <v>COUNTY-CONTRA COSTA</v>
      </c>
      <c r="S938" t="str">
        <f>VLOOKUP($A938, [1]FA21_Ridership!$1:$1048576,12, 0)</f>
        <v>CONTRA COSTA</v>
      </c>
      <c r="T938">
        <f>VLOOKUP($A938, [1]FA21_Ridership!$1:$1048576,13, 0)</f>
        <v>1</v>
      </c>
      <c r="U938">
        <f t="shared" si="70"/>
        <v>90</v>
      </c>
      <c r="V938" s="67">
        <f t="shared" si="75"/>
        <v>0.21</v>
      </c>
      <c r="W938">
        <v>0.162943</v>
      </c>
      <c r="X938" s="67">
        <f t="shared" si="72"/>
        <v>4.0000000000000001E-3</v>
      </c>
      <c r="Y938">
        <v>1.5768999999999998E-2</v>
      </c>
      <c r="Z938" s="67">
        <f t="shared" si="73"/>
        <v>1.7999999999999999E-2</v>
      </c>
      <c r="AA938">
        <f>VLOOKUP($C938,[1]Disability!$1:$1048576,5,FALSE)</f>
        <v>0</v>
      </c>
      <c r="AB938" s="67">
        <f t="shared" si="74"/>
        <v>0</v>
      </c>
      <c r="AC938" t="e">
        <f>VLOOKUP($A938,#REF!,9,FALSE)</f>
        <v>#REF!</v>
      </c>
    </row>
    <row r="939" spans="1:29">
      <c r="A939">
        <v>59938</v>
      </c>
      <c r="B939">
        <v>938</v>
      </c>
      <c r="C939">
        <v>300660</v>
      </c>
      <c r="D939" t="s">
        <v>4235</v>
      </c>
      <c r="E939" t="s">
        <v>4236</v>
      </c>
      <c r="G939" t="e">
        <f>VLOOKUP($H939,[1]BRT!$1:$1048576,1,0)</f>
        <v>#N/A</v>
      </c>
      <c r="H939" t="s">
        <v>4979</v>
      </c>
      <c r="I939">
        <v>37.894409000000003</v>
      </c>
      <c r="J939">
        <v>-122.274719</v>
      </c>
      <c r="K939">
        <v>631</v>
      </c>
      <c r="L939">
        <v>30</v>
      </c>
      <c r="M939">
        <v>2</v>
      </c>
      <c r="N939">
        <v>1</v>
      </c>
      <c r="O939">
        <v>2</v>
      </c>
      <c r="P939">
        <v>3</v>
      </c>
      <c r="Q939" t="e">
        <f>VLOOKUP($A939,'[1]SheltersALL_2.17.22'!$1:$1048576,6,0)</f>
        <v>#N/A</v>
      </c>
      <c r="R939" t="str">
        <f>VLOOKUP($A939, [1]FA21_Ridership!$1:$1048576,11, 0)</f>
        <v>BERKELEY</v>
      </c>
      <c r="S939" t="str">
        <f>VLOOKUP($A939, [1]FA21_Ridership!$1:$1048576,12, 0)</f>
        <v>ALAMEDA</v>
      </c>
      <c r="T939">
        <f>VLOOKUP($A939, [1]FA21_Ridership!$1:$1048576,13, 0)</f>
        <v>1</v>
      </c>
      <c r="U939">
        <f t="shared" si="70"/>
        <v>90</v>
      </c>
      <c r="V939" s="67">
        <f t="shared" si="75"/>
        <v>0.21</v>
      </c>
      <c r="W939">
        <v>0.22991700000000001</v>
      </c>
      <c r="X939" s="67">
        <f t="shared" si="72"/>
        <v>2.8000000000000001E-2</v>
      </c>
      <c r="Y939">
        <v>1.3158E-2</v>
      </c>
      <c r="Z939" s="67">
        <f t="shared" si="73"/>
        <v>1.2999999999999999E-2</v>
      </c>
      <c r="AA939">
        <f>VLOOKUP($C939,[1]Disability!$1:$1048576,5,FALSE)</f>
        <v>0</v>
      </c>
      <c r="AB939" s="67">
        <f t="shared" si="74"/>
        <v>0</v>
      </c>
      <c r="AC939" t="e">
        <f>VLOOKUP($A939,#REF!,9,FALSE)</f>
        <v>#REF!</v>
      </c>
    </row>
    <row r="940" spans="1:29">
      <c r="A940">
        <v>52696</v>
      </c>
      <c r="B940">
        <v>939</v>
      </c>
      <c r="C940">
        <v>9907000</v>
      </c>
      <c r="D940" t="s">
        <v>4235</v>
      </c>
      <c r="E940" t="s">
        <v>4236</v>
      </c>
      <c r="G940" t="e">
        <f>VLOOKUP($H940,[1]BRT!$1:$1048576,1,0)</f>
        <v>#N/A</v>
      </c>
      <c r="H940" t="s">
        <v>4558</v>
      </c>
      <c r="I940">
        <v>37.427380999999997</v>
      </c>
      <c r="J940">
        <v>-121.895819</v>
      </c>
      <c r="K940">
        <v>869</v>
      </c>
      <c r="L940">
        <v>30</v>
      </c>
      <c r="M940">
        <v>2</v>
      </c>
      <c r="N940">
        <v>1</v>
      </c>
      <c r="O940">
        <v>2</v>
      </c>
      <c r="P940">
        <v>3</v>
      </c>
      <c r="Q940" t="e">
        <f>VLOOKUP($A940,'[1]SheltersALL_2.17.22'!$1:$1048576,6,0)</f>
        <v>#N/A</v>
      </c>
      <c r="R940" t="str">
        <f>VLOOKUP($A940, [1]FA21_Ridership!$1:$1048576,11, 0)</f>
        <v>MILPITAS</v>
      </c>
      <c r="S940" t="str">
        <f>VLOOKUP($A940, [1]FA21_Ridership!$1:$1048576,12, 0)</f>
        <v>SANTA CLARA</v>
      </c>
      <c r="T940">
        <f>VLOOKUP($A940, [1]FA21_Ridership!$1:$1048576,13, 0)</f>
        <v>9</v>
      </c>
      <c r="U940">
        <f t="shared" si="70"/>
        <v>90</v>
      </c>
      <c r="V940" s="67">
        <f t="shared" si="75"/>
        <v>0.21</v>
      </c>
      <c r="W940">
        <v>0.93840699999999999</v>
      </c>
      <c r="X940" s="67">
        <f t="shared" si="72"/>
        <v>0.85799999999999998</v>
      </c>
      <c r="Y940">
        <v>0.149865</v>
      </c>
      <c r="Z940" s="67">
        <f t="shared" si="73"/>
        <v>0.35499999999999998</v>
      </c>
      <c r="AA940">
        <f>VLOOKUP($C940,[1]Disability!$1:$1048576,5,FALSE)</f>
        <v>0</v>
      </c>
      <c r="AB940" s="67">
        <f t="shared" si="74"/>
        <v>0</v>
      </c>
      <c r="AC940" t="e">
        <f>VLOOKUP($A940,#REF!,9,FALSE)</f>
        <v>#REF!</v>
      </c>
    </row>
    <row r="941" spans="1:29">
      <c r="A941">
        <v>50356</v>
      </c>
      <c r="B941">
        <v>940</v>
      </c>
      <c r="C941">
        <v>500370</v>
      </c>
      <c r="D941" t="s">
        <v>4235</v>
      </c>
      <c r="E941" t="s">
        <v>4236</v>
      </c>
      <c r="G941" t="e">
        <f>VLOOKUP($H941,[1]BRT!$1:$1048576,1,0)</f>
        <v>#N/A</v>
      </c>
      <c r="H941" t="s">
        <v>4980</v>
      </c>
      <c r="I941">
        <v>37.935954000000002</v>
      </c>
      <c r="J941">
        <v>-122.308954</v>
      </c>
      <c r="K941">
        <v>629</v>
      </c>
      <c r="L941">
        <v>30</v>
      </c>
      <c r="M941">
        <v>2</v>
      </c>
      <c r="N941">
        <v>1</v>
      </c>
      <c r="O941">
        <v>2</v>
      </c>
      <c r="P941">
        <v>3</v>
      </c>
      <c r="Q941" t="e">
        <f>VLOOKUP($A941,'[1]SheltersALL_2.17.22'!$1:$1048576,6,0)</f>
        <v>#N/A</v>
      </c>
      <c r="R941" t="str">
        <f>VLOOKUP($A941, [1]FA21_Ridership!$1:$1048576,11, 0)</f>
        <v>EL CERRITO</v>
      </c>
      <c r="S941" t="str">
        <f>VLOOKUP($A941, [1]FA21_Ridership!$1:$1048576,12, 0)</f>
        <v>CONTRA COSTA</v>
      </c>
      <c r="T941">
        <f>VLOOKUP($A941, [1]FA21_Ridership!$1:$1048576,13, 0)</f>
        <v>1</v>
      </c>
      <c r="U941">
        <f t="shared" si="70"/>
        <v>90</v>
      </c>
      <c r="V941" s="67">
        <f t="shared" si="75"/>
        <v>0.21</v>
      </c>
      <c r="W941">
        <v>0.237986</v>
      </c>
      <c r="X941" s="67">
        <f t="shared" si="72"/>
        <v>3.4000000000000002E-2</v>
      </c>
      <c r="Y941">
        <v>1.0297000000000001E-2</v>
      </c>
      <c r="Z941" s="67">
        <f t="shared" si="73"/>
        <v>7.0000000000000001E-3</v>
      </c>
      <c r="AA941">
        <f>VLOOKUP($C941,[1]Disability!$1:$1048576,5,FALSE)</f>
        <v>0</v>
      </c>
      <c r="AB941" s="67">
        <f t="shared" si="74"/>
        <v>0</v>
      </c>
      <c r="AC941" t="e">
        <f>VLOOKUP($A941,#REF!,9,FALSE)</f>
        <v>#REF!</v>
      </c>
    </row>
    <row r="942" spans="1:29">
      <c r="A942">
        <v>50811</v>
      </c>
      <c r="B942">
        <v>941</v>
      </c>
      <c r="C942">
        <v>1300460</v>
      </c>
      <c r="D942" t="s">
        <v>4235</v>
      </c>
      <c r="E942" t="s">
        <v>4236</v>
      </c>
      <c r="G942" t="e">
        <f>VLOOKUP($H942,[1]BRT!$1:$1048576,1,0)</f>
        <v>#N/A</v>
      </c>
      <c r="H942" t="s">
        <v>4714</v>
      </c>
      <c r="I942">
        <v>37.946272999999998</v>
      </c>
      <c r="J942">
        <v>-122.36280499999999</v>
      </c>
      <c r="K942">
        <v>1240</v>
      </c>
      <c r="L942">
        <v>30</v>
      </c>
      <c r="M942">
        <v>2</v>
      </c>
      <c r="N942">
        <v>1</v>
      </c>
      <c r="O942">
        <v>2</v>
      </c>
      <c r="P942">
        <v>3</v>
      </c>
      <c r="Q942" t="e">
        <f>VLOOKUP($A942,'[1]SheltersALL_2.17.22'!$1:$1048576,6,0)</f>
        <v>#N/A</v>
      </c>
      <c r="R942" t="str">
        <f>VLOOKUP($A942, [1]FA21_Ridership!$1:$1048576,11, 0)</f>
        <v>RICHMOND</v>
      </c>
      <c r="S942" t="str">
        <f>VLOOKUP($A942, [1]FA21_Ridership!$1:$1048576,12, 0)</f>
        <v>CONTRA COSTA</v>
      </c>
      <c r="T942">
        <f>VLOOKUP($A942, [1]FA21_Ridership!$1:$1048576,13, 0)</f>
        <v>1</v>
      </c>
      <c r="U942">
        <f t="shared" si="70"/>
        <v>90</v>
      </c>
      <c r="V942" s="67">
        <f t="shared" si="75"/>
        <v>0.21</v>
      </c>
      <c r="W942">
        <v>0.98912999999999995</v>
      </c>
      <c r="X942" s="67">
        <f t="shared" si="72"/>
        <v>0.98299999999999998</v>
      </c>
      <c r="Y942">
        <v>0.63897499999999996</v>
      </c>
      <c r="Z942" s="67">
        <f t="shared" si="73"/>
        <v>0.95699999999999996</v>
      </c>
      <c r="AA942">
        <f>VLOOKUP($C942,[1]Disability!$1:$1048576,5,FALSE)</f>
        <v>0</v>
      </c>
      <c r="AB942" s="67">
        <f t="shared" si="74"/>
        <v>0</v>
      </c>
      <c r="AC942" t="e">
        <f>VLOOKUP($A942,#REF!,9,FALSE)</f>
        <v>#REF!</v>
      </c>
    </row>
    <row r="943" spans="1:29">
      <c r="A943">
        <v>56508</v>
      </c>
      <c r="B943">
        <v>942</v>
      </c>
      <c r="C943">
        <v>1300630</v>
      </c>
      <c r="D943" t="s">
        <v>4235</v>
      </c>
      <c r="E943" t="s">
        <v>4236</v>
      </c>
      <c r="G943" t="e">
        <f>VLOOKUP($H943,[1]BRT!$1:$1048576,1,0)</f>
        <v>#N/A</v>
      </c>
      <c r="H943" t="s">
        <v>4981</v>
      </c>
      <c r="I943">
        <v>37.935715999999999</v>
      </c>
      <c r="J943">
        <v>-122.323373</v>
      </c>
      <c r="K943">
        <v>630</v>
      </c>
      <c r="L943">
        <v>30</v>
      </c>
      <c r="M943">
        <v>2</v>
      </c>
      <c r="N943">
        <v>1</v>
      </c>
      <c r="O943">
        <v>2</v>
      </c>
      <c r="P943">
        <v>3</v>
      </c>
      <c r="Q943" t="e">
        <f>VLOOKUP($A943,'[1]SheltersALL_2.17.22'!$1:$1048576,6,0)</f>
        <v>#N/A</v>
      </c>
      <c r="R943" t="str">
        <f>VLOOKUP($A943, [1]FA21_Ridership!$1:$1048576,11, 0)</f>
        <v>RICHMOND</v>
      </c>
      <c r="S943" t="str">
        <f>VLOOKUP($A943, [1]FA21_Ridership!$1:$1048576,12, 0)</f>
        <v>CONTRA COSTA</v>
      </c>
      <c r="T943">
        <f>VLOOKUP($A943, [1]FA21_Ridership!$1:$1048576,13, 0)</f>
        <v>1</v>
      </c>
      <c r="U943">
        <f t="shared" si="70"/>
        <v>90</v>
      </c>
      <c r="V943" s="67">
        <f t="shared" si="75"/>
        <v>0.21</v>
      </c>
      <c r="W943">
        <v>0.47675800000000002</v>
      </c>
      <c r="X943" s="67">
        <f t="shared" si="72"/>
        <v>0.17699999999999999</v>
      </c>
      <c r="Y943">
        <v>0.11680599999999999</v>
      </c>
      <c r="Z943" s="67">
        <f t="shared" si="73"/>
        <v>0.28999999999999998</v>
      </c>
      <c r="AA943">
        <f>VLOOKUP($C943,[1]Disability!$1:$1048576,5,FALSE)</f>
        <v>0</v>
      </c>
      <c r="AB943" s="67">
        <f t="shared" si="74"/>
        <v>0</v>
      </c>
      <c r="AC943" t="e">
        <f>VLOOKUP($A943,#REF!,9,FALSE)</f>
        <v>#REF!</v>
      </c>
    </row>
    <row r="944" spans="1:29">
      <c r="A944">
        <v>57993</v>
      </c>
      <c r="B944">
        <v>943</v>
      </c>
      <c r="C944">
        <v>1000100</v>
      </c>
      <c r="D944" t="s">
        <v>4235</v>
      </c>
      <c r="E944" t="s">
        <v>4236</v>
      </c>
      <c r="G944" t="e">
        <f>VLOOKUP($H944,[1]BRT!$1:$1048576,1,0)</f>
        <v>#N/A</v>
      </c>
      <c r="H944" t="s">
        <v>4525</v>
      </c>
      <c r="I944">
        <v>37.738124999999997</v>
      </c>
      <c r="J944">
        <v>-122.168891</v>
      </c>
      <c r="K944">
        <v>962</v>
      </c>
      <c r="L944">
        <v>30</v>
      </c>
      <c r="M944">
        <v>2</v>
      </c>
      <c r="N944">
        <v>1</v>
      </c>
      <c r="O944">
        <v>2</v>
      </c>
      <c r="P944">
        <v>3</v>
      </c>
      <c r="Q944" t="e">
        <f>VLOOKUP($A944,'[1]SheltersALL_2.17.22'!$1:$1048576,6,0)</f>
        <v>#N/A</v>
      </c>
      <c r="R944" t="str">
        <f>VLOOKUP($A944, [1]FA21_Ridership!$1:$1048576,11, 0)</f>
        <v>OAKLAND</v>
      </c>
      <c r="S944" t="str">
        <f>VLOOKUP($A944, [1]FA21_Ridership!$1:$1048576,12, 0)</f>
        <v>ALAMEDA</v>
      </c>
      <c r="T944">
        <f>VLOOKUP($A944, [1]FA21_Ridership!$1:$1048576,13, 0)</f>
        <v>3</v>
      </c>
      <c r="U944">
        <f t="shared" si="70"/>
        <v>90</v>
      </c>
      <c r="V944" s="67">
        <f t="shared" si="75"/>
        <v>0.21</v>
      </c>
      <c r="W944">
        <v>0.92371300000000001</v>
      </c>
      <c r="X944" s="67">
        <f t="shared" si="72"/>
        <v>0.81899999999999995</v>
      </c>
      <c r="Y944">
        <v>0.51621099999999998</v>
      </c>
      <c r="Z944" s="67">
        <f t="shared" si="73"/>
        <v>0.871</v>
      </c>
      <c r="AA944">
        <f>VLOOKUP($C944,[1]Disability!$1:$1048576,5,FALSE)</f>
        <v>0</v>
      </c>
      <c r="AB944" s="67">
        <f t="shared" si="74"/>
        <v>0</v>
      </c>
      <c r="AC944" t="e">
        <f>VLOOKUP($A944,#REF!,9,FALSE)</f>
        <v>#REF!</v>
      </c>
    </row>
    <row r="945" spans="1:29">
      <c r="A945">
        <v>51018</v>
      </c>
      <c r="B945">
        <v>944</v>
      </c>
      <c r="C945">
        <v>1021140</v>
      </c>
      <c r="D945" t="s">
        <v>4235</v>
      </c>
      <c r="E945" t="s">
        <v>4236</v>
      </c>
      <c r="G945" t="e">
        <f>VLOOKUP($H945,[1]BRT!$1:$1048576,1,0)</f>
        <v>#N/A</v>
      </c>
      <c r="H945" t="s">
        <v>4982</v>
      </c>
      <c r="I945">
        <v>37.814557999999998</v>
      </c>
      <c r="J945">
        <v>-122.234959</v>
      </c>
      <c r="K945">
        <v>968</v>
      </c>
      <c r="L945">
        <v>30</v>
      </c>
      <c r="M945">
        <v>2</v>
      </c>
      <c r="N945">
        <v>1</v>
      </c>
      <c r="O945">
        <v>2</v>
      </c>
      <c r="P945">
        <v>3</v>
      </c>
      <c r="Q945" t="e">
        <f>VLOOKUP($A945,'[1]SheltersALL_2.17.22'!$1:$1048576,6,0)</f>
        <v>#N/A</v>
      </c>
      <c r="R945" t="str">
        <f>VLOOKUP($A945, [1]FA21_Ridership!$1:$1048576,11, 0)</f>
        <v>OAKLAND</v>
      </c>
      <c r="S945" t="str">
        <f>VLOOKUP($A945, [1]FA21_Ridership!$1:$1048576,12, 0)</f>
        <v>ALAMEDA</v>
      </c>
      <c r="T945">
        <f>VLOOKUP($A945, [1]FA21_Ridership!$1:$1048576,13, 0)</f>
        <v>2</v>
      </c>
      <c r="U945">
        <f t="shared" si="70"/>
        <v>90</v>
      </c>
      <c r="V945" s="67">
        <f t="shared" si="75"/>
        <v>0.21</v>
      </c>
      <c r="W945">
        <v>0.38663500000000001</v>
      </c>
      <c r="X945" s="67">
        <f t="shared" si="72"/>
        <v>0.11899999999999999</v>
      </c>
      <c r="Y945">
        <v>9.5464999999999994E-2</v>
      </c>
      <c r="Z945" s="67">
        <f t="shared" si="73"/>
        <v>0.23200000000000001</v>
      </c>
      <c r="AA945">
        <f>VLOOKUP($C945,[1]Disability!$1:$1048576,5,FALSE)</f>
        <v>0</v>
      </c>
      <c r="AB945" s="67">
        <f t="shared" si="74"/>
        <v>0</v>
      </c>
      <c r="AC945" t="e">
        <f>VLOOKUP($A945,#REF!,9,FALSE)</f>
        <v>#REF!</v>
      </c>
    </row>
    <row r="946" spans="1:29">
      <c r="A946">
        <v>54497</v>
      </c>
      <c r="B946">
        <v>945</v>
      </c>
      <c r="C946">
        <v>1015290</v>
      </c>
      <c r="D946" t="s">
        <v>4235</v>
      </c>
      <c r="E946" t="s">
        <v>4236</v>
      </c>
      <c r="G946" t="e">
        <f>VLOOKUP($H946,[1]BRT!$1:$1048576,1,0)</f>
        <v>#N/A</v>
      </c>
      <c r="H946" t="s">
        <v>4983</v>
      </c>
      <c r="I946">
        <v>37.748396</v>
      </c>
      <c r="J946">
        <v>-122.157994</v>
      </c>
      <c r="K946">
        <v>1172</v>
      </c>
      <c r="L946">
        <v>18</v>
      </c>
      <c r="M946">
        <v>3.3333333330000001</v>
      </c>
      <c r="N946">
        <v>1</v>
      </c>
      <c r="O946">
        <v>4</v>
      </c>
      <c r="P946">
        <v>5</v>
      </c>
      <c r="Q946" t="e">
        <f>VLOOKUP($A946,'[1]SheltersALL_2.17.22'!$1:$1048576,6,0)</f>
        <v>#N/A</v>
      </c>
      <c r="R946" t="str">
        <f>VLOOKUP($A946, [1]FA21_Ridership!$1:$1048576,11, 0)</f>
        <v>OAKLAND</v>
      </c>
      <c r="S946" t="str">
        <f>VLOOKUP($A946, [1]FA21_Ridership!$1:$1048576,12, 0)</f>
        <v>ALAMEDA</v>
      </c>
      <c r="T946">
        <f>VLOOKUP($A946, [1]FA21_Ridership!$1:$1048576,13, 0)</f>
        <v>3</v>
      </c>
      <c r="U946">
        <f t="shared" si="70"/>
        <v>90</v>
      </c>
      <c r="V946" s="67">
        <f t="shared" si="75"/>
        <v>0.21</v>
      </c>
      <c r="W946">
        <v>0.96921599999999997</v>
      </c>
      <c r="X946" s="67">
        <f t="shared" si="72"/>
        <v>0.94099999999999995</v>
      </c>
      <c r="Y946">
        <v>0.50559699999999996</v>
      </c>
      <c r="Z946" s="67">
        <f t="shared" si="73"/>
        <v>0.86699999999999999</v>
      </c>
      <c r="AA946">
        <f>VLOOKUP($C946,[1]Disability!$1:$1048576,5,FALSE)</f>
        <v>0</v>
      </c>
      <c r="AB946" s="67">
        <f t="shared" si="74"/>
        <v>0</v>
      </c>
      <c r="AC946" t="e">
        <f>VLOOKUP($A946,#REF!,9,FALSE)</f>
        <v>#REF!</v>
      </c>
    </row>
    <row r="947" spans="1:29">
      <c r="A947">
        <v>56345</v>
      </c>
      <c r="B947">
        <v>946</v>
      </c>
      <c r="C947">
        <v>803460</v>
      </c>
      <c r="D947" t="s">
        <v>4235</v>
      </c>
      <c r="E947" t="s">
        <v>4236</v>
      </c>
      <c r="G947" t="e">
        <f>VLOOKUP($H947,[1]BRT!$1:$1048576,1,0)</f>
        <v>#N/A</v>
      </c>
      <c r="H947" t="s">
        <v>4984</v>
      </c>
      <c r="I947">
        <v>37.674909</v>
      </c>
      <c r="J947">
        <v>-122.08744799999999</v>
      </c>
      <c r="K947">
        <v>1413</v>
      </c>
      <c r="L947">
        <v>30</v>
      </c>
      <c r="M947">
        <v>2</v>
      </c>
      <c r="N947">
        <v>0</v>
      </c>
      <c r="O947">
        <v>3</v>
      </c>
      <c r="P947">
        <v>3</v>
      </c>
      <c r="Q947" t="e">
        <f>VLOOKUP($A947,'[1]SheltersALL_2.17.22'!$1:$1048576,6,0)</f>
        <v>#N/A</v>
      </c>
      <c r="R947" t="str">
        <f>VLOOKUP($A947, [1]FA21_Ridership!$1:$1048576,11, 0)</f>
        <v>HAYWARD</v>
      </c>
      <c r="S947" t="str">
        <f>VLOOKUP($A947, [1]FA21_Ridership!$1:$1048576,12, 0)</f>
        <v>ALAMEDA</v>
      </c>
      <c r="T947">
        <f>VLOOKUP($A947, [1]FA21_Ridership!$1:$1048576,13, 0)</f>
        <v>4</v>
      </c>
      <c r="U947">
        <f t="shared" si="70"/>
        <v>90</v>
      </c>
      <c r="V947" s="67">
        <f t="shared" si="75"/>
        <v>0.21</v>
      </c>
      <c r="W947">
        <v>0.759494</v>
      </c>
      <c r="X947" s="67">
        <f t="shared" si="72"/>
        <v>0.501</v>
      </c>
      <c r="Y947">
        <v>0.35183300000000001</v>
      </c>
      <c r="Z947" s="67">
        <f t="shared" si="73"/>
        <v>0.69799999999999995</v>
      </c>
      <c r="AA947">
        <f>VLOOKUP($C947,[1]Disability!$1:$1048576,5,FALSE)</f>
        <v>0</v>
      </c>
      <c r="AB947" s="67">
        <f t="shared" si="74"/>
        <v>0</v>
      </c>
      <c r="AC947" t="e">
        <f>VLOOKUP($A947,#REF!,9,FALSE)</f>
        <v>#REF!</v>
      </c>
    </row>
    <row r="948" spans="1:29">
      <c r="A948">
        <v>52270</v>
      </c>
      <c r="B948">
        <v>947</v>
      </c>
      <c r="C948">
        <v>102950</v>
      </c>
      <c r="D948" t="s">
        <v>4235</v>
      </c>
      <c r="E948" t="s">
        <v>4236</v>
      </c>
      <c r="G948" t="e">
        <f>VLOOKUP($H948,[1]BRT!$1:$1048576,1,0)</f>
        <v>#N/A</v>
      </c>
      <c r="H948" t="s">
        <v>4985</v>
      </c>
      <c r="I948">
        <v>37.743972999999997</v>
      </c>
      <c r="J948">
        <v>-122.243537</v>
      </c>
      <c r="K948">
        <v>956</v>
      </c>
      <c r="L948">
        <v>30</v>
      </c>
      <c r="M948">
        <v>2</v>
      </c>
      <c r="N948">
        <v>0</v>
      </c>
      <c r="O948">
        <v>3</v>
      </c>
      <c r="P948">
        <v>3</v>
      </c>
      <c r="Q948" t="e">
        <f>VLOOKUP($A948,'[1]SheltersALL_2.17.22'!$1:$1048576,6,0)</f>
        <v>#N/A</v>
      </c>
      <c r="R948" t="str">
        <f>VLOOKUP($A948, [1]FA21_Ridership!$1:$1048576,11, 0)</f>
        <v>ALAMEDA</v>
      </c>
      <c r="S948" t="str">
        <f>VLOOKUP($A948, [1]FA21_Ridership!$1:$1048576,12, 0)</f>
        <v>ALAMEDA</v>
      </c>
      <c r="T948">
        <f>VLOOKUP($A948, [1]FA21_Ridership!$1:$1048576,13, 0)</f>
        <v>3</v>
      </c>
      <c r="U948">
        <f t="shared" si="70"/>
        <v>90</v>
      </c>
      <c r="V948" s="67">
        <f t="shared" si="75"/>
        <v>0.21</v>
      </c>
      <c r="W948">
        <v>0.56106900000000004</v>
      </c>
      <c r="X948" s="67">
        <f t="shared" si="72"/>
        <v>0.252</v>
      </c>
      <c r="Y948">
        <v>6.3920000000000005E-2</v>
      </c>
      <c r="Z948" s="67">
        <f t="shared" si="73"/>
        <v>0.114</v>
      </c>
      <c r="AA948">
        <f>VLOOKUP($C948,[1]Disability!$1:$1048576,5,FALSE)</f>
        <v>0</v>
      </c>
      <c r="AB948" s="67">
        <f t="shared" si="74"/>
        <v>0</v>
      </c>
      <c r="AC948" t="e">
        <f>VLOOKUP($A948,#REF!,9,FALSE)</f>
        <v>#REF!</v>
      </c>
    </row>
    <row r="949" spans="1:29">
      <c r="A949">
        <v>52790</v>
      </c>
      <c r="B949">
        <v>948</v>
      </c>
      <c r="C949">
        <v>702320</v>
      </c>
      <c r="D949" t="s">
        <v>4235</v>
      </c>
      <c r="E949" t="s">
        <v>4236</v>
      </c>
      <c r="G949" t="e">
        <f>VLOOKUP($H949,[1]BRT!$1:$1048576,1,0)</f>
        <v>#N/A</v>
      </c>
      <c r="H949" t="s">
        <v>4438</v>
      </c>
      <c r="I949">
        <v>37.514718999999999</v>
      </c>
      <c r="J949">
        <v>-121.952821</v>
      </c>
      <c r="K949">
        <v>783</v>
      </c>
      <c r="L949">
        <v>30</v>
      </c>
      <c r="M949">
        <v>2</v>
      </c>
      <c r="N949">
        <v>0</v>
      </c>
      <c r="O949">
        <v>3</v>
      </c>
      <c r="P949">
        <v>3</v>
      </c>
      <c r="Q949" t="e">
        <f>VLOOKUP($A949,'[1]SheltersALL_2.17.22'!$1:$1048576,6,0)</f>
        <v>#N/A</v>
      </c>
      <c r="R949" t="str">
        <f>VLOOKUP($A949, [1]FA21_Ridership!$1:$1048576,11, 0)</f>
        <v>FREMONT</v>
      </c>
      <c r="S949" t="str">
        <f>VLOOKUP($A949, [1]FA21_Ridership!$1:$1048576,12, 0)</f>
        <v>ALAMEDA</v>
      </c>
      <c r="T949">
        <f>VLOOKUP($A949, [1]FA21_Ridership!$1:$1048576,13, 0)</f>
        <v>5</v>
      </c>
      <c r="U949">
        <f t="shared" si="70"/>
        <v>90</v>
      </c>
      <c r="V949" s="67">
        <f t="shared" si="75"/>
        <v>0.21</v>
      </c>
      <c r="W949">
        <v>0.809091</v>
      </c>
      <c r="X949" s="67">
        <f t="shared" si="72"/>
        <v>0.59499999999999997</v>
      </c>
      <c r="Y949">
        <v>0.25624999999999998</v>
      </c>
      <c r="Z949" s="67">
        <f t="shared" si="73"/>
        <v>0.58299999999999996</v>
      </c>
      <c r="AA949">
        <f>VLOOKUP($C949,[1]Disability!$1:$1048576,5,FALSE)</f>
        <v>0</v>
      </c>
      <c r="AB949" s="67">
        <f t="shared" si="74"/>
        <v>0</v>
      </c>
      <c r="AC949" t="e">
        <f>VLOOKUP($A949,#REF!,9,FALSE)</f>
        <v>#REF!</v>
      </c>
    </row>
    <row r="950" spans="1:29">
      <c r="A950">
        <v>56867</v>
      </c>
      <c r="B950">
        <v>949</v>
      </c>
      <c r="C950">
        <v>500250</v>
      </c>
      <c r="D950" t="s">
        <v>4235</v>
      </c>
      <c r="E950" t="s">
        <v>4236</v>
      </c>
      <c r="G950" t="e">
        <f>VLOOKUP($H950,[1]BRT!$1:$1048576,1,0)</f>
        <v>#N/A</v>
      </c>
      <c r="H950" t="s">
        <v>4986</v>
      </c>
      <c r="I950">
        <v>37.925600000000003</v>
      </c>
      <c r="J950">
        <v>-122.294346</v>
      </c>
      <c r="K950">
        <v>629</v>
      </c>
      <c r="L950">
        <v>30</v>
      </c>
      <c r="M950">
        <v>2</v>
      </c>
      <c r="N950">
        <v>0</v>
      </c>
      <c r="O950">
        <v>3</v>
      </c>
      <c r="P950">
        <v>3</v>
      </c>
      <c r="Q950" t="e">
        <f>VLOOKUP($A950,'[1]SheltersALL_2.17.22'!$1:$1048576,6,0)</f>
        <v>#N/A</v>
      </c>
      <c r="R950" t="str">
        <f>VLOOKUP($A950, [1]FA21_Ridership!$1:$1048576,11, 0)</f>
        <v>EL CERRITO</v>
      </c>
      <c r="S950" t="str">
        <f>VLOOKUP($A950, [1]FA21_Ridership!$1:$1048576,12, 0)</f>
        <v>CONTRA COSTA</v>
      </c>
      <c r="T950">
        <f>VLOOKUP($A950, [1]FA21_Ridership!$1:$1048576,13, 0)</f>
        <v>1</v>
      </c>
      <c r="U950">
        <f t="shared" si="70"/>
        <v>90</v>
      </c>
      <c r="V950" s="67">
        <f t="shared" si="75"/>
        <v>0.21</v>
      </c>
      <c r="W950">
        <v>0.38165700000000002</v>
      </c>
      <c r="X950" s="67">
        <f t="shared" si="72"/>
        <v>0.112</v>
      </c>
      <c r="Y950">
        <v>9.5660999999999996E-2</v>
      </c>
      <c r="Z950" s="67">
        <f t="shared" si="73"/>
        <v>0.23300000000000001</v>
      </c>
      <c r="AA950">
        <f>VLOOKUP($C950,[1]Disability!$1:$1048576,5,FALSE)</f>
        <v>0</v>
      </c>
      <c r="AB950" s="67">
        <f t="shared" si="74"/>
        <v>0</v>
      </c>
      <c r="AC950" t="e">
        <f>VLOOKUP($A950,#REF!,9,FALSE)</f>
        <v>#REF!</v>
      </c>
    </row>
    <row r="951" spans="1:29">
      <c r="A951">
        <v>51055</v>
      </c>
      <c r="B951">
        <v>950</v>
      </c>
      <c r="C951">
        <v>1502520</v>
      </c>
      <c r="D951" t="s">
        <v>4235</v>
      </c>
      <c r="E951" t="s">
        <v>4236</v>
      </c>
      <c r="G951" t="e">
        <f>VLOOKUP($H951,[1]BRT!$1:$1048576,1,0)</f>
        <v>#N/A</v>
      </c>
      <c r="H951" t="s">
        <v>4987</v>
      </c>
      <c r="I951">
        <v>37.734507000000001</v>
      </c>
      <c r="J951">
        <v>-122.139456</v>
      </c>
      <c r="K951">
        <v>992</v>
      </c>
      <c r="L951">
        <v>30</v>
      </c>
      <c r="M951">
        <v>2</v>
      </c>
      <c r="N951">
        <v>0</v>
      </c>
      <c r="O951">
        <v>3</v>
      </c>
      <c r="P951">
        <v>3</v>
      </c>
      <c r="Q951" t="e">
        <f>VLOOKUP($A951,'[1]SheltersALL_2.17.22'!$1:$1048576,6,0)</f>
        <v>#N/A</v>
      </c>
      <c r="R951" t="str">
        <f>VLOOKUP($A951, [1]FA21_Ridership!$1:$1048576,11, 0)</f>
        <v>SAN LEANDRO</v>
      </c>
      <c r="S951" t="str">
        <f>VLOOKUP($A951, [1]FA21_Ridership!$1:$1048576,12, 0)</f>
        <v>ALAMEDA</v>
      </c>
      <c r="T951">
        <f>VLOOKUP($A951, [1]FA21_Ridership!$1:$1048576,13, 0)</f>
        <v>3</v>
      </c>
      <c r="U951">
        <f t="shared" si="70"/>
        <v>90</v>
      </c>
      <c r="V951" s="67">
        <f t="shared" si="75"/>
        <v>0.21</v>
      </c>
      <c r="W951">
        <v>0.56243699999999996</v>
      </c>
      <c r="X951" s="67">
        <f t="shared" si="72"/>
        <v>0.254</v>
      </c>
      <c r="Y951">
        <v>7.8173000000000006E-2</v>
      </c>
      <c r="Z951" s="67">
        <f t="shared" si="73"/>
        <v>0.17299999999999999</v>
      </c>
      <c r="AA951">
        <f>VLOOKUP($C951,[1]Disability!$1:$1048576,5,FALSE)</f>
        <v>0</v>
      </c>
      <c r="AB951" s="67">
        <f t="shared" si="74"/>
        <v>0</v>
      </c>
      <c r="AC951" t="e">
        <f>VLOOKUP($A951,#REF!,9,FALSE)</f>
        <v>#REF!</v>
      </c>
    </row>
    <row r="952" spans="1:29">
      <c r="A952">
        <v>57045</v>
      </c>
      <c r="B952">
        <v>951</v>
      </c>
      <c r="C952">
        <v>700270</v>
      </c>
      <c r="D952" t="s">
        <v>4235</v>
      </c>
      <c r="E952" t="s">
        <v>4236</v>
      </c>
      <c r="G952" t="e">
        <f>VLOOKUP($H952,[1]BRT!$1:$1048576,1,0)</f>
        <v>#N/A</v>
      </c>
      <c r="H952" t="s">
        <v>4988</v>
      </c>
      <c r="I952">
        <v>37.511324000000002</v>
      </c>
      <c r="J952">
        <v>-121.95487</v>
      </c>
      <c r="K952">
        <v>783</v>
      </c>
      <c r="L952">
        <v>30</v>
      </c>
      <c r="M952">
        <v>2</v>
      </c>
      <c r="N952">
        <v>0</v>
      </c>
      <c r="O952">
        <v>3</v>
      </c>
      <c r="P952">
        <v>3</v>
      </c>
      <c r="Q952" t="e">
        <f>VLOOKUP($A952,'[1]SheltersALL_2.17.22'!$1:$1048576,6,0)</f>
        <v>#N/A</v>
      </c>
      <c r="R952" t="str">
        <f>VLOOKUP($A952, [1]FA21_Ridership!$1:$1048576,11, 0)</f>
        <v>FREMONT</v>
      </c>
      <c r="S952" t="str">
        <f>VLOOKUP($A952, [1]FA21_Ridership!$1:$1048576,12, 0)</f>
        <v>ALAMEDA</v>
      </c>
      <c r="T952">
        <f>VLOOKUP($A952, [1]FA21_Ridership!$1:$1048576,13, 0)</f>
        <v>5</v>
      </c>
      <c r="U952">
        <f t="shared" si="70"/>
        <v>90</v>
      </c>
      <c r="V952" s="67">
        <f t="shared" si="75"/>
        <v>0.21</v>
      </c>
      <c r="W952">
        <v>0.809091</v>
      </c>
      <c r="X952" s="67">
        <f t="shared" si="72"/>
        <v>0.59499999999999997</v>
      </c>
      <c r="Y952">
        <v>0.25624999999999998</v>
      </c>
      <c r="Z952" s="67">
        <f t="shared" si="73"/>
        <v>0.58299999999999996</v>
      </c>
      <c r="AA952">
        <f>VLOOKUP($C952,[1]Disability!$1:$1048576,5,FALSE)</f>
        <v>0</v>
      </c>
      <c r="AB952" s="67">
        <f t="shared" si="74"/>
        <v>0</v>
      </c>
      <c r="AC952" t="e">
        <f>VLOOKUP($A952,#REF!,9,FALSE)</f>
        <v>#REF!</v>
      </c>
    </row>
    <row r="953" spans="1:29">
      <c r="A953">
        <v>54576</v>
      </c>
      <c r="B953">
        <v>952</v>
      </c>
      <c r="C953">
        <v>500130</v>
      </c>
      <c r="D953" t="s">
        <v>4235</v>
      </c>
      <c r="E953" t="s">
        <v>4236</v>
      </c>
      <c r="G953" t="e">
        <f>VLOOKUP($H953,[1]BRT!$1:$1048576,1,0)</f>
        <v>#N/A</v>
      </c>
      <c r="H953" t="s">
        <v>4989</v>
      </c>
      <c r="I953">
        <v>37.932561</v>
      </c>
      <c r="J953">
        <v>-122.309389</v>
      </c>
      <c r="K953">
        <v>629</v>
      </c>
      <c r="L953">
        <v>30</v>
      </c>
      <c r="M953">
        <v>2</v>
      </c>
      <c r="N953">
        <v>0</v>
      </c>
      <c r="O953">
        <v>3</v>
      </c>
      <c r="P953">
        <v>3</v>
      </c>
      <c r="Q953" t="e">
        <f>VLOOKUP($A953,'[1]SheltersALL_2.17.22'!$1:$1048576,6,0)</f>
        <v>#N/A</v>
      </c>
      <c r="R953" t="str">
        <f>VLOOKUP($A953, [1]FA21_Ridership!$1:$1048576,11, 0)</f>
        <v>EL CERRITO</v>
      </c>
      <c r="S953" t="str">
        <f>VLOOKUP($A953, [1]FA21_Ridership!$1:$1048576,12, 0)</f>
        <v>CONTRA COSTA</v>
      </c>
      <c r="T953">
        <f>VLOOKUP($A953, [1]FA21_Ridership!$1:$1048576,13, 0)</f>
        <v>1</v>
      </c>
      <c r="U953">
        <f t="shared" si="70"/>
        <v>90</v>
      </c>
      <c r="V953" s="67">
        <f t="shared" si="75"/>
        <v>0.21</v>
      </c>
      <c r="W953">
        <v>0.237986</v>
      </c>
      <c r="X953" s="67">
        <f t="shared" si="72"/>
        <v>3.4000000000000002E-2</v>
      </c>
      <c r="Y953">
        <v>1.0297000000000001E-2</v>
      </c>
      <c r="Z953" s="67">
        <f t="shared" si="73"/>
        <v>7.0000000000000001E-3</v>
      </c>
      <c r="AA953">
        <f>VLOOKUP($C953,[1]Disability!$1:$1048576,5,FALSE)</f>
        <v>0</v>
      </c>
      <c r="AB953" s="67">
        <f t="shared" si="74"/>
        <v>0</v>
      </c>
      <c r="AC953" t="e">
        <f>VLOOKUP($A953,#REF!,9,FALSE)</f>
        <v>#REF!</v>
      </c>
    </row>
    <row r="954" spans="1:29">
      <c r="A954">
        <v>55112</v>
      </c>
      <c r="B954">
        <v>953</v>
      </c>
      <c r="C954">
        <v>1003550</v>
      </c>
      <c r="D954" t="s">
        <v>4235</v>
      </c>
      <c r="E954" t="s">
        <v>4236</v>
      </c>
      <c r="G954" t="e">
        <f>VLOOKUP($H954,[1]BRT!$1:$1048576,1,0)</f>
        <v>#N/A</v>
      </c>
      <c r="H954" t="s">
        <v>4990</v>
      </c>
      <c r="I954">
        <v>37.804535999999999</v>
      </c>
      <c r="J954">
        <v>-122.290796</v>
      </c>
      <c r="K954">
        <v>1095</v>
      </c>
      <c r="L954">
        <v>18</v>
      </c>
      <c r="M954">
        <v>3.3333333330000001</v>
      </c>
      <c r="N954">
        <v>0</v>
      </c>
      <c r="O954">
        <v>5</v>
      </c>
      <c r="P954">
        <v>5</v>
      </c>
      <c r="Q954" t="e">
        <f>VLOOKUP($A954,'[1]SheltersALL_2.17.22'!$1:$1048576,6,0)</f>
        <v>#N/A</v>
      </c>
      <c r="R954" t="str">
        <f>VLOOKUP($A954, [1]FA21_Ridership!$1:$1048576,11, 0)</f>
        <v>OAKLAND</v>
      </c>
      <c r="S954" t="str">
        <f>VLOOKUP($A954, [1]FA21_Ridership!$1:$1048576,12, 0)</f>
        <v>ALAMEDA</v>
      </c>
      <c r="T954">
        <f>VLOOKUP($A954, [1]FA21_Ridership!$1:$1048576,13, 0)</f>
        <v>2</v>
      </c>
      <c r="U954">
        <f t="shared" si="70"/>
        <v>90</v>
      </c>
      <c r="V954" s="67">
        <f t="shared" si="75"/>
        <v>0.21</v>
      </c>
      <c r="W954">
        <v>0.85101700000000002</v>
      </c>
      <c r="X954" s="67">
        <f t="shared" si="72"/>
        <v>0.67700000000000005</v>
      </c>
      <c r="Y954">
        <v>0.63253199999999998</v>
      </c>
      <c r="Z954" s="67">
        <f t="shared" si="73"/>
        <v>0.95299999999999996</v>
      </c>
      <c r="AA954">
        <f>VLOOKUP($C954,[1]Disability!$1:$1048576,5,FALSE)</f>
        <v>1</v>
      </c>
      <c r="AB954" s="67">
        <f t="shared" si="74"/>
        <v>0.72499999999999998</v>
      </c>
      <c r="AC954" t="e">
        <f>VLOOKUP($A954,#REF!,9,FALSE)</f>
        <v>#REF!</v>
      </c>
    </row>
    <row r="955" spans="1:29">
      <c r="A955">
        <v>51186</v>
      </c>
      <c r="B955">
        <v>954</v>
      </c>
      <c r="C955">
        <v>1017050</v>
      </c>
      <c r="D955" t="s">
        <v>4235</v>
      </c>
      <c r="E955" t="s">
        <v>4236</v>
      </c>
      <c r="G955" t="e">
        <f>VLOOKUP($H955,[1]BRT!$1:$1048576,1,0)</f>
        <v>#N/A</v>
      </c>
      <c r="H955" t="s">
        <v>4991</v>
      </c>
      <c r="I955">
        <v>37.797891999999997</v>
      </c>
      <c r="J955">
        <v>-122.183751</v>
      </c>
      <c r="K955">
        <v>965</v>
      </c>
      <c r="L955">
        <v>15</v>
      </c>
      <c r="M955">
        <v>4</v>
      </c>
      <c r="N955">
        <v>0</v>
      </c>
      <c r="O955">
        <v>6</v>
      </c>
      <c r="P955">
        <v>6</v>
      </c>
      <c r="Q955" t="e">
        <f>VLOOKUP($A955,'[1]SheltersALL_2.17.22'!$1:$1048576,6,0)</f>
        <v>#N/A</v>
      </c>
      <c r="R955" t="str">
        <f>VLOOKUP($A955, [1]FA21_Ridership!$1:$1048576,11, 0)</f>
        <v>OAKLAND</v>
      </c>
      <c r="S955" t="str">
        <f>VLOOKUP($A955, [1]FA21_Ridership!$1:$1048576,12, 0)</f>
        <v>ALAMEDA</v>
      </c>
      <c r="T955">
        <f>VLOOKUP($A955, [1]FA21_Ridership!$1:$1048576,13, 0)</f>
        <v>3</v>
      </c>
      <c r="U955">
        <f t="shared" si="70"/>
        <v>90</v>
      </c>
      <c r="V955" s="67">
        <f t="shared" si="75"/>
        <v>0.21</v>
      </c>
      <c r="W955">
        <v>0.71019600000000005</v>
      </c>
      <c r="X955" s="67">
        <f t="shared" si="72"/>
        <v>0.42</v>
      </c>
      <c r="Y955">
        <v>0.151037</v>
      </c>
      <c r="Z955" s="67">
        <f t="shared" si="73"/>
        <v>0.36599999999999999</v>
      </c>
      <c r="AA955">
        <f>VLOOKUP($C955,[1]Disability!$1:$1048576,5,FALSE)</f>
        <v>0</v>
      </c>
      <c r="AB955" s="67">
        <f t="shared" si="74"/>
        <v>0</v>
      </c>
      <c r="AC955" t="e">
        <f>VLOOKUP($A955,#REF!,9,FALSE)</f>
        <v>#REF!</v>
      </c>
    </row>
    <row r="956" spans="1:29">
      <c r="A956">
        <v>55278</v>
      </c>
      <c r="B956">
        <v>955</v>
      </c>
      <c r="C956">
        <v>102940</v>
      </c>
      <c r="D956" t="s">
        <v>4235</v>
      </c>
      <c r="E956" t="s">
        <v>4236</v>
      </c>
      <c r="G956" t="e">
        <f>VLOOKUP($H956,[1]BRT!$1:$1048576,1,0)</f>
        <v>#N/A</v>
      </c>
      <c r="H956" t="s">
        <v>4992</v>
      </c>
      <c r="I956">
        <v>37.744281000000001</v>
      </c>
      <c r="J956">
        <v>-122.239594</v>
      </c>
      <c r="K956">
        <v>956</v>
      </c>
      <c r="L956">
        <v>30.1</v>
      </c>
      <c r="M956">
        <v>1.9933554819999999</v>
      </c>
      <c r="N956">
        <v>2</v>
      </c>
      <c r="O956">
        <v>1</v>
      </c>
      <c r="P956">
        <v>3</v>
      </c>
      <c r="Q956" t="e">
        <f>VLOOKUP($A956,'[1]SheltersALL_2.17.22'!$1:$1048576,6,0)</f>
        <v>#N/A</v>
      </c>
      <c r="R956" t="str">
        <f>VLOOKUP($A956, [1]FA21_Ridership!$1:$1048576,11, 0)</f>
        <v>ALAMEDA</v>
      </c>
      <c r="S956" t="str">
        <f>VLOOKUP($A956, [1]FA21_Ridership!$1:$1048576,12, 0)</f>
        <v>ALAMEDA</v>
      </c>
      <c r="T956">
        <f>VLOOKUP($A956, [1]FA21_Ridership!$1:$1048576,13, 0)</f>
        <v>3</v>
      </c>
      <c r="U956">
        <f t="shared" si="70"/>
        <v>90.300000000000011</v>
      </c>
      <c r="V956" s="67">
        <f t="shared" si="75"/>
        <v>0.22900000000000001</v>
      </c>
      <c r="W956">
        <v>0.56106900000000004</v>
      </c>
      <c r="X956" s="67">
        <f t="shared" si="72"/>
        <v>0.252</v>
      </c>
      <c r="Y956">
        <v>6.3920000000000005E-2</v>
      </c>
      <c r="Z956" s="67">
        <f t="shared" si="73"/>
        <v>0.114</v>
      </c>
      <c r="AA956">
        <f>VLOOKUP($C956,[1]Disability!$1:$1048576,5,FALSE)</f>
        <v>0</v>
      </c>
      <c r="AB956" s="67">
        <f t="shared" si="74"/>
        <v>0</v>
      </c>
      <c r="AC956" t="e">
        <f>VLOOKUP($A956,#REF!,9,FALSE)</f>
        <v>#REF!</v>
      </c>
    </row>
    <row r="957" spans="1:29">
      <c r="A957">
        <v>55072</v>
      </c>
      <c r="B957">
        <v>956</v>
      </c>
      <c r="C957">
        <v>703530</v>
      </c>
      <c r="D957" t="s">
        <v>4235</v>
      </c>
      <c r="E957" t="s">
        <v>4236</v>
      </c>
      <c r="G957" t="e">
        <f>VLOOKUP($H957,[1]BRT!$1:$1048576,1,0)</f>
        <v>#N/A</v>
      </c>
      <c r="H957" t="s">
        <v>4993</v>
      </c>
      <c r="I957">
        <v>37.537579000000001</v>
      </c>
      <c r="J957">
        <v>-121.92204700000001</v>
      </c>
      <c r="K957">
        <v>878</v>
      </c>
      <c r="L957">
        <v>30.1</v>
      </c>
      <c r="M957">
        <v>1.9933554819999999</v>
      </c>
      <c r="N957">
        <v>2</v>
      </c>
      <c r="O957">
        <v>1</v>
      </c>
      <c r="P957">
        <v>3</v>
      </c>
      <c r="Q957" t="e">
        <f>VLOOKUP($A957,'[1]SheltersALL_2.17.22'!$1:$1048576,6,0)</f>
        <v>#N/A</v>
      </c>
      <c r="R957" t="str">
        <f>VLOOKUP($A957, [1]FA21_Ridership!$1:$1048576,11, 0)</f>
        <v>FREMONT</v>
      </c>
      <c r="S957" t="str">
        <f>VLOOKUP($A957, [1]FA21_Ridership!$1:$1048576,12, 0)</f>
        <v>ALAMEDA</v>
      </c>
      <c r="T957">
        <f>VLOOKUP($A957, [1]FA21_Ridership!$1:$1048576,13, 0)</f>
        <v>5</v>
      </c>
      <c r="U957">
        <f t="shared" si="70"/>
        <v>90.300000000000011</v>
      </c>
      <c r="V957" s="67">
        <f t="shared" si="75"/>
        <v>0.22900000000000001</v>
      </c>
      <c r="W957">
        <v>0.80227800000000005</v>
      </c>
      <c r="X957" s="67">
        <f t="shared" si="72"/>
        <v>0.59099999999999997</v>
      </c>
      <c r="Y957">
        <v>9.6826999999999996E-2</v>
      </c>
      <c r="Z957" s="67">
        <f t="shared" si="73"/>
        <v>0.23599999999999999</v>
      </c>
      <c r="AA957">
        <f>VLOOKUP($C957,[1]Disability!$1:$1048576,5,FALSE)</f>
        <v>0</v>
      </c>
      <c r="AB957" s="67">
        <f t="shared" si="74"/>
        <v>0</v>
      </c>
      <c r="AC957" t="e">
        <f>VLOOKUP($A957,#REF!,9,FALSE)</f>
        <v>#REF!</v>
      </c>
    </row>
    <row r="958" spans="1:29">
      <c r="A958">
        <v>53430</v>
      </c>
      <c r="B958">
        <v>957</v>
      </c>
      <c r="C958">
        <v>703670</v>
      </c>
      <c r="D958" t="s">
        <v>4235</v>
      </c>
      <c r="E958" t="s">
        <v>4236</v>
      </c>
      <c r="G958" t="e">
        <f>VLOOKUP($H958,[1]BRT!$1:$1048576,1,0)</f>
        <v>#N/A</v>
      </c>
      <c r="H958" t="s">
        <v>4994</v>
      </c>
      <c r="I958">
        <v>37.561261000000002</v>
      </c>
      <c r="J958">
        <v>-121.95750200000001</v>
      </c>
      <c r="K958">
        <v>866</v>
      </c>
      <c r="L958">
        <v>30.2</v>
      </c>
      <c r="M958">
        <v>1.986754967</v>
      </c>
      <c r="N958">
        <v>2</v>
      </c>
      <c r="O958">
        <v>1</v>
      </c>
      <c r="P958">
        <v>3</v>
      </c>
      <c r="Q958" t="e">
        <f>VLOOKUP($A958,'[1]SheltersALL_2.17.22'!$1:$1048576,6,0)</f>
        <v>#N/A</v>
      </c>
      <c r="R958" t="str">
        <f>VLOOKUP($A958, [1]FA21_Ridership!$1:$1048576,11, 0)</f>
        <v>FREMONT</v>
      </c>
      <c r="S958" t="str">
        <f>VLOOKUP($A958, [1]FA21_Ridership!$1:$1048576,12, 0)</f>
        <v>ALAMEDA</v>
      </c>
      <c r="T958">
        <f>VLOOKUP($A958, [1]FA21_Ridership!$1:$1048576,13, 0)</f>
        <v>5</v>
      </c>
      <c r="U958">
        <f t="shared" si="70"/>
        <v>90.6</v>
      </c>
      <c r="V958" s="67">
        <f t="shared" si="75"/>
        <v>0.22900000000000001</v>
      </c>
      <c r="W958">
        <v>0.77234599999999998</v>
      </c>
      <c r="X958" s="67">
        <f t="shared" si="72"/>
        <v>0.53100000000000003</v>
      </c>
      <c r="Y958">
        <v>3.2587999999999999E-2</v>
      </c>
      <c r="Z958" s="67">
        <f t="shared" si="73"/>
        <v>0.04</v>
      </c>
      <c r="AA958">
        <f>VLOOKUP($C958,[1]Disability!$1:$1048576,5,FALSE)</f>
        <v>0</v>
      </c>
      <c r="AB958" s="67">
        <f t="shared" si="74"/>
        <v>0</v>
      </c>
      <c r="AC958" t="e">
        <f>VLOOKUP($A958,#REF!,9,FALSE)</f>
        <v>#REF!</v>
      </c>
    </row>
    <row r="959" spans="1:29">
      <c r="A959">
        <v>58325</v>
      </c>
      <c r="B959">
        <v>958</v>
      </c>
      <c r="C959">
        <v>9802420</v>
      </c>
      <c r="D959" t="s">
        <v>4235</v>
      </c>
      <c r="E959" t="s">
        <v>4236</v>
      </c>
      <c r="G959" t="e">
        <f>VLOOKUP($H959,[1]BRT!$1:$1048576,1,0)</f>
        <v>#N/A</v>
      </c>
      <c r="H959" t="s">
        <v>4972</v>
      </c>
      <c r="I959">
        <v>37.454242999999998</v>
      </c>
      <c r="J959">
        <v>-121.910955</v>
      </c>
      <c r="K959">
        <v>864</v>
      </c>
      <c r="L959">
        <v>30.2</v>
      </c>
      <c r="M959">
        <v>1.986754967</v>
      </c>
      <c r="N959">
        <v>1</v>
      </c>
      <c r="O959">
        <v>2</v>
      </c>
      <c r="P959">
        <v>3</v>
      </c>
      <c r="Q959" t="e">
        <f>VLOOKUP($A959,'[1]SheltersALL_2.17.22'!$1:$1048576,6,0)</f>
        <v>#N/A</v>
      </c>
      <c r="R959" t="str">
        <f>VLOOKUP($A959, [1]FA21_Ridership!$1:$1048576,11, 0)</f>
        <v>MILPITAS</v>
      </c>
      <c r="S959" t="str">
        <f>VLOOKUP($A959, [1]FA21_Ridership!$1:$1048576,12, 0)</f>
        <v>SANTA CLARA</v>
      </c>
      <c r="T959">
        <f>VLOOKUP($A959, [1]FA21_Ridership!$1:$1048576,13, 0)</f>
        <v>9</v>
      </c>
      <c r="U959">
        <f t="shared" si="70"/>
        <v>90.6</v>
      </c>
      <c r="V959" s="67">
        <f t="shared" si="75"/>
        <v>0.22900000000000001</v>
      </c>
      <c r="W959">
        <v>0.92271199999999998</v>
      </c>
      <c r="X959" s="67">
        <f t="shared" si="72"/>
        <v>0.81699999999999995</v>
      </c>
      <c r="Y959">
        <v>0.37914700000000001</v>
      </c>
      <c r="Z959" s="67">
        <f t="shared" si="73"/>
        <v>0.74</v>
      </c>
      <c r="AA959">
        <f>VLOOKUP($C959,[1]Disability!$1:$1048576,5,FALSE)</f>
        <v>0</v>
      </c>
      <c r="AB959" s="67">
        <f t="shared" si="74"/>
        <v>0</v>
      </c>
      <c r="AC959" t="e">
        <f>VLOOKUP($A959,#REF!,9,FALSE)</f>
        <v>#REF!</v>
      </c>
    </row>
    <row r="960" spans="1:29">
      <c r="A960">
        <v>55049</v>
      </c>
      <c r="B960">
        <v>959</v>
      </c>
      <c r="C960">
        <v>104450</v>
      </c>
      <c r="D960" t="s">
        <v>4235</v>
      </c>
      <c r="E960" t="s">
        <v>4236</v>
      </c>
      <c r="G960" t="e">
        <f>VLOOKUP($H960,[1]BRT!$1:$1048576,1,0)</f>
        <v>#N/A</v>
      </c>
      <c r="H960" t="s">
        <v>4995</v>
      </c>
      <c r="I960">
        <v>37.735498999999997</v>
      </c>
      <c r="J960">
        <v>-122.23951700000001</v>
      </c>
      <c r="K960">
        <v>952</v>
      </c>
      <c r="L960">
        <v>30.2</v>
      </c>
      <c r="M960">
        <v>1.986754967</v>
      </c>
      <c r="N960">
        <v>0</v>
      </c>
      <c r="O960">
        <v>3</v>
      </c>
      <c r="P960">
        <v>3</v>
      </c>
      <c r="Q960" t="e">
        <f>VLOOKUP($A960,'[1]SheltersALL_2.17.22'!$1:$1048576,6,0)</f>
        <v>#N/A</v>
      </c>
      <c r="R960" t="str">
        <f>VLOOKUP($A960, [1]FA21_Ridership!$1:$1048576,11, 0)</f>
        <v>ALAMEDA</v>
      </c>
      <c r="S960" t="str">
        <f>VLOOKUP($A960, [1]FA21_Ridership!$1:$1048576,12, 0)</f>
        <v>ALAMEDA</v>
      </c>
      <c r="T960">
        <f>VLOOKUP($A960, [1]FA21_Ridership!$1:$1048576,13, 0)</f>
        <v>3</v>
      </c>
      <c r="U960">
        <f t="shared" si="70"/>
        <v>90.6</v>
      </c>
      <c r="V960" s="67">
        <f t="shared" si="75"/>
        <v>0.22900000000000001</v>
      </c>
      <c r="W960">
        <v>0.65082200000000001</v>
      </c>
      <c r="X960" s="67">
        <f t="shared" si="72"/>
        <v>0.33900000000000002</v>
      </c>
      <c r="Y960">
        <v>7.2193999999999994E-2</v>
      </c>
      <c r="Z960" s="67">
        <f t="shared" si="73"/>
        <v>0.13900000000000001</v>
      </c>
      <c r="AA960">
        <f>VLOOKUP($C960,[1]Disability!$1:$1048576,5,FALSE)</f>
        <v>1</v>
      </c>
      <c r="AB960" s="67">
        <f t="shared" si="74"/>
        <v>0.72499999999999998</v>
      </c>
      <c r="AC960" t="e">
        <f>VLOOKUP($A960,#REF!,9,FALSE)</f>
        <v>#REF!</v>
      </c>
    </row>
    <row r="961" spans="1:29">
      <c r="A961">
        <v>52342</v>
      </c>
      <c r="B961">
        <v>960</v>
      </c>
      <c r="C961">
        <v>305660</v>
      </c>
      <c r="D961" t="s">
        <v>4235</v>
      </c>
      <c r="E961" t="s">
        <v>4236</v>
      </c>
      <c r="G961" t="e">
        <f>VLOOKUP($H961,[1]BRT!$1:$1048576,1,0)</f>
        <v>#N/A</v>
      </c>
      <c r="H961" t="s">
        <v>4996</v>
      </c>
      <c r="I961">
        <v>37.888680999999998</v>
      </c>
      <c r="J961">
        <v>-122.276371</v>
      </c>
      <c r="K961">
        <v>851</v>
      </c>
      <c r="L961">
        <v>30.4</v>
      </c>
      <c r="M961">
        <v>1.9736842109999999</v>
      </c>
      <c r="N961">
        <v>0</v>
      </c>
      <c r="O961">
        <v>3</v>
      </c>
      <c r="P961">
        <v>3</v>
      </c>
      <c r="Q961" t="e">
        <f>VLOOKUP($A961,'[1]SheltersALL_2.17.22'!$1:$1048576,6,0)</f>
        <v>#N/A</v>
      </c>
      <c r="R961" t="str">
        <f>VLOOKUP($A961, [1]FA21_Ridership!$1:$1048576,11, 0)</f>
        <v>BERKELEY</v>
      </c>
      <c r="S961" t="str">
        <f>VLOOKUP($A961, [1]FA21_Ridership!$1:$1048576,12, 0)</f>
        <v>ALAMEDA</v>
      </c>
      <c r="T961">
        <f>VLOOKUP($A961, [1]FA21_Ridership!$1:$1048576,13, 0)</f>
        <v>1</v>
      </c>
      <c r="U961">
        <f t="shared" si="70"/>
        <v>91.199999999999989</v>
      </c>
      <c r="V961" s="67">
        <f t="shared" si="75"/>
        <v>0.23</v>
      </c>
      <c r="W961">
        <v>0.24172199999999999</v>
      </c>
      <c r="X961" s="67">
        <f t="shared" si="72"/>
        <v>4.1000000000000002E-2</v>
      </c>
      <c r="Y961">
        <v>7.4503E-2</v>
      </c>
      <c r="Z961" s="67">
        <f t="shared" si="73"/>
        <v>0.14599999999999999</v>
      </c>
      <c r="AA961">
        <f>VLOOKUP($C961,[1]Disability!$1:$1048576,5,FALSE)</f>
        <v>0</v>
      </c>
      <c r="AB961" s="67">
        <f t="shared" si="74"/>
        <v>0</v>
      </c>
      <c r="AC961" t="e">
        <f>VLOOKUP($A961,#REF!,9,FALSE)</f>
        <v>#REF!</v>
      </c>
    </row>
    <row r="962" spans="1:29">
      <c r="A962">
        <v>52217</v>
      </c>
      <c r="B962">
        <v>961</v>
      </c>
      <c r="C962">
        <v>200740</v>
      </c>
      <c r="D962" t="s">
        <v>4235</v>
      </c>
      <c r="E962" t="s">
        <v>4236</v>
      </c>
      <c r="G962" t="e">
        <f>VLOOKUP($H962,[1]BRT!$1:$1048576,1,0)</f>
        <v>#N/A</v>
      </c>
      <c r="H962" t="s">
        <v>4997</v>
      </c>
      <c r="I962">
        <v>37.893335</v>
      </c>
      <c r="J962">
        <v>-122.299808</v>
      </c>
      <c r="K962">
        <v>1365</v>
      </c>
      <c r="L962">
        <v>22.9</v>
      </c>
      <c r="M962">
        <v>2.6200873360000001</v>
      </c>
      <c r="N962">
        <v>1</v>
      </c>
      <c r="O962">
        <v>3</v>
      </c>
      <c r="P962">
        <v>4</v>
      </c>
      <c r="Q962" t="e">
        <f>VLOOKUP($A962,'[1]SheltersALL_2.17.22'!$1:$1048576,6,0)</f>
        <v>#N/A</v>
      </c>
      <c r="R962" t="str">
        <f>VLOOKUP($A962, [1]FA21_Ridership!$1:$1048576,11, 0)</f>
        <v>ALBANY</v>
      </c>
      <c r="S962" t="str">
        <f>VLOOKUP($A962, [1]FA21_Ridership!$1:$1048576,12, 0)</f>
        <v>ALAMEDA</v>
      </c>
      <c r="T962">
        <f>VLOOKUP($A962, [1]FA21_Ridership!$1:$1048576,13, 0)</f>
        <v>1</v>
      </c>
      <c r="U962">
        <f t="shared" ref="U962:U1025" si="76">$L962*$P962</f>
        <v>91.6</v>
      </c>
      <c r="V962" s="67">
        <f t="shared" si="75"/>
        <v>0.23</v>
      </c>
      <c r="W962">
        <v>0.60272599999999998</v>
      </c>
      <c r="X962" s="67">
        <f t="shared" ref="X962:X1025" si="77">_xlfn.PERCENTRANK.INC($W$2:$W$4161,W962)</f>
        <v>0.28799999999999998</v>
      </c>
      <c r="Y962">
        <v>0.171373</v>
      </c>
      <c r="Z962" s="67">
        <f t="shared" ref="Z962:Z1025" si="78">_xlfn.PERCENTRANK.INC($Y$2:$Y$4161,Y962)</f>
        <v>0.41299999999999998</v>
      </c>
      <c r="AA962">
        <f>VLOOKUP($C962,[1]Disability!$1:$1048576,5,FALSE)</f>
        <v>0</v>
      </c>
      <c r="AB962" s="67">
        <f t="shared" ref="AB962:AB1025" si="79">_xlfn.PERCENTRANK.INC($AA$2:$AA$4163,AA962)</f>
        <v>0</v>
      </c>
      <c r="AC962" t="e">
        <f>VLOOKUP($A962,#REF!,9,FALSE)</f>
        <v>#REF!</v>
      </c>
    </row>
    <row r="963" spans="1:29">
      <c r="A963">
        <v>59772</v>
      </c>
      <c r="B963">
        <v>962</v>
      </c>
      <c r="C963">
        <v>101270</v>
      </c>
      <c r="D963" t="s">
        <v>4235</v>
      </c>
      <c r="E963" t="s">
        <v>4236</v>
      </c>
      <c r="G963" t="e">
        <f>VLOOKUP($H963,[1]BRT!$1:$1048576,1,0)</f>
        <v>#N/A</v>
      </c>
      <c r="H963" t="s">
        <v>4998</v>
      </c>
      <c r="I963">
        <v>37.763683999999998</v>
      </c>
      <c r="J963">
        <v>-122.22648599999999</v>
      </c>
      <c r="K963">
        <v>962</v>
      </c>
      <c r="L963">
        <v>30.6</v>
      </c>
      <c r="M963">
        <v>1.9607843140000001</v>
      </c>
      <c r="N963">
        <v>1</v>
      </c>
      <c r="O963">
        <v>2</v>
      </c>
      <c r="P963">
        <v>3</v>
      </c>
      <c r="Q963" t="e">
        <f>VLOOKUP($A963,'[1]SheltersALL_2.17.22'!$1:$1048576,6,0)</f>
        <v>#N/A</v>
      </c>
      <c r="R963" t="str">
        <f>VLOOKUP($A963, [1]FA21_Ridership!$1:$1048576,11, 0)</f>
        <v>ALAMEDA</v>
      </c>
      <c r="S963" t="str">
        <f>VLOOKUP($A963, [1]FA21_Ridership!$1:$1048576,12, 0)</f>
        <v>ALAMEDA</v>
      </c>
      <c r="T963">
        <f>VLOOKUP($A963, [1]FA21_Ridership!$1:$1048576,13, 0)</f>
        <v>3</v>
      </c>
      <c r="U963">
        <f t="shared" si="76"/>
        <v>91.800000000000011</v>
      </c>
      <c r="V963" s="67">
        <f t="shared" si="75"/>
        <v>0.23100000000000001</v>
      </c>
      <c r="W963">
        <v>0.28974100000000003</v>
      </c>
      <c r="X963" s="67">
        <f t="shared" si="77"/>
        <v>6.5000000000000002E-2</v>
      </c>
      <c r="Y963">
        <v>9.4556000000000001E-2</v>
      </c>
      <c r="Z963" s="67">
        <f t="shared" si="78"/>
        <v>0.22600000000000001</v>
      </c>
      <c r="AA963">
        <f>VLOOKUP($C963,[1]Disability!$1:$1048576,5,FALSE)</f>
        <v>0</v>
      </c>
      <c r="AB963" s="67">
        <f t="shared" si="79"/>
        <v>0</v>
      </c>
      <c r="AC963" t="e">
        <f>VLOOKUP($A963,#REF!,9,FALSE)</f>
        <v>#REF!</v>
      </c>
    </row>
    <row r="964" spans="1:29">
      <c r="A964">
        <v>51513</v>
      </c>
      <c r="B964">
        <v>963</v>
      </c>
      <c r="C964">
        <v>800530</v>
      </c>
      <c r="D964" t="s">
        <v>4235</v>
      </c>
      <c r="E964" t="s">
        <v>4236</v>
      </c>
      <c r="G964" t="e">
        <f>VLOOKUP($H964,[1]BRT!$1:$1048576,1,0)</f>
        <v>#N/A</v>
      </c>
      <c r="H964" t="s">
        <v>4999</v>
      </c>
      <c r="I964">
        <v>37.673856999999998</v>
      </c>
      <c r="J964">
        <v>-122.081357</v>
      </c>
      <c r="K964">
        <v>1040</v>
      </c>
      <c r="L964">
        <v>23</v>
      </c>
      <c r="M964">
        <v>2.6086956520000002</v>
      </c>
      <c r="N964">
        <v>2</v>
      </c>
      <c r="O964">
        <v>2</v>
      </c>
      <c r="P964">
        <v>4</v>
      </c>
      <c r="Q964" t="str">
        <f>VLOOKUP($A964,'[1]SheltersALL_2.17.22'!$1:$1048576,6,0)</f>
        <v>Hayward</v>
      </c>
      <c r="R964" t="str">
        <f>VLOOKUP($A964, [1]FA21_Ridership!$1:$1048576,11, 0)</f>
        <v>HAYWARD</v>
      </c>
      <c r="S964" t="str">
        <f>VLOOKUP($A964, [1]FA21_Ridership!$1:$1048576,12, 0)</f>
        <v>ALAMEDA</v>
      </c>
      <c r="T964">
        <f>VLOOKUP($A964, [1]FA21_Ridership!$1:$1048576,13, 0)</f>
        <v>4</v>
      </c>
      <c r="U964">
        <f t="shared" si="76"/>
        <v>92</v>
      </c>
      <c r="V964" s="67">
        <f t="shared" si="75"/>
        <v>0.23100000000000001</v>
      </c>
      <c r="W964">
        <v>0.759494</v>
      </c>
      <c r="X964" s="67">
        <f t="shared" si="77"/>
        <v>0.501</v>
      </c>
      <c r="Y964">
        <v>0.35183300000000001</v>
      </c>
      <c r="Z964" s="67">
        <f t="shared" si="78"/>
        <v>0.69799999999999995</v>
      </c>
      <c r="AA964">
        <f>VLOOKUP($C964,[1]Disability!$1:$1048576,5,FALSE)</f>
        <v>2</v>
      </c>
      <c r="AB964" s="67">
        <f t="shared" si="79"/>
        <v>0.91600000000000004</v>
      </c>
      <c r="AC964" t="e">
        <f>VLOOKUP($A964,#REF!,9,FALSE)</f>
        <v>#REF!</v>
      </c>
    </row>
    <row r="965" spans="1:29">
      <c r="A965">
        <v>56549</v>
      </c>
      <c r="B965">
        <v>964</v>
      </c>
      <c r="C965">
        <v>1002810</v>
      </c>
      <c r="D965" t="s">
        <v>4235</v>
      </c>
      <c r="E965" t="s">
        <v>4236</v>
      </c>
      <c r="G965" t="e">
        <f>VLOOKUP($H965,[1]BRT!$1:$1048576,1,0)</f>
        <v>#N/A</v>
      </c>
      <c r="H965" t="s">
        <v>5000</v>
      </c>
      <c r="I965">
        <v>37.836075000000001</v>
      </c>
      <c r="J965">
        <v>-122.25630700000001</v>
      </c>
      <c r="K965">
        <v>1016</v>
      </c>
      <c r="L965">
        <v>30.7</v>
      </c>
      <c r="M965">
        <v>1.9543973939999999</v>
      </c>
      <c r="N965">
        <v>1</v>
      </c>
      <c r="O965">
        <v>2</v>
      </c>
      <c r="P965">
        <v>3</v>
      </c>
      <c r="Q965" t="e">
        <f>VLOOKUP($A965,'[1]SheltersALL_2.17.22'!$1:$1048576,6,0)</f>
        <v>#N/A</v>
      </c>
      <c r="R965" t="str">
        <f>VLOOKUP($A965, [1]FA21_Ridership!$1:$1048576,11, 0)</f>
        <v>OAKLAND</v>
      </c>
      <c r="S965" t="str">
        <f>VLOOKUP($A965, [1]FA21_Ridership!$1:$1048576,12, 0)</f>
        <v>ALAMEDA</v>
      </c>
      <c r="T965">
        <f>VLOOKUP($A965, [1]FA21_Ridership!$1:$1048576,13, 0)</f>
        <v>2</v>
      </c>
      <c r="U965">
        <f t="shared" si="76"/>
        <v>92.1</v>
      </c>
      <c r="V965" s="67">
        <f t="shared" si="75"/>
        <v>0.23100000000000001</v>
      </c>
      <c r="W965">
        <v>0.33245799999999998</v>
      </c>
      <c r="X965" s="67">
        <f t="shared" si="77"/>
        <v>8.7999999999999995E-2</v>
      </c>
      <c r="Y965">
        <v>0.26684200000000002</v>
      </c>
      <c r="Z965" s="67">
        <f t="shared" si="78"/>
        <v>0.59399999999999997</v>
      </c>
      <c r="AA965">
        <f>VLOOKUP($C965,[1]Disability!$1:$1048576,5,FALSE)</f>
        <v>1</v>
      </c>
      <c r="AB965" s="67">
        <f t="shared" si="79"/>
        <v>0.72499999999999998</v>
      </c>
      <c r="AC965" t="e">
        <f>VLOOKUP($A965,#REF!,9,FALSE)</f>
        <v>#REF!</v>
      </c>
    </row>
    <row r="966" spans="1:29">
      <c r="A966">
        <v>52411</v>
      </c>
      <c r="B966">
        <v>965</v>
      </c>
      <c r="C966">
        <v>1300480</v>
      </c>
      <c r="D966" t="s">
        <v>4235</v>
      </c>
      <c r="E966" t="s">
        <v>4236</v>
      </c>
      <c r="G966" t="e">
        <f>VLOOKUP($H966,[1]BRT!$1:$1048576,1,0)</f>
        <v>#N/A</v>
      </c>
      <c r="H966" t="s">
        <v>4965</v>
      </c>
      <c r="I966">
        <v>37.944296000000001</v>
      </c>
      <c r="J966">
        <v>-122.362556</v>
      </c>
      <c r="K966">
        <v>1202</v>
      </c>
      <c r="L966">
        <v>30.9</v>
      </c>
      <c r="M966">
        <v>1.941747573</v>
      </c>
      <c r="N966">
        <v>1</v>
      </c>
      <c r="O966">
        <v>2</v>
      </c>
      <c r="P966">
        <v>3</v>
      </c>
      <c r="Q966" t="e">
        <f>VLOOKUP($A966,'[1]SheltersALL_2.17.22'!$1:$1048576,6,0)</f>
        <v>#N/A</v>
      </c>
      <c r="R966" t="str">
        <f>VLOOKUP($A966, [1]FA21_Ridership!$1:$1048576,11, 0)</f>
        <v>RICHMOND</v>
      </c>
      <c r="S966" t="str">
        <f>VLOOKUP($A966, [1]FA21_Ridership!$1:$1048576,12, 0)</f>
        <v>CONTRA COSTA</v>
      </c>
      <c r="T966">
        <f>VLOOKUP($A966, [1]FA21_Ridership!$1:$1048576,13, 0)</f>
        <v>1</v>
      </c>
      <c r="U966">
        <f t="shared" si="76"/>
        <v>92.699999999999989</v>
      </c>
      <c r="V966" s="67">
        <f t="shared" si="75"/>
        <v>0.23100000000000001</v>
      </c>
      <c r="W966">
        <v>0.98912999999999995</v>
      </c>
      <c r="X966" s="67">
        <f t="shared" si="77"/>
        <v>0.98299999999999998</v>
      </c>
      <c r="Y966">
        <v>0.63897499999999996</v>
      </c>
      <c r="Z966" s="67">
        <f t="shared" si="78"/>
        <v>0.95699999999999996</v>
      </c>
      <c r="AA966">
        <f>VLOOKUP($C966,[1]Disability!$1:$1048576,5,FALSE)</f>
        <v>0</v>
      </c>
      <c r="AB966" s="67">
        <f t="shared" si="79"/>
        <v>0</v>
      </c>
      <c r="AC966" t="e">
        <f>VLOOKUP($A966,#REF!,9,FALSE)</f>
        <v>#REF!</v>
      </c>
    </row>
    <row r="967" spans="1:29">
      <c r="A967">
        <v>51405</v>
      </c>
      <c r="B967">
        <v>966</v>
      </c>
      <c r="C967">
        <v>9903100</v>
      </c>
      <c r="D967" t="s">
        <v>4235</v>
      </c>
      <c r="E967" t="s">
        <v>4236</v>
      </c>
      <c r="G967" t="e">
        <f>VLOOKUP($H967,[1]BRT!$1:$1048576,1,0)</f>
        <v>#N/A</v>
      </c>
      <c r="H967" t="s">
        <v>5001</v>
      </c>
      <c r="I967">
        <v>37.753267999999998</v>
      </c>
      <c r="J967">
        <v>-122.240782</v>
      </c>
      <c r="K967">
        <v>925</v>
      </c>
      <c r="L967">
        <v>31</v>
      </c>
      <c r="M967">
        <v>1.935483871</v>
      </c>
      <c r="N967">
        <v>3</v>
      </c>
      <c r="O967">
        <v>0</v>
      </c>
      <c r="P967">
        <v>3</v>
      </c>
      <c r="Q967" t="e">
        <f>VLOOKUP($A967,'[1]SheltersALL_2.17.22'!$1:$1048576,6,0)</f>
        <v>#N/A</v>
      </c>
      <c r="R967" t="str">
        <f>VLOOKUP($A967, [1]FA21_Ridership!$1:$1048576,11, 0)</f>
        <v>ALAMEDA</v>
      </c>
      <c r="S967" t="str">
        <f>VLOOKUP($A967, [1]FA21_Ridership!$1:$1048576,12, 0)</f>
        <v>ALAMEDA</v>
      </c>
      <c r="T967">
        <f>VLOOKUP($A967, [1]FA21_Ridership!$1:$1048576,13, 0)</f>
        <v>3</v>
      </c>
      <c r="U967">
        <f t="shared" si="76"/>
        <v>93</v>
      </c>
      <c r="V967" s="67">
        <f t="shared" si="75"/>
        <v>0.23200000000000001</v>
      </c>
      <c r="W967">
        <v>0.329314</v>
      </c>
      <c r="X967" s="67">
        <f t="shared" si="77"/>
        <v>8.5999999999999993E-2</v>
      </c>
      <c r="Y967">
        <v>0.25491999999999998</v>
      </c>
      <c r="Z967" s="67">
        <f t="shared" si="78"/>
        <v>0.57799999999999996</v>
      </c>
      <c r="AA967">
        <f>VLOOKUP($C967,[1]Disability!$1:$1048576,5,FALSE)</f>
        <v>0</v>
      </c>
      <c r="AB967" s="67">
        <f t="shared" si="79"/>
        <v>0</v>
      </c>
      <c r="AC967" t="e">
        <f>VLOOKUP($A967,#REF!,9,FALSE)</f>
        <v>#REF!</v>
      </c>
    </row>
    <row r="968" spans="1:29">
      <c r="A968">
        <v>59210</v>
      </c>
      <c r="B968">
        <v>967</v>
      </c>
      <c r="C968">
        <v>1500940</v>
      </c>
      <c r="D968" t="s">
        <v>4235</v>
      </c>
      <c r="E968" t="s">
        <v>4236</v>
      </c>
      <c r="G968" t="e">
        <f>VLOOKUP($H968,[1]BRT!$1:$1048576,1,0)</f>
        <v>#N/A</v>
      </c>
      <c r="H968" t="s">
        <v>5002</v>
      </c>
      <c r="I968">
        <v>37.721651000000001</v>
      </c>
      <c r="J968">
        <v>-122.167715</v>
      </c>
      <c r="K968">
        <v>989</v>
      </c>
      <c r="L968">
        <v>31</v>
      </c>
      <c r="M968">
        <v>1.935483871</v>
      </c>
      <c r="N968">
        <v>2</v>
      </c>
      <c r="O968">
        <v>1</v>
      </c>
      <c r="P968">
        <v>3</v>
      </c>
      <c r="Q968" t="e">
        <f>VLOOKUP($A968,'[1]SheltersALL_2.17.22'!$1:$1048576,6,0)</f>
        <v>#N/A</v>
      </c>
      <c r="R968" t="str">
        <f>VLOOKUP($A968, [1]FA21_Ridership!$1:$1048576,11, 0)</f>
        <v>SAN LEANDRO</v>
      </c>
      <c r="S968" t="str">
        <f>VLOOKUP($A968, [1]FA21_Ridership!$1:$1048576,12, 0)</f>
        <v>ALAMEDA</v>
      </c>
      <c r="T968">
        <f>VLOOKUP($A968, [1]FA21_Ridership!$1:$1048576,13, 0)</f>
        <v>3</v>
      </c>
      <c r="U968">
        <f t="shared" si="76"/>
        <v>93</v>
      </c>
      <c r="V968" s="67">
        <f t="shared" si="75"/>
        <v>0.23200000000000001</v>
      </c>
      <c r="W968">
        <v>0.74712599999999996</v>
      </c>
      <c r="X968" s="67">
        <f t="shared" si="77"/>
        <v>0.47299999999999998</v>
      </c>
      <c r="Y968">
        <v>0.192244</v>
      </c>
      <c r="Z968" s="67">
        <f t="shared" si="78"/>
        <v>0.46200000000000002</v>
      </c>
      <c r="AA968">
        <f>VLOOKUP($C968,[1]Disability!$1:$1048576,5,FALSE)</f>
        <v>0</v>
      </c>
      <c r="AB968" s="67">
        <f t="shared" si="79"/>
        <v>0</v>
      </c>
      <c r="AC968" t="e">
        <f>VLOOKUP($A968,#REF!,9,FALSE)</f>
        <v>#REF!</v>
      </c>
    </row>
    <row r="969" spans="1:29">
      <c r="A969">
        <v>50674</v>
      </c>
      <c r="B969">
        <v>968</v>
      </c>
      <c r="C969">
        <v>1504420</v>
      </c>
      <c r="D969" t="s">
        <v>4235</v>
      </c>
      <c r="E969" t="s">
        <v>4236</v>
      </c>
      <c r="G969" t="e">
        <f>VLOOKUP($H969,[1]BRT!$1:$1048576,1,0)</f>
        <v>#N/A</v>
      </c>
      <c r="H969" t="s">
        <v>5003</v>
      </c>
      <c r="I969">
        <v>37.711846000000001</v>
      </c>
      <c r="J969">
        <v>-122.174627</v>
      </c>
      <c r="K969">
        <v>989</v>
      </c>
      <c r="L969">
        <v>31</v>
      </c>
      <c r="M969">
        <v>1.935483871</v>
      </c>
      <c r="N969">
        <v>2</v>
      </c>
      <c r="O969">
        <v>1</v>
      </c>
      <c r="P969">
        <v>3</v>
      </c>
      <c r="Q969" t="e">
        <f>VLOOKUP($A969,'[1]SheltersALL_2.17.22'!$1:$1048576,6,0)</f>
        <v>#N/A</v>
      </c>
      <c r="R969" t="str">
        <f>VLOOKUP($A969, [1]FA21_Ridership!$1:$1048576,11, 0)</f>
        <v>SAN LEANDRO</v>
      </c>
      <c r="S969" t="str">
        <f>VLOOKUP($A969, [1]FA21_Ridership!$1:$1048576,12, 0)</f>
        <v>ALAMEDA</v>
      </c>
      <c r="T969">
        <f>VLOOKUP($A969, [1]FA21_Ridership!$1:$1048576,13, 0)</f>
        <v>3</v>
      </c>
      <c r="U969">
        <f t="shared" si="76"/>
        <v>93</v>
      </c>
      <c r="V969" s="67">
        <f t="shared" si="75"/>
        <v>0.23200000000000001</v>
      </c>
      <c r="W969">
        <v>0.87933600000000001</v>
      </c>
      <c r="X969" s="67">
        <f t="shared" si="77"/>
        <v>0.72799999999999998</v>
      </c>
      <c r="Y969">
        <v>0.34489500000000001</v>
      </c>
      <c r="Z969" s="67">
        <f t="shared" si="78"/>
        <v>0.68700000000000006</v>
      </c>
      <c r="AA969">
        <f>VLOOKUP($C969,[1]Disability!$1:$1048576,5,FALSE)</f>
        <v>0</v>
      </c>
      <c r="AB969" s="67">
        <f t="shared" si="79"/>
        <v>0</v>
      </c>
      <c r="AC969" t="e">
        <f>VLOOKUP($A969,#REF!,9,FALSE)</f>
        <v>#REF!</v>
      </c>
    </row>
    <row r="970" spans="1:29">
      <c r="A970">
        <v>58060</v>
      </c>
      <c r="B970">
        <v>969</v>
      </c>
      <c r="C970">
        <v>1302130</v>
      </c>
      <c r="D970" t="s">
        <v>4235</v>
      </c>
      <c r="E970" t="s">
        <v>4236</v>
      </c>
      <c r="G970" t="e">
        <f>VLOOKUP($H970,[1]BRT!$1:$1048576,1,0)</f>
        <v>#N/A</v>
      </c>
      <c r="H970" t="s">
        <v>5004</v>
      </c>
      <c r="I970">
        <v>37.975093000000001</v>
      </c>
      <c r="J970">
        <v>-122.337875</v>
      </c>
      <c r="K970">
        <v>782</v>
      </c>
      <c r="L970">
        <v>31</v>
      </c>
      <c r="M970">
        <v>1.935483871</v>
      </c>
      <c r="N970">
        <v>1</v>
      </c>
      <c r="O970">
        <v>2</v>
      </c>
      <c r="P970">
        <v>3</v>
      </c>
      <c r="Q970" t="e">
        <f>VLOOKUP($A970,'[1]SheltersALL_2.17.22'!$1:$1048576,6,0)</f>
        <v>#N/A</v>
      </c>
      <c r="R970" t="str">
        <f>VLOOKUP($A970, [1]FA21_Ridership!$1:$1048576,11, 0)</f>
        <v>RICHMOND</v>
      </c>
      <c r="S970" t="str">
        <f>VLOOKUP($A970, [1]FA21_Ridership!$1:$1048576,12, 0)</f>
        <v>CONTRA COSTA</v>
      </c>
      <c r="T970">
        <f>VLOOKUP($A970, [1]FA21_Ridership!$1:$1048576,13, 0)</f>
        <v>1</v>
      </c>
      <c r="U970">
        <f t="shared" si="76"/>
        <v>93</v>
      </c>
      <c r="V970" s="67">
        <f t="shared" si="75"/>
        <v>0.23200000000000001</v>
      </c>
      <c r="W970">
        <v>0.92886500000000005</v>
      </c>
      <c r="X970" s="67">
        <f t="shared" si="77"/>
        <v>0.83199999999999996</v>
      </c>
      <c r="Y970">
        <v>0.45827600000000002</v>
      </c>
      <c r="Z970" s="67">
        <f t="shared" si="78"/>
        <v>0.82299999999999995</v>
      </c>
      <c r="AA970">
        <f>VLOOKUP($C970,[1]Disability!$1:$1048576,5,FALSE)</f>
        <v>0</v>
      </c>
      <c r="AB970" s="67">
        <f t="shared" si="79"/>
        <v>0</v>
      </c>
      <c r="AC970" t="e">
        <f>VLOOKUP($A970,#REF!,9,FALSE)</f>
        <v>#REF!</v>
      </c>
    </row>
    <row r="971" spans="1:29">
      <c r="A971">
        <v>54233</v>
      </c>
      <c r="B971">
        <v>970</v>
      </c>
      <c r="C971">
        <v>100860</v>
      </c>
      <c r="D971" t="s">
        <v>4235</v>
      </c>
      <c r="E971" t="s">
        <v>4236</v>
      </c>
      <c r="G971" t="e">
        <f>VLOOKUP($H971,[1]BRT!$1:$1048576,1,0)</f>
        <v>#N/A</v>
      </c>
      <c r="H971" t="s">
        <v>4735</v>
      </c>
      <c r="I971">
        <v>37.771430000000002</v>
      </c>
      <c r="J971">
        <v>-122.27325399999999</v>
      </c>
      <c r="K971">
        <v>1017</v>
      </c>
      <c r="L971">
        <v>31</v>
      </c>
      <c r="M971">
        <v>1.935483871</v>
      </c>
      <c r="N971">
        <v>1</v>
      </c>
      <c r="O971">
        <v>2</v>
      </c>
      <c r="P971">
        <v>3</v>
      </c>
      <c r="Q971" t="e">
        <f>VLOOKUP($A971,'[1]SheltersALL_2.17.22'!$1:$1048576,6,0)</f>
        <v>#N/A</v>
      </c>
      <c r="R971" t="str">
        <f>VLOOKUP($A971, [1]FA21_Ridership!$1:$1048576,11, 0)</f>
        <v>ALAMEDA</v>
      </c>
      <c r="S971" t="str">
        <f>VLOOKUP($A971, [1]FA21_Ridership!$1:$1048576,12, 0)</f>
        <v>ALAMEDA</v>
      </c>
      <c r="T971">
        <f>VLOOKUP($A971, [1]FA21_Ridership!$1:$1048576,13, 0)</f>
        <v>3</v>
      </c>
      <c r="U971">
        <f t="shared" si="76"/>
        <v>93</v>
      </c>
      <c r="V971" s="67">
        <f t="shared" si="75"/>
        <v>0.23200000000000001</v>
      </c>
      <c r="W971">
        <v>0.189189</v>
      </c>
      <c r="X971" s="67">
        <f t="shared" si="77"/>
        <v>1.4999999999999999E-2</v>
      </c>
      <c r="Y971">
        <v>0.11969100000000001</v>
      </c>
      <c r="Z971" s="67">
        <f t="shared" si="78"/>
        <v>0.30099999999999999</v>
      </c>
      <c r="AA971">
        <f>VLOOKUP($C971,[1]Disability!$1:$1048576,5,FALSE)</f>
        <v>0</v>
      </c>
      <c r="AB971" s="67">
        <f t="shared" si="79"/>
        <v>0</v>
      </c>
      <c r="AC971" t="e">
        <f>VLOOKUP($A971,#REF!,9,FALSE)</f>
        <v>#REF!</v>
      </c>
    </row>
    <row r="972" spans="1:29">
      <c r="A972">
        <v>57250</v>
      </c>
      <c r="B972">
        <v>971</v>
      </c>
      <c r="C972">
        <v>1017970</v>
      </c>
      <c r="D972" t="s">
        <v>4235</v>
      </c>
      <c r="E972" t="s">
        <v>4236</v>
      </c>
      <c r="G972" t="e">
        <f>VLOOKUP($H972,[1]BRT!$1:$1048576,1,0)</f>
        <v>#N/A</v>
      </c>
      <c r="H972" t="s">
        <v>5005</v>
      </c>
      <c r="I972">
        <v>37.831572000000001</v>
      </c>
      <c r="J972">
        <v>-122.24912399999999</v>
      </c>
      <c r="K972">
        <v>1016</v>
      </c>
      <c r="L972">
        <v>31</v>
      </c>
      <c r="M972">
        <v>1.935483871</v>
      </c>
      <c r="N972">
        <v>1</v>
      </c>
      <c r="O972">
        <v>2</v>
      </c>
      <c r="P972">
        <v>3</v>
      </c>
      <c r="Q972" t="e">
        <f>VLOOKUP($A972,'[1]SheltersALL_2.17.22'!$1:$1048576,6,0)</f>
        <v>#N/A</v>
      </c>
      <c r="R972" t="str">
        <f>VLOOKUP($A972, [1]FA21_Ridership!$1:$1048576,11, 0)</f>
        <v>OAKLAND</v>
      </c>
      <c r="S972" t="str">
        <f>VLOOKUP($A972, [1]FA21_Ridership!$1:$1048576,12, 0)</f>
        <v>ALAMEDA</v>
      </c>
      <c r="T972">
        <f>VLOOKUP($A972, [1]FA21_Ridership!$1:$1048576,13, 0)</f>
        <v>2</v>
      </c>
      <c r="U972">
        <f t="shared" si="76"/>
        <v>93</v>
      </c>
      <c r="V972" s="67">
        <f t="shared" si="75"/>
        <v>0.23200000000000001</v>
      </c>
      <c r="W972">
        <v>0.24792</v>
      </c>
      <c r="X972" s="67">
        <f t="shared" si="77"/>
        <v>4.3999999999999997E-2</v>
      </c>
      <c r="Y972">
        <v>7.3272000000000004E-2</v>
      </c>
      <c r="Z972" s="67">
        <f t="shared" si="78"/>
        <v>0.14199999999999999</v>
      </c>
      <c r="AA972">
        <f>VLOOKUP($C972,[1]Disability!$1:$1048576,5,FALSE)</f>
        <v>1</v>
      </c>
      <c r="AB972" s="67">
        <f t="shared" si="79"/>
        <v>0.72499999999999998</v>
      </c>
      <c r="AC972" t="e">
        <f>VLOOKUP($A972,#REF!,9,FALSE)</f>
        <v>#REF!</v>
      </c>
    </row>
    <row r="973" spans="1:29">
      <c r="A973">
        <v>50510</v>
      </c>
      <c r="B973">
        <v>972</v>
      </c>
      <c r="C973">
        <v>103500</v>
      </c>
      <c r="D973" t="s">
        <v>4235</v>
      </c>
      <c r="E973" t="s">
        <v>4236</v>
      </c>
      <c r="G973" t="e">
        <f>VLOOKUP($H973,[1]BRT!$1:$1048576,1,0)</f>
        <v>#N/A</v>
      </c>
      <c r="H973" t="s">
        <v>5006</v>
      </c>
      <c r="I973">
        <v>37.757081999999997</v>
      </c>
      <c r="J973">
        <v>-122.256641</v>
      </c>
      <c r="K973">
        <v>1017</v>
      </c>
      <c r="L973">
        <v>31.2</v>
      </c>
      <c r="M973">
        <v>1.923076923</v>
      </c>
      <c r="N973">
        <v>2</v>
      </c>
      <c r="O973">
        <v>1</v>
      </c>
      <c r="P973">
        <v>3</v>
      </c>
      <c r="Q973" t="e">
        <f>VLOOKUP($A973,'[1]SheltersALL_2.17.22'!$1:$1048576,6,0)</f>
        <v>#N/A</v>
      </c>
      <c r="R973" t="str">
        <f>VLOOKUP($A973, [1]FA21_Ridership!$1:$1048576,11, 0)</f>
        <v>ALAMEDA</v>
      </c>
      <c r="S973" t="str">
        <f>VLOOKUP($A973, [1]FA21_Ridership!$1:$1048576,12, 0)</f>
        <v>ALAMEDA</v>
      </c>
      <c r="T973">
        <f>VLOOKUP($A973, [1]FA21_Ridership!$1:$1048576,13, 0)</f>
        <v>3</v>
      </c>
      <c r="U973">
        <f t="shared" si="76"/>
        <v>93.6</v>
      </c>
      <c r="V973" s="67">
        <f t="shared" si="75"/>
        <v>0.23300000000000001</v>
      </c>
      <c r="W973">
        <v>0.63028499999999998</v>
      </c>
      <c r="X973" s="67">
        <f t="shared" si="77"/>
        <v>0.32300000000000001</v>
      </c>
      <c r="Y973">
        <v>0.25151000000000001</v>
      </c>
      <c r="Z973" s="67">
        <f t="shared" si="78"/>
        <v>0.57199999999999995</v>
      </c>
      <c r="AA973">
        <f>VLOOKUP($C973,[1]Disability!$1:$1048576,5,FALSE)</f>
        <v>0</v>
      </c>
      <c r="AB973" s="67">
        <f t="shared" si="79"/>
        <v>0</v>
      </c>
      <c r="AC973" t="e">
        <f>VLOOKUP($A973,#REF!,9,FALSE)</f>
        <v>#REF!</v>
      </c>
    </row>
    <row r="974" spans="1:29">
      <c r="A974">
        <v>51247</v>
      </c>
      <c r="B974">
        <v>973</v>
      </c>
      <c r="C974">
        <v>9902590</v>
      </c>
      <c r="D974" t="s">
        <v>4235</v>
      </c>
      <c r="E974" t="s">
        <v>4236</v>
      </c>
      <c r="G974" t="e">
        <f>VLOOKUP($H974,[1]BRT!$1:$1048576,1,0)</f>
        <v>#N/A</v>
      </c>
      <c r="H974" t="s">
        <v>4967</v>
      </c>
      <c r="I974">
        <v>37.782209999999999</v>
      </c>
      <c r="J974">
        <v>-122.223446</v>
      </c>
      <c r="K974">
        <v>1116</v>
      </c>
      <c r="L974">
        <v>15.7</v>
      </c>
      <c r="M974">
        <v>3.8216560510000002</v>
      </c>
      <c r="N974">
        <v>4</v>
      </c>
      <c r="O974">
        <v>2</v>
      </c>
      <c r="P974">
        <v>6</v>
      </c>
      <c r="Q974" t="e">
        <f>VLOOKUP($A974,'[1]SheltersALL_2.17.22'!$1:$1048576,6,0)</f>
        <v>#N/A</v>
      </c>
      <c r="R974" t="str">
        <f>VLOOKUP($A974, [1]FA21_Ridership!$1:$1048576,11, 0)</f>
        <v>OAKLAND</v>
      </c>
      <c r="S974" t="str">
        <f>VLOOKUP($A974, [1]FA21_Ridership!$1:$1048576,12, 0)</f>
        <v>ALAMEDA</v>
      </c>
      <c r="T974">
        <f>VLOOKUP($A974, [1]FA21_Ridership!$1:$1048576,13, 0)</f>
        <v>2</v>
      </c>
      <c r="U974">
        <f t="shared" si="76"/>
        <v>94.199999999999989</v>
      </c>
      <c r="V974" s="67">
        <f t="shared" si="75"/>
        <v>0.23300000000000001</v>
      </c>
      <c r="W974">
        <v>0.82474199999999998</v>
      </c>
      <c r="X974" s="67">
        <f t="shared" si="77"/>
        <v>0.61899999999999999</v>
      </c>
      <c r="Y974">
        <v>0.36908000000000002</v>
      </c>
      <c r="Z974" s="67">
        <f t="shared" si="78"/>
        <v>0.72399999999999998</v>
      </c>
      <c r="AA974">
        <f>VLOOKUP($C974,[1]Disability!$1:$1048576,5,FALSE)</f>
        <v>2</v>
      </c>
      <c r="AB974" s="67">
        <f t="shared" si="79"/>
        <v>0.91600000000000004</v>
      </c>
      <c r="AC974" t="e">
        <f>VLOOKUP($A974,#REF!,9,FALSE)</f>
        <v>#REF!</v>
      </c>
    </row>
    <row r="975" spans="1:29">
      <c r="A975">
        <v>50225</v>
      </c>
      <c r="B975">
        <v>974</v>
      </c>
      <c r="C975">
        <v>800420</v>
      </c>
      <c r="D975" t="s">
        <v>4235</v>
      </c>
      <c r="E975" t="s">
        <v>4236</v>
      </c>
      <c r="G975" t="e">
        <f>VLOOKUP($H975,[1]BRT!$1:$1048576,1,0)</f>
        <v>#N/A</v>
      </c>
      <c r="H975" t="s">
        <v>5007</v>
      </c>
      <c r="I975">
        <v>37.675044</v>
      </c>
      <c r="J975">
        <v>-122.07983900000001</v>
      </c>
      <c r="K975">
        <v>1040</v>
      </c>
      <c r="L975">
        <v>23.7</v>
      </c>
      <c r="M975">
        <v>2.5316455699999998</v>
      </c>
      <c r="N975">
        <v>2</v>
      </c>
      <c r="O975">
        <v>2</v>
      </c>
      <c r="P975">
        <v>4</v>
      </c>
      <c r="Q975" t="e">
        <f>VLOOKUP($A975,'[1]SheltersALL_2.17.22'!$1:$1048576,6,0)</f>
        <v>#N/A</v>
      </c>
      <c r="R975" t="str">
        <f>VLOOKUP($A975, [1]FA21_Ridership!$1:$1048576,11, 0)</f>
        <v>HAYWARD</v>
      </c>
      <c r="S975" t="str">
        <f>VLOOKUP($A975, [1]FA21_Ridership!$1:$1048576,12, 0)</f>
        <v>ALAMEDA</v>
      </c>
      <c r="T975">
        <f>VLOOKUP($A975, [1]FA21_Ridership!$1:$1048576,13, 0)</f>
        <v>4</v>
      </c>
      <c r="U975">
        <f t="shared" si="76"/>
        <v>94.8</v>
      </c>
      <c r="V975" s="67">
        <f t="shared" si="75"/>
        <v>0.23300000000000001</v>
      </c>
      <c r="W975">
        <v>0.759494</v>
      </c>
      <c r="X975" s="67">
        <f t="shared" si="77"/>
        <v>0.501</v>
      </c>
      <c r="Y975">
        <v>0.23935500000000001</v>
      </c>
      <c r="Z975" s="67">
        <f t="shared" si="78"/>
        <v>0.54600000000000004</v>
      </c>
      <c r="AA975">
        <f>VLOOKUP($C975,[1]Disability!$1:$1048576,5,FALSE)</f>
        <v>2</v>
      </c>
      <c r="AB975" s="67">
        <f t="shared" si="79"/>
        <v>0.91600000000000004</v>
      </c>
      <c r="AC975" t="e">
        <f>VLOOKUP($A975,#REF!,9,FALSE)</f>
        <v>#REF!</v>
      </c>
    </row>
    <row r="976" spans="1:29">
      <c r="A976">
        <v>52274</v>
      </c>
      <c r="B976">
        <v>975</v>
      </c>
      <c r="C976">
        <v>1100430</v>
      </c>
      <c r="D976" t="s">
        <v>4235</v>
      </c>
      <c r="E976" t="s">
        <v>4236</v>
      </c>
      <c r="G976" t="e">
        <f>VLOOKUP($H976,[1]BRT!$1:$1048576,1,0)</f>
        <v>#N/A</v>
      </c>
      <c r="H976" t="s">
        <v>5008</v>
      </c>
      <c r="I976">
        <v>37.824004000000002</v>
      </c>
      <c r="J976">
        <v>-122.247097</v>
      </c>
      <c r="K976">
        <v>1016</v>
      </c>
      <c r="L976">
        <v>31.7</v>
      </c>
      <c r="M976">
        <v>1.8927444790000001</v>
      </c>
      <c r="N976">
        <v>1</v>
      </c>
      <c r="O976">
        <v>2</v>
      </c>
      <c r="P976">
        <v>3</v>
      </c>
      <c r="Q976" t="e">
        <f>VLOOKUP($A976,'[1]SheltersALL_2.17.22'!$1:$1048576,6,0)</f>
        <v>#N/A</v>
      </c>
      <c r="R976" t="str">
        <f>VLOOKUP($A976, [1]FA21_Ridership!$1:$1048576,11, 0)</f>
        <v>PIEDMONT</v>
      </c>
      <c r="S976" t="str">
        <f>VLOOKUP($A976, [1]FA21_Ridership!$1:$1048576,12, 0)</f>
        <v>ALAMEDA</v>
      </c>
      <c r="T976">
        <f>VLOOKUP($A976, [1]FA21_Ridership!$1:$1048576,13, 0)</f>
        <v>2</v>
      </c>
      <c r="U976">
        <f t="shared" si="76"/>
        <v>95.1</v>
      </c>
      <c r="V976" s="67">
        <f t="shared" si="75"/>
        <v>0.23400000000000001</v>
      </c>
      <c r="W976">
        <v>0.386297</v>
      </c>
      <c r="X976" s="67">
        <f t="shared" si="77"/>
        <v>0.11600000000000001</v>
      </c>
      <c r="Y976">
        <v>8.0169999999999998E-3</v>
      </c>
      <c r="Z976" s="67">
        <f t="shared" si="78"/>
        <v>5.0000000000000001E-3</v>
      </c>
      <c r="AA976">
        <f>VLOOKUP($C976,[1]Disability!$1:$1048576,5,FALSE)</f>
        <v>0</v>
      </c>
      <c r="AB976" s="67">
        <f t="shared" si="79"/>
        <v>0</v>
      </c>
      <c r="AC976" t="e">
        <f>VLOOKUP($A976,#REF!,9,FALSE)</f>
        <v>#REF!</v>
      </c>
    </row>
    <row r="977" spans="1:29">
      <c r="A977">
        <v>50680</v>
      </c>
      <c r="B977">
        <v>976</v>
      </c>
      <c r="C977">
        <v>1100100</v>
      </c>
      <c r="D977" t="s">
        <v>4235</v>
      </c>
      <c r="E977" t="s">
        <v>4236</v>
      </c>
      <c r="G977" t="e">
        <f>VLOOKUP($H977,[1]BRT!$1:$1048576,1,0)</f>
        <v>#N/A</v>
      </c>
      <c r="H977" t="s">
        <v>5009</v>
      </c>
      <c r="I977">
        <v>37.820072000000003</v>
      </c>
      <c r="J977">
        <v>-122.24422300000001</v>
      </c>
      <c r="K977">
        <v>1018</v>
      </c>
      <c r="L977">
        <v>32</v>
      </c>
      <c r="M977">
        <v>1.875</v>
      </c>
      <c r="N977">
        <v>2</v>
      </c>
      <c r="O977">
        <v>1</v>
      </c>
      <c r="P977">
        <v>3</v>
      </c>
      <c r="Q977" t="e">
        <f>VLOOKUP($A977,'[1]SheltersALL_2.17.22'!$1:$1048576,6,0)</f>
        <v>#N/A</v>
      </c>
      <c r="R977" t="str">
        <f>VLOOKUP($A977, [1]FA21_Ridership!$1:$1048576,11, 0)</f>
        <v>PIEDMONT</v>
      </c>
      <c r="S977" t="str">
        <f>VLOOKUP($A977, [1]FA21_Ridership!$1:$1048576,12, 0)</f>
        <v>ALAMEDA</v>
      </c>
      <c r="T977">
        <f>VLOOKUP($A977, [1]FA21_Ridership!$1:$1048576,13, 0)</f>
        <v>2</v>
      </c>
      <c r="U977">
        <f t="shared" si="76"/>
        <v>96</v>
      </c>
      <c r="V977" s="67">
        <f t="shared" si="75"/>
        <v>0.23400000000000001</v>
      </c>
      <c r="W977">
        <v>0.28635500000000003</v>
      </c>
      <c r="X977" s="67">
        <f t="shared" si="77"/>
        <v>0.06</v>
      </c>
      <c r="Y977">
        <v>3.7849000000000001E-2</v>
      </c>
      <c r="Z977" s="67">
        <f t="shared" si="78"/>
        <v>4.3999999999999997E-2</v>
      </c>
      <c r="AA977">
        <f>VLOOKUP($C977,[1]Disability!$1:$1048576,5,FALSE)</f>
        <v>0</v>
      </c>
      <c r="AB977" s="67">
        <f t="shared" si="79"/>
        <v>0</v>
      </c>
      <c r="AC977" t="e">
        <f>VLOOKUP($A977,#REF!,9,FALSE)</f>
        <v>#REF!</v>
      </c>
    </row>
    <row r="978" spans="1:29">
      <c r="A978">
        <v>50270</v>
      </c>
      <c r="B978">
        <v>977</v>
      </c>
      <c r="C978">
        <v>1011110</v>
      </c>
      <c r="D978" t="s">
        <v>4235</v>
      </c>
      <c r="E978" t="s">
        <v>4236</v>
      </c>
      <c r="G978" t="e">
        <f>VLOOKUP($H978,[1]BRT!$1:$1048576,1,0)</f>
        <v>#N/A</v>
      </c>
      <c r="H978" t="s">
        <v>5010</v>
      </c>
      <c r="I978">
        <v>37.773220000000002</v>
      </c>
      <c r="J978">
        <v>-122.227824</v>
      </c>
      <c r="K978">
        <v>1422</v>
      </c>
      <c r="L978">
        <v>12</v>
      </c>
      <c r="M978">
        <v>5</v>
      </c>
      <c r="N978">
        <v>2</v>
      </c>
      <c r="O978">
        <v>6</v>
      </c>
      <c r="P978">
        <v>8</v>
      </c>
      <c r="Q978" t="e">
        <f>VLOOKUP($A978,'[1]SheltersALL_2.17.22'!$1:$1048576,6,0)</f>
        <v>#N/A</v>
      </c>
      <c r="R978" t="str">
        <f>VLOOKUP($A978, [1]FA21_Ridership!$1:$1048576,11, 0)</f>
        <v>OAKLAND</v>
      </c>
      <c r="S978" t="str">
        <f>VLOOKUP($A978, [1]FA21_Ridership!$1:$1048576,12, 0)</f>
        <v>ALAMEDA</v>
      </c>
      <c r="T978">
        <f>VLOOKUP($A978, [1]FA21_Ridership!$1:$1048576,13, 0)</f>
        <v>2</v>
      </c>
      <c r="U978">
        <f t="shared" si="76"/>
        <v>96</v>
      </c>
      <c r="V978" s="67">
        <f t="shared" si="75"/>
        <v>0.23400000000000001</v>
      </c>
      <c r="W978">
        <v>0.929539</v>
      </c>
      <c r="X978" s="67">
        <f t="shared" si="77"/>
        <v>0.83499999999999996</v>
      </c>
      <c r="Y978">
        <v>0.102981</v>
      </c>
      <c r="Z978" s="67">
        <f t="shared" si="78"/>
        <v>0.25600000000000001</v>
      </c>
      <c r="AA978">
        <f>VLOOKUP($C978,[1]Disability!$1:$1048576,5,FALSE)</f>
        <v>0</v>
      </c>
      <c r="AB978" s="67">
        <f t="shared" si="79"/>
        <v>0</v>
      </c>
      <c r="AC978" t="e">
        <f>VLOOKUP($A978,#REF!,9,FALSE)</f>
        <v>#REF!</v>
      </c>
    </row>
    <row r="979" spans="1:29">
      <c r="A979">
        <v>56926</v>
      </c>
      <c r="B979">
        <v>978</v>
      </c>
      <c r="C979">
        <v>1013260</v>
      </c>
      <c r="D979" t="s">
        <v>4235</v>
      </c>
      <c r="E979" t="s">
        <v>4236</v>
      </c>
      <c r="G979" t="e">
        <f>VLOOKUP($H979,[1]BRT!$1:$1048576,1,0)</f>
        <v>#N/A</v>
      </c>
      <c r="H979" t="s">
        <v>5011</v>
      </c>
      <c r="I979">
        <v>37.794258999999997</v>
      </c>
      <c r="J979">
        <v>-122.270079</v>
      </c>
      <c r="K979">
        <v>1017</v>
      </c>
      <c r="L979">
        <v>32</v>
      </c>
      <c r="M979">
        <v>1.875</v>
      </c>
      <c r="N979">
        <v>0</v>
      </c>
      <c r="O979">
        <v>3</v>
      </c>
      <c r="P979">
        <v>3</v>
      </c>
      <c r="Q979" t="e">
        <f>VLOOKUP($A979,'[1]SheltersALL_2.17.22'!$1:$1048576,6,0)</f>
        <v>#N/A</v>
      </c>
      <c r="R979" t="str">
        <f>VLOOKUP($A979, [1]FA21_Ridership!$1:$1048576,11, 0)</f>
        <v>OAKLAND</v>
      </c>
      <c r="S979" t="str">
        <f>VLOOKUP($A979, [1]FA21_Ridership!$1:$1048576,12, 0)</f>
        <v>ALAMEDA</v>
      </c>
      <c r="T979">
        <f>VLOOKUP($A979, [1]FA21_Ridership!$1:$1048576,13, 0)</f>
        <v>2</v>
      </c>
      <c r="U979">
        <f t="shared" si="76"/>
        <v>96</v>
      </c>
      <c r="V979" s="67">
        <f t="shared" si="75"/>
        <v>0.23400000000000001</v>
      </c>
      <c r="W979">
        <v>0.59194500000000005</v>
      </c>
      <c r="X979" s="67">
        <f t="shared" si="77"/>
        <v>0.27900000000000003</v>
      </c>
      <c r="Y979">
        <v>0.13566500000000001</v>
      </c>
      <c r="Z979" s="67">
        <f t="shared" si="78"/>
        <v>0.33</v>
      </c>
      <c r="AA979">
        <f>VLOOKUP($C979,[1]Disability!$1:$1048576,5,FALSE)</f>
        <v>0</v>
      </c>
      <c r="AB979" s="67">
        <f t="shared" si="79"/>
        <v>0</v>
      </c>
      <c r="AC979" t="e">
        <f>VLOOKUP($A979,#REF!,9,FALSE)</f>
        <v>#REF!</v>
      </c>
    </row>
    <row r="980" spans="1:29">
      <c r="A980">
        <v>57283</v>
      </c>
      <c r="B980">
        <v>979</v>
      </c>
      <c r="C980">
        <v>500870</v>
      </c>
      <c r="D980" t="s">
        <v>4235</v>
      </c>
      <c r="E980" t="s">
        <v>4236</v>
      </c>
      <c r="F980" t="s">
        <v>4373</v>
      </c>
      <c r="G980" t="e">
        <f>VLOOKUP($H980,[1]BRT!$1:$1048576,1,0)</f>
        <v>#N/A</v>
      </c>
      <c r="H980" t="s">
        <v>5012</v>
      </c>
      <c r="I980">
        <v>37.903153000000003</v>
      </c>
      <c r="J980">
        <v>-122.299325</v>
      </c>
      <c r="K980">
        <v>111</v>
      </c>
      <c r="L980">
        <v>48.4</v>
      </c>
      <c r="M980">
        <v>1.2396694210000001</v>
      </c>
      <c r="N980">
        <v>2</v>
      </c>
      <c r="O980">
        <v>0</v>
      </c>
      <c r="P980">
        <v>2</v>
      </c>
      <c r="Q980" t="e">
        <f>VLOOKUP($A980,'[1]SheltersALL_2.17.22'!$1:$1048576,6,0)</f>
        <v>#N/A</v>
      </c>
      <c r="R980" t="str">
        <f>VLOOKUP($A980, [1]FA21_Ridership!$1:$1048576,11, 0)</f>
        <v>EL CERRITO</v>
      </c>
      <c r="S980" t="str">
        <f>VLOOKUP($A980, [1]FA21_Ridership!$1:$1048576,12, 0)</f>
        <v>CONTRA COSTA</v>
      </c>
      <c r="T980">
        <f>VLOOKUP($A980, [1]FA21_Ridership!$1:$1048576,13, 0)</f>
        <v>1</v>
      </c>
      <c r="U980">
        <f t="shared" si="76"/>
        <v>96.8</v>
      </c>
      <c r="V980" s="67">
        <f t="shared" si="75"/>
        <v>0.23499999999999999</v>
      </c>
      <c r="W980">
        <v>0.52703999999999995</v>
      </c>
      <c r="X980" s="67">
        <f t="shared" si="77"/>
        <v>0.21299999999999999</v>
      </c>
      <c r="Y980">
        <v>0.124752</v>
      </c>
      <c r="Z980" s="67">
        <f t="shared" si="78"/>
        <v>0.30599999999999999</v>
      </c>
      <c r="AA980">
        <f>VLOOKUP($C980,[1]Disability!$1:$1048576,5,FALSE)</f>
        <v>0</v>
      </c>
      <c r="AB980" s="67">
        <f t="shared" si="79"/>
        <v>0</v>
      </c>
      <c r="AC980" t="e">
        <f>VLOOKUP($A980,#REF!,9,FALSE)</f>
        <v>#REF!</v>
      </c>
    </row>
    <row r="981" spans="1:29">
      <c r="A981">
        <v>56366</v>
      </c>
      <c r="B981">
        <v>980</v>
      </c>
      <c r="C981">
        <v>1014640</v>
      </c>
      <c r="D981" t="s">
        <v>4235</v>
      </c>
      <c r="E981" t="s">
        <v>4236</v>
      </c>
      <c r="G981" t="e">
        <f>VLOOKUP($H981,[1]BRT!$1:$1048576,1,0)</f>
        <v>#N/A</v>
      </c>
      <c r="H981" t="s">
        <v>5013</v>
      </c>
      <c r="I981">
        <v>37.752825000000001</v>
      </c>
      <c r="J981">
        <v>-122.160256</v>
      </c>
      <c r="K981">
        <v>1163</v>
      </c>
      <c r="L981">
        <v>14</v>
      </c>
      <c r="M981">
        <v>4.2857142860000002</v>
      </c>
      <c r="N981">
        <v>5</v>
      </c>
      <c r="O981">
        <v>2</v>
      </c>
      <c r="P981">
        <v>7</v>
      </c>
      <c r="Q981" t="e">
        <f>VLOOKUP($A981,'[1]SheltersALL_2.17.22'!$1:$1048576,6,0)</f>
        <v>#N/A</v>
      </c>
      <c r="R981" t="str">
        <f>VLOOKUP($A981, [1]FA21_Ridership!$1:$1048576,11, 0)</f>
        <v>OAKLAND</v>
      </c>
      <c r="S981" t="str">
        <f>VLOOKUP($A981, [1]FA21_Ridership!$1:$1048576,12, 0)</f>
        <v>ALAMEDA</v>
      </c>
      <c r="T981">
        <f>VLOOKUP($A981, [1]FA21_Ridership!$1:$1048576,13, 0)</f>
        <v>3</v>
      </c>
      <c r="U981">
        <f t="shared" si="76"/>
        <v>98</v>
      </c>
      <c r="V981" s="67">
        <f t="shared" si="75"/>
        <v>0.23499999999999999</v>
      </c>
      <c r="W981">
        <v>0.83623099999999995</v>
      </c>
      <c r="X981" s="67">
        <f t="shared" si="77"/>
        <v>0.63600000000000001</v>
      </c>
      <c r="Y981">
        <v>0.23604800000000001</v>
      </c>
      <c r="Z981" s="67">
        <f t="shared" si="78"/>
        <v>0.53600000000000003</v>
      </c>
      <c r="AA981">
        <f>VLOOKUP($C981,[1]Disability!$1:$1048576,5,FALSE)</f>
        <v>0</v>
      </c>
      <c r="AB981" s="67">
        <f t="shared" si="79"/>
        <v>0</v>
      </c>
      <c r="AC981" t="e">
        <f>VLOOKUP($A981,#REF!,9,FALSE)</f>
        <v>#REF!</v>
      </c>
    </row>
    <row r="982" spans="1:29">
      <c r="A982">
        <v>57708</v>
      </c>
      <c r="B982">
        <v>981</v>
      </c>
      <c r="C982">
        <v>1700430</v>
      </c>
      <c r="D982" t="s">
        <v>4235</v>
      </c>
      <c r="E982" t="s">
        <v>4236</v>
      </c>
      <c r="G982" t="e">
        <f>VLOOKUP($H982,[1]BRT!$1:$1048576,1,0)</f>
        <v>#N/A</v>
      </c>
      <c r="H982" t="s">
        <v>4951</v>
      </c>
      <c r="I982">
        <v>37.583326</v>
      </c>
      <c r="J982">
        <v>-122.02278</v>
      </c>
      <c r="K982">
        <v>1474</v>
      </c>
      <c r="L982">
        <v>19.600000000000001</v>
      </c>
      <c r="M982">
        <v>3.0612244899999999</v>
      </c>
      <c r="N982">
        <v>1</v>
      </c>
      <c r="O982">
        <v>4</v>
      </c>
      <c r="P982">
        <v>5</v>
      </c>
      <c r="Q982" t="e">
        <f>VLOOKUP($A982,'[1]SheltersALL_2.17.22'!$1:$1048576,6,0)</f>
        <v>#N/A</v>
      </c>
      <c r="R982" t="str">
        <f>VLOOKUP($A982, [1]FA21_Ridership!$1:$1048576,11, 0)</f>
        <v>UNION CITY</v>
      </c>
      <c r="S982" t="str">
        <f>VLOOKUP($A982, [1]FA21_Ridership!$1:$1048576,12, 0)</f>
        <v>ALAMEDA</v>
      </c>
      <c r="T982">
        <f>VLOOKUP($A982, [1]FA21_Ridership!$1:$1048576,13, 0)</f>
        <v>9</v>
      </c>
      <c r="U982">
        <f t="shared" si="76"/>
        <v>98</v>
      </c>
      <c r="V982" s="67">
        <f t="shared" si="75"/>
        <v>0.23499999999999999</v>
      </c>
      <c r="W982">
        <v>0.79489799999999999</v>
      </c>
      <c r="X982" s="67">
        <f t="shared" si="77"/>
        <v>0.57899999999999996</v>
      </c>
      <c r="Y982">
        <v>0.15264</v>
      </c>
      <c r="Z982" s="67">
        <f t="shared" si="78"/>
        <v>0.37</v>
      </c>
      <c r="AA982">
        <f>VLOOKUP($C982,[1]Disability!$1:$1048576,5,FALSE)</f>
        <v>0</v>
      </c>
      <c r="AB982" s="67">
        <f t="shared" si="79"/>
        <v>0</v>
      </c>
      <c r="AC982" t="e">
        <f>VLOOKUP($A982,#REF!,9,FALSE)</f>
        <v>#REF!</v>
      </c>
    </row>
    <row r="983" spans="1:29">
      <c r="A983">
        <v>51003</v>
      </c>
      <c r="B983">
        <v>982</v>
      </c>
      <c r="C983">
        <v>805320</v>
      </c>
      <c r="D983" t="s">
        <v>4235</v>
      </c>
      <c r="E983" t="s">
        <v>4236</v>
      </c>
      <c r="G983" t="e">
        <f>VLOOKUP($H983,[1]BRT!$1:$1048576,1,0)</f>
        <v>#N/A</v>
      </c>
      <c r="H983" t="s">
        <v>5014</v>
      </c>
      <c r="I983">
        <v>37.606183999999999</v>
      </c>
      <c r="J983">
        <v>-122.055286</v>
      </c>
      <c r="K983">
        <v>990</v>
      </c>
      <c r="L983">
        <v>33</v>
      </c>
      <c r="M983">
        <v>1.818181818</v>
      </c>
      <c r="N983">
        <v>1</v>
      </c>
      <c r="O983">
        <v>2</v>
      </c>
      <c r="P983">
        <v>3</v>
      </c>
      <c r="Q983" t="e">
        <f>VLOOKUP($A983,'[1]SheltersALL_2.17.22'!$1:$1048576,6,0)</f>
        <v>#N/A</v>
      </c>
      <c r="R983" t="str">
        <f>VLOOKUP($A983, [1]FA21_Ridership!$1:$1048576,11, 0)</f>
        <v>HAYWARD</v>
      </c>
      <c r="S983" t="str">
        <f>VLOOKUP($A983, [1]FA21_Ridership!$1:$1048576,12, 0)</f>
        <v>ALAMEDA</v>
      </c>
      <c r="T983">
        <f>VLOOKUP($A983, [1]FA21_Ridership!$1:$1048576,13, 0)</f>
        <v>4</v>
      </c>
      <c r="U983">
        <f t="shared" si="76"/>
        <v>99</v>
      </c>
      <c r="V983" s="67">
        <f t="shared" si="75"/>
        <v>0.23499999999999999</v>
      </c>
      <c r="W983">
        <v>0.75361400000000001</v>
      </c>
      <c r="X983" s="67">
        <f t="shared" si="77"/>
        <v>0.48</v>
      </c>
      <c r="Y983">
        <v>0.15021999999999999</v>
      </c>
      <c r="Z983" s="67">
        <f t="shared" si="78"/>
        <v>0.35899999999999999</v>
      </c>
      <c r="AA983">
        <f>VLOOKUP($C983,[1]Disability!$1:$1048576,5,FALSE)</f>
        <v>0</v>
      </c>
      <c r="AB983" s="67">
        <f t="shared" si="79"/>
        <v>0</v>
      </c>
      <c r="AC983" t="e">
        <f>VLOOKUP($A983,#REF!,9,FALSE)</f>
        <v>#REF!</v>
      </c>
    </row>
    <row r="984" spans="1:29">
      <c r="A984">
        <v>53451</v>
      </c>
      <c r="B984">
        <v>983</v>
      </c>
      <c r="C984">
        <v>305690</v>
      </c>
      <c r="D984" t="s">
        <v>4235</v>
      </c>
      <c r="E984" t="s">
        <v>4236</v>
      </c>
      <c r="G984" t="e">
        <f>VLOOKUP($H984,[1]BRT!$1:$1048576,1,0)</f>
        <v>#N/A</v>
      </c>
      <c r="H984" t="s">
        <v>5015</v>
      </c>
      <c r="I984">
        <v>37.855268000000002</v>
      </c>
      <c r="J984">
        <v>-122.238238</v>
      </c>
      <c r="K984">
        <v>95</v>
      </c>
      <c r="L984">
        <v>49.5</v>
      </c>
      <c r="M984">
        <v>1.212121212</v>
      </c>
      <c r="N984">
        <v>0</v>
      </c>
      <c r="O984">
        <v>2</v>
      </c>
      <c r="P984">
        <v>2</v>
      </c>
      <c r="Q984" t="e">
        <f>VLOOKUP($A984,'[1]SheltersALL_2.17.22'!$1:$1048576,6,0)</f>
        <v>#N/A</v>
      </c>
      <c r="R984" t="str">
        <f>VLOOKUP($A984, [1]FA21_Ridership!$1:$1048576,11, 0)</f>
        <v>BERKELEY</v>
      </c>
      <c r="S984" t="str">
        <f>VLOOKUP($A984, [1]FA21_Ridership!$1:$1048576,12, 0)</f>
        <v>ALAMEDA</v>
      </c>
      <c r="T984">
        <f>VLOOKUP($A984, [1]FA21_Ridership!$1:$1048576,13, 0)</f>
        <v>2</v>
      </c>
      <c r="U984">
        <f t="shared" si="76"/>
        <v>99</v>
      </c>
      <c r="V984" s="67">
        <f t="shared" si="75"/>
        <v>0.23499999999999999</v>
      </c>
      <c r="W984">
        <v>0.24046400000000001</v>
      </c>
      <c r="X984" s="67">
        <f t="shared" si="77"/>
        <v>3.6999999999999998E-2</v>
      </c>
      <c r="Y984">
        <v>1.6584000000000002E-2</v>
      </c>
      <c r="Z984" s="67">
        <f t="shared" si="78"/>
        <v>1.9E-2</v>
      </c>
      <c r="AA984">
        <f>VLOOKUP($C984,[1]Disability!$1:$1048576,5,FALSE)</f>
        <v>0</v>
      </c>
      <c r="AB984" s="67">
        <f t="shared" si="79"/>
        <v>0</v>
      </c>
      <c r="AC984" t="e">
        <f>VLOOKUP($A984,#REF!,9,FALSE)</f>
        <v>#REF!</v>
      </c>
    </row>
    <row r="985" spans="1:29">
      <c r="A985">
        <v>53950</v>
      </c>
      <c r="B985">
        <v>984</v>
      </c>
      <c r="C985">
        <v>1600920</v>
      </c>
      <c r="D985" t="s">
        <v>4235</v>
      </c>
      <c r="E985" t="s">
        <v>4236</v>
      </c>
      <c r="G985" t="e">
        <f>VLOOKUP($H985,[1]BRT!$1:$1048576,1,0)</f>
        <v>#N/A</v>
      </c>
      <c r="H985" t="s">
        <v>5016</v>
      </c>
      <c r="I985">
        <v>37.951177999999999</v>
      </c>
      <c r="J985">
        <v>-122.332499</v>
      </c>
      <c r="K985">
        <v>73</v>
      </c>
      <c r="L985">
        <v>49.7</v>
      </c>
      <c r="M985">
        <v>1.207243461</v>
      </c>
      <c r="N985">
        <v>0</v>
      </c>
      <c r="O985">
        <v>2</v>
      </c>
      <c r="P985">
        <v>2</v>
      </c>
      <c r="Q985" t="e">
        <f>VLOOKUP($A985,'[1]SheltersALL_2.17.22'!$1:$1048576,6,0)</f>
        <v>#N/A</v>
      </c>
      <c r="R985" t="str">
        <f>VLOOKUP($A985, [1]FA21_Ridership!$1:$1048576,11, 0)</f>
        <v>SAN PABLO</v>
      </c>
      <c r="S985" t="str">
        <f>VLOOKUP($A985, [1]FA21_Ridership!$1:$1048576,12, 0)</f>
        <v>CONTRA COSTA</v>
      </c>
      <c r="T985">
        <f>VLOOKUP($A985, [1]FA21_Ridership!$1:$1048576,13, 0)</f>
        <v>1</v>
      </c>
      <c r="U985">
        <f t="shared" si="76"/>
        <v>99.4</v>
      </c>
      <c r="V985" s="67">
        <f t="shared" si="75"/>
        <v>0.23599999999999999</v>
      </c>
      <c r="W985">
        <v>0.91501699999999997</v>
      </c>
      <c r="X985" s="67">
        <f t="shared" si="77"/>
        <v>0.79700000000000004</v>
      </c>
      <c r="Y985">
        <v>0.37376199999999998</v>
      </c>
      <c r="Z985" s="67">
        <f t="shared" si="78"/>
        <v>0.73</v>
      </c>
      <c r="AA985">
        <f>VLOOKUP($C985,[1]Disability!$1:$1048576,5,FALSE)</f>
        <v>0</v>
      </c>
      <c r="AB985" s="67">
        <f t="shared" si="79"/>
        <v>0</v>
      </c>
      <c r="AC985" t="e">
        <f>VLOOKUP($A985,#REF!,9,FALSE)</f>
        <v>#REF!</v>
      </c>
    </row>
    <row r="986" spans="1:29">
      <c r="A986">
        <v>51688</v>
      </c>
      <c r="B986">
        <v>985</v>
      </c>
      <c r="C986">
        <v>1012290</v>
      </c>
      <c r="D986" t="s">
        <v>4235</v>
      </c>
      <c r="E986" t="s">
        <v>4236</v>
      </c>
      <c r="G986" t="e">
        <f>VLOOKUP($H986,[1]BRT!$1:$1048576,1,0)</f>
        <v>#N/A</v>
      </c>
      <c r="H986" t="s">
        <v>5017</v>
      </c>
      <c r="I986">
        <v>37.814881</v>
      </c>
      <c r="J986">
        <v>-122.25957200000001</v>
      </c>
      <c r="K986">
        <v>960</v>
      </c>
      <c r="L986">
        <v>20</v>
      </c>
      <c r="M986">
        <v>3</v>
      </c>
      <c r="N986">
        <v>5</v>
      </c>
      <c r="O986">
        <v>0</v>
      </c>
      <c r="P986">
        <v>5</v>
      </c>
      <c r="Q986" t="e">
        <f>VLOOKUP($A986,'[1]SheltersALL_2.17.22'!$1:$1048576,6,0)</f>
        <v>#N/A</v>
      </c>
      <c r="R986" t="str">
        <f>VLOOKUP($A986, [1]FA21_Ridership!$1:$1048576,11, 0)</f>
        <v>OAKLAND</v>
      </c>
      <c r="S986" t="str">
        <f>VLOOKUP($A986, [1]FA21_Ridership!$1:$1048576,12, 0)</f>
        <v>ALAMEDA</v>
      </c>
      <c r="T986">
        <f>VLOOKUP($A986, [1]FA21_Ridership!$1:$1048576,13, 0)</f>
        <v>2</v>
      </c>
      <c r="U986">
        <f t="shared" si="76"/>
        <v>100</v>
      </c>
      <c r="V986" s="67">
        <f t="shared" si="75"/>
        <v>0.23599999999999999</v>
      </c>
      <c r="W986">
        <v>0.67857100000000004</v>
      </c>
      <c r="X986" s="67">
        <f t="shared" si="77"/>
        <v>0.372</v>
      </c>
      <c r="Y986">
        <v>0.43594100000000002</v>
      </c>
      <c r="Z986" s="67">
        <f t="shared" si="78"/>
        <v>0.80800000000000005</v>
      </c>
      <c r="AA986">
        <f>VLOOKUP($C986,[1]Disability!$1:$1048576,5,FALSE)</f>
        <v>0</v>
      </c>
      <c r="AB986" s="67">
        <f t="shared" si="79"/>
        <v>0</v>
      </c>
      <c r="AC986" t="e">
        <f>VLOOKUP($A986,#REF!,9,FALSE)</f>
        <v>#REF!</v>
      </c>
    </row>
    <row r="987" spans="1:29">
      <c r="A987">
        <v>53131</v>
      </c>
      <c r="B987">
        <v>986</v>
      </c>
      <c r="C987">
        <v>1100620</v>
      </c>
      <c r="D987" t="s">
        <v>4235</v>
      </c>
      <c r="E987" t="s">
        <v>4236</v>
      </c>
      <c r="G987" t="e">
        <f>VLOOKUP($H987,[1]BRT!$1:$1048576,1,0)</f>
        <v>#N/A</v>
      </c>
      <c r="H987" t="s">
        <v>5018</v>
      </c>
      <c r="I987">
        <v>37.823926999999998</v>
      </c>
      <c r="J987">
        <v>-122.239851</v>
      </c>
      <c r="K987">
        <v>960</v>
      </c>
      <c r="L987">
        <v>20</v>
      </c>
      <c r="M987">
        <v>3</v>
      </c>
      <c r="N987">
        <v>5</v>
      </c>
      <c r="O987">
        <v>0</v>
      </c>
      <c r="P987">
        <v>5</v>
      </c>
      <c r="Q987" t="e">
        <f>VLOOKUP($A987,'[1]SheltersALL_2.17.22'!$1:$1048576,6,0)</f>
        <v>#N/A</v>
      </c>
      <c r="R987" t="str">
        <f>VLOOKUP($A987, [1]FA21_Ridership!$1:$1048576,11, 0)</f>
        <v>PIEDMONT</v>
      </c>
      <c r="S987" t="str">
        <f>VLOOKUP($A987, [1]FA21_Ridership!$1:$1048576,12, 0)</f>
        <v>ALAMEDA</v>
      </c>
      <c r="T987">
        <f>VLOOKUP($A987, [1]FA21_Ridership!$1:$1048576,13, 0)</f>
        <v>2</v>
      </c>
      <c r="U987">
        <f t="shared" si="76"/>
        <v>100</v>
      </c>
      <c r="V987" s="67">
        <f t="shared" si="75"/>
        <v>0.23599999999999999</v>
      </c>
      <c r="W987">
        <v>0.28635500000000003</v>
      </c>
      <c r="X987" s="67">
        <f t="shared" si="77"/>
        <v>0.06</v>
      </c>
      <c r="Y987">
        <v>3.7849000000000001E-2</v>
      </c>
      <c r="Z987" s="67">
        <f t="shared" si="78"/>
        <v>4.3999999999999997E-2</v>
      </c>
      <c r="AA987">
        <f>VLOOKUP($C987,[1]Disability!$1:$1048576,5,FALSE)</f>
        <v>0</v>
      </c>
      <c r="AB987" s="67">
        <f t="shared" si="79"/>
        <v>0</v>
      </c>
      <c r="AC987" t="e">
        <f>VLOOKUP($A987,#REF!,9,FALSE)</f>
        <v>#REF!</v>
      </c>
    </row>
    <row r="988" spans="1:29">
      <c r="A988">
        <v>58865</v>
      </c>
      <c r="B988">
        <v>987</v>
      </c>
      <c r="C988">
        <v>1017320</v>
      </c>
      <c r="D988" t="s">
        <v>4235</v>
      </c>
      <c r="E988" t="s">
        <v>4236</v>
      </c>
      <c r="G988" t="e">
        <f>VLOOKUP($H988,[1]BRT!$1:$1048576,1,0)</f>
        <v>#N/A</v>
      </c>
      <c r="H988" t="s">
        <v>5019</v>
      </c>
      <c r="I988">
        <v>37.806780000000003</v>
      </c>
      <c r="J988">
        <v>-122.223924</v>
      </c>
      <c r="K988">
        <v>980</v>
      </c>
      <c r="L988">
        <v>20</v>
      </c>
      <c r="M988">
        <v>3</v>
      </c>
      <c r="N988">
        <v>5</v>
      </c>
      <c r="O988">
        <v>0</v>
      </c>
      <c r="P988">
        <v>5</v>
      </c>
      <c r="Q988" t="e">
        <f>VLOOKUP($A988,'[1]SheltersALL_2.17.22'!$1:$1048576,6,0)</f>
        <v>#N/A</v>
      </c>
      <c r="R988" t="str">
        <f>VLOOKUP($A988, [1]FA21_Ridership!$1:$1048576,11, 0)</f>
        <v>OAKLAND</v>
      </c>
      <c r="S988" t="str">
        <f>VLOOKUP($A988, [1]FA21_Ridership!$1:$1048576,12, 0)</f>
        <v>ALAMEDA</v>
      </c>
      <c r="T988">
        <f>VLOOKUP($A988, [1]FA21_Ridership!$1:$1048576,13, 0)</f>
        <v>2</v>
      </c>
      <c r="U988">
        <f t="shared" si="76"/>
        <v>100</v>
      </c>
      <c r="V988" s="67">
        <f t="shared" si="75"/>
        <v>0.23599999999999999</v>
      </c>
      <c r="W988">
        <v>0.38180500000000001</v>
      </c>
      <c r="X988" s="67">
        <f t="shared" si="77"/>
        <v>0.114</v>
      </c>
      <c r="Y988">
        <v>7.4661000000000005E-2</v>
      </c>
      <c r="Z988" s="67">
        <f t="shared" si="78"/>
        <v>0.14799999999999999</v>
      </c>
      <c r="AA988">
        <f>VLOOKUP($C988,[1]Disability!$1:$1048576,5,FALSE)</f>
        <v>0</v>
      </c>
      <c r="AB988" s="67">
        <f t="shared" si="79"/>
        <v>0</v>
      </c>
      <c r="AC988" t="e">
        <f>VLOOKUP($A988,#REF!,9,FALSE)</f>
        <v>#REF!</v>
      </c>
    </row>
    <row r="989" spans="1:29">
      <c r="A989">
        <v>52104</v>
      </c>
      <c r="B989">
        <v>988</v>
      </c>
      <c r="C989">
        <v>9905700</v>
      </c>
      <c r="D989" t="s">
        <v>4235</v>
      </c>
      <c r="E989" t="s">
        <v>4236</v>
      </c>
      <c r="G989" t="e">
        <f>VLOOKUP($H989,[1]BRT!$1:$1048576,1,0)</f>
        <v>#N/A</v>
      </c>
      <c r="H989" t="s">
        <v>4808</v>
      </c>
      <c r="I989">
        <v>37.693962999999997</v>
      </c>
      <c r="J989">
        <v>-122.130123</v>
      </c>
      <c r="K989">
        <v>1030</v>
      </c>
      <c r="L989">
        <v>20</v>
      </c>
      <c r="M989">
        <v>3</v>
      </c>
      <c r="N989">
        <v>4</v>
      </c>
      <c r="O989">
        <v>1</v>
      </c>
      <c r="P989">
        <v>5</v>
      </c>
      <c r="Q989" t="e">
        <f>VLOOKUP($A989,'[1]SheltersALL_2.17.22'!$1:$1048576,6,0)</f>
        <v>#N/A</v>
      </c>
      <c r="R989" t="str">
        <f>VLOOKUP($A989, [1]FA21_Ridership!$1:$1048576,11, 0)</f>
        <v>SAN LEANDRO</v>
      </c>
      <c r="S989" t="str">
        <f>VLOOKUP($A989, [1]FA21_Ridership!$1:$1048576,12, 0)</f>
        <v>ALAMEDA</v>
      </c>
      <c r="T989">
        <f>VLOOKUP($A989, [1]FA21_Ridership!$1:$1048576,13, 0)</f>
        <v>4</v>
      </c>
      <c r="U989">
        <f t="shared" si="76"/>
        <v>100</v>
      </c>
      <c r="V989" s="67">
        <f t="shared" si="75"/>
        <v>0.23599999999999999</v>
      </c>
      <c r="W989">
        <v>0.87326199999999998</v>
      </c>
      <c r="X989" s="67">
        <f t="shared" si="77"/>
        <v>0.72</v>
      </c>
      <c r="Y989">
        <v>0.14349999999999999</v>
      </c>
      <c r="Z989" s="67">
        <f t="shared" si="78"/>
        <v>0.34499999999999997</v>
      </c>
      <c r="AA989">
        <f>VLOOKUP($C989,[1]Disability!$1:$1048576,5,FALSE)</f>
        <v>0</v>
      </c>
      <c r="AB989" s="67">
        <f t="shared" si="79"/>
        <v>0</v>
      </c>
      <c r="AC989" t="e">
        <f>VLOOKUP($A989,#REF!,9,FALSE)</f>
        <v>#REF!</v>
      </c>
    </row>
    <row r="990" spans="1:29">
      <c r="A990">
        <v>58834</v>
      </c>
      <c r="B990">
        <v>989</v>
      </c>
      <c r="C990">
        <v>1012360</v>
      </c>
      <c r="D990" t="s">
        <v>4235</v>
      </c>
      <c r="E990" t="s">
        <v>4236</v>
      </c>
      <c r="G990" t="e">
        <f>VLOOKUP($H990,[1]BRT!$1:$1048576,1,0)</f>
        <v>#N/A</v>
      </c>
      <c r="H990" t="s">
        <v>5020</v>
      </c>
      <c r="I990">
        <v>37.747681999999998</v>
      </c>
      <c r="J990">
        <v>-122.204459</v>
      </c>
      <c r="K990">
        <v>1020</v>
      </c>
      <c r="L990">
        <v>20</v>
      </c>
      <c r="M990">
        <v>3</v>
      </c>
      <c r="N990">
        <v>4</v>
      </c>
      <c r="O990">
        <v>1</v>
      </c>
      <c r="P990">
        <v>5</v>
      </c>
      <c r="Q990" t="e">
        <f>VLOOKUP($A990,'[1]SheltersALL_2.17.22'!$1:$1048576,6,0)</f>
        <v>#N/A</v>
      </c>
      <c r="R990" t="str">
        <f>VLOOKUP($A990, [1]FA21_Ridership!$1:$1048576,11, 0)</f>
        <v>OAKLAND</v>
      </c>
      <c r="S990" t="str">
        <f>VLOOKUP($A990, [1]FA21_Ridership!$1:$1048576,12, 0)</f>
        <v>ALAMEDA</v>
      </c>
      <c r="T990">
        <f>VLOOKUP($A990, [1]FA21_Ridership!$1:$1048576,13, 0)</f>
        <v>3</v>
      </c>
      <c r="U990">
        <f t="shared" si="76"/>
        <v>100</v>
      </c>
      <c r="V990" s="67">
        <f t="shared" si="75"/>
        <v>0.23599999999999999</v>
      </c>
      <c r="W990" t="s">
        <v>4835</v>
      </c>
      <c r="X990" s="67" t="e">
        <f t="shared" si="77"/>
        <v>#VALUE!</v>
      </c>
      <c r="Y990" t="s">
        <v>4835</v>
      </c>
      <c r="Z990" s="67" t="e">
        <f t="shared" si="78"/>
        <v>#VALUE!</v>
      </c>
      <c r="AA990">
        <f>VLOOKUP($C990,[1]Disability!$1:$1048576,5,FALSE)</f>
        <v>1</v>
      </c>
      <c r="AB990" s="67">
        <f t="shared" si="79"/>
        <v>0.72499999999999998</v>
      </c>
      <c r="AC990" t="e">
        <f>VLOOKUP($A990,#REF!,9,FALSE)</f>
        <v>#REF!</v>
      </c>
    </row>
    <row r="991" spans="1:29">
      <c r="A991">
        <v>58821</v>
      </c>
      <c r="B991">
        <v>990</v>
      </c>
      <c r="C991">
        <v>1012260</v>
      </c>
      <c r="D991" t="s">
        <v>4235</v>
      </c>
      <c r="E991" t="s">
        <v>4236</v>
      </c>
      <c r="G991" t="e">
        <f>VLOOKUP($H991,[1]BRT!$1:$1048576,1,0)</f>
        <v>#N/A</v>
      </c>
      <c r="H991" t="s">
        <v>5021</v>
      </c>
      <c r="I991">
        <v>37.817515</v>
      </c>
      <c r="J991">
        <v>-122.257124</v>
      </c>
      <c r="K991">
        <v>960</v>
      </c>
      <c r="L991">
        <v>20</v>
      </c>
      <c r="M991">
        <v>3</v>
      </c>
      <c r="N991">
        <v>4</v>
      </c>
      <c r="O991">
        <v>1</v>
      </c>
      <c r="P991">
        <v>5</v>
      </c>
      <c r="Q991" t="e">
        <f>VLOOKUP($A991,'[1]SheltersALL_2.17.22'!$1:$1048576,6,0)</f>
        <v>#N/A</v>
      </c>
      <c r="R991" t="str">
        <f>VLOOKUP($A991, [1]FA21_Ridership!$1:$1048576,11, 0)</f>
        <v>OAKLAND</v>
      </c>
      <c r="S991" t="str">
        <f>VLOOKUP($A991, [1]FA21_Ridership!$1:$1048576,12, 0)</f>
        <v>ALAMEDA</v>
      </c>
      <c r="T991">
        <f>VLOOKUP($A991, [1]FA21_Ridership!$1:$1048576,13, 0)</f>
        <v>2</v>
      </c>
      <c r="U991">
        <f t="shared" si="76"/>
        <v>100</v>
      </c>
      <c r="V991" s="67">
        <f t="shared" si="75"/>
        <v>0.23599999999999999</v>
      </c>
      <c r="W991">
        <v>0.56469499999999995</v>
      </c>
      <c r="X991" s="67">
        <f t="shared" si="77"/>
        <v>0.254</v>
      </c>
      <c r="Y991">
        <v>0.27240900000000001</v>
      </c>
      <c r="Z991" s="67">
        <f t="shared" si="78"/>
        <v>0.59799999999999998</v>
      </c>
      <c r="AA991">
        <f>VLOOKUP($C991,[1]Disability!$1:$1048576,5,FALSE)</f>
        <v>0</v>
      </c>
      <c r="AB991" s="67">
        <f t="shared" si="79"/>
        <v>0</v>
      </c>
      <c r="AC991" t="e">
        <f>VLOOKUP($A991,#REF!,9,FALSE)</f>
        <v>#REF!</v>
      </c>
    </row>
    <row r="992" spans="1:29">
      <c r="A992">
        <v>56955</v>
      </c>
      <c r="B992">
        <v>991</v>
      </c>
      <c r="C992">
        <v>1017100</v>
      </c>
      <c r="D992" t="s">
        <v>4235</v>
      </c>
      <c r="E992" t="s">
        <v>4236</v>
      </c>
      <c r="G992" t="e">
        <f>VLOOKUP($H992,[1]BRT!$1:$1048576,1,0)</f>
        <v>#N/A</v>
      </c>
      <c r="H992" t="s">
        <v>4914</v>
      </c>
      <c r="I992">
        <v>37.824311999999999</v>
      </c>
      <c r="J992">
        <v>-122.209129</v>
      </c>
      <c r="K992">
        <v>980</v>
      </c>
      <c r="L992">
        <v>20</v>
      </c>
      <c r="M992">
        <v>3</v>
      </c>
      <c r="N992">
        <v>3</v>
      </c>
      <c r="O992">
        <v>2</v>
      </c>
      <c r="P992">
        <v>5</v>
      </c>
      <c r="Q992" t="e">
        <f>VLOOKUP($A992,'[1]SheltersALL_2.17.22'!$1:$1048576,6,0)</f>
        <v>#N/A</v>
      </c>
      <c r="R992" t="str">
        <f>VLOOKUP($A992, [1]FA21_Ridership!$1:$1048576,11, 0)</f>
        <v>OAKLAND</v>
      </c>
      <c r="S992" t="str">
        <f>VLOOKUP($A992, [1]FA21_Ridership!$1:$1048576,12, 0)</f>
        <v>ALAMEDA</v>
      </c>
      <c r="T992">
        <f>VLOOKUP($A992, [1]FA21_Ridership!$1:$1048576,13, 0)</f>
        <v>2</v>
      </c>
      <c r="U992">
        <f t="shared" si="76"/>
        <v>100</v>
      </c>
      <c r="V992" s="67">
        <f t="shared" si="75"/>
        <v>0.23599999999999999</v>
      </c>
      <c r="W992">
        <v>0.166854</v>
      </c>
      <c r="X992" s="67">
        <f t="shared" si="77"/>
        <v>7.0000000000000001E-3</v>
      </c>
      <c r="Y992">
        <v>5.5618000000000001E-2</v>
      </c>
      <c r="Z992" s="67">
        <f t="shared" si="78"/>
        <v>9.7000000000000003E-2</v>
      </c>
      <c r="AA992">
        <f>VLOOKUP($C992,[1]Disability!$1:$1048576,5,FALSE)</f>
        <v>0</v>
      </c>
      <c r="AB992" s="67">
        <f t="shared" si="79"/>
        <v>0</v>
      </c>
      <c r="AC992" t="e">
        <f>VLOOKUP($A992,#REF!,9,FALSE)</f>
        <v>#REF!</v>
      </c>
    </row>
    <row r="993" spans="1:29">
      <c r="A993">
        <v>53977</v>
      </c>
      <c r="B993">
        <v>992</v>
      </c>
      <c r="C993">
        <v>304190</v>
      </c>
      <c r="D993" t="s">
        <v>4235</v>
      </c>
      <c r="E993" t="s">
        <v>4236</v>
      </c>
      <c r="G993" t="e">
        <f>VLOOKUP($H993,[1]BRT!$1:$1048576,1,0)</f>
        <v>#N/A</v>
      </c>
      <c r="H993" t="s">
        <v>4917</v>
      </c>
      <c r="I993">
        <v>37.864105000000002</v>
      </c>
      <c r="J993">
        <v>-122.281485</v>
      </c>
      <c r="K993">
        <v>981</v>
      </c>
      <c r="L993">
        <v>20</v>
      </c>
      <c r="M993">
        <v>3</v>
      </c>
      <c r="N993">
        <v>3</v>
      </c>
      <c r="O993">
        <v>2</v>
      </c>
      <c r="P993">
        <v>5</v>
      </c>
      <c r="Q993" t="e">
        <f>VLOOKUP($A993,'[1]SheltersALL_2.17.22'!$1:$1048576,6,0)</f>
        <v>#N/A</v>
      </c>
      <c r="R993" t="str">
        <f>VLOOKUP($A993, [1]FA21_Ridership!$1:$1048576,11, 0)</f>
        <v>BERKELEY</v>
      </c>
      <c r="S993" t="str">
        <f>VLOOKUP($A993, [1]FA21_Ridership!$1:$1048576,12, 0)</f>
        <v>ALAMEDA</v>
      </c>
      <c r="T993">
        <f>VLOOKUP($A993, [1]FA21_Ridership!$1:$1048576,13, 0)</f>
        <v>1</v>
      </c>
      <c r="U993">
        <f t="shared" si="76"/>
        <v>100</v>
      </c>
      <c r="V993" s="67">
        <f t="shared" si="75"/>
        <v>0.23599999999999999</v>
      </c>
      <c r="W993">
        <v>0.56128999999999996</v>
      </c>
      <c r="X993" s="67">
        <f t="shared" si="77"/>
        <v>0.254</v>
      </c>
      <c r="Y993">
        <v>0.13871</v>
      </c>
      <c r="Z993" s="67">
        <f t="shared" si="78"/>
        <v>0.33500000000000002</v>
      </c>
      <c r="AA993">
        <f>VLOOKUP($C993,[1]Disability!$1:$1048576,5,FALSE)</f>
        <v>0</v>
      </c>
      <c r="AB993" s="67">
        <f t="shared" si="79"/>
        <v>0</v>
      </c>
      <c r="AC993" t="e">
        <f>VLOOKUP($A993,#REF!,9,FALSE)</f>
        <v>#REF!</v>
      </c>
    </row>
    <row r="994" spans="1:29">
      <c r="A994">
        <v>57345</v>
      </c>
      <c r="B994">
        <v>993</v>
      </c>
      <c r="C994">
        <v>1002960</v>
      </c>
      <c r="D994" t="s">
        <v>4235</v>
      </c>
      <c r="E994" t="s">
        <v>4236</v>
      </c>
      <c r="G994" t="e">
        <f>VLOOKUP($H994,[1]BRT!$1:$1048576,1,0)</f>
        <v>#N/A</v>
      </c>
      <c r="H994" t="s">
        <v>5022</v>
      </c>
      <c r="I994">
        <v>37.839967999999999</v>
      </c>
      <c r="J994">
        <v>-122.267365</v>
      </c>
      <c r="K994">
        <v>1086</v>
      </c>
      <c r="L994">
        <v>20</v>
      </c>
      <c r="M994">
        <v>3</v>
      </c>
      <c r="N994">
        <v>3</v>
      </c>
      <c r="O994">
        <v>2</v>
      </c>
      <c r="P994">
        <v>5</v>
      </c>
      <c r="Q994" t="e">
        <f>VLOOKUP($A994,'[1]SheltersALL_2.17.22'!$1:$1048576,6,0)</f>
        <v>#N/A</v>
      </c>
      <c r="R994" t="str">
        <f>VLOOKUP($A994, [1]FA21_Ridership!$1:$1048576,11, 0)</f>
        <v>OAKLAND</v>
      </c>
      <c r="S994" t="str">
        <f>VLOOKUP($A994, [1]FA21_Ridership!$1:$1048576,12, 0)</f>
        <v>ALAMEDA</v>
      </c>
      <c r="T994">
        <f>VLOOKUP($A994, [1]FA21_Ridership!$1:$1048576,13, 0)</f>
        <v>2</v>
      </c>
      <c r="U994">
        <f t="shared" si="76"/>
        <v>100</v>
      </c>
      <c r="V994" s="67">
        <f t="shared" si="75"/>
        <v>0.23599999999999999</v>
      </c>
      <c r="W994">
        <v>0.46278000000000002</v>
      </c>
      <c r="X994" s="67">
        <f t="shared" si="77"/>
        <v>0.158</v>
      </c>
      <c r="Y994">
        <v>0.31526599999999999</v>
      </c>
      <c r="Z994" s="67">
        <f t="shared" si="78"/>
        <v>0.64900000000000002</v>
      </c>
      <c r="AA994">
        <f>VLOOKUP($C994,[1]Disability!$1:$1048576,5,FALSE)</f>
        <v>1</v>
      </c>
      <c r="AB994" s="67">
        <f t="shared" si="79"/>
        <v>0.72499999999999998</v>
      </c>
      <c r="AC994" t="e">
        <f>VLOOKUP($A994,#REF!,9,FALSE)</f>
        <v>#REF!</v>
      </c>
    </row>
    <row r="995" spans="1:29">
      <c r="A995">
        <v>58553</v>
      </c>
      <c r="B995">
        <v>994</v>
      </c>
      <c r="C995">
        <v>702340</v>
      </c>
      <c r="D995" t="s">
        <v>4235</v>
      </c>
      <c r="E995" t="s">
        <v>4236</v>
      </c>
      <c r="G995" t="e">
        <f>VLOOKUP($H995,[1]BRT!$1:$1048576,1,0)</f>
        <v>#N/A</v>
      </c>
      <c r="H995" t="s">
        <v>4901</v>
      </c>
      <c r="I995">
        <v>37.552947000000003</v>
      </c>
      <c r="J995">
        <v>-121.99651299999999</v>
      </c>
      <c r="K995">
        <v>1436</v>
      </c>
      <c r="L995">
        <v>20</v>
      </c>
      <c r="M995">
        <v>3</v>
      </c>
      <c r="N995">
        <v>3</v>
      </c>
      <c r="O995">
        <v>2</v>
      </c>
      <c r="P995">
        <v>5</v>
      </c>
      <c r="Q995" t="str">
        <f>VLOOKUP($A995,'[1]SheltersALL_2.17.22'!$1:$1048576,6,0)</f>
        <v>Fremont</v>
      </c>
      <c r="R995" t="str">
        <f>VLOOKUP($A995, [1]FA21_Ridership!$1:$1048576,11, 0)</f>
        <v>FREMONT</v>
      </c>
      <c r="S995" t="str">
        <f>VLOOKUP($A995, [1]FA21_Ridership!$1:$1048576,12, 0)</f>
        <v>ALAMEDA</v>
      </c>
      <c r="T995">
        <f>VLOOKUP($A995, [1]FA21_Ridership!$1:$1048576,13, 0)</f>
        <v>5</v>
      </c>
      <c r="U995">
        <f t="shared" si="76"/>
        <v>100</v>
      </c>
      <c r="V995" s="67">
        <f t="shared" si="75"/>
        <v>0.23599999999999999</v>
      </c>
      <c r="W995">
        <v>0.67386100000000004</v>
      </c>
      <c r="X995" s="67">
        <f t="shared" si="77"/>
        <v>0.36299999999999999</v>
      </c>
      <c r="Y995">
        <v>0.15060000000000001</v>
      </c>
      <c r="Z995" s="67">
        <f t="shared" si="78"/>
        <v>0.36499999999999999</v>
      </c>
      <c r="AA995">
        <f>VLOOKUP($C995,[1]Disability!$1:$1048576,5,FALSE)</f>
        <v>0</v>
      </c>
      <c r="AB995" s="67">
        <f t="shared" si="79"/>
        <v>0</v>
      </c>
      <c r="AC995" t="e">
        <f>VLOOKUP($A995,#REF!,9,FALSE)</f>
        <v>#REF!</v>
      </c>
    </row>
    <row r="996" spans="1:29">
      <c r="A996">
        <v>55471</v>
      </c>
      <c r="B996">
        <v>995</v>
      </c>
      <c r="C996">
        <v>1004300</v>
      </c>
      <c r="D996" t="s">
        <v>4235</v>
      </c>
      <c r="E996" t="s">
        <v>4236</v>
      </c>
      <c r="G996" t="e">
        <f>VLOOKUP($H996,[1]BRT!$1:$1048576,1,0)</f>
        <v>#N/A</v>
      </c>
      <c r="H996" t="s">
        <v>5023</v>
      </c>
      <c r="I996">
        <v>37.751282000000003</v>
      </c>
      <c r="J996">
        <v>-122.170984</v>
      </c>
      <c r="K996">
        <v>1019</v>
      </c>
      <c r="L996">
        <v>20</v>
      </c>
      <c r="M996">
        <v>3</v>
      </c>
      <c r="N996">
        <v>3</v>
      </c>
      <c r="O996">
        <v>2</v>
      </c>
      <c r="P996">
        <v>5</v>
      </c>
      <c r="Q996" t="e">
        <f>VLOOKUP($A996,'[1]SheltersALL_2.17.22'!$1:$1048576,6,0)</f>
        <v>#N/A</v>
      </c>
      <c r="R996" t="str">
        <f>VLOOKUP($A996, [1]FA21_Ridership!$1:$1048576,11, 0)</f>
        <v>OAKLAND</v>
      </c>
      <c r="S996" t="str">
        <f>VLOOKUP($A996, [1]FA21_Ridership!$1:$1048576,12, 0)</f>
        <v>ALAMEDA</v>
      </c>
      <c r="T996">
        <f>VLOOKUP($A996, [1]FA21_Ridership!$1:$1048576,13, 0)</f>
        <v>3</v>
      </c>
      <c r="U996">
        <f t="shared" si="76"/>
        <v>100</v>
      </c>
      <c r="V996" s="67">
        <f t="shared" ref="V996:V1059" si="80">_xlfn.PERCENTRANK.INC($U$2:$U$4161,U996)</f>
        <v>0.23599999999999999</v>
      </c>
      <c r="W996">
        <v>0.90808199999999994</v>
      </c>
      <c r="X996" s="67">
        <f t="shared" si="77"/>
        <v>0.78800000000000003</v>
      </c>
      <c r="Y996">
        <v>0.808307</v>
      </c>
      <c r="Z996" s="67">
        <f t="shared" si="78"/>
        <v>0.995</v>
      </c>
      <c r="AA996">
        <f>VLOOKUP($C996,[1]Disability!$1:$1048576,5,FALSE)</f>
        <v>0</v>
      </c>
      <c r="AB996" s="67">
        <f t="shared" si="79"/>
        <v>0</v>
      </c>
      <c r="AC996" t="e">
        <f>VLOOKUP($A996,#REF!,9,FALSE)</f>
        <v>#REF!</v>
      </c>
    </row>
    <row r="997" spans="1:29">
      <c r="A997">
        <v>56077</v>
      </c>
      <c r="B997">
        <v>996</v>
      </c>
      <c r="C997">
        <v>304660</v>
      </c>
      <c r="D997" t="s">
        <v>4235</v>
      </c>
      <c r="E997" t="s">
        <v>4236</v>
      </c>
      <c r="G997" t="e">
        <f>VLOOKUP($H997,[1]BRT!$1:$1048576,1,0)</f>
        <v>#N/A</v>
      </c>
      <c r="H997" t="s">
        <v>5024</v>
      </c>
      <c r="I997">
        <v>37.859453999999999</v>
      </c>
      <c r="J997">
        <v>-122.28917</v>
      </c>
      <c r="K997">
        <v>1475</v>
      </c>
      <c r="L997">
        <v>25</v>
      </c>
      <c r="M997">
        <v>2.4</v>
      </c>
      <c r="N997">
        <v>2</v>
      </c>
      <c r="O997">
        <v>2</v>
      </c>
      <c r="P997">
        <v>4</v>
      </c>
      <c r="Q997" t="e">
        <f>VLOOKUP($A997,'[1]SheltersALL_2.17.22'!$1:$1048576,6,0)</f>
        <v>#N/A</v>
      </c>
      <c r="R997" t="str">
        <f>VLOOKUP($A997, [1]FA21_Ridership!$1:$1048576,11, 0)</f>
        <v>BERKELEY</v>
      </c>
      <c r="S997" t="str">
        <f>VLOOKUP($A997, [1]FA21_Ridership!$1:$1048576,12, 0)</f>
        <v>ALAMEDA</v>
      </c>
      <c r="T997">
        <f>VLOOKUP($A997, [1]FA21_Ridership!$1:$1048576,13, 0)</f>
        <v>1</v>
      </c>
      <c r="U997">
        <f t="shared" si="76"/>
        <v>100</v>
      </c>
      <c r="V997" s="67">
        <f t="shared" si="80"/>
        <v>0.23599999999999999</v>
      </c>
      <c r="W997">
        <v>0.31289899999999998</v>
      </c>
      <c r="X997" s="67">
        <f t="shared" si="77"/>
        <v>7.5999999999999998E-2</v>
      </c>
      <c r="Y997">
        <v>0.16028100000000001</v>
      </c>
      <c r="Z997" s="67">
        <f t="shared" si="78"/>
        <v>0.38500000000000001</v>
      </c>
      <c r="AA997">
        <f>VLOOKUP($C997,[1]Disability!$1:$1048576,5,FALSE)</f>
        <v>0</v>
      </c>
      <c r="AB997" s="67">
        <f t="shared" si="79"/>
        <v>0</v>
      </c>
      <c r="AC997" t="e">
        <f>VLOOKUP($A997,#REF!,9,FALSE)</f>
        <v>#REF!</v>
      </c>
    </row>
    <row r="998" spans="1:29">
      <c r="A998">
        <v>55646</v>
      </c>
      <c r="B998">
        <v>997</v>
      </c>
      <c r="C998">
        <v>1018330</v>
      </c>
      <c r="D998" t="s">
        <v>4235</v>
      </c>
      <c r="E998" t="s">
        <v>4236</v>
      </c>
      <c r="G998" t="e">
        <f>VLOOKUP($H998,[1]BRT!$1:$1048576,1,0)</f>
        <v>#N/A</v>
      </c>
      <c r="H998" t="s">
        <v>5025</v>
      </c>
      <c r="I998">
        <v>37.837378999999999</v>
      </c>
      <c r="J998">
        <v>-122.282067</v>
      </c>
      <c r="K998">
        <v>1476</v>
      </c>
      <c r="L998">
        <v>25</v>
      </c>
      <c r="M998">
        <v>2.4</v>
      </c>
      <c r="N998">
        <v>2</v>
      </c>
      <c r="O998">
        <v>2</v>
      </c>
      <c r="P998">
        <v>4</v>
      </c>
      <c r="Q998" t="e">
        <f>VLOOKUP($A998,'[1]SheltersALL_2.17.22'!$1:$1048576,6,0)</f>
        <v>#N/A</v>
      </c>
      <c r="R998" t="str">
        <f>VLOOKUP($A998, [1]FA21_Ridership!$1:$1048576,11, 0)</f>
        <v>OAKLAND</v>
      </c>
      <c r="S998" t="str">
        <f>VLOOKUP($A998, [1]FA21_Ridership!$1:$1048576,12, 0)</f>
        <v>ALAMEDA</v>
      </c>
      <c r="T998">
        <f>VLOOKUP($A998, [1]FA21_Ridership!$1:$1048576,13, 0)</f>
        <v>2</v>
      </c>
      <c r="U998">
        <f t="shared" si="76"/>
        <v>100</v>
      </c>
      <c r="V998" s="67">
        <f t="shared" si="80"/>
        <v>0.23599999999999999</v>
      </c>
      <c r="W998">
        <v>0.45860499999999998</v>
      </c>
      <c r="X998" s="67">
        <f t="shared" si="77"/>
        <v>0.156</v>
      </c>
      <c r="Y998">
        <v>0.27348800000000001</v>
      </c>
      <c r="Z998" s="67">
        <f t="shared" si="78"/>
        <v>0.60099999999999998</v>
      </c>
      <c r="AA998">
        <f>VLOOKUP($C998,[1]Disability!$1:$1048576,5,FALSE)</f>
        <v>0</v>
      </c>
      <c r="AB998" s="67">
        <f t="shared" si="79"/>
        <v>0</v>
      </c>
      <c r="AC998" t="e">
        <f>VLOOKUP($A998,#REF!,9,FALSE)</f>
        <v>#REF!</v>
      </c>
    </row>
    <row r="999" spans="1:29">
      <c r="A999">
        <v>58810</v>
      </c>
      <c r="B999">
        <v>998</v>
      </c>
      <c r="C999">
        <v>1018360</v>
      </c>
      <c r="D999" t="s">
        <v>4235</v>
      </c>
      <c r="E999" t="s">
        <v>4236</v>
      </c>
      <c r="G999" t="e">
        <f>VLOOKUP($H999,[1]BRT!$1:$1048576,1,0)</f>
        <v>#N/A</v>
      </c>
      <c r="H999" t="s">
        <v>5026</v>
      </c>
      <c r="I999">
        <v>37.838906000000001</v>
      </c>
      <c r="J999">
        <v>-122.282549</v>
      </c>
      <c r="K999">
        <v>1477</v>
      </c>
      <c r="L999">
        <v>25</v>
      </c>
      <c r="M999">
        <v>2.4</v>
      </c>
      <c r="N999">
        <v>2</v>
      </c>
      <c r="O999">
        <v>2</v>
      </c>
      <c r="P999">
        <v>4</v>
      </c>
      <c r="Q999" t="e">
        <f>VLOOKUP($A999,'[1]SheltersALL_2.17.22'!$1:$1048576,6,0)</f>
        <v>#N/A</v>
      </c>
      <c r="R999" t="str">
        <f>VLOOKUP($A999, [1]FA21_Ridership!$1:$1048576,11, 0)</f>
        <v>OAKLAND</v>
      </c>
      <c r="S999" t="str">
        <f>VLOOKUP($A999, [1]FA21_Ridership!$1:$1048576,12, 0)</f>
        <v>ALAMEDA</v>
      </c>
      <c r="T999">
        <f>VLOOKUP($A999, [1]FA21_Ridership!$1:$1048576,13, 0)</f>
        <v>2</v>
      </c>
      <c r="U999">
        <f t="shared" si="76"/>
        <v>100</v>
      </c>
      <c r="V999" s="67">
        <f t="shared" si="80"/>
        <v>0.23599999999999999</v>
      </c>
      <c r="W999">
        <v>0.45860499999999998</v>
      </c>
      <c r="X999" s="67">
        <f t="shared" si="77"/>
        <v>0.156</v>
      </c>
      <c r="Y999">
        <v>0.27348800000000001</v>
      </c>
      <c r="Z999" s="67">
        <f t="shared" si="78"/>
        <v>0.60099999999999998</v>
      </c>
      <c r="AA999">
        <f>VLOOKUP($C999,[1]Disability!$1:$1048576,5,FALSE)</f>
        <v>0</v>
      </c>
      <c r="AB999" s="67">
        <f t="shared" si="79"/>
        <v>0</v>
      </c>
      <c r="AC999" t="e">
        <f>VLOOKUP($A999,#REF!,9,FALSE)</f>
        <v>#REF!</v>
      </c>
    </row>
    <row r="1000" spans="1:29">
      <c r="A1000">
        <v>57965</v>
      </c>
      <c r="B1000">
        <v>999</v>
      </c>
      <c r="C1000">
        <v>1018180</v>
      </c>
      <c r="D1000" t="s">
        <v>4235</v>
      </c>
      <c r="E1000" t="s">
        <v>4236</v>
      </c>
      <c r="G1000" t="e">
        <f>VLOOKUP($H1000,[1]BRT!$1:$1048576,1,0)</f>
        <v>#N/A</v>
      </c>
      <c r="H1000" t="s">
        <v>4742</v>
      </c>
      <c r="I1000">
        <v>37.750005999999999</v>
      </c>
      <c r="J1000">
        <v>-122.192408</v>
      </c>
      <c r="K1000">
        <v>1019</v>
      </c>
      <c r="L1000">
        <v>20</v>
      </c>
      <c r="M1000">
        <v>3</v>
      </c>
      <c r="N1000">
        <v>2</v>
      </c>
      <c r="O1000">
        <v>3</v>
      </c>
      <c r="P1000">
        <v>5</v>
      </c>
      <c r="Q1000" t="e">
        <f>VLOOKUP($A1000,'[1]SheltersALL_2.17.22'!$1:$1048576,6,0)</f>
        <v>#N/A</v>
      </c>
      <c r="R1000" t="str">
        <f>VLOOKUP($A1000, [1]FA21_Ridership!$1:$1048576,11, 0)</f>
        <v>OAKLAND</v>
      </c>
      <c r="S1000" t="str">
        <f>VLOOKUP($A1000, [1]FA21_Ridership!$1:$1048576,12, 0)</f>
        <v>ALAMEDA</v>
      </c>
      <c r="T1000">
        <f>VLOOKUP($A1000, [1]FA21_Ridership!$1:$1048576,13, 0)</f>
        <v>3</v>
      </c>
      <c r="U1000">
        <f t="shared" si="76"/>
        <v>100</v>
      </c>
      <c r="V1000" s="67">
        <f t="shared" si="80"/>
        <v>0.23599999999999999</v>
      </c>
      <c r="W1000">
        <v>0.96603000000000006</v>
      </c>
      <c r="X1000" s="67">
        <f t="shared" si="77"/>
        <v>0.93500000000000005</v>
      </c>
      <c r="Y1000">
        <v>0.60172199999999998</v>
      </c>
      <c r="Z1000" s="67">
        <f t="shared" si="78"/>
        <v>0.93700000000000006</v>
      </c>
      <c r="AA1000">
        <f>VLOOKUP($C1000,[1]Disability!$1:$1048576,5,FALSE)</f>
        <v>1</v>
      </c>
      <c r="AB1000" s="67">
        <f t="shared" si="79"/>
        <v>0.72499999999999998</v>
      </c>
      <c r="AC1000" t="e">
        <f>VLOOKUP($A1000,#REF!,9,FALSE)</f>
        <v>#REF!</v>
      </c>
    </row>
    <row r="1001" spans="1:29">
      <c r="A1001">
        <v>55109</v>
      </c>
      <c r="B1001">
        <v>1000</v>
      </c>
      <c r="C1001">
        <v>1001570</v>
      </c>
      <c r="D1001" t="s">
        <v>4235</v>
      </c>
      <c r="E1001" t="s">
        <v>4236</v>
      </c>
      <c r="G1001" t="e">
        <f>VLOOKUP($H1001,[1]BRT!$1:$1048576,1,0)</f>
        <v>#N/A</v>
      </c>
      <c r="H1001" t="s">
        <v>5027</v>
      </c>
      <c r="I1001">
        <v>37.796573000000002</v>
      </c>
      <c r="J1001">
        <v>-122.225694</v>
      </c>
      <c r="K1001">
        <v>1080</v>
      </c>
      <c r="L1001">
        <v>20</v>
      </c>
      <c r="M1001">
        <v>3</v>
      </c>
      <c r="N1001">
        <v>2</v>
      </c>
      <c r="O1001">
        <v>3</v>
      </c>
      <c r="P1001">
        <v>5</v>
      </c>
      <c r="Q1001" t="e">
        <f>VLOOKUP($A1001,'[1]SheltersALL_2.17.22'!$1:$1048576,6,0)</f>
        <v>#N/A</v>
      </c>
      <c r="R1001" t="str">
        <f>VLOOKUP($A1001, [1]FA21_Ridership!$1:$1048576,11, 0)</f>
        <v>OAKLAND</v>
      </c>
      <c r="S1001" t="str">
        <f>VLOOKUP($A1001, [1]FA21_Ridership!$1:$1048576,12, 0)</f>
        <v>ALAMEDA</v>
      </c>
      <c r="T1001">
        <f>VLOOKUP($A1001, [1]FA21_Ridership!$1:$1048576,13, 0)</f>
        <v>2</v>
      </c>
      <c r="U1001">
        <f t="shared" si="76"/>
        <v>100</v>
      </c>
      <c r="V1001" s="67">
        <f t="shared" si="80"/>
        <v>0.23599999999999999</v>
      </c>
      <c r="W1001">
        <v>0.73498799999999997</v>
      </c>
      <c r="X1001" s="67">
        <f t="shared" si="77"/>
        <v>0.45</v>
      </c>
      <c r="Y1001">
        <v>0.44226599999999999</v>
      </c>
      <c r="Z1001" s="67">
        <f t="shared" si="78"/>
        <v>0.81399999999999995</v>
      </c>
      <c r="AA1001">
        <f>VLOOKUP($C1001,[1]Disability!$1:$1048576,5,FALSE)</f>
        <v>1</v>
      </c>
      <c r="AB1001" s="67">
        <f t="shared" si="79"/>
        <v>0.72499999999999998</v>
      </c>
      <c r="AC1001" t="e">
        <f>VLOOKUP($A1001,#REF!,9,FALSE)</f>
        <v>#REF!</v>
      </c>
    </row>
    <row r="1002" spans="1:29">
      <c r="A1002">
        <v>55427</v>
      </c>
      <c r="B1002">
        <v>1001</v>
      </c>
      <c r="C1002">
        <v>1004210</v>
      </c>
      <c r="D1002" t="s">
        <v>4235</v>
      </c>
      <c r="E1002" t="s">
        <v>4236</v>
      </c>
      <c r="G1002" t="e">
        <f>VLOOKUP($H1002,[1]BRT!$1:$1048576,1,0)</f>
        <v>#N/A</v>
      </c>
      <c r="H1002" t="s">
        <v>5028</v>
      </c>
      <c r="I1002">
        <v>37.751989999999999</v>
      </c>
      <c r="J1002">
        <v>-122.168987</v>
      </c>
      <c r="K1002">
        <v>1021</v>
      </c>
      <c r="L1002">
        <v>20</v>
      </c>
      <c r="M1002">
        <v>3</v>
      </c>
      <c r="N1002">
        <v>2</v>
      </c>
      <c r="O1002">
        <v>3</v>
      </c>
      <c r="P1002">
        <v>5</v>
      </c>
      <c r="Q1002" t="e">
        <f>VLOOKUP($A1002,'[1]SheltersALL_2.17.22'!$1:$1048576,6,0)</f>
        <v>#N/A</v>
      </c>
      <c r="R1002" t="str">
        <f>VLOOKUP($A1002, [1]FA21_Ridership!$1:$1048576,11, 0)</f>
        <v>OAKLAND</v>
      </c>
      <c r="S1002" t="str">
        <f>VLOOKUP($A1002, [1]FA21_Ridership!$1:$1048576,12, 0)</f>
        <v>ALAMEDA</v>
      </c>
      <c r="T1002">
        <f>VLOOKUP($A1002, [1]FA21_Ridership!$1:$1048576,13, 0)</f>
        <v>3</v>
      </c>
      <c r="U1002">
        <f t="shared" si="76"/>
        <v>100</v>
      </c>
      <c r="V1002" s="67">
        <f t="shared" si="80"/>
        <v>0.23599999999999999</v>
      </c>
      <c r="W1002">
        <v>0.97608700000000004</v>
      </c>
      <c r="X1002" s="67">
        <f t="shared" si="77"/>
        <v>0.95599999999999996</v>
      </c>
      <c r="Y1002">
        <v>0.52173899999999995</v>
      </c>
      <c r="Z1002" s="67">
        <f t="shared" si="78"/>
        <v>0.878</v>
      </c>
      <c r="AA1002">
        <f>VLOOKUP($C1002,[1]Disability!$1:$1048576,5,FALSE)</f>
        <v>0</v>
      </c>
      <c r="AB1002" s="67">
        <f t="shared" si="79"/>
        <v>0</v>
      </c>
      <c r="AC1002" t="e">
        <f>VLOOKUP($A1002,#REF!,9,FALSE)</f>
        <v>#REF!</v>
      </c>
    </row>
    <row r="1003" spans="1:29">
      <c r="A1003">
        <v>53329</v>
      </c>
      <c r="B1003">
        <v>1002</v>
      </c>
      <c r="C1003">
        <v>1000510</v>
      </c>
      <c r="D1003" t="s">
        <v>4235</v>
      </c>
      <c r="E1003" t="s">
        <v>4236</v>
      </c>
      <c r="G1003" t="e">
        <f>VLOOKUP($H1003,[1]BRT!$1:$1048576,1,0)</f>
        <v>#N/A</v>
      </c>
      <c r="H1003" t="s">
        <v>5029</v>
      </c>
      <c r="I1003">
        <v>37.805024000000003</v>
      </c>
      <c r="J1003">
        <v>-122.277103</v>
      </c>
      <c r="K1003">
        <v>1010</v>
      </c>
      <c r="L1003">
        <v>20</v>
      </c>
      <c r="M1003">
        <v>3</v>
      </c>
      <c r="N1003">
        <v>2</v>
      </c>
      <c r="O1003">
        <v>3</v>
      </c>
      <c r="P1003">
        <v>5</v>
      </c>
      <c r="Q1003" t="e">
        <f>VLOOKUP($A1003,'[1]SheltersALL_2.17.22'!$1:$1048576,6,0)</f>
        <v>#N/A</v>
      </c>
      <c r="R1003" t="str">
        <f>VLOOKUP($A1003, [1]FA21_Ridership!$1:$1048576,11, 0)</f>
        <v>OAKLAND</v>
      </c>
      <c r="S1003" t="str">
        <f>VLOOKUP($A1003, [1]FA21_Ridership!$1:$1048576,12, 0)</f>
        <v>ALAMEDA</v>
      </c>
      <c r="T1003">
        <f>VLOOKUP($A1003, [1]FA21_Ridership!$1:$1048576,13, 0)</f>
        <v>2</v>
      </c>
      <c r="U1003">
        <f t="shared" si="76"/>
        <v>100</v>
      </c>
      <c r="V1003" s="67">
        <f t="shared" si="80"/>
        <v>0.23599999999999999</v>
      </c>
      <c r="W1003">
        <v>0.85599400000000003</v>
      </c>
      <c r="X1003" s="67">
        <f t="shared" si="77"/>
        <v>0.68700000000000006</v>
      </c>
      <c r="Y1003">
        <v>0.62992800000000004</v>
      </c>
      <c r="Z1003" s="67">
        <f t="shared" si="78"/>
        <v>0.95</v>
      </c>
      <c r="AA1003">
        <f>VLOOKUP($C1003,[1]Disability!$1:$1048576,5,FALSE)</f>
        <v>2</v>
      </c>
      <c r="AB1003" s="67">
        <f t="shared" si="79"/>
        <v>0.91600000000000004</v>
      </c>
      <c r="AC1003" t="e">
        <f>VLOOKUP($A1003,#REF!,9,FALSE)</f>
        <v>#REF!</v>
      </c>
    </row>
    <row r="1004" spans="1:29">
      <c r="A1004">
        <v>53254</v>
      </c>
      <c r="B1004">
        <v>1003</v>
      </c>
      <c r="C1004">
        <v>304370</v>
      </c>
      <c r="D1004" t="s">
        <v>4235</v>
      </c>
      <c r="E1004" t="s">
        <v>4236</v>
      </c>
      <c r="G1004" t="e">
        <f>VLOOKUP($H1004,[1]BRT!$1:$1048576,1,0)</f>
        <v>#N/A</v>
      </c>
      <c r="H1004" t="s">
        <v>5030</v>
      </c>
      <c r="I1004">
        <v>37.875132999999998</v>
      </c>
      <c r="J1004">
        <v>-122.282343</v>
      </c>
      <c r="K1004">
        <v>702</v>
      </c>
      <c r="L1004">
        <v>20</v>
      </c>
      <c r="M1004">
        <v>3</v>
      </c>
      <c r="N1004">
        <v>2</v>
      </c>
      <c r="O1004">
        <v>3</v>
      </c>
      <c r="P1004">
        <v>5</v>
      </c>
      <c r="Q1004" t="e">
        <f>VLOOKUP($A1004,'[1]SheltersALL_2.17.22'!$1:$1048576,6,0)</f>
        <v>#N/A</v>
      </c>
      <c r="R1004" t="str">
        <f>VLOOKUP($A1004, [1]FA21_Ridership!$1:$1048576,11, 0)</f>
        <v>BERKELEY</v>
      </c>
      <c r="S1004" t="str">
        <f>VLOOKUP($A1004, [1]FA21_Ridership!$1:$1048576,12, 0)</f>
        <v>ALAMEDA</v>
      </c>
      <c r="T1004">
        <f>VLOOKUP($A1004, [1]FA21_Ridership!$1:$1048576,13, 0)</f>
        <v>1</v>
      </c>
      <c r="U1004">
        <f t="shared" si="76"/>
        <v>100</v>
      </c>
      <c r="V1004" s="67">
        <f t="shared" si="80"/>
        <v>0.23599999999999999</v>
      </c>
      <c r="W1004">
        <v>0.47547200000000001</v>
      </c>
      <c r="X1004" s="67">
        <f t="shared" si="77"/>
        <v>0.17599999999999999</v>
      </c>
      <c r="Y1004">
        <v>0.17924499999999999</v>
      </c>
      <c r="Z1004" s="67">
        <f t="shared" si="78"/>
        <v>0.437</v>
      </c>
      <c r="AA1004">
        <f>VLOOKUP($C1004,[1]Disability!$1:$1048576,5,FALSE)</f>
        <v>0</v>
      </c>
      <c r="AB1004" s="67">
        <f t="shared" si="79"/>
        <v>0</v>
      </c>
      <c r="AC1004" t="e">
        <f>VLOOKUP($A1004,#REF!,9,FALSE)</f>
        <v>#REF!</v>
      </c>
    </row>
    <row r="1005" spans="1:29">
      <c r="A1005">
        <v>57911</v>
      </c>
      <c r="B1005">
        <v>1004</v>
      </c>
      <c r="C1005">
        <v>1004200</v>
      </c>
      <c r="D1005" t="s">
        <v>4235</v>
      </c>
      <c r="E1005" t="s">
        <v>4236</v>
      </c>
      <c r="G1005" t="e">
        <f>VLOOKUP($H1005,[1]BRT!$1:$1048576,1,0)</f>
        <v>#N/A</v>
      </c>
      <c r="H1005" t="s">
        <v>5028</v>
      </c>
      <c r="I1005">
        <v>37.752088000000001</v>
      </c>
      <c r="J1005">
        <v>-122.169186</v>
      </c>
      <c r="K1005">
        <v>1019</v>
      </c>
      <c r="L1005">
        <v>20</v>
      </c>
      <c r="M1005">
        <v>3</v>
      </c>
      <c r="N1005">
        <v>2</v>
      </c>
      <c r="O1005">
        <v>3</v>
      </c>
      <c r="P1005">
        <v>5</v>
      </c>
      <c r="Q1005" t="e">
        <f>VLOOKUP($A1005,'[1]SheltersALL_2.17.22'!$1:$1048576,6,0)</f>
        <v>#N/A</v>
      </c>
      <c r="R1005" t="str">
        <f>VLOOKUP($A1005, [1]FA21_Ridership!$1:$1048576,11, 0)</f>
        <v>OAKLAND</v>
      </c>
      <c r="S1005" t="str">
        <f>VLOOKUP($A1005, [1]FA21_Ridership!$1:$1048576,12, 0)</f>
        <v>ALAMEDA</v>
      </c>
      <c r="T1005">
        <f>VLOOKUP($A1005, [1]FA21_Ridership!$1:$1048576,13, 0)</f>
        <v>3</v>
      </c>
      <c r="U1005">
        <f t="shared" si="76"/>
        <v>100</v>
      </c>
      <c r="V1005" s="67">
        <f t="shared" si="80"/>
        <v>0.23599999999999999</v>
      </c>
      <c r="W1005">
        <v>0.90808199999999994</v>
      </c>
      <c r="X1005" s="67">
        <f t="shared" si="77"/>
        <v>0.78800000000000003</v>
      </c>
      <c r="Y1005">
        <v>0.808307</v>
      </c>
      <c r="Z1005" s="67">
        <f t="shared" si="78"/>
        <v>0.995</v>
      </c>
      <c r="AA1005">
        <f>VLOOKUP($C1005,[1]Disability!$1:$1048576,5,FALSE)</f>
        <v>0</v>
      </c>
      <c r="AB1005" s="67">
        <f t="shared" si="79"/>
        <v>0</v>
      </c>
      <c r="AC1005" t="e">
        <f>VLOOKUP($A1005,#REF!,9,FALSE)</f>
        <v>#REF!</v>
      </c>
    </row>
    <row r="1006" spans="1:29">
      <c r="A1006">
        <v>52271</v>
      </c>
      <c r="B1006">
        <v>1005</v>
      </c>
      <c r="C1006">
        <v>304580</v>
      </c>
      <c r="D1006" t="s">
        <v>4235</v>
      </c>
      <c r="E1006" t="s">
        <v>4236</v>
      </c>
      <c r="G1006" t="e">
        <f>VLOOKUP($H1006,[1]BRT!$1:$1048576,1,0)</f>
        <v>#N/A</v>
      </c>
      <c r="H1006" t="s">
        <v>4885</v>
      </c>
      <c r="I1006">
        <v>37.882648000000003</v>
      </c>
      <c r="J1006">
        <v>-122.29637</v>
      </c>
      <c r="K1006">
        <v>1364</v>
      </c>
      <c r="L1006">
        <v>20</v>
      </c>
      <c r="M1006">
        <v>3</v>
      </c>
      <c r="N1006">
        <v>1</v>
      </c>
      <c r="O1006">
        <v>4</v>
      </c>
      <c r="P1006">
        <v>5</v>
      </c>
      <c r="Q1006" t="e">
        <f>VLOOKUP($A1006,'[1]SheltersALL_2.17.22'!$1:$1048576,6,0)</f>
        <v>#N/A</v>
      </c>
      <c r="R1006" t="str">
        <f>VLOOKUP($A1006, [1]FA21_Ridership!$1:$1048576,11, 0)</f>
        <v>BERKELEY</v>
      </c>
      <c r="S1006" t="str">
        <f>VLOOKUP($A1006, [1]FA21_Ridership!$1:$1048576,12, 0)</f>
        <v>ALAMEDA</v>
      </c>
      <c r="T1006">
        <f>VLOOKUP($A1006, [1]FA21_Ridership!$1:$1048576,13, 0)</f>
        <v>1</v>
      </c>
      <c r="U1006">
        <f t="shared" si="76"/>
        <v>100</v>
      </c>
      <c r="V1006" s="67">
        <f t="shared" si="80"/>
        <v>0.23599999999999999</v>
      </c>
      <c r="W1006">
        <v>0.48907400000000001</v>
      </c>
      <c r="X1006" s="67">
        <f t="shared" si="77"/>
        <v>0.188</v>
      </c>
      <c r="Y1006">
        <v>0.10718</v>
      </c>
      <c r="Z1006" s="67">
        <f t="shared" si="78"/>
        <v>0.26200000000000001</v>
      </c>
      <c r="AA1006">
        <f>VLOOKUP($C1006,[1]Disability!$1:$1048576,5,FALSE)</f>
        <v>1</v>
      </c>
      <c r="AB1006" s="67">
        <f t="shared" si="79"/>
        <v>0.72499999999999998</v>
      </c>
      <c r="AC1006" t="e">
        <f>VLOOKUP($A1006,#REF!,9,FALSE)</f>
        <v>#REF!</v>
      </c>
    </row>
    <row r="1007" spans="1:29">
      <c r="A1007">
        <v>53256</v>
      </c>
      <c r="B1007">
        <v>1006</v>
      </c>
      <c r="C1007">
        <v>1008130</v>
      </c>
      <c r="D1007" t="s">
        <v>4235</v>
      </c>
      <c r="E1007" t="s">
        <v>4236</v>
      </c>
      <c r="G1007" t="e">
        <f>VLOOKUP($H1007,[1]BRT!$1:$1048576,1,0)</f>
        <v>#N/A</v>
      </c>
      <c r="H1007" t="s">
        <v>5031</v>
      </c>
      <c r="I1007">
        <v>37.782265000000002</v>
      </c>
      <c r="J1007">
        <v>-122.236583</v>
      </c>
      <c r="K1007">
        <v>1078</v>
      </c>
      <c r="L1007">
        <v>20</v>
      </c>
      <c r="M1007">
        <v>3</v>
      </c>
      <c r="N1007">
        <v>1</v>
      </c>
      <c r="O1007">
        <v>4</v>
      </c>
      <c r="P1007">
        <v>5</v>
      </c>
      <c r="Q1007" t="e">
        <f>VLOOKUP($A1007,'[1]SheltersALL_2.17.22'!$1:$1048576,6,0)</f>
        <v>#N/A</v>
      </c>
      <c r="R1007" t="str">
        <f>VLOOKUP($A1007, [1]FA21_Ridership!$1:$1048576,11, 0)</f>
        <v>OAKLAND</v>
      </c>
      <c r="S1007" t="str">
        <f>VLOOKUP($A1007, [1]FA21_Ridership!$1:$1048576,12, 0)</f>
        <v>ALAMEDA</v>
      </c>
      <c r="T1007">
        <f>VLOOKUP($A1007, [1]FA21_Ridership!$1:$1048576,13, 0)</f>
        <v>2</v>
      </c>
      <c r="U1007">
        <f t="shared" si="76"/>
        <v>100</v>
      </c>
      <c r="V1007" s="67">
        <f t="shared" si="80"/>
        <v>0.23599999999999999</v>
      </c>
      <c r="W1007">
        <v>0.94604299999999997</v>
      </c>
      <c r="X1007" s="67">
        <f t="shared" si="77"/>
        <v>0.89200000000000002</v>
      </c>
      <c r="Y1007">
        <v>0.65169699999999997</v>
      </c>
      <c r="Z1007" s="67">
        <f t="shared" si="78"/>
        <v>0.96699999999999997</v>
      </c>
      <c r="AA1007">
        <f>VLOOKUP($C1007,[1]Disability!$1:$1048576,5,FALSE)</f>
        <v>0</v>
      </c>
      <c r="AB1007" s="67">
        <f t="shared" si="79"/>
        <v>0</v>
      </c>
      <c r="AC1007" t="e">
        <f>VLOOKUP($A1007,#REF!,9,FALSE)</f>
        <v>#REF!</v>
      </c>
    </row>
    <row r="1008" spans="1:29">
      <c r="A1008">
        <v>51750</v>
      </c>
      <c r="B1008">
        <v>1007</v>
      </c>
      <c r="C1008">
        <v>1012350</v>
      </c>
      <c r="D1008" t="s">
        <v>4235</v>
      </c>
      <c r="E1008" t="s">
        <v>4236</v>
      </c>
      <c r="G1008" t="e">
        <f>VLOOKUP($H1008,[1]BRT!$1:$1048576,1,0)</f>
        <v>#N/A</v>
      </c>
      <c r="H1008" t="s">
        <v>5020</v>
      </c>
      <c r="I1008">
        <v>37.747883000000002</v>
      </c>
      <c r="J1008">
        <v>-122.20433300000001</v>
      </c>
      <c r="K1008">
        <v>1014</v>
      </c>
      <c r="L1008">
        <v>20</v>
      </c>
      <c r="M1008">
        <v>3</v>
      </c>
      <c r="N1008">
        <v>1</v>
      </c>
      <c r="O1008">
        <v>4</v>
      </c>
      <c r="P1008">
        <v>5</v>
      </c>
      <c r="Q1008" t="e">
        <f>VLOOKUP($A1008,'[1]SheltersALL_2.17.22'!$1:$1048576,6,0)</f>
        <v>#N/A</v>
      </c>
      <c r="R1008" t="str">
        <f>VLOOKUP($A1008, [1]FA21_Ridership!$1:$1048576,11, 0)</f>
        <v>OAKLAND</v>
      </c>
      <c r="S1008" t="str">
        <f>VLOOKUP($A1008, [1]FA21_Ridership!$1:$1048576,12, 0)</f>
        <v>ALAMEDA</v>
      </c>
      <c r="T1008">
        <f>VLOOKUP($A1008, [1]FA21_Ridership!$1:$1048576,13, 0)</f>
        <v>3</v>
      </c>
      <c r="U1008">
        <f t="shared" si="76"/>
        <v>100</v>
      </c>
      <c r="V1008" s="67">
        <f t="shared" si="80"/>
        <v>0.23599999999999999</v>
      </c>
      <c r="W1008" t="s">
        <v>4835</v>
      </c>
      <c r="X1008" s="67" t="e">
        <f t="shared" si="77"/>
        <v>#VALUE!</v>
      </c>
      <c r="Y1008" t="s">
        <v>4835</v>
      </c>
      <c r="Z1008" s="67" t="e">
        <f t="shared" si="78"/>
        <v>#VALUE!</v>
      </c>
      <c r="AA1008">
        <f>VLOOKUP($C1008,[1]Disability!$1:$1048576,5,FALSE)</f>
        <v>1</v>
      </c>
      <c r="AB1008" s="67">
        <f t="shared" si="79"/>
        <v>0.72499999999999998</v>
      </c>
      <c r="AC1008" t="e">
        <f>VLOOKUP($A1008,#REF!,9,FALSE)</f>
        <v>#REF!</v>
      </c>
    </row>
    <row r="1009" spans="1:29">
      <c r="A1009">
        <v>51467</v>
      </c>
      <c r="B1009">
        <v>1008</v>
      </c>
      <c r="C1009">
        <v>9903240</v>
      </c>
      <c r="D1009" t="s">
        <v>4235</v>
      </c>
      <c r="E1009" t="s">
        <v>4236</v>
      </c>
      <c r="G1009" t="e">
        <f>VLOOKUP($H1009,[1]BRT!$1:$1048576,1,0)</f>
        <v>#N/A</v>
      </c>
      <c r="H1009" t="s">
        <v>5032</v>
      </c>
      <c r="I1009">
        <v>37.766976</v>
      </c>
      <c r="J1009">
        <v>-122.235342</v>
      </c>
      <c r="K1009">
        <v>1421</v>
      </c>
      <c r="L1009">
        <v>20</v>
      </c>
      <c r="M1009">
        <v>3</v>
      </c>
      <c r="N1009">
        <v>1</v>
      </c>
      <c r="O1009">
        <v>4</v>
      </c>
      <c r="P1009">
        <v>5</v>
      </c>
      <c r="Q1009" t="e">
        <f>VLOOKUP($A1009,'[1]SheltersALL_2.17.22'!$1:$1048576,6,0)</f>
        <v>#N/A</v>
      </c>
      <c r="R1009" t="str">
        <f>VLOOKUP($A1009, [1]FA21_Ridership!$1:$1048576,11, 0)</f>
        <v>ALAMEDA</v>
      </c>
      <c r="S1009" t="str">
        <f>VLOOKUP($A1009, [1]FA21_Ridership!$1:$1048576,12, 0)</f>
        <v>ALAMEDA</v>
      </c>
      <c r="T1009">
        <f>VLOOKUP($A1009, [1]FA21_Ridership!$1:$1048576,13, 0)</f>
        <v>3</v>
      </c>
      <c r="U1009">
        <f t="shared" si="76"/>
        <v>100</v>
      </c>
      <c r="V1009" s="67">
        <f t="shared" si="80"/>
        <v>0.23599999999999999</v>
      </c>
      <c r="W1009">
        <v>0.52729999999999999</v>
      </c>
      <c r="X1009" s="67">
        <f t="shared" si="77"/>
        <v>0.219</v>
      </c>
      <c r="Y1009">
        <v>0.13431599999999999</v>
      </c>
      <c r="Z1009" s="67">
        <f t="shared" si="78"/>
        <v>0.32500000000000001</v>
      </c>
      <c r="AA1009">
        <f>VLOOKUP($C1009,[1]Disability!$1:$1048576,5,FALSE)</f>
        <v>0</v>
      </c>
      <c r="AB1009" s="67">
        <f t="shared" si="79"/>
        <v>0</v>
      </c>
      <c r="AC1009" t="e">
        <f>VLOOKUP($A1009,#REF!,9,FALSE)</f>
        <v>#REF!</v>
      </c>
    </row>
    <row r="1010" spans="1:29">
      <c r="A1010">
        <v>56062</v>
      </c>
      <c r="B1010">
        <v>1009</v>
      </c>
      <c r="C1010">
        <v>1009660</v>
      </c>
      <c r="D1010" t="s">
        <v>4235</v>
      </c>
      <c r="E1010" t="s">
        <v>4236</v>
      </c>
      <c r="G1010" t="e">
        <f>VLOOKUP($H1010,[1]BRT!$1:$1048576,1,0)</f>
        <v>#N/A</v>
      </c>
      <c r="H1010" t="s">
        <v>5033</v>
      </c>
      <c r="I1010">
        <v>37.745494999999998</v>
      </c>
      <c r="J1010">
        <v>-122.206549</v>
      </c>
      <c r="K1010">
        <v>1014</v>
      </c>
      <c r="L1010">
        <v>20</v>
      </c>
      <c r="M1010">
        <v>3</v>
      </c>
      <c r="N1010">
        <v>1</v>
      </c>
      <c r="O1010">
        <v>4</v>
      </c>
      <c r="P1010">
        <v>5</v>
      </c>
      <c r="Q1010" t="e">
        <f>VLOOKUP($A1010,'[1]SheltersALL_2.17.22'!$1:$1048576,6,0)</f>
        <v>#N/A</v>
      </c>
      <c r="R1010" t="str">
        <f>VLOOKUP($A1010, [1]FA21_Ridership!$1:$1048576,11, 0)</f>
        <v>OAKLAND</v>
      </c>
      <c r="S1010" t="str">
        <f>VLOOKUP($A1010, [1]FA21_Ridership!$1:$1048576,12, 0)</f>
        <v>ALAMEDA</v>
      </c>
      <c r="T1010">
        <f>VLOOKUP($A1010, [1]FA21_Ridership!$1:$1048576,13, 0)</f>
        <v>3</v>
      </c>
      <c r="U1010">
        <f t="shared" si="76"/>
        <v>100</v>
      </c>
      <c r="V1010" s="67">
        <f t="shared" si="80"/>
        <v>0.23599999999999999</v>
      </c>
      <c r="W1010" t="s">
        <v>4835</v>
      </c>
      <c r="X1010" s="67" t="e">
        <f t="shared" si="77"/>
        <v>#VALUE!</v>
      </c>
      <c r="Y1010" t="s">
        <v>4835</v>
      </c>
      <c r="Z1010" s="67" t="e">
        <f t="shared" si="78"/>
        <v>#VALUE!</v>
      </c>
      <c r="AA1010">
        <f>VLOOKUP($C1010,[1]Disability!$1:$1048576,5,FALSE)</f>
        <v>1</v>
      </c>
      <c r="AB1010" s="67">
        <f t="shared" si="79"/>
        <v>0.72499999999999998</v>
      </c>
      <c r="AC1010" t="e">
        <f>VLOOKUP($A1010,#REF!,9,FALSE)</f>
        <v>#REF!</v>
      </c>
    </row>
    <row r="1011" spans="1:29">
      <c r="A1011">
        <v>56496</v>
      </c>
      <c r="B1011">
        <v>1010</v>
      </c>
      <c r="C1011">
        <v>1100590</v>
      </c>
      <c r="D1011" t="s">
        <v>4235</v>
      </c>
      <c r="E1011" t="s">
        <v>4236</v>
      </c>
      <c r="G1011" t="e">
        <f>VLOOKUP($H1011,[1]BRT!$1:$1048576,1,0)</f>
        <v>#N/A</v>
      </c>
      <c r="H1011" t="s">
        <v>5034</v>
      </c>
      <c r="I1011">
        <v>37.826144999999997</v>
      </c>
      <c r="J1011">
        <v>-122.233071</v>
      </c>
      <c r="K1011">
        <v>981</v>
      </c>
      <c r="L1011">
        <v>20</v>
      </c>
      <c r="M1011">
        <v>3</v>
      </c>
      <c r="N1011">
        <v>0</v>
      </c>
      <c r="O1011">
        <v>5</v>
      </c>
      <c r="P1011">
        <v>5</v>
      </c>
      <c r="Q1011" t="e">
        <f>VLOOKUP($A1011,'[1]SheltersALL_2.17.22'!$1:$1048576,6,0)</f>
        <v>#N/A</v>
      </c>
      <c r="R1011" t="str">
        <f>VLOOKUP($A1011, [1]FA21_Ridership!$1:$1048576,11, 0)</f>
        <v>PIEDMONT</v>
      </c>
      <c r="S1011" t="str">
        <f>VLOOKUP($A1011, [1]FA21_Ridership!$1:$1048576,12, 0)</f>
        <v>ALAMEDA</v>
      </c>
      <c r="T1011">
        <f>VLOOKUP($A1011, [1]FA21_Ridership!$1:$1048576,13, 0)</f>
        <v>2</v>
      </c>
      <c r="U1011">
        <f t="shared" si="76"/>
        <v>100</v>
      </c>
      <c r="V1011" s="67">
        <f t="shared" si="80"/>
        <v>0.23599999999999999</v>
      </c>
      <c r="W1011">
        <v>0.28635500000000003</v>
      </c>
      <c r="X1011" s="67">
        <f t="shared" si="77"/>
        <v>0.06</v>
      </c>
      <c r="Y1011">
        <v>3.7849000000000001E-2</v>
      </c>
      <c r="Z1011" s="67">
        <f t="shared" si="78"/>
        <v>4.3999999999999997E-2</v>
      </c>
      <c r="AA1011">
        <f>VLOOKUP($C1011,[1]Disability!$1:$1048576,5,FALSE)</f>
        <v>0</v>
      </c>
      <c r="AB1011" s="67">
        <f t="shared" si="79"/>
        <v>0</v>
      </c>
      <c r="AC1011" t="e">
        <f>VLOOKUP($A1011,#REF!,9,FALSE)</f>
        <v>#REF!</v>
      </c>
    </row>
    <row r="1012" spans="1:29">
      <c r="A1012">
        <v>51136</v>
      </c>
      <c r="B1012">
        <v>1011</v>
      </c>
      <c r="C1012">
        <v>1017480</v>
      </c>
      <c r="D1012" t="s">
        <v>4235</v>
      </c>
      <c r="E1012" t="s">
        <v>4236</v>
      </c>
      <c r="G1012" t="e">
        <f>VLOOKUP($H1012,[1]BRT!$1:$1048576,1,0)</f>
        <v>#N/A</v>
      </c>
      <c r="H1012" t="s">
        <v>4645</v>
      </c>
      <c r="I1012">
        <v>37.808655000000002</v>
      </c>
      <c r="J1012">
        <v>-122.219005</v>
      </c>
      <c r="K1012">
        <v>961</v>
      </c>
      <c r="L1012">
        <v>20</v>
      </c>
      <c r="M1012">
        <v>3</v>
      </c>
      <c r="N1012">
        <v>0</v>
      </c>
      <c r="O1012">
        <v>5</v>
      </c>
      <c r="P1012">
        <v>5</v>
      </c>
      <c r="Q1012" t="e">
        <f>VLOOKUP($A1012,'[1]SheltersALL_2.17.22'!$1:$1048576,6,0)</f>
        <v>#N/A</v>
      </c>
      <c r="R1012" t="str">
        <f>VLOOKUP($A1012, [1]FA21_Ridership!$1:$1048576,11, 0)</f>
        <v>OAKLAND</v>
      </c>
      <c r="S1012" t="str">
        <f>VLOOKUP($A1012, [1]FA21_Ridership!$1:$1048576,12, 0)</f>
        <v>ALAMEDA</v>
      </c>
      <c r="T1012">
        <f>VLOOKUP($A1012, [1]FA21_Ridership!$1:$1048576,13, 0)</f>
        <v>2</v>
      </c>
      <c r="U1012">
        <f t="shared" si="76"/>
        <v>100</v>
      </c>
      <c r="V1012" s="67">
        <f t="shared" si="80"/>
        <v>0.23599999999999999</v>
      </c>
      <c r="W1012">
        <v>0.28660000000000002</v>
      </c>
      <c r="X1012" s="67">
        <f t="shared" si="77"/>
        <v>6.2E-2</v>
      </c>
      <c r="Y1012">
        <v>6.9478999999999999E-2</v>
      </c>
      <c r="Z1012" s="67">
        <f t="shared" si="78"/>
        <v>0.129</v>
      </c>
      <c r="AA1012">
        <f>VLOOKUP($C1012,[1]Disability!$1:$1048576,5,FALSE)</f>
        <v>0</v>
      </c>
      <c r="AB1012" s="67">
        <f t="shared" si="79"/>
        <v>0</v>
      </c>
      <c r="AC1012" t="e">
        <f>VLOOKUP($A1012,#REF!,9,FALSE)</f>
        <v>#REF!</v>
      </c>
    </row>
    <row r="1013" spans="1:29">
      <c r="A1013">
        <v>52644</v>
      </c>
      <c r="B1013">
        <v>1012</v>
      </c>
      <c r="C1013">
        <v>706240</v>
      </c>
      <c r="D1013" t="s">
        <v>4235</v>
      </c>
      <c r="E1013" t="s">
        <v>4236</v>
      </c>
      <c r="G1013" t="e">
        <f>VLOOKUP($H1013,[1]BRT!$1:$1048576,1,0)</f>
        <v>#N/A</v>
      </c>
      <c r="H1013" t="s">
        <v>4459</v>
      </c>
      <c r="I1013">
        <v>37.548757999999999</v>
      </c>
      <c r="J1013">
        <v>-121.98012199999999</v>
      </c>
      <c r="K1013">
        <v>1403</v>
      </c>
      <c r="L1013">
        <v>20</v>
      </c>
      <c r="M1013">
        <v>3</v>
      </c>
      <c r="N1013">
        <v>0</v>
      </c>
      <c r="O1013">
        <v>5</v>
      </c>
      <c r="P1013">
        <v>5</v>
      </c>
      <c r="Q1013" t="e">
        <f>VLOOKUP($A1013,'[1]SheltersALL_2.17.22'!$1:$1048576,6,0)</f>
        <v>#N/A</v>
      </c>
      <c r="R1013" t="str">
        <f>VLOOKUP($A1013, [1]FA21_Ridership!$1:$1048576,11, 0)</f>
        <v>FREMONT</v>
      </c>
      <c r="S1013" t="str">
        <f>VLOOKUP($A1013, [1]FA21_Ridership!$1:$1048576,12, 0)</f>
        <v>ALAMEDA</v>
      </c>
      <c r="T1013">
        <f>VLOOKUP($A1013, [1]FA21_Ridership!$1:$1048576,13, 0)</f>
        <v>5</v>
      </c>
      <c r="U1013">
        <f t="shared" si="76"/>
        <v>100</v>
      </c>
      <c r="V1013" s="67">
        <f t="shared" si="80"/>
        <v>0.23599999999999999</v>
      </c>
      <c r="W1013">
        <v>0.83722600000000003</v>
      </c>
      <c r="X1013" s="67">
        <f t="shared" si="77"/>
        <v>0.63800000000000001</v>
      </c>
      <c r="Y1013">
        <v>0.142958</v>
      </c>
      <c r="Z1013" s="67">
        <f t="shared" si="78"/>
        <v>0.34200000000000003</v>
      </c>
      <c r="AA1013">
        <f>VLOOKUP($C1013,[1]Disability!$1:$1048576,5,FALSE)</f>
        <v>2</v>
      </c>
      <c r="AB1013" s="67">
        <f t="shared" si="79"/>
        <v>0.91600000000000004</v>
      </c>
      <c r="AC1013" t="e">
        <f>VLOOKUP($A1013,#REF!,9,FALSE)</f>
        <v>#REF!</v>
      </c>
    </row>
    <row r="1014" spans="1:29">
      <c r="A1014">
        <v>58114</v>
      </c>
      <c r="B1014">
        <v>1013</v>
      </c>
      <c r="C1014">
        <v>9801000</v>
      </c>
      <c r="D1014" t="s">
        <v>4235</v>
      </c>
      <c r="E1014" t="s">
        <v>4236</v>
      </c>
      <c r="G1014" t="e">
        <f>VLOOKUP($H1014,[1]BRT!$1:$1048576,1,0)</f>
        <v>#N/A</v>
      </c>
      <c r="H1014" t="s">
        <v>5035</v>
      </c>
      <c r="I1014">
        <v>37.686731999999999</v>
      </c>
      <c r="J1014">
        <v>-122.117394</v>
      </c>
      <c r="K1014">
        <v>973</v>
      </c>
      <c r="L1014">
        <v>50.6</v>
      </c>
      <c r="M1014">
        <v>1.185770751</v>
      </c>
      <c r="N1014">
        <v>1</v>
      </c>
      <c r="O1014">
        <v>1</v>
      </c>
      <c r="P1014">
        <v>2</v>
      </c>
      <c r="Q1014" t="e">
        <f>VLOOKUP($A1014,'[1]SheltersALL_2.17.22'!$1:$1048576,6,0)</f>
        <v>#N/A</v>
      </c>
      <c r="R1014" t="str">
        <f>VLOOKUP($A1014, [1]FA21_Ridership!$1:$1048576,11, 0)</f>
        <v>COUNTY-ALAMEDA</v>
      </c>
      <c r="S1014" t="str">
        <f>VLOOKUP($A1014, [1]FA21_Ridership!$1:$1048576,12, 0)</f>
        <v>ALAMEDA</v>
      </c>
      <c r="T1014">
        <f>VLOOKUP($A1014, [1]FA21_Ridership!$1:$1048576,13, 0)</f>
        <v>4</v>
      </c>
      <c r="U1014">
        <f t="shared" si="76"/>
        <v>101.2</v>
      </c>
      <c r="V1014" s="67">
        <f t="shared" si="80"/>
        <v>0.24299999999999999</v>
      </c>
      <c r="W1014">
        <v>0.91394900000000001</v>
      </c>
      <c r="X1014" s="67">
        <f t="shared" si="77"/>
        <v>0.79500000000000004</v>
      </c>
      <c r="Y1014">
        <v>0.18043000000000001</v>
      </c>
      <c r="Z1014" s="67">
        <f t="shared" si="78"/>
        <v>0.441</v>
      </c>
      <c r="AA1014">
        <f>VLOOKUP($C1014,[1]Disability!$1:$1048576,5,FALSE)</f>
        <v>0</v>
      </c>
      <c r="AB1014" s="67">
        <f t="shared" si="79"/>
        <v>0</v>
      </c>
      <c r="AC1014" t="e">
        <f>VLOOKUP($A1014,#REF!,9,FALSE)</f>
        <v>#REF!</v>
      </c>
    </row>
    <row r="1015" spans="1:29">
      <c r="A1015">
        <v>55964</v>
      </c>
      <c r="B1015">
        <v>1014</v>
      </c>
      <c r="C1015">
        <v>305670</v>
      </c>
      <c r="D1015" t="s">
        <v>4235</v>
      </c>
      <c r="E1015" t="s">
        <v>4236</v>
      </c>
      <c r="G1015" t="e">
        <f>VLOOKUP($H1015,[1]BRT!$1:$1048576,1,0)</f>
        <v>#N/A</v>
      </c>
      <c r="H1015" t="s">
        <v>5036</v>
      </c>
      <c r="I1015">
        <v>37.887729999999998</v>
      </c>
      <c r="J1015">
        <v>-122.276409</v>
      </c>
      <c r="K1015">
        <v>846</v>
      </c>
      <c r="L1015">
        <v>34</v>
      </c>
      <c r="M1015">
        <v>1.7647058819999999</v>
      </c>
      <c r="N1015">
        <v>3</v>
      </c>
      <c r="O1015">
        <v>0</v>
      </c>
      <c r="P1015">
        <v>3</v>
      </c>
      <c r="Q1015" t="e">
        <f>VLOOKUP($A1015,'[1]SheltersALL_2.17.22'!$1:$1048576,6,0)</f>
        <v>#N/A</v>
      </c>
      <c r="R1015" t="str">
        <f>VLOOKUP($A1015, [1]FA21_Ridership!$1:$1048576,11, 0)</f>
        <v>BERKELEY</v>
      </c>
      <c r="S1015" t="str">
        <f>VLOOKUP($A1015, [1]FA21_Ridership!$1:$1048576,12, 0)</f>
        <v>ALAMEDA</v>
      </c>
      <c r="T1015">
        <f>VLOOKUP($A1015, [1]FA21_Ridership!$1:$1048576,13, 0)</f>
        <v>1</v>
      </c>
      <c r="U1015">
        <f t="shared" si="76"/>
        <v>102</v>
      </c>
      <c r="V1015" s="67">
        <f t="shared" si="80"/>
        <v>0.24299999999999999</v>
      </c>
      <c r="W1015">
        <v>0.24151700000000001</v>
      </c>
      <c r="X1015" s="67">
        <f t="shared" si="77"/>
        <v>3.7999999999999999E-2</v>
      </c>
      <c r="Y1015">
        <v>6.4322000000000004E-2</v>
      </c>
      <c r="Z1015" s="67">
        <f t="shared" si="78"/>
        <v>0.11600000000000001</v>
      </c>
      <c r="AA1015">
        <f>VLOOKUP($C1015,[1]Disability!$1:$1048576,5,FALSE)</f>
        <v>0</v>
      </c>
      <c r="AB1015" s="67">
        <f t="shared" si="79"/>
        <v>0</v>
      </c>
      <c r="AC1015" t="e">
        <f>VLOOKUP($A1015,#REF!,9,FALSE)</f>
        <v>#REF!</v>
      </c>
    </row>
    <row r="1016" spans="1:29">
      <c r="A1016">
        <v>52625</v>
      </c>
      <c r="B1016">
        <v>1015</v>
      </c>
      <c r="C1016">
        <v>500580</v>
      </c>
      <c r="D1016" t="s">
        <v>4235</v>
      </c>
      <c r="E1016" t="s">
        <v>4236</v>
      </c>
      <c r="G1016" t="e">
        <f>VLOOKUP($H1016,[1]BRT!$1:$1048576,1,0)</f>
        <v>#N/A</v>
      </c>
      <c r="H1016" t="s">
        <v>5037</v>
      </c>
      <c r="I1016">
        <v>37.903894000000001</v>
      </c>
      <c r="J1016">
        <v>-122.290768</v>
      </c>
      <c r="K1016">
        <v>845</v>
      </c>
      <c r="L1016">
        <v>34</v>
      </c>
      <c r="M1016">
        <v>1.7647058819999999</v>
      </c>
      <c r="N1016">
        <v>3</v>
      </c>
      <c r="O1016">
        <v>0</v>
      </c>
      <c r="P1016">
        <v>3</v>
      </c>
      <c r="Q1016" t="e">
        <f>VLOOKUP($A1016,'[1]SheltersALL_2.17.22'!$1:$1048576,6,0)</f>
        <v>#N/A</v>
      </c>
      <c r="R1016" t="str">
        <f>VLOOKUP($A1016, [1]FA21_Ridership!$1:$1048576,11, 0)</f>
        <v>EL CERRITO</v>
      </c>
      <c r="S1016" t="str">
        <f>VLOOKUP($A1016, [1]FA21_Ridership!$1:$1048576,12, 0)</f>
        <v>CONTRA COSTA</v>
      </c>
      <c r="T1016">
        <f>VLOOKUP($A1016, [1]FA21_Ridership!$1:$1048576,13, 0)</f>
        <v>1</v>
      </c>
      <c r="U1016">
        <f t="shared" si="76"/>
        <v>102</v>
      </c>
      <c r="V1016" s="67">
        <f t="shared" si="80"/>
        <v>0.24299999999999999</v>
      </c>
      <c r="W1016">
        <v>0.36786099999999999</v>
      </c>
      <c r="X1016" s="67">
        <f t="shared" si="77"/>
        <v>0.106</v>
      </c>
      <c r="Y1016">
        <v>0.160908</v>
      </c>
      <c r="Z1016" s="67">
        <f t="shared" si="78"/>
        <v>0.39200000000000002</v>
      </c>
      <c r="AA1016">
        <f>VLOOKUP($C1016,[1]Disability!$1:$1048576,5,FALSE)</f>
        <v>0</v>
      </c>
      <c r="AB1016" s="67">
        <f t="shared" si="79"/>
        <v>0</v>
      </c>
      <c r="AC1016" t="e">
        <f>VLOOKUP($A1016,#REF!,9,FALSE)</f>
        <v>#REF!</v>
      </c>
    </row>
    <row r="1017" spans="1:29">
      <c r="A1017">
        <v>51722</v>
      </c>
      <c r="B1017">
        <v>1016</v>
      </c>
      <c r="C1017">
        <v>801420</v>
      </c>
      <c r="D1017" t="s">
        <v>4235</v>
      </c>
      <c r="E1017" t="s">
        <v>4236</v>
      </c>
      <c r="G1017" t="e">
        <f>VLOOKUP($H1017,[1]BRT!$1:$1048576,1,0)</f>
        <v>#N/A</v>
      </c>
      <c r="H1017" t="s">
        <v>5038</v>
      </c>
      <c r="I1017">
        <v>37.663913999999998</v>
      </c>
      <c r="J1017">
        <v>-122.087796</v>
      </c>
      <c r="K1017">
        <v>1190</v>
      </c>
      <c r="L1017">
        <v>34</v>
      </c>
      <c r="M1017">
        <v>1.7647058819999999</v>
      </c>
      <c r="N1017">
        <v>2</v>
      </c>
      <c r="O1017">
        <v>1</v>
      </c>
      <c r="P1017">
        <v>3</v>
      </c>
      <c r="Q1017" t="e">
        <f>VLOOKUP($A1017,'[1]SheltersALL_2.17.22'!$1:$1048576,6,0)</f>
        <v>#N/A</v>
      </c>
      <c r="R1017" t="str">
        <f>VLOOKUP($A1017, [1]FA21_Ridership!$1:$1048576,11, 0)</f>
        <v>HAYWARD</v>
      </c>
      <c r="S1017" t="str">
        <f>VLOOKUP($A1017, [1]FA21_Ridership!$1:$1048576,12, 0)</f>
        <v>ALAMEDA</v>
      </c>
      <c r="T1017">
        <f>VLOOKUP($A1017, [1]FA21_Ridership!$1:$1048576,13, 0)</f>
        <v>4</v>
      </c>
      <c r="U1017">
        <f t="shared" si="76"/>
        <v>102</v>
      </c>
      <c r="V1017" s="67">
        <f t="shared" si="80"/>
        <v>0.24299999999999999</v>
      </c>
      <c r="W1017">
        <v>0.89724899999999996</v>
      </c>
      <c r="X1017" s="67">
        <f t="shared" si="77"/>
        <v>0.76800000000000002</v>
      </c>
      <c r="Y1017">
        <v>0.31257099999999999</v>
      </c>
      <c r="Z1017" s="67">
        <f t="shared" si="78"/>
        <v>0.64600000000000002</v>
      </c>
      <c r="AA1017">
        <f>VLOOKUP($C1017,[1]Disability!$1:$1048576,5,FALSE)</f>
        <v>0</v>
      </c>
      <c r="AB1017" s="67">
        <f t="shared" si="79"/>
        <v>0</v>
      </c>
      <c r="AC1017" t="e">
        <f>VLOOKUP($A1017,#REF!,9,FALSE)</f>
        <v>#REF!</v>
      </c>
    </row>
    <row r="1018" spans="1:29">
      <c r="A1018">
        <v>55763</v>
      </c>
      <c r="B1018">
        <v>1017</v>
      </c>
      <c r="C1018">
        <v>301630</v>
      </c>
      <c r="D1018" t="s">
        <v>4235</v>
      </c>
      <c r="E1018" t="s">
        <v>4236</v>
      </c>
      <c r="G1018" t="e">
        <f>VLOOKUP($H1018,[1]BRT!$1:$1048576,1,0)</f>
        <v>#N/A</v>
      </c>
      <c r="H1018" t="s">
        <v>5039</v>
      </c>
      <c r="I1018">
        <v>37.854115</v>
      </c>
      <c r="J1018">
        <v>-122.248626</v>
      </c>
      <c r="K1018">
        <v>852</v>
      </c>
      <c r="L1018">
        <v>34</v>
      </c>
      <c r="M1018">
        <v>1.7647058819999999</v>
      </c>
      <c r="N1018">
        <v>1</v>
      </c>
      <c r="O1018">
        <v>2</v>
      </c>
      <c r="P1018">
        <v>3</v>
      </c>
      <c r="Q1018" t="e">
        <f>VLOOKUP($A1018,'[1]SheltersALL_2.17.22'!$1:$1048576,6,0)</f>
        <v>#N/A</v>
      </c>
      <c r="R1018" t="str">
        <f>VLOOKUP($A1018, [1]FA21_Ridership!$1:$1048576,11, 0)</f>
        <v>BERKELEY</v>
      </c>
      <c r="S1018" t="str">
        <f>VLOOKUP($A1018, [1]FA21_Ridership!$1:$1048576,12, 0)</f>
        <v>ALAMEDA</v>
      </c>
      <c r="T1018">
        <f>VLOOKUP($A1018, [1]FA21_Ridership!$1:$1048576,13, 0)</f>
        <v>2</v>
      </c>
      <c r="U1018">
        <f t="shared" si="76"/>
        <v>102</v>
      </c>
      <c r="V1018" s="67">
        <f t="shared" si="80"/>
        <v>0.24299999999999999</v>
      </c>
      <c r="W1018">
        <v>0.22699800000000001</v>
      </c>
      <c r="X1018" s="67">
        <f t="shared" si="77"/>
        <v>2.7E-2</v>
      </c>
      <c r="Y1018">
        <v>0.165158</v>
      </c>
      <c r="Z1018" s="67">
        <f t="shared" si="78"/>
        <v>0.39900000000000002</v>
      </c>
      <c r="AA1018">
        <f>VLOOKUP($C1018,[1]Disability!$1:$1048576,5,FALSE)</f>
        <v>0</v>
      </c>
      <c r="AB1018" s="67">
        <f t="shared" si="79"/>
        <v>0</v>
      </c>
      <c r="AC1018" t="e">
        <f>VLOOKUP($A1018,#REF!,9,FALSE)</f>
        <v>#REF!</v>
      </c>
    </row>
    <row r="1019" spans="1:29">
      <c r="A1019">
        <v>51610</v>
      </c>
      <c r="B1019">
        <v>1018</v>
      </c>
      <c r="C1019">
        <v>802580</v>
      </c>
      <c r="D1019" t="s">
        <v>4235</v>
      </c>
      <c r="E1019" t="s">
        <v>4236</v>
      </c>
      <c r="G1019" t="e">
        <f>VLOOKUP($H1019,[1]BRT!$1:$1048576,1,0)</f>
        <v>#N/A</v>
      </c>
      <c r="H1019" t="s">
        <v>4570</v>
      </c>
      <c r="I1019">
        <v>37.617082000000003</v>
      </c>
      <c r="J1019">
        <v>-122.05485899999999</v>
      </c>
      <c r="K1019">
        <v>991</v>
      </c>
      <c r="L1019">
        <v>34</v>
      </c>
      <c r="M1019">
        <v>1.7647058819999999</v>
      </c>
      <c r="N1019">
        <v>1</v>
      </c>
      <c r="O1019">
        <v>2</v>
      </c>
      <c r="P1019">
        <v>3</v>
      </c>
      <c r="Q1019" t="e">
        <f>VLOOKUP($A1019,'[1]SheltersALL_2.17.22'!$1:$1048576,6,0)</f>
        <v>#N/A</v>
      </c>
      <c r="R1019" t="str">
        <f>VLOOKUP($A1019, [1]FA21_Ridership!$1:$1048576,11, 0)</f>
        <v>HAYWARD</v>
      </c>
      <c r="S1019" t="str">
        <f>VLOOKUP($A1019, [1]FA21_Ridership!$1:$1048576,12, 0)</f>
        <v>ALAMEDA</v>
      </c>
      <c r="T1019">
        <f>VLOOKUP($A1019, [1]FA21_Ridership!$1:$1048576,13, 0)</f>
        <v>4</v>
      </c>
      <c r="U1019">
        <f t="shared" si="76"/>
        <v>102</v>
      </c>
      <c r="V1019" s="67">
        <f t="shared" si="80"/>
        <v>0.24299999999999999</v>
      </c>
      <c r="W1019">
        <v>0.75361400000000001</v>
      </c>
      <c r="X1019" s="67">
        <f t="shared" si="77"/>
        <v>0.48</v>
      </c>
      <c r="Y1019">
        <v>0.15021999999999999</v>
      </c>
      <c r="Z1019" s="67">
        <f t="shared" si="78"/>
        <v>0.35899999999999999</v>
      </c>
      <c r="AA1019">
        <f>VLOOKUP($C1019,[1]Disability!$1:$1048576,5,FALSE)</f>
        <v>0</v>
      </c>
      <c r="AB1019" s="67">
        <f t="shared" si="79"/>
        <v>0</v>
      </c>
      <c r="AC1019" t="e">
        <f>VLOOKUP($A1019,#REF!,9,FALSE)</f>
        <v>#REF!</v>
      </c>
    </row>
    <row r="1020" spans="1:29">
      <c r="A1020">
        <v>51440</v>
      </c>
      <c r="B1020">
        <v>1019</v>
      </c>
      <c r="C1020">
        <v>802630</v>
      </c>
      <c r="D1020" t="s">
        <v>4235</v>
      </c>
      <c r="E1020" t="s">
        <v>4236</v>
      </c>
      <c r="G1020" t="e">
        <f>VLOOKUP($H1020,[1]BRT!$1:$1048576,1,0)</f>
        <v>#N/A</v>
      </c>
      <c r="H1020" t="s">
        <v>5040</v>
      </c>
      <c r="I1020">
        <v>37.621231999999999</v>
      </c>
      <c r="J1020">
        <v>-122.05648600000001</v>
      </c>
      <c r="K1020">
        <v>991</v>
      </c>
      <c r="L1020">
        <v>34</v>
      </c>
      <c r="M1020">
        <v>1.7647058819999999</v>
      </c>
      <c r="N1020">
        <v>1</v>
      </c>
      <c r="O1020">
        <v>2</v>
      </c>
      <c r="P1020">
        <v>3</v>
      </c>
      <c r="Q1020" t="e">
        <f>VLOOKUP($A1020,'[1]SheltersALL_2.17.22'!$1:$1048576,6,0)</f>
        <v>#N/A</v>
      </c>
      <c r="R1020" t="str">
        <f>VLOOKUP($A1020, [1]FA21_Ridership!$1:$1048576,11, 0)</f>
        <v>HAYWARD</v>
      </c>
      <c r="S1020" t="str">
        <f>VLOOKUP($A1020, [1]FA21_Ridership!$1:$1048576,12, 0)</f>
        <v>ALAMEDA</v>
      </c>
      <c r="T1020">
        <f>VLOOKUP($A1020, [1]FA21_Ridership!$1:$1048576,13, 0)</f>
        <v>4</v>
      </c>
      <c r="U1020">
        <f t="shared" si="76"/>
        <v>102</v>
      </c>
      <c r="V1020" s="67">
        <f t="shared" si="80"/>
        <v>0.24299999999999999</v>
      </c>
      <c r="W1020">
        <v>0.75361400000000001</v>
      </c>
      <c r="X1020" s="67">
        <f t="shared" si="77"/>
        <v>0.48</v>
      </c>
      <c r="Y1020">
        <v>0.15021999999999999</v>
      </c>
      <c r="Z1020" s="67">
        <f t="shared" si="78"/>
        <v>0.35899999999999999</v>
      </c>
      <c r="AA1020">
        <f>VLOOKUP($C1020,[1]Disability!$1:$1048576,5,FALSE)</f>
        <v>0</v>
      </c>
      <c r="AB1020" s="67">
        <f t="shared" si="79"/>
        <v>0</v>
      </c>
      <c r="AC1020" t="e">
        <f>VLOOKUP($A1020,#REF!,9,FALSE)</f>
        <v>#REF!</v>
      </c>
    </row>
    <row r="1021" spans="1:29">
      <c r="A1021">
        <v>55762</v>
      </c>
      <c r="B1021">
        <v>1020</v>
      </c>
      <c r="C1021">
        <v>301620</v>
      </c>
      <c r="D1021" t="s">
        <v>4235</v>
      </c>
      <c r="E1021" t="s">
        <v>4236</v>
      </c>
      <c r="G1021" t="e">
        <f>VLOOKUP($H1021,[1]BRT!$1:$1048576,1,0)</f>
        <v>#N/A</v>
      </c>
      <c r="H1021" t="s">
        <v>5041</v>
      </c>
      <c r="I1021">
        <v>37.856225000000002</v>
      </c>
      <c r="J1021">
        <v>-122.24692400000001</v>
      </c>
      <c r="K1021">
        <v>851</v>
      </c>
      <c r="L1021">
        <v>34</v>
      </c>
      <c r="M1021">
        <v>1.7647058819999999</v>
      </c>
      <c r="N1021">
        <v>1</v>
      </c>
      <c r="O1021">
        <v>2</v>
      </c>
      <c r="P1021">
        <v>3</v>
      </c>
      <c r="Q1021" t="e">
        <f>VLOOKUP($A1021,'[1]SheltersALL_2.17.22'!$1:$1048576,6,0)</f>
        <v>#N/A</v>
      </c>
      <c r="R1021" t="str">
        <f>VLOOKUP($A1021, [1]FA21_Ridership!$1:$1048576,11, 0)</f>
        <v>BERKELEY</v>
      </c>
      <c r="S1021" t="str">
        <f>VLOOKUP($A1021, [1]FA21_Ridership!$1:$1048576,12, 0)</f>
        <v>ALAMEDA</v>
      </c>
      <c r="T1021">
        <f>VLOOKUP($A1021, [1]FA21_Ridership!$1:$1048576,13, 0)</f>
        <v>2</v>
      </c>
      <c r="U1021">
        <f t="shared" si="76"/>
        <v>102</v>
      </c>
      <c r="V1021" s="67">
        <f t="shared" si="80"/>
        <v>0.24299999999999999</v>
      </c>
      <c r="W1021">
        <v>0.22699800000000001</v>
      </c>
      <c r="X1021" s="67">
        <f t="shared" si="77"/>
        <v>2.7E-2</v>
      </c>
      <c r="Y1021">
        <v>0.165158</v>
      </c>
      <c r="Z1021" s="67">
        <f t="shared" si="78"/>
        <v>0.39900000000000002</v>
      </c>
      <c r="AA1021">
        <f>VLOOKUP($C1021,[1]Disability!$1:$1048576,5,FALSE)</f>
        <v>0</v>
      </c>
      <c r="AB1021" s="67">
        <f t="shared" si="79"/>
        <v>0</v>
      </c>
      <c r="AC1021" t="e">
        <f>VLOOKUP($A1021,#REF!,9,FALSE)</f>
        <v>#REF!</v>
      </c>
    </row>
    <row r="1022" spans="1:29">
      <c r="A1022">
        <v>58867</v>
      </c>
      <c r="B1022">
        <v>1021</v>
      </c>
      <c r="C1022">
        <v>9901220</v>
      </c>
      <c r="D1022" t="s">
        <v>4235</v>
      </c>
      <c r="E1022" t="s">
        <v>4236</v>
      </c>
      <c r="G1022" t="e">
        <f>VLOOKUP($H1022,[1]BRT!$1:$1048576,1,0)</f>
        <v>#N/A</v>
      </c>
      <c r="H1022" t="s">
        <v>4926</v>
      </c>
      <c r="I1022">
        <v>37.964709999999997</v>
      </c>
      <c r="J1022">
        <v>-122.314953</v>
      </c>
      <c r="K1022">
        <v>840</v>
      </c>
      <c r="L1022">
        <v>51</v>
      </c>
      <c r="M1022">
        <v>1.1764705879999999</v>
      </c>
      <c r="N1022">
        <v>0</v>
      </c>
      <c r="O1022">
        <v>2</v>
      </c>
      <c r="P1022">
        <v>2</v>
      </c>
      <c r="Q1022" t="e">
        <f>VLOOKUP($A1022,'[1]SheltersALL_2.17.22'!$1:$1048576,6,0)</f>
        <v>#N/A</v>
      </c>
      <c r="R1022" t="str">
        <f>VLOOKUP($A1022, [1]FA21_Ridership!$1:$1048576,11, 0)</f>
        <v>COUNTY-CONTRA COSTA</v>
      </c>
      <c r="S1022" t="str">
        <f>VLOOKUP($A1022, [1]FA21_Ridership!$1:$1048576,12, 0)</f>
        <v>CONTRA COSTA</v>
      </c>
      <c r="T1022">
        <f>VLOOKUP($A1022, [1]FA21_Ridership!$1:$1048576,13, 0)</f>
        <v>1</v>
      </c>
      <c r="U1022">
        <f t="shared" si="76"/>
        <v>102</v>
      </c>
      <c r="V1022" s="67">
        <f t="shared" si="80"/>
        <v>0.24299999999999999</v>
      </c>
      <c r="W1022">
        <v>0.85355599999999998</v>
      </c>
      <c r="X1022" s="67">
        <f t="shared" si="77"/>
        <v>0.68300000000000005</v>
      </c>
      <c r="Y1022">
        <v>0.30543900000000002</v>
      </c>
      <c r="Z1022" s="67">
        <f t="shared" si="78"/>
        <v>0.64300000000000002</v>
      </c>
      <c r="AA1022">
        <f>VLOOKUP($C1022,[1]Disability!$1:$1048576,5,FALSE)</f>
        <v>1</v>
      </c>
      <c r="AB1022" s="67">
        <f t="shared" si="79"/>
        <v>0.72499999999999998</v>
      </c>
      <c r="AC1022" t="e">
        <f>VLOOKUP($A1022,#REF!,9,FALSE)</f>
        <v>#REF!</v>
      </c>
    </row>
    <row r="1023" spans="1:29">
      <c r="A1023">
        <v>50838</v>
      </c>
      <c r="B1023">
        <v>1022</v>
      </c>
      <c r="C1023">
        <v>9901630</v>
      </c>
      <c r="D1023" t="s">
        <v>4235</v>
      </c>
      <c r="E1023" t="s">
        <v>4236</v>
      </c>
      <c r="G1023" t="e">
        <f>VLOOKUP($H1023,[1]BRT!$1:$1048576,1,0)</f>
        <v>#N/A</v>
      </c>
      <c r="H1023" t="s">
        <v>5042</v>
      </c>
      <c r="I1023">
        <v>37.918768</v>
      </c>
      <c r="J1023">
        <v>-122.313619</v>
      </c>
      <c r="K1023">
        <v>1369</v>
      </c>
      <c r="L1023">
        <v>25.6</v>
      </c>
      <c r="M1023">
        <v>2.34375</v>
      </c>
      <c r="N1023">
        <v>1</v>
      </c>
      <c r="O1023">
        <v>3</v>
      </c>
      <c r="P1023">
        <v>4</v>
      </c>
      <c r="Q1023" t="e">
        <f>VLOOKUP($A1023,'[1]SheltersALL_2.17.22'!$1:$1048576,6,0)</f>
        <v>#N/A</v>
      </c>
      <c r="R1023" t="str">
        <f>VLOOKUP($A1023, [1]FA21_Ridership!$1:$1048576,11, 0)</f>
        <v>EL CERRITO</v>
      </c>
      <c r="S1023" t="str">
        <f>VLOOKUP($A1023, [1]FA21_Ridership!$1:$1048576,12, 0)</f>
        <v>CONTRA COSTA</v>
      </c>
      <c r="T1023">
        <f>VLOOKUP($A1023, [1]FA21_Ridership!$1:$1048576,13, 0)</f>
        <v>1</v>
      </c>
      <c r="U1023">
        <f t="shared" si="76"/>
        <v>102.4</v>
      </c>
      <c r="V1023" s="67">
        <f t="shared" si="80"/>
        <v>0.245</v>
      </c>
      <c r="W1023">
        <v>0.63569500000000001</v>
      </c>
      <c r="X1023" s="67">
        <f t="shared" si="77"/>
        <v>0.33100000000000002</v>
      </c>
      <c r="Y1023">
        <v>0.58141699999999996</v>
      </c>
      <c r="Z1023" s="67">
        <f t="shared" si="78"/>
        <v>0.92600000000000005</v>
      </c>
      <c r="AA1023">
        <f>VLOOKUP($C1023,[1]Disability!$1:$1048576,5,FALSE)</f>
        <v>2</v>
      </c>
      <c r="AB1023" s="67">
        <f t="shared" si="79"/>
        <v>0.91600000000000004</v>
      </c>
      <c r="AC1023" t="e">
        <f>VLOOKUP($A1023,#REF!,9,FALSE)</f>
        <v>#REF!</v>
      </c>
    </row>
    <row r="1024" spans="1:29">
      <c r="A1024">
        <v>53200</v>
      </c>
      <c r="B1024">
        <v>1023</v>
      </c>
      <c r="C1024">
        <v>803450</v>
      </c>
      <c r="D1024" t="s">
        <v>4235</v>
      </c>
      <c r="E1024" t="s">
        <v>4236</v>
      </c>
      <c r="G1024" t="e">
        <f>VLOOKUP($H1024,[1]BRT!$1:$1048576,1,0)</f>
        <v>#N/A</v>
      </c>
      <c r="H1024" t="s">
        <v>4984</v>
      </c>
      <c r="I1024">
        <v>37.674987999999999</v>
      </c>
      <c r="J1024">
        <v>-122.087245</v>
      </c>
      <c r="K1024">
        <v>1402</v>
      </c>
      <c r="L1024">
        <v>25.8</v>
      </c>
      <c r="M1024">
        <v>2.3255813949999999</v>
      </c>
      <c r="N1024">
        <v>4</v>
      </c>
      <c r="O1024">
        <v>0</v>
      </c>
      <c r="P1024">
        <v>4</v>
      </c>
      <c r="Q1024" t="e">
        <f>VLOOKUP($A1024,'[1]SheltersALL_2.17.22'!$1:$1048576,6,0)</f>
        <v>#N/A</v>
      </c>
      <c r="R1024" t="str">
        <f>VLOOKUP($A1024, [1]FA21_Ridership!$1:$1048576,11, 0)</f>
        <v>HAYWARD</v>
      </c>
      <c r="S1024" t="str">
        <f>VLOOKUP($A1024, [1]FA21_Ridership!$1:$1048576,12, 0)</f>
        <v>ALAMEDA</v>
      </c>
      <c r="T1024">
        <f>VLOOKUP($A1024, [1]FA21_Ridership!$1:$1048576,13, 0)</f>
        <v>4</v>
      </c>
      <c r="U1024">
        <f t="shared" si="76"/>
        <v>103.2</v>
      </c>
      <c r="V1024" s="67">
        <f t="shared" si="80"/>
        <v>0.245</v>
      </c>
      <c r="W1024">
        <v>0.759494</v>
      </c>
      <c r="X1024" s="67">
        <f t="shared" si="77"/>
        <v>0.501</v>
      </c>
      <c r="Y1024">
        <v>0.35183300000000001</v>
      </c>
      <c r="Z1024" s="67">
        <f t="shared" si="78"/>
        <v>0.69799999999999995</v>
      </c>
      <c r="AA1024">
        <f>VLOOKUP($C1024,[1]Disability!$1:$1048576,5,FALSE)</f>
        <v>0</v>
      </c>
      <c r="AB1024" s="67">
        <f t="shared" si="79"/>
        <v>0</v>
      </c>
      <c r="AC1024" t="e">
        <f>VLOOKUP($A1024,#REF!,9,FALSE)</f>
        <v>#REF!</v>
      </c>
    </row>
    <row r="1025" spans="1:29">
      <c r="A1025">
        <v>56288</v>
      </c>
      <c r="B1025">
        <v>1024</v>
      </c>
      <c r="C1025">
        <v>1007450</v>
      </c>
      <c r="D1025" t="s">
        <v>4235</v>
      </c>
      <c r="E1025" t="s">
        <v>4236</v>
      </c>
      <c r="G1025" t="e">
        <f>VLOOKUP($H1025,[1]BRT!$1:$1048576,1,0)</f>
        <v>#N/A</v>
      </c>
      <c r="H1025" t="s">
        <v>5043</v>
      </c>
      <c r="I1025">
        <v>37.847199000000003</v>
      </c>
      <c r="J1025">
        <v>-122.252133</v>
      </c>
      <c r="K1025">
        <v>1410</v>
      </c>
      <c r="L1025">
        <v>13</v>
      </c>
      <c r="M1025">
        <v>4.615384615</v>
      </c>
      <c r="N1025">
        <v>0</v>
      </c>
      <c r="O1025">
        <v>8</v>
      </c>
      <c r="P1025">
        <v>8</v>
      </c>
      <c r="Q1025" t="e">
        <f>VLOOKUP($A1025,'[1]SheltersALL_2.17.22'!$1:$1048576,6,0)</f>
        <v>#N/A</v>
      </c>
      <c r="R1025" t="str">
        <f>VLOOKUP($A1025, [1]FA21_Ridership!$1:$1048576,11, 0)</f>
        <v>OAKLAND</v>
      </c>
      <c r="S1025" t="str">
        <f>VLOOKUP($A1025, [1]FA21_Ridership!$1:$1048576,12, 0)</f>
        <v>ALAMEDA</v>
      </c>
      <c r="T1025">
        <f>VLOOKUP($A1025, [1]FA21_Ridership!$1:$1048576,13, 0)</f>
        <v>2</v>
      </c>
      <c r="U1025">
        <f t="shared" si="76"/>
        <v>104</v>
      </c>
      <c r="V1025" s="67">
        <f t="shared" si="80"/>
        <v>0.245</v>
      </c>
      <c r="W1025">
        <v>0.23131299999999999</v>
      </c>
      <c r="X1025" s="67">
        <f t="shared" si="77"/>
        <v>0.03</v>
      </c>
      <c r="Y1025">
        <v>7.6768000000000003E-2</v>
      </c>
      <c r="Z1025" s="67">
        <f t="shared" si="78"/>
        <v>0.156</v>
      </c>
      <c r="AA1025">
        <f>VLOOKUP($C1025,[1]Disability!$1:$1048576,5,FALSE)</f>
        <v>1</v>
      </c>
      <c r="AB1025" s="67">
        <f t="shared" si="79"/>
        <v>0.72499999999999998</v>
      </c>
      <c r="AC1025" t="e">
        <f>VLOOKUP($A1025,#REF!,9,FALSE)</f>
        <v>#REF!</v>
      </c>
    </row>
    <row r="1026" spans="1:29">
      <c r="A1026">
        <v>57322</v>
      </c>
      <c r="B1026">
        <v>1025</v>
      </c>
      <c r="C1026">
        <v>706510</v>
      </c>
      <c r="D1026" t="s">
        <v>4235</v>
      </c>
      <c r="E1026" t="s">
        <v>4236</v>
      </c>
      <c r="G1026" t="e">
        <f>VLOOKUP($H1026,[1]BRT!$1:$1048576,1,0)</f>
        <v>#N/A</v>
      </c>
      <c r="H1026" t="s">
        <v>5044</v>
      </c>
      <c r="I1026">
        <v>37.468254999999999</v>
      </c>
      <c r="J1026">
        <v>-121.916909</v>
      </c>
      <c r="K1026">
        <v>1020</v>
      </c>
      <c r="L1026">
        <v>26.2</v>
      </c>
      <c r="M1026">
        <v>2.2900763359999998</v>
      </c>
      <c r="N1026">
        <v>4</v>
      </c>
      <c r="O1026">
        <v>0</v>
      </c>
      <c r="P1026">
        <v>4</v>
      </c>
      <c r="Q1026" t="e">
        <f>VLOOKUP($A1026,'[1]SheltersALL_2.17.22'!$1:$1048576,6,0)</f>
        <v>#N/A</v>
      </c>
      <c r="R1026" t="str">
        <f>VLOOKUP($A1026, [1]FA21_Ridership!$1:$1048576,11, 0)</f>
        <v>FREMONT</v>
      </c>
      <c r="S1026" t="str">
        <f>VLOOKUP($A1026, [1]FA21_Ridership!$1:$1048576,12, 0)</f>
        <v>ALAMEDA</v>
      </c>
      <c r="T1026">
        <f>VLOOKUP($A1026, [1]FA21_Ridership!$1:$1048576,13, 0)</f>
        <v>5</v>
      </c>
      <c r="U1026">
        <f t="shared" ref="U1026:U1089" si="81">$L1026*$P1026</f>
        <v>104.8</v>
      </c>
      <c r="V1026" s="67">
        <f t="shared" si="80"/>
        <v>0.246</v>
      </c>
      <c r="W1026">
        <v>0.75484300000000004</v>
      </c>
      <c r="X1026" s="67">
        <f t="shared" ref="X1026:X1089" si="82">_xlfn.PERCENTRANK.INC($W$2:$W$4161,W1026)</f>
        <v>0.48799999999999999</v>
      </c>
      <c r="Y1026">
        <v>1.2067E-2</v>
      </c>
      <c r="Z1026" s="67">
        <f t="shared" ref="Z1026:Z1089" si="83">_xlfn.PERCENTRANK.INC($Y$2:$Y$4161,Y1026)</f>
        <v>1.0999999999999999E-2</v>
      </c>
      <c r="AA1026">
        <f>VLOOKUP($C1026,[1]Disability!$1:$1048576,5,FALSE)</f>
        <v>0</v>
      </c>
      <c r="AB1026" s="67">
        <f t="shared" ref="AB1026:AB1089" si="84">_xlfn.PERCENTRANK.INC($AA$2:$AA$4163,AA1026)</f>
        <v>0</v>
      </c>
      <c r="AC1026" t="e">
        <f>VLOOKUP($A1026,#REF!,9,FALSE)</f>
        <v>#REF!</v>
      </c>
    </row>
    <row r="1027" spans="1:29">
      <c r="A1027">
        <v>52245</v>
      </c>
      <c r="B1027">
        <v>1026</v>
      </c>
      <c r="C1027">
        <v>200700</v>
      </c>
      <c r="D1027" t="s">
        <v>4235</v>
      </c>
      <c r="E1027" t="s">
        <v>4236</v>
      </c>
      <c r="G1027" t="e">
        <f>VLOOKUP($H1027,[1]BRT!$1:$1048576,1,0)</f>
        <v>#N/A</v>
      </c>
      <c r="H1027" t="s">
        <v>5045</v>
      </c>
      <c r="I1027">
        <v>37.890749999999997</v>
      </c>
      <c r="J1027">
        <v>-122.288926</v>
      </c>
      <c r="K1027">
        <v>1080</v>
      </c>
      <c r="L1027">
        <v>21</v>
      </c>
      <c r="M1027">
        <v>2.8571428569999999</v>
      </c>
      <c r="N1027">
        <v>4</v>
      </c>
      <c r="O1027">
        <v>1</v>
      </c>
      <c r="P1027">
        <v>5</v>
      </c>
      <c r="Q1027" t="e">
        <f>VLOOKUP($A1027,'[1]SheltersALL_2.17.22'!$1:$1048576,6,0)</f>
        <v>#N/A</v>
      </c>
      <c r="R1027" t="str">
        <f>VLOOKUP($A1027, [1]FA21_Ridership!$1:$1048576,11, 0)</f>
        <v>ALBANY</v>
      </c>
      <c r="S1027" t="str">
        <f>VLOOKUP($A1027, [1]FA21_Ridership!$1:$1048576,12, 0)</f>
        <v>ALAMEDA</v>
      </c>
      <c r="T1027">
        <f>VLOOKUP($A1027, [1]FA21_Ridership!$1:$1048576,13, 0)</f>
        <v>1</v>
      </c>
      <c r="U1027">
        <f t="shared" si="81"/>
        <v>105</v>
      </c>
      <c r="V1027" s="67">
        <f t="shared" si="80"/>
        <v>0.246</v>
      </c>
      <c r="W1027">
        <v>0.507799</v>
      </c>
      <c r="X1027" s="67">
        <f t="shared" si="82"/>
        <v>0.20399999999999999</v>
      </c>
      <c r="Y1027">
        <v>8.6654999999999996E-2</v>
      </c>
      <c r="Z1027" s="67">
        <f t="shared" si="83"/>
        <v>0.19700000000000001</v>
      </c>
      <c r="AA1027">
        <f>VLOOKUP($C1027,[1]Disability!$1:$1048576,5,FALSE)</f>
        <v>0</v>
      </c>
      <c r="AB1027" s="67">
        <f t="shared" si="84"/>
        <v>0</v>
      </c>
      <c r="AC1027" t="e">
        <f>VLOOKUP($A1027,#REF!,9,FALSE)</f>
        <v>#REF!</v>
      </c>
    </row>
    <row r="1028" spans="1:29">
      <c r="A1028">
        <v>52208</v>
      </c>
      <c r="B1028">
        <v>1027</v>
      </c>
      <c r="C1028">
        <v>1018030</v>
      </c>
      <c r="D1028" t="s">
        <v>4235</v>
      </c>
      <c r="E1028" t="s">
        <v>4236</v>
      </c>
      <c r="G1028" t="e">
        <f>VLOOKUP($H1028,[1]BRT!$1:$1048576,1,0)</f>
        <v>#N/A</v>
      </c>
      <c r="H1028" t="s">
        <v>5046</v>
      </c>
      <c r="I1028">
        <v>37.798628999999998</v>
      </c>
      <c r="J1028">
        <v>-122.186339</v>
      </c>
      <c r="K1028">
        <v>964</v>
      </c>
      <c r="L1028">
        <v>15</v>
      </c>
      <c r="M1028">
        <v>4</v>
      </c>
      <c r="N1028">
        <v>5</v>
      </c>
      <c r="O1028">
        <v>2</v>
      </c>
      <c r="P1028">
        <v>7</v>
      </c>
      <c r="Q1028" t="e">
        <f>VLOOKUP($A1028,'[1]SheltersALL_2.17.22'!$1:$1048576,6,0)</f>
        <v>#N/A</v>
      </c>
      <c r="R1028" t="str">
        <f>VLOOKUP($A1028, [1]FA21_Ridership!$1:$1048576,11, 0)</f>
        <v>OAKLAND</v>
      </c>
      <c r="S1028" t="str">
        <f>VLOOKUP($A1028, [1]FA21_Ridership!$1:$1048576,12, 0)</f>
        <v>ALAMEDA</v>
      </c>
      <c r="T1028">
        <f>VLOOKUP($A1028, [1]FA21_Ridership!$1:$1048576,13, 0)</f>
        <v>3</v>
      </c>
      <c r="U1028">
        <f t="shared" si="81"/>
        <v>105</v>
      </c>
      <c r="V1028" s="67">
        <f t="shared" si="80"/>
        <v>0.246</v>
      </c>
      <c r="W1028">
        <v>0.14469499999999999</v>
      </c>
      <c r="X1028" s="67">
        <f t="shared" si="82"/>
        <v>2E-3</v>
      </c>
      <c r="Y1028">
        <v>6.1093000000000001E-2</v>
      </c>
      <c r="Z1028" s="67">
        <f t="shared" si="83"/>
        <v>0.111</v>
      </c>
      <c r="AA1028">
        <f>VLOOKUP($C1028,[1]Disability!$1:$1048576,5,FALSE)</f>
        <v>0</v>
      </c>
      <c r="AB1028" s="67">
        <f t="shared" si="84"/>
        <v>0</v>
      </c>
      <c r="AC1028" t="e">
        <f>VLOOKUP($A1028,#REF!,9,FALSE)</f>
        <v>#REF!</v>
      </c>
    </row>
    <row r="1029" spans="1:29">
      <c r="A1029">
        <v>59986</v>
      </c>
      <c r="B1029">
        <v>1028</v>
      </c>
      <c r="C1029">
        <v>804790</v>
      </c>
      <c r="D1029" t="s">
        <v>4235</v>
      </c>
      <c r="E1029" t="s">
        <v>4236</v>
      </c>
      <c r="G1029" t="e">
        <f>VLOOKUP($H1029,[1]BRT!$1:$1048576,1,0)</f>
        <v>#N/A</v>
      </c>
      <c r="H1029" t="s">
        <v>5047</v>
      </c>
      <c r="I1029">
        <v>37.634484</v>
      </c>
      <c r="J1029">
        <v>-122.06322299999999</v>
      </c>
      <c r="K1029">
        <v>1070</v>
      </c>
      <c r="L1029">
        <v>35</v>
      </c>
      <c r="M1029">
        <v>1.7142857140000001</v>
      </c>
      <c r="N1029">
        <v>2</v>
      </c>
      <c r="O1029">
        <v>1</v>
      </c>
      <c r="P1029">
        <v>3</v>
      </c>
      <c r="Q1029" t="e">
        <f>VLOOKUP($A1029,'[1]SheltersALL_2.17.22'!$1:$1048576,6,0)</f>
        <v>#N/A</v>
      </c>
      <c r="R1029" t="str">
        <f>VLOOKUP($A1029, [1]FA21_Ridership!$1:$1048576,11, 0)</f>
        <v>HAYWARD</v>
      </c>
      <c r="S1029" t="str">
        <f>VLOOKUP($A1029, [1]FA21_Ridership!$1:$1048576,12, 0)</f>
        <v>ALAMEDA</v>
      </c>
      <c r="T1029">
        <f>VLOOKUP($A1029, [1]FA21_Ridership!$1:$1048576,13, 0)</f>
        <v>4</v>
      </c>
      <c r="U1029">
        <f t="shared" si="81"/>
        <v>105</v>
      </c>
      <c r="V1029" s="67">
        <f t="shared" si="80"/>
        <v>0.246</v>
      </c>
      <c r="W1029">
        <v>0.79445200000000005</v>
      </c>
      <c r="X1029" s="67">
        <f t="shared" si="82"/>
        <v>0.57899999999999996</v>
      </c>
      <c r="Y1029">
        <v>8.6455000000000004E-2</v>
      </c>
      <c r="Z1029" s="67">
        <f t="shared" si="83"/>
        <v>0.19600000000000001</v>
      </c>
      <c r="AA1029">
        <f>VLOOKUP($C1029,[1]Disability!$1:$1048576,5,FALSE)</f>
        <v>0</v>
      </c>
      <c r="AB1029" s="67">
        <f t="shared" si="84"/>
        <v>0</v>
      </c>
      <c r="AC1029" t="e">
        <f>VLOOKUP($A1029,#REF!,9,FALSE)</f>
        <v>#REF!</v>
      </c>
    </row>
    <row r="1030" spans="1:29">
      <c r="A1030">
        <v>50911</v>
      </c>
      <c r="B1030">
        <v>1029</v>
      </c>
      <c r="C1030">
        <v>301610</v>
      </c>
      <c r="D1030" t="s">
        <v>4235</v>
      </c>
      <c r="E1030" t="s">
        <v>4236</v>
      </c>
      <c r="G1030" t="e">
        <f>VLOOKUP($H1030,[1]BRT!$1:$1048576,1,0)</f>
        <v>#N/A</v>
      </c>
      <c r="H1030" t="s">
        <v>5048</v>
      </c>
      <c r="I1030">
        <v>37.854323999999998</v>
      </c>
      <c r="J1030">
        <v>-122.248245</v>
      </c>
      <c r="K1030">
        <v>850</v>
      </c>
      <c r="L1030">
        <v>35</v>
      </c>
      <c r="M1030">
        <v>1.7142857140000001</v>
      </c>
      <c r="N1030">
        <v>2</v>
      </c>
      <c r="O1030">
        <v>1</v>
      </c>
      <c r="P1030">
        <v>3</v>
      </c>
      <c r="Q1030" t="e">
        <f>VLOOKUP($A1030,'[1]SheltersALL_2.17.22'!$1:$1048576,6,0)</f>
        <v>#N/A</v>
      </c>
      <c r="R1030" t="str">
        <f>VLOOKUP($A1030, [1]FA21_Ridership!$1:$1048576,11, 0)</f>
        <v>BERKELEY</v>
      </c>
      <c r="S1030" t="str">
        <f>VLOOKUP($A1030, [1]FA21_Ridership!$1:$1048576,12, 0)</f>
        <v>ALAMEDA</v>
      </c>
      <c r="T1030">
        <f>VLOOKUP($A1030, [1]FA21_Ridership!$1:$1048576,13, 0)</f>
        <v>2</v>
      </c>
      <c r="U1030">
        <f t="shared" si="81"/>
        <v>105</v>
      </c>
      <c r="V1030" s="67">
        <f t="shared" si="80"/>
        <v>0.246</v>
      </c>
      <c r="W1030">
        <v>0.15894</v>
      </c>
      <c r="X1030" s="67">
        <f t="shared" si="82"/>
        <v>3.0000000000000001E-3</v>
      </c>
      <c r="Y1030">
        <v>1.7028999999999999E-2</v>
      </c>
      <c r="Z1030" s="67">
        <f t="shared" si="83"/>
        <v>0.02</v>
      </c>
      <c r="AA1030">
        <f>VLOOKUP($C1030,[1]Disability!$1:$1048576,5,FALSE)</f>
        <v>0</v>
      </c>
      <c r="AB1030" s="67">
        <f t="shared" si="84"/>
        <v>0</v>
      </c>
      <c r="AC1030" t="e">
        <f>VLOOKUP($A1030,#REF!,9,FALSE)</f>
        <v>#REF!</v>
      </c>
    </row>
    <row r="1031" spans="1:29">
      <c r="A1031">
        <v>50432</v>
      </c>
      <c r="B1031">
        <v>1030</v>
      </c>
      <c r="C1031">
        <v>301600</v>
      </c>
      <c r="D1031" t="s">
        <v>4235</v>
      </c>
      <c r="E1031" t="s">
        <v>4236</v>
      </c>
      <c r="G1031" t="e">
        <f>VLOOKUP($H1031,[1]BRT!$1:$1048576,1,0)</f>
        <v>#N/A</v>
      </c>
      <c r="H1031" t="s">
        <v>5049</v>
      </c>
      <c r="I1031">
        <v>37.856285</v>
      </c>
      <c r="J1031">
        <v>-122.246638</v>
      </c>
      <c r="K1031">
        <v>851</v>
      </c>
      <c r="L1031">
        <v>35</v>
      </c>
      <c r="M1031">
        <v>1.7142857140000001</v>
      </c>
      <c r="N1031">
        <v>2</v>
      </c>
      <c r="O1031">
        <v>1</v>
      </c>
      <c r="P1031">
        <v>3</v>
      </c>
      <c r="Q1031" t="e">
        <f>VLOOKUP($A1031,'[1]SheltersALL_2.17.22'!$1:$1048576,6,0)</f>
        <v>#N/A</v>
      </c>
      <c r="R1031" t="str">
        <f>VLOOKUP($A1031, [1]FA21_Ridership!$1:$1048576,11, 0)</f>
        <v>BERKELEY</v>
      </c>
      <c r="S1031" t="str">
        <f>VLOOKUP($A1031, [1]FA21_Ridership!$1:$1048576,12, 0)</f>
        <v>ALAMEDA</v>
      </c>
      <c r="T1031">
        <f>VLOOKUP($A1031, [1]FA21_Ridership!$1:$1048576,13, 0)</f>
        <v>2</v>
      </c>
      <c r="U1031">
        <f t="shared" si="81"/>
        <v>105</v>
      </c>
      <c r="V1031" s="67">
        <f t="shared" si="80"/>
        <v>0.246</v>
      </c>
      <c r="W1031">
        <v>0.15894</v>
      </c>
      <c r="X1031" s="67">
        <f t="shared" si="82"/>
        <v>3.0000000000000001E-3</v>
      </c>
      <c r="Y1031">
        <v>1.7028999999999999E-2</v>
      </c>
      <c r="Z1031" s="67">
        <f t="shared" si="83"/>
        <v>0.02</v>
      </c>
      <c r="AA1031">
        <f>VLOOKUP($C1031,[1]Disability!$1:$1048576,5,FALSE)</f>
        <v>0</v>
      </c>
      <c r="AB1031" s="67">
        <f t="shared" si="84"/>
        <v>0</v>
      </c>
      <c r="AC1031" t="e">
        <f>VLOOKUP($A1031,#REF!,9,FALSE)</f>
        <v>#REF!</v>
      </c>
    </row>
    <row r="1032" spans="1:29">
      <c r="A1032">
        <v>57450</v>
      </c>
      <c r="B1032">
        <v>1031</v>
      </c>
      <c r="C1032">
        <v>800790</v>
      </c>
      <c r="D1032" t="s">
        <v>4235</v>
      </c>
      <c r="E1032" t="s">
        <v>4236</v>
      </c>
      <c r="G1032" t="e">
        <f>VLOOKUP($H1032,[1]BRT!$1:$1048576,1,0)</f>
        <v>#N/A</v>
      </c>
      <c r="H1032" t="s">
        <v>5050</v>
      </c>
      <c r="I1032">
        <v>37.648389000000002</v>
      </c>
      <c r="J1032">
        <v>-122.137536</v>
      </c>
      <c r="K1032">
        <v>1015</v>
      </c>
      <c r="L1032">
        <v>35</v>
      </c>
      <c r="M1032">
        <v>1.7142857140000001</v>
      </c>
      <c r="N1032">
        <v>2</v>
      </c>
      <c r="O1032">
        <v>1</v>
      </c>
      <c r="P1032">
        <v>3</v>
      </c>
      <c r="Q1032" t="e">
        <f>VLOOKUP($A1032,'[1]SheltersALL_2.17.22'!$1:$1048576,6,0)</f>
        <v>#N/A</v>
      </c>
      <c r="R1032" t="str">
        <f>VLOOKUP($A1032, [1]FA21_Ridership!$1:$1048576,11, 0)</f>
        <v>HAYWARD</v>
      </c>
      <c r="S1032" t="str">
        <f>VLOOKUP($A1032, [1]FA21_Ridership!$1:$1048576,12, 0)</f>
        <v>ALAMEDA</v>
      </c>
      <c r="T1032">
        <f>VLOOKUP($A1032, [1]FA21_Ridership!$1:$1048576,13, 0)</f>
        <v>5</v>
      </c>
      <c r="U1032">
        <f t="shared" si="81"/>
        <v>105</v>
      </c>
      <c r="V1032" s="67">
        <f t="shared" si="80"/>
        <v>0.246</v>
      </c>
      <c r="W1032">
        <v>0.84332499999999999</v>
      </c>
      <c r="X1032" s="67">
        <f t="shared" si="82"/>
        <v>0.65</v>
      </c>
      <c r="Y1032">
        <v>4.8722000000000001E-2</v>
      </c>
      <c r="Z1032" s="67">
        <f t="shared" si="83"/>
        <v>6.7000000000000004E-2</v>
      </c>
      <c r="AA1032">
        <f>VLOOKUP($C1032,[1]Disability!$1:$1048576,5,FALSE)</f>
        <v>0</v>
      </c>
      <c r="AB1032" s="67">
        <f t="shared" si="84"/>
        <v>0</v>
      </c>
      <c r="AC1032" t="e">
        <f>VLOOKUP($A1032,#REF!,9,FALSE)</f>
        <v>#REF!</v>
      </c>
    </row>
    <row r="1033" spans="1:29">
      <c r="A1033">
        <v>58290</v>
      </c>
      <c r="B1033">
        <v>1032</v>
      </c>
      <c r="C1033">
        <v>902000</v>
      </c>
      <c r="D1033" t="s">
        <v>4235</v>
      </c>
      <c r="E1033" t="s">
        <v>4236</v>
      </c>
      <c r="G1033" t="e">
        <f>VLOOKUP($H1033,[1]BRT!$1:$1048576,1,0)</f>
        <v>#N/A</v>
      </c>
      <c r="H1033" t="s">
        <v>5051</v>
      </c>
      <c r="I1033">
        <v>37.529522999999998</v>
      </c>
      <c r="J1033">
        <v>-122.024929</v>
      </c>
      <c r="K1033">
        <v>1077</v>
      </c>
      <c r="L1033">
        <v>21</v>
      </c>
      <c r="M1033">
        <v>2.8571428569999999</v>
      </c>
      <c r="N1033">
        <v>3</v>
      </c>
      <c r="O1033">
        <v>2</v>
      </c>
      <c r="P1033">
        <v>5</v>
      </c>
      <c r="Q1033" t="e">
        <f>VLOOKUP($A1033,'[1]SheltersALL_2.17.22'!$1:$1048576,6,0)</f>
        <v>#N/A</v>
      </c>
      <c r="R1033" t="str">
        <f>VLOOKUP($A1033, [1]FA21_Ridership!$1:$1048576,11, 0)</f>
        <v>NEWARK</v>
      </c>
      <c r="S1033" t="str">
        <f>VLOOKUP($A1033, [1]FA21_Ridership!$1:$1048576,12, 0)</f>
        <v>ALAMEDA</v>
      </c>
      <c r="T1033">
        <f>VLOOKUP($A1033, [1]FA21_Ridership!$1:$1048576,13, 0)</f>
        <v>5</v>
      </c>
      <c r="U1033">
        <f t="shared" si="81"/>
        <v>105</v>
      </c>
      <c r="V1033" s="67">
        <f t="shared" si="80"/>
        <v>0.246</v>
      </c>
      <c r="W1033">
        <v>0.77039100000000005</v>
      </c>
      <c r="X1033" s="67">
        <f t="shared" si="82"/>
        <v>0.52100000000000002</v>
      </c>
      <c r="Y1033">
        <v>5.4190000000000002E-2</v>
      </c>
      <c r="Z1033" s="67">
        <f t="shared" si="83"/>
        <v>8.8999999999999996E-2</v>
      </c>
      <c r="AA1033">
        <f>VLOOKUP($C1033,[1]Disability!$1:$1048576,5,FALSE)</f>
        <v>0</v>
      </c>
      <c r="AB1033" s="67">
        <f t="shared" si="84"/>
        <v>0</v>
      </c>
      <c r="AC1033" t="e">
        <f>VLOOKUP($A1033,#REF!,9,FALSE)</f>
        <v>#REF!</v>
      </c>
    </row>
    <row r="1034" spans="1:29">
      <c r="A1034">
        <v>51109</v>
      </c>
      <c r="B1034">
        <v>1033</v>
      </c>
      <c r="C1034">
        <v>900510</v>
      </c>
      <c r="D1034" t="s">
        <v>4235</v>
      </c>
      <c r="E1034" t="s">
        <v>4236</v>
      </c>
      <c r="G1034" t="e">
        <f>VLOOKUP($H1034,[1]BRT!$1:$1048576,1,0)</f>
        <v>#N/A</v>
      </c>
      <c r="H1034" t="s">
        <v>5051</v>
      </c>
      <c r="I1034">
        <v>37.528170000000003</v>
      </c>
      <c r="J1034">
        <v>-122.026481</v>
      </c>
      <c r="K1034">
        <v>1059</v>
      </c>
      <c r="L1034">
        <v>21</v>
      </c>
      <c r="M1034">
        <v>2.8571428569999999</v>
      </c>
      <c r="N1034">
        <v>2</v>
      </c>
      <c r="O1034">
        <v>3</v>
      </c>
      <c r="P1034">
        <v>5</v>
      </c>
      <c r="Q1034" t="e">
        <f>VLOOKUP($A1034,'[1]SheltersALL_2.17.22'!$1:$1048576,6,0)</f>
        <v>#N/A</v>
      </c>
      <c r="R1034" t="str">
        <f>VLOOKUP($A1034, [1]FA21_Ridership!$1:$1048576,11, 0)</f>
        <v>NEWARK</v>
      </c>
      <c r="S1034" t="str">
        <f>VLOOKUP($A1034, [1]FA21_Ridership!$1:$1048576,12, 0)</f>
        <v>ALAMEDA</v>
      </c>
      <c r="T1034">
        <f>VLOOKUP($A1034, [1]FA21_Ridership!$1:$1048576,13, 0)</f>
        <v>5</v>
      </c>
      <c r="U1034">
        <f t="shared" si="81"/>
        <v>105</v>
      </c>
      <c r="V1034" s="67">
        <f t="shared" si="80"/>
        <v>0.246</v>
      </c>
      <c r="W1034">
        <v>0.87969200000000003</v>
      </c>
      <c r="X1034" s="67">
        <f t="shared" si="82"/>
        <v>0.73099999999999998</v>
      </c>
      <c r="Y1034">
        <v>0.18323200000000001</v>
      </c>
      <c r="Z1034" s="67">
        <f t="shared" si="83"/>
        <v>0.44400000000000001</v>
      </c>
      <c r="AA1034">
        <f>VLOOKUP($C1034,[1]Disability!$1:$1048576,5,FALSE)</f>
        <v>0</v>
      </c>
      <c r="AB1034" s="67">
        <f t="shared" si="84"/>
        <v>0</v>
      </c>
      <c r="AC1034" t="e">
        <f>VLOOKUP($A1034,#REF!,9,FALSE)</f>
        <v>#REF!</v>
      </c>
    </row>
    <row r="1035" spans="1:29">
      <c r="A1035">
        <v>53456</v>
      </c>
      <c r="B1035">
        <v>1034</v>
      </c>
      <c r="C1035">
        <v>901260</v>
      </c>
      <c r="D1035" t="s">
        <v>4235</v>
      </c>
      <c r="E1035" t="s">
        <v>4236</v>
      </c>
      <c r="G1035" t="e">
        <f>VLOOKUP($H1035,[1]BRT!$1:$1048576,1,0)</f>
        <v>#N/A</v>
      </c>
      <c r="H1035" t="s">
        <v>5052</v>
      </c>
      <c r="I1035">
        <v>37.549382000000001</v>
      </c>
      <c r="J1035">
        <v>-122.046762</v>
      </c>
      <c r="K1035">
        <v>1059</v>
      </c>
      <c r="L1035">
        <v>21</v>
      </c>
      <c r="M1035">
        <v>2.8571428569999999</v>
      </c>
      <c r="N1035">
        <v>2</v>
      </c>
      <c r="O1035">
        <v>3</v>
      </c>
      <c r="P1035">
        <v>5</v>
      </c>
      <c r="Q1035" t="str">
        <f>VLOOKUP($A1035,'[1]SheltersALL_2.17.22'!$1:$1048576,6,0)</f>
        <v>Newark</v>
      </c>
      <c r="R1035" t="str">
        <f>VLOOKUP($A1035, [1]FA21_Ridership!$1:$1048576,11, 0)</f>
        <v>NEWARK</v>
      </c>
      <c r="S1035" t="str">
        <f>VLOOKUP($A1035, [1]FA21_Ridership!$1:$1048576,12, 0)</f>
        <v>ALAMEDA</v>
      </c>
      <c r="T1035">
        <f>VLOOKUP($A1035, [1]FA21_Ridership!$1:$1048576,13, 0)</f>
        <v>5</v>
      </c>
      <c r="U1035">
        <f t="shared" si="81"/>
        <v>105</v>
      </c>
      <c r="V1035" s="67">
        <f t="shared" si="80"/>
        <v>0.246</v>
      </c>
      <c r="W1035">
        <v>0.55132599999999998</v>
      </c>
      <c r="X1035" s="67">
        <f t="shared" si="82"/>
        <v>0.246</v>
      </c>
      <c r="Y1035">
        <v>0.22501699999999999</v>
      </c>
      <c r="Z1035" s="67">
        <f t="shared" si="83"/>
        <v>0.51400000000000001</v>
      </c>
      <c r="AA1035">
        <f>VLOOKUP($C1035,[1]Disability!$1:$1048576,5,FALSE)</f>
        <v>1</v>
      </c>
      <c r="AB1035" s="67">
        <f t="shared" si="84"/>
        <v>0.72499999999999998</v>
      </c>
      <c r="AC1035" t="e">
        <f>VLOOKUP($A1035,#REF!,9,FALSE)</f>
        <v>#REF!</v>
      </c>
    </row>
    <row r="1036" spans="1:29">
      <c r="A1036">
        <v>57520</v>
      </c>
      <c r="B1036">
        <v>1035</v>
      </c>
      <c r="C1036">
        <v>1018100</v>
      </c>
      <c r="D1036" t="s">
        <v>4235</v>
      </c>
      <c r="E1036" t="s">
        <v>4236</v>
      </c>
      <c r="G1036" t="e">
        <f>VLOOKUP($H1036,[1]BRT!$1:$1048576,1,0)</f>
        <v>#N/A</v>
      </c>
      <c r="H1036" t="s">
        <v>4966</v>
      </c>
      <c r="I1036">
        <v>37.798851999999997</v>
      </c>
      <c r="J1036">
        <v>-122.19016999999999</v>
      </c>
      <c r="K1036">
        <v>965</v>
      </c>
      <c r="L1036">
        <v>15</v>
      </c>
      <c r="M1036">
        <v>4</v>
      </c>
      <c r="N1036">
        <v>2</v>
      </c>
      <c r="O1036">
        <v>5</v>
      </c>
      <c r="P1036">
        <v>7</v>
      </c>
      <c r="Q1036" t="e">
        <f>VLOOKUP($A1036,'[1]SheltersALL_2.17.22'!$1:$1048576,6,0)</f>
        <v>#N/A</v>
      </c>
      <c r="R1036" t="str">
        <f>VLOOKUP($A1036, [1]FA21_Ridership!$1:$1048576,11, 0)</f>
        <v>OAKLAND</v>
      </c>
      <c r="S1036" t="str">
        <f>VLOOKUP($A1036, [1]FA21_Ridership!$1:$1048576,12, 0)</f>
        <v>ALAMEDA</v>
      </c>
      <c r="T1036">
        <f>VLOOKUP($A1036, [1]FA21_Ridership!$1:$1048576,13, 0)</f>
        <v>3</v>
      </c>
      <c r="U1036">
        <f t="shared" si="81"/>
        <v>105</v>
      </c>
      <c r="V1036" s="67">
        <f t="shared" si="80"/>
        <v>0.246</v>
      </c>
      <c r="W1036">
        <v>0.14469499999999999</v>
      </c>
      <c r="X1036" s="67">
        <f t="shared" si="82"/>
        <v>2E-3</v>
      </c>
      <c r="Y1036">
        <v>6.1093000000000001E-2</v>
      </c>
      <c r="Z1036" s="67">
        <f t="shared" si="83"/>
        <v>0.111</v>
      </c>
      <c r="AA1036">
        <f>VLOOKUP($C1036,[1]Disability!$1:$1048576,5,FALSE)</f>
        <v>0</v>
      </c>
      <c r="AB1036" s="67">
        <f t="shared" si="84"/>
        <v>0</v>
      </c>
      <c r="AC1036" t="e">
        <f>VLOOKUP($A1036,#REF!,9,FALSE)</f>
        <v>#REF!</v>
      </c>
    </row>
    <row r="1037" spans="1:29">
      <c r="A1037">
        <v>56833</v>
      </c>
      <c r="B1037">
        <v>1036</v>
      </c>
      <c r="C1037">
        <v>1018020</v>
      </c>
      <c r="D1037" t="s">
        <v>4235</v>
      </c>
      <c r="E1037" t="s">
        <v>4236</v>
      </c>
      <c r="G1037" t="e">
        <f>VLOOKUP($H1037,[1]BRT!$1:$1048576,1,0)</f>
        <v>#N/A</v>
      </c>
      <c r="H1037" t="s">
        <v>5046</v>
      </c>
      <c r="I1037">
        <v>37.798969999999997</v>
      </c>
      <c r="J1037">
        <v>-122.187083</v>
      </c>
      <c r="K1037">
        <v>975</v>
      </c>
      <c r="L1037">
        <v>15</v>
      </c>
      <c r="M1037">
        <v>4</v>
      </c>
      <c r="N1037">
        <v>2</v>
      </c>
      <c r="O1037">
        <v>5</v>
      </c>
      <c r="P1037">
        <v>7</v>
      </c>
      <c r="Q1037" t="e">
        <f>VLOOKUP($A1037,'[1]SheltersALL_2.17.22'!$1:$1048576,6,0)</f>
        <v>#N/A</v>
      </c>
      <c r="R1037" t="str">
        <f>VLOOKUP($A1037, [1]FA21_Ridership!$1:$1048576,11, 0)</f>
        <v>OAKLAND</v>
      </c>
      <c r="S1037" t="str">
        <f>VLOOKUP($A1037, [1]FA21_Ridership!$1:$1048576,12, 0)</f>
        <v>ALAMEDA</v>
      </c>
      <c r="T1037">
        <f>VLOOKUP($A1037, [1]FA21_Ridership!$1:$1048576,13, 0)</f>
        <v>3</v>
      </c>
      <c r="U1037">
        <f t="shared" si="81"/>
        <v>105</v>
      </c>
      <c r="V1037" s="67">
        <f t="shared" si="80"/>
        <v>0.246</v>
      </c>
      <c r="W1037">
        <v>0.53412999999999999</v>
      </c>
      <c r="X1037" s="67">
        <f t="shared" si="82"/>
        <v>0.22800000000000001</v>
      </c>
      <c r="Y1037">
        <v>6.1433000000000001E-2</v>
      </c>
      <c r="Z1037" s="67">
        <f t="shared" si="83"/>
        <v>0.112</v>
      </c>
      <c r="AA1037">
        <f>VLOOKUP($C1037,[1]Disability!$1:$1048576,5,FALSE)</f>
        <v>0</v>
      </c>
      <c r="AB1037" s="67">
        <f t="shared" si="84"/>
        <v>0</v>
      </c>
      <c r="AC1037" t="e">
        <f>VLOOKUP($A1037,#REF!,9,FALSE)</f>
        <v>#REF!</v>
      </c>
    </row>
    <row r="1038" spans="1:29">
      <c r="A1038">
        <v>54771</v>
      </c>
      <c r="B1038">
        <v>1037</v>
      </c>
      <c r="C1038">
        <v>703920</v>
      </c>
      <c r="D1038" t="s">
        <v>4235</v>
      </c>
      <c r="E1038" t="s">
        <v>4236</v>
      </c>
      <c r="G1038" t="e">
        <f>VLOOKUP($H1038,[1]BRT!$1:$1048576,1,0)</f>
        <v>#N/A</v>
      </c>
      <c r="H1038" t="s">
        <v>5053</v>
      </c>
      <c r="I1038">
        <v>37.553558000000002</v>
      </c>
      <c r="J1038">
        <v>-121.984106</v>
      </c>
      <c r="K1038">
        <v>1075</v>
      </c>
      <c r="L1038">
        <v>21</v>
      </c>
      <c r="M1038">
        <v>2.8571428569999999</v>
      </c>
      <c r="N1038">
        <v>1</v>
      </c>
      <c r="O1038">
        <v>4</v>
      </c>
      <c r="P1038">
        <v>5</v>
      </c>
      <c r="Q1038" t="str">
        <f>VLOOKUP($A1038,'[1]SheltersALL_2.17.22'!$1:$1048576,6,0)</f>
        <v>Fremont</v>
      </c>
      <c r="R1038" t="str">
        <f>VLOOKUP($A1038, [1]FA21_Ridership!$1:$1048576,11, 0)</f>
        <v>FREMONT</v>
      </c>
      <c r="S1038" t="str">
        <f>VLOOKUP($A1038, [1]FA21_Ridership!$1:$1048576,12, 0)</f>
        <v>ALAMEDA</v>
      </c>
      <c r="T1038">
        <f>VLOOKUP($A1038, [1]FA21_Ridership!$1:$1048576,13, 0)</f>
        <v>5</v>
      </c>
      <c r="U1038">
        <f t="shared" si="81"/>
        <v>105</v>
      </c>
      <c r="V1038" s="67">
        <f t="shared" si="80"/>
        <v>0.246</v>
      </c>
      <c r="W1038">
        <v>0.938195</v>
      </c>
      <c r="X1038" s="67">
        <f t="shared" si="82"/>
        <v>0.85099999999999998</v>
      </c>
      <c r="Y1038">
        <v>8.2818000000000003E-2</v>
      </c>
      <c r="Z1038" s="67">
        <f t="shared" si="83"/>
        <v>0.182</v>
      </c>
      <c r="AA1038">
        <f>VLOOKUP($C1038,[1]Disability!$1:$1048576,5,FALSE)</f>
        <v>2</v>
      </c>
      <c r="AB1038" s="67">
        <f t="shared" si="84"/>
        <v>0.91600000000000004</v>
      </c>
      <c r="AC1038" t="e">
        <f>VLOOKUP($A1038,#REF!,9,FALSE)</f>
        <v>#REF!</v>
      </c>
    </row>
    <row r="1039" spans="1:29">
      <c r="A1039">
        <v>50290</v>
      </c>
      <c r="B1039">
        <v>1038</v>
      </c>
      <c r="C1039">
        <v>1500460</v>
      </c>
      <c r="D1039" t="s">
        <v>4235</v>
      </c>
      <c r="E1039" t="s">
        <v>4236</v>
      </c>
      <c r="G1039" t="e">
        <f>VLOOKUP($H1039,[1]BRT!$1:$1048576,1,0)</f>
        <v>#N/A</v>
      </c>
      <c r="H1039" t="s">
        <v>5054</v>
      </c>
      <c r="I1039">
        <v>37.719723000000002</v>
      </c>
      <c r="J1039">
        <v>-122.14475899999999</v>
      </c>
      <c r="K1039">
        <v>799</v>
      </c>
      <c r="L1039">
        <v>21.1</v>
      </c>
      <c r="M1039">
        <v>2.843601896</v>
      </c>
      <c r="N1039">
        <v>1</v>
      </c>
      <c r="O1039">
        <v>4</v>
      </c>
      <c r="P1039">
        <v>5</v>
      </c>
      <c r="Q1039" t="e">
        <f>VLOOKUP($A1039,'[1]SheltersALL_2.17.22'!$1:$1048576,6,0)</f>
        <v>#N/A</v>
      </c>
      <c r="R1039" t="str">
        <f>VLOOKUP($A1039, [1]FA21_Ridership!$1:$1048576,11, 0)</f>
        <v>SAN LEANDRO</v>
      </c>
      <c r="S1039" t="str">
        <f>VLOOKUP($A1039, [1]FA21_Ridership!$1:$1048576,12, 0)</f>
        <v>ALAMEDA</v>
      </c>
      <c r="T1039">
        <f>VLOOKUP($A1039, [1]FA21_Ridership!$1:$1048576,13, 0)</f>
        <v>3</v>
      </c>
      <c r="U1039">
        <f t="shared" si="81"/>
        <v>105.5</v>
      </c>
      <c r="V1039" s="67">
        <f t="shared" si="80"/>
        <v>0.249</v>
      </c>
      <c r="W1039">
        <v>0.68032800000000004</v>
      </c>
      <c r="X1039" s="67">
        <f t="shared" si="82"/>
        <v>0.38200000000000001</v>
      </c>
      <c r="Y1039">
        <v>0.53005500000000005</v>
      </c>
      <c r="Z1039" s="67">
        <f t="shared" si="83"/>
        <v>0.88800000000000001</v>
      </c>
      <c r="AA1039">
        <f>VLOOKUP($C1039,[1]Disability!$1:$1048576,5,FALSE)</f>
        <v>0</v>
      </c>
      <c r="AB1039" s="67">
        <f t="shared" si="84"/>
        <v>0</v>
      </c>
      <c r="AC1039" t="e">
        <f>VLOOKUP($A1039,#REF!,9,FALSE)</f>
        <v>#REF!</v>
      </c>
    </row>
    <row r="1040" spans="1:29">
      <c r="A1040">
        <v>59700</v>
      </c>
      <c r="B1040">
        <v>1039</v>
      </c>
      <c r="C1040">
        <v>706410</v>
      </c>
      <c r="D1040" t="s">
        <v>4235</v>
      </c>
      <c r="E1040" t="s">
        <v>4236</v>
      </c>
      <c r="G1040" t="e">
        <f>VLOOKUP($H1040,[1]BRT!$1:$1048576,1,0)</f>
        <v>#N/A</v>
      </c>
      <c r="H1040" t="s">
        <v>5055</v>
      </c>
      <c r="I1040">
        <v>37.481563000000001</v>
      </c>
      <c r="J1040">
        <v>-121.924588</v>
      </c>
      <c r="K1040">
        <v>1021</v>
      </c>
      <c r="L1040">
        <v>26.4</v>
      </c>
      <c r="M1040">
        <v>2.2727272730000001</v>
      </c>
      <c r="N1040">
        <v>3</v>
      </c>
      <c r="O1040">
        <v>1</v>
      </c>
      <c r="P1040">
        <v>4</v>
      </c>
      <c r="Q1040" t="e">
        <f>VLOOKUP($A1040,'[1]SheltersALL_2.17.22'!$1:$1048576,6,0)</f>
        <v>#N/A</v>
      </c>
      <c r="R1040" t="str">
        <f>VLOOKUP($A1040, [1]FA21_Ridership!$1:$1048576,11, 0)</f>
        <v>FREMONT</v>
      </c>
      <c r="S1040" t="str">
        <f>VLOOKUP($A1040, [1]FA21_Ridership!$1:$1048576,12, 0)</f>
        <v>ALAMEDA</v>
      </c>
      <c r="T1040">
        <f>VLOOKUP($A1040, [1]FA21_Ridership!$1:$1048576,13, 0)</f>
        <v>5</v>
      </c>
      <c r="U1040">
        <f t="shared" si="81"/>
        <v>105.6</v>
      </c>
      <c r="V1040" s="67">
        <f t="shared" si="80"/>
        <v>0.249</v>
      </c>
      <c r="W1040">
        <v>0.84065400000000001</v>
      </c>
      <c r="X1040" s="67">
        <f t="shared" si="82"/>
        <v>0.64900000000000002</v>
      </c>
      <c r="Y1040">
        <v>2.9111000000000001E-2</v>
      </c>
      <c r="Z1040" s="67">
        <f t="shared" si="83"/>
        <v>3.5999999999999997E-2</v>
      </c>
      <c r="AA1040">
        <f>VLOOKUP($C1040,[1]Disability!$1:$1048576,5,FALSE)</f>
        <v>0</v>
      </c>
      <c r="AB1040" s="67">
        <f t="shared" si="84"/>
        <v>0</v>
      </c>
      <c r="AC1040" t="e">
        <f>VLOOKUP($A1040,#REF!,9,FALSE)</f>
        <v>#REF!</v>
      </c>
    </row>
    <row r="1041" spans="1:29">
      <c r="A1041">
        <v>57338</v>
      </c>
      <c r="B1041">
        <v>1040</v>
      </c>
      <c r="C1041">
        <v>301860</v>
      </c>
      <c r="D1041" t="s">
        <v>4235</v>
      </c>
      <c r="E1041" t="s">
        <v>4236</v>
      </c>
      <c r="G1041" t="e">
        <f>VLOOKUP($H1041,[1]BRT!$1:$1048576,1,0)</f>
        <v>#N/A</v>
      </c>
      <c r="H1041" t="s">
        <v>5056</v>
      </c>
      <c r="I1041">
        <v>37.896479999999997</v>
      </c>
      <c r="J1041">
        <v>-122.28511</v>
      </c>
      <c r="K1041">
        <v>851</v>
      </c>
      <c r="L1041">
        <v>35.299999999999997</v>
      </c>
      <c r="M1041">
        <v>1.699716714</v>
      </c>
      <c r="N1041">
        <v>0</v>
      </c>
      <c r="O1041">
        <v>3</v>
      </c>
      <c r="P1041">
        <v>3</v>
      </c>
      <c r="Q1041" t="e">
        <f>VLOOKUP($A1041,'[1]SheltersALL_2.17.22'!$1:$1048576,6,0)</f>
        <v>#N/A</v>
      </c>
      <c r="R1041" t="str">
        <f>VLOOKUP($A1041, [1]FA21_Ridership!$1:$1048576,11, 0)</f>
        <v>BERKELEY</v>
      </c>
      <c r="S1041" t="str">
        <f>VLOOKUP($A1041, [1]FA21_Ridership!$1:$1048576,12, 0)</f>
        <v>ALAMEDA</v>
      </c>
      <c r="T1041">
        <f>VLOOKUP($A1041, [1]FA21_Ridership!$1:$1048576,13, 0)</f>
        <v>1</v>
      </c>
      <c r="U1041">
        <f t="shared" si="81"/>
        <v>105.89999999999999</v>
      </c>
      <c r="V1041" s="67">
        <f t="shared" si="80"/>
        <v>0.249</v>
      </c>
      <c r="W1041">
        <v>0.11838600000000001</v>
      </c>
      <c r="X1041" s="67">
        <f t="shared" si="82"/>
        <v>0</v>
      </c>
      <c r="Y1041">
        <v>4.1898999999999999E-2</v>
      </c>
      <c r="Z1041" s="67">
        <f t="shared" si="83"/>
        <v>5.0999999999999997E-2</v>
      </c>
      <c r="AA1041">
        <f>VLOOKUP($C1041,[1]Disability!$1:$1048576,5,FALSE)</f>
        <v>0</v>
      </c>
      <c r="AB1041" s="67">
        <f t="shared" si="84"/>
        <v>0</v>
      </c>
      <c r="AC1041" t="e">
        <f>VLOOKUP($A1041,#REF!,9,FALSE)</f>
        <v>#REF!</v>
      </c>
    </row>
    <row r="1042" spans="1:29">
      <c r="A1042">
        <v>59942</v>
      </c>
      <c r="B1042">
        <v>1041</v>
      </c>
      <c r="C1042">
        <v>500960</v>
      </c>
      <c r="D1042" t="s">
        <v>4235</v>
      </c>
      <c r="E1042" t="s">
        <v>4236</v>
      </c>
      <c r="G1042" t="e">
        <f>VLOOKUP($H1042,[1]BRT!$1:$1048576,1,0)</f>
        <v>#N/A</v>
      </c>
      <c r="H1042" t="s">
        <v>5057</v>
      </c>
      <c r="I1042">
        <v>37.904119999999999</v>
      </c>
      <c r="J1042">
        <v>-122.29140700000001</v>
      </c>
      <c r="K1042">
        <v>851</v>
      </c>
      <c r="L1042">
        <v>35.299999999999997</v>
      </c>
      <c r="M1042">
        <v>1.699716714</v>
      </c>
      <c r="N1042">
        <v>0</v>
      </c>
      <c r="O1042">
        <v>3</v>
      </c>
      <c r="P1042">
        <v>3</v>
      </c>
      <c r="Q1042" t="e">
        <f>VLOOKUP($A1042,'[1]SheltersALL_2.17.22'!$1:$1048576,6,0)</f>
        <v>#N/A</v>
      </c>
      <c r="R1042" t="str">
        <f>VLOOKUP($A1042, [1]FA21_Ridership!$1:$1048576,11, 0)</f>
        <v>EL CERRITO</v>
      </c>
      <c r="S1042" t="str">
        <f>VLOOKUP($A1042, [1]FA21_Ridership!$1:$1048576,12, 0)</f>
        <v>CONTRA COSTA</v>
      </c>
      <c r="T1042">
        <f>VLOOKUP($A1042, [1]FA21_Ridership!$1:$1048576,13, 0)</f>
        <v>1</v>
      </c>
      <c r="U1042">
        <f t="shared" si="81"/>
        <v>105.89999999999999</v>
      </c>
      <c r="V1042" s="67">
        <f t="shared" si="80"/>
        <v>0.249</v>
      </c>
      <c r="W1042">
        <v>0.412304</v>
      </c>
      <c r="X1042" s="67">
        <f t="shared" si="82"/>
        <v>0.13200000000000001</v>
      </c>
      <c r="Y1042">
        <v>0.116492</v>
      </c>
      <c r="Z1042" s="67">
        <f t="shared" si="83"/>
        <v>0.28999999999999998</v>
      </c>
      <c r="AA1042">
        <f>VLOOKUP($C1042,[1]Disability!$1:$1048576,5,FALSE)</f>
        <v>0</v>
      </c>
      <c r="AB1042" s="67">
        <f t="shared" si="84"/>
        <v>0</v>
      </c>
      <c r="AC1042" t="e">
        <f>VLOOKUP($A1042,#REF!,9,FALSE)</f>
        <v>#REF!</v>
      </c>
    </row>
    <row r="1043" spans="1:29">
      <c r="A1043">
        <v>55817</v>
      </c>
      <c r="B1043">
        <v>1042</v>
      </c>
      <c r="C1043">
        <v>300710</v>
      </c>
      <c r="D1043" t="s">
        <v>4235</v>
      </c>
      <c r="E1043" t="s">
        <v>4236</v>
      </c>
      <c r="G1043" t="e">
        <f>VLOOKUP($H1043,[1]BRT!$1:$1048576,1,0)</f>
        <v>#N/A</v>
      </c>
      <c r="H1043" t="s">
        <v>5058</v>
      </c>
      <c r="I1043">
        <v>37.851194999999997</v>
      </c>
      <c r="J1043">
        <v>-122.290464</v>
      </c>
      <c r="K1043">
        <v>96</v>
      </c>
      <c r="L1043">
        <v>53.6</v>
      </c>
      <c r="M1043">
        <v>1.119402985</v>
      </c>
      <c r="N1043">
        <v>0</v>
      </c>
      <c r="O1043">
        <v>2</v>
      </c>
      <c r="P1043">
        <v>2</v>
      </c>
      <c r="Q1043" t="e">
        <f>VLOOKUP($A1043,'[1]SheltersALL_2.17.22'!$1:$1048576,6,0)</f>
        <v>#N/A</v>
      </c>
      <c r="R1043" t="str">
        <f>VLOOKUP($A1043, [1]FA21_Ridership!$1:$1048576,11, 0)</f>
        <v>BERKELEY</v>
      </c>
      <c r="S1043" t="str">
        <f>VLOOKUP($A1043, [1]FA21_Ridership!$1:$1048576,12, 0)</f>
        <v>ALAMEDA</v>
      </c>
      <c r="T1043">
        <f>VLOOKUP($A1043, [1]FA21_Ridership!$1:$1048576,13, 0)</f>
        <v>1</v>
      </c>
      <c r="U1043">
        <f t="shared" si="81"/>
        <v>107.2</v>
      </c>
      <c r="V1043" s="67">
        <f t="shared" si="80"/>
        <v>0.25</v>
      </c>
      <c r="W1043">
        <v>0.31289899999999998</v>
      </c>
      <c r="X1043" s="67">
        <f t="shared" si="82"/>
        <v>7.5999999999999998E-2</v>
      </c>
      <c r="Y1043">
        <v>0.16028100000000001</v>
      </c>
      <c r="Z1043" s="67">
        <f t="shared" si="83"/>
        <v>0.38500000000000001</v>
      </c>
      <c r="AA1043">
        <f>VLOOKUP($C1043,[1]Disability!$1:$1048576,5,FALSE)</f>
        <v>0</v>
      </c>
      <c r="AB1043" s="67">
        <f t="shared" si="84"/>
        <v>0</v>
      </c>
      <c r="AC1043" t="e">
        <f>VLOOKUP($A1043,#REF!,9,FALSE)</f>
        <v>#REF!</v>
      </c>
    </row>
    <row r="1044" spans="1:29">
      <c r="A1044">
        <v>56771</v>
      </c>
      <c r="B1044">
        <v>1043</v>
      </c>
      <c r="C1044">
        <v>600030</v>
      </c>
      <c r="D1044" t="s">
        <v>4235</v>
      </c>
      <c r="E1044" t="s">
        <v>4236</v>
      </c>
      <c r="G1044" t="e">
        <f>VLOOKUP($H1044,[1]BRT!$1:$1048576,1,0)</f>
        <v>#N/A</v>
      </c>
      <c r="H1044" t="s">
        <v>5059</v>
      </c>
      <c r="I1044">
        <v>37.830188999999997</v>
      </c>
      <c r="J1044">
        <v>-122.283446</v>
      </c>
      <c r="K1044">
        <v>1200</v>
      </c>
      <c r="L1044">
        <v>18</v>
      </c>
      <c r="M1044">
        <v>3.3333333330000001</v>
      </c>
      <c r="N1044">
        <v>4</v>
      </c>
      <c r="O1044">
        <v>2</v>
      </c>
      <c r="P1044">
        <v>6</v>
      </c>
      <c r="Q1044" t="e">
        <f>VLOOKUP($A1044,'[1]SheltersALL_2.17.22'!$1:$1048576,6,0)</f>
        <v>#N/A</v>
      </c>
      <c r="R1044" t="str">
        <f>VLOOKUP($A1044, [1]FA21_Ridership!$1:$1048576,11, 0)</f>
        <v>EMERYVILLE</v>
      </c>
      <c r="S1044" t="str">
        <f>VLOOKUP($A1044, [1]FA21_Ridership!$1:$1048576,12, 0)</f>
        <v>ALAMEDA</v>
      </c>
      <c r="T1044">
        <f>VLOOKUP($A1044, [1]FA21_Ridership!$1:$1048576,13, 0)</f>
        <v>2</v>
      </c>
      <c r="U1044">
        <f t="shared" si="81"/>
        <v>108</v>
      </c>
      <c r="V1044" s="67">
        <f t="shared" si="80"/>
        <v>0.25</v>
      </c>
      <c r="W1044">
        <v>0.59630099999999997</v>
      </c>
      <c r="X1044" s="67">
        <f t="shared" si="82"/>
        <v>0.28199999999999997</v>
      </c>
      <c r="Y1044">
        <v>0.29230800000000001</v>
      </c>
      <c r="Z1044" s="67">
        <f t="shared" si="83"/>
        <v>0.624</v>
      </c>
      <c r="AA1044">
        <f>VLOOKUP($C1044,[1]Disability!$1:$1048576,5,FALSE)</f>
        <v>1</v>
      </c>
      <c r="AB1044" s="67">
        <f t="shared" si="84"/>
        <v>0.72499999999999998</v>
      </c>
      <c r="AC1044" t="e">
        <f>VLOOKUP($A1044,#REF!,9,FALSE)</f>
        <v>#REF!</v>
      </c>
    </row>
    <row r="1045" spans="1:29">
      <c r="A1045">
        <v>55495</v>
      </c>
      <c r="B1045">
        <v>1044</v>
      </c>
      <c r="C1045">
        <v>1021080</v>
      </c>
      <c r="D1045" t="s">
        <v>4235</v>
      </c>
      <c r="E1045" t="s">
        <v>4236</v>
      </c>
      <c r="G1045" t="e">
        <f>VLOOKUP($H1045,[1]BRT!$1:$1048576,1,0)</f>
        <v>#N/A</v>
      </c>
      <c r="H1045" t="s">
        <v>5060</v>
      </c>
      <c r="I1045">
        <v>37.821514999999998</v>
      </c>
      <c r="J1045">
        <v>-122.254789</v>
      </c>
      <c r="K1045">
        <v>1174</v>
      </c>
      <c r="L1045">
        <v>18</v>
      </c>
      <c r="M1045">
        <v>3.3333333330000001</v>
      </c>
      <c r="N1045">
        <v>3</v>
      </c>
      <c r="O1045">
        <v>3</v>
      </c>
      <c r="P1045">
        <v>6</v>
      </c>
      <c r="Q1045" t="e">
        <f>VLOOKUP($A1045,'[1]SheltersALL_2.17.22'!$1:$1048576,6,0)</f>
        <v>#N/A</v>
      </c>
      <c r="R1045" t="str">
        <f>VLOOKUP($A1045, [1]FA21_Ridership!$1:$1048576,11, 0)</f>
        <v>OAKLAND</v>
      </c>
      <c r="S1045" t="str">
        <f>VLOOKUP($A1045, [1]FA21_Ridership!$1:$1048576,12, 0)</f>
        <v>ALAMEDA</v>
      </c>
      <c r="T1045">
        <f>VLOOKUP($A1045, [1]FA21_Ridership!$1:$1048576,13, 0)</f>
        <v>2</v>
      </c>
      <c r="U1045">
        <f t="shared" si="81"/>
        <v>108</v>
      </c>
      <c r="V1045" s="67">
        <f t="shared" si="80"/>
        <v>0.25</v>
      </c>
      <c r="W1045">
        <v>0.67488400000000004</v>
      </c>
      <c r="X1045" s="67">
        <f t="shared" si="82"/>
        <v>0.36499999999999999</v>
      </c>
      <c r="Y1045">
        <v>0.57164899999999996</v>
      </c>
      <c r="Z1045" s="67">
        <f t="shared" si="83"/>
        <v>0.91700000000000004</v>
      </c>
      <c r="AA1045">
        <f>VLOOKUP($C1045,[1]Disability!$1:$1048576,5,FALSE)</f>
        <v>0</v>
      </c>
      <c r="AB1045" s="67">
        <f t="shared" si="84"/>
        <v>0</v>
      </c>
      <c r="AC1045" t="e">
        <f>VLOOKUP($A1045,#REF!,9,FALSE)</f>
        <v>#REF!</v>
      </c>
    </row>
    <row r="1046" spans="1:29">
      <c r="A1046">
        <v>58894</v>
      </c>
      <c r="B1046">
        <v>1045</v>
      </c>
      <c r="C1046">
        <v>1003500</v>
      </c>
      <c r="D1046" t="s">
        <v>4235</v>
      </c>
      <c r="E1046" t="s">
        <v>4236</v>
      </c>
      <c r="G1046" t="e">
        <f>VLOOKUP($H1046,[1]BRT!$1:$1048576,1,0)</f>
        <v>#N/A</v>
      </c>
      <c r="H1046" t="s">
        <v>5061</v>
      </c>
      <c r="I1046">
        <v>37.796961000000003</v>
      </c>
      <c r="J1046">
        <v>-122.26799699999999</v>
      </c>
      <c r="K1046">
        <v>1107</v>
      </c>
      <c r="L1046">
        <v>18</v>
      </c>
      <c r="M1046">
        <v>3.3333333330000001</v>
      </c>
      <c r="N1046">
        <v>3</v>
      </c>
      <c r="O1046">
        <v>3</v>
      </c>
      <c r="P1046">
        <v>6</v>
      </c>
      <c r="Q1046" t="e">
        <f>VLOOKUP($A1046,'[1]SheltersALL_2.17.22'!$1:$1048576,6,0)</f>
        <v>#N/A</v>
      </c>
      <c r="R1046" t="str">
        <f>VLOOKUP($A1046, [1]FA21_Ridership!$1:$1048576,11, 0)</f>
        <v>OAKLAND</v>
      </c>
      <c r="S1046" t="str">
        <f>VLOOKUP($A1046, [1]FA21_Ridership!$1:$1048576,12, 0)</f>
        <v>ALAMEDA</v>
      </c>
      <c r="T1046">
        <f>VLOOKUP($A1046, [1]FA21_Ridership!$1:$1048576,13, 0)</f>
        <v>2</v>
      </c>
      <c r="U1046">
        <f t="shared" si="81"/>
        <v>108</v>
      </c>
      <c r="V1046" s="67">
        <f t="shared" si="80"/>
        <v>0.25</v>
      </c>
      <c r="W1046">
        <v>0.85901400000000006</v>
      </c>
      <c r="X1046" s="67">
        <f t="shared" si="82"/>
        <v>0.69799999999999995</v>
      </c>
      <c r="Y1046">
        <v>0.62461800000000001</v>
      </c>
      <c r="Z1046" s="67">
        <f t="shared" si="83"/>
        <v>0.94799999999999995</v>
      </c>
      <c r="AA1046">
        <f>VLOOKUP($C1046,[1]Disability!$1:$1048576,5,FALSE)</f>
        <v>3</v>
      </c>
      <c r="AB1046" s="67">
        <f t="shared" si="84"/>
        <v>0.96499999999999997</v>
      </c>
      <c r="AC1046" t="e">
        <f>VLOOKUP($A1046,#REF!,9,FALSE)</f>
        <v>#REF!</v>
      </c>
    </row>
    <row r="1047" spans="1:29">
      <c r="A1047">
        <v>51528</v>
      </c>
      <c r="B1047">
        <v>1046</v>
      </c>
      <c r="C1047">
        <v>9903480</v>
      </c>
      <c r="D1047" t="s">
        <v>4235</v>
      </c>
      <c r="E1047" t="s">
        <v>4236</v>
      </c>
      <c r="G1047" t="e">
        <f>VLOOKUP($H1047,[1]BRT!$1:$1048576,1,0)</f>
        <v>#N/A</v>
      </c>
      <c r="H1047" t="s">
        <v>5062</v>
      </c>
      <c r="I1047">
        <v>37.804172000000001</v>
      </c>
      <c r="J1047">
        <v>-122.274889</v>
      </c>
      <c r="K1047">
        <v>1139</v>
      </c>
      <c r="L1047">
        <v>9</v>
      </c>
      <c r="M1047">
        <v>6.6666666670000003</v>
      </c>
      <c r="N1047">
        <v>6</v>
      </c>
      <c r="O1047">
        <v>6</v>
      </c>
      <c r="P1047">
        <v>12</v>
      </c>
      <c r="Q1047" t="e">
        <f>VLOOKUP($A1047,'[1]SheltersALL_2.17.22'!$1:$1048576,6,0)</f>
        <v>#N/A</v>
      </c>
      <c r="R1047" t="str">
        <f>VLOOKUP($A1047, [1]FA21_Ridership!$1:$1048576,11, 0)</f>
        <v>OAKLAND</v>
      </c>
      <c r="S1047" t="str">
        <f>VLOOKUP($A1047, [1]FA21_Ridership!$1:$1048576,12, 0)</f>
        <v>ALAMEDA</v>
      </c>
      <c r="T1047">
        <f>VLOOKUP($A1047, [1]FA21_Ridership!$1:$1048576,13, 0)</f>
        <v>2</v>
      </c>
      <c r="U1047">
        <f t="shared" si="81"/>
        <v>108</v>
      </c>
      <c r="V1047" s="67">
        <f t="shared" si="80"/>
        <v>0.25</v>
      </c>
      <c r="W1047">
        <v>0.72156100000000001</v>
      </c>
      <c r="X1047" s="67">
        <f t="shared" si="82"/>
        <v>0.434</v>
      </c>
      <c r="Y1047">
        <v>0.41556300000000002</v>
      </c>
      <c r="Z1047" s="67">
        <f t="shared" si="83"/>
        <v>0.77400000000000002</v>
      </c>
      <c r="AA1047">
        <f>VLOOKUP($C1047,[1]Disability!$1:$1048576,5,FALSE)</f>
        <v>5</v>
      </c>
      <c r="AB1047" s="67">
        <f t="shared" si="84"/>
        <v>0.98599999999999999</v>
      </c>
      <c r="AC1047" t="e">
        <f>VLOOKUP($A1047,#REF!,9,FALSE)</f>
        <v>#REF!</v>
      </c>
    </row>
    <row r="1048" spans="1:29">
      <c r="A1048">
        <v>51699</v>
      </c>
      <c r="B1048">
        <v>1047</v>
      </c>
      <c r="C1048">
        <v>304560</v>
      </c>
      <c r="D1048" t="s">
        <v>4235</v>
      </c>
      <c r="E1048" t="s">
        <v>4236</v>
      </c>
      <c r="G1048" t="e">
        <f>VLOOKUP($H1048,[1]BRT!$1:$1048576,1,0)</f>
        <v>#N/A</v>
      </c>
      <c r="H1048" t="s">
        <v>5063</v>
      </c>
      <c r="I1048">
        <v>37.856425999999999</v>
      </c>
      <c r="J1048">
        <v>-122.28791099999999</v>
      </c>
      <c r="K1048">
        <v>1401</v>
      </c>
      <c r="L1048">
        <v>21.6</v>
      </c>
      <c r="M1048">
        <v>2.7777777779999999</v>
      </c>
      <c r="N1048">
        <v>2</v>
      </c>
      <c r="O1048">
        <v>3</v>
      </c>
      <c r="P1048">
        <v>5</v>
      </c>
      <c r="Q1048" t="e">
        <f>VLOOKUP($A1048,'[1]SheltersALL_2.17.22'!$1:$1048576,6,0)</f>
        <v>#N/A</v>
      </c>
      <c r="R1048" t="str">
        <f>VLOOKUP($A1048, [1]FA21_Ridership!$1:$1048576,11, 0)</f>
        <v>BERKELEY</v>
      </c>
      <c r="S1048" t="str">
        <f>VLOOKUP($A1048, [1]FA21_Ridership!$1:$1048576,12, 0)</f>
        <v>ALAMEDA</v>
      </c>
      <c r="T1048">
        <f>VLOOKUP($A1048, [1]FA21_Ridership!$1:$1048576,13, 0)</f>
        <v>1</v>
      </c>
      <c r="U1048">
        <f t="shared" si="81"/>
        <v>108</v>
      </c>
      <c r="V1048" s="67">
        <f t="shared" si="80"/>
        <v>0.25</v>
      </c>
      <c r="W1048">
        <v>0.42446699999999998</v>
      </c>
      <c r="X1048" s="67">
        <f t="shared" si="82"/>
        <v>0.14099999999999999</v>
      </c>
      <c r="Y1048">
        <v>0.160334</v>
      </c>
      <c r="Z1048" s="67">
        <f t="shared" si="83"/>
        <v>0.39100000000000001</v>
      </c>
      <c r="AA1048">
        <f>VLOOKUP($C1048,[1]Disability!$1:$1048576,5,FALSE)</f>
        <v>0</v>
      </c>
      <c r="AB1048" s="67">
        <f t="shared" si="84"/>
        <v>0</v>
      </c>
      <c r="AC1048" t="e">
        <f>VLOOKUP($A1048,#REF!,9,FALSE)</f>
        <v>#REF!</v>
      </c>
    </row>
    <row r="1049" spans="1:29">
      <c r="A1049">
        <v>55701</v>
      </c>
      <c r="B1049">
        <v>1048</v>
      </c>
      <c r="C1049">
        <v>304650</v>
      </c>
      <c r="D1049" t="s">
        <v>4235</v>
      </c>
      <c r="E1049" t="s">
        <v>4236</v>
      </c>
      <c r="G1049" t="e">
        <f>VLOOKUP($H1049,[1]BRT!$1:$1048576,1,0)</f>
        <v>#N/A</v>
      </c>
      <c r="H1049" t="s">
        <v>5024</v>
      </c>
      <c r="I1049">
        <v>37.859316</v>
      </c>
      <c r="J1049">
        <v>-122.288856</v>
      </c>
      <c r="K1049">
        <v>1401</v>
      </c>
      <c r="L1049">
        <v>21.6</v>
      </c>
      <c r="M1049">
        <v>2.7777777779999999</v>
      </c>
      <c r="N1049">
        <v>2</v>
      </c>
      <c r="O1049">
        <v>3</v>
      </c>
      <c r="P1049">
        <v>5</v>
      </c>
      <c r="Q1049" t="e">
        <f>VLOOKUP($A1049,'[1]SheltersALL_2.17.22'!$1:$1048576,6,0)</f>
        <v>#N/A</v>
      </c>
      <c r="R1049" t="str">
        <f>VLOOKUP($A1049, [1]FA21_Ridership!$1:$1048576,11, 0)</f>
        <v>BERKELEY</v>
      </c>
      <c r="S1049" t="str">
        <f>VLOOKUP($A1049, [1]FA21_Ridership!$1:$1048576,12, 0)</f>
        <v>ALAMEDA</v>
      </c>
      <c r="T1049">
        <f>VLOOKUP($A1049, [1]FA21_Ridership!$1:$1048576,13, 0)</f>
        <v>1</v>
      </c>
      <c r="U1049">
        <f t="shared" si="81"/>
        <v>108</v>
      </c>
      <c r="V1049" s="67">
        <f t="shared" si="80"/>
        <v>0.25</v>
      </c>
      <c r="W1049">
        <v>0.63519300000000001</v>
      </c>
      <c r="X1049" s="67">
        <f t="shared" si="82"/>
        <v>0.32900000000000001</v>
      </c>
      <c r="Y1049">
        <v>0.20171700000000001</v>
      </c>
      <c r="Z1049" s="67">
        <f t="shared" si="83"/>
        <v>0.48199999999999998</v>
      </c>
      <c r="AA1049">
        <f>VLOOKUP($C1049,[1]Disability!$1:$1048576,5,FALSE)</f>
        <v>0</v>
      </c>
      <c r="AB1049" s="67">
        <f t="shared" si="84"/>
        <v>0</v>
      </c>
      <c r="AC1049" t="e">
        <f>VLOOKUP($A1049,#REF!,9,FALSE)</f>
        <v>#REF!</v>
      </c>
    </row>
    <row r="1050" spans="1:29">
      <c r="A1050">
        <v>55267</v>
      </c>
      <c r="B1050">
        <v>1049</v>
      </c>
      <c r="C1050">
        <v>304440</v>
      </c>
      <c r="D1050" t="s">
        <v>4235</v>
      </c>
      <c r="E1050" t="s">
        <v>4236</v>
      </c>
      <c r="G1050" t="e">
        <f>VLOOKUP($H1050,[1]BRT!$1:$1048576,1,0)</f>
        <v>#N/A</v>
      </c>
      <c r="H1050" t="s">
        <v>5064</v>
      </c>
      <c r="I1050">
        <v>37.864815999999998</v>
      </c>
      <c r="J1050">
        <v>-122.290631</v>
      </c>
      <c r="K1050">
        <v>1401</v>
      </c>
      <c r="L1050">
        <v>21.6</v>
      </c>
      <c r="M1050">
        <v>2.7777777779999999</v>
      </c>
      <c r="N1050">
        <v>2</v>
      </c>
      <c r="O1050">
        <v>3</v>
      </c>
      <c r="P1050">
        <v>5</v>
      </c>
      <c r="Q1050" t="e">
        <f>VLOOKUP($A1050,'[1]SheltersALL_2.17.22'!$1:$1048576,6,0)</f>
        <v>#N/A</v>
      </c>
      <c r="R1050" t="str">
        <f>VLOOKUP($A1050, [1]FA21_Ridership!$1:$1048576,11, 0)</f>
        <v>BERKELEY</v>
      </c>
      <c r="S1050" t="str">
        <f>VLOOKUP($A1050, [1]FA21_Ridership!$1:$1048576,12, 0)</f>
        <v>ALAMEDA</v>
      </c>
      <c r="T1050">
        <f>VLOOKUP($A1050, [1]FA21_Ridership!$1:$1048576,13, 0)</f>
        <v>1</v>
      </c>
      <c r="U1050">
        <f t="shared" si="81"/>
        <v>108</v>
      </c>
      <c r="V1050" s="67">
        <f t="shared" si="80"/>
        <v>0.25</v>
      </c>
      <c r="W1050">
        <v>0.46982800000000002</v>
      </c>
      <c r="X1050" s="67">
        <f t="shared" si="82"/>
        <v>0.16600000000000001</v>
      </c>
      <c r="Y1050">
        <v>0.19181000000000001</v>
      </c>
      <c r="Z1050" s="67">
        <f t="shared" si="83"/>
        <v>0.46</v>
      </c>
      <c r="AA1050">
        <f>VLOOKUP($C1050,[1]Disability!$1:$1048576,5,FALSE)</f>
        <v>0</v>
      </c>
      <c r="AB1050" s="67">
        <f t="shared" si="84"/>
        <v>0</v>
      </c>
      <c r="AC1050" t="e">
        <f>VLOOKUP($A1050,#REF!,9,FALSE)</f>
        <v>#REF!</v>
      </c>
    </row>
    <row r="1051" spans="1:29">
      <c r="A1051">
        <v>57885</v>
      </c>
      <c r="B1051">
        <v>1050</v>
      </c>
      <c r="C1051">
        <v>1014780</v>
      </c>
      <c r="D1051" t="s">
        <v>4235</v>
      </c>
      <c r="E1051" t="s">
        <v>4236</v>
      </c>
      <c r="G1051" t="e">
        <f>VLOOKUP($H1051,[1]BRT!$1:$1048576,1,0)</f>
        <v>#N/A</v>
      </c>
      <c r="H1051" t="s">
        <v>5065</v>
      </c>
      <c r="I1051">
        <v>37.800482000000002</v>
      </c>
      <c r="J1051">
        <v>-122.229193</v>
      </c>
      <c r="K1051">
        <v>1434</v>
      </c>
      <c r="L1051">
        <v>18</v>
      </c>
      <c r="M1051">
        <v>3.3333333330000001</v>
      </c>
      <c r="N1051">
        <v>2</v>
      </c>
      <c r="O1051">
        <v>4</v>
      </c>
      <c r="P1051">
        <v>6</v>
      </c>
      <c r="Q1051" t="e">
        <f>VLOOKUP($A1051,'[1]SheltersALL_2.17.22'!$1:$1048576,6,0)</f>
        <v>#N/A</v>
      </c>
      <c r="R1051" t="str">
        <f>VLOOKUP($A1051, [1]FA21_Ridership!$1:$1048576,11, 0)</f>
        <v>OAKLAND</v>
      </c>
      <c r="S1051" t="str">
        <f>VLOOKUP($A1051, [1]FA21_Ridership!$1:$1048576,12, 0)</f>
        <v>ALAMEDA</v>
      </c>
      <c r="T1051">
        <f>VLOOKUP($A1051, [1]FA21_Ridership!$1:$1048576,13, 0)</f>
        <v>2</v>
      </c>
      <c r="U1051">
        <f t="shared" si="81"/>
        <v>108</v>
      </c>
      <c r="V1051" s="67">
        <f t="shared" si="80"/>
        <v>0.25</v>
      </c>
      <c r="W1051">
        <v>0.84588300000000005</v>
      </c>
      <c r="X1051" s="67">
        <f t="shared" si="82"/>
        <v>0.66300000000000003</v>
      </c>
      <c r="Y1051">
        <v>0.49261100000000002</v>
      </c>
      <c r="Z1051" s="67">
        <f t="shared" si="83"/>
        <v>0.85299999999999998</v>
      </c>
      <c r="AA1051">
        <f>VLOOKUP($C1051,[1]Disability!$1:$1048576,5,FALSE)</f>
        <v>2</v>
      </c>
      <c r="AB1051" s="67">
        <f t="shared" si="84"/>
        <v>0.91600000000000004</v>
      </c>
      <c r="AC1051" t="e">
        <f>VLOOKUP($A1051,#REF!,9,FALSE)</f>
        <v>#REF!</v>
      </c>
    </row>
    <row r="1052" spans="1:29">
      <c r="A1052">
        <v>52283</v>
      </c>
      <c r="B1052">
        <v>1051</v>
      </c>
      <c r="C1052">
        <v>1018410</v>
      </c>
      <c r="D1052" t="s">
        <v>4235</v>
      </c>
      <c r="E1052" t="s">
        <v>4236</v>
      </c>
      <c r="G1052" t="e">
        <f>VLOOKUP($H1052,[1]BRT!$1:$1048576,1,0)</f>
        <v>#N/A</v>
      </c>
      <c r="H1052" t="s">
        <v>5066</v>
      </c>
      <c r="I1052">
        <v>37.848745999999998</v>
      </c>
      <c r="J1052">
        <v>-122.285453</v>
      </c>
      <c r="K1052">
        <v>1401</v>
      </c>
      <c r="L1052">
        <v>21.6</v>
      </c>
      <c r="M1052">
        <v>2.7777777779999999</v>
      </c>
      <c r="N1052">
        <v>1</v>
      </c>
      <c r="O1052">
        <v>4</v>
      </c>
      <c r="P1052">
        <v>5</v>
      </c>
      <c r="Q1052" t="e">
        <f>VLOOKUP($A1052,'[1]SheltersALL_2.17.22'!$1:$1048576,6,0)</f>
        <v>#N/A</v>
      </c>
      <c r="R1052" t="str">
        <f>VLOOKUP($A1052, [1]FA21_Ridership!$1:$1048576,11, 0)</f>
        <v>OAKLAND</v>
      </c>
      <c r="S1052" t="str">
        <f>VLOOKUP($A1052, [1]FA21_Ridership!$1:$1048576,12, 0)</f>
        <v>ALAMEDA</v>
      </c>
      <c r="T1052">
        <f>VLOOKUP($A1052, [1]FA21_Ridership!$1:$1048576,13, 0)</f>
        <v>2</v>
      </c>
      <c r="U1052">
        <f t="shared" si="81"/>
        <v>108</v>
      </c>
      <c r="V1052" s="67">
        <f t="shared" si="80"/>
        <v>0.25</v>
      </c>
      <c r="W1052">
        <v>0.66779200000000005</v>
      </c>
      <c r="X1052" s="67">
        <f t="shared" si="82"/>
        <v>0.35799999999999998</v>
      </c>
      <c r="Y1052">
        <v>0.28561799999999998</v>
      </c>
      <c r="Z1052" s="67">
        <f t="shared" si="83"/>
        <v>0.61599999999999999</v>
      </c>
      <c r="AA1052">
        <f>VLOOKUP($C1052,[1]Disability!$1:$1048576,5,FALSE)</f>
        <v>0</v>
      </c>
      <c r="AB1052" s="67">
        <f t="shared" si="84"/>
        <v>0</v>
      </c>
      <c r="AC1052" t="e">
        <f>VLOOKUP($A1052,#REF!,9,FALSE)</f>
        <v>#REF!</v>
      </c>
    </row>
    <row r="1053" spans="1:29">
      <c r="A1053">
        <v>59950</v>
      </c>
      <c r="B1053">
        <v>1052</v>
      </c>
      <c r="C1053">
        <v>1018730</v>
      </c>
      <c r="D1053" t="s">
        <v>4235</v>
      </c>
      <c r="E1053" t="s">
        <v>4236</v>
      </c>
      <c r="G1053" t="e">
        <f>VLOOKUP($H1053,[1]BRT!$1:$1048576,1,0)</f>
        <v>#N/A</v>
      </c>
      <c r="H1053" t="s">
        <v>4874</v>
      </c>
      <c r="I1053">
        <v>37.775897999999998</v>
      </c>
      <c r="J1053">
        <v>-122.184747</v>
      </c>
      <c r="K1053">
        <v>1434</v>
      </c>
      <c r="L1053">
        <v>18</v>
      </c>
      <c r="M1053">
        <v>3.3333333330000001</v>
      </c>
      <c r="N1053">
        <v>1</v>
      </c>
      <c r="O1053">
        <v>5</v>
      </c>
      <c r="P1053">
        <v>6</v>
      </c>
      <c r="Q1053" t="e">
        <f>VLOOKUP($A1053,'[1]SheltersALL_2.17.22'!$1:$1048576,6,0)</f>
        <v>#N/A</v>
      </c>
      <c r="R1053" t="str">
        <f>VLOOKUP($A1053, [1]FA21_Ridership!$1:$1048576,11, 0)</f>
        <v>OAKLAND</v>
      </c>
      <c r="S1053" t="str">
        <f>VLOOKUP($A1053, [1]FA21_Ridership!$1:$1048576,12, 0)</f>
        <v>ALAMEDA</v>
      </c>
      <c r="T1053">
        <f>VLOOKUP($A1053, [1]FA21_Ridership!$1:$1048576,13, 0)</f>
        <v>3</v>
      </c>
      <c r="U1053">
        <f t="shared" si="81"/>
        <v>108</v>
      </c>
      <c r="V1053" s="67">
        <f t="shared" si="80"/>
        <v>0.25</v>
      </c>
      <c r="W1053">
        <v>0.86470599999999997</v>
      </c>
      <c r="X1053" s="67">
        <f t="shared" si="82"/>
        <v>0.70299999999999996</v>
      </c>
      <c r="Y1053">
        <v>0.19411800000000001</v>
      </c>
      <c r="Z1053" s="67">
        <f t="shared" si="83"/>
        <v>0.46300000000000002</v>
      </c>
      <c r="AA1053">
        <f>VLOOKUP($C1053,[1]Disability!$1:$1048576,5,FALSE)</f>
        <v>0</v>
      </c>
      <c r="AB1053" s="67">
        <f t="shared" si="84"/>
        <v>0</v>
      </c>
      <c r="AC1053" t="e">
        <f>VLOOKUP($A1053,#REF!,9,FALSE)</f>
        <v>#REF!</v>
      </c>
    </row>
    <row r="1054" spans="1:29">
      <c r="A1054">
        <v>55978</v>
      </c>
      <c r="B1054">
        <v>1053</v>
      </c>
      <c r="C1054">
        <v>200420</v>
      </c>
      <c r="D1054" t="s">
        <v>4235</v>
      </c>
      <c r="E1054" t="s">
        <v>4236</v>
      </c>
      <c r="G1054" t="e">
        <f>VLOOKUP($H1054,[1]BRT!$1:$1048576,1,0)</f>
        <v>#N/A</v>
      </c>
      <c r="H1054" t="s">
        <v>5067</v>
      </c>
      <c r="I1054">
        <v>37.884827000000001</v>
      </c>
      <c r="J1054">
        <v>-122.297068</v>
      </c>
      <c r="K1054">
        <v>1365</v>
      </c>
      <c r="L1054">
        <v>22</v>
      </c>
      <c r="M1054">
        <v>2.7272727269999999</v>
      </c>
      <c r="N1054">
        <v>2</v>
      </c>
      <c r="O1054">
        <v>3</v>
      </c>
      <c r="P1054">
        <v>5</v>
      </c>
      <c r="Q1054" t="e">
        <f>VLOOKUP($A1054,'[1]SheltersALL_2.17.22'!$1:$1048576,6,0)</f>
        <v>#N/A</v>
      </c>
      <c r="R1054" t="str">
        <f>VLOOKUP($A1054, [1]FA21_Ridership!$1:$1048576,11, 0)</f>
        <v>ALBANY</v>
      </c>
      <c r="S1054" t="str">
        <f>VLOOKUP($A1054, [1]FA21_Ridership!$1:$1048576,12, 0)</f>
        <v>ALAMEDA</v>
      </c>
      <c r="T1054">
        <f>VLOOKUP($A1054, [1]FA21_Ridership!$1:$1048576,13, 0)</f>
        <v>1</v>
      </c>
      <c r="U1054">
        <f t="shared" si="81"/>
        <v>110</v>
      </c>
      <c r="V1054" s="67">
        <f t="shared" si="80"/>
        <v>0.252</v>
      </c>
      <c r="W1054">
        <v>0.51337200000000005</v>
      </c>
      <c r="X1054" s="67">
        <f t="shared" si="82"/>
        <v>0.20699999999999999</v>
      </c>
      <c r="Y1054">
        <v>0.135682</v>
      </c>
      <c r="Z1054" s="67">
        <f t="shared" si="83"/>
        <v>0.33200000000000002</v>
      </c>
      <c r="AA1054">
        <f>VLOOKUP($C1054,[1]Disability!$1:$1048576,5,FALSE)</f>
        <v>1</v>
      </c>
      <c r="AB1054" s="67">
        <f t="shared" si="84"/>
        <v>0.72499999999999998</v>
      </c>
      <c r="AC1054" t="e">
        <f>VLOOKUP($A1054,#REF!,9,FALSE)</f>
        <v>#REF!</v>
      </c>
    </row>
    <row r="1055" spans="1:29">
      <c r="A1055">
        <v>58665</v>
      </c>
      <c r="B1055">
        <v>1054</v>
      </c>
      <c r="C1055">
        <v>1302300</v>
      </c>
      <c r="D1055" t="s">
        <v>4235</v>
      </c>
      <c r="E1055" t="s">
        <v>4236</v>
      </c>
      <c r="G1055" t="e">
        <f>VLOOKUP($H1055,[1]BRT!$1:$1048576,1,0)</f>
        <v>#N/A</v>
      </c>
      <c r="H1055" t="s">
        <v>5068</v>
      </c>
      <c r="I1055">
        <v>37.934472</v>
      </c>
      <c r="J1055">
        <v>-122.33799500000001</v>
      </c>
      <c r="K1055">
        <v>1313</v>
      </c>
      <c r="L1055">
        <v>37.200000000000003</v>
      </c>
      <c r="M1055">
        <v>1.612903226</v>
      </c>
      <c r="N1055">
        <v>2</v>
      </c>
      <c r="O1055">
        <v>1</v>
      </c>
      <c r="P1055">
        <v>3</v>
      </c>
      <c r="Q1055" t="e">
        <f>VLOOKUP($A1055,'[1]SheltersALL_2.17.22'!$1:$1048576,6,0)</f>
        <v>#N/A</v>
      </c>
      <c r="R1055" t="str">
        <f>VLOOKUP($A1055, [1]FA21_Ridership!$1:$1048576,11, 0)</f>
        <v>RICHMOND</v>
      </c>
      <c r="S1055" t="str">
        <f>VLOOKUP($A1055, [1]FA21_Ridership!$1:$1048576,12, 0)</f>
        <v>CONTRA COSTA</v>
      </c>
      <c r="T1055">
        <f>VLOOKUP($A1055, [1]FA21_Ridership!$1:$1048576,13, 0)</f>
        <v>1</v>
      </c>
      <c r="U1055">
        <f t="shared" si="81"/>
        <v>111.60000000000001</v>
      </c>
      <c r="V1055" s="67">
        <f t="shared" si="80"/>
        <v>0.253</v>
      </c>
      <c r="W1055">
        <v>0.857039</v>
      </c>
      <c r="X1055" s="67">
        <f t="shared" si="82"/>
        <v>0.69099999999999995</v>
      </c>
      <c r="Y1055">
        <v>0.315828</v>
      </c>
      <c r="Z1055" s="67">
        <f t="shared" si="83"/>
        <v>0.65100000000000002</v>
      </c>
      <c r="AA1055">
        <f>VLOOKUP($C1055,[1]Disability!$1:$1048576,5,FALSE)</f>
        <v>0</v>
      </c>
      <c r="AB1055" s="67">
        <f t="shared" si="84"/>
        <v>0</v>
      </c>
      <c r="AC1055" t="e">
        <f>VLOOKUP($A1055,#REF!,9,FALSE)</f>
        <v>#REF!</v>
      </c>
    </row>
    <row r="1056" spans="1:29">
      <c r="A1056">
        <v>55974</v>
      </c>
      <c r="B1056">
        <v>1055</v>
      </c>
      <c r="C1056">
        <v>1302670</v>
      </c>
      <c r="D1056" t="s">
        <v>4235</v>
      </c>
      <c r="E1056" t="s">
        <v>4236</v>
      </c>
      <c r="G1056" t="e">
        <f>VLOOKUP($H1056,[1]BRT!$1:$1048576,1,0)</f>
        <v>#N/A</v>
      </c>
      <c r="H1056" t="s">
        <v>5069</v>
      </c>
      <c r="I1056">
        <v>37.966653000000001</v>
      </c>
      <c r="J1056">
        <v>-122.331898</v>
      </c>
      <c r="K1056">
        <v>912</v>
      </c>
      <c r="L1056">
        <v>37.299999999999997</v>
      </c>
      <c r="M1056">
        <v>1.6085790879999999</v>
      </c>
      <c r="N1056">
        <v>1</v>
      </c>
      <c r="O1056">
        <v>2</v>
      </c>
      <c r="P1056">
        <v>3</v>
      </c>
      <c r="Q1056" t="e">
        <f>VLOOKUP($A1056,'[1]SheltersALL_2.17.22'!$1:$1048576,6,0)</f>
        <v>#N/A</v>
      </c>
      <c r="R1056" t="str">
        <f>VLOOKUP($A1056, [1]FA21_Ridership!$1:$1048576,11, 0)</f>
        <v>RICHMOND</v>
      </c>
      <c r="S1056" t="str">
        <f>VLOOKUP($A1056, [1]FA21_Ridership!$1:$1048576,12, 0)</f>
        <v>CONTRA COSTA</v>
      </c>
      <c r="T1056">
        <f>VLOOKUP($A1056, [1]FA21_Ridership!$1:$1048576,13, 0)</f>
        <v>1</v>
      </c>
      <c r="U1056">
        <f t="shared" si="81"/>
        <v>111.89999999999999</v>
      </c>
      <c r="V1056" s="67">
        <f t="shared" si="80"/>
        <v>0.253</v>
      </c>
      <c r="W1056">
        <v>0.967611</v>
      </c>
      <c r="X1056" s="67">
        <f t="shared" si="82"/>
        <v>0.93899999999999995</v>
      </c>
      <c r="Y1056">
        <v>0.25610899999999998</v>
      </c>
      <c r="Z1056" s="67">
        <f t="shared" si="83"/>
        <v>0.58099999999999996</v>
      </c>
      <c r="AA1056">
        <f>VLOOKUP($C1056,[1]Disability!$1:$1048576,5,FALSE)</f>
        <v>0</v>
      </c>
      <c r="AB1056" s="67">
        <f t="shared" si="84"/>
        <v>0</v>
      </c>
      <c r="AC1056" t="e">
        <f>VLOOKUP($A1056,#REF!,9,FALSE)</f>
        <v>#REF!</v>
      </c>
    </row>
    <row r="1057" spans="1:29">
      <c r="A1057">
        <v>56610</v>
      </c>
      <c r="B1057">
        <v>1056</v>
      </c>
      <c r="C1057">
        <v>600040</v>
      </c>
      <c r="D1057" t="s">
        <v>4235</v>
      </c>
      <c r="E1057" t="s">
        <v>4236</v>
      </c>
      <c r="G1057" t="e">
        <f>VLOOKUP($H1057,[1]BRT!$1:$1048576,1,0)</f>
        <v>#N/A</v>
      </c>
      <c r="H1057" t="s">
        <v>5059</v>
      </c>
      <c r="I1057">
        <v>37.830483000000001</v>
      </c>
      <c r="J1057">
        <v>-122.283123</v>
      </c>
      <c r="K1057">
        <v>1231</v>
      </c>
      <c r="L1057">
        <v>16</v>
      </c>
      <c r="M1057">
        <v>3.75</v>
      </c>
      <c r="N1057">
        <v>2</v>
      </c>
      <c r="O1057">
        <v>5</v>
      </c>
      <c r="P1057">
        <v>7</v>
      </c>
      <c r="Q1057" t="e">
        <f>VLOOKUP($A1057,'[1]SheltersALL_2.17.22'!$1:$1048576,6,0)</f>
        <v>#N/A</v>
      </c>
      <c r="R1057" t="str">
        <f>VLOOKUP($A1057, [1]FA21_Ridership!$1:$1048576,11, 0)</f>
        <v>EMERYVILLE</v>
      </c>
      <c r="S1057" t="str">
        <f>VLOOKUP($A1057, [1]FA21_Ridership!$1:$1048576,12, 0)</f>
        <v>ALAMEDA</v>
      </c>
      <c r="T1057">
        <f>VLOOKUP($A1057, [1]FA21_Ridership!$1:$1048576,13, 0)</f>
        <v>2</v>
      </c>
      <c r="U1057">
        <f t="shared" si="81"/>
        <v>112</v>
      </c>
      <c r="V1057" s="67">
        <f t="shared" si="80"/>
        <v>0.253</v>
      </c>
      <c r="W1057">
        <v>0.59630099999999997</v>
      </c>
      <c r="X1057" s="67">
        <f t="shared" si="82"/>
        <v>0.28199999999999997</v>
      </c>
      <c r="Y1057">
        <v>0.29230800000000001</v>
      </c>
      <c r="Z1057" s="67">
        <f t="shared" si="83"/>
        <v>0.624</v>
      </c>
      <c r="AA1057">
        <f>VLOOKUP($C1057,[1]Disability!$1:$1048576,5,FALSE)</f>
        <v>1</v>
      </c>
      <c r="AB1057" s="67">
        <f t="shared" si="84"/>
        <v>0.72499999999999998</v>
      </c>
      <c r="AC1057" t="e">
        <f>VLOOKUP($A1057,#REF!,9,FALSE)</f>
        <v>#REF!</v>
      </c>
    </row>
    <row r="1058" spans="1:29">
      <c r="A1058">
        <v>55253</v>
      </c>
      <c r="B1058">
        <v>1057</v>
      </c>
      <c r="C1058">
        <v>1303930</v>
      </c>
      <c r="D1058" t="s">
        <v>4235</v>
      </c>
      <c r="E1058" t="s">
        <v>4236</v>
      </c>
      <c r="G1058" t="e">
        <f>VLOOKUP($H1058,[1]BRT!$1:$1048576,1,0)</f>
        <v>#N/A</v>
      </c>
      <c r="H1058" t="s">
        <v>4930</v>
      </c>
      <c r="I1058">
        <v>37.986848000000002</v>
      </c>
      <c r="J1058">
        <v>-122.338632</v>
      </c>
      <c r="K1058">
        <v>57</v>
      </c>
      <c r="L1058">
        <v>57</v>
      </c>
      <c r="M1058">
        <v>1.052631579</v>
      </c>
      <c r="N1058">
        <v>2</v>
      </c>
      <c r="O1058">
        <v>0</v>
      </c>
      <c r="P1058">
        <v>2</v>
      </c>
      <c r="Q1058" t="e">
        <f>VLOOKUP($A1058,'[1]SheltersALL_2.17.22'!$1:$1048576,6,0)</f>
        <v>#N/A</v>
      </c>
      <c r="R1058" t="str">
        <f>VLOOKUP($A1058, [1]FA21_Ridership!$1:$1048576,11, 0)</f>
        <v>RICHMOND</v>
      </c>
      <c r="S1058" t="str">
        <f>VLOOKUP($A1058, [1]FA21_Ridership!$1:$1048576,12, 0)</f>
        <v>CONTRA COSTA</v>
      </c>
      <c r="T1058">
        <f>VLOOKUP($A1058, [1]FA21_Ridership!$1:$1048576,13, 0)</f>
        <v>1</v>
      </c>
      <c r="U1058">
        <f t="shared" si="81"/>
        <v>114</v>
      </c>
      <c r="V1058" s="67">
        <f t="shared" si="80"/>
        <v>0.253</v>
      </c>
      <c r="W1058">
        <v>0.88406700000000005</v>
      </c>
      <c r="X1058" s="67">
        <f t="shared" si="82"/>
        <v>0.74</v>
      </c>
      <c r="Y1058">
        <v>0.178171</v>
      </c>
      <c r="Z1058" s="67">
        <f t="shared" si="83"/>
        <v>0.433</v>
      </c>
      <c r="AA1058">
        <f>VLOOKUP($C1058,[1]Disability!$1:$1048576,5,FALSE)</f>
        <v>0</v>
      </c>
      <c r="AB1058" s="67">
        <f t="shared" si="84"/>
        <v>0</v>
      </c>
      <c r="AC1058" t="e">
        <f>VLOOKUP($A1058,#REF!,9,FALSE)</f>
        <v>#REF!</v>
      </c>
    </row>
    <row r="1059" spans="1:29">
      <c r="A1059">
        <v>52117</v>
      </c>
      <c r="B1059">
        <v>1058</v>
      </c>
      <c r="C1059">
        <v>200350</v>
      </c>
      <c r="D1059" t="s">
        <v>4235</v>
      </c>
      <c r="E1059" t="s">
        <v>4236</v>
      </c>
      <c r="G1059" t="e">
        <f>VLOOKUP($H1059,[1]BRT!$1:$1048576,1,0)</f>
        <v>#N/A</v>
      </c>
      <c r="H1059" t="s">
        <v>4953</v>
      </c>
      <c r="I1059">
        <v>37.897137000000001</v>
      </c>
      <c r="J1059">
        <v>-122.301025</v>
      </c>
      <c r="K1059">
        <v>1365</v>
      </c>
      <c r="L1059">
        <v>22.9</v>
      </c>
      <c r="M1059">
        <v>2.6200873360000001</v>
      </c>
      <c r="N1059">
        <v>1</v>
      </c>
      <c r="O1059">
        <v>4</v>
      </c>
      <c r="P1059">
        <v>5</v>
      </c>
      <c r="Q1059" t="e">
        <f>VLOOKUP($A1059,'[1]SheltersALL_2.17.22'!$1:$1048576,6,0)</f>
        <v>#N/A</v>
      </c>
      <c r="R1059" t="str">
        <f>VLOOKUP($A1059, [1]FA21_Ridership!$1:$1048576,11, 0)</f>
        <v>ALBANY</v>
      </c>
      <c r="S1059" t="str">
        <f>VLOOKUP($A1059, [1]FA21_Ridership!$1:$1048576,12, 0)</f>
        <v>ALAMEDA</v>
      </c>
      <c r="T1059">
        <f>VLOOKUP($A1059, [1]FA21_Ridership!$1:$1048576,13, 0)</f>
        <v>1</v>
      </c>
      <c r="U1059">
        <f t="shared" si="81"/>
        <v>114.5</v>
      </c>
      <c r="V1059" s="67">
        <f t="shared" si="80"/>
        <v>0.254</v>
      </c>
      <c r="W1059">
        <v>0.74833899999999998</v>
      </c>
      <c r="X1059" s="67">
        <f t="shared" si="82"/>
        <v>0.47699999999999998</v>
      </c>
      <c r="Y1059">
        <v>0.21401700000000001</v>
      </c>
      <c r="Z1059" s="67">
        <f t="shared" si="83"/>
        <v>0.495</v>
      </c>
      <c r="AA1059">
        <f>VLOOKUP($C1059,[1]Disability!$1:$1048576,5,FALSE)</f>
        <v>1</v>
      </c>
      <c r="AB1059" s="67">
        <f t="shared" si="84"/>
        <v>0.72499999999999998</v>
      </c>
      <c r="AC1059" t="e">
        <f>VLOOKUP($A1059,#REF!,9,FALSE)</f>
        <v>#REF!</v>
      </c>
    </row>
    <row r="1060" spans="1:29">
      <c r="A1060">
        <v>54514</v>
      </c>
      <c r="B1060">
        <v>1059</v>
      </c>
      <c r="C1060">
        <v>1302340</v>
      </c>
      <c r="D1060" t="s">
        <v>4235</v>
      </c>
      <c r="E1060" t="s">
        <v>4236</v>
      </c>
      <c r="G1060" t="e">
        <f>VLOOKUP($H1060,[1]BRT!$1:$1048576,1,0)</f>
        <v>#N/A</v>
      </c>
      <c r="H1060" t="s">
        <v>5070</v>
      </c>
      <c r="I1060">
        <v>37.933441000000002</v>
      </c>
      <c r="J1060">
        <v>-122.332078</v>
      </c>
      <c r="K1060">
        <v>1384</v>
      </c>
      <c r="L1060">
        <v>38.299999999999997</v>
      </c>
      <c r="M1060">
        <v>1.566579634</v>
      </c>
      <c r="N1060">
        <v>2</v>
      </c>
      <c r="O1060">
        <v>1</v>
      </c>
      <c r="P1060">
        <v>3</v>
      </c>
      <c r="Q1060" t="e">
        <f>VLOOKUP($A1060,'[1]SheltersALL_2.17.22'!$1:$1048576,6,0)</f>
        <v>#N/A</v>
      </c>
      <c r="R1060" t="str">
        <f>VLOOKUP($A1060, [1]FA21_Ridership!$1:$1048576,11, 0)</f>
        <v>RICHMOND</v>
      </c>
      <c r="S1060" t="str">
        <f>VLOOKUP($A1060, [1]FA21_Ridership!$1:$1048576,12, 0)</f>
        <v>CONTRA COSTA</v>
      </c>
      <c r="T1060">
        <f>VLOOKUP($A1060, [1]FA21_Ridership!$1:$1048576,13, 0)</f>
        <v>1</v>
      </c>
      <c r="U1060">
        <f t="shared" si="81"/>
        <v>114.89999999999999</v>
      </c>
      <c r="V1060" s="67">
        <f t="shared" ref="V1060:V1123" si="85">_xlfn.PERCENTRANK.INC($U$2:$U$4161,U1060)</f>
        <v>0.254</v>
      </c>
      <c r="W1060">
        <v>0.94588899999999998</v>
      </c>
      <c r="X1060" s="67">
        <f t="shared" si="82"/>
        <v>0.89100000000000001</v>
      </c>
      <c r="Y1060">
        <v>0.435699</v>
      </c>
      <c r="Z1060" s="67">
        <f t="shared" si="83"/>
        <v>0.80600000000000005</v>
      </c>
      <c r="AA1060">
        <f>VLOOKUP($C1060,[1]Disability!$1:$1048576,5,FALSE)</f>
        <v>2</v>
      </c>
      <c r="AB1060" s="67">
        <f t="shared" si="84"/>
        <v>0.91600000000000004</v>
      </c>
      <c r="AC1060" t="e">
        <f>VLOOKUP($A1060,#REF!,9,FALSE)</f>
        <v>#REF!</v>
      </c>
    </row>
    <row r="1061" spans="1:29">
      <c r="A1061">
        <v>57266</v>
      </c>
      <c r="B1061">
        <v>1060</v>
      </c>
      <c r="C1061">
        <v>1003050</v>
      </c>
      <c r="D1061" t="s">
        <v>4235</v>
      </c>
      <c r="E1061" t="s">
        <v>4236</v>
      </c>
      <c r="G1061" t="e">
        <f>VLOOKUP($H1061,[1]BRT!$1:$1048576,1,0)</f>
        <v>#N/A</v>
      </c>
      <c r="H1061" t="s">
        <v>5071</v>
      </c>
      <c r="I1061">
        <v>37.794924999999999</v>
      </c>
      <c r="J1061">
        <v>-122.254864</v>
      </c>
      <c r="K1061">
        <v>1079</v>
      </c>
      <c r="L1061">
        <v>19.3</v>
      </c>
      <c r="M1061">
        <v>3.1088082899999998</v>
      </c>
      <c r="N1061">
        <v>2</v>
      </c>
      <c r="O1061">
        <v>4</v>
      </c>
      <c r="P1061">
        <v>6</v>
      </c>
      <c r="Q1061" t="e">
        <f>VLOOKUP($A1061,'[1]SheltersALL_2.17.22'!$1:$1048576,6,0)</f>
        <v>#N/A</v>
      </c>
      <c r="R1061" t="str">
        <f>VLOOKUP($A1061, [1]FA21_Ridership!$1:$1048576,11, 0)</f>
        <v>OAKLAND</v>
      </c>
      <c r="S1061" t="str">
        <f>VLOOKUP($A1061, [1]FA21_Ridership!$1:$1048576,12, 0)</f>
        <v>ALAMEDA</v>
      </c>
      <c r="T1061">
        <f>VLOOKUP($A1061, [1]FA21_Ridership!$1:$1048576,13, 0)</f>
        <v>2</v>
      </c>
      <c r="U1061">
        <f t="shared" si="81"/>
        <v>115.80000000000001</v>
      </c>
      <c r="V1061" s="67">
        <f t="shared" si="85"/>
        <v>0.254</v>
      </c>
      <c r="W1061">
        <v>0.83789199999999997</v>
      </c>
      <c r="X1061" s="67">
        <f t="shared" si="82"/>
        <v>0.63900000000000001</v>
      </c>
      <c r="Y1061">
        <v>0.46792600000000001</v>
      </c>
      <c r="Z1061" s="67">
        <f t="shared" si="83"/>
        <v>0.83699999999999997</v>
      </c>
      <c r="AA1061">
        <f>VLOOKUP($C1061,[1]Disability!$1:$1048576,5,FALSE)</f>
        <v>2</v>
      </c>
      <c r="AB1061" s="67">
        <f t="shared" si="84"/>
        <v>0.91600000000000004</v>
      </c>
      <c r="AC1061" t="e">
        <f>VLOOKUP($A1061,#REF!,9,FALSE)</f>
        <v>#REF!</v>
      </c>
    </row>
    <row r="1062" spans="1:29">
      <c r="A1062">
        <v>55616</v>
      </c>
      <c r="B1062">
        <v>1061</v>
      </c>
      <c r="C1062">
        <v>200250</v>
      </c>
      <c r="D1062" t="s">
        <v>4235</v>
      </c>
      <c r="E1062" t="s">
        <v>4236</v>
      </c>
      <c r="G1062" t="e">
        <f>VLOOKUP($H1062,[1]BRT!$1:$1048576,1,0)</f>
        <v>#N/A</v>
      </c>
      <c r="H1062" t="s">
        <v>5072</v>
      </c>
      <c r="I1062">
        <v>37.893869000000002</v>
      </c>
      <c r="J1062">
        <v>-122.307298</v>
      </c>
      <c r="K1062">
        <v>58</v>
      </c>
      <c r="L1062">
        <v>58</v>
      </c>
      <c r="M1062">
        <v>1.0344827590000001</v>
      </c>
      <c r="N1062">
        <v>2</v>
      </c>
      <c r="O1062">
        <v>0</v>
      </c>
      <c r="P1062">
        <v>2</v>
      </c>
      <c r="Q1062" t="e">
        <f>VLOOKUP($A1062,'[1]SheltersALL_2.17.22'!$1:$1048576,6,0)</f>
        <v>#N/A</v>
      </c>
      <c r="R1062" t="str">
        <f>VLOOKUP($A1062, [1]FA21_Ridership!$1:$1048576,11, 0)</f>
        <v>ALBANY</v>
      </c>
      <c r="S1062" t="str">
        <f>VLOOKUP($A1062, [1]FA21_Ridership!$1:$1048576,12, 0)</f>
        <v>ALAMEDA</v>
      </c>
      <c r="T1062">
        <f>VLOOKUP($A1062, [1]FA21_Ridership!$1:$1048576,13, 0)</f>
        <v>1</v>
      </c>
      <c r="U1062">
        <f t="shared" si="81"/>
        <v>116</v>
      </c>
      <c r="V1062" s="67">
        <f t="shared" si="85"/>
        <v>0.254</v>
      </c>
      <c r="W1062">
        <v>0.61529299999999998</v>
      </c>
      <c r="X1062" s="67">
        <f t="shared" si="82"/>
        <v>0.308</v>
      </c>
      <c r="Y1062">
        <v>4.7789999999999999E-2</v>
      </c>
      <c r="Z1062" s="67">
        <f t="shared" si="83"/>
        <v>6.3E-2</v>
      </c>
      <c r="AA1062">
        <f>VLOOKUP($C1062,[1]Disability!$1:$1048576,5,FALSE)</f>
        <v>0</v>
      </c>
      <c r="AB1062" s="67">
        <f t="shared" si="84"/>
        <v>0</v>
      </c>
      <c r="AC1062" t="e">
        <f>VLOOKUP($A1062,#REF!,9,FALSE)</f>
        <v>#REF!</v>
      </c>
    </row>
    <row r="1063" spans="1:29">
      <c r="A1063">
        <v>54005</v>
      </c>
      <c r="B1063">
        <v>1062</v>
      </c>
      <c r="C1063">
        <v>1014650</v>
      </c>
      <c r="D1063" t="s">
        <v>4235</v>
      </c>
      <c r="E1063" t="s">
        <v>4236</v>
      </c>
      <c r="G1063" t="e">
        <f>VLOOKUP($H1063,[1]BRT!$1:$1048576,1,0)</f>
        <v>#N/A</v>
      </c>
      <c r="H1063" t="s">
        <v>5013</v>
      </c>
      <c r="I1063">
        <v>37.753008000000001</v>
      </c>
      <c r="J1063">
        <v>-122.160506</v>
      </c>
      <c r="K1063">
        <v>1172</v>
      </c>
      <c r="L1063">
        <v>13</v>
      </c>
      <c r="M1063">
        <v>4.615384615</v>
      </c>
      <c r="N1063">
        <v>2</v>
      </c>
      <c r="O1063">
        <v>7</v>
      </c>
      <c r="P1063">
        <v>9</v>
      </c>
      <c r="Q1063" t="e">
        <f>VLOOKUP($A1063,'[1]SheltersALL_2.17.22'!$1:$1048576,6,0)</f>
        <v>#N/A</v>
      </c>
      <c r="R1063" t="str">
        <f>VLOOKUP($A1063, [1]FA21_Ridership!$1:$1048576,11, 0)</f>
        <v>OAKLAND</v>
      </c>
      <c r="S1063" t="str">
        <f>VLOOKUP($A1063, [1]FA21_Ridership!$1:$1048576,12, 0)</f>
        <v>ALAMEDA</v>
      </c>
      <c r="T1063">
        <f>VLOOKUP($A1063, [1]FA21_Ridership!$1:$1048576,13, 0)</f>
        <v>3</v>
      </c>
      <c r="U1063">
        <f t="shared" si="81"/>
        <v>117</v>
      </c>
      <c r="V1063" s="67">
        <f t="shared" si="85"/>
        <v>0.255</v>
      </c>
      <c r="W1063">
        <v>0.96936100000000003</v>
      </c>
      <c r="X1063" s="67">
        <f t="shared" si="82"/>
        <v>0.94499999999999995</v>
      </c>
      <c r="Y1063">
        <v>0.35278199999999998</v>
      </c>
      <c r="Z1063" s="67">
        <f t="shared" si="83"/>
        <v>0.70099999999999996</v>
      </c>
      <c r="AA1063">
        <f>VLOOKUP($C1063,[1]Disability!$1:$1048576,5,FALSE)</f>
        <v>0</v>
      </c>
      <c r="AB1063" s="67">
        <f t="shared" si="84"/>
        <v>0</v>
      </c>
      <c r="AC1063" t="e">
        <f>VLOOKUP($A1063,#REF!,9,FALSE)</f>
        <v>#REF!</v>
      </c>
    </row>
    <row r="1064" spans="1:29">
      <c r="A1064">
        <v>54540</v>
      </c>
      <c r="B1064">
        <v>1063</v>
      </c>
      <c r="C1064">
        <v>1600210</v>
      </c>
      <c r="D1064" t="s">
        <v>4235</v>
      </c>
      <c r="E1064" t="s">
        <v>4236</v>
      </c>
      <c r="G1064" t="e">
        <f>VLOOKUP($H1064,[1]BRT!$1:$1048576,1,0)</f>
        <v>#N/A</v>
      </c>
      <c r="H1064" t="s">
        <v>5073</v>
      </c>
      <c r="I1064">
        <v>37.96255</v>
      </c>
      <c r="J1064">
        <v>-122.336448</v>
      </c>
      <c r="K1064">
        <v>780</v>
      </c>
      <c r="L1064">
        <v>30</v>
      </c>
      <c r="M1064">
        <v>2</v>
      </c>
      <c r="N1064">
        <v>4</v>
      </c>
      <c r="O1064">
        <v>0</v>
      </c>
      <c r="P1064">
        <v>4</v>
      </c>
      <c r="Q1064" t="e">
        <f>VLOOKUP($A1064,'[1]SheltersALL_2.17.22'!$1:$1048576,6,0)</f>
        <v>#N/A</v>
      </c>
      <c r="R1064" t="str">
        <f>VLOOKUP($A1064, [1]FA21_Ridership!$1:$1048576,11, 0)</f>
        <v>SAN PABLO</v>
      </c>
      <c r="S1064" t="str">
        <f>VLOOKUP($A1064, [1]FA21_Ridership!$1:$1048576,12, 0)</f>
        <v>CONTRA COSTA</v>
      </c>
      <c r="T1064">
        <f>VLOOKUP($A1064, [1]FA21_Ridership!$1:$1048576,13, 0)</f>
        <v>1</v>
      </c>
      <c r="U1064">
        <f t="shared" si="81"/>
        <v>120</v>
      </c>
      <c r="V1064" s="67">
        <f t="shared" si="85"/>
        <v>0.255</v>
      </c>
      <c r="W1064">
        <v>0.91733200000000004</v>
      </c>
      <c r="X1064" s="67">
        <f t="shared" si="82"/>
        <v>0.80500000000000005</v>
      </c>
      <c r="Y1064">
        <v>0.43229200000000001</v>
      </c>
      <c r="Z1064" s="67">
        <f t="shared" si="83"/>
        <v>0.79400000000000004</v>
      </c>
      <c r="AA1064">
        <f>VLOOKUP($C1064,[1]Disability!$1:$1048576,5,FALSE)</f>
        <v>1</v>
      </c>
      <c r="AB1064" s="67">
        <f t="shared" si="84"/>
        <v>0.72499999999999998</v>
      </c>
      <c r="AC1064" t="e">
        <f>VLOOKUP($A1064,#REF!,9,FALSE)</f>
        <v>#REF!</v>
      </c>
    </row>
    <row r="1065" spans="1:29">
      <c r="A1065">
        <v>56151</v>
      </c>
      <c r="B1065">
        <v>1064</v>
      </c>
      <c r="C1065">
        <v>706570</v>
      </c>
      <c r="D1065" t="s">
        <v>4235</v>
      </c>
      <c r="E1065" t="s">
        <v>4236</v>
      </c>
      <c r="G1065" t="e">
        <f>VLOOKUP($H1065,[1]BRT!$1:$1048576,1,0)</f>
        <v>#N/A</v>
      </c>
      <c r="H1065" t="s">
        <v>5074</v>
      </c>
      <c r="I1065">
        <v>37.533259999999999</v>
      </c>
      <c r="J1065">
        <v>-121.922085</v>
      </c>
      <c r="K1065">
        <v>1020</v>
      </c>
      <c r="L1065">
        <v>30</v>
      </c>
      <c r="M1065">
        <v>2</v>
      </c>
      <c r="N1065">
        <v>4</v>
      </c>
      <c r="O1065">
        <v>0</v>
      </c>
      <c r="P1065">
        <v>4</v>
      </c>
      <c r="Q1065" t="e">
        <f>VLOOKUP($A1065,'[1]SheltersALL_2.17.22'!$1:$1048576,6,0)</f>
        <v>#N/A</v>
      </c>
      <c r="R1065" t="str">
        <f>VLOOKUP($A1065, [1]FA21_Ridership!$1:$1048576,11, 0)</f>
        <v>FREMONT</v>
      </c>
      <c r="S1065" t="str">
        <f>VLOOKUP($A1065, [1]FA21_Ridership!$1:$1048576,12, 0)</f>
        <v>ALAMEDA</v>
      </c>
      <c r="T1065">
        <f>VLOOKUP($A1065, [1]FA21_Ridership!$1:$1048576,13, 0)</f>
        <v>5</v>
      </c>
      <c r="U1065">
        <f t="shared" si="81"/>
        <v>120</v>
      </c>
      <c r="V1065" s="67">
        <f t="shared" si="85"/>
        <v>0.255</v>
      </c>
      <c r="W1065">
        <v>0.81015800000000004</v>
      </c>
      <c r="X1065" s="67">
        <f t="shared" si="82"/>
        <v>0.59599999999999997</v>
      </c>
      <c r="Y1065">
        <v>5.0437999999999997E-2</v>
      </c>
      <c r="Z1065" s="67">
        <f t="shared" si="83"/>
        <v>7.9000000000000001E-2</v>
      </c>
      <c r="AA1065">
        <f>VLOOKUP($C1065,[1]Disability!$1:$1048576,5,FALSE)</f>
        <v>0</v>
      </c>
      <c r="AB1065" s="67">
        <f t="shared" si="84"/>
        <v>0</v>
      </c>
      <c r="AC1065" t="e">
        <f>VLOOKUP($A1065,#REF!,9,FALSE)</f>
        <v>#REF!</v>
      </c>
    </row>
    <row r="1066" spans="1:29">
      <c r="A1066">
        <v>58277</v>
      </c>
      <c r="B1066">
        <v>1065</v>
      </c>
      <c r="C1066">
        <v>102070</v>
      </c>
      <c r="D1066" t="s">
        <v>4235</v>
      </c>
      <c r="E1066" t="s">
        <v>4236</v>
      </c>
      <c r="G1066" t="e">
        <f>VLOOKUP($H1066,[1]BRT!$1:$1048576,1,0)</f>
        <v>#N/A</v>
      </c>
      <c r="H1066" t="s">
        <v>5075</v>
      </c>
      <c r="I1066">
        <v>37.776280999999997</v>
      </c>
      <c r="J1066">
        <v>-122.285951</v>
      </c>
      <c r="K1066">
        <v>960</v>
      </c>
      <c r="L1066">
        <v>30</v>
      </c>
      <c r="M1066">
        <v>2</v>
      </c>
      <c r="N1066">
        <v>4</v>
      </c>
      <c r="O1066">
        <v>0</v>
      </c>
      <c r="P1066">
        <v>4</v>
      </c>
      <c r="Q1066" t="e">
        <f>VLOOKUP($A1066,'[1]SheltersALL_2.17.22'!$1:$1048576,6,0)</f>
        <v>#N/A</v>
      </c>
      <c r="R1066" t="str">
        <f>VLOOKUP($A1066, [1]FA21_Ridership!$1:$1048576,11, 0)</f>
        <v>ALAMEDA</v>
      </c>
      <c r="S1066" t="str">
        <f>VLOOKUP($A1066, [1]FA21_Ridership!$1:$1048576,12, 0)</f>
        <v>ALAMEDA</v>
      </c>
      <c r="T1066">
        <f>VLOOKUP($A1066, [1]FA21_Ridership!$1:$1048576,13, 0)</f>
        <v>3</v>
      </c>
      <c r="U1066">
        <f t="shared" si="81"/>
        <v>120</v>
      </c>
      <c r="V1066" s="67">
        <f t="shared" si="85"/>
        <v>0.255</v>
      </c>
      <c r="W1066">
        <v>0.30275200000000002</v>
      </c>
      <c r="X1066" s="67">
        <f t="shared" si="82"/>
        <v>7.1999999999999995E-2</v>
      </c>
      <c r="Y1066">
        <v>0.17533099999999999</v>
      </c>
      <c r="Z1066" s="67">
        <f t="shared" si="83"/>
        <v>0.42599999999999999</v>
      </c>
      <c r="AA1066">
        <f>VLOOKUP($C1066,[1]Disability!$1:$1048576,5,FALSE)</f>
        <v>0</v>
      </c>
      <c r="AB1066" s="67">
        <f t="shared" si="84"/>
        <v>0</v>
      </c>
      <c r="AC1066" t="e">
        <f>VLOOKUP($A1066,#REF!,9,FALSE)</f>
        <v>#REF!</v>
      </c>
    </row>
    <row r="1067" spans="1:29">
      <c r="A1067">
        <v>55131</v>
      </c>
      <c r="B1067">
        <v>1066</v>
      </c>
      <c r="C1067">
        <v>1300300</v>
      </c>
      <c r="D1067" t="s">
        <v>4235</v>
      </c>
      <c r="E1067" t="s">
        <v>4236</v>
      </c>
      <c r="G1067" t="e">
        <f>VLOOKUP($H1067,[1]BRT!$1:$1048576,1,0)</f>
        <v>#N/A</v>
      </c>
      <c r="H1067" t="s">
        <v>5076</v>
      </c>
      <c r="I1067">
        <v>37.937930999999999</v>
      </c>
      <c r="J1067">
        <v>-122.34743400000001</v>
      </c>
      <c r="K1067">
        <v>752</v>
      </c>
      <c r="L1067">
        <v>30</v>
      </c>
      <c r="M1067">
        <v>2</v>
      </c>
      <c r="N1067">
        <v>4</v>
      </c>
      <c r="O1067">
        <v>0</v>
      </c>
      <c r="P1067">
        <v>4</v>
      </c>
      <c r="Q1067" t="e">
        <f>VLOOKUP($A1067,'[1]SheltersALL_2.17.22'!$1:$1048576,6,0)</f>
        <v>#N/A</v>
      </c>
      <c r="R1067" t="str">
        <f>VLOOKUP($A1067, [1]FA21_Ridership!$1:$1048576,11, 0)</f>
        <v>RICHMOND</v>
      </c>
      <c r="S1067" t="str">
        <f>VLOOKUP($A1067, [1]FA21_Ridership!$1:$1048576,12, 0)</f>
        <v>CONTRA COSTA</v>
      </c>
      <c r="T1067">
        <f>VLOOKUP($A1067, [1]FA21_Ridership!$1:$1048576,13, 0)</f>
        <v>1</v>
      </c>
      <c r="U1067">
        <f t="shared" si="81"/>
        <v>120</v>
      </c>
      <c r="V1067" s="67">
        <f t="shared" si="85"/>
        <v>0.255</v>
      </c>
      <c r="W1067">
        <v>0.89252299999999996</v>
      </c>
      <c r="X1067" s="67">
        <f t="shared" si="82"/>
        <v>0.75700000000000001</v>
      </c>
      <c r="Y1067">
        <v>0.64836400000000005</v>
      </c>
      <c r="Z1067" s="67">
        <f t="shared" si="83"/>
        <v>0.96499999999999997</v>
      </c>
      <c r="AA1067">
        <f>VLOOKUP($C1067,[1]Disability!$1:$1048576,5,FALSE)</f>
        <v>1</v>
      </c>
      <c r="AB1067" s="67">
        <f t="shared" si="84"/>
        <v>0.72499999999999998</v>
      </c>
      <c r="AC1067" t="e">
        <f>VLOOKUP($A1067,#REF!,9,FALSE)</f>
        <v>#REF!</v>
      </c>
    </row>
    <row r="1068" spans="1:29">
      <c r="A1068">
        <v>55860</v>
      </c>
      <c r="B1068">
        <v>1067</v>
      </c>
      <c r="C1068">
        <v>305400</v>
      </c>
      <c r="D1068" t="s">
        <v>4235</v>
      </c>
      <c r="E1068" t="s">
        <v>4236</v>
      </c>
      <c r="G1068" t="e">
        <f>VLOOKUP($H1068,[1]BRT!$1:$1048576,1,0)</f>
        <v>#N/A</v>
      </c>
      <c r="H1068" t="s">
        <v>5077</v>
      </c>
      <c r="I1068">
        <v>37.891978000000002</v>
      </c>
      <c r="J1068">
        <v>-122.267141</v>
      </c>
      <c r="K1068">
        <v>630</v>
      </c>
      <c r="L1068">
        <v>30</v>
      </c>
      <c r="M1068">
        <v>2</v>
      </c>
      <c r="N1068">
        <v>4</v>
      </c>
      <c r="O1068">
        <v>0</v>
      </c>
      <c r="P1068">
        <v>4</v>
      </c>
      <c r="Q1068" t="e">
        <f>VLOOKUP($A1068,'[1]SheltersALL_2.17.22'!$1:$1048576,6,0)</f>
        <v>#N/A</v>
      </c>
      <c r="R1068" t="str">
        <f>VLOOKUP($A1068, [1]FA21_Ridership!$1:$1048576,11, 0)</f>
        <v>BERKELEY</v>
      </c>
      <c r="S1068" t="str">
        <f>VLOOKUP($A1068, [1]FA21_Ridership!$1:$1048576,12, 0)</f>
        <v>ALAMEDA</v>
      </c>
      <c r="T1068">
        <f>VLOOKUP($A1068, [1]FA21_Ridership!$1:$1048576,13, 0)</f>
        <v>1</v>
      </c>
      <c r="U1068">
        <f t="shared" si="81"/>
        <v>120</v>
      </c>
      <c r="V1068" s="67">
        <f t="shared" si="85"/>
        <v>0.255</v>
      </c>
      <c r="W1068">
        <v>0.28058300000000003</v>
      </c>
      <c r="X1068" s="67">
        <f t="shared" si="82"/>
        <v>5.6000000000000001E-2</v>
      </c>
      <c r="Y1068">
        <v>0.14563100000000001</v>
      </c>
      <c r="Z1068" s="67">
        <f t="shared" si="83"/>
        <v>0.34699999999999998</v>
      </c>
      <c r="AA1068">
        <f>VLOOKUP($C1068,[1]Disability!$1:$1048576,5,FALSE)</f>
        <v>0</v>
      </c>
      <c r="AB1068" s="67">
        <f t="shared" si="84"/>
        <v>0</v>
      </c>
      <c r="AC1068" t="e">
        <f>VLOOKUP($A1068,#REF!,9,FALSE)</f>
        <v>#REF!</v>
      </c>
    </row>
    <row r="1069" spans="1:29">
      <c r="A1069">
        <v>54450</v>
      </c>
      <c r="B1069">
        <v>1068</v>
      </c>
      <c r="C1069">
        <v>800100</v>
      </c>
      <c r="D1069" t="s">
        <v>4235</v>
      </c>
      <c r="E1069" t="s">
        <v>4236</v>
      </c>
      <c r="G1069" t="e">
        <f>VLOOKUP($H1069,[1]BRT!$1:$1048576,1,0)</f>
        <v>#N/A</v>
      </c>
      <c r="H1069" t="s">
        <v>5078</v>
      </c>
      <c r="I1069">
        <v>37.671810999999998</v>
      </c>
      <c r="J1069">
        <v>-122.075602</v>
      </c>
      <c r="K1069">
        <v>1040</v>
      </c>
      <c r="L1069">
        <v>40</v>
      </c>
      <c r="M1069">
        <v>1.5</v>
      </c>
      <c r="N1069">
        <v>3</v>
      </c>
      <c r="O1069">
        <v>0</v>
      </c>
      <c r="P1069">
        <v>3</v>
      </c>
      <c r="Q1069" t="e">
        <f>VLOOKUP($A1069,'[1]SheltersALL_2.17.22'!$1:$1048576,6,0)</f>
        <v>#N/A</v>
      </c>
      <c r="R1069" t="str">
        <f>VLOOKUP($A1069, [1]FA21_Ridership!$1:$1048576,11, 0)</f>
        <v>HAYWARD</v>
      </c>
      <c r="S1069" t="str">
        <f>VLOOKUP($A1069, [1]FA21_Ridership!$1:$1048576,12, 0)</f>
        <v>ALAMEDA</v>
      </c>
      <c r="T1069">
        <f>VLOOKUP($A1069, [1]FA21_Ridership!$1:$1048576,13, 0)</f>
        <v>4</v>
      </c>
      <c r="U1069">
        <f t="shared" si="81"/>
        <v>120</v>
      </c>
      <c r="V1069" s="67">
        <f t="shared" si="85"/>
        <v>0.255</v>
      </c>
      <c r="W1069">
        <v>0.48255100000000001</v>
      </c>
      <c r="X1069" s="67">
        <f t="shared" si="82"/>
        <v>0.182</v>
      </c>
      <c r="Y1069">
        <v>8.7113999999999997E-2</v>
      </c>
      <c r="Z1069" s="67">
        <f t="shared" si="83"/>
        <v>0.19800000000000001</v>
      </c>
      <c r="AA1069">
        <f>VLOOKUP($C1069,[1]Disability!$1:$1048576,5,FALSE)</f>
        <v>2</v>
      </c>
      <c r="AB1069" s="67">
        <f t="shared" si="84"/>
        <v>0.91600000000000004</v>
      </c>
      <c r="AC1069" t="e">
        <f>VLOOKUP($A1069,#REF!,9,FALSE)</f>
        <v>#REF!</v>
      </c>
    </row>
    <row r="1070" spans="1:29">
      <c r="A1070">
        <v>52524</v>
      </c>
      <c r="B1070">
        <v>1069</v>
      </c>
      <c r="C1070">
        <v>800080</v>
      </c>
      <c r="D1070" t="s">
        <v>4235</v>
      </c>
      <c r="E1070" t="s">
        <v>4236</v>
      </c>
      <c r="G1070" t="e">
        <f>VLOOKUP($H1070,[1]BRT!$1:$1048576,1,0)</f>
        <v>#N/A</v>
      </c>
      <c r="H1070" t="s">
        <v>5079</v>
      </c>
      <c r="I1070">
        <v>37.673310999999998</v>
      </c>
      <c r="J1070">
        <v>-122.077495</v>
      </c>
      <c r="K1070">
        <v>1040</v>
      </c>
      <c r="L1070">
        <v>40</v>
      </c>
      <c r="M1070">
        <v>1.5</v>
      </c>
      <c r="N1070">
        <v>3</v>
      </c>
      <c r="O1070">
        <v>0</v>
      </c>
      <c r="P1070">
        <v>3</v>
      </c>
      <c r="Q1070" t="e">
        <f>VLOOKUP($A1070,'[1]SheltersALL_2.17.22'!$1:$1048576,6,0)</f>
        <v>#N/A</v>
      </c>
      <c r="R1070" t="str">
        <f>VLOOKUP($A1070, [1]FA21_Ridership!$1:$1048576,11, 0)</f>
        <v>HAYWARD</v>
      </c>
      <c r="S1070" t="str">
        <f>VLOOKUP($A1070, [1]FA21_Ridership!$1:$1048576,12, 0)</f>
        <v>ALAMEDA</v>
      </c>
      <c r="T1070">
        <f>VLOOKUP($A1070, [1]FA21_Ridership!$1:$1048576,13, 0)</f>
        <v>4</v>
      </c>
      <c r="U1070">
        <f t="shared" si="81"/>
        <v>120</v>
      </c>
      <c r="V1070" s="67">
        <f t="shared" si="85"/>
        <v>0.255</v>
      </c>
      <c r="W1070">
        <v>0.759494</v>
      </c>
      <c r="X1070" s="67">
        <f t="shared" si="82"/>
        <v>0.501</v>
      </c>
      <c r="Y1070">
        <v>0.23935500000000001</v>
      </c>
      <c r="Z1070" s="67">
        <f t="shared" si="83"/>
        <v>0.54600000000000004</v>
      </c>
      <c r="AA1070">
        <f>VLOOKUP($C1070,[1]Disability!$1:$1048576,5,FALSE)</f>
        <v>1</v>
      </c>
      <c r="AB1070" s="67">
        <f t="shared" si="84"/>
        <v>0.72499999999999998</v>
      </c>
      <c r="AC1070" t="e">
        <f>VLOOKUP($A1070,#REF!,9,FALSE)</f>
        <v>#REF!</v>
      </c>
    </row>
    <row r="1071" spans="1:29">
      <c r="A1071">
        <v>56631</v>
      </c>
      <c r="B1071">
        <v>1070</v>
      </c>
      <c r="C1071">
        <v>704840</v>
      </c>
      <c r="D1071" t="s">
        <v>4235</v>
      </c>
      <c r="E1071" t="s">
        <v>4236</v>
      </c>
      <c r="G1071" t="e">
        <f>VLOOKUP($H1071,[1]BRT!$1:$1048576,1,0)</f>
        <v>#N/A</v>
      </c>
      <c r="H1071" t="s">
        <v>5080</v>
      </c>
      <c r="I1071">
        <v>37.555185999999999</v>
      </c>
      <c r="J1071">
        <v>-121.98400700000001</v>
      </c>
      <c r="K1071">
        <v>720</v>
      </c>
      <c r="L1071">
        <v>60</v>
      </c>
      <c r="M1071">
        <v>1</v>
      </c>
      <c r="N1071">
        <v>2</v>
      </c>
      <c r="O1071">
        <v>0</v>
      </c>
      <c r="P1071">
        <v>2</v>
      </c>
      <c r="Q1071" t="e">
        <f>VLOOKUP($A1071,'[1]SheltersALL_2.17.22'!$1:$1048576,6,0)</f>
        <v>#N/A</v>
      </c>
      <c r="R1071" t="str">
        <f>VLOOKUP($A1071, [1]FA21_Ridership!$1:$1048576,11, 0)</f>
        <v>FREMONT</v>
      </c>
      <c r="S1071" t="str">
        <f>VLOOKUP($A1071, [1]FA21_Ridership!$1:$1048576,12, 0)</f>
        <v>ALAMEDA</v>
      </c>
      <c r="T1071">
        <f>VLOOKUP($A1071, [1]FA21_Ridership!$1:$1048576,13, 0)</f>
        <v>5</v>
      </c>
      <c r="U1071">
        <f t="shared" si="81"/>
        <v>120</v>
      </c>
      <c r="V1071" s="67">
        <f t="shared" si="85"/>
        <v>0.255</v>
      </c>
      <c r="W1071">
        <v>0.77392000000000005</v>
      </c>
      <c r="X1071" s="67">
        <f t="shared" si="82"/>
        <v>0.53200000000000003</v>
      </c>
      <c r="Y1071">
        <v>0.13058800000000001</v>
      </c>
      <c r="Z1071" s="67">
        <f t="shared" si="83"/>
        <v>0.317</v>
      </c>
      <c r="AA1071">
        <f>VLOOKUP($C1071,[1]Disability!$1:$1048576,5,FALSE)</f>
        <v>2</v>
      </c>
      <c r="AB1071" s="67">
        <f t="shared" si="84"/>
        <v>0.91600000000000004</v>
      </c>
      <c r="AC1071" t="e">
        <f>VLOOKUP($A1071,#REF!,9,FALSE)</f>
        <v>#REF!</v>
      </c>
    </row>
    <row r="1072" spans="1:29">
      <c r="A1072">
        <v>52009</v>
      </c>
      <c r="B1072">
        <v>1071</v>
      </c>
      <c r="C1072">
        <v>703620</v>
      </c>
      <c r="D1072" t="s">
        <v>4235</v>
      </c>
      <c r="E1072" t="s">
        <v>4236</v>
      </c>
      <c r="G1072" t="e">
        <f>VLOOKUP($H1072,[1]BRT!$1:$1048576,1,0)</f>
        <v>#N/A</v>
      </c>
      <c r="H1072" t="s">
        <v>4890</v>
      </c>
      <c r="I1072">
        <v>37.500897999999999</v>
      </c>
      <c r="J1072">
        <v>-121.91936099999999</v>
      </c>
      <c r="K1072">
        <v>1022</v>
      </c>
      <c r="L1072">
        <v>60</v>
      </c>
      <c r="M1072">
        <v>1</v>
      </c>
      <c r="N1072">
        <v>2</v>
      </c>
      <c r="O1072">
        <v>0</v>
      </c>
      <c r="P1072">
        <v>2</v>
      </c>
      <c r="Q1072" t="e">
        <f>VLOOKUP($A1072,'[1]SheltersALL_2.17.22'!$1:$1048576,6,0)</f>
        <v>#N/A</v>
      </c>
      <c r="R1072" t="str">
        <f>VLOOKUP($A1072, [1]FA21_Ridership!$1:$1048576,11, 0)</f>
        <v>FREMONT</v>
      </c>
      <c r="S1072" t="str">
        <f>VLOOKUP($A1072, [1]FA21_Ridership!$1:$1048576,12, 0)</f>
        <v>ALAMEDA</v>
      </c>
      <c r="T1072">
        <f>VLOOKUP($A1072, [1]FA21_Ridership!$1:$1048576,13, 0)</f>
        <v>5</v>
      </c>
      <c r="U1072">
        <f t="shared" si="81"/>
        <v>120</v>
      </c>
      <c r="V1072" s="67">
        <f t="shared" si="85"/>
        <v>0.255</v>
      </c>
      <c r="W1072">
        <v>0.78335699999999997</v>
      </c>
      <c r="X1072" s="67">
        <f t="shared" si="82"/>
        <v>0.55700000000000005</v>
      </c>
      <c r="Y1072">
        <v>9.1105000000000005E-2</v>
      </c>
      <c r="Z1072" s="67">
        <f t="shared" si="83"/>
        <v>0.21199999999999999</v>
      </c>
      <c r="AA1072">
        <f>VLOOKUP($C1072,[1]Disability!$1:$1048576,5,FALSE)</f>
        <v>0</v>
      </c>
      <c r="AB1072" s="67">
        <f t="shared" si="84"/>
        <v>0</v>
      </c>
      <c r="AC1072" t="e">
        <f>VLOOKUP($A1072,#REF!,9,FALSE)</f>
        <v>#REF!</v>
      </c>
    </row>
    <row r="1073" spans="1:29">
      <c r="A1073">
        <v>55493</v>
      </c>
      <c r="B1073">
        <v>1072</v>
      </c>
      <c r="C1073">
        <v>1503060</v>
      </c>
      <c r="D1073" t="s">
        <v>4235</v>
      </c>
      <c r="E1073" t="s">
        <v>4236</v>
      </c>
      <c r="G1073" t="e">
        <f>VLOOKUP($H1073,[1]BRT!$1:$1048576,1,0)</f>
        <v>#N/A</v>
      </c>
      <c r="H1073" t="s">
        <v>5081</v>
      </c>
      <c r="I1073">
        <v>37.698887999999997</v>
      </c>
      <c r="J1073">
        <v>-122.16132500000001</v>
      </c>
      <c r="K1073">
        <v>960</v>
      </c>
      <c r="L1073">
        <v>60</v>
      </c>
      <c r="M1073">
        <v>1</v>
      </c>
      <c r="N1073">
        <v>2</v>
      </c>
      <c r="O1073">
        <v>0</v>
      </c>
      <c r="P1073">
        <v>2</v>
      </c>
      <c r="Q1073" t="e">
        <f>VLOOKUP($A1073,'[1]SheltersALL_2.17.22'!$1:$1048576,6,0)</f>
        <v>#N/A</v>
      </c>
      <c r="R1073" t="str">
        <f>VLOOKUP($A1073, [1]FA21_Ridership!$1:$1048576,11, 0)</f>
        <v>SAN LEANDRO</v>
      </c>
      <c r="S1073" t="str">
        <f>VLOOKUP($A1073, [1]FA21_Ridership!$1:$1048576,12, 0)</f>
        <v>ALAMEDA</v>
      </c>
      <c r="T1073">
        <f>VLOOKUP($A1073, [1]FA21_Ridership!$1:$1048576,13, 0)</f>
        <v>4</v>
      </c>
      <c r="U1073">
        <f t="shared" si="81"/>
        <v>120</v>
      </c>
      <c r="V1073" s="67">
        <f t="shared" si="85"/>
        <v>0.255</v>
      </c>
      <c r="W1073">
        <v>0.72550099999999995</v>
      </c>
      <c r="X1073" s="67">
        <f t="shared" si="82"/>
        <v>0.443</v>
      </c>
      <c r="Y1073">
        <v>0.204343</v>
      </c>
      <c r="Z1073" s="67">
        <f t="shared" si="83"/>
        <v>0.48499999999999999</v>
      </c>
      <c r="AA1073">
        <f>VLOOKUP($C1073,[1]Disability!$1:$1048576,5,FALSE)</f>
        <v>0</v>
      </c>
      <c r="AB1073" s="67">
        <f t="shared" si="84"/>
        <v>0</v>
      </c>
      <c r="AC1073" t="e">
        <f>VLOOKUP($A1073,#REF!,9,FALSE)</f>
        <v>#REF!</v>
      </c>
    </row>
    <row r="1074" spans="1:29">
      <c r="A1074">
        <v>58117</v>
      </c>
      <c r="B1074">
        <v>1073</v>
      </c>
      <c r="C1074">
        <v>302300</v>
      </c>
      <c r="D1074" t="s">
        <v>4235</v>
      </c>
      <c r="E1074" t="s">
        <v>4236</v>
      </c>
      <c r="G1074" t="e">
        <f>VLOOKUP($H1074,[1]BRT!$1:$1048576,1,0)</f>
        <v>#N/A</v>
      </c>
      <c r="H1074" t="s">
        <v>4781</v>
      </c>
      <c r="I1074">
        <v>37.900604999999999</v>
      </c>
      <c r="J1074">
        <v>-122.26749</v>
      </c>
      <c r="K1074">
        <v>662</v>
      </c>
      <c r="L1074">
        <v>60</v>
      </c>
      <c r="M1074">
        <v>1</v>
      </c>
      <c r="N1074">
        <v>2</v>
      </c>
      <c r="O1074">
        <v>0</v>
      </c>
      <c r="P1074">
        <v>2</v>
      </c>
      <c r="Q1074" t="e">
        <f>VLOOKUP($A1074,'[1]SheltersALL_2.17.22'!$1:$1048576,6,0)</f>
        <v>#N/A</v>
      </c>
      <c r="R1074" t="str">
        <f>VLOOKUP($A1074, [1]FA21_Ridership!$1:$1048576,11, 0)</f>
        <v>BERKELEY</v>
      </c>
      <c r="S1074" t="str">
        <f>VLOOKUP($A1074, [1]FA21_Ridership!$1:$1048576,12, 0)</f>
        <v>ALAMEDA</v>
      </c>
      <c r="T1074">
        <f>VLOOKUP($A1074, [1]FA21_Ridership!$1:$1048576,13, 0)</f>
        <v>1</v>
      </c>
      <c r="U1074">
        <f t="shared" si="81"/>
        <v>120</v>
      </c>
      <c r="V1074" s="67">
        <f t="shared" si="85"/>
        <v>0.255</v>
      </c>
      <c r="W1074">
        <v>0.187692</v>
      </c>
      <c r="X1074" s="67">
        <f t="shared" si="82"/>
        <v>1.0999999999999999E-2</v>
      </c>
      <c r="Y1074">
        <v>1.7691999999999999E-2</v>
      </c>
      <c r="Z1074" s="67">
        <f t="shared" si="83"/>
        <v>2.1000000000000001E-2</v>
      </c>
      <c r="AA1074">
        <f>VLOOKUP($C1074,[1]Disability!$1:$1048576,5,FALSE)</f>
        <v>0</v>
      </c>
      <c r="AB1074" s="67">
        <f t="shared" si="84"/>
        <v>0</v>
      </c>
      <c r="AC1074" t="e">
        <f>VLOOKUP($A1074,#REF!,9,FALSE)</f>
        <v>#REF!</v>
      </c>
    </row>
    <row r="1075" spans="1:29">
      <c r="A1075">
        <v>55271</v>
      </c>
      <c r="B1075">
        <v>1074</v>
      </c>
      <c r="C1075">
        <v>705240</v>
      </c>
      <c r="D1075" t="s">
        <v>4235</v>
      </c>
      <c r="E1075" t="s">
        <v>4236</v>
      </c>
      <c r="G1075" t="e">
        <f>VLOOKUP($H1075,[1]BRT!$1:$1048576,1,0)</f>
        <v>#N/A</v>
      </c>
      <c r="H1075" t="s">
        <v>5082</v>
      </c>
      <c r="I1075">
        <v>37.577933999999999</v>
      </c>
      <c r="J1075">
        <v>-122.028781</v>
      </c>
      <c r="K1075">
        <v>720</v>
      </c>
      <c r="L1075">
        <v>60</v>
      </c>
      <c r="M1075">
        <v>1</v>
      </c>
      <c r="N1075">
        <v>2</v>
      </c>
      <c r="O1075">
        <v>0</v>
      </c>
      <c r="P1075">
        <v>2</v>
      </c>
      <c r="Q1075" t="e">
        <f>VLOOKUP($A1075,'[1]SheltersALL_2.17.22'!$1:$1048576,6,0)</f>
        <v>#N/A</v>
      </c>
      <c r="R1075" t="str">
        <f>VLOOKUP($A1075, [1]FA21_Ridership!$1:$1048576,11, 0)</f>
        <v>FREMONT</v>
      </c>
      <c r="S1075" t="str">
        <f>VLOOKUP($A1075, [1]FA21_Ridership!$1:$1048576,12, 0)</f>
        <v>ALAMEDA</v>
      </c>
      <c r="T1075">
        <f>VLOOKUP($A1075, [1]FA21_Ridership!$1:$1048576,13, 0)</f>
        <v>5</v>
      </c>
      <c r="U1075">
        <f t="shared" si="81"/>
        <v>120</v>
      </c>
      <c r="V1075" s="67">
        <f t="shared" si="85"/>
        <v>0.255</v>
      </c>
      <c r="W1075">
        <v>0.77571900000000005</v>
      </c>
      <c r="X1075" s="67">
        <f t="shared" si="82"/>
        <v>0.53400000000000003</v>
      </c>
      <c r="Y1075">
        <v>0.109304</v>
      </c>
      <c r="Z1075" s="67">
        <f t="shared" si="83"/>
        <v>0.27100000000000002</v>
      </c>
      <c r="AA1075">
        <f>VLOOKUP($C1075,[1]Disability!$1:$1048576,5,FALSE)</f>
        <v>0</v>
      </c>
      <c r="AB1075" s="67">
        <f t="shared" si="84"/>
        <v>0</v>
      </c>
      <c r="AC1075" t="e">
        <f>VLOOKUP($A1075,#REF!,9,FALSE)</f>
        <v>#REF!</v>
      </c>
    </row>
    <row r="1076" spans="1:29">
      <c r="A1076">
        <v>56619</v>
      </c>
      <c r="B1076">
        <v>1075</v>
      </c>
      <c r="C1076">
        <v>704200</v>
      </c>
      <c r="D1076" t="s">
        <v>4235</v>
      </c>
      <c r="E1076" t="s">
        <v>4236</v>
      </c>
      <c r="G1076" t="e">
        <f>VLOOKUP($H1076,[1]BRT!$1:$1048576,1,0)</f>
        <v>#N/A</v>
      </c>
      <c r="H1076" t="s">
        <v>5083</v>
      </c>
      <c r="I1076">
        <v>37.575679000000001</v>
      </c>
      <c r="J1076">
        <v>-121.972561</v>
      </c>
      <c r="K1076">
        <v>721</v>
      </c>
      <c r="L1076">
        <v>60</v>
      </c>
      <c r="M1076">
        <v>1</v>
      </c>
      <c r="N1076">
        <v>2</v>
      </c>
      <c r="O1076">
        <v>0</v>
      </c>
      <c r="P1076">
        <v>2</v>
      </c>
      <c r="Q1076" t="e">
        <f>VLOOKUP($A1076,'[1]SheltersALL_2.17.22'!$1:$1048576,6,0)</f>
        <v>#N/A</v>
      </c>
      <c r="R1076" t="str">
        <f>VLOOKUP($A1076, [1]FA21_Ridership!$1:$1048576,11, 0)</f>
        <v>FREMONT</v>
      </c>
      <c r="S1076" t="str">
        <f>VLOOKUP($A1076, [1]FA21_Ridership!$1:$1048576,12, 0)</f>
        <v>ALAMEDA</v>
      </c>
      <c r="T1076">
        <f>VLOOKUP($A1076, [1]FA21_Ridership!$1:$1048576,13, 0)</f>
        <v>5</v>
      </c>
      <c r="U1076">
        <f t="shared" si="81"/>
        <v>120</v>
      </c>
      <c r="V1076" s="67">
        <f t="shared" si="85"/>
        <v>0.255</v>
      </c>
      <c r="W1076">
        <v>0.52717199999999997</v>
      </c>
      <c r="X1076" s="67">
        <f t="shared" si="82"/>
        <v>0.216</v>
      </c>
      <c r="Y1076">
        <v>0.10176499999999999</v>
      </c>
      <c r="Z1076" s="67">
        <f t="shared" si="83"/>
        <v>0.251</v>
      </c>
      <c r="AA1076">
        <f>VLOOKUP($C1076,[1]Disability!$1:$1048576,5,FALSE)</f>
        <v>0</v>
      </c>
      <c r="AB1076" s="67">
        <f t="shared" si="84"/>
        <v>0</v>
      </c>
      <c r="AC1076" t="e">
        <f>VLOOKUP($A1076,#REF!,9,FALSE)</f>
        <v>#REF!</v>
      </c>
    </row>
    <row r="1077" spans="1:29">
      <c r="A1077">
        <v>58853</v>
      </c>
      <c r="B1077">
        <v>1076</v>
      </c>
      <c r="C1077">
        <v>704450</v>
      </c>
      <c r="D1077" t="s">
        <v>4235</v>
      </c>
      <c r="E1077" t="s">
        <v>4236</v>
      </c>
      <c r="G1077" t="e">
        <f>VLOOKUP($H1077,[1]BRT!$1:$1048576,1,0)</f>
        <v>#N/A</v>
      </c>
      <c r="H1077" t="s">
        <v>5084</v>
      </c>
      <c r="I1077">
        <v>37.577151999999998</v>
      </c>
      <c r="J1077">
        <v>-122.039406</v>
      </c>
      <c r="K1077">
        <v>720</v>
      </c>
      <c r="L1077">
        <v>60</v>
      </c>
      <c r="M1077">
        <v>1</v>
      </c>
      <c r="N1077">
        <v>2</v>
      </c>
      <c r="O1077">
        <v>0</v>
      </c>
      <c r="P1077">
        <v>2</v>
      </c>
      <c r="Q1077" t="str">
        <f>VLOOKUP($A1077,'[1]SheltersALL_2.17.22'!$1:$1048576,6,0)</f>
        <v>Fremont</v>
      </c>
      <c r="R1077" t="str">
        <f>VLOOKUP($A1077, [1]FA21_Ridership!$1:$1048576,11, 0)</f>
        <v>FREMONT</v>
      </c>
      <c r="S1077" t="str">
        <f>VLOOKUP($A1077, [1]FA21_Ridership!$1:$1048576,12, 0)</f>
        <v>ALAMEDA</v>
      </c>
      <c r="T1077">
        <f>VLOOKUP($A1077, [1]FA21_Ridership!$1:$1048576,13, 0)</f>
        <v>5</v>
      </c>
      <c r="U1077">
        <f t="shared" si="81"/>
        <v>120</v>
      </c>
      <c r="V1077" s="67">
        <f t="shared" si="85"/>
        <v>0.255</v>
      </c>
      <c r="W1077">
        <v>0.72306899999999996</v>
      </c>
      <c r="X1077" s="67">
        <f t="shared" si="82"/>
        <v>0.439</v>
      </c>
      <c r="Y1077">
        <v>7.4537999999999993E-2</v>
      </c>
      <c r="Z1077" s="67">
        <f t="shared" si="83"/>
        <v>0.14699999999999999</v>
      </c>
      <c r="AA1077">
        <f>VLOOKUP($C1077,[1]Disability!$1:$1048576,5,FALSE)</f>
        <v>0</v>
      </c>
      <c r="AB1077" s="67">
        <f t="shared" si="84"/>
        <v>0</v>
      </c>
      <c r="AC1077" t="e">
        <f>VLOOKUP($A1077,#REF!,9,FALSE)</f>
        <v>#REF!</v>
      </c>
    </row>
    <row r="1078" spans="1:29">
      <c r="A1078">
        <v>55726</v>
      </c>
      <c r="B1078">
        <v>1077</v>
      </c>
      <c r="C1078">
        <v>801720</v>
      </c>
      <c r="D1078" t="s">
        <v>4235</v>
      </c>
      <c r="E1078" t="s">
        <v>4236</v>
      </c>
      <c r="G1078" t="e">
        <f>VLOOKUP($H1078,[1]BRT!$1:$1048576,1,0)</f>
        <v>#N/A</v>
      </c>
      <c r="H1078" t="s">
        <v>5085</v>
      </c>
      <c r="I1078">
        <v>37.644551999999997</v>
      </c>
      <c r="J1078">
        <v>-122.083853</v>
      </c>
      <c r="K1078">
        <v>960</v>
      </c>
      <c r="L1078">
        <v>60</v>
      </c>
      <c r="M1078">
        <v>1</v>
      </c>
      <c r="N1078">
        <v>2</v>
      </c>
      <c r="O1078">
        <v>0</v>
      </c>
      <c r="P1078">
        <v>2</v>
      </c>
      <c r="Q1078" t="e">
        <f>VLOOKUP($A1078,'[1]SheltersALL_2.17.22'!$1:$1048576,6,0)</f>
        <v>#N/A</v>
      </c>
      <c r="R1078" t="str">
        <f>VLOOKUP($A1078, [1]FA21_Ridership!$1:$1048576,11, 0)</f>
        <v>HAYWARD</v>
      </c>
      <c r="S1078" t="str">
        <f>VLOOKUP($A1078, [1]FA21_Ridership!$1:$1048576,12, 0)</f>
        <v>ALAMEDA</v>
      </c>
      <c r="T1078">
        <f>VLOOKUP($A1078, [1]FA21_Ridership!$1:$1048576,13, 0)</f>
        <v>4</v>
      </c>
      <c r="U1078">
        <f t="shared" si="81"/>
        <v>120</v>
      </c>
      <c r="V1078" s="67">
        <f t="shared" si="85"/>
        <v>0.255</v>
      </c>
      <c r="W1078">
        <v>0.86158599999999996</v>
      </c>
      <c r="X1078" s="67">
        <f t="shared" si="82"/>
        <v>0.7</v>
      </c>
      <c r="Y1078">
        <v>0.13354199999999999</v>
      </c>
      <c r="Z1078" s="67">
        <f t="shared" si="83"/>
        <v>0.32200000000000001</v>
      </c>
      <c r="AA1078">
        <f>VLOOKUP($C1078,[1]Disability!$1:$1048576,5,FALSE)</f>
        <v>0</v>
      </c>
      <c r="AB1078" s="67">
        <f t="shared" si="84"/>
        <v>0</v>
      </c>
      <c r="AC1078" t="e">
        <f>VLOOKUP($A1078,#REF!,9,FALSE)</f>
        <v>#REF!</v>
      </c>
    </row>
    <row r="1079" spans="1:29">
      <c r="A1079">
        <v>50337</v>
      </c>
      <c r="B1079">
        <v>1078</v>
      </c>
      <c r="C1079">
        <v>302890</v>
      </c>
      <c r="D1079" t="s">
        <v>4235</v>
      </c>
      <c r="E1079" t="s">
        <v>4236</v>
      </c>
      <c r="G1079" t="e">
        <f>VLOOKUP($H1079,[1]BRT!$1:$1048576,1,0)</f>
        <v>#N/A</v>
      </c>
      <c r="H1079" t="s">
        <v>4767</v>
      </c>
      <c r="I1079">
        <v>37.900951999999997</v>
      </c>
      <c r="J1079">
        <v>-122.266358</v>
      </c>
      <c r="K1079">
        <v>662</v>
      </c>
      <c r="L1079">
        <v>60</v>
      </c>
      <c r="M1079">
        <v>1</v>
      </c>
      <c r="N1079">
        <v>2</v>
      </c>
      <c r="O1079">
        <v>0</v>
      </c>
      <c r="P1079">
        <v>2</v>
      </c>
      <c r="Q1079" t="e">
        <f>VLOOKUP($A1079,'[1]SheltersALL_2.17.22'!$1:$1048576,6,0)</f>
        <v>#N/A</v>
      </c>
      <c r="R1079" t="str">
        <f>VLOOKUP($A1079, [1]FA21_Ridership!$1:$1048576,11, 0)</f>
        <v>BERKELEY</v>
      </c>
      <c r="S1079" t="str">
        <f>VLOOKUP($A1079, [1]FA21_Ridership!$1:$1048576,12, 0)</f>
        <v>ALAMEDA</v>
      </c>
      <c r="T1079">
        <f>VLOOKUP($A1079, [1]FA21_Ridership!$1:$1048576,13, 0)</f>
        <v>1</v>
      </c>
      <c r="U1079">
        <f t="shared" si="81"/>
        <v>120</v>
      </c>
      <c r="V1079" s="67">
        <f t="shared" si="85"/>
        <v>0.255</v>
      </c>
      <c r="W1079">
        <v>0.26403100000000002</v>
      </c>
      <c r="X1079" s="67">
        <f t="shared" si="82"/>
        <v>4.5999999999999999E-2</v>
      </c>
      <c r="Y1079">
        <v>8.0356999999999998E-2</v>
      </c>
      <c r="Z1079" s="67">
        <f t="shared" si="83"/>
        <v>0.17599999999999999</v>
      </c>
      <c r="AA1079">
        <f>VLOOKUP($C1079,[1]Disability!$1:$1048576,5,FALSE)</f>
        <v>0</v>
      </c>
      <c r="AB1079" s="67">
        <f t="shared" si="84"/>
        <v>0</v>
      </c>
      <c r="AC1079" t="e">
        <f>VLOOKUP($A1079,#REF!,9,FALSE)</f>
        <v>#REF!</v>
      </c>
    </row>
    <row r="1080" spans="1:29">
      <c r="A1080">
        <v>58430</v>
      </c>
      <c r="B1080">
        <v>1079</v>
      </c>
      <c r="C1080">
        <v>9801090</v>
      </c>
      <c r="D1080" t="s">
        <v>4235</v>
      </c>
      <c r="E1080" t="s">
        <v>4236</v>
      </c>
      <c r="G1080" t="e">
        <f>VLOOKUP($H1080,[1]BRT!$1:$1048576,1,0)</f>
        <v>#N/A</v>
      </c>
      <c r="H1080" t="s">
        <v>5086</v>
      </c>
      <c r="I1080">
        <v>37.694572000000001</v>
      </c>
      <c r="J1080">
        <v>-122.122579</v>
      </c>
      <c r="K1080">
        <v>960</v>
      </c>
      <c r="L1080">
        <v>60</v>
      </c>
      <c r="M1080">
        <v>1</v>
      </c>
      <c r="N1080">
        <v>2</v>
      </c>
      <c r="O1080">
        <v>0</v>
      </c>
      <c r="P1080">
        <v>2</v>
      </c>
      <c r="Q1080" t="e">
        <f>VLOOKUP($A1080,'[1]SheltersALL_2.17.22'!$1:$1048576,6,0)</f>
        <v>#N/A</v>
      </c>
      <c r="R1080" t="str">
        <f>VLOOKUP($A1080, [1]FA21_Ridership!$1:$1048576,11, 0)</f>
        <v>COUNTY-ALAMEDA</v>
      </c>
      <c r="S1080" t="str">
        <f>VLOOKUP($A1080, [1]FA21_Ridership!$1:$1048576,12, 0)</f>
        <v>ALAMEDA</v>
      </c>
      <c r="T1080">
        <f>VLOOKUP($A1080, [1]FA21_Ridership!$1:$1048576,13, 0)</f>
        <v>4</v>
      </c>
      <c r="U1080">
        <f t="shared" si="81"/>
        <v>120</v>
      </c>
      <c r="V1080" s="67">
        <f t="shared" si="85"/>
        <v>0.255</v>
      </c>
      <c r="W1080">
        <v>0.89667699999999995</v>
      </c>
      <c r="X1080" s="67">
        <f t="shared" si="82"/>
        <v>0.76200000000000001</v>
      </c>
      <c r="Y1080">
        <v>0.14246700000000001</v>
      </c>
      <c r="Z1080" s="67">
        <f t="shared" si="83"/>
        <v>0.33900000000000002</v>
      </c>
      <c r="AA1080">
        <f>VLOOKUP($C1080,[1]Disability!$1:$1048576,5,FALSE)</f>
        <v>0</v>
      </c>
      <c r="AB1080" s="67">
        <f t="shared" si="84"/>
        <v>0</v>
      </c>
      <c r="AC1080" t="e">
        <f>VLOOKUP($A1080,#REF!,9,FALSE)</f>
        <v>#REF!</v>
      </c>
    </row>
    <row r="1081" spans="1:29">
      <c r="A1081">
        <v>56693</v>
      </c>
      <c r="B1081">
        <v>1080</v>
      </c>
      <c r="C1081">
        <v>706070</v>
      </c>
      <c r="D1081" t="s">
        <v>4235</v>
      </c>
      <c r="E1081" t="s">
        <v>4236</v>
      </c>
      <c r="G1081" t="e">
        <f>VLOOKUP($H1081,[1]BRT!$1:$1048576,1,0)</f>
        <v>#N/A</v>
      </c>
      <c r="H1081" t="s">
        <v>5087</v>
      </c>
      <c r="I1081">
        <v>37.552407000000002</v>
      </c>
      <c r="J1081">
        <v>-122.017976</v>
      </c>
      <c r="K1081">
        <v>720</v>
      </c>
      <c r="L1081">
        <v>60</v>
      </c>
      <c r="M1081">
        <v>1</v>
      </c>
      <c r="N1081">
        <v>2</v>
      </c>
      <c r="O1081">
        <v>0</v>
      </c>
      <c r="P1081">
        <v>2</v>
      </c>
      <c r="Q1081" t="e">
        <f>VLOOKUP($A1081,'[1]SheltersALL_2.17.22'!$1:$1048576,6,0)</f>
        <v>#N/A</v>
      </c>
      <c r="R1081" t="str">
        <f>VLOOKUP($A1081, [1]FA21_Ridership!$1:$1048576,11, 0)</f>
        <v>FREMONT</v>
      </c>
      <c r="S1081" t="str">
        <f>VLOOKUP($A1081, [1]FA21_Ridership!$1:$1048576,12, 0)</f>
        <v>ALAMEDA</v>
      </c>
      <c r="T1081">
        <f>VLOOKUP($A1081, [1]FA21_Ridership!$1:$1048576,13, 0)</f>
        <v>5</v>
      </c>
      <c r="U1081">
        <f t="shared" si="81"/>
        <v>120</v>
      </c>
      <c r="V1081" s="67">
        <f t="shared" si="85"/>
        <v>0.255</v>
      </c>
      <c r="W1081">
        <v>0.69289999999999996</v>
      </c>
      <c r="X1081" s="67">
        <f t="shared" si="82"/>
        <v>0.40100000000000002</v>
      </c>
      <c r="Y1081">
        <v>0.23342299999999999</v>
      </c>
      <c r="Z1081" s="67">
        <f t="shared" si="83"/>
        <v>0.52800000000000002</v>
      </c>
      <c r="AA1081">
        <f>VLOOKUP($C1081,[1]Disability!$1:$1048576,5,FALSE)</f>
        <v>0</v>
      </c>
      <c r="AB1081" s="67">
        <f t="shared" si="84"/>
        <v>0</v>
      </c>
      <c r="AC1081" t="e">
        <f>VLOOKUP($A1081,#REF!,9,FALSE)</f>
        <v>#REF!</v>
      </c>
    </row>
    <row r="1082" spans="1:29">
      <c r="A1082">
        <v>51372</v>
      </c>
      <c r="B1082">
        <v>1081</v>
      </c>
      <c r="C1082">
        <v>707250</v>
      </c>
      <c r="D1082" t="s">
        <v>4235</v>
      </c>
      <c r="E1082" t="s">
        <v>4236</v>
      </c>
      <c r="G1082" t="e">
        <f>VLOOKUP($H1082,[1]BRT!$1:$1048576,1,0)</f>
        <v>#N/A</v>
      </c>
      <c r="H1082" t="s">
        <v>5088</v>
      </c>
      <c r="I1082">
        <v>37.580230999999998</v>
      </c>
      <c r="J1082">
        <v>-121.994271</v>
      </c>
      <c r="K1082">
        <v>721</v>
      </c>
      <c r="L1082">
        <v>60</v>
      </c>
      <c r="M1082">
        <v>1</v>
      </c>
      <c r="N1082">
        <v>2</v>
      </c>
      <c r="O1082">
        <v>0</v>
      </c>
      <c r="P1082">
        <v>2</v>
      </c>
      <c r="Q1082" t="e">
        <f>VLOOKUP($A1082,'[1]SheltersALL_2.17.22'!$1:$1048576,6,0)</f>
        <v>#N/A</v>
      </c>
      <c r="R1082" t="str">
        <f>VLOOKUP($A1082, [1]FA21_Ridership!$1:$1048576,11, 0)</f>
        <v>FREMONT</v>
      </c>
      <c r="S1082" t="str">
        <f>VLOOKUP($A1082, [1]FA21_Ridership!$1:$1048576,12, 0)</f>
        <v>ALAMEDA</v>
      </c>
      <c r="T1082">
        <f>VLOOKUP($A1082, [1]FA21_Ridership!$1:$1048576,13, 0)</f>
        <v>5</v>
      </c>
      <c r="U1082">
        <f t="shared" si="81"/>
        <v>120</v>
      </c>
      <c r="V1082" s="67">
        <f t="shared" si="85"/>
        <v>0.255</v>
      </c>
      <c r="W1082">
        <v>0.52717199999999997</v>
      </c>
      <c r="X1082" s="67">
        <f t="shared" si="82"/>
        <v>0.216</v>
      </c>
      <c r="Y1082">
        <v>0.10176499999999999</v>
      </c>
      <c r="Z1082" s="67">
        <f t="shared" si="83"/>
        <v>0.251</v>
      </c>
      <c r="AA1082">
        <f>VLOOKUP($C1082,[1]Disability!$1:$1048576,5,FALSE)</f>
        <v>0</v>
      </c>
      <c r="AB1082" s="67">
        <f t="shared" si="84"/>
        <v>0</v>
      </c>
      <c r="AC1082" t="e">
        <f>VLOOKUP($A1082,#REF!,9,FALSE)</f>
        <v>#REF!</v>
      </c>
    </row>
    <row r="1083" spans="1:29">
      <c r="A1083">
        <v>58227</v>
      </c>
      <c r="B1083">
        <v>1082</v>
      </c>
      <c r="C1083">
        <v>302410</v>
      </c>
      <c r="D1083" t="s">
        <v>4235</v>
      </c>
      <c r="E1083" t="s">
        <v>4236</v>
      </c>
      <c r="G1083" t="e">
        <f>VLOOKUP($H1083,[1]BRT!$1:$1048576,1,0)</f>
        <v>#N/A</v>
      </c>
      <c r="H1083" t="s">
        <v>5089</v>
      </c>
      <c r="I1083">
        <v>37.892463999999997</v>
      </c>
      <c r="J1083">
        <v>-122.265046</v>
      </c>
      <c r="K1083">
        <v>662</v>
      </c>
      <c r="L1083">
        <v>60</v>
      </c>
      <c r="M1083">
        <v>1</v>
      </c>
      <c r="N1083">
        <v>2</v>
      </c>
      <c r="O1083">
        <v>0</v>
      </c>
      <c r="P1083">
        <v>2</v>
      </c>
      <c r="Q1083" t="e">
        <f>VLOOKUP($A1083,'[1]SheltersALL_2.17.22'!$1:$1048576,6,0)</f>
        <v>#N/A</v>
      </c>
      <c r="R1083" t="str">
        <f>VLOOKUP($A1083, [1]FA21_Ridership!$1:$1048576,11, 0)</f>
        <v>BERKELEY</v>
      </c>
      <c r="S1083" t="str">
        <f>VLOOKUP($A1083, [1]FA21_Ridership!$1:$1048576,12, 0)</f>
        <v>ALAMEDA</v>
      </c>
      <c r="T1083">
        <f>VLOOKUP($A1083, [1]FA21_Ridership!$1:$1048576,13, 0)</f>
        <v>1</v>
      </c>
      <c r="U1083">
        <f t="shared" si="81"/>
        <v>120</v>
      </c>
      <c r="V1083" s="67">
        <f t="shared" si="85"/>
        <v>0.255</v>
      </c>
      <c r="W1083">
        <v>0.23630899999999999</v>
      </c>
      <c r="X1083" s="67">
        <f t="shared" si="82"/>
        <v>3.2000000000000001E-2</v>
      </c>
      <c r="Y1083">
        <v>0.17704400000000001</v>
      </c>
      <c r="Z1083" s="67">
        <f t="shared" si="83"/>
        <v>0.43</v>
      </c>
      <c r="AA1083">
        <f>VLOOKUP($C1083,[1]Disability!$1:$1048576,5,FALSE)</f>
        <v>0</v>
      </c>
      <c r="AB1083" s="67">
        <f t="shared" si="84"/>
        <v>0</v>
      </c>
      <c r="AC1083" t="e">
        <f>VLOOKUP($A1083,#REF!,9,FALSE)</f>
        <v>#REF!</v>
      </c>
    </row>
    <row r="1084" spans="1:29">
      <c r="A1084">
        <v>54579</v>
      </c>
      <c r="B1084">
        <v>1083</v>
      </c>
      <c r="C1084">
        <v>1600520</v>
      </c>
      <c r="D1084" t="s">
        <v>4235</v>
      </c>
      <c r="E1084" t="s">
        <v>4236</v>
      </c>
      <c r="G1084" t="e">
        <f>VLOOKUP($H1084,[1]BRT!$1:$1048576,1,0)</f>
        <v>#N/A</v>
      </c>
      <c r="H1084" t="s">
        <v>5090</v>
      </c>
      <c r="I1084">
        <v>37.979269000000002</v>
      </c>
      <c r="J1084">
        <v>-122.352557</v>
      </c>
      <c r="K1084">
        <v>840</v>
      </c>
      <c r="L1084">
        <v>60</v>
      </c>
      <c r="M1084">
        <v>1</v>
      </c>
      <c r="N1084">
        <v>2</v>
      </c>
      <c r="O1084">
        <v>0</v>
      </c>
      <c r="P1084">
        <v>2</v>
      </c>
      <c r="Q1084" t="e">
        <f>VLOOKUP($A1084,'[1]SheltersALL_2.17.22'!$1:$1048576,6,0)</f>
        <v>#N/A</v>
      </c>
      <c r="R1084" t="str">
        <f>VLOOKUP($A1084, [1]FA21_Ridership!$1:$1048576,11, 0)</f>
        <v>SAN PABLO</v>
      </c>
      <c r="S1084" t="str">
        <f>VLOOKUP($A1084, [1]FA21_Ridership!$1:$1048576,12, 0)</f>
        <v>CONTRA COSTA</v>
      </c>
      <c r="T1084">
        <f>VLOOKUP($A1084, [1]FA21_Ridership!$1:$1048576,13, 0)</f>
        <v>1</v>
      </c>
      <c r="U1084">
        <f t="shared" si="81"/>
        <v>120</v>
      </c>
      <c r="V1084" s="67">
        <f t="shared" si="85"/>
        <v>0.255</v>
      </c>
      <c r="W1084">
        <v>0.84975400000000001</v>
      </c>
      <c r="X1084" s="67">
        <f t="shared" si="82"/>
        <v>0.67600000000000005</v>
      </c>
      <c r="Y1084">
        <v>0.395731</v>
      </c>
      <c r="Z1084" s="67">
        <f t="shared" si="83"/>
        <v>0.76</v>
      </c>
      <c r="AA1084">
        <f>VLOOKUP($C1084,[1]Disability!$1:$1048576,5,FALSE)</f>
        <v>0</v>
      </c>
      <c r="AB1084" s="67">
        <f t="shared" si="84"/>
        <v>0</v>
      </c>
      <c r="AC1084" t="e">
        <f>VLOOKUP($A1084,#REF!,9,FALSE)</f>
        <v>#REF!</v>
      </c>
    </row>
    <row r="1085" spans="1:29">
      <c r="A1085">
        <v>51220</v>
      </c>
      <c r="B1085">
        <v>1084</v>
      </c>
      <c r="C1085">
        <v>303040</v>
      </c>
      <c r="D1085" t="s">
        <v>4235</v>
      </c>
      <c r="E1085" t="s">
        <v>4236</v>
      </c>
      <c r="G1085" t="e">
        <f>VLOOKUP($H1085,[1]BRT!$1:$1048576,1,0)</f>
        <v>#N/A</v>
      </c>
      <c r="H1085" t="s">
        <v>5091</v>
      </c>
      <c r="I1085">
        <v>37.898046000000001</v>
      </c>
      <c r="J1085">
        <v>-122.262039</v>
      </c>
      <c r="K1085">
        <v>662</v>
      </c>
      <c r="L1085">
        <v>60</v>
      </c>
      <c r="M1085">
        <v>1</v>
      </c>
      <c r="N1085">
        <v>2</v>
      </c>
      <c r="O1085">
        <v>0</v>
      </c>
      <c r="P1085">
        <v>2</v>
      </c>
      <c r="Q1085" t="e">
        <f>VLOOKUP($A1085,'[1]SheltersALL_2.17.22'!$1:$1048576,6,0)</f>
        <v>#N/A</v>
      </c>
      <c r="R1085" t="str">
        <f>VLOOKUP($A1085, [1]FA21_Ridership!$1:$1048576,11, 0)</f>
        <v>BERKELEY</v>
      </c>
      <c r="S1085" t="str">
        <f>VLOOKUP($A1085, [1]FA21_Ridership!$1:$1048576,12, 0)</f>
        <v>ALAMEDA</v>
      </c>
      <c r="T1085">
        <f>VLOOKUP($A1085, [1]FA21_Ridership!$1:$1048576,13, 0)</f>
        <v>1</v>
      </c>
      <c r="U1085">
        <f t="shared" si="81"/>
        <v>120</v>
      </c>
      <c r="V1085" s="67">
        <f t="shared" si="85"/>
        <v>0.255</v>
      </c>
      <c r="W1085">
        <v>0.26403100000000002</v>
      </c>
      <c r="X1085" s="67">
        <f t="shared" si="82"/>
        <v>4.5999999999999999E-2</v>
      </c>
      <c r="Y1085">
        <v>8.0356999999999998E-2</v>
      </c>
      <c r="Z1085" s="67">
        <f t="shared" si="83"/>
        <v>0.17599999999999999</v>
      </c>
      <c r="AA1085">
        <f>VLOOKUP($C1085,[1]Disability!$1:$1048576,5,FALSE)</f>
        <v>0</v>
      </c>
      <c r="AB1085" s="67">
        <f t="shared" si="84"/>
        <v>0</v>
      </c>
      <c r="AC1085" t="e">
        <f>VLOOKUP($A1085,#REF!,9,FALSE)</f>
        <v>#REF!</v>
      </c>
    </row>
    <row r="1086" spans="1:29">
      <c r="A1086">
        <v>56840</v>
      </c>
      <c r="B1086">
        <v>1085</v>
      </c>
      <c r="C1086">
        <v>901460</v>
      </c>
      <c r="D1086" t="s">
        <v>4235</v>
      </c>
      <c r="E1086" t="s">
        <v>4236</v>
      </c>
      <c r="G1086" t="e">
        <f>VLOOKUP($H1086,[1]BRT!$1:$1048576,1,0)</f>
        <v>#N/A</v>
      </c>
      <c r="H1086" t="s">
        <v>4766</v>
      </c>
      <c r="I1086">
        <v>37.539422999999999</v>
      </c>
      <c r="J1086">
        <v>-122.028425</v>
      </c>
      <c r="K1086">
        <v>720</v>
      </c>
      <c r="L1086">
        <v>60</v>
      </c>
      <c r="M1086">
        <v>1</v>
      </c>
      <c r="N1086">
        <v>2</v>
      </c>
      <c r="O1086">
        <v>0</v>
      </c>
      <c r="P1086">
        <v>2</v>
      </c>
      <c r="Q1086" t="e">
        <f>VLOOKUP($A1086,'[1]SheltersALL_2.17.22'!$1:$1048576,6,0)</f>
        <v>#N/A</v>
      </c>
      <c r="R1086" t="str">
        <f>VLOOKUP($A1086, [1]FA21_Ridership!$1:$1048576,11, 0)</f>
        <v>NEWARK</v>
      </c>
      <c r="S1086" t="str">
        <f>VLOOKUP($A1086, [1]FA21_Ridership!$1:$1048576,12, 0)</f>
        <v>ALAMEDA</v>
      </c>
      <c r="T1086">
        <f>VLOOKUP($A1086, [1]FA21_Ridership!$1:$1048576,13, 0)</f>
        <v>5</v>
      </c>
      <c r="U1086">
        <f t="shared" si="81"/>
        <v>120</v>
      </c>
      <c r="V1086" s="67">
        <f t="shared" si="85"/>
        <v>0.255</v>
      </c>
      <c r="W1086">
        <v>0.71529100000000001</v>
      </c>
      <c r="X1086" s="67">
        <f t="shared" si="82"/>
        <v>0.42699999999999999</v>
      </c>
      <c r="Y1086">
        <v>1.2796E-2</v>
      </c>
      <c r="Z1086" s="67">
        <f t="shared" si="83"/>
        <v>1.0999999999999999E-2</v>
      </c>
      <c r="AA1086">
        <f>VLOOKUP($C1086,[1]Disability!$1:$1048576,5,FALSE)</f>
        <v>0</v>
      </c>
      <c r="AB1086" s="67">
        <f t="shared" si="84"/>
        <v>0</v>
      </c>
      <c r="AC1086" t="e">
        <f>VLOOKUP($A1086,#REF!,9,FALSE)</f>
        <v>#REF!</v>
      </c>
    </row>
    <row r="1087" spans="1:29">
      <c r="A1087">
        <v>56701</v>
      </c>
      <c r="B1087">
        <v>1086</v>
      </c>
      <c r="C1087">
        <v>704080</v>
      </c>
      <c r="D1087" t="s">
        <v>4235</v>
      </c>
      <c r="E1087" t="s">
        <v>4236</v>
      </c>
      <c r="G1087" t="e">
        <f>VLOOKUP($H1087,[1]BRT!$1:$1048576,1,0)</f>
        <v>#N/A</v>
      </c>
      <c r="H1087" t="s">
        <v>5092</v>
      </c>
      <c r="I1087">
        <v>37.577730000000003</v>
      </c>
      <c r="J1087">
        <v>-121.982753</v>
      </c>
      <c r="K1087">
        <v>721</v>
      </c>
      <c r="L1087">
        <v>60</v>
      </c>
      <c r="M1087">
        <v>1</v>
      </c>
      <c r="N1087">
        <v>2</v>
      </c>
      <c r="O1087">
        <v>0</v>
      </c>
      <c r="P1087">
        <v>2</v>
      </c>
      <c r="Q1087" t="e">
        <f>VLOOKUP($A1087,'[1]SheltersALL_2.17.22'!$1:$1048576,6,0)</f>
        <v>#N/A</v>
      </c>
      <c r="R1087" t="str">
        <f>VLOOKUP($A1087, [1]FA21_Ridership!$1:$1048576,11, 0)</f>
        <v>FREMONT</v>
      </c>
      <c r="S1087" t="str">
        <f>VLOOKUP($A1087, [1]FA21_Ridership!$1:$1048576,12, 0)</f>
        <v>ALAMEDA</v>
      </c>
      <c r="T1087">
        <f>VLOOKUP($A1087, [1]FA21_Ridership!$1:$1048576,13, 0)</f>
        <v>5</v>
      </c>
      <c r="U1087">
        <f t="shared" si="81"/>
        <v>120</v>
      </c>
      <c r="V1087" s="67">
        <f t="shared" si="85"/>
        <v>0.255</v>
      </c>
      <c r="W1087">
        <v>0.52717199999999997</v>
      </c>
      <c r="X1087" s="67">
        <f t="shared" si="82"/>
        <v>0.216</v>
      </c>
      <c r="Y1087">
        <v>0.10176499999999999</v>
      </c>
      <c r="Z1087" s="67">
        <f t="shared" si="83"/>
        <v>0.251</v>
      </c>
      <c r="AA1087">
        <f>VLOOKUP($C1087,[1]Disability!$1:$1048576,5,FALSE)</f>
        <v>0</v>
      </c>
      <c r="AB1087" s="67">
        <f t="shared" si="84"/>
        <v>0</v>
      </c>
      <c r="AC1087" t="e">
        <f>VLOOKUP($A1087,#REF!,9,FALSE)</f>
        <v>#REF!</v>
      </c>
    </row>
    <row r="1088" spans="1:29">
      <c r="A1088">
        <v>55742</v>
      </c>
      <c r="B1088">
        <v>1087</v>
      </c>
      <c r="C1088">
        <v>1301780</v>
      </c>
      <c r="D1088" t="s">
        <v>4235</v>
      </c>
      <c r="E1088" t="s">
        <v>4236</v>
      </c>
      <c r="G1088" t="e">
        <f>VLOOKUP($H1088,[1]BRT!$1:$1048576,1,0)</f>
        <v>#N/A</v>
      </c>
      <c r="H1088" t="s">
        <v>5093</v>
      </c>
      <c r="I1088">
        <v>37.939861999999998</v>
      </c>
      <c r="J1088">
        <v>-122.359922</v>
      </c>
      <c r="K1088">
        <v>838</v>
      </c>
      <c r="L1088">
        <v>60</v>
      </c>
      <c r="M1088">
        <v>1</v>
      </c>
      <c r="N1088">
        <v>2</v>
      </c>
      <c r="O1088">
        <v>0</v>
      </c>
      <c r="P1088">
        <v>2</v>
      </c>
      <c r="Q1088" t="e">
        <f>VLOOKUP($A1088,'[1]SheltersALL_2.17.22'!$1:$1048576,6,0)</f>
        <v>#N/A</v>
      </c>
      <c r="R1088" t="str">
        <f>VLOOKUP($A1088, [1]FA21_Ridership!$1:$1048576,11, 0)</f>
        <v>RICHMOND</v>
      </c>
      <c r="S1088" t="str">
        <f>VLOOKUP($A1088, [1]FA21_Ridership!$1:$1048576,12, 0)</f>
        <v>CONTRA COSTA</v>
      </c>
      <c r="T1088">
        <f>VLOOKUP($A1088, [1]FA21_Ridership!$1:$1048576,13, 0)</f>
        <v>1</v>
      </c>
      <c r="U1088">
        <f t="shared" si="81"/>
        <v>120</v>
      </c>
      <c r="V1088" s="67">
        <f t="shared" si="85"/>
        <v>0.255</v>
      </c>
      <c r="W1088">
        <v>1</v>
      </c>
      <c r="X1088" s="67">
        <f t="shared" si="82"/>
        <v>0.98899999999999999</v>
      </c>
      <c r="Y1088">
        <v>0.42618699999999998</v>
      </c>
      <c r="Z1088" s="67">
        <f t="shared" si="83"/>
        <v>0.78900000000000003</v>
      </c>
      <c r="AA1088">
        <f>VLOOKUP($C1088,[1]Disability!$1:$1048576,5,FALSE)</f>
        <v>4</v>
      </c>
      <c r="AB1088" s="67">
        <f t="shared" si="84"/>
        <v>0.97699999999999998</v>
      </c>
      <c r="AC1088" t="e">
        <f>VLOOKUP($A1088,#REF!,9,FALSE)</f>
        <v>#REF!</v>
      </c>
    </row>
    <row r="1089" spans="1:29">
      <c r="A1089">
        <v>55693</v>
      </c>
      <c r="B1089">
        <v>1088</v>
      </c>
      <c r="C1089">
        <v>701310</v>
      </c>
      <c r="D1089" t="s">
        <v>4235</v>
      </c>
      <c r="E1089" t="s">
        <v>4236</v>
      </c>
      <c r="G1089" t="e">
        <f>VLOOKUP($H1089,[1]BRT!$1:$1048576,1,0)</f>
        <v>#N/A</v>
      </c>
      <c r="H1089" t="s">
        <v>5094</v>
      </c>
      <c r="I1089">
        <v>37.552199999999999</v>
      </c>
      <c r="J1089">
        <v>-121.97213499999999</v>
      </c>
      <c r="K1089">
        <v>720</v>
      </c>
      <c r="L1089">
        <v>60</v>
      </c>
      <c r="M1089">
        <v>1</v>
      </c>
      <c r="N1089">
        <v>2</v>
      </c>
      <c r="O1089">
        <v>0</v>
      </c>
      <c r="P1089">
        <v>2</v>
      </c>
      <c r="Q1089" t="e">
        <f>VLOOKUP($A1089,'[1]SheltersALL_2.17.22'!$1:$1048576,6,0)</f>
        <v>#N/A</v>
      </c>
      <c r="R1089" t="str">
        <f>VLOOKUP($A1089, [1]FA21_Ridership!$1:$1048576,11, 0)</f>
        <v>FREMONT</v>
      </c>
      <c r="S1089" t="str">
        <f>VLOOKUP($A1089, [1]FA21_Ridership!$1:$1048576,12, 0)</f>
        <v>ALAMEDA</v>
      </c>
      <c r="T1089">
        <f>VLOOKUP($A1089, [1]FA21_Ridership!$1:$1048576,13, 0)</f>
        <v>5</v>
      </c>
      <c r="U1089">
        <f t="shared" si="81"/>
        <v>120</v>
      </c>
      <c r="V1089" s="67">
        <f t="shared" si="85"/>
        <v>0.255</v>
      </c>
      <c r="W1089">
        <v>0.91551199999999999</v>
      </c>
      <c r="X1089" s="67">
        <f t="shared" si="82"/>
        <v>0.79800000000000004</v>
      </c>
      <c r="Y1089">
        <v>9.4539999999999999E-2</v>
      </c>
      <c r="Z1089" s="67">
        <f t="shared" si="83"/>
        <v>0.223</v>
      </c>
      <c r="AA1089">
        <f>VLOOKUP($C1089,[1]Disability!$1:$1048576,5,FALSE)</f>
        <v>0</v>
      </c>
      <c r="AB1089" s="67">
        <f t="shared" si="84"/>
        <v>0</v>
      </c>
      <c r="AC1089" t="e">
        <f>VLOOKUP($A1089,#REF!,9,FALSE)</f>
        <v>#REF!</v>
      </c>
    </row>
    <row r="1090" spans="1:29">
      <c r="A1090">
        <v>58847</v>
      </c>
      <c r="B1090">
        <v>1089</v>
      </c>
      <c r="C1090">
        <v>302960</v>
      </c>
      <c r="D1090" t="s">
        <v>4235</v>
      </c>
      <c r="E1090" t="s">
        <v>4236</v>
      </c>
      <c r="G1090" t="e">
        <f>VLOOKUP($H1090,[1]BRT!$1:$1048576,1,0)</f>
        <v>#N/A</v>
      </c>
      <c r="H1090" t="s">
        <v>5095</v>
      </c>
      <c r="I1090">
        <v>37.894137999999998</v>
      </c>
      <c r="J1090">
        <v>-122.258264</v>
      </c>
      <c r="K1090">
        <v>662</v>
      </c>
      <c r="L1090">
        <v>60</v>
      </c>
      <c r="M1090">
        <v>1</v>
      </c>
      <c r="N1090">
        <v>2</v>
      </c>
      <c r="O1090">
        <v>0</v>
      </c>
      <c r="P1090">
        <v>2</v>
      </c>
      <c r="Q1090" t="e">
        <f>VLOOKUP($A1090,'[1]SheltersALL_2.17.22'!$1:$1048576,6,0)</f>
        <v>#N/A</v>
      </c>
      <c r="R1090" t="str">
        <f>VLOOKUP($A1090, [1]FA21_Ridership!$1:$1048576,11, 0)</f>
        <v>BERKELEY</v>
      </c>
      <c r="S1090" t="str">
        <f>VLOOKUP($A1090, [1]FA21_Ridership!$1:$1048576,12, 0)</f>
        <v>ALAMEDA</v>
      </c>
      <c r="T1090">
        <f>VLOOKUP($A1090, [1]FA21_Ridership!$1:$1048576,13, 0)</f>
        <v>1</v>
      </c>
      <c r="U1090">
        <f t="shared" ref="U1090:U1153" si="86">$L1090*$P1090</f>
        <v>120</v>
      </c>
      <c r="V1090" s="67">
        <f t="shared" si="85"/>
        <v>0.255</v>
      </c>
      <c r="W1090">
        <v>0.224268</v>
      </c>
      <c r="X1090" s="67">
        <f t="shared" ref="X1090:X1153" si="87">_xlfn.PERCENTRANK.INC($W$2:$W$4161,W1090)</f>
        <v>2.5000000000000001E-2</v>
      </c>
      <c r="Y1090">
        <v>5.6701000000000001E-2</v>
      </c>
      <c r="Z1090" s="67">
        <f t="shared" ref="Z1090:Z1153" si="88">_xlfn.PERCENTRANK.INC($Y$2:$Y$4161,Y1090)</f>
        <v>0.106</v>
      </c>
      <c r="AA1090">
        <f>VLOOKUP($C1090,[1]Disability!$1:$1048576,5,FALSE)</f>
        <v>0</v>
      </c>
      <c r="AB1090" s="67">
        <f t="shared" ref="AB1090:AB1153" si="89">_xlfn.PERCENTRANK.INC($AA$2:$AA$4163,AA1090)</f>
        <v>0</v>
      </c>
      <c r="AC1090" t="e">
        <f>VLOOKUP($A1090,#REF!,9,FALSE)</f>
        <v>#REF!</v>
      </c>
    </row>
    <row r="1091" spans="1:29">
      <c r="A1091">
        <v>53445</v>
      </c>
      <c r="B1091">
        <v>1090</v>
      </c>
      <c r="C1091">
        <v>702450</v>
      </c>
      <c r="D1091" t="s">
        <v>4235</v>
      </c>
      <c r="E1091" t="s">
        <v>4236</v>
      </c>
      <c r="G1091" t="e">
        <f>VLOOKUP($H1091,[1]BRT!$1:$1048576,1,0)</f>
        <v>#N/A</v>
      </c>
      <c r="H1091" t="s">
        <v>4757</v>
      </c>
      <c r="I1091">
        <v>37.496524999999998</v>
      </c>
      <c r="J1091">
        <v>-121.948176</v>
      </c>
      <c r="K1091">
        <v>839</v>
      </c>
      <c r="L1091">
        <v>60</v>
      </c>
      <c r="M1091">
        <v>1</v>
      </c>
      <c r="N1091">
        <v>2</v>
      </c>
      <c r="O1091">
        <v>0</v>
      </c>
      <c r="P1091">
        <v>2</v>
      </c>
      <c r="Q1091" t="e">
        <f>VLOOKUP($A1091,'[1]SheltersALL_2.17.22'!$1:$1048576,6,0)</f>
        <v>#N/A</v>
      </c>
      <c r="R1091" t="str">
        <f>VLOOKUP($A1091, [1]FA21_Ridership!$1:$1048576,11, 0)</f>
        <v>FREMONT</v>
      </c>
      <c r="S1091" t="str">
        <f>VLOOKUP($A1091, [1]FA21_Ridership!$1:$1048576,12, 0)</f>
        <v>ALAMEDA</v>
      </c>
      <c r="T1091">
        <f>VLOOKUP($A1091, [1]FA21_Ridership!$1:$1048576,13, 0)</f>
        <v>5</v>
      </c>
      <c r="U1091">
        <f t="shared" si="86"/>
        <v>120</v>
      </c>
      <c r="V1091" s="67">
        <f t="shared" si="85"/>
        <v>0.255</v>
      </c>
      <c r="W1091">
        <v>0.94135500000000005</v>
      </c>
      <c r="X1091" s="67">
        <f t="shared" si="87"/>
        <v>0.86599999999999999</v>
      </c>
      <c r="Y1091">
        <v>7.7732999999999997E-2</v>
      </c>
      <c r="Z1091" s="67">
        <f t="shared" si="88"/>
        <v>0.16</v>
      </c>
      <c r="AA1091">
        <f>VLOOKUP($C1091,[1]Disability!$1:$1048576,5,FALSE)</f>
        <v>0</v>
      </c>
      <c r="AB1091" s="67">
        <f t="shared" si="89"/>
        <v>0</v>
      </c>
      <c r="AC1091" t="e">
        <f>VLOOKUP($A1091,#REF!,9,FALSE)</f>
        <v>#REF!</v>
      </c>
    </row>
    <row r="1092" spans="1:29">
      <c r="A1092">
        <v>55277</v>
      </c>
      <c r="B1092">
        <v>1091</v>
      </c>
      <c r="C1092">
        <v>703550</v>
      </c>
      <c r="D1092" t="s">
        <v>4235</v>
      </c>
      <c r="E1092" t="s">
        <v>4236</v>
      </c>
      <c r="G1092" t="e">
        <f>VLOOKUP($H1092,[1]BRT!$1:$1048576,1,0)</f>
        <v>#N/A</v>
      </c>
      <c r="H1092" t="s">
        <v>5096</v>
      </c>
      <c r="I1092">
        <v>37.491154000000002</v>
      </c>
      <c r="J1092">
        <v>-121.927571</v>
      </c>
      <c r="K1092">
        <v>1022</v>
      </c>
      <c r="L1092">
        <v>60</v>
      </c>
      <c r="M1092">
        <v>1</v>
      </c>
      <c r="N1092">
        <v>2</v>
      </c>
      <c r="O1092">
        <v>0</v>
      </c>
      <c r="P1092">
        <v>2</v>
      </c>
      <c r="Q1092" t="e">
        <f>VLOOKUP($A1092,'[1]SheltersALL_2.17.22'!$1:$1048576,6,0)</f>
        <v>#N/A</v>
      </c>
      <c r="R1092" t="str">
        <f>VLOOKUP($A1092, [1]FA21_Ridership!$1:$1048576,11, 0)</f>
        <v>FREMONT</v>
      </c>
      <c r="S1092" t="str">
        <f>VLOOKUP($A1092, [1]FA21_Ridership!$1:$1048576,12, 0)</f>
        <v>ALAMEDA</v>
      </c>
      <c r="T1092">
        <f>VLOOKUP($A1092, [1]FA21_Ridership!$1:$1048576,13, 0)</f>
        <v>5</v>
      </c>
      <c r="U1092">
        <f t="shared" si="86"/>
        <v>120</v>
      </c>
      <c r="V1092" s="67">
        <f t="shared" si="85"/>
        <v>0.255</v>
      </c>
      <c r="W1092">
        <v>0.958955</v>
      </c>
      <c r="X1092" s="67">
        <f t="shared" si="87"/>
        <v>0.92100000000000004</v>
      </c>
      <c r="Y1092">
        <v>7.9103999999999994E-2</v>
      </c>
      <c r="Z1092" s="67">
        <f t="shared" si="88"/>
        <v>0.17399999999999999</v>
      </c>
      <c r="AA1092">
        <f>VLOOKUP($C1092,[1]Disability!$1:$1048576,5,FALSE)</f>
        <v>0</v>
      </c>
      <c r="AB1092" s="67">
        <f t="shared" si="89"/>
        <v>0</v>
      </c>
      <c r="AC1092" t="e">
        <f>VLOOKUP($A1092,#REF!,9,FALSE)</f>
        <v>#REF!</v>
      </c>
    </row>
    <row r="1093" spans="1:29">
      <c r="A1093">
        <v>51977</v>
      </c>
      <c r="B1093">
        <v>1092</v>
      </c>
      <c r="C1093">
        <v>302540</v>
      </c>
      <c r="D1093" t="s">
        <v>4235</v>
      </c>
      <c r="E1093" t="s">
        <v>4236</v>
      </c>
      <c r="G1093" t="e">
        <f>VLOOKUP($H1093,[1]BRT!$1:$1048576,1,0)</f>
        <v>#N/A</v>
      </c>
      <c r="H1093" t="s">
        <v>5097</v>
      </c>
      <c r="I1093">
        <v>37.897244999999998</v>
      </c>
      <c r="J1093">
        <v>-122.266589</v>
      </c>
      <c r="K1093">
        <v>662</v>
      </c>
      <c r="L1093">
        <v>60</v>
      </c>
      <c r="M1093">
        <v>1</v>
      </c>
      <c r="N1093">
        <v>2</v>
      </c>
      <c r="O1093">
        <v>0</v>
      </c>
      <c r="P1093">
        <v>2</v>
      </c>
      <c r="Q1093" t="e">
        <f>VLOOKUP($A1093,'[1]SheltersALL_2.17.22'!$1:$1048576,6,0)</f>
        <v>#N/A</v>
      </c>
      <c r="R1093" t="str">
        <f>VLOOKUP($A1093, [1]FA21_Ridership!$1:$1048576,11, 0)</f>
        <v>BERKELEY</v>
      </c>
      <c r="S1093" t="str">
        <f>VLOOKUP($A1093, [1]FA21_Ridership!$1:$1048576,12, 0)</f>
        <v>ALAMEDA</v>
      </c>
      <c r="T1093">
        <f>VLOOKUP($A1093, [1]FA21_Ridership!$1:$1048576,13, 0)</f>
        <v>1</v>
      </c>
      <c r="U1093">
        <f t="shared" si="86"/>
        <v>120</v>
      </c>
      <c r="V1093" s="67">
        <f t="shared" si="85"/>
        <v>0.255</v>
      </c>
      <c r="W1093">
        <v>0.187692</v>
      </c>
      <c r="X1093" s="67">
        <f t="shared" si="87"/>
        <v>1.0999999999999999E-2</v>
      </c>
      <c r="Y1093">
        <v>1.7691999999999999E-2</v>
      </c>
      <c r="Z1093" s="67">
        <f t="shared" si="88"/>
        <v>2.1000000000000001E-2</v>
      </c>
      <c r="AA1093">
        <f>VLOOKUP($C1093,[1]Disability!$1:$1048576,5,FALSE)</f>
        <v>0</v>
      </c>
      <c r="AB1093" s="67">
        <f t="shared" si="89"/>
        <v>0</v>
      </c>
      <c r="AC1093" t="e">
        <f>VLOOKUP($A1093,#REF!,9,FALSE)</f>
        <v>#REF!</v>
      </c>
    </row>
    <row r="1094" spans="1:29">
      <c r="A1094">
        <v>55621</v>
      </c>
      <c r="B1094">
        <v>1093</v>
      </c>
      <c r="C1094">
        <v>1301410</v>
      </c>
      <c r="D1094" t="s">
        <v>4235</v>
      </c>
      <c r="E1094" t="s">
        <v>4236</v>
      </c>
      <c r="G1094" t="e">
        <f>VLOOKUP($H1094,[1]BRT!$1:$1048576,1,0)</f>
        <v>#N/A</v>
      </c>
      <c r="H1094" t="s">
        <v>5098</v>
      </c>
      <c r="I1094">
        <v>37.965823999999998</v>
      </c>
      <c r="J1094">
        <v>-122.320133</v>
      </c>
      <c r="K1094">
        <v>754</v>
      </c>
      <c r="L1094">
        <v>60</v>
      </c>
      <c r="M1094">
        <v>1</v>
      </c>
      <c r="N1094">
        <v>2</v>
      </c>
      <c r="O1094">
        <v>0</v>
      </c>
      <c r="P1094">
        <v>2</v>
      </c>
      <c r="Q1094" t="e">
        <f>VLOOKUP($A1094,'[1]SheltersALL_2.17.22'!$1:$1048576,6,0)</f>
        <v>#N/A</v>
      </c>
      <c r="R1094" t="str">
        <f>VLOOKUP($A1094, [1]FA21_Ridership!$1:$1048576,11, 0)</f>
        <v>RICHMOND</v>
      </c>
      <c r="S1094" t="str">
        <f>VLOOKUP($A1094, [1]FA21_Ridership!$1:$1048576,12, 0)</f>
        <v>CONTRA COSTA</v>
      </c>
      <c r="T1094">
        <f>VLOOKUP($A1094, [1]FA21_Ridership!$1:$1048576,13, 0)</f>
        <v>1</v>
      </c>
      <c r="U1094">
        <f t="shared" si="86"/>
        <v>120</v>
      </c>
      <c r="V1094" s="67">
        <f t="shared" si="85"/>
        <v>0.255</v>
      </c>
      <c r="W1094">
        <v>0.67328699999999997</v>
      </c>
      <c r="X1094" s="67">
        <f t="shared" si="87"/>
        <v>0.36099999999999999</v>
      </c>
      <c r="Y1094">
        <v>0.21549199999999999</v>
      </c>
      <c r="Z1094" s="67">
        <f t="shared" si="88"/>
        <v>0.497</v>
      </c>
      <c r="AA1094">
        <f>VLOOKUP($C1094,[1]Disability!$1:$1048576,5,FALSE)</f>
        <v>0</v>
      </c>
      <c r="AB1094" s="67">
        <f t="shared" si="89"/>
        <v>0</v>
      </c>
      <c r="AC1094" t="e">
        <f>VLOOKUP($A1094,#REF!,9,FALSE)</f>
        <v>#REF!</v>
      </c>
    </row>
    <row r="1095" spans="1:29">
      <c r="A1095">
        <v>54870</v>
      </c>
      <c r="B1095">
        <v>1094</v>
      </c>
      <c r="C1095">
        <v>703180</v>
      </c>
      <c r="D1095" t="s">
        <v>4235</v>
      </c>
      <c r="E1095" t="s">
        <v>4236</v>
      </c>
      <c r="G1095" t="e">
        <f>VLOOKUP($H1095,[1]BRT!$1:$1048576,1,0)</f>
        <v>#N/A</v>
      </c>
      <c r="H1095" t="s">
        <v>5099</v>
      </c>
      <c r="I1095">
        <v>37.488625999999996</v>
      </c>
      <c r="J1095">
        <v>-121.946201</v>
      </c>
      <c r="K1095">
        <v>840</v>
      </c>
      <c r="L1095">
        <v>60</v>
      </c>
      <c r="M1095">
        <v>1</v>
      </c>
      <c r="N1095">
        <v>2</v>
      </c>
      <c r="O1095">
        <v>0</v>
      </c>
      <c r="P1095">
        <v>2</v>
      </c>
      <c r="Q1095" t="e">
        <f>VLOOKUP($A1095,'[1]SheltersALL_2.17.22'!$1:$1048576,6,0)</f>
        <v>#N/A</v>
      </c>
      <c r="R1095" t="str">
        <f>VLOOKUP($A1095, [1]FA21_Ridership!$1:$1048576,11, 0)</f>
        <v>FREMONT</v>
      </c>
      <c r="S1095" t="str">
        <f>VLOOKUP($A1095, [1]FA21_Ridership!$1:$1048576,12, 0)</f>
        <v>ALAMEDA</v>
      </c>
      <c r="T1095">
        <f>VLOOKUP($A1095, [1]FA21_Ridership!$1:$1048576,13, 0)</f>
        <v>5</v>
      </c>
      <c r="U1095">
        <f t="shared" si="86"/>
        <v>120</v>
      </c>
      <c r="V1095" s="67">
        <f t="shared" si="85"/>
        <v>0.255</v>
      </c>
      <c r="W1095">
        <v>0.94135500000000005</v>
      </c>
      <c r="X1095" s="67">
        <f t="shared" si="87"/>
        <v>0.86599999999999999</v>
      </c>
      <c r="Y1095">
        <v>7.7732999999999997E-2</v>
      </c>
      <c r="Z1095" s="67">
        <f t="shared" si="88"/>
        <v>0.16</v>
      </c>
      <c r="AA1095">
        <f>VLOOKUP($C1095,[1]Disability!$1:$1048576,5,FALSE)</f>
        <v>0</v>
      </c>
      <c r="AB1095" s="67">
        <f t="shared" si="89"/>
        <v>0</v>
      </c>
      <c r="AC1095" t="e">
        <f>VLOOKUP($A1095,#REF!,9,FALSE)</f>
        <v>#REF!</v>
      </c>
    </row>
    <row r="1096" spans="1:29">
      <c r="A1096">
        <v>57561</v>
      </c>
      <c r="B1096">
        <v>1095</v>
      </c>
      <c r="C1096">
        <v>704070</v>
      </c>
      <c r="D1096" t="s">
        <v>4235</v>
      </c>
      <c r="E1096" t="s">
        <v>4236</v>
      </c>
      <c r="G1096" t="e">
        <f>VLOOKUP($H1096,[1]BRT!$1:$1048576,1,0)</f>
        <v>#N/A</v>
      </c>
      <c r="H1096" t="s">
        <v>5100</v>
      </c>
      <c r="I1096">
        <v>37.581499000000001</v>
      </c>
      <c r="J1096">
        <v>-122.000254</v>
      </c>
      <c r="K1096">
        <v>721</v>
      </c>
      <c r="L1096">
        <v>60</v>
      </c>
      <c r="M1096">
        <v>1</v>
      </c>
      <c r="N1096">
        <v>2</v>
      </c>
      <c r="O1096">
        <v>0</v>
      </c>
      <c r="P1096">
        <v>2</v>
      </c>
      <c r="Q1096" t="e">
        <f>VLOOKUP($A1096,'[1]SheltersALL_2.17.22'!$1:$1048576,6,0)</f>
        <v>#N/A</v>
      </c>
      <c r="R1096" t="str">
        <f>VLOOKUP($A1096, [1]FA21_Ridership!$1:$1048576,11, 0)</f>
        <v>FREMONT</v>
      </c>
      <c r="S1096" t="str">
        <f>VLOOKUP($A1096, [1]FA21_Ridership!$1:$1048576,12, 0)</f>
        <v>ALAMEDA</v>
      </c>
      <c r="T1096">
        <f>VLOOKUP($A1096, [1]FA21_Ridership!$1:$1048576,13, 0)</f>
        <v>5</v>
      </c>
      <c r="U1096">
        <f t="shared" si="86"/>
        <v>120</v>
      </c>
      <c r="V1096" s="67">
        <f t="shared" si="85"/>
        <v>0.255</v>
      </c>
      <c r="W1096">
        <v>0.78728200000000004</v>
      </c>
      <c r="X1096" s="67">
        <f t="shared" si="87"/>
        <v>0.56299999999999994</v>
      </c>
      <c r="Y1096">
        <v>3.9379999999999998E-2</v>
      </c>
      <c r="Z1096" s="67">
        <f t="shared" si="88"/>
        <v>4.9000000000000002E-2</v>
      </c>
      <c r="AA1096">
        <f>VLOOKUP($C1096,[1]Disability!$1:$1048576,5,FALSE)</f>
        <v>0</v>
      </c>
      <c r="AB1096" s="67">
        <f t="shared" si="89"/>
        <v>0</v>
      </c>
      <c r="AC1096" t="e">
        <f>VLOOKUP($A1096,#REF!,9,FALSE)</f>
        <v>#REF!</v>
      </c>
    </row>
    <row r="1097" spans="1:29">
      <c r="A1097">
        <v>52884</v>
      </c>
      <c r="B1097">
        <v>1096</v>
      </c>
      <c r="C1097">
        <v>1500360</v>
      </c>
      <c r="D1097" t="s">
        <v>4235</v>
      </c>
      <c r="E1097" t="s">
        <v>4236</v>
      </c>
      <c r="G1097" t="e">
        <f>VLOOKUP($H1097,[1]BRT!$1:$1048576,1,0)</f>
        <v>#N/A</v>
      </c>
      <c r="H1097" t="s">
        <v>5101</v>
      </c>
      <c r="I1097">
        <v>37.724432999999998</v>
      </c>
      <c r="J1097">
        <v>-122.146585</v>
      </c>
      <c r="K1097">
        <v>910</v>
      </c>
      <c r="L1097">
        <v>20</v>
      </c>
      <c r="M1097">
        <v>3</v>
      </c>
      <c r="N1097">
        <v>5</v>
      </c>
      <c r="O1097">
        <v>1</v>
      </c>
      <c r="P1097">
        <v>6</v>
      </c>
      <c r="Q1097" t="e">
        <f>VLOOKUP($A1097,'[1]SheltersALL_2.17.22'!$1:$1048576,6,0)</f>
        <v>#N/A</v>
      </c>
      <c r="R1097" t="str">
        <f>VLOOKUP($A1097, [1]FA21_Ridership!$1:$1048576,11, 0)</f>
        <v>SAN LEANDRO</v>
      </c>
      <c r="S1097" t="str">
        <f>VLOOKUP($A1097, [1]FA21_Ridership!$1:$1048576,12, 0)</f>
        <v>ALAMEDA</v>
      </c>
      <c r="T1097">
        <f>VLOOKUP($A1097, [1]FA21_Ridership!$1:$1048576,13, 0)</f>
        <v>3</v>
      </c>
      <c r="U1097">
        <f t="shared" si="86"/>
        <v>120</v>
      </c>
      <c r="V1097" s="67">
        <f t="shared" si="85"/>
        <v>0.255</v>
      </c>
      <c r="W1097">
        <v>0.57916199999999995</v>
      </c>
      <c r="X1097" s="67">
        <f t="shared" si="87"/>
        <v>0.26600000000000001</v>
      </c>
      <c r="Y1097">
        <v>0.100832</v>
      </c>
      <c r="Z1097" s="67">
        <f t="shared" si="88"/>
        <v>0.248</v>
      </c>
      <c r="AA1097">
        <f>VLOOKUP($C1097,[1]Disability!$1:$1048576,5,FALSE)</f>
        <v>0</v>
      </c>
      <c r="AB1097" s="67">
        <f t="shared" si="89"/>
        <v>0</v>
      </c>
      <c r="AC1097" t="e">
        <f>VLOOKUP($A1097,#REF!,9,FALSE)</f>
        <v>#REF!</v>
      </c>
    </row>
    <row r="1098" spans="1:29">
      <c r="A1098">
        <v>57544</v>
      </c>
      <c r="B1098">
        <v>1097</v>
      </c>
      <c r="C1098">
        <v>1100660</v>
      </c>
      <c r="D1098" t="s">
        <v>4235</v>
      </c>
      <c r="E1098" t="s">
        <v>4236</v>
      </c>
      <c r="G1098" t="e">
        <f>VLOOKUP($H1098,[1]BRT!$1:$1048576,1,0)</f>
        <v>#N/A</v>
      </c>
      <c r="H1098" t="s">
        <v>5102</v>
      </c>
      <c r="I1098">
        <v>37.812483999999998</v>
      </c>
      <c r="J1098">
        <v>-122.215166</v>
      </c>
      <c r="K1098">
        <v>980</v>
      </c>
      <c r="L1098">
        <v>20</v>
      </c>
      <c r="M1098">
        <v>3</v>
      </c>
      <c r="N1098">
        <v>5</v>
      </c>
      <c r="O1098">
        <v>1</v>
      </c>
      <c r="P1098">
        <v>6</v>
      </c>
      <c r="Q1098" t="e">
        <f>VLOOKUP($A1098,'[1]SheltersALL_2.17.22'!$1:$1048576,6,0)</f>
        <v>#N/A</v>
      </c>
      <c r="R1098" t="str">
        <f>VLOOKUP($A1098, [1]FA21_Ridership!$1:$1048576,11, 0)</f>
        <v>PIEDMONT</v>
      </c>
      <c r="S1098" t="str">
        <f>VLOOKUP($A1098, [1]FA21_Ridership!$1:$1048576,12, 0)</f>
        <v>ALAMEDA</v>
      </c>
      <c r="T1098">
        <f>VLOOKUP($A1098, [1]FA21_Ridership!$1:$1048576,13, 0)</f>
        <v>2</v>
      </c>
      <c r="U1098">
        <f t="shared" si="86"/>
        <v>120</v>
      </c>
      <c r="V1098" s="67">
        <f t="shared" si="85"/>
        <v>0.255</v>
      </c>
      <c r="W1098">
        <v>0.31200699999999998</v>
      </c>
      <c r="X1098" s="67">
        <f t="shared" si="87"/>
        <v>7.4999999999999997E-2</v>
      </c>
      <c r="Y1098">
        <v>4.3819999999999996E-3</v>
      </c>
      <c r="Z1098" s="67">
        <f t="shared" si="88"/>
        <v>1E-3</v>
      </c>
      <c r="AA1098">
        <f>VLOOKUP($C1098,[1]Disability!$1:$1048576,5,FALSE)</f>
        <v>0</v>
      </c>
      <c r="AB1098" s="67">
        <f t="shared" si="89"/>
        <v>0</v>
      </c>
      <c r="AC1098" t="e">
        <f>VLOOKUP($A1098,#REF!,9,FALSE)</f>
        <v>#REF!</v>
      </c>
    </row>
    <row r="1099" spans="1:29">
      <c r="A1099">
        <v>56944</v>
      </c>
      <c r="B1099">
        <v>1098</v>
      </c>
      <c r="C1099">
        <v>500120</v>
      </c>
      <c r="D1099" t="s">
        <v>4235</v>
      </c>
      <c r="E1099" t="s">
        <v>4236</v>
      </c>
      <c r="G1099" t="e">
        <f>VLOOKUP($H1099,[1]BRT!$1:$1048576,1,0)</f>
        <v>#N/A</v>
      </c>
      <c r="H1099" t="s">
        <v>4989</v>
      </c>
      <c r="I1099">
        <v>37.932468999999998</v>
      </c>
      <c r="J1099">
        <v>-122.30955400000001</v>
      </c>
      <c r="K1099">
        <v>630</v>
      </c>
      <c r="L1099">
        <v>30</v>
      </c>
      <c r="M1099">
        <v>2</v>
      </c>
      <c r="N1099">
        <v>3</v>
      </c>
      <c r="O1099">
        <v>1</v>
      </c>
      <c r="P1099">
        <v>4</v>
      </c>
      <c r="Q1099" t="e">
        <f>VLOOKUP($A1099,'[1]SheltersALL_2.17.22'!$1:$1048576,6,0)</f>
        <v>#N/A</v>
      </c>
      <c r="R1099" t="str">
        <f>VLOOKUP($A1099, [1]FA21_Ridership!$1:$1048576,11, 0)</f>
        <v>EL CERRITO</v>
      </c>
      <c r="S1099" t="str">
        <f>VLOOKUP($A1099, [1]FA21_Ridership!$1:$1048576,12, 0)</f>
        <v>CONTRA COSTA</v>
      </c>
      <c r="T1099">
        <f>VLOOKUP($A1099, [1]FA21_Ridership!$1:$1048576,13, 0)</f>
        <v>1</v>
      </c>
      <c r="U1099">
        <f t="shared" si="86"/>
        <v>120</v>
      </c>
      <c r="V1099" s="67">
        <f t="shared" si="85"/>
        <v>0.255</v>
      </c>
      <c r="W1099">
        <v>0.237986</v>
      </c>
      <c r="X1099" s="67">
        <f t="shared" si="87"/>
        <v>3.4000000000000002E-2</v>
      </c>
      <c r="Y1099">
        <v>1.0297000000000001E-2</v>
      </c>
      <c r="Z1099" s="67">
        <f t="shared" si="88"/>
        <v>7.0000000000000001E-3</v>
      </c>
      <c r="AA1099">
        <f>VLOOKUP($C1099,[1]Disability!$1:$1048576,5,FALSE)</f>
        <v>0</v>
      </c>
      <c r="AB1099" s="67">
        <f t="shared" si="89"/>
        <v>0</v>
      </c>
      <c r="AC1099" t="e">
        <f>VLOOKUP($A1099,#REF!,9,FALSE)</f>
        <v>#REF!</v>
      </c>
    </row>
    <row r="1100" spans="1:29">
      <c r="A1100">
        <v>56857</v>
      </c>
      <c r="B1100">
        <v>1099</v>
      </c>
      <c r="C1100">
        <v>700260</v>
      </c>
      <c r="D1100" t="s">
        <v>4235</v>
      </c>
      <c r="E1100" t="s">
        <v>4236</v>
      </c>
      <c r="G1100" t="e">
        <f>VLOOKUP($H1100,[1]BRT!$1:$1048576,1,0)</f>
        <v>#N/A</v>
      </c>
      <c r="H1100" t="s">
        <v>4988</v>
      </c>
      <c r="I1100">
        <v>37.510790999999998</v>
      </c>
      <c r="J1100">
        <v>-121.954928</v>
      </c>
      <c r="K1100">
        <v>785</v>
      </c>
      <c r="L1100">
        <v>30</v>
      </c>
      <c r="M1100">
        <v>2</v>
      </c>
      <c r="N1100">
        <v>3</v>
      </c>
      <c r="O1100">
        <v>1</v>
      </c>
      <c r="P1100">
        <v>4</v>
      </c>
      <c r="Q1100" t="e">
        <f>VLOOKUP($A1100,'[1]SheltersALL_2.17.22'!$1:$1048576,6,0)</f>
        <v>#N/A</v>
      </c>
      <c r="R1100" t="str">
        <f>VLOOKUP($A1100, [1]FA21_Ridership!$1:$1048576,11, 0)</f>
        <v>FREMONT</v>
      </c>
      <c r="S1100" t="str">
        <f>VLOOKUP($A1100, [1]FA21_Ridership!$1:$1048576,12, 0)</f>
        <v>ALAMEDA</v>
      </c>
      <c r="T1100">
        <f>VLOOKUP($A1100, [1]FA21_Ridership!$1:$1048576,13, 0)</f>
        <v>5</v>
      </c>
      <c r="U1100">
        <f t="shared" si="86"/>
        <v>120</v>
      </c>
      <c r="V1100" s="67">
        <f t="shared" si="85"/>
        <v>0.255</v>
      </c>
      <c r="W1100">
        <v>0.94135500000000005</v>
      </c>
      <c r="X1100" s="67">
        <f t="shared" si="87"/>
        <v>0.86599999999999999</v>
      </c>
      <c r="Y1100">
        <v>7.7732999999999997E-2</v>
      </c>
      <c r="Z1100" s="67">
        <f t="shared" si="88"/>
        <v>0.16</v>
      </c>
      <c r="AA1100">
        <f>VLOOKUP($C1100,[1]Disability!$1:$1048576,5,FALSE)</f>
        <v>0</v>
      </c>
      <c r="AB1100" s="67">
        <f t="shared" si="89"/>
        <v>0</v>
      </c>
      <c r="AC1100" t="e">
        <f>VLOOKUP($A1100,#REF!,9,FALSE)</f>
        <v>#REF!</v>
      </c>
    </row>
    <row r="1101" spans="1:29">
      <c r="A1101">
        <v>50630</v>
      </c>
      <c r="B1101">
        <v>1100</v>
      </c>
      <c r="C1101">
        <v>1501600</v>
      </c>
      <c r="D1101" t="s">
        <v>4235</v>
      </c>
      <c r="E1101" t="s">
        <v>4236</v>
      </c>
      <c r="G1101" t="e">
        <f>VLOOKUP($H1101,[1]BRT!$1:$1048576,1,0)</f>
        <v>#N/A</v>
      </c>
      <c r="H1101" t="s">
        <v>5103</v>
      </c>
      <c r="I1101">
        <v>37.725681000000002</v>
      </c>
      <c r="J1101">
        <v>-122.153721</v>
      </c>
      <c r="K1101">
        <v>990</v>
      </c>
      <c r="L1101">
        <v>30</v>
      </c>
      <c r="M1101">
        <v>2</v>
      </c>
      <c r="N1101">
        <v>3</v>
      </c>
      <c r="O1101">
        <v>1</v>
      </c>
      <c r="P1101">
        <v>4</v>
      </c>
      <c r="Q1101" t="str">
        <f>VLOOKUP($A1101,'[1]SheltersALL_2.17.22'!$1:$1048576,6,0)</f>
        <v>San Leandro</v>
      </c>
      <c r="R1101" t="str">
        <f>VLOOKUP($A1101, [1]FA21_Ridership!$1:$1048576,11, 0)</f>
        <v>SAN LEANDRO</v>
      </c>
      <c r="S1101" t="str">
        <f>VLOOKUP($A1101, [1]FA21_Ridership!$1:$1048576,12, 0)</f>
        <v>ALAMEDA</v>
      </c>
      <c r="T1101">
        <f>VLOOKUP($A1101, [1]FA21_Ridership!$1:$1048576,13, 0)</f>
        <v>3</v>
      </c>
      <c r="U1101">
        <f t="shared" si="86"/>
        <v>120</v>
      </c>
      <c r="V1101" s="67">
        <f t="shared" si="85"/>
        <v>0.255</v>
      </c>
      <c r="W1101">
        <v>0.935585</v>
      </c>
      <c r="X1101" s="67">
        <f t="shared" si="87"/>
        <v>0.84599999999999997</v>
      </c>
      <c r="Y1101">
        <v>0.22520299999999999</v>
      </c>
      <c r="Z1101" s="67">
        <f t="shared" si="88"/>
        <v>0.51600000000000001</v>
      </c>
      <c r="AA1101">
        <f>VLOOKUP($C1101,[1]Disability!$1:$1048576,5,FALSE)</f>
        <v>0</v>
      </c>
      <c r="AB1101" s="67">
        <f t="shared" si="89"/>
        <v>0</v>
      </c>
      <c r="AC1101" t="e">
        <f>VLOOKUP($A1101,#REF!,9,FALSE)</f>
        <v>#REF!</v>
      </c>
    </row>
    <row r="1102" spans="1:29">
      <c r="A1102">
        <v>50299</v>
      </c>
      <c r="B1102">
        <v>1101</v>
      </c>
      <c r="C1102">
        <v>9900800</v>
      </c>
      <c r="D1102" t="s">
        <v>4235</v>
      </c>
      <c r="E1102" t="s">
        <v>4236</v>
      </c>
      <c r="G1102" t="e">
        <f>VLOOKUP($H1102,[1]BRT!$1:$1048576,1,0)</f>
        <v>#N/A</v>
      </c>
      <c r="H1102" t="s">
        <v>5104</v>
      </c>
      <c r="I1102">
        <v>37.958762</v>
      </c>
      <c r="J1102">
        <v>-122.36230999999999</v>
      </c>
      <c r="K1102">
        <v>1241</v>
      </c>
      <c r="L1102">
        <v>30</v>
      </c>
      <c r="M1102">
        <v>2</v>
      </c>
      <c r="N1102">
        <v>3</v>
      </c>
      <c r="O1102">
        <v>1</v>
      </c>
      <c r="P1102">
        <v>4</v>
      </c>
      <c r="Q1102" t="e">
        <f>VLOOKUP($A1102,'[1]SheltersALL_2.17.22'!$1:$1048576,6,0)</f>
        <v>#N/A</v>
      </c>
      <c r="R1102" t="str">
        <f>VLOOKUP($A1102, [1]FA21_Ridership!$1:$1048576,11, 0)</f>
        <v>COUNTY-CONTRA COSTA</v>
      </c>
      <c r="S1102" t="str">
        <f>VLOOKUP($A1102, [1]FA21_Ridership!$1:$1048576,12, 0)</f>
        <v>CONTRA COSTA</v>
      </c>
      <c r="T1102">
        <f>VLOOKUP($A1102, [1]FA21_Ridership!$1:$1048576,13, 0)</f>
        <v>1</v>
      </c>
      <c r="U1102">
        <f t="shared" si="86"/>
        <v>120</v>
      </c>
      <c r="V1102" s="67">
        <f t="shared" si="85"/>
        <v>0.255</v>
      </c>
      <c r="W1102">
        <v>0.95235899999999996</v>
      </c>
      <c r="X1102" s="67">
        <f t="shared" si="87"/>
        <v>0.91</v>
      </c>
      <c r="Y1102">
        <v>0.49047200000000002</v>
      </c>
      <c r="Z1102" s="67">
        <f t="shared" si="88"/>
        <v>0.85199999999999998</v>
      </c>
      <c r="AA1102">
        <f>VLOOKUP($C1102,[1]Disability!$1:$1048576,5,FALSE)</f>
        <v>0</v>
      </c>
      <c r="AB1102" s="67">
        <f t="shared" si="89"/>
        <v>0</v>
      </c>
      <c r="AC1102" t="e">
        <f>VLOOKUP($A1102,#REF!,9,FALSE)</f>
        <v>#REF!</v>
      </c>
    </row>
    <row r="1103" spans="1:29">
      <c r="A1103">
        <v>55034</v>
      </c>
      <c r="B1103">
        <v>1102</v>
      </c>
      <c r="C1103">
        <v>1502380</v>
      </c>
      <c r="D1103" t="s">
        <v>4235</v>
      </c>
      <c r="E1103" t="s">
        <v>4236</v>
      </c>
      <c r="G1103" t="e">
        <f>VLOOKUP($H1103,[1]BRT!$1:$1048576,1,0)</f>
        <v>#N/A</v>
      </c>
      <c r="H1103" t="s">
        <v>5105</v>
      </c>
      <c r="I1103">
        <v>37.734665999999997</v>
      </c>
      <c r="J1103">
        <v>-122.140389</v>
      </c>
      <c r="K1103">
        <v>990</v>
      </c>
      <c r="L1103">
        <v>30</v>
      </c>
      <c r="M1103">
        <v>2</v>
      </c>
      <c r="N1103">
        <v>3</v>
      </c>
      <c r="O1103">
        <v>1</v>
      </c>
      <c r="P1103">
        <v>4</v>
      </c>
      <c r="Q1103" t="e">
        <f>VLOOKUP($A1103,'[1]SheltersALL_2.17.22'!$1:$1048576,6,0)</f>
        <v>#N/A</v>
      </c>
      <c r="R1103" t="str">
        <f>VLOOKUP($A1103, [1]FA21_Ridership!$1:$1048576,11, 0)</f>
        <v>SAN LEANDRO</v>
      </c>
      <c r="S1103" t="str">
        <f>VLOOKUP($A1103, [1]FA21_Ridership!$1:$1048576,12, 0)</f>
        <v>ALAMEDA</v>
      </c>
      <c r="T1103">
        <f>VLOOKUP($A1103, [1]FA21_Ridership!$1:$1048576,13, 0)</f>
        <v>3</v>
      </c>
      <c r="U1103">
        <f t="shared" si="86"/>
        <v>120</v>
      </c>
      <c r="V1103" s="67">
        <f t="shared" si="85"/>
        <v>0.255</v>
      </c>
      <c r="W1103">
        <v>0.64841700000000002</v>
      </c>
      <c r="X1103" s="67">
        <f t="shared" si="87"/>
        <v>0.33700000000000002</v>
      </c>
      <c r="Y1103">
        <v>0.25919599999999998</v>
      </c>
      <c r="Z1103" s="67">
        <f t="shared" si="88"/>
        <v>0.58799999999999997</v>
      </c>
      <c r="AA1103">
        <f>VLOOKUP($C1103,[1]Disability!$1:$1048576,5,FALSE)</f>
        <v>0</v>
      </c>
      <c r="AB1103" s="67">
        <f t="shared" si="89"/>
        <v>0</v>
      </c>
      <c r="AC1103" t="e">
        <f>VLOOKUP($A1103,#REF!,9,FALSE)</f>
        <v>#REF!</v>
      </c>
    </row>
    <row r="1104" spans="1:29">
      <c r="A1104">
        <v>59970</v>
      </c>
      <c r="B1104">
        <v>1103</v>
      </c>
      <c r="C1104">
        <v>300650</v>
      </c>
      <c r="D1104" t="s">
        <v>4235</v>
      </c>
      <c r="E1104" t="s">
        <v>4236</v>
      </c>
      <c r="G1104" t="e">
        <f>VLOOKUP($H1104,[1]BRT!$1:$1048576,1,0)</f>
        <v>#N/A</v>
      </c>
      <c r="H1104" t="s">
        <v>5106</v>
      </c>
      <c r="I1104">
        <v>37.900947000000002</v>
      </c>
      <c r="J1104">
        <v>-122.277188</v>
      </c>
      <c r="K1104">
        <v>630</v>
      </c>
      <c r="L1104">
        <v>30</v>
      </c>
      <c r="M1104">
        <v>2</v>
      </c>
      <c r="N1104">
        <v>3</v>
      </c>
      <c r="O1104">
        <v>1</v>
      </c>
      <c r="P1104">
        <v>4</v>
      </c>
      <c r="Q1104" t="e">
        <f>VLOOKUP($A1104,'[1]SheltersALL_2.17.22'!$1:$1048576,6,0)</f>
        <v>#N/A</v>
      </c>
      <c r="R1104" t="str">
        <f>VLOOKUP($A1104, [1]FA21_Ridership!$1:$1048576,11, 0)</f>
        <v>BERKELEY</v>
      </c>
      <c r="S1104" t="str">
        <f>VLOOKUP($A1104, [1]FA21_Ridership!$1:$1048576,12, 0)</f>
        <v>ALAMEDA</v>
      </c>
      <c r="T1104">
        <f>VLOOKUP($A1104, [1]FA21_Ridership!$1:$1048576,13, 0)</f>
        <v>1</v>
      </c>
      <c r="U1104">
        <f t="shared" si="86"/>
        <v>120</v>
      </c>
      <c r="V1104" s="67">
        <f t="shared" si="85"/>
        <v>0.255</v>
      </c>
      <c r="W1104">
        <v>0.16536500000000001</v>
      </c>
      <c r="X1104" s="67">
        <f t="shared" si="87"/>
        <v>5.0000000000000001E-3</v>
      </c>
      <c r="Y1104">
        <v>5.4688000000000001E-2</v>
      </c>
      <c r="Z1104" s="67">
        <f t="shared" si="88"/>
        <v>9.5000000000000001E-2</v>
      </c>
      <c r="AA1104">
        <f>VLOOKUP($C1104,[1]Disability!$1:$1048576,5,FALSE)</f>
        <v>0</v>
      </c>
      <c r="AB1104" s="67">
        <f t="shared" si="89"/>
        <v>0</v>
      </c>
      <c r="AC1104" t="e">
        <f>VLOOKUP($A1104,#REF!,9,FALSE)</f>
        <v>#REF!</v>
      </c>
    </row>
    <row r="1105" spans="1:29">
      <c r="A1105">
        <v>57155</v>
      </c>
      <c r="B1105">
        <v>1104</v>
      </c>
      <c r="C1105">
        <v>1003180</v>
      </c>
      <c r="D1105" t="s">
        <v>4235</v>
      </c>
      <c r="E1105" t="s">
        <v>4236</v>
      </c>
      <c r="G1105" t="e">
        <f>VLOOKUP($H1105,[1]BRT!$1:$1048576,1,0)</f>
        <v>#N/A</v>
      </c>
      <c r="H1105" t="s">
        <v>5107</v>
      </c>
      <c r="I1105">
        <v>37.754624999999997</v>
      </c>
      <c r="J1105">
        <v>-122.196916</v>
      </c>
      <c r="K1105">
        <v>1394</v>
      </c>
      <c r="L1105">
        <v>30</v>
      </c>
      <c r="M1105">
        <v>2</v>
      </c>
      <c r="N1105">
        <v>3</v>
      </c>
      <c r="O1105">
        <v>1</v>
      </c>
      <c r="P1105">
        <v>4</v>
      </c>
      <c r="Q1105" t="e">
        <f>VLOOKUP($A1105,'[1]SheltersALL_2.17.22'!$1:$1048576,6,0)</f>
        <v>#N/A</v>
      </c>
      <c r="R1105" t="str">
        <f>VLOOKUP($A1105, [1]FA21_Ridership!$1:$1048576,11, 0)</f>
        <v>OAKLAND</v>
      </c>
      <c r="S1105" t="str">
        <f>VLOOKUP($A1105, [1]FA21_Ridership!$1:$1048576,12, 0)</f>
        <v>ALAMEDA</v>
      </c>
      <c r="T1105">
        <f>VLOOKUP($A1105, [1]FA21_Ridership!$1:$1048576,13, 0)</f>
        <v>3</v>
      </c>
      <c r="U1105">
        <f t="shared" si="86"/>
        <v>120</v>
      </c>
      <c r="V1105" s="67">
        <f t="shared" si="85"/>
        <v>0.255</v>
      </c>
      <c r="W1105">
        <v>0.84946699999999997</v>
      </c>
      <c r="X1105" s="67">
        <f t="shared" si="87"/>
        <v>0.66900000000000004</v>
      </c>
      <c r="Y1105">
        <v>0.76672200000000001</v>
      </c>
      <c r="Z1105" s="67">
        <f t="shared" si="88"/>
        <v>0.98699999999999999</v>
      </c>
      <c r="AA1105">
        <f>VLOOKUP($C1105,[1]Disability!$1:$1048576,5,FALSE)</f>
        <v>0</v>
      </c>
      <c r="AB1105" s="67">
        <f t="shared" si="89"/>
        <v>0</v>
      </c>
      <c r="AC1105" t="e">
        <f>VLOOKUP($A1105,#REF!,9,FALSE)</f>
        <v>#REF!</v>
      </c>
    </row>
    <row r="1106" spans="1:29">
      <c r="A1106">
        <v>55467</v>
      </c>
      <c r="B1106">
        <v>1105</v>
      </c>
      <c r="C1106">
        <v>1501650</v>
      </c>
      <c r="D1106" t="s">
        <v>4235</v>
      </c>
      <c r="E1106" t="s">
        <v>4236</v>
      </c>
      <c r="G1106" t="e">
        <f>VLOOKUP($H1106,[1]BRT!$1:$1048576,1,0)</f>
        <v>#N/A</v>
      </c>
      <c r="H1106" t="s">
        <v>5108</v>
      </c>
      <c r="I1106">
        <v>37.729595000000003</v>
      </c>
      <c r="J1106">
        <v>-122.13937199999999</v>
      </c>
      <c r="K1106">
        <v>990</v>
      </c>
      <c r="L1106">
        <v>30</v>
      </c>
      <c r="M1106">
        <v>2</v>
      </c>
      <c r="N1106">
        <v>3</v>
      </c>
      <c r="O1106">
        <v>1</v>
      </c>
      <c r="P1106">
        <v>4</v>
      </c>
      <c r="Q1106" t="e">
        <f>VLOOKUP($A1106,'[1]SheltersALL_2.17.22'!$1:$1048576,6,0)</f>
        <v>#N/A</v>
      </c>
      <c r="R1106" t="str">
        <f>VLOOKUP($A1106, [1]FA21_Ridership!$1:$1048576,11, 0)</f>
        <v>SAN LEANDRO</v>
      </c>
      <c r="S1106" t="str">
        <f>VLOOKUP($A1106, [1]FA21_Ridership!$1:$1048576,12, 0)</f>
        <v>ALAMEDA</v>
      </c>
      <c r="T1106">
        <f>VLOOKUP($A1106, [1]FA21_Ridership!$1:$1048576,13, 0)</f>
        <v>3</v>
      </c>
      <c r="U1106">
        <f t="shared" si="86"/>
        <v>120</v>
      </c>
      <c r="V1106" s="67">
        <f t="shared" si="85"/>
        <v>0.255</v>
      </c>
      <c r="W1106">
        <v>0.48466900000000002</v>
      </c>
      <c r="X1106" s="67">
        <f t="shared" si="87"/>
        <v>0.186</v>
      </c>
      <c r="Y1106">
        <v>0.35806100000000002</v>
      </c>
      <c r="Z1106" s="67">
        <f t="shared" si="88"/>
        <v>0.71</v>
      </c>
      <c r="AA1106">
        <f>VLOOKUP($C1106,[1]Disability!$1:$1048576,5,FALSE)</f>
        <v>0</v>
      </c>
      <c r="AB1106" s="67">
        <f t="shared" si="89"/>
        <v>0</v>
      </c>
      <c r="AC1106" t="e">
        <f>VLOOKUP($A1106,#REF!,9,FALSE)</f>
        <v>#REF!</v>
      </c>
    </row>
    <row r="1107" spans="1:29">
      <c r="A1107">
        <v>50872</v>
      </c>
      <c r="B1107">
        <v>1106</v>
      </c>
      <c r="C1107">
        <v>9901740</v>
      </c>
      <c r="D1107" t="s">
        <v>4235</v>
      </c>
      <c r="E1107" t="s">
        <v>4236</v>
      </c>
      <c r="G1107" t="e">
        <f>VLOOKUP($H1107,[1]BRT!$1:$1048576,1,0)</f>
        <v>#N/A</v>
      </c>
      <c r="H1107" t="s">
        <v>4809</v>
      </c>
      <c r="I1107">
        <v>37.594065999999998</v>
      </c>
      <c r="J1107">
        <v>-122.01902699999999</v>
      </c>
      <c r="K1107">
        <v>1440</v>
      </c>
      <c r="L1107">
        <v>30</v>
      </c>
      <c r="M1107">
        <v>2</v>
      </c>
      <c r="N1107">
        <v>3</v>
      </c>
      <c r="O1107">
        <v>1</v>
      </c>
      <c r="P1107">
        <v>4</v>
      </c>
      <c r="Q1107" t="e">
        <f>VLOOKUP($A1107,'[1]SheltersALL_2.17.22'!$1:$1048576,6,0)</f>
        <v>#N/A</v>
      </c>
      <c r="R1107" t="str">
        <f>VLOOKUP($A1107, [1]FA21_Ridership!$1:$1048576,11, 0)</f>
        <v>UNION CITY</v>
      </c>
      <c r="S1107" t="str">
        <f>VLOOKUP($A1107, [1]FA21_Ridership!$1:$1048576,12, 0)</f>
        <v>ALAMEDA</v>
      </c>
      <c r="T1107">
        <f>VLOOKUP($A1107, [1]FA21_Ridership!$1:$1048576,13, 0)</f>
        <v>9</v>
      </c>
      <c r="U1107">
        <f t="shared" si="86"/>
        <v>120</v>
      </c>
      <c r="V1107" s="67">
        <f t="shared" si="85"/>
        <v>0.255</v>
      </c>
      <c r="W1107">
        <v>0.87228899999999998</v>
      </c>
      <c r="X1107" s="67">
        <f t="shared" si="87"/>
        <v>0.71699999999999997</v>
      </c>
      <c r="Y1107">
        <v>0.114458</v>
      </c>
      <c r="Z1107" s="67">
        <f t="shared" si="88"/>
        <v>0.28599999999999998</v>
      </c>
      <c r="AA1107">
        <f>VLOOKUP($C1107,[1]Disability!$1:$1048576,5,FALSE)</f>
        <v>0</v>
      </c>
      <c r="AB1107" s="67">
        <f t="shared" si="89"/>
        <v>0</v>
      </c>
      <c r="AC1107" t="e">
        <f>VLOOKUP($A1107,#REF!,9,FALSE)</f>
        <v>#REF!</v>
      </c>
    </row>
    <row r="1108" spans="1:29">
      <c r="A1108">
        <v>55856</v>
      </c>
      <c r="B1108">
        <v>1107</v>
      </c>
      <c r="C1108">
        <v>1003160</v>
      </c>
      <c r="D1108" t="s">
        <v>4235</v>
      </c>
      <c r="E1108" t="s">
        <v>4236</v>
      </c>
      <c r="G1108" t="e">
        <f>VLOOKUP($H1108,[1]BRT!$1:$1048576,1,0)</f>
        <v>#N/A</v>
      </c>
      <c r="H1108" t="s">
        <v>5109</v>
      </c>
      <c r="I1108">
        <v>37.755504000000002</v>
      </c>
      <c r="J1108">
        <v>-122.19552</v>
      </c>
      <c r="K1108">
        <v>1394</v>
      </c>
      <c r="L1108">
        <v>30</v>
      </c>
      <c r="M1108">
        <v>2</v>
      </c>
      <c r="N1108">
        <v>3</v>
      </c>
      <c r="O1108">
        <v>1</v>
      </c>
      <c r="P1108">
        <v>4</v>
      </c>
      <c r="Q1108" t="e">
        <f>VLOOKUP($A1108,'[1]SheltersALL_2.17.22'!$1:$1048576,6,0)</f>
        <v>#N/A</v>
      </c>
      <c r="R1108" t="str">
        <f>VLOOKUP($A1108, [1]FA21_Ridership!$1:$1048576,11, 0)</f>
        <v>OAKLAND</v>
      </c>
      <c r="S1108" t="str">
        <f>VLOOKUP($A1108, [1]FA21_Ridership!$1:$1048576,12, 0)</f>
        <v>ALAMEDA</v>
      </c>
      <c r="T1108">
        <f>VLOOKUP($A1108, [1]FA21_Ridership!$1:$1048576,13, 0)</f>
        <v>3</v>
      </c>
      <c r="U1108">
        <f t="shared" si="86"/>
        <v>120</v>
      </c>
      <c r="V1108" s="67">
        <f t="shared" si="85"/>
        <v>0.255</v>
      </c>
      <c r="W1108">
        <v>0.84946699999999997</v>
      </c>
      <c r="X1108" s="67">
        <f t="shared" si="87"/>
        <v>0.66900000000000004</v>
      </c>
      <c r="Y1108">
        <v>0.76672200000000001</v>
      </c>
      <c r="Z1108" s="67">
        <f t="shared" si="88"/>
        <v>0.98699999999999999</v>
      </c>
      <c r="AA1108">
        <f>VLOOKUP($C1108,[1]Disability!$1:$1048576,5,FALSE)</f>
        <v>0</v>
      </c>
      <c r="AB1108" s="67">
        <f t="shared" si="89"/>
        <v>0</v>
      </c>
      <c r="AC1108" t="e">
        <f>VLOOKUP($A1108,#REF!,9,FALSE)</f>
        <v>#REF!</v>
      </c>
    </row>
    <row r="1109" spans="1:29">
      <c r="A1109">
        <v>51319</v>
      </c>
      <c r="B1109">
        <v>1108</v>
      </c>
      <c r="C1109">
        <v>9902880</v>
      </c>
      <c r="D1109" t="s">
        <v>4235</v>
      </c>
      <c r="E1109" t="s">
        <v>4236</v>
      </c>
      <c r="G1109" t="e">
        <f>VLOOKUP($H1109,[1]BRT!$1:$1048576,1,0)</f>
        <v>#N/A</v>
      </c>
      <c r="H1109" t="s">
        <v>5110</v>
      </c>
      <c r="I1109">
        <v>37.963231999999998</v>
      </c>
      <c r="J1109">
        <v>-122.341387</v>
      </c>
      <c r="K1109">
        <v>780</v>
      </c>
      <c r="L1109">
        <v>30</v>
      </c>
      <c r="M1109">
        <v>2</v>
      </c>
      <c r="N1109">
        <v>3</v>
      </c>
      <c r="O1109">
        <v>1</v>
      </c>
      <c r="P1109">
        <v>4</v>
      </c>
      <c r="Q1109" t="e">
        <f>VLOOKUP($A1109,'[1]SheltersALL_2.17.22'!$1:$1048576,6,0)</f>
        <v>#N/A</v>
      </c>
      <c r="R1109" t="str">
        <f>VLOOKUP($A1109, [1]FA21_Ridership!$1:$1048576,11, 0)</f>
        <v>SAN PABLO</v>
      </c>
      <c r="S1109" t="str">
        <f>VLOOKUP($A1109, [1]FA21_Ridership!$1:$1048576,12, 0)</f>
        <v>CONTRA COSTA</v>
      </c>
      <c r="T1109">
        <f>VLOOKUP($A1109, [1]FA21_Ridership!$1:$1048576,13, 0)</f>
        <v>1</v>
      </c>
      <c r="U1109">
        <f t="shared" si="86"/>
        <v>120</v>
      </c>
      <c r="V1109" s="67">
        <f t="shared" si="85"/>
        <v>0.255</v>
      </c>
      <c r="W1109">
        <v>0.91733200000000004</v>
      </c>
      <c r="X1109" s="67">
        <f t="shared" si="87"/>
        <v>0.80500000000000005</v>
      </c>
      <c r="Y1109">
        <v>0.43229200000000001</v>
      </c>
      <c r="Z1109" s="67">
        <f t="shared" si="88"/>
        <v>0.79400000000000004</v>
      </c>
      <c r="AA1109">
        <f>VLOOKUP($C1109,[1]Disability!$1:$1048576,5,FALSE)</f>
        <v>4</v>
      </c>
      <c r="AB1109" s="67">
        <f t="shared" si="89"/>
        <v>0.97699999999999998</v>
      </c>
      <c r="AC1109" t="e">
        <f>VLOOKUP($A1109,#REF!,9,FALSE)</f>
        <v>#REF!</v>
      </c>
    </row>
    <row r="1110" spans="1:29">
      <c r="A1110">
        <v>55483</v>
      </c>
      <c r="B1110">
        <v>1109</v>
      </c>
      <c r="C1110">
        <v>1013800</v>
      </c>
      <c r="D1110" t="s">
        <v>4235</v>
      </c>
      <c r="E1110" t="s">
        <v>4236</v>
      </c>
      <c r="G1110" t="e">
        <f>VLOOKUP($H1110,[1]BRT!$1:$1048576,1,0)</f>
        <v>#N/A</v>
      </c>
      <c r="H1110" t="s">
        <v>5111</v>
      </c>
      <c r="I1110">
        <v>37.813732999999999</v>
      </c>
      <c r="J1110">
        <v>-122.23988</v>
      </c>
      <c r="K1110">
        <v>967</v>
      </c>
      <c r="L1110">
        <v>30</v>
      </c>
      <c r="M1110">
        <v>2</v>
      </c>
      <c r="N1110">
        <v>3</v>
      </c>
      <c r="O1110">
        <v>1</v>
      </c>
      <c r="P1110">
        <v>4</v>
      </c>
      <c r="Q1110" t="e">
        <f>VLOOKUP($A1110,'[1]SheltersALL_2.17.22'!$1:$1048576,6,0)</f>
        <v>#N/A</v>
      </c>
      <c r="R1110" t="str">
        <f>VLOOKUP($A1110, [1]FA21_Ridership!$1:$1048576,11, 0)</f>
        <v>OAKLAND</v>
      </c>
      <c r="S1110" t="str">
        <f>VLOOKUP($A1110, [1]FA21_Ridership!$1:$1048576,12, 0)</f>
        <v>ALAMEDA</v>
      </c>
      <c r="T1110">
        <f>VLOOKUP($A1110, [1]FA21_Ridership!$1:$1048576,13, 0)</f>
        <v>2</v>
      </c>
      <c r="U1110">
        <f t="shared" si="86"/>
        <v>120</v>
      </c>
      <c r="V1110" s="67">
        <f t="shared" si="85"/>
        <v>0.255</v>
      </c>
      <c r="W1110">
        <v>0.28672199999999998</v>
      </c>
      <c r="X1110" s="67">
        <f t="shared" si="87"/>
        <v>6.3E-2</v>
      </c>
      <c r="Y1110">
        <v>8.1081E-2</v>
      </c>
      <c r="Z1110" s="67">
        <f t="shared" si="88"/>
        <v>0.17699999999999999</v>
      </c>
      <c r="AA1110">
        <f>VLOOKUP($C1110,[1]Disability!$1:$1048576,5,FALSE)</f>
        <v>0</v>
      </c>
      <c r="AB1110" s="67">
        <f t="shared" si="89"/>
        <v>0</v>
      </c>
      <c r="AC1110" t="e">
        <f>VLOOKUP($A1110,#REF!,9,FALSE)</f>
        <v>#REF!</v>
      </c>
    </row>
    <row r="1111" spans="1:29">
      <c r="A1111">
        <v>52636</v>
      </c>
      <c r="B1111">
        <v>1110</v>
      </c>
      <c r="C1111">
        <v>9906850</v>
      </c>
      <c r="D1111" t="s">
        <v>4235</v>
      </c>
      <c r="E1111" t="s">
        <v>4236</v>
      </c>
      <c r="G1111" t="e">
        <f>VLOOKUP($H1111,[1]BRT!$1:$1048576,1,0)</f>
        <v>#N/A</v>
      </c>
      <c r="H1111" t="s">
        <v>5071</v>
      </c>
      <c r="I1111">
        <v>37.794871999999998</v>
      </c>
      <c r="J1111">
        <v>-122.25524299999999</v>
      </c>
      <c r="K1111">
        <v>1098</v>
      </c>
      <c r="L1111">
        <v>20</v>
      </c>
      <c r="M1111">
        <v>3</v>
      </c>
      <c r="N1111">
        <v>4</v>
      </c>
      <c r="O1111">
        <v>2</v>
      </c>
      <c r="P1111">
        <v>6</v>
      </c>
      <c r="Q1111" t="e">
        <f>VLOOKUP($A1111,'[1]SheltersALL_2.17.22'!$1:$1048576,6,0)</f>
        <v>#N/A</v>
      </c>
      <c r="R1111" t="str">
        <f>VLOOKUP($A1111, [1]FA21_Ridership!$1:$1048576,11, 0)</f>
        <v>OAKLAND</v>
      </c>
      <c r="S1111" t="str">
        <f>VLOOKUP($A1111, [1]FA21_Ridership!$1:$1048576,12, 0)</f>
        <v>ALAMEDA</v>
      </c>
      <c r="T1111">
        <f>VLOOKUP($A1111, [1]FA21_Ridership!$1:$1048576,13, 0)</f>
        <v>2</v>
      </c>
      <c r="U1111">
        <f t="shared" si="86"/>
        <v>120</v>
      </c>
      <c r="V1111" s="67">
        <f t="shared" si="85"/>
        <v>0.255</v>
      </c>
      <c r="W1111">
        <v>0.83789199999999997</v>
      </c>
      <c r="X1111" s="67">
        <f t="shared" si="87"/>
        <v>0.63900000000000001</v>
      </c>
      <c r="Y1111">
        <v>0.46792600000000001</v>
      </c>
      <c r="Z1111" s="67">
        <f t="shared" si="88"/>
        <v>0.83699999999999997</v>
      </c>
      <c r="AA1111">
        <f>VLOOKUP($C1111,[1]Disability!$1:$1048576,5,FALSE)</f>
        <v>2</v>
      </c>
      <c r="AB1111" s="67">
        <f t="shared" si="89"/>
        <v>0.91600000000000004</v>
      </c>
      <c r="AC1111" t="e">
        <f>VLOOKUP($A1111,#REF!,9,FALSE)</f>
        <v>#REF!</v>
      </c>
    </row>
    <row r="1112" spans="1:29">
      <c r="A1112">
        <v>52532</v>
      </c>
      <c r="B1112">
        <v>1111</v>
      </c>
      <c r="C1112">
        <v>1002200</v>
      </c>
      <c r="D1112" t="s">
        <v>4235</v>
      </c>
      <c r="E1112" t="s">
        <v>4236</v>
      </c>
      <c r="G1112" t="e">
        <f>VLOOKUP($H1112,[1]BRT!$1:$1048576,1,0)</f>
        <v>#N/A</v>
      </c>
      <c r="H1112" t="s">
        <v>5112</v>
      </c>
      <c r="I1112">
        <v>37.790733000000003</v>
      </c>
      <c r="J1112">
        <v>-122.205834</v>
      </c>
      <c r="K1112">
        <v>975</v>
      </c>
      <c r="L1112">
        <v>15</v>
      </c>
      <c r="M1112">
        <v>4</v>
      </c>
      <c r="N1112">
        <v>4</v>
      </c>
      <c r="O1112">
        <v>4</v>
      </c>
      <c r="P1112">
        <v>8</v>
      </c>
      <c r="Q1112" t="e">
        <f>VLOOKUP($A1112,'[1]SheltersALL_2.17.22'!$1:$1048576,6,0)</f>
        <v>#N/A</v>
      </c>
      <c r="R1112" t="str">
        <f>VLOOKUP($A1112, [1]FA21_Ridership!$1:$1048576,11, 0)</f>
        <v>OAKLAND</v>
      </c>
      <c r="S1112" t="str">
        <f>VLOOKUP($A1112, [1]FA21_Ridership!$1:$1048576,12, 0)</f>
        <v>ALAMEDA</v>
      </c>
      <c r="T1112">
        <f>VLOOKUP($A1112, [1]FA21_Ridership!$1:$1048576,13, 0)</f>
        <v>3</v>
      </c>
      <c r="U1112">
        <f t="shared" si="86"/>
        <v>120</v>
      </c>
      <c r="V1112" s="67">
        <f t="shared" si="85"/>
        <v>0.255</v>
      </c>
      <c r="W1112">
        <v>0.94711999999999996</v>
      </c>
      <c r="X1112" s="67">
        <f t="shared" si="87"/>
        <v>0.9</v>
      </c>
      <c r="Y1112">
        <v>0.236072</v>
      </c>
      <c r="Z1112" s="67">
        <f t="shared" si="88"/>
        <v>0.53700000000000003</v>
      </c>
      <c r="AA1112">
        <f>VLOOKUP($C1112,[1]Disability!$1:$1048576,5,FALSE)</f>
        <v>0</v>
      </c>
      <c r="AB1112" s="67">
        <f t="shared" si="89"/>
        <v>0</v>
      </c>
      <c r="AC1112" t="e">
        <f>VLOOKUP($A1112,#REF!,9,FALSE)</f>
        <v>#REF!</v>
      </c>
    </row>
    <row r="1113" spans="1:29">
      <c r="A1113">
        <v>56451</v>
      </c>
      <c r="B1113">
        <v>1112</v>
      </c>
      <c r="C1113">
        <v>1002970</v>
      </c>
      <c r="D1113" t="s">
        <v>4235</v>
      </c>
      <c r="E1113" t="s">
        <v>4236</v>
      </c>
      <c r="G1113" t="e">
        <f>VLOOKUP($H1113,[1]BRT!$1:$1048576,1,0)</f>
        <v>#N/A</v>
      </c>
      <c r="H1113" t="s">
        <v>5022</v>
      </c>
      <c r="I1113">
        <v>37.840217000000003</v>
      </c>
      <c r="J1113">
        <v>-122.267135</v>
      </c>
      <c r="K1113">
        <v>1080</v>
      </c>
      <c r="L1113">
        <v>20</v>
      </c>
      <c r="M1113">
        <v>3</v>
      </c>
      <c r="N1113">
        <v>3</v>
      </c>
      <c r="O1113">
        <v>3</v>
      </c>
      <c r="P1113">
        <v>6</v>
      </c>
      <c r="Q1113" t="e">
        <f>VLOOKUP($A1113,'[1]SheltersALL_2.17.22'!$1:$1048576,6,0)</f>
        <v>#N/A</v>
      </c>
      <c r="R1113" t="str">
        <f>VLOOKUP($A1113, [1]FA21_Ridership!$1:$1048576,11, 0)</f>
        <v>OAKLAND</v>
      </c>
      <c r="S1113" t="str">
        <f>VLOOKUP($A1113, [1]FA21_Ridership!$1:$1048576,12, 0)</f>
        <v>ALAMEDA</v>
      </c>
      <c r="T1113">
        <f>VLOOKUP($A1113, [1]FA21_Ridership!$1:$1048576,13, 0)</f>
        <v>2</v>
      </c>
      <c r="U1113">
        <f t="shared" si="86"/>
        <v>120</v>
      </c>
      <c r="V1113" s="67">
        <f t="shared" si="85"/>
        <v>0.255</v>
      </c>
      <c r="W1113">
        <v>0.369697</v>
      </c>
      <c r="X1113" s="67">
        <f t="shared" si="87"/>
        <v>0.106</v>
      </c>
      <c r="Y1113">
        <v>9.5454999999999998E-2</v>
      </c>
      <c r="Z1113" s="67">
        <f t="shared" si="88"/>
        <v>0.23100000000000001</v>
      </c>
      <c r="AA1113">
        <f>VLOOKUP($C1113,[1]Disability!$1:$1048576,5,FALSE)</f>
        <v>1</v>
      </c>
      <c r="AB1113" s="67">
        <f t="shared" si="89"/>
        <v>0.72499999999999998</v>
      </c>
      <c r="AC1113" t="e">
        <f>VLOOKUP($A1113,#REF!,9,FALSE)</f>
        <v>#REF!</v>
      </c>
    </row>
    <row r="1114" spans="1:29">
      <c r="A1114">
        <v>53563</v>
      </c>
      <c r="B1114">
        <v>1113</v>
      </c>
      <c r="C1114">
        <v>702760</v>
      </c>
      <c r="D1114" t="s">
        <v>4235</v>
      </c>
      <c r="E1114" t="s">
        <v>4236</v>
      </c>
      <c r="G1114" t="e">
        <f>VLOOKUP($H1114,[1]BRT!$1:$1048576,1,0)</f>
        <v>#N/A</v>
      </c>
      <c r="H1114" t="s">
        <v>5113</v>
      </c>
      <c r="I1114">
        <v>37.567836999999997</v>
      </c>
      <c r="J1114">
        <v>-122.025898</v>
      </c>
      <c r="K1114">
        <v>1438</v>
      </c>
      <c r="L1114">
        <v>20</v>
      </c>
      <c r="M1114">
        <v>3</v>
      </c>
      <c r="N1114">
        <v>3</v>
      </c>
      <c r="O1114">
        <v>3</v>
      </c>
      <c r="P1114">
        <v>6</v>
      </c>
      <c r="Q1114" t="e">
        <f>VLOOKUP($A1114,'[1]SheltersALL_2.17.22'!$1:$1048576,6,0)</f>
        <v>#N/A</v>
      </c>
      <c r="R1114" t="str">
        <f>VLOOKUP($A1114, [1]FA21_Ridership!$1:$1048576,11, 0)</f>
        <v>FREMONT</v>
      </c>
      <c r="S1114" t="str">
        <f>VLOOKUP($A1114, [1]FA21_Ridership!$1:$1048576,12, 0)</f>
        <v>ALAMEDA</v>
      </c>
      <c r="T1114">
        <f>VLOOKUP($A1114, [1]FA21_Ridership!$1:$1048576,13, 0)</f>
        <v>5</v>
      </c>
      <c r="U1114">
        <f t="shared" si="86"/>
        <v>120</v>
      </c>
      <c r="V1114" s="67">
        <f t="shared" si="85"/>
        <v>0.255</v>
      </c>
      <c r="W1114">
        <v>0.78825199999999995</v>
      </c>
      <c r="X1114" s="67">
        <f t="shared" si="87"/>
        <v>0.56699999999999995</v>
      </c>
      <c r="Y1114">
        <v>0.113125</v>
      </c>
      <c r="Z1114" s="67">
        <f t="shared" si="88"/>
        <v>0.28000000000000003</v>
      </c>
      <c r="AA1114">
        <f>VLOOKUP($C1114,[1]Disability!$1:$1048576,5,FALSE)</f>
        <v>0</v>
      </c>
      <c r="AB1114" s="67">
        <f t="shared" si="89"/>
        <v>0</v>
      </c>
      <c r="AC1114" t="e">
        <f>VLOOKUP($A1114,#REF!,9,FALSE)</f>
        <v>#REF!</v>
      </c>
    </row>
    <row r="1115" spans="1:29">
      <c r="A1115">
        <v>58722</v>
      </c>
      <c r="B1115">
        <v>1114</v>
      </c>
      <c r="C1115">
        <v>702750</v>
      </c>
      <c r="D1115" t="s">
        <v>4235</v>
      </c>
      <c r="E1115" t="s">
        <v>4236</v>
      </c>
      <c r="G1115" t="e">
        <f>VLOOKUP($H1115,[1]BRT!$1:$1048576,1,0)</f>
        <v>#N/A</v>
      </c>
      <c r="H1115" t="s">
        <v>5113</v>
      </c>
      <c r="I1115">
        <v>37.567712999999998</v>
      </c>
      <c r="J1115">
        <v>-122.026433</v>
      </c>
      <c r="K1115">
        <v>1399</v>
      </c>
      <c r="L1115">
        <v>20</v>
      </c>
      <c r="M1115">
        <v>3</v>
      </c>
      <c r="N1115">
        <v>3</v>
      </c>
      <c r="O1115">
        <v>3</v>
      </c>
      <c r="P1115">
        <v>6</v>
      </c>
      <c r="Q1115" t="e">
        <f>VLOOKUP($A1115,'[1]SheltersALL_2.17.22'!$1:$1048576,6,0)</f>
        <v>#N/A</v>
      </c>
      <c r="R1115" t="str">
        <f>VLOOKUP($A1115, [1]FA21_Ridership!$1:$1048576,11, 0)</f>
        <v>FREMONT</v>
      </c>
      <c r="S1115" t="str">
        <f>VLOOKUP($A1115, [1]FA21_Ridership!$1:$1048576,12, 0)</f>
        <v>ALAMEDA</v>
      </c>
      <c r="T1115">
        <f>VLOOKUP($A1115, [1]FA21_Ridership!$1:$1048576,13, 0)</f>
        <v>5</v>
      </c>
      <c r="U1115">
        <f t="shared" si="86"/>
        <v>120</v>
      </c>
      <c r="V1115" s="67">
        <f t="shared" si="85"/>
        <v>0.255</v>
      </c>
      <c r="W1115">
        <v>0.73708300000000004</v>
      </c>
      <c r="X1115" s="67">
        <f t="shared" si="87"/>
        <v>0.45800000000000002</v>
      </c>
      <c r="Y1115">
        <v>0.108803</v>
      </c>
      <c r="Z1115" s="67">
        <f t="shared" si="88"/>
        <v>0.26700000000000002</v>
      </c>
      <c r="AA1115">
        <f>VLOOKUP($C1115,[1]Disability!$1:$1048576,5,FALSE)</f>
        <v>0</v>
      </c>
      <c r="AB1115" s="67">
        <f t="shared" si="89"/>
        <v>0</v>
      </c>
      <c r="AC1115" t="e">
        <f>VLOOKUP($A1115,#REF!,9,FALSE)</f>
        <v>#REF!</v>
      </c>
    </row>
    <row r="1116" spans="1:29">
      <c r="A1116">
        <v>53757</v>
      </c>
      <c r="B1116">
        <v>1115</v>
      </c>
      <c r="C1116">
        <v>1700170</v>
      </c>
      <c r="D1116" t="s">
        <v>4235</v>
      </c>
      <c r="E1116" t="s">
        <v>4236</v>
      </c>
      <c r="G1116" t="e">
        <f>VLOOKUP($H1116,[1]BRT!$1:$1048576,1,0)</f>
        <v>#N/A</v>
      </c>
      <c r="H1116" t="s">
        <v>5114</v>
      </c>
      <c r="I1116">
        <v>37.593372000000002</v>
      </c>
      <c r="J1116">
        <v>-122.044177</v>
      </c>
      <c r="K1116">
        <v>1031</v>
      </c>
      <c r="L1116">
        <v>20</v>
      </c>
      <c r="M1116">
        <v>3</v>
      </c>
      <c r="N1116">
        <v>3</v>
      </c>
      <c r="O1116">
        <v>3</v>
      </c>
      <c r="P1116">
        <v>6</v>
      </c>
      <c r="Q1116" t="e">
        <f>VLOOKUP($A1116,'[1]SheltersALL_2.17.22'!$1:$1048576,6,0)</f>
        <v>#N/A</v>
      </c>
      <c r="R1116" t="str">
        <f>VLOOKUP($A1116, [1]FA21_Ridership!$1:$1048576,11, 0)</f>
        <v>UNION CITY</v>
      </c>
      <c r="S1116" t="str">
        <f>VLOOKUP($A1116, [1]FA21_Ridership!$1:$1048576,12, 0)</f>
        <v>ALAMEDA</v>
      </c>
      <c r="T1116">
        <f>VLOOKUP($A1116, [1]FA21_Ridership!$1:$1048576,13, 0)</f>
        <v>9</v>
      </c>
      <c r="U1116">
        <f t="shared" si="86"/>
        <v>120</v>
      </c>
      <c r="V1116" s="67">
        <f t="shared" si="85"/>
        <v>0.255</v>
      </c>
      <c r="W1116">
        <v>0.862595</v>
      </c>
      <c r="X1116" s="67">
        <f t="shared" si="87"/>
        <v>0.70099999999999996</v>
      </c>
      <c r="Y1116">
        <v>0.14122100000000001</v>
      </c>
      <c r="Z1116" s="67">
        <f t="shared" si="88"/>
        <v>0.33500000000000002</v>
      </c>
      <c r="AA1116">
        <f>VLOOKUP($C1116,[1]Disability!$1:$1048576,5,FALSE)</f>
        <v>0</v>
      </c>
      <c r="AB1116" s="67">
        <f t="shared" si="89"/>
        <v>0</v>
      </c>
      <c r="AC1116" t="e">
        <f>VLOOKUP($A1116,#REF!,9,FALSE)</f>
        <v>#REF!</v>
      </c>
    </row>
    <row r="1117" spans="1:29">
      <c r="A1117">
        <v>57892</v>
      </c>
      <c r="B1117">
        <v>1116</v>
      </c>
      <c r="C1117">
        <v>1009690</v>
      </c>
      <c r="D1117" t="s">
        <v>4235</v>
      </c>
      <c r="E1117" t="s">
        <v>4236</v>
      </c>
      <c r="G1117" t="e">
        <f>VLOOKUP($H1117,[1]BRT!$1:$1048576,1,0)</f>
        <v>#N/A</v>
      </c>
      <c r="H1117" t="s">
        <v>5115</v>
      </c>
      <c r="I1117">
        <v>37.746234000000001</v>
      </c>
      <c r="J1117">
        <v>-122.20671400000001</v>
      </c>
      <c r="K1117">
        <v>1020</v>
      </c>
      <c r="L1117">
        <v>20</v>
      </c>
      <c r="M1117">
        <v>3</v>
      </c>
      <c r="N1117">
        <v>3</v>
      </c>
      <c r="O1117">
        <v>3</v>
      </c>
      <c r="P1117">
        <v>6</v>
      </c>
      <c r="Q1117" t="e">
        <f>VLOOKUP($A1117,'[1]SheltersALL_2.17.22'!$1:$1048576,6,0)</f>
        <v>#N/A</v>
      </c>
      <c r="R1117" t="str">
        <f>VLOOKUP($A1117, [1]FA21_Ridership!$1:$1048576,11, 0)</f>
        <v>OAKLAND</v>
      </c>
      <c r="S1117" t="str">
        <f>VLOOKUP($A1117, [1]FA21_Ridership!$1:$1048576,12, 0)</f>
        <v>ALAMEDA</v>
      </c>
      <c r="T1117">
        <f>VLOOKUP($A1117, [1]FA21_Ridership!$1:$1048576,13, 0)</f>
        <v>3</v>
      </c>
      <c r="U1117">
        <f t="shared" si="86"/>
        <v>120</v>
      </c>
      <c r="V1117" s="67">
        <f t="shared" si="85"/>
        <v>0.255</v>
      </c>
      <c r="W1117" t="s">
        <v>4835</v>
      </c>
      <c r="X1117" s="67" t="e">
        <f t="shared" si="87"/>
        <v>#VALUE!</v>
      </c>
      <c r="Y1117" t="s">
        <v>4835</v>
      </c>
      <c r="Z1117" s="67" t="e">
        <f t="shared" si="88"/>
        <v>#VALUE!</v>
      </c>
      <c r="AA1117">
        <f>VLOOKUP($C1117,[1]Disability!$1:$1048576,5,FALSE)</f>
        <v>1</v>
      </c>
      <c r="AB1117" s="67">
        <f t="shared" si="89"/>
        <v>0.72499999999999998</v>
      </c>
      <c r="AC1117" t="e">
        <f>VLOOKUP($A1117,#REF!,9,FALSE)</f>
        <v>#REF!</v>
      </c>
    </row>
    <row r="1118" spans="1:29">
      <c r="A1118">
        <v>58760</v>
      </c>
      <c r="B1118">
        <v>1117</v>
      </c>
      <c r="C1118">
        <v>803490</v>
      </c>
      <c r="D1118" t="s">
        <v>4235</v>
      </c>
      <c r="E1118" t="s">
        <v>4236</v>
      </c>
      <c r="G1118" t="e">
        <f>VLOOKUP($H1118,[1]BRT!$1:$1048576,1,0)</f>
        <v>#N/A</v>
      </c>
      <c r="H1118" t="s">
        <v>5116</v>
      </c>
      <c r="I1118">
        <v>37.63888</v>
      </c>
      <c r="J1118">
        <v>-122.05726199999999</v>
      </c>
      <c r="K1118">
        <v>1392</v>
      </c>
      <c r="L1118">
        <v>30</v>
      </c>
      <c r="M1118">
        <v>2</v>
      </c>
      <c r="N1118">
        <v>2</v>
      </c>
      <c r="O1118">
        <v>2</v>
      </c>
      <c r="P1118">
        <v>4</v>
      </c>
      <c r="Q1118" t="e">
        <f>VLOOKUP($A1118,'[1]SheltersALL_2.17.22'!$1:$1048576,6,0)</f>
        <v>#N/A</v>
      </c>
      <c r="R1118" t="str">
        <f>VLOOKUP($A1118, [1]FA21_Ridership!$1:$1048576,11, 0)</f>
        <v>HAYWARD</v>
      </c>
      <c r="S1118" t="str">
        <f>VLOOKUP($A1118, [1]FA21_Ridership!$1:$1048576,12, 0)</f>
        <v>ALAMEDA</v>
      </c>
      <c r="T1118">
        <f>VLOOKUP($A1118, [1]FA21_Ridership!$1:$1048576,13, 0)</f>
        <v>4</v>
      </c>
      <c r="U1118">
        <f t="shared" si="86"/>
        <v>120</v>
      </c>
      <c r="V1118" s="67">
        <f t="shared" si="85"/>
        <v>0.255</v>
      </c>
      <c r="W1118">
        <v>0.88653099999999996</v>
      </c>
      <c r="X1118" s="67">
        <f t="shared" si="87"/>
        <v>0.746</v>
      </c>
      <c r="Y1118">
        <v>0.35793399999999997</v>
      </c>
      <c r="Z1118" s="67">
        <f t="shared" si="88"/>
        <v>0.70899999999999996</v>
      </c>
      <c r="AA1118">
        <f>VLOOKUP($C1118,[1]Disability!$1:$1048576,5,FALSE)</f>
        <v>0</v>
      </c>
      <c r="AB1118" s="67">
        <f t="shared" si="89"/>
        <v>0</v>
      </c>
      <c r="AC1118" t="e">
        <f>VLOOKUP($A1118,#REF!,9,FALSE)</f>
        <v>#REF!</v>
      </c>
    </row>
    <row r="1119" spans="1:29">
      <c r="A1119">
        <v>55738</v>
      </c>
      <c r="B1119">
        <v>1118</v>
      </c>
      <c r="C1119">
        <v>300300</v>
      </c>
      <c r="D1119" t="s">
        <v>4235</v>
      </c>
      <c r="E1119" t="s">
        <v>4236</v>
      </c>
      <c r="G1119" t="e">
        <f>VLOOKUP($H1119,[1]BRT!$1:$1048576,1,0)</f>
        <v>#N/A</v>
      </c>
      <c r="H1119" t="s">
        <v>4963</v>
      </c>
      <c r="I1119">
        <v>37.858603000000002</v>
      </c>
      <c r="J1119">
        <v>-122.29348400000001</v>
      </c>
      <c r="K1119">
        <v>1080</v>
      </c>
      <c r="L1119">
        <v>30</v>
      </c>
      <c r="M1119">
        <v>2</v>
      </c>
      <c r="N1119">
        <v>2</v>
      </c>
      <c r="O1119">
        <v>2</v>
      </c>
      <c r="P1119">
        <v>4</v>
      </c>
      <c r="Q1119" t="e">
        <f>VLOOKUP($A1119,'[1]SheltersALL_2.17.22'!$1:$1048576,6,0)</f>
        <v>#N/A</v>
      </c>
      <c r="R1119" t="str">
        <f>VLOOKUP($A1119, [1]FA21_Ridership!$1:$1048576,11, 0)</f>
        <v>BERKELEY</v>
      </c>
      <c r="S1119" t="str">
        <f>VLOOKUP($A1119, [1]FA21_Ridership!$1:$1048576,12, 0)</f>
        <v>ALAMEDA</v>
      </c>
      <c r="T1119">
        <f>VLOOKUP($A1119, [1]FA21_Ridership!$1:$1048576,13, 0)</f>
        <v>1</v>
      </c>
      <c r="U1119">
        <f t="shared" si="86"/>
        <v>120</v>
      </c>
      <c r="V1119" s="67">
        <f t="shared" si="85"/>
        <v>0.255</v>
      </c>
      <c r="W1119">
        <v>0.31289899999999998</v>
      </c>
      <c r="X1119" s="67">
        <f t="shared" si="87"/>
        <v>7.5999999999999998E-2</v>
      </c>
      <c r="Y1119">
        <v>0.16028100000000001</v>
      </c>
      <c r="Z1119" s="67">
        <f t="shared" si="88"/>
        <v>0.38500000000000001</v>
      </c>
      <c r="AA1119">
        <f>VLOOKUP($C1119,[1]Disability!$1:$1048576,5,FALSE)</f>
        <v>0</v>
      </c>
      <c r="AB1119" s="67">
        <f t="shared" si="89"/>
        <v>0</v>
      </c>
      <c r="AC1119" t="e">
        <f>VLOOKUP($A1119,#REF!,9,FALSE)</f>
        <v>#REF!</v>
      </c>
    </row>
    <row r="1120" spans="1:29">
      <c r="A1120">
        <v>55079</v>
      </c>
      <c r="B1120">
        <v>1119</v>
      </c>
      <c r="C1120">
        <v>703680</v>
      </c>
      <c r="D1120" t="s">
        <v>4235</v>
      </c>
      <c r="E1120" t="s">
        <v>4236</v>
      </c>
      <c r="G1120" t="e">
        <f>VLOOKUP($H1120,[1]BRT!$1:$1048576,1,0)</f>
        <v>#N/A</v>
      </c>
      <c r="H1120" t="s">
        <v>4994</v>
      </c>
      <c r="I1120">
        <v>37.560136999999997</v>
      </c>
      <c r="J1120">
        <v>-121.95648799999999</v>
      </c>
      <c r="K1120">
        <v>870</v>
      </c>
      <c r="L1120">
        <v>30</v>
      </c>
      <c r="M1120">
        <v>2</v>
      </c>
      <c r="N1120">
        <v>2</v>
      </c>
      <c r="O1120">
        <v>2</v>
      </c>
      <c r="P1120">
        <v>4</v>
      </c>
      <c r="Q1120" t="e">
        <f>VLOOKUP($A1120,'[1]SheltersALL_2.17.22'!$1:$1048576,6,0)</f>
        <v>#N/A</v>
      </c>
      <c r="R1120" t="str">
        <f>VLOOKUP($A1120, [1]FA21_Ridership!$1:$1048576,11, 0)</f>
        <v>FREMONT</v>
      </c>
      <c r="S1120" t="str">
        <f>VLOOKUP($A1120, [1]FA21_Ridership!$1:$1048576,12, 0)</f>
        <v>ALAMEDA</v>
      </c>
      <c r="T1120">
        <f>VLOOKUP($A1120, [1]FA21_Ridership!$1:$1048576,13, 0)</f>
        <v>5</v>
      </c>
      <c r="U1120">
        <f t="shared" si="86"/>
        <v>120</v>
      </c>
      <c r="V1120" s="67">
        <f t="shared" si="85"/>
        <v>0.255</v>
      </c>
      <c r="W1120">
        <v>0.78836600000000001</v>
      </c>
      <c r="X1120" s="67">
        <f t="shared" si="87"/>
        <v>0.56799999999999995</v>
      </c>
      <c r="Y1120">
        <v>7.6453999999999994E-2</v>
      </c>
      <c r="Z1120" s="67">
        <f t="shared" si="88"/>
        <v>0.152</v>
      </c>
      <c r="AA1120">
        <f>VLOOKUP($C1120,[1]Disability!$1:$1048576,5,FALSE)</f>
        <v>0</v>
      </c>
      <c r="AB1120" s="67">
        <f t="shared" si="89"/>
        <v>0</v>
      </c>
      <c r="AC1120" t="e">
        <f>VLOOKUP($A1120,#REF!,9,FALSE)</f>
        <v>#REF!</v>
      </c>
    </row>
    <row r="1121" spans="1:29">
      <c r="A1121">
        <v>57789</v>
      </c>
      <c r="B1121">
        <v>1120</v>
      </c>
      <c r="C1121">
        <v>1018820</v>
      </c>
      <c r="D1121" t="s">
        <v>4235</v>
      </c>
      <c r="E1121" t="s">
        <v>4236</v>
      </c>
      <c r="G1121" t="e">
        <f>VLOOKUP($H1121,[1]BRT!$1:$1048576,1,0)</f>
        <v>#N/A</v>
      </c>
      <c r="H1121" t="s">
        <v>5117</v>
      </c>
      <c r="I1121">
        <v>37.768155999999998</v>
      </c>
      <c r="J1121">
        <v>-122.19532100000001</v>
      </c>
      <c r="K1121">
        <v>961</v>
      </c>
      <c r="L1121">
        <v>30</v>
      </c>
      <c r="M1121">
        <v>2</v>
      </c>
      <c r="N1121">
        <v>2</v>
      </c>
      <c r="O1121">
        <v>2</v>
      </c>
      <c r="P1121">
        <v>4</v>
      </c>
      <c r="Q1121" t="e">
        <f>VLOOKUP($A1121,'[1]SheltersALL_2.17.22'!$1:$1048576,6,0)</f>
        <v>#N/A</v>
      </c>
      <c r="R1121" t="str">
        <f>VLOOKUP($A1121, [1]FA21_Ridership!$1:$1048576,11, 0)</f>
        <v>OAKLAND</v>
      </c>
      <c r="S1121" t="str">
        <f>VLOOKUP($A1121, [1]FA21_Ridership!$1:$1048576,12, 0)</f>
        <v>ALAMEDA</v>
      </c>
      <c r="T1121">
        <f>VLOOKUP($A1121, [1]FA21_Ridership!$1:$1048576,13, 0)</f>
        <v>3</v>
      </c>
      <c r="U1121">
        <f t="shared" si="86"/>
        <v>120</v>
      </c>
      <c r="V1121" s="67">
        <f t="shared" si="85"/>
        <v>0.255</v>
      </c>
      <c r="W1121">
        <v>0.97135800000000005</v>
      </c>
      <c r="X1121" s="67">
        <f t="shared" si="87"/>
        <v>0.94799999999999995</v>
      </c>
      <c r="Y1121">
        <v>0.73158800000000002</v>
      </c>
      <c r="Z1121" s="67">
        <f t="shared" si="88"/>
        <v>0.98299999999999998</v>
      </c>
      <c r="AA1121">
        <f>VLOOKUP($C1121,[1]Disability!$1:$1048576,5,FALSE)</f>
        <v>1</v>
      </c>
      <c r="AB1121" s="67">
        <f t="shared" si="89"/>
        <v>0.72499999999999998</v>
      </c>
      <c r="AC1121" t="e">
        <f>VLOOKUP($A1121,#REF!,9,FALSE)</f>
        <v>#REF!</v>
      </c>
    </row>
    <row r="1122" spans="1:29">
      <c r="A1122">
        <v>52674</v>
      </c>
      <c r="B1122">
        <v>1121</v>
      </c>
      <c r="C1122">
        <v>9906910</v>
      </c>
      <c r="D1122" t="s">
        <v>4235</v>
      </c>
      <c r="E1122" t="s">
        <v>4236</v>
      </c>
      <c r="G1122" t="e">
        <f>VLOOKUP($H1122,[1]BRT!$1:$1048576,1,0)</f>
        <v>#N/A</v>
      </c>
      <c r="H1122" t="s">
        <v>5118</v>
      </c>
      <c r="I1122">
        <v>37.791584999999998</v>
      </c>
      <c r="J1122">
        <v>-122.24900100000001</v>
      </c>
      <c r="K1122">
        <v>960</v>
      </c>
      <c r="L1122">
        <v>30</v>
      </c>
      <c r="M1122">
        <v>2</v>
      </c>
      <c r="N1122">
        <v>2</v>
      </c>
      <c r="O1122">
        <v>2</v>
      </c>
      <c r="P1122">
        <v>4</v>
      </c>
      <c r="Q1122" t="e">
        <f>VLOOKUP($A1122,'[1]SheltersALL_2.17.22'!$1:$1048576,6,0)</f>
        <v>#N/A</v>
      </c>
      <c r="R1122" t="str">
        <f>VLOOKUP($A1122, [1]FA21_Ridership!$1:$1048576,11, 0)</f>
        <v>OAKLAND</v>
      </c>
      <c r="S1122" t="str">
        <f>VLOOKUP($A1122, [1]FA21_Ridership!$1:$1048576,12, 0)</f>
        <v>ALAMEDA</v>
      </c>
      <c r="T1122">
        <f>VLOOKUP($A1122, [1]FA21_Ridership!$1:$1048576,13, 0)</f>
        <v>2</v>
      </c>
      <c r="U1122">
        <f t="shared" si="86"/>
        <v>120</v>
      </c>
      <c r="V1122" s="67">
        <f t="shared" si="85"/>
        <v>0.255</v>
      </c>
      <c r="W1122">
        <v>0.94278499999999998</v>
      </c>
      <c r="X1122" s="67">
        <f t="shared" si="87"/>
        <v>0.879</v>
      </c>
      <c r="Y1122">
        <v>0.47392400000000001</v>
      </c>
      <c r="Z1122" s="67">
        <f t="shared" si="88"/>
        <v>0.84299999999999997</v>
      </c>
      <c r="AA1122">
        <f>VLOOKUP($C1122,[1]Disability!$1:$1048576,5,FALSE)</f>
        <v>1</v>
      </c>
      <c r="AB1122" s="67">
        <f t="shared" si="89"/>
        <v>0.72499999999999998</v>
      </c>
      <c r="AC1122" t="e">
        <f>VLOOKUP($A1122,#REF!,9,FALSE)</f>
        <v>#REF!</v>
      </c>
    </row>
    <row r="1123" spans="1:29">
      <c r="A1123">
        <v>54854</v>
      </c>
      <c r="B1123">
        <v>1122</v>
      </c>
      <c r="C1123">
        <v>9900780</v>
      </c>
      <c r="D1123" t="s">
        <v>4235</v>
      </c>
      <c r="E1123" t="s">
        <v>4236</v>
      </c>
      <c r="G1123" t="e">
        <f>VLOOKUP($H1123,[1]BRT!$1:$1048576,1,0)</f>
        <v>#N/A</v>
      </c>
      <c r="H1123" t="s">
        <v>5119</v>
      </c>
      <c r="I1123">
        <v>37.958761000000003</v>
      </c>
      <c r="J1123">
        <v>-122.36498899999999</v>
      </c>
      <c r="K1123">
        <v>1241</v>
      </c>
      <c r="L1123">
        <v>30</v>
      </c>
      <c r="M1123">
        <v>2</v>
      </c>
      <c r="N1123">
        <v>2</v>
      </c>
      <c r="O1123">
        <v>2</v>
      </c>
      <c r="P1123">
        <v>4</v>
      </c>
      <c r="Q1123" t="e">
        <f>VLOOKUP($A1123,'[1]SheltersALL_2.17.22'!$1:$1048576,6,0)</f>
        <v>#N/A</v>
      </c>
      <c r="R1123" t="str">
        <f>VLOOKUP($A1123, [1]FA21_Ridership!$1:$1048576,11, 0)</f>
        <v>COUNTY-CONTRA COSTA</v>
      </c>
      <c r="S1123" t="str">
        <f>VLOOKUP($A1123, [1]FA21_Ridership!$1:$1048576,12, 0)</f>
        <v>CONTRA COSTA</v>
      </c>
      <c r="T1123">
        <f>VLOOKUP($A1123, [1]FA21_Ridership!$1:$1048576,13, 0)</f>
        <v>1</v>
      </c>
      <c r="U1123">
        <f t="shared" si="86"/>
        <v>120</v>
      </c>
      <c r="V1123" s="67">
        <f t="shared" si="85"/>
        <v>0.255</v>
      </c>
      <c r="W1123">
        <v>0.95235899999999996</v>
      </c>
      <c r="X1123" s="67">
        <f t="shared" si="87"/>
        <v>0.91</v>
      </c>
      <c r="Y1123">
        <v>0.49047200000000002</v>
      </c>
      <c r="Z1123" s="67">
        <f t="shared" si="88"/>
        <v>0.85199999999999998</v>
      </c>
      <c r="AA1123">
        <f>VLOOKUP($C1123,[1]Disability!$1:$1048576,5,FALSE)</f>
        <v>1</v>
      </c>
      <c r="AB1123" s="67">
        <f t="shared" si="89"/>
        <v>0.72499999999999998</v>
      </c>
      <c r="AC1123" t="e">
        <f>VLOOKUP($A1123,#REF!,9,FALSE)</f>
        <v>#REF!</v>
      </c>
    </row>
    <row r="1124" spans="1:29">
      <c r="A1124">
        <v>55419</v>
      </c>
      <c r="B1124">
        <v>1123</v>
      </c>
      <c r="C1124">
        <v>1500820</v>
      </c>
      <c r="D1124" t="s">
        <v>4235</v>
      </c>
      <c r="E1124" t="s">
        <v>4236</v>
      </c>
      <c r="G1124" t="e">
        <f>VLOOKUP($H1124,[1]BRT!$1:$1048576,1,0)</f>
        <v>#N/A</v>
      </c>
      <c r="H1124" t="s">
        <v>5120</v>
      </c>
      <c r="I1124">
        <v>37.721259000000003</v>
      </c>
      <c r="J1124">
        <v>-122.170361</v>
      </c>
      <c r="K1124">
        <v>990</v>
      </c>
      <c r="L1124">
        <v>30</v>
      </c>
      <c r="M1124">
        <v>2</v>
      </c>
      <c r="N1124">
        <v>2</v>
      </c>
      <c r="O1124">
        <v>2</v>
      </c>
      <c r="P1124">
        <v>4</v>
      </c>
      <c r="Q1124" t="e">
        <f>VLOOKUP($A1124,'[1]SheltersALL_2.17.22'!$1:$1048576,6,0)</f>
        <v>#N/A</v>
      </c>
      <c r="R1124" t="str">
        <f>VLOOKUP($A1124, [1]FA21_Ridership!$1:$1048576,11, 0)</f>
        <v>SAN LEANDRO</v>
      </c>
      <c r="S1124" t="str">
        <f>VLOOKUP($A1124, [1]FA21_Ridership!$1:$1048576,12, 0)</f>
        <v>ALAMEDA</v>
      </c>
      <c r="T1124">
        <f>VLOOKUP($A1124, [1]FA21_Ridership!$1:$1048576,13, 0)</f>
        <v>3</v>
      </c>
      <c r="U1124">
        <f t="shared" si="86"/>
        <v>120</v>
      </c>
      <c r="V1124" s="67">
        <f t="shared" ref="V1124:V1187" si="90">_xlfn.PERCENTRANK.INC($U$2:$U$4161,U1124)</f>
        <v>0.255</v>
      </c>
      <c r="W1124">
        <v>0.91585799999999995</v>
      </c>
      <c r="X1124" s="67">
        <f t="shared" si="87"/>
        <v>0.80200000000000005</v>
      </c>
      <c r="Y1124">
        <v>0.24352799999999999</v>
      </c>
      <c r="Z1124" s="67">
        <f t="shared" si="88"/>
        <v>0.56200000000000006</v>
      </c>
      <c r="AA1124">
        <f>VLOOKUP($C1124,[1]Disability!$1:$1048576,5,FALSE)</f>
        <v>0</v>
      </c>
      <c r="AB1124" s="67">
        <f t="shared" si="89"/>
        <v>0</v>
      </c>
      <c r="AC1124" t="e">
        <f>VLOOKUP($A1124,#REF!,9,FALSE)</f>
        <v>#REF!</v>
      </c>
    </row>
    <row r="1125" spans="1:29">
      <c r="A1125">
        <v>54494</v>
      </c>
      <c r="B1125">
        <v>1124</v>
      </c>
      <c r="C1125">
        <v>1301250</v>
      </c>
      <c r="D1125" t="s">
        <v>4235</v>
      </c>
      <c r="E1125" t="s">
        <v>4236</v>
      </c>
      <c r="G1125" t="e">
        <f>VLOOKUP($H1125,[1]BRT!$1:$1048576,1,0)</f>
        <v>#N/A</v>
      </c>
      <c r="H1125" t="s">
        <v>5121</v>
      </c>
      <c r="I1125">
        <v>37.925170999999999</v>
      </c>
      <c r="J1125">
        <v>-122.336223</v>
      </c>
      <c r="K1125">
        <v>1235</v>
      </c>
      <c r="L1125">
        <v>30</v>
      </c>
      <c r="M1125">
        <v>2</v>
      </c>
      <c r="N1125">
        <v>2</v>
      </c>
      <c r="O1125">
        <v>2</v>
      </c>
      <c r="P1125">
        <v>4</v>
      </c>
      <c r="Q1125" t="e">
        <f>VLOOKUP($A1125,'[1]SheltersALL_2.17.22'!$1:$1048576,6,0)</f>
        <v>#N/A</v>
      </c>
      <c r="R1125" t="str">
        <f>VLOOKUP($A1125, [1]FA21_Ridership!$1:$1048576,11, 0)</f>
        <v>RICHMOND</v>
      </c>
      <c r="S1125" t="str">
        <f>VLOOKUP($A1125, [1]FA21_Ridership!$1:$1048576,12, 0)</f>
        <v>CONTRA COSTA</v>
      </c>
      <c r="T1125">
        <f>VLOOKUP($A1125, [1]FA21_Ridership!$1:$1048576,13, 0)</f>
        <v>1</v>
      </c>
      <c r="U1125">
        <f t="shared" si="86"/>
        <v>120</v>
      </c>
      <c r="V1125" s="67">
        <f t="shared" si="90"/>
        <v>0.255</v>
      </c>
      <c r="W1125">
        <v>0.89219199999999999</v>
      </c>
      <c r="X1125" s="67">
        <f t="shared" si="87"/>
        <v>0.754</v>
      </c>
      <c r="Y1125">
        <v>0.57556799999999997</v>
      </c>
      <c r="Z1125" s="67">
        <f t="shared" si="88"/>
        <v>0.92200000000000004</v>
      </c>
      <c r="AA1125">
        <f>VLOOKUP($C1125,[1]Disability!$1:$1048576,5,FALSE)</f>
        <v>1</v>
      </c>
      <c r="AB1125" s="67">
        <f t="shared" si="89"/>
        <v>0.72499999999999998</v>
      </c>
      <c r="AC1125" t="e">
        <f>VLOOKUP($A1125,#REF!,9,FALSE)</f>
        <v>#REF!</v>
      </c>
    </row>
    <row r="1126" spans="1:29">
      <c r="A1126">
        <v>55879</v>
      </c>
      <c r="B1126">
        <v>1125</v>
      </c>
      <c r="C1126">
        <v>101260</v>
      </c>
      <c r="D1126" t="s">
        <v>4235</v>
      </c>
      <c r="E1126" t="s">
        <v>4236</v>
      </c>
      <c r="G1126" t="e">
        <f>VLOOKUP($H1126,[1]BRT!$1:$1048576,1,0)</f>
        <v>#N/A</v>
      </c>
      <c r="H1126" t="s">
        <v>4998</v>
      </c>
      <c r="I1126">
        <v>37.763478999999997</v>
      </c>
      <c r="J1126">
        <v>-122.226523</v>
      </c>
      <c r="K1126">
        <v>960</v>
      </c>
      <c r="L1126">
        <v>30</v>
      </c>
      <c r="M1126">
        <v>2</v>
      </c>
      <c r="N1126">
        <v>2</v>
      </c>
      <c r="O1126">
        <v>2</v>
      </c>
      <c r="P1126">
        <v>4</v>
      </c>
      <c r="Q1126" t="e">
        <f>VLOOKUP($A1126,'[1]SheltersALL_2.17.22'!$1:$1048576,6,0)</f>
        <v>#N/A</v>
      </c>
      <c r="R1126" t="str">
        <f>VLOOKUP($A1126, [1]FA21_Ridership!$1:$1048576,11, 0)</f>
        <v>ALAMEDA</v>
      </c>
      <c r="S1126" t="str">
        <f>VLOOKUP($A1126, [1]FA21_Ridership!$1:$1048576,12, 0)</f>
        <v>ALAMEDA</v>
      </c>
      <c r="T1126">
        <f>VLOOKUP($A1126, [1]FA21_Ridership!$1:$1048576,13, 0)</f>
        <v>3</v>
      </c>
      <c r="U1126">
        <f t="shared" si="86"/>
        <v>120</v>
      </c>
      <c r="V1126" s="67">
        <f t="shared" si="90"/>
        <v>0.255</v>
      </c>
      <c r="W1126">
        <v>0.238426</v>
      </c>
      <c r="X1126" s="67">
        <f t="shared" si="87"/>
        <v>3.5999999999999997E-2</v>
      </c>
      <c r="Y1126">
        <v>6.8287E-2</v>
      </c>
      <c r="Z1126" s="67">
        <f t="shared" si="88"/>
        <v>0.124</v>
      </c>
      <c r="AA1126">
        <f>VLOOKUP($C1126,[1]Disability!$1:$1048576,5,FALSE)</f>
        <v>0</v>
      </c>
      <c r="AB1126" s="67">
        <f t="shared" si="89"/>
        <v>0</v>
      </c>
      <c r="AC1126" t="e">
        <f>VLOOKUP($A1126,#REF!,9,FALSE)</f>
        <v>#REF!</v>
      </c>
    </row>
    <row r="1127" spans="1:29">
      <c r="A1127">
        <v>51518</v>
      </c>
      <c r="B1127">
        <v>1126</v>
      </c>
      <c r="C1127">
        <v>1301240</v>
      </c>
      <c r="D1127" t="s">
        <v>4235</v>
      </c>
      <c r="E1127" t="s">
        <v>4236</v>
      </c>
      <c r="G1127" t="e">
        <f>VLOOKUP($H1127,[1]BRT!$1:$1048576,1,0)</f>
        <v>#N/A</v>
      </c>
      <c r="H1127" t="s">
        <v>5122</v>
      </c>
      <c r="I1127">
        <v>37.925071000000003</v>
      </c>
      <c r="J1127">
        <v>-122.339647</v>
      </c>
      <c r="K1127">
        <v>1235</v>
      </c>
      <c r="L1127">
        <v>30</v>
      </c>
      <c r="M1127">
        <v>2</v>
      </c>
      <c r="N1127">
        <v>2</v>
      </c>
      <c r="O1127">
        <v>2</v>
      </c>
      <c r="P1127">
        <v>4</v>
      </c>
      <c r="Q1127" t="e">
        <f>VLOOKUP($A1127,'[1]SheltersALL_2.17.22'!$1:$1048576,6,0)</f>
        <v>#N/A</v>
      </c>
      <c r="R1127" t="str">
        <f>VLOOKUP($A1127, [1]FA21_Ridership!$1:$1048576,11, 0)</f>
        <v>RICHMOND</v>
      </c>
      <c r="S1127" t="str">
        <f>VLOOKUP($A1127, [1]FA21_Ridership!$1:$1048576,12, 0)</f>
        <v>CONTRA COSTA</v>
      </c>
      <c r="T1127">
        <f>VLOOKUP($A1127, [1]FA21_Ridership!$1:$1048576,13, 0)</f>
        <v>1</v>
      </c>
      <c r="U1127">
        <f t="shared" si="86"/>
        <v>120</v>
      </c>
      <c r="V1127" s="67">
        <f t="shared" si="90"/>
        <v>0.255</v>
      </c>
      <c r="W1127">
        <v>1</v>
      </c>
      <c r="X1127" s="67">
        <f t="shared" si="87"/>
        <v>0.98899999999999999</v>
      </c>
      <c r="Y1127">
        <v>0.61929800000000002</v>
      </c>
      <c r="Z1127" s="67">
        <f t="shared" si="88"/>
        <v>0.94599999999999995</v>
      </c>
      <c r="AA1127">
        <f>VLOOKUP($C1127,[1]Disability!$1:$1048576,5,FALSE)</f>
        <v>0</v>
      </c>
      <c r="AB1127" s="67">
        <f t="shared" si="89"/>
        <v>0</v>
      </c>
      <c r="AC1127" t="e">
        <f>VLOOKUP($A1127,#REF!,9,FALSE)</f>
        <v>#REF!</v>
      </c>
    </row>
    <row r="1128" spans="1:29">
      <c r="A1128">
        <v>51266</v>
      </c>
      <c r="B1128">
        <v>1127</v>
      </c>
      <c r="C1128">
        <v>1302120</v>
      </c>
      <c r="D1128" t="s">
        <v>4235</v>
      </c>
      <c r="E1128" t="s">
        <v>4236</v>
      </c>
      <c r="G1128" t="e">
        <f>VLOOKUP($H1128,[1]BRT!$1:$1048576,1,0)</f>
        <v>#N/A</v>
      </c>
      <c r="H1128" t="s">
        <v>5004</v>
      </c>
      <c r="I1128">
        <v>37.975161999999997</v>
      </c>
      <c r="J1128">
        <v>-122.338052</v>
      </c>
      <c r="K1128">
        <v>780</v>
      </c>
      <c r="L1128">
        <v>30</v>
      </c>
      <c r="M1128">
        <v>2</v>
      </c>
      <c r="N1128">
        <v>2</v>
      </c>
      <c r="O1128">
        <v>2</v>
      </c>
      <c r="P1128">
        <v>4</v>
      </c>
      <c r="Q1128" t="e">
        <f>VLOOKUP($A1128,'[1]SheltersALL_2.17.22'!$1:$1048576,6,0)</f>
        <v>#N/A</v>
      </c>
      <c r="R1128" t="str">
        <f>VLOOKUP($A1128, [1]FA21_Ridership!$1:$1048576,11, 0)</f>
        <v>RICHMOND</v>
      </c>
      <c r="S1128" t="str">
        <f>VLOOKUP($A1128, [1]FA21_Ridership!$1:$1048576,12, 0)</f>
        <v>CONTRA COSTA</v>
      </c>
      <c r="T1128">
        <f>VLOOKUP($A1128, [1]FA21_Ridership!$1:$1048576,13, 0)</f>
        <v>1</v>
      </c>
      <c r="U1128">
        <f t="shared" si="86"/>
        <v>120</v>
      </c>
      <c r="V1128" s="67">
        <f t="shared" si="90"/>
        <v>0.255</v>
      </c>
      <c r="W1128">
        <v>0.92886500000000005</v>
      </c>
      <c r="X1128" s="67">
        <f t="shared" si="87"/>
        <v>0.83199999999999996</v>
      </c>
      <c r="Y1128">
        <v>0.45827600000000002</v>
      </c>
      <c r="Z1128" s="67">
        <f t="shared" si="88"/>
        <v>0.82299999999999995</v>
      </c>
      <c r="AA1128">
        <f>VLOOKUP($C1128,[1]Disability!$1:$1048576,5,FALSE)</f>
        <v>0</v>
      </c>
      <c r="AB1128" s="67">
        <f t="shared" si="89"/>
        <v>0</v>
      </c>
      <c r="AC1128" t="e">
        <f>VLOOKUP($A1128,#REF!,9,FALSE)</f>
        <v>#REF!</v>
      </c>
    </row>
    <row r="1129" spans="1:29">
      <c r="A1129">
        <v>50903</v>
      </c>
      <c r="B1129">
        <v>1128</v>
      </c>
      <c r="C1129">
        <v>9901850</v>
      </c>
      <c r="D1129" t="s">
        <v>4235</v>
      </c>
      <c r="E1129" t="s">
        <v>4236</v>
      </c>
      <c r="G1129" t="e">
        <f>VLOOKUP($H1129,[1]BRT!$1:$1048576,1,0)</f>
        <v>#N/A</v>
      </c>
      <c r="H1129" t="s">
        <v>5123</v>
      </c>
      <c r="I1129">
        <v>37.525415000000002</v>
      </c>
      <c r="J1129">
        <v>-121.917965</v>
      </c>
      <c r="K1129">
        <v>866</v>
      </c>
      <c r="L1129">
        <v>30</v>
      </c>
      <c r="M1129">
        <v>2</v>
      </c>
      <c r="N1129">
        <v>2</v>
      </c>
      <c r="O1129">
        <v>2</v>
      </c>
      <c r="P1129">
        <v>4</v>
      </c>
      <c r="Q1129" t="e">
        <f>VLOOKUP($A1129,'[1]SheltersALL_2.17.22'!$1:$1048576,6,0)</f>
        <v>#N/A</v>
      </c>
      <c r="R1129" t="str">
        <f>VLOOKUP($A1129, [1]FA21_Ridership!$1:$1048576,11, 0)</f>
        <v>FREMONT</v>
      </c>
      <c r="S1129" t="str">
        <f>VLOOKUP($A1129, [1]FA21_Ridership!$1:$1048576,12, 0)</f>
        <v>ALAMEDA</v>
      </c>
      <c r="T1129">
        <f>VLOOKUP($A1129, [1]FA21_Ridership!$1:$1048576,13, 0)</f>
        <v>5</v>
      </c>
      <c r="U1129">
        <f t="shared" si="86"/>
        <v>120</v>
      </c>
      <c r="V1129" s="67">
        <f t="shared" si="90"/>
        <v>0.255</v>
      </c>
      <c r="W1129">
        <v>0.88290900000000005</v>
      </c>
      <c r="X1129" s="67">
        <f t="shared" si="87"/>
        <v>0.73399999999999999</v>
      </c>
      <c r="Y1129">
        <v>3.9139E-2</v>
      </c>
      <c r="Z1129" s="67">
        <f t="shared" si="88"/>
        <v>4.7E-2</v>
      </c>
      <c r="AA1129">
        <f>VLOOKUP($C1129,[1]Disability!$1:$1048576,5,FALSE)</f>
        <v>0</v>
      </c>
      <c r="AB1129" s="67">
        <f t="shared" si="89"/>
        <v>0</v>
      </c>
      <c r="AC1129" t="e">
        <f>VLOOKUP($A1129,#REF!,9,FALSE)</f>
        <v>#REF!</v>
      </c>
    </row>
    <row r="1130" spans="1:29">
      <c r="A1130">
        <v>52132</v>
      </c>
      <c r="B1130">
        <v>1129</v>
      </c>
      <c r="C1130">
        <v>103470</v>
      </c>
      <c r="D1130" t="s">
        <v>4235</v>
      </c>
      <c r="E1130" t="s">
        <v>4236</v>
      </c>
      <c r="G1130" t="e">
        <f>VLOOKUP($H1130,[1]BRT!$1:$1048576,1,0)</f>
        <v>#N/A</v>
      </c>
      <c r="H1130" t="s">
        <v>5124</v>
      </c>
      <c r="I1130">
        <v>37.759281000000001</v>
      </c>
      <c r="J1130">
        <v>-122.263768</v>
      </c>
      <c r="K1130">
        <v>1031</v>
      </c>
      <c r="L1130">
        <v>30</v>
      </c>
      <c r="M1130">
        <v>2</v>
      </c>
      <c r="N1130">
        <v>2</v>
      </c>
      <c r="O1130">
        <v>2</v>
      </c>
      <c r="P1130">
        <v>4</v>
      </c>
      <c r="Q1130" t="e">
        <f>VLOOKUP($A1130,'[1]SheltersALL_2.17.22'!$1:$1048576,6,0)</f>
        <v>#N/A</v>
      </c>
      <c r="R1130" t="str">
        <f>VLOOKUP($A1130, [1]FA21_Ridership!$1:$1048576,11, 0)</f>
        <v>ALAMEDA</v>
      </c>
      <c r="S1130" t="str">
        <f>VLOOKUP($A1130, [1]FA21_Ridership!$1:$1048576,12, 0)</f>
        <v>ALAMEDA</v>
      </c>
      <c r="T1130">
        <f>VLOOKUP($A1130, [1]FA21_Ridership!$1:$1048576,13, 0)</f>
        <v>3</v>
      </c>
      <c r="U1130">
        <f t="shared" si="86"/>
        <v>120</v>
      </c>
      <c r="V1130" s="67">
        <f t="shared" si="90"/>
        <v>0.255</v>
      </c>
      <c r="W1130">
        <v>0.63028499999999998</v>
      </c>
      <c r="X1130" s="67">
        <f t="shared" si="87"/>
        <v>0.32300000000000001</v>
      </c>
      <c r="Y1130">
        <v>0.25151000000000001</v>
      </c>
      <c r="Z1130" s="67">
        <f t="shared" si="88"/>
        <v>0.57199999999999995</v>
      </c>
      <c r="AA1130">
        <f>VLOOKUP($C1130,[1]Disability!$1:$1048576,5,FALSE)</f>
        <v>0</v>
      </c>
      <c r="AB1130" s="67">
        <f t="shared" si="89"/>
        <v>0</v>
      </c>
      <c r="AC1130" t="e">
        <f>VLOOKUP($A1130,#REF!,9,FALSE)</f>
        <v>#REF!</v>
      </c>
    </row>
    <row r="1131" spans="1:29">
      <c r="A1131">
        <v>50620</v>
      </c>
      <c r="B1131">
        <v>1130</v>
      </c>
      <c r="C1131">
        <v>1500900</v>
      </c>
      <c r="D1131" t="s">
        <v>4235</v>
      </c>
      <c r="E1131" t="s">
        <v>4236</v>
      </c>
      <c r="G1131" t="e">
        <f>VLOOKUP($H1131,[1]BRT!$1:$1048576,1,0)</f>
        <v>#N/A</v>
      </c>
      <c r="H1131" t="s">
        <v>5125</v>
      </c>
      <c r="I1131">
        <v>37.721732000000003</v>
      </c>
      <c r="J1131">
        <v>-122.16846099999999</v>
      </c>
      <c r="K1131">
        <v>990</v>
      </c>
      <c r="L1131">
        <v>30</v>
      </c>
      <c r="M1131">
        <v>2</v>
      </c>
      <c r="N1131">
        <v>2</v>
      </c>
      <c r="O1131">
        <v>2</v>
      </c>
      <c r="P1131">
        <v>4</v>
      </c>
      <c r="Q1131" t="e">
        <f>VLOOKUP($A1131,'[1]SheltersALL_2.17.22'!$1:$1048576,6,0)</f>
        <v>#N/A</v>
      </c>
      <c r="R1131" t="str">
        <f>VLOOKUP($A1131, [1]FA21_Ridership!$1:$1048576,11, 0)</f>
        <v>SAN LEANDRO</v>
      </c>
      <c r="S1131" t="str">
        <f>VLOOKUP($A1131, [1]FA21_Ridership!$1:$1048576,12, 0)</f>
        <v>ALAMEDA</v>
      </c>
      <c r="T1131">
        <f>VLOOKUP($A1131, [1]FA21_Ridership!$1:$1048576,13, 0)</f>
        <v>3</v>
      </c>
      <c r="U1131">
        <f t="shared" si="86"/>
        <v>120</v>
      </c>
      <c r="V1131" s="67">
        <f t="shared" si="90"/>
        <v>0.255</v>
      </c>
      <c r="W1131">
        <v>0.91585799999999995</v>
      </c>
      <c r="X1131" s="67">
        <f t="shared" si="87"/>
        <v>0.80200000000000005</v>
      </c>
      <c r="Y1131">
        <v>0.24352799999999999</v>
      </c>
      <c r="Z1131" s="67">
        <f t="shared" si="88"/>
        <v>0.56200000000000006</v>
      </c>
      <c r="AA1131">
        <f>VLOOKUP($C1131,[1]Disability!$1:$1048576,5,FALSE)</f>
        <v>0</v>
      </c>
      <c r="AB1131" s="67">
        <f t="shared" si="89"/>
        <v>0</v>
      </c>
      <c r="AC1131" t="e">
        <f>VLOOKUP($A1131,#REF!,9,FALSE)</f>
        <v>#REF!</v>
      </c>
    </row>
    <row r="1132" spans="1:29">
      <c r="A1132">
        <v>50678</v>
      </c>
      <c r="B1132">
        <v>1131</v>
      </c>
      <c r="C1132">
        <v>9802450</v>
      </c>
      <c r="D1132" t="s">
        <v>4235</v>
      </c>
      <c r="E1132" t="s">
        <v>4236</v>
      </c>
      <c r="G1132" t="e">
        <f>VLOOKUP($H1132,[1]BRT!$1:$1048576,1,0)</f>
        <v>#N/A</v>
      </c>
      <c r="H1132" t="s">
        <v>5126</v>
      </c>
      <c r="I1132">
        <v>37.452120999999998</v>
      </c>
      <c r="J1132">
        <v>-121.910476</v>
      </c>
      <c r="K1132">
        <v>864</v>
      </c>
      <c r="L1132">
        <v>30</v>
      </c>
      <c r="M1132">
        <v>2</v>
      </c>
      <c r="N1132">
        <v>2</v>
      </c>
      <c r="O1132">
        <v>2</v>
      </c>
      <c r="P1132">
        <v>4</v>
      </c>
      <c r="Q1132" t="e">
        <f>VLOOKUP($A1132,'[1]SheltersALL_2.17.22'!$1:$1048576,6,0)</f>
        <v>#N/A</v>
      </c>
      <c r="R1132" t="str">
        <f>VLOOKUP($A1132, [1]FA21_Ridership!$1:$1048576,11, 0)</f>
        <v>MILPITAS</v>
      </c>
      <c r="S1132" t="str">
        <f>VLOOKUP($A1132, [1]FA21_Ridership!$1:$1048576,12, 0)</f>
        <v>SANTA CLARA</v>
      </c>
      <c r="T1132">
        <f>VLOOKUP($A1132, [1]FA21_Ridership!$1:$1048576,13, 0)</f>
        <v>9</v>
      </c>
      <c r="U1132">
        <f t="shared" si="86"/>
        <v>120</v>
      </c>
      <c r="V1132" s="67">
        <f t="shared" si="90"/>
        <v>0.255</v>
      </c>
      <c r="W1132">
        <v>0.92271199999999998</v>
      </c>
      <c r="X1132" s="67">
        <f t="shared" si="87"/>
        <v>0.81699999999999995</v>
      </c>
      <c r="Y1132">
        <v>0.37914700000000001</v>
      </c>
      <c r="Z1132" s="67">
        <f t="shared" si="88"/>
        <v>0.74</v>
      </c>
      <c r="AA1132">
        <f>VLOOKUP($C1132,[1]Disability!$1:$1048576,5,FALSE)</f>
        <v>0</v>
      </c>
      <c r="AB1132" s="67">
        <f t="shared" si="89"/>
        <v>0</v>
      </c>
      <c r="AC1132" t="e">
        <f>VLOOKUP($A1132,#REF!,9,FALSE)</f>
        <v>#REF!</v>
      </c>
    </row>
    <row r="1133" spans="1:29">
      <c r="A1133">
        <v>55629</v>
      </c>
      <c r="B1133">
        <v>1132</v>
      </c>
      <c r="C1133">
        <v>500100</v>
      </c>
      <c r="D1133" t="s">
        <v>4235</v>
      </c>
      <c r="E1133" t="s">
        <v>4236</v>
      </c>
      <c r="G1133" t="e">
        <f>VLOOKUP($H1133,[1]BRT!$1:$1048576,1,0)</f>
        <v>#N/A</v>
      </c>
      <c r="H1133" t="s">
        <v>4726</v>
      </c>
      <c r="I1133">
        <v>37.922241</v>
      </c>
      <c r="J1133">
        <v>-122.29264499999999</v>
      </c>
      <c r="K1133">
        <v>630</v>
      </c>
      <c r="L1133">
        <v>30</v>
      </c>
      <c r="M1133">
        <v>2</v>
      </c>
      <c r="N1133">
        <v>2</v>
      </c>
      <c r="O1133">
        <v>2</v>
      </c>
      <c r="P1133">
        <v>4</v>
      </c>
      <c r="Q1133" t="e">
        <f>VLOOKUP($A1133,'[1]SheltersALL_2.17.22'!$1:$1048576,6,0)</f>
        <v>#N/A</v>
      </c>
      <c r="R1133" t="str">
        <f>VLOOKUP($A1133, [1]FA21_Ridership!$1:$1048576,11, 0)</f>
        <v>EL CERRITO</v>
      </c>
      <c r="S1133" t="str">
        <f>VLOOKUP($A1133, [1]FA21_Ridership!$1:$1048576,12, 0)</f>
        <v>CONTRA COSTA</v>
      </c>
      <c r="T1133">
        <f>VLOOKUP($A1133, [1]FA21_Ridership!$1:$1048576,13, 0)</f>
        <v>1</v>
      </c>
      <c r="U1133">
        <f t="shared" si="86"/>
        <v>120</v>
      </c>
      <c r="V1133" s="67">
        <f t="shared" si="90"/>
        <v>0.255</v>
      </c>
      <c r="W1133">
        <v>0.53508800000000001</v>
      </c>
      <c r="X1133" s="67">
        <f t="shared" si="87"/>
        <v>0.23</v>
      </c>
      <c r="Y1133">
        <v>0.1875</v>
      </c>
      <c r="Z1133" s="67">
        <f t="shared" si="88"/>
        <v>0.44900000000000001</v>
      </c>
      <c r="AA1133">
        <f>VLOOKUP($C1133,[1]Disability!$1:$1048576,5,FALSE)</f>
        <v>0</v>
      </c>
      <c r="AB1133" s="67">
        <f t="shared" si="89"/>
        <v>0</v>
      </c>
      <c r="AC1133" t="e">
        <f>VLOOKUP($A1133,#REF!,9,FALSE)</f>
        <v>#REF!</v>
      </c>
    </row>
    <row r="1134" spans="1:29">
      <c r="A1134">
        <v>54574</v>
      </c>
      <c r="B1134">
        <v>1133</v>
      </c>
      <c r="C1134">
        <v>1301150</v>
      </c>
      <c r="D1134" t="s">
        <v>4235</v>
      </c>
      <c r="E1134" t="s">
        <v>4236</v>
      </c>
      <c r="G1134" t="e">
        <f>VLOOKUP($H1134,[1]BRT!$1:$1048576,1,0)</f>
        <v>#N/A</v>
      </c>
      <c r="H1134" t="s">
        <v>5127</v>
      </c>
      <c r="I1134">
        <v>37.925324000000003</v>
      </c>
      <c r="J1134">
        <v>-122.33784300000001</v>
      </c>
      <c r="K1134">
        <v>1207</v>
      </c>
      <c r="L1134">
        <v>30</v>
      </c>
      <c r="M1134">
        <v>2</v>
      </c>
      <c r="N1134">
        <v>2</v>
      </c>
      <c r="O1134">
        <v>2</v>
      </c>
      <c r="P1134">
        <v>4</v>
      </c>
      <c r="Q1134" t="e">
        <f>VLOOKUP($A1134,'[1]SheltersALL_2.17.22'!$1:$1048576,6,0)</f>
        <v>#N/A</v>
      </c>
      <c r="R1134" t="str">
        <f>VLOOKUP($A1134, [1]FA21_Ridership!$1:$1048576,11, 0)</f>
        <v>RICHMOND</v>
      </c>
      <c r="S1134" t="str">
        <f>VLOOKUP($A1134, [1]FA21_Ridership!$1:$1048576,12, 0)</f>
        <v>CONTRA COSTA</v>
      </c>
      <c r="T1134">
        <f>VLOOKUP($A1134, [1]FA21_Ridership!$1:$1048576,13, 0)</f>
        <v>1</v>
      </c>
      <c r="U1134">
        <f t="shared" si="86"/>
        <v>120</v>
      </c>
      <c r="V1134" s="67">
        <f t="shared" si="90"/>
        <v>0.255</v>
      </c>
      <c r="W1134">
        <v>0.94628800000000002</v>
      </c>
      <c r="X1134" s="67">
        <f t="shared" si="87"/>
        <v>0.89400000000000002</v>
      </c>
      <c r="Y1134">
        <v>0.70523000000000002</v>
      </c>
      <c r="Z1134" s="67">
        <f t="shared" si="88"/>
        <v>0.98</v>
      </c>
      <c r="AA1134">
        <f>VLOOKUP($C1134,[1]Disability!$1:$1048576,5,FALSE)</f>
        <v>1</v>
      </c>
      <c r="AB1134" s="67">
        <f t="shared" si="89"/>
        <v>0.72499999999999998</v>
      </c>
      <c r="AC1134" t="e">
        <f>VLOOKUP($A1134,#REF!,9,FALSE)</f>
        <v>#REF!</v>
      </c>
    </row>
    <row r="1135" spans="1:29">
      <c r="A1135">
        <v>53559</v>
      </c>
      <c r="B1135">
        <v>1134</v>
      </c>
      <c r="C1135">
        <v>1003190</v>
      </c>
      <c r="D1135" t="s">
        <v>4235</v>
      </c>
      <c r="E1135" t="s">
        <v>4236</v>
      </c>
      <c r="G1135" t="e">
        <f>VLOOKUP($H1135,[1]BRT!$1:$1048576,1,0)</f>
        <v>#N/A</v>
      </c>
      <c r="H1135" t="s">
        <v>4973</v>
      </c>
      <c r="I1135">
        <v>37.756667999999998</v>
      </c>
      <c r="J1135">
        <v>-122.193732</v>
      </c>
      <c r="K1135">
        <v>1394</v>
      </c>
      <c r="L1135">
        <v>30</v>
      </c>
      <c r="M1135">
        <v>2</v>
      </c>
      <c r="N1135">
        <v>2</v>
      </c>
      <c r="O1135">
        <v>2</v>
      </c>
      <c r="P1135">
        <v>4</v>
      </c>
      <c r="Q1135" t="e">
        <f>VLOOKUP($A1135,'[1]SheltersALL_2.17.22'!$1:$1048576,6,0)</f>
        <v>#N/A</v>
      </c>
      <c r="R1135" t="str">
        <f>VLOOKUP($A1135, [1]FA21_Ridership!$1:$1048576,11, 0)</f>
        <v>OAKLAND</v>
      </c>
      <c r="S1135" t="str">
        <f>VLOOKUP($A1135, [1]FA21_Ridership!$1:$1048576,12, 0)</f>
        <v>ALAMEDA</v>
      </c>
      <c r="T1135">
        <f>VLOOKUP($A1135, [1]FA21_Ridership!$1:$1048576,13, 0)</f>
        <v>3</v>
      </c>
      <c r="U1135">
        <f t="shared" si="86"/>
        <v>120</v>
      </c>
      <c r="V1135" s="67">
        <f t="shared" si="90"/>
        <v>0.255</v>
      </c>
      <c r="W1135">
        <v>0.84946699999999997</v>
      </c>
      <c r="X1135" s="67">
        <f t="shared" si="87"/>
        <v>0.66900000000000004</v>
      </c>
      <c r="Y1135">
        <v>0.76672200000000001</v>
      </c>
      <c r="Z1135" s="67">
        <f t="shared" si="88"/>
        <v>0.98699999999999999</v>
      </c>
      <c r="AA1135">
        <f>VLOOKUP($C1135,[1]Disability!$1:$1048576,5,FALSE)</f>
        <v>0</v>
      </c>
      <c r="AB1135" s="67">
        <f t="shared" si="89"/>
        <v>0</v>
      </c>
      <c r="AC1135" t="e">
        <f>VLOOKUP($A1135,#REF!,9,FALSE)</f>
        <v>#REF!</v>
      </c>
    </row>
    <row r="1136" spans="1:29">
      <c r="A1136">
        <v>56320</v>
      </c>
      <c r="B1136">
        <v>1135</v>
      </c>
      <c r="C1136">
        <v>302360</v>
      </c>
      <c r="D1136" t="s">
        <v>4235</v>
      </c>
      <c r="E1136" t="s">
        <v>4236</v>
      </c>
      <c r="G1136" t="e">
        <f>VLOOKUP($H1136,[1]BRT!$1:$1048576,1,0)</f>
        <v>#N/A</v>
      </c>
      <c r="H1136" t="s">
        <v>5128</v>
      </c>
      <c r="I1136">
        <v>37.879592000000002</v>
      </c>
      <c r="J1136">
        <v>-122.26110799999999</v>
      </c>
      <c r="K1136">
        <v>660</v>
      </c>
      <c r="L1136">
        <v>60</v>
      </c>
      <c r="M1136">
        <v>1</v>
      </c>
      <c r="N1136">
        <v>1</v>
      </c>
      <c r="O1136">
        <v>1</v>
      </c>
      <c r="P1136">
        <v>2</v>
      </c>
      <c r="Q1136" t="e">
        <f>VLOOKUP($A1136,'[1]SheltersALL_2.17.22'!$1:$1048576,6,0)</f>
        <v>#N/A</v>
      </c>
      <c r="R1136" t="str">
        <f>VLOOKUP($A1136, [1]FA21_Ridership!$1:$1048576,11, 0)</f>
        <v>BERKELEY</v>
      </c>
      <c r="S1136" t="str">
        <f>VLOOKUP($A1136, [1]FA21_Ridership!$1:$1048576,12, 0)</f>
        <v>ALAMEDA</v>
      </c>
      <c r="T1136">
        <f>VLOOKUP($A1136, [1]FA21_Ridership!$1:$1048576,13, 0)</f>
        <v>1</v>
      </c>
      <c r="U1136">
        <f t="shared" si="86"/>
        <v>120</v>
      </c>
      <c r="V1136" s="67">
        <f t="shared" si="90"/>
        <v>0.255</v>
      </c>
      <c r="W1136">
        <v>0.36662699999999998</v>
      </c>
      <c r="X1136" s="67">
        <f t="shared" si="87"/>
        <v>0.105</v>
      </c>
      <c r="Y1136">
        <v>0.118684</v>
      </c>
      <c r="Z1136" s="67">
        <f t="shared" si="88"/>
        <v>0.3</v>
      </c>
      <c r="AA1136">
        <f>VLOOKUP($C1136,[1]Disability!$1:$1048576,5,FALSE)</f>
        <v>0</v>
      </c>
      <c r="AB1136" s="67">
        <f t="shared" si="89"/>
        <v>0</v>
      </c>
      <c r="AC1136" t="e">
        <f>VLOOKUP($A1136,#REF!,9,FALSE)</f>
        <v>#REF!</v>
      </c>
    </row>
    <row r="1137" spans="1:29">
      <c r="A1137">
        <v>57263</v>
      </c>
      <c r="B1137">
        <v>1136</v>
      </c>
      <c r="C1137">
        <v>704380</v>
      </c>
      <c r="D1137" t="s">
        <v>4235</v>
      </c>
      <c r="E1137" t="s">
        <v>4236</v>
      </c>
      <c r="G1137" t="e">
        <f>VLOOKUP($H1137,[1]BRT!$1:$1048576,1,0)</f>
        <v>#N/A</v>
      </c>
      <c r="H1137" t="s">
        <v>5129</v>
      </c>
      <c r="I1137">
        <v>37.532226999999999</v>
      </c>
      <c r="J1137">
        <v>-121.95329599999999</v>
      </c>
      <c r="K1137">
        <v>840</v>
      </c>
      <c r="L1137">
        <v>60</v>
      </c>
      <c r="M1137">
        <v>1</v>
      </c>
      <c r="N1137">
        <v>1</v>
      </c>
      <c r="O1137">
        <v>1</v>
      </c>
      <c r="P1137">
        <v>2</v>
      </c>
      <c r="Q1137" t="e">
        <f>VLOOKUP($A1137,'[1]SheltersALL_2.17.22'!$1:$1048576,6,0)</f>
        <v>#N/A</v>
      </c>
      <c r="R1137" t="str">
        <f>VLOOKUP($A1137, [1]FA21_Ridership!$1:$1048576,11, 0)</f>
        <v>FREMONT</v>
      </c>
      <c r="S1137" t="str">
        <f>VLOOKUP($A1137, [1]FA21_Ridership!$1:$1048576,12, 0)</f>
        <v>ALAMEDA</v>
      </c>
      <c r="T1137">
        <f>VLOOKUP($A1137, [1]FA21_Ridership!$1:$1048576,13, 0)</f>
        <v>5</v>
      </c>
      <c r="U1137">
        <f t="shared" si="86"/>
        <v>120</v>
      </c>
      <c r="V1137" s="67">
        <f t="shared" si="90"/>
        <v>0.255</v>
      </c>
      <c r="W1137">
        <v>0.68026600000000004</v>
      </c>
      <c r="X1137" s="67">
        <f t="shared" si="87"/>
        <v>0.38</v>
      </c>
      <c r="Y1137">
        <v>0.10741000000000001</v>
      </c>
      <c r="Z1137" s="67">
        <f t="shared" si="88"/>
        <v>0.26300000000000001</v>
      </c>
      <c r="AA1137">
        <f>VLOOKUP($C1137,[1]Disability!$1:$1048576,5,FALSE)</f>
        <v>0</v>
      </c>
      <c r="AB1137" s="67">
        <f t="shared" si="89"/>
        <v>0</v>
      </c>
      <c r="AC1137" t="e">
        <f>VLOOKUP($A1137,#REF!,9,FALSE)</f>
        <v>#REF!</v>
      </c>
    </row>
    <row r="1138" spans="1:29">
      <c r="A1138">
        <v>52248</v>
      </c>
      <c r="B1138">
        <v>1137</v>
      </c>
      <c r="C1138">
        <v>1600150</v>
      </c>
      <c r="D1138" t="s">
        <v>4235</v>
      </c>
      <c r="E1138" t="s">
        <v>4236</v>
      </c>
      <c r="G1138" t="e">
        <f>VLOOKUP($H1138,[1]BRT!$1:$1048576,1,0)</f>
        <v>#N/A</v>
      </c>
      <c r="H1138" t="s">
        <v>4778</v>
      </c>
      <c r="I1138">
        <v>37.970979999999997</v>
      </c>
      <c r="J1138">
        <v>-122.34780000000001</v>
      </c>
      <c r="K1138">
        <v>840</v>
      </c>
      <c r="L1138">
        <v>60</v>
      </c>
      <c r="M1138">
        <v>1</v>
      </c>
      <c r="N1138">
        <v>1</v>
      </c>
      <c r="O1138">
        <v>1</v>
      </c>
      <c r="P1138">
        <v>2</v>
      </c>
      <c r="Q1138" t="e">
        <f>VLOOKUP($A1138,'[1]SheltersALL_2.17.22'!$1:$1048576,6,0)</f>
        <v>#N/A</v>
      </c>
      <c r="R1138" t="str">
        <f>VLOOKUP($A1138, [1]FA21_Ridership!$1:$1048576,11, 0)</f>
        <v>SAN PABLO</v>
      </c>
      <c r="S1138" t="str">
        <f>VLOOKUP($A1138, [1]FA21_Ridership!$1:$1048576,12, 0)</f>
        <v>CONTRA COSTA</v>
      </c>
      <c r="T1138">
        <f>VLOOKUP($A1138, [1]FA21_Ridership!$1:$1048576,13, 0)</f>
        <v>1</v>
      </c>
      <c r="U1138">
        <f t="shared" si="86"/>
        <v>120</v>
      </c>
      <c r="V1138" s="67">
        <f t="shared" si="90"/>
        <v>0.255</v>
      </c>
      <c r="W1138">
        <v>0.93550100000000003</v>
      </c>
      <c r="X1138" s="67">
        <f t="shared" si="87"/>
        <v>0.84499999999999997</v>
      </c>
      <c r="Y1138">
        <v>0.28947400000000001</v>
      </c>
      <c r="Z1138" s="67">
        <f t="shared" si="88"/>
        <v>0.622</v>
      </c>
      <c r="AA1138">
        <f>VLOOKUP($C1138,[1]Disability!$1:$1048576,5,FALSE)</f>
        <v>0</v>
      </c>
      <c r="AB1138" s="67">
        <f t="shared" si="89"/>
        <v>0</v>
      </c>
      <c r="AC1138" t="e">
        <f>VLOOKUP($A1138,#REF!,9,FALSE)</f>
        <v>#REF!</v>
      </c>
    </row>
    <row r="1139" spans="1:29">
      <c r="A1139">
        <v>59441</v>
      </c>
      <c r="B1139">
        <v>1138</v>
      </c>
      <c r="C1139">
        <v>9800270</v>
      </c>
      <c r="D1139" t="s">
        <v>4235</v>
      </c>
      <c r="E1139" t="s">
        <v>4236</v>
      </c>
      <c r="G1139" t="e">
        <f>VLOOKUP($H1139,[1]BRT!$1:$1048576,1,0)</f>
        <v>#N/A</v>
      </c>
      <c r="H1139" t="s">
        <v>4818</v>
      </c>
      <c r="I1139">
        <v>37.671199000000001</v>
      </c>
      <c r="J1139">
        <v>-122.14556399999999</v>
      </c>
      <c r="K1139">
        <v>960</v>
      </c>
      <c r="L1139">
        <v>60</v>
      </c>
      <c r="M1139">
        <v>1</v>
      </c>
      <c r="N1139">
        <v>1</v>
      </c>
      <c r="O1139">
        <v>1</v>
      </c>
      <c r="P1139">
        <v>2</v>
      </c>
      <c r="Q1139" t="e">
        <f>VLOOKUP($A1139,'[1]SheltersALL_2.17.22'!$1:$1048576,6,0)</f>
        <v>#N/A</v>
      </c>
      <c r="R1139" t="str">
        <f>VLOOKUP($A1139, [1]FA21_Ridership!$1:$1048576,11, 0)</f>
        <v>COUNTY-ALAMEDA</v>
      </c>
      <c r="S1139" t="str">
        <f>VLOOKUP($A1139, [1]FA21_Ridership!$1:$1048576,12, 0)</f>
        <v>ALAMEDA</v>
      </c>
      <c r="T1139">
        <f>VLOOKUP($A1139, [1]FA21_Ridership!$1:$1048576,13, 0)</f>
        <v>4</v>
      </c>
      <c r="U1139">
        <f t="shared" si="86"/>
        <v>120</v>
      </c>
      <c r="V1139" s="67">
        <f t="shared" si="90"/>
        <v>0.255</v>
      </c>
      <c r="W1139">
        <v>0.76028099999999998</v>
      </c>
      <c r="X1139" s="67">
        <f t="shared" si="87"/>
        <v>0.51</v>
      </c>
      <c r="Y1139">
        <v>0.21590899999999999</v>
      </c>
      <c r="Z1139" s="67">
        <f t="shared" si="88"/>
        <v>0.5</v>
      </c>
      <c r="AA1139">
        <f>VLOOKUP($C1139,[1]Disability!$1:$1048576,5,FALSE)</f>
        <v>0</v>
      </c>
      <c r="AB1139" s="67">
        <f t="shared" si="89"/>
        <v>0</v>
      </c>
      <c r="AC1139" t="e">
        <f>VLOOKUP($A1139,#REF!,9,FALSE)</f>
        <v>#REF!</v>
      </c>
    </row>
    <row r="1140" spans="1:29">
      <c r="A1140">
        <v>58515</v>
      </c>
      <c r="B1140">
        <v>1139</v>
      </c>
      <c r="C1140">
        <v>1502780</v>
      </c>
      <c r="D1140" t="s">
        <v>4235</v>
      </c>
      <c r="E1140" t="s">
        <v>4236</v>
      </c>
      <c r="G1140" t="e">
        <f>VLOOKUP($H1140,[1]BRT!$1:$1048576,1,0)</f>
        <v>#N/A</v>
      </c>
      <c r="H1140" t="s">
        <v>5130</v>
      </c>
      <c r="I1140">
        <v>37.695383999999997</v>
      </c>
      <c r="J1140">
        <v>-122.152446</v>
      </c>
      <c r="K1140">
        <v>960</v>
      </c>
      <c r="L1140">
        <v>60</v>
      </c>
      <c r="M1140">
        <v>1</v>
      </c>
      <c r="N1140">
        <v>1</v>
      </c>
      <c r="O1140">
        <v>1</v>
      </c>
      <c r="P1140">
        <v>2</v>
      </c>
      <c r="Q1140" t="e">
        <f>VLOOKUP($A1140,'[1]SheltersALL_2.17.22'!$1:$1048576,6,0)</f>
        <v>#N/A</v>
      </c>
      <c r="R1140" t="str">
        <f>VLOOKUP($A1140, [1]FA21_Ridership!$1:$1048576,11, 0)</f>
        <v>SAN LEANDRO</v>
      </c>
      <c r="S1140" t="str">
        <f>VLOOKUP($A1140, [1]FA21_Ridership!$1:$1048576,12, 0)</f>
        <v>ALAMEDA</v>
      </c>
      <c r="T1140">
        <f>VLOOKUP($A1140, [1]FA21_Ridership!$1:$1048576,13, 0)</f>
        <v>4</v>
      </c>
      <c r="U1140">
        <f t="shared" si="86"/>
        <v>120</v>
      </c>
      <c r="V1140" s="67">
        <f t="shared" si="90"/>
        <v>0.255</v>
      </c>
      <c r="W1140">
        <v>0.76882700000000004</v>
      </c>
      <c r="X1140" s="67">
        <f t="shared" si="87"/>
        <v>0.51900000000000002</v>
      </c>
      <c r="Y1140">
        <v>7.0636000000000004E-2</v>
      </c>
      <c r="Z1140" s="67">
        <f t="shared" si="88"/>
        <v>0.13600000000000001</v>
      </c>
      <c r="AA1140">
        <f>VLOOKUP($C1140,[1]Disability!$1:$1048576,5,FALSE)</f>
        <v>0</v>
      </c>
      <c r="AB1140" s="67">
        <f t="shared" si="89"/>
        <v>0</v>
      </c>
      <c r="AC1140" t="e">
        <f>VLOOKUP($A1140,#REF!,9,FALSE)</f>
        <v>#REF!</v>
      </c>
    </row>
    <row r="1141" spans="1:29">
      <c r="A1141">
        <v>58055</v>
      </c>
      <c r="B1141">
        <v>1140</v>
      </c>
      <c r="C1141">
        <v>1303220</v>
      </c>
      <c r="D1141" t="s">
        <v>4235</v>
      </c>
      <c r="E1141" t="s">
        <v>4236</v>
      </c>
      <c r="G1141" t="e">
        <f>VLOOKUP($H1141,[1]BRT!$1:$1048576,1,0)</f>
        <v>#N/A</v>
      </c>
      <c r="H1141" t="s">
        <v>5131</v>
      </c>
      <c r="I1141">
        <v>37.988695</v>
      </c>
      <c r="J1141">
        <v>-122.32193100000001</v>
      </c>
      <c r="K1141">
        <v>1221</v>
      </c>
      <c r="L1141">
        <v>60</v>
      </c>
      <c r="M1141">
        <v>1</v>
      </c>
      <c r="N1141">
        <v>1</v>
      </c>
      <c r="O1141">
        <v>1</v>
      </c>
      <c r="P1141">
        <v>2</v>
      </c>
      <c r="Q1141" t="e">
        <f>VLOOKUP($A1141,'[1]SheltersALL_2.17.22'!$1:$1048576,6,0)</f>
        <v>#N/A</v>
      </c>
      <c r="R1141" t="str">
        <f>VLOOKUP($A1141, [1]FA21_Ridership!$1:$1048576,11, 0)</f>
        <v>RICHMOND</v>
      </c>
      <c r="S1141" t="str">
        <f>VLOOKUP($A1141, [1]FA21_Ridership!$1:$1048576,12, 0)</f>
        <v>CONTRA COSTA</v>
      </c>
      <c r="T1141">
        <f>VLOOKUP($A1141, [1]FA21_Ridership!$1:$1048576,13, 0)</f>
        <v>1</v>
      </c>
      <c r="U1141">
        <f t="shared" si="86"/>
        <v>120</v>
      </c>
      <c r="V1141" s="67">
        <f t="shared" si="90"/>
        <v>0.255</v>
      </c>
      <c r="W1141">
        <v>0.78589500000000001</v>
      </c>
      <c r="X1141" s="67">
        <f t="shared" si="87"/>
        <v>0.56100000000000005</v>
      </c>
      <c r="Y1141">
        <v>0.23541300000000001</v>
      </c>
      <c r="Z1141" s="67">
        <f t="shared" si="88"/>
        <v>0.53400000000000003</v>
      </c>
      <c r="AA1141">
        <f>VLOOKUP($C1141,[1]Disability!$1:$1048576,5,FALSE)</f>
        <v>0</v>
      </c>
      <c r="AB1141" s="67">
        <f t="shared" si="89"/>
        <v>0</v>
      </c>
      <c r="AC1141" t="e">
        <f>VLOOKUP($A1141,#REF!,9,FALSE)</f>
        <v>#REF!</v>
      </c>
    </row>
    <row r="1142" spans="1:29">
      <c r="A1142">
        <v>58321</v>
      </c>
      <c r="B1142">
        <v>1141</v>
      </c>
      <c r="C1142">
        <v>101970</v>
      </c>
      <c r="D1142" t="s">
        <v>4235</v>
      </c>
      <c r="E1142" t="s">
        <v>4236</v>
      </c>
      <c r="G1142" t="e">
        <f>VLOOKUP($H1142,[1]BRT!$1:$1048576,1,0)</f>
        <v>#N/A</v>
      </c>
      <c r="H1142" t="s">
        <v>5132</v>
      </c>
      <c r="I1142">
        <v>37.785994000000002</v>
      </c>
      <c r="J1142">
        <v>-122.273287</v>
      </c>
      <c r="K1142">
        <v>897</v>
      </c>
      <c r="L1142">
        <v>60</v>
      </c>
      <c r="M1142">
        <v>1</v>
      </c>
      <c r="N1142">
        <v>1</v>
      </c>
      <c r="O1142">
        <v>1</v>
      </c>
      <c r="P1142">
        <v>2</v>
      </c>
      <c r="Q1142" t="e">
        <f>VLOOKUP($A1142,'[1]SheltersALL_2.17.22'!$1:$1048576,6,0)</f>
        <v>#N/A</v>
      </c>
      <c r="R1142" t="str">
        <f>VLOOKUP($A1142, [1]FA21_Ridership!$1:$1048576,11, 0)</f>
        <v>ALAMEDA</v>
      </c>
      <c r="S1142" t="str">
        <f>VLOOKUP($A1142, [1]FA21_Ridership!$1:$1048576,12, 0)</f>
        <v>ALAMEDA</v>
      </c>
      <c r="T1142">
        <f>VLOOKUP($A1142, [1]FA21_Ridership!$1:$1048576,13, 0)</f>
        <v>3</v>
      </c>
      <c r="U1142">
        <f t="shared" si="86"/>
        <v>120</v>
      </c>
      <c r="V1142" s="67">
        <f t="shared" si="90"/>
        <v>0.255</v>
      </c>
      <c r="W1142">
        <v>0.73538899999999996</v>
      </c>
      <c r="X1142" s="67">
        <f t="shared" si="87"/>
        <v>0.45200000000000001</v>
      </c>
      <c r="Y1142">
        <v>9.8266000000000006E-2</v>
      </c>
      <c r="Z1142" s="67">
        <f t="shared" si="88"/>
        <v>0.24</v>
      </c>
      <c r="AA1142">
        <f>VLOOKUP($C1142,[1]Disability!$1:$1048576,5,FALSE)</f>
        <v>1</v>
      </c>
      <c r="AB1142" s="67">
        <f t="shared" si="89"/>
        <v>0.72499999999999998</v>
      </c>
      <c r="AC1142" t="e">
        <f>VLOOKUP($A1142,#REF!,9,FALSE)</f>
        <v>#REF!</v>
      </c>
    </row>
    <row r="1143" spans="1:29">
      <c r="A1143">
        <v>52171</v>
      </c>
      <c r="B1143">
        <v>1142</v>
      </c>
      <c r="C1143">
        <v>1503550</v>
      </c>
      <c r="D1143" t="s">
        <v>4235</v>
      </c>
      <c r="E1143" t="s">
        <v>4236</v>
      </c>
      <c r="G1143" t="e">
        <f>VLOOKUP($H1143,[1]BRT!$1:$1048576,1,0)</f>
        <v>#N/A</v>
      </c>
      <c r="H1143" t="s">
        <v>4785</v>
      </c>
      <c r="I1143">
        <v>37.688383999999999</v>
      </c>
      <c r="J1143">
        <v>-122.162068</v>
      </c>
      <c r="K1143">
        <v>960</v>
      </c>
      <c r="L1143">
        <v>60</v>
      </c>
      <c r="M1143">
        <v>1</v>
      </c>
      <c r="N1143">
        <v>1</v>
      </c>
      <c r="O1143">
        <v>1</v>
      </c>
      <c r="P1143">
        <v>2</v>
      </c>
      <c r="Q1143" t="e">
        <f>VLOOKUP($A1143,'[1]SheltersALL_2.17.22'!$1:$1048576,6,0)</f>
        <v>#N/A</v>
      </c>
      <c r="R1143" t="str">
        <f>VLOOKUP($A1143, [1]FA21_Ridership!$1:$1048576,11, 0)</f>
        <v>SAN LEANDRO</v>
      </c>
      <c r="S1143" t="str">
        <f>VLOOKUP($A1143, [1]FA21_Ridership!$1:$1048576,12, 0)</f>
        <v>ALAMEDA</v>
      </c>
      <c r="T1143">
        <f>VLOOKUP($A1143, [1]FA21_Ridership!$1:$1048576,13, 0)</f>
        <v>4</v>
      </c>
      <c r="U1143">
        <f t="shared" si="86"/>
        <v>120</v>
      </c>
      <c r="V1143" s="67">
        <f t="shared" si="90"/>
        <v>0.255</v>
      </c>
      <c r="W1143">
        <v>0.66635299999999997</v>
      </c>
      <c r="X1143" s="67">
        <f t="shared" si="87"/>
        <v>0.35599999999999998</v>
      </c>
      <c r="Y1143">
        <v>0.25094</v>
      </c>
      <c r="Z1143" s="67">
        <f t="shared" si="88"/>
        <v>0.57099999999999995</v>
      </c>
      <c r="AA1143">
        <f>VLOOKUP($C1143,[1]Disability!$1:$1048576,5,FALSE)</f>
        <v>0</v>
      </c>
      <c r="AB1143" s="67">
        <f t="shared" si="89"/>
        <v>0</v>
      </c>
      <c r="AC1143" t="e">
        <f>VLOOKUP($A1143,#REF!,9,FALSE)</f>
        <v>#REF!</v>
      </c>
    </row>
    <row r="1144" spans="1:29">
      <c r="A1144">
        <v>57545</v>
      </c>
      <c r="B1144">
        <v>1143</v>
      </c>
      <c r="C1144">
        <v>9802490</v>
      </c>
      <c r="D1144" t="s">
        <v>4235</v>
      </c>
      <c r="E1144" t="s">
        <v>4236</v>
      </c>
      <c r="G1144" t="e">
        <f>VLOOKUP($H1144,[1]BRT!$1:$1048576,1,0)</f>
        <v>#N/A</v>
      </c>
      <c r="H1144" t="s">
        <v>5133</v>
      </c>
      <c r="I1144">
        <v>37.678803000000002</v>
      </c>
      <c r="J1144">
        <v>-122.12843700000001</v>
      </c>
      <c r="K1144">
        <v>960</v>
      </c>
      <c r="L1144">
        <v>60</v>
      </c>
      <c r="M1144">
        <v>1</v>
      </c>
      <c r="N1144">
        <v>1</v>
      </c>
      <c r="O1144">
        <v>1</v>
      </c>
      <c r="P1144">
        <v>2</v>
      </c>
      <c r="Q1144" t="e">
        <f>VLOOKUP($A1144,'[1]SheltersALL_2.17.22'!$1:$1048576,6,0)</f>
        <v>#N/A</v>
      </c>
      <c r="R1144" t="str">
        <f>VLOOKUP($A1144, [1]FA21_Ridership!$1:$1048576,11, 0)</f>
        <v>COUNTY-ALAMEDA</v>
      </c>
      <c r="S1144" t="str">
        <f>VLOOKUP($A1144, [1]FA21_Ridership!$1:$1048576,12, 0)</f>
        <v>ALAMEDA</v>
      </c>
      <c r="T1144">
        <f>VLOOKUP($A1144, [1]FA21_Ridership!$1:$1048576,13, 0)</f>
        <v>4</v>
      </c>
      <c r="U1144">
        <f t="shared" si="86"/>
        <v>120</v>
      </c>
      <c r="V1144" s="67">
        <f t="shared" si="90"/>
        <v>0.255</v>
      </c>
      <c r="W1144">
        <v>0.67682100000000001</v>
      </c>
      <c r="X1144" s="67">
        <f t="shared" si="87"/>
        <v>0.37</v>
      </c>
      <c r="Y1144">
        <v>6.8568000000000004E-2</v>
      </c>
      <c r="Z1144" s="67">
        <f t="shared" si="88"/>
        <v>0.128</v>
      </c>
      <c r="AA1144">
        <f>VLOOKUP($C1144,[1]Disability!$1:$1048576,5,FALSE)</f>
        <v>0</v>
      </c>
      <c r="AB1144" s="67">
        <f t="shared" si="89"/>
        <v>0</v>
      </c>
      <c r="AC1144" t="e">
        <f>VLOOKUP($A1144,#REF!,9,FALSE)</f>
        <v>#REF!</v>
      </c>
    </row>
    <row r="1145" spans="1:29">
      <c r="A1145">
        <v>51741</v>
      </c>
      <c r="B1145">
        <v>1144</v>
      </c>
      <c r="C1145">
        <v>9904140</v>
      </c>
      <c r="D1145" t="s">
        <v>4235</v>
      </c>
      <c r="E1145" t="s">
        <v>4236</v>
      </c>
      <c r="G1145" t="e">
        <f>VLOOKUP($H1145,[1]BRT!$1:$1048576,1,0)</f>
        <v>#N/A</v>
      </c>
      <c r="H1145" t="s">
        <v>5134</v>
      </c>
      <c r="I1145">
        <v>37.774276999999998</v>
      </c>
      <c r="J1145">
        <v>-122.25382399999999</v>
      </c>
      <c r="K1145">
        <v>897</v>
      </c>
      <c r="L1145">
        <v>60</v>
      </c>
      <c r="M1145">
        <v>1</v>
      </c>
      <c r="N1145">
        <v>1</v>
      </c>
      <c r="O1145">
        <v>1</v>
      </c>
      <c r="P1145">
        <v>2</v>
      </c>
      <c r="Q1145" t="e">
        <f>VLOOKUP($A1145,'[1]SheltersALL_2.17.22'!$1:$1048576,6,0)</f>
        <v>#N/A</v>
      </c>
      <c r="R1145" t="str">
        <f>VLOOKUP($A1145, [1]FA21_Ridership!$1:$1048576,11, 0)</f>
        <v>ALAMEDA</v>
      </c>
      <c r="S1145" t="str">
        <f>VLOOKUP($A1145, [1]FA21_Ridership!$1:$1048576,12, 0)</f>
        <v>ALAMEDA</v>
      </c>
      <c r="T1145">
        <f>VLOOKUP($A1145, [1]FA21_Ridership!$1:$1048576,13, 0)</f>
        <v>3</v>
      </c>
      <c r="U1145">
        <f t="shared" si="86"/>
        <v>120</v>
      </c>
      <c r="V1145" s="67">
        <f t="shared" si="90"/>
        <v>0.255</v>
      </c>
      <c r="W1145">
        <v>0.58686400000000005</v>
      </c>
      <c r="X1145" s="67">
        <f t="shared" si="87"/>
        <v>0.27300000000000002</v>
      </c>
      <c r="Y1145">
        <v>0.367585</v>
      </c>
      <c r="Z1145" s="67">
        <f t="shared" si="88"/>
        <v>0.72199999999999998</v>
      </c>
      <c r="AA1145">
        <f>VLOOKUP($C1145,[1]Disability!$1:$1048576,5,FALSE)</f>
        <v>0</v>
      </c>
      <c r="AB1145" s="67">
        <f t="shared" si="89"/>
        <v>0</v>
      </c>
      <c r="AC1145" t="e">
        <f>VLOOKUP($A1145,#REF!,9,FALSE)</f>
        <v>#REF!</v>
      </c>
    </row>
    <row r="1146" spans="1:29">
      <c r="A1146">
        <v>55402</v>
      </c>
      <c r="B1146">
        <v>1145</v>
      </c>
      <c r="C1146">
        <v>1302870</v>
      </c>
      <c r="D1146" t="s">
        <v>4235</v>
      </c>
      <c r="E1146" t="s">
        <v>4236</v>
      </c>
      <c r="G1146" t="e">
        <f>VLOOKUP($H1146,[1]BRT!$1:$1048576,1,0)</f>
        <v>#N/A</v>
      </c>
      <c r="H1146" t="s">
        <v>4780</v>
      </c>
      <c r="I1146">
        <v>37.921245999999996</v>
      </c>
      <c r="J1146">
        <v>-122.329337</v>
      </c>
      <c r="K1146">
        <v>839</v>
      </c>
      <c r="L1146">
        <v>60</v>
      </c>
      <c r="M1146">
        <v>1</v>
      </c>
      <c r="N1146">
        <v>1</v>
      </c>
      <c r="O1146">
        <v>1</v>
      </c>
      <c r="P1146">
        <v>2</v>
      </c>
      <c r="Q1146" t="e">
        <f>VLOOKUP($A1146,'[1]SheltersALL_2.17.22'!$1:$1048576,6,0)</f>
        <v>#N/A</v>
      </c>
      <c r="R1146" t="str">
        <f>VLOOKUP($A1146, [1]FA21_Ridership!$1:$1048576,11, 0)</f>
        <v>RICHMOND</v>
      </c>
      <c r="S1146" t="str">
        <f>VLOOKUP($A1146, [1]FA21_Ridership!$1:$1048576,12, 0)</f>
        <v>CONTRA COSTA</v>
      </c>
      <c r="T1146">
        <f>VLOOKUP($A1146, [1]FA21_Ridership!$1:$1048576,13, 0)</f>
        <v>1</v>
      </c>
      <c r="U1146">
        <f t="shared" si="86"/>
        <v>120</v>
      </c>
      <c r="V1146" s="67">
        <f t="shared" si="90"/>
        <v>0.255</v>
      </c>
      <c r="W1146">
        <v>0.89219199999999999</v>
      </c>
      <c r="X1146" s="67">
        <f t="shared" si="87"/>
        <v>0.754</v>
      </c>
      <c r="Y1146">
        <v>0.57556799999999997</v>
      </c>
      <c r="Z1146" s="67">
        <f t="shared" si="88"/>
        <v>0.92200000000000004</v>
      </c>
      <c r="AA1146">
        <f>VLOOKUP($C1146,[1]Disability!$1:$1048576,5,FALSE)</f>
        <v>0</v>
      </c>
      <c r="AB1146" s="67">
        <f t="shared" si="89"/>
        <v>0</v>
      </c>
      <c r="AC1146" t="e">
        <f>VLOOKUP($A1146,#REF!,9,FALSE)</f>
        <v>#REF!</v>
      </c>
    </row>
    <row r="1147" spans="1:29">
      <c r="A1147">
        <v>56030</v>
      </c>
      <c r="B1147">
        <v>1146</v>
      </c>
      <c r="C1147">
        <v>706140</v>
      </c>
      <c r="D1147" t="s">
        <v>4235</v>
      </c>
      <c r="E1147" t="s">
        <v>4236</v>
      </c>
      <c r="G1147" t="e">
        <f>VLOOKUP($H1147,[1]BRT!$1:$1048576,1,0)</f>
        <v>#N/A</v>
      </c>
      <c r="H1147" t="s">
        <v>4772</v>
      </c>
      <c r="I1147">
        <v>37.562745999999997</v>
      </c>
      <c r="J1147">
        <v>-122.009169</v>
      </c>
      <c r="K1147">
        <v>720</v>
      </c>
      <c r="L1147">
        <v>60</v>
      </c>
      <c r="M1147">
        <v>1</v>
      </c>
      <c r="N1147">
        <v>1</v>
      </c>
      <c r="O1147">
        <v>1</v>
      </c>
      <c r="P1147">
        <v>2</v>
      </c>
      <c r="Q1147" t="e">
        <f>VLOOKUP($A1147,'[1]SheltersALL_2.17.22'!$1:$1048576,6,0)</f>
        <v>#N/A</v>
      </c>
      <c r="R1147" t="str">
        <f>VLOOKUP($A1147, [1]FA21_Ridership!$1:$1048576,11, 0)</f>
        <v>FREMONT</v>
      </c>
      <c r="S1147" t="str">
        <f>VLOOKUP($A1147, [1]FA21_Ridership!$1:$1048576,12, 0)</f>
        <v>ALAMEDA</v>
      </c>
      <c r="T1147">
        <f>VLOOKUP($A1147, [1]FA21_Ridership!$1:$1048576,13, 0)</f>
        <v>5</v>
      </c>
      <c r="U1147">
        <f t="shared" si="86"/>
        <v>120</v>
      </c>
      <c r="V1147" s="67">
        <f t="shared" si="90"/>
        <v>0.255</v>
      </c>
      <c r="W1147">
        <v>0.78178599999999998</v>
      </c>
      <c r="X1147" s="67">
        <f t="shared" si="87"/>
        <v>0.55400000000000005</v>
      </c>
      <c r="Y1147">
        <v>0.1875</v>
      </c>
      <c r="Z1147" s="67">
        <f t="shared" si="88"/>
        <v>0.44900000000000001</v>
      </c>
      <c r="AA1147">
        <f>VLOOKUP($C1147,[1]Disability!$1:$1048576,5,FALSE)</f>
        <v>0</v>
      </c>
      <c r="AB1147" s="67">
        <f t="shared" si="89"/>
        <v>0</v>
      </c>
      <c r="AC1147" t="e">
        <f>VLOOKUP($A1147,#REF!,9,FALSE)</f>
        <v>#REF!</v>
      </c>
    </row>
    <row r="1148" spans="1:29">
      <c r="A1148">
        <v>59520</v>
      </c>
      <c r="B1148">
        <v>1147</v>
      </c>
      <c r="C1148">
        <v>9800260</v>
      </c>
      <c r="D1148" t="s">
        <v>4235</v>
      </c>
      <c r="E1148" t="s">
        <v>4236</v>
      </c>
      <c r="G1148" t="e">
        <f>VLOOKUP($H1148,[1]BRT!$1:$1048576,1,0)</f>
        <v>#N/A</v>
      </c>
      <c r="H1148" t="s">
        <v>4817</v>
      </c>
      <c r="I1148">
        <v>37.670473999999999</v>
      </c>
      <c r="J1148">
        <v>-122.131471</v>
      </c>
      <c r="K1148">
        <v>960</v>
      </c>
      <c r="L1148">
        <v>60</v>
      </c>
      <c r="M1148">
        <v>1</v>
      </c>
      <c r="N1148">
        <v>1</v>
      </c>
      <c r="O1148">
        <v>1</v>
      </c>
      <c r="P1148">
        <v>2</v>
      </c>
      <c r="Q1148" t="e">
        <f>VLOOKUP($A1148,'[1]SheltersALL_2.17.22'!$1:$1048576,6,0)</f>
        <v>#N/A</v>
      </c>
      <c r="R1148" t="str">
        <f>VLOOKUP($A1148, [1]FA21_Ridership!$1:$1048576,11, 0)</f>
        <v>COUNTY-ALAMEDA</v>
      </c>
      <c r="S1148" t="str">
        <f>VLOOKUP($A1148, [1]FA21_Ridership!$1:$1048576,12, 0)</f>
        <v>ALAMEDA</v>
      </c>
      <c r="T1148">
        <f>VLOOKUP($A1148, [1]FA21_Ridership!$1:$1048576,13, 0)</f>
        <v>4</v>
      </c>
      <c r="U1148">
        <f t="shared" si="86"/>
        <v>120</v>
      </c>
      <c r="V1148" s="67">
        <f t="shared" si="90"/>
        <v>0.255</v>
      </c>
      <c r="W1148">
        <v>0.78057900000000002</v>
      </c>
      <c r="X1148" s="67">
        <f t="shared" si="87"/>
        <v>0.55200000000000005</v>
      </c>
      <c r="Y1148">
        <v>0.113636</v>
      </c>
      <c r="Z1148" s="67">
        <f t="shared" si="88"/>
        <v>0.28199999999999997</v>
      </c>
      <c r="AA1148">
        <f>VLOOKUP($C1148,[1]Disability!$1:$1048576,5,FALSE)</f>
        <v>0</v>
      </c>
      <c r="AB1148" s="67">
        <f t="shared" si="89"/>
        <v>0</v>
      </c>
      <c r="AC1148" t="e">
        <f>VLOOKUP($A1148,#REF!,9,FALSE)</f>
        <v>#REF!</v>
      </c>
    </row>
    <row r="1149" spans="1:29">
      <c r="A1149">
        <v>56754</v>
      </c>
      <c r="B1149">
        <v>1148</v>
      </c>
      <c r="C1149">
        <v>1504280</v>
      </c>
      <c r="D1149" t="s">
        <v>4235</v>
      </c>
      <c r="E1149" t="s">
        <v>4236</v>
      </c>
      <c r="G1149" t="e">
        <f>VLOOKUP($H1149,[1]BRT!$1:$1048576,1,0)</f>
        <v>#N/A</v>
      </c>
      <c r="H1149" t="s">
        <v>4701</v>
      </c>
      <c r="I1149">
        <v>37.682336999999997</v>
      </c>
      <c r="J1149">
        <v>-122.148578</v>
      </c>
      <c r="K1149">
        <v>960</v>
      </c>
      <c r="L1149">
        <v>60</v>
      </c>
      <c r="M1149">
        <v>1</v>
      </c>
      <c r="N1149">
        <v>1</v>
      </c>
      <c r="O1149">
        <v>1</v>
      </c>
      <c r="P1149">
        <v>2</v>
      </c>
      <c r="Q1149" t="e">
        <f>VLOOKUP($A1149,'[1]SheltersALL_2.17.22'!$1:$1048576,6,0)</f>
        <v>#N/A</v>
      </c>
      <c r="R1149" t="str">
        <f>VLOOKUP($A1149, [1]FA21_Ridership!$1:$1048576,11, 0)</f>
        <v>SAN LEANDRO</v>
      </c>
      <c r="S1149" t="str">
        <f>VLOOKUP($A1149, [1]FA21_Ridership!$1:$1048576,12, 0)</f>
        <v>ALAMEDA</v>
      </c>
      <c r="T1149">
        <f>VLOOKUP($A1149, [1]FA21_Ridership!$1:$1048576,13, 0)</f>
        <v>4</v>
      </c>
      <c r="U1149">
        <f t="shared" si="86"/>
        <v>120</v>
      </c>
      <c r="V1149" s="67">
        <f t="shared" si="90"/>
        <v>0.255</v>
      </c>
      <c r="W1149">
        <v>0.74828799999999995</v>
      </c>
      <c r="X1149" s="67">
        <f t="shared" si="87"/>
        <v>0.47499999999999998</v>
      </c>
      <c r="Y1149">
        <v>0.52682600000000002</v>
      </c>
      <c r="Z1149" s="67">
        <f t="shared" si="88"/>
        <v>0.88500000000000001</v>
      </c>
      <c r="AA1149">
        <f>VLOOKUP($C1149,[1]Disability!$1:$1048576,5,FALSE)</f>
        <v>0</v>
      </c>
      <c r="AB1149" s="67">
        <f t="shared" si="89"/>
        <v>0</v>
      </c>
      <c r="AC1149" t="e">
        <f>VLOOKUP($A1149,#REF!,9,FALSE)</f>
        <v>#REF!</v>
      </c>
    </row>
    <row r="1150" spans="1:29">
      <c r="A1150">
        <v>57792</v>
      </c>
      <c r="B1150">
        <v>1149</v>
      </c>
      <c r="C1150">
        <v>9901260</v>
      </c>
      <c r="D1150" t="s">
        <v>4235</v>
      </c>
      <c r="E1150" t="s">
        <v>4236</v>
      </c>
      <c r="G1150" t="e">
        <f>VLOOKUP($H1150,[1]BRT!$1:$1048576,1,0)</f>
        <v>#N/A</v>
      </c>
      <c r="H1150" t="s">
        <v>5135</v>
      </c>
      <c r="I1150">
        <v>37.966555999999997</v>
      </c>
      <c r="J1150">
        <v>-122.305504</v>
      </c>
      <c r="K1150">
        <v>720</v>
      </c>
      <c r="L1150">
        <v>60</v>
      </c>
      <c r="M1150">
        <v>1</v>
      </c>
      <c r="N1150">
        <v>1</v>
      </c>
      <c r="O1150">
        <v>1</v>
      </c>
      <c r="P1150">
        <v>2</v>
      </c>
      <c r="Q1150" t="e">
        <f>VLOOKUP($A1150,'[1]SheltersALL_2.17.22'!$1:$1048576,6,0)</f>
        <v>#N/A</v>
      </c>
      <c r="R1150" t="str">
        <f>VLOOKUP($A1150, [1]FA21_Ridership!$1:$1048576,11, 0)</f>
        <v>COUNTY-CONTRA COSTA</v>
      </c>
      <c r="S1150" t="str">
        <f>VLOOKUP($A1150, [1]FA21_Ridership!$1:$1048576,12, 0)</f>
        <v>CONTRA COSTA</v>
      </c>
      <c r="T1150">
        <f>VLOOKUP($A1150, [1]FA21_Ridership!$1:$1048576,13, 0)</f>
        <v>1</v>
      </c>
      <c r="U1150">
        <f t="shared" si="86"/>
        <v>120</v>
      </c>
      <c r="V1150" s="67">
        <f t="shared" si="90"/>
        <v>0.255</v>
      </c>
      <c r="W1150">
        <v>0.667134</v>
      </c>
      <c r="X1150" s="67">
        <f t="shared" si="87"/>
        <v>0.35699999999999998</v>
      </c>
      <c r="Y1150">
        <v>0.15772</v>
      </c>
      <c r="Z1150" s="67">
        <f t="shared" si="88"/>
        <v>0.379</v>
      </c>
      <c r="AA1150">
        <f>VLOOKUP($C1150,[1]Disability!$1:$1048576,5,FALSE)</f>
        <v>0</v>
      </c>
      <c r="AB1150" s="67">
        <f t="shared" si="89"/>
        <v>0</v>
      </c>
      <c r="AC1150" t="e">
        <f>VLOOKUP($A1150,#REF!,9,FALSE)</f>
        <v>#REF!</v>
      </c>
    </row>
    <row r="1151" spans="1:29">
      <c r="A1151">
        <v>55314</v>
      </c>
      <c r="B1151">
        <v>1150</v>
      </c>
      <c r="C1151">
        <v>302620</v>
      </c>
      <c r="D1151" t="s">
        <v>4235</v>
      </c>
      <c r="E1151" t="s">
        <v>4236</v>
      </c>
      <c r="G1151" t="e">
        <f>VLOOKUP($H1151,[1]BRT!$1:$1048576,1,0)</f>
        <v>#N/A</v>
      </c>
      <c r="H1151" t="s">
        <v>5136</v>
      </c>
      <c r="I1151">
        <v>37.877541000000001</v>
      </c>
      <c r="J1151">
        <v>-122.26073</v>
      </c>
      <c r="K1151">
        <v>662</v>
      </c>
      <c r="L1151">
        <v>60</v>
      </c>
      <c r="M1151">
        <v>1</v>
      </c>
      <c r="N1151">
        <v>1</v>
      </c>
      <c r="O1151">
        <v>1</v>
      </c>
      <c r="P1151">
        <v>2</v>
      </c>
      <c r="Q1151" t="e">
        <f>VLOOKUP($A1151,'[1]SheltersALL_2.17.22'!$1:$1048576,6,0)</f>
        <v>#N/A</v>
      </c>
      <c r="R1151" t="str">
        <f>VLOOKUP($A1151, [1]FA21_Ridership!$1:$1048576,11, 0)</f>
        <v>BERKELEY</v>
      </c>
      <c r="S1151" t="str">
        <f>VLOOKUP($A1151, [1]FA21_Ridership!$1:$1048576,12, 0)</f>
        <v>ALAMEDA</v>
      </c>
      <c r="T1151">
        <f>VLOOKUP($A1151, [1]FA21_Ridership!$1:$1048576,13, 0)</f>
        <v>2</v>
      </c>
      <c r="U1151">
        <f t="shared" si="86"/>
        <v>120</v>
      </c>
      <c r="V1151" s="67">
        <f t="shared" si="90"/>
        <v>0.255</v>
      </c>
      <c r="W1151">
        <v>0.58844200000000002</v>
      </c>
      <c r="X1151" s="67">
        <f t="shared" si="87"/>
        <v>0.27500000000000002</v>
      </c>
      <c r="Y1151">
        <v>0.55286800000000003</v>
      </c>
      <c r="Z1151" s="67">
        <f t="shared" si="88"/>
        <v>0.89900000000000002</v>
      </c>
      <c r="AA1151">
        <f>VLOOKUP($C1151,[1]Disability!$1:$1048576,5,FALSE)</f>
        <v>0</v>
      </c>
      <c r="AB1151" s="67">
        <f t="shared" si="89"/>
        <v>0</v>
      </c>
      <c r="AC1151" t="e">
        <f>VLOOKUP($A1151,#REF!,9,FALSE)</f>
        <v>#REF!</v>
      </c>
    </row>
    <row r="1152" spans="1:29">
      <c r="A1152">
        <v>56639</v>
      </c>
      <c r="B1152">
        <v>1151</v>
      </c>
      <c r="C1152">
        <v>705580</v>
      </c>
      <c r="D1152" t="s">
        <v>4235</v>
      </c>
      <c r="E1152" t="s">
        <v>4236</v>
      </c>
      <c r="G1152" t="e">
        <f>VLOOKUP($H1152,[1]BRT!$1:$1048576,1,0)</f>
        <v>#N/A</v>
      </c>
      <c r="H1152" t="s">
        <v>4683</v>
      </c>
      <c r="I1152">
        <v>37.533597</v>
      </c>
      <c r="J1152">
        <v>-121.979271</v>
      </c>
      <c r="K1152">
        <v>720</v>
      </c>
      <c r="L1152">
        <v>60</v>
      </c>
      <c r="M1152">
        <v>1</v>
      </c>
      <c r="N1152">
        <v>1</v>
      </c>
      <c r="O1152">
        <v>1</v>
      </c>
      <c r="P1152">
        <v>2</v>
      </c>
      <c r="Q1152" t="e">
        <f>VLOOKUP($A1152,'[1]SheltersALL_2.17.22'!$1:$1048576,6,0)</f>
        <v>#N/A</v>
      </c>
      <c r="R1152" t="str">
        <f>VLOOKUP($A1152, [1]FA21_Ridership!$1:$1048576,11, 0)</f>
        <v>FREMONT</v>
      </c>
      <c r="S1152" t="str">
        <f>VLOOKUP($A1152, [1]FA21_Ridership!$1:$1048576,12, 0)</f>
        <v>ALAMEDA</v>
      </c>
      <c r="T1152">
        <f>VLOOKUP($A1152, [1]FA21_Ridership!$1:$1048576,13, 0)</f>
        <v>5</v>
      </c>
      <c r="U1152">
        <f t="shared" si="86"/>
        <v>120</v>
      </c>
      <c r="V1152" s="67">
        <f t="shared" si="90"/>
        <v>0.255</v>
      </c>
      <c r="W1152">
        <v>0.85893799999999998</v>
      </c>
      <c r="X1152" s="67">
        <f t="shared" si="87"/>
        <v>0.69699999999999995</v>
      </c>
      <c r="Y1152">
        <v>0.10555100000000001</v>
      </c>
      <c r="Z1152" s="67">
        <f t="shared" si="88"/>
        <v>0.26</v>
      </c>
      <c r="AA1152">
        <f>VLOOKUP($C1152,[1]Disability!$1:$1048576,5,FALSE)</f>
        <v>0</v>
      </c>
      <c r="AB1152" s="67">
        <f t="shared" si="89"/>
        <v>0</v>
      </c>
      <c r="AC1152" t="e">
        <f>VLOOKUP($A1152,#REF!,9,FALSE)</f>
        <v>#REF!</v>
      </c>
    </row>
    <row r="1153" spans="1:29">
      <c r="A1153">
        <v>52850</v>
      </c>
      <c r="B1153">
        <v>1152</v>
      </c>
      <c r="C1153">
        <v>1300350</v>
      </c>
      <c r="D1153" t="s">
        <v>4235</v>
      </c>
      <c r="E1153" t="s">
        <v>4236</v>
      </c>
      <c r="G1153" t="e">
        <f>VLOOKUP($H1153,[1]BRT!$1:$1048576,1,0)</f>
        <v>#N/A</v>
      </c>
      <c r="H1153" t="s">
        <v>5137</v>
      </c>
      <c r="I1153">
        <v>37.950158000000002</v>
      </c>
      <c r="J1153">
        <v>-122.338764</v>
      </c>
      <c r="K1153">
        <v>840</v>
      </c>
      <c r="L1153">
        <v>60</v>
      </c>
      <c r="M1153">
        <v>1</v>
      </c>
      <c r="N1153">
        <v>1</v>
      </c>
      <c r="O1153">
        <v>1</v>
      </c>
      <c r="P1153">
        <v>2</v>
      </c>
      <c r="Q1153" t="e">
        <f>VLOOKUP($A1153,'[1]SheltersALL_2.17.22'!$1:$1048576,6,0)</f>
        <v>#N/A</v>
      </c>
      <c r="R1153" t="str">
        <f>VLOOKUP($A1153, [1]FA21_Ridership!$1:$1048576,11, 0)</f>
        <v>RICHMOND</v>
      </c>
      <c r="S1153" t="str">
        <f>VLOOKUP($A1153, [1]FA21_Ridership!$1:$1048576,12, 0)</f>
        <v>CONTRA COSTA</v>
      </c>
      <c r="T1153">
        <f>VLOOKUP($A1153, [1]FA21_Ridership!$1:$1048576,13, 0)</f>
        <v>1</v>
      </c>
      <c r="U1153">
        <f t="shared" si="86"/>
        <v>120</v>
      </c>
      <c r="V1153" s="67">
        <f t="shared" si="90"/>
        <v>0.255</v>
      </c>
      <c r="W1153">
        <v>0.72612200000000005</v>
      </c>
      <c r="X1153" s="67">
        <f t="shared" si="87"/>
        <v>0.44500000000000001</v>
      </c>
      <c r="Y1153">
        <v>0.27963199999999999</v>
      </c>
      <c r="Z1153" s="67">
        <f t="shared" si="88"/>
        <v>0.60599999999999998</v>
      </c>
      <c r="AA1153">
        <f>VLOOKUP($C1153,[1]Disability!$1:$1048576,5,FALSE)</f>
        <v>2</v>
      </c>
      <c r="AB1153" s="67">
        <f t="shared" si="89"/>
        <v>0.91600000000000004</v>
      </c>
      <c r="AC1153" t="e">
        <f>VLOOKUP($A1153,#REF!,9,FALSE)</f>
        <v>#REF!</v>
      </c>
    </row>
    <row r="1154" spans="1:29">
      <c r="A1154">
        <v>53009</v>
      </c>
      <c r="B1154">
        <v>1153</v>
      </c>
      <c r="C1154">
        <v>800440</v>
      </c>
      <c r="D1154" t="s">
        <v>4235</v>
      </c>
      <c r="E1154" t="s">
        <v>4236</v>
      </c>
      <c r="G1154" t="e">
        <f>VLOOKUP($H1154,[1]BRT!$1:$1048576,1,0)</f>
        <v>#N/A</v>
      </c>
      <c r="H1154" t="s">
        <v>5138</v>
      </c>
      <c r="I1154">
        <v>37.676527999999998</v>
      </c>
      <c r="J1154">
        <v>-122.077416</v>
      </c>
      <c r="K1154">
        <v>960</v>
      </c>
      <c r="L1154">
        <v>60</v>
      </c>
      <c r="M1154">
        <v>1</v>
      </c>
      <c r="N1154">
        <v>1</v>
      </c>
      <c r="O1154">
        <v>1</v>
      </c>
      <c r="P1154">
        <v>2</v>
      </c>
      <c r="Q1154" t="e">
        <f>VLOOKUP($A1154,'[1]SheltersALL_2.17.22'!$1:$1048576,6,0)</f>
        <v>#N/A</v>
      </c>
      <c r="R1154" t="str">
        <f>VLOOKUP($A1154, [1]FA21_Ridership!$1:$1048576,11, 0)</f>
        <v>HAYWARD</v>
      </c>
      <c r="S1154" t="str">
        <f>VLOOKUP($A1154, [1]FA21_Ridership!$1:$1048576,12, 0)</f>
        <v>ALAMEDA</v>
      </c>
      <c r="T1154">
        <f>VLOOKUP($A1154, [1]FA21_Ridership!$1:$1048576,13, 0)</f>
        <v>4</v>
      </c>
      <c r="U1154">
        <f t="shared" ref="U1154:U1217" si="91">$L1154*$P1154</f>
        <v>120</v>
      </c>
      <c r="V1154" s="67">
        <f t="shared" si="90"/>
        <v>0.255</v>
      </c>
      <c r="W1154">
        <v>0.759494</v>
      </c>
      <c r="X1154" s="67">
        <f t="shared" ref="X1154:X1217" si="92">_xlfn.PERCENTRANK.INC($W$2:$W$4161,W1154)</f>
        <v>0.501</v>
      </c>
      <c r="Y1154">
        <v>0.23935500000000001</v>
      </c>
      <c r="Z1154" s="67">
        <f t="shared" ref="Z1154:Z1217" si="93">_xlfn.PERCENTRANK.INC($Y$2:$Y$4161,Y1154)</f>
        <v>0.54600000000000004</v>
      </c>
      <c r="AA1154">
        <f>VLOOKUP($C1154,[1]Disability!$1:$1048576,5,FALSE)</f>
        <v>2</v>
      </c>
      <c r="AB1154" s="67">
        <f t="shared" ref="AB1154:AB1217" si="94">_xlfn.PERCENTRANK.INC($AA$2:$AA$4163,AA1154)</f>
        <v>0.91600000000000004</v>
      </c>
      <c r="AC1154" t="e">
        <f>VLOOKUP($A1154,#REF!,9,FALSE)</f>
        <v>#REF!</v>
      </c>
    </row>
    <row r="1155" spans="1:29">
      <c r="A1155">
        <v>54651</v>
      </c>
      <c r="B1155">
        <v>1154</v>
      </c>
      <c r="C1155">
        <v>804770</v>
      </c>
      <c r="D1155" t="s">
        <v>4235</v>
      </c>
      <c r="E1155" t="s">
        <v>4236</v>
      </c>
      <c r="G1155" t="e">
        <f>VLOOKUP($H1155,[1]BRT!$1:$1048576,1,0)</f>
        <v>#N/A</v>
      </c>
      <c r="H1155" t="s">
        <v>5139</v>
      </c>
      <c r="I1155">
        <v>37.627484000000003</v>
      </c>
      <c r="J1155">
        <v>-122.07542599999999</v>
      </c>
      <c r="K1155">
        <v>960</v>
      </c>
      <c r="L1155">
        <v>60</v>
      </c>
      <c r="M1155">
        <v>1</v>
      </c>
      <c r="N1155">
        <v>1</v>
      </c>
      <c r="O1155">
        <v>1</v>
      </c>
      <c r="P1155">
        <v>2</v>
      </c>
      <c r="Q1155" t="e">
        <f>VLOOKUP($A1155,'[1]SheltersALL_2.17.22'!$1:$1048576,6,0)</f>
        <v>#N/A</v>
      </c>
      <c r="R1155" t="str">
        <f>VLOOKUP($A1155, [1]FA21_Ridership!$1:$1048576,11, 0)</f>
        <v>HAYWARD</v>
      </c>
      <c r="S1155" t="str">
        <f>VLOOKUP($A1155, [1]FA21_Ridership!$1:$1048576,12, 0)</f>
        <v>ALAMEDA</v>
      </c>
      <c r="T1155">
        <f>VLOOKUP($A1155, [1]FA21_Ridership!$1:$1048576,13, 0)</f>
        <v>4</v>
      </c>
      <c r="U1155">
        <f t="shared" si="91"/>
        <v>120</v>
      </c>
      <c r="V1155" s="67">
        <f t="shared" si="90"/>
        <v>0.255</v>
      </c>
      <c r="W1155">
        <v>0.94583600000000001</v>
      </c>
      <c r="X1155" s="67">
        <f t="shared" si="92"/>
        <v>0.88900000000000001</v>
      </c>
      <c r="Y1155">
        <v>0.25204399999999999</v>
      </c>
      <c r="Z1155" s="67">
        <f t="shared" si="93"/>
        <v>0.57399999999999995</v>
      </c>
      <c r="AA1155">
        <f>VLOOKUP($C1155,[1]Disability!$1:$1048576,5,FALSE)</f>
        <v>0</v>
      </c>
      <c r="AB1155" s="67">
        <f t="shared" si="94"/>
        <v>0</v>
      </c>
      <c r="AC1155" t="e">
        <f>VLOOKUP($A1155,#REF!,9,FALSE)</f>
        <v>#REF!</v>
      </c>
    </row>
    <row r="1156" spans="1:29">
      <c r="A1156">
        <v>58871</v>
      </c>
      <c r="B1156">
        <v>1155</v>
      </c>
      <c r="C1156">
        <v>9802530</v>
      </c>
      <c r="D1156" t="s">
        <v>4235</v>
      </c>
      <c r="E1156" t="s">
        <v>4236</v>
      </c>
      <c r="G1156" t="e">
        <f>VLOOKUP($H1156,[1]BRT!$1:$1048576,1,0)</f>
        <v>#N/A</v>
      </c>
      <c r="H1156" t="s">
        <v>5140</v>
      </c>
      <c r="I1156">
        <v>37.678099000000003</v>
      </c>
      <c r="J1156">
        <v>-122.130949</v>
      </c>
      <c r="K1156">
        <v>960</v>
      </c>
      <c r="L1156">
        <v>60</v>
      </c>
      <c r="M1156">
        <v>1</v>
      </c>
      <c r="N1156">
        <v>1</v>
      </c>
      <c r="O1156">
        <v>1</v>
      </c>
      <c r="P1156">
        <v>2</v>
      </c>
      <c r="Q1156" t="e">
        <f>VLOOKUP($A1156,'[1]SheltersALL_2.17.22'!$1:$1048576,6,0)</f>
        <v>#N/A</v>
      </c>
      <c r="R1156" t="str">
        <f>VLOOKUP($A1156, [1]FA21_Ridership!$1:$1048576,11, 0)</f>
        <v>COUNTY-ALAMEDA</v>
      </c>
      <c r="S1156" t="str">
        <f>VLOOKUP($A1156, [1]FA21_Ridership!$1:$1048576,12, 0)</f>
        <v>ALAMEDA</v>
      </c>
      <c r="T1156">
        <f>VLOOKUP($A1156, [1]FA21_Ridership!$1:$1048576,13, 0)</f>
        <v>4</v>
      </c>
      <c r="U1156">
        <f t="shared" si="91"/>
        <v>120</v>
      </c>
      <c r="V1156" s="67">
        <f t="shared" si="90"/>
        <v>0.255</v>
      </c>
      <c r="W1156">
        <v>0.67682100000000001</v>
      </c>
      <c r="X1156" s="67">
        <f t="shared" si="92"/>
        <v>0.37</v>
      </c>
      <c r="Y1156">
        <v>6.8568000000000004E-2</v>
      </c>
      <c r="Z1156" s="67">
        <f t="shared" si="93"/>
        <v>0.128</v>
      </c>
      <c r="AA1156">
        <f>VLOOKUP($C1156,[1]Disability!$1:$1048576,5,FALSE)</f>
        <v>0</v>
      </c>
      <c r="AB1156" s="67">
        <f t="shared" si="94"/>
        <v>0</v>
      </c>
      <c r="AC1156" t="e">
        <f>VLOOKUP($A1156,#REF!,9,FALSE)</f>
        <v>#REF!</v>
      </c>
    </row>
    <row r="1157" spans="1:29">
      <c r="A1157">
        <v>55784</v>
      </c>
      <c r="B1157">
        <v>1156</v>
      </c>
      <c r="C1157">
        <v>900260</v>
      </c>
      <c r="D1157" t="s">
        <v>4235</v>
      </c>
      <c r="E1157" t="s">
        <v>4236</v>
      </c>
      <c r="G1157" t="e">
        <f>VLOOKUP($H1157,[1]BRT!$1:$1048576,1,0)</f>
        <v>#N/A</v>
      </c>
      <c r="H1157" t="s">
        <v>5141</v>
      </c>
      <c r="I1157">
        <v>37.544947000000001</v>
      </c>
      <c r="J1157">
        <v>-122.02931</v>
      </c>
      <c r="K1157">
        <v>720</v>
      </c>
      <c r="L1157">
        <v>60</v>
      </c>
      <c r="M1157">
        <v>1</v>
      </c>
      <c r="N1157">
        <v>1</v>
      </c>
      <c r="O1157">
        <v>1</v>
      </c>
      <c r="P1157">
        <v>2</v>
      </c>
      <c r="Q1157" t="e">
        <f>VLOOKUP($A1157,'[1]SheltersALL_2.17.22'!$1:$1048576,6,0)</f>
        <v>#N/A</v>
      </c>
      <c r="R1157" t="str">
        <f>VLOOKUP($A1157, [1]FA21_Ridership!$1:$1048576,11, 0)</f>
        <v>NEWARK</v>
      </c>
      <c r="S1157" t="str">
        <f>VLOOKUP($A1157, [1]FA21_Ridership!$1:$1048576,12, 0)</f>
        <v>ALAMEDA</v>
      </c>
      <c r="T1157">
        <f>VLOOKUP($A1157, [1]FA21_Ridership!$1:$1048576,13, 0)</f>
        <v>5</v>
      </c>
      <c r="U1157">
        <f t="shared" si="91"/>
        <v>120</v>
      </c>
      <c r="V1157" s="67">
        <f t="shared" si="90"/>
        <v>0.255</v>
      </c>
      <c r="W1157">
        <v>0.75136099999999995</v>
      </c>
      <c r="X1157" s="67">
        <f t="shared" si="92"/>
        <v>0.47799999999999998</v>
      </c>
      <c r="Y1157">
        <v>5.1422000000000002E-2</v>
      </c>
      <c r="Z1157" s="67">
        <f t="shared" si="93"/>
        <v>8.4000000000000005E-2</v>
      </c>
      <c r="AA1157">
        <f>VLOOKUP($C1157,[1]Disability!$1:$1048576,5,FALSE)</f>
        <v>0</v>
      </c>
      <c r="AB1157" s="67">
        <f t="shared" si="94"/>
        <v>0</v>
      </c>
      <c r="AC1157" t="e">
        <f>VLOOKUP($A1157,#REF!,9,FALSE)</f>
        <v>#REF!</v>
      </c>
    </row>
    <row r="1158" spans="1:29">
      <c r="A1158">
        <v>55863</v>
      </c>
      <c r="B1158">
        <v>1157</v>
      </c>
      <c r="C1158">
        <v>9800220</v>
      </c>
      <c r="D1158" t="s">
        <v>4235</v>
      </c>
      <c r="E1158" t="s">
        <v>4236</v>
      </c>
      <c r="G1158" t="e">
        <f>VLOOKUP($H1158,[1]BRT!$1:$1048576,1,0)</f>
        <v>#N/A</v>
      </c>
      <c r="H1158" t="s">
        <v>5142</v>
      </c>
      <c r="I1158">
        <v>37.687868999999999</v>
      </c>
      <c r="J1158">
        <v>-122.11910399999999</v>
      </c>
      <c r="K1158">
        <v>960</v>
      </c>
      <c r="L1158">
        <v>60</v>
      </c>
      <c r="M1158">
        <v>1</v>
      </c>
      <c r="N1158">
        <v>1</v>
      </c>
      <c r="O1158">
        <v>1</v>
      </c>
      <c r="P1158">
        <v>2</v>
      </c>
      <c r="Q1158" t="e">
        <f>VLOOKUP($A1158,'[1]SheltersALL_2.17.22'!$1:$1048576,6,0)</f>
        <v>#N/A</v>
      </c>
      <c r="R1158" t="str">
        <f>VLOOKUP($A1158, [1]FA21_Ridership!$1:$1048576,11, 0)</f>
        <v>COUNTY-ALAMEDA</v>
      </c>
      <c r="S1158" t="str">
        <f>VLOOKUP($A1158, [1]FA21_Ridership!$1:$1048576,12, 0)</f>
        <v>ALAMEDA</v>
      </c>
      <c r="T1158">
        <f>VLOOKUP($A1158, [1]FA21_Ridership!$1:$1048576,13, 0)</f>
        <v>4</v>
      </c>
      <c r="U1158">
        <f t="shared" si="91"/>
        <v>120</v>
      </c>
      <c r="V1158" s="67">
        <f t="shared" si="90"/>
        <v>0.255</v>
      </c>
      <c r="W1158">
        <v>0.91394900000000001</v>
      </c>
      <c r="X1158" s="67">
        <f t="shared" si="92"/>
        <v>0.79500000000000004</v>
      </c>
      <c r="Y1158">
        <v>0.18043000000000001</v>
      </c>
      <c r="Z1158" s="67">
        <f t="shared" si="93"/>
        <v>0.441</v>
      </c>
      <c r="AA1158">
        <f>VLOOKUP($C1158,[1]Disability!$1:$1048576,5,FALSE)</f>
        <v>0</v>
      </c>
      <c r="AB1158" s="67">
        <f t="shared" si="94"/>
        <v>0</v>
      </c>
      <c r="AC1158" t="e">
        <f>VLOOKUP($A1158,#REF!,9,FALSE)</f>
        <v>#REF!</v>
      </c>
    </row>
    <row r="1159" spans="1:29">
      <c r="A1159">
        <v>58210</v>
      </c>
      <c r="B1159">
        <v>1158</v>
      </c>
      <c r="C1159">
        <v>1500750</v>
      </c>
      <c r="D1159" t="s">
        <v>4235</v>
      </c>
      <c r="E1159" t="s">
        <v>4236</v>
      </c>
      <c r="G1159" t="e">
        <f>VLOOKUP($H1159,[1]BRT!$1:$1048576,1,0)</f>
        <v>#N/A</v>
      </c>
      <c r="H1159" t="s">
        <v>5143</v>
      </c>
      <c r="I1159">
        <v>37.695059000000001</v>
      </c>
      <c r="J1159">
        <v>-122.179997</v>
      </c>
      <c r="K1159">
        <v>960</v>
      </c>
      <c r="L1159">
        <v>60</v>
      </c>
      <c r="M1159">
        <v>1</v>
      </c>
      <c r="N1159">
        <v>1</v>
      </c>
      <c r="O1159">
        <v>1</v>
      </c>
      <c r="P1159">
        <v>2</v>
      </c>
      <c r="Q1159" t="e">
        <f>VLOOKUP($A1159,'[1]SheltersALL_2.17.22'!$1:$1048576,6,0)</f>
        <v>#N/A</v>
      </c>
      <c r="R1159" t="str">
        <f>VLOOKUP($A1159, [1]FA21_Ridership!$1:$1048576,11, 0)</f>
        <v>SAN LEANDRO</v>
      </c>
      <c r="S1159" t="str">
        <f>VLOOKUP($A1159, [1]FA21_Ridership!$1:$1048576,12, 0)</f>
        <v>ALAMEDA</v>
      </c>
      <c r="T1159">
        <f>VLOOKUP($A1159, [1]FA21_Ridership!$1:$1048576,13, 0)</f>
        <v>4</v>
      </c>
      <c r="U1159">
        <f t="shared" si="91"/>
        <v>120</v>
      </c>
      <c r="V1159" s="67">
        <f t="shared" si="90"/>
        <v>0.255</v>
      </c>
      <c r="W1159">
        <v>0.85876600000000003</v>
      </c>
      <c r="X1159" s="67">
        <f t="shared" si="92"/>
        <v>0.69399999999999995</v>
      </c>
      <c r="Y1159">
        <v>3.5714000000000003E-2</v>
      </c>
      <c r="Z1159" s="67">
        <f t="shared" si="93"/>
        <v>4.1000000000000002E-2</v>
      </c>
      <c r="AA1159">
        <f>VLOOKUP($C1159,[1]Disability!$1:$1048576,5,FALSE)</f>
        <v>0</v>
      </c>
      <c r="AB1159" s="67">
        <f t="shared" si="94"/>
        <v>0</v>
      </c>
      <c r="AC1159" t="e">
        <f>VLOOKUP($A1159,#REF!,9,FALSE)</f>
        <v>#REF!</v>
      </c>
    </row>
    <row r="1160" spans="1:29">
      <c r="A1160">
        <v>56529</v>
      </c>
      <c r="B1160">
        <v>1159</v>
      </c>
      <c r="C1160">
        <v>1502760</v>
      </c>
      <c r="D1160" t="s">
        <v>4235</v>
      </c>
      <c r="E1160" t="s">
        <v>4236</v>
      </c>
      <c r="G1160" t="e">
        <f>VLOOKUP($H1160,[1]BRT!$1:$1048576,1,0)</f>
        <v>#N/A</v>
      </c>
      <c r="H1160" t="s">
        <v>4764</v>
      </c>
      <c r="I1160">
        <v>37.695228999999998</v>
      </c>
      <c r="J1160">
        <v>-122.154428</v>
      </c>
      <c r="K1160">
        <v>960</v>
      </c>
      <c r="L1160">
        <v>60</v>
      </c>
      <c r="M1160">
        <v>1</v>
      </c>
      <c r="N1160">
        <v>1</v>
      </c>
      <c r="O1160">
        <v>1</v>
      </c>
      <c r="P1160">
        <v>2</v>
      </c>
      <c r="Q1160" t="e">
        <f>VLOOKUP($A1160,'[1]SheltersALL_2.17.22'!$1:$1048576,6,0)</f>
        <v>#N/A</v>
      </c>
      <c r="R1160" t="str">
        <f>VLOOKUP($A1160, [1]FA21_Ridership!$1:$1048576,11, 0)</f>
        <v>SAN LEANDRO</v>
      </c>
      <c r="S1160" t="str">
        <f>VLOOKUP($A1160, [1]FA21_Ridership!$1:$1048576,12, 0)</f>
        <v>ALAMEDA</v>
      </c>
      <c r="T1160">
        <f>VLOOKUP($A1160, [1]FA21_Ridership!$1:$1048576,13, 0)</f>
        <v>4</v>
      </c>
      <c r="U1160">
        <f t="shared" si="91"/>
        <v>120</v>
      </c>
      <c r="V1160" s="67">
        <f t="shared" si="90"/>
        <v>0.255</v>
      </c>
      <c r="W1160">
        <v>0.76882700000000004</v>
      </c>
      <c r="X1160" s="67">
        <f t="shared" si="92"/>
        <v>0.51900000000000002</v>
      </c>
      <c r="Y1160">
        <v>7.0636000000000004E-2</v>
      </c>
      <c r="Z1160" s="67">
        <f t="shared" si="93"/>
        <v>0.13600000000000001</v>
      </c>
      <c r="AA1160">
        <f>VLOOKUP($C1160,[1]Disability!$1:$1048576,5,FALSE)</f>
        <v>0</v>
      </c>
      <c r="AB1160" s="67">
        <f t="shared" si="94"/>
        <v>0</v>
      </c>
      <c r="AC1160" t="e">
        <f>VLOOKUP($A1160,#REF!,9,FALSE)</f>
        <v>#REF!</v>
      </c>
    </row>
    <row r="1161" spans="1:29">
      <c r="A1161">
        <v>58112</v>
      </c>
      <c r="B1161">
        <v>1160</v>
      </c>
      <c r="C1161">
        <v>804220</v>
      </c>
      <c r="D1161" t="s">
        <v>4235</v>
      </c>
      <c r="E1161" t="s">
        <v>4236</v>
      </c>
      <c r="G1161" t="e">
        <f>VLOOKUP($H1161,[1]BRT!$1:$1048576,1,0)</f>
        <v>#N/A</v>
      </c>
      <c r="H1161" t="s">
        <v>5144</v>
      </c>
      <c r="I1161">
        <v>37.662269999999999</v>
      </c>
      <c r="J1161">
        <v>-122.101989</v>
      </c>
      <c r="K1161">
        <v>960</v>
      </c>
      <c r="L1161">
        <v>60</v>
      </c>
      <c r="M1161">
        <v>1</v>
      </c>
      <c r="N1161">
        <v>1</v>
      </c>
      <c r="O1161">
        <v>1</v>
      </c>
      <c r="P1161">
        <v>2</v>
      </c>
      <c r="Q1161" t="e">
        <f>VLOOKUP($A1161,'[1]SheltersALL_2.17.22'!$1:$1048576,6,0)</f>
        <v>#N/A</v>
      </c>
      <c r="R1161" t="str">
        <f>VLOOKUP($A1161, [1]FA21_Ridership!$1:$1048576,11, 0)</f>
        <v>HAYWARD</v>
      </c>
      <c r="S1161" t="str">
        <f>VLOOKUP($A1161, [1]FA21_Ridership!$1:$1048576,12, 0)</f>
        <v>ALAMEDA</v>
      </c>
      <c r="T1161">
        <f>VLOOKUP($A1161, [1]FA21_Ridership!$1:$1048576,13, 0)</f>
        <v>4</v>
      </c>
      <c r="U1161">
        <f t="shared" si="91"/>
        <v>120</v>
      </c>
      <c r="V1161" s="67">
        <f t="shared" si="90"/>
        <v>0.255</v>
      </c>
      <c r="W1161">
        <v>0.75670999999999999</v>
      </c>
      <c r="X1161" s="67">
        <f t="shared" si="92"/>
        <v>0.496</v>
      </c>
      <c r="Y1161">
        <v>0.28612199999999999</v>
      </c>
      <c r="Z1161" s="67">
        <f t="shared" si="93"/>
        <v>0.61699999999999999</v>
      </c>
      <c r="AA1161">
        <f>VLOOKUP($C1161,[1]Disability!$1:$1048576,5,FALSE)</f>
        <v>0</v>
      </c>
      <c r="AB1161" s="67">
        <f t="shared" si="94"/>
        <v>0</v>
      </c>
      <c r="AC1161" t="e">
        <f>VLOOKUP($A1161,#REF!,9,FALSE)</f>
        <v>#REF!</v>
      </c>
    </row>
    <row r="1162" spans="1:29">
      <c r="A1162">
        <v>55456</v>
      </c>
      <c r="B1162">
        <v>1161</v>
      </c>
      <c r="C1162">
        <v>303100</v>
      </c>
      <c r="D1162" t="s">
        <v>4235</v>
      </c>
      <c r="E1162" t="s">
        <v>4236</v>
      </c>
      <c r="G1162" t="e">
        <f>VLOOKUP($H1162,[1]BRT!$1:$1048576,1,0)</f>
        <v>#N/A</v>
      </c>
      <c r="H1162" t="s">
        <v>5145</v>
      </c>
      <c r="I1162">
        <v>37.874585000000003</v>
      </c>
      <c r="J1162">
        <v>-122.264234</v>
      </c>
      <c r="K1162">
        <v>662</v>
      </c>
      <c r="L1162">
        <v>60</v>
      </c>
      <c r="M1162">
        <v>1</v>
      </c>
      <c r="N1162">
        <v>1</v>
      </c>
      <c r="O1162">
        <v>1</v>
      </c>
      <c r="P1162">
        <v>2</v>
      </c>
      <c r="Q1162" t="e">
        <f>VLOOKUP($A1162,'[1]SheltersALL_2.17.22'!$1:$1048576,6,0)</f>
        <v>#N/A</v>
      </c>
      <c r="R1162" t="str">
        <f>VLOOKUP($A1162, [1]FA21_Ridership!$1:$1048576,11, 0)</f>
        <v>BERKELEY</v>
      </c>
      <c r="S1162" t="str">
        <f>VLOOKUP($A1162, [1]FA21_Ridership!$1:$1048576,12, 0)</f>
        <v>ALAMEDA</v>
      </c>
      <c r="T1162">
        <f>VLOOKUP($A1162, [1]FA21_Ridership!$1:$1048576,13, 0)</f>
        <v>2</v>
      </c>
      <c r="U1162">
        <f t="shared" si="91"/>
        <v>120</v>
      </c>
      <c r="V1162" s="67">
        <f t="shared" si="90"/>
        <v>0.255</v>
      </c>
      <c r="W1162">
        <v>0.58844200000000002</v>
      </c>
      <c r="X1162" s="67">
        <f t="shared" si="92"/>
        <v>0.27500000000000002</v>
      </c>
      <c r="Y1162">
        <v>0.55286800000000003</v>
      </c>
      <c r="Z1162" s="67">
        <f t="shared" si="93"/>
        <v>0.89900000000000002</v>
      </c>
      <c r="AA1162">
        <f>VLOOKUP($C1162,[1]Disability!$1:$1048576,5,FALSE)</f>
        <v>0</v>
      </c>
      <c r="AB1162" s="67">
        <f t="shared" si="94"/>
        <v>0</v>
      </c>
      <c r="AC1162" t="e">
        <f>VLOOKUP($A1162,#REF!,9,FALSE)</f>
        <v>#REF!</v>
      </c>
    </row>
    <row r="1163" spans="1:29">
      <c r="A1163">
        <v>54780</v>
      </c>
      <c r="B1163">
        <v>1162</v>
      </c>
      <c r="C1163">
        <v>302370</v>
      </c>
      <c r="D1163" t="s">
        <v>4235</v>
      </c>
      <c r="E1163" t="s">
        <v>4236</v>
      </c>
      <c r="G1163" t="e">
        <f>VLOOKUP($H1163,[1]BRT!$1:$1048576,1,0)</f>
        <v>#N/A</v>
      </c>
      <c r="H1163" t="s">
        <v>5128</v>
      </c>
      <c r="I1163">
        <v>37.879198000000002</v>
      </c>
      <c r="J1163">
        <v>-122.261095</v>
      </c>
      <c r="K1163">
        <v>662</v>
      </c>
      <c r="L1163">
        <v>60</v>
      </c>
      <c r="M1163">
        <v>1</v>
      </c>
      <c r="N1163">
        <v>1</v>
      </c>
      <c r="O1163">
        <v>1</v>
      </c>
      <c r="P1163">
        <v>2</v>
      </c>
      <c r="Q1163" t="e">
        <f>VLOOKUP($A1163,'[1]SheltersALL_2.17.22'!$1:$1048576,6,0)</f>
        <v>#N/A</v>
      </c>
      <c r="R1163" t="str">
        <f>VLOOKUP($A1163, [1]FA21_Ridership!$1:$1048576,11, 0)</f>
        <v>BERKELEY</v>
      </c>
      <c r="S1163" t="str">
        <f>VLOOKUP($A1163, [1]FA21_Ridership!$1:$1048576,12, 0)</f>
        <v>ALAMEDA</v>
      </c>
      <c r="T1163">
        <f>VLOOKUP($A1163, [1]FA21_Ridership!$1:$1048576,13, 0)</f>
        <v>2</v>
      </c>
      <c r="U1163">
        <f t="shared" si="91"/>
        <v>120</v>
      </c>
      <c r="V1163" s="67">
        <f t="shared" si="90"/>
        <v>0.255</v>
      </c>
      <c r="W1163">
        <v>0.33033499999999999</v>
      </c>
      <c r="X1163" s="67">
        <f t="shared" si="92"/>
        <v>8.7999999999999995E-2</v>
      </c>
      <c r="Y1163">
        <v>0.25462200000000001</v>
      </c>
      <c r="Z1163" s="67">
        <f t="shared" si="93"/>
        <v>0.57799999999999996</v>
      </c>
      <c r="AA1163">
        <f>VLOOKUP($C1163,[1]Disability!$1:$1048576,5,FALSE)</f>
        <v>0</v>
      </c>
      <c r="AB1163" s="67">
        <f t="shared" si="94"/>
        <v>0</v>
      </c>
      <c r="AC1163" t="e">
        <f>VLOOKUP($A1163,#REF!,9,FALSE)</f>
        <v>#REF!</v>
      </c>
    </row>
    <row r="1164" spans="1:29">
      <c r="A1164">
        <v>57576</v>
      </c>
      <c r="B1164">
        <v>1163</v>
      </c>
      <c r="C1164">
        <v>706840</v>
      </c>
      <c r="D1164" t="s">
        <v>4235</v>
      </c>
      <c r="E1164" t="s">
        <v>4236</v>
      </c>
      <c r="G1164" t="e">
        <f>VLOOKUP($H1164,[1]BRT!$1:$1048576,1,0)</f>
        <v>#N/A</v>
      </c>
      <c r="H1164" t="s">
        <v>5146</v>
      </c>
      <c r="I1164">
        <v>37.588509999999999</v>
      </c>
      <c r="J1164">
        <v>-122.000066</v>
      </c>
      <c r="K1164">
        <v>720</v>
      </c>
      <c r="L1164">
        <v>60</v>
      </c>
      <c r="M1164">
        <v>1</v>
      </c>
      <c r="N1164">
        <v>1</v>
      </c>
      <c r="O1164">
        <v>1</v>
      </c>
      <c r="P1164">
        <v>2</v>
      </c>
      <c r="Q1164" t="e">
        <f>VLOOKUP($A1164,'[1]SheltersALL_2.17.22'!$1:$1048576,6,0)</f>
        <v>#N/A</v>
      </c>
      <c r="R1164" t="str">
        <f>VLOOKUP($A1164, [1]FA21_Ridership!$1:$1048576,11, 0)</f>
        <v>FREMONT</v>
      </c>
      <c r="S1164" t="str">
        <f>VLOOKUP($A1164, [1]FA21_Ridership!$1:$1048576,12, 0)</f>
        <v>ALAMEDA</v>
      </c>
      <c r="T1164">
        <f>VLOOKUP($A1164, [1]FA21_Ridership!$1:$1048576,13, 0)</f>
        <v>5</v>
      </c>
      <c r="U1164">
        <f t="shared" si="91"/>
        <v>120</v>
      </c>
      <c r="V1164" s="67">
        <f t="shared" si="90"/>
        <v>0.255</v>
      </c>
      <c r="W1164">
        <v>0.506776</v>
      </c>
      <c r="X1164" s="67">
        <f t="shared" si="92"/>
        <v>0.20300000000000001</v>
      </c>
      <c r="Y1164">
        <v>0.19070699999999999</v>
      </c>
      <c r="Z1164" s="67">
        <f t="shared" si="93"/>
        <v>0.45900000000000002</v>
      </c>
      <c r="AA1164">
        <f>VLOOKUP($C1164,[1]Disability!$1:$1048576,5,FALSE)</f>
        <v>0</v>
      </c>
      <c r="AB1164" s="67">
        <f t="shared" si="94"/>
        <v>0</v>
      </c>
      <c r="AC1164" t="e">
        <f>VLOOKUP($A1164,#REF!,9,FALSE)</f>
        <v>#REF!</v>
      </c>
    </row>
    <row r="1165" spans="1:29">
      <c r="A1165">
        <v>55190</v>
      </c>
      <c r="B1165">
        <v>1164</v>
      </c>
      <c r="C1165">
        <v>706980</v>
      </c>
      <c r="D1165" t="s">
        <v>4235</v>
      </c>
      <c r="E1165" t="s">
        <v>4236</v>
      </c>
      <c r="G1165" t="e">
        <f>VLOOKUP($H1165,[1]BRT!$1:$1048576,1,0)</f>
        <v>#N/A</v>
      </c>
      <c r="H1165" t="s">
        <v>5147</v>
      </c>
      <c r="I1165">
        <v>37.576880000000003</v>
      </c>
      <c r="J1165">
        <v>-121.97177000000001</v>
      </c>
      <c r="K1165">
        <v>720</v>
      </c>
      <c r="L1165">
        <v>60</v>
      </c>
      <c r="M1165">
        <v>1</v>
      </c>
      <c r="N1165">
        <v>1</v>
      </c>
      <c r="O1165">
        <v>1</v>
      </c>
      <c r="P1165">
        <v>2</v>
      </c>
      <c r="Q1165" t="e">
        <f>VLOOKUP($A1165,'[1]SheltersALL_2.17.22'!$1:$1048576,6,0)</f>
        <v>#N/A</v>
      </c>
      <c r="R1165" t="str">
        <f>VLOOKUP($A1165, [1]FA21_Ridership!$1:$1048576,11, 0)</f>
        <v>FREMONT</v>
      </c>
      <c r="S1165" t="str">
        <f>VLOOKUP($A1165, [1]FA21_Ridership!$1:$1048576,12, 0)</f>
        <v>ALAMEDA</v>
      </c>
      <c r="T1165">
        <f>VLOOKUP($A1165, [1]FA21_Ridership!$1:$1048576,13, 0)</f>
        <v>5</v>
      </c>
      <c r="U1165">
        <f t="shared" si="91"/>
        <v>120</v>
      </c>
      <c r="V1165" s="67">
        <f t="shared" si="90"/>
        <v>0.255</v>
      </c>
      <c r="W1165">
        <v>0.506776</v>
      </c>
      <c r="X1165" s="67">
        <f t="shared" si="92"/>
        <v>0.20300000000000001</v>
      </c>
      <c r="Y1165">
        <v>0.19070699999999999</v>
      </c>
      <c r="Z1165" s="67">
        <f t="shared" si="93"/>
        <v>0.45900000000000002</v>
      </c>
      <c r="AA1165">
        <f>VLOOKUP($C1165,[1]Disability!$1:$1048576,5,FALSE)</f>
        <v>0</v>
      </c>
      <c r="AB1165" s="67">
        <f t="shared" si="94"/>
        <v>0</v>
      </c>
      <c r="AC1165" t="e">
        <f>VLOOKUP($A1165,#REF!,9,FALSE)</f>
        <v>#REF!</v>
      </c>
    </row>
    <row r="1166" spans="1:29">
      <c r="A1166">
        <v>54332</v>
      </c>
      <c r="B1166">
        <v>1165</v>
      </c>
      <c r="C1166">
        <v>100220</v>
      </c>
      <c r="D1166" t="s">
        <v>4235</v>
      </c>
      <c r="E1166" t="s">
        <v>4236</v>
      </c>
      <c r="G1166" t="e">
        <f>VLOOKUP($H1166,[1]BRT!$1:$1048576,1,0)</f>
        <v>#N/A</v>
      </c>
      <c r="H1166" t="s">
        <v>5148</v>
      </c>
      <c r="I1166">
        <v>37.780799000000002</v>
      </c>
      <c r="J1166">
        <v>-122.266125</v>
      </c>
      <c r="K1166">
        <v>960</v>
      </c>
      <c r="L1166">
        <v>60</v>
      </c>
      <c r="M1166">
        <v>1</v>
      </c>
      <c r="N1166">
        <v>1</v>
      </c>
      <c r="O1166">
        <v>1</v>
      </c>
      <c r="P1166">
        <v>2</v>
      </c>
      <c r="Q1166" t="e">
        <f>VLOOKUP($A1166,'[1]SheltersALL_2.17.22'!$1:$1048576,6,0)</f>
        <v>#N/A</v>
      </c>
      <c r="R1166" t="str">
        <f>VLOOKUP($A1166, [1]FA21_Ridership!$1:$1048576,11, 0)</f>
        <v>ALAMEDA</v>
      </c>
      <c r="S1166" t="str">
        <f>VLOOKUP($A1166, [1]FA21_Ridership!$1:$1048576,12, 0)</f>
        <v>ALAMEDA</v>
      </c>
      <c r="T1166">
        <f>VLOOKUP($A1166, [1]FA21_Ridership!$1:$1048576,13, 0)</f>
        <v>3</v>
      </c>
      <c r="U1166">
        <f t="shared" si="91"/>
        <v>120</v>
      </c>
      <c r="V1166" s="67">
        <f t="shared" si="90"/>
        <v>0.255</v>
      </c>
      <c r="W1166">
        <v>0.73538899999999996</v>
      </c>
      <c r="X1166" s="67">
        <f t="shared" si="92"/>
        <v>0.45200000000000001</v>
      </c>
      <c r="Y1166">
        <v>9.8266000000000006E-2</v>
      </c>
      <c r="Z1166" s="67">
        <f t="shared" si="93"/>
        <v>0.24</v>
      </c>
      <c r="AA1166">
        <f>VLOOKUP($C1166,[1]Disability!$1:$1048576,5,FALSE)</f>
        <v>0</v>
      </c>
      <c r="AB1166" s="67">
        <f t="shared" si="94"/>
        <v>0</v>
      </c>
      <c r="AC1166" t="e">
        <f>VLOOKUP($A1166,#REF!,9,FALSE)</f>
        <v>#REF!</v>
      </c>
    </row>
    <row r="1167" spans="1:29">
      <c r="A1167">
        <v>57437</v>
      </c>
      <c r="B1167">
        <v>1166</v>
      </c>
      <c r="C1167">
        <v>9802090</v>
      </c>
      <c r="D1167" t="s">
        <v>4235</v>
      </c>
      <c r="E1167" t="s">
        <v>4236</v>
      </c>
      <c r="G1167" t="e">
        <f>VLOOKUP($H1167,[1]BRT!$1:$1048576,1,0)</f>
        <v>#N/A</v>
      </c>
      <c r="H1167" t="s">
        <v>5149</v>
      </c>
      <c r="I1167">
        <v>37.674914000000001</v>
      </c>
      <c r="J1167">
        <v>-122.10797599999999</v>
      </c>
      <c r="K1167">
        <v>960</v>
      </c>
      <c r="L1167">
        <v>60</v>
      </c>
      <c r="M1167">
        <v>1</v>
      </c>
      <c r="N1167">
        <v>1</v>
      </c>
      <c r="O1167">
        <v>1</v>
      </c>
      <c r="P1167">
        <v>2</v>
      </c>
      <c r="Q1167" t="e">
        <f>VLOOKUP($A1167,'[1]SheltersALL_2.17.22'!$1:$1048576,6,0)</f>
        <v>#N/A</v>
      </c>
      <c r="R1167" t="str">
        <f>VLOOKUP($A1167, [1]FA21_Ridership!$1:$1048576,11, 0)</f>
        <v>COUNTY-ALAMEDA</v>
      </c>
      <c r="S1167" t="str">
        <f>VLOOKUP($A1167, [1]FA21_Ridership!$1:$1048576,12, 0)</f>
        <v>ALAMEDA</v>
      </c>
      <c r="T1167">
        <f>VLOOKUP($A1167, [1]FA21_Ridership!$1:$1048576,13, 0)</f>
        <v>4</v>
      </c>
      <c r="U1167">
        <f t="shared" si="91"/>
        <v>120</v>
      </c>
      <c r="V1167" s="67">
        <f t="shared" si="90"/>
        <v>0.255</v>
      </c>
      <c r="W1167">
        <v>0.90020699999999998</v>
      </c>
      <c r="X1167" s="67">
        <f t="shared" si="92"/>
        <v>0.77200000000000002</v>
      </c>
      <c r="Y1167">
        <v>0.39832299999999998</v>
      </c>
      <c r="Z1167" s="67">
        <f t="shared" si="93"/>
        <v>0.76100000000000001</v>
      </c>
      <c r="AA1167">
        <f>VLOOKUP($C1167,[1]Disability!$1:$1048576,5,FALSE)</f>
        <v>0</v>
      </c>
      <c r="AB1167" s="67">
        <f t="shared" si="94"/>
        <v>0</v>
      </c>
      <c r="AC1167" t="e">
        <f>VLOOKUP($A1167,#REF!,9,FALSE)</f>
        <v>#REF!</v>
      </c>
    </row>
    <row r="1168" spans="1:29">
      <c r="A1168">
        <v>52895</v>
      </c>
      <c r="B1168">
        <v>1167</v>
      </c>
      <c r="C1168">
        <v>802880</v>
      </c>
      <c r="D1168" t="s">
        <v>4235</v>
      </c>
      <c r="E1168" t="s">
        <v>4236</v>
      </c>
      <c r="G1168" t="e">
        <f>VLOOKUP($H1168,[1]BRT!$1:$1048576,1,0)</f>
        <v>#N/A</v>
      </c>
      <c r="H1168" t="s">
        <v>5150</v>
      </c>
      <c r="I1168">
        <v>37.621361</v>
      </c>
      <c r="J1168">
        <v>-122.057599</v>
      </c>
      <c r="K1168">
        <v>960</v>
      </c>
      <c r="L1168">
        <v>60</v>
      </c>
      <c r="M1168">
        <v>1</v>
      </c>
      <c r="N1168">
        <v>1</v>
      </c>
      <c r="O1168">
        <v>1</v>
      </c>
      <c r="P1168">
        <v>2</v>
      </c>
      <c r="Q1168" t="e">
        <f>VLOOKUP($A1168,'[1]SheltersALL_2.17.22'!$1:$1048576,6,0)</f>
        <v>#N/A</v>
      </c>
      <c r="R1168" t="str">
        <f>VLOOKUP($A1168, [1]FA21_Ridership!$1:$1048576,11, 0)</f>
        <v>HAYWARD</v>
      </c>
      <c r="S1168" t="str">
        <f>VLOOKUP($A1168, [1]FA21_Ridership!$1:$1048576,12, 0)</f>
        <v>ALAMEDA</v>
      </c>
      <c r="T1168">
        <f>VLOOKUP($A1168, [1]FA21_Ridership!$1:$1048576,13, 0)</f>
        <v>4</v>
      </c>
      <c r="U1168">
        <f t="shared" si="91"/>
        <v>120</v>
      </c>
      <c r="V1168" s="67">
        <f t="shared" si="90"/>
        <v>0.255</v>
      </c>
      <c r="W1168">
        <v>0.83967499999999995</v>
      </c>
      <c r="X1168" s="67">
        <f t="shared" si="92"/>
        <v>0.64600000000000002</v>
      </c>
      <c r="Y1168">
        <v>0.170984</v>
      </c>
      <c r="Z1168" s="67">
        <f t="shared" si="93"/>
        <v>0.41099999999999998</v>
      </c>
      <c r="AA1168">
        <f>VLOOKUP($C1168,[1]Disability!$1:$1048576,5,FALSE)</f>
        <v>0</v>
      </c>
      <c r="AB1168" s="67">
        <f t="shared" si="94"/>
        <v>0</v>
      </c>
      <c r="AC1168" t="e">
        <f>VLOOKUP($A1168,#REF!,9,FALSE)</f>
        <v>#REF!</v>
      </c>
    </row>
    <row r="1169" spans="1:29">
      <c r="A1169">
        <v>55286</v>
      </c>
      <c r="B1169">
        <v>1168</v>
      </c>
      <c r="C1169">
        <v>1502790</v>
      </c>
      <c r="D1169" t="s">
        <v>4235</v>
      </c>
      <c r="E1169" t="s">
        <v>4236</v>
      </c>
      <c r="G1169" t="e">
        <f>VLOOKUP($H1169,[1]BRT!$1:$1048576,1,0)</f>
        <v>#N/A</v>
      </c>
      <c r="H1169" t="s">
        <v>5130</v>
      </c>
      <c r="I1169">
        <v>37.695279999999997</v>
      </c>
      <c r="J1169">
        <v>-122.15218299999999</v>
      </c>
      <c r="K1169">
        <v>960</v>
      </c>
      <c r="L1169">
        <v>60</v>
      </c>
      <c r="M1169">
        <v>1</v>
      </c>
      <c r="N1169">
        <v>1</v>
      </c>
      <c r="O1169">
        <v>1</v>
      </c>
      <c r="P1169">
        <v>2</v>
      </c>
      <c r="Q1169" t="e">
        <f>VLOOKUP($A1169,'[1]SheltersALL_2.17.22'!$1:$1048576,6,0)</f>
        <v>#N/A</v>
      </c>
      <c r="R1169" t="str">
        <f>VLOOKUP($A1169, [1]FA21_Ridership!$1:$1048576,11, 0)</f>
        <v>SAN LEANDRO</v>
      </c>
      <c r="S1169" t="str">
        <f>VLOOKUP($A1169, [1]FA21_Ridership!$1:$1048576,12, 0)</f>
        <v>ALAMEDA</v>
      </c>
      <c r="T1169">
        <f>VLOOKUP($A1169, [1]FA21_Ridership!$1:$1048576,13, 0)</f>
        <v>4</v>
      </c>
      <c r="U1169">
        <f t="shared" si="91"/>
        <v>120</v>
      </c>
      <c r="V1169" s="67">
        <f t="shared" si="90"/>
        <v>0.255</v>
      </c>
      <c r="W1169">
        <v>0.76882700000000004</v>
      </c>
      <c r="X1169" s="67">
        <f t="shared" si="92"/>
        <v>0.51900000000000002</v>
      </c>
      <c r="Y1169">
        <v>7.0636000000000004E-2</v>
      </c>
      <c r="Z1169" s="67">
        <f t="shared" si="93"/>
        <v>0.13600000000000001</v>
      </c>
      <c r="AA1169">
        <f>VLOOKUP($C1169,[1]Disability!$1:$1048576,5,FALSE)</f>
        <v>0</v>
      </c>
      <c r="AB1169" s="67">
        <f t="shared" si="94"/>
        <v>0</v>
      </c>
      <c r="AC1169" t="e">
        <f>VLOOKUP($A1169,#REF!,9,FALSE)</f>
        <v>#REF!</v>
      </c>
    </row>
    <row r="1170" spans="1:29">
      <c r="A1170">
        <v>51590</v>
      </c>
      <c r="B1170">
        <v>1169</v>
      </c>
      <c r="C1170">
        <v>1502550</v>
      </c>
      <c r="D1170" t="s">
        <v>4235</v>
      </c>
      <c r="E1170" t="s">
        <v>4236</v>
      </c>
      <c r="G1170" t="e">
        <f>VLOOKUP($H1170,[1]BRT!$1:$1048576,1,0)</f>
        <v>#N/A</v>
      </c>
      <c r="H1170" t="s">
        <v>5151</v>
      </c>
      <c r="I1170">
        <v>37.699725000000001</v>
      </c>
      <c r="J1170">
        <v>-122.164878</v>
      </c>
      <c r="K1170">
        <v>960</v>
      </c>
      <c r="L1170">
        <v>60</v>
      </c>
      <c r="M1170">
        <v>1</v>
      </c>
      <c r="N1170">
        <v>1</v>
      </c>
      <c r="O1170">
        <v>1</v>
      </c>
      <c r="P1170">
        <v>2</v>
      </c>
      <c r="Q1170" t="e">
        <f>VLOOKUP($A1170,'[1]SheltersALL_2.17.22'!$1:$1048576,6,0)</f>
        <v>#N/A</v>
      </c>
      <c r="R1170" t="str">
        <f>VLOOKUP($A1170, [1]FA21_Ridership!$1:$1048576,11, 0)</f>
        <v>SAN LEANDRO</v>
      </c>
      <c r="S1170" t="str">
        <f>VLOOKUP($A1170, [1]FA21_Ridership!$1:$1048576,12, 0)</f>
        <v>ALAMEDA</v>
      </c>
      <c r="T1170">
        <f>VLOOKUP($A1170, [1]FA21_Ridership!$1:$1048576,13, 0)</f>
        <v>4</v>
      </c>
      <c r="U1170">
        <f t="shared" si="91"/>
        <v>120</v>
      </c>
      <c r="V1170" s="67">
        <f t="shared" si="90"/>
        <v>0.255</v>
      </c>
      <c r="W1170">
        <v>0.72550099999999995</v>
      </c>
      <c r="X1170" s="67">
        <f t="shared" si="92"/>
        <v>0.443</v>
      </c>
      <c r="Y1170">
        <v>0.204343</v>
      </c>
      <c r="Z1170" s="67">
        <f t="shared" si="93"/>
        <v>0.48499999999999999</v>
      </c>
      <c r="AA1170">
        <f>VLOOKUP($C1170,[1]Disability!$1:$1048576,5,FALSE)</f>
        <v>0</v>
      </c>
      <c r="AB1170" s="67">
        <f t="shared" si="94"/>
        <v>0</v>
      </c>
      <c r="AC1170" t="e">
        <f>VLOOKUP($A1170,#REF!,9,FALSE)</f>
        <v>#REF!</v>
      </c>
    </row>
    <row r="1171" spans="1:29">
      <c r="A1171">
        <v>57796</v>
      </c>
      <c r="B1171">
        <v>1170</v>
      </c>
      <c r="C1171">
        <v>100170</v>
      </c>
      <c r="D1171" t="s">
        <v>4235</v>
      </c>
      <c r="E1171" t="s">
        <v>4236</v>
      </c>
      <c r="G1171" t="e">
        <f>VLOOKUP($H1171,[1]BRT!$1:$1048576,1,0)</f>
        <v>#N/A</v>
      </c>
      <c r="H1171" t="s">
        <v>5152</v>
      </c>
      <c r="I1171">
        <v>37.781066000000003</v>
      </c>
      <c r="J1171">
        <v>-122.27006</v>
      </c>
      <c r="K1171">
        <v>897</v>
      </c>
      <c r="L1171">
        <v>60</v>
      </c>
      <c r="M1171">
        <v>1</v>
      </c>
      <c r="N1171">
        <v>1</v>
      </c>
      <c r="O1171">
        <v>1</v>
      </c>
      <c r="P1171">
        <v>2</v>
      </c>
      <c r="Q1171" t="e">
        <f>VLOOKUP($A1171,'[1]SheltersALL_2.17.22'!$1:$1048576,6,0)</f>
        <v>#N/A</v>
      </c>
      <c r="R1171" t="str">
        <f>VLOOKUP($A1171, [1]FA21_Ridership!$1:$1048576,11, 0)</f>
        <v>ALAMEDA</v>
      </c>
      <c r="S1171" t="str">
        <f>VLOOKUP($A1171, [1]FA21_Ridership!$1:$1048576,12, 0)</f>
        <v>ALAMEDA</v>
      </c>
      <c r="T1171">
        <f>VLOOKUP($A1171, [1]FA21_Ridership!$1:$1048576,13, 0)</f>
        <v>3</v>
      </c>
      <c r="U1171">
        <f t="shared" si="91"/>
        <v>120</v>
      </c>
      <c r="V1171" s="67">
        <f t="shared" si="90"/>
        <v>0.255</v>
      </c>
      <c r="W1171">
        <v>0.73538899999999996</v>
      </c>
      <c r="X1171" s="67">
        <f t="shared" si="92"/>
        <v>0.45200000000000001</v>
      </c>
      <c r="Y1171">
        <v>9.8266000000000006E-2</v>
      </c>
      <c r="Z1171" s="67">
        <f t="shared" si="93"/>
        <v>0.24</v>
      </c>
      <c r="AA1171">
        <f>VLOOKUP($C1171,[1]Disability!$1:$1048576,5,FALSE)</f>
        <v>1</v>
      </c>
      <c r="AB1171" s="67">
        <f t="shared" si="94"/>
        <v>0.72499999999999998</v>
      </c>
      <c r="AC1171" t="e">
        <f>VLOOKUP($A1171,#REF!,9,FALSE)</f>
        <v>#REF!</v>
      </c>
    </row>
    <row r="1172" spans="1:29">
      <c r="A1172">
        <v>57215</v>
      </c>
      <c r="B1172">
        <v>1171</v>
      </c>
      <c r="C1172">
        <v>1700270</v>
      </c>
      <c r="D1172" t="s">
        <v>4235</v>
      </c>
      <c r="E1172" t="s">
        <v>4236</v>
      </c>
      <c r="G1172" t="e">
        <f>VLOOKUP($H1172,[1]BRT!$1:$1048576,1,0)</f>
        <v>#N/A</v>
      </c>
      <c r="H1172" t="s">
        <v>5153</v>
      </c>
      <c r="I1172">
        <v>37.584780000000002</v>
      </c>
      <c r="J1172">
        <v>-122.012366</v>
      </c>
      <c r="K1172">
        <v>720</v>
      </c>
      <c r="L1172">
        <v>60</v>
      </c>
      <c r="M1172">
        <v>1</v>
      </c>
      <c r="N1172">
        <v>1</v>
      </c>
      <c r="O1172">
        <v>1</v>
      </c>
      <c r="P1172">
        <v>2</v>
      </c>
      <c r="Q1172" t="e">
        <f>VLOOKUP($A1172,'[1]SheltersALL_2.17.22'!$1:$1048576,6,0)</f>
        <v>#N/A</v>
      </c>
      <c r="R1172" t="str">
        <f>VLOOKUP($A1172, [1]FA21_Ridership!$1:$1048576,11, 0)</f>
        <v>UNION CITY</v>
      </c>
      <c r="S1172" t="str">
        <f>VLOOKUP($A1172, [1]FA21_Ridership!$1:$1048576,12, 0)</f>
        <v>ALAMEDA</v>
      </c>
      <c r="T1172">
        <f>VLOOKUP($A1172, [1]FA21_Ridership!$1:$1048576,13, 0)</f>
        <v>9</v>
      </c>
      <c r="U1172">
        <f t="shared" si="91"/>
        <v>120</v>
      </c>
      <c r="V1172" s="67">
        <f t="shared" si="90"/>
        <v>0.255</v>
      </c>
      <c r="W1172">
        <v>0.87228899999999998</v>
      </c>
      <c r="X1172" s="67">
        <f t="shared" si="92"/>
        <v>0.71699999999999997</v>
      </c>
      <c r="Y1172">
        <v>0.114458</v>
      </c>
      <c r="Z1172" s="67">
        <f t="shared" si="93"/>
        <v>0.28599999999999998</v>
      </c>
      <c r="AA1172">
        <f>VLOOKUP($C1172,[1]Disability!$1:$1048576,5,FALSE)</f>
        <v>0</v>
      </c>
      <c r="AB1172" s="67">
        <f t="shared" si="94"/>
        <v>0</v>
      </c>
      <c r="AC1172" t="e">
        <f>VLOOKUP($A1172,#REF!,9,FALSE)</f>
        <v>#REF!</v>
      </c>
    </row>
    <row r="1173" spans="1:29">
      <c r="A1173">
        <v>54570</v>
      </c>
      <c r="B1173">
        <v>1172</v>
      </c>
      <c r="C1173">
        <v>703570</v>
      </c>
      <c r="D1173" t="s">
        <v>4235</v>
      </c>
      <c r="E1173" t="s">
        <v>4236</v>
      </c>
      <c r="G1173" t="e">
        <f>VLOOKUP($H1173,[1]BRT!$1:$1048576,1,0)</f>
        <v>#N/A</v>
      </c>
      <c r="H1173" t="s">
        <v>5154</v>
      </c>
      <c r="I1173">
        <v>37.580997000000004</v>
      </c>
      <c r="J1173">
        <v>-121.990784</v>
      </c>
      <c r="K1173">
        <v>720</v>
      </c>
      <c r="L1173">
        <v>60</v>
      </c>
      <c r="M1173">
        <v>1</v>
      </c>
      <c r="N1173">
        <v>1</v>
      </c>
      <c r="O1173">
        <v>1</v>
      </c>
      <c r="P1173">
        <v>2</v>
      </c>
      <c r="Q1173" t="e">
        <f>VLOOKUP($A1173,'[1]SheltersALL_2.17.22'!$1:$1048576,6,0)</f>
        <v>#N/A</v>
      </c>
      <c r="R1173" t="str">
        <f>VLOOKUP($A1173, [1]FA21_Ridership!$1:$1048576,11, 0)</f>
        <v>FREMONT</v>
      </c>
      <c r="S1173" t="str">
        <f>VLOOKUP($A1173, [1]FA21_Ridership!$1:$1048576,12, 0)</f>
        <v>ALAMEDA</v>
      </c>
      <c r="T1173">
        <f>VLOOKUP($A1173, [1]FA21_Ridership!$1:$1048576,13, 0)</f>
        <v>5</v>
      </c>
      <c r="U1173">
        <f t="shared" si="91"/>
        <v>120</v>
      </c>
      <c r="V1173" s="67">
        <f t="shared" si="90"/>
        <v>0.255</v>
      </c>
      <c r="W1173">
        <v>0.506776</v>
      </c>
      <c r="X1173" s="67">
        <f t="shared" si="92"/>
        <v>0.20300000000000001</v>
      </c>
      <c r="Y1173">
        <v>0.19070699999999999</v>
      </c>
      <c r="Z1173" s="67">
        <f t="shared" si="93"/>
        <v>0.45900000000000002</v>
      </c>
      <c r="AA1173">
        <f>VLOOKUP($C1173,[1]Disability!$1:$1048576,5,FALSE)</f>
        <v>0</v>
      </c>
      <c r="AB1173" s="67">
        <f t="shared" si="94"/>
        <v>0</v>
      </c>
      <c r="AC1173" t="e">
        <f>VLOOKUP($A1173,#REF!,9,FALSE)</f>
        <v>#REF!</v>
      </c>
    </row>
    <row r="1174" spans="1:29">
      <c r="A1174">
        <v>51030</v>
      </c>
      <c r="B1174">
        <v>1173</v>
      </c>
      <c r="C1174">
        <v>804760</v>
      </c>
      <c r="D1174" t="s">
        <v>4235</v>
      </c>
      <c r="E1174" t="s">
        <v>4236</v>
      </c>
      <c r="G1174" t="e">
        <f>VLOOKUP($H1174,[1]BRT!$1:$1048576,1,0)</f>
        <v>#N/A</v>
      </c>
      <c r="H1174" t="s">
        <v>5139</v>
      </c>
      <c r="I1174">
        <v>37.627862999999998</v>
      </c>
      <c r="J1174">
        <v>-122.07559500000001</v>
      </c>
      <c r="K1174">
        <v>960</v>
      </c>
      <c r="L1174">
        <v>60</v>
      </c>
      <c r="M1174">
        <v>1</v>
      </c>
      <c r="N1174">
        <v>1</v>
      </c>
      <c r="O1174">
        <v>1</v>
      </c>
      <c r="P1174">
        <v>2</v>
      </c>
      <c r="Q1174" t="e">
        <f>VLOOKUP($A1174,'[1]SheltersALL_2.17.22'!$1:$1048576,6,0)</f>
        <v>#N/A</v>
      </c>
      <c r="R1174" t="str">
        <f>VLOOKUP($A1174, [1]FA21_Ridership!$1:$1048576,11, 0)</f>
        <v>HAYWARD</v>
      </c>
      <c r="S1174" t="str">
        <f>VLOOKUP($A1174, [1]FA21_Ridership!$1:$1048576,12, 0)</f>
        <v>ALAMEDA</v>
      </c>
      <c r="T1174">
        <f>VLOOKUP($A1174, [1]FA21_Ridership!$1:$1048576,13, 0)</f>
        <v>4</v>
      </c>
      <c r="U1174">
        <f t="shared" si="91"/>
        <v>120</v>
      </c>
      <c r="V1174" s="67">
        <f t="shared" si="90"/>
        <v>0.255</v>
      </c>
      <c r="W1174">
        <v>0.94583600000000001</v>
      </c>
      <c r="X1174" s="67">
        <f t="shared" si="92"/>
        <v>0.88900000000000001</v>
      </c>
      <c r="Y1174">
        <v>0.25204399999999999</v>
      </c>
      <c r="Z1174" s="67">
        <f t="shared" si="93"/>
        <v>0.57399999999999995</v>
      </c>
      <c r="AA1174">
        <f>VLOOKUP($C1174,[1]Disability!$1:$1048576,5,FALSE)</f>
        <v>0</v>
      </c>
      <c r="AB1174" s="67">
        <f t="shared" si="94"/>
        <v>0</v>
      </c>
      <c r="AC1174" t="e">
        <f>VLOOKUP($A1174,#REF!,9,FALSE)</f>
        <v>#REF!</v>
      </c>
    </row>
    <row r="1175" spans="1:29">
      <c r="A1175">
        <v>53560</v>
      </c>
      <c r="B1175">
        <v>1174</v>
      </c>
      <c r="C1175">
        <v>706060</v>
      </c>
      <c r="D1175" t="s">
        <v>4235</v>
      </c>
      <c r="E1175" t="s">
        <v>4236</v>
      </c>
      <c r="G1175" t="e">
        <f>VLOOKUP($H1175,[1]BRT!$1:$1048576,1,0)</f>
        <v>#N/A</v>
      </c>
      <c r="H1175" t="s">
        <v>5155</v>
      </c>
      <c r="I1175">
        <v>37.552948999999998</v>
      </c>
      <c r="J1175">
        <v>-122.017897</v>
      </c>
      <c r="K1175">
        <v>720</v>
      </c>
      <c r="L1175">
        <v>60</v>
      </c>
      <c r="M1175">
        <v>1</v>
      </c>
      <c r="N1175">
        <v>1</v>
      </c>
      <c r="O1175">
        <v>1</v>
      </c>
      <c r="P1175">
        <v>2</v>
      </c>
      <c r="Q1175" t="e">
        <f>VLOOKUP($A1175,'[1]SheltersALL_2.17.22'!$1:$1048576,6,0)</f>
        <v>#N/A</v>
      </c>
      <c r="R1175" t="str">
        <f>VLOOKUP($A1175, [1]FA21_Ridership!$1:$1048576,11, 0)</f>
        <v>FREMONT</v>
      </c>
      <c r="S1175" t="str">
        <f>VLOOKUP($A1175, [1]FA21_Ridership!$1:$1048576,12, 0)</f>
        <v>ALAMEDA</v>
      </c>
      <c r="T1175">
        <f>VLOOKUP($A1175, [1]FA21_Ridership!$1:$1048576,13, 0)</f>
        <v>5</v>
      </c>
      <c r="U1175">
        <f t="shared" si="91"/>
        <v>120</v>
      </c>
      <c r="V1175" s="67">
        <f t="shared" si="90"/>
        <v>0.255</v>
      </c>
      <c r="W1175">
        <v>0.80222499999999997</v>
      </c>
      <c r="X1175" s="67">
        <f t="shared" si="92"/>
        <v>0.59</v>
      </c>
      <c r="Y1175">
        <v>0.27243400000000001</v>
      </c>
      <c r="Z1175" s="67">
        <f t="shared" si="93"/>
        <v>0.59899999999999998</v>
      </c>
      <c r="AA1175">
        <f>VLOOKUP($C1175,[1]Disability!$1:$1048576,5,FALSE)</f>
        <v>0</v>
      </c>
      <c r="AB1175" s="67">
        <f t="shared" si="94"/>
        <v>0</v>
      </c>
      <c r="AC1175" t="e">
        <f>VLOOKUP($A1175,#REF!,9,FALSE)</f>
        <v>#REF!</v>
      </c>
    </row>
    <row r="1176" spans="1:29">
      <c r="A1176">
        <v>53319</v>
      </c>
      <c r="B1176">
        <v>1175</v>
      </c>
      <c r="C1176">
        <v>801700</v>
      </c>
      <c r="D1176" t="s">
        <v>4235</v>
      </c>
      <c r="E1176" t="s">
        <v>4236</v>
      </c>
      <c r="G1176" t="e">
        <f>VLOOKUP($H1176,[1]BRT!$1:$1048576,1,0)</f>
        <v>#N/A</v>
      </c>
      <c r="H1176" t="s">
        <v>4747</v>
      </c>
      <c r="I1176">
        <v>37.644866</v>
      </c>
      <c r="J1176">
        <v>-122.086761</v>
      </c>
      <c r="K1176">
        <v>960</v>
      </c>
      <c r="L1176">
        <v>60</v>
      </c>
      <c r="M1176">
        <v>1</v>
      </c>
      <c r="N1176">
        <v>1</v>
      </c>
      <c r="O1176">
        <v>1</v>
      </c>
      <c r="P1176">
        <v>2</v>
      </c>
      <c r="Q1176" t="e">
        <f>VLOOKUP($A1176,'[1]SheltersALL_2.17.22'!$1:$1048576,6,0)</f>
        <v>#N/A</v>
      </c>
      <c r="R1176" t="str">
        <f>VLOOKUP($A1176, [1]FA21_Ridership!$1:$1048576,11, 0)</f>
        <v>HAYWARD</v>
      </c>
      <c r="S1176" t="str">
        <f>VLOOKUP($A1176, [1]FA21_Ridership!$1:$1048576,12, 0)</f>
        <v>ALAMEDA</v>
      </c>
      <c r="T1176">
        <f>VLOOKUP($A1176, [1]FA21_Ridership!$1:$1048576,13, 0)</f>
        <v>4</v>
      </c>
      <c r="U1176">
        <f t="shared" si="91"/>
        <v>120</v>
      </c>
      <c r="V1176" s="67">
        <f t="shared" si="90"/>
        <v>0.255</v>
      </c>
      <c r="W1176">
        <v>0.86158599999999996</v>
      </c>
      <c r="X1176" s="67">
        <f t="shared" si="92"/>
        <v>0.7</v>
      </c>
      <c r="Y1176">
        <v>0.13354199999999999</v>
      </c>
      <c r="Z1176" s="67">
        <f t="shared" si="93"/>
        <v>0.32200000000000001</v>
      </c>
      <c r="AA1176">
        <f>VLOOKUP($C1176,[1]Disability!$1:$1048576,5,FALSE)</f>
        <v>0</v>
      </c>
      <c r="AB1176" s="67">
        <f t="shared" si="94"/>
        <v>0</v>
      </c>
      <c r="AC1176" t="e">
        <f>VLOOKUP($A1176,#REF!,9,FALSE)</f>
        <v>#REF!</v>
      </c>
    </row>
    <row r="1177" spans="1:29">
      <c r="A1177">
        <v>52060</v>
      </c>
      <c r="B1177">
        <v>1176</v>
      </c>
      <c r="C1177">
        <v>1503080</v>
      </c>
      <c r="D1177" t="s">
        <v>4235</v>
      </c>
      <c r="E1177" t="s">
        <v>4236</v>
      </c>
      <c r="G1177" t="e">
        <f>VLOOKUP($H1177,[1]BRT!$1:$1048576,1,0)</f>
        <v>#N/A</v>
      </c>
      <c r="H1177" t="s">
        <v>5156</v>
      </c>
      <c r="I1177">
        <v>37.697901000000002</v>
      </c>
      <c r="J1177">
        <v>-122.163617</v>
      </c>
      <c r="K1177">
        <v>960</v>
      </c>
      <c r="L1177">
        <v>60</v>
      </c>
      <c r="M1177">
        <v>1</v>
      </c>
      <c r="N1177">
        <v>1</v>
      </c>
      <c r="O1177">
        <v>1</v>
      </c>
      <c r="P1177">
        <v>2</v>
      </c>
      <c r="Q1177" t="e">
        <f>VLOOKUP($A1177,'[1]SheltersALL_2.17.22'!$1:$1048576,6,0)</f>
        <v>#N/A</v>
      </c>
      <c r="R1177" t="str">
        <f>VLOOKUP($A1177, [1]FA21_Ridership!$1:$1048576,11, 0)</f>
        <v>SAN LEANDRO</v>
      </c>
      <c r="S1177" t="str">
        <f>VLOOKUP($A1177, [1]FA21_Ridership!$1:$1048576,12, 0)</f>
        <v>ALAMEDA</v>
      </c>
      <c r="T1177">
        <f>VLOOKUP($A1177, [1]FA21_Ridership!$1:$1048576,13, 0)</f>
        <v>4</v>
      </c>
      <c r="U1177">
        <f t="shared" si="91"/>
        <v>120</v>
      </c>
      <c r="V1177" s="67">
        <f t="shared" si="90"/>
        <v>0.255</v>
      </c>
      <c r="W1177">
        <v>0.72550099999999995</v>
      </c>
      <c r="X1177" s="67">
        <f t="shared" si="92"/>
        <v>0.443</v>
      </c>
      <c r="Y1177">
        <v>0.204343</v>
      </c>
      <c r="Z1177" s="67">
        <f t="shared" si="93"/>
        <v>0.48499999999999999</v>
      </c>
      <c r="AA1177">
        <f>VLOOKUP($C1177,[1]Disability!$1:$1048576,5,FALSE)</f>
        <v>0</v>
      </c>
      <c r="AB1177" s="67">
        <f t="shared" si="94"/>
        <v>0</v>
      </c>
      <c r="AC1177" t="e">
        <f>VLOOKUP($A1177,#REF!,9,FALSE)</f>
        <v>#REF!</v>
      </c>
    </row>
    <row r="1178" spans="1:29">
      <c r="A1178">
        <v>52107</v>
      </c>
      <c r="B1178">
        <v>1177</v>
      </c>
      <c r="C1178">
        <v>1503500</v>
      </c>
      <c r="D1178" t="s">
        <v>4235</v>
      </c>
      <c r="E1178" t="s">
        <v>4236</v>
      </c>
      <c r="G1178" t="e">
        <f>VLOOKUP($H1178,[1]BRT!$1:$1048576,1,0)</f>
        <v>#N/A</v>
      </c>
      <c r="H1178" t="s">
        <v>5157</v>
      </c>
      <c r="I1178">
        <v>37.690593</v>
      </c>
      <c r="J1178">
        <v>-122.162993</v>
      </c>
      <c r="K1178">
        <v>960</v>
      </c>
      <c r="L1178">
        <v>60</v>
      </c>
      <c r="M1178">
        <v>1</v>
      </c>
      <c r="N1178">
        <v>1</v>
      </c>
      <c r="O1178">
        <v>1</v>
      </c>
      <c r="P1178">
        <v>2</v>
      </c>
      <c r="Q1178" t="str">
        <f>VLOOKUP($A1178,'[1]SheltersALL_2.17.22'!$1:$1048576,6,0)</f>
        <v>San Leandro</v>
      </c>
      <c r="R1178" t="str">
        <f>VLOOKUP($A1178, [1]FA21_Ridership!$1:$1048576,11, 0)</f>
        <v>SAN LEANDRO</v>
      </c>
      <c r="S1178" t="str">
        <f>VLOOKUP($A1178, [1]FA21_Ridership!$1:$1048576,12, 0)</f>
        <v>ALAMEDA</v>
      </c>
      <c r="T1178">
        <f>VLOOKUP($A1178, [1]FA21_Ridership!$1:$1048576,13, 0)</f>
        <v>4</v>
      </c>
      <c r="U1178">
        <f t="shared" si="91"/>
        <v>120</v>
      </c>
      <c r="V1178" s="67">
        <f t="shared" si="90"/>
        <v>0.255</v>
      </c>
      <c r="W1178">
        <v>0.85876600000000003</v>
      </c>
      <c r="X1178" s="67">
        <f t="shared" si="92"/>
        <v>0.69399999999999995</v>
      </c>
      <c r="Y1178">
        <v>3.5714000000000003E-2</v>
      </c>
      <c r="Z1178" s="67">
        <f t="shared" si="93"/>
        <v>4.1000000000000002E-2</v>
      </c>
      <c r="AA1178">
        <f>VLOOKUP($C1178,[1]Disability!$1:$1048576,5,FALSE)</f>
        <v>0</v>
      </c>
      <c r="AB1178" s="67">
        <f t="shared" si="94"/>
        <v>0</v>
      </c>
      <c r="AC1178" t="e">
        <f>VLOOKUP($A1178,#REF!,9,FALSE)</f>
        <v>#REF!</v>
      </c>
    </row>
    <row r="1179" spans="1:29">
      <c r="A1179">
        <v>55608</v>
      </c>
      <c r="B1179">
        <v>1178</v>
      </c>
      <c r="C1179">
        <v>1502580</v>
      </c>
      <c r="D1179" t="s">
        <v>4235</v>
      </c>
      <c r="E1179" t="s">
        <v>4236</v>
      </c>
      <c r="G1179" t="e">
        <f>VLOOKUP($H1179,[1]BRT!$1:$1048576,1,0)</f>
        <v>#N/A</v>
      </c>
      <c r="H1179" t="s">
        <v>5158</v>
      </c>
      <c r="I1179">
        <v>37.703606000000001</v>
      </c>
      <c r="J1179">
        <v>-122.167423</v>
      </c>
      <c r="K1179">
        <v>960</v>
      </c>
      <c r="L1179">
        <v>60</v>
      </c>
      <c r="M1179">
        <v>1</v>
      </c>
      <c r="N1179">
        <v>1</v>
      </c>
      <c r="O1179">
        <v>1</v>
      </c>
      <c r="P1179">
        <v>2</v>
      </c>
      <c r="Q1179" t="e">
        <f>VLOOKUP($A1179,'[1]SheltersALL_2.17.22'!$1:$1048576,6,0)</f>
        <v>#N/A</v>
      </c>
      <c r="R1179" t="str">
        <f>VLOOKUP($A1179, [1]FA21_Ridership!$1:$1048576,11, 0)</f>
        <v>SAN LEANDRO</v>
      </c>
      <c r="S1179" t="str">
        <f>VLOOKUP($A1179, [1]FA21_Ridership!$1:$1048576,12, 0)</f>
        <v>ALAMEDA</v>
      </c>
      <c r="T1179">
        <f>VLOOKUP($A1179, [1]FA21_Ridership!$1:$1048576,13, 0)</f>
        <v>4</v>
      </c>
      <c r="U1179">
        <f t="shared" si="91"/>
        <v>120</v>
      </c>
      <c r="V1179" s="67">
        <f t="shared" si="90"/>
        <v>0.255</v>
      </c>
      <c r="W1179">
        <v>0.70053500000000002</v>
      </c>
      <c r="X1179" s="67">
        <f t="shared" si="92"/>
        <v>0.40899999999999997</v>
      </c>
      <c r="Y1179">
        <v>0.149733</v>
      </c>
      <c r="Z1179" s="67">
        <f t="shared" si="93"/>
        <v>0.35399999999999998</v>
      </c>
      <c r="AA1179">
        <f>VLOOKUP($C1179,[1]Disability!$1:$1048576,5,FALSE)</f>
        <v>1</v>
      </c>
      <c r="AB1179" s="67">
        <f t="shared" si="94"/>
        <v>0.72499999999999998</v>
      </c>
      <c r="AC1179" t="e">
        <f>VLOOKUP($A1179,#REF!,9,FALSE)</f>
        <v>#REF!</v>
      </c>
    </row>
    <row r="1180" spans="1:29">
      <c r="A1180">
        <v>56331</v>
      </c>
      <c r="B1180">
        <v>1179</v>
      </c>
      <c r="C1180">
        <v>703300</v>
      </c>
      <c r="D1180" t="s">
        <v>4235</v>
      </c>
      <c r="E1180" t="s">
        <v>4236</v>
      </c>
      <c r="G1180" t="e">
        <f>VLOOKUP($H1180,[1]BRT!$1:$1048576,1,0)</f>
        <v>#N/A</v>
      </c>
      <c r="H1180" t="s">
        <v>5159</v>
      </c>
      <c r="I1180">
        <v>37.571016999999998</v>
      </c>
      <c r="J1180">
        <v>-121.96631600000001</v>
      </c>
      <c r="K1180">
        <v>720</v>
      </c>
      <c r="L1180">
        <v>60</v>
      </c>
      <c r="M1180">
        <v>1</v>
      </c>
      <c r="N1180">
        <v>1</v>
      </c>
      <c r="O1180">
        <v>1</v>
      </c>
      <c r="P1180">
        <v>2</v>
      </c>
      <c r="Q1180" t="str">
        <f>VLOOKUP($A1180,'[1]SheltersALL_2.17.22'!$1:$1048576,6,0)</f>
        <v>Fremont</v>
      </c>
      <c r="R1180" t="str">
        <f>VLOOKUP($A1180, [1]FA21_Ridership!$1:$1048576,11, 0)</f>
        <v>FREMONT</v>
      </c>
      <c r="S1180" t="str">
        <f>VLOOKUP($A1180, [1]FA21_Ridership!$1:$1048576,12, 0)</f>
        <v>ALAMEDA</v>
      </c>
      <c r="T1180">
        <f>VLOOKUP($A1180, [1]FA21_Ridership!$1:$1048576,13, 0)</f>
        <v>5</v>
      </c>
      <c r="U1180">
        <f t="shared" si="91"/>
        <v>120</v>
      </c>
      <c r="V1180" s="67">
        <f t="shared" si="90"/>
        <v>0.255</v>
      </c>
      <c r="W1180">
        <v>0.59124699999999997</v>
      </c>
      <c r="X1180" s="67">
        <f t="shared" si="92"/>
        <v>0.27900000000000003</v>
      </c>
      <c r="Y1180">
        <v>9.5143000000000005E-2</v>
      </c>
      <c r="Z1180" s="67">
        <f t="shared" si="93"/>
        <v>0.23</v>
      </c>
      <c r="AA1180">
        <f>VLOOKUP($C1180,[1]Disability!$1:$1048576,5,FALSE)</f>
        <v>0</v>
      </c>
      <c r="AB1180" s="67">
        <f t="shared" si="94"/>
        <v>0</v>
      </c>
      <c r="AC1180" t="e">
        <f>VLOOKUP($A1180,#REF!,9,FALSE)</f>
        <v>#REF!</v>
      </c>
    </row>
    <row r="1181" spans="1:29">
      <c r="A1181">
        <v>54122</v>
      </c>
      <c r="B1181">
        <v>1180</v>
      </c>
      <c r="C1181">
        <v>9900160</v>
      </c>
      <c r="D1181" t="s">
        <v>4235</v>
      </c>
      <c r="E1181" t="s">
        <v>4236</v>
      </c>
      <c r="G1181" t="e">
        <f>VLOOKUP($H1181,[1]BRT!$1:$1048576,1,0)</f>
        <v>#N/A</v>
      </c>
      <c r="H1181" t="s">
        <v>5160</v>
      </c>
      <c r="I1181">
        <v>37.979621000000002</v>
      </c>
      <c r="J1181">
        <v>-122.296549</v>
      </c>
      <c r="K1181">
        <v>780</v>
      </c>
      <c r="L1181">
        <v>60</v>
      </c>
      <c r="M1181">
        <v>1</v>
      </c>
      <c r="N1181">
        <v>1</v>
      </c>
      <c r="O1181">
        <v>1</v>
      </c>
      <c r="P1181">
        <v>2</v>
      </c>
      <c r="Q1181" t="e">
        <f>VLOOKUP($A1181,'[1]SheltersALL_2.17.22'!$1:$1048576,6,0)</f>
        <v>#N/A</v>
      </c>
      <c r="R1181" t="str">
        <f>VLOOKUP($A1181, [1]FA21_Ridership!$1:$1048576,11, 0)</f>
        <v>COUNTY-CONTRA COSTA</v>
      </c>
      <c r="S1181" t="str">
        <f>VLOOKUP($A1181, [1]FA21_Ridership!$1:$1048576,12, 0)</f>
        <v>CONTRA COSTA</v>
      </c>
      <c r="T1181">
        <f>VLOOKUP($A1181, [1]FA21_Ridership!$1:$1048576,13, 0)</f>
        <v>1</v>
      </c>
      <c r="U1181">
        <f t="shared" si="91"/>
        <v>120</v>
      </c>
      <c r="V1181" s="67">
        <f t="shared" si="90"/>
        <v>0.255</v>
      </c>
      <c r="W1181">
        <v>0.68224300000000004</v>
      </c>
      <c r="X1181" s="67">
        <f t="shared" si="92"/>
        <v>0.38900000000000001</v>
      </c>
      <c r="Y1181">
        <v>0.209456</v>
      </c>
      <c r="Z1181" s="67">
        <f t="shared" si="93"/>
        <v>0.49</v>
      </c>
      <c r="AA1181">
        <f>VLOOKUP($C1181,[1]Disability!$1:$1048576,5,FALSE)</f>
        <v>0</v>
      </c>
      <c r="AB1181" s="67">
        <f t="shared" si="94"/>
        <v>0</v>
      </c>
      <c r="AC1181" t="e">
        <f>VLOOKUP($A1181,#REF!,9,FALSE)</f>
        <v>#REF!</v>
      </c>
    </row>
    <row r="1182" spans="1:29">
      <c r="A1182">
        <v>57440</v>
      </c>
      <c r="B1182">
        <v>1181</v>
      </c>
      <c r="C1182">
        <v>801910</v>
      </c>
      <c r="D1182" t="s">
        <v>4235</v>
      </c>
      <c r="E1182" t="s">
        <v>4236</v>
      </c>
      <c r="G1182" t="e">
        <f>VLOOKUP($H1182,[1]BRT!$1:$1048576,1,0)</f>
        <v>#N/A</v>
      </c>
      <c r="H1182" t="s">
        <v>5161</v>
      </c>
      <c r="I1182">
        <v>37.636001999999998</v>
      </c>
      <c r="J1182">
        <v>-122.079949</v>
      </c>
      <c r="K1182">
        <v>960</v>
      </c>
      <c r="L1182">
        <v>60</v>
      </c>
      <c r="M1182">
        <v>1</v>
      </c>
      <c r="N1182">
        <v>1</v>
      </c>
      <c r="O1182">
        <v>1</v>
      </c>
      <c r="P1182">
        <v>2</v>
      </c>
      <c r="Q1182" t="e">
        <f>VLOOKUP($A1182,'[1]SheltersALL_2.17.22'!$1:$1048576,6,0)</f>
        <v>#N/A</v>
      </c>
      <c r="R1182" t="str">
        <f>VLOOKUP($A1182, [1]FA21_Ridership!$1:$1048576,11, 0)</f>
        <v>HAYWARD</v>
      </c>
      <c r="S1182" t="str">
        <f>VLOOKUP($A1182, [1]FA21_Ridership!$1:$1048576,12, 0)</f>
        <v>ALAMEDA</v>
      </c>
      <c r="T1182">
        <f>VLOOKUP($A1182, [1]FA21_Ridership!$1:$1048576,13, 0)</f>
        <v>4</v>
      </c>
      <c r="U1182">
        <f t="shared" si="91"/>
        <v>120</v>
      </c>
      <c r="V1182" s="67">
        <f t="shared" si="90"/>
        <v>0.255</v>
      </c>
      <c r="W1182">
        <v>0.84826400000000002</v>
      </c>
      <c r="X1182" s="67">
        <f t="shared" si="92"/>
        <v>0.66700000000000004</v>
      </c>
      <c r="Y1182">
        <v>0.29742400000000002</v>
      </c>
      <c r="Z1182" s="67">
        <f t="shared" si="93"/>
        <v>0.63400000000000001</v>
      </c>
      <c r="AA1182">
        <f>VLOOKUP($C1182,[1]Disability!$1:$1048576,5,FALSE)</f>
        <v>0</v>
      </c>
      <c r="AB1182" s="67">
        <f t="shared" si="94"/>
        <v>0</v>
      </c>
      <c r="AC1182" t="e">
        <f>VLOOKUP($A1182,#REF!,9,FALSE)</f>
        <v>#REF!</v>
      </c>
    </row>
    <row r="1183" spans="1:29">
      <c r="A1183">
        <v>57916</v>
      </c>
      <c r="B1183">
        <v>1182</v>
      </c>
      <c r="C1183">
        <v>705730</v>
      </c>
      <c r="D1183" t="s">
        <v>4235</v>
      </c>
      <c r="E1183" t="s">
        <v>4236</v>
      </c>
      <c r="G1183" t="e">
        <f>VLOOKUP($H1183,[1]BRT!$1:$1048576,1,0)</f>
        <v>#N/A</v>
      </c>
      <c r="H1183" t="s">
        <v>5162</v>
      </c>
      <c r="I1183">
        <v>37.557187999999996</v>
      </c>
      <c r="J1183">
        <v>-121.962284</v>
      </c>
      <c r="K1183">
        <v>840</v>
      </c>
      <c r="L1183">
        <v>60</v>
      </c>
      <c r="M1183">
        <v>1</v>
      </c>
      <c r="N1183">
        <v>1</v>
      </c>
      <c r="O1183">
        <v>1</v>
      </c>
      <c r="P1183">
        <v>2</v>
      </c>
      <c r="Q1183" t="e">
        <f>VLOOKUP($A1183,'[1]SheltersALL_2.17.22'!$1:$1048576,6,0)</f>
        <v>#N/A</v>
      </c>
      <c r="R1183" t="str">
        <f>VLOOKUP($A1183, [1]FA21_Ridership!$1:$1048576,11, 0)</f>
        <v>FREMONT</v>
      </c>
      <c r="S1183" t="str">
        <f>VLOOKUP($A1183, [1]FA21_Ridership!$1:$1048576,12, 0)</f>
        <v>ALAMEDA</v>
      </c>
      <c r="T1183">
        <f>VLOOKUP($A1183, [1]FA21_Ridership!$1:$1048576,13, 0)</f>
        <v>5</v>
      </c>
      <c r="U1183">
        <f t="shared" si="91"/>
        <v>120</v>
      </c>
      <c r="V1183" s="67">
        <f t="shared" si="90"/>
        <v>0.255</v>
      </c>
      <c r="W1183">
        <v>0.78836600000000001</v>
      </c>
      <c r="X1183" s="67">
        <f t="shared" si="92"/>
        <v>0.56799999999999995</v>
      </c>
      <c r="Y1183">
        <v>7.6453999999999994E-2</v>
      </c>
      <c r="Z1183" s="67">
        <f t="shared" si="93"/>
        <v>0.152</v>
      </c>
      <c r="AA1183">
        <f>VLOOKUP($C1183,[1]Disability!$1:$1048576,5,FALSE)</f>
        <v>1</v>
      </c>
      <c r="AB1183" s="67">
        <f t="shared" si="94"/>
        <v>0.72499999999999998</v>
      </c>
      <c r="AC1183" t="e">
        <f>VLOOKUP($A1183,#REF!,9,FALSE)</f>
        <v>#REF!</v>
      </c>
    </row>
    <row r="1184" spans="1:29">
      <c r="A1184">
        <v>52378</v>
      </c>
      <c r="B1184">
        <v>1183</v>
      </c>
      <c r="C1184">
        <v>9905980</v>
      </c>
      <c r="D1184" t="s">
        <v>4235</v>
      </c>
      <c r="E1184" t="s">
        <v>4236</v>
      </c>
      <c r="G1184" t="e">
        <f>VLOOKUP($H1184,[1]BRT!$1:$1048576,1,0)</f>
        <v>#N/A</v>
      </c>
      <c r="H1184" t="s">
        <v>4745</v>
      </c>
      <c r="I1184">
        <v>37.546191999999998</v>
      </c>
      <c r="J1184">
        <v>-121.97280600000001</v>
      </c>
      <c r="K1184">
        <v>721</v>
      </c>
      <c r="L1184">
        <v>60</v>
      </c>
      <c r="M1184">
        <v>1</v>
      </c>
      <c r="N1184">
        <v>1</v>
      </c>
      <c r="O1184">
        <v>1</v>
      </c>
      <c r="P1184">
        <v>2</v>
      </c>
      <c r="Q1184" t="e">
        <f>VLOOKUP($A1184,'[1]SheltersALL_2.17.22'!$1:$1048576,6,0)</f>
        <v>#N/A</v>
      </c>
      <c r="R1184" t="str">
        <f>VLOOKUP($A1184, [1]FA21_Ridership!$1:$1048576,11, 0)</f>
        <v>FREMONT</v>
      </c>
      <c r="S1184" t="str">
        <f>VLOOKUP($A1184, [1]FA21_Ridership!$1:$1048576,12, 0)</f>
        <v>ALAMEDA</v>
      </c>
      <c r="T1184">
        <f>VLOOKUP($A1184, [1]FA21_Ridership!$1:$1048576,13, 0)</f>
        <v>5</v>
      </c>
      <c r="U1184">
        <f t="shared" si="91"/>
        <v>120</v>
      </c>
      <c r="V1184" s="67">
        <f t="shared" si="90"/>
        <v>0.255</v>
      </c>
      <c r="W1184">
        <v>0.83722600000000003</v>
      </c>
      <c r="X1184" s="67">
        <f t="shared" si="92"/>
        <v>0.63800000000000001</v>
      </c>
      <c r="Y1184">
        <v>0.142958</v>
      </c>
      <c r="Z1184" s="67">
        <f t="shared" si="93"/>
        <v>0.34200000000000003</v>
      </c>
      <c r="AA1184">
        <f>VLOOKUP($C1184,[1]Disability!$1:$1048576,5,FALSE)</f>
        <v>0</v>
      </c>
      <c r="AB1184" s="67">
        <f t="shared" si="94"/>
        <v>0</v>
      </c>
      <c r="AC1184" t="e">
        <f>VLOOKUP($A1184,#REF!,9,FALSE)</f>
        <v>#REF!</v>
      </c>
    </row>
    <row r="1185" spans="1:29">
      <c r="A1185">
        <v>50567</v>
      </c>
      <c r="B1185">
        <v>1184</v>
      </c>
      <c r="C1185">
        <v>901780</v>
      </c>
      <c r="D1185" t="s">
        <v>4235</v>
      </c>
      <c r="E1185" t="s">
        <v>4236</v>
      </c>
      <c r="G1185" t="e">
        <f>VLOOKUP($H1185,[1]BRT!$1:$1048576,1,0)</f>
        <v>#N/A</v>
      </c>
      <c r="H1185" t="s">
        <v>5163</v>
      </c>
      <c r="I1185">
        <v>37.522058999999999</v>
      </c>
      <c r="J1185">
        <v>-122.00075</v>
      </c>
      <c r="K1185">
        <v>720</v>
      </c>
      <c r="L1185">
        <v>60</v>
      </c>
      <c r="M1185">
        <v>1</v>
      </c>
      <c r="N1185">
        <v>1</v>
      </c>
      <c r="O1185">
        <v>1</v>
      </c>
      <c r="P1185">
        <v>2</v>
      </c>
      <c r="Q1185" t="e">
        <f>VLOOKUP($A1185,'[1]SheltersALL_2.17.22'!$1:$1048576,6,0)</f>
        <v>#N/A</v>
      </c>
      <c r="R1185" t="str">
        <f>VLOOKUP($A1185, [1]FA21_Ridership!$1:$1048576,11, 0)</f>
        <v>NEWARK</v>
      </c>
      <c r="S1185" t="str">
        <f>VLOOKUP($A1185, [1]FA21_Ridership!$1:$1048576,12, 0)</f>
        <v>ALAMEDA</v>
      </c>
      <c r="T1185">
        <f>VLOOKUP($A1185, [1]FA21_Ridership!$1:$1048576,13, 0)</f>
        <v>5</v>
      </c>
      <c r="U1185">
        <f t="shared" si="91"/>
        <v>120</v>
      </c>
      <c r="V1185" s="67">
        <f t="shared" si="90"/>
        <v>0.255</v>
      </c>
      <c r="W1185">
        <v>0.88355700000000004</v>
      </c>
      <c r="X1185" s="67">
        <f t="shared" si="92"/>
        <v>0.73599999999999999</v>
      </c>
      <c r="Y1185">
        <v>7.6774999999999996E-2</v>
      </c>
      <c r="Z1185" s="67">
        <f t="shared" si="93"/>
        <v>0.157</v>
      </c>
      <c r="AA1185">
        <f>VLOOKUP($C1185,[1]Disability!$1:$1048576,5,FALSE)</f>
        <v>0</v>
      </c>
      <c r="AB1185" s="67">
        <f t="shared" si="94"/>
        <v>0</v>
      </c>
      <c r="AC1185" t="e">
        <f>VLOOKUP($A1185,#REF!,9,FALSE)</f>
        <v>#REF!</v>
      </c>
    </row>
    <row r="1186" spans="1:29">
      <c r="A1186">
        <v>56105</v>
      </c>
      <c r="B1186">
        <v>1185</v>
      </c>
      <c r="C1186">
        <v>1502300</v>
      </c>
      <c r="D1186" t="s">
        <v>4235</v>
      </c>
      <c r="E1186" t="s">
        <v>4236</v>
      </c>
      <c r="G1186" t="e">
        <f>VLOOKUP($H1186,[1]BRT!$1:$1048576,1,0)</f>
        <v>#N/A</v>
      </c>
      <c r="H1186" t="s">
        <v>5164</v>
      </c>
      <c r="I1186">
        <v>37.684621</v>
      </c>
      <c r="J1186">
        <v>-122.14405499999999</v>
      </c>
      <c r="K1186">
        <v>960</v>
      </c>
      <c r="L1186">
        <v>60</v>
      </c>
      <c r="M1186">
        <v>1</v>
      </c>
      <c r="N1186">
        <v>1</v>
      </c>
      <c r="O1186">
        <v>1</v>
      </c>
      <c r="P1186">
        <v>2</v>
      </c>
      <c r="Q1186" t="e">
        <f>VLOOKUP($A1186,'[1]SheltersALL_2.17.22'!$1:$1048576,6,0)</f>
        <v>#N/A</v>
      </c>
      <c r="R1186" t="str">
        <f>VLOOKUP($A1186, [1]FA21_Ridership!$1:$1048576,11, 0)</f>
        <v>SAN LEANDRO</v>
      </c>
      <c r="S1186" t="str">
        <f>VLOOKUP($A1186, [1]FA21_Ridership!$1:$1048576,12, 0)</f>
        <v>ALAMEDA</v>
      </c>
      <c r="T1186">
        <f>VLOOKUP($A1186, [1]FA21_Ridership!$1:$1048576,13, 0)</f>
        <v>4</v>
      </c>
      <c r="U1186">
        <f t="shared" si="91"/>
        <v>120</v>
      </c>
      <c r="V1186" s="67">
        <f t="shared" si="90"/>
        <v>0.255</v>
      </c>
      <c r="W1186">
        <v>0.74828799999999995</v>
      </c>
      <c r="X1186" s="67">
        <f t="shared" si="92"/>
        <v>0.47499999999999998</v>
      </c>
      <c r="Y1186">
        <v>0.52682600000000002</v>
      </c>
      <c r="Z1186" s="67">
        <f t="shared" si="93"/>
        <v>0.88500000000000001</v>
      </c>
      <c r="AA1186">
        <f>VLOOKUP($C1186,[1]Disability!$1:$1048576,5,FALSE)</f>
        <v>0</v>
      </c>
      <c r="AB1186" s="67">
        <f t="shared" si="94"/>
        <v>0</v>
      </c>
      <c r="AC1186" t="e">
        <f>VLOOKUP($A1186,#REF!,9,FALSE)</f>
        <v>#REF!</v>
      </c>
    </row>
    <row r="1187" spans="1:29">
      <c r="A1187">
        <v>52269</v>
      </c>
      <c r="B1187">
        <v>1186</v>
      </c>
      <c r="C1187">
        <v>704630</v>
      </c>
      <c r="D1187" t="s">
        <v>4235</v>
      </c>
      <c r="E1187" t="s">
        <v>4236</v>
      </c>
      <c r="G1187" t="e">
        <f>VLOOKUP($H1187,[1]BRT!$1:$1048576,1,0)</f>
        <v>#N/A</v>
      </c>
      <c r="H1187" t="s">
        <v>5165</v>
      </c>
      <c r="I1187">
        <v>37.558875999999998</v>
      </c>
      <c r="J1187">
        <v>-121.99126699999999</v>
      </c>
      <c r="K1187">
        <v>720</v>
      </c>
      <c r="L1187">
        <v>60</v>
      </c>
      <c r="M1187">
        <v>1</v>
      </c>
      <c r="N1187">
        <v>1</v>
      </c>
      <c r="O1187">
        <v>1</v>
      </c>
      <c r="P1187">
        <v>2</v>
      </c>
      <c r="Q1187" t="e">
        <f>VLOOKUP($A1187,'[1]SheltersALL_2.17.22'!$1:$1048576,6,0)</f>
        <v>#N/A</v>
      </c>
      <c r="R1187" t="str">
        <f>VLOOKUP($A1187, [1]FA21_Ridership!$1:$1048576,11, 0)</f>
        <v>FREMONT</v>
      </c>
      <c r="S1187" t="str">
        <f>VLOOKUP($A1187, [1]FA21_Ridership!$1:$1048576,12, 0)</f>
        <v>ALAMEDA</v>
      </c>
      <c r="T1187">
        <f>VLOOKUP($A1187, [1]FA21_Ridership!$1:$1048576,13, 0)</f>
        <v>5</v>
      </c>
      <c r="U1187">
        <f t="shared" si="91"/>
        <v>120</v>
      </c>
      <c r="V1187" s="67">
        <f t="shared" si="90"/>
        <v>0.255</v>
      </c>
      <c r="W1187">
        <v>0.62380400000000003</v>
      </c>
      <c r="X1187" s="67">
        <f t="shared" si="92"/>
        <v>0.318</v>
      </c>
      <c r="Y1187">
        <v>0.24224999999999999</v>
      </c>
      <c r="Z1187" s="67">
        <f t="shared" si="93"/>
        <v>0.55600000000000005</v>
      </c>
      <c r="AA1187">
        <f>VLOOKUP($C1187,[1]Disability!$1:$1048576,5,FALSE)</f>
        <v>0</v>
      </c>
      <c r="AB1187" s="67">
        <f t="shared" si="94"/>
        <v>0</v>
      </c>
      <c r="AC1187" t="e">
        <f>VLOOKUP($A1187,#REF!,9,FALSE)</f>
        <v>#REF!</v>
      </c>
    </row>
    <row r="1188" spans="1:29">
      <c r="A1188">
        <v>54243</v>
      </c>
      <c r="B1188">
        <v>1187</v>
      </c>
      <c r="C1188">
        <v>704910</v>
      </c>
      <c r="D1188" t="s">
        <v>4235</v>
      </c>
      <c r="E1188" t="s">
        <v>4236</v>
      </c>
      <c r="G1188" t="e">
        <f>VLOOKUP($H1188,[1]BRT!$1:$1048576,1,0)</f>
        <v>#N/A</v>
      </c>
      <c r="H1188" t="s">
        <v>5166</v>
      </c>
      <c r="I1188">
        <v>37.560479999999998</v>
      </c>
      <c r="J1188">
        <v>-121.99421100000001</v>
      </c>
      <c r="K1188">
        <v>720</v>
      </c>
      <c r="L1188">
        <v>60</v>
      </c>
      <c r="M1188">
        <v>1</v>
      </c>
      <c r="N1188">
        <v>1</v>
      </c>
      <c r="O1188">
        <v>1</v>
      </c>
      <c r="P1188">
        <v>2</v>
      </c>
      <c r="Q1188" t="e">
        <f>VLOOKUP($A1188,'[1]SheltersALL_2.17.22'!$1:$1048576,6,0)</f>
        <v>#N/A</v>
      </c>
      <c r="R1188" t="str">
        <f>VLOOKUP($A1188, [1]FA21_Ridership!$1:$1048576,11, 0)</f>
        <v>FREMONT</v>
      </c>
      <c r="S1188" t="str">
        <f>VLOOKUP($A1188, [1]FA21_Ridership!$1:$1048576,12, 0)</f>
        <v>ALAMEDA</v>
      </c>
      <c r="T1188">
        <f>VLOOKUP($A1188, [1]FA21_Ridership!$1:$1048576,13, 0)</f>
        <v>5</v>
      </c>
      <c r="U1188">
        <f t="shared" si="91"/>
        <v>120</v>
      </c>
      <c r="V1188" s="67">
        <f t="shared" ref="V1188:V1251" si="95">_xlfn.PERCENTRANK.INC($U$2:$U$4161,U1188)</f>
        <v>0.255</v>
      </c>
      <c r="W1188">
        <v>0.62380400000000003</v>
      </c>
      <c r="X1188" s="67">
        <f t="shared" si="92"/>
        <v>0.318</v>
      </c>
      <c r="Y1188">
        <v>0.24224999999999999</v>
      </c>
      <c r="Z1188" s="67">
        <f t="shared" si="93"/>
        <v>0.55600000000000005</v>
      </c>
      <c r="AA1188">
        <f>VLOOKUP($C1188,[1]Disability!$1:$1048576,5,FALSE)</f>
        <v>0</v>
      </c>
      <c r="AB1188" s="67">
        <f t="shared" si="94"/>
        <v>0</v>
      </c>
      <c r="AC1188" t="e">
        <f>VLOOKUP($A1188,#REF!,9,FALSE)</f>
        <v>#REF!</v>
      </c>
    </row>
    <row r="1189" spans="1:29">
      <c r="A1189">
        <v>52412</v>
      </c>
      <c r="B1189">
        <v>1188</v>
      </c>
      <c r="C1189">
        <v>801800</v>
      </c>
      <c r="D1189" t="s">
        <v>4235</v>
      </c>
      <c r="E1189" t="s">
        <v>4236</v>
      </c>
      <c r="G1189" t="e">
        <f>VLOOKUP($H1189,[1]BRT!$1:$1048576,1,0)</f>
        <v>#N/A</v>
      </c>
      <c r="H1189" t="s">
        <v>4665</v>
      </c>
      <c r="I1189">
        <v>37.624609999999997</v>
      </c>
      <c r="J1189">
        <v>-122.072005</v>
      </c>
      <c r="K1189">
        <v>960</v>
      </c>
      <c r="L1189">
        <v>60</v>
      </c>
      <c r="M1189">
        <v>1</v>
      </c>
      <c r="N1189">
        <v>1</v>
      </c>
      <c r="O1189">
        <v>1</v>
      </c>
      <c r="P1189">
        <v>2</v>
      </c>
      <c r="Q1189" t="e">
        <f>VLOOKUP($A1189,'[1]SheltersALL_2.17.22'!$1:$1048576,6,0)</f>
        <v>#N/A</v>
      </c>
      <c r="R1189" t="str">
        <f>VLOOKUP($A1189, [1]FA21_Ridership!$1:$1048576,11, 0)</f>
        <v>HAYWARD</v>
      </c>
      <c r="S1189" t="str">
        <f>VLOOKUP($A1189, [1]FA21_Ridership!$1:$1048576,12, 0)</f>
        <v>ALAMEDA</v>
      </c>
      <c r="T1189">
        <f>VLOOKUP($A1189, [1]FA21_Ridership!$1:$1048576,13, 0)</f>
        <v>4</v>
      </c>
      <c r="U1189">
        <f t="shared" si="91"/>
        <v>120</v>
      </c>
      <c r="V1189" s="67">
        <f t="shared" si="95"/>
        <v>0.255</v>
      </c>
      <c r="W1189">
        <v>0.94583600000000001</v>
      </c>
      <c r="X1189" s="67">
        <f t="shared" si="92"/>
        <v>0.88900000000000001</v>
      </c>
      <c r="Y1189">
        <v>0.25204399999999999</v>
      </c>
      <c r="Z1189" s="67">
        <f t="shared" si="93"/>
        <v>0.57399999999999995</v>
      </c>
      <c r="AA1189">
        <f>VLOOKUP($C1189,[1]Disability!$1:$1048576,5,FALSE)</f>
        <v>0</v>
      </c>
      <c r="AB1189" s="67">
        <f t="shared" si="94"/>
        <v>0</v>
      </c>
      <c r="AC1189" t="e">
        <f>VLOOKUP($A1189,#REF!,9,FALSE)</f>
        <v>#REF!</v>
      </c>
    </row>
    <row r="1190" spans="1:29">
      <c r="A1190">
        <v>57441</v>
      </c>
      <c r="B1190">
        <v>1189</v>
      </c>
      <c r="C1190">
        <v>1503090</v>
      </c>
      <c r="D1190" t="s">
        <v>4235</v>
      </c>
      <c r="E1190" t="s">
        <v>4236</v>
      </c>
      <c r="G1190" t="e">
        <f>VLOOKUP($H1190,[1]BRT!$1:$1048576,1,0)</f>
        <v>#N/A</v>
      </c>
      <c r="H1190" t="s">
        <v>5167</v>
      </c>
      <c r="I1190">
        <v>37.699945999999997</v>
      </c>
      <c r="J1190">
        <v>-122.158447</v>
      </c>
      <c r="K1190">
        <v>960</v>
      </c>
      <c r="L1190">
        <v>60</v>
      </c>
      <c r="M1190">
        <v>1</v>
      </c>
      <c r="N1190">
        <v>1</v>
      </c>
      <c r="O1190">
        <v>1</v>
      </c>
      <c r="P1190">
        <v>2</v>
      </c>
      <c r="Q1190" t="e">
        <f>VLOOKUP($A1190,'[1]SheltersALL_2.17.22'!$1:$1048576,6,0)</f>
        <v>#N/A</v>
      </c>
      <c r="R1190" t="str">
        <f>VLOOKUP($A1190, [1]FA21_Ridership!$1:$1048576,11, 0)</f>
        <v>SAN LEANDRO</v>
      </c>
      <c r="S1190" t="str">
        <f>VLOOKUP($A1190, [1]FA21_Ridership!$1:$1048576,12, 0)</f>
        <v>ALAMEDA</v>
      </c>
      <c r="T1190">
        <f>VLOOKUP($A1190, [1]FA21_Ridership!$1:$1048576,13, 0)</f>
        <v>4</v>
      </c>
      <c r="U1190">
        <f t="shared" si="91"/>
        <v>120</v>
      </c>
      <c r="V1190" s="67">
        <f t="shared" si="95"/>
        <v>0.255</v>
      </c>
      <c r="W1190">
        <v>0.72550099999999995</v>
      </c>
      <c r="X1190" s="67">
        <f t="shared" si="92"/>
        <v>0.443</v>
      </c>
      <c r="Y1190">
        <v>0.204343</v>
      </c>
      <c r="Z1190" s="67">
        <f t="shared" si="93"/>
        <v>0.48499999999999999</v>
      </c>
      <c r="AA1190">
        <f>VLOOKUP($C1190,[1]Disability!$1:$1048576,5,FALSE)</f>
        <v>0</v>
      </c>
      <c r="AB1190" s="67">
        <f t="shared" si="94"/>
        <v>0</v>
      </c>
      <c r="AC1190" t="e">
        <f>VLOOKUP($A1190,#REF!,9,FALSE)</f>
        <v>#REF!</v>
      </c>
    </row>
    <row r="1191" spans="1:29">
      <c r="A1191">
        <v>54734</v>
      </c>
      <c r="B1191">
        <v>1190</v>
      </c>
      <c r="C1191">
        <v>1503490</v>
      </c>
      <c r="D1191" t="s">
        <v>4235</v>
      </c>
      <c r="E1191" t="s">
        <v>4236</v>
      </c>
      <c r="G1191" t="e">
        <f>VLOOKUP($H1191,[1]BRT!$1:$1048576,1,0)</f>
        <v>#N/A</v>
      </c>
      <c r="H1191" t="s">
        <v>5157</v>
      </c>
      <c r="I1191">
        <v>37.691313000000001</v>
      </c>
      <c r="J1191">
        <v>-122.162875</v>
      </c>
      <c r="K1191">
        <v>960</v>
      </c>
      <c r="L1191">
        <v>60</v>
      </c>
      <c r="M1191">
        <v>1</v>
      </c>
      <c r="N1191">
        <v>1</v>
      </c>
      <c r="O1191">
        <v>1</v>
      </c>
      <c r="P1191">
        <v>2</v>
      </c>
      <c r="Q1191" t="str">
        <f>VLOOKUP($A1191,'[1]SheltersALL_2.17.22'!$1:$1048576,6,0)</f>
        <v>San Leandro</v>
      </c>
      <c r="R1191" t="str">
        <f>VLOOKUP($A1191, [1]FA21_Ridership!$1:$1048576,11, 0)</f>
        <v>SAN LEANDRO</v>
      </c>
      <c r="S1191" t="str">
        <f>VLOOKUP($A1191, [1]FA21_Ridership!$1:$1048576,12, 0)</f>
        <v>ALAMEDA</v>
      </c>
      <c r="T1191">
        <f>VLOOKUP($A1191, [1]FA21_Ridership!$1:$1048576,13, 0)</f>
        <v>4</v>
      </c>
      <c r="U1191">
        <f t="shared" si="91"/>
        <v>120</v>
      </c>
      <c r="V1191" s="67">
        <f t="shared" si="95"/>
        <v>0.255</v>
      </c>
      <c r="W1191">
        <v>0.73912999999999995</v>
      </c>
      <c r="X1191" s="67">
        <f t="shared" si="92"/>
        <v>0.46</v>
      </c>
      <c r="Y1191">
        <v>0.28832999999999998</v>
      </c>
      <c r="Z1191" s="67">
        <f t="shared" si="93"/>
        <v>0.62</v>
      </c>
      <c r="AA1191">
        <f>VLOOKUP($C1191,[1]Disability!$1:$1048576,5,FALSE)</f>
        <v>0</v>
      </c>
      <c r="AB1191" s="67">
        <f t="shared" si="94"/>
        <v>0</v>
      </c>
      <c r="AC1191" t="e">
        <f>VLOOKUP($A1191,#REF!,9,FALSE)</f>
        <v>#REF!</v>
      </c>
    </row>
    <row r="1192" spans="1:29">
      <c r="A1192">
        <v>58841</v>
      </c>
      <c r="B1192">
        <v>1191</v>
      </c>
      <c r="C1192">
        <v>1502660</v>
      </c>
      <c r="D1192" t="s">
        <v>4235</v>
      </c>
      <c r="E1192" t="s">
        <v>4236</v>
      </c>
      <c r="G1192" t="e">
        <f>VLOOKUP($H1192,[1]BRT!$1:$1048576,1,0)</f>
        <v>#N/A</v>
      </c>
      <c r="H1192" t="s">
        <v>4849</v>
      </c>
      <c r="I1192">
        <v>37.701152</v>
      </c>
      <c r="J1192">
        <v>-122.149501</v>
      </c>
      <c r="K1192">
        <v>960</v>
      </c>
      <c r="L1192">
        <v>60</v>
      </c>
      <c r="M1192">
        <v>1</v>
      </c>
      <c r="N1192">
        <v>1</v>
      </c>
      <c r="O1192">
        <v>1</v>
      </c>
      <c r="P1192">
        <v>2</v>
      </c>
      <c r="Q1192" t="e">
        <f>VLOOKUP($A1192,'[1]SheltersALL_2.17.22'!$1:$1048576,6,0)</f>
        <v>#N/A</v>
      </c>
      <c r="R1192" t="str">
        <f>VLOOKUP($A1192, [1]FA21_Ridership!$1:$1048576,11, 0)</f>
        <v>SAN LEANDRO</v>
      </c>
      <c r="S1192" t="str">
        <f>VLOOKUP($A1192, [1]FA21_Ridership!$1:$1048576,12, 0)</f>
        <v>ALAMEDA</v>
      </c>
      <c r="T1192">
        <f>VLOOKUP($A1192, [1]FA21_Ridership!$1:$1048576,13, 0)</f>
        <v>4</v>
      </c>
      <c r="U1192">
        <f t="shared" si="91"/>
        <v>120</v>
      </c>
      <c r="V1192" s="67">
        <f t="shared" si="95"/>
        <v>0.255</v>
      </c>
      <c r="W1192">
        <v>0.81991800000000004</v>
      </c>
      <c r="X1192" s="67">
        <f t="shared" si="92"/>
        <v>0.61199999999999999</v>
      </c>
      <c r="Y1192">
        <v>0.55934499999999998</v>
      </c>
      <c r="Z1192" s="67">
        <f t="shared" si="93"/>
        <v>0.90400000000000003</v>
      </c>
      <c r="AA1192">
        <f>VLOOKUP($C1192,[1]Disability!$1:$1048576,5,FALSE)</f>
        <v>0</v>
      </c>
      <c r="AB1192" s="67">
        <f t="shared" si="94"/>
        <v>0</v>
      </c>
      <c r="AC1192" t="e">
        <f>VLOOKUP($A1192,#REF!,9,FALSE)</f>
        <v>#REF!</v>
      </c>
    </row>
    <row r="1193" spans="1:29">
      <c r="A1193">
        <v>58875</v>
      </c>
      <c r="B1193">
        <v>1192</v>
      </c>
      <c r="C1193">
        <v>900380</v>
      </c>
      <c r="D1193" t="s">
        <v>4235</v>
      </c>
      <c r="E1193" t="s">
        <v>4236</v>
      </c>
      <c r="G1193" t="e">
        <f>VLOOKUP($H1193,[1]BRT!$1:$1048576,1,0)</f>
        <v>#N/A</v>
      </c>
      <c r="H1193" t="s">
        <v>5168</v>
      </c>
      <c r="I1193">
        <v>37.518633000000001</v>
      </c>
      <c r="J1193">
        <v>-121.99211200000001</v>
      </c>
      <c r="K1193">
        <v>720</v>
      </c>
      <c r="L1193">
        <v>60</v>
      </c>
      <c r="M1193">
        <v>1</v>
      </c>
      <c r="N1193">
        <v>1</v>
      </c>
      <c r="O1193">
        <v>1</v>
      </c>
      <c r="P1193">
        <v>2</v>
      </c>
      <c r="Q1193" t="e">
        <f>VLOOKUP($A1193,'[1]SheltersALL_2.17.22'!$1:$1048576,6,0)</f>
        <v>#N/A</v>
      </c>
      <c r="R1193" t="str">
        <f>VLOOKUP($A1193, [1]FA21_Ridership!$1:$1048576,11, 0)</f>
        <v>NEWARK</v>
      </c>
      <c r="S1193" t="str">
        <f>VLOOKUP($A1193, [1]FA21_Ridership!$1:$1048576,12, 0)</f>
        <v>ALAMEDA</v>
      </c>
      <c r="T1193">
        <f>VLOOKUP($A1193, [1]FA21_Ridership!$1:$1048576,13, 0)</f>
        <v>5</v>
      </c>
      <c r="U1193">
        <f t="shared" si="91"/>
        <v>120</v>
      </c>
      <c r="V1193" s="67">
        <f t="shared" si="95"/>
        <v>0.255</v>
      </c>
      <c r="W1193">
        <v>0.81799999999999995</v>
      </c>
      <c r="X1193" s="67">
        <f t="shared" si="92"/>
        <v>0.60799999999999998</v>
      </c>
      <c r="Y1193">
        <v>2.8000000000000001E-2</v>
      </c>
      <c r="Z1193" s="67">
        <f t="shared" si="93"/>
        <v>3.2000000000000001E-2</v>
      </c>
      <c r="AA1193">
        <f>VLOOKUP($C1193,[1]Disability!$1:$1048576,5,FALSE)</f>
        <v>0</v>
      </c>
      <c r="AB1193" s="67">
        <f t="shared" si="94"/>
        <v>0</v>
      </c>
      <c r="AC1193" t="e">
        <f>VLOOKUP($A1193,#REF!,9,FALSE)</f>
        <v>#REF!</v>
      </c>
    </row>
    <row r="1194" spans="1:29">
      <c r="A1194">
        <v>58996</v>
      </c>
      <c r="B1194">
        <v>1193</v>
      </c>
      <c r="C1194">
        <v>100970</v>
      </c>
      <c r="D1194" t="s">
        <v>4235</v>
      </c>
      <c r="E1194" t="s">
        <v>4236</v>
      </c>
      <c r="G1194" t="e">
        <f>VLOOKUP($H1194,[1]BRT!$1:$1048576,1,0)</f>
        <v>#N/A</v>
      </c>
      <c r="H1194" t="s">
        <v>5169</v>
      </c>
      <c r="I1194">
        <v>37.781464</v>
      </c>
      <c r="J1194">
        <v>-122.27078899999999</v>
      </c>
      <c r="K1194">
        <v>960</v>
      </c>
      <c r="L1194">
        <v>60</v>
      </c>
      <c r="M1194">
        <v>1</v>
      </c>
      <c r="N1194">
        <v>1</v>
      </c>
      <c r="O1194">
        <v>1</v>
      </c>
      <c r="P1194">
        <v>2</v>
      </c>
      <c r="Q1194" t="e">
        <f>VLOOKUP($A1194,'[1]SheltersALL_2.17.22'!$1:$1048576,6,0)</f>
        <v>#N/A</v>
      </c>
      <c r="R1194" t="str">
        <f>VLOOKUP($A1194, [1]FA21_Ridership!$1:$1048576,11, 0)</f>
        <v>ALAMEDA</v>
      </c>
      <c r="S1194" t="str">
        <f>VLOOKUP($A1194, [1]FA21_Ridership!$1:$1048576,12, 0)</f>
        <v>ALAMEDA</v>
      </c>
      <c r="T1194">
        <f>VLOOKUP($A1194, [1]FA21_Ridership!$1:$1048576,13, 0)</f>
        <v>3</v>
      </c>
      <c r="U1194">
        <f t="shared" si="91"/>
        <v>120</v>
      </c>
      <c r="V1194" s="67">
        <f t="shared" si="95"/>
        <v>0.255</v>
      </c>
      <c r="W1194">
        <v>0.73538899999999996</v>
      </c>
      <c r="X1194" s="67">
        <f t="shared" si="92"/>
        <v>0.45200000000000001</v>
      </c>
      <c r="Y1194">
        <v>9.8266000000000006E-2</v>
      </c>
      <c r="Z1194" s="67">
        <f t="shared" si="93"/>
        <v>0.24</v>
      </c>
      <c r="AA1194">
        <f>VLOOKUP($C1194,[1]Disability!$1:$1048576,5,FALSE)</f>
        <v>1</v>
      </c>
      <c r="AB1194" s="67">
        <f t="shared" si="94"/>
        <v>0.72499999999999998</v>
      </c>
      <c r="AC1194" t="e">
        <f>VLOOKUP($A1194,#REF!,9,FALSE)</f>
        <v>#REF!</v>
      </c>
    </row>
    <row r="1195" spans="1:29">
      <c r="A1195">
        <v>51994</v>
      </c>
      <c r="B1195">
        <v>1194</v>
      </c>
      <c r="C1195">
        <v>9901050</v>
      </c>
      <c r="D1195" t="s">
        <v>4235</v>
      </c>
      <c r="E1195" t="s">
        <v>4236</v>
      </c>
      <c r="G1195" t="e">
        <f>VLOOKUP($H1195,[1]BRT!$1:$1048576,1,0)</f>
        <v>#N/A</v>
      </c>
      <c r="H1195" t="s">
        <v>5170</v>
      </c>
      <c r="I1195">
        <v>37.966518999999998</v>
      </c>
      <c r="J1195">
        <v>-122.30633899999999</v>
      </c>
      <c r="K1195">
        <v>719</v>
      </c>
      <c r="L1195">
        <v>60</v>
      </c>
      <c r="M1195">
        <v>1</v>
      </c>
      <c r="N1195">
        <v>1</v>
      </c>
      <c r="O1195">
        <v>1</v>
      </c>
      <c r="P1195">
        <v>2</v>
      </c>
      <c r="Q1195" t="e">
        <f>VLOOKUP($A1195,'[1]SheltersALL_2.17.22'!$1:$1048576,6,0)</f>
        <v>#N/A</v>
      </c>
      <c r="R1195" t="str">
        <f>VLOOKUP($A1195, [1]FA21_Ridership!$1:$1048576,11, 0)</f>
        <v>COUNTY-CONTRA COSTA</v>
      </c>
      <c r="S1195" t="str">
        <f>VLOOKUP($A1195, [1]FA21_Ridership!$1:$1048576,12, 0)</f>
        <v>CONTRA COSTA</v>
      </c>
      <c r="T1195">
        <f>VLOOKUP($A1195, [1]FA21_Ridership!$1:$1048576,13, 0)</f>
        <v>1</v>
      </c>
      <c r="U1195">
        <f t="shared" si="91"/>
        <v>120</v>
      </c>
      <c r="V1195" s="67">
        <f t="shared" si="95"/>
        <v>0.255</v>
      </c>
      <c r="W1195">
        <v>0.65398800000000001</v>
      </c>
      <c r="X1195" s="67">
        <f t="shared" si="92"/>
        <v>0.34200000000000003</v>
      </c>
      <c r="Y1195">
        <v>0.23006099999999999</v>
      </c>
      <c r="Z1195" s="67">
        <f t="shared" si="93"/>
        <v>0.52200000000000002</v>
      </c>
      <c r="AA1195">
        <f>VLOOKUP($C1195,[1]Disability!$1:$1048576,5,FALSE)</f>
        <v>0</v>
      </c>
      <c r="AB1195" s="67">
        <f t="shared" si="94"/>
        <v>0</v>
      </c>
      <c r="AC1195" t="e">
        <f>VLOOKUP($A1195,#REF!,9,FALSE)</f>
        <v>#REF!</v>
      </c>
    </row>
    <row r="1196" spans="1:29">
      <c r="A1196">
        <v>57507</v>
      </c>
      <c r="B1196">
        <v>1195</v>
      </c>
      <c r="C1196">
        <v>101960</v>
      </c>
      <c r="D1196" t="s">
        <v>4235</v>
      </c>
      <c r="E1196" t="s">
        <v>4236</v>
      </c>
      <c r="G1196" t="e">
        <f>VLOOKUP($H1196,[1]BRT!$1:$1048576,1,0)</f>
        <v>#N/A</v>
      </c>
      <c r="H1196" t="s">
        <v>5171</v>
      </c>
      <c r="I1196">
        <v>37.785035000000001</v>
      </c>
      <c r="J1196">
        <v>-122.27148</v>
      </c>
      <c r="K1196">
        <v>960</v>
      </c>
      <c r="L1196">
        <v>60</v>
      </c>
      <c r="M1196">
        <v>1</v>
      </c>
      <c r="N1196">
        <v>1</v>
      </c>
      <c r="O1196">
        <v>1</v>
      </c>
      <c r="P1196">
        <v>2</v>
      </c>
      <c r="Q1196" t="e">
        <f>VLOOKUP($A1196,'[1]SheltersALL_2.17.22'!$1:$1048576,6,0)</f>
        <v>#N/A</v>
      </c>
      <c r="R1196" t="str">
        <f>VLOOKUP($A1196, [1]FA21_Ridership!$1:$1048576,11, 0)</f>
        <v>ALAMEDA</v>
      </c>
      <c r="S1196" t="str">
        <f>VLOOKUP($A1196, [1]FA21_Ridership!$1:$1048576,12, 0)</f>
        <v>ALAMEDA</v>
      </c>
      <c r="T1196">
        <f>VLOOKUP($A1196, [1]FA21_Ridership!$1:$1048576,13, 0)</f>
        <v>3</v>
      </c>
      <c r="U1196">
        <f t="shared" si="91"/>
        <v>120</v>
      </c>
      <c r="V1196" s="67">
        <f t="shared" si="95"/>
        <v>0.255</v>
      </c>
      <c r="W1196">
        <v>0.73538899999999996</v>
      </c>
      <c r="X1196" s="67">
        <f t="shared" si="92"/>
        <v>0.45200000000000001</v>
      </c>
      <c r="Y1196">
        <v>9.8266000000000006E-2</v>
      </c>
      <c r="Z1196" s="67">
        <f t="shared" si="93"/>
        <v>0.24</v>
      </c>
      <c r="AA1196">
        <f>VLOOKUP($C1196,[1]Disability!$1:$1048576,5,FALSE)</f>
        <v>0</v>
      </c>
      <c r="AB1196" s="67">
        <f t="shared" si="94"/>
        <v>0</v>
      </c>
      <c r="AC1196" t="e">
        <f>VLOOKUP($A1196,#REF!,9,FALSE)</f>
        <v>#REF!</v>
      </c>
    </row>
    <row r="1197" spans="1:29">
      <c r="A1197">
        <v>54432</v>
      </c>
      <c r="B1197">
        <v>1196</v>
      </c>
      <c r="C1197">
        <v>1300610</v>
      </c>
      <c r="D1197" t="s">
        <v>4235</v>
      </c>
      <c r="E1197" t="s">
        <v>4236</v>
      </c>
      <c r="G1197" t="e">
        <f>VLOOKUP($H1197,[1]BRT!$1:$1048576,1,0)</f>
        <v>#N/A</v>
      </c>
      <c r="H1197" t="s">
        <v>5172</v>
      </c>
      <c r="I1197">
        <v>37.938507999999999</v>
      </c>
      <c r="J1197">
        <v>-122.35701</v>
      </c>
      <c r="K1197">
        <v>838</v>
      </c>
      <c r="L1197">
        <v>60</v>
      </c>
      <c r="M1197">
        <v>1</v>
      </c>
      <c r="N1197">
        <v>1</v>
      </c>
      <c r="O1197">
        <v>1</v>
      </c>
      <c r="P1197">
        <v>2</v>
      </c>
      <c r="Q1197" t="e">
        <f>VLOOKUP($A1197,'[1]SheltersALL_2.17.22'!$1:$1048576,6,0)</f>
        <v>#N/A</v>
      </c>
      <c r="R1197" t="str">
        <f>VLOOKUP($A1197, [1]FA21_Ridership!$1:$1048576,11, 0)</f>
        <v>RICHMOND</v>
      </c>
      <c r="S1197" t="str">
        <f>VLOOKUP($A1197, [1]FA21_Ridership!$1:$1048576,12, 0)</f>
        <v>CONTRA COSTA</v>
      </c>
      <c r="T1197">
        <f>VLOOKUP($A1197, [1]FA21_Ridership!$1:$1048576,13, 0)</f>
        <v>1</v>
      </c>
      <c r="U1197">
        <f t="shared" si="91"/>
        <v>120</v>
      </c>
      <c r="V1197" s="67">
        <f t="shared" si="95"/>
        <v>0.255</v>
      </c>
      <c r="W1197">
        <v>0.95234600000000003</v>
      </c>
      <c r="X1197" s="67">
        <f t="shared" si="92"/>
        <v>0.90700000000000003</v>
      </c>
      <c r="Y1197">
        <v>0.51747200000000004</v>
      </c>
      <c r="Z1197" s="67">
        <f t="shared" si="93"/>
        <v>0.874</v>
      </c>
      <c r="AA1197">
        <f>VLOOKUP($C1197,[1]Disability!$1:$1048576,5,FALSE)</f>
        <v>5</v>
      </c>
      <c r="AB1197" s="67">
        <f t="shared" si="94"/>
        <v>0.98599999999999999</v>
      </c>
      <c r="AC1197" t="e">
        <f>VLOOKUP($A1197,#REF!,9,FALSE)</f>
        <v>#REF!</v>
      </c>
    </row>
    <row r="1198" spans="1:29">
      <c r="A1198">
        <v>54561</v>
      </c>
      <c r="B1198">
        <v>1197</v>
      </c>
      <c r="C1198">
        <v>9801530</v>
      </c>
      <c r="D1198" t="s">
        <v>4235</v>
      </c>
      <c r="E1198" t="s">
        <v>4236</v>
      </c>
      <c r="G1198" t="e">
        <f>VLOOKUP($H1198,[1]BRT!$1:$1048576,1,0)</f>
        <v>#N/A</v>
      </c>
      <c r="H1198" t="s">
        <v>4346</v>
      </c>
      <c r="I1198">
        <v>37.684145999999998</v>
      </c>
      <c r="J1198">
        <v>-122.077065</v>
      </c>
      <c r="K1198">
        <v>958</v>
      </c>
      <c r="L1198">
        <v>60</v>
      </c>
      <c r="M1198">
        <v>1</v>
      </c>
      <c r="N1198">
        <v>1</v>
      </c>
      <c r="O1198">
        <v>1</v>
      </c>
      <c r="P1198">
        <v>2</v>
      </c>
      <c r="Q1198" t="e">
        <f>VLOOKUP($A1198,'[1]SheltersALL_2.17.22'!$1:$1048576,6,0)</f>
        <v>#N/A</v>
      </c>
      <c r="R1198" t="str">
        <f>VLOOKUP($A1198, [1]FA21_Ridership!$1:$1048576,11, 0)</f>
        <v>COUNTY-ALAMEDA</v>
      </c>
      <c r="S1198" t="str">
        <f>VLOOKUP($A1198, [1]FA21_Ridership!$1:$1048576,12, 0)</f>
        <v>ALAMEDA</v>
      </c>
      <c r="T1198">
        <f>VLOOKUP($A1198, [1]FA21_Ridership!$1:$1048576,13, 0)</f>
        <v>4</v>
      </c>
      <c r="U1198">
        <f t="shared" si="91"/>
        <v>120</v>
      </c>
      <c r="V1198" s="67">
        <f t="shared" si="95"/>
        <v>0.255</v>
      </c>
      <c r="W1198">
        <v>0.73955400000000004</v>
      </c>
      <c r="X1198" s="67">
        <f t="shared" si="92"/>
        <v>0.46200000000000002</v>
      </c>
      <c r="Y1198">
        <v>0.233547</v>
      </c>
      <c r="Z1198" s="67">
        <f t="shared" si="93"/>
        <v>0.52900000000000003</v>
      </c>
      <c r="AA1198">
        <f>VLOOKUP($C1198,[1]Disability!$1:$1048576,5,FALSE)</f>
        <v>2</v>
      </c>
      <c r="AB1198" s="67">
        <f t="shared" si="94"/>
        <v>0.91600000000000004</v>
      </c>
      <c r="AC1198" t="e">
        <f>VLOOKUP($A1198,#REF!,9,FALSE)</f>
        <v>#REF!</v>
      </c>
    </row>
    <row r="1199" spans="1:29">
      <c r="A1199">
        <v>54670</v>
      </c>
      <c r="B1199">
        <v>1198</v>
      </c>
      <c r="C1199">
        <v>302490</v>
      </c>
      <c r="D1199" t="s">
        <v>4235</v>
      </c>
      <c r="E1199" t="s">
        <v>4236</v>
      </c>
      <c r="G1199" t="e">
        <f>VLOOKUP($H1199,[1]BRT!$1:$1048576,1,0)</f>
        <v>#N/A</v>
      </c>
      <c r="H1199" t="s">
        <v>5173</v>
      </c>
      <c r="I1199">
        <v>37.878556000000003</v>
      </c>
      <c r="J1199">
        <v>-122.26083199999999</v>
      </c>
      <c r="K1199">
        <v>661</v>
      </c>
      <c r="L1199">
        <v>60</v>
      </c>
      <c r="M1199">
        <v>1</v>
      </c>
      <c r="N1199">
        <v>1</v>
      </c>
      <c r="O1199">
        <v>1</v>
      </c>
      <c r="P1199">
        <v>2</v>
      </c>
      <c r="Q1199" t="e">
        <f>VLOOKUP($A1199,'[1]SheltersALL_2.17.22'!$1:$1048576,6,0)</f>
        <v>#N/A</v>
      </c>
      <c r="R1199" t="str">
        <f>VLOOKUP($A1199, [1]FA21_Ridership!$1:$1048576,11, 0)</f>
        <v>BERKELEY</v>
      </c>
      <c r="S1199" t="str">
        <f>VLOOKUP($A1199, [1]FA21_Ridership!$1:$1048576,12, 0)</f>
        <v>ALAMEDA</v>
      </c>
      <c r="T1199">
        <f>VLOOKUP($A1199, [1]FA21_Ridership!$1:$1048576,13, 0)</f>
        <v>2</v>
      </c>
      <c r="U1199">
        <f t="shared" si="91"/>
        <v>120</v>
      </c>
      <c r="V1199" s="67">
        <f t="shared" si="95"/>
        <v>0.255</v>
      </c>
      <c r="W1199">
        <v>0.33033499999999999</v>
      </c>
      <c r="X1199" s="67">
        <f t="shared" si="92"/>
        <v>8.7999999999999995E-2</v>
      </c>
      <c r="Y1199">
        <v>0.25462200000000001</v>
      </c>
      <c r="Z1199" s="67">
        <f t="shared" si="93"/>
        <v>0.57799999999999996</v>
      </c>
      <c r="AA1199">
        <f>VLOOKUP($C1199,[1]Disability!$1:$1048576,5,FALSE)</f>
        <v>0</v>
      </c>
      <c r="AB1199" s="67">
        <f t="shared" si="94"/>
        <v>0</v>
      </c>
      <c r="AC1199" t="e">
        <f>VLOOKUP($A1199,#REF!,9,FALSE)</f>
        <v>#REF!</v>
      </c>
    </row>
    <row r="1200" spans="1:29">
      <c r="A1200">
        <v>51988</v>
      </c>
      <c r="B1200">
        <v>1199</v>
      </c>
      <c r="C1200">
        <v>802920</v>
      </c>
      <c r="D1200" t="s">
        <v>4235</v>
      </c>
      <c r="E1200" t="s">
        <v>4236</v>
      </c>
      <c r="G1200" t="e">
        <f>VLOOKUP($H1200,[1]BRT!$1:$1048576,1,0)</f>
        <v>#N/A</v>
      </c>
      <c r="H1200" t="s">
        <v>5174</v>
      </c>
      <c r="I1200">
        <v>37.617376</v>
      </c>
      <c r="J1200">
        <v>-122.069422</v>
      </c>
      <c r="K1200">
        <v>961</v>
      </c>
      <c r="L1200">
        <v>60</v>
      </c>
      <c r="M1200">
        <v>1</v>
      </c>
      <c r="N1200">
        <v>1</v>
      </c>
      <c r="O1200">
        <v>1</v>
      </c>
      <c r="P1200">
        <v>2</v>
      </c>
      <c r="Q1200" t="e">
        <f>VLOOKUP($A1200,'[1]SheltersALL_2.17.22'!$1:$1048576,6,0)</f>
        <v>#N/A</v>
      </c>
      <c r="R1200" t="str">
        <f>VLOOKUP($A1200, [1]FA21_Ridership!$1:$1048576,11, 0)</f>
        <v>HAYWARD</v>
      </c>
      <c r="S1200" t="str">
        <f>VLOOKUP($A1200, [1]FA21_Ridership!$1:$1048576,12, 0)</f>
        <v>ALAMEDA</v>
      </c>
      <c r="T1200">
        <f>VLOOKUP($A1200, [1]FA21_Ridership!$1:$1048576,13, 0)</f>
        <v>4</v>
      </c>
      <c r="U1200">
        <f t="shared" si="91"/>
        <v>120</v>
      </c>
      <c r="V1200" s="67">
        <f t="shared" si="95"/>
        <v>0.255</v>
      </c>
      <c r="W1200">
        <v>0.75361400000000001</v>
      </c>
      <c r="X1200" s="67">
        <f t="shared" si="92"/>
        <v>0.48</v>
      </c>
      <c r="Y1200">
        <v>0.15021999999999999</v>
      </c>
      <c r="Z1200" s="67">
        <f t="shared" si="93"/>
        <v>0.35899999999999999</v>
      </c>
      <c r="AA1200">
        <f>VLOOKUP($C1200,[1]Disability!$1:$1048576,5,FALSE)</f>
        <v>0</v>
      </c>
      <c r="AB1200" s="67">
        <f t="shared" si="94"/>
        <v>0</v>
      </c>
      <c r="AC1200" t="e">
        <f>VLOOKUP($A1200,#REF!,9,FALSE)</f>
        <v>#REF!</v>
      </c>
    </row>
    <row r="1201" spans="1:29">
      <c r="A1201">
        <v>57922</v>
      </c>
      <c r="B1201">
        <v>1200</v>
      </c>
      <c r="C1201">
        <v>1004310</v>
      </c>
      <c r="D1201" t="s">
        <v>4235</v>
      </c>
      <c r="E1201" t="s">
        <v>4236</v>
      </c>
      <c r="G1201" t="e">
        <f>VLOOKUP($H1201,[1]BRT!$1:$1048576,1,0)</f>
        <v>#N/A</v>
      </c>
      <c r="H1201" t="s">
        <v>5175</v>
      </c>
      <c r="I1201">
        <v>37.750624000000002</v>
      </c>
      <c r="J1201">
        <v>-122.171932</v>
      </c>
      <c r="K1201">
        <v>1020</v>
      </c>
      <c r="L1201">
        <v>20</v>
      </c>
      <c r="M1201">
        <v>3</v>
      </c>
      <c r="N1201">
        <v>2</v>
      </c>
      <c r="O1201">
        <v>4</v>
      </c>
      <c r="P1201">
        <v>6</v>
      </c>
      <c r="Q1201" t="e">
        <f>VLOOKUP($A1201,'[1]SheltersALL_2.17.22'!$1:$1048576,6,0)</f>
        <v>#N/A</v>
      </c>
      <c r="R1201" t="str">
        <f>VLOOKUP($A1201, [1]FA21_Ridership!$1:$1048576,11, 0)</f>
        <v>OAKLAND</v>
      </c>
      <c r="S1201" t="str">
        <f>VLOOKUP($A1201, [1]FA21_Ridership!$1:$1048576,12, 0)</f>
        <v>ALAMEDA</v>
      </c>
      <c r="T1201">
        <f>VLOOKUP($A1201, [1]FA21_Ridership!$1:$1048576,13, 0)</f>
        <v>3</v>
      </c>
      <c r="U1201">
        <f t="shared" si="91"/>
        <v>120</v>
      </c>
      <c r="V1201" s="67">
        <f t="shared" si="95"/>
        <v>0.255</v>
      </c>
      <c r="W1201">
        <v>0.97608700000000004</v>
      </c>
      <c r="X1201" s="67">
        <f t="shared" si="92"/>
        <v>0.95599999999999996</v>
      </c>
      <c r="Y1201">
        <v>0.52173899999999995</v>
      </c>
      <c r="Z1201" s="67">
        <f t="shared" si="93"/>
        <v>0.878</v>
      </c>
      <c r="AA1201">
        <f>VLOOKUP($C1201,[1]Disability!$1:$1048576,5,FALSE)</f>
        <v>0</v>
      </c>
      <c r="AB1201" s="67">
        <f t="shared" si="94"/>
        <v>0</v>
      </c>
      <c r="AC1201" t="e">
        <f>VLOOKUP($A1201,#REF!,9,FALSE)</f>
        <v>#REF!</v>
      </c>
    </row>
    <row r="1202" spans="1:29">
      <c r="A1202">
        <v>55296</v>
      </c>
      <c r="B1202">
        <v>1201</v>
      </c>
      <c r="C1202">
        <v>1003130</v>
      </c>
      <c r="D1202" t="s">
        <v>4235</v>
      </c>
      <c r="E1202" t="s">
        <v>4236</v>
      </c>
      <c r="G1202" t="e">
        <f>VLOOKUP($H1202,[1]BRT!$1:$1048576,1,0)</f>
        <v>#N/A</v>
      </c>
      <c r="H1202" t="s">
        <v>5176</v>
      </c>
      <c r="I1202">
        <v>37.755203000000002</v>
      </c>
      <c r="J1202">
        <v>-122.20522200000001</v>
      </c>
      <c r="K1202">
        <v>1014</v>
      </c>
      <c r="L1202">
        <v>20</v>
      </c>
      <c r="M1202">
        <v>3</v>
      </c>
      <c r="N1202">
        <v>2</v>
      </c>
      <c r="O1202">
        <v>4</v>
      </c>
      <c r="P1202">
        <v>6</v>
      </c>
      <c r="Q1202" t="e">
        <f>VLOOKUP($A1202,'[1]SheltersALL_2.17.22'!$1:$1048576,6,0)</f>
        <v>#N/A</v>
      </c>
      <c r="R1202" t="str">
        <f>VLOOKUP($A1202, [1]FA21_Ridership!$1:$1048576,11, 0)</f>
        <v>OAKLAND</v>
      </c>
      <c r="S1202" t="str">
        <f>VLOOKUP($A1202, [1]FA21_Ridership!$1:$1048576,12, 0)</f>
        <v>ALAMEDA</v>
      </c>
      <c r="T1202">
        <f>VLOOKUP($A1202, [1]FA21_Ridership!$1:$1048576,13, 0)</f>
        <v>3</v>
      </c>
      <c r="U1202">
        <f t="shared" si="91"/>
        <v>120</v>
      </c>
      <c r="V1202" s="67">
        <f t="shared" si="95"/>
        <v>0.255</v>
      </c>
      <c r="W1202">
        <v>0.79073899999999997</v>
      </c>
      <c r="X1202" s="67">
        <f t="shared" si="92"/>
        <v>0.57299999999999995</v>
      </c>
      <c r="Y1202">
        <v>0.53606399999999998</v>
      </c>
      <c r="Z1202" s="67">
        <f t="shared" si="93"/>
        <v>0.89100000000000001</v>
      </c>
      <c r="AA1202">
        <f>VLOOKUP($C1202,[1]Disability!$1:$1048576,5,FALSE)</f>
        <v>0</v>
      </c>
      <c r="AB1202" s="67">
        <f t="shared" si="94"/>
        <v>0</v>
      </c>
      <c r="AC1202" t="e">
        <f>VLOOKUP($A1202,#REF!,9,FALSE)</f>
        <v>#REF!</v>
      </c>
    </row>
    <row r="1203" spans="1:29">
      <c r="A1203">
        <v>58802</v>
      </c>
      <c r="B1203">
        <v>1202</v>
      </c>
      <c r="C1203">
        <v>1009950</v>
      </c>
      <c r="D1203" t="s">
        <v>4235</v>
      </c>
      <c r="E1203" t="s">
        <v>4236</v>
      </c>
      <c r="G1203" t="e">
        <f>VLOOKUP($H1203,[1]BRT!$1:$1048576,1,0)</f>
        <v>#N/A</v>
      </c>
      <c r="H1203" t="s">
        <v>4741</v>
      </c>
      <c r="I1203">
        <v>37.731752999999998</v>
      </c>
      <c r="J1203">
        <v>-122.19346</v>
      </c>
      <c r="K1203">
        <v>1015</v>
      </c>
      <c r="L1203">
        <v>20</v>
      </c>
      <c r="M1203">
        <v>3</v>
      </c>
      <c r="N1203">
        <v>2</v>
      </c>
      <c r="O1203">
        <v>4</v>
      </c>
      <c r="P1203">
        <v>6</v>
      </c>
      <c r="Q1203" t="e">
        <f>VLOOKUP($A1203,'[1]SheltersALL_2.17.22'!$1:$1048576,6,0)</f>
        <v>#N/A</v>
      </c>
      <c r="R1203" t="str">
        <f>VLOOKUP($A1203, [1]FA21_Ridership!$1:$1048576,11, 0)</f>
        <v>OAKLAND</v>
      </c>
      <c r="S1203" t="str">
        <f>VLOOKUP($A1203, [1]FA21_Ridership!$1:$1048576,12, 0)</f>
        <v>ALAMEDA</v>
      </c>
      <c r="T1203">
        <f>VLOOKUP($A1203, [1]FA21_Ridership!$1:$1048576,13, 0)</f>
        <v>3</v>
      </c>
      <c r="U1203">
        <f t="shared" si="91"/>
        <v>120</v>
      </c>
      <c r="V1203" s="67">
        <f t="shared" si="95"/>
        <v>0.255</v>
      </c>
      <c r="W1203">
        <v>0.98042799999999997</v>
      </c>
      <c r="X1203" s="67">
        <f t="shared" si="92"/>
        <v>0.96699999999999997</v>
      </c>
      <c r="Y1203">
        <v>0.58981700000000004</v>
      </c>
      <c r="Z1203" s="67">
        <f t="shared" si="93"/>
        <v>0.93100000000000005</v>
      </c>
      <c r="AA1203">
        <f>VLOOKUP($C1203,[1]Disability!$1:$1048576,5,FALSE)</f>
        <v>0</v>
      </c>
      <c r="AB1203" s="67">
        <f t="shared" si="94"/>
        <v>0</v>
      </c>
      <c r="AC1203" t="e">
        <f>VLOOKUP($A1203,#REF!,9,FALSE)</f>
        <v>#REF!</v>
      </c>
    </row>
    <row r="1204" spans="1:29">
      <c r="A1204">
        <v>52340</v>
      </c>
      <c r="B1204">
        <v>1203</v>
      </c>
      <c r="C1204">
        <v>1500420</v>
      </c>
      <c r="D1204" t="s">
        <v>4235</v>
      </c>
      <c r="E1204" t="s">
        <v>4236</v>
      </c>
      <c r="G1204" t="e">
        <f>VLOOKUP($H1204,[1]BRT!$1:$1048576,1,0)</f>
        <v>#N/A</v>
      </c>
      <c r="H1204" t="s">
        <v>4931</v>
      </c>
      <c r="I1204">
        <v>37.730668000000001</v>
      </c>
      <c r="J1204">
        <v>-122.149288</v>
      </c>
      <c r="K1204">
        <v>910</v>
      </c>
      <c r="L1204">
        <v>20</v>
      </c>
      <c r="M1204">
        <v>3</v>
      </c>
      <c r="N1204">
        <v>2</v>
      </c>
      <c r="O1204">
        <v>4</v>
      </c>
      <c r="P1204">
        <v>6</v>
      </c>
      <c r="Q1204" t="e">
        <f>VLOOKUP($A1204,'[1]SheltersALL_2.17.22'!$1:$1048576,6,0)</f>
        <v>#N/A</v>
      </c>
      <c r="R1204" t="str">
        <f>VLOOKUP($A1204, [1]FA21_Ridership!$1:$1048576,11, 0)</f>
        <v>SAN LEANDRO</v>
      </c>
      <c r="S1204" t="str">
        <f>VLOOKUP($A1204, [1]FA21_Ridership!$1:$1048576,12, 0)</f>
        <v>ALAMEDA</v>
      </c>
      <c r="T1204">
        <f>VLOOKUP($A1204, [1]FA21_Ridership!$1:$1048576,13, 0)</f>
        <v>3</v>
      </c>
      <c r="U1204">
        <f t="shared" si="91"/>
        <v>120</v>
      </c>
      <c r="V1204" s="67">
        <f t="shared" si="95"/>
        <v>0.255</v>
      </c>
      <c r="W1204">
        <v>0.35084199999999999</v>
      </c>
      <c r="X1204" s="67">
        <f t="shared" si="92"/>
        <v>9.6000000000000002E-2</v>
      </c>
      <c r="Y1204">
        <v>9.7126000000000004E-2</v>
      </c>
      <c r="Z1204" s="67">
        <f t="shared" si="93"/>
        <v>0.23899999999999999</v>
      </c>
      <c r="AA1204">
        <f>VLOOKUP($C1204,[1]Disability!$1:$1048576,5,FALSE)</f>
        <v>0</v>
      </c>
      <c r="AB1204" s="67">
        <f t="shared" si="94"/>
        <v>0</v>
      </c>
      <c r="AC1204" t="e">
        <f>VLOOKUP($A1204,#REF!,9,FALSE)</f>
        <v>#REF!</v>
      </c>
    </row>
    <row r="1205" spans="1:29">
      <c r="A1205">
        <v>57871</v>
      </c>
      <c r="B1205">
        <v>1204</v>
      </c>
      <c r="C1205">
        <v>1004030</v>
      </c>
      <c r="D1205" t="s">
        <v>4235</v>
      </c>
      <c r="E1205" t="s">
        <v>4236</v>
      </c>
      <c r="G1205" t="e">
        <f>VLOOKUP($H1205,[1]BRT!$1:$1048576,1,0)</f>
        <v>#N/A</v>
      </c>
      <c r="H1205" t="s">
        <v>5177</v>
      </c>
      <c r="I1205">
        <v>37.747343000000001</v>
      </c>
      <c r="J1205">
        <v>-122.188828</v>
      </c>
      <c r="K1205">
        <v>1019</v>
      </c>
      <c r="L1205">
        <v>20</v>
      </c>
      <c r="M1205">
        <v>3</v>
      </c>
      <c r="N1205">
        <v>2</v>
      </c>
      <c r="O1205">
        <v>4</v>
      </c>
      <c r="P1205">
        <v>6</v>
      </c>
      <c r="Q1205" t="e">
        <f>VLOOKUP($A1205,'[1]SheltersALL_2.17.22'!$1:$1048576,6,0)</f>
        <v>#N/A</v>
      </c>
      <c r="R1205" t="str">
        <f>VLOOKUP($A1205, [1]FA21_Ridership!$1:$1048576,11, 0)</f>
        <v>OAKLAND</v>
      </c>
      <c r="S1205" t="str">
        <f>VLOOKUP($A1205, [1]FA21_Ridership!$1:$1048576,12, 0)</f>
        <v>ALAMEDA</v>
      </c>
      <c r="T1205">
        <f>VLOOKUP($A1205, [1]FA21_Ridership!$1:$1048576,13, 0)</f>
        <v>3</v>
      </c>
      <c r="U1205">
        <f t="shared" si="91"/>
        <v>120</v>
      </c>
      <c r="V1205" s="67">
        <f t="shared" si="95"/>
        <v>0.255</v>
      </c>
      <c r="W1205">
        <v>0.959677</v>
      </c>
      <c r="X1205" s="67">
        <f t="shared" si="92"/>
        <v>0.92100000000000004</v>
      </c>
      <c r="Y1205">
        <v>0.56653200000000004</v>
      </c>
      <c r="Z1205" s="67">
        <f t="shared" si="93"/>
        <v>0.90900000000000003</v>
      </c>
      <c r="AA1205">
        <f>VLOOKUP($C1205,[1]Disability!$1:$1048576,5,FALSE)</f>
        <v>0</v>
      </c>
      <c r="AB1205" s="67">
        <f t="shared" si="94"/>
        <v>0</v>
      </c>
      <c r="AC1205" t="e">
        <f>VLOOKUP($A1205,#REF!,9,FALSE)</f>
        <v>#REF!</v>
      </c>
    </row>
    <row r="1206" spans="1:29">
      <c r="A1206">
        <v>57702</v>
      </c>
      <c r="B1206">
        <v>1205</v>
      </c>
      <c r="C1206">
        <v>9802940</v>
      </c>
      <c r="D1206" t="s">
        <v>4235</v>
      </c>
      <c r="E1206" t="s">
        <v>4236</v>
      </c>
      <c r="G1206" t="e">
        <f>VLOOKUP($H1206,[1]BRT!$1:$1048576,1,0)</f>
        <v>#N/A</v>
      </c>
      <c r="H1206" t="s">
        <v>5178</v>
      </c>
      <c r="I1206">
        <v>37.683928999999999</v>
      </c>
      <c r="J1206">
        <v>-122.04747</v>
      </c>
      <c r="K1206">
        <v>800</v>
      </c>
      <c r="L1206">
        <v>40</v>
      </c>
      <c r="M1206">
        <v>1.5</v>
      </c>
      <c r="N1206">
        <v>1</v>
      </c>
      <c r="O1206">
        <v>2</v>
      </c>
      <c r="P1206">
        <v>3</v>
      </c>
      <c r="Q1206" t="e">
        <f>VLOOKUP($A1206,'[1]SheltersALL_2.17.22'!$1:$1048576,6,0)</f>
        <v>#N/A</v>
      </c>
      <c r="R1206" t="str">
        <f>VLOOKUP($A1206, [1]FA21_Ridership!$1:$1048576,11, 0)</f>
        <v>COUNTY-ALAMEDA</v>
      </c>
      <c r="S1206" t="str">
        <f>VLOOKUP($A1206, [1]FA21_Ridership!$1:$1048576,12, 0)</f>
        <v>ALAMEDA</v>
      </c>
      <c r="T1206">
        <f>VLOOKUP($A1206, [1]FA21_Ridership!$1:$1048576,13, 0)</f>
        <v>4</v>
      </c>
      <c r="U1206">
        <f t="shared" si="91"/>
        <v>120</v>
      </c>
      <c r="V1206" s="67">
        <f t="shared" si="95"/>
        <v>0.255</v>
      </c>
      <c r="W1206">
        <v>0.77610400000000002</v>
      </c>
      <c r="X1206" s="67">
        <f t="shared" si="92"/>
        <v>0.53600000000000003</v>
      </c>
      <c r="Y1206">
        <v>0.160273</v>
      </c>
      <c r="Z1206" s="67">
        <f t="shared" si="93"/>
        <v>0.38200000000000001</v>
      </c>
      <c r="AA1206">
        <f>VLOOKUP($C1206,[1]Disability!$1:$1048576,5,FALSE)</f>
        <v>0</v>
      </c>
      <c r="AB1206" s="67">
        <f t="shared" si="94"/>
        <v>0</v>
      </c>
      <c r="AC1206" t="e">
        <f>VLOOKUP($A1206,#REF!,9,FALSE)</f>
        <v>#REF!</v>
      </c>
    </row>
    <row r="1207" spans="1:29">
      <c r="A1207">
        <v>58450</v>
      </c>
      <c r="B1207">
        <v>1206</v>
      </c>
      <c r="C1207">
        <v>801300</v>
      </c>
      <c r="D1207" t="s">
        <v>4235</v>
      </c>
      <c r="E1207" t="s">
        <v>4236</v>
      </c>
      <c r="G1207" t="e">
        <f>VLOOKUP($H1207,[1]BRT!$1:$1048576,1,0)</f>
        <v>#N/A</v>
      </c>
      <c r="H1207" t="s">
        <v>5179</v>
      </c>
      <c r="I1207">
        <v>37.677864</v>
      </c>
      <c r="J1207">
        <v>-122.06487199999999</v>
      </c>
      <c r="K1207">
        <v>800</v>
      </c>
      <c r="L1207">
        <v>40</v>
      </c>
      <c r="M1207">
        <v>1.5</v>
      </c>
      <c r="N1207">
        <v>1</v>
      </c>
      <c r="O1207">
        <v>2</v>
      </c>
      <c r="P1207">
        <v>3</v>
      </c>
      <c r="Q1207" t="e">
        <f>VLOOKUP($A1207,'[1]SheltersALL_2.17.22'!$1:$1048576,6,0)</f>
        <v>#N/A</v>
      </c>
      <c r="R1207" t="str">
        <f>VLOOKUP($A1207, [1]FA21_Ridership!$1:$1048576,11, 0)</f>
        <v>HAYWARD</v>
      </c>
      <c r="S1207" t="str">
        <f>VLOOKUP($A1207, [1]FA21_Ridership!$1:$1048576,12, 0)</f>
        <v>ALAMEDA</v>
      </c>
      <c r="T1207">
        <f>VLOOKUP($A1207, [1]FA21_Ridership!$1:$1048576,13, 0)</f>
        <v>4</v>
      </c>
      <c r="U1207">
        <f t="shared" si="91"/>
        <v>120</v>
      </c>
      <c r="V1207" s="67">
        <f t="shared" si="95"/>
        <v>0.255</v>
      </c>
      <c r="W1207">
        <v>0.62254200000000004</v>
      </c>
      <c r="X1207" s="67">
        <f t="shared" si="92"/>
        <v>0.313</v>
      </c>
      <c r="Y1207">
        <v>0.10136199999999999</v>
      </c>
      <c r="Z1207" s="67">
        <f t="shared" si="93"/>
        <v>0.25</v>
      </c>
      <c r="AA1207">
        <f>VLOOKUP($C1207,[1]Disability!$1:$1048576,5,FALSE)</f>
        <v>0</v>
      </c>
      <c r="AB1207" s="67">
        <f t="shared" si="94"/>
        <v>0</v>
      </c>
      <c r="AC1207" t="e">
        <f>VLOOKUP($A1207,#REF!,9,FALSE)</f>
        <v>#REF!</v>
      </c>
    </row>
    <row r="1208" spans="1:29">
      <c r="A1208">
        <v>52358</v>
      </c>
      <c r="B1208">
        <v>1207</v>
      </c>
      <c r="C1208">
        <v>801370</v>
      </c>
      <c r="D1208" t="s">
        <v>4235</v>
      </c>
      <c r="E1208" t="s">
        <v>4236</v>
      </c>
      <c r="G1208" t="e">
        <f>VLOOKUP($H1208,[1]BRT!$1:$1048576,1,0)</f>
        <v>#N/A</v>
      </c>
      <c r="H1208" t="s">
        <v>5180</v>
      </c>
      <c r="I1208">
        <v>37.677038000000003</v>
      </c>
      <c r="J1208">
        <v>-122.068293</v>
      </c>
      <c r="K1208">
        <v>800</v>
      </c>
      <c r="L1208">
        <v>40</v>
      </c>
      <c r="M1208">
        <v>1.5</v>
      </c>
      <c r="N1208">
        <v>1</v>
      </c>
      <c r="O1208">
        <v>2</v>
      </c>
      <c r="P1208">
        <v>3</v>
      </c>
      <c r="Q1208" t="e">
        <f>VLOOKUP($A1208,'[1]SheltersALL_2.17.22'!$1:$1048576,6,0)</f>
        <v>#N/A</v>
      </c>
      <c r="R1208" t="str">
        <f>VLOOKUP($A1208, [1]FA21_Ridership!$1:$1048576,11, 0)</f>
        <v>HAYWARD</v>
      </c>
      <c r="S1208" t="str">
        <f>VLOOKUP($A1208, [1]FA21_Ridership!$1:$1048576,12, 0)</f>
        <v>ALAMEDA</v>
      </c>
      <c r="T1208">
        <f>VLOOKUP($A1208, [1]FA21_Ridership!$1:$1048576,13, 0)</f>
        <v>4</v>
      </c>
      <c r="U1208">
        <f t="shared" si="91"/>
        <v>120</v>
      </c>
      <c r="V1208" s="67">
        <f t="shared" si="95"/>
        <v>0.255</v>
      </c>
      <c r="W1208">
        <v>0.75851599999999997</v>
      </c>
      <c r="X1208" s="67">
        <f t="shared" si="92"/>
        <v>0.5</v>
      </c>
      <c r="Y1208">
        <v>0.19217100000000001</v>
      </c>
      <c r="Z1208" s="67">
        <f t="shared" si="93"/>
        <v>0.46200000000000002</v>
      </c>
      <c r="AA1208">
        <f>VLOOKUP($C1208,[1]Disability!$1:$1048576,5,FALSE)</f>
        <v>0</v>
      </c>
      <c r="AB1208" s="67">
        <f t="shared" si="94"/>
        <v>0</v>
      </c>
      <c r="AC1208" t="e">
        <f>VLOOKUP($A1208,#REF!,9,FALSE)</f>
        <v>#REF!</v>
      </c>
    </row>
    <row r="1209" spans="1:29">
      <c r="A1209">
        <v>55102</v>
      </c>
      <c r="B1209">
        <v>1208</v>
      </c>
      <c r="C1209">
        <v>1000650</v>
      </c>
      <c r="D1209" t="s">
        <v>4235</v>
      </c>
      <c r="E1209" t="s">
        <v>4236</v>
      </c>
      <c r="G1209" t="e">
        <f>VLOOKUP($H1209,[1]BRT!$1:$1048576,1,0)</f>
        <v>#N/A</v>
      </c>
      <c r="H1209" t="s">
        <v>5181</v>
      </c>
      <c r="I1209">
        <v>37.797386000000003</v>
      </c>
      <c r="J1209">
        <v>-122.23080299999999</v>
      </c>
      <c r="K1209">
        <v>960</v>
      </c>
      <c r="L1209">
        <v>30</v>
      </c>
      <c r="M1209">
        <v>2</v>
      </c>
      <c r="N1209">
        <v>1</v>
      </c>
      <c r="O1209">
        <v>3</v>
      </c>
      <c r="P1209">
        <v>4</v>
      </c>
      <c r="Q1209" t="e">
        <f>VLOOKUP($A1209,'[1]SheltersALL_2.17.22'!$1:$1048576,6,0)</f>
        <v>#N/A</v>
      </c>
      <c r="R1209" t="str">
        <f>VLOOKUP($A1209, [1]FA21_Ridership!$1:$1048576,11, 0)</f>
        <v>OAKLAND</v>
      </c>
      <c r="S1209" t="str">
        <f>VLOOKUP($A1209, [1]FA21_Ridership!$1:$1048576,12, 0)</f>
        <v>ALAMEDA</v>
      </c>
      <c r="T1209">
        <f>VLOOKUP($A1209, [1]FA21_Ridership!$1:$1048576,13, 0)</f>
        <v>2</v>
      </c>
      <c r="U1209">
        <f t="shared" si="91"/>
        <v>120</v>
      </c>
      <c r="V1209" s="67">
        <f t="shared" si="95"/>
        <v>0.255</v>
      </c>
      <c r="W1209">
        <v>0.854599</v>
      </c>
      <c r="X1209" s="67">
        <f t="shared" si="92"/>
        <v>0.68600000000000005</v>
      </c>
      <c r="Y1209">
        <v>0.651335</v>
      </c>
      <c r="Z1209" s="67">
        <f t="shared" si="93"/>
        <v>0.96599999999999997</v>
      </c>
      <c r="AA1209">
        <f>VLOOKUP($C1209,[1]Disability!$1:$1048576,5,FALSE)</f>
        <v>2</v>
      </c>
      <c r="AB1209" s="67">
        <f t="shared" si="94"/>
        <v>0.91600000000000004</v>
      </c>
      <c r="AC1209" t="e">
        <f>VLOOKUP($A1209,#REF!,9,FALSE)</f>
        <v>#REF!</v>
      </c>
    </row>
    <row r="1210" spans="1:29">
      <c r="A1210">
        <v>55768</v>
      </c>
      <c r="B1210">
        <v>1209</v>
      </c>
      <c r="C1210">
        <v>9900260</v>
      </c>
      <c r="D1210" t="s">
        <v>4235</v>
      </c>
      <c r="E1210" t="s">
        <v>4236</v>
      </c>
      <c r="G1210" t="e">
        <f>VLOOKUP($H1210,[1]BRT!$1:$1048576,1,0)</f>
        <v>#N/A</v>
      </c>
      <c r="H1210" t="s">
        <v>5182</v>
      </c>
      <c r="I1210">
        <v>37.913142999999998</v>
      </c>
      <c r="J1210">
        <v>-122.281324</v>
      </c>
      <c r="K1210">
        <v>629</v>
      </c>
      <c r="L1210">
        <v>30</v>
      </c>
      <c r="M1210">
        <v>2</v>
      </c>
      <c r="N1210">
        <v>1</v>
      </c>
      <c r="O1210">
        <v>3</v>
      </c>
      <c r="P1210">
        <v>4</v>
      </c>
      <c r="Q1210" t="e">
        <f>VLOOKUP($A1210,'[1]SheltersALL_2.17.22'!$1:$1048576,6,0)</f>
        <v>#N/A</v>
      </c>
      <c r="R1210" t="str">
        <f>VLOOKUP($A1210, [1]FA21_Ridership!$1:$1048576,11, 0)</f>
        <v>COUNTY-CONTRA COSTA</v>
      </c>
      <c r="S1210" t="str">
        <f>VLOOKUP($A1210, [1]FA21_Ridership!$1:$1048576,12, 0)</f>
        <v>CONTRA COSTA</v>
      </c>
      <c r="T1210">
        <f>VLOOKUP($A1210, [1]FA21_Ridership!$1:$1048576,13, 0)</f>
        <v>1</v>
      </c>
      <c r="U1210">
        <f t="shared" si="91"/>
        <v>120</v>
      </c>
      <c r="V1210" s="67">
        <f t="shared" si="95"/>
        <v>0.255</v>
      </c>
      <c r="W1210">
        <v>0.222222</v>
      </c>
      <c r="X1210" s="67">
        <f t="shared" si="92"/>
        <v>2.3E-2</v>
      </c>
      <c r="Y1210">
        <v>7.6164999999999997E-2</v>
      </c>
      <c r="Z1210" s="67">
        <f t="shared" si="93"/>
        <v>0.151</v>
      </c>
      <c r="AA1210">
        <f>VLOOKUP($C1210,[1]Disability!$1:$1048576,5,FALSE)</f>
        <v>0</v>
      </c>
      <c r="AB1210" s="67">
        <f t="shared" si="94"/>
        <v>0</v>
      </c>
      <c r="AC1210" t="e">
        <f>VLOOKUP($A1210,#REF!,9,FALSE)</f>
        <v>#REF!</v>
      </c>
    </row>
    <row r="1211" spans="1:29">
      <c r="A1211">
        <v>56280</v>
      </c>
      <c r="B1211">
        <v>1210</v>
      </c>
      <c r="C1211">
        <v>706700</v>
      </c>
      <c r="D1211" t="s">
        <v>4235</v>
      </c>
      <c r="E1211" t="s">
        <v>4236</v>
      </c>
      <c r="G1211" t="e">
        <f>VLOOKUP($H1211,[1]BRT!$1:$1048576,1,0)</f>
        <v>#N/A</v>
      </c>
      <c r="H1211" t="s">
        <v>4522</v>
      </c>
      <c r="I1211">
        <v>37.531843000000002</v>
      </c>
      <c r="J1211">
        <v>-121.93226199999999</v>
      </c>
      <c r="K1211">
        <v>991</v>
      </c>
      <c r="L1211">
        <v>30</v>
      </c>
      <c r="M1211">
        <v>2</v>
      </c>
      <c r="N1211">
        <v>1</v>
      </c>
      <c r="O1211">
        <v>3</v>
      </c>
      <c r="P1211">
        <v>4</v>
      </c>
      <c r="Q1211" t="e">
        <f>VLOOKUP($A1211,'[1]SheltersALL_2.17.22'!$1:$1048576,6,0)</f>
        <v>#N/A</v>
      </c>
      <c r="R1211" t="str">
        <f>VLOOKUP($A1211, [1]FA21_Ridership!$1:$1048576,11, 0)</f>
        <v>FREMONT</v>
      </c>
      <c r="S1211" t="str">
        <f>VLOOKUP($A1211, [1]FA21_Ridership!$1:$1048576,12, 0)</f>
        <v>ALAMEDA</v>
      </c>
      <c r="T1211">
        <f>VLOOKUP($A1211, [1]FA21_Ridership!$1:$1048576,13, 0)</f>
        <v>5</v>
      </c>
      <c r="U1211">
        <f t="shared" si="91"/>
        <v>120</v>
      </c>
      <c r="V1211" s="67">
        <f t="shared" si="95"/>
        <v>0.255</v>
      </c>
      <c r="W1211">
        <v>0.83256399999999997</v>
      </c>
      <c r="X1211" s="67">
        <f t="shared" si="92"/>
        <v>0.63</v>
      </c>
      <c r="Y1211">
        <v>9.4923999999999994E-2</v>
      </c>
      <c r="Z1211" s="67">
        <f t="shared" si="93"/>
        <v>0.22700000000000001</v>
      </c>
      <c r="AA1211">
        <f>VLOOKUP($C1211,[1]Disability!$1:$1048576,5,FALSE)</f>
        <v>0</v>
      </c>
      <c r="AB1211" s="67">
        <f t="shared" si="94"/>
        <v>0</v>
      </c>
      <c r="AC1211" t="e">
        <f>VLOOKUP($A1211,#REF!,9,FALSE)</f>
        <v>#REF!</v>
      </c>
    </row>
    <row r="1212" spans="1:29">
      <c r="A1212">
        <v>56180</v>
      </c>
      <c r="B1212">
        <v>1211</v>
      </c>
      <c r="C1212">
        <v>706640</v>
      </c>
      <c r="D1212" t="s">
        <v>4235</v>
      </c>
      <c r="E1212" t="s">
        <v>4236</v>
      </c>
      <c r="G1212" t="e">
        <f>VLOOKUP($H1212,[1]BRT!$1:$1048576,1,0)</f>
        <v>#N/A</v>
      </c>
      <c r="H1212" t="s">
        <v>5183</v>
      </c>
      <c r="I1212">
        <v>37.531059999999997</v>
      </c>
      <c r="J1212">
        <v>-121.938085</v>
      </c>
      <c r="K1212">
        <v>991</v>
      </c>
      <c r="L1212">
        <v>30</v>
      </c>
      <c r="M1212">
        <v>2</v>
      </c>
      <c r="N1212">
        <v>1</v>
      </c>
      <c r="O1212">
        <v>3</v>
      </c>
      <c r="P1212">
        <v>4</v>
      </c>
      <c r="Q1212" t="e">
        <f>VLOOKUP($A1212,'[1]SheltersALL_2.17.22'!$1:$1048576,6,0)</f>
        <v>#N/A</v>
      </c>
      <c r="R1212" t="str">
        <f>VLOOKUP($A1212, [1]FA21_Ridership!$1:$1048576,11, 0)</f>
        <v>FREMONT</v>
      </c>
      <c r="S1212" t="str">
        <f>VLOOKUP($A1212, [1]FA21_Ridership!$1:$1048576,12, 0)</f>
        <v>ALAMEDA</v>
      </c>
      <c r="T1212">
        <f>VLOOKUP($A1212, [1]FA21_Ridership!$1:$1048576,13, 0)</f>
        <v>5</v>
      </c>
      <c r="U1212">
        <f t="shared" si="91"/>
        <v>120</v>
      </c>
      <c r="V1212" s="67">
        <f t="shared" si="95"/>
        <v>0.255</v>
      </c>
      <c r="W1212">
        <v>0.82082599999999994</v>
      </c>
      <c r="X1212" s="67">
        <f t="shared" si="92"/>
        <v>0.61599999999999999</v>
      </c>
      <c r="Y1212">
        <v>7.6788999999999996E-2</v>
      </c>
      <c r="Z1212" s="67">
        <f t="shared" si="93"/>
        <v>0.16</v>
      </c>
      <c r="AA1212">
        <f>VLOOKUP($C1212,[1]Disability!$1:$1048576,5,FALSE)</f>
        <v>0</v>
      </c>
      <c r="AB1212" s="67">
        <f t="shared" si="94"/>
        <v>0</v>
      </c>
      <c r="AC1212" t="e">
        <f>VLOOKUP($A1212,#REF!,9,FALSE)</f>
        <v>#REF!</v>
      </c>
    </row>
    <row r="1213" spans="1:29">
      <c r="A1213">
        <v>51297</v>
      </c>
      <c r="B1213">
        <v>1212</v>
      </c>
      <c r="C1213">
        <v>9902800</v>
      </c>
      <c r="D1213" t="s">
        <v>4235</v>
      </c>
      <c r="E1213" t="s">
        <v>4236</v>
      </c>
      <c r="G1213" t="e">
        <f>VLOOKUP($H1213,[1]BRT!$1:$1048576,1,0)</f>
        <v>#N/A</v>
      </c>
      <c r="H1213" t="s">
        <v>5116</v>
      </c>
      <c r="I1213">
        <v>37.639139999999998</v>
      </c>
      <c r="J1213">
        <v>-122.05715499999999</v>
      </c>
      <c r="K1213">
        <v>1442</v>
      </c>
      <c r="L1213">
        <v>30</v>
      </c>
      <c r="M1213">
        <v>2</v>
      </c>
      <c r="N1213">
        <v>1</v>
      </c>
      <c r="O1213">
        <v>3</v>
      </c>
      <c r="P1213">
        <v>4</v>
      </c>
      <c r="Q1213" t="e">
        <f>VLOOKUP($A1213,'[1]SheltersALL_2.17.22'!$1:$1048576,6,0)</f>
        <v>#N/A</v>
      </c>
      <c r="R1213" t="str">
        <f>VLOOKUP($A1213, [1]FA21_Ridership!$1:$1048576,11, 0)</f>
        <v>HAYWARD</v>
      </c>
      <c r="S1213" t="str">
        <f>VLOOKUP($A1213, [1]FA21_Ridership!$1:$1048576,12, 0)</f>
        <v>ALAMEDA</v>
      </c>
      <c r="T1213">
        <f>VLOOKUP($A1213, [1]FA21_Ridership!$1:$1048576,13, 0)</f>
        <v>4</v>
      </c>
      <c r="U1213">
        <f t="shared" si="91"/>
        <v>120</v>
      </c>
      <c r="V1213" s="67">
        <f t="shared" si="95"/>
        <v>0.255</v>
      </c>
      <c r="W1213">
        <v>0.88653099999999996</v>
      </c>
      <c r="X1213" s="67">
        <f t="shared" si="92"/>
        <v>0.746</v>
      </c>
      <c r="Y1213">
        <v>0.35793399999999997</v>
      </c>
      <c r="Z1213" s="67">
        <f t="shared" si="93"/>
        <v>0.70899999999999996</v>
      </c>
      <c r="AA1213">
        <f>VLOOKUP($C1213,[1]Disability!$1:$1048576,5,FALSE)</f>
        <v>0</v>
      </c>
      <c r="AB1213" s="67">
        <f t="shared" si="94"/>
        <v>0</v>
      </c>
      <c r="AC1213" t="e">
        <f>VLOOKUP($A1213,#REF!,9,FALSE)</f>
        <v>#REF!</v>
      </c>
    </row>
    <row r="1214" spans="1:29">
      <c r="A1214">
        <v>54580</v>
      </c>
      <c r="B1214">
        <v>1213</v>
      </c>
      <c r="C1214">
        <v>703660</v>
      </c>
      <c r="D1214" t="s">
        <v>4235</v>
      </c>
      <c r="E1214" t="s">
        <v>4236</v>
      </c>
      <c r="G1214" t="e">
        <f>VLOOKUP($H1214,[1]BRT!$1:$1048576,1,0)</f>
        <v>#N/A</v>
      </c>
      <c r="H1214" t="s">
        <v>5184</v>
      </c>
      <c r="I1214">
        <v>37.537748000000001</v>
      </c>
      <c r="J1214">
        <v>-121.92241</v>
      </c>
      <c r="K1214">
        <v>870</v>
      </c>
      <c r="L1214">
        <v>30</v>
      </c>
      <c r="M1214">
        <v>2</v>
      </c>
      <c r="N1214">
        <v>1</v>
      </c>
      <c r="O1214">
        <v>3</v>
      </c>
      <c r="P1214">
        <v>4</v>
      </c>
      <c r="Q1214" t="e">
        <f>VLOOKUP($A1214,'[1]SheltersALL_2.17.22'!$1:$1048576,6,0)</f>
        <v>#N/A</v>
      </c>
      <c r="R1214" t="str">
        <f>VLOOKUP($A1214, [1]FA21_Ridership!$1:$1048576,11, 0)</f>
        <v>FREMONT</v>
      </c>
      <c r="S1214" t="str">
        <f>VLOOKUP($A1214, [1]FA21_Ridership!$1:$1048576,12, 0)</f>
        <v>ALAMEDA</v>
      </c>
      <c r="T1214">
        <f>VLOOKUP($A1214, [1]FA21_Ridership!$1:$1048576,13, 0)</f>
        <v>5</v>
      </c>
      <c r="U1214">
        <f t="shared" si="91"/>
        <v>120</v>
      </c>
      <c r="V1214" s="67">
        <f t="shared" si="95"/>
        <v>0.255</v>
      </c>
      <c r="W1214">
        <v>0.81015800000000004</v>
      </c>
      <c r="X1214" s="67">
        <f t="shared" si="92"/>
        <v>0.59599999999999997</v>
      </c>
      <c r="Y1214">
        <v>5.0437999999999997E-2</v>
      </c>
      <c r="Z1214" s="67">
        <f t="shared" si="93"/>
        <v>7.9000000000000001E-2</v>
      </c>
      <c r="AA1214">
        <f>VLOOKUP($C1214,[1]Disability!$1:$1048576,5,FALSE)</f>
        <v>0</v>
      </c>
      <c r="AB1214" s="67">
        <f t="shared" si="94"/>
        <v>0</v>
      </c>
      <c r="AC1214" t="e">
        <f>VLOOKUP($A1214,#REF!,9,FALSE)</f>
        <v>#REF!</v>
      </c>
    </row>
    <row r="1215" spans="1:29">
      <c r="A1215">
        <v>56998</v>
      </c>
      <c r="B1215">
        <v>1214</v>
      </c>
      <c r="C1215">
        <v>1301390</v>
      </c>
      <c r="D1215" t="s">
        <v>4235</v>
      </c>
      <c r="E1215" t="s">
        <v>4236</v>
      </c>
      <c r="G1215" t="e">
        <f>VLOOKUP($H1215,[1]BRT!$1:$1048576,1,0)</f>
        <v>#N/A</v>
      </c>
      <c r="H1215" t="s">
        <v>5185</v>
      </c>
      <c r="I1215">
        <v>37.925314</v>
      </c>
      <c r="J1215">
        <v>-122.340154</v>
      </c>
      <c r="K1215">
        <v>1206</v>
      </c>
      <c r="L1215">
        <v>30</v>
      </c>
      <c r="M1215">
        <v>2</v>
      </c>
      <c r="N1215">
        <v>1</v>
      </c>
      <c r="O1215">
        <v>3</v>
      </c>
      <c r="P1215">
        <v>4</v>
      </c>
      <c r="Q1215" t="e">
        <f>VLOOKUP($A1215,'[1]SheltersALL_2.17.22'!$1:$1048576,6,0)</f>
        <v>#N/A</v>
      </c>
      <c r="R1215" t="str">
        <f>VLOOKUP($A1215, [1]FA21_Ridership!$1:$1048576,11, 0)</f>
        <v>RICHMOND</v>
      </c>
      <c r="S1215" t="str">
        <f>VLOOKUP($A1215, [1]FA21_Ridership!$1:$1048576,12, 0)</f>
        <v>CONTRA COSTA</v>
      </c>
      <c r="T1215">
        <f>VLOOKUP($A1215, [1]FA21_Ridership!$1:$1048576,13, 0)</f>
        <v>1</v>
      </c>
      <c r="U1215">
        <f t="shared" si="91"/>
        <v>120</v>
      </c>
      <c r="V1215" s="67">
        <f t="shared" si="95"/>
        <v>0.255</v>
      </c>
      <c r="W1215">
        <v>0.98475199999999996</v>
      </c>
      <c r="X1215" s="67">
        <f t="shared" si="92"/>
        <v>0.97699999999999998</v>
      </c>
      <c r="Y1215">
        <v>0.435197</v>
      </c>
      <c r="Z1215" s="67">
        <f t="shared" si="93"/>
        <v>0.80500000000000005</v>
      </c>
      <c r="AA1215">
        <f>VLOOKUP($C1215,[1]Disability!$1:$1048576,5,FALSE)</f>
        <v>0</v>
      </c>
      <c r="AB1215" s="67">
        <f t="shared" si="94"/>
        <v>0</v>
      </c>
      <c r="AC1215" t="e">
        <f>VLOOKUP($A1215,#REF!,9,FALSE)</f>
        <v>#REF!</v>
      </c>
    </row>
    <row r="1216" spans="1:29">
      <c r="A1216">
        <v>59260</v>
      </c>
      <c r="B1216">
        <v>1215</v>
      </c>
      <c r="C1216">
        <v>1013820</v>
      </c>
      <c r="D1216" t="s">
        <v>4235</v>
      </c>
      <c r="E1216" t="s">
        <v>4236</v>
      </c>
      <c r="G1216" t="e">
        <f>VLOOKUP($H1216,[1]BRT!$1:$1048576,1,0)</f>
        <v>#N/A</v>
      </c>
      <c r="H1216" t="s">
        <v>5186</v>
      </c>
      <c r="I1216">
        <v>37.814853999999997</v>
      </c>
      <c r="J1216">
        <v>-122.238208</v>
      </c>
      <c r="K1216">
        <v>968</v>
      </c>
      <c r="L1216">
        <v>30</v>
      </c>
      <c r="M1216">
        <v>2</v>
      </c>
      <c r="N1216">
        <v>1</v>
      </c>
      <c r="O1216">
        <v>3</v>
      </c>
      <c r="P1216">
        <v>4</v>
      </c>
      <c r="Q1216" t="e">
        <f>VLOOKUP($A1216,'[1]SheltersALL_2.17.22'!$1:$1048576,6,0)</f>
        <v>#N/A</v>
      </c>
      <c r="R1216" t="str">
        <f>VLOOKUP($A1216, [1]FA21_Ridership!$1:$1048576,11, 0)</f>
        <v>OAKLAND</v>
      </c>
      <c r="S1216" t="str">
        <f>VLOOKUP($A1216, [1]FA21_Ridership!$1:$1048576,12, 0)</f>
        <v>ALAMEDA</v>
      </c>
      <c r="T1216">
        <f>VLOOKUP($A1216, [1]FA21_Ridership!$1:$1048576,13, 0)</f>
        <v>2</v>
      </c>
      <c r="U1216">
        <f t="shared" si="91"/>
        <v>120</v>
      </c>
      <c r="V1216" s="67">
        <f t="shared" si="95"/>
        <v>0.255</v>
      </c>
      <c r="W1216">
        <v>0.43536399999999997</v>
      </c>
      <c r="X1216" s="67">
        <f t="shared" si="92"/>
        <v>0.14899999999999999</v>
      </c>
      <c r="Y1216">
        <v>6.5379000000000007E-2</v>
      </c>
      <c r="Z1216" s="67">
        <f t="shared" si="93"/>
        <v>0.121</v>
      </c>
      <c r="AA1216">
        <f>VLOOKUP($C1216,[1]Disability!$1:$1048576,5,FALSE)</f>
        <v>0</v>
      </c>
      <c r="AB1216" s="67">
        <f t="shared" si="94"/>
        <v>0</v>
      </c>
      <c r="AC1216" t="e">
        <f>VLOOKUP($A1216,#REF!,9,FALSE)</f>
        <v>#REF!</v>
      </c>
    </row>
    <row r="1217" spans="1:29">
      <c r="A1217">
        <v>56003</v>
      </c>
      <c r="B1217">
        <v>1216</v>
      </c>
      <c r="C1217">
        <v>702160</v>
      </c>
      <c r="D1217" t="s">
        <v>4235</v>
      </c>
      <c r="E1217" t="s">
        <v>4236</v>
      </c>
      <c r="G1217" t="e">
        <f>VLOOKUP($H1217,[1]BRT!$1:$1048576,1,0)</f>
        <v>#N/A</v>
      </c>
      <c r="H1217" t="s">
        <v>5187</v>
      </c>
      <c r="I1217">
        <v>37.527569999999997</v>
      </c>
      <c r="J1217">
        <v>-121.958371</v>
      </c>
      <c r="K1217">
        <v>782</v>
      </c>
      <c r="L1217">
        <v>30</v>
      </c>
      <c r="M1217">
        <v>2</v>
      </c>
      <c r="N1217">
        <v>1</v>
      </c>
      <c r="O1217">
        <v>3</v>
      </c>
      <c r="P1217">
        <v>4</v>
      </c>
      <c r="Q1217" t="e">
        <f>VLOOKUP($A1217,'[1]SheltersALL_2.17.22'!$1:$1048576,6,0)</f>
        <v>#N/A</v>
      </c>
      <c r="R1217" t="str">
        <f>VLOOKUP($A1217, [1]FA21_Ridership!$1:$1048576,11, 0)</f>
        <v>FREMONT</v>
      </c>
      <c r="S1217" t="str">
        <f>VLOOKUP($A1217, [1]FA21_Ridership!$1:$1048576,12, 0)</f>
        <v>ALAMEDA</v>
      </c>
      <c r="T1217">
        <f>VLOOKUP($A1217, [1]FA21_Ridership!$1:$1048576,13, 0)</f>
        <v>5</v>
      </c>
      <c r="U1217">
        <f t="shared" si="91"/>
        <v>120</v>
      </c>
      <c r="V1217" s="67">
        <f t="shared" si="95"/>
        <v>0.255</v>
      </c>
      <c r="W1217">
        <v>0.89078199999999996</v>
      </c>
      <c r="X1217" s="67">
        <f t="shared" si="92"/>
        <v>0.752</v>
      </c>
      <c r="Y1217">
        <v>4.0079999999999998E-2</v>
      </c>
      <c r="Z1217" s="67">
        <f t="shared" si="93"/>
        <v>0.05</v>
      </c>
      <c r="AA1217">
        <f>VLOOKUP($C1217,[1]Disability!$1:$1048576,5,FALSE)</f>
        <v>0</v>
      </c>
      <c r="AB1217" s="67">
        <f t="shared" si="94"/>
        <v>0</v>
      </c>
      <c r="AC1217" t="e">
        <f>VLOOKUP($A1217,#REF!,9,FALSE)</f>
        <v>#REF!</v>
      </c>
    </row>
    <row r="1218" spans="1:29">
      <c r="A1218">
        <v>53045</v>
      </c>
      <c r="B1218">
        <v>1217</v>
      </c>
      <c r="C1218">
        <v>803630</v>
      </c>
      <c r="D1218" t="s">
        <v>4235</v>
      </c>
      <c r="E1218" t="s">
        <v>4236</v>
      </c>
      <c r="G1218" t="e">
        <f>VLOOKUP($H1218,[1]BRT!$1:$1048576,1,0)</f>
        <v>#N/A</v>
      </c>
      <c r="H1218" t="s">
        <v>5188</v>
      </c>
      <c r="I1218">
        <v>37.636924999999998</v>
      </c>
      <c r="J1218">
        <v>-122.055262</v>
      </c>
      <c r="K1218">
        <v>1393</v>
      </c>
      <c r="L1218">
        <v>30</v>
      </c>
      <c r="M1218">
        <v>2</v>
      </c>
      <c r="N1218">
        <v>1</v>
      </c>
      <c r="O1218">
        <v>3</v>
      </c>
      <c r="P1218">
        <v>4</v>
      </c>
      <c r="Q1218" t="str">
        <f>VLOOKUP($A1218,'[1]SheltersALL_2.17.22'!$1:$1048576,6,0)</f>
        <v>Hayward</v>
      </c>
      <c r="R1218" t="str">
        <f>VLOOKUP($A1218, [1]FA21_Ridership!$1:$1048576,11, 0)</f>
        <v>HAYWARD</v>
      </c>
      <c r="S1218" t="str">
        <f>VLOOKUP($A1218, [1]FA21_Ridership!$1:$1048576,12, 0)</f>
        <v>ALAMEDA</v>
      </c>
      <c r="T1218">
        <f>VLOOKUP($A1218, [1]FA21_Ridership!$1:$1048576,13, 0)</f>
        <v>4</v>
      </c>
      <c r="U1218">
        <f t="shared" ref="U1218:U1281" si="96">$L1218*$P1218</f>
        <v>120</v>
      </c>
      <c r="V1218" s="67">
        <f t="shared" si="95"/>
        <v>0.255</v>
      </c>
      <c r="W1218">
        <v>0.88653099999999996</v>
      </c>
      <c r="X1218" s="67">
        <f t="shared" ref="X1218:X1281" si="97">_xlfn.PERCENTRANK.INC($W$2:$W$4161,W1218)</f>
        <v>0.746</v>
      </c>
      <c r="Y1218">
        <v>0.35793399999999997</v>
      </c>
      <c r="Z1218" s="67">
        <f t="shared" ref="Z1218:Z1281" si="98">_xlfn.PERCENTRANK.INC($Y$2:$Y$4161,Y1218)</f>
        <v>0.70899999999999996</v>
      </c>
      <c r="AA1218">
        <f>VLOOKUP($C1218,[1]Disability!$1:$1048576,5,FALSE)</f>
        <v>0</v>
      </c>
      <c r="AB1218" s="67">
        <f t="shared" ref="AB1218:AB1281" si="99">_xlfn.PERCENTRANK.INC($AA$2:$AA$4163,AA1218)</f>
        <v>0</v>
      </c>
      <c r="AC1218" t="e">
        <f>VLOOKUP($A1218,#REF!,9,FALSE)</f>
        <v>#REF!</v>
      </c>
    </row>
    <row r="1219" spans="1:29">
      <c r="A1219">
        <v>51989</v>
      </c>
      <c r="B1219">
        <v>1218</v>
      </c>
      <c r="C1219">
        <v>1000050</v>
      </c>
      <c r="D1219" t="s">
        <v>4235</v>
      </c>
      <c r="E1219" t="s">
        <v>4236</v>
      </c>
      <c r="G1219" t="e">
        <f>VLOOKUP($H1219,[1]BRT!$1:$1048576,1,0)</f>
        <v>#N/A</v>
      </c>
      <c r="H1219" t="s">
        <v>5189</v>
      </c>
      <c r="I1219">
        <v>37.742086</v>
      </c>
      <c r="J1219">
        <v>-122.15940000000001</v>
      </c>
      <c r="K1219">
        <v>962</v>
      </c>
      <c r="L1219">
        <v>30</v>
      </c>
      <c r="M1219">
        <v>2</v>
      </c>
      <c r="N1219">
        <v>1</v>
      </c>
      <c r="O1219">
        <v>3</v>
      </c>
      <c r="P1219">
        <v>4</v>
      </c>
      <c r="Q1219" t="e">
        <f>VLOOKUP($A1219,'[1]SheltersALL_2.17.22'!$1:$1048576,6,0)</f>
        <v>#N/A</v>
      </c>
      <c r="R1219" t="str">
        <f>VLOOKUP($A1219, [1]FA21_Ridership!$1:$1048576,11, 0)</f>
        <v>OAKLAND</v>
      </c>
      <c r="S1219" t="str">
        <f>VLOOKUP($A1219, [1]FA21_Ridership!$1:$1048576,12, 0)</f>
        <v>ALAMEDA</v>
      </c>
      <c r="T1219">
        <f>VLOOKUP($A1219, [1]FA21_Ridership!$1:$1048576,13, 0)</f>
        <v>3</v>
      </c>
      <c r="U1219">
        <f t="shared" si="96"/>
        <v>120</v>
      </c>
      <c r="V1219" s="67">
        <f t="shared" si="95"/>
        <v>0.255</v>
      </c>
      <c r="W1219">
        <v>0.98294599999999999</v>
      </c>
      <c r="X1219" s="67">
        <f t="shared" si="97"/>
        <v>0.97299999999999998</v>
      </c>
      <c r="Y1219">
        <v>0.27364300000000003</v>
      </c>
      <c r="Z1219" s="67">
        <f t="shared" si="98"/>
        <v>0.60199999999999998</v>
      </c>
      <c r="AA1219">
        <f>VLOOKUP($C1219,[1]Disability!$1:$1048576,5,FALSE)</f>
        <v>0</v>
      </c>
      <c r="AB1219" s="67">
        <f t="shared" si="99"/>
        <v>0</v>
      </c>
      <c r="AC1219" t="e">
        <f>VLOOKUP($A1219,#REF!,9,FALSE)</f>
        <v>#REF!</v>
      </c>
    </row>
    <row r="1220" spans="1:29">
      <c r="A1220">
        <v>51765</v>
      </c>
      <c r="B1220">
        <v>1219</v>
      </c>
      <c r="C1220">
        <v>303890</v>
      </c>
      <c r="D1220" t="s">
        <v>4235</v>
      </c>
      <c r="E1220" t="s">
        <v>4236</v>
      </c>
      <c r="G1220" t="e">
        <f>VLOOKUP($H1220,[1]BRT!$1:$1048576,1,0)</f>
        <v>#N/A</v>
      </c>
      <c r="H1220" t="s">
        <v>4949</v>
      </c>
      <c r="I1220">
        <v>37.878635000000003</v>
      </c>
      <c r="J1220">
        <v>-122.266797</v>
      </c>
      <c r="K1220">
        <v>631</v>
      </c>
      <c r="L1220">
        <v>30</v>
      </c>
      <c r="M1220">
        <v>2</v>
      </c>
      <c r="N1220">
        <v>1</v>
      </c>
      <c r="O1220">
        <v>3</v>
      </c>
      <c r="P1220">
        <v>4</v>
      </c>
      <c r="Q1220" t="e">
        <f>VLOOKUP($A1220,'[1]SheltersALL_2.17.22'!$1:$1048576,6,0)</f>
        <v>#N/A</v>
      </c>
      <c r="R1220" t="str">
        <f>VLOOKUP($A1220, [1]FA21_Ridership!$1:$1048576,11, 0)</f>
        <v>BERKELEY</v>
      </c>
      <c r="S1220" t="str">
        <f>VLOOKUP($A1220, [1]FA21_Ridership!$1:$1048576,12, 0)</f>
        <v>ALAMEDA</v>
      </c>
      <c r="T1220">
        <f>VLOOKUP($A1220, [1]FA21_Ridership!$1:$1048576,13, 0)</f>
        <v>1</v>
      </c>
      <c r="U1220">
        <f t="shared" si="96"/>
        <v>120</v>
      </c>
      <c r="V1220" s="67">
        <f t="shared" si="95"/>
        <v>0.255</v>
      </c>
      <c r="W1220">
        <v>0.61444100000000001</v>
      </c>
      <c r="X1220" s="67">
        <f t="shared" si="97"/>
        <v>0.30399999999999999</v>
      </c>
      <c r="Y1220">
        <v>0.42000900000000002</v>
      </c>
      <c r="Z1220" s="67">
        <f t="shared" si="98"/>
        <v>0.78200000000000003</v>
      </c>
      <c r="AA1220">
        <f>VLOOKUP($C1220,[1]Disability!$1:$1048576,5,FALSE)</f>
        <v>1</v>
      </c>
      <c r="AB1220" s="67">
        <f t="shared" si="99"/>
        <v>0.72499999999999998</v>
      </c>
      <c r="AC1220" t="e">
        <f>VLOOKUP($A1220,#REF!,9,FALSE)</f>
        <v>#REF!</v>
      </c>
    </row>
    <row r="1221" spans="1:29">
      <c r="A1221">
        <v>55714</v>
      </c>
      <c r="B1221">
        <v>1220</v>
      </c>
      <c r="C1221">
        <v>1301170</v>
      </c>
      <c r="D1221" t="s">
        <v>4235</v>
      </c>
      <c r="E1221" t="s">
        <v>4236</v>
      </c>
      <c r="G1221" t="e">
        <f>VLOOKUP($H1221,[1]BRT!$1:$1048576,1,0)</f>
        <v>#N/A</v>
      </c>
      <c r="H1221" t="s">
        <v>5190</v>
      </c>
      <c r="I1221">
        <v>37.925303</v>
      </c>
      <c r="J1221">
        <v>-122.352896</v>
      </c>
      <c r="K1221">
        <v>780</v>
      </c>
      <c r="L1221">
        <v>30</v>
      </c>
      <c r="M1221">
        <v>2</v>
      </c>
      <c r="N1221">
        <v>1</v>
      </c>
      <c r="O1221">
        <v>3</v>
      </c>
      <c r="P1221">
        <v>4</v>
      </c>
      <c r="Q1221" t="e">
        <f>VLOOKUP($A1221,'[1]SheltersALL_2.17.22'!$1:$1048576,6,0)</f>
        <v>#N/A</v>
      </c>
      <c r="R1221" t="str">
        <f>VLOOKUP($A1221, [1]FA21_Ridership!$1:$1048576,11, 0)</f>
        <v>RICHMOND</v>
      </c>
      <c r="S1221" t="str">
        <f>VLOOKUP($A1221, [1]FA21_Ridership!$1:$1048576,12, 0)</f>
        <v>CONTRA COSTA</v>
      </c>
      <c r="T1221">
        <f>VLOOKUP($A1221, [1]FA21_Ridership!$1:$1048576,13, 0)</f>
        <v>1</v>
      </c>
      <c r="U1221">
        <f t="shared" si="96"/>
        <v>120</v>
      </c>
      <c r="V1221" s="67">
        <f t="shared" si="95"/>
        <v>0.255</v>
      </c>
      <c r="W1221">
        <v>0.93478300000000003</v>
      </c>
      <c r="X1221" s="67">
        <f t="shared" si="97"/>
        <v>0.84399999999999997</v>
      </c>
      <c r="Y1221">
        <v>0.542624</v>
      </c>
      <c r="Z1221" s="67">
        <f t="shared" si="98"/>
        <v>0.89500000000000002</v>
      </c>
      <c r="AA1221">
        <f>VLOOKUP($C1221,[1]Disability!$1:$1048576,5,FALSE)</f>
        <v>0</v>
      </c>
      <c r="AB1221" s="67">
        <f t="shared" si="99"/>
        <v>0</v>
      </c>
      <c r="AC1221" t="e">
        <f>VLOOKUP($A1221,#REF!,9,FALSE)</f>
        <v>#REF!</v>
      </c>
    </row>
    <row r="1222" spans="1:29">
      <c r="A1222">
        <v>55263</v>
      </c>
      <c r="B1222">
        <v>1221</v>
      </c>
      <c r="C1222">
        <v>1000740</v>
      </c>
      <c r="D1222" t="s">
        <v>4235</v>
      </c>
      <c r="E1222" t="s">
        <v>4236</v>
      </c>
      <c r="G1222" t="e">
        <f>VLOOKUP($H1222,[1]BRT!$1:$1048576,1,0)</f>
        <v>#N/A</v>
      </c>
      <c r="H1222" t="s">
        <v>5191</v>
      </c>
      <c r="I1222">
        <v>37.795191000000003</v>
      </c>
      <c r="J1222">
        <v>-122.23688199999999</v>
      </c>
      <c r="K1222">
        <v>960</v>
      </c>
      <c r="L1222">
        <v>30</v>
      </c>
      <c r="M1222">
        <v>2</v>
      </c>
      <c r="N1222">
        <v>1</v>
      </c>
      <c r="O1222">
        <v>3</v>
      </c>
      <c r="P1222">
        <v>4</v>
      </c>
      <c r="Q1222" t="e">
        <f>VLOOKUP($A1222,'[1]SheltersALL_2.17.22'!$1:$1048576,6,0)</f>
        <v>#N/A</v>
      </c>
      <c r="R1222" t="str">
        <f>VLOOKUP($A1222, [1]FA21_Ridership!$1:$1048576,11, 0)</f>
        <v>OAKLAND</v>
      </c>
      <c r="S1222" t="str">
        <f>VLOOKUP($A1222, [1]FA21_Ridership!$1:$1048576,12, 0)</f>
        <v>ALAMEDA</v>
      </c>
      <c r="T1222">
        <f>VLOOKUP($A1222, [1]FA21_Ridership!$1:$1048576,13, 0)</f>
        <v>2</v>
      </c>
      <c r="U1222">
        <f t="shared" si="96"/>
        <v>120</v>
      </c>
      <c r="V1222" s="67">
        <f t="shared" si="95"/>
        <v>0.255</v>
      </c>
      <c r="W1222">
        <v>0.854599</v>
      </c>
      <c r="X1222" s="67">
        <f t="shared" si="97"/>
        <v>0.68600000000000005</v>
      </c>
      <c r="Y1222">
        <v>0.651335</v>
      </c>
      <c r="Z1222" s="67">
        <f t="shared" si="98"/>
        <v>0.96599999999999997</v>
      </c>
      <c r="AA1222">
        <f>VLOOKUP($C1222,[1]Disability!$1:$1048576,5,FALSE)</f>
        <v>0</v>
      </c>
      <c r="AB1222" s="67">
        <f t="shared" si="99"/>
        <v>0</v>
      </c>
      <c r="AC1222" t="e">
        <f>VLOOKUP($A1222,#REF!,9,FALSE)</f>
        <v>#REF!</v>
      </c>
    </row>
    <row r="1223" spans="1:29">
      <c r="A1223">
        <v>52972</v>
      </c>
      <c r="B1223">
        <v>1222</v>
      </c>
      <c r="C1223">
        <v>9907890</v>
      </c>
      <c r="D1223" t="s">
        <v>4235</v>
      </c>
      <c r="E1223" t="s">
        <v>4236</v>
      </c>
      <c r="G1223" t="e">
        <f>VLOOKUP($H1223,[1]BRT!$1:$1048576,1,0)</f>
        <v>#N/A</v>
      </c>
      <c r="H1223" t="s">
        <v>5192</v>
      </c>
      <c r="I1223">
        <v>37.764664000000003</v>
      </c>
      <c r="J1223">
        <v>-122.266761</v>
      </c>
      <c r="K1223">
        <v>1030</v>
      </c>
      <c r="L1223">
        <v>30</v>
      </c>
      <c r="M1223">
        <v>2</v>
      </c>
      <c r="N1223">
        <v>1</v>
      </c>
      <c r="O1223">
        <v>3</v>
      </c>
      <c r="P1223">
        <v>4</v>
      </c>
      <c r="Q1223" t="e">
        <f>VLOOKUP($A1223,'[1]SheltersALL_2.17.22'!$1:$1048576,6,0)</f>
        <v>#N/A</v>
      </c>
      <c r="R1223" t="str">
        <f>VLOOKUP($A1223, [1]FA21_Ridership!$1:$1048576,11, 0)</f>
        <v>ALAMEDA</v>
      </c>
      <c r="S1223" t="str">
        <f>VLOOKUP($A1223, [1]FA21_Ridership!$1:$1048576,12, 0)</f>
        <v>ALAMEDA</v>
      </c>
      <c r="T1223">
        <f>VLOOKUP($A1223, [1]FA21_Ridership!$1:$1048576,13, 0)</f>
        <v>3</v>
      </c>
      <c r="U1223">
        <f t="shared" si="96"/>
        <v>120</v>
      </c>
      <c r="V1223" s="67">
        <f t="shared" si="95"/>
        <v>0.255</v>
      </c>
      <c r="W1223">
        <v>0.61352300000000004</v>
      </c>
      <c r="X1223" s="67">
        <f t="shared" si="97"/>
        <v>0.29799999999999999</v>
      </c>
      <c r="Y1223">
        <v>0.116871</v>
      </c>
      <c r="Z1223" s="67">
        <f t="shared" si="98"/>
        <v>0.29299999999999998</v>
      </c>
      <c r="AA1223">
        <f>VLOOKUP($C1223,[1]Disability!$1:$1048576,5,FALSE)</f>
        <v>0</v>
      </c>
      <c r="AB1223" s="67">
        <f t="shared" si="99"/>
        <v>0</v>
      </c>
      <c r="AC1223" t="e">
        <f>VLOOKUP($A1223,#REF!,9,FALSE)</f>
        <v>#REF!</v>
      </c>
    </row>
    <row r="1224" spans="1:29">
      <c r="A1224">
        <v>56759</v>
      </c>
      <c r="B1224">
        <v>1223</v>
      </c>
      <c r="C1224">
        <v>300680</v>
      </c>
      <c r="D1224" t="s">
        <v>4235</v>
      </c>
      <c r="E1224" t="s">
        <v>4236</v>
      </c>
      <c r="G1224" t="e">
        <f>VLOOKUP($H1224,[1]BRT!$1:$1048576,1,0)</f>
        <v>#N/A</v>
      </c>
      <c r="H1224" t="s">
        <v>4646</v>
      </c>
      <c r="I1224">
        <v>37.897156000000003</v>
      </c>
      <c r="J1224">
        <v>-122.27569200000001</v>
      </c>
      <c r="K1224">
        <v>631</v>
      </c>
      <c r="L1224">
        <v>30</v>
      </c>
      <c r="M1224">
        <v>2</v>
      </c>
      <c r="N1224">
        <v>1</v>
      </c>
      <c r="O1224">
        <v>3</v>
      </c>
      <c r="P1224">
        <v>4</v>
      </c>
      <c r="Q1224" t="e">
        <f>VLOOKUP($A1224,'[1]SheltersALL_2.17.22'!$1:$1048576,6,0)</f>
        <v>#N/A</v>
      </c>
      <c r="R1224" t="str">
        <f>VLOOKUP($A1224, [1]FA21_Ridership!$1:$1048576,11, 0)</f>
        <v>BERKELEY</v>
      </c>
      <c r="S1224" t="str">
        <f>VLOOKUP($A1224, [1]FA21_Ridership!$1:$1048576,12, 0)</f>
        <v>ALAMEDA</v>
      </c>
      <c r="T1224">
        <f>VLOOKUP($A1224, [1]FA21_Ridership!$1:$1048576,13, 0)</f>
        <v>1</v>
      </c>
      <c r="U1224">
        <f t="shared" si="96"/>
        <v>120</v>
      </c>
      <c r="V1224" s="67">
        <f t="shared" si="95"/>
        <v>0.255</v>
      </c>
      <c r="W1224">
        <v>0.34887200000000002</v>
      </c>
      <c r="X1224" s="67">
        <f t="shared" si="97"/>
        <v>9.5000000000000001E-2</v>
      </c>
      <c r="Y1224">
        <v>7.2179999999999994E-2</v>
      </c>
      <c r="Z1224" s="67">
        <f t="shared" si="98"/>
        <v>0.13800000000000001</v>
      </c>
      <c r="AA1224">
        <f>VLOOKUP($C1224,[1]Disability!$1:$1048576,5,FALSE)</f>
        <v>0</v>
      </c>
      <c r="AB1224" s="67">
        <f t="shared" si="99"/>
        <v>0</v>
      </c>
      <c r="AC1224" t="e">
        <f>VLOOKUP($A1224,#REF!,9,FALSE)</f>
        <v>#REF!</v>
      </c>
    </row>
    <row r="1225" spans="1:29">
      <c r="A1225">
        <v>56528</v>
      </c>
      <c r="B1225">
        <v>1224</v>
      </c>
      <c r="C1225">
        <v>1300650</v>
      </c>
      <c r="D1225" t="s">
        <v>4235</v>
      </c>
      <c r="E1225" t="s">
        <v>4236</v>
      </c>
      <c r="G1225" t="e">
        <f>VLOOKUP($H1225,[1]BRT!$1:$1048576,1,0)</f>
        <v>#N/A</v>
      </c>
      <c r="H1225" t="s">
        <v>5193</v>
      </c>
      <c r="I1225">
        <v>37.935696999999998</v>
      </c>
      <c r="J1225">
        <v>-122.32405799999999</v>
      </c>
      <c r="K1225">
        <v>629</v>
      </c>
      <c r="L1225">
        <v>30</v>
      </c>
      <c r="M1225">
        <v>2</v>
      </c>
      <c r="N1225">
        <v>1</v>
      </c>
      <c r="O1225">
        <v>3</v>
      </c>
      <c r="P1225">
        <v>4</v>
      </c>
      <c r="Q1225" t="e">
        <f>VLOOKUP($A1225,'[1]SheltersALL_2.17.22'!$1:$1048576,6,0)</f>
        <v>#N/A</v>
      </c>
      <c r="R1225" t="str">
        <f>VLOOKUP($A1225, [1]FA21_Ridership!$1:$1048576,11, 0)</f>
        <v>RICHMOND</v>
      </c>
      <c r="S1225" t="str">
        <f>VLOOKUP($A1225, [1]FA21_Ridership!$1:$1048576,12, 0)</f>
        <v>CONTRA COSTA</v>
      </c>
      <c r="T1225">
        <f>VLOOKUP($A1225, [1]FA21_Ridership!$1:$1048576,13, 0)</f>
        <v>1</v>
      </c>
      <c r="U1225">
        <f t="shared" si="96"/>
        <v>120</v>
      </c>
      <c r="V1225" s="67">
        <f t="shared" si="95"/>
        <v>0.255</v>
      </c>
      <c r="W1225">
        <v>0.47675800000000002</v>
      </c>
      <c r="X1225" s="67">
        <f t="shared" si="97"/>
        <v>0.17699999999999999</v>
      </c>
      <c r="Y1225">
        <v>0.11680599999999999</v>
      </c>
      <c r="Z1225" s="67">
        <f t="shared" si="98"/>
        <v>0.28999999999999998</v>
      </c>
      <c r="AA1225">
        <f>VLOOKUP($C1225,[1]Disability!$1:$1048576,5,FALSE)</f>
        <v>0</v>
      </c>
      <c r="AB1225" s="67">
        <f t="shared" si="99"/>
        <v>0</v>
      </c>
      <c r="AC1225" t="e">
        <f>VLOOKUP($A1225,#REF!,9,FALSE)</f>
        <v>#REF!</v>
      </c>
    </row>
    <row r="1226" spans="1:29">
      <c r="A1226">
        <v>52735</v>
      </c>
      <c r="B1226">
        <v>1225</v>
      </c>
      <c r="C1226">
        <v>9907130</v>
      </c>
      <c r="D1226" t="s">
        <v>4235</v>
      </c>
      <c r="E1226" t="s">
        <v>4236</v>
      </c>
      <c r="G1226" t="e">
        <f>VLOOKUP($H1226,[1]BRT!$1:$1048576,1,0)</f>
        <v>#N/A</v>
      </c>
      <c r="H1226" t="s">
        <v>5194</v>
      </c>
      <c r="I1226">
        <v>37.790748000000001</v>
      </c>
      <c r="J1226">
        <v>-122.250062</v>
      </c>
      <c r="K1226">
        <v>960</v>
      </c>
      <c r="L1226">
        <v>30</v>
      </c>
      <c r="M1226">
        <v>2</v>
      </c>
      <c r="N1226">
        <v>1</v>
      </c>
      <c r="O1226">
        <v>3</v>
      </c>
      <c r="P1226">
        <v>4</v>
      </c>
      <c r="Q1226" t="e">
        <f>VLOOKUP($A1226,'[1]SheltersALL_2.17.22'!$1:$1048576,6,0)</f>
        <v>#N/A</v>
      </c>
      <c r="R1226" t="str">
        <f>VLOOKUP($A1226, [1]FA21_Ridership!$1:$1048576,11, 0)</f>
        <v>OAKLAND</v>
      </c>
      <c r="S1226" t="str">
        <f>VLOOKUP($A1226, [1]FA21_Ridership!$1:$1048576,12, 0)</f>
        <v>ALAMEDA</v>
      </c>
      <c r="T1226">
        <f>VLOOKUP($A1226, [1]FA21_Ridership!$1:$1048576,13, 0)</f>
        <v>2</v>
      </c>
      <c r="U1226">
        <f t="shared" si="96"/>
        <v>120</v>
      </c>
      <c r="V1226" s="67">
        <f t="shared" si="95"/>
        <v>0.255</v>
      </c>
      <c r="W1226">
        <v>0.611819</v>
      </c>
      <c r="X1226" s="67">
        <f t="shared" si="97"/>
        <v>0.29599999999999999</v>
      </c>
      <c r="Y1226">
        <v>0.56778700000000004</v>
      </c>
      <c r="Z1226" s="67">
        <f t="shared" si="98"/>
        <v>0.91100000000000003</v>
      </c>
      <c r="AA1226">
        <f>VLOOKUP($C1226,[1]Disability!$1:$1048576,5,FALSE)</f>
        <v>1</v>
      </c>
      <c r="AB1226" s="67">
        <f t="shared" si="99"/>
        <v>0.72499999999999998</v>
      </c>
      <c r="AC1226" t="e">
        <f>VLOOKUP($A1226,#REF!,9,FALSE)</f>
        <v>#REF!</v>
      </c>
    </row>
    <row r="1227" spans="1:29">
      <c r="A1227">
        <v>54587</v>
      </c>
      <c r="B1227">
        <v>1226</v>
      </c>
      <c r="C1227">
        <v>500070</v>
      </c>
      <c r="D1227" t="s">
        <v>4235</v>
      </c>
      <c r="E1227" t="s">
        <v>4236</v>
      </c>
      <c r="G1227" t="e">
        <f>VLOOKUP($H1227,[1]BRT!$1:$1048576,1,0)</f>
        <v>#N/A</v>
      </c>
      <c r="H1227" t="s">
        <v>4726</v>
      </c>
      <c r="I1227">
        <v>37.922351999999997</v>
      </c>
      <c r="J1227">
        <v>-122.29249</v>
      </c>
      <c r="K1227">
        <v>629</v>
      </c>
      <c r="L1227">
        <v>30</v>
      </c>
      <c r="M1227">
        <v>2</v>
      </c>
      <c r="N1227">
        <v>1</v>
      </c>
      <c r="O1227">
        <v>3</v>
      </c>
      <c r="P1227">
        <v>4</v>
      </c>
      <c r="Q1227" t="e">
        <f>VLOOKUP($A1227,'[1]SheltersALL_2.17.22'!$1:$1048576,6,0)</f>
        <v>#N/A</v>
      </c>
      <c r="R1227" t="str">
        <f>VLOOKUP($A1227, [1]FA21_Ridership!$1:$1048576,11, 0)</f>
        <v>EL CERRITO</v>
      </c>
      <c r="S1227" t="str">
        <f>VLOOKUP($A1227, [1]FA21_Ridership!$1:$1048576,12, 0)</f>
        <v>CONTRA COSTA</v>
      </c>
      <c r="T1227">
        <f>VLOOKUP($A1227, [1]FA21_Ridership!$1:$1048576,13, 0)</f>
        <v>1</v>
      </c>
      <c r="U1227">
        <f t="shared" si="96"/>
        <v>120</v>
      </c>
      <c r="V1227" s="67">
        <f t="shared" si="95"/>
        <v>0.255</v>
      </c>
      <c r="W1227">
        <v>0.53508800000000001</v>
      </c>
      <c r="X1227" s="67">
        <f t="shared" si="97"/>
        <v>0.23</v>
      </c>
      <c r="Y1227">
        <v>0.1875</v>
      </c>
      <c r="Z1227" s="67">
        <f t="shared" si="98"/>
        <v>0.44900000000000001</v>
      </c>
      <c r="AA1227">
        <f>VLOOKUP($C1227,[1]Disability!$1:$1048576,5,FALSE)</f>
        <v>0</v>
      </c>
      <c r="AB1227" s="67">
        <f t="shared" si="99"/>
        <v>0</v>
      </c>
      <c r="AC1227" t="e">
        <f>VLOOKUP($A1227,#REF!,9,FALSE)</f>
        <v>#REF!</v>
      </c>
    </row>
    <row r="1228" spans="1:29">
      <c r="A1228">
        <v>54349</v>
      </c>
      <c r="B1228">
        <v>1227</v>
      </c>
      <c r="C1228">
        <v>1005220</v>
      </c>
      <c r="D1228" t="s">
        <v>4235</v>
      </c>
      <c r="E1228" t="s">
        <v>4236</v>
      </c>
      <c r="G1228" t="e">
        <f>VLOOKUP($H1228,[1]BRT!$1:$1048576,1,0)</f>
        <v>#N/A</v>
      </c>
      <c r="H1228" t="s">
        <v>5195</v>
      </c>
      <c r="I1228">
        <v>37.798715000000001</v>
      </c>
      <c r="J1228">
        <v>-122.22463</v>
      </c>
      <c r="K1228">
        <v>1080</v>
      </c>
      <c r="L1228">
        <v>20</v>
      </c>
      <c r="M1228">
        <v>3</v>
      </c>
      <c r="N1228">
        <v>1</v>
      </c>
      <c r="O1228">
        <v>5</v>
      </c>
      <c r="P1228">
        <v>6</v>
      </c>
      <c r="Q1228" t="e">
        <f>VLOOKUP($A1228,'[1]SheltersALL_2.17.22'!$1:$1048576,6,0)</f>
        <v>#N/A</v>
      </c>
      <c r="R1228" t="str">
        <f>VLOOKUP($A1228, [1]FA21_Ridership!$1:$1048576,11, 0)</f>
        <v>OAKLAND</v>
      </c>
      <c r="S1228" t="str">
        <f>VLOOKUP($A1228, [1]FA21_Ridership!$1:$1048576,12, 0)</f>
        <v>ALAMEDA</v>
      </c>
      <c r="T1228">
        <f>VLOOKUP($A1228, [1]FA21_Ridership!$1:$1048576,13, 0)</f>
        <v>2</v>
      </c>
      <c r="U1228">
        <f t="shared" si="96"/>
        <v>120</v>
      </c>
      <c r="V1228" s="67">
        <f t="shared" si="95"/>
        <v>0.255</v>
      </c>
      <c r="W1228">
        <v>0.73498799999999997</v>
      </c>
      <c r="X1228" s="67">
        <f t="shared" si="97"/>
        <v>0.45</v>
      </c>
      <c r="Y1228">
        <v>0.44226599999999999</v>
      </c>
      <c r="Z1228" s="67">
        <f t="shared" si="98"/>
        <v>0.81399999999999995</v>
      </c>
      <c r="AA1228">
        <f>VLOOKUP($C1228,[1]Disability!$1:$1048576,5,FALSE)</f>
        <v>1</v>
      </c>
      <c r="AB1228" s="67">
        <f t="shared" si="99"/>
        <v>0.72499999999999998</v>
      </c>
      <c r="AC1228" t="e">
        <f>VLOOKUP($A1228,#REF!,9,FALSE)</f>
        <v>#REF!</v>
      </c>
    </row>
    <row r="1229" spans="1:29">
      <c r="A1229">
        <v>52535</v>
      </c>
      <c r="B1229">
        <v>1228</v>
      </c>
      <c r="C1229">
        <v>304150</v>
      </c>
      <c r="D1229" t="s">
        <v>4235</v>
      </c>
      <c r="E1229" t="s">
        <v>4236</v>
      </c>
      <c r="G1229" t="e">
        <f>VLOOKUP($H1229,[1]BRT!$1:$1048576,1,0)</f>
        <v>#N/A</v>
      </c>
      <c r="H1229" t="s">
        <v>4899</v>
      </c>
      <c r="I1229">
        <v>37.859679</v>
      </c>
      <c r="J1229">
        <v>-122.280524</v>
      </c>
      <c r="K1229">
        <v>982</v>
      </c>
      <c r="L1229">
        <v>20</v>
      </c>
      <c r="M1229">
        <v>3</v>
      </c>
      <c r="N1229">
        <v>1</v>
      </c>
      <c r="O1229">
        <v>5</v>
      </c>
      <c r="P1229">
        <v>6</v>
      </c>
      <c r="Q1229" t="e">
        <f>VLOOKUP($A1229,'[1]SheltersALL_2.17.22'!$1:$1048576,6,0)</f>
        <v>#N/A</v>
      </c>
      <c r="R1229" t="str">
        <f>VLOOKUP($A1229, [1]FA21_Ridership!$1:$1048576,11, 0)</f>
        <v>BERKELEY</v>
      </c>
      <c r="S1229" t="str">
        <f>VLOOKUP($A1229, [1]FA21_Ridership!$1:$1048576,12, 0)</f>
        <v>ALAMEDA</v>
      </c>
      <c r="T1229">
        <f>VLOOKUP($A1229, [1]FA21_Ridership!$1:$1048576,13, 0)</f>
        <v>1</v>
      </c>
      <c r="U1229">
        <f t="shared" si="96"/>
        <v>120</v>
      </c>
      <c r="V1229" s="67">
        <f t="shared" si="95"/>
        <v>0.255</v>
      </c>
      <c r="W1229">
        <v>0.63519300000000001</v>
      </c>
      <c r="X1229" s="67">
        <f t="shared" si="97"/>
        <v>0.32900000000000001</v>
      </c>
      <c r="Y1229">
        <v>0.20171700000000001</v>
      </c>
      <c r="Z1229" s="67">
        <f t="shared" si="98"/>
        <v>0.48199999999999998</v>
      </c>
      <c r="AA1229">
        <f>VLOOKUP($C1229,[1]Disability!$1:$1048576,5,FALSE)</f>
        <v>0</v>
      </c>
      <c r="AB1229" s="67">
        <f t="shared" si="99"/>
        <v>0</v>
      </c>
      <c r="AC1229" t="e">
        <f>VLOOKUP($A1229,#REF!,9,FALSE)</f>
        <v>#REF!</v>
      </c>
    </row>
    <row r="1230" spans="1:29">
      <c r="A1230">
        <v>57873</v>
      </c>
      <c r="B1230">
        <v>1229</v>
      </c>
      <c r="C1230">
        <v>1004580</v>
      </c>
      <c r="D1230" t="s">
        <v>4235</v>
      </c>
      <c r="E1230" t="s">
        <v>4236</v>
      </c>
      <c r="G1230" t="e">
        <f>VLOOKUP($H1230,[1]BRT!$1:$1048576,1,0)</f>
        <v>#N/A</v>
      </c>
      <c r="H1230" t="s">
        <v>5196</v>
      </c>
      <c r="I1230">
        <v>37.739654999999999</v>
      </c>
      <c r="J1230">
        <v>-122.179328</v>
      </c>
      <c r="K1230">
        <v>1020</v>
      </c>
      <c r="L1230">
        <v>20</v>
      </c>
      <c r="M1230">
        <v>3</v>
      </c>
      <c r="N1230">
        <v>1</v>
      </c>
      <c r="O1230">
        <v>5</v>
      </c>
      <c r="P1230">
        <v>6</v>
      </c>
      <c r="Q1230" t="e">
        <f>VLOOKUP($A1230,'[1]SheltersALL_2.17.22'!$1:$1048576,6,0)</f>
        <v>#N/A</v>
      </c>
      <c r="R1230" t="str">
        <f>VLOOKUP($A1230, [1]FA21_Ridership!$1:$1048576,11, 0)</f>
        <v>OAKLAND</v>
      </c>
      <c r="S1230" t="str">
        <f>VLOOKUP($A1230, [1]FA21_Ridership!$1:$1048576,12, 0)</f>
        <v>ALAMEDA</v>
      </c>
      <c r="T1230">
        <f>VLOOKUP($A1230, [1]FA21_Ridership!$1:$1048576,13, 0)</f>
        <v>3</v>
      </c>
      <c r="U1230">
        <f t="shared" si="96"/>
        <v>120</v>
      </c>
      <c r="V1230" s="67">
        <f t="shared" si="95"/>
        <v>0.255</v>
      </c>
      <c r="W1230">
        <v>0.93591999999999997</v>
      </c>
      <c r="X1230" s="67">
        <f t="shared" si="97"/>
        <v>0.84799999999999998</v>
      </c>
      <c r="Y1230">
        <v>0.606101</v>
      </c>
      <c r="Z1230" s="67">
        <f t="shared" si="98"/>
        <v>0.93899999999999995</v>
      </c>
      <c r="AA1230">
        <f>VLOOKUP($C1230,[1]Disability!$1:$1048576,5,FALSE)</f>
        <v>0</v>
      </c>
      <c r="AB1230" s="67">
        <f t="shared" si="99"/>
        <v>0</v>
      </c>
      <c r="AC1230" t="e">
        <f>VLOOKUP($A1230,#REF!,9,FALSE)</f>
        <v>#REF!</v>
      </c>
    </row>
    <row r="1231" spans="1:29">
      <c r="A1231">
        <v>52959</v>
      </c>
      <c r="B1231">
        <v>1230</v>
      </c>
      <c r="C1231">
        <v>702170</v>
      </c>
      <c r="D1231" t="s">
        <v>4235</v>
      </c>
      <c r="E1231" t="s">
        <v>4236</v>
      </c>
      <c r="G1231" t="e">
        <f>VLOOKUP($H1231,[1]BRT!$1:$1048576,1,0)</f>
        <v>#N/A</v>
      </c>
      <c r="H1231" t="s">
        <v>5197</v>
      </c>
      <c r="I1231">
        <v>37.555719000000003</v>
      </c>
      <c r="J1231">
        <v>-122.001914</v>
      </c>
      <c r="K1231">
        <v>1436</v>
      </c>
      <c r="L1231">
        <v>20</v>
      </c>
      <c r="M1231">
        <v>3</v>
      </c>
      <c r="N1231">
        <v>1</v>
      </c>
      <c r="O1231">
        <v>5</v>
      </c>
      <c r="P1231">
        <v>6</v>
      </c>
      <c r="Q1231" t="e">
        <f>VLOOKUP($A1231,'[1]SheltersALL_2.17.22'!$1:$1048576,6,0)</f>
        <v>#N/A</v>
      </c>
      <c r="R1231" t="str">
        <f>VLOOKUP($A1231, [1]FA21_Ridership!$1:$1048576,11, 0)</f>
        <v>FREMONT</v>
      </c>
      <c r="S1231" t="str">
        <f>VLOOKUP($A1231, [1]FA21_Ridership!$1:$1048576,12, 0)</f>
        <v>ALAMEDA</v>
      </c>
      <c r="T1231">
        <f>VLOOKUP($A1231, [1]FA21_Ridership!$1:$1048576,13, 0)</f>
        <v>5</v>
      </c>
      <c r="U1231">
        <f t="shared" si="96"/>
        <v>120</v>
      </c>
      <c r="V1231" s="67">
        <f t="shared" si="95"/>
        <v>0.255</v>
      </c>
      <c r="W1231">
        <v>0.67386100000000004</v>
      </c>
      <c r="X1231" s="67">
        <f t="shared" si="97"/>
        <v>0.36299999999999999</v>
      </c>
      <c r="Y1231">
        <v>0.15060000000000001</v>
      </c>
      <c r="Z1231" s="67">
        <f t="shared" si="98"/>
        <v>0.36499999999999999</v>
      </c>
      <c r="AA1231">
        <f>VLOOKUP($C1231,[1]Disability!$1:$1048576,5,FALSE)</f>
        <v>0</v>
      </c>
      <c r="AB1231" s="67">
        <f t="shared" si="99"/>
        <v>0</v>
      </c>
      <c r="AC1231" t="e">
        <f>VLOOKUP($A1231,#REF!,9,FALSE)</f>
        <v>#REF!</v>
      </c>
    </row>
    <row r="1232" spans="1:29">
      <c r="A1232">
        <v>51501</v>
      </c>
      <c r="B1232">
        <v>1231</v>
      </c>
      <c r="C1232">
        <v>1600720</v>
      </c>
      <c r="D1232" t="s">
        <v>4235</v>
      </c>
      <c r="E1232" t="s">
        <v>4236</v>
      </c>
      <c r="G1232" t="e">
        <f>VLOOKUP($H1232,[1]BRT!$1:$1048576,1,0)</f>
        <v>#N/A</v>
      </c>
      <c r="H1232" t="s">
        <v>5198</v>
      </c>
      <c r="I1232">
        <v>37.963656999999998</v>
      </c>
      <c r="J1232">
        <v>-122.354844</v>
      </c>
      <c r="K1232">
        <v>1178</v>
      </c>
      <c r="L1232">
        <v>60</v>
      </c>
      <c r="M1232">
        <v>1</v>
      </c>
      <c r="N1232">
        <v>0</v>
      </c>
      <c r="O1232">
        <v>2</v>
      </c>
      <c r="P1232">
        <v>2</v>
      </c>
      <c r="Q1232" t="e">
        <f>VLOOKUP($A1232,'[1]SheltersALL_2.17.22'!$1:$1048576,6,0)</f>
        <v>#N/A</v>
      </c>
      <c r="R1232" t="str">
        <f>VLOOKUP($A1232, [1]FA21_Ridership!$1:$1048576,11, 0)</f>
        <v>SAN PABLO</v>
      </c>
      <c r="S1232" t="str">
        <f>VLOOKUP($A1232, [1]FA21_Ridership!$1:$1048576,12, 0)</f>
        <v>CONTRA COSTA</v>
      </c>
      <c r="T1232">
        <f>VLOOKUP($A1232, [1]FA21_Ridership!$1:$1048576,13, 0)</f>
        <v>1</v>
      </c>
      <c r="U1232">
        <f t="shared" si="96"/>
        <v>120</v>
      </c>
      <c r="V1232" s="67">
        <f t="shared" si="95"/>
        <v>0.255</v>
      </c>
      <c r="W1232">
        <v>0.966472</v>
      </c>
      <c r="X1232" s="67">
        <f t="shared" si="97"/>
        <v>0.93700000000000006</v>
      </c>
      <c r="Y1232">
        <v>0.29643399999999998</v>
      </c>
      <c r="Z1232" s="67">
        <f t="shared" si="98"/>
        <v>0.63100000000000001</v>
      </c>
      <c r="AA1232">
        <f>VLOOKUP($C1232,[1]Disability!$1:$1048576,5,FALSE)</f>
        <v>1</v>
      </c>
      <c r="AB1232" s="67">
        <f t="shared" si="99"/>
        <v>0.72499999999999998</v>
      </c>
      <c r="AC1232" t="e">
        <f>VLOOKUP($A1232,#REF!,9,FALSE)</f>
        <v>#REF!</v>
      </c>
    </row>
    <row r="1233" spans="1:29">
      <c r="A1233">
        <v>54124</v>
      </c>
      <c r="B1233">
        <v>1232</v>
      </c>
      <c r="C1233">
        <v>302970</v>
      </c>
      <c r="D1233" t="s">
        <v>4235</v>
      </c>
      <c r="E1233" t="s">
        <v>4236</v>
      </c>
      <c r="G1233" t="e">
        <f>VLOOKUP($H1233,[1]BRT!$1:$1048576,1,0)</f>
        <v>#N/A</v>
      </c>
      <c r="H1233" t="s">
        <v>5095</v>
      </c>
      <c r="I1233">
        <v>37.894061000000001</v>
      </c>
      <c r="J1233">
        <v>-122.258308</v>
      </c>
      <c r="K1233">
        <v>662</v>
      </c>
      <c r="L1233">
        <v>60</v>
      </c>
      <c r="M1233">
        <v>1</v>
      </c>
      <c r="N1233">
        <v>0</v>
      </c>
      <c r="O1233">
        <v>2</v>
      </c>
      <c r="P1233">
        <v>2</v>
      </c>
      <c r="Q1233" t="e">
        <f>VLOOKUP($A1233,'[1]SheltersALL_2.17.22'!$1:$1048576,6,0)</f>
        <v>#N/A</v>
      </c>
      <c r="R1233" t="str">
        <f>VLOOKUP($A1233, [1]FA21_Ridership!$1:$1048576,11, 0)</f>
        <v>BERKELEY</v>
      </c>
      <c r="S1233" t="str">
        <f>VLOOKUP($A1233, [1]FA21_Ridership!$1:$1048576,12, 0)</f>
        <v>ALAMEDA</v>
      </c>
      <c r="T1233">
        <f>VLOOKUP($A1233, [1]FA21_Ridership!$1:$1048576,13, 0)</f>
        <v>1</v>
      </c>
      <c r="U1233">
        <f t="shared" si="96"/>
        <v>120</v>
      </c>
      <c r="V1233" s="67">
        <f t="shared" si="95"/>
        <v>0.255</v>
      </c>
      <c r="W1233">
        <v>0.224268</v>
      </c>
      <c r="X1233" s="67">
        <f t="shared" si="97"/>
        <v>2.5000000000000001E-2</v>
      </c>
      <c r="Y1233">
        <v>5.6701000000000001E-2</v>
      </c>
      <c r="Z1233" s="67">
        <f t="shared" si="98"/>
        <v>0.106</v>
      </c>
      <c r="AA1233">
        <f>VLOOKUP($C1233,[1]Disability!$1:$1048576,5,FALSE)</f>
        <v>0</v>
      </c>
      <c r="AB1233" s="67">
        <f t="shared" si="99"/>
        <v>0</v>
      </c>
      <c r="AC1233" t="e">
        <f>VLOOKUP($A1233,#REF!,9,FALSE)</f>
        <v>#REF!</v>
      </c>
    </row>
    <row r="1234" spans="1:29">
      <c r="A1234">
        <v>51080</v>
      </c>
      <c r="B1234">
        <v>1233</v>
      </c>
      <c r="C1234">
        <v>804230</v>
      </c>
      <c r="D1234" t="s">
        <v>4235</v>
      </c>
      <c r="E1234" t="s">
        <v>4236</v>
      </c>
      <c r="G1234" t="e">
        <f>VLOOKUP($H1234,[1]BRT!$1:$1048576,1,0)</f>
        <v>#N/A</v>
      </c>
      <c r="H1234" t="s">
        <v>5144</v>
      </c>
      <c r="I1234">
        <v>37.662461</v>
      </c>
      <c r="J1234">
        <v>-122.102206</v>
      </c>
      <c r="K1234">
        <v>960</v>
      </c>
      <c r="L1234">
        <v>60</v>
      </c>
      <c r="M1234">
        <v>1</v>
      </c>
      <c r="N1234">
        <v>0</v>
      </c>
      <c r="O1234">
        <v>2</v>
      </c>
      <c r="P1234">
        <v>2</v>
      </c>
      <c r="Q1234" t="e">
        <f>VLOOKUP($A1234,'[1]SheltersALL_2.17.22'!$1:$1048576,6,0)</f>
        <v>#N/A</v>
      </c>
      <c r="R1234" t="str">
        <f>VLOOKUP($A1234, [1]FA21_Ridership!$1:$1048576,11, 0)</f>
        <v>HAYWARD</v>
      </c>
      <c r="S1234" t="str">
        <f>VLOOKUP($A1234, [1]FA21_Ridership!$1:$1048576,12, 0)</f>
        <v>ALAMEDA</v>
      </c>
      <c r="T1234">
        <f>VLOOKUP($A1234, [1]FA21_Ridership!$1:$1048576,13, 0)</f>
        <v>4</v>
      </c>
      <c r="U1234">
        <f t="shared" si="96"/>
        <v>120</v>
      </c>
      <c r="V1234" s="67">
        <f t="shared" si="95"/>
        <v>0.255</v>
      </c>
      <c r="W1234">
        <v>0.75670999999999999</v>
      </c>
      <c r="X1234" s="67">
        <f t="shared" si="97"/>
        <v>0.496</v>
      </c>
      <c r="Y1234">
        <v>0.28612199999999999</v>
      </c>
      <c r="Z1234" s="67">
        <f t="shared" si="98"/>
        <v>0.61699999999999999</v>
      </c>
      <c r="AA1234">
        <f>VLOOKUP($C1234,[1]Disability!$1:$1048576,5,FALSE)</f>
        <v>0</v>
      </c>
      <c r="AB1234" s="67">
        <f t="shared" si="99"/>
        <v>0</v>
      </c>
      <c r="AC1234" t="e">
        <f>VLOOKUP($A1234,#REF!,9,FALSE)</f>
        <v>#REF!</v>
      </c>
    </row>
    <row r="1235" spans="1:29">
      <c r="A1235">
        <v>59756</v>
      </c>
      <c r="B1235">
        <v>1234</v>
      </c>
      <c r="C1235">
        <v>302530</v>
      </c>
      <c r="D1235" t="s">
        <v>4235</v>
      </c>
      <c r="E1235" t="s">
        <v>4236</v>
      </c>
      <c r="G1235" t="e">
        <f>VLOOKUP($H1235,[1]BRT!$1:$1048576,1,0)</f>
        <v>#N/A</v>
      </c>
      <c r="H1235" t="s">
        <v>5097</v>
      </c>
      <c r="I1235">
        <v>37.897655999999998</v>
      </c>
      <c r="J1235">
        <v>-122.26688799999999</v>
      </c>
      <c r="K1235">
        <v>661</v>
      </c>
      <c r="L1235">
        <v>60</v>
      </c>
      <c r="M1235">
        <v>1</v>
      </c>
      <c r="N1235">
        <v>0</v>
      </c>
      <c r="O1235">
        <v>2</v>
      </c>
      <c r="P1235">
        <v>2</v>
      </c>
      <c r="Q1235" t="e">
        <f>VLOOKUP($A1235,'[1]SheltersALL_2.17.22'!$1:$1048576,6,0)</f>
        <v>#N/A</v>
      </c>
      <c r="R1235" t="str">
        <f>VLOOKUP($A1235, [1]FA21_Ridership!$1:$1048576,11, 0)</f>
        <v>BERKELEY</v>
      </c>
      <c r="S1235" t="str">
        <f>VLOOKUP($A1235, [1]FA21_Ridership!$1:$1048576,12, 0)</f>
        <v>ALAMEDA</v>
      </c>
      <c r="T1235">
        <f>VLOOKUP($A1235, [1]FA21_Ridership!$1:$1048576,13, 0)</f>
        <v>1</v>
      </c>
      <c r="U1235">
        <f t="shared" si="96"/>
        <v>120</v>
      </c>
      <c r="V1235" s="67">
        <f t="shared" si="95"/>
        <v>0.255</v>
      </c>
      <c r="W1235">
        <v>0.187692</v>
      </c>
      <c r="X1235" s="67">
        <f t="shared" si="97"/>
        <v>1.0999999999999999E-2</v>
      </c>
      <c r="Y1235">
        <v>1.7691999999999999E-2</v>
      </c>
      <c r="Z1235" s="67">
        <f t="shared" si="98"/>
        <v>2.1000000000000001E-2</v>
      </c>
      <c r="AA1235">
        <f>VLOOKUP($C1235,[1]Disability!$1:$1048576,5,FALSE)</f>
        <v>0</v>
      </c>
      <c r="AB1235" s="67">
        <f t="shared" si="99"/>
        <v>0</v>
      </c>
      <c r="AC1235" t="e">
        <f>VLOOKUP($A1235,#REF!,9,FALSE)</f>
        <v>#REF!</v>
      </c>
    </row>
    <row r="1236" spans="1:29">
      <c r="A1236">
        <v>57736</v>
      </c>
      <c r="B1236">
        <v>1235</v>
      </c>
      <c r="C1236">
        <v>9900600</v>
      </c>
      <c r="D1236" t="s">
        <v>4235</v>
      </c>
      <c r="E1236" t="s">
        <v>4236</v>
      </c>
      <c r="G1236" t="e">
        <f>VLOOKUP($H1236,[1]BRT!$1:$1048576,1,0)</f>
        <v>#N/A</v>
      </c>
      <c r="H1236" t="s">
        <v>5199</v>
      </c>
      <c r="I1236">
        <v>37.965693999999999</v>
      </c>
      <c r="J1236">
        <v>-122.32033699999999</v>
      </c>
      <c r="K1236">
        <v>744</v>
      </c>
      <c r="L1236">
        <v>60</v>
      </c>
      <c r="M1236">
        <v>1</v>
      </c>
      <c r="N1236">
        <v>0</v>
      </c>
      <c r="O1236">
        <v>2</v>
      </c>
      <c r="P1236">
        <v>2</v>
      </c>
      <c r="Q1236" t="e">
        <f>VLOOKUP($A1236,'[1]SheltersALL_2.17.22'!$1:$1048576,6,0)</f>
        <v>#N/A</v>
      </c>
      <c r="R1236" t="str">
        <f>VLOOKUP($A1236, [1]FA21_Ridership!$1:$1048576,11, 0)</f>
        <v>RICHMOND</v>
      </c>
      <c r="S1236" t="str">
        <f>VLOOKUP($A1236, [1]FA21_Ridership!$1:$1048576,12, 0)</f>
        <v>CONTRA COSTA</v>
      </c>
      <c r="T1236">
        <f>VLOOKUP($A1236, [1]FA21_Ridership!$1:$1048576,13, 0)</f>
        <v>1</v>
      </c>
      <c r="U1236">
        <f t="shared" si="96"/>
        <v>120</v>
      </c>
      <c r="V1236" s="67">
        <f t="shared" si="95"/>
        <v>0.255</v>
      </c>
      <c r="W1236">
        <v>0.85355599999999998</v>
      </c>
      <c r="X1236" s="67">
        <f t="shared" si="97"/>
        <v>0.68300000000000005</v>
      </c>
      <c r="Y1236">
        <v>0.30543900000000002</v>
      </c>
      <c r="Z1236" s="67">
        <f t="shared" si="98"/>
        <v>0.64300000000000002</v>
      </c>
      <c r="AA1236">
        <f>VLOOKUP($C1236,[1]Disability!$1:$1048576,5,FALSE)</f>
        <v>0</v>
      </c>
      <c r="AB1236" s="67">
        <f t="shared" si="99"/>
        <v>0</v>
      </c>
      <c r="AC1236" t="e">
        <f>VLOOKUP($A1236,#REF!,9,FALSE)</f>
        <v>#REF!</v>
      </c>
    </row>
    <row r="1237" spans="1:29">
      <c r="A1237">
        <v>57920</v>
      </c>
      <c r="B1237">
        <v>1236</v>
      </c>
      <c r="C1237">
        <v>704360</v>
      </c>
      <c r="D1237" t="s">
        <v>4235</v>
      </c>
      <c r="E1237" t="s">
        <v>4236</v>
      </c>
      <c r="G1237" t="e">
        <f>VLOOKUP($H1237,[1]BRT!$1:$1048576,1,0)</f>
        <v>#N/A</v>
      </c>
      <c r="H1237" t="s">
        <v>5200</v>
      </c>
      <c r="I1237">
        <v>37.506932999999997</v>
      </c>
      <c r="J1237">
        <v>-121.938484</v>
      </c>
      <c r="K1237">
        <v>841</v>
      </c>
      <c r="L1237">
        <v>60</v>
      </c>
      <c r="M1237">
        <v>1</v>
      </c>
      <c r="N1237">
        <v>0</v>
      </c>
      <c r="O1237">
        <v>2</v>
      </c>
      <c r="P1237">
        <v>2</v>
      </c>
      <c r="Q1237" t="e">
        <f>VLOOKUP($A1237,'[1]SheltersALL_2.17.22'!$1:$1048576,6,0)</f>
        <v>#N/A</v>
      </c>
      <c r="R1237" t="str">
        <f>VLOOKUP($A1237, [1]FA21_Ridership!$1:$1048576,11, 0)</f>
        <v>FREMONT</v>
      </c>
      <c r="S1237" t="str">
        <f>VLOOKUP($A1237, [1]FA21_Ridership!$1:$1048576,12, 0)</f>
        <v>ALAMEDA</v>
      </c>
      <c r="T1237">
        <f>VLOOKUP($A1237, [1]FA21_Ridership!$1:$1048576,13, 0)</f>
        <v>5</v>
      </c>
      <c r="U1237">
        <f t="shared" si="96"/>
        <v>120</v>
      </c>
      <c r="V1237" s="67">
        <f t="shared" si="95"/>
        <v>0.255</v>
      </c>
      <c r="W1237">
        <v>0.94135500000000005</v>
      </c>
      <c r="X1237" s="67">
        <f t="shared" si="97"/>
        <v>0.86599999999999999</v>
      </c>
      <c r="Y1237">
        <v>7.7732999999999997E-2</v>
      </c>
      <c r="Z1237" s="67">
        <f t="shared" si="98"/>
        <v>0.16</v>
      </c>
      <c r="AA1237">
        <f>VLOOKUP($C1237,[1]Disability!$1:$1048576,5,FALSE)</f>
        <v>0</v>
      </c>
      <c r="AB1237" s="67">
        <f t="shared" si="99"/>
        <v>0</v>
      </c>
      <c r="AC1237" t="e">
        <f>VLOOKUP($A1237,#REF!,9,FALSE)</f>
        <v>#REF!</v>
      </c>
    </row>
    <row r="1238" spans="1:29">
      <c r="A1238">
        <v>58940</v>
      </c>
      <c r="B1238">
        <v>1237</v>
      </c>
      <c r="C1238">
        <v>901530</v>
      </c>
      <c r="D1238" t="s">
        <v>4235</v>
      </c>
      <c r="E1238" t="s">
        <v>4236</v>
      </c>
      <c r="G1238" t="e">
        <f>VLOOKUP($H1238,[1]BRT!$1:$1048576,1,0)</f>
        <v>#N/A</v>
      </c>
      <c r="H1238" t="s">
        <v>5201</v>
      </c>
      <c r="I1238">
        <v>37.541235</v>
      </c>
      <c r="J1238">
        <v>-122.027241</v>
      </c>
      <c r="K1238">
        <v>720</v>
      </c>
      <c r="L1238">
        <v>60</v>
      </c>
      <c r="M1238">
        <v>1</v>
      </c>
      <c r="N1238">
        <v>0</v>
      </c>
      <c r="O1238">
        <v>2</v>
      </c>
      <c r="P1238">
        <v>2</v>
      </c>
      <c r="Q1238" t="e">
        <f>VLOOKUP($A1238,'[1]SheltersALL_2.17.22'!$1:$1048576,6,0)</f>
        <v>#N/A</v>
      </c>
      <c r="R1238" t="str">
        <f>VLOOKUP($A1238, [1]FA21_Ridership!$1:$1048576,11, 0)</f>
        <v>NEWARK</v>
      </c>
      <c r="S1238" t="str">
        <f>VLOOKUP($A1238, [1]FA21_Ridership!$1:$1048576,12, 0)</f>
        <v>ALAMEDA</v>
      </c>
      <c r="T1238">
        <f>VLOOKUP($A1238, [1]FA21_Ridership!$1:$1048576,13, 0)</f>
        <v>5</v>
      </c>
      <c r="U1238">
        <f t="shared" si="96"/>
        <v>120</v>
      </c>
      <c r="V1238" s="67">
        <f t="shared" si="95"/>
        <v>0.255</v>
      </c>
      <c r="W1238">
        <v>0.77187499999999998</v>
      </c>
      <c r="X1238" s="67">
        <f t="shared" si="97"/>
        <v>0.52900000000000003</v>
      </c>
      <c r="Y1238">
        <v>0.17291699999999999</v>
      </c>
      <c r="Z1238" s="67">
        <f t="shared" si="98"/>
        <v>0.41699999999999998</v>
      </c>
      <c r="AA1238">
        <f>VLOOKUP($C1238,[1]Disability!$1:$1048576,5,FALSE)</f>
        <v>0</v>
      </c>
      <c r="AB1238" s="67">
        <f t="shared" si="99"/>
        <v>0</v>
      </c>
      <c r="AC1238" t="e">
        <f>VLOOKUP($A1238,#REF!,9,FALSE)</f>
        <v>#REF!</v>
      </c>
    </row>
    <row r="1239" spans="1:29">
      <c r="A1239">
        <v>53382</v>
      </c>
      <c r="B1239">
        <v>1238</v>
      </c>
      <c r="C1239">
        <v>1300980</v>
      </c>
      <c r="D1239" t="s">
        <v>4235</v>
      </c>
      <c r="E1239" t="s">
        <v>4236</v>
      </c>
      <c r="G1239" t="e">
        <f>VLOOKUP($H1239,[1]BRT!$1:$1048576,1,0)</f>
        <v>#N/A</v>
      </c>
      <c r="H1239" t="s">
        <v>5202</v>
      </c>
      <c r="I1239">
        <v>37.917766</v>
      </c>
      <c r="J1239">
        <v>-122.327943</v>
      </c>
      <c r="K1239">
        <v>838</v>
      </c>
      <c r="L1239">
        <v>60</v>
      </c>
      <c r="M1239">
        <v>1</v>
      </c>
      <c r="N1239">
        <v>0</v>
      </c>
      <c r="O1239">
        <v>2</v>
      </c>
      <c r="P1239">
        <v>2</v>
      </c>
      <c r="Q1239" t="e">
        <f>VLOOKUP($A1239,'[1]SheltersALL_2.17.22'!$1:$1048576,6,0)</f>
        <v>#N/A</v>
      </c>
      <c r="R1239" t="str">
        <f>VLOOKUP($A1239, [1]FA21_Ridership!$1:$1048576,11, 0)</f>
        <v>RICHMOND</v>
      </c>
      <c r="S1239" t="str">
        <f>VLOOKUP($A1239, [1]FA21_Ridership!$1:$1048576,12, 0)</f>
        <v>CONTRA COSTA</v>
      </c>
      <c r="T1239">
        <f>VLOOKUP($A1239, [1]FA21_Ridership!$1:$1048576,13, 0)</f>
        <v>1</v>
      </c>
      <c r="U1239">
        <f t="shared" si="96"/>
        <v>120</v>
      </c>
      <c r="V1239" s="67">
        <f t="shared" si="95"/>
        <v>0.255</v>
      </c>
      <c r="W1239">
        <v>0.92701699999999998</v>
      </c>
      <c r="X1239" s="67">
        <f t="shared" si="97"/>
        <v>0.82599999999999996</v>
      </c>
      <c r="Y1239">
        <v>0.55774999999999997</v>
      </c>
      <c r="Z1239" s="67">
        <f t="shared" si="98"/>
        <v>0.9</v>
      </c>
      <c r="AA1239">
        <f>VLOOKUP($C1239,[1]Disability!$1:$1048576,5,FALSE)</f>
        <v>0</v>
      </c>
      <c r="AB1239" s="67">
        <f t="shared" si="99"/>
        <v>0</v>
      </c>
      <c r="AC1239" t="e">
        <f>VLOOKUP($A1239,#REF!,9,FALSE)</f>
        <v>#REF!</v>
      </c>
    </row>
    <row r="1240" spans="1:29">
      <c r="A1240">
        <v>58670</v>
      </c>
      <c r="B1240">
        <v>1239</v>
      </c>
      <c r="C1240">
        <v>704060</v>
      </c>
      <c r="D1240" t="s">
        <v>4235</v>
      </c>
      <c r="E1240" t="s">
        <v>4236</v>
      </c>
      <c r="G1240" t="e">
        <f>VLOOKUP($H1240,[1]BRT!$1:$1048576,1,0)</f>
        <v>#N/A</v>
      </c>
      <c r="H1240" t="s">
        <v>5100</v>
      </c>
      <c r="I1240">
        <v>37.581769999999999</v>
      </c>
      <c r="J1240">
        <v>-122.00027799999999</v>
      </c>
      <c r="K1240">
        <v>720</v>
      </c>
      <c r="L1240">
        <v>60</v>
      </c>
      <c r="M1240">
        <v>1</v>
      </c>
      <c r="N1240">
        <v>0</v>
      </c>
      <c r="O1240">
        <v>2</v>
      </c>
      <c r="P1240">
        <v>2</v>
      </c>
      <c r="Q1240" t="e">
        <f>VLOOKUP($A1240,'[1]SheltersALL_2.17.22'!$1:$1048576,6,0)</f>
        <v>#N/A</v>
      </c>
      <c r="R1240" t="str">
        <f>VLOOKUP($A1240, [1]FA21_Ridership!$1:$1048576,11, 0)</f>
        <v>FREMONT</v>
      </c>
      <c r="S1240" t="str">
        <f>VLOOKUP($A1240, [1]FA21_Ridership!$1:$1048576,12, 0)</f>
        <v>ALAMEDA</v>
      </c>
      <c r="T1240">
        <f>VLOOKUP($A1240, [1]FA21_Ridership!$1:$1048576,13, 0)</f>
        <v>5</v>
      </c>
      <c r="U1240">
        <f t="shared" si="96"/>
        <v>120</v>
      </c>
      <c r="V1240" s="67">
        <f t="shared" si="95"/>
        <v>0.255</v>
      </c>
      <c r="W1240">
        <v>0.78728200000000004</v>
      </c>
      <c r="X1240" s="67">
        <f t="shared" si="97"/>
        <v>0.56299999999999994</v>
      </c>
      <c r="Y1240">
        <v>3.9379999999999998E-2</v>
      </c>
      <c r="Z1240" s="67">
        <f t="shared" si="98"/>
        <v>4.9000000000000002E-2</v>
      </c>
      <c r="AA1240">
        <f>VLOOKUP($C1240,[1]Disability!$1:$1048576,5,FALSE)</f>
        <v>0</v>
      </c>
      <c r="AB1240" s="67">
        <f t="shared" si="99"/>
        <v>0</v>
      </c>
      <c r="AC1240" t="e">
        <f>VLOOKUP($A1240,#REF!,9,FALSE)</f>
        <v>#REF!</v>
      </c>
    </row>
    <row r="1241" spans="1:29">
      <c r="A1241">
        <v>55414</v>
      </c>
      <c r="B1241">
        <v>1240</v>
      </c>
      <c r="C1241">
        <v>901290</v>
      </c>
      <c r="D1241" t="s">
        <v>4235</v>
      </c>
      <c r="E1241" t="s">
        <v>4236</v>
      </c>
      <c r="G1241" t="e">
        <f>VLOOKUP($H1241,[1]BRT!$1:$1048576,1,0)</f>
        <v>#N/A</v>
      </c>
      <c r="H1241" t="s">
        <v>4694</v>
      </c>
      <c r="I1241">
        <v>37.536597</v>
      </c>
      <c r="J1241">
        <v>-122.03033000000001</v>
      </c>
      <c r="K1241">
        <v>720</v>
      </c>
      <c r="L1241">
        <v>60</v>
      </c>
      <c r="M1241">
        <v>1</v>
      </c>
      <c r="N1241">
        <v>0</v>
      </c>
      <c r="O1241">
        <v>2</v>
      </c>
      <c r="P1241">
        <v>2</v>
      </c>
      <c r="Q1241" t="e">
        <f>VLOOKUP($A1241,'[1]SheltersALL_2.17.22'!$1:$1048576,6,0)</f>
        <v>#N/A</v>
      </c>
      <c r="R1241" t="str">
        <f>VLOOKUP($A1241, [1]FA21_Ridership!$1:$1048576,11, 0)</f>
        <v>NEWARK</v>
      </c>
      <c r="S1241" t="str">
        <f>VLOOKUP($A1241, [1]FA21_Ridership!$1:$1048576,12, 0)</f>
        <v>ALAMEDA</v>
      </c>
      <c r="T1241">
        <f>VLOOKUP($A1241, [1]FA21_Ridership!$1:$1048576,13, 0)</f>
        <v>5</v>
      </c>
      <c r="U1241">
        <f t="shared" si="96"/>
        <v>120</v>
      </c>
      <c r="V1241" s="67">
        <f t="shared" si="95"/>
        <v>0.255</v>
      </c>
      <c r="W1241">
        <v>0.81564499999999995</v>
      </c>
      <c r="X1241" s="67">
        <f t="shared" si="97"/>
        <v>0.60599999999999998</v>
      </c>
      <c r="Y1241">
        <v>0.120085</v>
      </c>
      <c r="Z1241" s="67">
        <f t="shared" si="98"/>
        <v>0.30199999999999999</v>
      </c>
      <c r="AA1241">
        <f>VLOOKUP($C1241,[1]Disability!$1:$1048576,5,FALSE)</f>
        <v>0</v>
      </c>
      <c r="AB1241" s="67">
        <f t="shared" si="99"/>
        <v>0</v>
      </c>
      <c r="AC1241" t="e">
        <f>VLOOKUP($A1241,#REF!,9,FALSE)</f>
        <v>#REF!</v>
      </c>
    </row>
    <row r="1242" spans="1:29">
      <c r="A1242">
        <v>57523</v>
      </c>
      <c r="B1242">
        <v>1241</v>
      </c>
      <c r="C1242">
        <v>302420</v>
      </c>
      <c r="D1242" t="s">
        <v>4235</v>
      </c>
      <c r="E1242" t="s">
        <v>4236</v>
      </c>
      <c r="G1242" t="e">
        <f>VLOOKUP($H1242,[1]BRT!$1:$1048576,1,0)</f>
        <v>#N/A</v>
      </c>
      <c r="H1242" t="s">
        <v>5089</v>
      </c>
      <c r="I1242">
        <v>37.892676999999999</v>
      </c>
      <c r="J1242">
        <v>-122.264909</v>
      </c>
      <c r="K1242">
        <v>661</v>
      </c>
      <c r="L1242">
        <v>60</v>
      </c>
      <c r="M1242">
        <v>1</v>
      </c>
      <c r="N1242">
        <v>0</v>
      </c>
      <c r="O1242">
        <v>2</v>
      </c>
      <c r="P1242">
        <v>2</v>
      </c>
      <c r="Q1242" t="e">
        <f>VLOOKUP($A1242,'[1]SheltersALL_2.17.22'!$1:$1048576,6,0)</f>
        <v>#N/A</v>
      </c>
      <c r="R1242" t="str">
        <f>VLOOKUP($A1242, [1]FA21_Ridership!$1:$1048576,11, 0)</f>
        <v>BERKELEY</v>
      </c>
      <c r="S1242" t="str">
        <f>VLOOKUP($A1242, [1]FA21_Ridership!$1:$1048576,12, 0)</f>
        <v>ALAMEDA</v>
      </c>
      <c r="T1242">
        <f>VLOOKUP($A1242, [1]FA21_Ridership!$1:$1048576,13, 0)</f>
        <v>1</v>
      </c>
      <c r="U1242">
        <f t="shared" si="96"/>
        <v>120</v>
      </c>
      <c r="V1242" s="67">
        <f t="shared" si="95"/>
        <v>0.255</v>
      </c>
      <c r="W1242">
        <v>0.23630899999999999</v>
      </c>
      <c r="X1242" s="67">
        <f t="shared" si="97"/>
        <v>3.2000000000000001E-2</v>
      </c>
      <c r="Y1242">
        <v>0.17704400000000001</v>
      </c>
      <c r="Z1242" s="67">
        <f t="shared" si="98"/>
        <v>0.43</v>
      </c>
      <c r="AA1242">
        <f>VLOOKUP($C1242,[1]Disability!$1:$1048576,5,FALSE)</f>
        <v>0</v>
      </c>
      <c r="AB1242" s="67">
        <f t="shared" si="99"/>
        <v>0</v>
      </c>
      <c r="AC1242" t="e">
        <f>VLOOKUP($A1242,#REF!,9,FALSE)</f>
        <v>#REF!</v>
      </c>
    </row>
    <row r="1243" spans="1:29">
      <c r="A1243">
        <v>52447</v>
      </c>
      <c r="B1243">
        <v>1242</v>
      </c>
      <c r="C1243">
        <v>1502560</v>
      </c>
      <c r="D1243" t="s">
        <v>4235</v>
      </c>
      <c r="E1243" t="s">
        <v>4236</v>
      </c>
      <c r="G1243" t="e">
        <f>VLOOKUP($H1243,[1]BRT!$1:$1048576,1,0)</f>
        <v>#N/A</v>
      </c>
      <c r="H1243" t="s">
        <v>5151</v>
      </c>
      <c r="I1243">
        <v>37.700060999999998</v>
      </c>
      <c r="J1243">
        <v>-122.16530400000001</v>
      </c>
      <c r="K1243">
        <v>960</v>
      </c>
      <c r="L1243">
        <v>60</v>
      </c>
      <c r="M1243">
        <v>1</v>
      </c>
      <c r="N1243">
        <v>0</v>
      </c>
      <c r="O1243">
        <v>2</v>
      </c>
      <c r="P1243">
        <v>2</v>
      </c>
      <c r="Q1243" t="e">
        <f>VLOOKUP($A1243,'[1]SheltersALL_2.17.22'!$1:$1048576,6,0)</f>
        <v>#N/A</v>
      </c>
      <c r="R1243" t="str">
        <f>VLOOKUP($A1243, [1]FA21_Ridership!$1:$1048576,11, 0)</f>
        <v>SAN LEANDRO</v>
      </c>
      <c r="S1243" t="str">
        <f>VLOOKUP($A1243, [1]FA21_Ridership!$1:$1048576,12, 0)</f>
        <v>ALAMEDA</v>
      </c>
      <c r="T1243">
        <f>VLOOKUP($A1243, [1]FA21_Ridership!$1:$1048576,13, 0)</f>
        <v>4</v>
      </c>
      <c r="U1243">
        <f t="shared" si="96"/>
        <v>120</v>
      </c>
      <c r="V1243" s="67">
        <f t="shared" si="95"/>
        <v>0.255</v>
      </c>
      <c r="W1243">
        <v>0.72550099999999995</v>
      </c>
      <c r="X1243" s="67">
        <f t="shared" si="97"/>
        <v>0.443</v>
      </c>
      <c r="Y1243">
        <v>0.204343</v>
      </c>
      <c r="Z1243" s="67">
        <f t="shared" si="98"/>
        <v>0.48499999999999999</v>
      </c>
      <c r="AA1243">
        <f>VLOOKUP($C1243,[1]Disability!$1:$1048576,5,FALSE)</f>
        <v>0</v>
      </c>
      <c r="AB1243" s="67">
        <f t="shared" si="99"/>
        <v>0</v>
      </c>
      <c r="AC1243" t="e">
        <f>VLOOKUP($A1243,#REF!,9,FALSE)</f>
        <v>#REF!</v>
      </c>
    </row>
    <row r="1244" spans="1:29">
      <c r="A1244">
        <v>51044</v>
      </c>
      <c r="B1244">
        <v>1243</v>
      </c>
      <c r="C1244">
        <v>1600780</v>
      </c>
      <c r="D1244" t="s">
        <v>4235</v>
      </c>
      <c r="E1244" t="s">
        <v>4236</v>
      </c>
      <c r="G1244" t="e">
        <f>VLOOKUP($H1244,[1]BRT!$1:$1048576,1,0)</f>
        <v>#N/A</v>
      </c>
      <c r="H1244" t="s">
        <v>5203</v>
      </c>
      <c r="I1244">
        <v>37.959153999999998</v>
      </c>
      <c r="J1244">
        <v>-122.35654599999999</v>
      </c>
      <c r="K1244">
        <v>1179</v>
      </c>
      <c r="L1244">
        <v>60</v>
      </c>
      <c r="M1244">
        <v>1</v>
      </c>
      <c r="N1244">
        <v>0</v>
      </c>
      <c r="O1244">
        <v>2</v>
      </c>
      <c r="P1244">
        <v>2</v>
      </c>
      <c r="Q1244" t="e">
        <f>VLOOKUP($A1244,'[1]SheltersALL_2.17.22'!$1:$1048576,6,0)</f>
        <v>#N/A</v>
      </c>
      <c r="R1244" t="str">
        <f>VLOOKUP($A1244, [1]FA21_Ridership!$1:$1048576,11, 0)</f>
        <v>SAN PABLO</v>
      </c>
      <c r="S1244" t="str">
        <f>VLOOKUP($A1244, [1]FA21_Ridership!$1:$1048576,12, 0)</f>
        <v>CONTRA COSTA</v>
      </c>
      <c r="T1244">
        <f>VLOOKUP($A1244, [1]FA21_Ridership!$1:$1048576,13, 0)</f>
        <v>1</v>
      </c>
      <c r="U1244">
        <f t="shared" si="96"/>
        <v>120</v>
      </c>
      <c r="V1244" s="67">
        <f t="shared" si="95"/>
        <v>0.255</v>
      </c>
      <c r="W1244">
        <v>0.95533400000000002</v>
      </c>
      <c r="X1244" s="67">
        <f t="shared" si="97"/>
        <v>0.91700000000000004</v>
      </c>
      <c r="Y1244">
        <v>0.34787200000000001</v>
      </c>
      <c r="Z1244" s="67">
        <f t="shared" si="98"/>
        <v>0.69199999999999995</v>
      </c>
      <c r="AA1244">
        <f>VLOOKUP($C1244,[1]Disability!$1:$1048576,5,FALSE)</f>
        <v>0</v>
      </c>
      <c r="AB1244" s="67">
        <f t="shared" si="99"/>
        <v>0</v>
      </c>
      <c r="AC1244" t="e">
        <f>VLOOKUP($A1244,#REF!,9,FALSE)</f>
        <v>#REF!</v>
      </c>
    </row>
    <row r="1245" spans="1:29">
      <c r="A1245">
        <v>56692</v>
      </c>
      <c r="B1245">
        <v>1244</v>
      </c>
      <c r="C1245">
        <v>705670</v>
      </c>
      <c r="D1245" t="s">
        <v>4235</v>
      </c>
      <c r="E1245" t="s">
        <v>4236</v>
      </c>
      <c r="G1245" t="e">
        <f>VLOOKUP($H1245,[1]BRT!$1:$1048576,1,0)</f>
        <v>#N/A</v>
      </c>
      <c r="H1245" t="s">
        <v>5204</v>
      </c>
      <c r="I1245">
        <v>37.525427000000001</v>
      </c>
      <c r="J1245">
        <v>-121.985613</v>
      </c>
      <c r="K1245">
        <v>720</v>
      </c>
      <c r="L1245">
        <v>60</v>
      </c>
      <c r="M1245">
        <v>1</v>
      </c>
      <c r="N1245">
        <v>0</v>
      </c>
      <c r="O1245">
        <v>2</v>
      </c>
      <c r="P1245">
        <v>2</v>
      </c>
      <c r="Q1245" t="e">
        <f>VLOOKUP($A1245,'[1]SheltersALL_2.17.22'!$1:$1048576,6,0)</f>
        <v>#N/A</v>
      </c>
      <c r="R1245" t="str">
        <f>VLOOKUP($A1245, [1]FA21_Ridership!$1:$1048576,11, 0)</f>
        <v>FREMONT</v>
      </c>
      <c r="S1245" t="str">
        <f>VLOOKUP($A1245, [1]FA21_Ridership!$1:$1048576,12, 0)</f>
        <v>ALAMEDA</v>
      </c>
      <c r="T1245">
        <f>VLOOKUP($A1245, [1]FA21_Ridership!$1:$1048576,13, 0)</f>
        <v>5</v>
      </c>
      <c r="U1245">
        <f t="shared" si="96"/>
        <v>120</v>
      </c>
      <c r="V1245" s="67">
        <f t="shared" si="95"/>
        <v>0.255</v>
      </c>
      <c r="W1245">
        <v>0.69139600000000001</v>
      </c>
      <c r="X1245" s="67">
        <f t="shared" si="97"/>
        <v>0.4</v>
      </c>
      <c r="Y1245">
        <v>0.100949</v>
      </c>
      <c r="Z1245" s="67">
        <f t="shared" si="98"/>
        <v>0.249</v>
      </c>
      <c r="AA1245">
        <f>VLOOKUP($C1245,[1]Disability!$1:$1048576,5,FALSE)</f>
        <v>0</v>
      </c>
      <c r="AB1245" s="67">
        <f t="shared" si="99"/>
        <v>0</v>
      </c>
      <c r="AC1245" t="e">
        <f>VLOOKUP($A1245,#REF!,9,FALSE)</f>
        <v>#REF!</v>
      </c>
    </row>
    <row r="1246" spans="1:29">
      <c r="A1246">
        <v>51430</v>
      </c>
      <c r="B1246">
        <v>1245</v>
      </c>
      <c r="C1246">
        <v>9801510</v>
      </c>
      <c r="D1246" t="s">
        <v>4235</v>
      </c>
      <c r="E1246" t="s">
        <v>4236</v>
      </c>
      <c r="G1246" t="e">
        <f>VLOOKUP($H1246,[1]BRT!$1:$1048576,1,0)</f>
        <v>#N/A</v>
      </c>
      <c r="H1246" t="s">
        <v>5205</v>
      </c>
      <c r="I1246">
        <v>37.685042000000003</v>
      </c>
      <c r="J1246">
        <v>-122.088486</v>
      </c>
      <c r="K1246">
        <v>958</v>
      </c>
      <c r="L1246">
        <v>60</v>
      </c>
      <c r="M1246">
        <v>1</v>
      </c>
      <c r="N1246">
        <v>0</v>
      </c>
      <c r="O1246">
        <v>2</v>
      </c>
      <c r="P1246">
        <v>2</v>
      </c>
      <c r="Q1246" t="e">
        <f>VLOOKUP($A1246,'[1]SheltersALL_2.17.22'!$1:$1048576,6,0)</f>
        <v>#N/A</v>
      </c>
      <c r="R1246" t="str">
        <f>VLOOKUP($A1246, [1]FA21_Ridership!$1:$1048576,11, 0)</f>
        <v>COUNTY-ALAMEDA</v>
      </c>
      <c r="S1246" t="str">
        <f>VLOOKUP($A1246, [1]FA21_Ridership!$1:$1048576,12, 0)</f>
        <v>ALAMEDA</v>
      </c>
      <c r="T1246">
        <f>VLOOKUP($A1246, [1]FA21_Ridership!$1:$1048576,13, 0)</f>
        <v>4</v>
      </c>
      <c r="U1246">
        <f t="shared" si="96"/>
        <v>120</v>
      </c>
      <c r="V1246" s="67">
        <f t="shared" si="95"/>
        <v>0.255</v>
      </c>
      <c r="W1246">
        <v>0.73955400000000004</v>
      </c>
      <c r="X1246" s="67">
        <f t="shared" si="97"/>
        <v>0.46200000000000002</v>
      </c>
      <c r="Y1246">
        <v>0.233547</v>
      </c>
      <c r="Z1246" s="67">
        <f t="shared" si="98"/>
        <v>0.52900000000000003</v>
      </c>
      <c r="AA1246">
        <f>VLOOKUP($C1246,[1]Disability!$1:$1048576,5,FALSE)</f>
        <v>0</v>
      </c>
      <c r="AB1246" s="67">
        <f t="shared" si="99"/>
        <v>0</v>
      </c>
      <c r="AC1246" t="e">
        <f>VLOOKUP($A1246,#REF!,9,FALSE)</f>
        <v>#REF!</v>
      </c>
    </row>
    <row r="1247" spans="1:29">
      <c r="A1247">
        <v>58710</v>
      </c>
      <c r="B1247">
        <v>1246</v>
      </c>
      <c r="C1247">
        <v>302840</v>
      </c>
      <c r="D1247" t="s">
        <v>4235</v>
      </c>
      <c r="E1247" t="s">
        <v>4236</v>
      </c>
      <c r="G1247" t="e">
        <f>VLOOKUP($H1247,[1]BRT!$1:$1048576,1,0)</f>
        <v>#N/A</v>
      </c>
      <c r="H1247" t="s">
        <v>4276</v>
      </c>
      <c r="I1247">
        <v>37.887124</v>
      </c>
      <c r="J1247">
        <v>-122.251475</v>
      </c>
      <c r="K1247">
        <v>662</v>
      </c>
      <c r="L1247">
        <v>60</v>
      </c>
      <c r="M1247">
        <v>1</v>
      </c>
      <c r="N1247">
        <v>0</v>
      </c>
      <c r="O1247">
        <v>2</v>
      </c>
      <c r="P1247">
        <v>2</v>
      </c>
      <c r="Q1247" t="e">
        <f>VLOOKUP($A1247,'[1]SheltersALL_2.17.22'!$1:$1048576,6,0)</f>
        <v>#N/A</v>
      </c>
      <c r="R1247" t="str">
        <f>VLOOKUP($A1247, [1]FA21_Ridership!$1:$1048576,11, 0)</f>
        <v>BERKELEY</v>
      </c>
      <c r="S1247" t="str">
        <f>VLOOKUP($A1247, [1]FA21_Ridership!$1:$1048576,12, 0)</f>
        <v>ALAMEDA</v>
      </c>
      <c r="T1247">
        <f>VLOOKUP($A1247, [1]FA21_Ridership!$1:$1048576,13, 0)</f>
        <v>1</v>
      </c>
      <c r="U1247">
        <f t="shared" si="96"/>
        <v>120</v>
      </c>
      <c r="V1247" s="67">
        <f t="shared" si="95"/>
        <v>0.255</v>
      </c>
      <c r="W1247">
        <v>0.28703699999999999</v>
      </c>
      <c r="X1247" s="67">
        <f t="shared" si="97"/>
        <v>6.4000000000000001E-2</v>
      </c>
      <c r="Y1247">
        <v>7.0587999999999998E-2</v>
      </c>
      <c r="Z1247" s="67">
        <f t="shared" si="98"/>
        <v>0.13300000000000001</v>
      </c>
      <c r="AA1247">
        <f>VLOOKUP($C1247,[1]Disability!$1:$1048576,5,FALSE)</f>
        <v>0</v>
      </c>
      <c r="AB1247" s="67">
        <f t="shared" si="99"/>
        <v>0</v>
      </c>
      <c r="AC1247" t="e">
        <f>VLOOKUP($A1247,#REF!,9,FALSE)</f>
        <v>#REF!</v>
      </c>
    </row>
    <row r="1248" spans="1:29">
      <c r="A1248">
        <v>53328</v>
      </c>
      <c r="B1248">
        <v>1247</v>
      </c>
      <c r="C1248">
        <v>703840</v>
      </c>
      <c r="D1248" t="s">
        <v>4235</v>
      </c>
      <c r="E1248" t="s">
        <v>4236</v>
      </c>
      <c r="G1248" t="e">
        <f>VLOOKUP($H1248,[1]BRT!$1:$1048576,1,0)</f>
        <v>#N/A</v>
      </c>
      <c r="H1248" t="s">
        <v>4690</v>
      </c>
      <c r="I1248">
        <v>37.567363999999998</v>
      </c>
      <c r="J1248">
        <v>-121.972928</v>
      </c>
      <c r="K1248">
        <v>720</v>
      </c>
      <c r="L1248">
        <v>60</v>
      </c>
      <c r="M1248">
        <v>1</v>
      </c>
      <c r="N1248">
        <v>0</v>
      </c>
      <c r="O1248">
        <v>2</v>
      </c>
      <c r="P1248">
        <v>2</v>
      </c>
      <c r="Q1248" t="e">
        <f>VLOOKUP($A1248,'[1]SheltersALL_2.17.22'!$1:$1048576,6,0)</f>
        <v>#N/A</v>
      </c>
      <c r="R1248" t="str">
        <f>VLOOKUP($A1248, [1]FA21_Ridership!$1:$1048576,11, 0)</f>
        <v>FREMONT</v>
      </c>
      <c r="S1248" t="str">
        <f>VLOOKUP($A1248, [1]FA21_Ridership!$1:$1048576,12, 0)</f>
        <v>ALAMEDA</v>
      </c>
      <c r="T1248">
        <f>VLOOKUP($A1248, [1]FA21_Ridership!$1:$1048576,13, 0)</f>
        <v>5</v>
      </c>
      <c r="U1248">
        <f t="shared" si="96"/>
        <v>120</v>
      </c>
      <c r="V1248" s="67">
        <f t="shared" si="95"/>
        <v>0.255</v>
      </c>
      <c r="W1248">
        <v>0.79003999999999996</v>
      </c>
      <c r="X1248" s="67">
        <f t="shared" si="97"/>
        <v>0.57299999999999995</v>
      </c>
      <c r="Y1248">
        <v>0.101868</v>
      </c>
      <c r="Z1248" s="67">
        <f t="shared" si="98"/>
        <v>0.254</v>
      </c>
      <c r="AA1248">
        <f>VLOOKUP($C1248,[1]Disability!$1:$1048576,5,FALSE)</f>
        <v>0</v>
      </c>
      <c r="AB1248" s="67">
        <f t="shared" si="99"/>
        <v>0</v>
      </c>
      <c r="AC1248" t="e">
        <f>VLOOKUP($A1248,#REF!,9,FALSE)</f>
        <v>#REF!</v>
      </c>
    </row>
    <row r="1249" spans="1:29">
      <c r="A1249">
        <v>54597</v>
      </c>
      <c r="B1249">
        <v>1248</v>
      </c>
      <c r="C1249">
        <v>1600850</v>
      </c>
      <c r="D1249" t="s">
        <v>4235</v>
      </c>
      <c r="E1249" t="s">
        <v>4236</v>
      </c>
      <c r="G1249" t="e">
        <f>VLOOKUP($H1249,[1]BRT!$1:$1048576,1,0)</f>
        <v>#N/A</v>
      </c>
      <c r="H1249" t="s">
        <v>5206</v>
      </c>
      <c r="I1249">
        <v>37.957650000000001</v>
      </c>
      <c r="J1249">
        <v>-122.338493</v>
      </c>
      <c r="K1249">
        <v>1145</v>
      </c>
      <c r="L1249">
        <v>40</v>
      </c>
      <c r="M1249">
        <v>1.5</v>
      </c>
      <c r="N1249">
        <v>0</v>
      </c>
      <c r="O1249">
        <v>3</v>
      </c>
      <c r="P1249">
        <v>3</v>
      </c>
      <c r="Q1249" t="e">
        <f>VLOOKUP($A1249,'[1]SheltersALL_2.17.22'!$1:$1048576,6,0)</f>
        <v>#N/A</v>
      </c>
      <c r="R1249" t="str">
        <f>VLOOKUP($A1249, [1]FA21_Ridership!$1:$1048576,11, 0)</f>
        <v>SAN PABLO</v>
      </c>
      <c r="S1249" t="str">
        <f>VLOOKUP($A1249, [1]FA21_Ridership!$1:$1048576,12, 0)</f>
        <v>CONTRA COSTA</v>
      </c>
      <c r="T1249">
        <f>VLOOKUP($A1249, [1]FA21_Ridership!$1:$1048576,13, 0)</f>
        <v>1</v>
      </c>
      <c r="U1249">
        <f t="shared" si="96"/>
        <v>120</v>
      </c>
      <c r="V1249" s="67">
        <f t="shared" si="95"/>
        <v>0.255</v>
      </c>
      <c r="W1249">
        <v>0.76011200000000001</v>
      </c>
      <c r="X1249" s="67">
        <f t="shared" si="97"/>
        <v>0.50700000000000001</v>
      </c>
      <c r="Y1249">
        <v>0.46605400000000002</v>
      </c>
      <c r="Z1249" s="67">
        <f t="shared" si="98"/>
        <v>0.83299999999999996</v>
      </c>
      <c r="AA1249">
        <f>VLOOKUP($C1249,[1]Disability!$1:$1048576,5,FALSE)</f>
        <v>2</v>
      </c>
      <c r="AB1249" s="67">
        <f t="shared" si="99"/>
        <v>0.91600000000000004</v>
      </c>
      <c r="AC1249" t="e">
        <f>VLOOKUP($A1249,#REF!,9,FALSE)</f>
        <v>#REF!</v>
      </c>
    </row>
    <row r="1250" spans="1:29">
      <c r="A1250">
        <v>50158</v>
      </c>
      <c r="B1250">
        <v>1249</v>
      </c>
      <c r="C1250">
        <v>706630</v>
      </c>
      <c r="D1250" t="s">
        <v>4235</v>
      </c>
      <c r="E1250" t="s">
        <v>4236</v>
      </c>
      <c r="G1250" t="e">
        <f>VLOOKUP($H1250,[1]BRT!$1:$1048576,1,0)</f>
        <v>#N/A</v>
      </c>
      <c r="H1250" t="s">
        <v>4950</v>
      </c>
      <c r="I1250">
        <v>37.532533000000001</v>
      </c>
      <c r="J1250">
        <v>-121.926416</v>
      </c>
      <c r="K1250">
        <v>991</v>
      </c>
      <c r="L1250">
        <v>30</v>
      </c>
      <c r="M1250">
        <v>2</v>
      </c>
      <c r="N1250">
        <v>0</v>
      </c>
      <c r="O1250">
        <v>4</v>
      </c>
      <c r="P1250">
        <v>4</v>
      </c>
      <c r="Q1250" t="e">
        <f>VLOOKUP($A1250,'[1]SheltersALL_2.17.22'!$1:$1048576,6,0)</f>
        <v>#N/A</v>
      </c>
      <c r="R1250" t="str">
        <f>VLOOKUP($A1250, [1]FA21_Ridership!$1:$1048576,11, 0)</f>
        <v>FREMONT</v>
      </c>
      <c r="S1250" t="str">
        <f>VLOOKUP($A1250, [1]FA21_Ridership!$1:$1048576,12, 0)</f>
        <v>ALAMEDA</v>
      </c>
      <c r="T1250">
        <f>VLOOKUP($A1250, [1]FA21_Ridership!$1:$1048576,13, 0)</f>
        <v>5</v>
      </c>
      <c r="U1250">
        <f t="shared" si="96"/>
        <v>120</v>
      </c>
      <c r="V1250" s="67">
        <f t="shared" si="95"/>
        <v>0.255</v>
      </c>
      <c r="W1250">
        <v>0.83256399999999997</v>
      </c>
      <c r="X1250" s="67">
        <f t="shared" si="97"/>
        <v>0.63</v>
      </c>
      <c r="Y1250">
        <v>9.4923999999999994E-2</v>
      </c>
      <c r="Z1250" s="67">
        <f t="shared" si="98"/>
        <v>0.22700000000000001</v>
      </c>
      <c r="AA1250">
        <f>VLOOKUP($C1250,[1]Disability!$1:$1048576,5,FALSE)</f>
        <v>0</v>
      </c>
      <c r="AB1250" s="67">
        <f t="shared" si="99"/>
        <v>0</v>
      </c>
      <c r="AC1250" t="e">
        <f>VLOOKUP($A1250,#REF!,9,FALSE)</f>
        <v>#REF!</v>
      </c>
    </row>
    <row r="1251" spans="1:29">
      <c r="A1251">
        <v>53783</v>
      </c>
      <c r="B1251">
        <v>1250</v>
      </c>
      <c r="C1251">
        <v>700200</v>
      </c>
      <c r="D1251" t="s">
        <v>4235</v>
      </c>
      <c r="E1251" t="s">
        <v>4236</v>
      </c>
      <c r="G1251" t="e">
        <f>VLOOKUP($H1251,[1]BRT!$1:$1048576,1,0)</f>
        <v>#N/A</v>
      </c>
      <c r="H1251" t="s">
        <v>5207</v>
      </c>
      <c r="I1251">
        <v>37.511778</v>
      </c>
      <c r="J1251">
        <v>-121.95272199999999</v>
      </c>
      <c r="K1251">
        <v>783</v>
      </c>
      <c r="L1251">
        <v>30</v>
      </c>
      <c r="M1251">
        <v>2</v>
      </c>
      <c r="N1251">
        <v>0</v>
      </c>
      <c r="O1251">
        <v>4</v>
      </c>
      <c r="P1251">
        <v>4</v>
      </c>
      <c r="Q1251" t="e">
        <f>VLOOKUP($A1251,'[1]SheltersALL_2.17.22'!$1:$1048576,6,0)</f>
        <v>#N/A</v>
      </c>
      <c r="R1251" t="str">
        <f>VLOOKUP($A1251, [1]FA21_Ridership!$1:$1048576,11, 0)</f>
        <v>FREMONT</v>
      </c>
      <c r="S1251" t="str">
        <f>VLOOKUP($A1251, [1]FA21_Ridership!$1:$1048576,12, 0)</f>
        <v>ALAMEDA</v>
      </c>
      <c r="T1251">
        <f>VLOOKUP($A1251, [1]FA21_Ridership!$1:$1048576,13, 0)</f>
        <v>5</v>
      </c>
      <c r="U1251">
        <f t="shared" si="96"/>
        <v>120</v>
      </c>
      <c r="V1251" s="67">
        <f t="shared" si="95"/>
        <v>0.255</v>
      </c>
      <c r="W1251">
        <v>0.809091</v>
      </c>
      <c r="X1251" s="67">
        <f t="shared" si="97"/>
        <v>0.59499999999999997</v>
      </c>
      <c r="Y1251">
        <v>0.25624999999999998</v>
      </c>
      <c r="Z1251" s="67">
        <f t="shared" si="98"/>
        <v>0.58299999999999996</v>
      </c>
      <c r="AA1251">
        <f>VLOOKUP($C1251,[1]Disability!$1:$1048576,5,FALSE)</f>
        <v>0</v>
      </c>
      <c r="AB1251" s="67">
        <f t="shared" si="99"/>
        <v>0</v>
      </c>
      <c r="AC1251" t="e">
        <f>VLOOKUP($A1251,#REF!,9,FALSE)</f>
        <v>#REF!</v>
      </c>
    </row>
    <row r="1252" spans="1:29">
      <c r="A1252">
        <v>52827</v>
      </c>
      <c r="B1252">
        <v>1251</v>
      </c>
      <c r="C1252">
        <v>9907430</v>
      </c>
      <c r="D1252" t="s">
        <v>4235</v>
      </c>
      <c r="E1252" t="s">
        <v>4236</v>
      </c>
      <c r="G1252" t="e">
        <f>VLOOKUP($H1252,[1]BRT!$1:$1048576,1,0)</f>
        <v>#N/A</v>
      </c>
      <c r="H1252" t="s">
        <v>5208</v>
      </c>
      <c r="I1252">
        <v>37.780079999999998</v>
      </c>
      <c r="J1252">
        <v>-122.291703</v>
      </c>
      <c r="K1252">
        <v>987</v>
      </c>
      <c r="L1252">
        <v>30</v>
      </c>
      <c r="M1252">
        <v>2</v>
      </c>
      <c r="N1252">
        <v>0</v>
      </c>
      <c r="O1252">
        <v>4</v>
      </c>
      <c r="P1252">
        <v>4</v>
      </c>
      <c r="Q1252" t="e">
        <f>VLOOKUP($A1252,'[1]SheltersALL_2.17.22'!$1:$1048576,6,0)</f>
        <v>#N/A</v>
      </c>
      <c r="R1252" t="str">
        <f>VLOOKUP($A1252, [1]FA21_Ridership!$1:$1048576,11, 0)</f>
        <v>ALAMEDA</v>
      </c>
      <c r="S1252" t="str">
        <f>VLOOKUP($A1252, [1]FA21_Ridership!$1:$1048576,12, 0)</f>
        <v>ALAMEDA</v>
      </c>
      <c r="T1252">
        <f>VLOOKUP($A1252, [1]FA21_Ridership!$1:$1048576,13, 0)</f>
        <v>3</v>
      </c>
      <c r="U1252">
        <f t="shared" si="96"/>
        <v>120</v>
      </c>
      <c r="V1252" s="67">
        <f t="shared" ref="V1252:V1315" si="100">_xlfn.PERCENTRANK.INC($U$2:$U$4161,U1252)</f>
        <v>0.255</v>
      </c>
      <c r="W1252">
        <v>0.78054900000000005</v>
      </c>
      <c r="X1252" s="67">
        <f t="shared" si="97"/>
        <v>0.54900000000000004</v>
      </c>
      <c r="Y1252">
        <v>0.78237199999999996</v>
      </c>
      <c r="Z1252" s="67">
        <f t="shared" si="98"/>
        <v>0.99099999999999999</v>
      </c>
      <c r="AA1252">
        <f>VLOOKUP($C1252,[1]Disability!$1:$1048576,5,FALSE)</f>
        <v>0</v>
      </c>
      <c r="AB1252" s="67">
        <f t="shared" si="99"/>
        <v>0</v>
      </c>
      <c r="AC1252" t="e">
        <f>VLOOKUP($A1252,#REF!,9,FALSE)</f>
        <v>#REF!</v>
      </c>
    </row>
    <row r="1253" spans="1:29">
      <c r="A1253">
        <v>50240</v>
      </c>
      <c r="B1253">
        <v>1252</v>
      </c>
      <c r="C1253">
        <v>9900330</v>
      </c>
      <c r="D1253" t="s">
        <v>4235</v>
      </c>
      <c r="E1253" t="s">
        <v>4236</v>
      </c>
      <c r="G1253" t="e">
        <f>VLOOKUP($H1253,[1]BRT!$1:$1048576,1,0)</f>
        <v>#N/A</v>
      </c>
      <c r="H1253" t="s">
        <v>4658</v>
      </c>
      <c r="I1253">
        <v>37.910474000000001</v>
      </c>
      <c r="J1253">
        <v>-122.28015499999999</v>
      </c>
      <c r="K1253">
        <v>630</v>
      </c>
      <c r="L1253">
        <v>30</v>
      </c>
      <c r="M1253">
        <v>2</v>
      </c>
      <c r="N1253">
        <v>0</v>
      </c>
      <c r="O1253">
        <v>4</v>
      </c>
      <c r="P1253">
        <v>4</v>
      </c>
      <c r="Q1253" t="e">
        <f>VLOOKUP($A1253,'[1]SheltersALL_2.17.22'!$1:$1048576,6,0)</f>
        <v>#N/A</v>
      </c>
      <c r="R1253" t="str">
        <f>VLOOKUP($A1253, [1]FA21_Ridership!$1:$1048576,11, 0)</f>
        <v>COUNTY-CONTRA COSTA</v>
      </c>
      <c r="S1253" t="str">
        <f>VLOOKUP($A1253, [1]FA21_Ridership!$1:$1048576,12, 0)</f>
        <v>CONTRA COSTA</v>
      </c>
      <c r="T1253">
        <f>VLOOKUP($A1253, [1]FA21_Ridership!$1:$1048576,13, 0)</f>
        <v>1</v>
      </c>
      <c r="U1253">
        <f t="shared" si="96"/>
        <v>120</v>
      </c>
      <c r="V1253" s="67">
        <f t="shared" si="100"/>
        <v>0.255</v>
      </c>
      <c r="W1253">
        <v>0.162943</v>
      </c>
      <c r="X1253" s="67">
        <f t="shared" si="97"/>
        <v>4.0000000000000001E-3</v>
      </c>
      <c r="Y1253">
        <v>1.5768999999999998E-2</v>
      </c>
      <c r="Z1253" s="67">
        <f t="shared" si="98"/>
        <v>1.7999999999999999E-2</v>
      </c>
      <c r="AA1253">
        <f>VLOOKUP($C1253,[1]Disability!$1:$1048576,5,FALSE)</f>
        <v>0</v>
      </c>
      <c r="AB1253" s="67">
        <f t="shared" si="99"/>
        <v>0</v>
      </c>
      <c r="AC1253" t="e">
        <f>VLOOKUP($A1253,#REF!,9,FALSE)</f>
        <v>#REF!</v>
      </c>
    </row>
    <row r="1254" spans="1:29">
      <c r="A1254">
        <v>50543</v>
      </c>
      <c r="B1254">
        <v>1253</v>
      </c>
      <c r="C1254">
        <v>600350</v>
      </c>
      <c r="D1254" t="s">
        <v>4235</v>
      </c>
      <c r="E1254" t="s">
        <v>4236</v>
      </c>
      <c r="G1254" t="e">
        <f>VLOOKUP($H1254,[1]BRT!$1:$1048576,1,0)</f>
        <v>#N/A</v>
      </c>
      <c r="H1254" t="s">
        <v>5209</v>
      </c>
      <c r="I1254">
        <v>37.836271000000004</v>
      </c>
      <c r="J1254">
        <v>-122.28760200000001</v>
      </c>
      <c r="K1254">
        <v>954</v>
      </c>
      <c r="L1254">
        <v>30</v>
      </c>
      <c r="M1254">
        <v>2</v>
      </c>
      <c r="N1254">
        <v>0</v>
      </c>
      <c r="O1254">
        <v>4</v>
      </c>
      <c r="P1254">
        <v>4</v>
      </c>
      <c r="Q1254" t="e">
        <f>VLOOKUP($A1254,'[1]SheltersALL_2.17.22'!$1:$1048576,6,0)</f>
        <v>#N/A</v>
      </c>
      <c r="R1254" t="str">
        <f>VLOOKUP($A1254, [1]FA21_Ridership!$1:$1048576,11, 0)</f>
        <v>EMERYVILLE</v>
      </c>
      <c r="S1254" t="str">
        <f>VLOOKUP($A1254, [1]FA21_Ridership!$1:$1048576,12, 0)</f>
        <v>ALAMEDA</v>
      </c>
      <c r="T1254">
        <f>VLOOKUP($A1254, [1]FA21_Ridership!$1:$1048576,13, 0)</f>
        <v>2</v>
      </c>
      <c r="U1254">
        <f t="shared" si="96"/>
        <v>120</v>
      </c>
      <c r="V1254" s="67">
        <f t="shared" si="100"/>
        <v>0.255</v>
      </c>
      <c r="W1254">
        <v>0.51347900000000002</v>
      </c>
      <c r="X1254" s="67">
        <f t="shared" si="97"/>
        <v>0.20799999999999999</v>
      </c>
      <c r="Y1254">
        <v>0.21566099999999999</v>
      </c>
      <c r="Z1254" s="67">
        <f t="shared" si="98"/>
        <v>0.499</v>
      </c>
      <c r="AA1254">
        <f>VLOOKUP($C1254,[1]Disability!$1:$1048576,5,FALSE)</f>
        <v>0</v>
      </c>
      <c r="AB1254" s="67">
        <f t="shared" si="99"/>
        <v>0</v>
      </c>
      <c r="AC1254" t="e">
        <f>VLOOKUP($A1254,#REF!,9,FALSE)</f>
        <v>#REF!</v>
      </c>
    </row>
    <row r="1255" spans="1:29">
      <c r="A1255">
        <v>54989</v>
      </c>
      <c r="B1255">
        <v>1254</v>
      </c>
      <c r="C1255">
        <v>600400</v>
      </c>
      <c r="D1255" t="s">
        <v>4235</v>
      </c>
      <c r="E1255" t="s">
        <v>4236</v>
      </c>
      <c r="G1255" t="e">
        <f>VLOOKUP($H1255,[1]BRT!$1:$1048576,1,0)</f>
        <v>#N/A</v>
      </c>
      <c r="H1255" t="s">
        <v>5210</v>
      </c>
      <c r="I1255">
        <v>37.849044999999997</v>
      </c>
      <c r="J1255">
        <v>-122.292153</v>
      </c>
      <c r="K1255">
        <v>1081</v>
      </c>
      <c r="L1255">
        <v>30.2</v>
      </c>
      <c r="M1255">
        <v>1.986754967</v>
      </c>
      <c r="N1255">
        <v>4</v>
      </c>
      <c r="O1255">
        <v>0</v>
      </c>
      <c r="P1255">
        <v>4</v>
      </c>
      <c r="Q1255" t="e">
        <f>VLOOKUP($A1255,'[1]SheltersALL_2.17.22'!$1:$1048576,6,0)</f>
        <v>#N/A</v>
      </c>
      <c r="R1255" t="str">
        <f>VLOOKUP($A1255, [1]FA21_Ridership!$1:$1048576,11, 0)</f>
        <v>EMERYVILLE</v>
      </c>
      <c r="S1255" t="str">
        <f>VLOOKUP($A1255, [1]FA21_Ridership!$1:$1048576,12, 0)</f>
        <v>ALAMEDA</v>
      </c>
      <c r="T1255">
        <f>VLOOKUP($A1255, [1]FA21_Ridership!$1:$1048576,13, 0)</f>
        <v>2</v>
      </c>
      <c r="U1255">
        <f t="shared" si="96"/>
        <v>120.8</v>
      </c>
      <c r="V1255" s="67">
        <f t="shared" si="100"/>
        <v>0.30099999999999999</v>
      </c>
      <c r="W1255">
        <v>0.50878699999999999</v>
      </c>
      <c r="X1255" s="67">
        <f t="shared" si="97"/>
        <v>0.20499999999999999</v>
      </c>
      <c r="Y1255">
        <v>8.2600999999999994E-2</v>
      </c>
      <c r="Z1255" s="67">
        <f t="shared" si="98"/>
        <v>0.17799999999999999</v>
      </c>
      <c r="AA1255">
        <f>VLOOKUP($C1255,[1]Disability!$1:$1048576,5,FALSE)</f>
        <v>0</v>
      </c>
      <c r="AB1255" s="67">
        <f t="shared" si="99"/>
        <v>0</v>
      </c>
      <c r="AC1255" t="e">
        <f>VLOOKUP($A1255,#REF!,9,FALSE)</f>
        <v>#REF!</v>
      </c>
    </row>
    <row r="1256" spans="1:29">
      <c r="A1256">
        <v>54584</v>
      </c>
      <c r="B1256">
        <v>1255</v>
      </c>
      <c r="C1256">
        <v>1301710</v>
      </c>
      <c r="D1256" t="s">
        <v>4235</v>
      </c>
      <c r="E1256" t="s">
        <v>4236</v>
      </c>
      <c r="G1256" t="e">
        <f>VLOOKUP($H1256,[1]BRT!$1:$1048576,1,0)</f>
        <v>#N/A</v>
      </c>
      <c r="H1256" t="s">
        <v>5211</v>
      </c>
      <c r="I1256">
        <v>37.933860000000003</v>
      </c>
      <c r="J1256">
        <v>-122.360105</v>
      </c>
      <c r="K1256">
        <v>780</v>
      </c>
      <c r="L1256">
        <v>30.2</v>
      </c>
      <c r="M1256">
        <v>1.986754967</v>
      </c>
      <c r="N1256">
        <v>3</v>
      </c>
      <c r="O1256">
        <v>1</v>
      </c>
      <c r="P1256">
        <v>4</v>
      </c>
      <c r="Q1256" t="e">
        <f>VLOOKUP($A1256,'[1]SheltersALL_2.17.22'!$1:$1048576,6,0)</f>
        <v>#N/A</v>
      </c>
      <c r="R1256" t="str">
        <f>VLOOKUP($A1256, [1]FA21_Ridership!$1:$1048576,11, 0)</f>
        <v>RICHMOND</v>
      </c>
      <c r="S1256" t="str">
        <f>VLOOKUP($A1256, [1]FA21_Ridership!$1:$1048576,12, 0)</f>
        <v>CONTRA COSTA</v>
      </c>
      <c r="T1256">
        <f>VLOOKUP($A1256, [1]FA21_Ridership!$1:$1048576,13, 0)</f>
        <v>1</v>
      </c>
      <c r="U1256">
        <f t="shared" si="96"/>
        <v>120.8</v>
      </c>
      <c r="V1256" s="67">
        <f t="shared" si="100"/>
        <v>0.30099999999999999</v>
      </c>
      <c r="W1256">
        <v>0.97693099999999999</v>
      </c>
      <c r="X1256" s="67">
        <f t="shared" si="97"/>
        <v>0.96</v>
      </c>
      <c r="Y1256">
        <v>0.26611200000000002</v>
      </c>
      <c r="Z1256" s="67">
        <f t="shared" si="98"/>
        <v>0.59099999999999997</v>
      </c>
      <c r="AA1256">
        <f>VLOOKUP($C1256,[1]Disability!$1:$1048576,5,FALSE)</f>
        <v>6</v>
      </c>
      <c r="AB1256" s="67">
        <f t="shared" si="99"/>
        <v>0.99199999999999999</v>
      </c>
      <c r="AC1256" t="e">
        <f>VLOOKUP($A1256,#REF!,9,FALSE)</f>
        <v>#REF!</v>
      </c>
    </row>
    <row r="1257" spans="1:29">
      <c r="A1257">
        <v>58578</v>
      </c>
      <c r="B1257">
        <v>1256</v>
      </c>
      <c r="C1257">
        <v>1301160</v>
      </c>
      <c r="D1257" t="s">
        <v>4235</v>
      </c>
      <c r="E1257" t="s">
        <v>4236</v>
      </c>
      <c r="G1257" t="e">
        <f>VLOOKUP($H1257,[1]BRT!$1:$1048576,1,0)</f>
        <v>#N/A</v>
      </c>
      <c r="H1257" t="s">
        <v>5190</v>
      </c>
      <c r="I1257">
        <v>37.925103999999997</v>
      </c>
      <c r="J1257">
        <v>-122.353213</v>
      </c>
      <c r="K1257">
        <v>780</v>
      </c>
      <c r="L1257">
        <v>30.2</v>
      </c>
      <c r="M1257">
        <v>1.986754967</v>
      </c>
      <c r="N1257">
        <v>3</v>
      </c>
      <c r="O1257">
        <v>1</v>
      </c>
      <c r="P1257">
        <v>4</v>
      </c>
      <c r="Q1257" t="e">
        <f>VLOOKUP($A1257,'[1]SheltersALL_2.17.22'!$1:$1048576,6,0)</f>
        <v>#N/A</v>
      </c>
      <c r="R1257" t="str">
        <f>VLOOKUP($A1257, [1]FA21_Ridership!$1:$1048576,11, 0)</f>
        <v>RICHMOND</v>
      </c>
      <c r="S1257" t="str">
        <f>VLOOKUP($A1257, [1]FA21_Ridership!$1:$1048576,12, 0)</f>
        <v>CONTRA COSTA</v>
      </c>
      <c r="T1257">
        <f>VLOOKUP($A1257, [1]FA21_Ridership!$1:$1048576,13, 0)</f>
        <v>1</v>
      </c>
      <c r="U1257">
        <f t="shared" si="96"/>
        <v>120.8</v>
      </c>
      <c r="V1257" s="67">
        <f t="shared" si="100"/>
        <v>0.30099999999999999</v>
      </c>
      <c r="W1257">
        <v>0.77786699999999998</v>
      </c>
      <c r="X1257" s="67">
        <f t="shared" si="97"/>
        <v>0.53900000000000003</v>
      </c>
      <c r="Y1257">
        <v>0.17241400000000001</v>
      </c>
      <c r="Z1257" s="67">
        <f t="shared" si="98"/>
        <v>0.41399999999999998</v>
      </c>
      <c r="AA1257">
        <f>VLOOKUP($C1257,[1]Disability!$1:$1048576,5,FALSE)</f>
        <v>0</v>
      </c>
      <c r="AB1257" s="67">
        <f t="shared" si="99"/>
        <v>0</v>
      </c>
      <c r="AC1257" t="e">
        <f>VLOOKUP($A1257,#REF!,9,FALSE)</f>
        <v>#REF!</v>
      </c>
    </row>
    <row r="1258" spans="1:29">
      <c r="A1258">
        <v>51995</v>
      </c>
      <c r="B1258">
        <v>1257</v>
      </c>
      <c r="C1258">
        <v>1301190</v>
      </c>
      <c r="D1258" t="s">
        <v>4235</v>
      </c>
      <c r="E1258" t="s">
        <v>4236</v>
      </c>
      <c r="G1258" t="e">
        <f>VLOOKUP($H1258,[1]BRT!$1:$1048576,1,0)</f>
        <v>#N/A</v>
      </c>
      <c r="H1258" t="s">
        <v>5212</v>
      </c>
      <c r="I1258">
        <v>37.925096000000003</v>
      </c>
      <c r="J1258">
        <v>-122.350553</v>
      </c>
      <c r="K1258">
        <v>780</v>
      </c>
      <c r="L1258">
        <v>30.2</v>
      </c>
      <c r="M1258">
        <v>1.986754967</v>
      </c>
      <c r="N1258">
        <v>2</v>
      </c>
      <c r="O1258">
        <v>2</v>
      </c>
      <c r="P1258">
        <v>4</v>
      </c>
      <c r="Q1258" t="e">
        <f>VLOOKUP($A1258,'[1]SheltersALL_2.17.22'!$1:$1048576,6,0)</f>
        <v>#N/A</v>
      </c>
      <c r="R1258" t="str">
        <f>VLOOKUP($A1258, [1]FA21_Ridership!$1:$1048576,11, 0)</f>
        <v>RICHMOND</v>
      </c>
      <c r="S1258" t="str">
        <f>VLOOKUP($A1258, [1]FA21_Ridership!$1:$1048576,12, 0)</f>
        <v>CONTRA COSTA</v>
      </c>
      <c r="T1258">
        <f>VLOOKUP($A1258, [1]FA21_Ridership!$1:$1048576,13, 0)</f>
        <v>1</v>
      </c>
      <c r="U1258">
        <f t="shared" si="96"/>
        <v>120.8</v>
      </c>
      <c r="V1258" s="67">
        <f t="shared" si="100"/>
        <v>0.30099999999999999</v>
      </c>
      <c r="W1258">
        <v>0.77786699999999998</v>
      </c>
      <c r="X1258" s="67">
        <f t="shared" si="97"/>
        <v>0.53900000000000003</v>
      </c>
      <c r="Y1258">
        <v>0.17241400000000001</v>
      </c>
      <c r="Z1258" s="67">
        <f t="shared" si="98"/>
        <v>0.41399999999999998</v>
      </c>
      <c r="AA1258">
        <f>VLOOKUP($C1258,[1]Disability!$1:$1048576,5,FALSE)</f>
        <v>0</v>
      </c>
      <c r="AB1258" s="67">
        <f t="shared" si="99"/>
        <v>0</v>
      </c>
      <c r="AC1258" t="e">
        <f>VLOOKUP($A1258,#REF!,9,FALSE)</f>
        <v>#REF!</v>
      </c>
    </row>
    <row r="1259" spans="1:29">
      <c r="A1259">
        <v>58807</v>
      </c>
      <c r="B1259">
        <v>1258</v>
      </c>
      <c r="C1259">
        <v>102180</v>
      </c>
      <c r="D1259" t="s">
        <v>4235</v>
      </c>
      <c r="E1259" t="s">
        <v>4236</v>
      </c>
      <c r="G1259" t="e">
        <f>VLOOKUP($H1259,[1]BRT!$1:$1048576,1,0)</f>
        <v>#N/A</v>
      </c>
      <c r="H1259" t="s">
        <v>5213</v>
      </c>
      <c r="I1259">
        <v>37.734979000000003</v>
      </c>
      <c r="J1259">
        <v>-122.236912</v>
      </c>
      <c r="K1259">
        <v>952</v>
      </c>
      <c r="L1259">
        <v>30.2</v>
      </c>
      <c r="M1259">
        <v>1.986754967</v>
      </c>
      <c r="N1259">
        <v>1</v>
      </c>
      <c r="O1259">
        <v>3</v>
      </c>
      <c r="P1259">
        <v>4</v>
      </c>
      <c r="Q1259" t="e">
        <f>VLOOKUP($A1259,'[1]SheltersALL_2.17.22'!$1:$1048576,6,0)</f>
        <v>#N/A</v>
      </c>
      <c r="R1259" t="str">
        <f>VLOOKUP($A1259, [1]FA21_Ridership!$1:$1048576,11, 0)</f>
        <v>ALAMEDA</v>
      </c>
      <c r="S1259" t="str">
        <f>VLOOKUP($A1259, [1]FA21_Ridership!$1:$1048576,12, 0)</f>
        <v>ALAMEDA</v>
      </c>
      <c r="T1259">
        <f>VLOOKUP($A1259, [1]FA21_Ridership!$1:$1048576,13, 0)</f>
        <v>3</v>
      </c>
      <c r="U1259">
        <f t="shared" si="96"/>
        <v>120.8</v>
      </c>
      <c r="V1259" s="67">
        <f t="shared" si="100"/>
        <v>0.30099999999999999</v>
      </c>
      <c r="W1259">
        <v>0.65082200000000001</v>
      </c>
      <c r="X1259" s="67">
        <f t="shared" si="97"/>
        <v>0.33900000000000002</v>
      </c>
      <c r="Y1259">
        <v>7.2193999999999994E-2</v>
      </c>
      <c r="Z1259" s="67">
        <f t="shared" si="98"/>
        <v>0.13900000000000001</v>
      </c>
      <c r="AA1259">
        <f>VLOOKUP($C1259,[1]Disability!$1:$1048576,5,FALSE)</f>
        <v>0</v>
      </c>
      <c r="AB1259" s="67">
        <f t="shared" si="99"/>
        <v>0</v>
      </c>
      <c r="AC1259" t="e">
        <f>VLOOKUP($A1259,#REF!,9,FALSE)</f>
        <v>#REF!</v>
      </c>
    </row>
    <row r="1260" spans="1:29">
      <c r="A1260">
        <v>52341</v>
      </c>
      <c r="B1260">
        <v>1259</v>
      </c>
      <c r="C1260">
        <v>9804421</v>
      </c>
      <c r="D1260" t="s">
        <v>4235</v>
      </c>
      <c r="E1260" t="s">
        <v>4236</v>
      </c>
      <c r="G1260" t="e">
        <f>VLOOKUP($H1260,[1]BRT!$1:$1048576,1,0)</f>
        <v>#N/A</v>
      </c>
      <c r="H1260" t="s">
        <v>5214</v>
      </c>
      <c r="I1260">
        <v>37.6708</v>
      </c>
      <c r="J1260">
        <v>-122.12831199999999</v>
      </c>
      <c r="K1260">
        <v>960</v>
      </c>
      <c r="L1260">
        <v>60.5</v>
      </c>
      <c r="M1260">
        <v>0.99173553699999994</v>
      </c>
      <c r="N1260">
        <v>1</v>
      </c>
      <c r="O1260">
        <v>1</v>
      </c>
      <c r="P1260">
        <v>2</v>
      </c>
      <c r="Q1260" t="e">
        <f>VLOOKUP($A1260,'[1]SheltersALL_2.17.22'!$1:$1048576,6,0)</f>
        <v>#N/A</v>
      </c>
      <c r="R1260" t="str">
        <f>VLOOKUP($A1260, [1]FA21_Ridership!$1:$1048576,11, 0)</f>
        <v>COUNTY-ALAMEDA</v>
      </c>
      <c r="S1260" t="str">
        <f>VLOOKUP($A1260, [1]FA21_Ridership!$1:$1048576,12, 0)</f>
        <v>ALAMEDA</v>
      </c>
      <c r="T1260">
        <f>VLOOKUP($A1260, [1]FA21_Ridership!$1:$1048576,13, 0)</f>
        <v>4</v>
      </c>
      <c r="U1260">
        <f t="shared" si="96"/>
        <v>121</v>
      </c>
      <c r="V1260" s="67">
        <f t="shared" si="100"/>
        <v>0.30199999999999999</v>
      </c>
      <c r="W1260">
        <v>0.85634500000000002</v>
      </c>
      <c r="X1260" s="67">
        <f t="shared" si="97"/>
        <v>0.68899999999999995</v>
      </c>
      <c r="Y1260">
        <v>0.143655</v>
      </c>
      <c r="Z1260" s="67">
        <f t="shared" si="98"/>
        <v>0.34699999999999998</v>
      </c>
      <c r="AA1260">
        <f>VLOOKUP($C1260,[1]Disability!$1:$1048576,5,FALSE)</f>
        <v>0</v>
      </c>
      <c r="AB1260" s="67">
        <f t="shared" si="99"/>
        <v>0</v>
      </c>
      <c r="AC1260" t="e">
        <f>VLOOKUP($A1260,#REF!,9,FALSE)</f>
        <v>#REF!</v>
      </c>
    </row>
    <row r="1261" spans="1:29">
      <c r="A1261">
        <v>56794</v>
      </c>
      <c r="B1261">
        <v>1260</v>
      </c>
      <c r="C1261">
        <v>9803090</v>
      </c>
      <c r="D1261" t="s">
        <v>4235</v>
      </c>
      <c r="E1261" t="s">
        <v>4236</v>
      </c>
      <c r="G1261" t="e">
        <f>VLOOKUP($H1261,[1]BRT!$1:$1048576,1,0)</f>
        <v>#N/A</v>
      </c>
      <c r="H1261" t="s">
        <v>4839</v>
      </c>
      <c r="I1261">
        <v>37.701915999999997</v>
      </c>
      <c r="J1261">
        <v>-122.095069</v>
      </c>
      <c r="K1261">
        <v>960</v>
      </c>
      <c r="L1261">
        <v>60.5</v>
      </c>
      <c r="M1261">
        <v>0.99173553699999994</v>
      </c>
      <c r="N1261">
        <v>1</v>
      </c>
      <c r="O1261">
        <v>1</v>
      </c>
      <c r="P1261">
        <v>2</v>
      </c>
      <c r="Q1261" t="e">
        <f>VLOOKUP($A1261,'[1]SheltersALL_2.17.22'!$1:$1048576,6,0)</f>
        <v>#N/A</v>
      </c>
      <c r="R1261" t="str">
        <f>VLOOKUP($A1261, [1]FA21_Ridership!$1:$1048576,11, 0)</f>
        <v>COUNTY-ALAMEDA</v>
      </c>
      <c r="S1261" t="str">
        <f>VLOOKUP($A1261, [1]FA21_Ridership!$1:$1048576,12, 0)</f>
        <v>ALAMEDA</v>
      </c>
      <c r="T1261">
        <f>VLOOKUP($A1261, [1]FA21_Ridership!$1:$1048576,13, 0)</f>
        <v>4</v>
      </c>
      <c r="U1261">
        <f t="shared" si="96"/>
        <v>121</v>
      </c>
      <c r="V1261" s="67">
        <f t="shared" si="100"/>
        <v>0.30199999999999999</v>
      </c>
      <c r="W1261">
        <v>0.49466500000000002</v>
      </c>
      <c r="X1261" s="67">
        <f t="shared" si="97"/>
        <v>0.19</v>
      </c>
      <c r="Y1261">
        <v>0.17457</v>
      </c>
      <c r="Z1261" s="67">
        <f t="shared" si="98"/>
        <v>0.42299999999999999</v>
      </c>
      <c r="AA1261">
        <f>VLOOKUP($C1261,[1]Disability!$1:$1048576,5,FALSE)</f>
        <v>0</v>
      </c>
      <c r="AB1261" s="67">
        <f t="shared" si="99"/>
        <v>0</v>
      </c>
      <c r="AC1261" t="e">
        <f>VLOOKUP($A1261,#REF!,9,FALSE)</f>
        <v>#REF!</v>
      </c>
    </row>
    <row r="1262" spans="1:29">
      <c r="A1262">
        <v>54490</v>
      </c>
      <c r="B1262">
        <v>1261</v>
      </c>
      <c r="C1262">
        <v>801820</v>
      </c>
      <c r="D1262" t="s">
        <v>4235</v>
      </c>
      <c r="E1262" t="s">
        <v>4236</v>
      </c>
      <c r="G1262" t="e">
        <f>VLOOKUP($H1262,[1]BRT!$1:$1048576,1,0)</f>
        <v>#N/A</v>
      </c>
      <c r="H1262" t="s">
        <v>4824</v>
      </c>
      <c r="I1262">
        <v>37.675626000000001</v>
      </c>
      <c r="J1262">
        <v>-122.082009</v>
      </c>
      <c r="K1262">
        <v>959</v>
      </c>
      <c r="L1262">
        <v>60.5</v>
      </c>
      <c r="M1262">
        <v>0.99173553699999994</v>
      </c>
      <c r="N1262">
        <v>1</v>
      </c>
      <c r="O1262">
        <v>1</v>
      </c>
      <c r="P1262">
        <v>2</v>
      </c>
      <c r="Q1262" t="e">
        <f>VLOOKUP($A1262,'[1]SheltersALL_2.17.22'!$1:$1048576,6,0)</f>
        <v>#N/A</v>
      </c>
      <c r="R1262" t="str">
        <f>VLOOKUP($A1262, [1]FA21_Ridership!$1:$1048576,11, 0)</f>
        <v>HAYWARD</v>
      </c>
      <c r="S1262" t="str">
        <f>VLOOKUP($A1262, [1]FA21_Ridership!$1:$1048576,12, 0)</f>
        <v>ALAMEDA</v>
      </c>
      <c r="T1262">
        <f>VLOOKUP($A1262, [1]FA21_Ridership!$1:$1048576,13, 0)</f>
        <v>4</v>
      </c>
      <c r="U1262">
        <f t="shared" si="96"/>
        <v>121</v>
      </c>
      <c r="V1262" s="67">
        <f t="shared" si="100"/>
        <v>0.30199999999999999</v>
      </c>
      <c r="W1262">
        <v>0.759494</v>
      </c>
      <c r="X1262" s="67">
        <f t="shared" si="97"/>
        <v>0.501</v>
      </c>
      <c r="Y1262">
        <v>0.23935500000000001</v>
      </c>
      <c r="Z1262" s="67">
        <f t="shared" si="98"/>
        <v>0.54600000000000004</v>
      </c>
      <c r="AA1262">
        <f>VLOOKUP($C1262,[1]Disability!$1:$1048576,5,FALSE)</f>
        <v>2</v>
      </c>
      <c r="AB1262" s="67">
        <f t="shared" si="99"/>
        <v>0.91600000000000004</v>
      </c>
      <c r="AC1262" t="e">
        <f>VLOOKUP($A1262,#REF!,9,FALSE)</f>
        <v>#REF!</v>
      </c>
    </row>
    <row r="1263" spans="1:29">
      <c r="A1263">
        <v>50124</v>
      </c>
      <c r="B1263">
        <v>1262</v>
      </c>
      <c r="C1263">
        <v>9900080</v>
      </c>
      <c r="D1263" t="s">
        <v>4235</v>
      </c>
      <c r="E1263" t="s">
        <v>4236</v>
      </c>
      <c r="G1263" t="e">
        <f>VLOOKUP($H1263,[1]BRT!$1:$1048576,1,0)</f>
        <v>#N/A</v>
      </c>
      <c r="H1263" t="s">
        <v>5215</v>
      </c>
      <c r="I1263">
        <v>37.985798000000003</v>
      </c>
      <c r="J1263">
        <v>-122.29811100000001</v>
      </c>
      <c r="K1263">
        <v>840</v>
      </c>
      <c r="L1263">
        <v>60.7</v>
      </c>
      <c r="M1263">
        <v>0.988467875</v>
      </c>
      <c r="N1263">
        <v>0</v>
      </c>
      <c r="O1263">
        <v>2</v>
      </c>
      <c r="P1263">
        <v>2</v>
      </c>
      <c r="Q1263" t="e">
        <f>VLOOKUP($A1263,'[1]SheltersALL_2.17.22'!$1:$1048576,6,0)</f>
        <v>#N/A</v>
      </c>
      <c r="R1263" t="str">
        <f>VLOOKUP($A1263, [1]FA21_Ridership!$1:$1048576,11, 0)</f>
        <v>COUNTY-CONTRA COSTA</v>
      </c>
      <c r="S1263" t="str">
        <f>VLOOKUP($A1263, [1]FA21_Ridership!$1:$1048576,12, 0)</f>
        <v>CONTRA COSTA</v>
      </c>
      <c r="T1263">
        <f>VLOOKUP($A1263, [1]FA21_Ridership!$1:$1048576,13, 0)</f>
        <v>1</v>
      </c>
      <c r="U1263">
        <f t="shared" si="96"/>
        <v>121.4</v>
      </c>
      <c r="V1263" s="67">
        <f t="shared" si="100"/>
        <v>0.30299999999999999</v>
      </c>
      <c r="W1263">
        <v>0.63338899999999998</v>
      </c>
      <c r="X1263" s="67">
        <f t="shared" si="97"/>
        <v>0.32700000000000001</v>
      </c>
      <c r="Y1263">
        <v>0.27676099999999998</v>
      </c>
      <c r="Z1263" s="67">
        <f t="shared" si="98"/>
        <v>0.60299999999999998</v>
      </c>
      <c r="AA1263">
        <f>VLOOKUP($C1263,[1]Disability!$1:$1048576,5,FALSE)</f>
        <v>0</v>
      </c>
      <c r="AB1263" s="67">
        <f t="shared" si="99"/>
        <v>0</v>
      </c>
      <c r="AC1263" t="e">
        <f>VLOOKUP($A1263,#REF!,9,FALSE)</f>
        <v>#REF!</v>
      </c>
    </row>
    <row r="1264" spans="1:29">
      <c r="A1264">
        <v>51822</v>
      </c>
      <c r="B1264">
        <v>1263</v>
      </c>
      <c r="C1264">
        <v>1303290</v>
      </c>
      <c r="D1264" t="s">
        <v>4235</v>
      </c>
      <c r="E1264" t="s">
        <v>4236</v>
      </c>
      <c r="G1264" t="e">
        <f>VLOOKUP($H1264,[1]BRT!$1:$1048576,1,0)</f>
        <v>#N/A</v>
      </c>
      <c r="H1264" t="s">
        <v>5216</v>
      </c>
      <c r="I1264">
        <v>37.929549000000002</v>
      </c>
      <c r="J1264">
        <v>-122.347542</v>
      </c>
      <c r="K1264">
        <v>1164</v>
      </c>
      <c r="L1264">
        <v>30.4</v>
      </c>
      <c r="M1264">
        <v>1.9736842109999999</v>
      </c>
      <c r="N1264">
        <v>3</v>
      </c>
      <c r="O1264">
        <v>1</v>
      </c>
      <c r="P1264">
        <v>4</v>
      </c>
      <c r="Q1264" t="e">
        <f>VLOOKUP($A1264,'[1]SheltersALL_2.17.22'!$1:$1048576,6,0)</f>
        <v>#N/A</v>
      </c>
      <c r="R1264" t="str">
        <f>VLOOKUP($A1264, [1]FA21_Ridership!$1:$1048576,11, 0)</f>
        <v>RICHMOND</v>
      </c>
      <c r="S1264" t="str">
        <f>VLOOKUP($A1264, [1]FA21_Ridership!$1:$1048576,12, 0)</f>
        <v>CONTRA COSTA</v>
      </c>
      <c r="T1264">
        <f>VLOOKUP($A1264, [1]FA21_Ridership!$1:$1048576,13, 0)</f>
        <v>1</v>
      </c>
      <c r="U1264">
        <f t="shared" si="96"/>
        <v>121.6</v>
      </c>
      <c r="V1264" s="67">
        <f t="shared" si="100"/>
        <v>0.30299999999999999</v>
      </c>
      <c r="W1264">
        <v>0.98475199999999996</v>
      </c>
      <c r="X1264" s="67">
        <f t="shared" si="97"/>
        <v>0.97699999999999998</v>
      </c>
      <c r="Y1264">
        <v>0.435197</v>
      </c>
      <c r="Z1264" s="67">
        <f t="shared" si="98"/>
        <v>0.80500000000000005</v>
      </c>
      <c r="AA1264">
        <f>VLOOKUP($C1264,[1]Disability!$1:$1048576,5,FALSE)</f>
        <v>0</v>
      </c>
      <c r="AB1264" s="67">
        <f t="shared" si="99"/>
        <v>0</v>
      </c>
      <c r="AC1264" t="e">
        <f>VLOOKUP($A1264,#REF!,9,FALSE)</f>
        <v>#REF!</v>
      </c>
    </row>
    <row r="1265" spans="1:29">
      <c r="A1265">
        <v>58799</v>
      </c>
      <c r="B1265">
        <v>1264</v>
      </c>
      <c r="C1265">
        <v>703590</v>
      </c>
      <c r="D1265" t="s">
        <v>4235</v>
      </c>
      <c r="E1265" t="s">
        <v>4236</v>
      </c>
      <c r="G1265" t="e">
        <f>VLOOKUP($H1265,[1]BRT!$1:$1048576,1,0)</f>
        <v>#N/A</v>
      </c>
      <c r="H1265" t="s">
        <v>5217</v>
      </c>
      <c r="I1265">
        <v>37.571649999999998</v>
      </c>
      <c r="J1265">
        <v>-121.967376</v>
      </c>
      <c r="K1265">
        <v>721</v>
      </c>
      <c r="L1265">
        <v>60.9</v>
      </c>
      <c r="M1265">
        <v>0.98522167500000002</v>
      </c>
      <c r="N1265">
        <v>1</v>
      </c>
      <c r="O1265">
        <v>1</v>
      </c>
      <c r="P1265">
        <v>2</v>
      </c>
      <c r="Q1265" t="e">
        <f>VLOOKUP($A1265,'[1]SheltersALL_2.17.22'!$1:$1048576,6,0)</f>
        <v>#N/A</v>
      </c>
      <c r="R1265" t="str">
        <f>VLOOKUP($A1265, [1]FA21_Ridership!$1:$1048576,11, 0)</f>
        <v>FREMONT</v>
      </c>
      <c r="S1265" t="str">
        <f>VLOOKUP($A1265, [1]FA21_Ridership!$1:$1048576,12, 0)</f>
        <v>ALAMEDA</v>
      </c>
      <c r="T1265">
        <f>VLOOKUP($A1265, [1]FA21_Ridership!$1:$1048576,13, 0)</f>
        <v>5</v>
      </c>
      <c r="U1265">
        <f t="shared" si="96"/>
        <v>121.8</v>
      </c>
      <c r="V1265" s="67">
        <f t="shared" si="100"/>
        <v>0.30299999999999999</v>
      </c>
      <c r="W1265">
        <v>0.80050399999999999</v>
      </c>
      <c r="X1265" s="67">
        <f t="shared" si="97"/>
        <v>0.58799999999999997</v>
      </c>
      <c r="Y1265">
        <v>6.6779000000000005E-2</v>
      </c>
      <c r="Z1265" s="67">
        <f t="shared" si="98"/>
        <v>0.123</v>
      </c>
      <c r="AA1265">
        <f>VLOOKUP($C1265,[1]Disability!$1:$1048576,5,FALSE)</f>
        <v>0</v>
      </c>
      <c r="AB1265" s="67">
        <f t="shared" si="99"/>
        <v>0</v>
      </c>
      <c r="AC1265" t="e">
        <f>VLOOKUP($A1265,#REF!,9,FALSE)</f>
        <v>#REF!</v>
      </c>
    </row>
    <row r="1266" spans="1:29">
      <c r="A1266">
        <v>53440</v>
      </c>
      <c r="B1266">
        <v>1265</v>
      </c>
      <c r="C1266">
        <v>706850</v>
      </c>
      <c r="D1266" t="s">
        <v>4235</v>
      </c>
      <c r="E1266" t="s">
        <v>4236</v>
      </c>
      <c r="G1266" t="e">
        <f>VLOOKUP($H1266,[1]BRT!$1:$1048576,1,0)</f>
        <v>#N/A</v>
      </c>
      <c r="H1266" t="s">
        <v>5146</v>
      </c>
      <c r="I1266">
        <v>37.587837</v>
      </c>
      <c r="J1266">
        <v>-121.99977199999999</v>
      </c>
      <c r="K1266">
        <v>721</v>
      </c>
      <c r="L1266">
        <v>60.9</v>
      </c>
      <c r="M1266">
        <v>0.98522167500000002</v>
      </c>
      <c r="N1266">
        <v>0</v>
      </c>
      <c r="O1266">
        <v>2</v>
      </c>
      <c r="P1266">
        <v>2</v>
      </c>
      <c r="Q1266" t="e">
        <f>VLOOKUP($A1266,'[1]SheltersALL_2.17.22'!$1:$1048576,6,0)</f>
        <v>#N/A</v>
      </c>
      <c r="R1266" t="str">
        <f>VLOOKUP($A1266, [1]FA21_Ridership!$1:$1048576,11, 0)</f>
        <v>FREMONT</v>
      </c>
      <c r="S1266" t="str">
        <f>VLOOKUP($A1266, [1]FA21_Ridership!$1:$1048576,12, 0)</f>
        <v>ALAMEDA</v>
      </c>
      <c r="T1266">
        <f>VLOOKUP($A1266, [1]FA21_Ridership!$1:$1048576,13, 0)</f>
        <v>5</v>
      </c>
      <c r="U1266">
        <f t="shared" si="96"/>
        <v>121.8</v>
      </c>
      <c r="V1266" s="67">
        <f t="shared" si="100"/>
        <v>0.30299999999999999</v>
      </c>
      <c r="W1266">
        <v>0.78728200000000004</v>
      </c>
      <c r="X1266" s="67">
        <f t="shared" si="97"/>
        <v>0.56299999999999994</v>
      </c>
      <c r="Y1266">
        <v>3.9379999999999998E-2</v>
      </c>
      <c r="Z1266" s="67">
        <f t="shared" si="98"/>
        <v>4.9000000000000002E-2</v>
      </c>
      <c r="AA1266">
        <f>VLOOKUP($C1266,[1]Disability!$1:$1048576,5,FALSE)</f>
        <v>0</v>
      </c>
      <c r="AB1266" s="67">
        <f t="shared" si="99"/>
        <v>0</v>
      </c>
      <c r="AC1266" t="e">
        <f>VLOOKUP($A1266,#REF!,9,FALSE)</f>
        <v>#REF!</v>
      </c>
    </row>
    <row r="1267" spans="1:29">
      <c r="A1267">
        <v>56590</v>
      </c>
      <c r="B1267">
        <v>1266</v>
      </c>
      <c r="C1267">
        <v>703560</v>
      </c>
      <c r="D1267" t="s">
        <v>4235</v>
      </c>
      <c r="E1267" t="s">
        <v>4236</v>
      </c>
      <c r="G1267" t="e">
        <f>VLOOKUP($H1267,[1]BRT!$1:$1048576,1,0)</f>
        <v>#N/A</v>
      </c>
      <c r="H1267" t="s">
        <v>5154</v>
      </c>
      <c r="I1267">
        <v>37.580688000000002</v>
      </c>
      <c r="J1267">
        <v>-121.99075999999999</v>
      </c>
      <c r="K1267">
        <v>721</v>
      </c>
      <c r="L1267">
        <v>60.9</v>
      </c>
      <c r="M1267">
        <v>0.98522167500000002</v>
      </c>
      <c r="N1267">
        <v>0</v>
      </c>
      <c r="O1267">
        <v>2</v>
      </c>
      <c r="P1267">
        <v>2</v>
      </c>
      <c r="Q1267" t="e">
        <f>VLOOKUP($A1267,'[1]SheltersALL_2.17.22'!$1:$1048576,6,0)</f>
        <v>#N/A</v>
      </c>
      <c r="R1267" t="str">
        <f>VLOOKUP($A1267, [1]FA21_Ridership!$1:$1048576,11, 0)</f>
        <v>FREMONT</v>
      </c>
      <c r="S1267" t="str">
        <f>VLOOKUP($A1267, [1]FA21_Ridership!$1:$1048576,12, 0)</f>
        <v>ALAMEDA</v>
      </c>
      <c r="T1267">
        <f>VLOOKUP($A1267, [1]FA21_Ridership!$1:$1048576,13, 0)</f>
        <v>5</v>
      </c>
      <c r="U1267">
        <f t="shared" si="96"/>
        <v>121.8</v>
      </c>
      <c r="V1267" s="67">
        <f t="shared" si="100"/>
        <v>0.30299999999999999</v>
      </c>
      <c r="W1267">
        <v>0.78728200000000004</v>
      </c>
      <c r="X1267" s="67">
        <f t="shared" si="97"/>
        <v>0.56299999999999994</v>
      </c>
      <c r="Y1267">
        <v>3.9379999999999998E-2</v>
      </c>
      <c r="Z1267" s="67">
        <f t="shared" si="98"/>
        <v>4.9000000000000002E-2</v>
      </c>
      <c r="AA1267">
        <f>VLOOKUP($C1267,[1]Disability!$1:$1048576,5,FALSE)</f>
        <v>0</v>
      </c>
      <c r="AB1267" s="67">
        <f t="shared" si="99"/>
        <v>0</v>
      </c>
      <c r="AC1267" t="e">
        <f>VLOOKUP($A1267,#REF!,9,FALSE)</f>
        <v>#REF!</v>
      </c>
    </row>
    <row r="1268" spans="1:29">
      <c r="A1268">
        <v>54437</v>
      </c>
      <c r="B1268">
        <v>1267</v>
      </c>
      <c r="C1268">
        <v>1004800</v>
      </c>
      <c r="D1268" t="s">
        <v>4235</v>
      </c>
      <c r="E1268" t="s">
        <v>4236</v>
      </c>
      <c r="G1268" t="e">
        <f>VLOOKUP($H1268,[1]BRT!$1:$1048576,1,0)</f>
        <v>#N/A</v>
      </c>
      <c r="H1268" t="s">
        <v>5218</v>
      </c>
      <c r="I1268">
        <v>37.810903000000003</v>
      </c>
      <c r="J1268">
        <v>-122.285552</v>
      </c>
      <c r="K1268">
        <v>1081</v>
      </c>
      <c r="L1268">
        <v>30.5</v>
      </c>
      <c r="M1268">
        <v>1.9672131150000001</v>
      </c>
      <c r="N1268">
        <v>3</v>
      </c>
      <c r="O1268">
        <v>1</v>
      </c>
      <c r="P1268">
        <v>4</v>
      </c>
      <c r="Q1268" t="e">
        <f>VLOOKUP($A1268,'[1]SheltersALL_2.17.22'!$1:$1048576,6,0)</f>
        <v>#N/A</v>
      </c>
      <c r="R1268" t="str">
        <f>VLOOKUP($A1268, [1]FA21_Ridership!$1:$1048576,11, 0)</f>
        <v>OAKLAND</v>
      </c>
      <c r="S1268" t="str">
        <f>VLOOKUP($A1268, [1]FA21_Ridership!$1:$1048576,12, 0)</f>
        <v>ALAMEDA</v>
      </c>
      <c r="T1268">
        <f>VLOOKUP($A1268, [1]FA21_Ridership!$1:$1048576,13, 0)</f>
        <v>2</v>
      </c>
      <c r="U1268">
        <f t="shared" si="96"/>
        <v>122</v>
      </c>
      <c r="V1268" s="67">
        <f t="shared" si="100"/>
        <v>0.30399999999999999</v>
      </c>
      <c r="W1268">
        <v>0.71493499999999999</v>
      </c>
      <c r="X1268" s="67">
        <f t="shared" si="97"/>
        <v>0.42499999999999999</v>
      </c>
      <c r="Y1268">
        <v>0.315162</v>
      </c>
      <c r="Z1268" s="67">
        <f t="shared" si="98"/>
        <v>0.64800000000000002</v>
      </c>
      <c r="AA1268">
        <f>VLOOKUP($C1268,[1]Disability!$1:$1048576,5,FALSE)</f>
        <v>0</v>
      </c>
      <c r="AB1268" s="67">
        <f t="shared" si="99"/>
        <v>0</v>
      </c>
      <c r="AC1268" t="e">
        <f>VLOOKUP($A1268,#REF!,9,FALSE)</f>
        <v>#REF!</v>
      </c>
    </row>
    <row r="1269" spans="1:29">
      <c r="A1269">
        <v>57340</v>
      </c>
      <c r="B1269">
        <v>1268</v>
      </c>
      <c r="C1269">
        <v>804340</v>
      </c>
      <c r="D1269" t="s">
        <v>4235</v>
      </c>
      <c r="E1269" t="s">
        <v>4236</v>
      </c>
      <c r="G1269" t="e">
        <f>VLOOKUP($H1269,[1]BRT!$1:$1048576,1,0)</f>
        <v>#N/A</v>
      </c>
      <c r="H1269" t="s">
        <v>5219</v>
      </c>
      <c r="I1269">
        <v>37.662613</v>
      </c>
      <c r="J1269">
        <v>-122.081487</v>
      </c>
      <c r="K1269">
        <v>960</v>
      </c>
      <c r="L1269">
        <v>61</v>
      </c>
      <c r="M1269">
        <v>0.98360655699999999</v>
      </c>
      <c r="N1269">
        <v>1</v>
      </c>
      <c r="O1269">
        <v>1</v>
      </c>
      <c r="P1269">
        <v>2</v>
      </c>
      <c r="Q1269" t="e">
        <f>VLOOKUP($A1269,'[1]SheltersALL_2.17.22'!$1:$1048576,6,0)</f>
        <v>#N/A</v>
      </c>
      <c r="R1269" t="str">
        <f>VLOOKUP($A1269, [1]FA21_Ridership!$1:$1048576,11, 0)</f>
        <v>HAYWARD</v>
      </c>
      <c r="S1269" t="str">
        <f>VLOOKUP($A1269, [1]FA21_Ridership!$1:$1048576,12, 0)</f>
        <v>ALAMEDA</v>
      </c>
      <c r="T1269">
        <f>VLOOKUP($A1269, [1]FA21_Ridership!$1:$1048576,13, 0)</f>
        <v>4</v>
      </c>
      <c r="U1269">
        <f t="shared" si="96"/>
        <v>122</v>
      </c>
      <c r="V1269" s="67">
        <f t="shared" si="100"/>
        <v>0.30399999999999999</v>
      </c>
      <c r="W1269">
        <v>0.86675000000000002</v>
      </c>
      <c r="X1269" s="67">
        <f t="shared" si="97"/>
        <v>0.71099999999999997</v>
      </c>
      <c r="Y1269">
        <v>0.195496</v>
      </c>
      <c r="Z1269" s="67">
        <f t="shared" si="98"/>
        <v>0.47099999999999997</v>
      </c>
      <c r="AA1269">
        <f>VLOOKUP($C1269,[1]Disability!$1:$1048576,5,FALSE)</f>
        <v>0</v>
      </c>
      <c r="AB1269" s="67">
        <f t="shared" si="99"/>
        <v>0</v>
      </c>
      <c r="AC1269" t="e">
        <f>VLOOKUP($A1269,#REF!,9,FALSE)</f>
        <v>#REF!</v>
      </c>
    </row>
    <row r="1270" spans="1:29">
      <c r="A1270">
        <v>53987</v>
      </c>
      <c r="B1270">
        <v>1269</v>
      </c>
      <c r="C1270">
        <v>9802610</v>
      </c>
      <c r="D1270" t="s">
        <v>4235</v>
      </c>
      <c r="E1270" t="s">
        <v>4236</v>
      </c>
      <c r="G1270" t="e">
        <f>VLOOKUP($H1270,[1]BRT!$1:$1048576,1,0)</f>
        <v>#N/A</v>
      </c>
      <c r="H1270" t="s">
        <v>5220</v>
      </c>
      <c r="I1270">
        <v>37.698262999999997</v>
      </c>
      <c r="J1270">
        <v>-122.07407600000001</v>
      </c>
      <c r="K1270">
        <v>962</v>
      </c>
      <c r="L1270">
        <v>61</v>
      </c>
      <c r="M1270">
        <v>0.98360655699999999</v>
      </c>
      <c r="N1270">
        <v>1</v>
      </c>
      <c r="O1270">
        <v>1</v>
      </c>
      <c r="P1270">
        <v>2</v>
      </c>
      <c r="Q1270" t="e">
        <f>VLOOKUP($A1270,'[1]SheltersALL_2.17.22'!$1:$1048576,6,0)</f>
        <v>#N/A</v>
      </c>
      <c r="R1270" t="str">
        <f>VLOOKUP($A1270, [1]FA21_Ridership!$1:$1048576,11, 0)</f>
        <v>COUNTY-ALAMEDA</v>
      </c>
      <c r="S1270" t="str">
        <f>VLOOKUP($A1270, [1]FA21_Ridership!$1:$1048576,12, 0)</f>
        <v>ALAMEDA</v>
      </c>
      <c r="T1270">
        <f>VLOOKUP($A1270, [1]FA21_Ridership!$1:$1048576,13, 0)</f>
        <v>4</v>
      </c>
      <c r="U1270">
        <f t="shared" si="96"/>
        <v>122</v>
      </c>
      <c r="V1270" s="67">
        <f t="shared" si="100"/>
        <v>0.30399999999999999</v>
      </c>
      <c r="W1270">
        <v>0.48360300000000001</v>
      </c>
      <c r="X1270" s="67">
        <f t="shared" si="97"/>
        <v>0.185</v>
      </c>
      <c r="Y1270">
        <v>0.195301</v>
      </c>
      <c r="Z1270" s="67">
        <f t="shared" si="98"/>
        <v>0.46600000000000003</v>
      </c>
      <c r="AA1270">
        <f>VLOOKUP($C1270,[1]Disability!$1:$1048576,5,FALSE)</f>
        <v>0</v>
      </c>
      <c r="AB1270" s="67">
        <f t="shared" si="99"/>
        <v>0</v>
      </c>
      <c r="AC1270" t="e">
        <f>VLOOKUP($A1270,#REF!,9,FALSE)</f>
        <v>#REF!</v>
      </c>
    </row>
    <row r="1271" spans="1:29">
      <c r="A1271">
        <v>51887</v>
      </c>
      <c r="B1271">
        <v>1270</v>
      </c>
      <c r="C1271">
        <v>805410</v>
      </c>
      <c r="D1271" t="s">
        <v>4235</v>
      </c>
      <c r="E1271" t="s">
        <v>4236</v>
      </c>
      <c r="G1271" t="e">
        <f>VLOOKUP($H1271,[1]BRT!$1:$1048576,1,0)</f>
        <v>#N/A</v>
      </c>
      <c r="H1271" t="s">
        <v>5221</v>
      </c>
      <c r="I1271">
        <v>37.653137999999998</v>
      </c>
      <c r="J1271">
        <v>-122.072275</v>
      </c>
      <c r="K1271">
        <v>960</v>
      </c>
      <c r="L1271">
        <v>61</v>
      </c>
      <c r="M1271">
        <v>0.98360655699999999</v>
      </c>
      <c r="N1271">
        <v>1</v>
      </c>
      <c r="O1271">
        <v>1</v>
      </c>
      <c r="P1271">
        <v>2</v>
      </c>
      <c r="Q1271" t="e">
        <f>VLOOKUP($A1271,'[1]SheltersALL_2.17.22'!$1:$1048576,6,0)</f>
        <v>#N/A</v>
      </c>
      <c r="R1271" t="str">
        <f>VLOOKUP($A1271, [1]FA21_Ridership!$1:$1048576,11, 0)</f>
        <v>HAYWARD</v>
      </c>
      <c r="S1271" t="str">
        <f>VLOOKUP($A1271, [1]FA21_Ridership!$1:$1048576,12, 0)</f>
        <v>ALAMEDA</v>
      </c>
      <c r="T1271">
        <f>VLOOKUP($A1271, [1]FA21_Ridership!$1:$1048576,13, 0)</f>
        <v>4</v>
      </c>
      <c r="U1271">
        <f t="shared" si="96"/>
        <v>122</v>
      </c>
      <c r="V1271" s="67">
        <f t="shared" si="100"/>
        <v>0.30399999999999999</v>
      </c>
      <c r="W1271">
        <v>0.90228799999999998</v>
      </c>
      <c r="X1271" s="67">
        <f t="shared" si="97"/>
        <v>0.77700000000000002</v>
      </c>
      <c r="Y1271">
        <v>0.34366099999999999</v>
      </c>
      <c r="Z1271" s="67">
        <f t="shared" si="98"/>
        <v>0.68500000000000005</v>
      </c>
      <c r="AA1271">
        <f>VLOOKUP($C1271,[1]Disability!$1:$1048576,5,FALSE)</f>
        <v>0</v>
      </c>
      <c r="AB1271" s="67">
        <f t="shared" si="99"/>
        <v>0</v>
      </c>
      <c r="AC1271" t="e">
        <f>VLOOKUP($A1271,#REF!,9,FALSE)</f>
        <v>#REF!</v>
      </c>
    </row>
    <row r="1272" spans="1:29">
      <c r="A1272">
        <v>52348</v>
      </c>
      <c r="B1272">
        <v>1271</v>
      </c>
      <c r="C1272">
        <v>9804700</v>
      </c>
      <c r="D1272" t="s">
        <v>4235</v>
      </c>
      <c r="E1272" t="s">
        <v>4236</v>
      </c>
      <c r="G1272" t="e">
        <f>VLOOKUP($H1272,[1]BRT!$1:$1048576,1,0)</f>
        <v>#N/A</v>
      </c>
      <c r="H1272" t="s">
        <v>5222</v>
      </c>
      <c r="I1272">
        <v>37.675037000000003</v>
      </c>
      <c r="J1272">
        <v>-122.147034</v>
      </c>
      <c r="K1272">
        <v>963</v>
      </c>
      <c r="L1272">
        <v>61</v>
      </c>
      <c r="M1272">
        <v>0.98360655699999999</v>
      </c>
      <c r="N1272">
        <v>1</v>
      </c>
      <c r="O1272">
        <v>1</v>
      </c>
      <c r="P1272">
        <v>2</v>
      </c>
      <c r="Q1272" t="e">
        <f>VLOOKUP($A1272,'[1]SheltersALL_2.17.22'!$1:$1048576,6,0)</f>
        <v>#N/A</v>
      </c>
      <c r="R1272" t="str">
        <f>VLOOKUP($A1272, [1]FA21_Ridership!$1:$1048576,11, 0)</f>
        <v>COUNTY-ALAMEDA</v>
      </c>
      <c r="S1272" t="str">
        <f>VLOOKUP($A1272, [1]FA21_Ridership!$1:$1048576,12, 0)</f>
        <v>ALAMEDA</v>
      </c>
      <c r="T1272">
        <f>VLOOKUP($A1272, [1]FA21_Ridership!$1:$1048576,13, 0)</f>
        <v>4</v>
      </c>
      <c r="U1272">
        <f t="shared" si="96"/>
        <v>122</v>
      </c>
      <c r="V1272" s="67">
        <f t="shared" si="100"/>
        <v>0.30399999999999999</v>
      </c>
      <c r="W1272">
        <v>0.68032800000000004</v>
      </c>
      <c r="X1272" s="67">
        <f t="shared" si="97"/>
        <v>0.38200000000000001</v>
      </c>
      <c r="Y1272">
        <v>0.22677600000000001</v>
      </c>
      <c r="Z1272" s="67">
        <f t="shared" si="98"/>
        <v>0.51900000000000002</v>
      </c>
      <c r="AA1272">
        <f>VLOOKUP($C1272,[1]Disability!$1:$1048576,5,FALSE)</f>
        <v>0</v>
      </c>
      <c r="AB1272" s="67">
        <f t="shared" si="99"/>
        <v>0</v>
      </c>
      <c r="AC1272" t="e">
        <f>VLOOKUP($A1272,#REF!,9,FALSE)</f>
        <v>#REF!</v>
      </c>
    </row>
    <row r="1273" spans="1:29">
      <c r="A1273">
        <v>57716</v>
      </c>
      <c r="B1273">
        <v>1272</v>
      </c>
      <c r="C1273">
        <v>9804110</v>
      </c>
      <c r="D1273" t="s">
        <v>4235</v>
      </c>
      <c r="E1273" t="s">
        <v>4236</v>
      </c>
      <c r="G1273" t="e">
        <f>VLOOKUP($H1273,[1]BRT!$1:$1048576,1,0)</f>
        <v>#N/A</v>
      </c>
      <c r="H1273" t="s">
        <v>5223</v>
      </c>
      <c r="I1273">
        <v>37.691217000000002</v>
      </c>
      <c r="J1273">
        <v>-122.062387</v>
      </c>
      <c r="K1273">
        <v>961</v>
      </c>
      <c r="L1273">
        <v>61</v>
      </c>
      <c r="M1273">
        <v>0.98360655699999999</v>
      </c>
      <c r="N1273">
        <v>1</v>
      </c>
      <c r="O1273">
        <v>1</v>
      </c>
      <c r="P1273">
        <v>2</v>
      </c>
      <c r="Q1273" t="e">
        <f>VLOOKUP($A1273,'[1]SheltersALL_2.17.22'!$1:$1048576,6,0)</f>
        <v>#N/A</v>
      </c>
      <c r="R1273" t="str">
        <f>VLOOKUP($A1273, [1]FA21_Ridership!$1:$1048576,11, 0)</f>
        <v>COUNTY-ALAMEDA</v>
      </c>
      <c r="S1273" t="str">
        <f>VLOOKUP($A1273, [1]FA21_Ridership!$1:$1048576,12, 0)</f>
        <v>ALAMEDA</v>
      </c>
      <c r="T1273">
        <f>VLOOKUP($A1273, [1]FA21_Ridership!$1:$1048576,13, 0)</f>
        <v>4</v>
      </c>
      <c r="U1273">
        <f t="shared" si="96"/>
        <v>122</v>
      </c>
      <c r="V1273" s="67">
        <f t="shared" si="100"/>
        <v>0.30399999999999999</v>
      </c>
      <c r="W1273">
        <v>0.63201099999999999</v>
      </c>
      <c r="X1273" s="67">
        <f t="shared" si="97"/>
        <v>0.32600000000000001</v>
      </c>
      <c r="Y1273">
        <v>0.110123</v>
      </c>
      <c r="Z1273" s="67">
        <f t="shared" si="98"/>
        <v>0.27500000000000002</v>
      </c>
      <c r="AA1273">
        <f>VLOOKUP($C1273,[1]Disability!$1:$1048576,5,FALSE)</f>
        <v>0</v>
      </c>
      <c r="AB1273" s="67">
        <f t="shared" si="99"/>
        <v>0</v>
      </c>
      <c r="AC1273" t="e">
        <f>VLOOKUP($A1273,#REF!,9,FALSE)</f>
        <v>#REF!</v>
      </c>
    </row>
    <row r="1274" spans="1:29">
      <c r="A1274">
        <v>59664</v>
      </c>
      <c r="B1274">
        <v>1273</v>
      </c>
      <c r="C1274">
        <v>400170</v>
      </c>
      <c r="D1274" t="s">
        <v>4235</v>
      </c>
      <c r="E1274" t="s">
        <v>4236</v>
      </c>
      <c r="G1274" t="e">
        <f>VLOOKUP($H1274,[1]BRT!$1:$1048576,1,0)</f>
        <v>#N/A</v>
      </c>
      <c r="H1274" t="s">
        <v>5224</v>
      </c>
      <c r="I1274">
        <v>37.709218999999997</v>
      </c>
      <c r="J1274">
        <v>-122.074117</v>
      </c>
      <c r="K1274">
        <v>962</v>
      </c>
      <c r="L1274">
        <v>61</v>
      </c>
      <c r="M1274">
        <v>0.98360655699999999</v>
      </c>
      <c r="N1274">
        <v>1</v>
      </c>
      <c r="O1274">
        <v>1</v>
      </c>
      <c r="P1274">
        <v>2</v>
      </c>
      <c r="Q1274" t="e">
        <f>VLOOKUP($A1274,'[1]SheltersALL_2.17.22'!$1:$1048576,6,0)</f>
        <v>#N/A</v>
      </c>
      <c r="R1274" t="s">
        <v>5225</v>
      </c>
      <c r="S1274" t="str">
        <f>VLOOKUP($A1274, [1]FA21_Ridership!$1:$1048576,12, 0)</f>
        <v>ALAMEDA</v>
      </c>
      <c r="T1274">
        <f>VLOOKUP($A1274, [1]FA21_Ridership!$1:$1048576,13, 0)</f>
        <v>4</v>
      </c>
      <c r="U1274">
        <f t="shared" si="96"/>
        <v>122</v>
      </c>
      <c r="V1274" s="67">
        <f t="shared" si="100"/>
        <v>0.30399999999999999</v>
      </c>
      <c r="W1274">
        <v>0.548126</v>
      </c>
      <c r="X1274" s="67">
        <f t="shared" si="97"/>
        <v>0.245</v>
      </c>
      <c r="Y1274">
        <v>8.8639999999999997E-2</v>
      </c>
      <c r="Z1274" s="67">
        <f t="shared" si="98"/>
        <v>0.20200000000000001</v>
      </c>
      <c r="AA1274">
        <f>VLOOKUP($C1274,[1]Disability!$1:$1048576,5,FALSE)</f>
        <v>1</v>
      </c>
      <c r="AB1274" s="67">
        <f t="shared" si="99"/>
        <v>0.72499999999999998</v>
      </c>
      <c r="AC1274" t="e">
        <f>VLOOKUP($A1274,#REF!,9,FALSE)</f>
        <v>#REF!</v>
      </c>
    </row>
    <row r="1275" spans="1:29">
      <c r="A1275">
        <v>59442</v>
      </c>
      <c r="B1275">
        <v>1274</v>
      </c>
      <c r="C1275">
        <v>9800400</v>
      </c>
      <c r="D1275" t="s">
        <v>4235</v>
      </c>
      <c r="E1275" t="s">
        <v>4236</v>
      </c>
      <c r="G1275" t="e">
        <f>VLOOKUP($H1275,[1]BRT!$1:$1048576,1,0)</f>
        <v>#N/A</v>
      </c>
      <c r="H1275" t="s">
        <v>5226</v>
      </c>
      <c r="I1275">
        <v>37.694851999999997</v>
      </c>
      <c r="J1275">
        <v>-122.084211</v>
      </c>
      <c r="K1275">
        <v>960</v>
      </c>
      <c r="L1275">
        <v>61</v>
      </c>
      <c r="M1275">
        <v>0.98360655699999999</v>
      </c>
      <c r="N1275">
        <v>1</v>
      </c>
      <c r="O1275">
        <v>1</v>
      </c>
      <c r="P1275">
        <v>2</v>
      </c>
      <c r="Q1275" t="e">
        <f>VLOOKUP($A1275,'[1]SheltersALL_2.17.22'!$1:$1048576,6,0)</f>
        <v>#N/A</v>
      </c>
      <c r="R1275" t="str">
        <f>VLOOKUP($A1275, [1]FA21_Ridership!$1:$1048576,11, 0)</f>
        <v>COUNTY-ALAMEDA</v>
      </c>
      <c r="S1275" t="str">
        <f>VLOOKUP($A1275, [1]FA21_Ridership!$1:$1048576,12, 0)</f>
        <v>ALAMEDA</v>
      </c>
      <c r="T1275">
        <f>VLOOKUP($A1275, [1]FA21_Ridership!$1:$1048576,13, 0)</f>
        <v>4</v>
      </c>
      <c r="U1275">
        <f t="shared" si="96"/>
        <v>122</v>
      </c>
      <c r="V1275" s="67">
        <f t="shared" si="100"/>
        <v>0.30399999999999999</v>
      </c>
      <c r="W1275">
        <v>0.65940600000000005</v>
      </c>
      <c r="X1275" s="67">
        <f t="shared" si="97"/>
        <v>0.34499999999999997</v>
      </c>
      <c r="Y1275">
        <v>0.143234</v>
      </c>
      <c r="Z1275" s="67">
        <f t="shared" si="98"/>
        <v>0.34499999999999997</v>
      </c>
      <c r="AA1275">
        <f>VLOOKUP($C1275,[1]Disability!$1:$1048576,5,FALSE)</f>
        <v>0</v>
      </c>
      <c r="AB1275" s="67">
        <f t="shared" si="99"/>
        <v>0</v>
      </c>
      <c r="AC1275" t="e">
        <f>VLOOKUP($A1275,#REF!,9,FALSE)</f>
        <v>#REF!</v>
      </c>
    </row>
    <row r="1276" spans="1:29">
      <c r="A1276">
        <v>54539</v>
      </c>
      <c r="B1276">
        <v>1275</v>
      </c>
      <c r="C1276">
        <v>9814120</v>
      </c>
      <c r="D1276" t="s">
        <v>4235</v>
      </c>
      <c r="E1276" t="s">
        <v>4236</v>
      </c>
      <c r="G1276" t="e">
        <f>VLOOKUP($H1276,[1]BRT!$1:$1048576,1,0)</f>
        <v>#N/A</v>
      </c>
      <c r="H1276" t="s">
        <v>5227</v>
      </c>
      <c r="I1276">
        <v>37.694522999999997</v>
      </c>
      <c r="J1276">
        <v>-122.06218200000001</v>
      </c>
      <c r="K1276">
        <v>961</v>
      </c>
      <c r="L1276">
        <v>61</v>
      </c>
      <c r="M1276">
        <v>0.98360655699999999</v>
      </c>
      <c r="N1276">
        <v>1</v>
      </c>
      <c r="O1276">
        <v>1</v>
      </c>
      <c r="P1276">
        <v>2</v>
      </c>
      <c r="Q1276" t="e">
        <f>VLOOKUP($A1276,'[1]SheltersALL_2.17.22'!$1:$1048576,6,0)</f>
        <v>#N/A</v>
      </c>
      <c r="R1276" t="str">
        <f>VLOOKUP($A1276, [1]FA21_Ridership!$1:$1048576,11, 0)</f>
        <v>COUNTY-ALAMEDA</v>
      </c>
      <c r="S1276" t="str">
        <f>VLOOKUP($A1276, [1]FA21_Ridership!$1:$1048576,12, 0)</f>
        <v>ALAMEDA</v>
      </c>
      <c r="T1276">
        <f>VLOOKUP($A1276, [1]FA21_Ridership!$1:$1048576,13, 0)</f>
        <v>4</v>
      </c>
      <c r="U1276">
        <f t="shared" si="96"/>
        <v>122</v>
      </c>
      <c r="V1276" s="67">
        <f t="shared" si="100"/>
        <v>0.30399999999999999</v>
      </c>
      <c r="W1276">
        <v>0.41306199999999998</v>
      </c>
      <c r="X1276" s="67">
        <f t="shared" si="97"/>
        <v>0.13400000000000001</v>
      </c>
      <c r="Y1276">
        <v>0.175957</v>
      </c>
      <c r="Z1276" s="67">
        <f t="shared" si="98"/>
        <v>0.42699999999999999</v>
      </c>
      <c r="AA1276">
        <f>VLOOKUP($C1276,[1]Disability!$1:$1048576,5,FALSE)</f>
        <v>0</v>
      </c>
      <c r="AB1276" s="67">
        <f t="shared" si="99"/>
        <v>0</v>
      </c>
      <c r="AC1276" t="e">
        <f>VLOOKUP($A1276,#REF!,9,FALSE)</f>
        <v>#REF!</v>
      </c>
    </row>
    <row r="1277" spans="1:29">
      <c r="A1277">
        <v>58040</v>
      </c>
      <c r="B1277">
        <v>1276</v>
      </c>
      <c r="C1277">
        <v>9814170</v>
      </c>
      <c r="D1277" t="s">
        <v>4235</v>
      </c>
      <c r="E1277" t="s">
        <v>4236</v>
      </c>
      <c r="G1277" t="e">
        <f>VLOOKUP($H1277,[1]BRT!$1:$1048576,1,0)</f>
        <v>#N/A</v>
      </c>
      <c r="H1277" t="s">
        <v>5228</v>
      </c>
      <c r="I1277">
        <v>37.703975</v>
      </c>
      <c r="J1277">
        <v>-122.06174300000001</v>
      </c>
      <c r="K1277">
        <v>962</v>
      </c>
      <c r="L1277">
        <v>61</v>
      </c>
      <c r="M1277">
        <v>0.98360655699999999</v>
      </c>
      <c r="N1277">
        <v>1</v>
      </c>
      <c r="O1277">
        <v>1</v>
      </c>
      <c r="P1277">
        <v>2</v>
      </c>
      <c r="Q1277" t="e">
        <f>VLOOKUP($A1277,'[1]SheltersALL_2.17.22'!$1:$1048576,6,0)</f>
        <v>#N/A</v>
      </c>
      <c r="R1277" t="str">
        <f>VLOOKUP($A1277, [1]FA21_Ridership!$1:$1048576,11, 0)</f>
        <v>COUNTY-ALAMEDA</v>
      </c>
      <c r="S1277" t="str">
        <f>VLOOKUP($A1277, [1]FA21_Ridership!$1:$1048576,12, 0)</f>
        <v>ALAMEDA</v>
      </c>
      <c r="T1277">
        <f>VLOOKUP($A1277, [1]FA21_Ridership!$1:$1048576,13, 0)</f>
        <v>4</v>
      </c>
      <c r="U1277">
        <f t="shared" si="96"/>
        <v>122</v>
      </c>
      <c r="V1277" s="67">
        <f t="shared" si="100"/>
        <v>0.30399999999999999</v>
      </c>
      <c r="W1277">
        <v>0.29653000000000002</v>
      </c>
      <c r="X1277" s="67">
        <f t="shared" si="97"/>
        <v>6.8000000000000005E-2</v>
      </c>
      <c r="Y1277">
        <v>5.4678999999999998E-2</v>
      </c>
      <c r="Z1277" s="67">
        <f t="shared" si="98"/>
        <v>9.4E-2</v>
      </c>
      <c r="AA1277">
        <f>VLOOKUP($C1277,[1]Disability!$1:$1048576,5,FALSE)</f>
        <v>0</v>
      </c>
      <c r="AB1277" s="67">
        <f t="shared" si="99"/>
        <v>0</v>
      </c>
      <c r="AC1277" t="e">
        <f>VLOOKUP($A1277,#REF!,9,FALSE)</f>
        <v>#REF!</v>
      </c>
    </row>
    <row r="1278" spans="1:29">
      <c r="A1278">
        <v>52820</v>
      </c>
      <c r="B1278">
        <v>1277</v>
      </c>
      <c r="C1278">
        <v>1300340</v>
      </c>
      <c r="D1278" t="s">
        <v>4235</v>
      </c>
      <c r="E1278" t="s">
        <v>4236</v>
      </c>
      <c r="G1278" t="e">
        <f>VLOOKUP($H1278,[1]BRT!$1:$1048576,1,0)</f>
        <v>#N/A</v>
      </c>
      <c r="H1278" t="s">
        <v>5137</v>
      </c>
      <c r="I1278">
        <v>37.950015</v>
      </c>
      <c r="J1278">
        <v>-122.3389</v>
      </c>
      <c r="K1278">
        <v>780</v>
      </c>
      <c r="L1278">
        <v>61</v>
      </c>
      <c r="M1278">
        <v>0.98360655699999999</v>
      </c>
      <c r="N1278">
        <v>0</v>
      </c>
      <c r="O1278">
        <v>2</v>
      </c>
      <c r="P1278">
        <v>2</v>
      </c>
      <c r="Q1278" t="e">
        <f>VLOOKUP($A1278,'[1]SheltersALL_2.17.22'!$1:$1048576,6,0)</f>
        <v>#N/A</v>
      </c>
      <c r="R1278" t="str">
        <f>VLOOKUP($A1278, [1]FA21_Ridership!$1:$1048576,11, 0)</f>
        <v>RICHMOND</v>
      </c>
      <c r="S1278" t="str">
        <f>VLOOKUP($A1278, [1]FA21_Ridership!$1:$1048576,12, 0)</f>
        <v>CONTRA COSTA</v>
      </c>
      <c r="T1278">
        <f>VLOOKUP($A1278, [1]FA21_Ridership!$1:$1048576,13, 0)</f>
        <v>1</v>
      </c>
      <c r="U1278">
        <f t="shared" si="96"/>
        <v>122</v>
      </c>
      <c r="V1278" s="67">
        <f t="shared" si="100"/>
        <v>0.30399999999999999</v>
      </c>
      <c r="W1278">
        <v>0.72612200000000005</v>
      </c>
      <c r="X1278" s="67">
        <f t="shared" si="97"/>
        <v>0.44500000000000001</v>
      </c>
      <c r="Y1278">
        <v>0.27963199999999999</v>
      </c>
      <c r="Z1278" s="67">
        <f t="shared" si="98"/>
        <v>0.60599999999999998</v>
      </c>
      <c r="AA1278">
        <f>VLOOKUP($C1278,[1]Disability!$1:$1048576,5,FALSE)</f>
        <v>2</v>
      </c>
      <c r="AB1278" s="67">
        <f t="shared" si="99"/>
        <v>0.91600000000000004</v>
      </c>
      <c r="AC1278" t="e">
        <f>VLOOKUP($A1278,#REF!,9,FALSE)</f>
        <v>#REF!</v>
      </c>
    </row>
    <row r="1279" spans="1:29">
      <c r="A1279">
        <v>51953</v>
      </c>
      <c r="B1279">
        <v>1278</v>
      </c>
      <c r="C1279">
        <v>9905230</v>
      </c>
      <c r="D1279" t="s">
        <v>4235</v>
      </c>
      <c r="E1279" t="s">
        <v>4236</v>
      </c>
      <c r="G1279" t="e">
        <f>VLOOKUP($H1279,[1]BRT!$1:$1048576,1,0)</f>
        <v>#N/A</v>
      </c>
      <c r="H1279" t="s">
        <v>5229</v>
      </c>
      <c r="I1279">
        <v>37.945934999999999</v>
      </c>
      <c r="J1279">
        <v>-122.34990999999999</v>
      </c>
      <c r="K1279">
        <v>780</v>
      </c>
      <c r="L1279">
        <v>61</v>
      </c>
      <c r="M1279">
        <v>0.98360655699999999</v>
      </c>
      <c r="N1279">
        <v>0</v>
      </c>
      <c r="O1279">
        <v>2</v>
      </c>
      <c r="P1279">
        <v>2</v>
      </c>
      <c r="Q1279" t="e">
        <f>VLOOKUP($A1279,'[1]SheltersALL_2.17.22'!$1:$1048576,6,0)</f>
        <v>#N/A</v>
      </c>
      <c r="R1279" t="str">
        <f>VLOOKUP($A1279, [1]FA21_Ridership!$1:$1048576,11, 0)</f>
        <v>RICHMOND</v>
      </c>
      <c r="S1279" t="str">
        <f>VLOOKUP($A1279, [1]FA21_Ridership!$1:$1048576,12, 0)</f>
        <v>CONTRA COSTA</v>
      </c>
      <c r="T1279">
        <f>VLOOKUP($A1279, [1]FA21_Ridership!$1:$1048576,13, 0)</f>
        <v>1</v>
      </c>
      <c r="U1279">
        <f t="shared" si="96"/>
        <v>122</v>
      </c>
      <c r="V1279" s="67">
        <f t="shared" si="100"/>
        <v>0.30399999999999999</v>
      </c>
      <c r="W1279">
        <v>0.974414</v>
      </c>
      <c r="X1279" s="67">
        <f t="shared" si="97"/>
        <v>0.95099999999999996</v>
      </c>
      <c r="Y1279">
        <v>0.40962799999999999</v>
      </c>
      <c r="Z1279" s="67">
        <f t="shared" si="98"/>
        <v>0.76900000000000002</v>
      </c>
      <c r="AA1279">
        <f>VLOOKUP($C1279,[1]Disability!$1:$1048576,5,FALSE)</f>
        <v>0</v>
      </c>
      <c r="AB1279" s="67">
        <f t="shared" si="99"/>
        <v>0</v>
      </c>
      <c r="AC1279" t="e">
        <f>VLOOKUP($A1279,#REF!,9,FALSE)</f>
        <v>#REF!</v>
      </c>
    </row>
    <row r="1280" spans="1:29">
      <c r="A1280">
        <v>58538</v>
      </c>
      <c r="B1280">
        <v>1279</v>
      </c>
      <c r="C1280">
        <v>1016340</v>
      </c>
      <c r="D1280" t="s">
        <v>4235</v>
      </c>
      <c r="E1280" t="s">
        <v>4236</v>
      </c>
      <c r="G1280" t="e">
        <f>VLOOKUP($H1280,[1]BRT!$1:$1048576,1,0)</f>
        <v>#N/A</v>
      </c>
      <c r="H1280" t="s">
        <v>5230</v>
      </c>
      <c r="I1280">
        <v>37.842547000000003</v>
      </c>
      <c r="J1280">
        <v>-122.270509</v>
      </c>
      <c r="K1280">
        <v>1016</v>
      </c>
      <c r="L1280">
        <v>30.7</v>
      </c>
      <c r="M1280">
        <v>1.9543973939999999</v>
      </c>
      <c r="N1280">
        <v>3</v>
      </c>
      <c r="O1280">
        <v>1</v>
      </c>
      <c r="P1280">
        <v>4</v>
      </c>
      <c r="Q1280" t="e">
        <f>VLOOKUP($A1280,'[1]SheltersALL_2.17.22'!$1:$1048576,6,0)</f>
        <v>#N/A</v>
      </c>
      <c r="R1280" t="str">
        <f>VLOOKUP($A1280, [1]FA21_Ridership!$1:$1048576,11, 0)</f>
        <v>OAKLAND</v>
      </c>
      <c r="S1280" t="str">
        <f>VLOOKUP($A1280, [1]FA21_Ridership!$1:$1048576,12, 0)</f>
        <v>ALAMEDA</v>
      </c>
      <c r="T1280">
        <f>VLOOKUP($A1280, [1]FA21_Ridership!$1:$1048576,13, 0)</f>
        <v>2</v>
      </c>
      <c r="U1280">
        <f t="shared" si="96"/>
        <v>122.8</v>
      </c>
      <c r="V1280" s="67">
        <f t="shared" si="100"/>
        <v>0.307</v>
      </c>
      <c r="W1280">
        <v>0.57739200000000002</v>
      </c>
      <c r="X1280" s="67">
        <f t="shared" si="97"/>
        <v>0.26400000000000001</v>
      </c>
      <c r="Y1280">
        <v>0.42389199999999999</v>
      </c>
      <c r="Z1280" s="67">
        <f t="shared" si="98"/>
        <v>0.78700000000000003</v>
      </c>
      <c r="AA1280">
        <f>VLOOKUP($C1280,[1]Disability!$1:$1048576,5,FALSE)</f>
        <v>1</v>
      </c>
      <c r="AB1280" s="67">
        <f t="shared" si="99"/>
        <v>0.72499999999999998</v>
      </c>
      <c r="AC1280" t="e">
        <f>VLOOKUP($A1280,#REF!,9,FALSE)</f>
        <v>#REF!</v>
      </c>
    </row>
    <row r="1281" spans="1:29">
      <c r="A1281">
        <v>55341</v>
      </c>
      <c r="B1281">
        <v>1280</v>
      </c>
      <c r="C1281">
        <v>1016320</v>
      </c>
      <c r="D1281" t="s">
        <v>4235</v>
      </c>
      <c r="E1281" t="s">
        <v>4236</v>
      </c>
      <c r="G1281" t="e">
        <f>VLOOKUP($H1281,[1]BRT!$1:$1048576,1,0)</f>
        <v>#N/A</v>
      </c>
      <c r="H1281" t="s">
        <v>5231</v>
      </c>
      <c r="I1281">
        <v>37.841456999999998</v>
      </c>
      <c r="J1281">
        <v>-122.270268</v>
      </c>
      <c r="K1281">
        <v>1017</v>
      </c>
      <c r="L1281">
        <v>30.7</v>
      </c>
      <c r="M1281">
        <v>1.9543973939999999</v>
      </c>
      <c r="N1281">
        <v>3</v>
      </c>
      <c r="O1281">
        <v>1</v>
      </c>
      <c r="P1281">
        <v>4</v>
      </c>
      <c r="Q1281" t="e">
        <f>VLOOKUP($A1281,'[1]SheltersALL_2.17.22'!$1:$1048576,6,0)</f>
        <v>#N/A</v>
      </c>
      <c r="R1281" t="str">
        <f>VLOOKUP($A1281, [1]FA21_Ridership!$1:$1048576,11, 0)</f>
        <v>OAKLAND</v>
      </c>
      <c r="S1281" t="str">
        <f>VLOOKUP($A1281, [1]FA21_Ridership!$1:$1048576,12, 0)</f>
        <v>ALAMEDA</v>
      </c>
      <c r="T1281">
        <f>VLOOKUP($A1281, [1]FA21_Ridership!$1:$1048576,13, 0)</f>
        <v>2</v>
      </c>
      <c r="U1281">
        <f t="shared" si="96"/>
        <v>122.8</v>
      </c>
      <c r="V1281" s="67">
        <f t="shared" si="100"/>
        <v>0.307</v>
      </c>
      <c r="W1281">
        <v>0.57739200000000002</v>
      </c>
      <c r="X1281" s="67">
        <f t="shared" si="97"/>
        <v>0.26400000000000001</v>
      </c>
      <c r="Y1281">
        <v>0.42389199999999999</v>
      </c>
      <c r="Z1281" s="67">
        <f t="shared" si="98"/>
        <v>0.78700000000000003</v>
      </c>
      <c r="AA1281">
        <f>VLOOKUP($C1281,[1]Disability!$1:$1048576,5,FALSE)</f>
        <v>1</v>
      </c>
      <c r="AB1281" s="67">
        <f t="shared" si="99"/>
        <v>0.72499999999999998</v>
      </c>
      <c r="AC1281" t="e">
        <f>VLOOKUP($A1281,#REF!,9,FALSE)</f>
        <v>#REF!</v>
      </c>
    </row>
    <row r="1282" spans="1:29">
      <c r="A1282">
        <v>54740</v>
      </c>
      <c r="B1282">
        <v>1281</v>
      </c>
      <c r="C1282">
        <v>1002870</v>
      </c>
      <c r="D1282" t="s">
        <v>4235</v>
      </c>
      <c r="E1282" t="s">
        <v>4236</v>
      </c>
      <c r="G1282" t="e">
        <f>VLOOKUP($H1282,[1]BRT!$1:$1048576,1,0)</f>
        <v>#N/A</v>
      </c>
      <c r="H1282" t="s">
        <v>5232</v>
      </c>
      <c r="I1282">
        <v>37.836720999999997</v>
      </c>
      <c r="J1282">
        <v>-122.25927299999999</v>
      </c>
      <c r="K1282">
        <v>1016</v>
      </c>
      <c r="L1282">
        <v>30.7</v>
      </c>
      <c r="M1282">
        <v>1.9543973939999999</v>
      </c>
      <c r="N1282">
        <v>1</v>
      </c>
      <c r="O1282">
        <v>3</v>
      </c>
      <c r="P1282">
        <v>4</v>
      </c>
      <c r="Q1282" t="e">
        <f>VLOOKUP($A1282,'[1]SheltersALL_2.17.22'!$1:$1048576,6,0)</f>
        <v>#N/A</v>
      </c>
      <c r="R1282" t="str">
        <f>VLOOKUP($A1282, [1]FA21_Ridership!$1:$1048576,11, 0)</f>
        <v>OAKLAND</v>
      </c>
      <c r="S1282" t="str">
        <f>VLOOKUP($A1282, [1]FA21_Ridership!$1:$1048576,12, 0)</f>
        <v>ALAMEDA</v>
      </c>
      <c r="T1282">
        <f>VLOOKUP($A1282, [1]FA21_Ridership!$1:$1048576,13, 0)</f>
        <v>2</v>
      </c>
      <c r="U1282">
        <f t="shared" ref="U1282:U1345" si="101">$L1282*$P1282</f>
        <v>122.8</v>
      </c>
      <c r="V1282" s="67">
        <f t="shared" si="100"/>
        <v>0.307</v>
      </c>
      <c r="W1282">
        <v>0.33245799999999998</v>
      </c>
      <c r="X1282" s="67">
        <f t="shared" ref="X1282:X1345" si="102">_xlfn.PERCENTRANK.INC($W$2:$W$4161,W1282)</f>
        <v>8.7999999999999995E-2</v>
      </c>
      <c r="Y1282">
        <v>0.26684200000000002</v>
      </c>
      <c r="Z1282" s="67">
        <f t="shared" ref="Z1282:Z1345" si="103">_xlfn.PERCENTRANK.INC($Y$2:$Y$4161,Y1282)</f>
        <v>0.59399999999999997</v>
      </c>
      <c r="AA1282">
        <f>VLOOKUP($C1282,[1]Disability!$1:$1048576,5,FALSE)</f>
        <v>0</v>
      </c>
      <c r="AB1282" s="67">
        <f t="shared" ref="AB1282:AB1345" si="104">_xlfn.PERCENTRANK.INC($AA$2:$AA$4163,AA1282)</f>
        <v>0</v>
      </c>
      <c r="AC1282" t="e">
        <f>VLOOKUP($A1282,#REF!,9,FALSE)</f>
        <v>#REF!</v>
      </c>
    </row>
    <row r="1283" spans="1:29">
      <c r="A1283">
        <v>54012</v>
      </c>
      <c r="B1283">
        <v>1282</v>
      </c>
      <c r="C1283">
        <v>9800730</v>
      </c>
      <c r="D1283" t="s">
        <v>4235</v>
      </c>
      <c r="E1283" t="s">
        <v>4236</v>
      </c>
      <c r="G1283" t="e">
        <f>VLOOKUP($H1283,[1]BRT!$1:$1048576,1,0)</f>
        <v>#N/A</v>
      </c>
      <c r="H1283" t="s">
        <v>5233</v>
      </c>
      <c r="I1283">
        <v>37.679796000000003</v>
      </c>
      <c r="J1283">
        <v>-122.056574</v>
      </c>
      <c r="K1283">
        <v>801</v>
      </c>
      <c r="L1283">
        <v>41</v>
      </c>
      <c r="M1283">
        <v>1.463414634</v>
      </c>
      <c r="N1283">
        <v>3</v>
      </c>
      <c r="O1283">
        <v>0</v>
      </c>
      <c r="P1283">
        <v>3</v>
      </c>
      <c r="Q1283" t="e">
        <f>VLOOKUP($A1283,'[1]SheltersALL_2.17.22'!$1:$1048576,6,0)</f>
        <v>#N/A</v>
      </c>
      <c r="R1283" t="str">
        <f>VLOOKUP($A1283, [1]FA21_Ridership!$1:$1048576,11, 0)</f>
        <v>COUNTY-ALAMEDA</v>
      </c>
      <c r="S1283" t="str">
        <f>VLOOKUP($A1283, [1]FA21_Ridership!$1:$1048576,12, 0)</f>
        <v>ALAMEDA</v>
      </c>
      <c r="T1283">
        <f>VLOOKUP($A1283, [1]FA21_Ridership!$1:$1048576,13, 0)</f>
        <v>4</v>
      </c>
      <c r="U1283">
        <f t="shared" si="101"/>
        <v>123</v>
      </c>
      <c r="V1283" s="67">
        <f t="shared" si="100"/>
        <v>0.308</v>
      </c>
      <c r="W1283">
        <v>0.75412800000000002</v>
      </c>
      <c r="X1283" s="67">
        <f t="shared" si="102"/>
        <v>0.48599999999999999</v>
      </c>
      <c r="Y1283">
        <v>0.11743099999999999</v>
      </c>
      <c r="Z1283" s="67">
        <f t="shared" si="103"/>
        <v>0.29799999999999999</v>
      </c>
      <c r="AA1283">
        <f>VLOOKUP($C1283,[1]Disability!$1:$1048576,5,FALSE)</f>
        <v>0</v>
      </c>
      <c r="AB1283" s="67">
        <f t="shared" si="104"/>
        <v>0</v>
      </c>
      <c r="AC1283" t="e">
        <f>VLOOKUP($A1283,#REF!,9,FALSE)</f>
        <v>#REF!</v>
      </c>
    </row>
    <row r="1284" spans="1:29">
      <c r="A1284">
        <v>55846</v>
      </c>
      <c r="B1284">
        <v>1283</v>
      </c>
      <c r="C1284">
        <v>9800200</v>
      </c>
      <c r="D1284" t="s">
        <v>4235</v>
      </c>
      <c r="E1284" t="s">
        <v>4236</v>
      </c>
      <c r="G1284" t="e">
        <f>VLOOKUP($H1284,[1]BRT!$1:$1048576,1,0)</f>
        <v>#N/A</v>
      </c>
      <c r="H1284" t="s">
        <v>5234</v>
      </c>
      <c r="I1284">
        <v>37.690370999999999</v>
      </c>
      <c r="J1284">
        <v>-122.118908</v>
      </c>
      <c r="K1284">
        <v>966</v>
      </c>
      <c r="L1284">
        <v>61.5</v>
      </c>
      <c r="M1284">
        <v>0.97560975599999999</v>
      </c>
      <c r="N1284">
        <v>1</v>
      </c>
      <c r="O1284">
        <v>1</v>
      </c>
      <c r="P1284">
        <v>2</v>
      </c>
      <c r="Q1284" t="e">
        <f>VLOOKUP($A1284,'[1]SheltersALL_2.17.22'!$1:$1048576,6,0)</f>
        <v>#N/A</v>
      </c>
      <c r="R1284" t="str">
        <f>VLOOKUP($A1284, [1]FA21_Ridership!$1:$1048576,11, 0)</f>
        <v>COUNTY-ALAMEDA</v>
      </c>
      <c r="S1284" t="str">
        <f>VLOOKUP($A1284, [1]FA21_Ridership!$1:$1048576,12, 0)</f>
        <v>ALAMEDA</v>
      </c>
      <c r="T1284">
        <f>VLOOKUP($A1284, [1]FA21_Ridership!$1:$1048576,13, 0)</f>
        <v>4</v>
      </c>
      <c r="U1284">
        <f t="shared" si="101"/>
        <v>123</v>
      </c>
      <c r="V1284" s="67">
        <f t="shared" si="100"/>
        <v>0.308</v>
      </c>
      <c r="W1284">
        <v>0.78984699999999997</v>
      </c>
      <c r="X1284" s="67">
        <f t="shared" si="102"/>
        <v>0.57199999999999995</v>
      </c>
      <c r="Y1284">
        <v>0.51829999999999998</v>
      </c>
      <c r="Z1284" s="67">
        <f t="shared" si="103"/>
        <v>0.877</v>
      </c>
      <c r="AA1284">
        <f>VLOOKUP($C1284,[1]Disability!$1:$1048576,5,FALSE)</f>
        <v>0</v>
      </c>
      <c r="AB1284" s="67">
        <f t="shared" si="104"/>
        <v>0</v>
      </c>
      <c r="AC1284" t="e">
        <f>VLOOKUP($A1284,#REF!,9,FALSE)</f>
        <v>#REF!</v>
      </c>
    </row>
    <row r="1285" spans="1:29">
      <c r="A1285">
        <v>58256</v>
      </c>
      <c r="B1285">
        <v>1284</v>
      </c>
      <c r="C1285">
        <v>400110</v>
      </c>
      <c r="D1285" t="s">
        <v>4235</v>
      </c>
      <c r="E1285" t="s">
        <v>4236</v>
      </c>
      <c r="G1285" t="e">
        <f>VLOOKUP($H1285,[1]BRT!$1:$1048576,1,0)</f>
        <v>#N/A</v>
      </c>
      <c r="H1285" t="s">
        <v>5235</v>
      </c>
      <c r="I1285">
        <v>37.705433999999997</v>
      </c>
      <c r="J1285">
        <v>-122.073921</v>
      </c>
      <c r="K1285">
        <v>960</v>
      </c>
      <c r="L1285">
        <v>61.5</v>
      </c>
      <c r="M1285">
        <v>0.97560975599999999</v>
      </c>
      <c r="N1285">
        <v>1</v>
      </c>
      <c r="O1285">
        <v>1</v>
      </c>
      <c r="P1285">
        <v>2</v>
      </c>
      <c r="Q1285" t="e">
        <f>VLOOKUP($A1285,'[1]SheltersALL_2.17.22'!$1:$1048576,6,0)</f>
        <v>#N/A</v>
      </c>
      <c r="R1285" t="s">
        <v>5225</v>
      </c>
      <c r="S1285" t="str">
        <f>VLOOKUP($A1285, [1]FA21_Ridership!$1:$1048576,12, 0)</f>
        <v>ALAMEDA</v>
      </c>
      <c r="T1285">
        <f>VLOOKUP($A1285, [1]FA21_Ridership!$1:$1048576,13, 0)</f>
        <v>4</v>
      </c>
      <c r="U1285">
        <f t="shared" si="101"/>
        <v>123</v>
      </c>
      <c r="V1285" s="67">
        <f t="shared" si="100"/>
        <v>0.308</v>
      </c>
      <c r="W1285">
        <v>0.32502300000000001</v>
      </c>
      <c r="X1285" s="67">
        <f t="shared" si="102"/>
        <v>8.4000000000000005E-2</v>
      </c>
      <c r="Y1285">
        <v>3.9347E-2</v>
      </c>
      <c r="Z1285" s="67">
        <f t="shared" si="103"/>
        <v>4.7E-2</v>
      </c>
      <c r="AA1285">
        <f>VLOOKUP($C1285,[1]Disability!$1:$1048576,5,FALSE)</f>
        <v>1</v>
      </c>
      <c r="AB1285" s="67">
        <f t="shared" si="104"/>
        <v>0.72499999999999998</v>
      </c>
      <c r="AC1285" t="e">
        <f>VLOOKUP($A1285,#REF!,9,FALSE)</f>
        <v>#REF!</v>
      </c>
    </row>
    <row r="1286" spans="1:29">
      <c r="A1286">
        <v>52678</v>
      </c>
      <c r="B1286">
        <v>1285</v>
      </c>
      <c r="C1286">
        <v>9802850</v>
      </c>
      <c r="D1286" t="s">
        <v>4235</v>
      </c>
      <c r="E1286" t="s">
        <v>4236</v>
      </c>
      <c r="G1286" t="e">
        <f>VLOOKUP($H1286,[1]BRT!$1:$1048576,1,0)</f>
        <v>#N/A</v>
      </c>
      <c r="H1286" t="s">
        <v>5236</v>
      </c>
      <c r="I1286">
        <v>37.708888999999999</v>
      </c>
      <c r="J1286">
        <v>-122.070804</v>
      </c>
      <c r="K1286">
        <v>960</v>
      </c>
      <c r="L1286">
        <v>61.5</v>
      </c>
      <c r="M1286">
        <v>0.97560975599999999</v>
      </c>
      <c r="N1286">
        <v>1</v>
      </c>
      <c r="O1286">
        <v>1</v>
      </c>
      <c r="P1286">
        <v>2</v>
      </c>
      <c r="Q1286" t="e">
        <f>VLOOKUP($A1286,'[1]SheltersALL_2.17.22'!$1:$1048576,6,0)</f>
        <v>#N/A</v>
      </c>
      <c r="R1286" t="str">
        <f>VLOOKUP($A1286, [1]FA21_Ridership!$1:$1048576,11, 0)</f>
        <v>COUNTY-ALAMEDA</v>
      </c>
      <c r="S1286" t="str">
        <f>VLOOKUP($A1286, [1]FA21_Ridership!$1:$1048576,12, 0)</f>
        <v>ALAMEDA</v>
      </c>
      <c r="T1286">
        <f>VLOOKUP($A1286, [1]FA21_Ridership!$1:$1048576,13, 0)</f>
        <v>4</v>
      </c>
      <c r="U1286">
        <f t="shared" si="101"/>
        <v>123</v>
      </c>
      <c r="V1286" s="67">
        <f t="shared" si="100"/>
        <v>0.308</v>
      </c>
      <c r="W1286">
        <v>0.35274</v>
      </c>
      <c r="X1286" s="67">
        <f t="shared" si="102"/>
        <v>9.8000000000000004E-2</v>
      </c>
      <c r="Y1286">
        <v>7.5342000000000006E-2</v>
      </c>
      <c r="Z1286" s="67">
        <f t="shared" si="103"/>
        <v>0.15</v>
      </c>
      <c r="AA1286">
        <f>VLOOKUP($C1286,[1]Disability!$1:$1048576,5,FALSE)</f>
        <v>1</v>
      </c>
      <c r="AB1286" s="67">
        <f t="shared" si="104"/>
        <v>0.72499999999999998</v>
      </c>
      <c r="AC1286" t="e">
        <f>VLOOKUP($A1286,#REF!,9,FALSE)</f>
        <v>#REF!</v>
      </c>
    </row>
    <row r="1287" spans="1:29">
      <c r="A1287">
        <v>56742</v>
      </c>
      <c r="B1287">
        <v>1286</v>
      </c>
      <c r="C1287">
        <v>9802910</v>
      </c>
      <c r="D1287" t="s">
        <v>4235</v>
      </c>
      <c r="E1287" t="s">
        <v>4236</v>
      </c>
      <c r="G1287" t="e">
        <f>VLOOKUP($H1287,[1]BRT!$1:$1048576,1,0)</f>
        <v>#N/A</v>
      </c>
      <c r="H1287" t="s">
        <v>4821</v>
      </c>
      <c r="I1287">
        <v>37.708641999999998</v>
      </c>
      <c r="J1287">
        <v>-122.065991</v>
      </c>
      <c r="K1287">
        <v>960</v>
      </c>
      <c r="L1287">
        <v>61.5</v>
      </c>
      <c r="M1287">
        <v>0.97560975599999999</v>
      </c>
      <c r="N1287">
        <v>0</v>
      </c>
      <c r="O1287">
        <v>2</v>
      </c>
      <c r="P1287">
        <v>2</v>
      </c>
      <c r="Q1287" t="e">
        <f>VLOOKUP($A1287,'[1]SheltersALL_2.17.22'!$1:$1048576,6,0)</f>
        <v>#N/A</v>
      </c>
      <c r="R1287" t="str">
        <f>VLOOKUP($A1287, [1]FA21_Ridership!$1:$1048576,11, 0)</f>
        <v>COUNTY-ALAMEDA</v>
      </c>
      <c r="S1287" t="str">
        <f>VLOOKUP($A1287, [1]FA21_Ridership!$1:$1048576,12, 0)</f>
        <v>ALAMEDA</v>
      </c>
      <c r="T1287">
        <f>VLOOKUP($A1287, [1]FA21_Ridership!$1:$1048576,13, 0)</f>
        <v>4</v>
      </c>
      <c r="U1287">
        <f t="shared" si="101"/>
        <v>123</v>
      </c>
      <c r="V1287" s="67">
        <f t="shared" si="100"/>
        <v>0.308</v>
      </c>
      <c r="W1287">
        <v>0.32502300000000001</v>
      </c>
      <c r="X1287" s="67">
        <f t="shared" si="102"/>
        <v>8.4000000000000005E-2</v>
      </c>
      <c r="Y1287">
        <v>3.9347E-2</v>
      </c>
      <c r="Z1287" s="67">
        <f t="shared" si="103"/>
        <v>4.7E-2</v>
      </c>
      <c r="AA1287">
        <f>VLOOKUP($C1287,[1]Disability!$1:$1048576,5,FALSE)</f>
        <v>0</v>
      </c>
      <c r="AB1287" s="67">
        <f t="shared" si="104"/>
        <v>0</v>
      </c>
      <c r="AC1287" t="e">
        <f>VLOOKUP($A1287,#REF!,9,FALSE)</f>
        <v>#REF!</v>
      </c>
    </row>
    <row r="1288" spans="1:29">
      <c r="A1288">
        <v>51660</v>
      </c>
      <c r="B1288">
        <v>1287</v>
      </c>
      <c r="C1288">
        <v>501590</v>
      </c>
      <c r="D1288" t="s">
        <v>4235</v>
      </c>
      <c r="E1288" t="s">
        <v>4236</v>
      </c>
      <c r="G1288" t="e">
        <f>VLOOKUP($H1288,[1]BRT!$1:$1048576,1,0)</f>
        <v>#N/A</v>
      </c>
      <c r="H1288" t="s">
        <v>5237</v>
      </c>
      <c r="I1288">
        <v>37.913913000000001</v>
      </c>
      <c r="J1288">
        <v>-122.31021200000001</v>
      </c>
      <c r="K1288">
        <v>1369</v>
      </c>
      <c r="L1288">
        <v>24.7</v>
      </c>
      <c r="M1288">
        <v>2.4291497980000001</v>
      </c>
      <c r="N1288">
        <v>2</v>
      </c>
      <c r="O1288">
        <v>3</v>
      </c>
      <c r="P1288">
        <v>5</v>
      </c>
      <c r="Q1288" t="e">
        <f>VLOOKUP($A1288,'[1]SheltersALL_2.17.22'!$1:$1048576,6,0)</f>
        <v>#N/A</v>
      </c>
      <c r="R1288" t="str">
        <f>VLOOKUP($A1288, [1]FA21_Ridership!$1:$1048576,11, 0)</f>
        <v>EL CERRITO</v>
      </c>
      <c r="S1288" t="str">
        <f>VLOOKUP($A1288, [1]FA21_Ridership!$1:$1048576,12, 0)</f>
        <v>CONTRA COSTA</v>
      </c>
      <c r="T1288">
        <f>VLOOKUP($A1288, [1]FA21_Ridership!$1:$1048576,13, 0)</f>
        <v>1</v>
      </c>
      <c r="U1288">
        <f t="shared" si="101"/>
        <v>123.5</v>
      </c>
      <c r="V1288" s="67">
        <f t="shared" si="100"/>
        <v>0.309</v>
      </c>
      <c r="W1288">
        <v>0.74084700000000003</v>
      </c>
      <c r="X1288" s="67">
        <f t="shared" si="102"/>
        <v>0.46400000000000002</v>
      </c>
      <c r="Y1288">
        <v>0.45297900000000002</v>
      </c>
      <c r="Z1288" s="67">
        <f t="shared" si="103"/>
        <v>0.82</v>
      </c>
      <c r="AA1288">
        <f>VLOOKUP($C1288,[1]Disability!$1:$1048576,5,FALSE)</f>
        <v>1</v>
      </c>
      <c r="AB1288" s="67">
        <f t="shared" si="104"/>
        <v>0.72499999999999998</v>
      </c>
      <c r="AC1288" t="e">
        <f>VLOOKUP($A1288,#REF!,9,FALSE)</f>
        <v>#REF!</v>
      </c>
    </row>
    <row r="1289" spans="1:29">
      <c r="A1289">
        <v>53397</v>
      </c>
      <c r="B1289">
        <v>1288</v>
      </c>
      <c r="C1289">
        <v>600360</v>
      </c>
      <c r="D1289" t="s">
        <v>4235</v>
      </c>
      <c r="E1289" t="s">
        <v>4236</v>
      </c>
      <c r="G1289" t="e">
        <f>VLOOKUP($H1289,[1]BRT!$1:$1048576,1,0)</f>
        <v>#N/A</v>
      </c>
      <c r="H1289" t="s">
        <v>5209</v>
      </c>
      <c r="I1289">
        <v>37.835774999999998</v>
      </c>
      <c r="J1289">
        <v>-122.287621</v>
      </c>
      <c r="K1289">
        <v>966</v>
      </c>
      <c r="L1289">
        <v>30.9</v>
      </c>
      <c r="M1289">
        <v>1.941747573</v>
      </c>
      <c r="N1289">
        <v>3</v>
      </c>
      <c r="O1289">
        <v>1</v>
      </c>
      <c r="P1289">
        <v>4</v>
      </c>
      <c r="Q1289" t="e">
        <f>VLOOKUP($A1289,'[1]SheltersALL_2.17.22'!$1:$1048576,6,0)</f>
        <v>#N/A</v>
      </c>
      <c r="R1289" t="str">
        <f>VLOOKUP($A1289, [1]FA21_Ridership!$1:$1048576,11, 0)</f>
        <v>EMERYVILLE</v>
      </c>
      <c r="S1289" t="str">
        <f>VLOOKUP($A1289, [1]FA21_Ridership!$1:$1048576,12, 0)</f>
        <v>ALAMEDA</v>
      </c>
      <c r="T1289">
        <f>VLOOKUP($A1289, [1]FA21_Ridership!$1:$1048576,13, 0)</f>
        <v>2</v>
      </c>
      <c r="U1289">
        <f t="shared" si="101"/>
        <v>123.6</v>
      </c>
      <c r="V1289" s="67">
        <f t="shared" si="100"/>
        <v>0.309</v>
      </c>
      <c r="W1289">
        <v>0.59630099999999997</v>
      </c>
      <c r="X1289" s="67">
        <f t="shared" si="102"/>
        <v>0.28199999999999997</v>
      </c>
      <c r="Y1289">
        <v>0.29230800000000001</v>
      </c>
      <c r="Z1289" s="67">
        <f t="shared" si="103"/>
        <v>0.624</v>
      </c>
      <c r="AA1289">
        <f>VLOOKUP($C1289,[1]Disability!$1:$1048576,5,FALSE)</f>
        <v>0</v>
      </c>
      <c r="AB1289" s="67">
        <f t="shared" si="104"/>
        <v>0</v>
      </c>
      <c r="AC1289" t="e">
        <f>VLOOKUP($A1289,#REF!,9,FALSE)</f>
        <v>#REF!</v>
      </c>
    </row>
    <row r="1290" spans="1:29">
      <c r="A1290">
        <v>56133</v>
      </c>
      <c r="B1290">
        <v>1289</v>
      </c>
      <c r="C1290">
        <v>9900810</v>
      </c>
      <c r="D1290" t="s">
        <v>4235</v>
      </c>
      <c r="E1290" t="s">
        <v>4236</v>
      </c>
      <c r="G1290" t="e">
        <f>VLOOKUP($H1290,[1]BRT!$1:$1048576,1,0)</f>
        <v>#N/A</v>
      </c>
      <c r="H1290" t="s">
        <v>5104</v>
      </c>
      <c r="I1290">
        <v>37.958641999999998</v>
      </c>
      <c r="J1290">
        <v>-122.362556</v>
      </c>
      <c r="K1290">
        <v>1201</v>
      </c>
      <c r="L1290">
        <v>30.9</v>
      </c>
      <c r="M1290">
        <v>1.941747573</v>
      </c>
      <c r="N1290">
        <v>1</v>
      </c>
      <c r="O1290">
        <v>3</v>
      </c>
      <c r="P1290">
        <v>4</v>
      </c>
      <c r="Q1290" t="e">
        <f>VLOOKUP($A1290,'[1]SheltersALL_2.17.22'!$1:$1048576,6,0)</f>
        <v>#N/A</v>
      </c>
      <c r="R1290" t="str">
        <f>VLOOKUP($A1290, [1]FA21_Ridership!$1:$1048576,11, 0)</f>
        <v>COUNTY-CONTRA COSTA</v>
      </c>
      <c r="S1290" t="str">
        <f>VLOOKUP($A1290, [1]FA21_Ridership!$1:$1048576,12, 0)</f>
        <v>CONTRA COSTA</v>
      </c>
      <c r="T1290">
        <f>VLOOKUP($A1290, [1]FA21_Ridership!$1:$1048576,13, 0)</f>
        <v>1</v>
      </c>
      <c r="U1290">
        <f t="shared" si="101"/>
        <v>123.6</v>
      </c>
      <c r="V1290" s="67">
        <f t="shared" si="100"/>
        <v>0.309</v>
      </c>
      <c r="W1290">
        <v>0.95235899999999996</v>
      </c>
      <c r="X1290" s="67">
        <f t="shared" si="102"/>
        <v>0.91</v>
      </c>
      <c r="Y1290">
        <v>0.49047200000000002</v>
      </c>
      <c r="Z1290" s="67">
        <f t="shared" si="103"/>
        <v>0.85199999999999998</v>
      </c>
      <c r="AA1290">
        <f>VLOOKUP($C1290,[1]Disability!$1:$1048576,5,FALSE)</f>
        <v>0</v>
      </c>
      <c r="AB1290" s="67">
        <f t="shared" si="104"/>
        <v>0</v>
      </c>
      <c r="AC1290" t="e">
        <f>VLOOKUP($A1290,#REF!,9,FALSE)</f>
        <v>#REF!</v>
      </c>
    </row>
    <row r="1291" spans="1:29">
      <c r="A1291">
        <v>54571</v>
      </c>
      <c r="B1291">
        <v>1290</v>
      </c>
      <c r="C1291">
        <v>1600220</v>
      </c>
      <c r="D1291" t="s">
        <v>4235</v>
      </c>
      <c r="E1291" t="s">
        <v>4236</v>
      </c>
      <c r="G1291" t="e">
        <f>VLOOKUP($H1291,[1]BRT!$1:$1048576,1,0)</f>
        <v>#N/A</v>
      </c>
      <c r="H1291" t="s">
        <v>5073</v>
      </c>
      <c r="I1291">
        <v>37.962558000000001</v>
      </c>
      <c r="J1291">
        <v>-122.336262</v>
      </c>
      <c r="K1291">
        <v>781</v>
      </c>
      <c r="L1291">
        <v>30.9</v>
      </c>
      <c r="M1291">
        <v>1.941747573</v>
      </c>
      <c r="N1291">
        <v>0</v>
      </c>
      <c r="O1291">
        <v>4</v>
      </c>
      <c r="P1291">
        <v>4</v>
      </c>
      <c r="Q1291" t="e">
        <f>VLOOKUP($A1291,'[1]SheltersALL_2.17.22'!$1:$1048576,6,0)</f>
        <v>#N/A</v>
      </c>
      <c r="R1291" t="str">
        <f>VLOOKUP($A1291, [1]FA21_Ridership!$1:$1048576,11, 0)</f>
        <v>SAN PABLO</v>
      </c>
      <c r="S1291" t="str">
        <f>VLOOKUP($A1291, [1]FA21_Ridership!$1:$1048576,12, 0)</f>
        <v>CONTRA COSTA</v>
      </c>
      <c r="T1291">
        <f>VLOOKUP($A1291, [1]FA21_Ridership!$1:$1048576,13, 0)</f>
        <v>1</v>
      </c>
      <c r="U1291">
        <f t="shared" si="101"/>
        <v>123.6</v>
      </c>
      <c r="V1291" s="67">
        <f t="shared" si="100"/>
        <v>0.309</v>
      </c>
      <c r="W1291">
        <v>0.87756699999999999</v>
      </c>
      <c r="X1291" s="67">
        <f t="shared" si="102"/>
        <v>0.72699999999999998</v>
      </c>
      <c r="Y1291">
        <v>0.44638800000000001</v>
      </c>
      <c r="Z1291" s="67">
        <f t="shared" si="103"/>
        <v>0.81699999999999995</v>
      </c>
      <c r="AA1291">
        <f>VLOOKUP($C1291,[1]Disability!$1:$1048576,5,FALSE)</f>
        <v>1</v>
      </c>
      <c r="AB1291" s="67">
        <f t="shared" si="104"/>
        <v>0.72499999999999998</v>
      </c>
      <c r="AC1291" t="e">
        <f>VLOOKUP($A1291,#REF!,9,FALSE)</f>
        <v>#REF!</v>
      </c>
    </row>
    <row r="1292" spans="1:29">
      <c r="A1292">
        <v>59906</v>
      </c>
      <c r="B1292">
        <v>1291</v>
      </c>
      <c r="C1292">
        <v>1014050</v>
      </c>
      <c r="D1292" t="s">
        <v>4235</v>
      </c>
      <c r="E1292" t="s">
        <v>4236</v>
      </c>
      <c r="G1292" t="e">
        <f>VLOOKUP($H1292,[1]BRT!$1:$1048576,1,0)</f>
        <v>#N/A</v>
      </c>
      <c r="H1292" t="s">
        <v>4248</v>
      </c>
      <c r="I1292">
        <v>37.809460000000001</v>
      </c>
      <c r="J1292">
        <v>-122.202162</v>
      </c>
      <c r="K1292">
        <v>787</v>
      </c>
      <c r="L1292">
        <v>62</v>
      </c>
      <c r="M1292">
        <v>0.96774193500000005</v>
      </c>
      <c r="N1292">
        <v>2</v>
      </c>
      <c r="O1292">
        <v>0</v>
      </c>
      <c r="P1292">
        <v>2</v>
      </c>
      <c r="Q1292" t="e">
        <f>VLOOKUP($A1292,'[1]SheltersALL_2.17.22'!$1:$1048576,6,0)</f>
        <v>#N/A</v>
      </c>
      <c r="R1292" t="str">
        <f>VLOOKUP($A1292, [1]FA21_Ridership!$1:$1048576,11, 0)</f>
        <v>OAKLAND</v>
      </c>
      <c r="S1292" t="str">
        <f>VLOOKUP($A1292, [1]FA21_Ridership!$1:$1048576,12, 0)</f>
        <v>ALAMEDA</v>
      </c>
      <c r="T1292">
        <f>VLOOKUP($A1292, [1]FA21_Ridership!$1:$1048576,13, 0)</f>
        <v>3</v>
      </c>
      <c r="U1292">
        <f t="shared" si="101"/>
        <v>124</v>
      </c>
      <c r="V1292" s="67">
        <f t="shared" si="100"/>
        <v>0.31</v>
      </c>
      <c r="W1292">
        <v>0.27251399999999998</v>
      </c>
      <c r="X1292" s="67">
        <f t="shared" si="102"/>
        <v>5.1999999999999998E-2</v>
      </c>
      <c r="Y1292">
        <v>5.4032999999999998E-2</v>
      </c>
      <c r="Z1292" s="67">
        <f t="shared" si="103"/>
        <v>8.7999999999999995E-2</v>
      </c>
      <c r="AA1292">
        <f>VLOOKUP($C1292,[1]Disability!$1:$1048576,5,FALSE)</f>
        <v>2</v>
      </c>
      <c r="AB1292" s="67">
        <f t="shared" si="104"/>
        <v>0.91600000000000004</v>
      </c>
      <c r="AC1292" t="e">
        <f>VLOOKUP($A1292,#REF!,9,FALSE)</f>
        <v>#REF!</v>
      </c>
    </row>
    <row r="1293" spans="1:29">
      <c r="A1293">
        <v>55601</v>
      </c>
      <c r="B1293">
        <v>1292</v>
      </c>
      <c r="C1293">
        <v>1011640</v>
      </c>
      <c r="D1293" t="s">
        <v>4235</v>
      </c>
      <c r="E1293" t="s">
        <v>4236</v>
      </c>
      <c r="G1293" t="e">
        <f>VLOOKUP($H1293,[1]BRT!$1:$1048576,1,0)</f>
        <v>#N/A</v>
      </c>
      <c r="H1293" t="s">
        <v>4255</v>
      </c>
      <c r="I1293">
        <v>37.754216</v>
      </c>
      <c r="J1293">
        <v>-122.127112</v>
      </c>
      <c r="K1293">
        <v>740</v>
      </c>
      <c r="L1293">
        <v>62</v>
      </c>
      <c r="M1293">
        <v>0.96774193500000005</v>
      </c>
      <c r="N1293">
        <v>2</v>
      </c>
      <c r="O1293">
        <v>0</v>
      </c>
      <c r="P1293">
        <v>2</v>
      </c>
      <c r="Q1293" t="e">
        <f>VLOOKUP($A1293,'[1]SheltersALL_2.17.22'!$1:$1048576,6,0)</f>
        <v>#N/A</v>
      </c>
      <c r="R1293" t="str">
        <f>VLOOKUP($A1293, [1]FA21_Ridership!$1:$1048576,11, 0)</f>
        <v>OAKLAND</v>
      </c>
      <c r="S1293" t="str">
        <f>VLOOKUP($A1293, [1]FA21_Ridership!$1:$1048576,12, 0)</f>
        <v>ALAMEDA</v>
      </c>
      <c r="T1293">
        <f>VLOOKUP($A1293, [1]FA21_Ridership!$1:$1048576,13, 0)</f>
        <v>3</v>
      </c>
      <c r="U1293">
        <f t="shared" si="101"/>
        <v>124</v>
      </c>
      <c r="V1293" s="67">
        <f t="shared" si="100"/>
        <v>0.31</v>
      </c>
      <c r="W1293">
        <v>0.71252400000000005</v>
      </c>
      <c r="X1293" s="67">
        <f t="shared" si="102"/>
        <v>0.42299999999999999</v>
      </c>
      <c r="Y1293">
        <v>0.17077800000000001</v>
      </c>
      <c r="Z1293" s="67">
        <f t="shared" si="103"/>
        <v>0.40899999999999997</v>
      </c>
      <c r="AA1293">
        <f>VLOOKUP($C1293,[1]Disability!$1:$1048576,5,FALSE)</f>
        <v>0</v>
      </c>
      <c r="AB1293" s="67">
        <f t="shared" si="104"/>
        <v>0</v>
      </c>
      <c r="AC1293" t="e">
        <f>VLOOKUP($A1293,#REF!,9,FALSE)</f>
        <v>#REF!</v>
      </c>
    </row>
    <row r="1294" spans="1:29">
      <c r="A1294">
        <v>59934</v>
      </c>
      <c r="B1294">
        <v>1293</v>
      </c>
      <c r="C1294">
        <v>101390</v>
      </c>
      <c r="D1294" t="s">
        <v>4235</v>
      </c>
      <c r="E1294" t="s">
        <v>4236</v>
      </c>
      <c r="G1294" t="e">
        <f>VLOOKUP($H1294,[1]BRT!$1:$1048576,1,0)</f>
        <v>#N/A</v>
      </c>
      <c r="H1294" t="s">
        <v>5238</v>
      </c>
      <c r="I1294">
        <v>37.759748000000002</v>
      </c>
      <c r="J1294">
        <v>-122.263841</v>
      </c>
      <c r="K1294">
        <v>1017</v>
      </c>
      <c r="L1294">
        <v>31</v>
      </c>
      <c r="M1294">
        <v>1.935483871</v>
      </c>
      <c r="N1294">
        <v>2</v>
      </c>
      <c r="O1294">
        <v>2</v>
      </c>
      <c r="P1294">
        <v>4</v>
      </c>
      <c r="Q1294" t="e">
        <f>VLOOKUP($A1294,'[1]SheltersALL_2.17.22'!$1:$1048576,6,0)</f>
        <v>#N/A</v>
      </c>
      <c r="R1294" t="str">
        <f>VLOOKUP($A1294, [1]FA21_Ridership!$1:$1048576,11, 0)</f>
        <v>ALAMEDA</v>
      </c>
      <c r="S1294" t="str">
        <f>VLOOKUP($A1294, [1]FA21_Ridership!$1:$1048576,12, 0)</f>
        <v>ALAMEDA</v>
      </c>
      <c r="T1294">
        <f>VLOOKUP($A1294, [1]FA21_Ridership!$1:$1048576,13, 0)</f>
        <v>3</v>
      </c>
      <c r="U1294">
        <f t="shared" si="101"/>
        <v>124</v>
      </c>
      <c r="V1294" s="67">
        <f t="shared" si="100"/>
        <v>0.31</v>
      </c>
      <c r="W1294">
        <v>0.63028499999999998</v>
      </c>
      <c r="X1294" s="67">
        <f t="shared" si="102"/>
        <v>0.32300000000000001</v>
      </c>
      <c r="Y1294">
        <v>0.25151000000000001</v>
      </c>
      <c r="Z1294" s="67">
        <f t="shared" si="103"/>
        <v>0.57199999999999995</v>
      </c>
      <c r="AA1294">
        <f>VLOOKUP($C1294,[1]Disability!$1:$1048576,5,FALSE)</f>
        <v>0</v>
      </c>
      <c r="AB1294" s="67">
        <f t="shared" si="104"/>
        <v>0</v>
      </c>
      <c r="AC1294" t="e">
        <f>VLOOKUP($A1294,#REF!,9,FALSE)</f>
        <v>#REF!</v>
      </c>
    </row>
    <row r="1295" spans="1:29">
      <c r="A1295">
        <v>52582</v>
      </c>
      <c r="B1295">
        <v>1294</v>
      </c>
      <c r="C1295">
        <v>1020840</v>
      </c>
      <c r="D1295" t="s">
        <v>4235</v>
      </c>
      <c r="E1295" t="s">
        <v>4236</v>
      </c>
      <c r="G1295" t="e">
        <f>VLOOKUP($H1295,[1]BRT!$1:$1048576,1,0)</f>
        <v>#N/A</v>
      </c>
      <c r="H1295" t="s">
        <v>5239</v>
      </c>
      <c r="I1295">
        <v>37.804580000000001</v>
      </c>
      <c r="J1295">
        <v>-122.290218</v>
      </c>
      <c r="K1295">
        <v>966</v>
      </c>
      <c r="L1295">
        <v>31</v>
      </c>
      <c r="M1295">
        <v>1.935483871</v>
      </c>
      <c r="N1295">
        <v>2</v>
      </c>
      <c r="O1295">
        <v>2</v>
      </c>
      <c r="P1295">
        <v>4</v>
      </c>
      <c r="Q1295" t="e">
        <f>VLOOKUP($A1295,'[1]SheltersALL_2.17.22'!$1:$1048576,6,0)</f>
        <v>#N/A</v>
      </c>
      <c r="R1295" t="str">
        <f>VLOOKUP($A1295, [1]FA21_Ridership!$1:$1048576,11, 0)</f>
        <v>OAKLAND</v>
      </c>
      <c r="S1295" t="str">
        <f>VLOOKUP($A1295, [1]FA21_Ridership!$1:$1048576,12, 0)</f>
        <v>ALAMEDA</v>
      </c>
      <c r="T1295">
        <f>VLOOKUP($A1295, [1]FA21_Ridership!$1:$1048576,13, 0)</f>
        <v>2</v>
      </c>
      <c r="U1295">
        <f t="shared" si="101"/>
        <v>124</v>
      </c>
      <c r="V1295" s="67">
        <f t="shared" si="100"/>
        <v>0.31</v>
      </c>
      <c r="W1295">
        <v>0.85101700000000002</v>
      </c>
      <c r="X1295" s="67">
        <f t="shared" si="102"/>
        <v>0.67700000000000005</v>
      </c>
      <c r="Y1295">
        <v>0.63253199999999998</v>
      </c>
      <c r="Z1295" s="67">
        <f t="shared" si="103"/>
        <v>0.95299999999999996</v>
      </c>
      <c r="AA1295">
        <f>VLOOKUP($C1295,[1]Disability!$1:$1048576,5,FALSE)</f>
        <v>1</v>
      </c>
      <c r="AB1295" s="67">
        <f t="shared" si="104"/>
        <v>0.72499999999999998</v>
      </c>
      <c r="AC1295" t="e">
        <f>VLOOKUP($A1295,#REF!,9,FALSE)</f>
        <v>#REF!</v>
      </c>
    </row>
    <row r="1296" spans="1:29">
      <c r="A1296">
        <v>59388</v>
      </c>
      <c r="B1296">
        <v>1295</v>
      </c>
      <c r="C1296">
        <v>1030260</v>
      </c>
      <c r="D1296" t="s">
        <v>4235</v>
      </c>
      <c r="E1296" t="s">
        <v>4236</v>
      </c>
      <c r="G1296" t="e">
        <f>VLOOKUP($H1296,[1]BRT!$1:$1048576,1,0)</f>
        <v>#N/A</v>
      </c>
      <c r="H1296" t="s">
        <v>5240</v>
      </c>
      <c r="I1296">
        <v>37.812829999999998</v>
      </c>
      <c r="J1296">
        <v>-122.292895</v>
      </c>
      <c r="K1296">
        <v>966</v>
      </c>
      <c r="L1296">
        <v>31</v>
      </c>
      <c r="M1296">
        <v>1.935483871</v>
      </c>
      <c r="N1296">
        <v>2</v>
      </c>
      <c r="O1296">
        <v>2</v>
      </c>
      <c r="P1296">
        <v>4</v>
      </c>
      <c r="Q1296" t="e">
        <f>VLOOKUP($A1296,'[1]SheltersALL_2.17.22'!$1:$1048576,6,0)</f>
        <v>#N/A</v>
      </c>
      <c r="R1296" t="str">
        <f>VLOOKUP($A1296, [1]FA21_Ridership!$1:$1048576,11, 0)</f>
        <v>OAKLAND</v>
      </c>
      <c r="S1296" t="str">
        <f>VLOOKUP($A1296, [1]FA21_Ridership!$1:$1048576,12, 0)</f>
        <v>ALAMEDA</v>
      </c>
      <c r="T1296">
        <f>VLOOKUP($A1296, [1]FA21_Ridership!$1:$1048576,13, 0)</f>
        <v>2</v>
      </c>
      <c r="U1296">
        <f t="shared" si="101"/>
        <v>124</v>
      </c>
      <c r="V1296" s="67">
        <f t="shared" si="100"/>
        <v>0.31</v>
      </c>
      <c r="W1296">
        <v>0.617618</v>
      </c>
      <c r="X1296" s="67">
        <f t="shared" si="102"/>
        <v>0.31</v>
      </c>
      <c r="Y1296">
        <v>0.173674</v>
      </c>
      <c r="Z1296" s="67">
        <f t="shared" si="103"/>
        <v>0.41899999999999998</v>
      </c>
      <c r="AA1296">
        <f>VLOOKUP($C1296,[1]Disability!$1:$1048576,5,FALSE)</f>
        <v>0</v>
      </c>
      <c r="AB1296" s="67">
        <f t="shared" si="104"/>
        <v>0</v>
      </c>
      <c r="AC1296" t="e">
        <f>VLOOKUP($A1296,#REF!,9,FALSE)</f>
        <v>#REF!</v>
      </c>
    </row>
    <row r="1297" spans="1:29">
      <c r="A1297">
        <v>54581</v>
      </c>
      <c r="B1297">
        <v>1296</v>
      </c>
      <c r="C1297">
        <v>9800380</v>
      </c>
      <c r="D1297" t="s">
        <v>4235</v>
      </c>
      <c r="E1297" t="s">
        <v>4236</v>
      </c>
      <c r="G1297" t="e">
        <f>VLOOKUP($H1297,[1]BRT!$1:$1048576,1,0)</f>
        <v>#N/A</v>
      </c>
      <c r="H1297" t="s">
        <v>5241</v>
      </c>
      <c r="I1297">
        <v>37.695452000000003</v>
      </c>
      <c r="J1297">
        <v>-122.08280999999999</v>
      </c>
      <c r="K1297">
        <v>962</v>
      </c>
      <c r="L1297">
        <v>62</v>
      </c>
      <c r="M1297">
        <v>0.96774193500000005</v>
      </c>
      <c r="N1297">
        <v>1</v>
      </c>
      <c r="O1297">
        <v>1</v>
      </c>
      <c r="P1297">
        <v>2</v>
      </c>
      <c r="Q1297" t="e">
        <f>VLOOKUP($A1297,'[1]SheltersALL_2.17.22'!$1:$1048576,6,0)</f>
        <v>#N/A</v>
      </c>
      <c r="R1297" t="str">
        <f>VLOOKUP($A1297, [1]FA21_Ridership!$1:$1048576,11, 0)</f>
        <v>COUNTY-ALAMEDA</v>
      </c>
      <c r="S1297" t="str">
        <f>VLOOKUP($A1297, [1]FA21_Ridership!$1:$1048576,12, 0)</f>
        <v>ALAMEDA</v>
      </c>
      <c r="T1297">
        <f>VLOOKUP($A1297, [1]FA21_Ridership!$1:$1048576,13, 0)</f>
        <v>4</v>
      </c>
      <c r="U1297">
        <f t="shared" si="101"/>
        <v>124</v>
      </c>
      <c r="V1297" s="67">
        <f t="shared" si="100"/>
        <v>0.31</v>
      </c>
      <c r="W1297">
        <v>0.48360300000000001</v>
      </c>
      <c r="X1297" s="67">
        <f t="shared" si="102"/>
        <v>0.185</v>
      </c>
      <c r="Y1297">
        <v>0.195301</v>
      </c>
      <c r="Z1297" s="67">
        <f t="shared" si="103"/>
        <v>0.46600000000000003</v>
      </c>
      <c r="AA1297">
        <f>VLOOKUP($C1297,[1]Disability!$1:$1048576,5,FALSE)</f>
        <v>0</v>
      </c>
      <c r="AB1297" s="67">
        <f t="shared" si="104"/>
        <v>0</v>
      </c>
      <c r="AC1297" t="e">
        <f>VLOOKUP($A1297,#REF!,9,FALSE)</f>
        <v>#REF!</v>
      </c>
    </row>
    <row r="1298" spans="1:29">
      <c r="A1298">
        <v>54586</v>
      </c>
      <c r="B1298">
        <v>1297</v>
      </c>
      <c r="C1298">
        <v>9800560</v>
      </c>
      <c r="D1298" t="s">
        <v>4235</v>
      </c>
      <c r="E1298" t="s">
        <v>4236</v>
      </c>
      <c r="G1298" t="e">
        <f>VLOOKUP($H1298,[1]BRT!$1:$1048576,1,0)</f>
        <v>#N/A</v>
      </c>
      <c r="H1298" t="s">
        <v>5242</v>
      </c>
      <c r="I1298">
        <v>37.694986</v>
      </c>
      <c r="J1298">
        <v>-122.084703</v>
      </c>
      <c r="K1298">
        <v>963</v>
      </c>
      <c r="L1298">
        <v>62</v>
      </c>
      <c r="M1298">
        <v>0.96774193500000005</v>
      </c>
      <c r="N1298">
        <v>1</v>
      </c>
      <c r="O1298">
        <v>1</v>
      </c>
      <c r="P1298">
        <v>2</v>
      </c>
      <c r="Q1298" t="e">
        <f>VLOOKUP($A1298,'[1]SheltersALL_2.17.22'!$1:$1048576,6,0)</f>
        <v>#N/A</v>
      </c>
      <c r="R1298" t="str">
        <f>VLOOKUP($A1298, [1]FA21_Ridership!$1:$1048576,11, 0)</f>
        <v>COUNTY-ALAMEDA</v>
      </c>
      <c r="S1298" t="str">
        <f>VLOOKUP($A1298, [1]FA21_Ridership!$1:$1048576,12, 0)</f>
        <v>ALAMEDA</v>
      </c>
      <c r="T1298">
        <f>VLOOKUP($A1298, [1]FA21_Ridership!$1:$1048576,13, 0)</f>
        <v>4</v>
      </c>
      <c r="U1298">
        <f t="shared" si="101"/>
        <v>124</v>
      </c>
      <c r="V1298" s="67">
        <f t="shared" si="100"/>
        <v>0.31</v>
      </c>
      <c r="W1298">
        <v>0.63839599999999996</v>
      </c>
      <c r="X1298" s="67">
        <f t="shared" si="102"/>
        <v>0.33300000000000002</v>
      </c>
      <c r="Y1298">
        <v>0.37889600000000001</v>
      </c>
      <c r="Z1298" s="67">
        <f t="shared" si="103"/>
        <v>0.73799999999999999</v>
      </c>
      <c r="AA1298">
        <f>VLOOKUP($C1298,[1]Disability!$1:$1048576,5,FALSE)</f>
        <v>0</v>
      </c>
      <c r="AB1298" s="67">
        <f t="shared" si="104"/>
        <v>0</v>
      </c>
      <c r="AC1298" t="e">
        <f>VLOOKUP($A1298,#REF!,9,FALSE)</f>
        <v>#REF!</v>
      </c>
    </row>
    <row r="1299" spans="1:29">
      <c r="A1299">
        <v>51327</v>
      </c>
      <c r="B1299">
        <v>1298</v>
      </c>
      <c r="C1299">
        <v>9902910</v>
      </c>
      <c r="D1299" t="s">
        <v>4235</v>
      </c>
      <c r="E1299" t="s">
        <v>4236</v>
      </c>
      <c r="G1299" t="e">
        <f>VLOOKUP($H1299,[1]BRT!$1:$1048576,1,0)</f>
        <v>#N/A</v>
      </c>
      <c r="H1299" t="s">
        <v>5243</v>
      </c>
      <c r="I1299">
        <v>37.963394000000001</v>
      </c>
      <c r="J1299">
        <v>-122.341426</v>
      </c>
      <c r="K1299">
        <v>781</v>
      </c>
      <c r="L1299">
        <v>31</v>
      </c>
      <c r="M1299">
        <v>1.935483871</v>
      </c>
      <c r="N1299">
        <v>1</v>
      </c>
      <c r="O1299">
        <v>3</v>
      </c>
      <c r="P1299">
        <v>4</v>
      </c>
      <c r="Q1299" t="e">
        <f>VLOOKUP($A1299,'[1]SheltersALL_2.17.22'!$1:$1048576,6,0)</f>
        <v>#N/A</v>
      </c>
      <c r="R1299" t="str">
        <f>VLOOKUP($A1299, [1]FA21_Ridership!$1:$1048576,11, 0)</f>
        <v>SAN PABLO</v>
      </c>
      <c r="S1299" t="str">
        <f>VLOOKUP($A1299, [1]FA21_Ridership!$1:$1048576,12, 0)</f>
        <v>CONTRA COSTA</v>
      </c>
      <c r="T1299">
        <f>VLOOKUP($A1299, [1]FA21_Ridership!$1:$1048576,13, 0)</f>
        <v>1</v>
      </c>
      <c r="U1299">
        <f t="shared" si="101"/>
        <v>124</v>
      </c>
      <c r="V1299" s="67">
        <f t="shared" si="100"/>
        <v>0.31</v>
      </c>
      <c r="W1299">
        <v>0.91733200000000004</v>
      </c>
      <c r="X1299" s="67">
        <f t="shared" si="102"/>
        <v>0.80500000000000005</v>
      </c>
      <c r="Y1299">
        <v>0.43229200000000001</v>
      </c>
      <c r="Z1299" s="67">
        <f t="shared" si="103"/>
        <v>0.79400000000000004</v>
      </c>
      <c r="AA1299">
        <f>VLOOKUP($C1299,[1]Disability!$1:$1048576,5,FALSE)</f>
        <v>4</v>
      </c>
      <c r="AB1299" s="67">
        <f t="shared" si="104"/>
        <v>0.97699999999999998</v>
      </c>
      <c r="AC1299" t="e">
        <f>VLOOKUP($A1299,#REF!,9,FALSE)</f>
        <v>#REF!</v>
      </c>
    </row>
    <row r="1300" spans="1:29">
      <c r="A1300">
        <v>54784</v>
      </c>
      <c r="B1300">
        <v>1299</v>
      </c>
      <c r="C1300">
        <v>101370</v>
      </c>
      <c r="D1300" t="s">
        <v>4235</v>
      </c>
      <c r="E1300" t="s">
        <v>4236</v>
      </c>
      <c r="G1300" t="e">
        <f>VLOOKUP($H1300,[1]BRT!$1:$1048576,1,0)</f>
        <v>#N/A</v>
      </c>
      <c r="H1300" t="s">
        <v>5244</v>
      </c>
      <c r="I1300">
        <v>37.761634000000001</v>
      </c>
      <c r="J1300">
        <v>-122.262987</v>
      </c>
      <c r="K1300">
        <v>1030</v>
      </c>
      <c r="L1300">
        <v>31</v>
      </c>
      <c r="M1300">
        <v>1.935483871</v>
      </c>
      <c r="N1300">
        <v>1</v>
      </c>
      <c r="O1300">
        <v>3</v>
      </c>
      <c r="P1300">
        <v>4</v>
      </c>
      <c r="Q1300" t="e">
        <f>VLOOKUP($A1300,'[1]SheltersALL_2.17.22'!$1:$1048576,6,0)</f>
        <v>#N/A</v>
      </c>
      <c r="R1300" t="str">
        <f>VLOOKUP($A1300, [1]FA21_Ridership!$1:$1048576,11, 0)</f>
        <v>ALAMEDA</v>
      </c>
      <c r="S1300" t="str">
        <f>VLOOKUP($A1300, [1]FA21_Ridership!$1:$1048576,12, 0)</f>
        <v>ALAMEDA</v>
      </c>
      <c r="T1300">
        <f>VLOOKUP($A1300, [1]FA21_Ridership!$1:$1048576,13, 0)</f>
        <v>3</v>
      </c>
      <c r="U1300">
        <f t="shared" si="101"/>
        <v>124</v>
      </c>
      <c r="V1300" s="67">
        <f t="shared" si="100"/>
        <v>0.31</v>
      </c>
      <c r="W1300">
        <v>0.56471300000000002</v>
      </c>
      <c r="X1300" s="67">
        <f t="shared" si="102"/>
        <v>0.255</v>
      </c>
      <c r="Y1300">
        <v>0.15628800000000001</v>
      </c>
      <c r="Z1300" s="67">
        <f t="shared" si="103"/>
        <v>0.375</v>
      </c>
      <c r="AA1300">
        <f>VLOOKUP($C1300,[1]Disability!$1:$1048576,5,FALSE)</f>
        <v>0</v>
      </c>
      <c r="AB1300" s="67">
        <f t="shared" si="104"/>
        <v>0</v>
      </c>
      <c r="AC1300" t="e">
        <f>VLOOKUP($A1300,#REF!,9,FALSE)</f>
        <v>#REF!</v>
      </c>
    </row>
    <row r="1301" spans="1:29">
      <c r="A1301">
        <v>53856</v>
      </c>
      <c r="B1301">
        <v>1300</v>
      </c>
      <c r="C1301">
        <v>305230</v>
      </c>
      <c r="D1301" t="s">
        <v>4235</v>
      </c>
      <c r="E1301" t="s">
        <v>4236</v>
      </c>
      <c r="G1301" t="e">
        <f>VLOOKUP($H1301,[1]BRT!$1:$1048576,1,0)</f>
        <v>#N/A</v>
      </c>
      <c r="H1301" t="s">
        <v>5245</v>
      </c>
      <c r="I1301">
        <v>37.899375999999997</v>
      </c>
      <c r="J1301">
        <v>-122.270826</v>
      </c>
      <c r="K1301">
        <v>634</v>
      </c>
      <c r="L1301">
        <v>31</v>
      </c>
      <c r="M1301">
        <v>1.935483871</v>
      </c>
      <c r="N1301">
        <v>0</v>
      </c>
      <c r="O1301">
        <v>4</v>
      </c>
      <c r="P1301">
        <v>4</v>
      </c>
      <c r="Q1301" t="e">
        <f>VLOOKUP($A1301,'[1]SheltersALL_2.17.22'!$1:$1048576,6,0)</f>
        <v>#N/A</v>
      </c>
      <c r="R1301" t="str">
        <f>VLOOKUP($A1301, [1]FA21_Ridership!$1:$1048576,11, 0)</f>
        <v>BERKELEY</v>
      </c>
      <c r="S1301" t="str">
        <f>VLOOKUP($A1301, [1]FA21_Ridership!$1:$1048576,12, 0)</f>
        <v>ALAMEDA</v>
      </c>
      <c r="T1301">
        <f>VLOOKUP($A1301, [1]FA21_Ridership!$1:$1048576,13, 0)</f>
        <v>1</v>
      </c>
      <c r="U1301">
        <f t="shared" si="101"/>
        <v>124</v>
      </c>
      <c r="V1301" s="67">
        <f t="shared" si="100"/>
        <v>0.31</v>
      </c>
      <c r="W1301">
        <v>0.187692</v>
      </c>
      <c r="X1301" s="67">
        <f t="shared" si="102"/>
        <v>1.0999999999999999E-2</v>
      </c>
      <c r="Y1301">
        <v>1.7691999999999999E-2</v>
      </c>
      <c r="Z1301" s="67">
        <f t="shared" si="103"/>
        <v>2.1000000000000001E-2</v>
      </c>
      <c r="AA1301">
        <f>VLOOKUP($C1301,[1]Disability!$1:$1048576,5,FALSE)</f>
        <v>0</v>
      </c>
      <c r="AB1301" s="67">
        <f t="shared" si="104"/>
        <v>0</v>
      </c>
      <c r="AC1301" t="e">
        <f>VLOOKUP($A1301,#REF!,9,FALSE)</f>
        <v>#REF!</v>
      </c>
    </row>
    <row r="1302" spans="1:29">
      <c r="A1302">
        <v>59591</v>
      </c>
      <c r="B1302">
        <v>1301</v>
      </c>
      <c r="C1302">
        <v>304410</v>
      </c>
      <c r="D1302" t="s">
        <v>4235</v>
      </c>
      <c r="E1302" t="s">
        <v>4236</v>
      </c>
      <c r="G1302" t="e">
        <f>VLOOKUP($H1302,[1]BRT!$1:$1048576,1,0)</f>
        <v>#N/A</v>
      </c>
      <c r="H1302" t="s">
        <v>5246</v>
      </c>
      <c r="I1302">
        <v>37.866481</v>
      </c>
      <c r="J1302">
        <v>-122.291437</v>
      </c>
      <c r="K1302">
        <v>1476</v>
      </c>
      <c r="L1302">
        <v>25</v>
      </c>
      <c r="M1302">
        <v>2.4</v>
      </c>
      <c r="N1302">
        <v>3</v>
      </c>
      <c r="O1302">
        <v>2</v>
      </c>
      <c r="P1302">
        <v>5</v>
      </c>
      <c r="Q1302" t="e">
        <f>VLOOKUP($A1302,'[1]SheltersALL_2.17.22'!$1:$1048576,6,0)</f>
        <v>#N/A</v>
      </c>
      <c r="R1302" t="str">
        <f>VLOOKUP($A1302, [1]FA21_Ridership!$1:$1048576,11, 0)</f>
        <v>BERKELEY</v>
      </c>
      <c r="S1302" t="str">
        <f>VLOOKUP($A1302, [1]FA21_Ridership!$1:$1048576,12, 0)</f>
        <v>ALAMEDA</v>
      </c>
      <c r="T1302">
        <f>VLOOKUP($A1302, [1]FA21_Ridership!$1:$1048576,13, 0)</f>
        <v>1</v>
      </c>
      <c r="U1302">
        <f t="shared" si="101"/>
        <v>125</v>
      </c>
      <c r="V1302" s="67">
        <f t="shared" si="100"/>
        <v>0.312</v>
      </c>
      <c r="W1302">
        <v>0.69926500000000003</v>
      </c>
      <c r="X1302" s="67">
        <f t="shared" si="102"/>
        <v>0.40699999999999997</v>
      </c>
      <c r="Y1302">
        <v>0.28424199999999999</v>
      </c>
      <c r="Z1302" s="67">
        <f t="shared" si="103"/>
        <v>0.61</v>
      </c>
      <c r="AA1302">
        <f>VLOOKUP($C1302,[1]Disability!$1:$1048576,5,FALSE)</f>
        <v>0</v>
      </c>
      <c r="AB1302" s="67">
        <f t="shared" si="104"/>
        <v>0</v>
      </c>
      <c r="AC1302" t="e">
        <f>VLOOKUP($A1302,#REF!,9,FALSE)</f>
        <v>#REF!</v>
      </c>
    </row>
    <row r="1303" spans="1:29">
      <c r="A1303">
        <v>59277</v>
      </c>
      <c r="B1303">
        <v>1302</v>
      </c>
      <c r="C1303">
        <v>304450</v>
      </c>
      <c r="D1303" t="s">
        <v>4235</v>
      </c>
      <c r="E1303" t="s">
        <v>4236</v>
      </c>
      <c r="G1303" t="e">
        <f>VLOOKUP($H1303,[1]BRT!$1:$1048576,1,0)</f>
        <v>#N/A</v>
      </c>
      <c r="H1303" t="s">
        <v>5064</v>
      </c>
      <c r="I1303">
        <v>37.864711</v>
      </c>
      <c r="J1303">
        <v>-122.290869</v>
      </c>
      <c r="K1303">
        <v>1475</v>
      </c>
      <c r="L1303">
        <v>25</v>
      </c>
      <c r="M1303">
        <v>2.4</v>
      </c>
      <c r="N1303">
        <v>3</v>
      </c>
      <c r="O1303">
        <v>2</v>
      </c>
      <c r="P1303">
        <v>5</v>
      </c>
      <c r="Q1303" t="e">
        <f>VLOOKUP($A1303,'[1]SheltersALL_2.17.22'!$1:$1048576,6,0)</f>
        <v>#N/A</v>
      </c>
      <c r="R1303" t="str">
        <f>VLOOKUP($A1303, [1]FA21_Ridership!$1:$1048576,11, 0)</f>
        <v>BERKELEY</v>
      </c>
      <c r="S1303" t="str">
        <f>VLOOKUP($A1303, [1]FA21_Ridership!$1:$1048576,12, 0)</f>
        <v>ALAMEDA</v>
      </c>
      <c r="T1303">
        <f>VLOOKUP($A1303, [1]FA21_Ridership!$1:$1048576,13, 0)</f>
        <v>1</v>
      </c>
      <c r="U1303">
        <f t="shared" si="101"/>
        <v>125</v>
      </c>
      <c r="V1303" s="67">
        <f t="shared" si="100"/>
        <v>0.312</v>
      </c>
      <c r="W1303">
        <v>0.69926500000000003</v>
      </c>
      <c r="X1303" s="67">
        <f t="shared" si="102"/>
        <v>0.40699999999999997</v>
      </c>
      <c r="Y1303">
        <v>0.28424199999999999</v>
      </c>
      <c r="Z1303" s="67">
        <f t="shared" si="103"/>
        <v>0.61</v>
      </c>
      <c r="AA1303">
        <f>VLOOKUP($C1303,[1]Disability!$1:$1048576,5,FALSE)</f>
        <v>0</v>
      </c>
      <c r="AB1303" s="67">
        <f t="shared" si="104"/>
        <v>0</v>
      </c>
      <c r="AC1303" t="e">
        <f>VLOOKUP($A1303,#REF!,9,FALSE)</f>
        <v>#REF!</v>
      </c>
    </row>
    <row r="1304" spans="1:29">
      <c r="A1304">
        <v>51534</v>
      </c>
      <c r="B1304">
        <v>1303</v>
      </c>
      <c r="C1304">
        <v>800460</v>
      </c>
      <c r="D1304" t="s">
        <v>4235</v>
      </c>
      <c r="E1304" t="s">
        <v>4236</v>
      </c>
      <c r="G1304" t="e">
        <f>VLOOKUP($H1304,[1]BRT!$1:$1048576,1,0)</f>
        <v>#N/A</v>
      </c>
      <c r="H1304" t="s">
        <v>4663</v>
      </c>
      <c r="I1304">
        <v>37.677745000000002</v>
      </c>
      <c r="J1304">
        <v>-122.07599399999999</v>
      </c>
      <c r="K1304">
        <v>960</v>
      </c>
      <c r="L1304">
        <v>62.5</v>
      </c>
      <c r="M1304">
        <v>0.96</v>
      </c>
      <c r="N1304">
        <v>1</v>
      </c>
      <c r="O1304">
        <v>1</v>
      </c>
      <c r="P1304">
        <v>2</v>
      </c>
      <c r="Q1304" t="e">
        <f>VLOOKUP($A1304,'[1]SheltersALL_2.17.22'!$1:$1048576,6,0)</f>
        <v>#N/A</v>
      </c>
      <c r="R1304" t="str">
        <f>VLOOKUP($A1304, [1]FA21_Ridership!$1:$1048576,11, 0)</f>
        <v>HAYWARD</v>
      </c>
      <c r="S1304" t="str">
        <f>VLOOKUP($A1304, [1]FA21_Ridership!$1:$1048576,12, 0)</f>
        <v>ALAMEDA</v>
      </c>
      <c r="T1304">
        <f>VLOOKUP($A1304, [1]FA21_Ridership!$1:$1048576,13, 0)</f>
        <v>4</v>
      </c>
      <c r="U1304">
        <f t="shared" si="101"/>
        <v>125</v>
      </c>
      <c r="V1304" s="67">
        <f t="shared" si="100"/>
        <v>0.312</v>
      </c>
      <c r="W1304">
        <v>0.759494</v>
      </c>
      <c r="X1304" s="67">
        <f t="shared" si="102"/>
        <v>0.501</v>
      </c>
      <c r="Y1304">
        <v>0.23935500000000001</v>
      </c>
      <c r="Z1304" s="67">
        <f t="shared" si="103"/>
        <v>0.54600000000000004</v>
      </c>
      <c r="AA1304">
        <f>VLOOKUP($C1304,[1]Disability!$1:$1048576,5,FALSE)</f>
        <v>0</v>
      </c>
      <c r="AB1304" s="67">
        <f t="shared" si="104"/>
        <v>0</v>
      </c>
      <c r="AC1304" t="e">
        <f>VLOOKUP($A1304,#REF!,9,FALSE)</f>
        <v>#REF!</v>
      </c>
    </row>
    <row r="1305" spans="1:29">
      <c r="A1305">
        <v>57810</v>
      </c>
      <c r="B1305">
        <v>1304</v>
      </c>
      <c r="C1305">
        <v>9803110</v>
      </c>
      <c r="D1305" t="s">
        <v>4235</v>
      </c>
      <c r="E1305" t="s">
        <v>4236</v>
      </c>
      <c r="G1305" t="e">
        <f>VLOOKUP($H1305,[1]BRT!$1:$1048576,1,0)</f>
        <v>#N/A</v>
      </c>
      <c r="H1305" t="s">
        <v>5247</v>
      </c>
      <c r="I1305">
        <v>37.701287000000001</v>
      </c>
      <c r="J1305">
        <v>-122.093225</v>
      </c>
      <c r="K1305">
        <v>962</v>
      </c>
      <c r="L1305">
        <v>62.5</v>
      </c>
      <c r="M1305">
        <v>0.96</v>
      </c>
      <c r="N1305">
        <v>1</v>
      </c>
      <c r="O1305">
        <v>1</v>
      </c>
      <c r="P1305">
        <v>2</v>
      </c>
      <c r="Q1305" t="e">
        <f>VLOOKUP($A1305,'[1]SheltersALL_2.17.22'!$1:$1048576,6,0)</f>
        <v>#N/A</v>
      </c>
      <c r="R1305" t="str">
        <f>VLOOKUP($A1305, [1]FA21_Ridership!$1:$1048576,11, 0)</f>
        <v>COUNTY-ALAMEDA</v>
      </c>
      <c r="S1305" t="str">
        <f>VLOOKUP($A1305, [1]FA21_Ridership!$1:$1048576,12, 0)</f>
        <v>ALAMEDA</v>
      </c>
      <c r="T1305">
        <f>VLOOKUP($A1305, [1]FA21_Ridership!$1:$1048576,13, 0)</f>
        <v>4</v>
      </c>
      <c r="U1305">
        <f t="shared" si="101"/>
        <v>125</v>
      </c>
      <c r="V1305" s="67">
        <f t="shared" si="100"/>
        <v>0.312</v>
      </c>
      <c r="W1305">
        <v>0.35372300000000001</v>
      </c>
      <c r="X1305" s="67">
        <f t="shared" si="102"/>
        <v>9.9000000000000005E-2</v>
      </c>
      <c r="Y1305">
        <v>0.14169999999999999</v>
      </c>
      <c r="Z1305" s="67">
        <f t="shared" si="103"/>
        <v>0.33600000000000002</v>
      </c>
      <c r="AA1305">
        <f>VLOOKUP($C1305,[1]Disability!$1:$1048576,5,FALSE)</f>
        <v>0</v>
      </c>
      <c r="AB1305" s="67">
        <f t="shared" si="104"/>
        <v>0</v>
      </c>
      <c r="AC1305" t="e">
        <f>VLOOKUP($A1305,#REF!,9,FALSE)</f>
        <v>#REF!</v>
      </c>
    </row>
    <row r="1306" spans="1:29">
      <c r="A1306">
        <v>50344</v>
      </c>
      <c r="B1306">
        <v>1305</v>
      </c>
      <c r="C1306">
        <v>304490</v>
      </c>
      <c r="D1306" t="s">
        <v>4235</v>
      </c>
      <c r="E1306" t="s">
        <v>4236</v>
      </c>
      <c r="G1306" t="e">
        <f>VLOOKUP($H1306,[1]BRT!$1:$1048576,1,0)</f>
        <v>#N/A</v>
      </c>
      <c r="H1306" t="s">
        <v>4614</v>
      </c>
      <c r="I1306">
        <v>37.862929999999999</v>
      </c>
      <c r="J1306">
        <v>-122.290299</v>
      </c>
      <c r="K1306">
        <v>1475</v>
      </c>
      <c r="L1306">
        <v>25</v>
      </c>
      <c r="M1306">
        <v>2.4</v>
      </c>
      <c r="N1306">
        <v>2</v>
      </c>
      <c r="O1306">
        <v>3</v>
      </c>
      <c r="P1306">
        <v>5</v>
      </c>
      <c r="Q1306" t="e">
        <f>VLOOKUP($A1306,'[1]SheltersALL_2.17.22'!$1:$1048576,6,0)</f>
        <v>#N/A</v>
      </c>
      <c r="R1306" t="str">
        <f>VLOOKUP($A1306, [1]FA21_Ridership!$1:$1048576,11, 0)</f>
        <v>BERKELEY</v>
      </c>
      <c r="S1306" t="str">
        <f>VLOOKUP($A1306, [1]FA21_Ridership!$1:$1048576,12, 0)</f>
        <v>ALAMEDA</v>
      </c>
      <c r="T1306">
        <f>VLOOKUP($A1306, [1]FA21_Ridership!$1:$1048576,13, 0)</f>
        <v>1</v>
      </c>
      <c r="U1306">
        <f t="shared" si="101"/>
        <v>125</v>
      </c>
      <c r="V1306" s="67">
        <f t="shared" si="100"/>
        <v>0.312</v>
      </c>
      <c r="W1306">
        <v>0.68988899999999997</v>
      </c>
      <c r="X1306" s="67">
        <f t="shared" si="102"/>
        <v>0.39900000000000002</v>
      </c>
      <c r="Y1306">
        <v>0.36227399999999998</v>
      </c>
      <c r="Z1306" s="67">
        <f t="shared" si="103"/>
        <v>0.71399999999999997</v>
      </c>
      <c r="AA1306">
        <f>VLOOKUP($C1306,[1]Disability!$1:$1048576,5,FALSE)</f>
        <v>0</v>
      </c>
      <c r="AB1306" s="67">
        <f t="shared" si="104"/>
        <v>0</v>
      </c>
      <c r="AC1306" t="e">
        <f>VLOOKUP($A1306,#REF!,9,FALSE)</f>
        <v>#REF!</v>
      </c>
    </row>
    <row r="1307" spans="1:29">
      <c r="A1307">
        <v>56956</v>
      </c>
      <c r="B1307">
        <v>1306</v>
      </c>
      <c r="C1307">
        <v>1018380</v>
      </c>
      <c r="D1307" t="s">
        <v>4235</v>
      </c>
      <c r="E1307" t="s">
        <v>4236</v>
      </c>
      <c r="G1307" t="e">
        <f>VLOOKUP($H1307,[1]BRT!$1:$1048576,1,0)</f>
        <v>#N/A</v>
      </c>
      <c r="H1307" t="s">
        <v>5248</v>
      </c>
      <c r="I1307">
        <v>37.844788999999999</v>
      </c>
      <c r="J1307">
        <v>-122.28445499999999</v>
      </c>
      <c r="K1307">
        <v>1477</v>
      </c>
      <c r="L1307">
        <v>25</v>
      </c>
      <c r="M1307">
        <v>2.4</v>
      </c>
      <c r="N1307">
        <v>2</v>
      </c>
      <c r="O1307">
        <v>3</v>
      </c>
      <c r="P1307">
        <v>5</v>
      </c>
      <c r="Q1307" t="e">
        <f>VLOOKUP($A1307,'[1]SheltersALL_2.17.22'!$1:$1048576,6,0)</f>
        <v>#N/A</v>
      </c>
      <c r="R1307" t="str">
        <f>VLOOKUP($A1307, [1]FA21_Ridership!$1:$1048576,11, 0)</f>
        <v>OAKLAND</v>
      </c>
      <c r="S1307" t="str">
        <f>VLOOKUP($A1307, [1]FA21_Ridership!$1:$1048576,12, 0)</f>
        <v>ALAMEDA</v>
      </c>
      <c r="T1307">
        <f>VLOOKUP($A1307, [1]FA21_Ridership!$1:$1048576,13, 0)</f>
        <v>2</v>
      </c>
      <c r="U1307">
        <f t="shared" si="101"/>
        <v>125</v>
      </c>
      <c r="V1307" s="67">
        <f t="shared" si="100"/>
        <v>0.312</v>
      </c>
      <c r="W1307">
        <v>0.67639300000000002</v>
      </c>
      <c r="X1307" s="67">
        <f t="shared" si="102"/>
        <v>0.36699999999999999</v>
      </c>
      <c r="Y1307">
        <v>0.43501299999999998</v>
      </c>
      <c r="Z1307" s="67">
        <f t="shared" si="103"/>
        <v>0.80100000000000005</v>
      </c>
      <c r="AA1307">
        <f>VLOOKUP($C1307,[1]Disability!$1:$1048576,5,FALSE)</f>
        <v>0</v>
      </c>
      <c r="AB1307" s="67">
        <f t="shared" si="104"/>
        <v>0</v>
      </c>
      <c r="AC1307" t="e">
        <f>VLOOKUP($A1307,#REF!,9,FALSE)</f>
        <v>#REF!</v>
      </c>
    </row>
    <row r="1308" spans="1:29">
      <c r="A1308">
        <v>55965</v>
      </c>
      <c r="B1308">
        <v>1307</v>
      </c>
      <c r="C1308">
        <v>701300</v>
      </c>
      <c r="D1308" t="s">
        <v>4235</v>
      </c>
      <c r="E1308" t="s">
        <v>4236</v>
      </c>
      <c r="G1308" t="e">
        <f>VLOOKUP($H1308,[1]BRT!$1:$1048576,1,0)</f>
        <v>#N/A</v>
      </c>
      <c r="H1308" t="s">
        <v>4929</v>
      </c>
      <c r="I1308">
        <v>37.556458999999997</v>
      </c>
      <c r="J1308">
        <v>-121.98035400000001</v>
      </c>
      <c r="K1308">
        <v>1060</v>
      </c>
      <c r="L1308">
        <v>21</v>
      </c>
      <c r="M1308">
        <v>2.8571428569999999</v>
      </c>
      <c r="N1308">
        <v>5</v>
      </c>
      <c r="O1308">
        <v>1</v>
      </c>
      <c r="P1308">
        <v>6</v>
      </c>
      <c r="Q1308" t="str">
        <f>VLOOKUP($A1308,'[1]SheltersALL_2.17.22'!$1:$1048576,6,0)</f>
        <v>Fremont</v>
      </c>
      <c r="R1308" t="str">
        <f>VLOOKUP($A1308, [1]FA21_Ridership!$1:$1048576,11, 0)</f>
        <v>FREMONT</v>
      </c>
      <c r="S1308" t="str">
        <f>VLOOKUP($A1308, [1]FA21_Ridership!$1:$1048576,12, 0)</f>
        <v>ALAMEDA</v>
      </c>
      <c r="T1308">
        <f>VLOOKUP($A1308, [1]FA21_Ridership!$1:$1048576,13, 0)</f>
        <v>5</v>
      </c>
      <c r="U1308">
        <f t="shared" si="101"/>
        <v>126</v>
      </c>
      <c r="V1308" s="67">
        <f t="shared" si="100"/>
        <v>0.314</v>
      </c>
      <c r="W1308">
        <v>0.92372900000000002</v>
      </c>
      <c r="X1308" s="67">
        <f t="shared" si="102"/>
        <v>0.82</v>
      </c>
      <c r="Y1308">
        <v>4.4255999999999997E-2</v>
      </c>
      <c r="Z1308" s="67">
        <f t="shared" si="103"/>
        <v>5.3999999999999999E-2</v>
      </c>
      <c r="AA1308">
        <f>VLOOKUP($C1308,[1]Disability!$1:$1048576,5,FALSE)</f>
        <v>1</v>
      </c>
      <c r="AB1308" s="67">
        <f t="shared" si="104"/>
        <v>0.72499999999999998</v>
      </c>
      <c r="AC1308" t="e">
        <f>VLOOKUP($A1308,#REF!,9,FALSE)</f>
        <v>#REF!</v>
      </c>
    </row>
    <row r="1309" spans="1:29">
      <c r="A1309">
        <v>56576</v>
      </c>
      <c r="B1309">
        <v>1308</v>
      </c>
      <c r="C1309">
        <v>1007070</v>
      </c>
      <c r="D1309" t="s">
        <v>4235</v>
      </c>
      <c r="E1309" t="s">
        <v>4236</v>
      </c>
      <c r="G1309" t="e">
        <f>VLOOKUP($H1309,[1]BRT!$1:$1048576,1,0)</f>
        <v>#N/A</v>
      </c>
      <c r="H1309" t="s">
        <v>5249</v>
      </c>
      <c r="I1309">
        <v>37.732143000000001</v>
      </c>
      <c r="J1309">
        <v>-122.17815299999999</v>
      </c>
      <c r="K1309">
        <v>1009</v>
      </c>
      <c r="L1309">
        <v>18</v>
      </c>
      <c r="M1309">
        <v>3.3333333330000001</v>
      </c>
      <c r="N1309">
        <v>5</v>
      </c>
      <c r="O1309">
        <v>2</v>
      </c>
      <c r="P1309">
        <v>7</v>
      </c>
      <c r="Q1309" t="e">
        <f>VLOOKUP($A1309,'[1]SheltersALL_2.17.22'!$1:$1048576,6,0)</f>
        <v>#N/A</v>
      </c>
      <c r="R1309" t="str">
        <f>VLOOKUP($A1309, [1]FA21_Ridership!$1:$1048576,11, 0)</f>
        <v>OAKLAND</v>
      </c>
      <c r="S1309" t="str">
        <f>VLOOKUP($A1309, [1]FA21_Ridership!$1:$1048576,12, 0)</f>
        <v>ALAMEDA</v>
      </c>
      <c r="T1309">
        <f>VLOOKUP($A1309, [1]FA21_Ridership!$1:$1048576,13, 0)</f>
        <v>3</v>
      </c>
      <c r="U1309">
        <f t="shared" si="101"/>
        <v>126</v>
      </c>
      <c r="V1309" s="67">
        <f t="shared" si="100"/>
        <v>0.314</v>
      </c>
      <c r="W1309">
        <v>0.97620200000000001</v>
      </c>
      <c r="X1309" s="67">
        <f t="shared" si="102"/>
        <v>0.95599999999999996</v>
      </c>
      <c r="Y1309">
        <v>0.37612400000000001</v>
      </c>
      <c r="Z1309" s="67">
        <f t="shared" si="103"/>
        <v>0.73199999999999998</v>
      </c>
      <c r="AA1309">
        <f>VLOOKUP($C1309,[1]Disability!$1:$1048576,5,FALSE)</f>
        <v>0</v>
      </c>
      <c r="AB1309" s="67">
        <f t="shared" si="104"/>
        <v>0</v>
      </c>
      <c r="AC1309" t="e">
        <f>VLOOKUP($A1309,#REF!,9,FALSE)</f>
        <v>#REF!</v>
      </c>
    </row>
    <row r="1310" spans="1:29">
      <c r="A1310">
        <v>58699</v>
      </c>
      <c r="B1310">
        <v>1309</v>
      </c>
      <c r="C1310">
        <v>9802210</v>
      </c>
      <c r="D1310" t="s">
        <v>4235</v>
      </c>
      <c r="E1310" t="s">
        <v>4236</v>
      </c>
      <c r="G1310" t="e">
        <f>VLOOKUP($H1310,[1]BRT!$1:$1048576,1,0)</f>
        <v>#N/A</v>
      </c>
      <c r="H1310" t="s">
        <v>5250</v>
      </c>
      <c r="I1310">
        <v>37.681871000000001</v>
      </c>
      <c r="J1310">
        <v>-122.095786</v>
      </c>
      <c r="K1310">
        <v>1401</v>
      </c>
      <c r="L1310">
        <v>25.2</v>
      </c>
      <c r="M1310">
        <v>2.3809523810000002</v>
      </c>
      <c r="N1310">
        <v>3</v>
      </c>
      <c r="O1310">
        <v>2</v>
      </c>
      <c r="P1310">
        <v>5</v>
      </c>
      <c r="Q1310" t="e">
        <f>VLOOKUP($A1310,'[1]SheltersALL_2.17.22'!$1:$1048576,6,0)</f>
        <v>#N/A</v>
      </c>
      <c r="R1310" t="str">
        <f>VLOOKUP($A1310, [1]FA21_Ridership!$1:$1048576,11, 0)</f>
        <v>COUNTY-ALAMEDA</v>
      </c>
      <c r="S1310" t="str">
        <f>VLOOKUP($A1310, [1]FA21_Ridership!$1:$1048576,12, 0)</f>
        <v>ALAMEDA</v>
      </c>
      <c r="T1310">
        <f>VLOOKUP($A1310, [1]FA21_Ridership!$1:$1048576,13, 0)</f>
        <v>4</v>
      </c>
      <c r="U1310">
        <f t="shared" si="101"/>
        <v>126</v>
      </c>
      <c r="V1310" s="67">
        <f t="shared" si="100"/>
        <v>0.314</v>
      </c>
      <c r="W1310">
        <v>0.52760700000000005</v>
      </c>
      <c r="X1310" s="67">
        <f t="shared" si="102"/>
        <v>0.222</v>
      </c>
      <c r="Y1310">
        <v>0.31901800000000002</v>
      </c>
      <c r="Z1310" s="67">
        <f t="shared" si="103"/>
        <v>0.65500000000000003</v>
      </c>
      <c r="AA1310">
        <f>VLOOKUP($C1310,[1]Disability!$1:$1048576,5,FALSE)</f>
        <v>0</v>
      </c>
      <c r="AB1310" s="67">
        <f t="shared" si="104"/>
        <v>0</v>
      </c>
      <c r="AC1310" t="e">
        <f>VLOOKUP($A1310,#REF!,9,FALSE)</f>
        <v>#REF!</v>
      </c>
    </row>
    <row r="1311" spans="1:29">
      <c r="A1311">
        <v>51332</v>
      </c>
      <c r="B1311">
        <v>1310</v>
      </c>
      <c r="C1311">
        <v>9802240</v>
      </c>
      <c r="D1311" t="s">
        <v>4235</v>
      </c>
      <c r="E1311" t="s">
        <v>4236</v>
      </c>
      <c r="G1311" t="e">
        <f>VLOOKUP($H1311,[1]BRT!$1:$1048576,1,0)</f>
        <v>#N/A</v>
      </c>
      <c r="H1311" t="s">
        <v>4974</v>
      </c>
      <c r="I1311">
        <v>37.683221000000003</v>
      </c>
      <c r="J1311">
        <v>-122.097476</v>
      </c>
      <c r="K1311">
        <v>1401</v>
      </c>
      <c r="L1311">
        <v>25.2</v>
      </c>
      <c r="M1311">
        <v>2.3809523810000002</v>
      </c>
      <c r="N1311">
        <v>3</v>
      </c>
      <c r="O1311">
        <v>2</v>
      </c>
      <c r="P1311">
        <v>5</v>
      </c>
      <c r="Q1311" t="e">
        <f>VLOOKUP($A1311,'[1]SheltersALL_2.17.22'!$1:$1048576,6,0)</f>
        <v>#N/A</v>
      </c>
      <c r="R1311" t="str">
        <f>VLOOKUP($A1311, [1]FA21_Ridership!$1:$1048576,11, 0)</f>
        <v>COUNTY-ALAMEDA</v>
      </c>
      <c r="S1311" t="str">
        <f>VLOOKUP($A1311, [1]FA21_Ridership!$1:$1048576,12, 0)</f>
        <v>ALAMEDA</v>
      </c>
      <c r="T1311">
        <f>VLOOKUP($A1311, [1]FA21_Ridership!$1:$1048576,13, 0)</f>
        <v>4</v>
      </c>
      <c r="U1311">
        <f t="shared" si="101"/>
        <v>126</v>
      </c>
      <c r="V1311" s="67">
        <f t="shared" si="100"/>
        <v>0.314</v>
      </c>
      <c r="W1311">
        <v>0.52760700000000005</v>
      </c>
      <c r="X1311" s="67">
        <f t="shared" si="102"/>
        <v>0.222</v>
      </c>
      <c r="Y1311">
        <v>0.31901800000000002</v>
      </c>
      <c r="Z1311" s="67">
        <f t="shared" si="103"/>
        <v>0.65500000000000003</v>
      </c>
      <c r="AA1311">
        <f>VLOOKUP($C1311,[1]Disability!$1:$1048576,5,FALSE)</f>
        <v>0</v>
      </c>
      <c r="AB1311" s="67">
        <f t="shared" si="104"/>
        <v>0</v>
      </c>
      <c r="AC1311" t="e">
        <f>VLOOKUP($A1311,#REF!,9,FALSE)</f>
        <v>#REF!</v>
      </c>
    </row>
    <row r="1312" spans="1:29">
      <c r="A1312">
        <v>57660</v>
      </c>
      <c r="B1312">
        <v>1311</v>
      </c>
      <c r="C1312">
        <v>9800150</v>
      </c>
      <c r="D1312" t="s">
        <v>4235</v>
      </c>
      <c r="E1312" t="s">
        <v>4236</v>
      </c>
      <c r="G1312" t="e">
        <f>VLOOKUP($H1312,[1]BRT!$1:$1048576,1,0)</f>
        <v>#N/A</v>
      </c>
      <c r="H1312" t="s">
        <v>5251</v>
      </c>
      <c r="I1312">
        <v>37.698205999999999</v>
      </c>
      <c r="J1312">
        <v>-122.10954599999999</v>
      </c>
      <c r="K1312">
        <v>963</v>
      </c>
      <c r="L1312">
        <v>63</v>
      </c>
      <c r="M1312">
        <v>0.95238095199999995</v>
      </c>
      <c r="N1312">
        <v>1</v>
      </c>
      <c r="O1312">
        <v>1</v>
      </c>
      <c r="P1312">
        <v>2</v>
      </c>
      <c r="Q1312" t="e">
        <f>VLOOKUP($A1312,'[1]SheltersALL_2.17.22'!$1:$1048576,6,0)</f>
        <v>#N/A</v>
      </c>
      <c r="R1312" t="str">
        <f>VLOOKUP($A1312, [1]FA21_Ridership!$1:$1048576,11, 0)</f>
        <v>COUNTY-ALAMEDA</v>
      </c>
      <c r="S1312" t="str">
        <f>VLOOKUP($A1312, [1]FA21_Ridership!$1:$1048576,12, 0)</f>
        <v>ALAMEDA</v>
      </c>
      <c r="T1312">
        <f>VLOOKUP($A1312, [1]FA21_Ridership!$1:$1048576,13, 0)</f>
        <v>4</v>
      </c>
      <c r="U1312">
        <f t="shared" si="101"/>
        <v>126</v>
      </c>
      <c r="V1312" s="67">
        <f t="shared" si="100"/>
        <v>0.314</v>
      </c>
      <c r="W1312">
        <v>0.92258499999999999</v>
      </c>
      <c r="X1312" s="67">
        <f t="shared" si="102"/>
        <v>0.81599999999999995</v>
      </c>
      <c r="Y1312">
        <v>0.35582399999999997</v>
      </c>
      <c r="Z1312" s="67">
        <f t="shared" si="103"/>
        <v>0.70399999999999996</v>
      </c>
      <c r="AA1312">
        <f>VLOOKUP($C1312,[1]Disability!$1:$1048576,5,FALSE)</f>
        <v>0</v>
      </c>
      <c r="AB1312" s="67">
        <f t="shared" si="104"/>
        <v>0</v>
      </c>
      <c r="AC1312" t="e">
        <f>VLOOKUP($A1312,#REF!,9,FALSE)</f>
        <v>#REF!</v>
      </c>
    </row>
    <row r="1313" spans="1:29">
      <c r="A1313">
        <v>54520</v>
      </c>
      <c r="B1313">
        <v>1312</v>
      </c>
      <c r="C1313">
        <v>703750</v>
      </c>
      <c r="D1313" t="s">
        <v>4235</v>
      </c>
      <c r="E1313" t="s">
        <v>4236</v>
      </c>
      <c r="G1313" t="e">
        <f>VLOOKUP($H1313,[1]BRT!$1:$1048576,1,0)</f>
        <v>#N/A</v>
      </c>
      <c r="H1313" t="s">
        <v>5252</v>
      </c>
      <c r="I1313">
        <v>37.542932</v>
      </c>
      <c r="J1313">
        <v>-121.993241</v>
      </c>
      <c r="K1313">
        <v>1060</v>
      </c>
      <c r="L1313">
        <v>21</v>
      </c>
      <c r="M1313">
        <v>2.8571428569999999</v>
      </c>
      <c r="N1313">
        <v>3</v>
      </c>
      <c r="O1313">
        <v>3</v>
      </c>
      <c r="P1313">
        <v>6</v>
      </c>
      <c r="Q1313" t="e">
        <f>VLOOKUP($A1313,'[1]SheltersALL_2.17.22'!$1:$1048576,6,0)</f>
        <v>#N/A</v>
      </c>
      <c r="R1313" t="str">
        <f>VLOOKUP($A1313, [1]FA21_Ridership!$1:$1048576,11, 0)</f>
        <v>FREMONT</v>
      </c>
      <c r="S1313" t="str">
        <f>VLOOKUP($A1313, [1]FA21_Ridership!$1:$1048576,12, 0)</f>
        <v>ALAMEDA</v>
      </c>
      <c r="T1313">
        <f>VLOOKUP($A1313, [1]FA21_Ridership!$1:$1048576,13, 0)</f>
        <v>5</v>
      </c>
      <c r="U1313">
        <f t="shared" si="101"/>
        <v>126</v>
      </c>
      <c r="V1313" s="67">
        <f t="shared" si="100"/>
        <v>0.314</v>
      </c>
      <c r="W1313">
        <v>0.67117400000000005</v>
      </c>
      <c r="X1313" s="67">
        <f t="shared" si="102"/>
        <v>0.35899999999999999</v>
      </c>
      <c r="Y1313">
        <v>0.106762</v>
      </c>
      <c r="Z1313" s="67">
        <f t="shared" si="103"/>
        <v>0.26100000000000001</v>
      </c>
      <c r="AA1313">
        <f>VLOOKUP($C1313,[1]Disability!$1:$1048576,5,FALSE)</f>
        <v>0</v>
      </c>
      <c r="AB1313" s="67">
        <f t="shared" si="104"/>
        <v>0</v>
      </c>
      <c r="AC1313" t="e">
        <f>VLOOKUP($A1313,#REF!,9,FALSE)</f>
        <v>#REF!</v>
      </c>
    </row>
    <row r="1314" spans="1:29">
      <c r="A1314">
        <v>57611</v>
      </c>
      <c r="B1314">
        <v>1313</v>
      </c>
      <c r="C1314">
        <v>707270</v>
      </c>
      <c r="D1314" t="s">
        <v>4235</v>
      </c>
      <c r="E1314" t="s">
        <v>4236</v>
      </c>
      <c r="G1314" t="e">
        <f>VLOOKUP($H1314,[1]BRT!$1:$1048576,1,0)</f>
        <v>#N/A</v>
      </c>
      <c r="H1314" t="s">
        <v>5252</v>
      </c>
      <c r="I1314">
        <v>37.542867999999999</v>
      </c>
      <c r="J1314">
        <v>-121.992861</v>
      </c>
      <c r="K1314">
        <v>1076</v>
      </c>
      <c r="L1314">
        <v>21</v>
      </c>
      <c r="M1314">
        <v>2.8571428569999999</v>
      </c>
      <c r="N1314">
        <v>3</v>
      </c>
      <c r="O1314">
        <v>3</v>
      </c>
      <c r="P1314">
        <v>6</v>
      </c>
      <c r="Q1314" t="e">
        <f>VLOOKUP($A1314,'[1]SheltersALL_2.17.22'!$1:$1048576,6,0)</f>
        <v>#N/A</v>
      </c>
      <c r="R1314" t="str">
        <f>VLOOKUP($A1314, [1]FA21_Ridership!$1:$1048576,11, 0)</f>
        <v>FREMONT</v>
      </c>
      <c r="S1314" t="str">
        <f>VLOOKUP($A1314, [1]FA21_Ridership!$1:$1048576,12, 0)</f>
        <v>ALAMEDA</v>
      </c>
      <c r="T1314">
        <f>VLOOKUP($A1314, [1]FA21_Ridership!$1:$1048576,13, 0)</f>
        <v>5</v>
      </c>
      <c r="U1314">
        <f t="shared" si="101"/>
        <v>126</v>
      </c>
      <c r="V1314" s="67">
        <f t="shared" si="100"/>
        <v>0.314</v>
      </c>
      <c r="W1314">
        <v>0.83235800000000004</v>
      </c>
      <c r="X1314" s="67">
        <f t="shared" si="102"/>
        <v>0.629</v>
      </c>
      <c r="Y1314">
        <v>0.18079100000000001</v>
      </c>
      <c r="Z1314" s="67">
        <f t="shared" si="103"/>
        <v>0.443</v>
      </c>
      <c r="AA1314">
        <f>VLOOKUP($C1314,[1]Disability!$1:$1048576,5,FALSE)</f>
        <v>0</v>
      </c>
      <c r="AB1314" s="67">
        <f t="shared" si="104"/>
        <v>0</v>
      </c>
      <c r="AC1314" t="e">
        <f>VLOOKUP($A1314,#REF!,9,FALSE)</f>
        <v>#REF!</v>
      </c>
    </row>
    <row r="1315" spans="1:29">
      <c r="A1315">
        <v>59211</v>
      </c>
      <c r="B1315">
        <v>1314</v>
      </c>
      <c r="C1315">
        <v>1014740</v>
      </c>
      <c r="D1315" t="s">
        <v>4235</v>
      </c>
      <c r="E1315" t="s">
        <v>4236</v>
      </c>
      <c r="G1315" t="e">
        <f>VLOOKUP($H1315,[1]BRT!$1:$1048576,1,0)</f>
        <v>#N/A</v>
      </c>
      <c r="H1315" t="s">
        <v>5253</v>
      </c>
      <c r="I1315">
        <v>37.805605</v>
      </c>
      <c r="J1315">
        <v>-122.23752</v>
      </c>
      <c r="K1315">
        <v>1435</v>
      </c>
      <c r="L1315">
        <v>18</v>
      </c>
      <c r="M1315">
        <v>3.3333333330000001</v>
      </c>
      <c r="N1315">
        <v>3</v>
      </c>
      <c r="O1315">
        <v>4</v>
      </c>
      <c r="P1315">
        <v>7</v>
      </c>
      <c r="Q1315" t="e">
        <f>VLOOKUP($A1315,'[1]SheltersALL_2.17.22'!$1:$1048576,6,0)</f>
        <v>#N/A</v>
      </c>
      <c r="R1315" t="str">
        <f>VLOOKUP($A1315, [1]FA21_Ridership!$1:$1048576,11, 0)</f>
        <v>OAKLAND</v>
      </c>
      <c r="S1315" t="str">
        <f>VLOOKUP($A1315, [1]FA21_Ridership!$1:$1048576,12, 0)</f>
        <v>ALAMEDA</v>
      </c>
      <c r="T1315">
        <f>VLOOKUP($A1315, [1]FA21_Ridership!$1:$1048576,13, 0)</f>
        <v>2</v>
      </c>
      <c r="U1315">
        <f t="shared" si="101"/>
        <v>126</v>
      </c>
      <c r="V1315" s="67">
        <f t="shared" si="100"/>
        <v>0.314</v>
      </c>
      <c r="W1315">
        <v>0.74801600000000001</v>
      </c>
      <c r="X1315" s="67">
        <f t="shared" si="102"/>
        <v>0.47299999999999998</v>
      </c>
      <c r="Y1315">
        <v>0.183862</v>
      </c>
      <c r="Z1315" s="67">
        <f t="shared" si="103"/>
        <v>0.44600000000000001</v>
      </c>
      <c r="AA1315">
        <f>VLOOKUP($C1315,[1]Disability!$1:$1048576,5,FALSE)</f>
        <v>0</v>
      </c>
      <c r="AB1315" s="67">
        <f t="shared" si="104"/>
        <v>0</v>
      </c>
      <c r="AC1315" t="e">
        <f>VLOOKUP($A1315,#REF!,9,FALSE)</f>
        <v>#REF!</v>
      </c>
    </row>
    <row r="1316" spans="1:29">
      <c r="A1316">
        <v>51363</v>
      </c>
      <c r="B1316">
        <v>1315</v>
      </c>
      <c r="C1316">
        <v>9903000</v>
      </c>
      <c r="D1316" t="s">
        <v>4235</v>
      </c>
      <c r="E1316" t="s">
        <v>4236</v>
      </c>
      <c r="G1316" t="e">
        <f>VLOOKUP($H1316,[1]BRT!$1:$1048576,1,0)</f>
        <v>#N/A</v>
      </c>
      <c r="H1316" t="s">
        <v>5254</v>
      </c>
      <c r="I1316">
        <v>37.757387999999999</v>
      </c>
      <c r="J1316">
        <v>-122.162128</v>
      </c>
      <c r="K1316">
        <v>1172</v>
      </c>
      <c r="L1316">
        <v>18</v>
      </c>
      <c r="M1316">
        <v>3.3333333330000001</v>
      </c>
      <c r="N1316">
        <v>3</v>
      </c>
      <c r="O1316">
        <v>4</v>
      </c>
      <c r="P1316">
        <v>7</v>
      </c>
      <c r="Q1316" t="e">
        <f>VLOOKUP($A1316,'[1]SheltersALL_2.17.22'!$1:$1048576,6,0)</f>
        <v>#N/A</v>
      </c>
      <c r="R1316" t="str">
        <f>VLOOKUP($A1316, [1]FA21_Ridership!$1:$1048576,11, 0)</f>
        <v>OAKLAND</v>
      </c>
      <c r="S1316" t="str">
        <f>VLOOKUP($A1316, [1]FA21_Ridership!$1:$1048576,12, 0)</f>
        <v>ALAMEDA</v>
      </c>
      <c r="T1316">
        <f>VLOOKUP($A1316, [1]FA21_Ridership!$1:$1048576,13, 0)</f>
        <v>3</v>
      </c>
      <c r="U1316">
        <f t="shared" si="101"/>
        <v>126</v>
      </c>
      <c r="V1316" s="67">
        <f t="shared" ref="V1316:V1379" si="105">_xlfn.PERCENTRANK.INC($U$2:$U$4161,U1316)</f>
        <v>0.314</v>
      </c>
      <c r="W1316">
        <v>0.96193099999999998</v>
      </c>
      <c r="X1316" s="67">
        <f t="shared" si="102"/>
        <v>0.92600000000000005</v>
      </c>
      <c r="Y1316">
        <v>0.49582199999999998</v>
      </c>
      <c r="Z1316" s="67">
        <f t="shared" si="103"/>
        <v>0.85699999999999998</v>
      </c>
      <c r="AA1316">
        <f>VLOOKUP($C1316,[1]Disability!$1:$1048576,5,FALSE)</f>
        <v>0</v>
      </c>
      <c r="AB1316" s="67">
        <f t="shared" si="104"/>
        <v>0</v>
      </c>
      <c r="AC1316" t="e">
        <f>VLOOKUP($A1316,#REF!,9,FALSE)</f>
        <v>#REF!</v>
      </c>
    </row>
    <row r="1317" spans="1:29">
      <c r="A1317">
        <v>57119</v>
      </c>
      <c r="B1317">
        <v>1316</v>
      </c>
      <c r="C1317">
        <v>900470</v>
      </c>
      <c r="D1317" t="s">
        <v>4235</v>
      </c>
      <c r="E1317" t="s">
        <v>4236</v>
      </c>
      <c r="G1317" t="e">
        <f>VLOOKUP($H1317,[1]BRT!$1:$1048576,1,0)</f>
        <v>#N/A</v>
      </c>
      <c r="H1317" t="s">
        <v>5255</v>
      </c>
      <c r="I1317">
        <v>37.536580000000001</v>
      </c>
      <c r="J1317">
        <v>-122.01960800000001</v>
      </c>
      <c r="K1317">
        <v>1059</v>
      </c>
      <c r="L1317">
        <v>21</v>
      </c>
      <c r="M1317">
        <v>2.8571428569999999</v>
      </c>
      <c r="N1317">
        <v>2</v>
      </c>
      <c r="O1317">
        <v>4</v>
      </c>
      <c r="P1317">
        <v>6</v>
      </c>
      <c r="Q1317" t="e">
        <f>VLOOKUP($A1317,'[1]SheltersALL_2.17.22'!$1:$1048576,6,0)</f>
        <v>#N/A</v>
      </c>
      <c r="R1317" t="str">
        <f>VLOOKUP($A1317, [1]FA21_Ridership!$1:$1048576,11, 0)</f>
        <v>NEWARK</v>
      </c>
      <c r="S1317" t="str">
        <f>VLOOKUP($A1317, [1]FA21_Ridership!$1:$1048576,12, 0)</f>
        <v>ALAMEDA</v>
      </c>
      <c r="T1317">
        <f>VLOOKUP($A1317, [1]FA21_Ridership!$1:$1048576,13, 0)</f>
        <v>5</v>
      </c>
      <c r="U1317">
        <f t="shared" si="101"/>
        <v>126</v>
      </c>
      <c r="V1317" s="67">
        <f t="shared" si="105"/>
        <v>0.314</v>
      </c>
      <c r="W1317">
        <v>0.71529100000000001</v>
      </c>
      <c r="X1317" s="67">
        <f t="shared" si="102"/>
        <v>0.42699999999999999</v>
      </c>
      <c r="Y1317">
        <v>1.2796E-2</v>
      </c>
      <c r="Z1317" s="67">
        <f t="shared" si="103"/>
        <v>1.0999999999999999E-2</v>
      </c>
      <c r="AA1317">
        <f>VLOOKUP($C1317,[1]Disability!$1:$1048576,5,FALSE)</f>
        <v>0</v>
      </c>
      <c r="AB1317" s="67">
        <f t="shared" si="104"/>
        <v>0</v>
      </c>
      <c r="AC1317" t="e">
        <f>VLOOKUP($A1317,#REF!,9,FALSE)</f>
        <v>#REF!</v>
      </c>
    </row>
    <row r="1318" spans="1:29">
      <c r="A1318">
        <v>53030</v>
      </c>
      <c r="B1318">
        <v>1317</v>
      </c>
      <c r="C1318">
        <v>703870</v>
      </c>
      <c r="D1318" t="s">
        <v>4235</v>
      </c>
      <c r="E1318" t="s">
        <v>4236</v>
      </c>
      <c r="G1318" t="e">
        <f>VLOOKUP($H1318,[1]BRT!$1:$1048576,1,0)</f>
        <v>#N/A</v>
      </c>
      <c r="H1318" t="s">
        <v>4844</v>
      </c>
      <c r="I1318">
        <v>37.54956</v>
      </c>
      <c r="J1318">
        <v>-121.987369</v>
      </c>
      <c r="K1318">
        <v>1075</v>
      </c>
      <c r="L1318">
        <v>21</v>
      </c>
      <c r="M1318">
        <v>2.8571428569999999</v>
      </c>
      <c r="N1318">
        <v>2</v>
      </c>
      <c r="O1318">
        <v>4</v>
      </c>
      <c r="P1318">
        <v>6</v>
      </c>
      <c r="Q1318" t="str">
        <f>VLOOKUP($A1318,'[1]SheltersALL_2.17.22'!$1:$1048576,6,0)</f>
        <v>Fremont</v>
      </c>
      <c r="R1318" t="str">
        <f>VLOOKUP($A1318, [1]FA21_Ridership!$1:$1048576,11, 0)</f>
        <v>FREMONT</v>
      </c>
      <c r="S1318" t="str">
        <f>VLOOKUP($A1318, [1]FA21_Ridership!$1:$1048576,12, 0)</f>
        <v>ALAMEDA</v>
      </c>
      <c r="T1318">
        <f>VLOOKUP($A1318, [1]FA21_Ridership!$1:$1048576,13, 0)</f>
        <v>5</v>
      </c>
      <c r="U1318">
        <f t="shared" si="101"/>
        <v>126</v>
      </c>
      <c r="V1318" s="67">
        <f t="shared" si="105"/>
        <v>0.314</v>
      </c>
      <c r="W1318">
        <v>0.938195</v>
      </c>
      <c r="X1318" s="67">
        <f t="shared" si="102"/>
        <v>0.85099999999999998</v>
      </c>
      <c r="Y1318">
        <v>8.2818000000000003E-2</v>
      </c>
      <c r="Z1318" s="67">
        <f t="shared" si="103"/>
        <v>0.182</v>
      </c>
      <c r="AA1318">
        <f>VLOOKUP($C1318,[1]Disability!$1:$1048576,5,FALSE)</f>
        <v>1</v>
      </c>
      <c r="AB1318" s="67">
        <f t="shared" si="104"/>
        <v>0.72499999999999998</v>
      </c>
      <c r="AC1318" t="e">
        <f>VLOOKUP($A1318,#REF!,9,FALSE)</f>
        <v>#REF!</v>
      </c>
    </row>
    <row r="1319" spans="1:29">
      <c r="A1319">
        <v>58581</v>
      </c>
      <c r="B1319">
        <v>1318</v>
      </c>
      <c r="C1319">
        <v>1015080</v>
      </c>
      <c r="D1319" t="s">
        <v>4235</v>
      </c>
      <c r="E1319" t="s">
        <v>4236</v>
      </c>
      <c r="G1319" t="e">
        <f>VLOOKUP($H1319,[1]BRT!$1:$1048576,1,0)</f>
        <v>#N/A</v>
      </c>
      <c r="H1319" t="s">
        <v>4952</v>
      </c>
      <c r="I1319">
        <v>37.797393</v>
      </c>
      <c r="J1319">
        <v>-122.205135</v>
      </c>
      <c r="K1319">
        <v>1434</v>
      </c>
      <c r="L1319">
        <v>18</v>
      </c>
      <c r="M1319">
        <v>3.3333333330000001</v>
      </c>
      <c r="N1319">
        <v>2</v>
      </c>
      <c r="O1319">
        <v>5</v>
      </c>
      <c r="P1319">
        <v>7</v>
      </c>
      <c r="Q1319" t="e">
        <f>VLOOKUP($A1319,'[1]SheltersALL_2.17.22'!$1:$1048576,6,0)</f>
        <v>#N/A</v>
      </c>
      <c r="R1319" t="str">
        <f>VLOOKUP($A1319, [1]FA21_Ridership!$1:$1048576,11, 0)</f>
        <v>OAKLAND</v>
      </c>
      <c r="S1319" t="str">
        <f>VLOOKUP($A1319, [1]FA21_Ridership!$1:$1048576,12, 0)</f>
        <v>ALAMEDA</v>
      </c>
      <c r="T1319">
        <f>VLOOKUP($A1319, [1]FA21_Ridership!$1:$1048576,13, 0)</f>
        <v>3</v>
      </c>
      <c r="U1319">
        <f t="shared" si="101"/>
        <v>126</v>
      </c>
      <c r="V1319" s="67">
        <f t="shared" si="105"/>
        <v>0.314</v>
      </c>
      <c r="W1319">
        <v>0.83997500000000003</v>
      </c>
      <c r="X1319" s="67">
        <f t="shared" si="102"/>
        <v>0.64700000000000002</v>
      </c>
      <c r="Y1319">
        <v>0.34825299999999998</v>
      </c>
      <c r="Z1319" s="67">
        <f t="shared" si="103"/>
        <v>0.69399999999999995</v>
      </c>
      <c r="AA1319">
        <f>VLOOKUP($C1319,[1]Disability!$1:$1048576,5,FALSE)</f>
        <v>0</v>
      </c>
      <c r="AB1319" s="67">
        <f t="shared" si="104"/>
        <v>0</v>
      </c>
      <c r="AC1319" t="e">
        <f>VLOOKUP($A1319,#REF!,9,FALSE)</f>
        <v>#REF!</v>
      </c>
    </row>
    <row r="1320" spans="1:29">
      <c r="A1320">
        <v>59902</v>
      </c>
      <c r="B1320">
        <v>1319</v>
      </c>
      <c r="C1320">
        <v>1013590</v>
      </c>
      <c r="D1320" t="s">
        <v>4235</v>
      </c>
      <c r="E1320" t="s">
        <v>4236</v>
      </c>
      <c r="G1320" t="e">
        <f>VLOOKUP($H1320,[1]BRT!$1:$1048576,1,0)</f>
        <v>#N/A</v>
      </c>
      <c r="H1320" t="s">
        <v>5256</v>
      </c>
      <c r="I1320">
        <v>37.809511999999998</v>
      </c>
      <c r="J1320">
        <v>-122.244203</v>
      </c>
      <c r="K1320">
        <v>1474</v>
      </c>
      <c r="L1320">
        <v>18</v>
      </c>
      <c r="M1320">
        <v>3.3333333330000001</v>
      </c>
      <c r="N1320">
        <v>1</v>
      </c>
      <c r="O1320">
        <v>6</v>
      </c>
      <c r="P1320">
        <v>7</v>
      </c>
      <c r="Q1320" t="e">
        <f>VLOOKUP($A1320,'[1]SheltersALL_2.17.22'!$1:$1048576,6,0)</f>
        <v>#N/A</v>
      </c>
      <c r="R1320" t="str">
        <f>VLOOKUP($A1320, [1]FA21_Ridership!$1:$1048576,11, 0)</f>
        <v>OAKLAND</v>
      </c>
      <c r="S1320" t="str">
        <f>VLOOKUP($A1320, [1]FA21_Ridership!$1:$1048576,12, 0)</f>
        <v>ALAMEDA</v>
      </c>
      <c r="T1320">
        <f>VLOOKUP($A1320, [1]FA21_Ridership!$1:$1048576,13, 0)</f>
        <v>2</v>
      </c>
      <c r="U1320">
        <f t="shared" si="101"/>
        <v>126</v>
      </c>
      <c r="V1320" s="67">
        <f t="shared" si="105"/>
        <v>0.314</v>
      </c>
      <c r="W1320">
        <v>0.33416499999999999</v>
      </c>
      <c r="X1320" s="67">
        <f t="shared" si="102"/>
        <v>8.8999999999999996E-2</v>
      </c>
      <c r="Y1320">
        <v>8.8943999999999995E-2</v>
      </c>
      <c r="Z1320" s="67">
        <f t="shared" si="103"/>
        <v>0.20200000000000001</v>
      </c>
      <c r="AA1320">
        <f>VLOOKUP($C1320,[1]Disability!$1:$1048576,5,FALSE)</f>
        <v>0</v>
      </c>
      <c r="AB1320" s="67">
        <f t="shared" si="104"/>
        <v>0</v>
      </c>
      <c r="AC1320" t="e">
        <f>VLOOKUP($A1320,#REF!,9,FALSE)</f>
        <v>#REF!</v>
      </c>
    </row>
    <row r="1321" spans="1:29">
      <c r="A1321">
        <v>55344</v>
      </c>
      <c r="B1321">
        <v>1320</v>
      </c>
      <c r="C1321">
        <v>1006770</v>
      </c>
      <c r="D1321" t="s">
        <v>4235</v>
      </c>
      <c r="E1321" t="s">
        <v>4236</v>
      </c>
      <c r="G1321" t="e">
        <f>VLOOKUP($H1321,[1]BRT!$1:$1048576,1,0)</f>
        <v>#N/A</v>
      </c>
      <c r="H1321" t="s">
        <v>5257</v>
      </c>
      <c r="I1321">
        <v>37.795565000000003</v>
      </c>
      <c r="J1321">
        <v>-122.276533</v>
      </c>
      <c r="K1321">
        <v>1018</v>
      </c>
      <c r="L1321">
        <v>31.7</v>
      </c>
      <c r="M1321">
        <v>1.8927444790000001</v>
      </c>
      <c r="N1321">
        <v>4</v>
      </c>
      <c r="O1321">
        <v>0</v>
      </c>
      <c r="P1321">
        <v>4</v>
      </c>
      <c r="Q1321" t="str">
        <f>VLOOKUP($A1321,'[1]SheltersALL_2.17.22'!$1:$1048576,6,0)</f>
        <v>Oakland</v>
      </c>
      <c r="R1321" t="str">
        <f>VLOOKUP($A1321, [1]FA21_Ridership!$1:$1048576,11, 0)</f>
        <v>OAKLAND</v>
      </c>
      <c r="S1321" t="str">
        <f>VLOOKUP($A1321, [1]FA21_Ridership!$1:$1048576,12, 0)</f>
        <v>ALAMEDA</v>
      </c>
      <c r="T1321">
        <f>VLOOKUP($A1321, [1]FA21_Ridership!$1:$1048576,13, 0)</f>
        <v>2</v>
      </c>
      <c r="U1321">
        <f t="shared" si="101"/>
        <v>126.8</v>
      </c>
      <c r="V1321" s="67">
        <f t="shared" si="105"/>
        <v>0.317</v>
      </c>
      <c r="W1321">
        <v>0.47169800000000001</v>
      </c>
      <c r="X1321" s="67">
        <f t="shared" si="102"/>
        <v>0.16800000000000001</v>
      </c>
      <c r="Y1321">
        <v>0.109777</v>
      </c>
      <c r="Z1321" s="67">
        <f t="shared" si="103"/>
        <v>0.27200000000000002</v>
      </c>
      <c r="AA1321">
        <f>VLOOKUP($C1321,[1]Disability!$1:$1048576,5,FALSE)</f>
        <v>0</v>
      </c>
      <c r="AB1321" s="67">
        <f t="shared" si="104"/>
        <v>0</v>
      </c>
      <c r="AC1321" t="e">
        <f>VLOOKUP($A1321,#REF!,9,FALSE)</f>
        <v>#REF!</v>
      </c>
    </row>
    <row r="1322" spans="1:29">
      <c r="A1322">
        <v>56561</v>
      </c>
      <c r="B1322">
        <v>1321</v>
      </c>
      <c r="C1322">
        <v>800680</v>
      </c>
      <c r="D1322" t="s">
        <v>4235</v>
      </c>
      <c r="E1322" t="s">
        <v>4236</v>
      </c>
      <c r="G1322" t="e">
        <f>VLOOKUP($H1322,[1]BRT!$1:$1048576,1,0)</f>
        <v>#N/A</v>
      </c>
      <c r="H1322" t="s">
        <v>5258</v>
      </c>
      <c r="I1322">
        <v>37.673293000000001</v>
      </c>
      <c r="J1322">
        <v>-122.079536</v>
      </c>
      <c r="K1322">
        <v>1073</v>
      </c>
      <c r="L1322">
        <v>32</v>
      </c>
      <c r="M1322">
        <v>1.875</v>
      </c>
      <c r="N1322">
        <v>3</v>
      </c>
      <c r="O1322">
        <v>1</v>
      </c>
      <c r="P1322">
        <v>4</v>
      </c>
      <c r="Q1322" t="e">
        <f>VLOOKUP($A1322,'[1]SheltersALL_2.17.22'!$1:$1048576,6,0)</f>
        <v>#N/A</v>
      </c>
      <c r="R1322" t="str">
        <f>VLOOKUP($A1322, [1]FA21_Ridership!$1:$1048576,11, 0)</f>
        <v>HAYWARD</v>
      </c>
      <c r="S1322" t="str">
        <f>VLOOKUP($A1322, [1]FA21_Ridership!$1:$1048576,12, 0)</f>
        <v>ALAMEDA</v>
      </c>
      <c r="T1322">
        <f>VLOOKUP($A1322, [1]FA21_Ridership!$1:$1048576,13, 0)</f>
        <v>4</v>
      </c>
      <c r="U1322">
        <f t="shared" si="101"/>
        <v>128</v>
      </c>
      <c r="V1322" s="67">
        <f t="shared" si="105"/>
        <v>0.317</v>
      </c>
      <c r="W1322">
        <v>0.759494</v>
      </c>
      <c r="X1322" s="67">
        <f t="shared" si="102"/>
        <v>0.501</v>
      </c>
      <c r="Y1322">
        <v>0.23935500000000001</v>
      </c>
      <c r="Z1322" s="67">
        <f t="shared" si="103"/>
        <v>0.54600000000000004</v>
      </c>
      <c r="AA1322">
        <f>VLOOKUP($C1322,[1]Disability!$1:$1048576,5,FALSE)</f>
        <v>1</v>
      </c>
      <c r="AB1322" s="67">
        <f t="shared" si="104"/>
        <v>0.72499999999999998</v>
      </c>
      <c r="AC1322" t="e">
        <f>VLOOKUP($A1322,#REF!,9,FALSE)</f>
        <v>#REF!</v>
      </c>
    </row>
    <row r="1323" spans="1:29">
      <c r="A1323">
        <v>53980</v>
      </c>
      <c r="B1323">
        <v>1322</v>
      </c>
      <c r="C1323">
        <v>1100420</v>
      </c>
      <c r="D1323" t="s">
        <v>4235</v>
      </c>
      <c r="E1323" t="s">
        <v>4236</v>
      </c>
      <c r="G1323" t="e">
        <f>VLOOKUP($H1323,[1]BRT!$1:$1048576,1,0)</f>
        <v>#N/A</v>
      </c>
      <c r="H1323" t="s">
        <v>5008</v>
      </c>
      <c r="I1323">
        <v>37.824167000000003</v>
      </c>
      <c r="J1323">
        <v>-122.247049</v>
      </c>
      <c r="K1323">
        <v>1018</v>
      </c>
      <c r="L1323">
        <v>32</v>
      </c>
      <c r="M1323">
        <v>1.875</v>
      </c>
      <c r="N1323">
        <v>2</v>
      </c>
      <c r="O1323">
        <v>2</v>
      </c>
      <c r="P1323">
        <v>4</v>
      </c>
      <c r="Q1323" t="e">
        <f>VLOOKUP($A1323,'[1]SheltersALL_2.17.22'!$1:$1048576,6,0)</f>
        <v>#N/A</v>
      </c>
      <c r="R1323" t="str">
        <f>VLOOKUP($A1323, [1]FA21_Ridership!$1:$1048576,11, 0)</f>
        <v>PIEDMONT</v>
      </c>
      <c r="S1323" t="str">
        <f>VLOOKUP($A1323, [1]FA21_Ridership!$1:$1048576,12, 0)</f>
        <v>ALAMEDA</v>
      </c>
      <c r="T1323">
        <f>VLOOKUP($A1323, [1]FA21_Ridership!$1:$1048576,13, 0)</f>
        <v>2</v>
      </c>
      <c r="U1323">
        <f t="shared" si="101"/>
        <v>128</v>
      </c>
      <c r="V1323" s="67">
        <f t="shared" si="105"/>
        <v>0.317</v>
      </c>
      <c r="W1323">
        <v>0.386297</v>
      </c>
      <c r="X1323" s="67">
        <f t="shared" si="102"/>
        <v>0.11600000000000001</v>
      </c>
      <c r="Y1323">
        <v>8.0169999999999998E-3</v>
      </c>
      <c r="Z1323" s="67">
        <f t="shared" si="103"/>
        <v>5.0000000000000001E-3</v>
      </c>
      <c r="AA1323">
        <f>VLOOKUP($C1323,[1]Disability!$1:$1048576,5,FALSE)</f>
        <v>0</v>
      </c>
      <c r="AB1323" s="67">
        <f t="shared" si="104"/>
        <v>0</v>
      </c>
      <c r="AC1323" t="e">
        <f>VLOOKUP($A1323,#REF!,9,FALSE)</f>
        <v>#REF!</v>
      </c>
    </row>
    <row r="1324" spans="1:29">
      <c r="A1324">
        <v>55680</v>
      </c>
      <c r="B1324">
        <v>1323</v>
      </c>
      <c r="C1324">
        <v>1600030</v>
      </c>
      <c r="D1324" t="s">
        <v>4235</v>
      </c>
      <c r="E1324" t="s">
        <v>4236</v>
      </c>
      <c r="G1324" t="e">
        <f>VLOOKUP($H1324,[1]BRT!$1:$1048576,1,0)</f>
        <v>#N/A</v>
      </c>
      <c r="H1324" t="s">
        <v>5259</v>
      </c>
      <c r="I1324">
        <v>37.955843999999999</v>
      </c>
      <c r="J1324">
        <v>-122.34744499999999</v>
      </c>
      <c r="K1324">
        <v>737</v>
      </c>
      <c r="L1324">
        <v>43</v>
      </c>
      <c r="M1324">
        <v>1.395348837</v>
      </c>
      <c r="N1324">
        <v>2</v>
      </c>
      <c r="O1324">
        <v>1</v>
      </c>
      <c r="P1324">
        <v>3</v>
      </c>
      <c r="Q1324" t="e">
        <f>VLOOKUP($A1324,'[1]SheltersALL_2.17.22'!$1:$1048576,6,0)</f>
        <v>#N/A</v>
      </c>
      <c r="R1324" t="str">
        <f>VLOOKUP($A1324, [1]FA21_Ridership!$1:$1048576,11, 0)</f>
        <v>SAN PABLO</v>
      </c>
      <c r="S1324" t="str">
        <f>VLOOKUP($A1324, [1]FA21_Ridership!$1:$1048576,12, 0)</f>
        <v>CONTRA COSTA</v>
      </c>
      <c r="T1324">
        <f>VLOOKUP($A1324, [1]FA21_Ridership!$1:$1048576,13, 0)</f>
        <v>1</v>
      </c>
      <c r="U1324">
        <f t="shared" si="101"/>
        <v>129</v>
      </c>
      <c r="V1324" s="67">
        <f t="shared" si="105"/>
        <v>0.317</v>
      </c>
      <c r="W1324">
        <v>0.89478800000000003</v>
      </c>
      <c r="X1324" s="67">
        <f t="shared" si="102"/>
        <v>0.76</v>
      </c>
      <c r="Y1324">
        <v>0.56467199999999995</v>
      </c>
      <c r="Z1324" s="67">
        <f t="shared" si="103"/>
        <v>0.90800000000000003</v>
      </c>
      <c r="AA1324">
        <f>VLOOKUP($C1324,[1]Disability!$1:$1048576,5,FALSE)</f>
        <v>0</v>
      </c>
      <c r="AB1324" s="67">
        <f t="shared" si="104"/>
        <v>0</v>
      </c>
      <c r="AC1324" t="e">
        <f>VLOOKUP($A1324,#REF!,9,FALSE)</f>
        <v>#REF!</v>
      </c>
    </row>
    <row r="1325" spans="1:29">
      <c r="A1325">
        <v>51971</v>
      </c>
      <c r="B1325">
        <v>1324</v>
      </c>
      <c r="C1325">
        <v>9905290</v>
      </c>
      <c r="D1325" t="s">
        <v>4235</v>
      </c>
      <c r="E1325" t="s">
        <v>4236</v>
      </c>
      <c r="G1325" t="e">
        <f>VLOOKUP($H1325,[1]BRT!$1:$1048576,1,0)</f>
        <v>#N/A</v>
      </c>
      <c r="H1325" t="s">
        <v>5260</v>
      </c>
      <c r="I1325">
        <v>37.937066000000002</v>
      </c>
      <c r="J1325">
        <v>-122.348651</v>
      </c>
      <c r="K1325">
        <v>739</v>
      </c>
      <c r="L1325">
        <v>43</v>
      </c>
      <c r="M1325">
        <v>1.395348837</v>
      </c>
      <c r="N1325">
        <v>0</v>
      </c>
      <c r="O1325">
        <v>3</v>
      </c>
      <c r="P1325">
        <v>3</v>
      </c>
      <c r="Q1325" t="e">
        <f>VLOOKUP($A1325,'[1]SheltersALL_2.17.22'!$1:$1048576,6,0)</f>
        <v>#N/A</v>
      </c>
      <c r="R1325" t="str">
        <f>VLOOKUP($A1325, [1]FA21_Ridership!$1:$1048576,11, 0)</f>
        <v>RICHMOND</v>
      </c>
      <c r="S1325" t="str">
        <f>VLOOKUP($A1325, [1]FA21_Ridership!$1:$1048576,12, 0)</f>
        <v>CONTRA COSTA</v>
      </c>
      <c r="T1325">
        <f>VLOOKUP($A1325, [1]FA21_Ridership!$1:$1048576,13, 0)</f>
        <v>1</v>
      </c>
      <c r="U1325">
        <f t="shared" si="101"/>
        <v>129</v>
      </c>
      <c r="V1325" s="67">
        <f t="shared" si="105"/>
        <v>0.317</v>
      </c>
      <c r="W1325">
        <v>0.90225200000000005</v>
      </c>
      <c r="X1325" s="67">
        <f t="shared" si="102"/>
        <v>0.77600000000000002</v>
      </c>
      <c r="Y1325">
        <v>0.46457999999999999</v>
      </c>
      <c r="Z1325" s="67">
        <f t="shared" si="103"/>
        <v>0.83199999999999996</v>
      </c>
      <c r="AA1325">
        <f>VLOOKUP($C1325,[1]Disability!$1:$1048576,5,FALSE)</f>
        <v>1</v>
      </c>
      <c r="AB1325" s="67">
        <f t="shared" si="104"/>
        <v>0.72499999999999998</v>
      </c>
      <c r="AC1325" t="e">
        <f>VLOOKUP($A1325,#REF!,9,FALSE)</f>
        <v>#REF!</v>
      </c>
    </row>
    <row r="1326" spans="1:29">
      <c r="A1326">
        <v>53632</v>
      </c>
      <c r="B1326">
        <v>1325</v>
      </c>
      <c r="C1326">
        <v>1302990</v>
      </c>
      <c r="D1326" t="s">
        <v>4235</v>
      </c>
      <c r="E1326" t="s">
        <v>4236</v>
      </c>
      <c r="G1326" t="e">
        <f>VLOOKUP($H1326,[1]BRT!$1:$1048576,1,0)</f>
        <v>#N/A</v>
      </c>
      <c r="H1326" t="s">
        <v>5261</v>
      </c>
      <c r="I1326">
        <v>37.916099000000003</v>
      </c>
      <c r="J1326">
        <v>-122.34730999999999</v>
      </c>
      <c r="K1326">
        <v>738</v>
      </c>
      <c r="L1326">
        <v>43</v>
      </c>
      <c r="M1326">
        <v>1.395348837</v>
      </c>
      <c r="N1326">
        <v>0</v>
      </c>
      <c r="O1326">
        <v>3</v>
      </c>
      <c r="P1326">
        <v>3</v>
      </c>
      <c r="Q1326" t="e">
        <f>VLOOKUP($A1326,'[1]SheltersALL_2.17.22'!$1:$1048576,6,0)</f>
        <v>#N/A</v>
      </c>
      <c r="R1326" t="str">
        <f>VLOOKUP($A1326, [1]FA21_Ridership!$1:$1048576,11, 0)</f>
        <v>RICHMOND</v>
      </c>
      <c r="S1326" t="str">
        <f>VLOOKUP($A1326, [1]FA21_Ridership!$1:$1048576,12, 0)</f>
        <v>CONTRA COSTA</v>
      </c>
      <c r="T1326">
        <f>VLOOKUP($A1326, [1]FA21_Ridership!$1:$1048576,13, 0)</f>
        <v>1</v>
      </c>
      <c r="U1326">
        <f t="shared" si="101"/>
        <v>129</v>
      </c>
      <c r="V1326" s="67">
        <f t="shared" si="105"/>
        <v>0.317</v>
      </c>
      <c r="W1326">
        <v>0.61509999999999998</v>
      </c>
      <c r="X1326" s="67">
        <f t="shared" si="102"/>
        <v>0.30599999999999999</v>
      </c>
      <c r="Y1326">
        <v>0.21310499999999999</v>
      </c>
      <c r="Z1326" s="67">
        <f t="shared" si="103"/>
        <v>0.49299999999999999</v>
      </c>
      <c r="AA1326">
        <f>VLOOKUP($C1326,[1]Disability!$1:$1048576,5,FALSE)</f>
        <v>0</v>
      </c>
      <c r="AB1326" s="67">
        <f t="shared" si="104"/>
        <v>0</v>
      </c>
      <c r="AC1326" t="e">
        <f>VLOOKUP($A1326,#REF!,9,FALSE)</f>
        <v>#REF!</v>
      </c>
    </row>
    <row r="1327" spans="1:29">
      <c r="A1327">
        <v>53521</v>
      </c>
      <c r="B1327">
        <v>1326</v>
      </c>
      <c r="C1327">
        <v>1302980</v>
      </c>
      <c r="D1327" t="s">
        <v>4235</v>
      </c>
      <c r="E1327" t="s">
        <v>4236</v>
      </c>
      <c r="G1327" t="e">
        <f>VLOOKUP($H1327,[1]BRT!$1:$1048576,1,0)</f>
        <v>#N/A</v>
      </c>
      <c r="H1327" t="s">
        <v>4948</v>
      </c>
      <c r="I1327">
        <v>37.917437999999997</v>
      </c>
      <c r="J1327">
        <v>-122.353579</v>
      </c>
      <c r="K1327">
        <v>738</v>
      </c>
      <c r="L1327">
        <v>43</v>
      </c>
      <c r="M1327">
        <v>1.395348837</v>
      </c>
      <c r="N1327">
        <v>0</v>
      </c>
      <c r="O1327">
        <v>3</v>
      </c>
      <c r="P1327">
        <v>3</v>
      </c>
      <c r="Q1327" t="e">
        <f>VLOOKUP($A1327,'[1]SheltersALL_2.17.22'!$1:$1048576,6,0)</f>
        <v>#N/A</v>
      </c>
      <c r="R1327" t="str">
        <f>VLOOKUP($A1327, [1]FA21_Ridership!$1:$1048576,11, 0)</f>
        <v>RICHMOND</v>
      </c>
      <c r="S1327" t="str">
        <f>VLOOKUP($A1327, [1]FA21_Ridership!$1:$1048576,12, 0)</f>
        <v>CONTRA COSTA</v>
      </c>
      <c r="T1327">
        <f>VLOOKUP($A1327, [1]FA21_Ridership!$1:$1048576,13, 0)</f>
        <v>1</v>
      </c>
      <c r="U1327">
        <f t="shared" si="101"/>
        <v>129</v>
      </c>
      <c r="V1327" s="67">
        <f t="shared" si="105"/>
        <v>0.317</v>
      </c>
      <c r="W1327">
        <v>0.77786699999999998</v>
      </c>
      <c r="X1327" s="67">
        <f t="shared" si="102"/>
        <v>0.53900000000000003</v>
      </c>
      <c r="Y1327">
        <v>0.17241400000000001</v>
      </c>
      <c r="Z1327" s="67">
        <f t="shared" si="103"/>
        <v>0.41399999999999998</v>
      </c>
      <c r="AA1327">
        <f>VLOOKUP($C1327,[1]Disability!$1:$1048576,5,FALSE)</f>
        <v>1</v>
      </c>
      <c r="AB1327" s="67">
        <f t="shared" si="104"/>
        <v>0.72499999999999998</v>
      </c>
      <c r="AC1327" t="e">
        <f>VLOOKUP($A1327,#REF!,9,FALSE)</f>
        <v>#REF!</v>
      </c>
    </row>
    <row r="1328" spans="1:29">
      <c r="A1328">
        <v>59532</v>
      </c>
      <c r="B1328">
        <v>1327</v>
      </c>
      <c r="C1328">
        <v>1304310</v>
      </c>
      <c r="D1328" t="s">
        <v>4235</v>
      </c>
      <c r="E1328" t="s">
        <v>4236</v>
      </c>
      <c r="G1328" t="e">
        <f>VLOOKUP($H1328,[1]BRT!$1:$1048576,1,0)</f>
        <v>#N/A</v>
      </c>
      <c r="H1328" t="s">
        <v>4946</v>
      </c>
      <c r="I1328">
        <v>37.917141999999998</v>
      </c>
      <c r="J1328">
        <v>-122.35605</v>
      </c>
      <c r="K1328">
        <v>738</v>
      </c>
      <c r="L1328">
        <v>43</v>
      </c>
      <c r="M1328">
        <v>1.395348837</v>
      </c>
      <c r="N1328">
        <v>0</v>
      </c>
      <c r="O1328">
        <v>3</v>
      </c>
      <c r="P1328">
        <v>3</v>
      </c>
      <c r="Q1328" t="e">
        <f>VLOOKUP($A1328,'[1]SheltersALL_2.17.22'!$1:$1048576,6,0)</f>
        <v>#N/A</v>
      </c>
      <c r="R1328" t="str">
        <f>VLOOKUP($A1328, [1]FA21_Ridership!$1:$1048576,11, 0)</f>
        <v>RICHMOND</v>
      </c>
      <c r="S1328" t="str">
        <f>VLOOKUP($A1328, [1]FA21_Ridership!$1:$1048576,12, 0)</f>
        <v>CONTRA COSTA</v>
      </c>
      <c r="T1328">
        <f>VLOOKUP($A1328, [1]FA21_Ridership!$1:$1048576,13, 0)</f>
        <v>1</v>
      </c>
      <c r="U1328">
        <f t="shared" si="101"/>
        <v>129</v>
      </c>
      <c r="V1328" s="67">
        <f t="shared" si="105"/>
        <v>0.317</v>
      </c>
      <c r="W1328">
        <v>0.77786699999999998</v>
      </c>
      <c r="X1328" s="67">
        <f t="shared" si="102"/>
        <v>0.53900000000000003</v>
      </c>
      <c r="Y1328">
        <v>0.17241400000000001</v>
      </c>
      <c r="Z1328" s="67">
        <f t="shared" si="103"/>
        <v>0.41399999999999998</v>
      </c>
      <c r="AA1328">
        <f>VLOOKUP($C1328,[1]Disability!$1:$1048576,5,FALSE)</f>
        <v>1</v>
      </c>
      <c r="AB1328" s="67">
        <f t="shared" si="104"/>
        <v>0.72499999999999998</v>
      </c>
      <c r="AC1328" t="e">
        <f>VLOOKUP($A1328,#REF!,9,FALSE)</f>
        <v>#REF!</v>
      </c>
    </row>
    <row r="1329" spans="1:29">
      <c r="A1329">
        <v>55367</v>
      </c>
      <c r="B1329">
        <v>1328</v>
      </c>
      <c r="C1329">
        <v>304620</v>
      </c>
      <c r="D1329" t="s">
        <v>4235</v>
      </c>
      <c r="E1329" t="s">
        <v>4236</v>
      </c>
      <c r="G1329" t="e">
        <f>VLOOKUP($H1329,[1]BRT!$1:$1048576,1,0)</f>
        <v>#N/A</v>
      </c>
      <c r="H1329" t="s">
        <v>5262</v>
      </c>
      <c r="I1329">
        <v>37.854846999999999</v>
      </c>
      <c r="J1329">
        <v>-122.287408</v>
      </c>
      <c r="K1329">
        <v>1401</v>
      </c>
      <c r="L1329">
        <v>21.6</v>
      </c>
      <c r="M1329">
        <v>2.7777777779999999</v>
      </c>
      <c r="N1329">
        <v>4</v>
      </c>
      <c r="O1329">
        <v>2</v>
      </c>
      <c r="P1329">
        <v>6</v>
      </c>
      <c r="Q1329" t="e">
        <f>VLOOKUP($A1329,'[1]SheltersALL_2.17.22'!$1:$1048576,6,0)</f>
        <v>#N/A</v>
      </c>
      <c r="R1329" t="str">
        <f>VLOOKUP($A1329, [1]FA21_Ridership!$1:$1048576,11, 0)</f>
        <v>BERKELEY</v>
      </c>
      <c r="S1329" t="str">
        <f>VLOOKUP($A1329, [1]FA21_Ridership!$1:$1048576,12, 0)</f>
        <v>ALAMEDA</v>
      </c>
      <c r="T1329">
        <f>VLOOKUP($A1329, [1]FA21_Ridership!$1:$1048576,13, 0)</f>
        <v>1</v>
      </c>
      <c r="U1329">
        <f t="shared" si="101"/>
        <v>129.60000000000002</v>
      </c>
      <c r="V1329" s="67">
        <f t="shared" si="105"/>
        <v>0.31900000000000001</v>
      </c>
      <c r="W1329">
        <v>0.42446699999999998</v>
      </c>
      <c r="X1329" s="67">
        <f t="shared" si="102"/>
        <v>0.14099999999999999</v>
      </c>
      <c r="Y1329">
        <v>0.160334</v>
      </c>
      <c r="Z1329" s="67">
        <f t="shared" si="103"/>
        <v>0.39100000000000001</v>
      </c>
      <c r="AA1329">
        <f>VLOOKUP($C1329,[1]Disability!$1:$1048576,5,FALSE)</f>
        <v>0</v>
      </c>
      <c r="AB1329" s="67">
        <f t="shared" si="104"/>
        <v>0</v>
      </c>
      <c r="AC1329" t="e">
        <f>VLOOKUP($A1329,#REF!,9,FALSE)</f>
        <v>#REF!</v>
      </c>
    </row>
    <row r="1330" spans="1:29">
      <c r="A1330">
        <v>58411</v>
      </c>
      <c r="B1330">
        <v>1329</v>
      </c>
      <c r="C1330">
        <v>1016140</v>
      </c>
      <c r="D1330" t="s">
        <v>4235</v>
      </c>
      <c r="E1330" t="s">
        <v>4236</v>
      </c>
      <c r="G1330" t="e">
        <f>VLOOKUP($H1330,[1]BRT!$1:$1048576,1,0)</f>
        <v>#N/A</v>
      </c>
      <c r="H1330" t="s">
        <v>4863</v>
      </c>
      <c r="I1330">
        <v>37.824886999999997</v>
      </c>
      <c r="J1330">
        <v>-122.269526</v>
      </c>
      <c r="K1330">
        <v>1086</v>
      </c>
      <c r="L1330">
        <v>21.8</v>
      </c>
      <c r="M1330">
        <v>2.7522935780000002</v>
      </c>
      <c r="N1330">
        <v>2</v>
      </c>
      <c r="O1330">
        <v>4</v>
      </c>
      <c r="P1330">
        <v>6</v>
      </c>
      <c r="Q1330" t="e">
        <f>VLOOKUP($A1330,'[1]SheltersALL_2.17.22'!$1:$1048576,6,0)</f>
        <v>#N/A</v>
      </c>
      <c r="R1330" t="str">
        <f>VLOOKUP($A1330, [1]FA21_Ridership!$1:$1048576,11, 0)</f>
        <v>OAKLAND</v>
      </c>
      <c r="S1330" t="str">
        <f>VLOOKUP($A1330, [1]FA21_Ridership!$1:$1048576,12, 0)</f>
        <v>ALAMEDA</v>
      </c>
      <c r="T1330">
        <f>VLOOKUP($A1330, [1]FA21_Ridership!$1:$1048576,13, 0)</f>
        <v>2</v>
      </c>
      <c r="U1330">
        <f t="shared" si="101"/>
        <v>130.80000000000001</v>
      </c>
      <c r="V1330" s="67">
        <f t="shared" si="105"/>
        <v>0.31900000000000001</v>
      </c>
      <c r="W1330">
        <v>0.63862699999999994</v>
      </c>
      <c r="X1330" s="67">
        <f t="shared" si="102"/>
        <v>0.33400000000000002</v>
      </c>
      <c r="Y1330">
        <v>0.37791200000000003</v>
      </c>
      <c r="Z1330" s="67">
        <f t="shared" si="103"/>
        <v>0.73699999999999999</v>
      </c>
      <c r="AA1330">
        <f>VLOOKUP($C1330,[1]Disability!$1:$1048576,5,FALSE)</f>
        <v>0</v>
      </c>
      <c r="AB1330" s="67">
        <f t="shared" si="104"/>
        <v>0</v>
      </c>
      <c r="AC1330" t="e">
        <f>VLOOKUP($A1330,#REF!,9,FALSE)</f>
        <v>#REF!</v>
      </c>
    </row>
    <row r="1331" spans="1:29">
      <c r="A1331">
        <v>56573</v>
      </c>
      <c r="B1331">
        <v>1330</v>
      </c>
      <c r="C1331">
        <v>1017960</v>
      </c>
      <c r="D1331" t="s">
        <v>4235</v>
      </c>
      <c r="E1331" t="s">
        <v>4236</v>
      </c>
      <c r="G1331" t="e">
        <f>VLOOKUP($H1331,[1]BRT!$1:$1048576,1,0)</f>
        <v>#N/A</v>
      </c>
      <c r="H1331" t="s">
        <v>5005</v>
      </c>
      <c r="I1331">
        <v>37.831828999999999</v>
      </c>
      <c r="J1331">
        <v>-122.24907</v>
      </c>
      <c r="K1331">
        <v>1018</v>
      </c>
      <c r="L1331">
        <v>32.700000000000003</v>
      </c>
      <c r="M1331">
        <v>1.8348623850000001</v>
      </c>
      <c r="N1331">
        <v>1</v>
      </c>
      <c r="O1331">
        <v>3</v>
      </c>
      <c r="P1331">
        <v>4</v>
      </c>
      <c r="Q1331" t="e">
        <f>VLOOKUP($A1331,'[1]SheltersALL_2.17.22'!$1:$1048576,6,0)</f>
        <v>#N/A</v>
      </c>
      <c r="R1331" t="str">
        <f>VLOOKUP($A1331, [1]FA21_Ridership!$1:$1048576,11, 0)</f>
        <v>OAKLAND</v>
      </c>
      <c r="S1331" t="str">
        <f>VLOOKUP($A1331, [1]FA21_Ridership!$1:$1048576,12, 0)</f>
        <v>ALAMEDA</v>
      </c>
      <c r="T1331">
        <f>VLOOKUP($A1331, [1]FA21_Ridership!$1:$1048576,13, 0)</f>
        <v>2</v>
      </c>
      <c r="U1331">
        <f t="shared" si="101"/>
        <v>130.80000000000001</v>
      </c>
      <c r="V1331" s="67">
        <f t="shared" si="105"/>
        <v>0.31900000000000001</v>
      </c>
      <c r="W1331">
        <v>0.24792</v>
      </c>
      <c r="X1331" s="67">
        <f t="shared" si="102"/>
        <v>4.3999999999999997E-2</v>
      </c>
      <c r="Y1331">
        <v>7.3272000000000004E-2</v>
      </c>
      <c r="Z1331" s="67">
        <f t="shared" si="103"/>
        <v>0.14199999999999999</v>
      </c>
      <c r="AA1331">
        <f>VLOOKUP($C1331,[1]Disability!$1:$1048576,5,FALSE)</f>
        <v>1</v>
      </c>
      <c r="AB1331" s="67">
        <f t="shared" si="104"/>
        <v>0.72499999999999998</v>
      </c>
      <c r="AC1331" t="e">
        <f>VLOOKUP($A1331,#REF!,9,FALSE)</f>
        <v>#REF!</v>
      </c>
    </row>
    <row r="1332" spans="1:29">
      <c r="A1332">
        <v>55416</v>
      </c>
      <c r="B1332">
        <v>1331</v>
      </c>
      <c r="C1332">
        <v>1500500</v>
      </c>
      <c r="D1332" t="s">
        <v>4235</v>
      </c>
      <c r="E1332" t="s">
        <v>4236</v>
      </c>
      <c r="G1332" t="e">
        <f>VLOOKUP($H1332,[1]BRT!$1:$1048576,1,0)</f>
        <v>#N/A</v>
      </c>
      <c r="H1332" t="s">
        <v>5263</v>
      </c>
      <c r="I1332">
        <v>37.721420000000002</v>
      </c>
      <c r="J1332">
        <v>-122.145498</v>
      </c>
      <c r="K1332">
        <v>799</v>
      </c>
      <c r="L1332">
        <v>22</v>
      </c>
      <c r="M1332">
        <v>2.7272727269999999</v>
      </c>
      <c r="N1332">
        <v>2</v>
      </c>
      <c r="O1332">
        <v>4</v>
      </c>
      <c r="P1332">
        <v>6</v>
      </c>
      <c r="Q1332" t="e">
        <f>VLOOKUP($A1332,'[1]SheltersALL_2.17.22'!$1:$1048576,6,0)</f>
        <v>#N/A</v>
      </c>
      <c r="R1332" t="str">
        <f>VLOOKUP($A1332, [1]FA21_Ridership!$1:$1048576,11, 0)</f>
        <v>SAN LEANDRO</v>
      </c>
      <c r="S1332" t="str">
        <f>VLOOKUP($A1332, [1]FA21_Ridership!$1:$1048576,12, 0)</f>
        <v>ALAMEDA</v>
      </c>
      <c r="T1332">
        <f>VLOOKUP($A1332, [1]FA21_Ridership!$1:$1048576,13, 0)</f>
        <v>3</v>
      </c>
      <c r="U1332">
        <f t="shared" si="101"/>
        <v>132</v>
      </c>
      <c r="V1332" s="67">
        <f t="shared" si="105"/>
        <v>0.31900000000000001</v>
      </c>
      <c r="W1332">
        <v>0.54545500000000002</v>
      </c>
      <c r="X1332" s="67">
        <f t="shared" si="102"/>
        <v>0.24299999999999999</v>
      </c>
      <c r="Y1332">
        <v>0.38317800000000002</v>
      </c>
      <c r="Z1332" s="67">
        <f t="shared" si="103"/>
        <v>0.746</v>
      </c>
      <c r="AA1332">
        <f>VLOOKUP($C1332,[1]Disability!$1:$1048576,5,FALSE)</f>
        <v>0</v>
      </c>
      <c r="AB1332" s="67">
        <f t="shared" si="104"/>
        <v>0</v>
      </c>
      <c r="AC1332" t="e">
        <f>VLOOKUP($A1332,#REF!,9,FALSE)</f>
        <v>#REF!</v>
      </c>
    </row>
    <row r="1333" spans="1:29">
      <c r="A1333">
        <v>55390</v>
      </c>
      <c r="B1333">
        <v>1332</v>
      </c>
      <c r="C1333">
        <v>801430</v>
      </c>
      <c r="D1333" t="s">
        <v>4235</v>
      </c>
      <c r="E1333" t="s">
        <v>4236</v>
      </c>
      <c r="G1333" t="e">
        <f>VLOOKUP($H1333,[1]BRT!$1:$1048576,1,0)</f>
        <v>#N/A</v>
      </c>
      <c r="H1333" t="s">
        <v>5038</v>
      </c>
      <c r="I1333">
        <v>37.664472000000004</v>
      </c>
      <c r="J1333">
        <v>-122.08751100000001</v>
      </c>
      <c r="K1333">
        <v>1153</v>
      </c>
      <c r="L1333">
        <v>33</v>
      </c>
      <c r="M1333">
        <v>1.818181818</v>
      </c>
      <c r="N1333">
        <v>1</v>
      </c>
      <c r="O1333">
        <v>3</v>
      </c>
      <c r="P1333">
        <v>4</v>
      </c>
      <c r="Q1333" t="e">
        <f>VLOOKUP($A1333,'[1]SheltersALL_2.17.22'!$1:$1048576,6,0)</f>
        <v>#N/A</v>
      </c>
      <c r="R1333" t="str">
        <f>VLOOKUP($A1333, [1]FA21_Ridership!$1:$1048576,11, 0)</f>
        <v>HAYWARD</v>
      </c>
      <c r="S1333" t="str">
        <f>VLOOKUP($A1333, [1]FA21_Ridership!$1:$1048576,12, 0)</f>
        <v>ALAMEDA</v>
      </c>
      <c r="T1333">
        <f>VLOOKUP($A1333, [1]FA21_Ridership!$1:$1048576,13, 0)</f>
        <v>4</v>
      </c>
      <c r="U1333">
        <f t="shared" si="101"/>
        <v>132</v>
      </c>
      <c r="V1333" s="67">
        <f t="shared" si="105"/>
        <v>0.31900000000000001</v>
      </c>
      <c r="W1333">
        <v>0.79734000000000005</v>
      </c>
      <c r="X1333" s="67">
        <f t="shared" si="102"/>
        <v>0.58499999999999996</v>
      </c>
      <c r="Y1333">
        <v>0.15904599999999999</v>
      </c>
      <c r="Z1333" s="67">
        <f t="shared" si="103"/>
        <v>0.379</v>
      </c>
      <c r="AA1333">
        <f>VLOOKUP($C1333,[1]Disability!$1:$1048576,5,FALSE)</f>
        <v>0</v>
      </c>
      <c r="AB1333" s="67">
        <f t="shared" si="104"/>
        <v>0</v>
      </c>
      <c r="AC1333" t="e">
        <f>VLOOKUP($A1333,#REF!,9,FALSE)</f>
        <v>#REF!</v>
      </c>
    </row>
    <row r="1334" spans="1:29">
      <c r="A1334">
        <v>52199</v>
      </c>
      <c r="B1334">
        <v>1333</v>
      </c>
      <c r="C1334">
        <v>1012810</v>
      </c>
      <c r="D1334" t="s">
        <v>4235</v>
      </c>
      <c r="E1334" t="s">
        <v>4236</v>
      </c>
      <c r="G1334" t="e">
        <f>VLOOKUP($H1334,[1]BRT!$1:$1048576,1,0)</f>
        <v>#N/A</v>
      </c>
      <c r="H1334" t="s">
        <v>5264</v>
      </c>
      <c r="I1334">
        <v>37.787168000000001</v>
      </c>
      <c r="J1334">
        <v>-122.194988</v>
      </c>
      <c r="K1334">
        <v>97</v>
      </c>
      <c r="L1334">
        <v>26.4</v>
      </c>
      <c r="M1334">
        <v>2.2727272730000001</v>
      </c>
      <c r="N1334">
        <v>1</v>
      </c>
      <c r="O1334">
        <v>4</v>
      </c>
      <c r="P1334">
        <v>5</v>
      </c>
      <c r="Q1334" t="str">
        <f>VLOOKUP($A1334,'[1]SheltersALL_2.17.22'!$1:$1048576,6,0)</f>
        <v>Oakland</v>
      </c>
      <c r="R1334" t="str">
        <f>VLOOKUP($A1334, [1]FA21_Ridership!$1:$1048576,11, 0)</f>
        <v>OAKLAND</v>
      </c>
      <c r="S1334" t="str">
        <f>VLOOKUP($A1334, [1]FA21_Ridership!$1:$1048576,12, 0)</f>
        <v>ALAMEDA</v>
      </c>
      <c r="T1334">
        <f>VLOOKUP($A1334, [1]FA21_Ridership!$1:$1048576,13, 0)</f>
        <v>3</v>
      </c>
      <c r="U1334">
        <f t="shared" si="101"/>
        <v>132</v>
      </c>
      <c r="V1334" s="67">
        <f t="shared" si="105"/>
        <v>0.31900000000000001</v>
      </c>
      <c r="W1334">
        <v>0.51116600000000001</v>
      </c>
      <c r="X1334" s="67">
        <f t="shared" si="102"/>
        <v>0.20599999999999999</v>
      </c>
      <c r="Y1334">
        <v>2.9093999999999998E-2</v>
      </c>
      <c r="Z1334" s="67">
        <f t="shared" si="103"/>
        <v>3.5000000000000003E-2</v>
      </c>
      <c r="AA1334">
        <f>VLOOKUP($C1334,[1]Disability!$1:$1048576,5,FALSE)</f>
        <v>0</v>
      </c>
      <c r="AB1334" s="67">
        <f t="shared" si="104"/>
        <v>0</v>
      </c>
      <c r="AC1334" t="e">
        <f>VLOOKUP($A1334,#REF!,9,FALSE)</f>
        <v>#REF!</v>
      </c>
    </row>
    <row r="1335" spans="1:29">
      <c r="A1335">
        <v>52392</v>
      </c>
      <c r="B1335">
        <v>1334</v>
      </c>
      <c r="C1335">
        <v>1007310</v>
      </c>
      <c r="D1335" t="s">
        <v>4235</v>
      </c>
      <c r="E1335" t="s">
        <v>4236</v>
      </c>
      <c r="G1335" t="e">
        <f>VLOOKUP($H1335,[1]BRT!$1:$1048576,1,0)</f>
        <v>#N/A</v>
      </c>
      <c r="H1335" t="s">
        <v>4626</v>
      </c>
      <c r="I1335">
        <v>37.845936999999999</v>
      </c>
      <c r="J1335">
        <v>-122.254991</v>
      </c>
      <c r="K1335">
        <v>120</v>
      </c>
      <c r="L1335">
        <v>44</v>
      </c>
      <c r="M1335">
        <v>1.363636364</v>
      </c>
      <c r="N1335">
        <v>0</v>
      </c>
      <c r="O1335">
        <v>3</v>
      </c>
      <c r="P1335">
        <v>3</v>
      </c>
      <c r="Q1335" t="e">
        <f>VLOOKUP($A1335,'[1]SheltersALL_2.17.22'!$1:$1048576,6,0)</f>
        <v>#N/A</v>
      </c>
      <c r="R1335" t="str">
        <f>VLOOKUP($A1335, [1]FA21_Ridership!$1:$1048576,11, 0)</f>
        <v>OAKLAND</v>
      </c>
      <c r="S1335" t="str">
        <f>VLOOKUP($A1335, [1]FA21_Ridership!$1:$1048576,12, 0)</f>
        <v>ALAMEDA</v>
      </c>
      <c r="T1335">
        <f>VLOOKUP($A1335, [1]FA21_Ridership!$1:$1048576,13, 0)</f>
        <v>2</v>
      </c>
      <c r="U1335">
        <f t="shared" si="101"/>
        <v>132</v>
      </c>
      <c r="V1335" s="67">
        <f t="shared" si="105"/>
        <v>0.31900000000000001</v>
      </c>
      <c r="W1335">
        <v>0.29793500000000001</v>
      </c>
      <c r="X1335" s="67">
        <f t="shared" si="102"/>
        <v>7.0999999999999994E-2</v>
      </c>
      <c r="Y1335">
        <v>0.135458</v>
      </c>
      <c r="Z1335" s="67">
        <f t="shared" si="103"/>
        <v>0.32900000000000001</v>
      </c>
      <c r="AA1335">
        <f>VLOOKUP($C1335,[1]Disability!$1:$1048576,5,FALSE)</f>
        <v>0</v>
      </c>
      <c r="AB1335" s="67">
        <f t="shared" si="104"/>
        <v>0</v>
      </c>
      <c r="AC1335" t="e">
        <f>VLOOKUP($A1335,#REF!,9,FALSE)</f>
        <v>#REF!</v>
      </c>
    </row>
    <row r="1336" spans="1:29">
      <c r="A1336">
        <v>56550</v>
      </c>
      <c r="B1336">
        <v>1335</v>
      </c>
      <c r="C1336">
        <v>1018110</v>
      </c>
      <c r="D1336" t="s">
        <v>4235</v>
      </c>
      <c r="E1336" t="s">
        <v>4236</v>
      </c>
      <c r="G1336" t="e">
        <f>VLOOKUP($H1336,[1]BRT!$1:$1048576,1,0)</f>
        <v>#N/A</v>
      </c>
      <c r="H1336" t="s">
        <v>4991</v>
      </c>
      <c r="I1336">
        <v>37.798242999999999</v>
      </c>
      <c r="J1336">
        <v>-122.184011</v>
      </c>
      <c r="K1336">
        <v>975</v>
      </c>
      <c r="L1336">
        <v>15</v>
      </c>
      <c r="M1336">
        <v>4</v>
      </c>
      <c r="N1336">
        <v>5</v>
      </c>
      <c r="O1336">
        <v>4</v>
      </c>
      <c r="P1336">
        <v>9</v>
      </c>
      <c r="Q1336" t="e">
        <f>VLOOKUP($A1336,'[1]SheltersALL_2.17.22'!$1:$1048576,6,0)</f>
        <v>#N/A</v>
      </c>
      <c r="R1336" t="str">
        <f>VLOOKUP($A1336, [1]FA21_Ridership!$1:$1048576,11, 0)</f>
        <v>OAKLAND</v>
      </c>
      <c r="S1336" t="str">
        <f>VLOOKUP($A1336, [1]FA21_Ridership!$1:$1048576,12, 0)</f>
        <v>ALAMEDA</v>
      </c>
      <c r="T1336">
        <f>VLOOKUP($A1336, [1]FA21_Ridership!$1:$1048576,13, 0)</f>
        <v>3</v>
      </c>
      <c r="U1336">
        <f t="shared" si="101"/>
        <v>135</v>
      </c>
      <c r="V1336" s="67">
        <f t="shared" si="105"/>
        <v>0.32</v>
      </c>
      <c r="W1336">
        <v>0.50654999999999994</v>
      </c>
      <c r="X1336" s="67">
        <f t="shared" si="102"/>
        <v>0.2</v>
      </c>
      <c r="Y1336">
        <v>8.3333000000000004E-2</v>
      </c>
      <c r="Z1336" s="67">
        <f t="shared" si="103"/>
        <v>0.187</v>
      </c>
      <c r="AA1336">
        <f>VLOOKUP($C1336,[1]Disability!$1:$1048576,5,FALSE)</f>
        <v>0</v>
      </c>
      <c r="AB1336" s="67">
        <f t="shared" si="104"/>
        <v>0</v>
      </c>
      <c r="AC1336" t="e">
        <f>VLOOKUP($A1336,#REF!,9,FALSE)</f>
        <v>#REF!</v>
      </c>
    </row>
    <row r="1337" spans="1:29">
      <c r="A1337">
        <v>56541</v>
      </c>
      <c r="B1337">
        <v>1336</v>
      </c>
      <c r="C1337">
        <v>1002020</v>
      </c>
      <c r="D1337" t="s">
        <v>4235</v>
      </c>
      <c r="E1337" t="s">
        <v>4236</v>
      </c>
      <c r="G1337" t="e">
        <f>VLOOKUP($H1337,[1]BRT!$1:$1048576,1,0)</f>
        <v>#N/A</v>
      </c>
      <c r="H1337" t="s">
        <v>4534</v>
      </c>
      <c r="I1337">
        <v>37.779961999999998</v>
      </c>
      <c r="J1337">
        <v>-122.22065499999999</v>
      </c>
      <c r="K1337">
        <v>975</v>
      </c>
      <c r="L1337">
        <v>15</v>
      </c>
      <c r="M1337">
        <v>4</v>
      </c>
      <c r="N1337">
        <v>1</v>
      </c>
      <c r="O1337">
        <v>8</v>
      </c>
      <c r="P1337">
        <v>9</v>
      </c>
      <c r="Q1337" t="e">
        <f>VLOOKUP($A1337,'[1]SheltersALL_2.17.22'!$1:$1048576,6,0)</f>
        <v>#N/A</v>
      </c>
      <c r="R1337" t="str">
        <f>VLOOKUP($A1337, [1]FA21_Ridership!$1:$1048576,11, 0)</f>
        <v>OAKLAND</v>
      </c>
      <c r="S1337" t="str">
        <f>VLOOKUP($A1337, [1]FA21_Ridership!$1:$1048576,12, 0)</f>
        <v>ALAMEDA</v>
      </c>
      <c r="T1337">
        <f>VLOOKUP($A1337, [1]FA21_Ridership!$1:$1048576,13, 0)</f>
        <v>2</v>
      </c>
      <c r="U1337">
        <f t="shared" si="101"/>
        <v>135</v>
      </c>
      <c r="V1337" s="67">
        <f t="shared" si="105"/>
        <v>0.32</v>
      </c>
      <c r="W1337">
        <v>0.93960699999999997</v>
      </c>
      <c r="X1337" s="67">
        <f t="shared" si="102"/>
        <v>0.86199999999999999</v>
      </c>
      <c r="Y1337">
        <v>0.69428800000000002</v>
      </c>
      <c r="Z1337" s="67">
        <f t="shared" si="103"/>
        <v>0.97599999999999998</v>
      </c>
      <c r="AA1337">
        <f>VLOOKUP($C1337,[1]Disability!$1:$1048576,5,FALSE)</f>
        <v>0</v>
      </c>
      <c r="AB1337" s="67">
        <f t="shared" si="104"/>
        <v>0</v>
      </c>
      <c r="AC1337" t="e">
        <f>VLOOKUP($A1337,#REF!,9,FALSE)</f>
        <v>#REF!</v>
      </c>
    </row>
    <row r="1338" spans="1:29">
      <c r="A1338">
        <v>57580</v>
      </c>
      <c r="B1338">
        <v>1337</v>
      </c>
      <c r="C1338">
        <v>1007060</v>
      </c>
      <c r="D1338" t="s">
        <v>4235</v>
      </c>
      <c r="E1338" t="s">
        <v>4236</v>
      </c>
      <c r="G1338" t="e">
        <f>VLOOKUP($H1338,[1]BRT!$1:$1048576,1,0)</f>
        <v>#N/A</v>
      </c>
      <c r="H1338" t="s">
        <v>5265</v>
      </c>
      <c r="I1338">
        <v>37.794550000000001</v>
      </c>
      <c r="J1338">
        <v>-122.17526700000001</v>
      </c>
      <c r="K1338">
        <v>965</v>
      </c>
      <c r="L1338">
        <v>15</v>
      </c>
      <c r="M1338">
        <v>4</v>
      </c>
      <c r="N1338">
        <v>0</v>
      </c>
      <c r="O1338">
        <v>9</v>
      </c>
      <c r="P1338">
        <v>9</v>
      </c>
      <c r="Q1338" t="e">
        <f>VLOOKUP($A1338,'[1]SheltersALL_2.17.22'!$1:$1048576,6,0)</f>
        <v>#N/A</v>
      </c>
      <c r="R1338" t="str">
        <f>VLOOKUP($A1338, [1]FA21_Ridership!$1:$1048576,11, 0)</f>
        <v>OAKLAND</v>
      </c>
      <c r="S1338" t="str">
        <f>VLOOKUP($A1338, [1]FA21_Ridership!$1:$1048576,12, 0)</f>
        <v>ALAMEDA</v>
      </c>
      <c r="T1338">
        <f>VLOOKUP($A1338, [1]FA21_Ridership!$1:$1048576,13, 0)</f>
        <v>3</v>
      </c>
      <c r="U1338">
        <f t="shared" si="101"/>
        <v>135</v>
      </c>
      <c r="V1338" s="67">
        <f t="shared" si="105"/>
        <v>0.32</v>
      </c>
      <c r="W1338">
        <v>0.71019600000000005</v>
      </c>
      <c r="X1338" s="67">
        <f t="shared" si="102"/>
        <v>0.42</v>
      </c>
      <c r="Y1338">
        <v>0.151037</v>
      </c>
      <c r="Z1338" s="67">
        <f t="shared" si="103"/>
        <v>0.36599999999999999</v>
      </c>
      <c r="AA1338">
        <f>VLOOKUP($C1338,[1]Disability!$1:$1048576,5,FALSE)</f>
        <v>0</v>
      </c>
      <c r="AB1338" s="67">
        <f t="shared" si="104"/>
        <v>0</v>
      </c>
      <c r="AC1338" t="e">
        <f>VLOOKUP($A1338,#REF!,9,FALSE)</f>
        <v>#REF!</v>
      </c>
    </row>
    <row r="1339" spans="1:29">
      <c r="A1339">
        <v>51277</v>
      </c>
      <c r="B1339">
        <v>1338</v>
      </c>
      <c r="C1339">
        <v>301850</v>
      </c>
      <c r="D1339" t="s">
        <v>4235</v>
      </c>
      <c r="E1339" t="s">
        <v>4236</v>
      </c>
      <c r="G1339" t="e">
        <f>VLOOKUP($H1339,[1]BRT!$1:$1048576,1,0)</f>
        <v>#N/A</v>
      </c>
      <c r="H1339" t="s">
        <v>5056</v>
      </c>
      <c r="I1339">
        <v>37.896676999999997</v>
      </c>
      <c r="J1339">
        <v>-122.285409</v>
      </c>
      <c r="K1339">
        <v>845</v>
      </c>
      <c r="L1339">
        <v>34</v>
      </c>
      <c r="M1339">
        <v>1.7647058819999999</v>
      </c>
      <c r="N1339">
        <v>4</v>
      </c>
      <c r="O1339">
        <v>0</v>
      </c>
      <c r="P1339">
        <v>4</v>
      </c>
      <c r="Q1339" t="e">
        <f>VLOOKUP($A1339,'[1]SheltersALL_2.17.22'!$1:$1048576,6,0)</f>
        <v>#N/A</v>
      </c>
      <c r="R1339" t="str">
        <f>VLOOKUP($A1339, [1]FA21_Ridership!$1:$1048576,11, 0)</f>
        <v>BERKELEY</v>
      </c>
      <c r="S1339" t="str">
        <f>VLOOKUP($A1339, [1]FA21_Ridership!$1:$1048576,12, 0)</f>
        <v>ALAMEDA</v>
      </c>
      <c r="T1339">
        <f>VLOOKUP($A1339, [1]FA21_Ridership!$1:$1048576,13, 0)</f>
        <v>1</v>
      </c>
      <c r="U1339">
        <f t="shared" si="101"/>
        <v>136</v>
      </c>
      <c r="V1339" s="67">
        <f t="shared" si="105"/>
        <v>0.32100000000000001</v>
      </c>
      <c r="W1339">
        <v>0.11838600000000001</v>
      </c>
      <c r="X1339" s="67">
        <f t="shared" si="102"/>
        <v>0</v>
      </c>
      <c r="Y1339">
        <v>4.1898999999999999E-2</v>
      </c>
      <c r="Z1339" s="67">
        <f t="shared" si="103"/>
        <v>5.0999999999999997E-2</v>
      </c>
      <c r="AA1339">
        <f>VLOOKUP($C1339,[1]Disability!$1:$1048576,5,FALSE)</f>
        <v>0</v>
      </c>
      <c r="AB1339" s="67">
        <f t="shared" si="104"/>
        <v>0</v>
      </c>
      <c r="AC1339" t="e">
        <f>VLOOKUP($A1339,#REF!,9,FALSE)</f>
        <v>#REF!</v>
      </c>
    </row>
    <row r="1340" spans="1:29">
      <c r="A1340">
        <v>51677</v>
      </c>
      <c r="B1340">
        <v>1339</v>
      </c>
      <c r="C1340">
        <v>301870</v>
      </c>
      <c r="D1340" t="s">
        <v>4235</v>
      </c>
      <c r="E1340" t="s">
        <v>4236</v>
      </c>
      <c r="G1340" t="e">
        <f>VLOOKUP($H1340,[1]BRT!$1:$1048576,1,0)</f>
        <v>#N/A</v>
      </c>
      <c r="H1340" t="s">
        <v>5266</v>
      </c>
      <c r="I1340">
        <v>37.892254000000001</v>
      </c>
      <c r="J1340">
        <v>-122.28013</v>
      </c>
      <c r="K1340">
        <v>845</v>
      </c>
      <c r="L1340">
        <v>34</v>
      </c>
      <c r="M1340">
        <v>1.7647058819999999</v>
      </c>
      <c r="N1340">
        <v>3</v>
      </c>
      <c r="O1340">
        <v>1</v>
      </c>
      <c r="P1340">
        <v>4</v>
      </c>
      <c r="Q1340" t="e">
        <f>VLOOKUP($A1340,'[1]SheltersALL_2.17.22'!$1:$1048576,6,0)</f>
        <v>#N/A</v>
      </c>
      <c r="R1340" t="str">
        <f>VLOOKUP($A1340, [1]FA21_Ridership!$1:$1048576,11, 0)</f>
        <v>BERKELEY</v>
      </c>
      <c r="S1340" t="str">
        <f>VLOOKUP($A1340, [1]FA21_Ridership!$1:$1048576,12, 0)</f>
        <v>ALAMEDA</v>
      </c>
      <c r="T1340">
        <f>VLOOKUP($A1340, [1]FA21_Ridership!$1:$1048576,13, 0)</f>
        <v>1</v>
      </c>
      <c r="U1340">
        <f t="shared" si="101"/>
        <v>136</v>
      </c>
      <c r="V1340" s="67">
        <f t="shared" si="105"/>
        <v>0.32100000000000001</v>
      </c>
      <c r="W1340">
        <v>0.28599200000000002</v>
      </c>
      <c r="X1340" s="67">
        <f t="shared" si="102"/>
        <v>5.8999999999999997E-2</v>
      </c>
      <c r="Y1340">
        <v>7.2956999999999994E-2</v>
      </c>
      <c r="Z1340" s="67">
        <f t="shared" si="103"/>
        <v>0.14099999999999999</v>
      </c>
      <c r="AA1340">
        <f>VLOOKUP($C1340,[1]Disability!$1:$1048576,5,FALSE)</f>
        <v>0</v>
      </c>
      <c r="AB1340" s="67">
        <f t="shared" si="104"/>
        <v>0</v>
      </c>
      <c r="AC1340" t="e">
        <f>VLOOKUP($A1340,#REF!,9,FALSE)</f>
        <v>#REF!</v>
      </c>
    </row>
    <row r="1341" spans="1:29">
      <c r="A1341">
        <v>55632</v>
      </c>
      <c r="B1341">
        <v>1340</v>
      </c>
      <c r="C1341">
        <v>1301680</v>
      </c>
      <c r="D1341" t="s">
        <v>4235</v>
      </c>
      <c r="E1341" t="s">
        <v>4236</v>
      </c>
      <c r="G1341" t="e">
        <f>VLOOKUP($H1341,[1]BRT!$1:$1048576,1,0)</f>
        <v>#N/A</v>
      </c>
      <c r="H1341" t="s">
        <v>5267</v>
      </c>
      <c r="I1341">
        <v>37.974814000000002</v>
      </c>
      <c r="J1341">
        <v>-122.322981</v>
      </c>
      <c r="K1341">
        <v>961</v>
      </c>
      <c r="L1341">
        <v>34</v>
      </c>
      <c r="M1341">
        <v>1.7647058819999999</v>
      </c>
      <c r="N1341">
        <v>3</v>
      </c>
      <c r="O1341">
        <v>1</v>
      </c>
      <c r="P1341">
        <v>4</v>
      </c>
      <c r="Q1341" t="e">
        <f>VLOOKUP($A1341,'[1]SheltersALL_2.17.22'!$1:$1048576,6,0)</f>
        <v>#N/A</v>
      </c>
      <c r="R1341" t="str">
        <f>VLOOKUP($A1341, [1]FA21_Ridership!$1:$1048576,11, 0)</f>
        <v>RICHMOND</v>
      </c>
      <c r="S1341" t="str">
        <f>VLOOKUP($A1341, [1]FA21_Ridership!$1:$1048576,12, 0)</f>
        <v>CONTRA COSTA</v>
      </c>
      <c r="T1341">
        <f>VLOOKUP($A1341, [1]FA21_Ridership!$1:$1048576,13, 0)</f>
        <v>1</v>
      </c>
      <c r="U1341">
        <f t="shared" si="101"/>
        <v>136</v>
      </c>
      <c r="V1341" s="67">
        <f t="shared" si="105"/>
        <v>0.32100000000000001</v>
      </c>
      <c r="W1341">
        <v>0.896845</v>
      </c>
      <c r="X1341" s="67">
        <f t="shared" si="102"/>
        <v>0.76500000000000001</v>
      </c>
      <c r="Y1341">
        <v>0.30218400000000001</v>
      </c>
      <c r="Z1341" s="67">
        <f t="shared" si="103"/>
        <v>0.64</v>
      </c>
      <c r="AA1341">
        <f>VLOOKUP($C1341,[1]Disability!$1:$1048576,5,FALSE)</f>
        <v>0</v>
      </c>
      <c r="AB1341" s="67">
        <f t="shared" si="104"/>
        <v>0</v>
      </c>
      <c r="AC1341" t="e">
        <f>VLOOKUP($A1341,#REF!,9,FALSE)</f>
        <v>#REF!</v>
      </c>
    </row>
    <row r="1342" spans="1:29">
      <c r="A1342">
        <v>58895</v>
      </c>
      <c r="B1342">
        <v>1341</v>
      </c>
      <c r="C1342">
        <v>102830</v>
      </c>
      <c r="D1342" t="s">
        <v>4235</v>
      </c>
      <c r="E1342" t="s">
        <v>4236</v>
      </c>
      <c r="G1342" t="e">
        <f>VLOOKUP($H1342,[1]BRT!$1:$1048576,1,0)</f>
        <v>#N/A</v>
      </c>
      <c r="H1342" t="s">
        <v>5268</v>
      </c>
      <c r="I1342">
        <v>37.760801000000001</v>
      </c>
      <c r="J1342">
        <v>-122.24583699999999</v>
      </c>
      <c r="K1342">
        <v>1113</v>
      </c>
      <c r="L1342">
        <v>17</v>
      </c>
      <c r="M1342">
        <v>3.5294117649999999</v>
      </c>
      <c r="N1342">
        <v>4</v>
      </c>
      <c r="O1342">
        <v>4</v>
      </c>
      <c r="P1342">
        <v>8</v>
      </c>
      <c r="Q1342" t="e">
        <f>VLOOKUP($A1342,'[1]SheltersALL_2.17.22'!$1:$1048576,6,0)</f>
        <v>#N/A</v>
      </c>
      <c r="R1342" t="str">
        <f>VLOOKUP($A1342, [1]FA21_Ridership!$1:$1048576,11, 0)</f>
        <v>ALAMEDA</v>
      </c>
      <c r="S1342" t="str">
        <f>VLOOKUP($A1342, [1]FA21_Ridership!$1:$1048576,12, 0)</f>
        <v>ALAMEDA</v>
      </c>
      <c r="T1342">
        <f>VLOOKUP($A1342, [1]FA21_Ridership!$1:$1048576,13, 0)</f>
        <v>3</v>
      </c>
      <c r="U1342">
        <f t="shared" si="101"/>
        <v>136</v>
      </c>
      <c r="V1342" s="67">
        <f t="shared" si="105"/>
        <v>0.32100000000000001</v>
      </c>
      <c r="W1342">
        <v>0.69319399999999998</v>
      </c>
      <c r="X1342" s="67">
        <f t="shared" si="102"/>
        <v>0.40400000000000003</v>
      </c>
      <c r="Y1342">
        <v>0.35811500000000002</v>
      </c>
      <c r="Z1342" s="67">
        <f t="shared" si="103"/>
        <v>0.71099999999999997</v>
      </c>
      <c r="AA1342">
        <f>VLOOKUP($C1342,[1]Disability!$1:$1048576,5,FALSE)</f>
        <v>0</v>
      </c>
      <c r="AB1342" s="67">
        <f t="shared" si="104"/>
        <v>0</v>
      </c>
      <c r="AC1342" t="e">
        <f>VLOOKUP($A1342,#REF!,9,FALSE)</f>
        <v>#REF!</v>
      </c>
    </row>
    <row r="1343" spans="1:29">
      <c r="A1343">
        <v>57767</v>
      </c>
      <c r="B1343">
        <v>1342</v>
      </c>
      <c r="C1343">
        <v>102840</v>
      </c>
      <c r="D1343" t="s">
        <v>4235</v>
      </c>
      <c r="E1343" t="s">
        <v>4236</v>
      </c>
      <c r="G1343" t="e">
        <f>VLOOKUP($H1343,[1]BRT!$1:$1048576,1,0)</f>
        <v>#N/A</v>
      </c>
      <c r="H1343" t="s">
        <v>5268</v>
      </c>
      <c r="I1343">
        <v>37.760725999999998</v>
      </c>
      <c r="J1343">
        <v>-122.245636</v>
      </c>
      <c r="K1343">
        <v>1116</v>
      </c>
      <c r="L1343">
        <v>17</v>
      </c>
      <c r="M1343">
        <v>3.5294117649999999</v>
      </c>
      <c r="N1343">
        <v>4</v>
      </c>
      <c r="O1343">
        <v>4</v>
      </c>
      <c r="P1343">
        <v>8</v>
      </c>
      <c r="Q1343" t="e">
        <f>VLOOKUP($A1343,'[1]SheltersALL_2.17.22'!$1:$1048576,6,0)</f>
        <v>#N/A</v>
      </c>
      <c r="R1343" t="str">
        <f>VLOOKUP($A1343, [1]FA21_Ridership!$1:$1048576,11, 0)</f>
        <v>ALAMEDA</v>
      </c>
      <c r="S1343" t="str">
        <f>VLOOKUP($A1343, [1]FA21_Ridership!$1:$1048576,12, 0)</f>
        <v>ALAMEDA</v>
      </c>
      <c r="T1343">
        <f>VLOOKUP($A1343, [1]FA21_Ridership!$1:$1048576,13, 0)</f>
        <v>3</v>
      </c>
      <c r="U1343">
        <f t="shared" si="101"/>
        <v>136</v>
      </c>
      <c r="V1343" s="67">
        <f t="shared" si="105"/>
        <v>0.32100000000000001</v>
      </c>
      <c r="W1343">
        <v>0.53649599999999997</v>
      </c>
      <c r="X1343" s="67">
        <f t="shared" si="102"/>
        <v>0.23499999999999999</v>
      </c>
      <c r="Y1343">
        <v>0.31961099999999998</v>
      </c>
      <c r="Z1343" s="67">
        <f t="shared" si="103"/>
        <v>0.65700000000000003</v>
      </c>
      <c r="AA1343">
        <f>VLOOKUP($C1343,[1]Disability!$1:$1048576,5,FALSE)</f>
        <v>0</v>
      </c>
      <c r="AB1343" s="67">
        <f t="shared" si="104"/>
        <v>0</v>
      </c>
      <c r="AC1343" t="e">
        <f>VLOOKUP($A1343,#REF!,9,FALSE)</f>
        <v>#REF!</v>
      </c>
    </row>
    <row r="1344" spans="1:29">
      <c r="A1344">
        <v>50154</v>
      </c>
      <c r="B1344">
        <v>1343</v>
      </c>
      <c r="C1344">
        <v>1302680</v>
      </c>
      <c r="D1344" t="s">
        <v>4235</v>
      </c>
      <c r="E1344" t="s">
        <v>4236</v>
      </c>
      <c r="G1344" t="e">
        <f>VLOOKUP($H1344,[1]BRT!$1:$1048576,1,0)</f>
        <v>#N/A</v>
      </c>
      <c r="H1344" t="s">
        <v>5069</v>
      </c>
      <c r="I1344">
        <v>37.966743999999998</v>
      </c>
      <c r="J1344">
        <v>-122.33192200000001</v>
      </c>
      <c r="K1344">
        <v>961</v>
      </c>
      <c r="L1344">
        <v>34</v>
      </c>
      <c r="M1344">
        <v>1.7647058819999999</v>
      </c>
      <c r="N1344">
        <v>2</v>
      </c>
      <c r="O1344">
        <v>2</v>
      </c>
      <c r="P1344">
        <v>4</v>
      </c>
      <c r="Q1344" t="e">
        <f>VLOOKUP($A1344,'[1]SheltersALL_2.17.22'!$1:$1048576,6,0)</f>
        <v>#N/A</v>
      </c>
      <c r="R1344" t="str">
        <f>VLOOKUP($A1344, [1]FA21_Ridership!$1:$1048576,11, 0)</f>
        <v>RICHMOND</v>
      </c>
      <c r="S1344" t="str">
        <f>VLOOKUP($A1344, [1]FA21_Ridership!$1:$1048576,12, 0)</f>
        <v>CONTRA COSTA</v>
      </c>
      <c r="T1344">
        <f>VLOOKUP($A1344, [1]FA21_Ridership!$1:$1048576,13, 0)</f>
        <v>1</v>
      </c>
      <c r="U1344">
        <f t="shared" si="101"/>
        <v>136</v>
      </c>
      <c r="V1344" s="67">
        <f t="shared" si="105"/>
        <v>0.32100000000000001</v>
      </c>
      <c r="W1344">
        <v>0.88743499999999997</v>
      </c>
      <c r="X1344" s="67">
        <f t="shared" si="102"/>
        <v>0.747</v>
      </c>
      <c r="Y1344">
        <v>8.7431999999999996E-2</v>
      </c>
      <c r="Z1344" s="67">
        <f t="shared" si="103"/>
        <v>0.20100000000000001</v>
      </c>
      <c r="AA1344">
        <f>VLOOKUP($C1344,[1]Disability!$1:$1048576,5,FALSE)</f>
        <v>0</v>
      </c>
      <c r="AB1344" s="67">
        <f t="shared" si="104"/>
        <v>0</v>
      </c>
      <c r="AC1344" t="e">
        <f>VLOOKUP($A1344,#REF!,9,FALSE)</f>
        <v>#REF!</v>
      </c>
    </row>
    <row r="1345" spans="1:29">
      <c r="A1345">
        <v>56411</v>
      </c>
      <c r="B1345">
        <v>1344</v>
      </c>
      <c r="C1345">
        <v>200260</v>
      </c>
      <c r="D1345" t="s">
        <v>4235</v>
      </c>
      <c r="E1345" t="s">
        <v>4236</v>
      </c>
      <c r="G1345" t="e">
        <f>VLOOKUP($H1345,[1]BRT!$1:$1048576,1,0)</f>
        <v>#N/A</v>
      </c>
      <c r="H1345" t="s">
        <v>5072</v>
      </c>
      <c r="I1345">
        <v>37.894086000000001</v>
      </c>
      <c r="J1345">
        <v>-122.30718899999999</v>
      </c>
      <c r="K1345">
        <v>63</v>
      </c>
      <c r="L1345">
        <v>22.8</v>
      </c>
      <c r="M1345">
        <v>2.6315789469999999</v>
      </c>
      <c r="N1345">
        <v>1</v>
      </c>
      <c r="O1345">
        <v>5</v>
      </c>
      <c r="P1345">
        <v>6</v>
      </c>
      <c r="Q1345" t="e">
        <f>VLOOKUP($A1345,'[1]SheltersALL_2.17.22'!$1:$1048576,6,0)</f>
        <v>#N/A</v>
      </c>
      <c r="R1345" t="str">
        <f>VLOOKUP($A1345, [1]FA21_Ridership!$1:$1048576,11, 0)</f>
        <v>ALBANY</v>
      </c>
      <c r="S1345" t="str">
        <f>VLOOKUP($A1345, [1]FA21_Ridership!$1:$1048576,12, 0)</f>
        <v>ALAMEDA</v>
      </c>
      <c r="T1345">
        <f>VLOOKUP($A1345, [1]FA21_Ridership!$1:$1048576,13, 0)</f>
        <v>1</v>
      </c>
      <c r="U1345">
        <f t="shared" si="101"/>
        <v>136.80000000000001</v>
      </c>
      <c r="V1345" s="67">
        <f t="shared" si="105"/>
        <v>0.32200000000000001</v>
      </c>
      <c r="W1345">
        <v>0.72362499999999996</v>
      </c>
      <c r="X1345" s="67">
        <f t="shared" si="102"/>
        <v>0.441</v>
      </c>
      <c r="Y1345">
        <v>0.25873800000000002</v>
      </c>
      <c r="Z1345" s="67">
        <f t="shared" si="103"/>
        <v>0.58599999999999997</v>
      </c>
      <c r="AA1345">
        <f>VLOOKUP($C1345,[1]Disability!$1:$1048576,5,FALSE)</f>
        <v>0</v>
      </c>
      <c r="AB1345" s="67">
        <f t="shared" si="104"/>
        <v>0</v>
      </c>
      <c r="AC1345" t="e">
        <f>VLOOKUP($A1345,#REF!,9,FALSE)</f>
        <v>#REF!</v>
      </c>
    </row>
    <row r="1346" spans="1:29">
      <c r="A1346">
        <v>51293</v>
      </c>
      <c r="B1346">
        <v>1345</v>
      </c>
      <c r="C1346">
        <v>9902770</v>
      </c>
      <c r="D1346" t="s">
        <v>4235</v>
      </c>
      <c r="E1346" t="s">
        <v>4236</v>
      </c>
      <c r="G1346" t="e">
        <f>VLOOKUP($H1346,[1]BRT!$1:$1048576,1,0)</f>
        <v>#N/A</v>
      </c>
      <c r="H1346" t="s">
        <v>5269</v>
      </c>
      <c r="I1346">
        <v>37.755226</v>
      </c>
      <c r="J1346">
        <v>-122.161119</v>
      </c>
      <c r="K1346">
        <v>1163</v>
      </c>
      <c r="L1346">
        <v>17.3</v>
      </c>
      <c r="M1346">
        <v>3.4682080919999998</v>
      </c>
      <c r="N1346">
        <v>6</v>
      </c>
      <c r="O1346">
        <v>2</v>
      </c>
      <c r="P1346">
        <v>8</v>
      </c>
      <c r="Q1346" t="e">
        <f>VLOOKUP($A1346,'[1]SheltersALL_2.17.22'!$1:$1048576,6,0)</f>
        <v>#N/A</v>
      </c>
      <c r="R1346" t="str">
        <f>VLOOKUP($A1346, [1]FA21_Ridership!$1:$1048576,11, 0)</f>
        <v>OAKLAND</v>
      </c>
      <c r="S1346" t="str">
        <f>VLOOKUP($A1346, [1]FA21_Ridership!$1:$1048576,12, 0)</f>
        <v>ALAMEDA</v>
      </c>
      <c r="T1346">
        <f>VLOOKUP($A1346, [1]FA21_Ridership!$1:$1048576,13, 0)</f>
        <v>3</v>
      </c>
      <c r="U1346">
        <f t="shared" ref="U1346:U1409" si="106">$L1346*$P1346</f>
        <v>138.4</v>
      </c>
      <c r="V1346" s="67">
        <f t="shared" si="105"/>
        <v>0.32300000000000001</v>
      </c>
      <c r="W1346">
        <v>0.83442300000000003</v>
      </c>
      <c r="X1346" s="67">
        <f t="shared" ref="X1346:X1409" si="107">_xlfn.PERCENTRANK.INC($W$2:$W$4161,W1346)</f>
        <v>0.63300000000000001</v>
      </c>
      <c r="Y1346">
        <v>0.31897500000000001</v>
      </c>
      <c r="Z1346" s="67">
        <f t="shared" ref="Z1346:Z1409" si="108">_xlfn.PERCENTRANK.INC($Y$2:$Y$4161,Y1346)</f>
        <v>0.65400000000000003</v>
      </c>
      <c r="AA1346">
        <f>VLOOKUP($C1346,[1]Disability!$1:$1048576,5,FALSE)</f>
        <v>0</v>
      </c>
      <c r="AB1346" s="67">
        <f t="shared" ref="AB1346:AB1409" si="109">_xlfn.PERCENTRANK.INC($AA$2:$AA$4163,AA1346)</f>
        <v>0</v>
      </c>
      <c r="AC1346" t="e">
        <f>VLOOKUP($A1346,#REF!,9,FALSE)</f>
        <v>#REF!</v>
      </c>
    </row>
    <row r="1347" spans="1:29">
      <c r="A1347">
        <v>58958</v>
      </c>
      <c r="B1347">
        <v>1346</v>
      </c>
      <c r="C1347">
        <v>301260</v>
      </c>
      <c r="D1347" t="s">
        <v>4235</v>
      </c>
      <c r="E1347" t="s">
        <v>4236</v>
      </c>
      <c r="G1347" t="e">
        <f>VLOOKUP($H1347,[1]BRT!$1:$1048576,1,0)</f>
        <v>#N/A</v>
      </c>
      <c r="H1347" t="s">
        <v>4913</v>
      </c>
      <c r="I1347">
        <v>37.876309999999997</v>
      </c>
      <c r="J1347">
        <v>-122.28518099999999</v>
      </c>
      <c r="K1347">
        <v>660</v>
      </c>
      <c r="L1347">
        <v>20</v>
      </c>
      <c r="M1347">
        <v>3</v>
      </c>
      <c r="N1347">
        <v>7</v>
      </c>
      <c r="O1347">
        <v>0</v>
      </c>
      <c r="P1347">
        <v>7</v>
      </c>
      <c r="Q1347" t="e">
        <f>VLOOKUP($A1347,'[1]SheltersALL_2.17.22'!$1:$1048576,6,0)</f>
        <v>#N/A</v>
      </c>
      <c r="R1347" t="str">
        <f>VLOOKUP($A1347, [1]FA21_Ridership!$1:$1048576,11, 0)</f>
        <v>BERKELEY</v>
      </c>
      <c r="S1347" t="str">
        <f>VLOOKUP($A1347, [1]FA21_Ridership!$1:$1048576,12, 0)</f>
        <v>ALAMEDA</v>
      </c>
      <c r="T1347">
        <f>VLOOKUP($A1347, [1]FA21_Ridership!$1:$1048576,13, 0)</f>
        <v>1</v>
      </c>
      <c r="U1347">
        <f t="shared" si="106"/>
        <v>140</v>
      </c>
      <c r="V1347" s="67">
        <f t="shared" si="105"/>
        <v>0.32300000000000001</v>
      </c>
      <c r="W1347">
        <v>0.41744799999999999</v>
      </c>
      <c r="X1347" s="67">
        <f t="shared" si="107"/>
        <v>0.13700000000000001</v>
      </c>
      <c r="Y1347">
        <v>0.17635999999999999</v>
      </c>
      <c r="Z1347" s="67">
        <f t="shared" si="108"/>
        <v>0.42799999999999999</v>
      </c>
      <c r="AA1347">
        <f>VLOOKUP($C1347,[1]Disability!$1:$1048576,5,FALSE)</f>
        <v>1</v>
      </c>
      <c r="AB1347" s="67">
        <f t="shared" si="109"/>
        <v>0.72499999999999998</v>
      </c>
      <c r="AC1347" t="e">
        <f>VLOOKUP($A1347,#REF!,9,FALSE)</f>
        <v>#REF!</v>
      </c>
    </row>
    <row r="1348" spans="1:29">
      <c r="A1348">
        <v>58998</v>
      </c>
      <c r="B1348">
        <v>1347</v>
      </c>
      <c r="C1348">
        <v>1017530</v>
      </c>
      <c r="D1348" t="s">
        <v>4235</v>
      </c>
      <c r="E1348" t="s">
        <v>4236</v>
      </c>
      <c r="G1348" t="e">
        <f>VLOOKUP($H1348,[1]BRT!$1:$1048576,1,0)</f>
        <v>#N/A</v>
      </c>
      <c r="H1348" t="s">
        <v>5270</v>
      </c>
      <c r="I1348">
        <v>37.806202999999996</v>
      </c>
      <c r="J1348">
        <v>-122.225161</v>
      </c>
      <c r="K1348">
        <v>980</v>
      </c>
      <c r="L1348">
        <v>20</v>
      </c>
      <c r="M1348">
        <v>3</v>
      </c>
      <c r="N1348">
        <v>6</v>
      </c>
      <c r="O1348">
        <v>1</v>
      </c>
      <c r="P1348">
        <v>7</v>
      </c>
      <c r="Q1348" t="e">
        <f>VLOOKUP($A1348,'[1]SheltersALL_2.17.22'!$1:$1048576,6,0)</f>
        <v>#N/A</v>
      </c>
      <c r="R1348" t="str">
        <f>VLOOKUP($A1348, [1]FA21_Ridership!$1:$1048576,11, 0)</f>
        <v>OAKLAND</v>
      </c>
      <c r="S1348" t="str">
        <f>VLOOKUP($A1348, [1]FA21_Ridership!$1:$1048576,12, 0)</f>
        <v>ALAMEDA</v>
      </c>
      <c r="T1348">
        <f>VLOOKUP($A1348, [1]FA21_Ridership!$1:$1048576,13, 0)</f>
        <v>2</v>
      </c>
      <c r="U1348">
        <f t="shared" si="106"/>
        <v>140</v>
      </c>
      <c r="V1348" s="67">
        <f t="shared" si="105"/>
        <v>0.32300000000000001</v>
      </c>
      <c r="W1348">
        <v>0.33416499999999999</v>
      </c>
      <c r="X1348" s="67">
        <f t="shared" si="107"/>
        <v>8.8999999999999996E-2</v>
      </c>
      <c r="Y1348">
        <v>8.8943999999999995E-2</v>
      </c>
      <c r="Z1348" s="67">
        <f t="shared" si="108"/>
        <v>0.20200000000000001</v>
      </c>
      <c r="AA1348">
        <f>VLOOKUP($C1348,[1]Disability!$1:$1048576,5,FALSE)</f>
        <v>0</v>
      </c>
      <c r="AB1348" s="67">
        <f t="shared" si="109"/>
        <v>0</v>
      </c>
      <c r="AC1348" t="e">
        <f>VLOOKUP($A1348,#REF!,9,FALSE)</f>
        <v>#REF!</v>
      </c>
    </row>
    <row r="1349" spans="1:29">
      <c r="A1349">
        <v>51335</v>
      </c>
      <c r="B1349">
        <v>1348</v>
      </c>
      <c r="C1349">
        <v>1100580</v>
      </c>
      <c r="D1349" t="s">
        <v>4235</v>
      </c>
      <c r="E1349" t="s">
        <v>4236</v>
      </c>
      <c r="G1349" t="e">
        <f>VLOOKUP($H1349,[1]BRT!$1:$1048576,1,0)</f>
        <v>#N/A</v>
      </c>
      <c r="H1349" t="s">
        <v>5271</v>
      </c>
      <c r="I1349">
        <v>37.822698000000003</v>
      </c>
      <c r="J1349">
        <v>-122.243807</v>
      </c>
      <c r="K1349">
        <v>960</v>
      </c>
      <c r="L1349">
        <v>20</v>
      </c>
      <c r="M1349">
        <v>3</v>
      </c>
      <c r="N1349">
        <v>6</v>
      </c>
      <c r="O1349">
        <v>1</v>
      </c>
      <c r="P1349">
        <v>7</v>
      </c>
      <c r="Q1349" t="e">
        <f>VLOOKUP($A1349,'[1]SheltersALL_2.17.22'!$1:$1048576,6,0)</f>
        <v>#N/A</v>
      </c>
      <c r="R1349" t="str">
        <f>VLOOKUP($A1349, [1]FA21_Ridership!$1:$1048576,11, 0)</f>
        <v>PIEDMONT</v>
      </c>
      <c r="S1349" t="str">
        <f>VLOOKUP($A1349, [1]FA21_Ridership!$1:$1048576,12, 0)</f>
        <v>ALAMEDA</v>
      </c>
      <c r="T1349">
        <f>VLOOKUP($A1349, [1]FA21_Ridership!$1:$1048576,13, 0)</f>
        <v>2</v>
      </c>
      <c r="U1349">
        <f t="shared" si="106"/>
        <v>140</v>
      </c>
      <c r="V1349" s="67">
        <f t="shared" si="105"/>
        <v>0.32300000000000001</v>
      </c>
      <c r="W1349">
        <v>0.386297</v>
      </c>
      <c r="X1349" s="67">
        <f t="shared" si="107"/>
        <v>0.11600000000000001</v>
      </c>
      <c r="Y1349">
        <v>8.0169999999999998E-3</v>
      </c>
      <c r="Z1349" s="67">
        <f t="shared" si="108"/>
        <v>5.0000000000000001E-3</v>
      </c>
      <c r="AA1349">
        <f>VLOOKUP($C1349,[1]Disability!$1:$1048576,5,FALSE)</f>
        <v>0</v>
      </c>
      <c r="AB1349" s="67">
        <f t="shared" si="109"/>
        <v>0</v>
      </c>
      <c r="AC1349" t="e">
        <f>VLOOKUP($A1349,#REF!,9,FALSE)</f>
        <v>#REF!</v>
      </c>
    </row>
    <row r="1350" spans="1:29">
      <c r="A1350">
        <v>57277</v>
      </c>
      <c r="B1350">
        <v>1349</v>
      </c>
      <c r="C1350">
        <v>1017350</v>
      </c>
      <c r="D1350" t="s">
        <v>4235</v>
      </c>
      <c r="E1350" t="s">
        <v>4236</v>
      </c>
      <c r="G1350" t="e">
        <f>VLOOKUP($H1350,[1]BRT!$1:$1048576,1,0)</f>
        <v>#N/A</v>
      </c>
      <c r="H1350" t="s">
        <v>5272</v>
      </c>
      <c r="I1350">
        <v>37.804696999999997</v>
      </c>
      <c r="J1350">
        <v>-122.23298699999999</v>
      </c>
      <c r="K1350">
        <v>980</v>
      </c>
      <c r="L1350">
        <v>20</v>
      </c>
      <c r="M1350">
        <v>3</v>
      </c>
      <c r="N1350">
        <v>6</v>
      </c>
      <c r="O1350">
        <v>1</v>
      </c>
      <c r="P1350">
        <v>7</v>
      </c>
      <c r="Q1350" t="e">
        <f>VLOOKUP($A1350,'[1]SheltersALL_2.17.22'!$1:$1048576,6,0)</f>
        <v>#N/A</v>
      </c>
      <c r="R1350" t="str">
        <f>VLOOKUP($A1350, [1]FA21_Ridership!$1:$1048576,11, 0)</f>
        <v>OAKLAND</v>
      </c>
      <c r="S1350" t="str">
        <f>VLOOKUP($A1350, [1]FA21_Ridership!$1:$1048576,12, 0)</f>
        <v>ALAMEDA</v>
      </c>
      <c r="T1350">
        <f>VLOOKUP($A1350, [1]FA21_Ridership!$1:$1048576,13, 0)</f>
        <v>2</v>
      </c>
      <c r="U1350">
        <f t="shared" si="106"/>
        <v>140</v>
      </c>
      <c r="V1350" s="67">
        <f t="shared" si="105"/>
        <v>0.32300000000000001</v>
      </c>
      <c r="W1350">
        <v>0.33416499999999999</v>
      </c>
      <c r="X1350" s="67">
        <f t="shared" si="107"/>
        <v>8.8999999999999996E-2</v>
      </c>
      <c r="Y1350">
        <v>8.8943999999999995E-2</v>
      </c>
      <c r="Z1350" s="67">
        <f t="shared" si="108"/>
        <v>0.20200000000000001</v>
      </c>
      <c r="AA1350">
        <f>VLOOKUP($C1350,[1]Disability!$1:$1048576,5,FALSE)</f>
        <v>0</v>
      </c>
      <c r="AB1350" s="67">
        <f t="shared" si="109"/>
        <v>0</v>
      </c>
      <c r="AC1350" t="e">
        <f>VLOOKUP($A1350,#REF!,9,FALSE)</f>
        <v>#REF!</v>
      </c>
    </row>
    <row r="1351" spans="1:29">
      <c r="A1351">
        <v>59787</v>
      </c>
      <c r="B1351">
        <v>1350</v>
      </c>
      <c r="C1351">
        <v>800770</v>
      </c>
      <c r="D1351" t="s">
        <v>4235</v>
      </c>
      <c r="E1351" t="s">
        <v>4236</v>
      </c>
      <c r="G1351" t="e">
        <f>VLOOKUP($H1351,[1]BRT!$1:$1048576,1,0)</f>
        <v>#N/A</v>
      </c>
      <c r="H1351" t="s">
        <v>5273</v>
      </c>
      <c r="I1351">
        <v>37.641112</v>
      </c>
      <c r="J1351">
        <v>-122.13534199999999</v>
      </c>
      <c r="K1351">
        <v>1015</v>
      </c>
      <c r="L1351">
        <v>35</v>
      </c>
      <c r="M1351">
        <v>1.7142857140000001</v>
      </c>
      <c r="N1351">
        <v>3</v>
      </c>
      <c r="O1351">
        <v>1</v>
      </c>
      <c r="P1351">
        <v>4</v>
      </c>
      <c r="Q1351" t="e">
        <f>VLOOKUP($A1351,'[1]SheltersALL_2.17.22'!$1:$1048576,6,0)</f>
        <v>#N/A</v>
      </c>
      <c r="R1351" t="str">
        <f>VLOOKUP($A1351, [1]FA21_Ridership!$1:$1048576,11, 0)</f>
        <v>HAYWARD</v>
      </c>
      <c r="S1351" t="str">
        <f>VLOOKUP($A1351, [1]FA21_Ridership!$1:$1048576,12, 0)</f>
        <v>ALAMEDA</v>
      </c>
      <c r="T1351">
        <f>VLOOKUP($A1351, [1]FA21_Ridership!$1:$1048576,13, 0)</f>
        <v>5</v>
      </c>
      <c r="U1351">
        <f t="shared" si="106"/>
        <v>140</v>
      </c>
      <c r="V1351" s="67">
        <f t="shared" si="105"/>
        <v>0.32300000000000001</v>
      </c>
      <c r="W1351">
        <v>0.84332499999999999</v>
      </c>
      <c r="X1351" s="67">
        <f t="shared" si="107"/>
        <v>0.65</v>
      </c>
      <c r="Y1351">
        <v>4.8722000000000001E-2</v>
      </c>
      <c r="Z1351" s="67">
        <f t="shared" si="108"/>
        <v>6.7000000000000004E-2</v>
      </c>
      <c r="AA1351">
        <f>VLOOKUP($C1351,[1]Disability!$1:$1048576,5,FALSE)</f>
        <v>0</v>
      </c>
      <c r="AB1351" s="67">
        <f t="shared" si="109"/>
        <v>0</v>
      </c>
      <c r="AC1351" t="e">
        <f>VLOOKUP($A1351,#REF!,9,FALSE)</f>
        <v>#REF!</v>
      </c>
    </row>
    <row r="1352" spans="1:29">
      <c r="A1352">
        <v>57879</v>
      </c>
      <c r="B1352">
        <v>1351</v>
      </c>
      <c r="C1352">
        <v>1004590</v>
      </c>
      <c r="D1352" t="s">
        <v>4235</v>
      </c>
      <c r="E1352" t="s">
        <v>4236</v>
      </c>
      <c r="G1352" t="e">
        <f>VLOOKUP($H1352,[1]BRT!$1:$1048576,1,0)</f>
        <v>#N/A</v>
      </c>
      <c r="H1352" t="s">
        <v>5196</v>
      </c>
      <c r="I1352">
        <v>37.738872999999998</v>
      </c>
      <c r="J1352">
        <v>-122.1799</v>
      </c>
      <c r="K1352">
        <v>1016</v>
      </c>
      <c r="L1352">
        <v>20</v>
      </c>
      <c r="M1352">
        <v>3</v>
      </c>
      <c r="N1352">
        <v>5</v>
      </c>
      <c r="O1352">
        <v>2</v>
      </c>
      <c r="P1352">
        <v>7</v>
      </c>
      <c r="Q1352" t="e">
        <f>VLOOKUP($A1352,'[1]SheltersALL_2.17.22'!$1:$1048576,6,0)</f>
        <v>#N/A</v>
      </c>
      <c r="R1352" t="str">
        <f>VLOOKUP($A1352, [1]FA21_Ridership!$1:$1048576,11, 0)</f>
        <v>OAKLAND</v>
      </c>
      <c r="S1352" t="str">
        <f>VLOOKUP($A1352, [1]FA21_Ridership!$1:$1048576,12, 0)</f>
        <v>ALAMEDA</v>
      </c>
      <c r="T1352">
        <f>VLOOKUP($A1352, [1]FA21_Ridership!$1:$1048576,13, 0)</f>
        <v>3</v>
      </c>
      <c r="U1352">
        <f t="shared" si="106"/>
        <v>140</v>
      </c>
      <c r="V1352" s="67">
        <f t="shared" si="105"/>
        <v>0.32300000000000001</v>
      </c>
      <c r="W1352">
        <v>1</v>
      </c>
      <c r="X1352" s="67">
        <f t="shared" si="107"/>
        <v>0.98899999999999999</v>
      </c>
      <c r="Y1352">
        <v>0.52415999999999996</v>
      </c>
      <c r="Z1352" s="67">
        <f t="shared" si="108"/>
        <v>0.88100000000000001</v>
      </c>
      <c r="AA1352">
        <f>VLOOKUP($C1352,[1]Disability!$1:$1048576,5,FALSE)</f>
        <v>0</v>
      </c>
      <c r="AB1352" s="67">
        <f t="shared" si="109"/>
        <v>0</v>
      </c>
      <c r="AC1352" t="e">
        <f>VLOOKUP($A1352,#REF!,9,FALSE)</f>
        <v>#REF!</v>
      </c>
    </row>
    <row r="1353" spans="1:29">
      <c r="A1353">
        <v>55176</v>
      </c>
      <c r="B1353">
        <v>1352</v>
      </c>
      <c r="C1353">
        <v>1004230</v>
      </c>
      <c r="D1353" t="s">
        <v>4235</v>
      </c>
      <c r="E1353" t="s">
        <v>4236</v>
      </c>
      <c r="G1353" t="e">
        <f>VLOOKUP($H1353,[1]BRT!$1:$1048576,1,0)</f>
        <v>#N/A</v>
      </c>
      <c r="H1353" t="s">
        <v>5274</v>
      </c>
      <c r="I1353">
        <v>37.754379999999998</v>
      </c>
      <c r="J1353">
        <v>-122.164264</v>
      </c>
      <c r="K1353">
        <v>1019</v>
      </c>
      <c r="L1353">
        <v>20</v>
      </c>
      <c r="M1353">
        <v>3</v>
      </c>
      <c r="N1353">
        <v>5</v>
      </c>
      <c r="O1353">
        <v>2</v>
      </c>
      <c r="P1353">
        <v>7</v>
      </c>
      <c r="Q1353" t="e">
        <f>VLOOKUP($A1353,'[1]SheltersALL_2.17.22'!$1:$1048576,6,0)</f>
        <v>#N/A</v>
      </c>
      <c r="R1353" t="str">
        <f>VLOOKUP($A1353, [1]FA21_Ridership!$1:$1048576,11, 0)</f>
        <v>OAKLAND</v>
      </c>
      <c r="S1353" t="str">
        <f>VLOOKUP($A1353, [1]FA21_Ridership!$1:$1048576,12, 0)</f>
        <v>ALAMEDA</v>
      </c>
      <c r="T1353">
        <f>VLOOKUP($A1353, [1]FA21_Ridership!$1:$1048576,13, 0)</f>
        <v>3</v>
      </c>
      <c r="U1353">
        <f t="shared" si="106"/>
        <v>140</v>
      </c>
      <c r="V1353" s="67">
        <f t="shared" si="105"/>
        <v>0.32300000000000001</v>
      </c>
      <c r="W1353">
        <v>0.93983399999999995</v>
      </c>
      <c r="X1353" s="67">
        <f t="shared" si="107"/>
        <v>0.86399999999999999</v>
      </c>
      <c r="Y1353">
        <v>0.69696999999999998</v>
      </c>
      <c r="Z1353" s="67">
        <f t="shared" si="108"/>
        <v>0.97799999999999998</v>
      </c>
      <c r="AA1353">
        <f>VLOOKUP($C1353,[1]Disability!$1:$1048576,5,FALSE)</f>
        <v>0</v>
      </c>
      <c r="AB1353" s="67">
        <f t="shared" si="109"/>
        <v>0</v>
      </c>
      <c r="AC1353" t="e">
        <f>VLOOKUP($A1353,#REF!,9,FALSE)</f>
        <v>#REF!</v>
      </c>
    </row>
    <row r="1354" spans="1:29">
      <c r="A1354">
        <v>55497</v>
      </c>
      <c r="B1354">
        <v>1353</v>
      </c>
      <c r="C1354">
        <v>1005230</v>
      </c>
      <c r="D1354" t="s">
        <v>4235</v>
      </c>
      <c r="E1354" t="s">
        <v>4236</v>
      </c>
      <c r="G1354" t="e">
        <f>VLOOKUP($H1354,[1]BRT!$1:$1048576,1,0)</f>
        <v>#N/A</v>
      </c>
      <c r="H1354" t="s">
        <v>5195</v>
      </c>
      <c r="I1354">
        <v>37.798875000000002</v>
      </c>
      <c r="J1354">
        <v>-122.224744</v>
      </c>
      <c r="K1354">
        <v>1079</v>
      </c>
      <c r="L1354">
        <v>20</v>
      </c>
      <c r="M1354">
        <v>3</v>
      </c>
      <c r="N1354">
        <v>4</v>
      </c>
      <c r="O1354">
        <v>3</v>
      </c>
      <c r="P1354">
        <v>7</v>
      </c>
      <c r="Q1354" t="e">
        <f>VLOOKUP($A1354,'[1]SheltersALL_2.17.22'!$1:$1048576,6,0)</f>
        <v>#N/A</v>
      </c>
      <c r="R1354" t="str">
        <f>VLOOKUP($A1354, [1]FA21_Ridership!$1:$1048576,11, 0)</f>
        <v>OAKLAND</v>
      </c>
      <c r="S1354" t="str">
        <f>VLOOKUP($A1354, [1]FA21_Ridership!$1:$1048576,12, 0)</f>
        <v>ALAMEDA</v>
      </c>
      <c r="T1354">
        <f>VLOOKUP($A1354, [1]FA21_Ridership!$1:$1048576,13, 0)</f>
        <v>2</v>
      </c>
      <c r="U1354">
        <f t="shared" si="106"/>
        <v>140</v>
      </c>
      <c r="V1354" s="67">
        <f t="shared" si="105"/>
        <v>0.32300000000000001</v>
      </c>
      <c r="W1354">
        <v>0.84588300000000005</v>
      </c>
      <c r="X1354" s="67">
        <f t="shared" si="107"/>
        <v>0.66300000000000003</v>
      </c>
      <c r="Y1354">
        <v>0.49261100000000002</v>
      </c>
      <c r="Z1354" s="67">
        <f t="shared" si="108"/>
        <v>0.85299999999999998</v>
      </c>
      <c r="AA1354">
        <f>VLOOKUP($C1354,[1]Disability!$1:$1048576,5,FALSE)</f>
        <v>1</v>
      </c>
      <c r="AB1354" s="67">
        <f t="shared" si="109"/>
        <v>0.72499999999999998</v>
      </c>
      <c r="AC1354" t="e">
        <f>VLOOKUP($A1354,#REF!,9,FALSE)</f>
        <v>#REF!</v>
      </c>
    </row>
    <row r="1355" spans="1:29">
      <c r="A1355">
        <v>55245</v>
      </c>
      <c r="B1355">
        <v>1354</v>
      </c>
      <c r="C1355">
        <v>702270</v>
      </c>
      <c r="D1355" t="s">
        <v>4235</v>
      </c>
      <c r="E1355" t="s">
        <v>4236</v>
      </c>
      <c r="G1355" t="e">
        <f>VLOOKUP($H1355,[1]BRT!$1:$1048576,1,0)</f>
        <v>#N/A</v>
      </c>
      <c r="H1355" t="s">
        <v>5275</v>
      </c>
      <c r="I1355">
        <v>37.570183999999998</v>
      </c>
      <c r="J1355">
        <v>-122.03146</v>
      </c>
      <c r="K1355">
        <v>1398</v>
      </c>
      <c r="L1355">
        <v>20</v>
      </c>
      <c r="M1355">
        <v>3</v>
      </c>
      <c r="N1355">
        <v>4</v>
      </c>
      <c r="O1355">
        <v>3</v>
      </c>
      <c r="P1355">
        <v>7</v>
      </c>
      <c r="Q1355" t="e">
        <f>VLOOKUP($A1355,'[1]SheltersALL_2.17.22'!$1:$1048576,6,0)</f>
        <v>#N/A</v>
      </c>
      <c r="R1355" t="str">
        <f>VLOOKUP($A1355, [1]FA21_Ridership!$1:$1048576,11, 0)</f>
        <v>FREMONT</v>
      </c>
      <c r="S1355" t="str">
        <f>VLOOKUP($A1355, [1]FA21_Ridership!$1:$1048576,12, 0)</f>
        <v>ALAMEDA</v>
      </c>
      <c r="T1355">
        <f>VLOOKUP($A1355, [1]FA21_Ridership!$1:$1048576,13, 0)</f>
        <v>5</v>
      </c>
      <c r="U1355">
        <f t="shared" si="106"/>
        <v>140</v>
      </c>
      <c r="V1355" s="67">
        <f t="shared" si="105"/>
        <v>0.32300000000000001</v>
      </c>
      <c r="W1355">
        <v>0.64790999999999999</v>
      </c>
      <c r="X1355" s="67">
        <f t="shared" si="107"/>
        <v>0.33700000000000002</v>
      </c>
      <c r="Y1355">
        <v>2.7331000000000001E-2</v>
      </c>
      <c r="Z1355" s="67">
        <f t="shared" si="108"/>
        <v>3.1E-2</v>
      </c>
      <c r="AA1355">
        <f>VLOOKUP($C1355,[1]Disability!$1:$1048576,5,FALSE)</f>
        <v>0</v>
      </c>
      <c r="AB1355" s="67">
        <f t="shared" si="109"/>
        <v>0</v>
      </c>
      <c r="AC1355" t="e">
        <f>VLOOKUP($A1355,#REF!,9,FALSE)</f>
        <v>#REF!</v>
      </c>
    </row>
    <row r="1356" spans="1:29">
      <c r="A1356">
        <v>58199</v>
      </c>
      <c r="B1356">
        <v>1355</v>
      </c>
      <c r="C1356">
        <v>1700200</v>
      </c>
      <c r="D1356" t="s">
        <v>4235</v>
      </c>
      <c r="E1356" t="s">
        <v>4236</v>
      </c>
      <c r="G1356" t="e">
        <f>VLOOKUP($H1356,[1]BRT!$1:$1048576,1,0)</f>
        <v>#N/A</v>
      </c>
      <c r="H1356" t="s">
        <v>5276</v>
      </c>
      <c r="I1356">
        <v>37.589865000000003</v>
      </c>
      <c r="J1356">
        <v>-122.030511</v>
      </c>
      <c r="K1356">
        <v>1040</v>
      </c>
      <c r="L1356">
        <v>20</v>
      </c>
      <c r="M1356">
        <v>3</v>
      </c>
      <c r="N1356">
        <v>4</v>
      </c>
      <c r="O1356">
        <v>3</v>
      </c>
      <c r="P1356">
        <v>7</v>
      </c>
      <c r="Q1356" t="e">
        <f>VLOOKUP($A1356,'[1]SheltersALL_2.17.22'!$1:$1048576,6,0)</f>
        <v>#N/A</v>
      </c>
      <c r="R1356" t="str">
        <f>VLOOKUP($A1356, [1]FA21_Ridership!$1:$1048576,11, 0)</f>
        <v>UNION CITY</v>
      </c>
      <c r="S1356" t="str">
        <f>VLOOKUP($A1356, [1]FA21_Ridership!$1:$1048576,12, 0)</f>
        <v>ALAMEDA</v>
      </c>
      <c r="T1356">
        <f>VLOOKUP($A1356, [1]FA21_Ridership!$1:$1048576,13, 0)</f>
        <v>9</v>
      </c>
      <c r="U1356">
        <f t="shared" si="106"/>
        <v>140</v>
      </c>
      <c r="V1356" s="67">
        <f t="shared" si="105"/>
        <v>0.32300000000000001</v>
      </c>
      <c r="W1356">
        <v>0.89851300000000001</v>
      </c>
      <c r="X1356" s="67">
        <f t="shared" si="107"/>
        <v>0.77</v>
      </c>
      <c r="Y1356">
        <v>6.4640000000000001E-3</v>
      </c>
      <c r="Z1356" s="67">
        <f t="shared" si="108"/>
        <v>5.0000000000000001E-3</v>
      </c>
      <c r="AA1356">
        <f>VLOOKUP($C1356,[1]Disability!$1:$1048576,5,FALSE)</f>
        <v>1</v>
      </c>
      <c r="AB1356" s="67">
        <f t="shared" si="109"/>
        <v>0.72499999999999998</v>
      </c>
      <c r="AC1356" t="e">
        <f>VLOOKUP($A1356,#REF!,9,FALSE)</f>
        <v>#REF!</v>
      </c>
    </row>
    <row r="1357" spans="1:29">
      <c r="A1357">
        <v>56728</v>
      </c>
      <c r="B1357">
        <v>1356</v>
      </c>
      <c r="C1357">
        <v>1008120</v>
      </c>
      <c r="D1357" t="s">
        <v>4235</v>
      </c>
      <c r="E1357" t="s">
        <v>4236</v>
      </c>
      <c r="G1357" t="e">
        <f>VLOOKUP($H1357,[1]BRT!$1:$1048576,1,0)</f>
        <v>#N/A</v>
      </c>
      <c r="H1357" t="s">
        <v>5031</v>
      </c>
      <c r="I1357">
        <v>37.782539</v>
      </c>
      <c r="J1357">
        <v>-122.23645999999999</v>
      </c>
      <c r="K1357">
        <v>1080</v>
      </c>
      <c r="L1357">
        <v>20</v>
      </c>
      <c r="M1357">
        <v>3</v>
      </c>
      <c r="N1357">
        <v>4</v>
      </c>
      <c r="O1357">
        <v>3</v>
      </c>
      <c r="P1357">
        <v>7</v>
      </c>
      <c r="Q1357" t="e">
        <f>VLOOKUP($A1357,'[1]SheltersALL_2.17.22'!$1:$1048576,6,0)</f>
        <v>#N/A</v>
      </c>
      <c r="R1357" t="str">
        <f>VLOOKUP($A1357, [1]FA21_Ridership!$1:$1048576,11, 0)</f>
        <v>OAKLAND</v>
      </c>
      <c r="S1357" t="str">
        <f>VLOOKUP($A1357, [1]FA21_Ridership!$1:$1048576,12, 0)</f>
        <v>ALAMEDA</v>
      </c>
      <c r="T1357">
        <f>VLOOKUP($A1357, [1]FA21_Ridership!$1:$1048576,13, 0)</f>
        <v>2</v>
      </c>
      <c r="U1357">
        <f t="shared" si="106"/>
        <v>140</v>
      </c>
      <c r="V1357" s="67">
        <f t="shared" si="105"/>
        <v>0.32300000000000001</v>
      </c>
      <c r="W1357">
        <v>0.94604299999999997</v>
      </c>
      <c r="X1357" s="67">
        <f t="shared" si="107"/>
        <v>0.89200000000000002</v>
      </c>
      <c r="Y1357">
        <v>0.65169699999999997</v>
      </c>
      <c r="Z1357" s="67">
        <f t="shared" si="108"/>
        <v>0.96699999999999997</v>
      </c>
      <c r="AA1357">
        <f>VLOOKUP($C1357,[1]Disability!$1:$1048576,5,FALSE)</f>
        <v>0</v>
      </c>
      <c r="AB1357" s="67">
        <f t="shared" si="109"/>
        <v>0</v>
      </c>
      <c r="AC1357" t="e">
        <f>VLOOKUP($A1357,#REF!,9,FALSE)</f>
        <v>#REF!</v>
      </c>
    </row>
    <row r="1358" spans="1:29">
      <c r="A1358">
        <v>56798</v>
      </c>
      <c r="B1358">
        <v>1357</v>
      </c>
      <c r="C1358">
        <v>800760</v>
      </c>
      <c r="D1358" t="s">
        <v>4235</v>
      </c>
      <c r="E1358" t="s">
        <v>4236</v>
      </c>
      <c r="G1358" t="e">
        <f>VLOOKUP($H1358,[1]BRT!$1:$1048576,1,0)</f>
        <v>#N/A</v>
      </c>
      <c r="H1358" t="s">
        <v>5277</v>
      </c>
      <c r="I1358">
        <v>37.646411999999998</v>
      </c>
      <c r="J1358">
        <v>-122.13743599999999</v>
      </c>
      <c r="K1358">
        <v>1015</v>
      </c>
      <c r="L1358">
        <v>35</v>
      </c>
      <c r="M1358">
        <v>1.7142857140000001</v>
      </c>
      <c r="N1358">
        <v>2</v>
      </c>
      <c r="O1358">
        <v>2</v>
      </c>
      <c r="P1358">
        <v>4</v>
      </c>
      <c r="Q1358" t="e">
        <f>VLOOKUP($A1358,'[1]SheltersALL_2.17.22'!$1:$1048576,6,0)</f>
        <v>#N/A</v>
      </c>
      <c r="R1358" t="str">
        <f>VLOOKUP($A1358, [1]FA21_Ridership!$1:$1048576,11, 0)</f>
        <v>HAYWARD</v>
      </c>
      <c r="S1358" t="str">
        <f>VLOOKUP($A1358, [1]FA21_Ridership!$1:$1048576,12, 0)</f>
        <v>ALAMEDA</v>
      </c>
      <c r="T1358">
        <f>VLOOKUP($A1358, [1]FA21_Ridership!$1:$1048576,13, 0)</f>
        <v>5</v>
      </c>
      <c r="U1358">
        <f t="shared" si="106"/>
        <v>140</v>
      </c>
      <c r="V1358" s="67">
        <f t="shared" si="105"/>
        <v>0.32300000000000001</v>
      </c>
      <c r="W1358">
        <v>0.84332499999999999</v>
      </c>
      <c r="X1358" s="67">
        <f t="shared" si="107"/>
        <v>0.65</v>
      </c>
      <c r="Y1358">
        <v>4.8722000000000001E-2</v>
      </c>
      <c r="Z1358" s="67">
        <f t="shared" si="108"/>
        <v>6.7000000000000004E-2</v>
      </c>
      <c r="AA1358">
        <f>VLOOKUP($C1358,[1]Disability!$1:$1048576,5,FALSE)</f>
        <v>0</v>
      </c>
      <c r="AB1358" s="67">
        <f t="shared" si="109"/>
        <v>0</v>
      </c>
      <c r="AC1358" t="e">
        <f>VLOOKUP($A1358,#REF!,9,FALSE)</f>
        <v>#REF!</v>
      </c>
    </row>
    <row r="1359" spans="1:29">
      <c r="A1359">
        <v>56321</v>
      </c>
      <c r="B1359">
        <v>1358</v>
      </c>
      <c r="C1359">
        <v>803040</v>
      </c>
      <c r="D1359" t="s">
        <v>4235</v>
      </c>
      <c r="E1359" t="s">
        <v>4236</v>
      </c>
      <c r="G1359" t="e">
        <f>VLOOKUP($H1359,[1]BRT!$1:$1048576,1,0)</f>
        <v>#N/A</v>
      </c>
      <c r="H1359" t="s">
        <v>5278</v>
      </c>
      <c r="I1359">
        <v>37.654764</v>
      </c>
      <c r="J1359">
        <v>-122.133838</v>
      </c>
      <c r="K1359">
        <v>1015</v>
      </c>
      <c r="L1359">
        <v>35</v>
      </c>
      <c r="M1359">
        <v>1.7142857140000001</v>
      </c>
      <c r="N1359">
        <v>2</v>
      </c>
      <c r="O1359">
        <v>2</v>
      </c>
      <c r="P1359">
        <v>4</v>
      </c>
      <c r="Q1359" t="e">
        <f>VLOOKUP($A1359,'[1]SheltersALL_2.17.22'!$1:$1048576,6,0)</f>
        <v>#N/A</v>
      </c>
      <c r="R1359" t="str">
        <f>VLOOKUP($A1359, [1]FA21_Ridership!$1:$1048576,11, 0)</f>
        <v>HAYWARD</v>
      </c>
      <c r="S1359" t="str">
        <f>VLOOKUP($A1359, [1]FA21_Ridership!$1:$1048576,12, 0)</f>
        <v>ALAMEDA</v>
      </c>
      <c r="T1359">
        <f>VLOOKUP($A1359, [1]FA21_Ridership!$1:$1048576,13, 0)</f>
        <v>5</v>
      </c>
      <c r="U1359">
        <f t="shared" si="106"/>
        <v>140</v>
      </c>
      <c r="V1359" s="67">
        <f t="shared" si="105"/>
        <v>0.32300000000000001</v>
      </c>
      <c r="W1359">
        <v>0.84332499999999999</v>
      </c>
      <c r="X1359" s="67">
        <f t="shared" si="107"/>
        <v>0.65</v>
      </c>
      <c r="Y1359">
        <v>4.8722000000000001E-2</v>
      </c>
      <c r="Z1359" s="67">
        <f t="shared" si="108"/>
        <v>6.7000000000000004E-2</v>
      </c>
      <c r="AA1359">
        <f>VLOOKUP($C1359,[1]Disability!$1:$1048576,5,FALSE)</f>
        <v>0</v>
      </c>
      <c r="AB1359" s="67">
        <f t="shared" si="109"/>
        <v>0</v>
      </c>
      <c r="AC1359" t="e">
        <f>VLOOKUP($A1359,#REF!,9,FALSE)</f>
        <v>#REF!</v>
      </c>
    </row>
    <row r="1360" spans="1:29">
      <c r="A1360">
        <v>56452</v>
      </c>
      <c r="B1360">
        <v>1359</v>
      </c>
      <c r="C1360">
        <v>1003140</v>
      </c>
      <c r="D1360" t="s">
        <v>4235</v>
      </c>
      <c r="E1360" t="s">
        <v>4236</v>
      </c>
      <c r="G1360" t="e">
        <f>VLOOKUP($H1360,[1]BRT!$1:$1048576,1,0)</f>
        <v>#N/A</v>
      </c>
      <c r="H1360" t="s">
        <v>5176</v>
      </c>
      <c r="I1360">
        <v>37.755015</v>
      </c>
      <c r="J1360">
        <v>-122.20497</v>
      </c>
      <c r="K1360">
        <v>1020</v>
      </c>
      <c r="L1360">
        <v>20</v>
      </c>
      <c r="M1360">
        <v>3</v>
      </c>
      <c r="N1360">
        <v>3</v>
      </c>
      <c r="O1360">
        <v>4</v>
      </c>
      <c r="P1360">
        <v>7</v>
      </c>
      <c r="Q1360" t="str">
        <f>VLOOKUP($A1360,'[1]SheltersALL_2.17.22'!$1:$1048576,6,0)</f>
        <v>Oakland</v>
      </c>
      <c r="R1360" t="str">
        <f>VLOOKUP($A1360, [1]FA21_Ridership!$1:$1048576,11, 0)</f>
        <v>OAKLAND</v>
      </c>
      <c r="S1360" t="str">
        <f>VLOOKUP($A1360, [1]FA21_Ridership!$1:$1048576,12, 0)</f>
        <v>ALAMEDA</v>
      </c>
      <c r="T1360">
        <f>VLOOKUP($A1360, [1]FA21_Ridership!$1:$1048576,13, 0)</f>
        <v>3</v>
      </c>
      <c r="U1360">
        <f t="shared" si="106"/>
        <v>140</v>
      </c>
      <c r="V1360" s="67">
        <f t="shared" si="105"/>
        <v>0.32300000000000001</v>
      </c>
      <c r="W1360">
        <v>0.79073899999999997</v>
      </c>
      <c r="X1360" s="67">
        <f t="shared" si="107"/>
        <v>0.57299999999999995</v>
      </c>
      <c r="Y1360">
        <v>0.53606399999999998</v>
      </c>
      <c r="Z1360" s="67">
        <f t="shared" si="108"/>
        <v>0.89100000000000001</v>
      </c>
      <c r="AA1360">
        <f>VLOOKUP($C1360,[1]Disability!$1:$1048576,5,FALSE)</f>
        <v>0</v>
      </c>
      <c r="AB1360" s="67">
        <f t="shared" si="109"/>
        <v>0</v>
      </c>
      <c r="AC1360" t="e">
        <f>VLOOKUP($A1360,#REF!,9,FALSE)</f>
        <v>#REF!</v>
      </c>
    </row>
    <row r="1361" spans="1:29">
      <c r="A1361">
        <v>50883</v>
      </c>
      <c r="B1361">
        <v>1360</v>
      </c>
      <c r="C1361">
        <v>1003940</v>
      </c>
      <c r="D1361" t="s">
        <v>4235</v>
      </c>
      <c r="E1361" t="s">
        <v>4236</v>
      </c>
      <c r="G1361" t="e">
        <f>VLOOKUP($H1361,[1]BRT!$1:$1048576,1,0)</f>
        <v>#N/A</v>
      </c>
      <c r="H1361" t="s">
        <v>5279</v>
      </c>
      <c r="I1361">
        <v>37.750165000000003</v>
      </c>
      <c r="J1361">
        <v>-122.18371</v>
      </c>
      <c r="K1361">
        <v>1020</v>
      </c>
      <c r="L1361">
        <v>20</v>
      </c>
      <c r="M1361">
        <v>3</v>
      </c>
      <c r="N1361">
        <v>3</v>
      </c>
      <c r="O1361">
        <v>4</v>
      </c>
      <c r="P1361">
        <v>7</v>
      </c>
      <c r="Q1361" t="e">
        <f>VLOOKUP($A1361,'[1]SheltersALL_2.17.22'!$1:$1048576,6,0)</f>
        <v>#N/A</v>
      </c>
      <c r="R1361" t="str">
        <f>VLOOKUP($A1361, [1]FA21_Ridership!$1:$1048576,11, 0)</f>
        <v>OAKLAND</v>
      </c>
      <c r="S1361" t="str">
        <f>VLOOKUP($A1361, [1]FA21_Ridership!$1:$1048576,12, 0)</f>
        <v>ALAMEDA</v>
      </c>
      <c r="T1361">
        <f>VLOOKUP($A1361, [1]FA21_Ridership!$1:$1048576,13, 0)</f>
        <v>3</v>
      </c>
      <c r="U1361">
        <f t="shared" si="106"/>
        <v>140</v>
      </c>
      <c r="V1361" s="67">
        <f t="shared" si="105"/>
        <v>0.32300000000000001</v>
      </c>
      <c r="W1361">
        <v>0.959677</v>
      </c>
      <c r="X1361" s="67">
        <f t="shared" si="107"/>
        <v>0.92100000000000004</v>
      </c>
      <c r="Y1361">
        <v>0.56653200000000004</v>
      </c>
      <c r="Z1361" s="67">
        <f t="shared" si="108"/>
        <v>0.90900000000000003</v>
      </c>
      <c r="AA1361">
        <f>VLOOKUP($C1361,[1]Disability!$1:$1048576,5,FALSE)</f>
        <v>0</v>
      </c>
      <c r="AB1361" s="67">
        <f t="shared" si="109"/>
        <v>0</v>
      </c>
      <c r="AC1361" t="e">
        <f>VLOOKUP($A1361,#REF!,9,FALSE)</f>
        <v>#REF!</v>
      </c>
    </row>
    <row r="1362" spans="1:29">
      <c r="A1362">
        <v>50456</v>
      </c>
      <c r="B1362">
        <v>1361</v>
      </c>
      <c r="C1362">
        <v>1003930</v>
      </c>
      <c r="D1362" t="s">
        <v>4235</v>
      </c>
      <c r="E1362" t="s">
        <v>4236</v>
      </c>
      <c r="G1362" t="e">
        <f>VLOOKUP($H1362,[1]BRT!$1:$1048576,1,0)</f>
        <v>#N/A</v>
      </c>
      <c r="H1362" t="s">
        <v>5279</v>
      </c>
      <c r="I1362">
        <v>37.750216000000002</v>
      </c>
      <c r="J1362">
        <v>-122.183914</v>
      </c>
      <c r="K1362">
        <v>1019</v>
      </c>
      <c r="L1362">
        <v>20</v>
      </c>
      <c r="M1362">
        <v>3</v>
      </c>
      <c r="N1362">
        <v>3</v>
      </c>
      <c r="O1362">
        <v>4</v>
      </c>
      <c r="P1362">
        <v>7</v>
      </c>
      <c r="Q1362" t="e">
        <f>VLOOKUP($A1362,'[1]SheltersALL_2.17.22'!$1:$1048576,6,0)</f>
        <v>#N/A</v>
      </c>
      <c r="R1362" t="str">
        <f>VLOOKUP($A1362, [1]FA21_Ridership!$1:$1048576,11, 0)</f>
        <v>OAKLAND</v>
      </c>
      <c r="S1362" t="str">
        <f>VLOOKUP($A1362, [1]FA21_Ridership!$1:$1048576,12, 0)</f>
        <v>ALAMEDA</v>
      </c>
      <c r="T1362">
        <f>VLOOKUP($A1362, [1]FA21_Ridership!$1:$1048576,13, 0)</f>
        <v>3</v>
      </c>
      <c r="U1362">
        <f t="shared" si="106"/>
        <v>140</v>
      </c>
      <c r="V1362" s="67">
        <f t="shared" si="105"/>
        <v>0.32300000000000001</v>
      </c>
      <c r="W1362">
        <v>0.959677</v>
      </c>
      <c r="X1362" s="67">
        <f t="shared" si="107"/>
        <v>0.92100000000000004</v>
      </c>
      <c r="Y1362">
        <v>0.56653200000000004</v>
      </c>
      <c r="Z1362" s="67">
        <f t="shared" si="108"/>
        <v>0.90900000000000003</v>
      </c>
      <c r="AA1362">
        <f>VLOOKUP($C1362,[1]Disability!$1:$1048576,5,FALSE)</f>
        <v>0</v>
      </c>
      <c r="AB1362" s="67">
        <f t="shared" si="109"/>
        <v>0</v>
      </c>
      <c r="AC1362" t="e">
        <f>VLOOKUP($A1362,#REF!,9,FALSE)</f>
        <v>#REF!</v>
      </c>
    </row>
    <row r="1363" spans="1:29">
      <c r="A1363">
        <v>54002</v>
      </c>
      <c r="B1363">
        <v>1362</v>
      </c>
      <c r="C1363">
        <v>1017450</v>
      </c>
      <c r="D1363" t="s">
        <v>4235</v>
      </c>
      <c r="E1363" t="s">
        <v>4236</v>
      </c>
      <c r="G1363" t="e">
        <f>VLOOKUP($H1363,[1]BRT!$1:$1048576,1,0)</f>
        <v>#N/A</v>
      </c>
      <c r="H1363" t="s">
        <v>5280</v>
      </c>
      <c r="I1363">
        <v>37.804395999999997</v>
      </c>
      <c r="J1363">
        <v>-122.22959400000001</v>
      </c>
      <c r="K1363">
        <v>961</v>
      </c>
      <c r="L1363">
        <v>20</v>
      </c>
      <c r="M1363">
        <v>3</v>
      </c>
      <c r="N1363">
        <v>2</v>
      </c>
      <c r="O1363">
        <v>5</v>
      </c>
      <c r="P1363">
        <v>7</v>
      </c>
      <c r="Q1363" t="e">
        <f>VLOOKUP($A1363,'[1]SheltersALL_2.17.22'!$1:$1048576,6,0)</f>
        <v>#N/A</v>
      </c>
      <c r="R1363" t="str">
        <f>VLOOKUP($A1363, [1]FA21_Ridership!$1:$1048576,11, 0)</f>
        <v>OAKLAND</v>
      </c>
      <c r="S1363" t="str">
        <f>VLOOKUP($A1363, [1]FA21_Ridership!$1:$1048576,12, 0)</f>
        <v>ALAMEDA</v>
      </c>
      <c r="T1363">
        <f>VLOOKUP($A1363, [1]FA21_Ridership!$1:$1048576,13, 0)</f>
        <v>2</v>
      </c>
      <c r="U1363">
        <f t="shared" si="106"/>
        <v>140</v>
      </c>
      <c r="V1363" s="67">
        <f t="shared" si="105"/>
        <v>0.32300000000000001</v>
      </c>
      <c r="W1363">
        <v>0.33416499999999999</v>
      </c>
      <c r="X1363" s="67">
        <f t="shared" si="107"/>
        <v>8.8999999999999996E-2</v>
      </c>
      <c r="Y1363">
        <v>8.8943999999999995E-2</v>
      </c>
      <c r="Z1363" s="67">
        <f t="shared" si="108"/>
        <v>0.20200000000000001</v>
      </c>
      <c r="AA1363">
        <f>VLOOKUP($C1363,[1]Disability!$1:$1048576,5,FALSE)</f>
        <v>0</v>
      </c>
      <c r="AB1363" s="67">
        <f t="shared" si="109"/>
        <v>0</v>
      </c>
      <c r="AC1363" t="e">
        <f>VLOOKUP($A1363,#REF!,9,FALSE)</f>
        <v>#REF!</v>
      </c>
    </row>
    <row r="1364" spans="1:29">
      <c r="A1364">
        <v>55952</v>
      </c>
      <c r="B1364">
        <v>1363</v>
      </c>
      <c r="C1364">
        <v>702220</v>
      </c>
      <c r="D1364" t="s">
        <v>4235</v>
      </c>
      <c r="E1364" t="s">
        <v>4236</v>
      </c>
      <c r="G1364" t="e">
        <f>VLOOKUP($H1364,[1]BRT!$1:$1048576,1,0)</f>
        <v>#N/A</v>
      </c>
      <c r="H1364" t="s">
        <v>5281</v>
      </c>
      <c r="I1364">
        <v>37.551032999999997</v>
      </c>
      <c r="J1364">
        <v>-121.99276999999999</v>
      </c>
      <c r="K1364">
        <v>1435</v>
      </c>
      <c r="L1364">
        <v>20</v>
      </c>
      <c r="M1364">
        <v>3</v>
      </c>
      <c r="N1364">
        <v>2</v>
      </c>
      <c r="O1364">
        <v>5</v>
      </c>
      <c r="P1364">
        <v>7</v>
      </c>
      <c r="Q1364" t="e">
        <f>VLOOKUP($A1364,'[1]SheltersALL_2.17.22'!$1:$1048576,6,0)</f>
        <v>#N/A</v>
      </c>
      <c r="R1364" t="str">
        <f>VLOOKUP($A1364, [1]FA21_Ridership!$1:$1048576,11, 0)</f>
        <v>FREMONT</v>
      </c>
      <c r="S1364" t="str">
        <f>VLOOKUP($A1364, [1]FA21_Ridership!$1:$1048576,12, 0)</f>
        <v>ALAMEDA</v>
      </c>
      <c r="T1364">
        <f>VLOOKUP($A1364, [1]FA21_Ridership!$1:$1048576,13, 0)</f>
        <v>5</v>
      </c>
      <c r="U1364">
        <f t="shared" si="106"/>
        <v>140</v>
      </c>
      <c r="V1364" s="67">
        <f t="shared" si="105"/>
        <v>0.32300000000000001</v>
      </c>
      <c r="W1364">
        <v>0.74133199999999999</v>
      </c>
      <c r="X1364" s="67">
        <f t="shared" si="107"/>
        <v>0.46600000000000003</v>
      </c>
      <c r="Y1364">
        <v>0.119978</v>
      </c>
      <c r="Z1364" s="67">
        <f t="shared" si="108"/>
        <v>0.30099999999999999</v>
      </c>
      <c r="AA1364">
        <f>VLOOKUP($C1364,[1]Disability!$1:$1048576,5,FALSE)</f>
        <v>0</v>
      </c>
      <c r="AB1364" s="67">
        <f t="shared" si="109"/>
        <v>0</v>
      </c>
      <c r="AC1364" t="e">
        <f>VLOOKUP($A1364,#REF!,9,FALSE)</f>
        <v>#REF!</v>
      </c>
    </row>
    <row r="1365" spans="1:29">
      <c r="A1365">
        <v>58960</v>
      </c>
      <c r="B1365">
        <v>1364</v>
      </c>
      <c r="C1365">
        <v>800710</v>
      </c>
      <c r="D1365" t="s">
        <v>4235</v>
      </c>
      <c r="E1365" t="s">
        <v>4236</v>
      </c>
      <c r="G1365" t="e">
        <f>VLOOKUP($H1365,[1]BRT!$1:$1048576,1,0)</f>
        <v>#N/A</v>
      </c>
      <c r="H1365" t="s">
        <v>5282</v>
      </c>
      <c r="I1365">
        <v>37.645301000000003</v>
      </c>
      <c r="J1365">
        <v>-122.137652</v>
      </c>
      <c r="K1365">
        <v>1085</v>
      </c>
      <c r="L1365">
        <v>35</v>
      </c>
      <c r="M1365">
        <v>1.7142857140000001</v>
      </c>
      <c r="N1365">
        <v>1</v>
      </c>
      <c r="O1365">
        <v>3</v>
      </c>
      <c r="P1365">
        <v>4</v>
      </c>
      <c r="Q1365" t="e">
        <f>VLOOKUP($A1365,'[1]SheltersALL_2.17.22'!$1:$1048576,6,0)</f>
        <v>#N/A</v>
      </c>
      <c r="R1365" t="str">
        <f>VLOOKUP($A1365, [1]FA21_Ridership!$1:$1048576,11, 0)</f>
        <v>HAYWARD</v>
      </c>
      <c r="S1365" t="str">
        <f>VLOOKUP($A1365, [1]FA21_Ridership!$1:$1048576,12, 0)</f>
        <v>ALAMEDA</v>
      </c>
      <c r="T1365">
        <f>VLOOKUP($A1365, [1]FA21_Ridership!$1:$1048576,13, 0)</f>
        <v>5</v>
      </c>
      <c r="U1365">
        <f t="shared" si="106"/>
        <v>140</v>
      </c>
      <c r="V1365" s="67">
        <f t="shared" si="105"/>
        <v>0.32300000000000001</v>
      </c>
      <c r="W1365">
        <v>0.84332499999999999</v>
      </c>
      <c r="X1365" s="67">
        <f t="shared" si="107"/>
        <v>0.65</v>
      </c>
      <c r="Y1365">
        <v>4.8722000000000001E-2</v>
      </c>
      <c r="Z1365" s="67">
        <f t="shared" si="108"/>
        <v>6.7000000000000004E-2</v>
      </c>
      <c r="AA1365">
        <f>VLOOKUP($C1365,[1]Disability!$1:$1048576,5,FALSE)</f>
        <v>0</v>
      </c>
      <c r="AB1365" s="67">
        <f t="shared" si="109"/>
        <v>0</v>
      </c>
      <c r="AC1365" t="e">
        <f>VLOOKUP($A1365,#REF!,9,FALSE)</f>
        <v>#REF!</v>
      </c>
    </row>
    <row r="1366" spans="1:29">
      <c r="A1366">
        <v>50767</v>
      </c>
      <c r="B1366">
        <v>1365</v>
      </c>
      <c r="C1366">
        <v>800800</v>
      </c>
      <c r="D1366" t="s">
        <v>4235</v>
      </c>
      <c r="E1366" t="s">
        <v>4236</v>
      </c>
      <c r="G1366" t="e">
        <f>VLOOKUP($H1366,[1]BRT!$1:$1048576,1,0)</f>
        <v>#N/A</v>
      </c>
      <c r="H1366" t="s">
        <v>5050</v>
      </c>
      <c r="I1366">
        <v>37.64799</v>
      </c>
      <c r="J1366">
        <v>-122.13773999999999</v>
      </c>
      <c r="K1366">
        <v>1085</v>
      </c>
      <c r="L1366">
        <v>35</v>
      </c>
      <c r="M1366">
        <v>1.7142857140000001</v>
      </c>
      <c r="N1366">
        <v>1</v>
      </c>
      <c r="O1366">
        <v>3</v>
      </c>
      <c r="P1366">
        <v>4</v>
      </c>
      <c r="Q1366" t="e">
        <f>VLOOKUP($A1366,'[1]SheltersALL_2.17.22'!$1:$1048576,6,0)</f>
        <v>#N/A</v>
      </c>
      <c r="R1366" t="str">
        <f>VLOOKUP($A1366, [1]FA21_Ridership!$1:$1048576,11, 0)</f>
        <v>HAYWARD</v>
      </c>
      <c r="S1366" t="str">
        <f>VLOOKUP($A1366, [1]FA21_Ridership!$1:$1048576,12, 0)</f>
        <v>ALAMEDA</v>
      </c>
      <c r="T1366">
        <f>VLOOKUP($A1366, [1]FA21_Ridership!$1:$1048576,13, 0)</f>
        <v>5</v>
      </c>
      <c r="U1366">
        <f t="shared" si="106"/>
        <v>140</v>
      </c>
      <c r="V1366" s="67">
        <f t="shared" si="105"/>
        <v>0.32300000000000001</v>
      </c>
      <c r="W1366">
        <v>0.84332499999999999</v>
      </c>
      <c r="X1366" s="67">
        <f t="shared" si="107"/>
        <v>0.65</v>
      </c>
      <c r="Y1366">
        <v>4.8722000000000001E-2</v>
      </c>
      <c r="Z1366" s="67">
        <f t="shared" si="108"/>
        <v>6.7000000000000004E-2</v>
      </c>
      <c r="AA1366">
        <f>VLOOKUP($C1366,[1]Disability!$1:$1048576,5,FALSE)</f>
        <v>0</v>
      </c>
      <c r="AB1366" s="67">
        <f t="shared" si="109"/>
        <v>0</v>
      </c>
      <c r="AC1366" t="e">
        <f>VLOOKUP($A1366,#REF!,9,FALSE)</f>
        <v>#REF!</v>
      </c>
    </row>
    <row r="1367" spans="1:29">
      <c r="A1367">
        <v>52273</v>
      </c>
      <c r="B1367">
        <v>1366</v>
      </c>
      <c r="C1367">
        <v>304630</v>
      </c>
      <c r="D1367" t="s">
        <v>4235</v>
      </c>
      <c r="E1367" t="s">
        <v>4236</v>
      </c>
      <c r="G1367" t="e">
        <f>VLOOKUP($H1367,[1]BRT!$1:$1048576,1,0)</f>
        <v>#N/A</v>
      </c>
      <c r="H1367" t="s">
        <v>5283</v>
      </c>
      <c r="I1367">
        <v>37.877772999999998</v>
      </c>
      <c r="J1367">
        <v>-122.294815</v>
      </c>
      <c r="K1367">
        <v>1365</v>
      </c>
      <c r="L1367">
        <v>20</v>
      </c>
      <c r="M1367">
        <v>3</v>
      </c>
      <c r="N1367">
        <v>1</v>
      </c>
      <c r="O1367">
        <v>6</v>
      </c>
      <c r="P1367">
        <v>7</v>
      </c>
      <c r="Q1367" t="e">
        <f>VLOOKUP($A1367,'[1]SheltersALL_2.17.22'!$1:$1048576,6,0)</f>
        <v>#N/A</v>
      </c>
      <c r="R1367" t="str">
        <f>VLOOKUP($A1367, [1]FA21_Ridership!$1:$1048576,11, 0)</f>
        <v>BERKELEY</v>
      </c>
      <c r="S1367" t="str">
        <f>VLOOKUP($A1367, [1]FA21_Ridership!$1:$1048576,12, 0)</f>
        <v>ALAMEDA</v>
      </c>
      <c r="T1367">
        <f>VLOOKUP($A1367, [1]FA21_Ridership!$1:$1048576,13, 0)</f>
        <v>1</v>
      </c>
      <c r="U1367">
        <f t="shared" si="106"/>
        <v>140</v>
      </c>
      <c r="V1367" s="67">
        <f t="shared" si="105"/>
        <v>0.32300000000000001</v>
      </c>
      <c r="W1367">
        <v>0.40425499999999998</v>
      </c>
      <c r="X1367" s="67">
        <f t="shared" si="107"/>
        <v>0.126</v>
      </c>
      <c r="Y1367">
        <v>0.24220800000000001</v>
      </c>
      <c r="Z1367" s="67">
        <f t="shared" si="108"/>
        <v>0.55600000000000005</v>
      </c>
      <c r="AA1367">
        <f>VLOOKUP($C1367,[1]Disability!$1:$1048576,5,FALSE)</f>
        <v>0</v>
      </c>
      <c r="AB1367" s="67">
        <f t="shared" si="109"/>
        <v>0</v>
      </c>
      <c r="AC1367" t="e">
        <f>VLOOKUP($A1367,#REF!,9,FALSE)</f>
        <v>#REF!</v>
      </c>
    </row>
    <row r="1368" spans="1:29">
      <c r="A1368">
        <v>53052</v>
      </c>
      <c r="B1368">
        <v>1367</v>
      </c>
      <c r="C1368">
        <v>9908100</v>
      </c>
      <c r="D1368" t="s">
        <v>4235</v>
      </c>
      <c r="E1368" t="s">
        <v>4236</v>
      </c>
      <c r="G1368" t="e">
        <f>VLOOKUP($H1368,[1]BRT!$1:$1048576,1,0)</f>
        <v>#N/A</v>
      </c>
      <c r="H1368" t="s">
        <v>5284</v>
      </c>
      <c r="I1368">
        <v>37.81503</v>
      </c>
      <c r="J1368">
        <v>-122.2749</v>
      </c>
      <c r="K1368">
        <v>1439</v>
      </c>
      <c r="L1368">
        <v>23.4</v>
      </c>
      <c r="M1368">
        <v>2.5641025640000001</v>
      </c>
      <c r="N1368">
        <v>2</v>
      </c>
      <c r="O1368">
        <v>4</v>
      </c>
      <c r="P1368">
        <v>6</v>
      </c>
      <c r="Q1368" t="e">
        <f>VLOOKUP($A1368,'[1]SheltersALL_2.17.22'!$1:$1048576,6,0)</f>
        <v>#N/A</v>
      </c>
      <c r="R1368" t="str">
        <f>VLOOKUP($A1368, [1]FA21_Ridership!$1:$1048576,11, 0)</f>
        <v>OAKLAND</v>
      </c>
      <c r="S1368" t="str">
        <f>VLOOKUP($A1368, [1]FA21_Ridership!$1:$1048576,12, 0)</f>
        <v>ALAMEDA</v>
      </c>
      <c r="T1368">
        <f>VLOOKUP($A1368, [1]FA21_Ridership!$1:$1048576,13, 0)</f>
        <v>2</v>
      </c>
      <c r="U1368">
        <f t="shared" si="106"/>
        <v>140.39999999999998</v>
      </c>
      <c r="V1368" s="67">
        <f t="shared" si="105"/>
        <v>0.32800000000000001</v>
      </c>
      <c r="W1368">
        <v>0.74441199999999996</v>
      </c>
      <c r="X1368" s="67">
        <f t="shared" si="107"/>
        <v>0.47</v>
      </c>
      <c r="Y1368">
        <v>0.463557</v>
      </c>
      <c r="Z1368" s="67">
        <f t="shared" si="108"/>
        <v>0.82899999999999996</v>
      </c>
      <c r="AA1368">
        <f>VLOOKUP($C1368,[1]Disability!$1:$1048576,5,FALSE)</f>
        <v>2</v>
      </c>
      <c r="AB1368" s="67">
        <f t="shared" si="109"/>
        <v>0.91600000000000004</v>
      </c>
      <c r="AC1368" t="e">
        <f>VLOOKUP($A1368,#REF!,9,FALSE)</f>
        <v>#REF!</v>
      </c>
    </row>
    <row r="1369" spans="1:29">
      <c r="A1369">
        <v>55139</v>
      </c>
      <c r="B1369">
        <v>1368</v>
      </c>
      <c r="C1369">
        <v>1020360</v>
      </c>
      <c r="D1369" t="s">
        <v>4235</v>
      </c>
      <c r="E1369" t="s">
        <v>4236</v>
      </c>
      <c r="G1369" t="e">
        <f>VLOOKUP($H1369,[1]BRT!$1:$1048576,1,0)</f>
        <v>#N/A</v>
      </c>
      <c r="H1369" t="s">
        <v>5285</v>
      </c>
      <c r="I1369">
        <v>37.841909999999999</v>
      </c>
      <c r="J1369">
        <v>-122.26180600000001</v>
      </c>
      <c r="K1369">
        <v>1476</v>
      </c>
      <c r="L1369">
        <v>23.9</v>
      </c>
      <c r="M1369">
        <v>2.510460251</v>
      </c>
      <c r="N1369">
        <v>3</v>
      </c>
      <c r="O1369">
        <v>3</v>
      </c>
      <c r="P1369">
        <v>6</v>
      </c>
      <c r="Q1369" t="e">
        <f>VLOOKUP($A1369,'[1]SheltersALL_2.17.22'!$1:$1048576,6,0)</f>
        <v>#N/A</v>
      </c>
      <c r="R1369" t="str">
        <f>VLOOKUP($A1369, [1]FA21_Ridership!$1:$1048576,11, 0)</f>
        <v>OAKLAND</v>
      </c>
      <c r="S1369" t="str">
        <f>VLOOKUP($A1369, [1]FA21_Ridership!$1:$1048576,12, 0)</f>
        <v>ALAMEDA</v>
      </c>
      <c r="T1369">
        <f>VLOOKUP($A1369, [1]FA21_Ridership!$1:$1048576,13, 0)</f>
        <v>2</v>
      </c>
      <c r="U1369">
        <f t="shared" si="106"/>
        <v>143.39999999999998</v>
      </c>
      <c r="V1369" s="67">
        <f t="shared" si="105"/>
        <v>0.32800000000000001</v>
      </c>
      <c r="W1369">
        <v>0.59078299999999995</v>
      </c>
      <c r="X1369" s="67">
        <f t="shared" si="107"/>
        <v>0.27700000000000002</v>
      </c>
      <c r="Y1369">
        <v>0.199078</v>
      </c>
      <c r="Z1369" s="67">
        <f t="shared" si="108"/>
        <v>0.47499999999999998</v>
      </c>
      <c r="AA1369">
        <f>VLOOKUP($C1369,[1]Disability!$1:$1048576,5,FALSE)</f>
        <v>0</v>
      </c>
      <c r="AB1369" s="67">
        <f t="shared" si="109"/>
        <v>0</v>
      </c>
      <c r="AC1369" t="e">
        <f>VLOOKUP($A1369,#REF!,9,FALSE)</f>
        <v>#REF!</v>
      </c>
    </row>
    <row r="1370" spans="1:29">
      <c r="A1370">
        <v>52277</v>
      </c>
      <c r="B1370">
        <v>1369</v>
      </c>
      <c r="C1370">
        <v>1015180</v>
      </c>
      <c r="D1370" t="s">
        <v>4235</v>
      </c>
      <c r="E1370" t="s">
        <v>4236</v>
      </c>
      <c r="G1370" t="e">
        <f>VLOOKUP($H1370,[1]BRT!$1:$1048576,1,0)</f>
        <v>#N/A</v>
      </c>
      <c r="H1370" t="s">
        <v>5286</v>
      </c>
      <c r="I1370">
        <v>37.783231999999998</v>
      </c>
      <c r="J1370">
        <v>-122.188018</v>
      </c>
      <c r="K1370">
        <v>1475</v>
      </c>
      <c r="L1370">
        <v>18</v>
      </c>
      <c r="M1370">
        <v>3.3333333330000001</v>
      </c>
      <c r="N1370">
        <v>7</v>
      </c>
      <c r="O1370">
        <v>1</v>
      </c>
      <c r="P1370">
        <v>8</v>
      </c>
      <c r="Q1370" t="str">
        <f>VLOOKUP($A1370,'[1]SheltersALL_2.17.22'!$1:$1048576,6,0)</f>
        <v>Oakland</v>
      </c>
      <c r="R1370" t="str">
        <f>VLOOKUP($A1370, [1]FA21_Ridership!$1:$1048576,11, 0)</f>
        <v>OAKLAND</v>
      </c>
      <c r="S1370" t="str">
        <f>VLOOKUP($A1370, [1]FA21_Ridership!$1:$1048576,12, 0)</f>
        <v>ALAMEDA</v>
      </c>
      <c r="T1370">
        <f>VLOOKUP($A1370, [1]FA21_Ridership!$1:$1048576,13, 0)</f>
        <v>3</v>
      </c>
      <c r="U1370">
        <f t="shared" si="106"/>
        <v>144</v>
      </c>
      <c r="V1370" s="67">
        <f t="shared" si="105"/>
        <v>0.32800000000000001</v>
      </c>
      <c r="W1370">
        <v>0.67889900000000003</v>
      </c>
      <c r="X1370" s="67">
        <f t="shared" si="107"/>
        <v>0.374</v>
      </c>
      <c r="Y1370">
        <v>0.97560999999999998</v>
      </c>
      <c r="Z1370" s="67">
        <f t="shared" si="108"/>
        <v>0.999</v>
      </c>
      <c r="AA1370">
        <f>VLOOKUP($C1370,[1]Disability!$1:$1048576,5,FALSE)</f>
        <v>0</v>
      </c>
      <c r="AB1370" s="67">
        <f t="shared" si="109"/>
        <v>0</v>
      </c>
      <c r="AC1370" t="e">
        <f>VLOOKUP($A1370,#REF!,9,FALSE)</f>
        <v>#REF!</v>
      </c>
    </row>
    <row r="1371" spans="1:29">
      <c r="A1371">
        <v>55877</v>
      </c>
      <c r="B1371">
        <v>1370</v>
      </c>
      <c r="C1371">
        <v>1700350</v>
      </c>
      <c r="D1371" t="s">
        <v>4235</v>
      </c>
      <c r="E1371" t="s">
        <v>4236</v>
      </c>
      <c r="G1371" t="e">
        <f>VLOOKUP($H1371,[1]BRT!$1:$1048576,1,0)</f>
        <v>#N/A</v>
      </c>
      <c r="H1371" t="s">
        <v>4643</v>
      </c>
      <c r="I1371">
        <v>37.586601000000002</v>
      </c>
      <c r="J1371">
        <v>-122.02197099999999</v>
      </c>
      <c r="K1371">
        <v>1397</v>
      </c>
      <c r="L1371">
        <v>18</v>
      </c>
      <c r="M1371">
        <v>3.3333333330000001</v>
      </c>
      <c r="N1371">
        <v>6</v>
      </c>
      <c r="O1371">
        <v>2</v>
      </c>
      <c r="P1371">
        <v>8</v>
      </c>
      <c r="Q1371" t="e">
        <f>VLOOKUP($A1371,'[1]SheltersALL_2.17.22'!$1:$1048576,6,0)</f>
        <v>#N/A</v>
      </c>
      <c r="R1371" t="str">
        <f>VLOOKUP($A1371, [1]FA21_Ridership!$1:$1048576,11, 0)</f>
        <v>UNION CITY</v>
      </c>
      <c r="S1371" t="str">
        <f>VLOOKUP($A1371, [1]FA21_Ridership!$1:$1048576,12, 0)</f>
        <v>ALAMEDA</v>
      </c>
      <c r="T1371">
        <f>VLOOKUP($A1371, [1]FA21_Ridership!$1:$1048576,13, 0)</f>
        <v>9</v>
      </c>
      <c r="U1371">
        <f t="shared" si="106"/>
        <v>144</v>
      </c>
      <c r="V1371" s="67">
        <f t="shared" si="105"/>
        <v>0.32800000000000001</v>
      </c>
      <c r="W1371">
        <v>0.83855999999999997</v>
      </c>
      <c r="X1371" s="67">
        <f t="shared" si="107"/>
        <v>0.64300000000000002</v>
      </c>
      <c r="Y1371">
        <v>0.24284900000000001</v>
      </c>
      <c r="Z1371" s="67">
        <f t="shared" si="108"/>
        <v>0.55800000000000005</v>
      </c>
      <c r="AA1371">
        <f>VLOOKUP($C1371,[1]Disability!$1:$1048576,5,FALSE)</f>
        <v>0</v>
      </c>
      <c r="AB1371" s="67">
        <f t="shared" si="109"/>
        <v>0</v>
      </c>
      <c r="AC1371" t="e">
        <f>VLOOKUP($A1371,#REF!,9,FALSE)</f>
        <v>#REF!</v>
      </c>
    </row>
    <row r="1372" spans="1:29">
      <c r="A1372">
        <v>50915</v>
      </c>
      <c r="B1372">
        <v>1371</v>
      </c>
      <c r="C1372">
        <v>9901910</v>
      </c>
      <c r="D1372" t="s">
        <v>4235</v>
      </c>
      <c r="E1372" t="s">
        <v>4236</v>
      </c>
      <c r="G1372" t="e">
        <f>VLOOKUP($H1372,[1]BRT!$1:$1048576,1,0)</f>
        <v>#N/A</v>
      </c>
      <c r="H1372" t="s">
        <v>5287</v>
      </c>
      <c r="I1372">
        <v>37.549621999999999</v>
      </c>
      <c r="J1372">
        <v>-121.973776</v>
      </c>
      <c r="K1372">
        <v>960</v>
      </c>
      <c r="L1372">
        <v>36</v>
      </c>
      <c r="M1372">
        <v>1.6666666670000001</v>
      </c>
      <c r="N1372">
        <v>2</v>
      </c>
      <c r="O1372">
        <v>2</v>
      </c>
      <c r="P1372">
        <v>4</v>
      </c>
      <c r="Q1372" t="e">
        <f>VLOOKUP($A1372,'[1]SheltersALL_2.17.22'!$1:$1048576,6,0)</f>
        <v>#N/A</v>
      </c>
      <c r="R1372" t="str">
        <f>VLOOKUP($A1372, [1]FA21_Ridership!$1:$1048576,11, 0)</f>
        <v>FREMONT</v>
      </c>
      <c r="S1372" t="str">
        <f>VLOOKUP($A1372, [1]FA21_Ridership!$1:$1048576,12, 0)</f>
        <v>ALAMEDA</v>
      </c>
      <c r="T1372">
        <f>VLOOKUP($A1372, [1]FA21_Ridership!$1:$1048576,13, 0)</f>
        <v>5</v>
      </c>
      <c r="U1372">
        <f t="shared" si="106"/>
        <v>144</v>
      </c>
      <c r="V1372" s="67">
        <f t="shared" si="105"/>
        <v>0.32800000000000001</v>
      </c>
      <c r="W1372">
        <v>0.83722600000000003</v>
      </c>
      <c r="X1372" s="67">
        <f t="shared" si="107"/>
        <v>0.63800000000000001</v>
      </c>
      <c r="Y1372">
        <v>0.142958</v>
      </c>
      <c r="Z1372" s="67">
        <f t="shared" si="108"/>
        <v>0.34200000000000003</v>
      </c>
      <c r="AA1372">
        <f>VLOOKUP($C1372,[1]Disability!$1:$1048576,5,FALSE)</f>
        <v>1</v>
      </c>
      <c r="AB1372" s="67">
        <f t="shared" si="109"/>
        <v>0.72499999999999998</v>
      </c>
      <c r="AC1372" t="e">
        <f>VLOOKUP($A1372,#REF!,9,FALSE)</f>
        <v>#REF!</v>
      </c>
    </row>
    <row r="1373" spans="1:29">
      <c r="A1373">
        <v>51552</v>
      </c>
      <c r="B1373">
        <v>1372</v>
      </c>
      <c r="C1373">
        <v>1015280</v>
      </c>
      <c r="D1373" t="s">
        <v>4235</v>
      </c>
      <c r="E1373" t="s">
        <v>4236</v>
      </c>
      <c r="G1373" t="e">
        <f>VLOOKUP($H1373,[1]BRT!$1:$1048576,1,0)</f>
        <v>#N/A</v>
      </c>
      <c r="H1373" t="s">
        <v>5288</v>
      </c>
      <c r="I1373">
        <v>37.817221000000004</v>
      </c>
      <c r="J1373">
        <v>-122.252922</v>
      </c>
      <c r="K1373">
        <v>1174</v>
      </c>
      <c r="L1373">
        <v>18</v>
      </c>
      <c r="M1373">
        <v>3.3333333330000001</v>
      </c>
      <c r="N1373">
        <v>3</v>
      </c>
      <c r="O1373">
        <v>5</v>
      </c>
      <c r="P1373">
        <v>8</v>
      </c>
      <c r="Q1373" t="e">
        <f>VLOOKUP($A1373,'[1]SheltersALL_2.17.22'!$1:$1048576,6,0)</f>
        <v>#N/A</v>
      </c>
      <c r="R1373" t="str">
        <f>VLOOKUP($A1373, [1]FA21_Ridership!$1:$1048576,11, 0)</f>
        <v>OAKLAND</v>
      </c>
      <c r="S1373" t="str">
        <f>VLOOKUP($A1373, [1]FA21_Ridership!$1:$1048576,12, 0)</f>
        <v>ALAMEDA</v>
      </c>
      <c r="T1373">
        <f>VLOOKUP($A1373, [1]FA21_Ridership!$1:$1048576,13, 0)</f>
        <v>2</v>
      </c>
      <c r="U1373">
        <f t="shared" si="106"/>
        <v>144</v>
      </c>
      <c r="V1373" s="67">
        <f t="shared" si="105"/>
        <v>0.32800000000000001</v>
      </c>
      <c r="W1373">
        <v>0.61644900000000002</v>
      </c>
      <c r="X1373" s="67">
        <f t="shared" si="107"/>
        <v>0.308</v>
      </c>
      <c r="Y1373">
        <v>0.278248</v>
      </c>
      <c r="Z1373" s="67">
        <f t="shared" si="108"/>
        <v>0.60599999999999998</v>
      </c>
      <c r="AA1373">
        <f>VLOOKUP($C1373,[1]Disability!$1:$1048576,5,FALSE)</f>
        <v>0</v>
      </c>
      <c r="AB1373" s="67">
        <f t="shared" si="109"/>
        <v>0</v>
      </c>
      <c r="AC1373" t="e">
        <f>VLOOKUP($A1373,#REF!,9,FALSE)</f>
        <v>#REF!</v>
      </c>
    </row>
    <row r="1374" spans="1:29">
      <c r="A1374">
        <v>55088</v>
      </c>
      <c r="B1374">
        <v>1373</v>
      </c>
      <c r="C1374">
        <v>1007220</v>
      </c>
      <c r="D1374" t="s">
        <v>4235</v>
      </c>
      <c r="E1374" t="s">
        <v>4236</v>
      </c>
      <c r="G1374" t="e">
        <f>VLOOKUP($H1374,[1]BRT!$1:$1048576,1,0)</f>
        <v>#N/A</v>
      </c>
      <c r="H1374" t="s">
        <v>5289</v>
      </c>
      <c r="I1374">
        <v>37.802838999999999</v>
      </c>
      <c r="J1374">
        <v>-122.230642</v>
      </c>
      <c r="K1374">
        <v>1475</v>
      </c>
      <c r="L1374">
        <v>18</v>
      </c>
      <c r="M1374">
        <v>3.3333333330000001</v>
      </c>
      <c r="N1374">
        <v>3</v>
      </c>
      <c r="O1374">
        <v>5</v>
      </c>
      <c r="P1374">
        <v>8</v>
      </c>
      <c r="Q1374" t="e">
        <f>VLOOKUP($A1374,'[1]SheltersALL_2.17.22'!$1:$1048576,6,0)</f>
        <v>#N/A</v>
      </c>
      <c r="R1374" t="str">
        <f>VLOOKUP($A1374, [1]FA21_Ridership!$1:$1048576,11, 0)</f>
        <v>OAKLAND</v>
      </c>
      <c r="S1374" t="str">
        <f>VLOOKUP($A1374, [1]FA21_Ridership!$1:$1048576,12, 0)</f>
        <v>ALAMEDA</v>
      </c>
      <c r="T1374">
        <f>VLOOKUP($A1374, [1]FA21_Ridership!$1:$1048576,13, 0)</f>
        <v>2</v>
      </c>
      <c r="U1374">
        <f t="shared" si="106"/>
        <v>144</v>
      </c>
      <c r="V1374" s="67">
        <f t="shared" si="105"/>
        <v>0.32800000000000001</v>
      </c>
      <c r="W1374">
        <v>0.31068000000000001</v>
      </c>
      <c r="X1374" s="67">
        <f t="shared" si="107"/>
        <v>7.3999999999999996E-2</v>
      </c>
      <c r="Y1374">
        <v>8.3644999999999997E-2</v>
      </c>
      <c r="Z1374" s="67">
        <f t="shared" si="108"/>
        <v>0.19</v>
      </c>
      <c r="AA1374">
        <f>VLOOKUP($C1374,[1]Disability!$1:$1048576,5,FALSE)</f>
        <v>0</v>
      </c>
      <c r="AB1374" s="67">
        <f t="shared" si="109"/>
        <v>0</v>
      </c>
      <c r="AC1374" t="e">
        <f>VLOOKUP($A1374,#REF!,9,FALSE)</f>
        <v>#REF!</v>
      </c>
    </row>
    <row r="1375" spans="1:29">
      <c r="A1375">
        <v>51991</v>
      </c>
      <c r="B1375">
        <v>1374</v>
      </c>
      <c r="C1375">
        <v>1030420</v>
      </c>
      <c r="D1375" t="s">
        <v>4235</v>
      </c>
      <c r="E1375" t="s">
        <v>4236</v>
      </c>
      <c r="G1375" t="e">
        <f>VLOOKUP($H1375,[1]BRT!$1:$1048576,1,0)</f>
        <v>#N/A</v>
      </c>
      <c r="H1375" t="s">
        <v>5290</v>
      </c>
      <c r="I1375">
        <v>37.782626</v>
      </c>
      <c r="J1375">
        <v>-122.18803</v>
      </c>
      <c r="K1375">
        <v>1434</v>
      </c>
      <c r="L1375">
        <v>18</v>
      </c>
      <c r="M1375">
        <v>3.3333333330000001</v>
      </c>
      <c r="N1375">
        <v>1</v>
      </c>
      <c r="O1375">
        <v>7</v>
      </c>
      <c r="P1375">
        <v>8</v>
      </c>
      <c r="Q1375" t="e">
        <f>VLOOKUP($A1375,'[1]SheltersALL_2.17.22'!$1:$1048576,6,0)</f>
        <v>#N/A</v>
      </c>
      <c r="R1375" t="str">
        <f>VLOOKUP($A1375, [1]FA21_Ridership!$1:$1048576,11, 0)</f>
        <v>OAKLAND</v>
      </c>
      <c r="S1375" t="str">
        <f>VLOOKUP($A1375, [1]FA21_Ridership!$1:$1048576,12, 0)</f>
        <v>ALAMEDA</v>
      </c>
      <c r="T1375">
        <f>VLOOKUP($A1375, [1]FA21_Ridership!$1:$1048576,13, 0)</f>
        <v>3</v>
      </c>
      <c r="U1375">
        <f t="shared" si="106"/>
        <v>144</v>
      </c>
      <c r="V1375" s="67">
        <f t="shared" si="105"/>
        <v>0.32800000000000001</v>
      </c>
      <c r="W1375">
        <v>0.66978899999999997</v>
      </c>
      <c r="X1375" s="67">
        <f t="shared" si="107"/>
        <v>0.35899999999999999</v>
      </c>
      <c r="Y1375">
        <v>0.15573799999999999</v>
      </c>
      <c r="Z1375" s="67">
        <f t="shared" si="108"/>
        <v>0.375</v>
      </c>
      <c r="AA1375">
        <f>VLOOKUP($C1375,[1]Disability!$1:$1048576,5,FALSE)</f>
        <v>0</v>
      </c>
      <c r="AB1375" s="67">
        <f t="shared" si="109"/>
        <v>0</v>
      </c>
      <c r="AC1375" t="e">
        <f>VLOOKUP($A1375,#REF!,9,FALSE)</f>
        <v>#REF!</v>
      </c>
    </row>
    <row r="1376" spans="1:29">
      <c r="A1376">
        <v>55196</v>
      </c>
      <c r="B1376">
        <v>1375</v>
      </c>
      <c r="C1376">
        <v>901240</v>
      </c>
      <c r="D1376" t="s">
        <v>4235</v>
      </c>
      <c r="E1376" t="s">
        <v>4236</v>
      </c>
      <c r="G1376" t="e">
        <f>VLOOKUP($H1376,[1]BRT!$1:$1048576,1,0)</f>
        <v>#N/A</v>
      </c>
      <c r="H1376" t="s">
        <v>5291</v>
      </c>
      <c r="I1376">
        <v>37.540832999999999</v>
      </c>
      <c r="J1376">
        <v>-122.034029</v>
      </c>
      <c r="K1376">
        <v>1059</v>
      </c>
      <c r="L1376">
        <v>21</v>
      </c>
      <c r="M1376">
        <v>2.8571428569999999</v>
      </c>
      <c r="N1376">
        <v>3</v>
      </c>
      <c r="O1376">
        <v>4</v>
      </c>
      <c r="P1376">
        <v>7</v>
      </c>
      <c r="Q1376" t="e">
        <f>VLOOKUP($A1376,'[1]SheltersALL_2.17.22'!$1:$1048576,6,0)</f>
        <v>#N/A</v>
      </c>
      <c r="R1376" t="str">
        <f>VLOOKUP($A1376, [1]FA21_Ridership!$1:$1048576,11, 0)</f>
        <v>NEWARK</v>
      </c>
      <c r="S1376" t="str">
        <f>VLOOKUP($A1376, [1]FA21_Ridership!$1:$1048576,12, 0)</f>
        <v>ALAMEDA</v>
      </c>
      <c r="T1376">
        <f>VLOOKUP($A1376, [1]FA21_Ridership!$1:$1048576,13, 0)</f>
        <v>5</v>
      </c>
      <c r="U1376">
        <f t="shared" si="106"/>
        <v>147</v>
      </c>
      <c r="V1376" s="67">
        <f t="shared" si="105"/>
        <v>0.33</v>
      </c>
      <c r="W1376">
        <v>0.75136099999999995</v>
      </c>
      <c r="X1376" s="67">
        <f t="shared" si="107"/>
        <v>0.47799999999999998</v>
      </c>
      <c r="Y1376">
        <v>5.1422000000000002E-2</v>
      </c>
      <c r="Z1376" s="67">
        <f t="shared" si="108"/>
        <v>8.4000000000000005E-2</v>
      </c>
      <c r="AA1376">
        <f>VLOOKUP($C1376,[1]Disability!$1:$1048576,5,FALSE)</f>
        <v>0</v>
      </c>
      <c r="AB1376" s="67">
        <f t="shared" si="109"/>
        <v>0</v>
      </c>
      <c r="AC1376" t="e">
        <f>VLOOKUP($A1376,#REF!,9,FALSE)</f>
        <v>#REF!</v>
      </c>
    </row>
    <row r="1377" spans="1:29">
      <c r="A1377">
        <v>55320</v>
      </c>
      <c r="B1377">
        <v>1376</v>
      </c>
      <c r="C1377">
        <v>9802120</v>
      </c>
      <c r="D1377" t="s">
        <v>4235</v>
      </c>
      <c r="E1377" t="s">
        <v>4236</v>
      </c>
      <c r="G1377" t="e">
        <f>VLOOKUP($H1377,[1]BRT!$1:$1048576,1,0)</f>
        <v>#N/A</v>
      </c>
      <c r="H1377" t="s">
        <v>5292</v>
      </c>
      <c r="I1377">
        <v>37.684893000000002</v>
      </c>
      <c r="J1377">
        <v>-122.11687499999999</v>
      </c>
      <c r="K1377">
        <v>997</v>
      </c>
      <c r="L1377">
        <v>37</v>
      </c>
      <c r="M1377">
        <v>1.6216216219999999</v>
      </c>
      <c r="N1377">
        <v>2</v>
      </c>
      <c r="O1377">
        <v>2</v>
      </c>
      <c r="P1377">
        <v>4</v>
      </c>
      <c r="Q1377" t="e">
        <f>VLOOKUP($A1377,'[1]SheltersALL_2.17.22'!$1:$1048576,6,0)</f>
        <v>#N/A</v>
      </c>
      <c r="R1377" t="str">
        <f>VLOOKUP($A1377, [1]FA21_Ridership!$1:$1048576,11, 0)</f>
        <v>COUNTY-ALAMEDA</v>
      </c>
      <c r="S1377" t="str">
        <f>VLOOKUP($A1377, [1]FA21_Ridership!$1:$1048576,12, 0)</f>
        <v>ALAMEDA</v>
      </c>
      <c r="T1377">
        <f>VLOOKUP($A1377, [1]FA21_Ridership!$1:$1048576,13, 0)</f>
        <v>4</v>
      </c>
      <c r="U1377">
        <f t="shared" si="106"/>
        <v>148</v>
      </c>
      <c r="V1377" s="67">
        <f t="shared" si="105"/>
        <v>0.33</v>
      </c>
      <c r="W1377">
        <v>0.87685599999999997</v>
      </c>
      <c r="X1377" s="67">
        <f t="shared" si="107"/>
        <v>0.72599999999999998</v>
      </c>
      <c r="Y1377">
        <v>0.60519800000000001</v>
      </c>
      <c r="Z1377" s="67">
        <f t="shared" si="108"/>
        <v>0.93799999999999994</v>
      </c>
      <c r="AA1377">
        <f>VLOOKUP($C1377,[1]Disability!$1:$1048576,5,FALSE)</f>
        <v>0</v>
      </c>
      <c r="AB1377" s="67">
        <f t="shared" si="109"/>
        <v>0</v>
      </c>
      <c r="AC1377" t="e">
        <f>VLOOKUP($A1377,#REF!,9,FALSE)</f>
        <v>#REF!</v>
      </c>
    </row>
    <row r="1378" spans="1:29">
      <c r="A1378">
        <v>59359</v>
      </c>
      <c r="B1378">
        <v>1377</v>
      </c>
      <c r="C1378">
        <v>1002190</v>
      </c>
      <c r="D1378" t="s">
        <v>4235</v>
      </c>
      <c r="E1378" t="s">
        <v>4236</v>
      </c>
      <c r="G1378" t="e">
        <f>VLOOKUP($H1378,[1]BRT!$1:$1048576,1,0)</f>
        <v>#N/A</v>
      </c>
      <c r="H1378" t="s">
        <v>5293</v>
      </c>
      <c r="I1378">
        <v>37.792482999999997</v>
      </c>
      <c r="J1378">
        <v>-122.202623</v>
      </c>
      <c r="K1378">
        <v>1025</v>
      </c>
      <c r="L1378">
        <v>14.8</v>
      </c>
      <c r="M1378">
        <v>4.0540540539999999</v>
      </c>
      <c r="N1378">
        <v>3</v>
      </c>
      <c r="O1378">
        <v>7</v>
      </c>
      <c r="P1378">
        <v>10</v>
      </c>
      <c r="Q1378" t="e">
        <f>VLOOKUP($A1378,'[1]SheltersALL_2.17.22'!$1:$1048576,6,0)</f>
        <v>#N/A</v>
      </c>
      <c r="R1378" t="str">
        <f>VLOOKUP($A1378, [1]FA21_Ridership!$1:$1048576,11, 0)</f>
        <v>OAKLAND</v>
      </c>
      <c r="S1378" t="str">
        <f>VLOOKUP($A1378, [1]FA21_Ridership!$1:$1048576,12, 0)</f>
        <v>ALAMEDA</v>
      </c>
      <c r="T1378">
        <f>VLOOKUP($A1378, [1]FA21_Ridership!$1:$1048576,13, 0)</f>
        <v>3</v>
      </c>
      <c r="U1378">
        <f t="shared" si="106"/>
        <v>148</v>
      </c>
      <c r="V1378" s="67">
        <f t="shared" si="105"/>
        <v>0.33</v>
      </c>
      <c r="W1378">
        <v>0.94465299999999996</v>
      </c>
      <c r="X1378" s="67">
        <f t="shared" si="107"/>
        <v>0.88100000000000001</v>
      </c>
      <c r="Y1378">
        <v>0.23264499999999999</v>
      </c>
      <c r="Z1378" s="67">
        <f t="shared" si="108"/>
        <v>0.52500000000000002</v>
      </c>
      <c r="AA1378">
        <f>VLOOKUP($C1378,[1]Disability!$1:$1048576,5,FALSE)</f>
        <v>0</v>
      </c>
      <c r="AB1378" s="67">
        <f t="shared" si="109"/>
        <v>0</v>
      </c>
      <c r="AC1378" t="e">
        <f>VLOOKUP($A1378,#REF!,9,FALSE)</f>
        <v>#REF!</v>
      </c>
    </row>
    <row r="1379" spans="1:29">
      <c r="A1379">
        <v>56188</v>
      </c>
      <c r="B1379">
        <v>1378</v>
      </c>
      <c r="C1379">
        <v>1007330</v>
      </c>
      <c r="D1379" t="s">
        <v>4235</v>
      </c>
      <c r="E1379" t="s">
        <v>4236</v>
      </c>
      <c r="G1379" t="e">
        <f>VLOOKUP($H1379,[1]BRT!$1:$1048576,1,0)</f>
        <v>#N/A</v>
      </c>
      <c r="H1379" t="s">
        <v>5294</v>
      </c>
      <c r="I1379">
        <v>37.849147000000002</v>
      </c>
      <c r="J1379">
        <v>-122.252619</v>
      </c>
      <c r="K1379">
        <v>95</v>
      </c>
      <c r="L1379">
        <v>49.5</v>
      </c>
      <c r="M1379">
        <v>1.212121212</v>
      </c>
      <c r="N1379">
        <v>2</v>
      </c>
      <c r="O1379">
        <v>1</v>
      </c>
      <c r="P1379">
        <v>3</v>
      </c>
      <c r="Q1379" t="e">
        <f>VLOOKUP($A1379,'[1]SheltersALL_2.17.22'!$1:$1048576,6,0)</f>
        <v>#N/A</v>
      </c>
      <c r="R1379" t="str">
        <f>VLOOKUP($A1379, [1]FA21_Ridership!$1:$1048576,11, 0)</f>
        <v>OAKLAND</v>
      </c>
      <c r="S1379" t="str">
        <f>VLOOKUP($A1379, [1]FA21_Ridership!$1:$1048576,12, 0)</f>
        <v>ALAMEDA</v>
      </c>
      <c r="T1379">
        <f>VLOOKUP($A1379, [1]FA21_Ridership!$1:$1048576,13, 0)</f>
        <v>2</v>
      </c>
      <c r="U1379">
        <f t="shared" si="106"/>
        <v>148.5</v>
      </c>
      <c r="V1379" s="67">
        <f t="shared" si="105"/>
        <v>0.33100000000000002</v>
      </c>
      <c r="W1379">
        <v>0.30931999999999998</v>
      </c>
      <c r="X1379" s="67">
        <f t="shared" si="107"/>
        <v>7.3999999999999996E-2</v>
      </c>
      <c r="Y1379">
        <v>0.22012599999999999</v>
      </c>
      <c r="Z1379" s="67">
        <f t="shared" si="108"/>
        <v>0.505</v>
      </c>
      <c r="AA1379">
        <f>VLOOKUP($C1379,[1]Disability!$1:$1048576,5,FALSE)</f>
        <v>1</v>
      </c>
      <c r="AB1379" s="67">
        <f t="shared" si="109"/>
        <v>0.72499999999999998</v>
      </c>
      <c r="AC1379" t="e">
        <f>VLOOKUP($A1379,#REF!,9,FALSE)</f>
        <v>#REF!</v>
      </c>
    </row>
    <row r="1380" spans="1:29">
      <c r="A1380">
        <v>58820</v>
      </c>
      <c r="B1380">
        <v>1379</v>
      </c>
      <c r="C1380">
        <v>300850</v>
      </c>
      <c r="D1380" t="s">
        <v>4235</v>
      </c>
      <c r="E1380" t="s">
        <v>4236</v>
      </c>
      <c r="G1380" t="e">
        <f>VLOOKUP($H1380,[1]BRT!$1:$1048576,1,0)</f>
        <v>#N/A</v>
      </c>
      <c r="H1380" t="s">
        <v>5295</v>
      </c>
      <c r="I1380">
        <v>37.858142999999998</v>
      </c>
      <c r="J1380">
        <v>-122.24411499999999</v>
      </c>
      <c r="K1380">
        <v>95</v>
      </c>
      <c r="L1380">
        <v>49.5</v>
      </c>
      <c r="M1380">
        <v>1.212121212</v>
      </c>
      <c r="N1380">
        <v>1</v>
      </c>
      <c r="O1380">
        <v>2</v>
      </c>
      <c r="P1380">
        <v>3</v>
      </c>
      <c r="Q1380" t="e">
        <f>VLOOKUP($A1380,'[1]SheltersALL_2.17.22'!$1:$1048576,6,0)</f>
        <v>#N/A</v>
      </c>
      <c r="R1380" t="str">
        <f>VLOOKUP($A1380, [1]FA21_Ridership!$1:$1048576,11, 0)</f>
        <v>BERKELEY</v>
      </c>
      <c r="S1380" t="str">
        <f>VLOOKUP($A1380, [1]FA21_Ridership!$1:$1048576,12, 0)</f>
        <v>ALAMEDA</v>
      </c>
      <c r="T1380">
        <f>VLOOKUP($A1380, [1]FA21_Ridership!$1:$1048576,13, 0)</f>
        <v>2</v>
      </c>
      <c r="U1380">
        <f t="shared" si="106"/>
        <v>148.5</v>
      </c>
      <c r="V1380" s="67">
        <f t="shared" ref="V1380:V1443" si="110">_xlfn.PERCENTRANK.INC($U$2:$U$4161,U1380)</f>
        <v>0.33100000000000002</v>
      </c>
      <c r="W1380">
        <v>0.21487600000000001</v>
      </c>
      <c r="X1380" s="67">
        <f t="shared" si="107"/>
        <v>2.1000000000000001E-2</v>
      </c>
      <c r="Y1380">
        <v>0.16942099999999999</v>
      </c>
      <c r="Z1380" s="67">
        <f t="shared" si="108"/>
        <v>0.40500000000000003</v>
      </c>
      <c r="AA1380">
        <f>VLOOKUP($C1380,[1]Disability!$1:$1048576,5,FALSE)</f>
        <v>0</v>
      </c>
      <c r="AB1380" s="67">
        <f t="shared" si="109"/>
        <v>0</v>
      </c>
      <c r="AC1380" t="e">
        <f>VLOOKUP($A1380,#REF!,9,FALSE)</f>
        <v>#REF!</v>
      </c>
    </row>
    <row r="1381" spans="1:29">
      <c r="A1381">
        <v>55038</v>
      </c>
      <c r="B1381">
        <v>1380</v>
      </c>
      <c r="C1381">
        <v>1302610</v>
      </c>
      <c r="D1381" t="s">
        <v>4235</v>
      </c>
      <c r="E1381" t="s">
        <v>4236</v>
      </c>
      <c r="G1381" t="e">
        <f>VLOOKUP($H1381,[1]BRT!$1:$1048576,1,0)</f>
        <v>#N/A</v>
      </c>
      <c r="H1381" t="s">
        <v>5296</v>
      </c>
      <c r="I1381">
        <v>37.972591999999999</v>
      </c>
      <c r="J1381">
        <v>-122.326043</v>
      </c>
      <c r="K1381">
        <v>912</v>
      </c>
      <c r="L1381">
        <v>37.299999999999997</v>
      </c>
      <c r="M1381">
        <v>1.6085790879999999</v>
      </c>
      <c r="N1381">
        <v>0</v>
      </c>
      <c r="O1381">
        <v>4</v>
      </c>
      <c r="P1381">
        <v>4</v>
      </c>
      <c r="Q1381" t="e">
        <f>VLOOKUP($A1381,'[1]SheltersALL_2.17.22'!$1:$1048576,6,0)</f>
        <v>#N/A</v>
      </c>
      <c r="R1381" t="str">
        <f>VLOOKUP($A1381, [1]FA21_Ridership!$1:$1048576,11, 0)</f>
        <v>RICHMOND</v>
      </c>
      <c r="S1381" t="str">
        <f>VLOOKUP($A1381, [1]FA21_Ridership!$1:$1048576,12, 0)</f>
        <v>CONTRA COSTA</v>
      </c>
      <c r="T1381">
        <f>VLOOKUP($A1381, [1]FA21_Ridership!$1:$1048576,13, 0)</f>
        <v>1</v>
      </c>
      <c r="U1381">
        <f t="shared" si="106"/>
        <v>149.19999999999999</v>
      </c>
      <c r="V1381" s="67">
        <f t="shared" si="110"/>
        <v>0.33100000000000002</v>
      </c>
      <c r="W1381">
        <v>0.896845</v>
      </c>
      <c r="X1381" s="67">
        <f t="shared" si="107"/>
        <v>0.76500000000000001</v>
      </c>
      <c r="Y1381">
        <v>0.30218400000000001</v>
      </c>
      <c r="Z1381" s="67">
        <f t="shared" si="108"/>
        <v>0.64</v>
      </c>
      <c r="AA1381">
        <f>VLOOKUP($C1381,[1]Disability!$1:$1048576,5,FALSE)</f>
        <v>0</v>
      </c>
      <c r="AB1381" s="67">
        <f t="shared" si="109"/>
        <v>0</v>
      </c>
      <c r="AC1381" t="e">
        <f>VLOOKUP($A1381,#REF!,9,FALSE)</f>
        <v>#REF!</v>
      </c>
    </row>
    <row r="1382" spans="1:29">
      <c r="A1382">
        <v>52297</v>
      </c>
      <c r="B1382">
        <v>1381</v>
      </c>
      <c r="C1382">
        <v>305250</v>
      </c>
      <c r="D1382" t="s">
        <v>4235</v>
      </c>
      <c r="E1382" t="s">
        <v>4236</v>
      </c>
      <c r="G1382" t="e">
        <f>VLOOKUP($H1382,[1]BRT!$1:$1048576,1,0)</f>
        <v>#N/A</v>
      </c>
      <c r="H1382" t="s">
        <v>5297</v>
      </c>
      <c r="I1382">
        <v>37.885880999999998</v>
      </c>
      <c r="J1382">
        <v>-122.266644</v>
      </c>
      <c r="K1382">
        <v>630</v>
      </c>
      <c r="L1382">
        <v>30</v>
      </c>
      <c r="M1382">
        <v>2</v>
      </c>
      <c r="N1382">
        <v>5</v>
      </c>
      <c r="O1382">
        <v>0</v>
      </c>
      <c r="P1382">
        <v>5</v>
      </c>
      <c r="Q1382" t="e">
        <f>VLOOKUP($A1382,'[1]SheltersALL_2.17.22'!$1:$1048576,6,0)</f>
        <v>#N/A</v>
      </c>
      <c r="R1382" t="str">
        <f>VLOOKUP($A1382, [1]FA21_Ridership!$1:$1048576,11, 0)</f>
        <v>BERKELEY</v>
      </c>
      <c r="S1382" t="str">
        <f>VLOOKUP($A1382, [1]FA21_Ridership!$1:$1048576,12, 0)</f>
        <v>ALAMEDA</v>
      </c>
      <c r="T1382">
        <f>VLOOKUP($A1382, [1]FA21_Ridership!$1:$1048576,13, 0)</f>
        <v>1</v>
      </c>
      <c r="U1382">
        <f t="shared" si="106"/>
        <v>150</v>
      </c>
      <c r="V1382" s="67">
        <f t="shared" si="110"/>
        <v>0.33100000000000002</v>
      </c>
      <c r="W1382">
        <v>0.26484600000000003</v>
      </c>
      <c r="X1382" s="67">
        <f t="shared" si="107"/>
        <v>4.7E-2</v>
      </c>
      <c r="Y1382">
        <v>0.14607500000000001</v>
      </c>
      <c r="Z1382" s="67">
        <f t="shared" si="108"/>
        <v>0.34799999999999998</v>
      </c>
      <c r="AA1382">
        <f>VLOOKUP($C1382,[1]Disability!$1:$1048576,5,FALSE)</f>
        <v>0</v>
      </c>
      <c r="AB1382" s="67">
        <f t="shared" si="109"/>
        <v>0</v>
      </c>
      <c r="AC1382" t="e">
        <f>VLOOKUP($A1382,#REF!,9,FALSE)</f>
        <v>#REF!</v>
      </c>
    </row>
    <row r="1383" spans="1:29">
      <c r="A1383">
        <v>51625</v>
      </c>
      <c r="B1383">
        <v>1382</v>
      </c>
      <c r="C1383">
        <v>9903770</v>
      </c>
      <c r="D1383" t="s">
        <v>4235</v>
      </c>
      <c r="E1383" t="s">
        <v>4236</v>
      </c>
      <c r="G1383" t="e">
        <f>VLOOKUP($H1383,[1]BRT!$1:$1048576,1,0)</f>
        <v>#N/A</v>
      </c>
      <c r="H1383" t="s">
        <v>5298</v>
      </c>
      <c r="I1383">
        <v>37.916319000000001</v>
      </c>
      <c r="J1383">
        <v>-122.344506</v>
      </c>
      <c r="K1383">
        <v>721</v>
      </c>
      <c r="L1383">
        <v>30</v>
      </c>
      <c r="M1383">
        <v>2</v>
      </c>
      <c r="N1383">
        <v>5</v>
      </c>
      <c r="O1383">
        <v>0</v>
      </c>
      <c r="P1383">
        <v>5</v>
      </c>
      <c r="Q1383" t="e">
        <f>VLOOKUP($A1383,'[1]SheltersALL_2.17.22'!$1:$1048576,6,0)</f>
        <v>#N/A</v>
      </c>
      <c r="R1383" t="str">
        <f>VLOOKUP($A1383, [1]FA21_Ridership!$1:$1048576,11, 0)</f>
        <v>RICHMOND</v>
      </c>
      <c r="S1383" t="str">
        <f>VLOOKUP($A1383, [1]FA21_Ridership!$1:$1048576,12, 0)</f>
        <v>CONTRA COSTA</v>
      </c>
      <c r="T1383">
        <f>VLOOKUP($A1383, [1]FA21_Ridership!$1:$1048576,13, 0)</f>
        <v>1</v>
      </c>
      <c r="U1383">
        <f t="shared" si="106"/>
        <v>150</v>
      </c>
      <c r="V1383" s="67">
        <f t="shared" si="110"/>
        <v>0.33100000000000002</v>
      </c>
      <c r="W1383">
        <v>0.61509999999999998</v>
      </c>
      <c r="X1383" s="67">
        <f t="shared" si="107"/>
        <v>0.30599999999999999</v>
      </c>
      <c r="Y1383">
        <v>0.21310499999999999</v>
      </c>
      <c r="Z1383" s="67">
        <f t="shared" si="108"/>
        <v>0.49299999999999999</v>
      </c>
      <c r="AA1383">
        <f>VLOOKUP($C1383,[1]Disability!$1:$1048576,5,FALSE)</f>
        <v>0</v>
      </c>
      <c r="AB1383" s="67">
        <f t="shared" si="109"/>
        <v>0</v>
      </c>
      <c r="AC1383" t="e">
        <f>VLOOKUP($A1383,#REF!,9,FALSE)</f>
        <v>#REF!</v>
      </c>
    </row>
    <row r="1384" spans="1:29">
      <c r="A1384">
        <v>51433</v>
      </c>
      <c r="B1384">
        <v>1383</v>
      </c>
      <c r="C1384">
        <v>1302960</v>
      </c>
      <c r="D1384" t="s">
        <v>4235</v>
      </c>
      <c r="E1384" t="s">
        <v>4236</v>
      </c>
      <c r="G1384" t="e">
        <f>VLOOKUP($H1384,[1]BRT!$1:$1048576,1,0)</f>
        <v>#N/A</v>
      </c>
      <c r="H1384" t="s">
        <v>5299</v>
      </c>
      <c r="I1384">
        <v>37.915927000000003</v>
      </c>
      <c r="J1384">
        <v>-122.347032</v>
      </c>
      <c r="K1384">
        <v>721</v>
      </c>
      <c r="L1384">
        <v>30</v>
      </c>
      <c r="M1384">
        <v>2</v>
      </c>
      <c r="N1384">
        <v>5</v>
      </c>
      <c r="O1384">
        <v>0</v>
      </c>
      <c r="P1384">
        <v>5</v>
      </c>
      <c r="Q1384" t="e">
        <f>VLOOKUP($A1384,'[1]SheltersALL_2.17.22'!$1:$1048576,6,0)</f>
        <v>#N/A</v>
      </c>
      <c r="R1384" t="str">
        <f>VLOOKUP($A1384, [1]FA21_Ridership!$1:$1048576,11, 0)</f>
        <v>RICHMOND</v>
      </c>
      <c r="S1384" t="str">
        <f>VLOOKUP($A1384, [1]FA21_Ridership!$1:$1048576,12, 0)</f>
        <v>CONTRA COSTA</v>
      </c>
      <c r="T1384">
        <f>VLOOKUP($A1384, [1]FA21_Ridership!$1:$1048576,13, 0)</f>
        <v>1</v>
      </c>
      <c r="U1384">
        <f t="shared" si="106"/>
        <v>150</v>
      </c>
      <c r="V1384" s="67">
        <f t="shared" si="110"/>
        <v>0.33100000000000002</v>
      </c>
      <c r="W1384">
        <v>0.61509999999999998</v>
      </c>
      <c r="X1384" s="67">
        <f t="shared" si="107"/>
        <v>0.30599999999999999</v>
      </c>
      <c r="Y1384">
        <v>0.21310499999999999</v>
      </c>
      <c r="Z1384" s="67">
        <f t="shared" si="108"/>
        <v>0.49299999999999999</v>
      </c>
      <c r="AA1384">
        <f>VLOOKUP($C1384,[1]Disability!$1:$1048576,5,FALSE)</f>
        <v>0</v>
      </c>
      <c r="AB1384" s="67">
        <f t="shared" si="109"/>
        <v>0</v>
      </c>
      <c r="AC1384" t="e">
        <f>VLOOKUP($A1384,#REF!,9,FALSE)</f>
        <v>#REF!</v>
      </c>
    </row>
    <row r="1385" spans="1:29">
      <c r="A1385">
        <v>55796</v>
      </c>
      <c r="B1385">
        <v>1384</v>
      </c>
      <c r="C1385">
        <v>802750</v>
      </c>
      <c r="D1385" t="s">
        <v>4235</v>
      </c>
      <c r="E1385" t="s">
        <v>4236</v>
      </c>
      <c r="G1385" t="e">
        <f>VLOOKUP($H1385,[1]BRT!$1:$1048576,1,0)</f>
        <v>#N/A</v>
      </c>
      <c r="H1385" t="s">
        <v>5300</v>
      </c>
      <c r="I1385">
        <v>37.611978999999998</v>
      </c>
      <c r="J1385">
        <v>-122.054695</v>
      </c>
      <c r="K1385">
        <v>990</v>
      </c>
      <c r="L1385">
        <v>30</v>
      </c>
      <c r="M1385">
        <v>2</v>
      </c>
      <c r="N1385">
        <v>5</v>
      </c>
      <c r="O1385">
        <v>0</v>
      </c>
      <c r="P1385">
        <v>5</v>
      </c>
      <c r="Q1385" t="e">
        <f>VLOOKUP($A1385,'[1]SheltersALL_2.17.22'!$1:$1048576,6,0)</f>
        <v>#N/A</v>
      </c>
      <c r="R1385" t="str">
        <f>VLOOKUP($A1385, [1]FA21_Ridership!$1:$1048576,11, 0)</f>
        <v>HAYWARD</v>
      </c>
      <c r="S1385" t="str">
        <f>VLOOKUP($A1385, [1]FA21_Ridership!$1:$1048576,12, 0)</f>
        <v>ALAMEDA</v>
      </c>
      <c r="T1385">
        <f>VLOOKUP($A1385, [1]FA21_Ridership!$1:$1048576,13, 0)</f>
        <v>4</v>
      </c>
      <c r="U1385">
        <f t="shared" si="106"/>
        <v>150</v>
      </c>
      <c r="V1385" s="67">
        <f t="shared" si="110"/>
        <v>0.33100000000000002</v>
      </c>
      <c r="W1385">
        <v>0.75361400000000001</v>
      </c>
      <c r="X1385" s="67">
        <f t="shared" si="107"/>
        <v>0.48</v>
      </c>
      <c r="Y1385">
        <v>0.15021999999999999</v>
      </c>
      <c r="Z1385" s="67">
        <f t="shared" si="108"/>
        <v>0.35899999999999999</v>
      </c>
      <c r="AA1385">
        <f>VLOOKUP($C1385,[1]Disability!$1:$1048576,5,FALSE)</f>
        <v>0</v>
      </c>
      <c r="AB1385" s="67">
        <f t="shared" si="109"/>
        <v>0</v>
      </c>
      <c r="AC1385" t="e">
        <f>VLOOKUP($A1385,#REF!,9,FALSE)</f>
        <v>#REF!</v>
      </c>
    </row>
    <row r="1386" spans="1:29">
      <c r="A1386">
        <v>53005</v>
      </c>
      <c r="B1386">
        <v>1385</v>
      </c>
      <c r="C1386">
        <v>304640</v>
      </c>
      <c r="D1386" t="s">
        <v>4235</v>
      </c>
      <c r="E1386" t="s">
        <v>4236</v>
      </c>
      <c r="G1386" t="e">
        <f>VLOOKUP($H1386,[1]BRT!$1:$1048576,1,0)</f>
        <v>#N/A</v>
      </c>
      <c r="H1386" t="s">
        <v>5283</v>
      </c>
      <c r="I1386">
        <v>37.877324000000002</v>
      </c>
      <c r="J1386">
        <v>-122.294932</v>
      </c>
      <c r="K1386">
        <v>1448</v>
      </c>
      <c r="L1386">
        <v>25</v>
      </c>
      <c r="M1386">
        <v>2.4</v>
      </c>
      <c r="N1386">
        <v>5</v>
      </c>
      <c r="O1386">
        <v>1</v>
      </c>
      <c r="P1386">
        <v>6</v>
      </c>
      <c r="Q1386" t="e">
        <f>VLOOKUP($A1386,'[1]SheltersALL_2.17.22'!$1:$1048576,6,0)</f>
        <v>#N/A</v>
      </c>
      <c r="R1386" t="str">
        <f>VLOOKUP($A1386, [1]FA21_Ridership!$1:$1048576,11, 0)</f>
        <v>BERKELEY</v>
      </c>
      <c r="S1386" t="str">
        <f>VLOOKUP($A1386, [1]FA21_Ridership!$1:$1048576,12, 0)</f>
        <v>ALAMEDA</v>
      </c>
      <c r="T1386">
        <f>VLOOKUP($A1386, [1]FA21_Ridership!$1:$1048576,13, 0)</f>
        <v>1</v>
      </c>
      <c r="U1386">
        <f t="shared" si="106"/>
        <v>150</v>
      </c>
      <c r="V1386" s="67">
        <f t="shared" si="110"/>
        <v>0.33100000000000002</v>
      </c>
      <c r="W1386">
        <v>0.53503900000000004</v>
      </c>
      <c r="X1386" s="67">
        <f t="shared" si="107"/>
        <v>0.22900000000000001</v>
      </c>
      <c r="Y1386">
        <v>0.10985300000000001</v>
      </c>
      <c r="Z1386" s="67">
        <f t="shared" si="108"/>
        <v>0.27500000000000002</v>
      </c>
      <c r="AA1386">
        <f>VLOOKUP($C1386,[1]Disability!$1:$1048576,5,FALSE)</f>
        <v>0</v>
      </c>
      <c r="AB1386" s="67">
        <f t="shared" si="109"/>
        <v>0</v>
      </c>
      <c r="AC1386" t="e">
        <f>VLOOKUP($A1386,#REF!,9,FALSE)</f>
        <v>#REF!</v>
      </c>
    </row>
    <row r="1387" spans="1:29">
      <c r="A1387">
        <v>54844</v>
      </c>
      <c r="B1387">
        <v>1386</v>
      </c>
      <c r="C1387">
        <v>1010960</v>
      </c>
      <c r="D1387" t="s">
        <v>4235</v>
      </c>
      <c r="E1387" t="s">
        <v>4236</v>
      </c>
      <c r="G1387" t="e">
        <f>VLOOKUP($H1387,[1]BRT!$1:$1048576,1,0)</f>
        <v>#N/A</v>
      </c>
      <c r="H1387" t="s">
        <v>5301</v>
      </c>
      <c r="I1387">
        <v>37.796881999999997</v>
      </c>
      <c r="J1387">
        <v>-122.217624</v>
      </c>
      <c r="K1387">
        <v>1113</v>
      </c>
      <c r="L1387">
        <v>15</v>
      </c>
      <c r="M1387">
        <v>4</v>
      </c>
      <c r="N1387">
        <v>8</v>
      </c>
      <c r="O1387">
        <v>2</v>
      </c>
      <c r="P1387">
        <v>10</v>
      </c>
      <c r="Q1387" t="e">
        <f>VLOOKUP($A1387,'[1]SheltersALL_2.17.22'!$1:$1048576,6,0)</f>
        <v>#N/A</v>
      </c>
      <c r="R1387" t="str">
        <f>VLOOKUP($A1387, [1]FA21_Ridership!$1:$1048576,11, 0)</f>
        <v>OAKLAND</v>
      </c>
      <c r="S1387" t="str">
        <f>VLOOKUP($A1387, [1]FA21_Ridership!$1:$1048576,12, 0)</f>
        <v>ALAMEDA</v>
      </c>
      <c r="T1387">
        <f>VLOOKUP($A1387, [1]FA21_Ridership!$1:$1048576,13, 0)</f>
        <v>2</v>
      </c>
      <c r="U1387">
        <f t="shared" si="106"/>
        <v>150</v>
      </c>
      <c r="V1387" s="67">
        <f t="shared" si="110"/>
        <v>0.33100000000000002</v>
      </c>
      <c r="W1387">
        <v>0.496226</v>
      </c>
      <c r="X1387" s="67">
        <f t="shared" si="107"/>
        <v>0.192</v>
      </c>
      <c r="Y1387">
        <v>0.26766600000000002</v>
      </c>
      <c r="Z1387" s="67">
        <f t="shared" si="108"/>
        <v>0.59699999999999998</v>
      </c>
      <c r="AA1387">
        <f>VLOOKUP($C1387,[1]Disability!$1:$1048576,5,FALSE)</f>
        <v>0</v>
      </c>
      <c r="AB1387" s="67">
        <f t="shared" si="109"/>
        <v>0</v>
      </c>
      <c r="AC1387" t="e">
        <f>VLOOKUP($A1387,#REF!,9,FALSE)</f>
        <v>#REF!</v>
      </c>
    </row>
    <row r="1388" spans="1:29">
      <c r="A1388">
        <v>58089</v>
      </c>
      <c r="B1388">
        <v>1387</v>
      </c>
      <c r="C1388">
        <v>302680</v>
      </c>
      <c r="D1388" t="s">
        <v>4235</v>
      </c>
      <c r="E1388" t="s">
        <v>4236</v>
      </c>
      <c r="G1388" t="e">
        <f>VLOOKUP($H1388,[1]BRT!$1:$1048576,1,0)</f>
        <v>#N/A</v>
      </c>
      <c r="H1388" t="s">
        <v>5302</v>
      </c>
      <c r="I1388">
        <v>37.880161999999999</v>
      </c>
      <c r="J1388">
        <v>-122.29707999999999</v>
      </c>
      <c r="K1388">
        <v>1018</v>
      </c>
      <c r="L1388">
        <v>30</v>
      </c>
      <c r="M1388">
        <v>2</v>
      </c>
      <c r="N1388">
        <v>4</v>
      </c>
      <c r="O1388">
        <v>1</v>
      </c>
      <c r="P1388">
        <v>5</v>
      </c>
      <c r="Q1388" t="e">
        <f>VLOOKUP($A1388,'[1]SheltersALL_2.17.22'!$1:$1048576,6,0)</f>
        <v>#N/A</v>
      </c>
      <c r="R1388" t="str">
        <f>VLOOKUP($A1388, [1]FA21_Ridership!$1:$1048576,11, 0)</f>
        <v>BERKELEY</v>
      </c>
      <c r="S1388" t="str">
        <f>VLOOKUP($A1388, [1]FA21_Ridership!$1:$1048576,12, 0)</f>
        <v>ALAMEDA</v>
      </c>
      <c r="T1388">
        <f>VLOOKUP($A1388, [1]FA21_Ridership!$1:$1048576,13, 0)</f>
        <v>1</v>
      </c>
      <c r="U1388">
        <f t="shared" si="106"/>
        <v>150</v>
      </c>
      <c r="V1388" s="67">
        <f t="shared" si="110"/>
        <v>0.33100000000000002</v>
      </c>
      <c r="W1388">
        <v>0.472881</v>
      </c>
      <c r="X1388" s="67">
        <f t="shared" si="107"/>
        <v>0.17</v>
      </c>
      <c r="Y1388">
        <v>0.47478300000000001</v>
      </c>
      <c r="Z1388" s="67">
        <f t="shared" si="108"/>
        <v>0.84499999999999997</v>
      </c>
      <c r="AA1388">
        <f>VLOOKUP($C1388,[1]Disability!$1:$1048576,5,FALSE)</f>
        <v>0</v>
      </c>
      <c r="AB1388" s="67">
        <f t="shared" si="109"/>
        <v>0</v>
      </c>
      <c r="AC1388" t="e">
        <f>VLOOKUP($A1388,#REF!,9,FALSE)</f>
        <v>#REF!</v>
      </c>
    </row>
    <row r="1389" spans="1:29">
      <c r="A1389">
        <v>55793</v>
      </c>
      <c r="B1389">
        <v>1388</v>
      </c>
      <c r="C1389">
        <v>802710</v>
      </c>
      <c r="D1389" t="s">
        <v>4235</v>
      </c>
      <c r="E1389" t="s">
        <v>4236</v>
      </c>
      <c r="G1389" t="e">
        <f>VLOOKUP($H1389,[1]BRT!$1:$1048576,1,0)</f>
        <v>#N/A</v>
      </c>
      <c r="H1389" t="s">
        <v>4858</v>
      </c>
      <c r="I1389">
        <v>37.608396999999997</v>
      </c>
      <c r="J1389">
        <v>-122.054727</v>
      </c>
      <c r="K1389">
        <v>990</v>
      </c>
      <c r="L1389">
        <v>30</v>
      </c>
      <c r="M1389">
        <v>2</v>
      </c>
      <c r="N1389">
        <v>4</v>
      </c>
      <c r="O1389">
        <v>1</v>
      </c>
      <c r="P1389">
        <v>5</v>
      </c>
      <c r="Q1389" t="e">
        <f>VLOOKUP($A1389,'[1]SheltersALL_2.17.22'!$1:$1048576,6,0)</f>
        <v>#N/A</v>
      </c>
      <c r="R1389" t="str">
        <f>VLOOKUP($A1389, [1]FA21_Ridership!$1:$1048576,11, 0)</f>
        <v>HAYWARD</v>
      </c>
      <c r="S1389" t="str">
        <f>VLOOKUP($A1389, [1]FA21_Ridership!$1:$1048576,12, 0)</f>
        <v>ALAMEDA</v>
      </c>
      <c r="T1389">
        <f>VLOOKUP($A1389, [1]FA21_Ridership!$1:$1048576,13, 0)</f>
        <v>4</v>
      </c>
      <c r="U1389">
        <f t="shared" si="106"/>
        <v>150</v>
      </c>
      <c r="V1389" s="67">
        <f t="shared" si="110"/>
        <v>0.33100000000000002</v>
      </c>
      <c r="W1389">
        <v>0.75361400000000001</v>
      </c>
      <c r="X1389" s="67">
        <f t="shared" si="107"/>
        <v>0.48</v>
      </c>
      <c r="Y1389">
        <v>0.15021999999999999</v>
      </c>
      <c r="Z1389" s="67">
        <f t="shared" si="108"/>
        <v>0.35899999999999999</v>
      </c>
      <c r="AA1389">
        <f>VLOOKUP($C1389,[1]Disability!$1:$1048576,5,FALSE)</f>
        <v>0</v>
      </c>
      <c r="AB1389" s="67">
        <f t="shared" si="109"/>
        <v>0</v>
      </c>
      <c r="AC1389" t="e">
        <f>VLOOKUP($A1389,#REF!,9,FALSE)</f>
        <v>#REF!</v>
      </c>
    </row>
    <row r="1390" spans="1:29">
      <c r="A1390">
        <v>55945</v>
      </c>
      <c r="B1390">
        <v>1389</v>
      </c>
      <c r="C1390">
        <v>1000750</v>
      </c>
      <c r="D1390" t="s">
        <v>4235</v>
      </c>
      <c r="E1390" t="s">
        <v>4236</v>
      </c>
      <c r="G1390" t="e">
        <f>VLOOKUP($H1390,[1]BRT!$1:$1048576,1,0)</f>
        <v>#N/A</v>
      </c>
      <c r="H1390" t="s">
        <v>5191</v>
      </c>
      <c r="I1390">
        <v>37.795470999999999</v>
      </c>
      <c r="J1390">
        <v>-122.236671</v>
      </c>
      <c r="K1390">
        <v>960</v>
      </c>
      <c r="L1390">
        <v>30</v>
      </c>
      <c r="M1390">
        <v>2</v>
      </c>
      <c r="N1390">
        <v>4</v>
      </c>
      <c r="O1390">
        <v>1</v>
      </c>
      <c r="P1390">
        <v>5</v>
      </c>
      <c r="Q1390" t="e">
        <f>VLOOKUP($A1390,'[1]SheltersALL_2.17.22'!$1:$1048576,6,0)</f>
        <v>#N/A</v>
      </c>
      <c r="R1390" t="str">
        <f>VLOOKUP($A1390, [1]FA21_Ridership!$1:$1048576,11, 0)</f>
        <v>OAKLAND</v>
      </c>
      <c r="S1390" t="str">
        <f>VLOOKUP($A1390, [1]FA21_Ridership!$1:$1048576,12, 0)</f>
        <v>ALAMEDA</v>
      </c>
      <c r="T1390">
        <f>VLOOKUP($A1390, [1]FA21_Ridership!$1:$1048576,13, 0)</f>
        <v>2</v>
      </c>
      <c r="U1390">
        <f t="shared" si="106"/>
        <v>150</v>
      </c>
      <c r="V1390" s="67">
        <f t="shared" si="110"/>
        <v>0.33100000000000002</v>
      </c>
      <c r="W1390">
        <v>0.90633600000000003</v>
      </c>
      <c r="X1390" s="67">
        <f t="shared" si="107"/>
        <v>0.78600000000000003</v>
      </c>
      <c r="Y1390">
        <v>0.672176</v>
      </c>
      <c r="Z1390" s="67">
        <f t="shared" si="108"/>
        <v>0.97099999999999997</v>
      </c>
      <c r="AA1390">
        <f>VLOOKUP($C1390,[1]Disability!$1:$1048576,5,FALSE)</f>
        <v>0</v>
      </c>
      <c r="AB1390" s="67">
        <f t="shared" si="109"/>
        <v>0</v>
      </c>
      <c r="AC1390" t="e">
        <f>VLOOKUP($A1390,#REF!,9,FALSE)</f>
        <v>#REF!</v>
      </c>
    </row>
    <row r="1391" spans="1:29">
      <c r="A1391">
        <v>57887</v>
      </c>
      <c r="B1391">
        <v>1390</v>
      </c>
      <c r="C1391">
        <v>303250</v>
      </c>
      <c r="D1391" t="s">
        <v>4235</v>
      </c>
      <c r="E1391" t="s">
        <v>4236</v>
      </c>
      <c r="G1391" t="e">
        <f>VLOOKUP($H1391,[1]BRT!$1:$1048576,1,0)</f>
        <v>#N/A</v>
      </c>
      <c r="H1391" t="s">
        <v>5303</v>
      </c>
      <c r="I1391">
        <v>37.881563</v>
      </c>
      <c r="J1391">
        <v>-122.282045</v>
      </c>
      <c r="K1391">
        <v>1018</v>
      </c>
      <c r="L1391">
        <v>30</v>
      </c>
      <c r="M1391">
        <v>2</v>
      </c>
      <c r="N1391">
        <v>4</v>
      </c>
      <c r="O1391">
        <v>1</v>
      </c>
      <c r="P1391">
        <v>5</v>
      </c>
      <c r="Q1391" t="str">
        <f>VLOOKUP($A1391,'[1]SheltersALL_2.17.22'!$1:$1048576,6,0)</f>
        <v>Berkeley</v>
      </c>
      <c r="R1391" t="str">
        <f>VLOOKUP($A1391, [1]FA21_Ridership!$1:$1048576,11, 0)</f>
        <v>BERKELEY</v>
      </c>
      <c r="S1391" t="str">
        <f>VLOOKUP($A1391, [1]FA21_Ridership!$1:$1048576,12, 0)</f>
        <v>ALAMEDA</v>
      </c>
      <c r="T1391">
        <f>VLOOKUP($A1391, [1]FA21_Ridership!$1:$1048576,13, 0)</f>
        <v>1</v>
      </c>
      <c r="U1391">
        <f t="shared" si="106"/>
        <v>150</v>
      </c>
      <c r="V1391" s="67">
        <f t="shared" si="110"/>
        <v>0.33100000000000002</v>
      </c>
      <c r="W1391">
        <v>0.26646999999999998</v>
      </c>
      <c r="X1391" s="67">
        <f t="shared" si="107"/>
        <v>4.9000000000000002E-2</v>
      </c>
      <c r="Y1391">
        <v>0.117589</v>
      </c>
      <c r="Z1391" s="67">
        <f t="shared" si="108"/>
        <v>0.3</v>
      </c>
      <c r="AA1391">
        <f>VLOOKUP($C1391,[1]Disability!$1:$1048576,5,FALSE)</f>
        <v>0</v>
      </c>
      <c r="AB1391" s="67">
        <f t="shared" si="109"/>
        <v>0</v>
      </c>
      <c r="AC1391" t="e">
        <f>VLOOKUP($A1391,#REF!,9,FALSE)</f>
        <v>#REF!</v>
      </c>
    </row>
    <row r="1392" spans="1:29">
      <c r="A1392">
        <v>50166</v>
      </c>
      <c r="B1392">
        <v>1391</v>
      </c>
      <c r="C1392">
        <v>1300680</v>
      </c>
      <c r="D1392" t="s">
        <v>4235</v>
      </c>
      <c r="E1392" t="s">
        <v>4236</v>
      </c>
      <c r="G1392" t="e">
        <f>VLOOKUP($H1392,[1]BRT!$1:$1048576,1,0)</f>
        <v>#N/A</v>
      </c>
      <c r="H1392" t="s">
        <v>5304</v>
      </c>
      <c r="I1392">
        <v>37.935327000000001</v>
      </c>
      <c r="J1392">
        <v>-122.32467699999999</v>
      </c>
      <c r="K1392">
        <v>630</v>
      </c>
      <c r="L1392">
        <v>30</v>
      </c>
      <c r="M1392">
        <v>2</v>
      </c>
      <c r="N1392">
        <v>4</v>
      </c>
      <c r="O1392">
        <v>1</v>
      </c>
      <c r="P1392">
        <v>5</v>
      </c>
      <c r="Q1392" t="e">
        <f>VLOOKUP($A1392,'[1]SheltersALL_2.17.22'!$1:$1048576,6,0)</f>
        <v>#N/A</v>
      </c>
      <c r="R1392" t="str">
        <f>VLOOKUP($A1392, [1]FA21_Ridership!$1:$1048576,11, 0)</f>
        <v>RICHMOND</v>
      </c>
      <c r="S1392" t="str">
        <f>VLOOKUP($A1392, [1]FA21_Ridership!$1:$1048576,12, 0)</f>
        <v>CONTRA COSTA</v>
      </c>
      <c r="T1392">
        <f>VLOOKUP($A1392, [1]FA21_Ridership!$1:$1048576,13, 0)</f>
        <v>1</v>
      </c>
      <c r="U1392">
        <f t="shared" si="106"/>
        <v>150</v>
      </c>
      <c r="V1392" s="67">
        <f t="shared" si="110"/>
        <v>0.33100000000000002</v>
      </c>
      <c r="W1392">
        <v>0.47675800000000002</v>
      </c>
      <c r="X1392" s="67">
        <f t="shared" si="107"/>
        <v>0.17699999999999999</v>
      </c>
      <c r="Y1392">
        <v>0.11680599999999999</v>
      </c>
      <c r="Z1392" s="67">
        <f t="shared" si="108"/>
        <v>0.28999999999999998</v>
      </c>
      <c r="AA1392">
        <f>VLOOKUP($C1392,[1]Disability!$1:$1048576,5,FALSE)</f>
        <v>0</v>
      </c>
      <c r="AB1392" s="67">
        <f t="shared" si="109"/>
        <v>0</v>
      </c>
      <c r="AC1392" t="e">
        <f>VLOOKUP($A1392,#REF!,9,FALSE)</f>
        <v>#REF!</v>
      </c>
    </row>
    <row r="1393" spans="1:29">
      <c r="A1393">
        <v>54120</v>
      </c>
      <c r="B1393">
        <v>1392</v>
      </c>
      <c r="C1393">
        <v>303950</v>
      </c>
      <c r="D1393" t="s">
        <v>4235</v>
      </c>
      <c r="E1393" t="s">
        <v>4236</v>
      </c>
      <c r="G1393" t="e">
        <f>VLOOKUP($H1393,[1]BRT!$1:$1048576,1,0)</f>
        <v>#N/A</v>
      </c>
      <c r="H1393" t="s">
        <v>5305</v>
      </c>
      <c r="I1393">
        <v>37.880325999999997</v>
      </c>
      <c r="J1393">
        <v>-122.267127</v>
      </c>
      <c r="K1393">
        <v>630</v>
      </c>
      <c r="L1393">
        <v>30</v>
      </c>
      <c r="M1393">
        <v>2</v>
      </c>
      <c r="N1393">
        <v>4</v>
      </c>
      <c r="O1393">
        <v>1</v>
      </c>
      <c r="P1393">
        <v>5</v>
      </c>
      <c r="Q1393" t="e">
        <f>VLOOKUP($A1393,'[1]SheltersALL_2.17.22'!$1:$1048576,6,0)</f>
        <v>#N/A</v>
      </c>
      <c r="R1393" t="str">
        <f>VLOOKUP($A1393, [1]FA21_Ridership!$1:$1048576,11, 0)</f>
        <v>BERKELEY</v>
      </c>
      <c r="S1393" t="str">
        <f>VLOOKUP($A1393, [1]FA21_Ridership!$1:$1048576,12, 0)</f>
        <v>ALAMEDA</v>
      </c>
      <c r="T1393">
        <f>VLOOKUP($A1393, [1]FA21_Ridership!$1:$1048576,13, 0)</f>
        <v>1</v>
      </c>
      <c r="U1393">
        <f t="shared" si="106"/>
        <v>150</v>
      </c>
      <c r="V1393" s="67">
        <f t="shared" si="110"/>
        <v>0.33100000000000002</v>
      </c>
      <c r="W1393">
        <v>0.34386299999999997</v>
      </c>
      <c r="X1393" s="67">
        <f t="shared" si="107"/>
        <v>9.2999999999999999E-2</v>
      </c>
      <c r="Y1393">
        <v>0.44223800000000002</v>
      </c>
      <c r="Z1393" s="67">
        <f t="shared" si="108"/>
        <v>0.81299999999999994</v>
      </c>
      <c r="AA1393">
        <f>VLOOKUP($C1393,[1]Disability!$1:$1048576,5,FALSE)</f>
        <v>1</v>
      </c>
      <c r="AB1393" s="67">
        <f t="shared" si="109"/>
        <v>0.72499999999999998</v>
      </c>
      <c r="AC1393" t="e">
        <f>VLOOKUP($A1393,#REF!,9,FALSE)</f>
        <v>#REF!</v>
      </c>
    </row>
    <row r="1394" spans="1:29">
      <c r="A1394">
        <v>58454</v>
      </c>
      <c r="B1394">
        <v>1393</v>
      </c>
      <c r="C1394">
        <v>1000820</v>
      </c>
      <c r="D1394" t="s">
        <v>4235</v>
      </c>
      <c r="E1394" t="s">
        <v>4236</v>
      </c>
      <c r="G1394" t="e">
        <f>VLOOKUP($H1394,[1]BRT!$1:$1048576,1,0)</f>
        <v>#N/A</v>
      </c>
      <c r="H1394" t="s">
        <v>4552</v>
      </c>
      <c r="I1394">
        <v>37.79665</v>
      </c>
      <c r="J1394">
        <v>-122.233408</v>
      </c>
      <c r="K1394">
        <v>960</v>
      </c>
      <c r="L1394">
        <v>30</v>
      </c>
      <c r="M1394">
        <v>2</v>
      </c>
      <c r="N1394">
        <v>4</v>
      </c>
      <c r="O1394">
        <v>1</v>
      </c>
      <c r="P1394">
        <v>5</v>
      </c>
      <c r="Q1394" t="e">
        <f>VLOOKUP($A1394,'[1]SheltersALL_2.17.22'!$1:$1048576,6,0)</f>
        <v>#N/A</v>
      </c>
      <c r="R1394" t="str">
        <f>VLOOKUP($A1394, [1]FA21_Ridership!$1:$1048576,11, 0)</f>
        <v>OAKLAND</v>
      </c>
      <c r="S1394" t="str">
        <f>VLOOKUP($A1394, [1]FA21_Ridership!$1:$1048576,12, 0)</f>
        <v>ALAMEDA</v>
      </c>
      <c r="T1394">
        <f>VLOOKUP($A1394, [1]FA21_Ridership!$1:$1048576,13, 0)</f>
        <v>2</v>
      </c>
      <c r="U1394">
        <f t="shared" si="106"/>
        <v>150</v>
      </c>
      <c r="V1394" s="67">
        <f t="shared" si="110"/>
        <v>0.33100000000000002</v>
      </c>
      <c r="W1394">
        <v>0.90633600000000003</v>
      </c>
      <c r="X1394" s="67">
        <f t="shared" si="107"/>
        <v>0.78600000000000003</v>
      </c>
      <c r="Y1394">
        <v>0.672176</v>
      </c>
      <c r="Z1394" s="67">
        <f t="shared" si="108"/>
        <v>0.97099999999999997</v>
      </c>
      <c r="AA1394">
        <f>VLOOKUP($C1394,[1]Disability!$1:$1048576,5,FALSE)</f>
        <v>2</v>
      </c>
      <c r="AB1394" s="67">
        <f t="shared" si="109"/>
        <v>0.91600000000000004</v>
      </c>
      <c r="AC1394" t="e">
        <f>VLOOKUP($A1394,#REF!,9,FALSE)</f>
        <v>#REF!</v>
      </c>
    </row>
    <row r="1395" spans="1:29">
      <c r="A1395">
        <v>57001</v>
      </c>
      <c r="B1395">
        <v>1394</v>
      </c>
      <c r="C1395">
        <v>306270</v>
      </c>
      <c r="D1395" t="s">
        <v>4235</v>
      </c>
      <c r="E1395" t="s">
        <v>4236</v>
      </c>
      <c r="G1395" t="e">
        <f>VLOOKUP($H1395,[1]BRT!$1:$1048576,1,0)</f>
        <v>#N/A</v>
      </c>
      <c r="H1395" t="s">
        <v>5306</v>
      </c>
      <c r="I1395">
        <v>37.900736999999999</v>
      </c>
      <c r="J1395">
        <v>-122.270144</v>
      </c>
      <c r="K1395">
        <v>630</v>
      </c>
      <c r="L1395">
        <v>30</v>
      </c>
      <c r="M1395">
        <v>2</v>
      </c>
      <c r="N1395">
        <v>4</v>
      </c>
      <c r="O1395">
        <v>1</v>
      </c>
      <c r="P1395">
        <v>5</v>
      </c>
      <c r="Q1395" t="e">
        <f>VLOOKUP($A1395,'[1]SheltersALL_2.17.22'!$1:$1048576,6,0)</f>
        <v>#N/A</v>
      </c>
      <c r="R1395" t="str">
        <f>VLOOKUP($A1395, [1]FA21_Ridership!$1:$1048576,11, 0)</f>
        <v>BERKELEY</v>
      </c>
      <c r="S1395" t="str">
        <f>VLOOKUP($A1395, [1]FA21_Ridership!$1:$1048576,12, 0)</f>
        <v>ALAMEDA</v>
      </c>
      <c r="T1395">
        <f>VLOOKUP($A1395, [1]FA21_Ridership!$1:$1048576,13, 0)</f>
        <v>1</v>
      </c>
      <c r="U1395">
        <f t="shared" si="106"/>
        <v>150</v>
      </c>
      <c r="V1395" s="67">
        <f t="shared" si="110"/>
        <v>0.33100000000000002</v>
      </c>
      <c r="W1395">
        <v>0.39609499999999997</v>
      </c>
      <c r="X1395" s="67">
        <f t="shared" si="107"/>
        <v>0.122</v>
      </c>
      <c r="Y1395">
        <v>2.3709999999999998E-2</v>
      </c>
      <c r="Z1395" s="67">
        <f t="shared" si="108"/>
        <v>2.9000000000000001E-2</v>
      </c>
      <c r="AA1395">
        <f>VLOOKUP($C1395,[1]Disability!$1:$1048576,5,FALSE)</f>
        <v>0</v>
      </c>
      <c r="AB1395" s="67">
        <f t="shared" si="109"/>
        <v>0</v>
      </c>
      <c r="AC1395" t="e">
        <f>VLOOKUP($A1395,#REF!,9,FALSE)</f>
        <v>#REF!</v>
      </c>
    </row>
    <row r="1396" spans="1:29">
      <c r="A1396">
        <v>57188</v>
      </c>
      <c r="B1396">
        <v>1395</v>
      </c>
      <c r="C1396">
        <v>306260</v>
      </c>
      <c r="D1396" t="s">
        <v>4235</v>
      </c>
      <c r="E1396" t="s">
        <v>4236</v>
      </c>
      <c r="G1396" t="e">
        <f>VLOOKUP($H1396,[1]BRT!$1:$1048576,1,0)</f>
        <v>#N/A</v>
      </c>
      <c r="H1396" t="s">
        <v>5307</v>
      </c>
      <c r="I1396">
        <v>37.902099</v>
      </c>
      <c r="J1396">
        <v>-122.27075499999999</v>
      </c>
      <c r="K1396">
        <v>630</v>
      </c>
      <c r="L1396">
        <v>30</v>
      </c>
      <c r="M1396">
        <v>2</v>
      </c>
      <c r="N1396">
        <v>4</v>
      </c>
      <c r="O1396">
        <v>1</v>
      </c>
      <c r="P1396">
        <v>5</v>
      </c>
      <c r="Q1396" t="e">
        <f>VLOOKUP($A1396,'[1]SheltersALL_2.17.22'!$1:$1048576,6,0)</f>
        <v>#N/A</v>
      </c>
      <c r="R1396" t="str">
        <f>VLOOKUP($A1396, [1]FA21_Ridership!$1:$1048576,11, 0)</f>
        <v>BERKELEY</v>
      </c>
      <c r="S1396" t="str">
        <f>VLOOKUP($A1396, [1]FA21_Ridership!$1:$1048576,12, 0)</f>
        <v>ALAMEDA</v>
      </c>
      <c r="T1396">
        <f>VLOOKUP($A1396, [1]FA21_Ridership!$1:$1048576,13, 0)</f>
        <v>1</v>
      </c>
      <c r="U1396">
        <f t="shared" si="106"/>
        <v>150</v>
      </c>
      <c r="V1396" s="67">
        <f t="shared" si="110"/>
        <v>0.33100000000000002</v>
      </c>
      <c r="W1396">
        <v>0.39609499999999997</v>
      </c>
      <c r="X1396" s="67">
        <f t="shared" si="107"/>
        <v>0.122</v>
      </c>
      <c r="Y1396">
        <v>2.3709999999999998E-2</v>
      </c>
      <c r="Z1396" s="67">
        <f t="shared" si="108"/>
        <v>2.9000000000000001E-2</v>
      </c>
      <c r="AA1396">
        <f>VLOOKUP($C1396,[1]Disability!$1:$1048576,5,FALSE)</f>
        <v>0</v>
      </c>
      <c r="AB1396" s="67">
        <f t="shared" si="109"/>
        <v>0</v>
      </c>
      <c r="AC1396" t="e">
        <f>VLOOKUP($A1396,#REF!,9,FALSE)</f>
        <v>#REF!</v>
      </c>
    </row>
    <row r="1397" spans="1:29">
      <c r="A1397">
        <v>55686</v>
      </c>
      <c r="B1397">
        <v>1396</v>
      </c>
      <c r="C1397">
        <v>706760</v>
      </c>
      <c r="D1397" t="s">
        <v>4235</v>
      </c>
      <c r="E1397" t="s">
        <v>4236</v>
      </c>
      <c r="G1397" t="e">
        <f>VLOOKUP($H1397,[1]BRT!$1:$1048576,1,0)</f>
        <v>#N/A</v>
      </c>
      <c r="H1397" t="s">
        <v>5308</v>
      </c>
      <c r="I1397">
        <v>37.542901999999998</v>
      </c>
      <c r="J1397">
        <v>-121.976422</v>
      </c>
      <c r="K1397">
        <v>1020</v>
      </c>
      <c r="L1397">
        <v>30</v>
      </c>
      <c r="M1397">
        <v>2</v>
      </c>
      <c r="N1397">
        <v>4</v>
      </c>
      <c r="O1397">
        <v>1</v>
      </c>
      <c r="P1397">
        <v>5</v>
      </c>
      <c r="Q1397" t="e">
        <f>VLOOKUP($A1397,'[1]SheltersALL_2.17.22'!$1:$1048576,6,0)</f>
        <v>#N/A</v>
      </c>
      <c r="R1397" t="str">
        <f>VLOOKUP($A1397, [1]FA21_Ridership!$1:$1048576,11, 0)</f>
        <v>FREMONT</v>
      </c>
      <c r="S1397" t="str">
        <f>VLOOKUP($A1397, [1]FA21_Ridership!$1:$1048576,12, 0)</f>
        <v>ALAMEDA</v>
      </c>
      <c r="T1397">
        <f>VLOOKUP($A1397, [1]FA21_Ridership!$1:$1048576,13, 0)</f>
        <v>5</v>
      </c>
      <c r="U1397">
        <f t="shared" si="106"/>
        <v>150</v>
      </c>
      <c r="V1397" s="67">
        <f t="shared" si="110"/>
        <v>0.33100000000000002</v>
      </c>
      <c r="W1397">
        <v>0.87560899999999997</v>
      </c>
      <c r="X1397" s="67">
        <f t="shared" si="107"/>
        <v>0.72499999999999998</v>
      </c>
      <c r="Y1397">
        <v>9.8733000000000001E-2</v>
      </c>
      <c r="Z1397" s="67">
        <f t="shared" si="108"/>
        <v>0.246</v>
      </c>
      <c r="AA1397">
        <f>VLOOKUP($C1397,[1]Disability!$1:$1048576,5,FALSE)</f>
        <v>0</v>
      </c>
      <c r="AB1397" s="67">
        <f t="shared" si="109"/>
        <v>0</v>
      </c>
      <c r="AC1397" t="e">
        <f>VLOOKUP($A1397,#REF!,9,FALSE)</f>
        <v>#REF!</v>
      </c>
    </row>
    <row r="1398" spans="1:29">
      <c r="A1398">
        <v>59151</v>
      </c>
      <c r="B1398">
        <v>1397</v>
      </c>
      <c r="C1398">
        <v>1000060</v>
      </c>
      <c r="D1398" t="s">
        <v>4235</v>
      </c>
      <c r="E1398" t="s">
        <v>4236</v>
      </c>
      <c r="G1398" t="e">
        <f>VLOOKUP($H1398,[1]BRT!$1:$1048576,1,0)</f>
        <v>#N/A</v>
      </c>
      <c r="H1398" t="s">
        <v>5189</v>
      </c>
      <c r="I1398">
        <v>37.742190000000001</v>
      </c>
      <c r="J1398">
        <v>-122.159603</v>
      </c>
      <c r="K1398">
        <v>990</v>
      </c>
      <c r="L1398">
        <v>30</v>
      </c>
      <c r="M1398">
        <v>2</v>
      </c>
      <c r="N1398">
        <v>4</v>
      </c>
      <c r="O1398">
        <v>1</v>
      </c>
      <c r="P1398">
        <v>5</v>
      </c>
      <c r="Q1398" t="e">
        <f>VLOOKUP($A1398,'[1]SheltersALL_2.17.22'!$1:$1048576,6,0)</f>
        <v>#N/A</v>
      </c>
      <c r="R1398" t="str">
        <f>VLOOKUP($A1398, [1]FA21_Ridership!$1:$1048576,11, 0)</f>
        <v>OAKLAND</v>
      </c>
      <c r="S1398" t="str">
        <f>VLOOKUP($A1398, [1]FA21_Ridership!$1:$1048576,12, 0)</f>
        <v>ALAMEDA</v>
      </c>
      <c r="T1398">
        <f>VLOOKUP($A1398, [1]FA21_Ridership!$1:$1048576,13, 0)</f>
        <v>3</v>
      </c>
      <c r="U1398">
        <f t="shared" si="106"/>
        <v>150</v>
      </c>
      <c r="V1398" s="67">
        <f t="shared" si="110"/>
        <v>0.33100000000000002</v>
      </c>
      <c r="W1398">
        <v>0.98294599999999999</v>
      </c>
      <c r="X1398" s="67">
        <f t="shared" si="107"/>
        <v>0.97299999999999998</v>
      </c>
      <c r="Y1398">
        <v>0.27364300000000003</v>
      </c>
      <c r="Z1398" s="67">
        <f t="shared" si="108"/>
        <v>0.60199999999999998</v>
      </c>
      <c r="AA1398">
        <f>VLOOKUP($C1398,[1]Disability!$1:$1048576,5,FALSE)</f>
        <v>0</v>
      </c>
      <c r="AB1398" s="67">
        <f t="shared" si="109"/>
        <v>0</v>
      </c>
      <c r="AC1398" t="e">
        <f>VLOOKUP($A1398,#REF!,9,FALSE)</f>
        <v>#REF!</v>
      </c>
    </row>
    <row r="1399" spans="1:29">
      <c r="A1399">
        <v>54314</v>
      </c>
      <c r="B1399">
        <v>1398</v>
      </c>
      <c r="C1399">
        <v>600440</v>
      </c>
      <c r="D1399" t="s">
        <v>4235</v>
      </c>
      <c r="E1399" t="s">
        <v>4236</v>
      </c>
      <c r="G1399" t="e">
        <f>VLOOKUP($H1399,[1]BRT!$1:$1048576,1,0)</f>
        <v>#N/A</v>
      </c>
      <c r="H1399" t="s">
        <v>5309</v>
      </c>
      <c r="I1399">
        <v>37.838633999999999</v>
      </c>
      <c r="J1399">
        <v>-122.288983</v>
      </c>
      <c r="K1399">
        <v>966</v>
      </c>
      <c r="L1399">
        <v>30</v>
      </c>
      <c r="M1399">
        <v>2</v>
      </c>
      <c r="N1399">
        <v>4</v>
      </c>
      <c r="O1399">
        <v>1</v>
      </c>
      <c r="P1399">
        <v>5</v>
      </c>
      <c r="Q1399" t="e">
        <f>VLOOKUP($A1399,'[1]SheltersALL_2.17.22'!$1:$1048576,6,0)</f>
        <v>#N/A</v>
      </c>
      <c r="R1399" t="str">
        <f>VLOOKUP($A1399, [1]FA21_Ridership!$1:$1048576,11, 0)</f>
        <v>EMERYVILLE</v>
      </c>
      <c r="S1399" t="str">
        <f>VLOOKUP($A1399, [1]FA21_Ridership!$1:$1048576,12, 0)</f>
        <v>ALAMEDA</v>
      </c>
      <c r="T1399">
        <f>VLOOKUP($A1399, [1]FA21_Ridership!$1:$1048576,13, 0)</f>
        <v>2</v>
      </c>
      <c r="U1399">
        <f t="shared" si="106"/>
        <v>150</v>
      </c>
      <c r="V1399" s="67">
        <f t="shared" si="110"/>
        <v>0.33100000000000002</v>
      </c>
      <c r="W1399">
        <v>0.67995399999999995</v>
      </c>
      <c r="X1399" s="67">
        <f t="shared" si="107"/>
        <v>0.375</v>
      </c>
      <c r="Y1399">
        <v>0.142369</v>
      </c>
      <c r="Z1399" s="67">
        <f t="shared" si="108"/>
        <v>0.33800000000000002</v>
      </c>
      <c r="AA1399">
        <f>VLOOKUP($C1399,[1]Disability!$1:$1048576,5,FALSE)</f>
        <v>0</v>
      </c>
      <c r="AB1399" s="67">
        <f t="shared" si="109"/>
        <v>0</v>
      </c>
      <c r="AC1399" t="e">
        <f>VLOOKUP($A1399,#REF!,9,FALSE)</f>
        <v>#REF!</v>
      </c>
    </row>
    <row r="1400" spans="1:29">
      <c r="A1400">
        <v>58545</v>
      </c>
      <c r="B1400">
        <v>1399</v>
      </c>
      <c r="C1400">
        <v>9900500</v>
      </c>
      <c r="D1400" t="s">
        <v>4235</v>
      </c>
      <c r="E1400" t="s">
        <v>4236</v>
      </c>
      <c r="G1400" t="e">
        <f>VLOOKUP($H1400,[1]BRT!$1:$1048576,1,0)</f>
        <v>#N/A</v>
      </c>
      <c r="H1400" t="s">
        <v>5310</v>
      </c>
      <c r="I1400">
        <v>37.907119999999999</v>
      </c>
      <c r="J1400">
        <v>-122.270178</v>
      </c>
      <c r="K1400">
        <v>630</v>
      </c>
      <c r="L1400">
        <v>30</v>
      </c>
      <c r="M1400">
        <v>2</v>
      </c>
      <c r="N1400">
        <v>3</v>
      </c>
      <c r="O1400">
        <v>2</v>
      </c>
      <c r="P1400">
        <v>5</v>
      </c>
      <c r="Q1400" t="e">
        <f>VLOOKUP($A1400,'[1]SheltersALL_2.17.22'!$1:$1048576,6,0)</f>
        <v>#N/A</v>
      </c>
      <c r="R1400" t="str">
        <f>VLOOKUP($A1400, [1]FA21_Ridership!$1:$1048576,11, 0)</f>
        <v>COUNTY-CONTRA COSTA</v>
      </c>
      <c r="S1400" t="str">
        <f>VLOOKUP($A1400, [1]FA21_Ridership!$1:$1048576,12, 0)</f>
        <v>CONTRA COSTA</v>
      </c>
      <c r="T1400">
        <f>VLOOKUP($A1400, [1]FA21_Ridership!$1:$1048576,13, 0)</f>
        <v>1</v>
      </c>
      <c r="U1400">
        <f t="shared" si="106"/>
        <v>150</v>
      </c>
      <c r="V1400" s="67">
        <f t="shared" si="110"/>
        <v>0.33100000000000002</v>
      </c>
      <c r="W1400">
        <v>0.222222</v>
      </c>
      <c r="X1400" s="67">
        <f t="shared" si="107"/>
        <v>2.3E-2</v>
      </c>
      <c r="Y1400">
        <v>7.6164999999999997E-2</v>
      </c>
      <c r="Z1400" s="67">
        <f t="shared" si="108"/>
        <v>0.151</v>
      </c>
      <c r="AA1400">
        <f>VLOOKUP($C1400,[1]Disability!$1:$1048576,5,FALSE)</f>
        <v>0</v>
      </c>
      <c r="AB1400" s="67">
        <f t="shared" si="109"/>
        <v>0</v>
      </c>
      <c r="AC1400" t="e">
        <f>VLOOKUP($A1400,#REF!,9,FALSE)</f>
        <v>#REF!</v>
      </c>
    </row>
    <row r="1401" spans="1:29">
      <c r="A1401">
        <v>55941</v>
      </c>
      <c r="B1401">
        <v>1400</v>
      </c>
      <c r="C1401">
        <v>303930</v>
      </c>
      <c r="D1401" t="s">
        <v>4235</v>
      </c>
      <c r="E1401" t="s">
        <v>4236</v>
      </c>
      <c r="G1401" t="e">
        <f>VLOOKUP($H1401,[1]BRT!$1:$1048576,1,0)</f>
        <v>#N/A</v>
      </c>
      <c r="H1401" t="s">
        <v>5311</v>
      </c>
      <c r="I1401">
        <v>37.882117999999998</v>
      </c>
      <c r="J1401">
        <v>-122.267332</v>
      </c>
      <c r="K1401">
        <v>630</v>
      </c>
      <c r="L1401">
        <v>30</v>
      </c>
      <c r="M1401">
        <v>2</v>
      </c>
      <c r="N1401">
        <v>3</v>
      </c>
      <c r="O1401">
        <v>2</v>
      </c>
      <c r="P1401">
        <v>5</v>
      </c>
      <c r="Q1401" t="e">
        <f>VLOOKUP($A1401,'[1]SheltersALL_2.17.22'!$1:$1048576,6,0)</f>
        <v>#N/A</v>
      </c>
      <c r="R1401" t="str">
        <f>VLOOKUP($A1401, [1]FA21_Ridership!$1:$1048576,11, 0)</f>
        <v>BERKELEY</v>
      </c>
      <c r="S1401" t="str">
        <f>VLOOKUP($A1401, [1]FA21_Ridership!$1:$1048576,12, 0)</f>
        <v>ALAMEDA</v>
      </c>
      <c r="T1401">
        <f>VLOOKUP($A1401, [1]FA21_Ridership!$1:$1048576,13, 0)</f>
        <v>1</v>
      </c>
      <c r="U1401">
        <f t="shared" si="106"/>
        <v>150</v>
      </c>
      <c r="V1401" s="67">
        <f t="shared" si="110"/>
        <v>0.33100000000000002</v>
      </c>
      <c r="W1401">
        <v>0.36996699999999999</v>
      </c>
      <c r="X1401" s="67">
        <f t="shared" si="107"/>
        <v>0.108</v>
      </c>
      <c r="Y1401">
        <v>0.152339</v>
      </c>
      <c r="Z1401" s="67">
        <f t="shared" si="108"/>
        <v>0.36799999999999999</v>
      </c>
      <c r="AA1401">
        <f>VLOOKUP($C1401,[1]Disability!$1:$1048576,5,FALSE)</f>
        <v>1</v>
      </c>
      <c r="AB1401" s="67">
        <f t="shared" si="109"/>
        <v>0.72499999999999998</v>
      </c>
      <c r="AC1401" t="e">
        <f>VLOOKUP($A1401,#REF!,9,FALSE)</f>
        <v>#REF!</v>
      </c>
    </row>
    <row r="1402" spans="1:29">
      <c r="A1402">
        <v>56676</v>
      </c>
      <c r="B1402">
        <v>1401</v>
      </c>
      <c r="C1402">
        <v>1301230</v>
      </c>
      <c r="D1402" t="s">
        <v>4235</v>
      </c>
      <c r="E1402" t="s">
        <v>4236</v>
      </c>
      <c r="G1402" t="e">
        <f>VLOOKUP($H1402,[1]BRT!$1:$1048576,1,0)</f>
        <v>#N/A</v>
      </c>
      <c r="H1402" t="s">
        <v>5312</v>
      </c>
      <c r="I1402">
        <v>37.925080000000001</v>
      </c>
      <c r="J1402">
        <v>-122.344842</v>
      </c>
      <c r="K1402">
        <v>1235</v>
      </c>
      <c r="L1402">
        <v>30</v>
      </c>
      <c r="M1402">
        <v>2</v>
      </c>
      <c r="N1402">
        <v>3</v>
      </c>
      <c r="O1402">
        <v>2</v>
      </c>
      <c r="P1402">
        <v>5</v>
      </c>
      <c r="Q1402" t="e">
        <f>VLOOKUP($A1402,'[1]SheltersALL_2.17.22'!$1:$1048576,6,0)</f>
        <v>#N/A</v>
      </c>
      <c r="R1402" t="str">
        <f>VLOOKUP($A1402, [1]FA21_Ridership!$1:$1048576,11, 0)</f>
        <v>RICHMOND</v>
      </c>
      <c r="S1402" t="str">
        <f>VLOOKUP($A1402, [1]FA21_Ridership!$1:$1048576,12, 0)</f>
        <v>CONTRA COSTA</v>
      </c>
      <c r="T1402">
        <f>VLOOKUP($A1402, [1]FA21_Ridership!$1:$1048576,13, 0)</f>
        <v>1</v>
      </c>
      <c r="U1402">
        <f t="shared" si="106"/>
        <v>150</v>
      </c>
      <c r="V1402" s="67">
        <f t="shared" si="110"/>
        <v>0.33100000000000002</v>
      </c>
      <c r="W1402">
        <v>1</v>
      </c>
      <c r="X1402" s="67">
        <f t="shared" si="107"/>
        <v>0.98899999999999999</v>
      </c>
      <c r="Y1402">
        <v>0.61929800000000002</v>
      </c>
      <c r="Z1402" s="67">
        <f t="shared" si="108"/>
        <v>0.94599999999999995</v>
      </c>
      <c r="AA1402">
        <f>VLOOKUP($C1402,[1]Disability!$1:$1048576,5,FALSE)</f>
        <v>0</v>
      </c>
      <c r="AB1402" s="67">
        <f t="shared" si="109"/>
        <v>0</v>
      </c>
      <c r="AC1402" t="e">
        <f>VLOOKUP($A1402,#REF!,9,FALSE)</f>
        <v>#REF!</v>
      </c>
    </row>
    <row r="1403" spans="1:29">
      <c r="A1403">
        <v>53365</v>
      </c>
      <c r="B1403">
        <v>1402</v>
      </c>
      <c r="C1403">
        <v>100960</v>
      </c>
      <c r="D1403" t="s">
        <v>4235</v>
      </c>
      <c r="E1403" t="s">
        <v>4236</v>
      </c>
      <c r="G1403" t="e">
        <f>VLOOKUP($H1403,[1]BRT!$1:$1048576,1,0)</f>
        <v>#N/A</v>
      </c>
      <c r="H1403" t="s">
        <v>5313</v>
      </c>
      <c r="I1403">
        <v>37.771352999999998</v>
      </c>
      <c r="J1403">
        <v>-122.276397</v>
      </c>
      <c r="K1403">
        <v>1030</v>
      </c>
      <c r="L1403">
        <v>30</v>
      </c>
      <c r="M1403">
        <v>2</v>
      </c>
      <c r="N1403">
        <v>3</v>
      </c>
      <c r="O1403">
        <v>2</v>
      </c>
      <c r="P1403">
        <v>5</v>
      </c>
      <c r="Q1403" t="e">
        <f>VLOOKUP($A1403,'[1]SheltersALL_2.17.22'!$1:$1048576,6,0)</f>
        <v>#N/A</v>
      </c>
      <c r="R1403" t="str">
        <f>VLOOKUP($A1403, [1]FA21_Ridership!$1:$1048576,11, 0)</f>
        <v>ALAMEDA</v>
      </c>
      <c r="S1403" t="str">
        <f>VLOOKUP($A1403, [1]FA21_Ridership!$1:$1048576,12, 0)</f>
        <v>ALAMEDA</v>
      </c>
      <c r="T1403">
        <f>VLOOKUP($A1403, [1]FA21_Ridership!$1:$1048576,13, 0)</f>
        <v>3</v>
      </c>
      <c r="U1403">
        <f t="shared" si="106"/>
        <v>150</v>
      </c>
      <c r="V1403" s="67">
        <f t="shared" si="110"/>
        <v>0.33100000000000002</v>
      </c>
      <c r="W1403">
        <v>0.50161800000000001</v>
      </c>
      <c r="X1403" s="67">
        <f t="shared" si="107"/>
        <v>0.19900000000000001</v>
      </c>
      <c r="Y1403">
        <v>0.28964400000000001</v>
      </c>
      <c r="Z1403" s="67">
        <f t="shared" si="108"/>
        <v>0.623</v>
      </c>
      <c r="AA1403">
        <f>VLOOKUP($C1403,[1]Disability!$1:$1048576,5,FALSE)</f>
        <v>0</v>
      </c>
      <c r="AB1403" s="67">
        <f t="shared" si="109"/>
        <v>0</v>
      </c>
      <c r="AC1403" t="e">
        <f>VLOOKUP($A1403,#REF!,9,FALSE)</f>
        <v>#REF!</v>
      </c>
    </row>
    <row r="1404" spans="1:29">
      <c r="A1404">
        <v>52125</v>
      </c>
      <c r="B1404">
        <v>1403</v>
      </c>
      <c r="C1404">
        <v>500110</v>
      </c>
      <c r="D1404" t="s">
        <v>4235</v>
      </c>
      <c r="E1404" t="s">
        <v>4236</v>
      </c>
      <c r="G1404" t="e">
        <f>VLOOKUP($H1404,[1]BRT!$1:$1048576,1,0)</f>
        <v>#N/A</v>
      </c>
      <c r="H1404" t="s">
        <v>5314</v>
      </c>
      <c r="I1404">
        <v>37.925218999999998</v>
      </c>
      <c r="J1404">
        <v>-122.29421600000001</v>
      </c>
      <c r="K1404">
        <v>630</v>
      </c>
      <c r="L1404">
        <v>30</v>
      </c>
      <c r="M1404">
        <v>2</v>
      </c>
      <c r="N1404">
        <v>3</v>
      </c>
      <c r="O1404">
        <v>2</v>
      </c>
      <c r="P1404">
        <v>5</v>
      </c>
      <c r="Q1404" t="e">
        <f>VLOOKUP($A1404,'[1]SheltersALL_2.17.22'!$1:$1048576,6,0)</f>
        <v>#N/A</v>
      </c>
      <c r="R1404" t="str">
        <f>VLOOKUP($A1404, [1]FA21_Ridership!$1:$1048576,11, 0)</f>
        <v>EL CERRITO</v>
      </c>
      <c r="S1404" t="str">
        <f>VLOOKUP($A1404, [1]FA21_Ridership!$1:$1048576,12, 0)</f>
        <v>CONTRA COSTA</v>
      </c>
      <c r="T1404">
        <f>VLOOKUP($A1404, [1]FA21_Ridership!$1:$1048576,13, 0)</f>
        <v>1</v>
      </c>
      <c r="U1404">
        <f t="shared" si="106"/>
        <v>150</v>
      </c>
      <c r="V1404" s="67">
        <f t="shared" si="110"/>
        <v>0.33100000000000002</v>
      </c>
      <c r="W1404">
        <v>0.53508800000000001</v>
      </c>
      <c r="X1404" s="67">
        <f t="shared" si="107"/>
        <v>0.23</v>
      </c>
      <c r="Y1404">
        <v>0.1875</v>
      </c>
      <c r="Z1404" s="67">
        <f t="shared" si="108"/>
        <v>0.44900000000000001</v>
      </c>
      <c r="AA1404">
        <f>VLOOKUP($C1404,[1]Disability!$1:$1048576,5,FALSE)</f>
        <v>0</v>
      </c>
      <c r="AB1404" s="67">
        <f t="shared" si="109"/>
        <v>0</v>
      </c>
      <c r="AC1404" t="e">
        <f>VLOOKUP($A1404,#REF!,9,FALSE)</f>
        <v>#REF!</v>
      </c>
    </row>
    <row r="1405" spans="1:29">
      <c r="A1405">
        <v>54345</v>
      </c>
      <c r="B1405">
        <v>1404</v>
      </c>
      <c r="C1405">
        <v>501520</v>
      </c>
      <c r="D1405" t="s">
        <v>4235</v>
      </c>
      <c r="E1405" t="s">
        <v>4236</v>
      </c>
      <c r="G1405" t="e">
        <f>VLOOKUP($H1405,[1]BRT!$1:$1048576,1,0)</f>
        <v>#N/A</v>
      </c>
      <c r="H1405" t="s">
        <v>5315</v>
      </c>
      <c r="I1405">
        <v>37.917209999999997</v>
      </c>
      <c r="J1405">
        <v>-122.312867</v>
      </c>
      <c r="K1405">
        <v>1443</v>
      </c>
      <c r="L1405">
        <v>30</v>
      </c>
      <c r="M1405">
        <v>2</v>
      </c>
      <c r="N1405">
        <v>3</v>
      </c>
      <c r="O1405">
        <v>2</v>
      </c>
      <c r="P1405">
        <v>5</v>
      </c>
      <c r="Q1405" t="e">
        <f>VLOOKUP($A1405,'[1]SheltersALL_2.17.22'!$1:$1048576,6,0)</f>
        <v>#N/A</v>
      </c>
      <c r="R1405" t="str">
        <f>VLOOKUP($A1405, [1]FA21_Ridership!$1:$1048576,11, 0)</f>
        <v>EL CERRITO</v>
      </c>
      <c r="S1405" t="str">
        <f>VLOOKUP($A1405, [1]FA21_Ridership!$1:$1048576,12, 0)</f>
        <v>CONTRA COSTA</v>
      </c>
      <c r="T1405">
        <f>VLOOKUP($A1405, [1]FA21_Ridership!$1:$1048576,13, 0)</f>
        <v>1</v>
      </c>
      <c r="U1405">
        <f t="shared" si="106"/>
        <v>150</v>
      </c>
      <c r="V1405" s="67">
        <f t="shared" si="110"/>
        <v>0.33100000000000002</v>
      </c>
      <c r="W1405">
        <v>0.63569500000000001</v>
      </c>
      <c r="X1405" s="67">
        <f t="shared" si="107"/>
        <v>0.33100000000000002</v>
      </c>
      <c r="Y1405">
        <v>0.58141699999999996</v>
      </c>
      <c r="Z1405" s="67">
        <f t="shared" si="108"/>
        <v>0.92600000000000005</v>
      </c>
      <c r="AA1405">
        <f>VLOOKUP($C1405,[1]Disability!$1:$1048576,5,FALSE)</f>
        <v>3</v>
      </c>
      <c r="AB1405" s="67">
        <f t="shared" si="109"/>
        <v>0.96499999999999997</v>
      </c>
      <c r="AC1405" t="e">
        <f>VLOOKUP($A1405,#REF!,9,FALSE)</f>
        <v>#REF!</v>
      </c>
    </row>
    <row r="1406" spans="1:29">
      <c r="A1406">
        <v>50889</v>
      </c>
      <c r="B1406">
        <v>1405</v>
      </c>
      <c r="C1406">
        <v>501500</v>
      </c>
      <c r="D1406" t="s">
        <v>4235</v>
      </c>
      <c r="E1406" t="s">
        <v>4236</v>
      </c>
      <c r="G1406" t="e">
        <f>VLOOKUP($H1406,[1]BRT!$1:$1048576,1,0)</f>
        <v>#N/A</v>
      </c>
      <c r="H1406" t="s">
        <v>5316</v>
      </c>
      <c r="I1406">
        <v>37.922905999999998</v>
      </c>
      <c r="J1406">
        <v>-122.316913</v>
      </c>
      <c r="K1406">
        <v>1443</v>
      </c>
      <c r="L1406">
        <v>30</v>
      </c>
      <c r="M1406">
        <v>2</v>
      </c>
      <c r="N1406">
        <v>3</v>
      </c>
      <c r="O1406">
        <v>2</v>
      </c>
      <c r="P1406">
        <v>5</v>
      </c>
      <c r="Q1406" t="e">
        <f>VLOOKUP($A1406,'[1]SheltersALL_2.17.22'!$1:$1048576,6,0)</f>
        <v>#N/A</v>
      </c>
      <c r="R1406" t="str">
        <f>VLOOKUP($A1406, [1]FA21_Ridership!$1:$1048576,11, 0)</f>
        <v>EL CERRITO</v>
      </c>
      <c r="S1406" t="str">
        <f>VLOOKUP($A1406, [1]FA21_Ridership!$1:$1048576,12, 0)</f>
        <v>CONTRA COSTA</v>
      </c>
      <c r="T1406">
        <f>VLOOKUP($A1406, [1]FA21_Ridership!$1:$1048576,13, 0)</f>
        <v>1</v>
      </c>
      <c r="U1406">
        <f t="shared" si="106"/>
        <v>150</v>
      </c>
      <c r="V1406" s="67">
        <f t="shared" si="110"/>
        <v>0.33100000000000002</v>
      </c>
      <c r="W1406">
        <v>0.84948500000000005</v>
      </c>
      <c r="X1406" s="67">
        <f t="shared" si="107"/>
        <v>0.67200000000000004</v>
      </c>
      <c r="Y1406">
        <v>0.23814399999999999</v>
      </c>
      <c r="Z1406" s="67">
        <f t="shared" si="108"/>
        <v>0.54100000000000004</v>
      </c>
      <c r="AA1406">
        <f>VLOOKUP($C1406,[1]Disability!$1:$1048576,5,FALSE)</f>
        <v>0</v>
      </c>
      <c r="AB1406" s="67">
        <f t="shared" si="109"/>
        <v>0</v>
      </c>
      <c r="AC1406" t="e">
        <f>VLOOKUP($A1406,#REF!,9,FALSE)</f>
        <v>#REF!</v>
      </c>
    </row>
    <row r="1407" spans="1:29">
      <c r="A1407">
        <v>59953</v>
      </c>
      <c r="B1407">
        <v>1406</v>
      </c>
      <c r="C1407">
        <v>1018780</v>
      </c>
      <c r="D1407" t="s">
        <v>4235</v>
      </c>
      <c r="E1407" t="s">
        <v>4236</v>
      </c>
      <c r="G1407" t="e">
        <f>VLOOKUP($H1407,[1]BRT!$1:$1048576,1,0)</f>
        <v>#N/A</v>
      </c>
      <c r="H1407" t="s">
        <v>5317</v>
      </c>
      <c r="I1407">
        <v>37.766483999999998</v>
      </c>
      <c r="J1407">
        <v>-122.197496</v>
      </c>
      <c r="K1407">
        <v>990</v>
      </c>
      <c r="L1407">
        <v>30</v>
      </c>
      <c r="M1407">
        <v>2</v>
      </c>
      <c r="N1407">
        <v>3</v>
      </c>
      <c r="O1407">
        <v>2</v>
      </c>
      <c r="P1407">
        <v>5</v>
      </c>
      <c r="Q1407" t="e">
        <f>VLOOKUP($A1407,'[1]SheltersALL_2.17.22'!$1:$1048576,6,0)</f>
        <v>#N/A</v>
      </c>
      <c r="R1407" t="str">
        <f>VLOOKUP($A1407, [1]FA21_Ridership!$1:$1048576,11, 0)</f>
        <v>OAKLAND</v>
      </c>
      <c r="S1407" t="str">
        <f>VLOOKUP($A1407, [1]FA21_Ridership!$1:$1048576,12, 0)</f>
        <v>ALAMEDA</v>
      </c>
      <c r="T1407">
        <f>VLOOKUP($A1407, [1]FA21_Ridership!$1:$1048576,13, 0)</f>
        <v>3</v>
      </c>
      <c r="U1407">
        <f t="shared" si="106"/>
        <v>150</v>
      </c>
      <c r="V1407" s="67">
        <f t="shared" si="110"/>
        <v>0.33100000000000002</v>
      </c>
      <c r="W1407">
        <v>0.94513999999999998</v>
      </c>
      <c r="X1407" s="67">
        <f t="shared" si="107"/>
        <v>0.88300000000000001</v>
      </c>
      <c r="Y1407">
        <v>0.76804600000000001</v>
      </c>
      <c r="Z1407" s="67">
        <f t="shared" si="108"/>
        <v>0.99099999999999999</v>
      </c>
      <c r="AA1407">
        <f>VLOOKUP($C1407,[1]Disability!$1:$1048576,5,FALSE)</f>
        <v>0</v>
      </c>
      <c r="AB1407" s="67">
        <f t="shared" si="109"/>
        <v>0</v>
      </c>
      <c r="AC1407" t="e">
        <f>VLOOKUP($A1407,#REF!,9,FALSE)</f>
        <v>#REF!</v>
      </c>
    </row>
    <row r="1408" spans="1:29">
      <c r="A1408">
        <v>51466</v>
      </c>
      <c r="B1408">
        <v>1407</v>
      </c>
      <c r="C1408">
        <v>1300260</v>
      </c>
      <c r="D1408" t="s">
        <v>4235</v>
      </c>
      <c r="E1408" t="s">
        <v>4236</v>
      </c>
      <c r="G1408" t="e">
        <f>VLOOKUP($H1408,[1]BRT!$1:$1048576,1,0)</f>
        <v>#N/A</v>
      </c>
      <c r="H1408" t="s">
        <v>5318</v>
      </c>
      <c r="I1408">
        <v>37.944636000000003</v>
      </c>
      <c r="J1408">
        <v>-122.347371</v>
      </c>
      <c r="K1408">
        <v>840</v>
      </c>
      <c r="L1408">
        <v>30</v>
      </c>
      <c r="M1408">
        <v>2</v>
      </c>
      <c r="N1408">
        <v>3</v>
      </c>
      <c r="O1408">
        <v>2</v>
      </c>
      <c r="P1408">
        <v>5</v>
      </c>
      <c r="Q1408" t="e">
        <f>VLOOKUP($A1408,'[1]SheltersALL_2.17.22'!$1:$1048576,6,0)</f>
        <v>#N/A</v>
      </c>
      <c r="R1408" t="str">
        <f>VLOOKUP($A1408, [1]FA21_Ridership!$1:$1048576,11, 0)</f>
        <v>RICHMOND</v>
      </c>
      <c r="S1408" t="str">
        <f>VLOOKUP($A1408, [1]FA21_Ridership!$1:$1048576,12, 0)</f>
        <v>CONTRA COSTA</v>
      </c>
      <c r="T1408">
        <f>VLOOKUP($A1408, [1]FA21_Ridership!$1:$1048576,13, 0)</f>
        <v>1</v>
      </c>
      <c r="U1408">
        <f t="shared" si="106"/>
        <v>150</v>
      </c>
      <c r="V1408" s="67">
        <f t="shared" si="110"/>
        <v>0.33100000000000002</v>
      </c>
      <c r="W1408">
        <v>0.923454</v>
      </c>
      <c r="X1408" s="67">
        <f t="shared" si="107"/>
        <v>0.81899999999999995</v>
      </c>
      <c r="Y1408">
        <v>0.360157</v>
      </c>
      <c r="Z1408" s="67">
        <f t="shared" si="108"/>
        <v>0.71199999999999997</v>
      </c>
      <c r="AA1408">
        <f>VLOOKUP($C1408,[1]Disability!$1:$1048576,5,FALSE)</f>
        <v>0</v>
      </c>
      <c r="AB1408" s="67">
        <f t="shared" si="109"/>
        <v>0</v>
      </c>
      <c r="AC1408" t="e">
        <f>VLOOKUP($A1408,#REF!,9,FALSE)</f>
        <v>#REF!</v>
      </c>
    </row>
    <row r="1409" spans="1:29">
      <c r="A1409">
        <v>54833</v>
      </c>
      <c r="B1409">
        <v>1408</v>
      </c>
      <c r="C1409">
        <v>1030890</v>
      </c>
      <c r="D1409" t="s">
        <v>4235</v>
      </c>
      <c r="E1409" t="s">
        <v>4236</v>
      </c>
      <c r="G1409" t="e">
        <f>VLOOKUP($H1409,[1]BRT!$1:$1048576,1,0)</f>
        <v>#N/A</v>
      </c>
      <c r="H1409" t="s">
        <v>5319</v>
      </c>
      <c r="I1409">
        <v>37.800894</v>
      </c>
      <c r="J1409">
        <v>-122.27799899999999</v>
      </c>
      <c r="K1409">
        <v>1390</v>
      </c>
      <c r="L1409">
        <v>30</v>
      </c>
      <c r="M1409">
        <v>2</v>
      </c>
      <c r="N1409">
        <v>3</v>
      </c>
      <c r="O1409">
        <v>2</v>
      </c>
      <c r="P1409">
        <v>5</v>
      </c>
      <c r="Q1409" t="e">
        <f>VLOOKUP($A1409,'[1]SheltersALL_2.17.22'!$1:$1048576,6,0)</f>
        <v>#N/A</v>
      </c>
      <c r="R1409" t="str">
        <f>VLOOKUP($A1409, [1]FA21_Ridership!$1:$1048576,11, 0)</f>
        <v>OAKLAND</v>
      </c>
      <c r="S1409" t="str">
        <f>VLOOKUP($A1409, [1]FA21_Ridership!$1:$1048576,12, 0)</f>
        <v>ALAMEDA</v>
      </c>
      <c r="T1409">
        <f>VLOOKUP($A1409, [1]FA21_Ridership!$1:$1048576,13, 0)</f>
        <v>2</v>
      </c>
      <c r="U1409">
        <f t="shared" si="106"/>
        <v>150</v>
      </c>
      <c r="V1409" s="67">
        <f t="shared" si="110"/>
        <v>0.33100000000000002</v>
      </c>
      <c r="W1409">
        <v>0.72156100000000001</v>
      </c>
      <c r="X1409" s="67">
        <f t="shared" si="107"/>
        <v>0.434</v>
      </c>
      <c r="Y1409">
        <v>0.41556300000000002</v>
      </c>
      <c r="Z1409" s="67">
        <f t="shared" si="108"/>
        <v>0.77400000000000002</v>
      </c>
      <c r="AA1409">
        <f>VLOOKUP($C1409,[1]Disability!$1:$1048576,5,FALSE)</f>
        <v>0</v>
      </c>
      <c r="AB1409" s="67">
        <f t="shared" si="109"/>
        <v>0</v>
      </c>
      <c r="AC1409" t="e">
        <f>VLOOKUP($A1409,#REF!,9,FALSE)</f>
        <v>#REF!</v>
      </c>
    </row>
    <row r="1410" spans="1:29">
      <c r="A1410">
        <v>53389</v>
      </c>
      <c r="B1410">
        <v>1409</v>
      </c>
      <c r="C1410">
        <v>706260</v>
      </c>
      <c r="D1410" t="s">
        <v>4235</v>
      </c>
      <c r="E1410" t="s">
        <v>4236</v>
      </c>
      <c r="G1410" t="e">
        <f>VLOOKUP($H1410,[1]BRT!$1:$1048576,1,0)</f>
        <v>#N/A</v>
      </c>
      <c r="H1410" t="s">
        <v>5320</v>
      </c>
      <c r="I1410">
        <v>37.565269000000001</v>
      </c>
      <c r="J1410">
        <v>-121.96168900000001</v>
      </c>
      <c r="K1410">
        <v>870</v>
      </c>
      <c r="L1410">
        <v>30</v>
      </c>
      <c r="M1410">
        <v>2</v>
      </c>
      <c r="N1410">
        <v>3</v>
      </c>
      <c r="O1410">
        <v>2</v>
      </c>
      <c r="P1410">
        <v>5</v>
      </c>
      <c r="Q1410" t="e">
        <f>VLOOKUP($A1410,'[1]SheltersALL_2.17.22'!$1:$1048576,6,0)</f>
        <v>#N/A</v>
      </c>
      <c r="R1410" t="str">
        <f>VLOOKUP($A1410, [1]FA21_Ridership!$1:$1048576,11, 0)</f>
        <v>FREMONT</v>
      </c>
      <c r="S1410" t="str">
        <f>VLOOKUP($A1410, [1]FA21_Ridership!$1:$1048576,12, 0)</f>
        <v>ALAMEDA</v>
      </c>
      <c r="T1410">
        <f>VLOOKUP($A1410, [1]FA21_Ridership!$1:$1048576,13, 0)</f>
        <v>5</v>
      </c>
      <c r="U1410">
        <f t="shared" ref="U1410:U1473" si="111">$L1410*$P1410</f>
        <v>150</v>
      </c>
      <c r="V1410" s="67">
        <f t="shared" si="110"/>
        <v>0.33100000000000002</v>
      </c>
      <c r="W1410">
        <v>0.78836600000000001</v>
      </c>
      <c r="X1410" s="67">
        <f t="shared" ref="X1410:X1473" si="112">_xlfn.PERCENTRANK.INC($W$2:$W$4161,W1410)</f>
        <v>0.56799999999999995</v>
      </c>
      <c r="Y1410">
        <v>7.6453999999999994E-2</v>
      </c>
      <c r="Z1410" s="67">
        <f t="shared" ref="Z1410:Z1473" si="113">_xlfn.PERCENTRANK.INC($Y$2:$Y$4161,Y1410)</f>
        <v>0.152</v>
      </c>
      <c r="AA1410">
        <f>VLOOKUP($C1410,[1]Disability!$1:$1048576,5,FALSE)</f>
        <v>1</v>
      </c>
      <c r="AB1410" s="67">
        <f t="shared" ref="AB1410:AB1473" si="114">_xlfn.PERCENTRANK.INC($AA$2:$AA$4163,AA1410)</f>
        <v>0.72499999999999998</v>
      </c>
      <c r="AC1410" t="e">
        <f>VLOOKUP($A1410,#REF!,9,FALSE)</f>
        <v>#REF!</v>
      </c>
    </row>
    <row r="1411" spans="1:29">
      <c r="A1411">
        <v>51831</v>
      </c>
      <c r="B1411">
        <v>1410</v>
      </c>
      <c r="C1411">
        <v>9904440</v>
      </c>
      <c r="D1411" t="s">
        <v>4235</v>
      </c>
      <c r="E1411" t="s">
        <v>4236</v>
      </c>
      <c r="G1411" t="e">
        <f>VLOOKUP($H1411,[1]BRT!$1:$1048576,1,0)</f>
        <v>#N/A</v>
      </c>
      <c r="H1411" t="s">
        <v>5321</v>
      </c>
      <c r="I1411">
        <v>37.791753999999997</v>
      </c>
      <c r="J1411">
        <v>-122.243149</v>
      </c>
      <c r="K1411">
        <v>960</v>
      </c>
      <c r="L1411">
        <v>30</v>
      </c>
      <c r="M1411">
        <v>2</v>
      </c>
      <c r="N1411">
        <v>3</v>
      </c>
      <c r="O1411">
        <v>2</v>
      </c>
      <c r="P1411">
        <v>5</v>
      </c>
      <c r="Q1411" t="e">
        <f>VLOOKUP($A1411,'[1]SheltersALL_2.17.22'!$1:$1048576,6,0)</f>
        <v>#N/A</v>
      </c>
      <c r="R1411" t="str">
        <f>VLOOKUP($A1411, [1]FA21_Ridership!$1:$1048576,11, 0)</f>
        <v>OAKLAND</v>
      </c>
      <c r="S1411" t="str">
        <f>VLOOKUP($A1411, [1]FA21_Ridership!$1:$1048576,12, 0)</f>
        <v>ALAMEDA</v>
      </c>
      <c r="T1411">
        <f>VLOOKUP($A1411, [1]FA21_Ridership!$1:$1048576,13, 0)</f>
        <v>2</v>
      </c>
      <c r="U1411">
        <f t="shared" si="111"/>
        <v>150</v>
      </c>
      <c r="V1411" s="67">
        <f t="shared" si="110"/>
        <v>0.33100000000000002</v>
      </c>
      <c r="W1411">
        <v>0.94699599999999995</v>
      </c>
      <c r="X1411" s="67">
        <f t="shared" si="112"/>
        <v>0.89600000000000002</v>
      </c>
      <c r="Y1411">
        <v>0.41130699999999998</v>
      </c>
      <c r="Z1411" s="67">
        <f t="shared" si="113"/>
        <v>0.77100000000000002</v>
      </c>
      <c r="AA1411">
        <f>VLOOKUP($C1411,[1]Disability!$1:$1048576,5,FALSE)</f>
        <v>0</v>
      </c>
      <c r="AB1411" s="67">
        <f t="shared" si="114"/>
        <v>0</v>
      </c>
      <c r="AC1411" t="e">
        <f>VLOOKUP($A1411,#REF!,9,FALSE)</f>
        <v>#REF!</v>
      </c>
    </row>
    <row r="1412" spans="1:29">
      <c r="A1412">
        <v>51303</v>
      </c>
      <c r="B1412">
        <v>1411</v>
      </c>
      <c r="C1412">
        <v>9902820</v>
      </c>
      <c r="D1412" t="s">
        <v>4235</v>
      </c>
      <c r="E1412" t="s">
        <v>4236</v>
      </c>
      <c r="G1412" t="e">
        <f>VLOOKUP($H1412,[1]BRT!$1:$1048576,1,0)</f>
        <v>#N/A</v>
      </c>
      <c r="H1412" t="s">
        <v>5322</v>
      </c>
      <c r="I1412">
        <v>37.657684000000003</v>
      </c>
      <c r="J1412">
        <v>-122.071851</v>
      </c>
      <c r="K1412">
        <v>1445</v>
      </c>
      <c r="L1412">
        <v>30</v>
      </c>
      <c r="M1412">
        <v>2</v>
      </c>
      <c r="N1412">
        <v>3</v>
      </c>
      <c r="O1412">
        <v>2</v>
      </c>
      <c r="P1412">
        <v>5</v>
      </c>
      <c r="Q1412" t="e">
        <f>VLOOKUP($A1412,'[1]SheltersALL_2.17.22'!$1:$1048576,6,0)</f>
        <v>#N/A</v>
      </c>
      <c r="R1412" t="str">
        <f>VLOOKUP($A1412, [1]FA21_Ridership!$1:$1048576,11, 0)</f>
        <v>HAYWARD</v>
      </c>
      <c r="S1412" t="str">
        <f>VLOOKUP($A1412, [1]FA21_Ridership!$1:$1048576,12, 0)</f>
        <v>ALAMEDA</v>
      </c>
      <c r="T1412">
        <f>VLOOKUP($A1412, [1]FA21_Ridership!$1:$1048576,13, 0)</f>
        <v>4</v>
      </c>
      <c r="U1412">
        <f t="shared" si="111"/>
        <v>150</v>
      </c>
      <c r="V1412" s="67">
        <f t="shared" si="110"/>
        <v>0.33100000000000002</v>
      </c>
      <c r="W1412">
        <v>0.81508400000000003</v>
      </c>
      <c r="X1412" s="67">
        <f t="shared" si="112"/>
        <v>0.60499999999999998</v>
      </c>
      <c r="Y1412">
        <v>0.371726</v>
      </c>
      <c r="Z1412" s="67">
        <f t="shared" si="113"/>
        <v>0.72599999999999998</v>
      </c>
      <c r="AA1412">
        <f>VLOOKUP($C1412,[1]Disability!$1:$1048576,5,FALSE)</f>
        <v>0</v>
      </c>
      <c r="AB1412" s="67">
        <f t="shared" si="114"/>
        <v>0</v>
      </c>
      <c r="AC1412" t="e">
        <f>VLOOKUP($A1412,#REF!,9,FALSE)</f>
        <v>#REF!</v>
      </c>
    </row>
    <row r="1413" spans="1:29">
      <c r="A1413">
        <v>56065</v>
      </c>
      <c r="B1413">
        <v>1412</v>
      </c>
      <c r="C1413">
        <v>1600660</v>
      </c>
      <c r="D1413" t="s">
        <v>4235</v>
      </c>
      <c r="E1413" t="s">
        <v>4236</v>
      </c>
      <c r="G1413" t="e">
        <f>VLOOKUP($H1413,[1]BRT!$1:$1048576,1,0)</f>
        <v>#N/A</v>
      </c>
      <c r="H1413" t="s">
        <v>5323</v>
      </c>
      <c r="I1413">
        <v>37.967705000000002</v>
      </c>
      <c r="J1413">
        <v>-122.34313400000001</v>
      </c>
      <c r="K1413">
        <v>1211</v>
      </c>
      <c r="L1413">
        <v>30</v>
      </c>
      <c r="M1413">
        <v>2</v>
      </c>
      <c r="N1413">
        <v>3</v>
      </c>
      <c r="O1413">
        <v>2</v>
      </c>
      <c r="P1413">
        <v>5</v>
      </c>
      <c r="Q1413" t="e">
        <f>VLOOKUP($A1413,'[1]SheltersALL_2.17.22'!$1:$1048576,6,0)</f>
        <v>#N/A</v>
      </c>
      <c r="R1413" t="str">
        <f>VLOOKUP($A1413, [1]FA21_Ridership!$1:$1048576,11, 0)</f>
        <v>SAN PABLO</v>
      </c>
      <c r="S1413" t="str">
        <f>VLOOKUP($A1413, [1]FA21_Ridership!$1:$1048576,12, 0)</f>
        <v>CONTRA COSTA</v>
      </c>
      <c r="T1413">
        <f>VLOOKUP($A1413, [1]FA21_Ridership!$1:$1048576,13, 0)</f>
        <v>1</v>
      </c>
      <c r="U1413">
        <f t="shared" si="111"/>
        <v>150</v>
      </c>
      <c r="V1413" s="67">
        <f t="shared" si="110"/>
        <v>0.33100000000000002</v>
      </c>
      <c r="W1413">
        <v>0.91733200000000004</v>
      </c>
      <c r="X1413" s="67">
        <f t="shared" si="112"/>
        <v>0.80500000000000005</v>
      </c>
      <c r="Y1413">
        <v>0.43229200000000001</v>
      </c>
      <c r="Z1413" s="67">
        <f t="shared" si="113"/>
        <v>0.79400000000000004</v>
      </c>
      <c r="AA1413">
        <f>VLOOKUP($C1413,[1]Disability!$1:$1048576,5,FALSE)</f>
        <v>0</v>
      </c>
      <c r="AB1413" s="67">
        <f t="shared" si="114"/>
        <v>0</v>
      </c>
      <c r="AC1413" t="e">
        <f>VLOOKUP($A1413,#REF!,9,FALSE)</f>
        <v>#REF!</v>
      </c>
    </row>
    <row r="1414" spans="1:29">
      <c r="A1414">
        <v>55728</v>
      </c>
      <c r="B1414">
        <v>1413</v>
      </c>
      <c r="C1414">
        <v>200390</v>
      </c>
      <c r="D1414" t="s">
        <v>4235</v>
      </c>
      <c r="E1414" t="s">
        <v>4236</v>
      </c>
      <c r="G1414" t="e">
        <f>VLOOKUP($H1414,[1]BRT!$1:$1048576,1,0)</f>
        <v>#N/A</v>
      </c>
      <c r="H1414" t="s">
        <v>5324</v>
      </c>
      <c r="I1414">
        <v>37.894286999999998</v>
      </c>
      <c r="J1414">
        <v>-122.300376</v>
      </c>
      <c r="K1414">
        <v>1446</v>
      </c>
      <c r="L1414">
        <v>30</v>
      </c>
      <c r="M1414">
        <v>2</v>
      </c>
      <c r="N1414">
        <v>3</v>
      </c>
      <c r="O1414">
        <v>2</v>
      </c>
      <c r="P1414">
        <v>5</v>
      </c>
      <c r="Q1414" t="e">
        <f>VLOOKUP($A1414,'[1]SheltersALL_2.17.22'!$1:$1048576,6,0)</f>
        <v>#N/A</v>
      </c>
      <c r="R1414" t="str">
        <f>VLOOKUP($A1414, [1]FA21_Ridership!$1:$1048576,11, 0)</f>
        <v>ALBANY</v>
      </c>
      <c r="S1414" t="str">
        <f>VLOOKUP($A1414, [1]FA21_Ridership!$1:$1048576,12, 0)</f>
        <v>ALAMEDA</v>
      </c>
      <c r="T1414">
        <f>VLOOKUP($A1414, [1]FA21_Ridership!$1:$1048576,13, 0)</f>
        <v>1</v>
      </c>
      <c r="U1414">
        <f t="shared" si="111"/>
        <v>150</v>
      </c>
      <c r="V1414" s="67">
        <f t="shared" si="110"/>
        <v>0.33100000000000002</v>
      </c>
      <c r="W1414">
        <v>0.71540099999999995</v>
      </c>
      <c r="X1414" s="67">
        <f t="shared" si="112"/>
        <v>0.42899999999999999</v>
      </c>
      <c r="Y1414">
        <v>0.28251799999999999</v>
      </c>
      <c r="Z1414" s="67">
        <f t="shared" si="113"/>
        <v>0.60899999999999999</v>
      </c>
      <c r="AA1414">
        <f>VLOOKUP($C1414,[1]Disability!$1:$1048576,5,FALSE)</f>
        <v>0</v>
      </c>
      <c r="AB1414" s="67">
        <f t="shared" si="114"/>
        <v>0</v>
      </c>
      <c r="AC1414" t="e">
        <f>VLOOKUP($A1414,#REF!,9,FALSE)</f>
        <v>#REF!</v>
      </c>
    </row>
    <row r="1415" spans="1:29">
      <c r="A1415">
        <v>51990</v>
      </c>
      <c r="B1415">
        <v>1414</v>
      </c>
      <c r="C1415">
        <v>600750</v>
      </c>
      <c r="D1415" t="s">
        <v>4235</v>
      </c>
      <c r="E1415" t="s">
        <v>4236</v>
      </c>
      <c r="G1415" t="e">
        <f>VLOOKUP($H1415,[1]BRT!$1:$1048576,1,0)</f>
        <v>#N/A</v>
      </c>
      <c r="H1415" t="s">
        <v>5325</v>
      </c>
      <c r="I1415">
        <v>37.835262999999998</v>
      </c>
      <c r="J1415">
        <v>-122.281379</v>
      </c>
      <c r="K1415">
        <v>1477</v>
      </c>
      <c r="L1415">
        <v>25</v>
      </c>
      <c r="M1415">
        <v>2.4</v>
      </c>
      <c r="N1415">
        <v>3</v>
      </c>
      <c r="O1415">
        <v>3</v>
      </c>
      <c r="P1415">
        <v>6</v>
      </c>
      <c r="Q1415" t="e">
        <f>VLOOKUP($A1415,'[1]SheltersALL_2.17.22'!$1:$1048576,6,0)</f>
        <v>#N/A</v>
      </c>
      <c r="R1415" t="str">
        <f>VLOOKUP($A1415, [1]FA21_Ridership!$1:$1048576,11, 0)</f>
        <v>EMERYVILLE</v>
      </c>
      <c r="S1415" t="str">
        <f>VLOOKUP($A1415, [1]FA21_Ridership!$1:$1048576,12, 0)</f>
        <v>ALAMEDA</v>
      </c>
      <c r="T1415">
        <f>VLOOKUP($A1415, [1]FA21_Ridership!$1:$1048576,13, 0)</f>
        <v>2</v>
      </c>
      <c r="U1415">
        <f t="shared" si="111"/>
        <v>150</v>
      </c>
      <c r="V1415" s="67">
        <f t="shared" si="110"/>
        <v>0.33100000000000002</v>
      </c>
      <c r="W1415">
        <v>0.59630099999999997</v>
      </c>
      <c r="X1415" s="67">
        <f t="shared" si="112"/>
        <v>0.28199999999999997</v>
      </c>
      <c r="Y1415">
        <v>0.29230800000000001</v>
      </c>
      <c r="Z1415" s="67">
        <f t="shared" si="113"/>
        <v>0.624</v>
      </c>
      <c r="AA1415">
        <f>VLOOKUP($C1415,[1]Disability!$1:$1048576,5,FALSE)</f>
        <v>1</v>
      </c>
      <c r="AB1415" s="67">
        <f t="shared" si="114"/>
        <v>0.72499999999999998</v>
      </c>
      <c r="AC1415" t="e">
        <f>VLOOKUP($A1415,#REF!,9,FALSE)</f>
        <v>#REF!</v>
      </c>
    </row>
    <row r="1416" spans="1:29">
      <c r="A1416">
        <v>52635</v>
      </c>
      <c r="B1416">
        <v>1415</v>
      </c>
      <c r="C1416">
        <v>9906840</v>
      </c>
      <c r="D1416" t="s">
        <v>4235</v>
      </c>
      <c r="E1416" t="s">
        <v>4236</v>
      </c>
      <c r="G1416" t="e">
        <f>VLOOKUP($H1416,[1]BRT!$1:$1048576,1,0)</f>
        <v>#N/A</v>
      </c>
      <c r="H1416" t="s">
        <v>5326</v>
      </c>
      <c r="I1416">
        <v>37.789645999999998</v>
      </c>
      <c r="J1416">
        <v>-122.246117</v>
      </c>
      <c r="K1416">
        <v>960</v>
      </c>
      <c r="L1416">
        <v>30</v>
      </c>
      <c r="M1416">
        <v>2</v>
      </c>
      <c r="N1416">
        <v>2</v>
      </c>
      <c r="O1416">
        <v>3</v>
      </c>
      <c r="P1416">
        <v>5</v>
      </c>
      <c r="Q1416" t="e">
        <f>VLOOKUP($A1416,'[1]SheltersALL_2.17.22'!$1:$1048576,6,0)</f>
        <v>#N/A</v>
      </c>
      <c r="R1416" t="str">
        <f>VLOOKUP($A1416, [1]FA21_Ridership!$1:$1048576,11, 0)</f>
        <v>OAKLAND</v>
      </c>
      <c r="S1416" t="str">
        <f>VLOOKUP($A1416, [1]FA21_Ridership!$1:$1048576,12, 0)</f>
        <v>ALAMEDA</v>
      </c>
      <c r="T1416">
        <f>VLOOKUP($A1416, [1]FA21_Ridership!$1:$1048576,13, 0)</f>
        <v>2</v>
      </c>
      <c r="U1416">
        <f t="shared" si="111"/>
        <v>150</v>
      </c>
      <c r="V1416" s="67">
        <f t="shared" si="110"/>
        <v>0.33100000000000002</v>
      </c>
      <c r="W1416">
        <v>0.94699599999999995</v>
      </c>
      <c r="X1416" s="67">
        <f t="shared" si="112"/>
        <v>0.89600000000000002</v>
      </c>
      <c r="Y1416">
        <v>0.41130699999999998</v>
      </c>
      <c r="Z1416" s="67">
        <f t="shared" si="113"/>
        <v>0.77100000000000002</v>
      </c>
      <c r="AA1416">
        <f>VLOOKUP($C1416,[1]Disability!$1:$1048576,5,FALSE)</f>
        <v>1</v>
      </c>
      <c r="AB1416" s="67">
        <f t="shared" si="114"/>
        <v>0.72499999999999998</v>
      </c>
      <c r="AC1416" t="e">
        <f>VLOOKUP($A1416,#REF!,9,FALSE)</f>
        <v>#REF!</v>
      </c>
    </row>
    <row r="1417" spans="1:29">
      <c r="A1417">
        <v>52725</v>
      </c>
      <c r="B1417">
        <v>1416</v>
      </c>
      <c r="C1417">
        <v>703490</v>
      </c>
      <c r="D1417" t="s">
        <v>4235</v>
      </c>
      <c r="E1417" t="s">
        <v>4236</v>
      </c>
      <c r="G1417" t="e">
        <f>VLOOKUP($H1417,[1]BRT!$1:$1048576,1,0)</f>
        <v>#N/A</v>
      </c>
      <c r="H1417" t="s">
        <v>5327</v>
      </c>
      <c r="I1417">
        <v>37.557906000000003</v>
      </c>
      <c r="J1417">
        <v>-121.952873</v>
      </c>
      <c r="K1417">
        <v>870</v>
      </c>
      <c r="L1417">
        <v>30</v>
      </c>
      <c r="M1417">
        <v>2</v>
      </c>
      <c r="N1417">
        <v>2</v>
      </c>
      <c r="O1417">
        <v>3</v>
      </c>
      <c r="P1417">
        <v>5</v>
      </c>
      <c r="Q1417" t="str">
        <f>VLOOKUP($A1417,'[1]SheltersALL_2.17.22'!$1:$1048576,6,0)</f>
        <v>Fremont</v>
      </c>
      <c r="R1417" t="str">
        <f>VLOOKUP($A1417, [1]FA21_Ridership!$1:$1048576,11, 0)</f>
        <v>FREMONT</v>
      </c>
      <c r="S1417" t="str">
        <f>VLOOKUP($A1417, [1]FA21_Ridership!$1:$1048576,12, 0)</f>
        <v>ALAMEDA</v>
      </c>
      <c r="T1417">
        <f>VLOOKUP($A1417, [1]FA21_Ridership!$1:$1048576,13, 0)</f>
        <v>5</v>
      </c>
      <c r="U1417">
        <f t="shared" si="111"/>
        <v>150</v>
      </c>
      <c r="V1417" s="67">
        <f t="shared" si="110"/>
        <v>0.33100000000000002</v>
      </c>
      <c r="W1417">
        <v>0.90310800000000002</v>
      </c>
      <c r="X1417" s="67">
        <f t="shared" si="112"/>
        <v>0.77800000000000002</v>
      </c>
      <c r="Y1417">
        <v>8.5922999999999999E-2</v>
      </c>
      <c r="Z1417" s="67">
        <f t="shared" si="113"/>
        <v>0.19500000000000001</v>
      </c>
      <c r="AA1417">
        <f>VLOOKUP($C1417,[1]Disability!$1:$1048576,5,FALSE)</f>
        <v>0</v>
      </c>
      <c r="AB1417" s="67">
        <f t="shared" si="114"/>
        <v>0</v>
      </c>
      <c r="AC1417" t="e">
        <f>VLOOKUP($A1417,#REF!,9,FALSE)</f>
        <v>#REF!</v>
      </c>
    </row>
    <row r="1418" spans="1:29">
      <c r="A1418">
        <v>58178</v>
      </c>
      <c r="B1418">
        <v>1417</v>
      </c>
      <c r="C1418">
        <v>103950</v>
      </c>
      <c r="D1418" t="s">
        <v>4235</v>
      </c>
      <c r="E1418" t="s">
        <v>4236</v>
      </c>
      <c r="G1418" t="e">
        <f>VLOOKUP($H1418,[1]BRT!$1:$1048576,1,0)</f>
        <v>#N/A</v>
      </c>
      <c r="H1418" t="s">
        <v>5328</v>
      </c>
      <c r="I1418">
        <v>37.758263999999997</v>
      </c>
      <c r="J1418">
        <v>-122.25574899999999</v>
      </c>
      <c r="K1418">
        <v>1030</v>
      </c>
      <c r="L1418">
        <v>30</v>
      </c>
      <c r="M1418">
        <v>2</v>
      </c>
      <c r="N1418">
        <v>2</v>
      </c>
      <c r="O1418">
        <v>3</v>
      </c>
      <c r="P1418">
        <v>5</v>
      </c>
      <c r="Q1418" t="e">
        <f>VLOOKUP($A1418,'[1]SheltersALL_2.17.22'!$1:$1048576,6,0)</f>
        <v>#N/A</v>
      </c>
      <c r="R1418" t="str">
        <f>VLOOKUP($A1418, [1]FA21_Ridership!$1:$1048576,11, 0)</f>
        <v>ALAMEDA</v>
      </c>
      <c r="S1418" t="str">
        <f>VLOOKUP($A1418, [1]FA21_Ridership!$1:$1048576,12, 0)</f>
        <v>ALAMEDA</v>
      </c>
      <c r="T1418">
        <f>VLOOKUP($A1418, [1]FA21_Ridership!$1:$1048576,13, 0)</f>
        <v>3</v>
      </c>
      <c r="U1418">
        <f t="shared" si="111"/>
        <v>150</v>
      </c>
      <c r="V1418" s="67">
        <f t="shared" si="110"/>
        <v>0.33100000000000002</v>
      </c>
      <c r="W1418">
        <v>0.57394400000000001</v>
      </c>
      <c r="X1418" s="67">
        <f t="shared" si="112"/>
        <v>0.26</v>
      </c>
      <c r="Y1418">
        <v>8.2741999999999996E-2</v>
      </c>
      <c r="Z1418" s="67">
        <f t="shared" si="113"/>
        <v>0.17899999999999999</v>
      </c>
      <c r="AA1418">
        <f>VLOOKUP($C1418,[1]Disability!$1:$1048576,5,FALSE)</f>
        <v>0</v>
      </c>
      <c r="AB1418" s="67">
        <f t="shared" si="114"/>
        <v>0</v>
      </c>
      <c r="AC1418" t="e">
        <f>VLOOKUP($A1418,#REF!,9,FALSE)</f>
        <v>#REF!</v>
      </c>
    </row>
    <row r="1419" spans="1:29">
      <c r="A1419">
        <v>54387</v>
      </c>
      <c r="B1419">
        <v>1418</v>
      </c>
      <c r="C1419">
        <v>103480</v>
      </c>
      <c r="D1419" t="s">
        <v>4235</v>
      </c>
      <c r="E1419" t="s">
        <v>4236</v>
      </c>
      <c r="G1419" t="e">
        <f>VLOOKUP($H1419,[1]BRT!$1:$1048576,1,0)</f>
        <v>#N/A</v>
      </c>
      <c r="H1419" t="s">
        <v>5329</v>
      </c>
      <c r="I1419">
        <v>37.758150000000001</v>
      </c>
      <c r="J1419">
        <v>-122.26072499999999</v>
      </c>
      <c r="K1419">
        <v>1031</v>
      </c>
      <c r="L1419">
        <v>30</v>
      </c>
      <c r="M1419">
        <v>2</v>
      </c>
      <c r="N1419">
        <v>2</v>
      </c>
      <c r="O1419">
        <v>3</v>
      </c>
      <c r="P1419">
        <v>5</v>
      </c>
      <c r="Q1419" t="e">
        <f>VLOOKUP($A1419,'[1]SheltersALL_2.17.22'!$1:$1048576,6,0)</f>
        <v>#N/A</v>
      </c>
      <c r="R1419" t="str">
        <f>VLOOKUP($A1419, [1]FA21_Ridership!$1:$1048576,11, 0)</f>
        <v>ALAMEDA</v>
      </c>
      <c r="S1419" t="str">
        <f>VLOOKUP($A1419, [1]FA21_Ridership!$1:$1048576,12, 0)</f>
        <v>ALAMEDA</v>
      </c>
      <c r="T1419">
        <f>VLOOKUP($A1419, [1]FA21_Ridership!$1:$1048576,13, 0)</f>
        <v>3</v>
      </c>
      <c r="U1419">
        <f t="shared" si="111"/>
        <v>150</v>
      </c>
      <c r="V1419" s="67">
        <f t="shared" si="110"/>
        <v>0.33100000000000002</v>
      </c>
      <c r="W1419">
        <v>0.63028499999999998</v>
      </c>
      <c r="X1419" s="67">
        <f t="shared" si="112"/>
        <v>0.32300000000000001</v>
      </c>
      <c r="Y1419">
        <v>0.25151000000000001</v>
      </c>
      <c r="Z1419" s="67">
        <f t="shared" si="113"/>
        <v>0.57199999999999995</v>
      </c>
      <c r="AA1419">
        <f>VLOOKUP($C1419,[1]Disability!$1:$1048576,5,FALSE)</f>
        <v>0</v>
      </c>
      <c r="AB1419" s="67">
        <f t="shared" si="114"/>
        <v>0</v>
      </c>
      <c r="AC1419" t="e">
        <f>VLOOKUP($A1419,#REF!,9,FALSE)</f>
        <v>#REF!</v>
      </c>
    </row>
    <row r="1420" spans="1:29">
      <c r="A1420">
        <v>51752</v>
      </c>
      <c r="B1420">
        <v>1419</v>
      </c>
      <c r="C1420">
        <v>9904170</v>
      </c>
      <c r="D1420" t="s">
        <v>4235</v>
      </c>
      <c r="E1420" t="s">
        <v>4236</v>
      </c>
      <c r="G1420" t="e">
        <f>VLOOKUP($H1420,[1]BRT!$1:$1048576,1,0)</f>
        <v>#N/A</v>
      </c>
      <c r="H1420" t="s">
        <v>5330</v>
      </c>
      <c r="I1420">
        <v>37.786628</v>
      </c>
      <c r="J1420">
        <v>-122.28161799999999</v>
      </c>
      <c r="K1420">
        <v>960</v>
      </c>
      <c r="L1420">
        <v>30</v>
      </c>
      <c r="M1420">
        <v>2</v>
      </c>
      <c r="N1420">
        <v>2</v>
      </c>
      <c r="O1420">
        <v>3</v>
      </c>
      <c r="P1420">
        <v>5</v>
      </c>
      <c r="Q1420" t="e">
        <f>VLOOKUP($A1420,'[1]SheltersALL_2.17.22'!$1:$1048576,6,0)</f>
        <v>#N/A</v>
      </c>
      <c r="R1420" t="str">
        <f>VLOOKUP($A1420, [1]FA21_Ridership!$1:$1048576,11, 0)</f>
        <v>ALAMEDA</v>
      </c>
      <c r="S1420" t="str">
        <f>VLOOKUP($A1420, [1]FA21_Ridership!$1:$1048576,12, 0)</f>
        <v>ALAMEDA</v>
      </c>
      <c r="T1420">
        <f>VLOOKUP($A1420, [1]FA21_Ridership!$1:$1048576,13, 0)</f>
        <v>3</v>
      </c>
      <c r="U1420">
        <f t="shared" si="111"/>
        <v>150</v>
      </c>
      <c r="V1420" s="67">
        <f t="shared" si="110"/>
        <v>0.33100000000000002</v>
      </c>
      <c r="W1420">
        <v>0.70572000000000001</v>
      </c>
      <c r="X1420" s="67">
        <f t="shared" si="112"/>
        <v>0.41299999999999998</v>
      </c>
      <c r="Y1420">
        <v>0.19975499999999999</v>
      </c>
      <c r="Z1420" s="67">
        <f t="shared" si="113"/>
        <v>0.47599999999999998</v>
      </c>
      <c r="AA1420">
        <f>VLOOKUP($C1420,[1]Disability!$1:$1048576,5,FALSE)</f>
        <v>0</v>
      </c>
      <c r="AB1420" s="67">
        <f t="shared" si="114"/>
        <v>0</v>
      </c>
      <c r="AC1420" t="e">
        <f>VLOOKUP($A1420,#REF!,9,FALSE)</f>
        <v>#REF!</v>
      </c>
    </row>
    <row r="1421" spans="1:29">
      <c r="A1421">
        <v>52230</v>
      </c>
      <c r="B1421">
        <v>1420</v>
      </c>
      <c r="C1421">
        <v>501510</v>
      </c>
      <c r="D1421" t="s">
        <v>4235</v>
      </c>
      <c r="E1421" t="s">
        <v>4236</v>
      </c>
      <c r="G1421" t="e">
        <f>VLOOKUP($H1421,[1]BRT!$1:$1048576,1,0)</f>
        <v>#N/A</v>
      </c>
      <c r="H1421" t="s">
        <v>5331</v>
      </c>
      <c r="I1421">
        <v>37.929203000000001</v>
      </c>
      <c r="J1421">
        <v>-122.321341</v>
      </c>
      <c r="K1421">
        <v>1441</v>
      </c>
      <c r="L1421">
        <v>25</v>
      </c>
      <c r="M1421">
        <v>2.4</v>
      </c>
      <c r="N1421">
        <v>2</v>
      </c>
      <c r="O1421">
        <v>4</v>
      </c>
      <c r="P1421">
        <v>6</v>
      </c>
      <c r="Q1421" t="e">
        <f>VLOOKUP($A1421,'[1]SheltersALL_2.17.22'!$1:$1048576,6,0)</f>
        <v>#N/A</v>
      </c>
      <c r="R1421" t="str">
        <f>VLOOKUP($A1421, [1]FA21_Ridership!$1:$1048576,11, 0)</f>
        <v>EL CERRITO</v>
      </c>
      <c r="S1421" t="str">
        <f>VLOOKUP($A1421, [1]FA21_Ridership!$1:$1048576,12, 0)</f>
        <v>CONTRA COSTA</v>
      </c>
      <c r="T1421">
        <f>VLOOKUP($A1421, [1]FA21_Ridership!$1:$1048576,13, 0)</f>
        <v>1</v>
      </c>
      <c r="U1421">
        <f t="shared" si="111"/>
        <v>150</v>
      </c>
      <c r="V1421" s="67">
        <f t="shared" si="110"/>
        <v>0.33100000000000002</v>
      </c>
      <c r="W1421">
        <v>0.84948500000000005</v>
      </c>
      <c r="X1421" s="67">
        <f t="shared" si="112"/>
        <v>0.67200000000000004</v>
      </c>
      <c r="Y1421">
        <v>0.23814399999999999</v>
      </c>
      <c r="Z1421" s="67">
        <f t="shared" si="113"/>
        <v>0.54100000000000004</v>
      </c>
      <c r="AA1421">
        <f>VLOOKUP($C1421,[1]Disability!$1:$1048576,5,FALSE)</f>
        <v>0</v>
      </c>
      <c r="AB1421" s="67">
        <f t="shared" si="114"/>
        <v>0</v>
      </c>
      <c r="AC1421" t="e">
        <f>VLOOKUP($A1421,#REF!,9,FALSE)</f>
        <v>#REF!</v>
      </c>
    </row>
    <row r="1422" spans="1:29">
      <c r="A1422">
        <v>51194</v>
      </c>
      <c r="B1422">
        <v>1421</v>
      </c>
      <c r="C1422">
        <v>9900950</v>
      </c>
      <c r="D1422" t="s">
        <v>4235</v>
      </c>
      <c r="E1422" t="s">
        <v>4236</v>
      </c>
      <c r="G1422" t="e">
        <f>VLOOKUP($H1422,[1]BRT!$1:$1048576,1,0)</f>
        <v>#N/A</v>
      </c>
      <c r="H1422" t="s">
        <v>5332</v>
      </c>
      <c r="I1422">
        <v>37.906844999999997</v>
      </c>
      <c r="J1422">
        <v>-122.27177399999999</v>
      </c>
      <c r="K1422">
        <v>630</v>
      </c>
      <c r="L1422">
        <v>30</v>
      </c>
      <c r="M1422">
        <v>2</v>
      </c>
      <c r="N1422">
        <v>1</v>
      </c>
      <c r="O1422">
        <v>4</v>
      </c>
      <c r="P1422">
        <v>5</v>
      </c>
      <c r="Q1422" t="e">
        <f>VLOOKUP($A1422,'[1]SheltersALL_2.17.22'!$1:$1048576,6,0)</f>
        <v>#N/A</v>
      </c>
      <c r="R1422" t="str">
        <f>VLOOKUP($A1422, [1]FA21_Ridership!$1:$1048576,11, 0)</f>
        <v>COUNTY-CONTRA COSTA</v>
      </c>
      <c r="S1422" t="str">
        <f>VLOOKUP($A1422, [1]FA21_Ridership!$1:$1048576,12, 0)</f>
        <v>CONTRA COSTA</v>
      </c>
      <c r="T1422">
        <f>VLOOKUP($A1422, [1]FA21_Ridership!$1:$1048576,13, 0)</f>
        <v>1</v>
      </c>
      <c r="U1422">
        <f t="shared" si="111"/>
        <v>150</v>
      </c>
      <c r="V1422" s="67">
        <f t="shared" si="110"/>
        <v>0.33100000000000002</v>
      </c>
      <c r="W1422">
        <v>0.222222</v>
      </c>
      <c r="X1422" s="67">
        <f t="shared" si="112"/>
        <v>2.3E-2</v>
      </c>
      <c r="Y1422">
        <v>7.6164999999999997E-2</v>
      </c>
      <c r="Z1422" s="67">
        <f t="shared" si="113"/>
        <v>0.151</v>
      </c>
      <c r="AA1422">
        <f>VLOOKUP($C1422,[1]Disability!$1:$1048576,5,FALSE)</f>
        <v>0</v>
      </c>
      <c r="AB1422" s="67">
        <f t="shared" si="114"/>
        <v>0</v>
      </c>
      <c r="AC1422" t="e">
        <f>VLOOKUP($A1422,#REF!,9,FALSE)</f>
        <v>#REF!</v>
      </c>
    </row>
    <row r="1423" spans="1:29">
      <c r="A1423">
        <v>55206</v>
      </c>
      <c r="B1423">
        <v>1422</v>
      </c>
      <c r="C1423">
        <v>1000030</v>
      </c>
      <c r="D1423" t="s">
        <v>4235</v>
      </c>
      <c r="E1423" t="s">
        <v>4236</v>
      </c>
      <c r="G1423" t="e">
        <f>VLOOKUP($H1423,[1]BRT!$1:$1048576,1,0)</f>
        <v>#N/A</v>
      </c>
      <c r="H1423" t="s">
        <v>5333</v>
      </c>
      <c r="I1423">
        <v>37.74089</v>
      </c>
      <c r="J1423">
        <v>-122.16465100000001</v>
      </c>
      <c r="K1423">
        <v>962</v>
      </c>
      <c r="L1423">
        <v>30</v>
      </c>
      <c r="M1423">
        <v>2</v>
      </c>
      <c r="N1423">
        <v>1</v>
      </c>
      <c r="O1423">
        <v>4</v>
      </c>
      <c r="P1423">
        <v>5</v>
      </c>
      <c r="Q1423" t="e">
        <f>VLOOKUP($A1423,'[1]SheltersALL_2.17.22'!$1:$1048576,6,0)</f>
        <v>#N/A</v>
      </c>
      <c r="R1423" t="str">
        <f>VLOOKUP($A1423, [1]FA21_Ridership!$1:$1048576,11, 0)</f>
        <v>OAKLAND</v>
      </c>
      <c r="S1423" t="str">
        <f>VLOOKUP($A1423, [1]FA21_Ridership!$1:$1048576,12, 0)</f>
        <v>ALAMEDA</v>
      </c>
      <c r="T1423">
        <f>VLOOKUP($A1423, [1]FA21_Ridership!$1:$1048576,13, 0)</f>
        <v>3</v>
      </c>
      <c r="U1423">
        <f t="shared" si="111"/>
        <v>150</v>
      </c>
      <c r="V1423" s="67">
        <f t="shared" si="110"/>
        <v>0.33100000000000002</v>
      </c>
      <c r="W1423">
        <v>0.87129299999999998</v>
      </c>
      <c r="X1423" s="67">
        <f t="shared" si="112"/>
        <v>0.71599999999999997</v>
      </c>
      <c r="Y1423">
        <v>0.373251</v>
      </c>
      <c r="Z1423" s="67">
        <f t="shared" si="113"/>
        <v>0.72899999999999998</v>
      </c>
      <c r="AA1423">
        <f>VLOOKUP($C1423,[1]Disability!$1:$1048576,5,FALSE)</f>
        <v>0</v>
      </c>
      <c r="AB1423" s="67">
        <f t="shared" si="114"/>
        <v>0</v>
      </c>
      <c r="AC1423" t="e">
        <f>VLOOKUP($A1423,#REF!,9,FALSE)</f>
        <v>#REF!</v>
      </c>
    </row>
    <row r="1424" spans="1:29">
      <c r="A1424">
        <v>54644</v>
      </c>
      <c r="B1424">
        <v>1423</v>
      </c>
      <c r="C1424">
        <v>1302240</v>
      </c>
      <c r="D1424" t="s">
        <v>4235</v>
      </c>
      <c r="E1424" t="s">
        <v>4236</v>
      </c>
      <c r="G1424" t="e">
        <f>VLOOKUP($H1424,[1]BRT!$1:$1048576,1,0)</f>
        <v>#N/A</v>
      </c>
      <c r="H1424" t="s">
        <v>5334</v>
      </c>
      <c r="I1424">
        <v>37.935814000000001</v>
      </c>
      <c r="J1424">
        <v>-122.347894</v>
      </c>
      <c r="K1424">
        <v>1482</v>
      </c>
      <c r="L1424">
        <v>30</v>
      </c>
      <c r="M1424">
        <v>2</v>
      </c>
      <c r="N1424">
        <v>1</v>
      </c>
      <c r="O1424">
        <v>4</v>
      </c>
      <c r="P1424">
        <v>5</v>
      </c>
      <c r="Q1424" t="e">
        <f>VLOOKUP($A1424,'[1]SheltersALL_2.17.22'!$1:$1048576,6,0)</f>
        <v>#N/A</v>
      </c>
      <c r="R1424" t="str">
        <f>VLOOKUP($A1424, [1]FA21_Ridership!$1:$1048576,11, 0)</f>
        <v>RICHMOND</v>
      </c>
      <c r="S1424" t="str">
        <f>VLOOKUP($A1424, [1]FA21_Ridership!$1:$1048576,12, 0)</f>
        <v>CONTRA COSTA</v>
      </c>
      <c r="T1424">
        <f>VLOOKUP($A1424, [1]FA21_Ridership!$1:$1048576,13, 0)</f>
        <v>1</v>
      </c>
      <c r="U1424">
        <f t="shared" si="111"/>
        <v>150</v>
      </c>
      <c r="V1424" s="67">
        <f t="shared" si="110"/>
        <v>0.33100000000000002</v>
      </c>
      <c r="W1424">
        <v>0.90225200000000005</v>
      </c>
      <c r="X1424" s="67">
        <f t="shared" si="112"/>
        <v>0.77600000000000002</v>
      </c>
      <c r="Y1424">
        <v>0.46457999999999999</v>
      </c>
      <c r="Z1424" s="67">
        <f t="shared" si="113"/>
        <v>0.83199999999999996</v>
      </c>
      <c r="AA1424">
        <f>VLOOKUP($C1424,[1]Disability!$1:$1048576,5,FALSE)</f>
        <v>1</v>
      </c>
      <c r="AB1424" s="67">
        <f t="shared" si="114"/>
        <v>0.72499999999999998</v>
      </c>
      <c r="AC1424" t="e">
        <f>VLOOKUP($A1424,#REF!,9,FALSE)</f>
        <v>#REF!</v>
      </c>
    </row>
    <row r="1425" spans="1:29">
      <c r="A1425">
        <v>54414</v>
      </c>
      <c r="B1425">
        <v>1424</v>
      </c>
      <c r="C1425">
        <v>1300390</v>
      </c>
      <c r="D1425" t="s">
        <v>4235</v>
      </c>
      <c r="E1425" t="s">
        <v>4236</v>
      </c>
      <c r="G1425" t="e">
        <f>VLOOKUP($H1425,[1]BRT!$1:$1048576,1,0)</f>
        <v>#N/A</v>
      </c>
      <c r="H1425" t="s">
        <v>4827</v>
      </c>
      <c r="I1425">
        <v>37.936557999999998</v>
      </c>
      <c r="J1425">
        <v>-122.363833</v>
      </c>
      <c r="K1425">
        <v>1239</v>
      </c>
      <c r="L1425">
        <v>30</v>
      </c>
      <c r="M1425">
        <v>2</v>
      </c>
      <c r="N1425">
        <v>1</v>
      </c>
      <c r="O1425">
        <v>4</v>
      </c>
      <c r="P1425">
        <v>5</v>
      </c>
      <c r="Q1425" t="e">
        <f>VLOOKUP($A1425,'[1]SheltersALL_2.17.22'!$1:$1048576,6,0)</f>
        <v>#N/A</v>
      </c>
      <c r="R1425" t="str">
        <f>VLOOKUP($A1425, [1]FA21_Ridership!$1:$1048576,11, 0)</f>
        <v>RICHMOND</v>
      </c>
      <c r="S1425" t="str">
        <f>VLOOKUP($A1425, [1]FA21_Ridership!$1:$1048576,12, 0)</f>
        <v>CONTRA COSTA</v>
      </c>
      <c r="T1425">
        <f>VLOOKUP($A1425, [1]FA21_Ridership!$1:$1048576,13, 0)</f>
        <v>1</v>
      </c>
      <c r="U1425">
        <f t="shared" si="111"/>
        <v>150</v>
      </c>
      <c r="V1425" s="67">
        <f t="shared" si="110"/>
        <v>0.33100000000000002</v>
      </c>
      <c r="W1425">
        <v>0.94491700000000001</v>
      </c>
      <c r="X1425" s="67">
        <f t="shared" si="112"/>
        <v>0.88200000000000001</v>
      </c>
      <c r="Y1425">
        <v>0.44491000000000003</v>
      </c>
      <c r="Z1425" s="67">
        <f t="shared" si="113"/>
        <v>0.81499999999999995</v>
      </c>
      <c r="AA1425">
        <f>VLOOKUP($C1425,[1]Disability!$1:$1048576,5,FALSE)</f>
        <v>4</v>
      </c>
      <c r="AB1425" s="67">
        <f t="shared" si="114"/>
        <v>0.97699999999999998</v>
      </c>
      <c r="AC1425" t="e">
        <f>VLOOKUP($A1425,#REF!,9,FALSE)</f>
        <v>#REF!</v>
      </c>
    </row>
    <row r="1426" spans="1:29">
      <c r="A1426">
        <v>59943</v>
      </c>
      <c r="B1426">
        <v>1425</v>
      </c>
      <c r="C1426">
        <v>803680</v>
      </c>
      <c r="D1426" t="s">
        <v>4235</v>
      </c>
      <c r="E1426" t="s">
        <v>4236</v>
      </c>
      <c r="G1426" t="e">
        <f>VLOOKUP($H1426,[1]BRT!$1:$1048576,1,0)</f>
        <v>#N/A</v>
      </c>
      <c r="H1426" t="s">
        <v>5335</v>
      </c>
      <c r="I1426">
        <v>37.633871999999997</v>
      </c>
      <c r="J1426">
        <v>-122.05150999999999</v>
      </c>
      <c r="K1426">
        <v>1442</v>
      </c>
      <c r="L1426">
        <v>30</v>
      </c>
      <c r="M1426">
        <v>2</v>
      </c>
      <c r="N1426">
        <v>1</v>
      </c>
      <c r="O1426">
        <v>4</v>
      </c>
      <c r="P1426">
        <v>5</v>
      </c>
      <c r="Q1426" t="e">
        <f>VLOOKUP($A1426,'[1]SheltersALL_2.17.22'!$1:$1048576,6,0)</f>
        <v>#N/A</v>
      </c>
      <c r="R1426" t="str">
        <f>VLOOKUP($A1426, [1]FA21_Ridership!$1:$1048576,11, 0)</f>
        <v>HAYWARD</v>
      </c>
      <c r="S1426" t="str">
        <f>VLOOKUP($A1426, [1]FA21_Ridership!$1:$1048576,12, 0)</f>
        <v>ALAMEDA</v>
      </c>
      <c r="T1426">
        <f>VLOOKUP($A1426, [1]FA21_Ridership!$1:$1048576,13, 0)</f>
        <v>4</v>
      </c>
      <c r="U1426">
        <f t="shared" si="111"/>
        <v>150</v>
      </c>
      <c r="V1426" s="67">
        <f t="shared" si="110"/>
        <v>0.33100000000000002</v>
      </c>
      <c r="W1426">
        <v>0.83291899999999996</v>
      </c>
      <c r="X1426" s="67">
        <f t="shared" si="112"/>
        <v>0.63100000000000001</v>
      </c>
      <c r="Y1426">
        <v>9.1496999999999995E-2</v>
      </c>
      <c r="Z1426" s="67">
        <f t="shared" si="113"/>
        <v>0.216</v>
      </c>
      <c r="AA1426">
        <f>VLOOKUP($C1426,[1]Disability!$1:$1048576,5,FALSE)</f>
        <v>0</v>
      </c>
      <c r="AB1426" s="67">
        <f t="shared" si="114"/>
        <v>0</v>
      </c>
      <c r="AC1426" t="e">
        <f>VLOOKUP($A1426,#REF!,9,FALSE)</f>
        <v>#REF!</v>
      </c>
    </row>
    <row r="1427" spans="1:29">
      <c r="A1427">
        <v>54578</v>
      </c>
      <c r="B1427">
        <v>1426</v>
      </c>
      <c r="C1427">
        <v>300570</v>
      </c>
      <c r="D1427" t="s">
        <v>4235</v>
      </c>
      <c r="E1427" t="s">
        <v>4236</v>
      </c>
      <c r="G1427" t="e">
        <f>VLOOKUP($H1427,[1]BRT!$1:$1048576,1,0)</f>
        <v>#N/A</v>
      </c>
      <c r="H1427" t="s">
        <v>5336</v>
      </c>
      <c r="I1427">
        <v>37.901972999999998</v>
      </c>
      <c r="J1427">
        <v>-122.276366</v>
      </c>
      <c r="K1427">
        <v>631</v>
      </c>
      <c r="L1427">
        <v>30</v>
      </c>
      <c r="M1427">
        <v>2</v>
      </c>
      <c r="N1427">
        <v>1</v>
      </c>
      <c r="O1427">
        <v>4</v>
      </c>
      <c r="P1427">
        <v>5</v>
      </c>
      <c r="Q1427" t="e">
        <f>VLOOKUP($A1427,'[1]SheltersALL_2.17.22'!$1:$1048576,6,0)</f>
        <v>#N/A</v>
      </c>
      <c r="R1427" t="str">
        <f>VLOOKUP($A1427, [1]FA21_Ridership!$1:$1048576,11, 0)</f>
        <v>BERKELEY</v>
      </c>
      <c r="S1427" t="str">
        <f>VLOOKUP($A1427, [1]FA21_Ridership!$1:$1048576,12, 0)</f>
        <v>ALAMEDA</v>
      </c>
      <c r="T1427">
        <f>VLOOKUP($A1427, [1]FA21_Ridership!$1:$1048576,13, 0)</f>
        <v>1</v>
      </c>
      <c r="U1427">
        <f t="shared" si="111"/>
        <v>150</v>
      </c>
      <c r="V1427" s="67">
        <f t="shared" si="110"/>
        <v>0.33100000000000002</v>
      </c>
      <c r="W1427">
        <v>0.16536500000000001</v>
      </c>
      <c r="X1427" s="67">
        <f t="shared" si="112"/>
        <v>5.0000000000000001E-3</v>
      </c>
      <c r="Y1427">
        <v>5.4688000000000001E-2</v>
      </c>
      <c r="Z1427" s="67">
        <f t="shared" si="113"/>
        <v>9.5000000000000001E-2</v>
      </c>
      <c r="AA1427">
        <f>VLOOKUP($C1427,[1]Disability!$1:$1048576,5,FALSE)</f>
        <v>0</v>
      </c>
      <c r="AB1427" s="67">
        <f t="shared" si="114"/>
        <v>0</v>
      </c>
      <c r="AC1427" t="e">
        <f>VLOOKUP($A1427,#REF!,9,FALSE)</f>
        <v>#REF!</v>
      </c>
    </row>
    <row r="1428" spans="1:29">
      <c r="A1428">
        <v>55182</v>
      </c>
      <c r="B1428">
        <v>1427</v>
      </c>
      <c r="C1428">
        <v>1501610</v>
      </c>
      <c r="D1428" t="s">
        <v>4235</v>
      </c>
      <c r="E1428" t="s">
        <v>4236</v>
      </c>
      <c r="G1428" t="e">
        <f>VLOOKUP($H1428,[1]BRT!$1:$1048576,1,0)</f>
        <v>#N/A</v>
      </c>
      <c r="H1428" t="s">
        <v>5337</v>
      </c>
      <c r="I1428">
        <v>37.727091999999999</v>
      </c>
      <c r="J1428">
        <v>-122.14802</v>
      </c>
      <c r="K1428">
        <v>990</v>
      </c>
      <c r="L1428">
        <v>30</v>
      </c>
      <c r="M1428">
        <v>2</v>
      </c>
      <c r="N1428">
        <v>1</v>
      </c>
      <c r="O1428">
        <v>4</v>
      </c>
      <c r="P1428">
        <v>5</v>
      </c>
      <c r="Q1428" t="e">
        <f>VLOOKUP($A1428,'[1]SheltersALL_2.17.22'!$1:$1048576,6,0)</f>
        <v>#N/A</v>
      </c>
      <c r="R1428" t="str">
        <f>VLOOKUP($A1428, [1]FA21_Ridership!$1:$1048576,11, 0)</f>
        <v>SAN LEANDRO</v>
      </c>
      <c r="S1428" t="str">
        <f>VLOOKUP($A1428, [1]FA21_Ridership!$1:$1048576,12, 0)</f>
        <v>ALAMEDA</v>
      </c>
      <c r="T1428">
        <f>VLOOKUP($A1428, [1]FA21_Ridership!$1:$1048576,13, 0)</f>
        <v>3</v>
      </c>
      <c r="U1428">
        <f t="shared" si="111"/>
        <v>150</v>
      </c>
      <c r="V1428" s="67">
        <f t="shared" si="110"/>
        <v>0.33100000000000002</v>
      </c>
      <c r="W1428">
        <v>0.75593500000000002</v>
      </c>
      <c r="X1428" s="67">
        <f t="shared" si="112"/>
        <v>0.48899999999999999</v>
      </c>
      <c r="Y1428">
        <v>0.24407799999999999</v>
      </c>
      <c r="Z1428" s="67">
        <f t="shared" si="113"/>
        <v>0.56399999999999995</v>
      </c>
      <c r="AA1428">
        <f>VLOOKUP($C1428,[1]Disability!$1:$1048576,5,FALSE)</f>
        <v>0</v>
      </c>
      <c r="AB1428" s="67">
        <f t="shared" si="114"/>
        <v>0</v>
      </c>
      <c r="AC1428" t="e">
        <f>VLOOKUP($A1428,#REF!,9,FALSE)</f>
        <v>#REF!</v>
      </c>
    </row>
    <row r="1429" spans="1:29">
      <c r="A1429">
        <v>55413</v>
      </c>
      <c r="B1429">
        <v>1428</v>
      </c>
      <c r="C1429">
        <v>1700400</v>
      </c>
      <c r="D1429" t="s">
        <v>4235</v>
      </c>
      <c r="E1429" t="s">
        <v>4236</v>
      </c>
      <c r="G1429" t="e">
        <f>VLOOKUP($H1429,[1]BRT!$1:$1048576,1,0)</f>
        <v>#N/A</v>
      </c>
      <c r="H1429" t="s">
        <v>5338</v>
      </c>
      <c r="I1429">
        <v>37.601115</v>
      </c>
      <c r="J1429">
        <v>-122.016513</v>
      </c>
      <c r="K1429">
        <v>1440</v>
      </c>
      <c r="L1429">
        <v>30</v>
      </c>
      <c r="M1429">
        <v>2</v>
      </c>
      <c r="N1429">
        <v>1</v>
      </c>
      <c r="O1429">
        <v>4</v>
      </c>
      <c r="P1429">
        <v>5</v>
      </c>
      <c r="Q1429" t="e">
        <f>VLOOKUP($A1429,'[1]SheltersALL_2.17.22'!$1:$1048576,6,0)</f>
        <v>#N/A</v>
      </c>
      <c r="R1429" t="str">
        <f>VLOOKUP($A1429, [1]FA21_Ridership!$1:$1048576,11, 0)</f>
        <v>UNION CITY</v>
      </c>
      <c r="S1429" t="str">
        <f>VLOOKUP($A1429, [1]FA21_Ridership!$1:$1048576,12, 0)</f>
        <v>ALAMEDA</v>
      </c>
      <c r="T1429">
        <f>VLOOKUP($A1429, [1]FA21_Ridership!$1:$1048576,13, 0)</f>
        <v>9</v>
      </c>
      <c r="U1429">
        <f t="shared" si="111"/>
        <v>150</v>
      </c>
      <c r="V1429" s="67">
        <f t="shared" si="110"/>
        <v>0.33100000000000002</v>
      </c>
      <c r="W1429">
        <v>0.74100500000000002</v>
      </c>
      <c r="X1429" s="67">
        <f t="shared" si="112"/>
        <v>0.46500000000000002</v>
      </c>
      <c r="Y1429">
        <v>5.4328000000000001E-2</v>
      </c>
      <c r="Z1429" s="67">
        <f t="shared" si="113"/>
        <v>9.1999999999999998E-2</v>
      </c>
      <c r="AA1429">
        <f>VLOOKUP($C1429,[1]Disability!$1:$1048576,5,FALSE)</f>
        <v>1</v>
      </c>
      <c r="AB1429" s="67">
        <f t="shared" si="114"/>
        <v>0.72499999999999998</v>
      </c>
      <c r="AC1429" t="e">
        <f>VLOOKUP($A1429,#REF!,9,FALSE)</f>
        <v>#REF!</v>
      </c>
    </row>
    <row r="1430" spans="1:29">
      <c r="A1430">
        <v>56775</v>
      </c>
      <c r="B1430">
        <v>1429</v>
      </c>
      <c r="C1430">
        <v>1502390</v>
      </c>
      <c r="D1430" t="s">
        <v>4235</v>
      </c>
      <c r="E1430" t="s">
        <v>4236</v>
      </c>
      <c r="G1430" t="e">
        <f>VLOOKUP($H1430,[1]BRT!$1:$1048576,1,0)</f>
        <v>#N/A</v>
      </c>
      <c r="H1430" t="s">
        <v>5339</v>
      </c>
      <c r="I1430">
        <v>37.730072999999997</v>
      </c>
      <c r="J1430">
        <v>-122.138902</v>
      </c>
      <c r="K1430">
        <v>990</v>
      </c>
      <c r="L1430">
        <v>30</v>
      </c>
      <c r="M1430">
        <v>2</v>
      </c>
      <c r="N1430">
        <v>1</v>
      </c>
      <c r="O1430">
        <v>4</v>
      </c>
      <c r="P1430">
        <v>5</v>
      </c>
      <c r="Q1430" t="e">
        <f>VLOOKUP($A1430,'[1]SheltersALL_2.17.22'!$1:$1048576,6,0)</f>
        <v>#N/A</v>
      </c>
      <c r="R1430" t="str">
        <f>VLOOKUP($A1430, [1]FA21_Ridership!$1:$1048576,11, 0)</f>
        <v>SAN LEANDRO</v>
      </c>
      <c r="S1430" t="str">
        <f>VLOOKUP($A1430, [1]FA21_Ridership!$1:$1048576,12, 0)</f>
        <v>ALAMEDA</v>
      </c>
      <c r="T1430">
        <f>VLOOKUP($A1430, [1]FA21_Ridership!$1:$1048576,13, 0)</f>
        <v>3</v>
      </c>
      <c r="U1430">
        <f t="shared" si="111"/>
        <v>150</v>
      </c>
      <c r="V1430" s="67">
        <f t="shared" si="110"/>
        <v>0.33100000000000002</v>
      </c>
      <c r="W1430">
        <v>0.48466900000000002</v>
      </c>
      <c r="X1430" s="67">
        <f t="shared" si="112"/>
        <v>0.186</v>
      </c>
      <c r="Y1430">
        <v>0.35806100000000002</v>
      </c>
      <c r="Z1430" s="67">
        <f t="shared" si="113"/>
        <v>0.71</v>
      </c>
      <c r="AA1430">
        <f>VLOOKUP($C1430,[1]Disability!$1:$1048576,5,FALSE)</f>
        <v>0</v>
      </c>
      <c r="AB1430" s="67">
        <f t="shared" si="114"/>
        <v>0</v>
      </c>
      <c r="AC1430" t="e">
        <f>VLOOKUP($A1430,#REF!,9,FALSE)</f>
        <v>#REF!</v>
      </c>
    </row>
    <row r="1431" spans="1:29">
      <c r="A1431">
        <v>56858</v>
      </c>
      <c r="B1431">
        <v>1430</v>
      </c>
      <c r="C1431">
        <v>300740</v>
      </c>
      <c r="D1431" t="s">
        <v>4235</v>
      </c>
      <c r="E1431" t="s">
        <v>4236</v>
      </c>
      <c r="F1431" t="s">
        <v>4373</v>
      </c>
      <c r="G1431" t="e">
        <f>VLOOKUP($H1431,[1]BRT!$1:$1048576,1,0)</f>
        <v>#N/A</v>
      </c>
      <c r="H1431" t="s">
        <v>4712</v>
      </c>
      <c r="I1431">
        <v>37.855120999999997</v>
      </c>
      <c r="J1431">
        <v>-122.26846999999999</v>
      </c>
      <c r="K1431">
        <v>330</v>
      </c>
      <c r="L1431">
        <v>30</v>
      </c>
      <c r="M1431">
        <v>2</v>
      </c>
      <c r="N1431">
        <v>1</v>
      </c>
      <c r="O1431">
        <v>4</v>
      </c>
      <c r="P1431">
        <v>5</v>
      </c>
      <c r="Q1431" t="str">
        <f>VLOOKUP($A1431,'[1]SheltersALL_2.17.22'!$1:$1048576,6,0)</f>
        <v>Berkeley</v>
      </c>
      <c r="R1431" t="str">
        <f>VLOOKUP($A1431, [1]FA21_Ridership!$1:$1048576,11, 0)</f>
        <v>BERKELEY</v>
      </c>
      <c r="S1431" t="str">
        <f>VLOOKUP($A1431, [1]FA21_Ridership!$1:$1048576,12, 0)</f>
        <v>ALAMEDA</v>
      </c>
      <c r="T1431">
        <f>VLOOKUP($A1431, [1]FA21_Ridership!$1:$1048576,13, 0)</f>
        <v>1</v>
      </c>
      <c r="U1431">
        <f t="shared" si="111"/>
        <v>150</v>
      </c>
      <c r="V1431" s="67">
        <f t="shared" si="110"/>
        <v>0.33100000000000002</v>
      </c>
      <c r="W1431">
        <v>0.46895900000000001</v>
      </c>
      <c r="X1431" s="67">
        <f t="shared" si="112"/>
        <v>0.16300000000000001</v>
      </c>
      <c r="Y1431">
        <v>0.38172600000000001</v>
      </c>
      <c r="Z1431" s="67">
        <f t="shared" si="113"/>
        <v>0.74399999999999999</v>
      </c>
      <c r="AA1431">
        <f>VLOOKUP($C1431,[1]Disability!$1:$1048576,5,FALSE)</f>
        <v>5</v>
      </c>
      <c r="AB1431" s="67">
        <f t="shared" si="114"/>
        <v>0.98599999999999999</v>
      </c>
      <c r="AC1431" t="e">
        <f>VLOOKUP($A1431,#REF!,9,FALSE)</f>
        <v>#REF!</v>
      </c>
    </row>
    <row r="1432" spans="1:29">
      <c r="A1432">
        <v>58360</v>
      </c>
      <c r="B1432">
        <v>1431</v>
      </c>
      <c r="C1432">
        <v>1000130</v>
      </c>
      <c r="D1432" t="s">
        <v>4235</v>
      </c>
      <c r="E1432" t="s">
        <v>4236</v>
      </c>
      <c r="G1432" t="e">
        <f>VLOOKUP($H1432,[1]BRT!$1:$1048576,1,0)</f>
        <v>#N/A</v>
      </c>
      <c r="H1432" t="s">
        <v>5340</v>
      </c>
      <c r="I1432">
        <v>37.738875999999998</v>
      </c>
      <c r="J1432">
        <v>-122.167299</v>
      </c>
      <c r="K1432">
        <v>961</v>
      </c>
      <c r="L1432">
        <v>30</v>
      </c>
      <c r="M1432">
        <v>2</v>
      </c>
      <c r="N1432">
        <v>1</v>
      </c>
      <c r="O1432">
        <v>4</v>
      </c>
      <c r="P1432">
        <v>5</v>
      </c>
      <c r="Q1432" t="e">
        <f>VLOOKUP($A1432,'[1]SheltersALL_2.17.22'!$1:$1048576,6,0)</f>
        <v>#N/A</v>
      </c>
      <c r="R1432" t="str">
        <f>VLOOKUP($A1432, [1]FA21_Ridership!$1:$1048576,11, 0)</f>
        <v>OAKLAND</v>
      </c>
      <c r="S1432" t="str">
        <f>VLOOKUP($A1432, [1]FA21_Ridership!$1:$1048576,12, 0)</f>
        <v>ALAMEDA</v>
      </c>
      <c r="T1432">
        <f>VLOOKUP($A1432, [1]FA21_Ridership!$1:$1048576,13, 0)</f>
        <v>3</v>
      </c>
      <c r="U1432">
        <f t="shared" si="111"/>
        <v>150</v>
      </c>
      <c r="V1432" s="67">
        <f t="shared" si="110"/>
        <v>0.33100000000000002</v>
      </c>
      <c r="W1432">
        <v>0.92371300000000001</v>
      </c>
      <c r="X1432" s="67">
        <f t="shared" si="112"/>
        <v>0.81899999999999995</v>
      </c>
      <c r="Y1432">
        <v>0.51621099999999998</v>
      </c>
      <c r="Z1432" s="67">
        <f t="shared" si="113"/>
        <v>0.871</v>
      </c>
      <c r="AA1432">
        <f>VLOOKUP($C1432,[1]Disability!$1:$1048576,5,FALSE)</f>
        <v>0</v>
      </c>
      <c r="AB1432" s="67">
        <f t="shared" si="114"/>
        <v>0</v>
      </c>
      <c r="AC1432" t="e">
        <f>VLOOKUP($A1432,#REF!,9,FALSE)</f>
        <v>#REF!</v>
      </c>
    </row>
    <row r="1433" spans="1:29">
      <c r="A1433">
        <v>58278</v>
      </c>
      <c r="B1433">
        <v>1432</v>
      </c>
      <c r="C1433">
        <v>104010</v>
      </c>
      <c r="D1433" t="s">
        <v>4235</v>
      </c>
      <c r="E1433" t="s">
        <v>4236</v>
      </c>
      <c r="G1433" t="e">
        <f>VLOOKUP($H1433,[1]BRT!$1:$1048576,1,0)</f>
        <v>#N/A</v>
      </c>
      <c r="H1433" t="s">
        <v>5006</v>
      </c>
      <c r="I1433">
        <v>37.757074000000003</v>
      </c>
      <c r="J1433">
        <v>-122.25642000000001</v>
      </c>
      <c r="K1433">
        <v>1031</v>
      </c>
      <c r="L1433">
        <v>30</v>
      </c>
      <c r="M1433">
        <v>2</v>
      </c>
      <c r="N1433">
        <v>1</v>
      </c>
      <c r="O1433">
        <v>4</v>
      </c>
      <c r="P1433">
        <v>5</v>
      </c>
      <c r="Q1433" t="e">
        <f>VLOOKUP($A1433,'[1]SheltersALL_2.17.22'!$1:$1048576,6,0)</f>
        <v>#N/A</v>
      </c>
      <c r="R1433" t="str">
        <f>VLOOKUP($A1433, [1]FA21_Ridership!$1:$1048576,11, 0)</f>
        <v>ALAMEDA</v>
      </c>
      <c r="S1433" t="str">
        <f>VLOOKUP($A1433, [1]FA21_Ridership!$1:$1048576,12, 0)</f>
        <v>ALAMEDA</v>
      </c>
      <c r="T1433">
        <f>VLOOKUP($A1433, [1]FA21_Ridership!$1:$1048576,13, 0)</f>
        <v>3</v>
      </c>
      <c r="U1433">
        <f t="shared" si="111"/>
        <v>150</v>
      </c>
      <c r="V1433" s="67">
        <f t="shared" si="110"/>
        <v>0.33100000000000002</v>
      </c>
      <c r="W1433">
        <v>0.57394400000000001</v>
      </c>
      <c r="X1433" s="67">
        <f t="shared" si="112"/>
        <v>0.26</v>
      </c>
      <c r="Y1433">
        <v>8.2741999999999996E-2</v>
      </c>
      <c r="Z1433" s="67">
        <f t="shared" si="113"/>
        <v>0.17899999999999999</v>
      </c>
      <c r="AA1433">
        <f>VLOOKUP($C1433,[1]Disability!$1:$1048576,5,FALSE)</f>
        <v>0</v>
      </c>
      <c r="AB1433" s="67">
        <f t="shared" si="114"/>
        <v>0</v>
      </c>
      <c r="AC1433" t="e">
        <f>VLOOKUP($A1433,#REF!,9,FALSE)</f>
        <v>#REF!</v>
      </c>
    </row>
    <row r="1434" spans="1:29">
      <c r="A1434">
        <v>51204</v>
      </c>
      <c r="B1434">
        <v>1433</v>
      </c>
      <c r="C1434">
        <v>9902520</v>
      </c>
      <c r="D1434" t="s">
        <v>4235</v>
      </c>
      <c r="E1434" t="s">
        <v>4236</v>
      </c>
      <c r="G1434" t="e">
        <f>VLOOKUP($H1434,[1]BRT!$1:$1048576,1,0)</f>
        <v>#N/A</v>
      </c>
      <c r="H1434" t="s">
        <v>5341</v>
      </c>
      <c r="I1434">
        <v>37.668129999999998</v>
      </c>
      <c r="J1434">
        <v>-122.08179199999999</v>
      </c>
      <c r="K1434">
        <v>1447</v>
      </c>
      <c r="L1434">
        <v>30</v>
      </c>
      <c r="M1434">
        <v>2</v>
      </c>
      <c r="N1434">
        <v>0</v>
      </c>
      <c r="O1434">
        <v>5</v>
      </c>
      <c r="P1434">
        <v>5</v>
      </c>
      <c r="Q1434" t="e">
        <f>VLOOKUP($A1434,'[1]SheltersALL_2.17.22'!$1:$1048576,6,0)</f>
        <v>#N/A</v>
      </c>
      <c r="R1434" t="str">
        <f>VLOOKUP($A1434, [1]FA21_Ridership!$1:$1048576,11, 0)</f>
        <v>HAYWARD</v>
      </c>
      <c r="S1434" t="str">
        <f>VLOOKUP($A1434, [1]FA21_Ridership!$1:$1048576,12, 0)</f>
        <v>ALAMEDA</v>
      </c>
      <c r="T1434">
        <f>VLOOKUP($A1434, [1]FA21_Ridership!$1:$1048576,13, 0)</f>
        <v>4</v>
      </c>
      <c r="U1434">
        <f t="shared" si="111"/>
        <v>150</v>
      </c>
      <c r="V1434" s="67">
        <f t="shared" si="110"/>
        <v>0.33100000000000002</v>
      </c>
      <c r="W1434">
        <v>0.759494</v>
      </c>
      <c r="X1434" s="67">
        <f t="shared" si="112"/>
        <v>0.501</v>
      </c>
      <c r="Y1434">
        <v>0.35183300000000001</v>
      </c>
      <c r="Z1434" s="67">
        <f t="shared" si="113"/>
        <v>0.69799999999999995</v>
      </c>
      <c r="AA1434">
        <f>VLOOKUP($C1434,[1]Disability!$1:$1048576,5,FALSE)</f>
        <v>1</v>
      </c>
      <c r="AB1434" s="67">
        <f t="shared" si="114"/>
        <v>0.72499999999999998</v>
      </c>
      <c r="AC1434" t="e">
        <f>VLOOKUP($A1434,#REF!,9,FALSE)</f>
        <v>#REF!</v>
      </c>
    </row>
    <row r="1435" spans="1:29">
      <c r="A1435">
        <v>59770</v>
      </c>
      <c r="B1435">
        <v>1434</v>
      </c>
      <c r="C1435">
        <v>102630</v>
      </c>
      <c r="D1435" t="s">
        <v>4235</v>
      </c>
      <c r="E1435" t="s">
        <v>4236</v>
      </c>
      <c r="G1435" t="e">
        <f>VLOOKUP($H1435,[1]BRT!$1:$1048576,1,0)</f>
        <v>#N/A</v>
      </c>
      <c r="H1435" t="s">
        <v>5075</v>
      </c>
      <c r="I1435">
        <v>37.776511999999997</v>
      </c>
      <c r="J1435">
        <v>-122.285647</v>
      </c>
      <c r="K1435">
        <v>960</v>
      </c>
      <c r="L1435">
        <v>30</v>
      </c>
      <c r="M1435">
        <v>2</v>
      </c>
      <c r="N1435">
        <v>0</v>
      </c>
      <c r="O1435">
        <v>5</v>
      </c>
      <c r="P1435">
        <v>5</v>
      </c>
      <c r="Q1435" t="e">
        <f>VLOOKUP($A1435,'[1]SheltersALL_2.17.22'!$1:$1048576,6,0)</f>
        <v>#N/A</v>
      </c>
      <c r="R1435" t="str">
        <f>VLOOKUP($A1435, [1]FA21_Ridership!$1:$1048576,11, 0)</f>
        <v>ALAMEDA</v>
      </c>
      <c r="S1435" t="str">
        <f>VLOOKUP($A1435, [1]FA21_Ridership!$1:$1048576,12, 0)</f>
        <v>ALAMEDA</v>
      </c>
      <c r="T1435">
        <f>VLOOKUP($A1435, [1]FA21_Ridership!$1:$1048576,13, 0)</f>
        <v>3</v>
      </c>
      <c r="U1435">
        <f t="shared" si="111"/>
        <v>150</v>
      </c>
      <c r="V1435" s="67">
        <f t="shared" si="110"/>
        <v>0.33100000000000002</v>
      </c>
      <c r="W1435">
        <v>0.73748899999999995</v>
      </c>
      <c r="X1435" s="67">
        <f t="shared" si="112"/>
        <v>0.45800000000000002</v>
      </c>
      <c r="Y1435">
        <v>0.297153</v>
      </c>
      <c r="Z1435" s="67">
        <f t="shared" si="113"/>
        <v>0.63200000000000001</v>
      </c>
      <c r="AA1435">
        <f>VLOOKUP($C1435,[1]Disability!$1:$1048576,5,FALSE)</f>
        <v>0</v>
      </c>
      <c r="AB1435" s="67">
        <f t="shared" si="114"/>
        <v>0</v>
      </c>
      <c r="AC1435" t="e">
        <f>VLOOKUP($A1435,#REF!,9,FALSE)</f>
        <v>#REF!</v>
      </c>
    </row>
    <row r="1436" spans="1:29">
      <c r="A1436">
        <v>50031</v>
      </c>
      <c r="B1436">
        <v>1435</v>
      </c>
      <c r="C1436">
        <v>9905140</v>
      </c>
      <c r="D1436" t="s">
        <v>4235</v>
      </c>
      <c r="E1436" t="s">
        <v>4236</v>
      </c>
      <c r="F1436" t="s">
        <v>5342</v>
      </c>
      <c r="G1436" t="e">
        <f>VLOOKUP($H1436,[1]BRT!$1:$1048576,1,0)</f>
        <v>#N/A</v>
      </c>
      <c r="H1436" t="s">
        <v>5343</v>
      </c>
      <c r="I1436">
        <v>37.790118999999997</v>
      </c>
      <c r="J1436">
        <v>-122.395768</v>
      </c>
      <c r="K1436">
        <v>10</v>
      </c>
      <c r="L1436">
        <v>10</v>
      </c>
      <c r="M1436">
        <v>6</v>
      </c>
      <c r="N1436">
        <v>0</v>
      </c>
      <c r="O1436">
        <v>15</v>
      </c>
      <c r="P1436">
        <v>15</v>
      </c>
      <c r="Q1436" t="e">
        <f>VLOOKUP($A1436,'[1]SheltersALL_2.17.22'!$1:$1048576,6,0)</f>
        <v>#N/A</v>
      </c>
      <c r="R1436" t="str">
        <f>VLOOKUP($A1436, [1]FA21_Ridership!$1:$1048576,11, 0)</f>
        <v>SAN FRANCISCO</v>
      </c>
      <c r="S1436" t="str">
        <f>VLOOKUP($A1436, [1]FA21_Ridership!$1:$1048576,12, 0)</f>
        <v>SAN FRANCISCO</v>
      </c>
      <c r="T1436">
        <f>VLOOKUP($A1436, [1]FA21_Ridership!$1:$1048576,13, 0)</f>
        <v>9</v>
      </c>
      <c r="U1436">
        <f t="shared" si="111"/>
        <v>150</v>
      </c>
      <c r="V1436" s="67">
        <f t="shared" si="110"/>
        <v>0.33100000000000002</v>
      </c>
      <c r="W1436">
        <v>0.49795099999999998</v>
      </c>
      <c r="X1436" s="67">
        <f t="shared" si="112"/>
        <v>0.19500000000000001</v>
      </c>
      <c r="Y1436">
        <v>5.6351999999999999E-2</v>
      </c>
      <c r="Z1436" s="67">
        <f t="shared" si="113"/>
        <v>0.10100000000000001</v>
      </c>
      <c r="AA1436">
        <f>VLOOKUP($C1436,[1]Disability!$1:$1048576,5,FALSE)</f>
        <v>0</v>
      </c>
      <c r="AB1436" s="67">
        <f t="shared" si="114"/>
        <v>0</v>
      </c>
      <c r="AC1436" t="e">
        <f>VLOOKUP($A1436,#REF!,9,FALSE)</f>
        <v>#REF!</v>
      </c>
    </row>
    <row r="1437" spans="1:29">
      <c r="A1437">
        <v>55858</v>
      </c>
      <c r="B1437">
        <v>1436</v>
      </c>
      <c r="C1437">
        <v>104700</v>
      </c>
      <c r="D1437" t="s">
        <v>4235</v>
      </c>
      <c r="E1437" t="s">
        <v>4236</v>
      </c>
      <c r="G1437" t="e">
        <f>VLOOKUP($H1437,[1]BRT!$1:$1048576,1,0)</f>
        <v>#N/A</v>
      </c>
      <c r="H1437" t="s">
        <v>5344</v>
      </c>
      <c r="I1437">
        <v>37.735999</v>
      </c>
      <c r="J1437">
        <v>-122.241968</v>
      </c>
      <c r="K1437">
        <v>952</v>
      </c>
      <c r="L1437">
        <v>30.1</v>
      </c>
      <c r="M1437">
        <v>1.9933554819999999</v>
      </c>
      <c r="N1437">
        <v>1</v>
      </c>
      <c r="O1437">
        <v>4</v>
      </c>
      <c r="P1437">
        <v>5</v>
      </c>
      <c r="Q1437" t="e">
        <f>VLOOKUP($A1437,'[1]SheltersALL_2.17.22'!$1:$1048576,6,0)</f>
        <v>#N/A</v>
      </c>
      <c r="R1437" t="str">
        <f>VLOOKUP($A1437, [1]FA21_Ridership!$1:$1048576,11, 0)</f>
        <v>ALAMEDA</v>
      </c>
      <c r="S1437" t="str">
        <f>VLOOKUP($A1437, [1]FA21_Ridership!$1:$1048576,12, 0)</f>
        <v>ALAMEDA</v>
      </c>
      <c r="T1437">
        <f>VLOOKUP($A1437, [1]FA21_Ridership!$1:$1048576,13, 0)</f>
        <v>3</v>
      </c>
      <c r="U1437">
        <f t="shared" si="111"/>
        <v>150.5</v>
      </c>
      <c r="V1437" s="67">
        <f t="shared" si="110"/>
        <v>0.34499999999999997</v>
      </c>
      <c r="W1437">
        <v>0.57969800000000005</v>
      </c>
      <c r="X1437" s="67">
        <f t="shared" si="112"/>
        <v>0.26700000000000002</v>
      </c>
      <c r="Y1437">
        <v>9.1436000000000003E-2</v>
      </c>
      <c r="Z1437" s="67">
        <f t="shared" si="113"/>
        <v>0.21199999999999999</v>
      </c>
      <c r="AA1437">
        <f>VLOOKUP($C1437,[1]Disability!$1:$1048576,5,FALSE)</f>
        <v>0</v>
      </c>
      <c r="AB1437" s="67">
        <f t="shared" si="114"/>
        <v>0</v>
      </c>
      <c r="AC1437" t="e">
        <f>VLOOKUP($A1437,#REF!,9,FALSE)</f>
        <v>#REF!</v>
      </c>
    </row>
    <row r="1438" spans="1:29">
      <c r="A1438">
        <v>52702</v>
      </c>
      <c r="B1438">
        <v>1437</v>
      </c>
      <c r="C1438">
        <v>9907030</v>
      </c>
      <c r="D1438" t="s">
        <v>4235</v>
      </c>
      <c r="E1438" t="s">
        <v>4236</v>
      </c>
      <c r="G1438" t="e">
        <f>VLOOKUP($H1438,[1]BRT!$1:$1048576,1,0)</f>
        <v>#N/A</v>
      </c>
      <c r="H1438" t="s">
        <v>5345</v>
      </c>
      <c r="I1438">
        <v>37.429855000000003</v>
      </c>
      <c r="J1438">
        <v>-121.897755</v>
      </c>
      <c r="K1438">
        <v>864</v>
      </c>
      <c r="L1438">
        <v>30.2</v>
      </c>
      <c r="M1438">
        <v>1.986754967</v>
      </c>
      <c r="N1438">
        <v>3</v>
      </c>
      <c r="O1438">
        <v>2</v>
      </c>
      <c r="P1438">
        <v>5</v>
      </c>
      <c r="Q1438" t="e">
        <f>VLOOKUP($A1438,'[1]SheltersALL_2.17.22'!$1:$1048576,6,0)</f>
        <v>#N/A</v>
      </c>
      <c r="R1438" t="str">
        <f>VLOOKUP($A1438, [1]FA21_Ridership!$1:$1048576,11, 0)</f>
        <v>MILPITAS</v>
      </c>
      <c r="S1438" t="str">
        <f>VLOOKUP($A1438, [1]FA21_Ridership!$1:$1048576,12, 0)</f>
        <v>SANTA CLARA</v>
      </c>
      <c r="T1438">
        <f>VLOOKUP($A1438, [1]FA21_Ridership!$1:$1048576,13, 0)</f>
        <v>9</v>
      </c>
      <c r="U1438">
        <f t="shared" si="111"/>
        <v>151</v>
      </c>
      <c r="V1438" s="67">
        <f t="shared" si="110"/>
        <v>0.34499999999999997</v>
      </c>
      <c r="W1438">
        <v>0.93840699999999999</v>
      </c>
      <c r="X1438" s="67">
        <f t="shared" si="112"/>
        <v>0.85799999999999998</v>
      </c>
      <c r="Y1438">
        <v>0.149865</v>
      </c>
      <c r="Z1438" s="67">
        <f t="shared" si="113"/>
        <v>0.35499999999999998</v>
      </c>
      <c r="AA1438">
        <f>VLOOKUP($C1438,[1]Disability!$1:$1048576,5,FALSE)</f>
        <v>0</v>
      </c>
      <c r="AB1438" s="67">
        <f t="shared" si="114"/>
        <v>0</v>
      </c>
      <c r="AC1438" t="e">
        <f>VLOOKUP($A1438,#REF!,9,FALSE)</f>
        <v>#REF!</v>
      </c>
    </row>
    <row r="1439" spans="1:29">
      <c r="A1439">
        <v>55340</v>
      </c>
      <c r="B1439">
        <v>1438</v>
      </c>
      <c r="C1439">
        <v>1301790</v>
      </c>
      <c r="D1439" t="s">
        <v>4235</v>
      </c>
      <c r="E1439" t="s">
        <v>4236</v>
      </c>
      <c r="G1439" t="e">
        <f>VLOOKUP($H1439,[1]BRT!$1:$1048576,1,0)</f>
        <v>#N/A</v>
      </c>
      <c r="H1439" t="s">
        <v>5346</v>
      </c>
      <c r="I1439">
        <v>37.931319000000002</v>
      </c>
      <c r="J1439">
        <v>-122.360141</v>
      </c>
      <c r="K1439">
        <v>780</v>
      </c>
      <c r="L1439">
        <v>30.2</v>
      </c>
      <c r="M1439">
        <v>1.986754967</v>
      </c>
      <c r="N1439">
        <v>3</v>
      </c>
      <c r="O1439">
        <v>2</v>
      </c>
      <c r="P1439">
        <v>5</v>
      </c>
      <c r="Q1439" t="e">
        <f>VLOOKUP($A1439,'[1]SheltersALL_2.17.22'!$1:$1048576,6,0)</f>
        <v>#N/A</v>
      </c>
      <c r="R1439" t="str">
        <f>VLOOKUP($A1439, [1]FA21_Ridership!$1:$1048576,11, 0)</f>
        <v>RICHMOND</v>
      </c>
      <c r="S1439" t="str">
        <f>VLOOKUP($A1439, [1]FA21_Ridership!$1:$1048576,12, 0)</f>
        <v>CONTRA COSTA</v>
      </c>
      <c r="T1439">
        <f>VLOOKUP($A1439, [1]FA21_Ridership!$1:$1048576,13, 0)</f>
        <v>1</v>
      </c>
      <c r="U1439">
        <f t="shared" si="111"/>
        <v>151</v>
      </c>
      <c r="V1439" s="67">
        <f t="shared" si="110"/>
        <v>0.34499999999999997</v>
      </c>
      <c r="W1439">
        <v>0.97693099999999999</v>
      </c>
      <c r="X1439" s="67">
        <f t="shared" si="112"/>
        <v>0.96</v>
      </c>
      <c r="Y1439">
        <v>0.26611200000000002</v>
      </c>
      <c r="Z1439" s="67">
        <f t="shared" si="113"/>
        <v>0.59099999999999997</v>
      </c>
      <c r="AA1439">
        <f>VLOOKUP($C1439,[1]Disability!$1:$1048576,5,FALSE)</f>
        <v>2</v>
      </c>
      <c r="AB1439" s="67">
        <f t="shared" si="114"/>
        <v>0.91600000000000004</v>
      </c>
      <c r="AC1439" t="e">
        <f>VLOOKUP($A1439,#REF!,9,FALSE)</f>
        <v>#REF!</v>
      </c>
    </row>
    <row r="1440" spans="1:29">
      <c r="A1440">
        <v>52006</v>
      </c>
      <c r="B1440">
        <v>1439</v>
      </c>
      <c r="C1440">
        <v>703500</v>
      </c>
      <c r="D1440" t="s">
        <v>4235</v>
      </c>
      <c r="E1440" t="s">
        <v>4236</v>
      </c>
      <c r="G1440" t="e">
        <f>VLOOKUP($H1440,[1]BRT!$1:$1048576,1,0)</f>
        <v>#N/A</v>
      </c>
      <c r="H1440" t="s">
        <v>5327</v>
      </c>
      <c r="I1440">
        <v>37.558411</v>
      </c>
      <c r="J1440">
        <v>-121.953197</v>
      </c>
      <c r="K1440">
        <v>866</v>
      </c>
      <c r="L1440">
        <v>30.2</v>
      </c>
      <c r="M1440">
        <v>1.986754967</v>
      </c>
      <c r="N1440">
        <v>2</v>
      </c>
      <c r="O1440">
        <v>3</v>
      </c>
      <c r="P1440">
        <v>5</v>
      </c>
      <c r="Q1440" t="e">
        <f>VLOOKUP($A1440,'[1]SheltersALL_2.17.22'!$1:$1048576,6,0)</f>
        <v>#N/A</v>
      </c>
      <c r="R1440" t="str">
        <f>VLOOKUP($A1440, [1]FA21_Ridership!$1:$1048576,11, 0)</f>
        <v>FREMONT</v>
      </c>
      <c r="S1440" t="str">
        <f>VLOOKUP($A1440, [1]FA21_Ridership!$1:$1048576,12, 0)</f>
        <v>ALAMEDA</v>
      </c>
      <c r="T1440">
        <f>VLOOKUP($A1440, [1]FA21_Ridership!$1:$1048576,13, 0)</f>
        <v>5</v>
      </c>
      <c r="U1440">
        <f t="shared" si="111"/>
        <v>151</v>
      </c>
      <c r="V1440" s="67">
        <f t="shared" si="110"/>
        <v>0.34499999999999997</v>
      </c>
      <c r="W1440">
        <v>0.77234599999999998</v>
      </c>
      <c r="X1440" s="67">
        <f t="shared" si="112"/>
        <v>0.53100000000000003</v>
      </c>
      <c r="Y1440">
        <v>3.2587999999999999E-2</v>
      </c>
      <c r="Z1440" s="67">
        <f t="shared" si="113"/>
        <v>0.04</v>
      </c>
      <c r="AA1440">
        <f>VLOOKUP($C1440,[1]Disability!$1:$1048576,5,FALSE)</f>
        <v>0</v>
      </c>
      <c r="AB1440" s="67">
        <f t="shared" si="114"/>
        <v>0</v>
      </c>
      <c r="AC1440" t="e">
        <f>VLOOKUP($A1440,#REF!,9,FALSE)</f>
        <v>#REF!</v>
      </c>
    </row>
    <row r="1441" spans="1:29">
      <c r="A1441">
        <v>55123</v>
      </c>
      <c r="B1441">
        <v>1440</v>
      </c>
      <c r="C1441">
        <v>1301350</v>
      </c>
      <c r="D1441" t="s">
        <v>4235</v>
      </c>
      <c r="E1441" t="s">
        <v>4236</v>
      </c>
      <c r="G1441" t="e">
        <f>VLOOKUP($H1441,[1]BRT!$1:$1048576,1,0)</f>
        <v>#N/A</v>
      </c>
      <c r="H1441" t="s">
        <v>5347</v>
      </c>
      <c r="I1441">
        <v>37.925119000000002</v>
      </c>
      <c r="J1441">
        <v>-122.35955199999999</v>
      </c>
      <c r="K1441">
        <v>780</v>
      </c>
      <c r="L1441">
        <v>30.2</v>
      </c>
      <c r="M1441">
        <v>1.986754967</v>
      </c>
      <c r="N1441">
        <v>2</v>
      </c>
      <c r="O1441">
        <v>3</v>
      </c>
      <c r="P1441">
        <v>5</v>
      </c>
      <c r="Q1441" t="e">
        <f>VLOOKUP($A1441,'[1]SheltersALL_2.17.22'!$1:$1048576,6,0)</f>
        <v>#N/A</v>
      </c>
      <c r="R1441" t="str">
        <f>VLOOKUP($A1441, [1]FA21_Ridership!$1:$1048576,11, 0)</f>
        <v>RICHMOND</v>
      </c>
      <c r="S1441" t="str">
        <f>VLOOKUP($A1441, [1]FA21_Ridership!$1:$1048576,12, 0)</f>
        <v>CONTRA COSTA</v>
      </c>
      <c r="T1441">
        <f>VLOOKUP($A1441, [1]FA21_Ridership!$1:$1048576,13, 0)</f>
        <v>1</v>
      </c>
      <c r="U1441">
        <f t="shared" si="111"/>
        <v>151</v>
      </c>
      <c r="V1441" s="67">
        <f t="shared" si="110"/>
        <v>0.34499999999999997</v>
      </c>
      <c r="W1441">
        <v>0.77786699999999998</v>
      </c>
      <c r="X1441" s="67">
        <f t="shared" si="112"/>
        <v>0.53900000000000003</v>
      </c>
      <c r="Y1441">
        <v>0.17241400000000001</v>
      </c>
      <c r="Z1441" s="67">
        <f t="shared" si="113"/>
        <v>0.41399999999999998</v>
      </c>
      <c r="AA1441">
        <f>VLOOKUP($C1441,[1]Disability!$1:$1048576,5,FALSE)</f>
        <v>1</v>
      </c>
      <c r="AB1441" s="67">
        <f t="shared" si="114"/>
        <v>0.72499999999999998</v>
      </c>
      <c r="AC1441" t="e">
        <f>VLOOKUP($A1441,#REF!,9,FALSE)</f>
        <v>#REF!</v>
      </c>
    </row>
    <row r="1442" spans="1:29">
      <c r="A1442">
        <v>59949</v>
      </c>
      <c r="B1442">
        <v>1441</v>
      </c>
      <c r="C1442">
        <v>102230</v>
      </c>
      <c r="D1442" t="s">
        <v>4235</v>
      </c>
      <c r="E1442" t="s">
        <v>4236</v>
      </c>
      <c r="G1442" t="e">
        <f>VLOOKUP($H1442,[1]BRT!$1:$1048576,1,0)</f>
        <v>#N/A</v>
      </c>
      <c r="H1442" t="s">
        <v>5348</v>
      </c>
      <c r="I1442">
        <v>37.733814000000002</v>
      </c>
      <c r="J1442">
        <v>-122.234449</v>
      </c>
      <c r="K1442">
        <v>952</v>
      </c>
      <c r="L1442">
        <v>30.2</v>
      </c>
      <c r="M1442">
        <v>1.986754967</v>
      </c>
      <c r="N1442">
        <v>1</v>
      </c>
      <c r="O1442">
        <v>4</v>
      </c>
      <c r="P1442">
        <v>5</v>
      </c>
      <c r="Q1442" t="e">
        <f>VLOOKUP($A1442,'[1]SheltersALL_2.17.22'!$1:$1048576,6,0)</f>
        <v>#N/A</v>
      </c>
      <c r="R1442" t="str">
        <f>VLOOKUP($A1442, [1]FA21_Ridership!$1:$1048576,11, 0)</f>
        <v>ALAMEDA</v>
      </c>
      <c r="S1442" t="str">
        <f>VLOOKUP($A1442, [1]FA21_Ridership!$1:$1048576,12, 0)</f>
        <v>ALAMEDA</v>
      </c>
      <c r="T1442">
        <f>VLOOKUP($A1442, [1]FA21_Ridership!$1:$1048576,13, 0)</f>
        <v>3</v>
      </c>
      <c r="U1442">
        <f t="shared" si="111"/>
        <v>151</v>
      </c>
      <c r="V1442" s="67">
        <f t="shared" si="110"/>
        <v>0.34499999999999997</v>
      </c>
      <c r="W1442">
        <v>0.65082200000000001</v>
      </c>
      <c r="X1442" s="67">
        <f t="shared" si="112"/>
        <v>0.33900000000000002</v>
      </c>
      <c r="Y1442">
        <v>7.2193999999999994E-2</v>
      </c>
      <c r="Z1442" s="67">
        <f t="shared" si="113"/>
        <v>0.13900000000000001</v>
      </c>
      <c r="AA1442">
        <f>VLOOKUP($C1442,[1]Disability!$1:$1048576,5,FALSE)</f>
        <v>0</v>
      </c>
      <c r="AB1442" s="67">
        <f t="shared" si="114"/>
        <v>0</v>
      </c>
      <c r="AC1442" t="e">
        <f>VLOOKUP($A1442,#REF!,9,FALSE)</f>
        <v>#REF!</v>
      </c>
    </row>
    <row r="1443" spans="1:29">
      <c r="A1443">
        <v>52330</v>
      </c>
      <c r="B1443">
        <v>1442</v>
      </c>
      <c r="C1443">
        <v>600760</v>
      </c>
      <c r="D1443" t="s">
        <v>4235</v>
      </c>
      <c r="E1443" t="s">
        <v>4236</v>
      </c>
      <c r="G1443" t="e">
        <f>VLOOKUP($H1443,[1]BRT!$1:$1048576,1,0)</f>
        <v>#N/A</v>
      </c>
      <c r="H1443" t="s">
        <v>5325</v>
      </c>
      <c r="I1443">
        <v>37.835923999999999</v>
      </c>
      <c r="J1443">
        <v>-122.281316</v>
      </c>
      <c r="K1443">
        <v>1400</v>
      </c>
      <c r="L1443">
        <v>21.6</v>
      </c>
      <c r="M1443">
        <v>2.7777777779999999</v>
      </c>
      <c r="N1443">
        <v>4</v>
      </c>
      <c r="O1443">
        <v>3</v>
      </c>
      <c r="P1443">
        <v>7</v>
      </c>
      <c r="Q1443" t="e">
        <f>VLOOKUP($A1443,'[1]SheltersALL_2.17.22'!$1:$1048576,6,0)</f>
        <v>#N/A</v>
      </c>
      <c r="R1443" t="str">
        <f>VLOOKUP($A1443, [1]FA21_Ridership!$1:$1048576,11, 0)</f>
        <v>EMERYVILLE</v>
      </c>
      <c r="S1443" t="str">
        <f>VLOOKUP($A1443, [1]FA21_Ridership!$1:$1048576,12, 0)</f>
        <v>ALAMEDA</v>
      </c>
      <c r="T1443">
        <f>VLOOKUP($A1443, [1]FA21_Ridership!$1:$1048576,13, 0)</f>
        <v>2</v>
      </c>
      <c r="U1443">
        <f t="shared" si="111"/>
        <v>151.20000000000002</v>
      </c>
      <c r="V1443" s="67">
        <f t="shared" si="110"/>
        <v>0.34599999999999997</v>
      </c>
      <c r="W1443">
        <v>0.67326200000000003</v>
      </c>
      <c r="X1443" s="67">
        <f t="shared" si="112"/>
        <v>0.36</v>
      </c>
      <c r="Y1443">
        <v>0.37696600000000002</v>
      </c>
      <c r="Z1443" s="67">
        <f t="shared" si="113"/>
        <v>0.73499999999999999</v>
      </c>
      <c r="AA1443">
        <f>VLOOKUP($C1443,[1]Disability!$1:$1048576,5,FALSE)</f>
        <v>1</v>
      </c>
      <c r="AB1443" s="67">
        <f t="shared" si="114"/>
        <v>0.72499999999999998</v>
      </c>
      <c r="AC1443" t="e">
        <f>VLOOKUP($A1443,#REF!,9,FALSE)</f>
        <v>#REF!</v>
      </c>
    </row>
    <row r="1444" spans="1:29">
      <c r="A1444">
        <v>57133</v>
      </c>
      <c r="B1444">
        <v>1443</v>
      </c>
      <c r="C1444">
        <v>1018340</v>
      </c>
      <c r="D1444" t="s">
        <v>4235</v>
      </c>
      <c r="E1444" t="s">
        <v>4236</v>
      </c>
      <c r="G1444" t="e">
        <f>VLOOKUP($H1444,[1]BRT!$1:$1048576,1,0)</f>
        <v>#N/A</v>
      </c>
      <c r="H1444" t="s">
        <v>5349</v>
      </c>
      <c r="I1444">
        <v>37.837606999999998</v>
      </c>
      <c r="J1444">
        <v>-122.281852</v>
      </c>
      <c r="K1444">
        <v>1401</v>
      </c>
      <c r="L1444">
        <v>21.6</v>
      </c>
      <c r="M1444">
        <v>2.7777777779999999</v>
      </c>
      <c r="N1444">
        <v>2</v>
      </c>
      <c r="O1444">
        <v>5</v>
      </c>
      <c r="P1444">
        <v>7</v>
      </c>
      <c r="Q1444" t="e">
        <f>VLOOKUP($A1444,'[1]SheltersALL_2.17.22'!$1:$1048576,6,0)</f>
        <v>#N/A</v>
      </c>
      <c r="R1444" t="str">
        <f>VLOOKUP($A1444, [1]FA21_Ridership!$1:$1048576,11, 0)</f>
        <v>OAKLAND</v>
      </c>
      <c r="S1444" t="str">
        <f>VLOOKUP($A1444, [1]FA21_Ridership!$1:$1048576,12, 0)</f>
        <v>ALAMEDA</v>
      </c>
      <c r="T1444">
        <f>VLOOKUP($A1444, [1]FA21_Ridership!$1:$1048576,13, 0)</f>
        <v>2</v>
      </c>
      <c r="U1444">
        <f t="shared" si="111"/>
        <v>151.20000000000002</v>
      </c>
      <c r="V1444" s="67">
        <f t="shared" ref="V1444:V1507" si="115">_xlfn.PERCENTRANK.INC($U$2:$U$4161,U1444)</f>
        <v>0.34599999999999997</v>
      </c>
      <c r="W1444">
        <v>0.45860499999999998</v>
      </c>
      <c r="X1444" s="67">
        <f t="shared" si="112"/>
        <v>0.156</v>
      </c>
      <c r="Y1444">
        <v>0.27348800000000001</v>
      </c>
      <c r="Z1444" s="67">
        <f t="shared" si="113"/>
        <v>0.60099999999999998</v>
      </c>
      <c r="AA1444">
        <f>VLOOKUP($C1444,[1]Disability!$1:$1048576,5,FALSE)</f>
        <v>0</v>
      </c>
      <c r="AB1444" s="67">
        <f t="shared" si="114"/>
        <v>0</v>
      </c>
      <c r="AC1444" t="e">
        <f>VLOOKUP($A1444,#REF!,9,FALSE)</f>
        <v>#REF!</v>
      </c>
    </row>
    <row r="1445" spans="1:29">
      <c r="A1445">
        <v>58499</v>
      </c>
      <c r="B1445">
        <v>1444</v>
      </c>
      <c r="C1445">
        <v>1018350</v>
      </c>
      <c r="D1445" t="s">
        <v>4235</v>
      </c>
      <c r="E1445" t="s">
        <v>4236</v>
      </c>
      <c r="G1445" t="e">
        <f>VLOOKUP($H1445,[1]BRT!$1:$1048576,1,0)</f>
        <v>#N/A</v>
      </c>
      <c r="H1445" t="s">
        <v>5026</v>
      </c>
      <c r="I1445">
        <v>37.839126</v>
      </c>
      <c r="J1445">
        <v>-122.28234999999999</v>
      </c>
      <c r="K1445">
        <v>1401</v>
      </c>
      <c r="L1445">
        <v>21.6</v>
      </c>
      <c r="M1445">
        <v>2.7777777779999999</v>
      </c>
      <c r="N1445">
        <v>2</v>
      </c>
      <c r="O1445">
        <v>5</v>
      </c>
      <c r="P1445">
        <v>7</v>
      </c>
      <c r="Q1445" t="e">
        <f>VLOOKUP($A1445,'[1]SheltersALL_2.17.22'!$1:$1048576,6,0)</f>
        <v>#N/A</v>
      </c>
      <c r="R1445" t="str">
        <f>VLOOKUP($A1445, [1]FA21_Ridership!$1:$1048576,11, 0)</f>
        <v>OAKLAND</v>
      </c>
      <c r="S1445" t="str">
        <f>VLOOKUP($A1445, [1]FA21_Ridership!$1:$1048576,12, 0)</f>
        <v>ALAMEDA</v>
      </c>
      <c r="T1445">
        <f>VLOOKUP($A1445, [1]FA21_Ridership!$1:$1048576,13, 0)</f>
        <v>2</v>
      </c>
      <c r="U1445">
        <f t="shared" si="111"/>
        <v>151.20000000000002</v>
      </c>
      <c r="V1445" s="67">
        <f t="shared" si="115"/>
        <v>0.34599999999999997</v>
      </c>
      <c r="W1445">
        <v>0.67979900000000004</v>
      </c>
      <c r="X1445" s="67">
        <f t="shared" si="112"/>
        <v>0.375</v>
      </c>
      <c r="Y1445">
        <v>0.28834399999999999</v>
      </c>
      <c r="Z1445" s="67">
        <f t="shared" si="113"/>
        <v>0.62</v>
      </c>
      <c r="AA1445">
        <f>VLOOKUP($C1445,[1]Disability!$1:$1048576,5,FALSE)</f>
        <v>0</v>
      </c>
      <c r="AB1445" s="67">
        <f t="shared" si="114"/>
        <v>0</v>
      </c>
      <c r="AC1445" t="e">
        <f>VLOOKUP($A1445,#REF!,9,FALSE)</f>
        <v>#REF!</v>
      </c>
    </row>
    <row r="1446" spans="1:29">
      <c r="A1446">
        <v>55481</v>
      </c>
      <c r="B1446">
        <v>1445</v>
      </c>
      <c r="C1446">
        <v>1012880</v>
      </c>
      <c r="D1446" t="s">
        <v>4235</v>
      </c>
      <c r="E1446" t="s">
        <v>4236</v>
      </c>
      <c r="G1446" t="e">
        <f>VLOOKUP($H1446,[1]BRT!$1:$1048576,1,0)</f>
        <v>#N/A</v>
      </c>
      <c r="H1446" t="s">
        <v>5350</v>
      </c>
      <c r="I1446">
        <v>37.778548999999998</v>
      </c>
      <c r="J1446">
        <v>-122.208119</v>
      </c>
      <c r="K1446">
        <v>1037</v>
      </c>
      <c r="L1446">
        <v>17</v>
      </c>
      <c r="M1446">
        <v>3.5294117649999999</v>
      </c>
      <c r="N1446">
        <v>5</v>
      </c>
      <c r="O1446">
        <v>4</v>
      </c>
      <c r="P1446">
        <v>9</v>
      </c>
      <c r="Q1446" t="e">
        <f>VLOOKUP($A1446,'[1]SheltersALL_2.17.22'!$1:$1048576,6,0)</f>
        <v>#N/A</v>
      </c>
      <c r="R1446" t="str">
        <f>VLOOKUP($A1446, [1]FA21_Ridership!$1:$1048576,11, 0)</f>
        <v>OAKLAND</v>
      </c>
      <c r="S1446" t="str">
        <f>VLOOKUP($A1446, [1]FA21_Ridership!$1:$1048576,12, 0)</f>
        <v>ALAMEDA</v>
      </c>
      <c r="T1446">
        <f>VLOOKUP($A1446, [1]FA21_Ridership!$1:$1048576,13, 0)</f>
        <v>3</v>
      </c>
      <c r="U1446">
        <f t="shared" si="111"/>
        <v>153</v>
      </c>
      <c r="V1446" s="67">
        <f t="shared" si="115"/>
        <v>0.34699999999999998</v>
      </c>
      <c r="W1446">
        <v>0.95701599999999998</v>
      </c>
      <c r="X1446" s="67">
        <f t="shared" si="112"/>
        <v>0.91900000000000004</v>
      </c>
      <c r="Y1446">
        <v>0.29986099999999999</v>
      </c>
      <c r="Z1446" s="67">
        <f t="shared" si="113"/>
        <v>0.63800000000000001</v>
      </c>
      <c r="AA1446">
        <f>VLOOKUP($C1446,[1]Disability!$1:$1048576,5,FALSE)</f>
        <v>0</v>
      </c>
      <c r="AB1446" s="67">
        <f t="shared" si="114"/>
        <v>0</v>
      </c>
      <c r="AC1446" t="e">
        <f>VLOOKUP($A1446,#REF!,9,FALSE)</f>
        <v>#REF!</v>
      </c>
    </row>
    <row r="1447" spans="1:29">
      <c r="A1447">
        <v>57233</v>
      </c>
      <c r="B1447">
        <v>1446</v>
      </c>
      <c r="C1447">
        <v>1000720</v>
      </c>
      <c r="D1447" t="s">
        <v>4235</v>
      </c>
      <c r="E1447" t="s">
        <v>4236</v>
      </c>
      <c r="G1447" t="e">
        <f>VLOOKUP($H1447,[1]BRT!$1:$1048576,1,0)</f>
        <v>#N/A</v>
      </c>
      <c r="H1447" t="s">
        <v>5351</v>
      </c>
      <c r="I1447">
        <v>37.793630999999998</v>
      </c>
      <c r="J1447">
        <v>-122.240132</v>
      </c>
      <c r="K1447">
        <v>1005</v>
      </c>
      <c r="L1447">
        <v>17</v>
      </c>
      <c r="M1447">
        <v>3.5294117649999999</v>
      </c>
      <c r="N1447">
        <v>2</v>
      </c>
      <c r="O1447">
        <v>7</v>
      </c>
      <c r="P1447">
        <v>9</v>
      </c>
      <c r="Q1447" t="e">
        <f>VLOOKUP($A1447,'[1]SheltersALL_2.17.22'!$1:$1048576,6,0)</f>
        <v>#N/A</v>
      </c>
      <c r="R1447" t="str">
        <f>VLOOKUP($A1447, [1]FA21_Ridership!$1:$1048576,11, 0)</f>
        <v>OAKLAND</v>
      </c>
      <c r="S1447" t="str">
        <f>VLOOKUP($A1447, [1]FA21_Ridership!$1:$1048576,12, 0)</f>
        <v>ALAMEDA</v>
      </c>
      <c r="T1447">
        <f>VLOOKUP($A1447, [1]FA21_Ridership!$1:$1048576,13, 0)</f>
        <v>2</v>
      </c>
      <c r="U1447">
        <f t="shared" si="111"/>
        <v>153</v>
      </c>
      <c r="V1447" s="67">
        <f t="shared" si="115"/>
        <v>0.34699999999999998</v>
      </c>
      <c r="W1447">
        <v>0.88015699999999997</v>
      </c>
      <c r="X1447" s="67">
        <f t="shared" si="112"/>
        <v>0.73299999999999998</v>
      </c>
      <c r="Y1447">
        <v>0.51015100000000002</v>
      </c>
      <c r="Z1447" s="67">
        <f t="shared" si="113"/>
        <v>0.86899999999999999</v>
      </c>
      <c r="AA1447">
        <f>VLOOKUP($C1447,[1]Disability!$1:$1048576,5,FALSE)</f>
        <v>0</v>
      </c>
      <c r="AB1447" s="67">
        <f t="shared" si="114"/>
        <v>0</v>
      </c>
      <c r="AC1447" t="e">
        <f>VLOOKUP($A1447,#REF!,9,FALSE)</f>
        <v>#REF!</v>
      </c>
    </row>
    <row r="1448" spans="1:29">
      <c r="A1448">
        <v>55602</v>
      </c>
      <c r="B1448">
        <v>1447</v>
      </c>
      <c r="C1448">
        <v>303710</v>
      </c>
      <c r="D1448" t="s">
        <v>4235</v>
      </c>
      <c r="E1448" t="s">
        <v>4236</v>
      </c>
      <c r="G1448" t="e">
        <f>VLOOKUP($H1448,[1]BRT!$1:$1048576,1,0)</f>
        <v>#N/A</v>
      </c>
      <c r="H1448" t="s">
        <v>5352</v>
      </c>
      <c r="I1448">
        <v>37.85774</v>
      </c>
      <c r="J1448">
        <v>-122.271562</v>
      </c>
      <c r="K1448">
        <v>1017</v>
      </c>
      <c r="L1448">
        <v>30.7</v>
      </c>
      <c r="M1448">
        <v>1.9543973939999999</v>
      </c>
      <c r="N1448">
        <v>2</v>
      </c>
      <c r="O1448">
        <v>3</v>
      </c>
      <c r="P1448">
        <v>5</v>
      </c>
      <c r="Q1448" t="e">
        <f>VLOOKUP($A1448,'[1]SheltersALL_2.17.22'!$1:$1048576,6,0)</f>
        <v>#N/A</v>
      </c>
      <c r="R1448" t="str">
        <f>VLOOKUP($A1448, [1]FA21_Ridership!$1:$1048576,11, 0)</f>
        <v>BERKELEY</v>
      </c>
      <c r="S1448" t="str">
        <f>VLOOKUP($A1448, [1]FA21_Ridership!$1:$1048576,12, 0)</f>
        <v>ALAMEDA</v>
      </c>
      <c r="T1448">
        <f>VLOOKUP($A1448, [1]FA21_Ridership!$1:$1048576,13, 0)</f>
        <v>1</v>
      </c>
      <c r="U1448">
        <f t="shared" si="111"/>
        <v>153.5</v>
      </c>
      <c r="V1448" s="67">
        <f t="shared" si="115"/>
        <v>0.34699999999999998</v>
      </c>
      <c r="W1448">
        <v>0.37181599999999998</v>
      </c>
      <c r="X1448" s="67">
        <f t="shared" si="112"/>
        <v>0.109</v>
      </c>
      <c r="Y1448">
        <v>0.25420100000000001</v>
      </c>
      <c r="Z1448" s="67">
        <f t="shared" si="113"/>
        <v>0.57699999999999996</v>
      </c>
      <c r="AA1448">
        <f>VLOOKUP($C1448,[1]Disability!$1:$1048576,5,FALSE)</f>
        <v>1</v>
      </c>
      <c r="AB1448" s="67">
        <f t="shared" si="114"/>
        <v>0.72499999999999998</v>
      </c>
      <c r="AC1448" t="e">
        <f>VLOOKUP($A1448,#REF!,9,FALSE)</f>
        <v>#REF!</v>
      </c>
    </row>
    <row r="1449" spans="1:29">
      <c r="A1449">
        <v>51586</v>
      </c>
      <c r="B1449">
        <v>1448</v>
      </c>
      <c r="C1449">
        <v>9903640</v>
      </c>
      <c r="D1449" t="s">
        <v>4235</v>
      </c>
      <c r="E1449" t="s">
        <v>4236</v>
      </c>
      <c r="G1449" t="e">
        <f>VLOOKUP($H1449,[1]BRT!$1:$1048576,1,0)</f>
        <v>#N/A</v>
      </c>
      <c r="H1449" t="s">
        <v>5353</v>
      </c>
      <c r="I1449">
        <v>37.457369</v>
      </c>
      <c r="J1449">
        <v>-121.912283</v>
      </c>
      <c r="K1449">
        <v>965</v>
      </c>
      <c r="L1449">
        <v>38.4</v>
      </c>
      <c r="M1449">
        <v>1.5625</v>
      </c>
      <c r="N1449">
        <v>0</v>
      </c>
      <c r="O1449">
        <v>4</v>
      </c>
      <c r="P1449">
        <v>4</v>
      </c>
      <c r="Q1449" t="e">
        <f>VLOOKUP($A1449,'[1]SheltersALL_2.17.22'!$1:$1048576,6,0)</f>
        <v>#N/A</v>
      </c>
      <c r="R1449" t="str">
        <f>VLOOKUP($A1449, [1]FA21_Ridership!$1:$1048576,11, 0)</f>
        <v>MILPITAS</v>
      </c>
      <c r="S1449" t="str">
        <f>VLOOKUP($A1449, [1]FA21_Ridership!$1:$1048576,12, 0)</f>
        <v>SANTA CLARA</v>
      </c>
      <c r="T1449">
        <f>VLOOKUP($A1449, [1]FA21_Ridership!$1:$1048576,13, 0)</f>
        <v>9</v>
      </c>
      <c r="U1449">
        <f t="shared" si="111"/>
        <v>153.6</v>
      </c>
      <c r="V1449" s="67">
        <f t="shared" si="115"/>
        <v>0.34699999999999998</v>
      </c>
      <c r="W1449">
        <v>0.92271199999999998</v>
      </c>
      <c r="X1449" s="67">
        <f t="shared" si="112"/>
        <v>0.81699999999999995</v>
      </c>
      <c r="Y1449">
        <v>0.37914700000000001</v>
      </c>
      <c r="Z1449" s="67">
        <f t="shared" si="113"/>
        <v>0.74</v>
      </c>
      <c r="AA1449">
        <f>VLOOKUP($C1449,[1]Disability!$1:$1048576,5,FALSE)</f>
        <v>0</v>
      </c>
      <c r="AB1449" s="67">
        <f t="shared" si="114"/>
        <v>0</v>
      </c>
      <c r="AC1449" t="e">
        <f>VLOOKUP($A1449,#REF!,9,FALSE)</f>
        <v>#REF!</v>
      </c>
    </row>
    <row r="1450" spans="1:29">
      <c r="A1450">
        <v>55165</v>
      </c>
      <c r="B1450">
        <v>1449</v>
      </c>
      <c r="C1450">
        <v>304460</v>
      </c>
      <c r="D1450" t="s">
        <v>4235</v>
      </c>
      <c r="E1450" t="s">
        <v>4236</v>
      </c>
      <c r="G1450" t="e">
        <f>VLOOKUP($H1450,[1]BRT!$1:$1048576,1,0)</f>
        <v>#N/A</v>
      </c>
      <c r="H1450" t="s">
        <v>5354</v>
      </c>
      <c r="I1450">
        <v>37.875107999999997</v>
      </c>
      <c r="J1450">
        <v>-122.29395100000001</v>
      </c>
      <c r="K1450">
        <v>1364</v>
      </c>
      <c r="L1450">
        <v>22</v>
      </c>
      <c r="M1450">
        <v>2.7272727269999999</v>
      </c>
      <c r="N1450">
        <v>3</v>
      </c>
      <c r="O1450">
        <v>4</v>
      </c>
      <c r="P1450">
        <v>7</v>
      </c>
      <c r="Q1450" t="e">
        <f>VLOOKUP($A1450,'[1]SheltersALL_2.17.22'!$1:$1048576,6,0)</f>
        <v>#N/A</v>
      </c>
      <c r="R1450" t="str">
        <f>VLOOKUP($A1450, [1]FA21_Ridership!$1:$1048576,11, 0)</f>
        <v>BERKELEY</v>
      </c>
      <c r="S1450" t="str">
        <f>VLOOKUP($A1450, [1]FA21_Ridership!$1:$1048576,12, 0)</f>
        <v>ALAMEDA</v>
      </c>
      <c r="T1450">
        <f>VLOOKUP($A1450, [1]FA21_Ridership!$1:$1048576,13, 0)</f>
        <v>1</v>
      </c>
      <c r="U1450">
        <f t="shared" si="111"/>
        <v>154</v>
      </c>
      <c r="V1450" s="67">
        <f t="shared" si="115"/>
        <v>0.34799999999999998</v>
      </c>
      <c r="W1450">
        <v>0.41744799999999999</v>
      </c>
      <c r="X1450" s="67">
        <f t="shared" si="112"/>
        <v>0.13700000000000001</v>
      </c>
      <c r="Y1450">
        <v>0.17635999999999999</v>
      </c>
      <c r="Z1450" s="67">
        <f t="shared" si="113"/>
        <v>0.42799999999999999</v>
      </c>
      <c r="AA1450">
        <f>VLOOKUP($C1450,[1]Disability!$1:$1048576,5,FALSE)</f>
        <v>1</v>
      </c>
      <c r="AB1450" s="67">
        <f t="shared" si="114"/>
        <v>0.72499999999999998</v>
      </c>
      <c r="AC1450" t="e">
        <f>VLOOKUP($A1450,#REF!,9,FALSE)</f>
        <v>#REF!</v>
      </c>
    </row>
    <row r="1451" spans="1:29">
      <c r="A1451">
        <v>51001</v>
      </c>
      <c r="B1451">
        <v>1450</v>
      </c>
      <c r="C1451">
        <v>304510</v>
      </c>
      <c r="D1451" t="s">
        <v>4235</v>
      </c>
      <c r="E1451" t="s">
        <v>4236</v>
      </c>
      <c r="G1451" t="e">
        <f>VLOOKUP($H1451,[1]BRT!$1:$1048576,1,0)</f>
        <v>#N/A</v>
      </c>
      <c r="H1451" t="s">
        <v>5355</v>
      </c>
      <c r="I1451">
        <v>37.872028</v>
      </c>
      <c r="J1451">
        <v>-122.292936</v>
      </c>
      <c r="K1451">
        <v>1364</v>
      </c>
      <c r="L1451">
        <v>22</v>
      </c>
      <c r="M1451">
        <v>2.7272727269999999</v>
      </c>
      <c r="N1451">
        <v>3</v>
      </c>
      <c r="O1451">
        <v>4</v>
      </c>
      <c r="P1451">
        <v>7</v>
      </c>
      <c r="Q1451" t="e">
        <f>VLOOKUP($A1451,'[1]SheltersALL_2.17.22'!$1:$1048576,6,0)</f>
        <v>#N/A</v>
      </c>
      <c r="R1451" t="str">
        <f>VLOOKUP($A1451, [1]FA21_Ridership!$1:$1048576,11, 0)</f>
        <v>BERKELEY</v>
      </c>
      <c r="S1451" t="str">
        <f>VLOOKUP($A1451, [1]FA21_Ridership!$1:$1048576,12, 0)</f>
        <v>ALAMEDA</v>
      </c>
      <c r="T1451">
        <f>VLOOKUP($A1451, [1]FA21_Ridership!$1:$1048576,13, 0)</f>
        <v>1</v>
      </c>
      <c r="U1451">
        <f t="shared" si="111"/>
        <v>154</v>
      </c>
      <c r="V1451" s="67">
        <f t="shared" si="115"/>
        <v>0.34799999999999998</v>
      </c>
      <c r="W1451">
        <v>0.54650299999999996</v>
      </c>
      <c r="X1451" s="67">
        <f t="shared" si="112"/>
        <v>0.245</v>
      </c>
      <c r="Y1451">
        <v>0.24058399999999999</v>
      </c>
      <c r="Z1451" s="67">
        <f t="shared" si="113"/>
        <v>0.55200000000000005</v>
      </c>
      <c r="AA1451">
        <f>VLOOKUP($C1451,[1]Disability!$1:$1048576,5,FALSE)</f>
        <v>1</v>
      </c>
      <c r="AB1451" s="67">
        <f t="shared" si="114"/>
        <v>0.72499999999999998</v>
      </c>
      <c r="AC1451" t="e">
        <f>VLOOKUP($A1451,#REF!,9,FALSE)</f>
        <v>#REF!</v>
      </c>
    </row>
    <row r="1452" spans="1:29">
      <c r="A1452">
        <v>50110</v>
      </c>
      <c r="B1452">
        <v>1451</v>
      </c>
      <c r="C1452">
        <v>1010700</v>
      </c>
      <c r="D1452" t="s">
        <v>4235</v>
      </c>
      <c r="E1452" t="s">
        <v>4236</v>
      </c>
      <c r="G1452" t="e">
        <f>VLOOKUP($H1452,[1]BRT!$1:$1048576,1,0)</f>
        <v>#N/A</v>
      </c>
      <c r="H1452" t="s">
        <v>5356</v>
      </c>
      <c r="I1452">
        <v>37.770296999999999</v>
      </c>
      <c r="J1452">
        <v>-122.18149699999999</v>
      </c>
      <c r="K1452">
        <v>1444</v>
      </c>
      <c r="L1452">
        <v>11</v>
      </c>
      <c r="M1452">
        <v>5.4545454549999999</v>
      </c>
      <c r="N1452">
        <v>3</v>
      </c>
      <c r="O1452">
        <v>11</v>
      </c>
      <c r="P1452">
        <v>14</v>
      </c>
      <c r="Q1452" t="e">
        <f>VLOOKUP($A1452,'[1]SheltersALL_2.17.22'!$1:$1048576,6,0)</f>
        <v>#N/A</v>
      </c>
      <c r="R1452" t="str">
        <f>VLOOKUP($A1452, [1]FA21_Ridership!$1:$1048576,11, 0)</f>
        <v>OAKLAND</v>
      </c>
      <c r="S1452" t="str">
        <f>VLOOKUP($A1452, [1]FA21_Ridership!$1:$1048576,12, 0)</f>
        <v>ALAMEDA</v>
      </c>
      <c r="T1452">
        <f>VLOOKUP($A1452, [1]FA21_Ridership!$1:$1048576,13, 0)</f>
        <v>3</v>
      </c>
      <c r="U1452">
        <f t="shared" si="111"/>
        <v>154</v>
      </c>
      <c r="V1452" s="67">
        <f t="shared" si="115"/>
        <v>0.34799999999999998</v>
      </c>
      <c r="W1452">
        <v>0.96241399999999999</v>
      </c>
      <c r="X1452" s="67">
        <f t="shared" si="112"/>
        <v>0.92800000000000005</v>
      </c>
      <c r="Y1452">
        <v>0.64087499999999997</v>
      </c>
      <c r="Z1452" s="67">
        <f t="shared" si="113"/>
        <v>0.95899999999999996</v>
      </c>
      <c r="AA1452">
        <f>VLOOKUP($C1452,[1]Disability!$1:$1048576,5,FALSE)</f>
        <v>1</v>
      </c>
      <c r="AB1452" s="67">
        <f t="shared" si="114"/>
        <v>0.72499999999999998</v>
      </c>
      <c r="AC1452" t="e">
        <f>VLOOKUP($A1452,#REF!,9,FALSE)</f>
        <v>#REF!</v>
      </c>
    </row>
    <row r="1453" spans="1:29">
      <c r="A1453">
        <v>55154</v>
      </c>
      <c r="B1453">
        <v>1452</v>
      </c>
      <c r="C1453">
        <v>1302270</v>
      </c>
      <c r="D1453" t="s">
        <v>4235</v>
      </c>
      <c r="E1453" t="s">
        <v>4236</v>
      </c>
      <c r="G1453" t="e">
        <f>VLOOKUP($H1453,[1]BRT!$1:$1048576,1,0)</f>
        <v>#N/A</v>
      </c>
      <c r="H1453" t="s">
        <v>5357</v>
      </c>
      <c r="I1453">
        <v>37.934933000000001</v>
      </c>
      <c r="J1453">
        <v>-122.342573</v>
      </c>
      <c r="K1453">
        <v>1383</v>
      </c>
      <c r="L1453">
        <v>38.6</v>
      </c>
      <c r="M1453">
        <v>1.5544041449999999</v>
      </c>
      <c r="N1453">
        <v>3</v>
      </c>
      <c r="O1453">
        <v>1</v>
      </c>
      <c r="P1453">
        <v>4</v>
      </c>
      <c r="Q1453" t="e">
        <f>VLOOKUP($A1453,'[1]SheltersALL_2.17.22'!$1:$1048576,6,0)</f>
        <v>#N/A</v>
      </c>
      <c r="R1453" t="str">
        <f>VLOOKUP($A1453, [1]FA21_Ridership!$1:$1048576,11, 0)</f>
        <v>RICHMOND</v>
      </c>
      <c r="S1453" t="str">
        <f>VLOOKUP($A1453, [1]FA21_Ridership!$1:$1048576,12, 0)</f>
        <v>CONTRA COSTA</v>
      </c>
      <c r="T1453">
        <f>VLOOKUP($A1453, [1]FA21_Ridership!$1:$1048576,13, 0)</f>
        <v>1</v>
      </c>
      <c r="U1453">
        <f t="shared" si="111"/>
        <v>154.4</v>
      </c>
      <c r="V1453" s="67">
        <f t="shared" si="115"/>
        <v>0.34799999999999998</v>
      </c>
      <c r="W1453">
        <v>0.779582</v>
      </c>
      <c r="X1453" s="67">
        <f t="shared" si="112"/>
        <v>0.54300000000000004</v>
      </c>
      <c r="Y1453">
        <v>0.204176</v>
      </c>
      <c r="Z1453" s="67">
        <f t="shared" si="113"/>
        <v>0.48399999999999999</v>
      </c>
      <c r="AA1453">
        <f>VLOOKUP($C1453,[1]Disability!$1:$1048576,5,FALSE)</f>
        <v>1</v>
      </c>
      <c r="AB1453" s="67">
        <f t="shared" si="114"/>
        <v>0.72499999999999998</v>
      </c>
      <c r="AC1453" t="e">
        <f>VLOOKUP($A1453,#REF!,9,FALSE)</f>
        <v>#REF!</v>
      </c>
    </row>
    <row r="1454" spans="1:29">
      <c r="A1454">
        <v>58011</v>
      </c>
      <c r="B1454">
        <v>1453</v>
      </c>
      <c r="C1454">
        <v>1020850</v>
      </c>
      <c r="D1454" t="s">
        <v>4235</v>
      </c>
      <c r="E1454" t="s">
        <v>4236</v>
      </c>
      <c r="G1454" t="e">
        <f>VLOOKUP($H1454,[1]BRT!$1:$1048576,1,0)</f>
        <v>#N/A</v>
      </c>
      <c r="H1454" t="s">
        <v>5358</v>
      </c>
      <c r="I1454">
        <v>37.805512</v>
      </c>
      <c r="J1454">
        <v>-122.28986999999999</v>
      </c>
      <c r="K1454">
        <v>966</v>
      </c>
      <c r="L1454">
        <v>31</v>
      </c>
      <c r="M1454">
        <v>1.935483871</v>
      </c>
      <c r="N1454">
        <v>4</v>
      </c>
      <c r="O1454">
        <v>1</v>
      </c>
      <c r="P1454">
        <v>5</v>
      </c>
      <c r="Q1454" t="e">
        <f>VLOOKUP($A1454,'[1]SheltersALL_2.17.22'!$1:$1048576,6,0)</f>
        <v>#N/A</v>
      </c>
      <c r="R1454" t="str">
        <f>VLOOKUP($A1454, [1]FA21_Ridership!$1:$1048576,11, 0)</f>
        <v>OAKLAND</v>
      </c>
      <c r="S1454" t="str">
        <f>VLOOKUP($A1454, [1]FA21_Ridership!$1:$1048576,12, 0)</f>
        <v>ALAMEDA</v>
      </c>
      <c r="T1454">
        <f>VLOOKUP($A1454, [1]FA21_Ridership!$1:$1048576,13, 0)</f>
        <v>2</v>
      </c>
      <c r="U1454">
        <f t="shared" si="111"/>
        <v>155</v>
      </c>
      <c r="V1454" s="67">
        <f t="shared" si="115"/>
        <v>0.34899999999999998</v>
      </c>
      <c r="W1454">
        <v>0.85101700000000002</v>
      </c>
      <c r="X1454" s="67">
        <f t="shared" si="112"/>
        <v>0.67700000000000005</v>
      </c>
      <c r="Y1454">
        <v>0.63253199999999998</v>
      </c>
      <c r="Z1454" s="67">
        <f t="shared" si="113"/>
        <v>0.95299999999999996</v>
      </c>
      <c r="AA1454">
        <f>VLOOKUP($C1454,[1]Disability!$1:$1048576,5,FALSE)</f>
        <v>1</v>
      </c>
      <c r="AB1454" s="67">
        <f t="shared" si="114"/>
        <v>0.72499999999999998</v>
      </c>
      <c r="AC1454" t="e">
        <f>VLOOKUP($A1454,#REF!,9,FALSE)</f>
        <v>#REF!</v>
      </c>
    </row>
    <row r="1455" spans="1:29">
      <c r="A1455">
        <v>56883</v>
      </c>
      <c r="B1455">
        <v>1454</v>
      </c>
      <c r="C1455">
        <v>1302090</v>
      </c>
      <c r="D1455" t="s">
        <v>4235</v>
      </c>
      <c r="E1455" t="s">
        <v>4236</v>
      </c>
      <c r="G1455" t="e">
        <f>VLOOKUP($H1455,[1]BRT!$1:$1048576,1,0)</f>
        <v>#N/A</v>
      </c>
      <c r="H1455" t="s">
        <v>5359</v>
      </c>
      <c r="I1455">
        <v>37.973426000000003</v>
      </c>
      <c r="J1455">
        <v>-122.341797</v>
      </c>
      <c r="K1455">
        <v>781</v>
      </c>
      <c r="L1455">
        <v>31</v>
      </c>
      <c r="M1455">
        <v>1.935483871</v>
      </c>
      <c r="N1455">
        <v>3</v>
      </c>
      <c r="O1455">
        <v>2</v>
      </c>
      <c r="P1455">
        <v>5</v>
      </c>
      <c r="Q1455" t="e">
        <f>VLOOKUP($A1455,'[1]SheltersALL_2.17.22'!$1:$1048576,6,0)</f>
        <v>#N/A</v>
      </c>
      <c r="R1455" t="str">
        <f>VLOOKUP($A1455, [1]FA21_Ridership!$1:$1048576,11, 0)</f>
        <v>RICHMOND</v>
      </c>
      <c r="S1455" t="str">
        <f>VLOOKUP($A1455, [1]FA21_Ridership!$1:$1048576,12, 0)</f>
        <v>CONTRA COSTA</v>
      </c>
      <c r="T1455">
        <f>VLOOKUP($A1455, [1]FA21_Ridership!$1:$1048576,13, 0)</f>
        <v>1</v>
      </c>
      <c r="U1455">
        <f t="shared" si="111"/>
        <v>155</v>
      </c>
      <c r="V1455" s="67">
        <f t="shared" si="115"/>
        <v>0.34899999999999998</v>
      </c>
      <c r="W1455">
        <v>0.92886500000000005</v>
      </c>
      <c r="X1455" s="67">
        <f t="shared" si="112"/>
        <v>0.83199999999999996</v>
      </c>
      <c r="Y1455">
        <v>0.45827600000000002</v>
      </c>
      <c r="Z1455" s="67">
        <f t="shared" si="113"/>
        <v>0.82299999999999995</v>
      </c>
      <c r="AA1455">
        <f>VLOOKUP($C1455,[1]Disability!$1:$1048576,5,FALSE)</f>
        <v>1</v>
      </c>
      <c r="AB1455" s="67">
        <f t="shared" si="114"/>
        <v>0.72499999999999998</v>
      </c>
      <c r="AC1455" t="e">
        <f>VLOOKUP($A1455,#REF!,9,FALSE)</f>
        <v>#REF!</v>
      </c>
    </row>
    <row r="1456" spans="1:29">
      <c r="A1456">
        <v>54188</v>
      </c>
      <c r="B1456">
        <v>1455</v>
      </c>
      <c r="C1456">
        <v>1017810</v>
      </c>
      <c r="D1456" t="s">
        <v>4235</v>
      </c>
      <c r="E1456" t="s">
        <v>4236</v>
      </c>
      <c r="G1456" t="e">
        <f>VLOOKUP($H1456,[1]BRT!$1:$1048576,1,0)</f>
        <v>#N/A</v>
      </c>
      <c r="H1456" t="s">
        <v>5360</v>
      </c>
      <c r="I1456">
        <v>37.828341000000002</v>
      </c>
      <c r="J1456">
        <v>-122.250039</v>
      </c>
      <c r="K1456">
        <v>1016</v>
      </c>
      <c r="L1456">
        <v>31</v>
      </c>
      <c r="M1456">
        <v>1.935483871</v>
      </c>
      <c r="N1456">
        <v>3</v>
      </c>
      <c r="O1456">
        <v>2</v>
      </c>
      <c r="P1456">
        <v>5</v>
      </c>
      <c r="Q1456" t="e">
        <f>VLOOKUP($A1456,'[1]SheltersALL_2.17.22'!$1:$1048576,6,0)</f>
        <v>#N/A</v>
      </c>
      <c r="R1456" t="str">
        <f>VLOOKUP($A1456, [1]FA21_Ridership!$1:$1048576,11, 0)</f>
        <v>OAKLAND</v>
      </c>
      <c r="S1456" t="str">
        <f>VLOOKUP($A1456, [1]FA21_Ridership!$1:$1048576,12, 0)</f>
        <v>ALAMEDA</v>
      </c>
      <c r="T1456">
        <f>VLOOKUP($A1456, [1]FA21_Ridership!$1:$1048576,13, 0)</f>
        <v>2</v>
      </c>
      <c r="U1456">
        <f t="shared" si="111"/>
        <v>155</v>
      </c>
      <c r="V1456" s="67">
        <f t="shared" si="115"/>
        <v>0.34899999999999998</v>
      </c>
      <c r="W1456">
        <v>0.46446300000000001</v>
      </c>
      <c r="X1456" s="67">
        <f t="shared" si="112"/>
        <v>0.16</v>
      </c>
      <c r="Y1456">
        <v>0.11129500000000001</v>
      </c>
      <c r="Z1456" s="67">
        <f t="shared" si="113"/>
        <v>0.27700000000000002</v>
      </c>
      <c r="AA1456">
        <f>VLOOKUP($C1456,[1]Disability!$1:$1048576,5,FALSE)</f>
        <v>1</v>
      </c>
      <c r="AB1456" s="67">
        <f t="shared" si="114"/>
        <v>0.72499999999999998</v>
      </c>
      <c r="AC1456" t="e">
        <f>VLOOKUP($A1456,#REF!,9,FALSE)</f>
        <v>#REF!</v>
      </c>
    </row>
    <row r="1457" spans="1:29">
      <c r="A1457">
        <v>58446</v>
      </c>
      <c r="B1457">
        <v>1456</v>
      </c>
      <c r="C1457">
        <v>1600530</v>
      </c>
      <c r="D1457" t="s">
        <v>4235</v>
      </c>
      <c r="E1457" t="s">
        <v>4236</v>
      </c>
      <c r="G1457" t="e">
        <f>VLOOKUP($H1457,[1]BRT!$1:$1048576,1,0)</f>
        <v>#N/A</v>
      </c>
      <c r="H1457" t="s">
        <v>5361</v>
      </c>
      <c r="I1457">
        <v>37.958429000000002</v>
      </c>
      <c r="J1457">
        <v>-122.354893</v>
      </c>
      <c r="K1457">
        <v>781</v>
      </c>
      <c r="L1457">
        <v>31</v>
      </c>
      <c r="M1457">
        <v>1.935483871</v>
      </c>
      <c r="N1457">
        <v>2</v>
      </c>
      <c r="O1457">
        <v>3</v>
      </c>
      <c r="P1457">
        <v>5</v>
      </c>
      <c r="Q1457" t="e">
        <f>VLOOKUP($A1457,'[1]SheltersALL_2.17.22'!$1:$1048576,6,0)</f>
        <v>#N/A</v>
      </c>
      <c r="R1457" t="str">
        <f>VLOOKUP($A1457, [1]FA21_Ridership!$1:$1048576,11, 0)</f>
        <v>SAN PABLO</v>
      </c>
      <c r="S1457" t="str">
        <f>VLOOKUP($A1457, [1]FA21_Ridership!$1:$1048576,12, 0)</f>
        <v>CONTRA COSTA</v>
      </c>
      <c r="T1457">
        <f>VLOOKUP($A1457, [1]FA21_Ridership!$1:$1048576,13, 0)</f>
        <v>1</v>
      </c>
      <c r="U1457">
        <f t="shared" si="111"/>
        <v>155</v>
      </c>
      <c r="V1457" s="67">
        <f t="shared" si="115"/>
        <v>0.34899999999999998</v>
      </c>
      <c r="W1457">
        <v>1</v>
      </c>
      <c r="X1457" s="67">
        <f t="shared" si="112"/>
        <v>0.98899999999999999</v>
      </c>
      <c r="Y1457">
        <v>0.36835600000000002</v>
      </c>
      <c r="Z1457" s="67">
        <f t="shared" si="113"/>
        <v>0.72199999999999998</v>
      </c>
      <c r="AA1457">
        <f>VLOOKUP($C1457,[1]Disability!$1:$1048576,5,FALSE)</f>
        <v>0</v>
      </c>
      <c r="AB1457" s="67">
        <f t="shared" si="114"/>
        <v>0</v>
      </c>
      <c r="AC1457" t="e">
        <f>VLOOKUP($A1457,#REF!,9,FALSE)</f>
        <v>#REF!</v>
      </c>
    </row>
    <row r="1458" spans="1:29">
      <c r="A1458">
        <v>57712</v>
      </c>
      <c r="B1458">
        <v>1457</v>
      </c>
      <c r="C1458">
        <v>9900790</v>
      </c>
      <c r="D1458" t="s">
        <v>4235</v>
      </c>
      <c r="E1458" t="s">
        <v>4236</v>
      </c>
      <c r="G1458" t="e">
        <f>VLOOKUP($H1458,[1]BRT!$1:$1048576,1,0)</f>
        <v>#N/A</v>
      </c>
      <c r="H1458" t="s">
        <v>5119</v>
      </c>
      <c r="I1458">
        <v>37.958640000000003</v>
      </c>
      <c r="J1458">
        <v>-122.364914</v>
      </c>
      <c r="K1458">
        <v>1202</v>
      </c>
      <c r="L1458">
        <v>31</v>
      </c>
      <c r="M1458">
        <v>1.935483871</v>
      </c>
      <c r="N1458">
        <v>2</v>
      </c>
      <c r="O1458">
        <v>3</v>
      </c>
      <c r="P1458">
        <v>5</v>
      </c>
      <c r="Q1458" t="e">
        <f>VLOOKUP($A1458,'[1]SheltersALL_2.17.22'!$1:$1048576,6,0)</f>
        <v>#N/A</v>
      </c>
      <c r="R1458" t="str">
        <f>VLOOKUP($A1458, [1]FA21_Ridership!$1:$1048576,11, 0)</f>
        <v>COUNTY-CONTRA COSTA</v>
      </c>
      <c r="S1458" t="str">
        <f>VLOOKUP($A1458, [1]FA21_Ridership!$1:$1048576,12, 0)</f>
        <v>CONTRA COSTA</v>
      </c>
      <c r="T1458">
        <f>VLOOKUP($A1458, [1]FA21_Ridership!$1:$1048576,13, 0)</f>
        <v>1</v>
      </c>
      <c r="U1458">
        <f t="shared" si="111"/>
        <v>155</v>
      </c>
      <c r="V1458" s="67">
        <f t="shared" si="115"/>
        <v>0.34899999999999998</v>
      </c>
      <c r="W1458">
        <v>0.95235899999999996</v>
      </c>
      <c r="X1458" s="67">
        <f t="shared" si="112"/>
        <v>0.91</v>
      </c>
      <c r="Y1458">
        <v>0.49047200000000002</v>
      </c>
      <c r="Z1458" s="67">
        <f t="shared" si="113"/>
        <v>0.85199999999999998</v>
      </c>
      <c r="AA1458">
        <f>VLOOKUP($C1458,[1]Disability!$1:$1048576,5,FALSE)</f>
        <v>1</v>
      </c>
      <c r="AB1458" s="67">
        <f t="shared" si="114"/>
        <v>0.72499999999999998</v>
      </c>
      <c r="AC1458" t="e">
        <f>VLOOKUP($A1458,#REF!,9,FALSE)</f>
        <v>#REF!</v>
      </c>
    </row>
    <row r="1459" spans="1:29">
      <c r="A1459">
        <v>52686</v>
      </c>
      <c r="B1459">
        <v>1458</v>
      </c>
      <c r="C1459">
        <v>9906950</v>
      </c>
      <c r="D1459" t="s">
        <v>4235</v>
      </c>
      <c r="E1459" t="s">
        <v>4236</v>
      </c>
      <c r="G1459" t="e">
        <f>VLOOKUP($H1459,[1]BRT!$1:$1048576,1,0)</f>
        <v>#N/A</v>
      </c>
      <c r="H1459" t="s">
        <v>5362</v>
      </c>
      <c r="I1459">
        <v>37.413988000000003</v>
      </c>
      <c r="J1459">
        <v>-121.887365</v>
      </c>
      <c r="K1459">
        <v>865</v>
      </c>
      <c r="L1459">
        <v>31</v>
      </c>
      <c r="M1459">
        <v>1.935483871</v>
      </c>
      <c r="N1459">
        <v>1</v>
      </c>
      <c r="O1459">
        <v>4</v>
      </c>
      <c r="P1459">
        <v>5</v>
      </c>
      <c r="Q1459" t="e">
        <f>VLOOKUP($A1459,'[1]SheltersALL_2.17.22'!$1:$1048576,6,0)</f>
        <v>#N/A</v>
      </c>
      <c r="R1459" t="str">
        <f>VLOOKUP($A1459, [1]FA21_Ridership!$1:$1048576,11, 0)</f>
        <v>MILPITAS</v>
      </c>
      <c r="S1459" t="str">
        <f>VLOOKUP($A1459, [1]FA21_Ridership!$1:$1048576,12, 0)</f>
        <v>SANTA CLARA</v>
      </c>
      <c r="T1459">
        <f>VLOOKUP($A1459, [1]FA21_Ridership!$1:$1048576,13, 0)</f>
        <v>9</v>
      </c>
      <c r="U1459">
        <f t="shared" si="111"/>
        <v>155</v>
      </c>
      <c r="V1459" s="67">
        <f t="shared" si="115"/>
        <v>0.34899999999999998</v>
      </c>
      <c r="W1459">
        <v>0.93840699999999999</v>
      </c>
      <c r="X1459" s="67">
        <f t="shared" si="112"/>
        <v>0.85799999999999998</v>
      </c>
      <c r="Y1459">
        <v>0.149865</v>
      </c>
      <c r="Z1459" s="67">
        <f t="shared" si="113"/>
        <v>0.35499999999999998</v>
      </c>
      <c r="AA1459">
        <f>VLOOKUP($C1459,[1]Disability!$1:$1048576,5,FALSE)</f>
        <v>0</v>
      </c>
      <c r="AB1459" s="67">
        <f t="shared" si="114"/>
        <v>0</v>
      </c>
      <c r="AC1459" t="e">
        <f>VLOOKUP($A1459,#REF!,9,FALSE)</f>
        <v>#REF!</v>
      </c>
    </row>
    <row r="1460" spans="1:29">
      <c r="A1460">
        <v>59125</v>
      </c>
      <c r="B1460">
        <v>1459</v>
      </c>
      <c r="C1460">
        <v>1013610</v>
      </c>
      <c r="D1460" t="s">
        <v>4235</v>
      </c>
      <c r="E1460" t="s">
        <v>4236</v>
      </c>
      <c r="G1460" t="e">
        <f>VLOOKUP($H1460,[1]BRT!$1:$1048576,1,0)</f>
        <v>#N/A</v>
      </c>
      <c r="H1460" t="s">
        <v>5363</v>
      </c>
      <c r="I1460">
        <v>37.807419000000003</v>
      </c>
      <c r="J1460">
        <v>-122.24946</v>
      </c>
      <c r="K1460">
        <v>966</v>
      </c>
      <c r="L1460">
        <v>31</v>
      </c>
      <c r="M1460">
        <v>1.935483871</v>
      </c>
      <c r="N1460">
        <v>1</v>
      </c>
      <c r="O1460">
        <v>4</v>
      </c>
      <c r="P1460">
        <v>5</v>
      </c>
      <c r="Q1460" t="e">
        <f>VLOOKUP($A1460,'[1]SheltersALL_2.17.22'!$1:$1048576,6,0)</f>
        <v>#N/A</v>
      </c>
      <c r="R1460" t="str">
        <f>VLOOKUP($A1460, [1]FA21_Ridership!$1:$1048576,11, 0)</f>
        <v>OAKLAND</v>
      </c>
      <c r="S1460" t="str">
        <f>VLOOKUP($A1460, [1]FA21_Ridership!$1:$1048576,12, 0)</f>
        <v>ALAMEDA</v>
      </c>
      <c r="T1460">
        <f>VLOOKUP($A1460, [1]FA21_Ridership!$1:$1048576,13, 0)</f>
        <v>2</v>
      </c>
      <c r="U1460">
        <f t="shared" si="111"/>
        <v>155</v>
      </c>
      <c r="V1460" s="67">
        <f t="shared" si="115"/>
        <v>0.34899999999999998</v>
      </c>
      <c r="W1460">
        <v>0.47266599999999998</v>
      </c>
      <c r="X1460" s="67">
        <f t="shared" si="112"/>
        <v>0.17</v>
      </c>
      <c r="Y1460">
        <v>0.16400300000000001</v>
      </c>
      <c r="Z1460" s="67">
        <f t="shared" si="113"/>
        <v>0.39700000000000002</v>
      </c>
      <c r="AA1460">
        <f>VLOOKUP($C1460,[1]Disability!$1:$1048576,5,FALSE)</f>
        <v>0</v>
      </c>
      <c r="AB1460" s="67">
        <f t="shared" si="114"/>
        <v>0</v>
      </c>
      <c r="AC1460" t="e">
        <f>VLOOKUP($A1460,#REF!,9,FALSE)</f>
        <v>#REF!</v>
      </c>
    </row>
    <row r="1461" spans="1:29">
      <c r="A1461">
        <v>57597</v>
      </c>
      <c r="B1461">
        <v>1460</v>
      </c>
      <c r="C1461">
        <v>103960</v>
      </c>
      <c r="D1461" t="s">
        <v>4235</v>
      </c>
      <c r="E1461" t="s">
        <v>4236</v>
      </c>
      <c r="G1461" t="e">
        <f>VLOOKUP($H1461,[1]BRT!$1:$1048576,1,0)</f>
        <v>#N/A</v>
      </c>
      <c r="H1461" t="s">
        <v>5328</v>
      </c>
      <c r="I1461">
        <v>37.758375999999998</v>
      </c>
      <c r="J1461">
        <v>-122.255875</v>
      </c>
      <c r="K1461">
        <v>1017</v>
      </c>
      <c r="L1461">
        <v>31.6</v>
      </c>
      <c r="M1461">
        <v>1.8987341769999999</v>
      </c>
      <c r="N1461">
        <v>3</v>
      </c>
      <c r="O1461">
        <v>2</v>
      </c>
      <c r="P1461">
        <v>5</v>
      </c>
      <c r="Q1461" t="e">
        <f>VLOOKUP($A1461,'[1]SheltersALL_2.17.22'!$1:$1048576,6,0)</f>
        <v>#N/A</v>
      </c>
      <c r="R1461" t="str">
        <f>VLOOKUP($A1461, [1]FA21_Ridership!$1:$1048576,11, 0)</f>
        <v>ALAMEDA</v>
      </c>
      <c r="S1461" t="str">
        <f>VLOOKUP($A1461, [1]FA21_Ridership!$1:$1048576,12, 0)</f>
        <v>ALAMEDA</v>
      </c>
      <c r="T1461">
        <f>VLOOKUP($A1461, [1]FA21_Ridership!$1:$1048576,13, 0)</f>
        <v>3</v>
      </c>
      <c r="U1461">
        <f t="shared" si="111"/>
        <v>158</v>
      </c>
      <c r="V1461" s="67">
        <f t="shared" si="115"/>
        <v>0.35</v>
      </c>
      <c r="W1461">
        <v>0.63028499999999998</v>
      </c>
      <c r="X1461" s="67">
        <f t="shared" si="112"/>
        <v>0.32300000000000001</v>
      </c>
      <c r="Y1461">
        <v>0.25151000000000001</v>
      </c>
      <c r="Z1461" s="67">
        <f t="shared" si="113"/>
        <v>0.57199999999999995</v>
      </c>
      <c r="AA1461">
        <f>VLOOKUP($C1461,[1]Disability!$1:$1048576,5,FALSE)</f>
        <v>0</v>
      </c>
      <c r="AB1461" s="67">
        <f t="shared" si="114"/>
        <v>0</v>
      </c>
      <c r="AC1461" t="e">
        <f>VLOOKUP($A1461,#REF!,9,FALSE)</f>
        <v>#REF!</v>
      </c>
    </row>
    <row r="1462" spans="1:29">
      <c r="A1462">
        <v>53280</v>
      </c>
      <c r="B1462">
        <v>1461</v>
      </c>
      <c r="C1462">
        <v>1100410</v>
      </c>
      <c r="D1462" t="s">
        <v>4235</v>
      </c>
      <c r="E1462" t="s">
        <v>4236</v>
      </c>
      <c r="G1462" t="e">
        <f>VLOOKUP($H1462,[1]BRT!$1:$1048576,1,0)</f>
        <v>#N/A</v>
      </c>
      <c r="H1462" t="s">
        <v>5364</v>
      </c>
      <c r="I1462">
        <v>37.821548999999997</v>
      </c>
      <c r="J1462">
        <v>-122.244005</v>
      </c>
      <c r="K1462">
        <v>1016</v>
      </c>
      <c r="L1462">
        <v>31.7</v>
      </c>
      <c r="M1462">
        <v>1.8927444790000001</v>
      </c>
      <c r="N1462">
        <v>2</v>
      </c>
      <c r="O1462">
        <v>3</v>
      </c>
      <c r="P1462">
        <v>5</v>
      </c>
      <c r="Q1462" t="e">
        <f>VLOOKUP($A1462,'[1]SheltersALL_2.17.22'!$1:$1048576,6,0)</f>
        <v>#N/A</v>
      </c>
      <c r="R1462" t="str">
        <f>VLOOKUP($A1462, [1]FA21_Ridership!$1:$1048576,11, 0)</f>
        <v>PIEDMONT</v>
      </c>
      <c r="S1462" t="str">
        <f>VLOOKUP($A1462, [1]FA21_Ridership!$1:$1048576,12, 0)</f>
        <v>ALAMEDA</v>
      </c>
      <c r="T1462">
        <f>VLOOKUP($A1462, [1]FA21_Ridership!$1:$1048576,13, 0)</f>
        <v>2</v>
      </c>
      <c r="U1462">
        <f t="shared" si="111"/>
        <v>158.5</v>
      </c>
      <c r="V1462" s="67">
        <f t="shared" si="115"/>
        <v>0.35099999999999998</v>
      </c>
      <c r="W1462">
        <v>0.386297</v>
      </c>
      <c r="X1462" s="67">
        <f t="shared" si="112"/>
        <v>0.11600000000000001</v>
      </c>
      <c r="Y1462">
        <v>8.0169999999999998E-3</v>
      </c>
      <c r="Z1462" s="67">
        <f t="shared" si="113"/>
        <v>5.0000000000000001E-3</v>
      </c>
      <c r="AA1462">
        <f>VLOOKUP($C1462,[1]Disability!$1:$1048576,5,FALSE)</f>
        <v>0</v>
      </c>
      <c r="AB1462" s="67">
        <f t="shared" si="114"/>
        <v>0</v>
      </c>
      <c r="AC1462" t="e">
        <f>VLOOKUP($A1462,#REF!,9,FALSE)</f>
        <v>#REF!</v>
      </c>
    </row>
    <row r="1463" spans="1:29">
      <c r="A1463">
        <v>56725</v>
      </c>
      <c r="B1463">
        <v>1462</v>
      </c>
      <c r="C1463">
        <v>102480</v>
      </c>
      <c r="D1463" t="s">
        <v>4235</v>
      </c>
      <c r="E1463" t="s">
        <v>4236</v>
      </c>
      <c r="G1463" t="e">
        <f>VLOOKUP($H1463,[1]BRT!$1:$1048576,1,0)</f>
        <v>#N/A</v>
      </c>
      <c r="H1463" t="s">
        <v>5001</v>
      </c>
      <c r="I1463">
        <v>37.753352999999997</v>
      </c>
      <c r="J1463">
        <v>-122.241165</v>
      </c>
      <c r="K1463">
        <v>957</v>
      </c>
      <c r="L1463">
        <v>31.8</v>
      </c>
      <c r="M1463">
        <v>1.886792453</v>
      </c>
      <c r="N1463">
        <v>1</v>
      </c>
      <c r="O1463">
        <v>4</v>
      </c>
      <c r="P1463">
        <v>5</v>
      </c>
      <c r="Q1463" t="e">
        <f>VLOOKUP($A1463,'[1]SheltersALL_2.17.22'!$1:$1048576,6,0)</f>
        <v>#N/A</v>
      </c>
      <c r="R1463" t="str">
        <f>VLOOKUP($A1463, [1]FA21_Ridership!$1:$1048576,11, 0)</f>
        <v>ALAMEDA</v>
      </c>
      <c r="S1463" t="str">
        <f>VLOOKUP($A1463, [1]FA21_Ridership!$1:$1048576,12, 0)</f>
        <v>ALAMEDA</v>
      </c>
      <c r="T1463">
        <f>VLOOKUP($A1463, [1]FA21_Ridership!$1:$1048576,13, 0)</f>
        <v>3</v>
      </c>
      <c r="U1463">
        <f t="shared" si="111"/>
        <v>159</v>
      </c>
      <c r="V1463" s="67">
        <f t="shared" si="115"/>
        <v>0.35099999999999998</v>
      </c>
      <c r="W1463">
        <v>0.476387</v>
      </c>
      <c r="X1463" s="67">
        <f t="shared" si="112"/>
        <v>0.17599999999999999</v>
      </c>
      <c r="Y1463">
        <v>9.2090000000000005E-2</v>
      </c>
      <c r="Z1463" s="67">
        <f t="shared" si="113"/>
        <v>0.22</v>
      </c>
      <c r="AA1463">
        <f>VLOOKUP($C1463,[1]Disability!$1:$1048576,5,FALSE)</f>
        <v>0</v>
      </c>
      <c r="AB1463" s="67">
        <f t="shared" si="114"/>
        <v>0</v>
      </c>
      <c r="AC1463" t="e">
        <f>VLOOKUP($A1463,#REF!,9,FALSE)</f>
        <v>#REF!</v>
      </c>
    </row>
    <row r="1464" spans="1:29">
      <c r="A1464">
        <v>52186</v>
      </c>
      <c r="B1464">
        <v>1463</v>
      </c>
      <c r="C1464">
        <v>9905750</v>
      </c>
      <c r="D1464" t="s">
        <v>4235</v>
      </c>
      <c r="E1464" t="s">
        <v>4236</v>
      </c>
      <c r="F1464" t="s">
        <v>4373</v>
      </c>
      <c r="G1464" t="e">
        <f>VLOOKUP($H1464,[1]BRT!$1:$1048576,1,0)</f>
        <v>#N/A</v>
      </c>
      <c r="H1464" t="s">
        <v>5365</v>
      </c>
      <c r="I1464">
        <v>38.017812999999997</v>
      </c>
      <c r="J1464">
        <v>-121.945373</v>
      </c>
      <c r="K1464">
        <v>10</v>
      </c>
      <c r="L1464">
        <v>10</v>
      </c>
      <c r="M1464">
        <v>6</v>
      </c>
      <c r="N1464">
        <v>16</v>
      </c>
      <c r="O1464">
        <v>0</v>
      </c>
      <c r="P1464">
        <v>16</v>
      </c>
      <c r="Q1464" t="e">
        <f>VLOOKUP($A1464,'[1]SheltersALL_2.17.22'!$1:$1048576,6,0)</f>
        <v>#N/A</v>
      </c>
      <c r="R1464" t="str">
        <f>VLOOKUP($A1464, [1]FA21_Ridership!$1:$1048576,11, 0)</f>
        <v>COUNTY-CONTRA COSTA</v>
      </c>
      <c r="S1464" t="str">
        <f>VLOOKUP($A1464, [1]FA21_Ridership!$1:$1048576,12, 0)</f>
        <v>CONTRA COSTA</v>
      </c>
      <c r="T1464">
        <f>VLOOKUP($A1464, [1]FA21_Ridership!$1:$1048576,13, 0)</f>
        <v>9</v>
      </c>
      <c r="U1464">
        <f t="shared" si="111"/>
        <v>160</v>
      </c>
      <c r="V1464" s="67">
        <f t="shared" si="115"/>
        <v>0.35099999999999998</v>
      </c>
      <c r="W1464">
        <v>0.77396399999999999</v>
      </c>
      <c r="X1464" s="67">
        <f t="shared" si="112"/>
        <v>0.53300000000000003</v>
      </c>
      <c r="Y1464">
        <v>0.10231899999999999</v>
      </c>
      <c r="Z1464" s="67">
        <f t="shared" si="113"/>
        <v>0.255</v>
      </c>
      <c r="AA1464">
        <f>VLOOKUP($C1464,[1]Disability!$1:$1048576,5,FALSE)</f>
        <v>0</v>
      </c>
      <c r="AB1464" s="67">
        <f t="shared" si="114"/>
        <v>0</v>
      </c>
      <c r="AC1464" t="e">
        <f>VLOOKUP($A1464,#REF!,9,FALSE)</f>
        <v>#REF!</v>
      </c>
    </row>
    <row r="1465" spans="1:29">
      <c r="A1465">
        <v>59556</v>
      </c>
      <c r="B1465">
        <v>1464</v>
      </c>
      <c r="C1465">
        <v>1005840</v>
      </c>
      <c r="D1465" t="s">
        <v>4235</v>
      </c>
      <c r="E1465" t="s">
        <v>4236</v>
      </c>
      <c r="G1465" t="e">
        <f>VLOOKUP($H1465,[1]BRT!$1:$1048576,1,0)</f>
        <v>#N/A</v>
      </c>
      <c r="H1465" t="s">
        <v>5366</v>
      </c>
      <c r="I1465">
        <v>37.821216</v>
      </c>
      <c r="J1465">
        <v>-122.250377</v>
      </c>
      <c r="K1465">
        <v>960</v>
      </c>
      <c r="L1465">
        <v>20</v>
      </c>
      <c r="M1465">
        <v>3</v>
      </c>
      <c r="N1465">
        <v>8</v>
      </c>
      <c r="O1465">
        <v>0</v>
      </c>
      <c r="P1465">
        <v>8</v>
      </c>
      <c r="Q1465" t="e">
        <f>VLOOKUP($A1465,'[1]SheltersALL_2.17.22'!$1:$1048576,6,0)</f>
        <v>#N/A</v>
      </c>
      <c r="R1465" t="str">
        <f>VLOOKUP($A1465, [1]FA21_Ridership!$1:$1048576,11, 0)</f>
        <v>OAKLAND</v>
      </c>
      <c r="S1465" t="str">
        <f>VLOOKUP($A1465, [1]FA21_Ridership!$1:$1048576,12, 0)</f>
        <v>ALAMEDA</v>
      </c>
      <c r="T1465">
        <f>VLOOKUP($A1465, [1]FA21_Ridership!$1:$1048576,13, 0)</f>
        <v>2</v>
      </c>
      <c r="U1465">
        <f t="shared" si="111"/>
        <v>160</v>
      </c>
      <c r="V1465" s="67">
        <f t="shared" si="115"/>
        <v>0.35099999999999998</v>
      </c>
      <c r="W1465">
        <v>0.47339799999999999</v>
      </c>
      <c r="X1465" s="67">
        <f t="shared" si="112"/>
        <v>0.17299999999999999</v>
      </c>
      <c r="Y1465">
        <v>0.21584</v>
      </c>
      <c r="Z1465" s="67">
        <f t="shared" si="113"/>
        <v>0.499</v>
      </c>
      <c r="AA1465">
        <f>VLOOKUP($C1465,[1]Disability!$1:$1048576,5,FALSE)</f>
        <v>0</v>
      </c>
      <c r="AB1465" s="67">
        <f t="shared" si="114"/>
        <v>0</v>
      </c>
      <c r="AC1465" t="e">
        <f>VLOOKUP($A1465,#REF!,9,FALSE)</f>
        <v>#REF!</v>
      </c>
    </row>
    <row r="1466" spans="1:29">
      <c r="A1466">
        <v>50234</v>
      </c>
      <c r="B1466">
        <v>1465</v>
      </c>
      <c r="C1466">
        <v>301340</v>
      </c>
      <c r="D1466" t="s">
        <v>4235</v>
      </c>
      <c r="E1466" t="s">
        <v>4236</v>
      </c>
      <c r="G1466" t="e">
        <f>VLOOKUP($H1466,[1]BRT!$1:$1048576,1,0)</f>
        <v>#N/A</v>
      </c>
      <c r="H1466" t="s">
        <v>5367</v>
      </c>
      <c r="I1466">
        <v>37.875480000000003</v>
      </c>
      <c r="J1466">
        <v>-122.291648</v>
      </c>
      <c r="K1466">
        <v>660</v>
      </c>
      <c r="L1466">
        <v>20</v>
      </c>
      <c r="M1466">
        <v>3</v>
      </c>
      <c r="N1466">
        <v>7</v>
      </c>
      <c r="O1466">
        <v>1</v>
      </c>
      <c r="P1466">
        <v>8</v>
      </c>
      <c r="Q1466" t="e">
        <f>VLOOKUP($A1466,'[1]SheltersALL_2.17.22'!$1:$1048576,6,0)</f>
        <v>#N/A</v>
      </c>
      <c r="R1466" t="str">
        <f>VLOOKUP($A1466, [1]FA21_Ridership!$1:$1048576,11, 0)</f>
        <v>BERKELEY</v>
      </c>
      <c r="S1466" t="str">
        <f>VLOOKUP($A1466, [1]FA21_Ridership!$1:$1048576,12, 0)</f>
        <v>ALAMEDA</v>
      </c>
      <c r="T1466">
        <f>VLOOKUP($A1466, [1]FA21_Ridership!$1:$1048576,13, 0)</f>
        <v>1</v>
      </c>
      <c r="U1466">
        <f t="shared" si="111"/>
        <v>160</v>
      </c>
      <c r="V1466" s="67">
        <f t="shared" si="115"/>
        <v>0.35099999999999998</v>
      </c>
      <c r="W1466">
        <v>0.41744799999999999</v>
      </c>
      <c r="X1466" s="67">
        <f t="shared" si="112"/>
        <v>0.13700000000000001</v>
      </c>
      <c r="Y1466">
        <v>0.17635999999999999</v>
      </c>
      <c r="Z1466" s="67">
        <f t="shared" si="113"/>
        <v>0.42799999999999999</v>
      </c>
      <c r="AA1466">
        <f>VLOOKUP($C1466,[1]Disability!$1:$1048576,5,FALSE)</f>
        <v>2</v>
      </c>
      <c r="AB1466" s="67">
        <f t="shared" si="114"/>
        <v>0.91600000000000004</v>
      </c>
      <c r="AC1466" t="e">
        <f>VLOOKUP($A1466,#REF!,9,FALSE)</f>
        <v>#REF!</v>
      </c>
    </row>
    <row r="1467" spans="1:29">
      <c r="A1467">
        <v>50377</v>
      </c>
      <c r="B1467">
        <v>1466</v>
      </c>
      <c r="C1467">
        <v>102200</v>
      </c>
      <c r="D1467" t="s">
        <v>4235</v>
      </c>
      <c r="E1467" t="s">
        <v>4236</v>
      </c>
      <c r="G1467" t="e">
        <f>VLOOKUP($H1467,[1]BRT!$1:$1048576,1,0)</f>
        <v>#N/A</v>
      </c>
      <c r="H1467" t="s">
        <v>4995</v>
      </c>
      <c r="I1467">
        <v>37.735709999999997</v>
      </c>
      <c r="J1467">
        <v>-122.23941000000001</v>
      </c>
      <c r="K1467">
        <v>925</v>
      </c>
      <c r="L1467">
        <v>32</v>
      </c>
      <c r="M1467">
        <v>1.875</v>
      </c>
      <c r="N1467">
        <v>4</v>
      </c>
      <c r="O1467">
        <v>1</v>
      </c>
      <c r="P1467">
        <v>5</v>
      </c>
      <c r="Q1467" t="e">
        <f>VLOOKUP($A1467,'[1]SheltersALL_2.17.22'!$1:$1048576,6,0)</f>
        <v>#N/A</v>
      </c>
      <c r="R1467" t="str">
        <f>VLOOKUP($A1467, [1]FA21_Ridership!$1:$1048576,11, 0)</f>
        <v>ALAMEDA</v>
      </c>
      <c r="S1467" t="str">
        <f>VLOOKUP($A1467, [1]FA21_Ridership!$1:$1048576,12, 0)</f>
        <v>ALAMEDA</v>
      </c>
      <c r="T1467">
        <f>VLOOKUP($A1467, [1]FA21_Ridership!$1:$1048576,13, 0)</f>
        <v>3</v>
      </c>
      <c r="U1467">
        <f t="shared" si="111"/>
        <v>160</v>
      </c>
      <c r="V1467" s="67">
        <f t="shared" si="115"/>
        <v>0.35099999999999998</v>
      </c>
      <c r="W1467">
        <v>0.65082200000000001</v>
      </c>
      <c r="X1467" s="67">
        <f t="shared" si="112"/>
        <v>0.33900000000000002</v>
      </c>
      <c r="Y1467">
        <v>7.2193999999999994E-2</v>
      </c>
      <c r="Z1467" s="67">
        <f t="shared" si="113"/>
        <v>0.13900000000000001</v>
      </c>
      <c r="AA1467">
        <f>VLOOKUP($C1467,[1]Disability!$1:$1048576,5,FALSE)</f>
        <v>1</v>
      </c>
      <c r="AB1467" s="67">
        <f t="shared" si="114"/>
        <v>0.72499999999999998</v>
      </c>
      <c r="AC1467" t="e">
        <f>VLOOKUP($A1467,#REF!,9,FALSE)</f>
        <v>#REF!</v>
      </c>
    </row>
    <row r="1468" spans="1:29">
      <c r="A1468">
        <v>56700</v>
      </c>
      <c r="B1468">
        <v>1467</v>
      </c>
      <c r="C1468">
        <v>702490</v>
      </c>
      <c r="D1468" t="s">
        <v>4235</v>
      </c>
      <c r="E1468" t="s">
        <v>4236</v>
      </c>
      <c r="G1468" t="e">
        <f>VLOOKUP($H1468,[1]BRT!$1:$1048576,1,0)</f>
        <v>#N/A</v>
      </c>
      <c r="H1468" t="s">
        <v>5368</v>
      </c>
      <c r="I1468">
        <v>37.550739</v>
      </c>
      <c r="J1468">
        <v>-121.992839</v>
      </c>
      <c r="K1468">
        <v>1403</v>
      </c>
      <c r="L1468">
        <v>20</v>
      </c>
      <c r="M1468">
        <v>3</v>
      </c>
      <c r="N1468">
        <v>6</v>
      </c>
      <c r="O1468">
        <v>2</v>
      </c>
      <c r="P1468">
        <v>8</v>
      </c>
      <c r="Q1468" t="str">
        <f>VLOOKUP($A1468,'[1]SheltersALL_2.17.22'!$1:$1048576,6,0)</f>
        <v>Fremont</v>
      </c>
      <c r="R1468" t="str">
        <f>VLOOKUP($A1468, [1]FA21_Ridership!$1:$1048576,11, 0)</f>
        <v>FREMONT</v>
      </c>
      <c r="S1468" t="str">
        <f>VLOOKUP($A1468, [1]FA21_Ridership!$1:$1048576,12, 0)</f>
        <v>ALAMEDA</v>
      </c>
      <c r="T1468">
        <f>VLOOKUP($A1468, [1]FA21_Ridership!$1:$1048576,13, 0)</f>
        <v>5</v>
      </c>
      <c r="U1468">
        <f t="shared" si="111"/>
        <v>160</v>
      </c>
      <c r="V1468" s="67">
        <f t="shared" si="115"/>
        <v>0.35099999999999998</v>
      </c>
      <c r="W1468">
        <v>0.67117400000000005</v>
      </c>
      <c r="X1468" s="67">
        <f t="shared" si="112"/>
        <v>0.35899999999999999</v>
      </c>
      <c r="Y1468">
        <v>0.106762</v>
      </c>
      <c r="Z1468" s="67">
        <f t="shared" si="113"/>
        <v>0.26100000000000001</v>
      </c>
      <c r="AA1468">
        <f>VLOOKUP($C1468,[1]Disability!$1:$1048576,5,FALSE)</f>
        <v>0</v>
      </c>
      <c r="AB1468" s="67">
        <f t="shared" si="114"/>
        <v>0</v>
      </c>
      <c r="AC1468" t="e">
        <f>VLOOKUP($A1468,#REF!,9,FALSE)</f>
        <v>#REF!</v>
      </c>
    </row>
    <row r="1469" spans="1:29">
      <c r="A1469">
        <v>53998</v>
      </c>
      <c r="B1469">
        <v>1468</v>
      </c>
      <c r="C1469">
        <v>1500470</v>
      </c>
      <c r="D1469" t="s">
        <v>4235</v>
      </c>
      <c r="E1469" t="s">
        <v>4236</v>
      </c>
      <c r="G1469" t="e">
        <f>VLOOKUP($H1469,[1]BRT!$1:$1048576,1,0)</f>
        <v>#N/A</v>
      </c>
      <c r="H1469" t="s">
        <v>5369</v>
      </c>
      <c r="I1469">
        <v>37.707166000000001</v>
      </c>
      <c r="J1469">
        <v>-122.129992</v>
      </c>
      <c r="K1469">
        <v>908</v>
      </c>
      <c r="L1469">
        <v>20</v>
      </c>
      <c r="M1469">
        <v>3</v>
      </c>
      <c r="N1469">
        <v>6</v>
      </c>
      <c r="O1469">
        <v>2</v>
      </c>
      <c r="P1469">
        <v>8</v>
      </c>
      <c r="Q1469" t="e">
        <f>VLOOKUP($A1469,'[1]SheltersALL_2.17.22'!$1:$1048576,6,0)</f>
        <v>#N/A</v>
      </c>
      <c r="R1469" t="str">
        <f>VLOOKUP($A1469, [1]FA21_Ridership!$1:$1048576,11, 0)</f>
        <v>SAN LEANDRO</v>
      </c>
      <c r="S1469" t="str">
        <f>VLOOKUP($A1469, [1]FA21_Ridership!$1:$1048576,12, 0)</f>
        <v>ALAMEDA</v>
      </c>
      <c r="T1469">
        <f>VLOOKUP($A1469, [1]FA21_Ridership!$1:$1048576,13, 0)</f>
        <v>4</v>
      </c>
      <c r="U1469">
        <f t="shared" si="111"/>
        <v>160</v>
      </c>
      <c r="V1469" s="67">
        <f t="shared" si="115"/>
        <v>0.35099999999999998</v>
      </c>
      <c r="W1469">
        <v>0.73581399999999997</v>
      </c>
      <c r="X1469" s="67">
        <f t="shared" si="112"/>
        <v>0.45600000000000002</v>
      </c>
      <c r="Y1469">
        <v>0.44913599999999998</v>
      </c>
      <c r="Z1469" s="67">
        <f t="shared" si="113"/>
        <v>0.81799999999999995</v>
      </c>
      <c r="AA1469">
        <f>VLOOKUP($C1469,[1]Disability!$1:$1048576,5,FALSE)</f>
        <v>1</v>
      </c>
      <c r="AB1469" s="67">
        <f t="shared" si="114"/>
        <v>0.72499999999999998</v>
      </c>
      <c r="AC1469" t="e">
        <f>VLOOKUP($A1469,#REF!,9,FALSE)</f>
        <v>#REF!</v>
      </c>
    </row>
    <row r="1470" spans="1:29">
      <c r="A1470">
        <v>57657</v>
      </c>
      <c r="B1470">
        <v>1469</v>
      </c>
      <c r="C1470">
        <v>1004280</v>
      </c>
      <c r="D1470" t="s">
        <v>4235</v>
      </c>
      <c r="E1470" t="s">
        <v>4236</v>
      </c>
      <c r="G1470" t="e">
        <f>VLOOKUP($H1470,[1]BRT!$1:$1048576,1,0)</f>
        <v>#N/A</v>
      </c>
      <c r="H1470" t="s">
        <v>5370</v>
      </c>
      <c r="I1470">
        <v>37.752867999999999</v>
      </c>
      <c r="J1470">
        <v>-122.167534</v>
      </c>
      <c r="K1470">
        <v>1019</v>
      </c>
      <c r="L1470">
        <v>20</v>
      </c>
      <c r="M1470">
        <v>3</v>
      </c>
      <c r="N1470">
        <v>6</v>
      </c>
      <c r="O1470">
        <v>2</v>
      </c>
      <c r="P1470">
        <v>8</v>
      </c>
      <c r="Q1470" t="e">
        <f>VLOOKUP($A1470,'[1]SheltersALL_2.17.22'!$1:$1048576,6,0)</f>
        <v>#N/A</v>
      </c>
      <c r="R1470" t="str">
        <f>VLOOKUP($A1470, [1]FA21_Ridership!$1:$1048576,11, 0)</f>
        <v>OAKLAND</v>
      </c>
      <c r="S1470" t="str">
        <f>VLOOKUP($A1470, [1]FA21_Ridership!$1:$1048576,12, 0)</f>
        <v>ALAMEDA</v>
      </c>
      <c r="T1470">
        <f>VLOOKUP($A1470, [1]FA21_Ridership!$1:$1048576,13, 0)</f>
        <v>3</v>
      </c>
      <c r="U1470">
        <f t="shared" si="111"/>
        <v>160</v>
      </c>
      <c r="V1470" s="67">
        <f t="shared" si="115"/>
        <v>0.35099999999999998</v>
      </c>
      <c r="W1470">
        <v>0.93983399999999995</v>
      </c>
      <c r="X1470" s="67">
        <f t="shared" si="112"/>
        <v>0.86399999999999999</v>
      </c>
      <c r="Y1470">
        <v>0.69696999999999998</v>
      </c>
      <c r="Z1470" s="67">
        <f t="shared" si="113"/>
        <v>0.97799999999999998</v>
      </c>
      <c r="AA1470">
        <f>VLOOKUP($C1470,[1]Disability!$1:$1048576,5,FALSE)</f>
        <v>0</v>
      </c>
      <c r="AB1470" s="67">
        <f t="shared" si="114"/>
        <v>0</v>
      </c>
      <c r="AC1470" t="e">
        <f>VLOOKUP($A1470,#REF!,9,FALSE)</f>
        <v>#REF!</v>
      </c>
    </row>
    <row r="1471" spans="1:29">
      <c r="A1471">
        <v>55443</v>
      </c>
      <c r="B1471">
        <v>1470</v>
      </c>
      <c r="C1471">
        <v>1017470</v>
      </c>
      <c r="D1471" t="s">
        <v>4235</v>
      </c>
      <c r="E1471" t="s">
        <v>4236</v>
      </c>
      <c r="G1471" t="e">
        <f>VLOOKUP($H1471,[1]BRT!$1:$1048576,1,0)</f>
        <v>#N/A</v>
      </c>
      <c r="H1471" t="s">
        <v>5371</v>
      </c>
      <c r="I1471">
        <v>37.804606999999997</v>
      </c>
      <c r="J1471">
        <v>-122.229772</v>
      </c>
      <c r="K1471">
        <v>980</v>
      </c>
      <c r="L1471">
        <v>20</v>
      </c>
      <c r="M1471">
        <v>3</v>
      </c>
      <c r="N1471">
        <v>6</v>
      </c>
      <c r="O1471">
        <v>2</v>
      </c>
      <c r="P1471">
        <v>8</v>
      </c>
      <c r="Q1471" t="e">
        <f>VLOOKUP($A1471,'[1]SheltersALL_2.17.22'!$1:$1048576,6,0)</f>
        <v>#N/A</v>
      </c>
      <c r="R1471" t="str">
        <f>VLOOKUP($A1471, [1]FA21_Ridership!$1:$1048576,11, 0)</f>
        <v>OAKLAND</v>
      </c>
      <c r="S1471" t="str">
        <f>VLOOKUP($A1471, [1]FA21_Ridership!$1:$1048576,12, 0)</f>
        <v>ALAMEDA</v>
      </c>
      <c r="T1471">
        <f>VLOOKUP($A1471, [1]FA21_Ridership!$1:$1048576,13, 0)</f>
        <v>2</v>
      </c>
      <c r="U1471">
        <f t="shared" si="111"/>
        <v>160</v>
      </c>
      <c r="V1471" s="67">
        <f t="shared" si="115"/>
        <v>0.35099999999999998</v>
      </c>
      <c r="W1471">
        <v>0.33416499999999999</v>
      </c>
      <c r="X1471" s="67">
        <f t="shared" si="112"/>
        <v>8.8999999999999996E-2</v>
      </c>
      <c r="Y1471">
        <v>8.8943999999999995E-2</v>
      </c>
      <c r="Z1471" s="67">
        <f t="shared" si="113"/>
        <v>0.20200000000000001</v>
      </c>
      <c r="AA1471">
        <f>VLOOKUP($C1471,[1]Disability!$1:$1048576,5,FALSE)</f>
        <v>0</v>
      </c>
      <c r="AB1471" s="67">
        <f t="shared" si="114"/>
        <v>0</v>
      </c>
      <c r="AC1471" t="e">
        <f>VLOOKUP($A1471,#REF!,9,FALSE)</f>
        <v>#REF!</v>
      </c>
    </row>
    <row r="1472" spans="1:29">
      <c r="A1472">
        <v>56114</v>
      </c>
      <c r="B1472">
        <v>1471</v>
      </c>
      <c r="C1472">
        <v>1100550</v>
      </c>
      <c r="D1472" t="s">
        <v>4235</v>
      </c>
      <c r="E1472" t="s">
        <v>4236</v>
      </c>
      <c r="G1472" t="e">
        <f>VLOOKUP($H1472,[1]BRT!$1:$1048576,1,0)</f>
        <v>#N/A</v>
      </c>
      <c r="H1472" t="s">
        <v>4912</v>
      </c>
      <c r="I1472">
        <v>37.824677000000001</v>
      </c>
      <c r="J1472">
        <v>-122.237684</v>
      </c>
      <c r="K1472">
        <v>960</v>
      </c>
      <c r="L1472">
        <v>20</v>
      </c>
      <c r="M1472">
        <v>3</v>
      </c>
      <c r="N1472">
        <v>6</v>
      </c>
      <c r="O1472">
        <v>2</v>
      </c>
      <c r="P1472">
        <v>8</v>
      </c>
      <c r="Q1472" t="e">
        <f>VLOOKUP($A1472,'[1]SheltersALL_2.17.22'!$1:$1048576,6,0)</f>
        <v>#N/A</v>
      </c>
      <c r="R1472" t="str">
        <f>VLOOKUP($A1472, [1]FA21_Ridership!$1:$1048576,11, 0)</f>
        <v>PIEDMONT</v>
      </c>
      <c r="S1472" t="str">
        <f>VLOOKUP($A1472, [1]FA21_Ridership!$1:$1048576,12, 0)</f>
        <v>ALAMEDA</v>
      </c>
      <c r="T1472">
        <f>VLOOKUP($A1472, [1]FA21_Ridership!$1:$1048576,13, 0)</f>
        <v>2</v>
      </c>
      <c r="U1472">
        <f t="shared" si="111"/>
        <v>160</v>
      </c>
      <c r="V1472" s="67">
        <f t="shared" si="115"/>
        <v>0.35099999999999998</v>
      </c>
      <c r="W1472">
        <v>0.28635500000000003</v>
      </c>
      <c r="X1472" s="67">
        <f t="shared" si="112"/>
        <v>0.06</v>
      </c>
      <c r="Y1472">
        <v>3.7849000000000001E-2</v>
      </c>
      <c r="Z1472" s="67">
        <f t="shared" si="113"/>
        <v>4.3999999999999997E-2</v>
      </c>
      <c r="AA1472">
        <f>VLOOKUP($C1472,[1]Disability!$1:$1048576,5,FALSE)</f>
        <v>0</v>
      </c>
      <c r="AB1472" s="67">
        <f t="shared" si="114"/>
        <v>0</v>
      </c>
      <c r="AC1472" t="e">
        <f>VLOOKUP($A1472,#REF!,9,FALSE)</f>
        <v>#REF!</v>
      </c>
    </row>
    <row r="1473" spans="1:29">
      <c r="A1473">
        <v>59580</v>
      </c>
      <c r="B1473">
        <v>1472</v>
      </c>
      <c r="C1473">
        <v>1303570</v>
      </c>
      <c r="D1473" t="s">
        <v>4235</v>
      </c>
      <c r="E1473" t="s">
        <v>4236</v>
      </c>
      <c r="G1473" t="e">
        <f>VLOOKUP($H1473,[1]BRT!$1:$1048576,1,0)</f>
        <v>#N/A</v>
      </c>
      <c r="H1473" t="s">
        <v>5372</v>
      </c>
      <c r="I1473">
        <v>37.937021999999999</v>
      </c>
      <c r="J1473">
        <v>-122.326083</v>
      </c>
      <c r="K1473">
        <v>1151</v>
      </c>
      <c r="L1473">
        <v>40</v>
      </c>
      <c r="M1473">
        <v>1.5</v>
      </c>
      <c r="N1473">
        <v>3</v>
      </c>
      <c r="O1473">
        <v>1</v>
      </c>
      <c r="P1473">
        <v>4</v>
      </c>
      <c r="Q1473" t="e">
        <f>VLOOKUP($A1473,'[1]SheltersALL_2.17.22'!$1:$1048576,6,0)</f>
        <v>#N/A</v>
      </c>
      <c r="R1473" t="str">
        <f>VLOOKUP($A1473, [1]FA21_Ridership!$1:$1048576,11, 0)</f>
        <v>RICHMOND</v>
      </c>
      <c r="S1473" t="str">
        <f>VLOOKUP($A1473, [1]FA21_Ridership!$1:$1048576,12, 0)</f>
        <v>CONTRA COSTA</v>
      </c>
      <c r="T1473">
        <f>VLOOKUP($A1473, [1]FA21_Ridership!$1:$1048576,13, 0)</f>
        <v>1</v>
      </c>
      <c r="U1473">
        <f t="shared" si="111"/>
        <v>160</v>
      </c>
      <c r="V1473" s="67">
        <f t="shared" si="115"/>
        <v>0.35099999999999998</v>
      </c>
      <c r="W1473">
        <v>0.47675800000000002</v>
      </c>
      <c r="X1473" s="67">
        <f t="shared" si="112"/>
        <v>0.17699999999999999</v>
      </c>
      <c r="Y1473">
        <v>0.11680599999999999</v>
      </c>
      <c r="Z1473" s="67">
        <f t="shared" si="113"/>
        <v>0.28999999999999998</v>
      </c>
      <c r="AA1473">
        <f>VLOOKUP($C1473,[1]Disability!$1:$1048576,5,FALSE)</f>
        <v>0</v>
      </c>
      <c r="AB1473" s="67">
        <f t="shared" si="114"/>
        <v>0</v>
      </c>
      <c r="AC1473" t="e">
        <f>VLOOKUP($A1473,#REF!,9,FALSE)</f>
        <v>#REF!</v>
      </c>
    </row>
    <row r="1474" spans="1:29">
      <c r="A1474">
        <v>54429</v>
      </c>
      <c r="B1474">
        <v>1473</v>
      </c>
      <c r="C1474">
        <v>1100400</v>
      </c>
      <c r="D1474" t="s">
        <v>4235</v>
      </c>
      <c r="E1474" t="s">
        <v>4236</v>
      </c>
      <c r="G1474" t="e">
        <f>VLOOKUP($H1474,[1]BRT!$1:$1048576,1,0)</f>
        <v>#N/A</v>
      </c>
      <c r="H1474" t="s">
        <v>5364</v>
      </c>
      <c r="I1474">
        <v>37.821700999999997</v>
      </c>
      <c r="J1474">
        <v>-122.244168</v>
      </c>
      <c r="K1474">
        <v>1018</v>
      </c>
      <c r="L1474">
        <v>32</v>
      </c>
      <c r="M1474">
        <v>1.875</v>
      </c>
      <c r="N1474">
        <v>3</v>
      </c>
      <c r="O1474">
        <v>2</v>
      </c>
      <c r="P1474">
        <v>5</v>
      </c>
      <c r="Q1474" t="e">
        <f>VLOOKUP($A1474,'[1]SheltersALL_2.17.22'!$1:$1048576,6,0)</f>
        <v>#N/A</v>
      </c>
      <c r="R1474" t="str">
        <f>VLOOKUP($A1474, [1]FA21_Ridership!$1:$1048576,11, 0)</f>
        <v>PIEDMONT</v>
      </c>
      <c r="S1474" t="str">
        <f>VLOOKUP($A1474, [1]FA21_Ridership!$1:$1048576,12, 0)</f>
        <v>ALAMEDA</v>
      </c>
      <c r="T1474">
        <f>VLOOKUP($A1474, [1]FA21_Ridership!$1:$1048576,13, 0)</f>
        <v>2</v>
      </c>
      <c r="U1474">
        <f t="shared" ref="U1474:U1537" si="116">$L1474*$P1474</f>
        <v>160</v>
      </c>
      <c r="V1474" s="67">
        <f t="shared" si="115"/>
        <v>0.35099999999999998</v>
      </c>
      <c r="W1474">
        <v>0.386297</v>
      </c>
      <c r="X1474" s="67">
        <f t="shared" ref="X1474:X1537" si="117">_xlfn.PERCENTRANK.INC($W$2:$W$4161,W1474)</f>
        <v>0.11600000000000001</v>
      </c>
      <c r="Y1474">
        <v>8.0169999999999998E-3</v>
      </c>
      <c r="Z1474" s="67">
        <f t="shared" ref="Z1474:Z1537" si="118">_xlfn.PERCENTRANK.INC($Y$2:$Y$4161,Y1474)</f>
        <v>5.0000000000000001E-3</v>
      </c>
      <c r="AA1474">
        <f>VLOOKUP($C1474,[1]Disability!$1:$1048576,5,FALSE)</f>
        <v>0</v>
      </c>
      <c r="AB1474" s="67">
        <f t="shared" ref="AB1474:AB1537" si="119">_xlfn.PERCENTRANK.INC($AA$2:$AA$4163,AA1474)</f>
        <v>0</v>
      </c>
      <c r="AC1474" t="e">
        <f>VLOOKUP($A1474,#REF!,9,FALSE)</f>
        <v>#REF!</v>
      </c>
    </row>
    <row r="1475" spans="1:29">
      <c r="A1475">
        <v>52112</v>
      </c>
      <c r="B1475">
        <v>1474</v>
      </c>
      <c r="C1475">
        <v>702560</v>
      </c>
      <c r="D1475" t="s">
        <v>4235</v>
      </c>
      <c r="E1475" t="s">
        <v>4236</v>
      </c>
      <c r="G1475" t="e">
        <f>VLOOKUP($H1475,[1]BRT!$1:$1048576,1,0)</f>
        <v>#N/A</v>
      </c>
      <c r="H1475" t="s">
        <v>5373</v>
      </c>
      <c r="I1475">
        <v>37.565696000000003</v>
      </c>
      <c r="J1475">
        <v>-122.02222500000001</v>
      </c>
      <c r="K1475">
        <v>1400</v>
      </c>
      <c r="L1475">
        <v>20</v>
      </c>
      <c r="M1475">
        <v>3</v>
      </c>
      <c r="N1475">
        <v>4</v>
      </c>
      <c r="O1475">
        <v>4</v>
      </c>
      <c r="P1475">
        <v>8</v>
      </c>
      <c r="Q1475" t="str">
        <f>VLOOKUP($A1475,'[1]SheltersALL_2.17.22'!$1:$1048576,6,0)</f>
        <v>Fremont</v>
      </c>
      <c r="R1475" t="str">
        <f>VLOOKUP($A1475, [1]FA21_Ridership!$1:$1048576,11, 0)</f>
        <v>FREMONT</v>
      </c>
      <c r="S1475" t="str">
        <f>VLOOKUP($A1475, [1]FA21_Ridership!$1:$1048576,12, 0)</f>
        <v>ALAMEDA</v>
      </c>
      <c r="T1475">
        <f>VLOOKUP($A1475, [1]FA21_Ridership!$1:$1048576,13, 0)</f>
        <v>5</v>
      </c>
      <c r="U1475">
        <f t="shared" si="116"/>
        <v>160</v>
      </c>
      <c r="V1475" s="67">
        <f t="shared" si="115"/>
        <v>0.35099999999999998</v>
      </c>
      <c r="W1475">
        <v>0.89114800000000005</v>
      </c>
      <c r="X1475" s="67">
        <f t="shared" si="117"/>
        <v>0.753</v>
      </c>
      <c r="Y1475">
        <v>5.3901999999999999E-2</v>
      </c>
      <c r="Z1475" s="67">
        <f t="shared" si="118"/>
        <v>8.6999999999999994E-2</v>
      </c>
      <c r="AA1475">
        <f>VLOOKUP($C1475,[1]Disability!$1:$1048576,5,FALSE)</f>
        <v>0</v>
      </c>
      <c r="AB1475" s="67">
        <f t="shared" si="119"/>
        <v>0</v>
      </c>
      <c r="AC1475" t="e">
        <f>VLOOKUP($A1475,#REF!,9,FALSE)</f>
        <v>#REF!</v>
      </c>
    </row>
    <row r="1476" spans="1:29">
      <c r="A1476">
        <v>56122</v>
      </c>
      <c r="B1476">
        <v>1475</v>
      </c>
      <c r="C1476">
        <v>1700240</v>
      </c>
      <c r="D1476" t="s">
        <v>4235</v>
      </c>
      <c r="E1476" t="s">
        <v>4236</v>
      </c>
      <c r="G1476" t="e">
        <f>VLOOKUP($H1476,[1]BRT!$1:$1048576,1,0)</f>
        <v>#N/A</v>
      </c>
      <c r="H1476" t="s">
        <v>5374</v>
      </c>
      <c r="I1476">
        <v>37.595346999999997</v>
      </c>
      <c r="J1476">
        <v>-122.051258</v>
      </c>
      <c r="K1476">
        <v>1031</v>
      </c>
      <c r="L1476">
        <v>20</v>
      </c>
      <c r="M1476">
        <v>3</v>
      </c>
      <c r="N1476">
        <v>4</v>
      </c>
      <c r="O1476">
        <v>4</v>
      </c>
      <c r="P1476">
        <v>8</v>
      </c>
      <c r="Q1476" t="e">
        <f>VLOOKUP($A1476,'[1]SheltersALL_2.17.22'!$1:$1048576,6,0)</f>
        <v>#N/A</v>
      </c>
      <c r="R1476" t="str">
        <f>VLOOKUP($A1476, [1]FA21_Ridership!$1:$1048576,11, 0)</f>
        <v>UNION CITY</v>
      </c>
      <c r="S1476" t="str">
        <f>VLOOKUP($A1476, [1]FA21_Ridership!$1:$1048576,12, 0)</f>
        <v>ALAMEDA</v>
      </c>
      <c r="T1476">
        <f>VLOOKUP($A1476, [1]FA21_Ridership!$1:$1048576,13, 0)</f>
        <v>9</v>
      </c>
      <c r="U1476">
        <f t="shared" si="116"/>
        <v>160</v>
      </c>
      <c r="V1476" s="67">
        <f t="shared" si="115"/>
        <v>0.35099999999999998</v>
      </c>
      <c r="W1476">
        <v>0.86585400000000001</v>
      </c>
      <c r="X1476" s="67">
        <f t="shared" si="117"/>
        <v>0.71</v>
      </c>
      <c r="Y1476">
        <v>9.4511999999999999E-2</v>
      </c>
      <c r="Z1476" s="67">
        <f t="shared" si="118"/>
        <v>0.222</v>
      </c>
      <c r="AA1476">
        <f>VLOOKUP($C1476,[1]Disability!$1:$1048576,5,FALSE)</f>
        <v>0</v>
      </c>
      <c r="AB1476" s="67">
        <f t="shared" si="119"/>
        <v>0</v>
      </c>
      <c r="AC1476" t="e">
        <f>VLOOKUP($A1476,#REF!,9,FALSE)</f>
        <v>#REF!</v>
      </c>
    </row>
    <row r="1477" spans="1:29">
      <c r="A1477">
        <v>54483</v>
      </c>
      <c r="B1477">
        <v>1476</v>
      </c>
      <c r="C1477">
        <v>1017190</v>
      </c>
      <c r="D1477" t="s">
        <v>4235</v>
      </c>
      <c r="E1477" t="s">
        <v>4236</v>
      </c>
      <c r="G1477" t="e">
        <f>VLOOKUP($H1477,[1]BRT!$1:$1048576,1,0)</f>
        <v>#N/A</v>
      </c>
      <c r="H1477" t="s">
        <v>5375</v>
      </c>
      <c r="I1477">
        <v>37.798532999999999</v>
      </c>
      <c r="J1477">
        <v>-122.26436099999999</v>
      </c>
      <c r="K1477">
        <v>1019</v>
      </c>
      <c r="L1477">
        <v>20</v>
      </c>
      <c r="M1477">
        <v>3</v>
      </c>
      <c r="N1477">
        <v>4</v>
      </c>
      <c r="O1477">
        <v>4</v>
      </c>
      <c r="P1477">
        <v>8</v>
      </c>
      <c r="Q1477" t="e">
        <f>VLOOKUP($A1477,'[1]SheltersALL_2.17.22'!$1:$1048576,6,0)</f>
        <v>#N/A</v>
      </c>
      <c r="R1477" t="str">
        <f>VLOOKUP($A1477, [1]FA21_Ridership!$1:$1048576,11, 0)</f>
        <v>OAKLAND</v>
      </c>
      <c r="S1477" t="str">
        <f>VLOOKUP($A1477, [1]FA21_Ridership!$1:$1048576,12, 0)</f>
        <v>ALAMEDA</v>
      </c>
      <c r="T1477">
        <f>VLOOKUP($A1477, [1]FA21_Ridership!$1:$1048576,13, 0)</f>
        <v>2</v>
      </c>
      <c r="U1477">
        <f t="shared" si="116"/>
        <v>160</v>
      </c>
      <c r="V1477" s="67">
        <f t="shared" si="115"/>
        <v>0.35099999999999998</v>
      </c>
      <c r="W1477">
        <v>0.59194500000000005</v>
      </c>
      <c r="X1477" s="67">
        <f t="shared" si="117"/>
        <v>0.27900000000000003</v>
      </c>
      <c r="Y1477">
        <v>0.13566500000000001</v>
      </c>
      <c r="Z1477" s="67">
        <f t="shared" si="118"/>
        <v>0.33</v>
      </c>
      <c r="AA1477">
        <f>VLOOKUP($C1477,[1]Disability!$1:$1048576,5,FALSE)</f>
        <v>1</v>
      </c>
      <c r="AB1477" s="67">
        <f t="shared" si="119"/>
        <v>0.72499999999999998</v>
      </c>
      <c r="AC1477" t="e">
        <f>VLOOKUP($A1477,#REF!,9,FALSE)</f>
        <v>#REF!</v>
      </c>
    </row>
    <row r="1478" spans="1:29">
      <c r="A1478">
        <v>59045</v>
      </c>
      <c r="B1478">
        <v>1477</v>
      </c>
      <c r="C1478">
        <v>1004790</v>
      </c>
      <c r="D1478" t="s">
        <v>4235</v>
      </c>
      <c r="E1478" t="s">
        <v>4236</v>
      </c>
      <c r="G1478" t="e">
        <f>VLOOKUP($H1478,[1]BRT!$1:$1048576,1,0)</f>
        <v>#N/A</v>
      </c>
      <c r="H1478" t="s">
        <v>5218</v>
      </c>
      <c r="I1478">
        <v>37.811230000000002</v>
      </c>
      <c r="J1478">
        <v>-122.28565</v>
      </c>
      <c r="K1478">
        <v>1074</v>
      </c>
      <c r="L1478">
        <v>32</v>
      </c>
      <c r="M1478">
        <v>1.875</v>
      </c>
      <c r="N1478">
        <v>2</v>
      </c>
      <c r="O1478">
        <v>3</v>
      </c>
      <c r="P1478">
        <v>5</v>
      </c>
      <c r="Q1478" t="e">
        <f>VLOOKUP($A1478,'[1]SheltersALL_2.17.22'!$1:$1048576,6,0)</f>
        <v>#N/A</v>
      </c>
      <c r="R1478" t="str">
        <f>VLOOKUP($A1478, [1]FA21_Ridership!$1:$1048576,11, 0)</f>
        <v>OAKLAND</v>
      </c>
      <c r="S1478" t="str">
        <f>VLOOKUP($A1478, [1]FA21_Ridership!$1:$1048576,12, 0)</f>
        <v>ALAMEDA</v>
      </c>
      <c r="T1478">
        <f>VLOOKUP($A1478, [1]FA21_Ridership!$1:$1048576,13, 0)</f>
        <v>2</v>
      </c>
      <c r="U1478">
        <f t="shared" si="116"/>
        <v>160</v>
      </c>
      <c r="V1478" s="67">
        <f t="shared" si="115"/>
        <v>0.35099999999999998</v>
      </c>
      <c r="W1478">
        <v>0.85101700000000002</v>
      </c>
      <c r="X1478" s="67">
        <f t="shared" si="117"/>
        <v>0.67700000000000005</v>
      </c>
      <c r="Y1478">
        <v>0.63253199999999998</v>
      </c>
      <c r="Z1478" s="67">
        <f t="shared" si="118"/>
        <v>0.95299999999999996</v>
      </c>
      <c r="AA1478">
        <f>VLOOKUP($C1478,[1]Disability!$1:$1048576,5,FALSE)</f>
        <v>0</v>
      </c>
      <c r="AB1478" s="67">
        <f t="shared" si="119"/>
        <v>0</v>
      </c>
      <c r="AC1478" t="e">
        <f>VLOOKUP($A1478,#REF!,9,FALSE)</f>
        <v>#REF!</v>
      </c>
    </row>
    <row r="1479" spans="1:29">
      <c r="A1479">
        <v>55125</v>
      </c>
      <c r="B1479">
        <v>1478</v>
      </c>
      <c r="C1479">
        <v>9801680</v>
      </c>
      <c r="D1479" t="s">
        <v>4235</v>
      </c>
      <c r="E1479" t="s">
        <v>4236</v>
      </c>
      <c r="G1479" t="e">
        <f>VLOOKUP($H1479,[1]BRT!$1:$1048576,1,0)</f>
        <v>#N/A</v>
      </c>
      <c r="H1479" t="s">
        <v>5376</v>
      </c>
      <c r="I1479">
        <v>37.671016000000002</v>
      </c>
      <c r="J1479">
        <v>-122.12164300000001</v>
      </c>
      <c r="K1479">
        <v>1030</v>
      </c>
      <c r="L1479">
        <v>20</v>
      </c>
      <c r="M1479">
        <v>3</v>
      </c>
      <c r="N1479">
        <v>3</v>
      </c>
      <c r="O1479">
        <v>5</v>
      </c>
      <c r="P1479">
        <v>8</v>
      </c>
      <c r="Q1479" t="e">
        <f>VLOOKUP($A1479,'[1]SheltersALL_2.17.22'!$1:$1048576,6,0)</f>
        <v>#N/A</v>
      </c>
      <c r="R1479" t="str">
        <f>VLOOKUP($A1479, [1]FA21_Ridership!$1:$1048576,11, 0)</f>
        <v>COUNTY-ALAMEDA</v>
      </c>
      <c r="S1479" t="str">
        <f>VLOOKUP($A1479, [1]FA21_Ridership!$1:$1048576,12, 0)</f>
        <v>ALAMEDA</v>
      </c>
      <c r="T1479">
        <f>VLOOKUP($A1479, [1]FA21_Ridership!$1:$1048576,13, 0)</f>
        <v>4</v>
      </c>
      <c r="U1479">
        <f t="shared" si="116"/>
        <v>160</v>
      </c>
      <c r="V1479" s="67">
        <f t="shared" si="115"/>
        <v>0.35099999999999998</v>
      </c>
      <c r="W1479">
        <v>0.85634500000000002</v>
      </c>
      <c r="X1479" s="67">
        <f t="shared" si="117"/>
        <v>0.68899999999999995</v>
      </c>
      <c r="Y1479">
        <v>0.143655</v>
      </c>
      <c r="Z1479" s="67">
        <f t="shared" si="118"/>
        <v>0.34699999999999998</v>
      </c>
      <c r="AA1479">
        <f>VLOOKUP($C1479,[1]Disability!$1:$1048576,5,FALSE)</f>
        <v>0</v>
      </c>
      <c r="AB1479" s="67">
        <f t="shared" si="119"/>
        <v>0</v>
      </c>
      <c r="AC1479" t="e">
        <f>VLOOKUP($A1479,#REF!,9,FALSE)</f>
        <v>#REF!</v>
      </c>
    </row>
    <row r="1480" spans="1:29">
      <c r="A1480">
        <v>56648</v>
      </c>
      <c r="B1480">
        <v>1479</v>
      </c>
      <c r="C1480">
        <v>1009890</v>
      </c>
      <c r="D1480" t="s">
        <v>4235</v>
      </c>
      <c r="E1480" t="s">
        <v>4236</v>
      </c>
      <c r="G1480" t="e">
        <f>VLOOKUP($H1480,[1]BRT!$1:$1048576,1,0)</f>
        <v>#N/A</v>
      </c>
      <c r="H1480" t="s">
        <v>5377</v>
      </c>
      <c r="I1480">
        <v>37.734183999999999</v>
      </c>
      <c r="J1480">
        <v>-122.194941</v>
      </c>
      <c r="K1480">
        <v>1020</v>
      </c>
      <c r="L1480">
        <v>20</v>
      </c>
      <c r="M1480">
        <v>3</v>
      </c>
      <c r="N1480">
        <v>2</v>
      </c>
      <c r="O1480">
        <v>6</v>
      </c>
      <c r="P1480">
        <v>8</v>
      </c>
      <c r="Q1480" t="e">
        <f>VLOOKUP($A1480,'[1]SheltersALL_2.17.22'!$1:$1048576,6,0)</f>
        <v>#N/A</v>
      </c>
      <c r="R1480" t="str">
        <f>VLOOKUP($A1480, [1]FA21_Ridership!$1:$1048576,11, 0)</f>
        <v>OAKLAND</v>
      </c>
      <c r="S1480" t="str">
        <f>VLOOKUP($A1480, [1]FA21_Ridership!$1:$1048576,12, 0)</f>
        <v>ALAMEDA</v>
      </c>
      <c r="T1480">
        <f>VLOOKUP($A1480, [1]FA21_Ridership!$1:$1048576,13, 0)</f>
        <v>3</v>
      </c>
      <c r="U1480">
        <f t="shared" si="116"/>
        <v>160</v>
      </c>
      <c r="V1480" s="67">
        <f t="shared" si="115"/>
        <v>0.35099999999999998</v>
      </c>
      <c r="W1480">
        <v>0.98042799999999997</v>
      </c>
      <c r="X1480" s="67">
        <f t="shared" si="117"/>
        <v>0.96699999999999997</v>
      </c>
      <c r="Y1480">
        <v>0.58981700000000004</v>
      </c>
      <c r="Z1480" s="67">
        <f t="shared" si="118"/>
        <v>0.93100000000000005</v>
      </c>
      <c r="AA1480">
        <f>VLOOKUP($C1480,[1]Disability!$1:$1048576,5,FALSE)</f>
        <v>1</v>
      </c>
      <c r="AB1480" s="67">
        <f t="shared" si="119"/>
        <v>0.72499999999999998</v>
      </c>
      <c r="AC1480" t="e">
        <f>VLOOKUP($A1480,#REF!,9,FALSE)</f>
        <v>#REF!</v>
      </c>
    </row>
    <row r="1481" spans="1:29">
      <c r="A1481">
        <v>55369</v>
      </c>
      <c r="B1481">
        <v>1480</v>
      </c>
      <c r="C1481">
        <v>1004520</v>
      </c>
      <c r="D1481" t="s">
        <v>4235</v>
      </c>
      <c r="E1481" t="s">
        <v>4236</v>
      </c>
      <c r="G1481" t="e">
        <f>VLOOKUP($H1481,[1]BRT!$1:$1048576,1,0)</f>
        <v>#N/A</v>
      </c>
      <c r="H1481" t="s">
        <v>5378</v>
      </c>
      <c r="I1481">
        <v>37.735154999999999</v>
      </c>
      <c r="J1481">
        <v>-122.184054</v>
      </c>
      <c r="K1481">
        <v>1020</v>
      </c>
      <c r="L1481">
        <v>20</v>
      </c>
      <c r="M1481">
        <v>3</v>
      </c>
      <c r="N1481">
        <v>2</v>
      </c>
      <c r="O1481">
        <v>6</v>
      </c>
      <c r="P1481">
        <v>8</v>
      </c>
      <c r="Q1481" t="e">
        <f>VLOOKUP($A1481,'[1]SheltersALL_2.17.22'!$1:$1048576,6,0)</f>
        <v>#N/A</v>
      </c>
      <c r="R1481" t="str">
        <f>VLOOKUP($A1481, [1]FA21_Ridership!$1:$1048576,11, 0)</f>
        <v>OAKLAND</v>
      </c>
      <c r="S1481" t="str">
        <f>VLOOKUP($A1481, [1]FA21_Ridership!$1:$1048576,12, 0)</f>
        <v>ALAMEDA</v>
      </c>
      <c r="T1481">
        <f>VLOOKUP($A1481, [1]FA21_Ridership!$1:$1048576,13, 0)</f>
        <v>3</v>
      </c>
      <c r="U1481">
        <f t="shared" si="116"/>
        <v>160</v>
      </c>
      <c r="V1481" s="67">
        <f t="shared" si="115"/>
        <v>0.35099999999999998</v>
      </c>
      <c r="W1481">
        <v>0.979518</v>
      </c>
      <c r="X1481" s="67">
        <f t="shared" si="117"/>
        <v>0.96299999999999997</v>
      </c>
      <c r="Y1481">
        <v>0.32811200000000001</v>
      </c>
      <c r="Z1481" s="67">
        <f t="shared" si="118"/>
        <v>0.66400000000000003</v>
      </c>
      <c r="AA1481">
        <f>VLOOKUP($C1481,[1]Disability!$1:$1048576,5,FALSE)</f>
        <v>0</v>
      </c>
      <c r="AB1481" s="67">
        <f t="shared" si="119"/>
        <v>0</v>
      </c>
      <c r="AC1481" t="e">
        <f>VLOOKUP($A1481,#REF!,9,FALSE)</f>
        <v>#REF!</v>
      </c>
    </row>
    <row r="1482" spans="1:29">
      <c r="A1482">
        <v>51567</v>
      </c>
      <c r="B1482">
        <v>1481</v>
      </c>
      <c r="C1482">
        <v>1000560</v>
      </c>
      <c r="D1482" t="s">
        <v>4235</v>
      </c>
      <c r="E1482" t="s">
        <v>4236</v>
      </c>
      <c r="G1482" t="e">
        <f>VLOOKUP($H1482,[1]BRT!$1:$1048576,1,0)</f>
        <v>#N/A</v>
      </c>
      <c r="H1482" t="s">
        <v>5379</v>
      </c>
      <c r="I1482">
        <v>37.806066999999999</v>
      </c>
      <c r="J1482">
        <v>-122.28022199999999</v>
      </c>
      <c r="K1482">
        <v>1010</v>
      </c>
      <c r="L1482">
        <v>20</v>
      </c>
      <c r="M1482">
        <v>3</v>
      </c>
      <c r="N1482">
        <v>2</v>
      </c>
      <c r="O1482">
        <v>6</v>
      </c>
      <c r="P1482">
        <v>8</v>
      </c>
      <c r="Q1482" t="e">
        <f>VLOOKUP($A1482,'[1]SheltersALL_2.17.22'!$1:$1048576,6,0)</f>
        <v>#N/A</v>
      </c>
      <c r="R1482" t="str">
        <f>VLOOKUP($A1482, [1]FA21_Ridership!$1:$1048576,11, 0)</f>
        <v>OAKLAND</v>
      </c>
      <c r="S1482" t="str">
        <f>VLOOKUP($A1482, [1]FA21_Ridership!$1:$1048576,12, 0)</f>
        <v>ALAMEDA</v>
      </c>
      <c r="T1482">
        <f>VLOOKUP($A1482, [1]FA21_Ridership!$1:$1048576,13, 0)</f>
        <v>2</v>
      </c>
      <c r="U1482">
        <f t="shared" si="116"/>
        <v>160</v>
      </c>
      <c r="V1482" s="67">
        <f t="shared" si="115"/>
        <v>0.35099999999999998</v>
      </c>
      <c r="W1482">
        <v>0.85599400000000003</v>
      </c>
      <c r="X1482" s="67">
        <f t="shared" si="117"/>
        <v>0.68700000000000006</v>
      </c>
      <c r="Y1482">
        <v>0.62992800000000004</v>
      </c>
      <c r="Z1482" s="67">
        <f t="shared" si="118"/>
        <v>0.95</v>
      </c>
      <c r="AA1482">
        <f>VLOOKUP($C1482,[1]Disability!$1:$1048576,5,FALSE)</f>
        <v>1</v>
      </c>
      <c r="AB1482" s="67">
        <f t="shared" si="119"/>
        <v>0.72499999999999998</v>
      </c>
      <c r="AC1482" t="e">
        <f>VLOOKUP($A1482,#REF!,9,FALSE)</f>
        <v>#REF!</v>
      </c>
    </row>
    <row r="1483" spans="1:29">
      <c r="A1483">
        <v>55047</v>
      </c>
      <c r="B1483">
        <v>1482</v>
      </c>
      <c r="C1483">
        <v>1100570</v>
      </c>
      <c r="D1483" t="s">
        <v>4235</v>
      </c>
      <c r="E1483" t="s">
        <v>4236</v>
      </c>
      <c r="G1483" t="e">
        <f>VLOOKUP($H1483,[1]BRT!$1:$1048576,1,0)</f>
        <v>#N/A</v>
      </c>
      <c r="H1483" t="s">
        <v>5271</v>
      </c>
      <c r="I1483">
        <v>37.822603999999998</v>
      </c>
      <c r="J1483">
        <v>-122.243791</v>
      </c>
      <c r="K1483">
        <v>981</v>
      </c>
      <c r="L1483">
        <v>20</v>
      </c>
      <c r="M1483">
        <v>3</v>
      </c>
      <c r="N1483">
        <v>2</v>
      </c>
      <c r="O1483">
        <v>6</v>
      </c>
      <c r="P1483">
        <v>8</v>
      </c>
      <c r="Q1483" t="e">
        <f>VLOOKUP($A1483,'[1]SheltersALL_2.17.22'!$1:$1048576,6,0)</f>
        <v>#N/A</v>
      </c>
      <c r="R1483" t="str">
        <f>VLOOKUP($A1483, [1]FA21_Ridership!$1:$1048576,11, 0)</f>
        <v>PIEDMONT</v>
      </c>
      <c r="S1483" t="str">
        <f>VLOOKUP($A1483, [1]FA21_Ridership!$1:$1048576,12, 0)</f>
        <v>ALAMEDA</v>
      </c>
      <c r="T1483">
        <f>VLOOKUP($A1483, [1]FA21_Ridership!$1:$1048576,13, 0)</f>
        <v>2</v>
      </c>
      <c r="U1483">
        <f t="shared" si="116"/>
        <v>160</v>
      </c>
      <c r="V1483" s="67">
        <f t="shared" si="115"/>
        <v>0.35099999999999998</v>
      </c>
      <c r="W1483">
        <v>0.386297</v>
      </c>
      <c r="X1483" s="67">
        <f t="shared" si="117"/>
        <v>0.11600000000000001</v>
      </c>
      <c r="Y1483">
        <v>8.0169999999999998E-3</v>
      </c>
      <c r="Z1483" s="67">
        <f t="shared" si="118"/>
        <v>5.0000000000000001E-3</v>
      </c>
      <c r="AA1483">
        <f>VLOOKUP($C1483,[1]Disability!$1:$1048576,5,FALSE)</f>
        <v>0</v>
      </c>
      <c r="AB1483" s="67">
        <f t="shared" si="119"/>
        <v>0</v>
      </c>
      <c r="AC1483" t="e">
        <f>VLOOKUP($A1483,#REF!,9,FALSE)</f>
        <v>#REF!</v>
      </c>
    </row>
    <row r="1484" spans="1:29">
      <c r="A1484">
        <v>52760</v>
      </c>
      <c r="B1484">
        <v>1483</v>
      </c>
      <c r="C1484">
        <v>1017240</v>
      </c>
      <c r="D1484" t="s">
        <v>4235</v>
      </c>
      <c r="E1484" t="s">
        <v>4236</v>
      </c>
      <c r="G1484" t="e">
        <f>VLOOKUP($H1484,[1]BRT!$1:$1048576,1,0)</f>
        <v>#N/A</v>
      </c>
      <c r="H1484" t="s">
        <v>5380</v>
      </c>
      <c r="I1484">
        <v>37.815798999999998</v>
      </c>
      <c r="J1484">
        <v>-122.258146</v>
      </c>
      <c r="K1484">
        <v>980</v>
      </c>
      <c r="L1484">
        <v>20</v>
      </c>
      <c r="M1484">
        <v>3</v>
      </c>
      <c r="N1484">
        <v>1</v>
      </c>
      <c r="O1484">
        <v>7</v>
      </c>
      <c r="P1484">
        <v>8</v>
      </c>
      <c r="Q1484" t="e">
        <f>VLOOKUP($A1484,'[1]SheltersALL_2.17.22'!$1:$1048576,6,0)</f>
        <v>#N/A</v>
      </c>
      <c r="R1484" t="str">
        <f>VLOOKUP($A1484, [1]FA21_Ridership!$1:$1048576,11, 0)</f>
        <v>OAKLAND</v>
      </c>
      <c r="S1484" t="str">
        <f>VLOOKUP($A1484, [1]FA21_Ridership!$1:$1048576,12, 0)</f>
        <v>ALAMEDA</v>
      </c>
      <c r="T1484">
        <f>VLOOKUP($A1484, [1]FA21_Ridership!$1:$1048576,13, 0)</f>
        <v>2</v>
      </c>
      <c r="U1484">
        <f t="shared" si="116"/>
        <v>160</v>
      </c>
      <c r="V1484" s="67">
        <f t="shared" si="115"/>
        <v>0.35099999999999998</v>
      </c>
      <c r="W1484">
        <v>0.51547799999999999</v>
      </c>
      <c r="X1484" s="67">
        <f t="shared" si="117"/>
        <v>0.21</v>
      </c>
      <c r="Y1484">
        <v>0.32705200000000001</v>
      </c>
      <c r="Z1484" s="67">
        <f t="shared" si="118"/>
        <v>0.66300000000000003</v>
      </c>
      <c r="AA1484">
        <f>VLOOKUP($C1484,[1]Disability!$1:$1048576,5,FALSE)</f>
        <v>0</v>
      </c>
      <c r="AB1484" s="67">
        <f t="shared" si="119"/>
        <v>0</v>
      </c>
      <c r="AC1484" t="e">
        <f>VLOOKUP($A1484,#REF!,9,FALSE)</f>
        <v>#REF!</v>
      </c>
    </row>
    <row r="1485" spans="1:29">
      <c r="A1485">
        <v>51774</v>
      </c>
      <c r="B1485">
        <v>1484</v>
      </c>
      <c r="C1485">
        <v>1017500</v>
      </c>
      <c r="D1485" t="s">
        <v>4235</v>
      </c>
      <c r="E1485" t="s">
        <v>4236</v>
      </c>
      <c r="G1485" t="e">
        <f>VLOOKUP($H1485,[1]BRT!$1:$1048576,1,0)</f>
        <v>#N/A</v>
      </c>
      <c r="H1485" t="s">
        <v>5381</v>
      </c>
      <c r="I1485">
        <v>37.806052999999999</v>
      </c>
      <c r="J1485">
        <v>-122.225004</v>
      </c>
      <c r="K1485">
        <v>961</v>
      </c>
      <c r="L1485">
        <v>20</v>
      </c>
      <c r="M1485">
        <v>3</v>
      </c>
      <c r="N1485">
        <v>1</v>
      </c>
      <c r="O1485">
        <v>7</v>
      </c>
      <c r="P1485">
        <v>8</v>
      </c>
      <c r="Q1485" t="e">
        <f>VLOOKUP($A1485,'[1]SheltersALL_2.17.22'!$1:$1048576,6,0)</f>
        <v>#N/A</v>
      </c>
      <c r="R1485" t="str">
        <f>VLOOKUP($A1485, [1]FA21_Ridership!$1:$1048576,11, 0)</f>
        <v>OAKLAND</v>
      </c>
      <c r="S1485" t="str">
        <f>VLOOKUP($A1485, [1]FA21_Ridership!$1:$1048576,12, 0)</f>
        <v>ALAMEDA</v>
      </c>
      <c r="T1485">
        <f>VLOOKUP($A1485, [1]FA21_Ridership!$1:$1048576,13, 0)</f>
        <v>2</v>
      </c>
      <c r="U1485">
        <f t="shared" si="116"/>
        <v>160</v>
      </c>
      <c r="V1485" s="67">
        <f t="shared" si="115"/>
        <v>0.35099999999999998</v>
      </c>
      <c r="W1485">
        <v>0.31068000000000001</v>
      </c>
      <c r="X1485" s="67">
        <f t="shared" si="117"/>
        <v>7.3999999999999996E-2</v>
      </c>
      <c r="Y1485">
        <v>8.3644999999999997E-2</v>
      </c>
      <c r="Z1485" s="67">
        <f t="shared" si="118"/>
        <v>0.19</v>
      </c>
      <c r="AA1485">
        <f>VLOOKUP($C1485,[1]Disability!$1:$1048576,5,FALSE)</f>
        <v>0</v>
      </c>
      <c r="AB1485" s="67">
        <f t="shared" si="119"/>
        <v>0</v>
      </c>
      <c r="AC1485" t="e">
        <f>VLOOKUP($A1485,#REF!,9,FALSE)</f>
        <v>#REF!</v>
      </c>
    </row>
    <row r="1486" spans="1:29">
      <c r="A1486">
        <v>52962</v>
      </c>
      <c r="B1486">
        <v>1485</v>
      </c>
      <c r="C1486">
        <v>9907860</v>
      </c>
      <c r="D1486" t="s">
        <v>4235</v>
      </c>
      <c r="E1486" t="s">
        <v>4236</v>
      </c>
      <c r="G1486" t="e">
        <f>VLOOKUP($H1486,[1]BRT!$1:$1048576,1,0)</f>
        <v>#N/A</v>
      </c>
      <c r="H1486" t="s">
        <v>5382</v>
      </c>
      <c r="I1486">
        <v>37.552275999999999</v>
      </c>
      <c r="J1486">
        <v>-121.97742</v>
      </c>
      <c r="K1486">
        <v>1403</v>
      </c>
      <c r="L1486">
        <v>20</v>
      </c>
      <c r="M1486">
        <v>3</v>
      </c>
      <c r="N1486">
        <v>1</v>
      </c>
      <c r="O1486">
        <v>7</v>
      </c>
      <c r="P1486">
        <v>8</v>
      </c>
      <c r="Q1486" t="e">
        <f>VLOOKUP($A1486,'[1]SheltersALL_2.17.22'!$1:$1048576,6,0)</f>
        <v>#N/A</v>
      </c>
      <c r="R1486" t="str">
        <f>VLOOKUP($A1486, [1]FA21_Ridership!$1:$1048576,11, 0)</f>
        <v>FREMONT</v>
      </c>
      <c r="S1486" t="str">
        <f>VLOOKUP($A1486, [1]FA21_Ridership!$1:$1048576,12, 0)</f>
        <v>ALAMEDA</v>
      </c>
      <c r="T1486">
        <f>VLOOKUP($A1486, [1]FA21_Ridership!$1:$1048576,13, 0)</f>
        <v>5</v>
      </c>
      <c r="U1486">
        <f t="shared" si="116"/>
        <v>160</v>
      </c>
      <c r="V1486" s="67">
        <f t="shared" si="115"/>
        <v>0.35099999999999998</v>
      </c>
      <c r="W1486">
        <v>0.91551199999999999</v>
      </c>
      <c r="X1486" s="67">
        <f t="shared" si="117"/>
        <v>0.79800000000000004</v>
      </c>
      <c r="Y1486">
        <v>9.4539999999999999E-2</v>
      </c>
      <c r="Z1486" s="67">
        <f t="shared" si="118"/>
        <v>0.223</v>
      </c>
      <c r="AA1486">
        <f>VLOOKUP($C1486,[1]Disability!$1:$1048576,5,FALSE)</f>
        <v>1</v>
      </c>
      <c r="AB1486" s="67">
        <f t="shared" si="119"/>
        <v>0.72499999999999998</v>
      </c>
      <c r="AC1486" t="e">
        <f>VLOOKUP($A1486,#REF!,9,FALSE)</f>
        <v>#REF!</v>
      </c>
    </row>
    <row r="1487" spans="1:29">
      <c r="A1487">
        <v>51658</v>
      </c>
      <c r="B1487">
        <v>1486</v>
      </c>
      <c r="C1487">
        <v>9800760</v>
      </c>
      <c r="D1487" t="s">
        <v>4235</v>
      </c>
      <c r="E1487" t="s">
        <v>4236</v>
      </c>
      <c r="G1487" t="e">
        <f>VLOOKUP($H1487,[1]BRT!$1:$1048576,1,0)</f>
        <v>#N/A</v>
      </c>
      <c r="H1487" t="s">
        <v>5383</v>
      </c>
      <c r="I1487">
        <v>37.679558999999998</v>
      </c>
      <c r="J1487">
        <v>-122.055975</v>
      </c>
      <c r="K1487">
        <v>800</v>
      </c>
      <c r="L1487">
        <v>40</v>
      </c>
      <c r="M1487">
        <v>1.5</v>
      </c>
      <c r="N1487">
        <v>0</v>
      </c>
      <c r="O1487">
        <v>4</v>
      </c>
      <c r="P1487">
        <v>4</v>
      </c>
      <c r="Q1487" t="e">
        <f>VLOOKUP($A1487,'[1]SheltersALL_2.17.22'!$1:$1048576,6,0)</f>
        <v>#N/A</v>
      </c>
      <c r="R1487" t="str">
        <f>VLOOKUP($A1487, [1]FA21_Ridership!$1:$1048576,11, 0)</f>
        <v>COUNTY-ALAMEDA</v>
      </c>
      <c r="S1487" t="str">
        <f>VLOOKUP($A1487, [1]FA21_Ridership!$1:$1048576,12, 0)</f>
        <v>ALAMEDA</v>
      </c>
      <c r="T1487">
        <f>VLOOKUP($A1487, [1]FA21_Ridership!$1:$1048576,13, 0)</f>
        <v>4</v>
      </c>
      <c r="U1487">
        <f t="shared" si="116"/>
        <v>160</v>
      </c>
      <c r="V1487" s="67">
        <f t="shared" si="115"/>
        <v>0.35099999999999998</v>
      </c>
      <c r="W1487">
        <v>0.62254200000000004</v>
      </c>
      <c r="X1487" s="67">
        <f t="shared" si="117"/>
        <v>0.313</v>
      </c>
      <c r="Y1487">
        <v>0.10136199999999999</v>
      </c>
      <c r="Z1487" s="67">
        <f t="shared" si="118"/>
        <v>0.25</v>
      </c>
      <c r="AA1487">
        <f>VLOOKUP($C1487,[1]Disability!$1:$1048576,5,FALSE)</f>
        <v>0</v>
      </c>
      <c r="AB1487" s="67">
        <f t="shared" si="119"/>
        <v>0</v>
      </c>
      <c r="AC1487" t="e">
        <f>VLOOKUP($A1487,#REF!,9,FALSE)</f>
        <v>#REF!</v>
      </c>
    </row>
    <row r="1488" spans="1:29">
      <c r="A1488">
        <v>54860</v>
      </c>
      <c r="B1488">
        <v>1487</v>
      </c>
      <c r="C1488">
        <v>9801010</v>
      </c>
      <c r="D1488" t="s">
        <v>4235</v>
      </c>
      <c r="E1488" t="s">
        <v>4236</v>
      </c>
      <c r="G1488" t="e">
        <f>VLOOKUP($H1488,[1]BRT!$1:$1048576,1,0)</f>
        <v>#N/A</v>
      </c>
      <c r="H1488" t="s">
        <v>5384</v>
      </c>
      <c r="I1488">
        <v>37.686183</v>
      </c>
      <c r="J1488">
        <v>-122.04784100000001</v>
      </c>
      <c r="K1488">
        <v>800</v>
      </c>
      <c r="L1488">
        <v>40</v>
      </c>
      <c r="M1488">
        <v>1.5</v>
      </c>
      <c r="N1488">
        <v>0</v>
      </c>
      <c r="O1488">
        <v>4</v>
      </c>
      <c r="P1488">
        <v>4</v>
      </c>
      <c r="Q1488" t="e">
        <f>VLOOKUP($A1488,'[1]SheltersALL_2.17.22'!$1:$1048576,6,0)</f>
        <v>#N/A</v>
      </c>
      <c r="R1488" t="str">
        <f>VLOOKUP($A1488, [1]FA21_Ridership!$1:$1048576,11, 0)</f>
        <v>COUNTY-ALAMEDA</v>
      </c>
      <c r="S1488" t="str">
        <f>VLOOKUP($A1488, [1]FA21_Ridership!$1:$1048576,12, 0)</f>
        <v>ALAMEDA</v>
      </c>
      <c r="T1488">
        <f>VLOOKUP($A1488, [1]FA21_Ridership!$1:$1048576,13, 0)</f>
        <v>4</v>
      </c>
      <c r="U1488">
        <f t="shared" si="116"/>
        <v>160</v>
      </c>
      <c r="V1488" s="67">
        <f t="shared" si="115"/>
        <v>0.35099999999999998</v>
      </c>
      <c r="W1488">
        <v>0.77610400000000002</v>
      </c>
      <c r="X1488" s="67">
        <f t="shared" si="117"/>
        <v>0.53600000000000003</v>
      </c>
      <c r="Y1488">
        <v>0.160273</v>
      </c>
      <c r="Z1488" s="67">
        <f t="shared" si="118"/>
        <v>0.38200000000000001</v>
      </c>
      <c r="AA1488">
        <f>VLOOKUP($C1488,[1]Disability!$1:$1048576,5,FALSE)</f>
        <v>0</v>
      </c>
      <c r="AB1488" s="67">
        <f t="shared" si="119"/>
        <v>0</v>
      </c>
      <c r="AC1488" t="e">
        <f>VLOOKUP($A1488,#REF!,9,FALSE)</f>
        <v>#REF!</v>
      </c>
    </row>
    <row r="1489" spans="1:29">
      <c r="A1489">
        <v>54563</v>
      </c>
      <c r="B1489">
        <v>1488</v>
      </c>
      <c r="C1489">
        <v>9802060</v>
      </c>
      <c r="D1489" t="s">
        <v>4235</v>
      </c>
      <c r="E1489" t="s">
        <v>4236</v>
      </c>
      <c r="G1489" t="e">
        <f>VLOOKUP($H1489,[1]BRT!$1:$1048576,1,0)</f>
        <v>#N/A</v>
      </c>
      <c r="H1489" t="s">
        <v>5385</v>
      </c>
      <c r="I1489">
        <v>37.681567999999999</v>
      </c>
      <c r="J1489">
        <v>-122.05253</v>
      </c>
      <c r="K1489">
        <v>800</v>
      </c>
      <c r="L1489">
        <v>40</v>
      </c>
      <c r="M1489">
        <v>1.5</v>
      </c>
      <c r="N1489">
        <v>0</v>
      </c>
      <c r="O1489">
        <v>4</v>
      </c>
      <c r="P1489">
        <v>4</v>
      </c>
      <c r="Q1489" t="e">
        <f>VLOOKUP($A1489,'[1]SheltersALL_2.17.22'!$1:$1048576,6,0)</f>
        <v>#N/A</v>
      </c>
      <c r="R1489" t="str">
        <f>VLOOKUP($A1489, [1]FA21_Ridership!$1:$1048576,11, 0)</f>
        <v>COUNTY-ALAMEDA</v>
      </c>
      <c r="S1489" t="str">
        <f>VLOOKUP($A1489, [1]FA21_Ridership!$1:$1048576,12, 0)</f>
        <v>ALAMEDA</v>
      </c>
      <c r="T1489">
        <f>VLOOKUP($A1489, [1]FA21_Ridership!$1:$1048576,13, 0)</f>
        <v>4</v>
      </c>
      <c r="U1489">
        <f t="shared" si="116"/>
        <v>160</v>
      </c>
      <c r="V1489" s="67">
        <f t="shared" si="115"/>
        <v>0.35099999999999998</v>
      </c>
      <c r="W1489">
        <v>0.75412800000000002</v>
      </c>
      <c r="X1489" s="67">
        <f t="shared" si="117"/>
        <v>0.48599999999999999</v>
      </c>
      <c r="Y1489">
        <v>0.11743099999999999</v>
      </c>
      <c r="Z1489" s="67">
        <f t="shared" si="118"/>
        <v>0.29799999999999999</v>
      </c>
      <c r="AA1489">
        <f>VLOOKUP($C1489,[1]Disability!$1:$1048576,5,FALSE)</f>
        <v>0</v>
      </c>
      <c r="AB1489" s="67">
        <f t="shared" si="119"/>
        <v>0</v>
      </c>
      <c r="AC1489" t="e">
        <f>VLOOKUP($A1489,#REF!,9,FALSE)</f>
        <v>#REF!</v>
      </c>
    </row>
    <row r="1490" spans="1:29">
      <c r="A1490">
        <v>58224</v>
      </c>
      <c r="B1490">
        <v>1489</v>
      </c>
      <c r="C1490">
        <v>9801870</v>
      </c>
      <c r="D1490" t="s">
        <v>4235</v>
      </c>
      <c r="E1490" t="s">
        <v>4236</v>
      </c>
      <c r="G1490" t="e">
        <f>VLOOKUP($H1490,[1]BRT!$1:$1048576,1,0)</f>
        <v>#N/A</v>
      </c>
      <c r="H1490" t="s">
        <v>5386</v>
      </c>
      <c r="I1490">
        <v>37.685119999999998</v>
      </c>
      <c r="J1490">
        <v>-122.052834</v>
      </c>
      <c r="K1490">
        <v>801</v>
      </c>
      <c r="L1490">
        <v>40.1</v>
      </c>
      <c r="M1490">
        <v>1.496259352</v>
      </c>
      <c r="N1490">
        <v>4</v>
      </c>
      <c r="O1490">
        <v>0</v>
      </c>
      <c r="P1490">
        <v>4</v>
      </c>
      <c r="Q1490" t="e">
        <f>VLOOKUP($A1490,'[1]SheltersALL_2.17.22'!$1:$1048576,6,0)</f>
        <v>#N/A</v>
      </c>
      <c r="R1490" t="str">
        <f>VLOOKUP($A1490, [1]FA21_Ridership!$1:$1048576,11, 0)</f>
        <v>COUNTY-ALAMEDA</v>
      </c>
      <c r="S1490" t="str">
        <f>VLOOKUP($A1490, [1]FA21_Ridership!$1:$1048576,12, 0)</f>
        <v>ALAMEDA</v>
      </c>
      <c r="T1490">
        <f>VLOOKUP($A1490, [1]FA21_Ridership!$1:$1048576,13, 0)</f>
        <v>4</v>
      </c>
      <c r="U1490">
        <f t="shared" si="116"/>
        <v>160.4</v>
      </c>
      <c r="V1490" s="67">
        <f t="shared" si="115"/>
        <v>0.35699999999999998</v>
      </c>
      <c r="W1490">
        <v>0.77577799999999997</v>
      </c>
      <c r="X1490" s="67">
        <f t="shared" si="117"/>
        <v>0.53600000000000003</v>
      </c>
      <c r="Y1490">
        <v>9.0364E-2</v>
      </c>
      <c r="Z1490" s="67">
        <f t="shared" si="118"/>
        <v>0.21</v>
      </c>
      <c r="AA1490">
        <f>VLOOKUP($C1490,[1]Disability!$1:$1048576,5,FALSE)</f>
        <v>0</v>
      </c>
      <c r="AB1490" s="67">
        <f t="shared" si="119"/>
        <v>0</v>
      </c>
      <c r="AC1490" t="e">
        <f>VLOOKUP($A1490,#REF!,9,FALSE)</f>
        <v>#REF!</v>
      </c>
    </row>
    <row r="1491" spans="1:29">
      <c r="A1491">
        <v>52778</v>
      </c>
      <c r="B1491">
        <v>1490</v>
      </c>
      <c r="C1491">
        <v>9802050</v>
      </c>
      <c r="D1491" t="s">
        <v>4235</v>
      </c>
      <c r="E1491" t="s">
        <v>4236</v>
      </c>
      <c r="G1491" t="e">
        <f>VLOOKUP($H1491,[1]BRT!$1:$1048576,1,0)</f>
        <v>#N/A</v>
      </c>
      <c r="H1491" t="s">
        <v>5385</v>
      </c>
      <c r="I1491">
        <v>37.681531999999997</v>
      </c>
      <c r="J1491">
        <v>-122.052702</v>
      </c>
      <c r="K1491">
        <v>801</v>
      </c>
      <c r="L1491">
        <v>40.1</v>
      </c>
      <c r="M1491">
        <v>1.496259352</v>
      </c>
      <c r="N1491">
        <v>3</v>
      </c>
      <c r="O1491">
        <v>1</v>
      </c>
      <c r="P1491">
        <v>4</v>
      </c>
      <c r="Q1491" t="e">
        <f>VLOOKUP($A1491,'[1]SheltersALL_2.17.22'!$1:$1048576,6,0)</f>
        <v>#N/A</v>
      </c>
      <c r="R1491" t="str">
        <f>VLOOKUP($A1491, [1]FA21_Ridership!$1:$1048576,11, 0)</f>
        <v>COUNTY-ALAMEDA</v>
      </c>
      <c r="S1491" t="str">
        <f>VLOOKUP($A1491, [1]FA21_Ridership!$1:$1048576,12, 0)</f>
        <v>ALAMEDA</v>
      </c>
      <c r="T1491">
        <f>VLOOKUP($A1491, [1]FA21_Ridership!$1:$1048576,13, 0)</f>
        <v>4</v>
      </c>
      <c r="U1491">
        <f t="shared" si="116"/>
        <v>160.4</v>
      </c>
      <c r="V1491" s="67">
        <f t="shared" si="115"/>
        <v>0.35699999999999998</v>
      </c>
      <c r="W1491">
        <v>0.75412800000000002</v>
      </c>
      <c r="X1491" s="67">
        <f t="shared" si="117"/>
        <v>0.48599999999999999</v>
      </c>
      <c r="Y1491">
        <v>0.11743099999999999</v>
      </c>
      <c r="Z1491" s="67">
        <f t="shared" si="118"/>
        <v>0.29799999999999999</v>
      </c>
      <c r="AA1491">
        <f>VLOOKUP($C1491,[1]Disability!$1:$1048576,5,FALSE)</f>
        <v>0</v>
      </c>
      <c r="AB1491" s="67">
        <f t="shared" si="119"/>
        <v>0</v>
      </c>
      <c r="AC1491" t="e">
        <f>VLOOKUP($A1491,#REF!,9,FALSE)</f>
        <v>#REF!</v>
      </c>
    </row>
    <row r="1492" spans="1:29">
      <c r="A1492">
        <v>55968</v>
      </c>
      <c r="B1492">
        <v>1491</v>
      </c>
      <c r="C1492">
        <v>9801820</v>
      </c>
      <c r="D1492" t="s">
        <v>4235</v>
      </c>
      <c r="E1492" t="s">
        <v>4236</v>
      </c>
      <c r="G1492" t="e">
        <f>VLOOKUP($H1492,[1]BRT!$1:$1048576,1,0)</f>
        <v>#N/A</v>
      </c>
      <c r="H1492" t="s">
        <v>5387</v>
      </c>
      <c r="I1492">
        <v>37.685566000000001</v>
      </c>
      <c r="J1492">
        <v>-122.051345</v>
      </c>
      <c r="K1492">
        <v>801</v>
      </c>
      <c r="L1492">
        <v>40.1</v>
      </c>
      <c r="M1492">
        <v>1.496259352</v>
      </c>
      <c r="N1492">
        <v>3</v>
      </c>
      <c r="O1492">
        <v>1</v>
      </c>
      <c r="P1492">
        <v>4</v>
      </c>
      <c r="Q1492" t="e">
        <f>VLOOKUP($A1492,'[1]SheltersALL_2.17.22'!$1:$1048576,6,0)</f>
        <v>#N/A</v>
      </c>
      <c r="R1492" t="str">
        <f>VLOOKUP($A1492, [1]FA21_Ridership!$1:$1048576,11, 0)</f>
        <v>COUNTY-ALAMEDA</v>
      </c>
      <c r="S1492" t="str">
        <f>VLOOKUP($A1492, [1]FA21_Ridership!$1:$1048576,12, 0)</f>
        <v>ALAMEDA</v>
      </c>
      <c r="T1492">
        <f>VLOOKUP($A1492, [1]FA21_Ridership!$1:$1048576,13, 0)</f>
        <v>4</v>
      </c>
      <c r="U1492">
        <f t="shared" si="116"/>
        <v>160.4</v>
      </c>
      <c r="V1492" s="67">
        <f t="shared" si="115"/>
        <v>0.35699999999999998</v>
      </c>
      <c r="W1492">
        <v>0.77577799999999997</v>
      </c>
      <c r="X1492" s="67">
        <f t="shared" si="117"/>
        <v>0.53600000000000003</v>
      </c>
      <c r="Y1492">
        <v>9.0364E-2</v>
      </c>
      <c r="Z1492" s="67">
        <f t="shared" si="118"/>
        <v>0.21</v>
      </c>
      <c r="AA1492">
        <f>VLOOKUP($C1492,[1]Disability!$1:$1048576,5,FALSE)</f>
        <v>0</v>
      </c>
      <c r="AB1492" s="67">
        <f t="shared" si="119"/>
        <v>0</v>
      </c>
      <c r="AC1492" t="e">
        <f>VLOOKUP($A1492,#REF!,9,FALSE)</f>
        <v>#REF!</v>
      </c>
    </row>
    <row r="1493" spans="1:29">
      <c r="A1493">
        <v>51915</v>
      </c>
      <c r="B1493">
        <v>1492</v>
      </c>
      <c r="C1493">
        <v>200670</v>
      </c>
      <c r="D1493" t="s">
        <v>4235</v>
      </c>
      <c r="E1493" t="s">
        <v>4236</v>
      </c>
      <c r="G1493" t="e">
        <f>VLOOKUP($H1493,[1]BRT!$1:$1048576,1,0)</f>
        <v>#N/A</v>
      </c>
      <c r="H1493" t="s">
        <v>5388</v>
      </c>
      <c r="I1493">
        <v>37.890748000000002</v>
      </c>
      <c r="J1493">
        <v>-122.29132799999999</v>
      </c>
      <c r="K1493">
        <v>1087</v>
      </c>
      <c r="L1493">
        <v>23</v>
      </c>
      <c r="M1493">
        <v>2.6086956520000002</v>
      </c>
      <c r="N1493">
        <v>1</v>
      </c>
      <c r="O1493">
        <v>6</v>
      </c>
      <c r="P1493">
        <v>7</v>
      </c>
      <c r="Q1493" t="str">
        <f>VLOOKUP($A1493,'[1]SheltersALL_2.17.22'!$1:$1048576,6,0)</f>
        <v>Albany</v>
      </c>
      <c r="R1493" t="str">
        <f>VLOOKUP($A1493, [1]FA21_Ridership!$1:$1048576,11, 0)</f>
        <v>ALBANY</v>
      </c>
      <c r="S1493" t="str">
        <f>VLOOKUP($A1493, [1]FA21_Ridership!$1:$1048576,12, 0)</f>
        <v>ALAMEDA</v>
      </c>
      <c r="T1493">
        <f>VLOOKUP($A1493, [1]FA21_Ridership!$1:$1048576,13, 0)</f>
        <v>1</v>
      </c>
      <c r="U1493">
        <f t="shared" si="116"/>
        <v>161</v>
      </c>
      <c r="V1493" s="67">
        <f t="shared" si="115"/>
        <v>0.35799999999999998</v>
      </c>
      <c r="W1493">
        <v>0.41622599999999998</v>
      </c>
      <c r="X1493" s="67">
        <f t="shared" si="117"/>
        <v>0.13600000000000001</v>
      </c>
      <c r="Y1493">
        <v>9.1711000000000001E-2</v>
      </c>
      <c r="Z1493" s="67">
        <f t="shared" si="118"/>
        <v>0.22</v>
      </c>
      <c r="AA1493">
        <f>VLOOKUP($C1493,[1]Disability!$1:$1048576,5,FALSE)</f>
        <v>1</v>
      </c>
      <c r="AB1493" s="67">
        <f t="shared" si="119"/>
        <v>0.72499999999999998</v>
      </c>
      <c r="AC1493" t="e">
        <f>VLOOKUP($A1493,#REF!,9,FALSE)</f>
        <v>#REF!</v>
      </c>
    </row>
    <row r="1494" spans="1:29">
      <c r="A1494">
        <v>57041</v>
      </c>
      <c r="B1494">
        <v>1493</v>
      </c>
      <c r="C1494">
        <v>1031210</v>
      </c>
      <c r="D1494" t="s">
        <v>4235</v>
      </c>
      <c r="E1494" t="s">
        <v>4236</v>
      </c>
      <c r="G1494" t="e">
        <f>VLOOKUP($H1494,[1]BRT!$1:$1048576,1,0)</f>
        <v>#N/A</v>
      </c>
      <c r="H1494" t="s">
        <v>5389</v>
      </c>
      <c r="I1494">
        <v>37.744694000000003</v>
      </c>
      <c r="J1494">
        <v>-122.154205</v>
      </c>
      <c r="K1494">
        <v>1164</v>
      </c>
      <c r="L1494">
        <v>18</v>
      </c>
      <c r="M1494">
        <v>3.3333333330000001</v>
      </c>
      <c r="N1494">
        <v>8</v>
      </c>
      <c r="O1494">
        <v>1</v>
      </c>
      <c r="P1494">
        <v>9</v>
      </c>
      <c r="Q1494" t="e">
        <f>VLOOKUP($A1494,'[1]SheltersALL_2.17.22'!$1:$1048576,6,0)</f>
        <v>#N/A</v>
      </c>
      <c r="R1494" t="str">
        <f>VLOOKUP($A1494, [1]FA21_Ridership!$1:$1048576,11, 0)</f>
        <v>OAKLAND</v>
      </c>
      <c r="S1494" t="str">
        <f>VLOOKUP($A1494, [1]FA21_Ridership!$1:$1048576,12, 0)</f>
        <v>ALAMEDA</v>
      </c>
      <c r="T1494">
        <f>VLOOKUP($A1494, [1]FA21_Ridership!$1:$1048576,13, 0)</f>
        <v>3</v>
      </c>
      <c r="U1494">
        <f t="shared" si="116"/>
        <v>162</v>
      </c>
      <c r="V1494" s="67">
        <f t="shared" si="115"/>
        <v>0.35799999999999998</v>
      </c>
      <c r="W1494">
        <v>0.90406600000000004</v>
      </c>
      <c r="X1494" s="67">
        <f t="shared" si="117"/>
        <v>0.78200000000000003</v>
      </c>
      <c r="Y1494">
        <v>0.34942800000000002</v>
      </c>
      <c r="Z1494" s="67">
        <f t="shared" si="118"/>
        <v>0.69599999999999995</v>
      </c>
      <c r="AA1494">
        <f>VLOOKUP($C1494,[1]Disability!$1:$1048576,5,FALSE)</f>
        <v>0</v>
      </c>
      <c r="AB1494" s="67">
        <f t="shared" si="119"/>
        <v>0</v>
      </c>
      <c r="AC1494" t="e">
        <f>VLOOKUP($A1494,#REF!,9,FALSE)</f>
        <v>#REF!</v>
      </c>
    </row>
    <row r="1495" spans="1:29">
      <c r="A1495">
        <v>55774</v>
      </c>
      <c r="B1495">
        <v>1494</v>
      </c>
      <c r="C1495">
        <v>1014910</v>
      </c>
      <c r="D1495" t="s">
        <v>4235</v>
      </c>
      <c r="E1495" t="s">
        <v>4236</v>
      </c>
      <c r="G1495" t="e">
        <f>VLOOKUP($H1495,[1]BRT!$1:$1048576,1,0)</f>
        <v>#N/A</v>
      </c>
      <c r="H1495" t="s">
        <v>5390</v>
      </c>
      <c r="I1495">
        <v>37.761291999999997</v>
      </c>
      <c r="J1495">
        <v>-122.163568</v>
      </c>
      <c r="K1495">
        <v>1164</v>
      </c>
      <c r="L1495">
        <v>18</v>
      </c>
      <c r="M1495">
        <v>3.3333333330000001</v>
      </c>
      <c r="N1495">
        <v>7</v>
      </c>
      <c r="O1495">
        <v>2</v>
      </c>
      <c r="P1495">
        <v>9</v>
      </c>
      <c r="Q1495" t="e">
        <f>VLOOKUP($A1495,'[1]SheltersALL_2.17.22'!$1:$1048576,6,0)</f>
        <v>#N/A</v>
      </c>
      <c r="R1495" t="str">
        <f>VLOOKUP($A1495, [1]FA21_Ridership!$1:$1048576,11, 0)</f>
        <v>OAKLAND</v>
      </c>
      <c r="S1495" t="str">
        <f>VLOOKUP($A1495, [1]FA21_Ridership!$1:$1048576,12, 0)</f>
        <v>ALAMEDA</v>
      </c>
      <c r="T1495">
        <f>VLOOKUP($A1495, [1]FA21_Ridership!$1:$1048576,13, 0)</f>
        <v>3</v>
      </c>
      <c r="U1495">
        <f t="shared" si="116"/>
        <v>162</v>
      </c>
      <c r="V1495" s="67">
        <f t="shared" si="115"/>
        <v>0.35799999999999998</v>
      </c>
      <c r="W1495">
        <v>0.83442300000000003</v>
      </c>
      <c r="X1495" s="67">
        <f t="shared" si="117"/>
        <v>0.63300000000000001</v>
      </c>
      <c r="Y1495">
        <v>0.31897500000000001</v>
      </c>
      <c r="Z1495" s="67">
        <f t="shared" si="118"/>
        <v>0.65400000000000003</v>
      </c>
      <c r="AA1495">
        <f>VLOOKUP($C1495,[1]Disability!$1:$1048576,5,FALSE)</f>
        <v>1</v>
      </c>
      <c r="AB1495" s="67">
        <f t="shared" si="119"/>
        <v>0.72499999999999998</v>
      </c>
      <c r="AC1495" t="e">
        <f>VLOOKUP($A1495,#REF!,9,FALSE)</f>
        <v>#REF!</v>
      </c>
    </row>
    <row r="1496" spans="1:29">
      <c r="A1496">
        <v>50577</v>
      </c>
      <c r="B1496">
        <v>1495</v>
      </c>
      <c r="C1496">
        <v>600050</v>
      </c>
      <c r="D1496" t="s">
        <v>4235</v>
      </c>
      <c r="E1496" t="s">
        <v>4236</v>
      </c>
      <c r="G1496" t="e">
        <f>VLOOKUP($H1496,[1]BRT!$1:$1048576,1,0)</f>
        <v>#N/A</v>
      </c>
      <c r="H1496" t="s">
        <v>5391</v>
      </c>
      <c r="I1496">
        <v>37.829901</v>
      </c>
      <c r="J1496">
        <v>-122.284882</v>
      </c>
      <c r="K1496">
        <v>1200</v>
      </c>
      <c r="L1496">
        <v>18</v>
      </c>
      <c r="M1496">
        <v>3.3333333330000001</v>
      </c>
      <c r="N1496">
        <v>7</v>
      </c>
      <c r="O1496">
        <v>2</v>
      </c>
      <c r="P1496">
        <v>9</v>
      </c>
      <c r="Q1496" t="e">
        <f>VLOOKUP($A1496,'[1]SheltersALL_2.17.22'!$1:$1048576,6,0)</f>
        <v>#N/A</v>
      </c>
      <c r="R1496" t="str">
        <f>VLOOKUP($A1496, [1]FA21_Ridership!$1:$1048576,11, 0)</f>
        <v>EMERYVILLE</v>
      </c>
      <c r="S1496" t="str">
        <f>VLOOKUP($A1496, [1]FA21_Ridership!$1:$1048576,12, 0)</f>
        <v>ALAMEDA</v>
      </c>
      <c r="T1496">
        <f>VLOOKUP($A1496, [1]FA21_Ridership!$1:$1048576,13, 0)</f>
        <v>2</v>
      </c>
      <c r="U1496">
        <f t="shared" si="116"/>
        <v>162</v>
      </c>
      <c r="V1496" s="67">
        <f t="shared" si="115"/>
        <v>0.35799999999999998</v>
      </c>
      <c r="W1496">
        <v>0.59630099999999997</v>
      </c>
      <c r="X1496" s="67">
        <f t="shared" si="117"/>
        <v>0.28199999999999997</v>
      </c>
      <c r="Y1496">
        <v>0.29230800000000001</v>
      </c>
      <c r="Z1496" s="67">
        <f t="shared" si="118"/>
        <v>0.624</v>
      </c>
      <c r="AA1496">
        <f>VLOOKUP($C1496,[1]Disability!$1:$1048576,5,FALSE)</f>
        <v>1</v>
      </c>
      <c r="AB1496" s="67">
        <f t="shared" si="119"/>
        <v>0.72499999999999998</v>
      </c>
      <c r="AC1496" t="e">
        <f>VLOOKUP($A1496,#REF!,9,FALSE)</f>
        <v>#REF!</v>
      </c>
    </row>
    <row r="1497" spans="1:29">
      <c r="A1497">
        <v>51577</v>
      </c>
      <c r="B1497">
        <v>1496</v>
      </c>
      <c r="C1497">
        <v>703320</v>
      </c>
      <c r="D1497" t="s">
        <v>4235</v>
      </c>
      <c r="E1497" t="s">
        <v>4236</v>
      </c>
      <c r="G1497" t="e">
        <f>VLOOKUP($H1497,[1]BRT!$1:$1048576,1,0)</f>
        <v>#N/A</v>
      </c>
      <c r="H1497" t="s">
        <v>5392</v>
      </c>
      <c r="I1497">
        <v>37.531016000000001</v>
      </c>
      <c r="J1497">
        <v>-121.91934500000001</v>
      </c>
      <c r="K1497">
        <v>1020</v>
      </c>
      <c r="L1497">
        <v>18</v>
      </c>
      <c r="M1497">
        <v>3.3333333330000001</v>
      </c>
      <c r="N1497">
        <v>6</v>
      </c>
      <c r="O1497">
        <v>3</v>
      </c>
      <c r="P1497">
        <v>9</v>
      </c>
      <c r="Q1497" t="e">
        <f>VLOOKUP($A1497,'[1]SheltersALL_2.17.22'!$1:$1048576,6,0)</f>
        <v>#N/A</v>
      </c>
      <c r="R1497" t="str">
        <f>VLOOKUP($A1497, [1]FA21_Ridership!$1:$1048576,11, 0)</f>
        <v>FREMONT</v>
      </c>
      <c r="S1497" t="str">
        <f>VLOOKUP($A1497, [1]FA21_Ridership!$1:$1048576,12, 0)</f>
        <v>ALAMEDA</v>
      </c>
      <c r="T1497">
        <f>VLOOKUP($A1497, [1]FA21_Ridership!$1:$1048576,13, 0)</f>
        <v>5</v>
      </c>
      <c r="U1497">
        <f t="shared" si="116"/>
        <v>162</v>
      </c>
      <c r="V1497" s="67">
        <f t="shared" si="115"/>
        <v>0.35799999999999998</v>
      </c>
      <c r="W1497">
        <v>0.80227800000000005</v>
      </c>
      <c r="X1497" s="67">
        <f t="shared" si="117"/>
        <v>0.59099999999999997</v>
      </c>
      <c r="Y1497">
        <v>9.6826999999999996E-2</v>
      </c>
      <c r="Z1497" s="67">
        <f t="shared" si="118"/>
        <v>0.23599999999999999</v>
      </c>
      <c r="AA1497">
        <f>VLOOKUP($C1497,[1]Disability!$1:$1048576,5,FALSE)</f>
        <v>0</v>
      </c>
      <c r="AB1497" s="67">
        <f t="shared" si="119"/>
        <v>0</v>
      </c>
      <c r="AC1497" t="e">
        <f>VLOOKUP($A1497,#REF!,9,FALSE)</f>
        <v>#REF!</v>
      </c>
    </row>
    <row r="1498" spans="1:29">
      <c r="A1498">
        <v>56511</v>
      </c>
      <c r="B1498">
        <v>1497</v>
      </c>
      <c r="C1498">
        <v>1014380</v>
      </c>
      <c r="D1498" t="s">
        <v>4235</v>
      </c>
      <c r="E1498" t="s">
        <v>4236</v>
      </c>
      <c r="G1498" t="e">
        <f>VLOOKUP($H1498,[1]BRT!$1:$1048576,1,0)</f>
        <v>#N/A</v>
      </c>
      <c r="H1498" t="s">
        <v>5393</v>
      </c>
      <c r="I1498">
        <v>37.802297000000003</v>
      </c>
      <c r="J1498">
        <v>-122.231741</v>
      </c>
      <c r="K1498">
        <v>1435</v>
      </c>
      <c r="L1498">
        <v>18</v>
      </c>
      <c r="M1498">
        <v>3.3333333330000001</v>
      </c>
      <c r="N1498">
        <v>4</v>
      </c>
      <c r="O1498">
        <v>5</v>
      </c>
      <c r="P1498">
        <v>9</v>
      </c>
      <c r="Q1498" t="e">
        <f>VLOOKUP($A1498,'[1]SheltersALL_2.17.22'!$1:$1048576,6,0)</f>
        <v>#N/A</v>
      </c>
      <c r="R1498" t="str">
        <f>VLOOKUP($A1498, [1]FA21_Ridership!$1:$1048576,11, 0)</f>
        <v>OAKLAND</v>
      </c>
      <c r="S1498" t="str">
        <f>VLOOKUP($A1498, [1]FA21_Ridership!$1:$1048576,12, 0)</f>
        <v>ALAMEDA</v>
      </c>
      <c r="T1498">
        <f>VLOOKUP($A1498, [1]FA21_Ridership!$1:$1048576,13, 0)</f>
        <v>2</v>
      </c>
      <c r="U1498">
        <f t="shared" si="116"/>
        <v>162</v>
      </c>
      <c r="V1498" s="67">
        <f t="shared" si="115"/>
        <v>0.35799999999999998</v>
      </c>
      <c r="W1498">
        <v>0.82199500000000003</v>
      </c>
      <c r="X1498" s="67">
        <f t="shared" si="117"/>
        <v>0.61799999999999999</v>
      </c>
      <c r="Y1498">
        <v>0.51133799999999996</v>
      </c>
      <c r="Z1498" s="67">
        <f t="shared" si="118"/>
        <v>0.87</v>
      </c>
      <c r="AA1498">
        <f>VLOOKUP($C1498,[1]Disability!$1:$1048576,5,FALSE)</f>
        <v>2</v>
      </c>
      <c r="AB1498" s="67">
        <f t="shared" si="119"/>
        <v>0.91600000000000004</v>
      </c>
      <c r="AC1498" t="e">
        <f>VLOOKUP($A1498,#REF!,9,FALSE)</f>
        <v>#REF!</v>
      </c>
    </row>
    <row r="1499" spans="1:29">
      <c r="A1499">
        <v>54410</v>
      </c>
      <c r="B1499">
        <v>1498</v>
      </c>
      <c r="C1499">
        <v>1014810</v>
      </c>
      <c r="D1499" t="s">
        <v>4235</v>
      </c>
      <c r="E1499" t="s">
        <v>4236</v>
      </c>
      <c r="G1499" t="e">
        <f>VLOOKUP($H1499,[1]BRT!$1:$1048576,1,0)</f>
        <v>#N/A</v>
      </c>
      <c r="H1499" t="s">
        <v>5394</v>
      </c>
      <c r="I1499">
        <v>37.745407</v>
      </c>
      <c r="J1499">
        <v>-122.155551</v>
      </c>
      <c r="K1499">
        <v>1172</v>
      </c>
      <c r="L1499">
        <v>18</v>
      </c>
      <c r="M1499">
        <v>3.3333333330000001</v>
      </c>
      <c r="N1499">
        <v>1</v>
      </c>
      <c r="O1499">
        <v>8</v>
      </c>
      <c r="P1499">
        <v>9</v>
      </c>
      <c r="Q1499" t="e">
        <f>VLOOKUP($A1499,'[1]SheltersALL_2.17.22'!$1:$1048576,6,0)</f>
        <v>#N/A</v>
      </c>
      <c r="R1499" t="str">
        <f>VLOOKUP($A1499, [1]FA21_Ridership!$1:$1048576,11, 0)</f>
        <v>OAKLAND</v>
      </c>
      <c r="S1499" t="str">
        <f>VLOOKUP($A1499, [1]FA21_Ridership!$1:$1048576,12, 0)</f>
        <v>ALAMEDA</v>
      </c>
      <c r="T1499">
        <f>VLOOKUP($A1499, [1]FA21_Ridership!$1:$1048576,13, 0)</f>
        <v>3</v>
      </c>
      <c r="U1499">
        <f t="shared" si="116"/>
        <v>162</v>
      </c>
      <c r="V1499" s="67">
        <f t="shared" si="115"/>
        <v>0.35799999999999998</v>
      </c>
      <c r="W1499">
        <v>0.98843899999999996</v>
      </c>
      <c r="X1499" s="67">
        <f t="shared" si="117"/>
        <v>0.98099999999999998</v>
      </c>
      <c r="Y1499">
        <v>0.33815000000000001</v>
      </c>
      <c r="Z1499" s="67">
        <f t="shared" si="118"/>
        <v>0.68300000000000005</v>
      </c>
      <c r="AA1499">
        <f>VLOOKUP($C1499,[1]Disability!$1:$1048576,5,FALSE)</f>
        <v>0</v>
      </c>
      <c r="AB1499" s="67">
        <f t="shared" si="119"/>
        <v>0</v>
      </c>
      <c r="AC1499" t="e">
        <f>VLOOKUP($A1499,#REF!,9,FALSE)</f>
        <v>#REF!</v>
      </c>
    </row>
    <row r="1500" spans="1:29">
      <c r="A1500">
        <v>55239</v>
      </c>
      <c r="B1500">
        <v>1499</v>
      </c>
      <c r="C1500">
        <v>303700</v>
      </c>
      <c r="D1500" t="s">
        <v>4235</v>
      </c>
      <c r="E1500" t="s">
        <v>4236</v>
      </c>
      <c r="G1500" t="e">
        <f>VLOOKUP($H1500,[1]BRT!$1:$1048576,1,0)</f>
        <v>#N/A</v>
      </c>
      <c r="H1500" t="s">
        <v>5352</v>
      </c>
      <c r="I1500">
        <v>37.858161000000003</v>
      </c>
      <c r="J1500">
        <v>-122.271418</v>
      </c>
      <c r="K1500">
        <v>1018</v>
      </c>
      <c r="L1500">
        <v>32.700000000000003</v>
      </c>
      <c r="M1500">
        <v>1.8348623850000001</v>
      </c>
      <c r="N1500">
        <v>3</v>
      </c>
      <c r="O1500">
        <v>2</v>
      </c>
      <c r="P1500">
        <v>5</v>
      </c>
      <c r="Q1500" t="e">
        <f>VLOOKUP($A1500,'[1]SheltersALL_2.17.22'!$1:$1048576,6,0)</f>
        <v>#N/A</v>
      </c>
      <c r="R1500" t="str">
        <f>VLOOKUP($A1500, [1]FA21_Ridership!$1:$1048576,11, 0)</f>
        <v>BERKELEY</v>
      </c>
      <c r="S1500" t="str">
        <f>VLOOKUP($A1500, [1]FA21_Ridership!$1:$1048576,12, 0)</f>
        <v>ALAMEDA</v>
      </c>
      <c r="T1500">
        <f>VLOOKUP($A1500, [1]FA21_Ridership!$1:$1048576,13, 0)</f>
        <v>1</v>
      </c>
      <c r="U1500">
        <f t="shared" si="116"/>
        <v>163.5</v>
      </c>
      <c r="V1500" s="67">
        <f t="shared" si="115"/>
        <v>0.36</v>
      </c>
      <c r="W1500">
        <v>0.621</v>
      </c>
      <c r="X1500" s="67">
        <f t="shared" si="117"/>
        <v>0.312</v>
      </c>
      <c r="Y1500">
        <v>0.38100000000000001</v>
      </c>
      <c r="Z1500" s="67">
        <f t="shared" si="118"/>
        <v>0.74299999999999999</v>
      </c>
      <c r="AA1500">
        <f>VLOOKUP($C1500,[1]Disability!$1:$1048576,5,FALSE)</f>
        <v>1</v>
      </c>
      <c r="AB1500" s="67">
        <f t="shared" si="119"/>
        <v>0.72499999999999998</v>
      </c>
      <c r="AC1500" t="e">
        <f>VLOOKUP($A1500,#REF!,9,FALSE)</f>
        <v>#REF!</v>
      </c>
    </row>
    <row r="1501" spans="1:29">
      <c r="A1501">
        <v>59495</v>
      </c>
      <c r="B1501">
        <v>1500</v>
      </c>
      <c r="C1501">
        <v>1016350</v>
      </c>
      <c r="D1501" t="s">
        <v>4235</v>
      </c>
      <c r="E1501" t="s">
        <v>4236</v>
      </c>
      <c r="G1501" t="e">
        <f>VLOOKUP($H1501,[1]BRT!$1:$1048576,1,0)</f>
        <v>#N/A</v>
      </c>
      <c r="H1501" t="s">
        <v>5230</v>
      </c>
      <c r="I1501">
        <v>37.842644</v>
      </c>
      <c r="J1501">
        <v>-122.27008600000001</v>
      </c>
      <c r="K1501">
        <v>1018</v>
      </c>
      <c r="L1501">
        <v>32.700000000000003</v>
      </c>
      <c r="M1501">
        <v>1.8348623850000001</v>
      </c>
      <c r="N1501">
        <v>2</v>
      </c>
      <c r="O1501">
        <v>3</v>
      </c>
      <c r="P1501">
        <v>5</v>
      </c>
      <c r="Q1501" t="e">
        <f>VLOOKUP($A1501,'[1]SheltersALL_2.17.22'!$1:$1048576,6,0)</f>
        <v>#N/A</v>
      </c>
      <c r="R1501" t="str">
        <f>VLOOKUP($A1501, [1]FA21_Ridership!$1:$1048576,11, 0)</f>
        <v>OAKLAND</v>
      </c>
      <c r="S1501" t="str">
        <f>VLOOKUP($A1501, [1]FA21_Ridership!$1:$1048576,12, 0)</f>
        <v>ALAMEDA</v>
      </c>
      <c r="T1501">
        <f>VLOOKUP($A1501, [1]FA21_Ridership!$1:$1048576,13, 0)</f>
        <v>2</v>
      </c>
      <c r="U1501">
        <f t="shared" si="116"/>
        <v>163.5</v>
      </c>
      <c r="V1501" s="67">
        <f t="shared" si="115"/>
        <v>0.36</v>
      </c>
      <c r="W1501">
        <v>0.57739200000000002</v>
      </c>
      <c r="X1501" s="67">
        <f t="shared" si="117"/>
        <v>0.26400000000000001</v>
      </c>
      <c r="Y1501">
        <v>0.42389199999999999</v>
      </c>
      <c r="Z1501" s="67">
        <f t="shared" si="118"/>
        <v>0.78700000000000003</v>
      </c>
      <c r="AA1501">
        <f>VLOOKUP($C1501,[1]Disability!$1:$1048576,5,FALSE)</f>
        <v>1</v>
      </c>
      <c r="AB1501" s="67">
        <f t="shared" si="119"/>
        <v>0.72499999999999998</v>
      </c>
      <c r="AC1501" t="e">
        <f>VLOOKUP($A1501,#REF!,9,FALSE)</f>
        <v>#REF!</v>
      </c>
    </row>
    <row r="1502" spans="1:29">
      <c r="A1502">
        <v>56899</v>
      </c>
      <c r="B1502">
        <v>1501</v>
      </c>
      <c r="C1502">
        <v>1600320</v>
      </c>
      <c r="D1502" t="s">
        <v>4235</v>
      </c>
      <c r="E1502" t="s">
        <v>4236</v>
      </c>
      <c r="G1502" t="e">
        <f>VLOOKUP($H1502,[1]BRT!$1:$1048576,1,0)</f>
        <v>#N/A</v>
      </c>
      <c r="H1502" t="s">
        <v>5395</v>
      </c>
      <c r="I1502">
        <v>37.968789999999998</v>
      </c>
      <c r="J1502">
        <v>-122.342901</v>
      </c>
      <c r="K1502">
        <v>1346</v>
      </c>
      <c r="L1502">
        <v>27.4</v>
      </c>
      <c r="M1502">
        <v>2.189781022</v>
      </c>
      <c r="N1502">
        <v>4</v>
      </c>
      <c r="O1502">
        <v>2</v>
      </c>
      <c r="P1502">
        <v>6</v>
      </c>
      <c r="Q1502" t="e">
        <f>VLOOKUP($A1502,'[1]SheltersALL_2.17.22'!$1:$1048576,6,0)</f>
        <v>#N/A</v>
      </c>
      <c r="R1502" t="str">
        <f>VLOOKUP($A1502, [1]FA21_Ridership!$1:$1048576,11, 0)</f>
        <v>SAN PABLO</v>
      </c>
      <c r="S1502" t="str">
        <f>VLOOKUP($A1502, [1]FA21_Ridership!$1:$1048576,12, 0)</f>
        <v>CONTRA COSTA</v>
      </c>
      <c r="T1502">
        <f>VLOOKUP($A1502, [1]FA21_Ridership!$1:$1048576,13, 0)</f>
        <v>1</v>
      </c>
      <c r="U1502">
        <f t="shared" si="116"/>
        <v>164.39999999999998</v>
      </c>
      <c r="V1502" s="67">
        <f t="shared" si="115"/>
        <v>0.36</v>
      </c>
      <c r="W1502">
        <v>0.91733200000000004</v>
      </c>
      <c r="X1502" s="67">
        <f t="shared" si="117"/>
        <v>0.80500000000000005</v>
      </c>
      <c r="Y1502">
        <v>0.43229200000000001</v>
      </c>
      <c r="Z1502" s="67">
        <f t="shared" si="118"/>
        <v>0.79400000000000004</v>
      </c>
      <c r="AA1502">
        <f>VLOOKUP($C1502,[1]Disability!$1:$1048576,5,FALSE)</f>
        <v>1</v>
      </c>
      <c r="AB1502" s="67">
        <f t="shared" si="119"/>
        <v>0.72499999999999998</v>
      </c>
      <c r="AC1502" t="e">
        <f>VLOOKUP($A1502,#REF!,9,FALSE)</f>
        <v>#REF!</v>
      </c>
    </row>
    <row r="1503" spans="1:29">
      <c r="A1503">
        <v>56763</v>
      </c>
      <c r="B1503">
        <v>1502</v>
      </c>
      <c r="C1503">
        <v>1700560</v>
      </c>
      <c r="D1503" t="s">
        <v>4235</v>
      </c>
      <c r="E1503" t="s">
        <v>4236</v>
      </c>
      <c r="G1503" t="e">
        <f>VLOOKUP($H1503,[1]BRT!$1:$1048576,1,0)</f>
        <v>#N/A</v>
      </c>
      <c r="H1503" t="s">
        <v>5396</v>
      </c>
      <c r="I1503">
        <v>37.598576999999999</v>
      </c>
      <c r="J1503">
        <v>-122.071011</v>
      </c>
      <c r="K1503">
        <v>990</v>
      </c>
      <c r="L1503">
        <v>33</v>
      </c>
      <c r="M1503">
        <v>1.818181818</v>
      </c>
      <c r="N1503">
        <v>0</v>
      </c>
      <c r="O1503">
        <v>5</v>
      </c>
      <c r="P1503">
        <v>5</v>
      </c>
      <c r="Q1503" t="e">
        <f>VLOOKUP($A1503,'[1]SheltersALL_2.17.22'!$1:$1048576,6,0)</f>
        <v>#N/A</v>
      </c>
      <c r="R1503" t="str">
        <f>VLOOKUP($A1503, [1]FA21_Ridership!$1:$1048576,11, 0)</f>
        <v>UNION CITY</v>
      </c>
      <c r="S1503" t="str">
        <f>VLOOKUP($A1503, [1]FA21_Ridership!$1:$1048576,12, 0)</f>
        <v>ALAMEDA</v>
      </c>
      <c r="T1503">
        <f>VLOOKUP($A1503, [1]FA21_Ridership!$1:$1048576,13, 0)</f>
        <v>9</v>
      </c>
      <c r="U1503">
        <f t="shared" si="116"/>
        <v>165</v>
      </c>
      <c r="V1503" s="67">
        <f t="shared" si="115"/>
        <v>0.36</v>
      </c>
      <c r="W1503">
        <v>0.86541199999999996</v>
      </c>
      <c r="X1503" s="67">
        <f t="shared" si="117"/>
        <v>0.70699999999999996</v>
      </c>
      <c r="Y1503">
        <v>7.3805999999999997E-2</v>
      </c>
      <c r="Z1503" s="67">
        <f t="shared" si="118"/>
        <v>0.14399999999999999</v>
      </c>
      <c r="AA1503">
        <f>VLOOKUP($C1503,[1]Disability!$1:$1048576,5,FALSE)</f>
        <v>0</v>
      </c>
      <c r="AB1503" s="67">
        <f t="shared" si="119"/>
        <v>0</v>
      </c>
      <c r="AC1503" t="e">
        <f>VLOOKUP($A1503,#REF!,9,FALSE)</f>
        <v>#REF!</v>
      </c>
    </row>
    <row r="1504" spans="1:29">
      <c r="A1504">
        <v>54390</v>
      </c>
      <c r="B1504">
        <v>1503</v>
      </c>
      <c r="C1504">
        <v>1001990</v>
      </c>
      <c r="D1504" t="s">
        <v>4235</v>
      </c>
      <c r="E1504" t="s">
        <v>4236</v>
      </c>
      <c r="G1504" t="e">
        <f>VLOOKUP($H1504,[1]BRT!$1:$1048576,1,0)</f>
        <v>#N/A</v>
      </c>
      <c r="H1504" t="s">
        <v>5397</v>
      </c>
      <c r="I1504">
        <v>37.775888000000002</v>
      </c>
      <c r="J1504">
        <v>-122.222987</v>
      </c>
      <c r="K1504">
        <v>975</v>
      </c>
      <c r="L1504">
        <v>15</v>
      </c>
      <c r="M1504">
        <v>4</v>
      </c>
      <c r="N1504">
        <v>0</v>
      </c>
      <c r="O1504">
        <v>11</v>
      </c>
      <c r="P1504">
        <v>11</v>
      </c>
      <c r="Q1504" t="e">
        <f>VLOOKUP($A1504,'[1]SheltersALL_2.17.22'!$1:$1048576,6,0)</f>
        <v>#N/A</v>
      </c>
      <c r="R1504" t="str">
        <f>VLOOKUP($A1504, [1]FA21_Ridership!$1:$1048576,11, 0)</f>
        <v>OAKLAND</v>
      </c>
      <c r="S1504" t="str">
        <f>VLOOKUP($A1504, [1]FA21_Ridership!$1:$1048576,12, 0)</f>
        <v>ALAMEDA</v>
      </c>
      <c r="T1504">
        <f>VLOOKUP($A1504, [1]FA21_Ridership!$1:$1048576,13, 0)</f>
        <v>2</v>
      </c>
      <c r="U1504">
        <f t="shared" si="116"/>
        <v>165</v>
      </c>
      <c r="V1504" s="67">
        <f t="shared" si="115"/>
        <v>0.36</v>
      </c>
      <c r="W1504">
        <v>0.94576300000000002</v>
      </c>
      <c r="X1504" s="67">
        <f t="shared" si="117"/>
        <v>0.88400000000000001</v>
      </c>
      <c r="Y1504">
        <v>0.61525399999999997</v>
      </c>
      <c r="Z1504" s="67">
        <f t="shared" si="118"/>
        <v>0.94099999999999995</v>
      </c>
      <c r="AA1504">
        <f>VLOOKUP($C1504,[1]Disability!$1:$1048576,5,FALSE)</f>
        <v>3</v>
      </c>
      <c r="AB1504" s="67">
        <f t="shared" si="119"/>
        <v>0.96499999999999997</v>
      </c>
      <c r="AC1504" t="e">
        <f>VLOOKUP($A1504,#REF!,9,FALSE)</f>
        <v>#REF!</v>
      </c>
    </row>
    <row r="1505" spans="1:29">
      <c r="A1505">
        <v>57975</v>
      </c>
      <c r="B1505">
        <v>1504</v>
      </c>
      <c r="C1505">
        <v>200720</v>
      </c>
      <c r="D1505" t="s">
        <v>4235</v>
      </c>
      <c r="E1505" t="s">
        <v>4236</v>
      </c>
      <c r="G1505" t="e">
        <f>VLOOKUP($H1505,[1]BRT!$1:$1048576,1,0)</f>
        <v>#N/A</v>
      </c>
      <c r="H1505" t="s">
        <v>5398</v>
      </c>
      <c r="I1505">
        <v>37.891078</v>
      </c>
      <c r="J1505">
        <v>-122.283153</v>
      </c>
      <c r="K1505">
        <v>1080</v>
      </c>
      <c r="L1505">
        <v>21</v>
      </c>
      <c r="M1505">
        <v>2.8571428569999999</v>
      </c>
      <c r="N1505">
        <v>7</v>
      </c>
      <c r="O1505">
        <v>1</v>
      </c>
      <c r="P1505">
        <v>8</v>
      </c>
      <c r="Q1505" t="e">
        <f>VLOOKUP($A1505,'[1]SheltersALL_2.17.22'!$1:$1048576,6,0)</f>
        <v>#N/A</v>
      </c>
      <c r="R1505" t="str">
        <f>VLOOKUP($A1505, [1]FA21_Ridership!$1:$1048576,11, 0)</f>
        <v>ALBANY</v>
      </c>
      <c r="S1505" t="str">
        <f>VLOOKUP($A1505, [1]FA21_Ridership!$1:$1048576,12, 0)</f>
        <v>ALAMEDA</v>
      </c>
      <c r="T1505">
        <f>VLOOKUP($A1505, [1]FA21_Ridership!$1:$1048576,13, 0)</f>
        <v>1</v>
      </c>
      <c r="U1505">
        <f t="shared" si="116"/>
        <v>168</v>
      </c>
      <c r="V1505" s="67">
        <f t="shared" si="115"/>
        <v>0.36099999999999999</v>
      </c>
      <c r="W1505">
        <v>0.19040799999999999</v>
      </c>
      <c r="X1505" s="67">
        <f t="shared" si="117"/>
        <v>1.6E-2</v>
      </c>
      <c r="Y1505">
        <v>4.8675999999999997E-2</v>
      </c>
      <c r="Z1505" s="67">
        <f t="shared" si="118"/>
        <v>6.6000000000000003E-2</v>
      </c>
      <c r="AA1505">
        <f>VLOOKUP($C1505,[1]Disability!$1:$1048576,5,FALSE)</f>
        <v>0</v>
      </c>
      <c r="AB1505" s="67">
        <f t="shared" si="119"/>
        <v>0</v>
      </c>
      <c r="AC1505" t="e">
        <f>VLOOKUP($A1505,#REF!,9,FALSE)</f>
        <v>#REF!</v>
      </c>
    </row>
    <row r="1506" spans="1:29">
      <c r="A1506">
        <v>56990</v>
      </c>
      <c r="B1506">
        <v>1505</v>
      </c>
      <c r="C1506">
        <v>901210</v>
      </c>
      <c r="D1506" t="s">
        <v>4235</v>
      </c>
      <c r="E1506" t="s">
        <v>4236</v>
      </c>
      <c r="G1506" t="e">
        <f>VLOOKUP($H1506,[1]BRT!$1:$1048576,1,0)</f>
        <v>#N/A</v>
      </c>
      <c r="H1506" t="s">
        <v>4609</v>
      </c>
      <c r="I1506">
        <v>37.543596999999998</v>
      </c>
      <c r="J1506">
        <v>-122.036236</v>
      </c>
      <c r="K1506">
        <v>1079</v>
      </c>
      <c r="L1506">
        <v>21</v>
      </c>
      <c r="M1506">
        <v>2.8571428569999999</v>
      </c>
      <c r="N1506">
        <v>6</v>
      </c>
      <c r="O1506">
        <v>2</v>
      </c>
      <c r="P1506">
        <v>8</v>
      </c>
      <c r="Q1506" t="e">
        <f>VLOOKUP($A1506,'[1]SheltersALL_2.17.22'!$1:$1048576,6,0)</f>
        <v>#N/A</v>
      </c>
      <c r="R1506" t="str">
        <f>VLOOKUP($A1506, [1]FA21_Ridership!$1:$1048576,11, 0)</f>
        <v>NEWARK</v>
      </c>
      <c r="S1506" t="str">
        <f>VLOOKUP($A1506, [1]FA21_Ridership!$1:$1048576,12, 0)</f>
        <v>ALAMEDA</v>
      </c>
      <c r="T1506">
        <f>VLOOKUP($A1506, [1]FA21_Ridership!$1:$1048576,13, 0)</f>
        <v>5</v>
      </c>
      <c r="U1506">
        <f t="shared" si="116"/>
        <v>168</v>
      </c>
      <c r="V1506" s="67">
        <f t="shared" si="115"/>
        <v>0.36099999999999999</v>
      </c>
      <c r="W1506">
        <v>0.79186599999999996</v>
      </c>
      <c r="X1506" s="67">
        <f t="shared" si="117"/>
        <v>0.57599999999999996</v>
      </c>
      <c r="Y1506">
        <v>0.105263</v>
      </c>
      <c r="Z1506" s="67">
        <f t="shared" si="118"/>
        <v>0.25900000000000001</v>
      </c>
      <c r="AA1506">
        <f>VLOOKUP($C1506,[1]Disability!$1:$1048576,5,FALSE)</f>
        <v>0</v>
      </c>
      <c r="AB1506" s="67">
        <f t="shared" si="119"/>
        <v>0</v>
      </c>
      <c r="AC1506" t="e">
        <f>VLOOKUP($A1506,#REF!,9,FALSE)</f>
        <v>#REF!</v>
      </c>
    </row>
    <row r="1507" spans="1:29">
      <c r="A1507">
        <v>50750</v>
      </c>
      <c r="B1507">
        <v>1506</v>
      </c>
      <c r="C1507">
        <v>305170</v>
      </c>
      <c r="D1507" t="s">
        <v>4235</v>
      </c>
      <c r="E1507" t="s">
        <v>4236</v>
      </c>
      <c r="G1507" t="e">
        <f>VLOOKUP($H1507,[1]BRT!$1:$1048576,1,0)</f>
        <v>#N/A</v>
      </c>
      <c r="H1507" t="s">
        <v>5399</v>
      </c>
      <c r="I1507">
        <v>37.891171999999997</v>
      </c>
      <c r="J1507">
        <v>-122.28154000000001</v>
      </c>
      <c r="K1507">
        <v>1080</v>
      </c>
      <c r="L1507">
        <v>21</v>
      </c>
      <c r="M1507">
        <v>2.8571428569999999</v>
      </c>
      <c r="N1507">
        <v>5</v>
      </c>
      <c r="O1507">
        <v>3</v>
      </c>
      <c r="P1507">
        <v>8</v>
      </c>
      <c r="Q1507" t="e">
        <f>VLOOKUP($A1507,'[1]SheltersALL_2.17.22'!$1:$1048576,6,0)</f>
        <v>#N/A</v>
      </c>
      <c r="R1507" t="str">
        <f>VLOOKUP($A1507, [1]FA21_Ridership!$1:$1048576,11, 0)</f>
        <v>BERKELEY</v>
      </c>
      <c r="S1507" t="str">
        <f>VLOOKUP($A1507, [1]FA21_Ridership!$1:$1048576,12, 0)</f>
        <v>ALAMEDA</v>
      </c>
      <c r="T1507">
        <f>VLOOKUP($A1507, [1]FA21_Ridership!$1:$1048576,13, 0)</f>
        <v>1</v>
      </c>
      <c r="U1507">
        <f t="shared" si="116"/>
        <v>168</v>
      </c>
      <c r="V1507" s="67">
        <f t="shared" si="115"/>
        <v>0.36099999999999999</v>
      </c>
      <c r="W1507">
        <v>0.21840699999999999</v>
      </c>
      <c r="X1507" s="67">
        <f t="shared" si="117"/>
        <v>2.3E-2</v>
      </c>
      <c r="Y1507">
        <v>5.2198000000000001E-2</v>
      </c>
      <c r="Z1507" s="67">
        <f t="shared" si="118"/>
        <v>8.5999999999999993E-2</v>
      </c>
      <c r="AA1507">
        <f>VLOOKUP($C1507,[1]Disability!$1:$1048576,5,FALSE)</f>
        <v>0</v>
      </c>
      <c r="AB1507" s="67">
        <f t="shared" si="119"/>
        <v>0</v>
      </c>
      <c r="AC1507" t="e">
        <f>VLOOKUP($A1507,#REF!,9,FALSE)</f>
        <v>#REF!</v>
      </c>
    </row>
    <row r="1508" spans="1:29">
      <c r="A1508">
        <v>57991</v>
      </c>
      <c r="B1508">
        <v>1507</v>
      </c>
      <c r="C1508">
        <v>901980</v>
      </c>
      <c r="D1508" t="s">
        <v>4235</v>
      </c>
      <c r="E1508" t="s">
        <v>4236</v>
      </c>
      <c r="G1508" t="e">
        <f>VLOOKUP($H1508,[1]BRT!$1:$1048576,1,0)</f>
        <v>#N/A</v>
      </c>
      <c r="H1508" t="s">
        <v>5400</v>
      </c>
      <c r="I1508">
        <v>37.521788000000001</v>
      </c>
      <c r="J1508">
        <v>-122.03474199999999</v>
      </c>
      <c r="K1508">
        <v>1078</v>
      </c>
      <c r="L1508">
        <v>21</v>
      </c>
      <c r="M1508">
        <v>2.8571428569999999</v>
      </c>
      <c r="N1508">
        <v>4</v>
      </c>
      <c r="O1508">
        <v>4</v>
      </c>
      <c r="P1508">
        <v>8</v>
      </c>
      <c r="Q1508" t="e">
        <f>VLOOKUP($A1508,'[1]SheltersALL_2.17.22'!$1:$1048576,6,0)</f>
        <v>#N/A</v>
      </c>
      <c r="R1508" t="str">
        <f>VLOOKUP($A1508, [1]FA21_Ridership!$1:$1048576,11, 0)</f>
        <v>NEWARK</v>
      </c>
      <c r="S1508" t="str">
        <f>VLOOKUP($A1508, [1]FA21_Ridership!$1:$1048576,12, 0)</f>
        <v>ALAMEDA</v>
      </c>
      <c r="T1508">
        <f>VLOOKUP($A1508, [1]FA21_Ridership!$1:$1048576,13, 0)</f>
        <v>5</v>
      </c>
      <c r="U1508">
        <f t="shared" si="116"/>
        <v>168</v>
      </c>
      <c r="V1508" s="67">
        <f t="shared" ref="V1508:V1571" si="120">_xlfn.PERCENTRANK.INC($U$2:$U$4161,U1508)</f>
        <v>0.36099999999999999</v>
      </c>
      <c r="W1508">
        <v>0.83563100000000001</v>
      </c>
      <c r="X1508" s="67">
        <f t="shared" si="117"/>
        <v>0.63500000000000001</v>
      </c>
      <c r="Y1508">
        <v>0.13644400000000001</v>
      </c>
      <c r="Z1508" s="67">
        <f t="shared" si="118"/>
        <v>0.33400000000000002</v>
      </c>
      <c r="AA1508">
        <f>VLOOKUP($C1508,[1]Disability!$1:$1048576,5,FALSE)</f>
        <v>0</v>
      </c>
      <c r="AB1508" s="67">
        <f t="shared" si="119"/>
        <v>0</v>
      </c>
      <c r="AC1508" t="e">
        <f>VLOOKUP($A1508,#REF!,9,FALSE)</f>
        <v>#REF!</v>
      </c>
    </row>
    <row r="1509" spans="1:29">
      <c r="A1509">
        <v>50118</v>
      </c>
      <c r="B1509">
        <v>1508</v>
      </c>
      <c r="C1509">
        <v>1500370</v>
      </c>
      <c r="D1509" t="s">
        <v>4235</v>
      </c>
      <c r="E1509" t="s">
        <v>4236</v>
      </c>
      <c r="G1509" t="e">
        <f>VLOOKUP($H1509,[1]BRT!$1:$1048576,1,0)</f>
        <v>#N/A</v>
      </c>
      <c r="H1509" t="s">
        <v>5101</v>
      </c>
      <c r="I1509">
        <v>37.72457</v>
      </c>
      <c r="J1509">
        <v>-122.146856</v>
      </c>
      <c r="K1509">
        <v>799</v>
      </c>
      <c r="L1509">
        <v>21.1</v>
      </c>
      <c r="M1509">
        <v>2.843601896</v>
      </c>
      <c r="N1509">
        <v>2</v>
      </c>
      <c r="O1509">
        <v>6</v>
      </c>
      <c r="P1509">
        <v>8</v>
      </c>
      <c r="Q1509" t="e">
        <f>VLOOKUP($A1509,'[1]SheltersALL_2.17.22'!$1:$1048576,6,0)</f>
        <v>#N/A</v>
      </c>
      <c r="R1509" t="str">
        <f>VLOOKUP($A1509, [1]FA21_Ridership!$1:$1048576,11, 0)</f>
        <v>SAN LEANDRO</v>
      </c>
      <c r="S1509" t="str">
        <f>VLOOKUP($A1509, [1]FA21_Ridership!$1:$1048576,12, 0)</f>
        <v>ALAMEDA</v>
      </c>
      <c r="T1509">
        <f>VLOOKUP($A1509, [1]FA21_Ridership!$1:$1048576,13, 0)</f>
        <v>3</v>
      </c>
      <c r="U1509">
        <f t="shared" si="116"/>
        <v>168.8</v>
      </c>
      <c r="V1509" s="67">
        <f t="shared" si="120"/>
        <v>0.36199999999999999</v>
      </c>
      <c r="W1509">
        <v>0.75593500000000002</v>
      </c>
      <c r="X1509" s="67">
        <f t="shared" si="117"/>
        <v>0.48899999999999999</v>
      </c>
      <c r="Y1509">
        <v>0.24407799999999999</v>
      </c>
      <c r="Z1509" s="67">
        <f t="shared" si="118"/>
        <v>0.56399999999999995</v>
      </c>
      <c r="AA1509">
        <f>VLOOKUP($C1509,[1]Disability!$1:$1048576,5,FALSE)</f>
        <v>0</v>
      </c>
      <c r="AB1509" s="67">
        <f t="shared" si="119"/>
        <v>0</v>
      </c>
      <c r="AC1509" t="e">
        <f>VLOOKUP($A1509,#REF!,9,FALSE)</f>
        <v>#REF!</v>
      </c>
    </row>
    <row r="1510" spans="1:29">
      <c r="A1510">
        <v>55457</v>
      </c>
      <c r="B1510">
        <v>1509</v>
      </c>
      <c r="C1510">
        <v>1014690</v>
      </c>
      <c r="D1510" t="s">
        <v>4235</v>
      </c>
      <c r="E1510" t="s">
        <v>4236</v>
      </c>
      <c r="G1510" t="e">
        <f>VLOOKUP($H1510,[1]BRT!$1:$1048576,1,0)</f>
        <v>#N/A</v>
      </c>
      <c r="H1510" t="s">
        <v>5401</v>
      </c>
      <c r="I1510">
        <v>37.750003</v>
      </c>
      <c r="J1510">
        <v>-122.15904500000001</v>
      </c>
      <c r="K1510">
        <v>1172</v>
      </c>
      <c r="L1510">
        <v>13</v>
      </c>
      <c r="M1510">
        <v>4.615384615</v>
      </c>
      <c r="N1510">
        <v>4</v>
      </c>
      <c r="O1510">
        <v>9</v>
      </c>
      <c r="P1510">
        <v>13</v>
      </c>
      <c r="Q1510" t="e">
        <f>VLOOKUP($A1510,'[1]SheltersALL_2.17.22'!$1:$1048576,6,0)</f>
        <v>#N/A</v>
      </c>
      <c r="R1510" t="str">
        <f>VLOOKUP($A1510, [1]FA21_Ridership!$1:$1048576,11, 0)</f>
        <v>OAKLAND</v>
      </c>
      <c r="S1510" t="str">
        <f>VLOOKUP($A1510, [1]FA21_Ridership!$1:$1048576,12, 0)</f>
        <v>ALAMEDA</v>
      </c>
      <c r="T1510">
        <f>VLOOKUP($A1510, [1]FA21_Ridership!$1:$1048576,13, 0)</f>
        <v>3</v>
      </c>
      <c r="U1510">
        <f t="shared" si="116"/>
        <v>169</v>
      </c>
      <c r="V1510" s="67">
        <f t="shared" si="120"/>
        <v>0.36199999999999999</v>
      </c>
      <c r="W1510">
        <v>0.96921599999999997</v>
      </c>
      <c r="X1510" s="67">
        <f t="shared" si="117"/>
        <v>0.94099999999999995</v>
      </c>
      <c r="Y1510">
        <v>0.50559699999999996</v>
      </c>
      <c r="Z1510" s="67">
        <f t="shared" si="118"/>
        <v>0.86699999999999999</v>
      </c>
      <c r="AA1510">
        <f>VLOOKUP($C1510,[1]Disability!$1:$1048576,5,FALSE)</f>
        <v>0</v>
      </c>
      <c r="AB1510" s="67">
        <f t="shared" si="119"/>
        <v>0</v>
      </c>
      <c r="AC1510" t="e">
        <f>VLOOKUP($A1510,#REF!,9,FALSE)</f>
        <v>#REF!</v>
      </c>
    </row>
    <row r="1511" spans="1:29">
      <c r="A1511">
        <v>53118</v>
      </c>
      <c r="B1511">
        <v>1510</v>
      </c>
      <c r="C1511">
        <v>1031110</v>
      </c>
      <c r="D1511" t="s">
        <v>4235</v>
      </c>
      <c r="E1511" t="s">
        <v>4236</v>
      </c>
      <c r="G1511" t="e">
        <f>VLOOKUP($H1511,[1]BRT!$1:$1048576,1,0)</f>
        <v>#N/A</v>
      </c>
      <c r="H1511" t="s">
        <v>5402</v>
      </c>
      <c r="I1511">
        <v>37.776698000000003</v>
      </c>
      <c r="J1511">
        <v>-122.23150200000001</v>
      </c>
      <c r="K1511">
        <v>1116</v>
      </c>
      <c r="L1511">
        <v>17</v>
      </c>
      <c r="M1511">
        <v>3.5294117649999999</v>
      </c>
      <c r="N1511">
        <v>6</v>
      </c>
      <c r="O1511">
        <v>4</v>
      </c>
      <c r="P1511">
        <v>10</v>
      </c>
      <c r="Q1511" t="e">
        <f>VLOOKUP($A1511,'[1]SheltersALL_2.17.22'!$1:$1048576,6,0)</f>
        <v>#N/A</v>
      </c>
      <c r="R1511" t="str">
        <f>VLOOKUP($A1511, [1]FA21_Ridership!$1:$1048576,11, 0)</f>
        <v>OAKLAND</v>
      </c>
      <c r="S1511" t="str">
        <f>VLOOKUP($A1511, [1]FA21_Ridership!$1:$1048576,12, 0)</f>
        <v>ALAMEDA</v>
      </c>
      <c r="T1511">
        <f>VLOOKUP($A1511, [1]FA21_Ridership!$1:$1048576,13, 0)</f>
        <v>2</v>
      </c>
      <c r="U1511">
        <f t="shared" si="116"/>
        <v>170</v>
      </c>
      <c r="V1511" s="67">
        <f t="shared" si="120"/>
        <v>0.36199999999999999</v>
      </c>
      <c r="W1511">
        <v>0.94576300000000002</v>
      </c>
      <c r="X1511" s="67">
        <f t="shared" si="117"/>
        <v>0.88400000000000001</v>
      </c>
      <c r="Y1511">
        <v>0.61525399999999997</v>
      </c>
      <c r="Z1511" s="67">
        <f t="shared" si="118"/>
        <v>0.94099999999999995</v>
      </c>
      <c r="AA1511">
        <f>VLOOKUP($C1511,[1]Disability!$1:$1048576,5,FALSE)</f>
        <v>0</v>
      </c>
      <c r="AB1511" s="67">
        <f t="shared" si="119"/>
        <v>0</v>
      </c>
      <c r="AC1511" t="e">
        <f>VLOOKUP($A1511,#REF!,9,FALSE)</f>
        <v>#REF!</v>
      </c>
    </row>
    <row r="1512" spans="1:29">
      <c r="A1512">
        <v>58762</v>
      </c>
      <c r="B1512">
        <v>1511</v>
      </c>
      <c r="C1512">
        <v>1502270</v>
      </c>
      <c r="D1512" t="s">
        <v>4235</v>
      </c>
      <c r="E1512" t="s">
        <v>4236</v>
      </c>
      <c r="G1512" t="e">
        <f>VLOOKUP($H1512,[1]BRT!$1:$1048576,1,0)</f>
        <v>#N/A</v>
      </c>
      <c r="H1512" t="s">
        <v>4857</v>
      </c>
      <c r="I1512">
        <v>37.686768999999998</v>
      </c>
      <c r="J1512">
        <v>-122.134816</v>
      </c>
      <c r="K1512">
        <v>986</v>
      </c>
      <c r="L1512">
        <v>34</v>
      </c>
      <c r="M1512">
        <v>1.7647058819999999</v>
      </c>
      <c r="N1512">
        <v>3</v>
      </c>
      <c r="O1512">
        <v>2</v>
      </c>
      <c r="P1512">
        <v>5</v>
      </c>
      <c r="Q1512" t="str">
        <f>VLOOKUP($A1512,'[1]SheltersALL_2.17.22'!$1:$1048576,6,0)</f>
        <v>San Leandro</v>
      </c>
      <c r="R1512" t="str">
        <f>VLOOKUP($A1512, [1]FA21_Ridership!$1:$1048576,11, 0)</f>
        <v>SAN LEANDRO</v>
      </c>
      <c r="S1512" t="str">
        <f>VLOOKUP($A1512, [1]FA21_Ridership!$1:$1048576,12, 0)</f>
        <v>ALAMEDA</v>
      </c>
      <c r="T1512">
        <f>VLOOKUP($A1512, [1]FA21_Ridership!$1:$1048576,13, 0)</f>
        <v>4</v>
      </c>
      <c r="U1512">
        <f t="shared" si="116"/>
        <v>170</v>
      </c>
      <c r="V1512" s="67">
        <f t="shared" si="120"/>
        <v>0.36199999999999999</v>
      </c>
      <c r="W1512">
        <v>0.85821899999999995</v>
      </c>
      <c r="X1512" s="67">
        <f t="shared" si="117"/>
        <v>0.69299999999999995</v>
      </c>
      <c r="Y1512">
        <v>0.33356200000000003</v>
      </c>
      <c r="Z1512" s="67">
        <f t="shared" si="118"/>
        <v>0.67800000000000005</v>
      </c>
      <c r="AA1512">
        <f>VLOOKUP($C1512,[1]Disability!$1:$1048576,5,FALSE)</f>
        <v>0</v>
      </c>
      <c r="AB1512" s="67">
        <f t="shared" si="119"/>
        <v>0</v>
      </c>
      <c r="AC1512" t="e">
        <f>VLOOKUP($A1512,#REF!,9,FALSE)</f>
        <v>#REF!</v>
      </c>
    </row>
    <row r="1513" spans="1:29">
      <c r="A1513">
        <v>53939</v>
      </c>
      <c r="B1513">
        <v>1512</v>
      </c>
      <c r="C1513">
        <v>1004710</v>
      </c>
      <c r="D1513" t="s">
        <v>4235</v>
      </c>
      <c r="E1513" t="s">
        <v>4236</v>
      </c>
      <c r="G1513" t="e">
        <f>VLOOKUP($H1513,[1]BRT!$1:$1048576,1,0)</f>
        <v>#N/A</v>
      </c>
      <c r="H1513" t="s">
        <v>5403</v>
      </c>
      <c r="I1513">
        <v>37.730021000000001</v>
      </c>
      <c r="J1513">
        <v>-122.17512499999999</v>
      </c>
      <c r="K1513">
        <v>1008</v>
      </c>
      <c r="L1513">
        <v>17</v>
      </c>
      <c r="M1513">
        <v>3.5294117649999999</v>
      </c>
      <c r="N1513">
        <v>4</v>
      </c>
      <c r="O1513">
        <v>6</v>
      </c>
      <c r="P1513">
        <v>10</v>
      </c>
      <c r="Q1513" t="e">
        <f>VLOOKUP($A1513,'[1]SheltersALL_2.17.22'!$1:$1048576,6,0)</f>
        <v>#N/A</v>
      </c>
      <c r="R1513" t="str">
        <f>VLOOKUP($A1513, [1]FA21_Ridership!$1:$1048576,11, 0)</f>
        <v>OAKLAND</v>
      </c>
      <c r="S1513" t="str">
        <f>VLOOKUP($A1513, [1]FA21_Ridership!$1:$1048576,12, 0)</f>
        <v>ALAMEDA</v>
      </c>
      <c r="T1513">
        <f>VLOOKUP($A1513, [1]FA21_Ridership!$1:$1048576,13, 0)</f>
        <v>3</v>
      </c>
      <c r="U1513">
        <f t="shared" si="116"/>
        <v>170</v>
      </c>
      <c r="V1513" s="67">
        <f t="shared" si="120"/>
        <v>0.36199999999999999</v>
      </c>
      <c r="W1513">
        <v>0.97620200000000001</v>
      </c>
      <c r="X1513" s="67">
        <f t="shared" si="117"/>
        <v>0.95599999999999996</v>
      </c>
      <c r="Y1513">
        <v>0.37612400000000001</v>
      </c>
      <c r="Z1513" s="67">
        <f t="shared" si="118"/>
        <v>0.73199999999999998</v>
      </c>
      <c r="AA1513">
        <f>VLOOKUP($C1513,[1]Disability!$1:$1048576,5,FALSE)</f>
        <v>0</v>
      </c>
      <c r="AB1513" s="67">
        <f t="shared" si="119"/>
        <v>0</v>
      </c>
      <c r="AC1513" t="e">
        <f>VLOOKUP($A1513,#REF!,9,FALSE)</f>
        <v>#REF!</v>
      </c>
    </row>
    <row r="1514" spans="1:29">
      <c r="A1514">
        <v>57022</v>
      </c>
      <c r="B1514">
        <v>1513</v>
      </c>
      <c r="C1514">
        <v>1001510</v>
      </c>
      <c r="D1514" t="s">
        <v>4235</v>
      </c>
      <c r="E1514" t="s">
        <v>4236</v>
      </c>
      <c r="G1514" t="e">
        <f>VLOOKUP($H1514,[1]BRT!$1:$1048576,1,0)</f>
        <v>#N/A</v>
      </c>
      <c r="H1514" t="s">
        <v>5404</v>
      </c>
      <c r="I1514">
        <v>37.792130999999998</v>
      </c>
      <c r="J1514">
        <v>-122.227627</v>
      </c>
      <c r="K1514">
        <v>1092</v>
      </c>
      <c r="L1514">
        <v>17</v>
      </c>
      <c r="M1514">
        <v>3.5294117649999999</v>
      </c>
      <c r="N1514">
        <v>4</v>
      </c>
      <c r="O1514">
        <v>6</v>
      </c>
      <c r="P1514">
        <v>10</v>
      </c>
      <c r="Q1514" t="e">
        <f>VLOOKUP($A1514,'[1]SheltersALL_2.17.22'!$1:$1048576,6,0)</f>
        <v>#N/A</v>
      </c>
      <c r="R1514" t="str">
        <f>VLOOKUP($A1514, [1]FA21_Ridership!$1:$1048576,11, 0)</f>
        <v>OAKLAND</v>
      </c>
      <c r="S1514" t="str">
        <f>VLOOKUP($A1514, [1]FA21_Ridership!$1:$1048576,12, 0)</f>
        <v>ALAMEDA</v>
      </c>
      <c r="T1514">
        <f>VLOOKUP($A1514, [1]FA21_Ridership!$1:$1048576,13, 0)</f>
        <v>2</v>
      </c>
      <c r="U1514">
        <f t="shared" si="116"/>
        <v>170</v>
      </c>
      <c r="V1514" s="67">
        <f t="shared" si="120"/>
        <v>0.36199999999999999</v>
      </c>
      <c r="W1514">
        <v>0.98505600000000004</v>
      </c>
      <c r="X1514" s="67">
        <f t="shared" si="117"/>
        <v>0.97899999999999998</v>
      </c>
      <c r="Y1514">
        <v>0.33623900000000001</v>
      </c>
      <c r="Z1514" s="67">
        <f t="shared" si="118"/>
        <v>0.68100000000000005</v>
      </c>
      <c r="AA1514">
        <f>VLOOKUP($C1514,[1]Disability!$1:$1048576,5,FALSE)</f>
        <v>1</v>
      </c>
      <c r="AB1514" s="67">
        <f t="shared" si="119"/>
        <v>0.72499999999999998</v>
      </c>
      <c r="AC1514" t="e">
        <f>VLOOKUP($A1514,#REF!,9,FALSE)</f>
        <v>#REF!</v>
      </c>
    </row>
    <row r="1515" spans="1:29">
      <c r="A1515">
        <v>54252</v>
      </c>
      <c r="B1515">
        <v>1514</v>
      </c>
      <c r="C1515">
        <v>1303880</v>
      </c>
      <c r="D1515" t="s">
        <v>4235</v>
      </c>
      <c r="E1515" t="s">
        <v>4236</v>
      </c>
      <c r="G1515" t="e">
        <f>VLOOKUP($H1515,[1]BRT!$1:$1048576,1,0)</f>
        <v>#N/A</v>
      </c>
      <c r="H1515" t="s">
        <v>5405</v>
      </c>
      <c r="I1515">
        <v>37.993170999999997</v>
      </c>
      <c r="J1515">
        <v>-122.354525</v>
      </c>
      <c r="K1515">
        <v>1235</v>
      </c>
      <c r="L1515">
        <v>57</v>
      </c>
      <c r="M1515">
        <v>1.052631579</v>
      </c>
      <c r="N1515">
        <v>2</v>
      </c>
      <c r="O1515">
        <v>1</v>
      </c>
      <c r="P1515">
        <v>3</v>
      </c>
      <c r="Q1515" t="e">
        <f>VLOOKUP($A1515,'[1]SheltersALL_2.17.22'!$1:$1048576,6,0)</f>
        <v>#N/A</v>
      </c>
      <c r="R1515" t="str">
        <f>VLOOKUP($A1515, [1]FA21_Ridership!$1:$1048576,11, 0)</f>
        <v>RICHMOND</v>
      </c>
      <c r="S1515" t="str">
        <f>VLOOKUP($A1515, [1]FA21_Ridership!$1:$1048576,12, 0)</f>
        <v>CONTRA COSTA</v>
      </c>
      <c r="T1515">
        <f>VLOOKUP($A1515, [1]FA21_Ridership!$1:$1048576,13, 0)</f>
        <v>1</v>
      </c>
      <c r="U1515">
        <f t="shared" si="116"/>
        <v>171</v>
      </c>
      <c r="V1515" s="67">
        <f t="shared" si="120"/>
        <v>0.36299999999999999</v>
      </c>
      <c r="W1515">
        <v>0.88406700000000005</v>
      </c>
      <c r="X1515" s="67">
        <f t="shared" si="117"/>
        <v>0.74</v>
      </c>
      <c r="Y1515">
        <v>0.178171</v>
      </c>
      <c r="Z1515" s="67">
        <f t="shared" si="118"/>
        <v>0.433</v>
      </c>
      <c r="AA1515">
        <f>VLOOKUP($C1515,[1]Disability!$1:$1048576,5,FALSE)</f>
        <v>0</v>
      </c>
      <c r="AB1515" s="67">
        <f t="shared" si="119"/>
        <v>0</v>
      </c>
      <c r="AC1515" t="e">
        <f>VLOOKUP($A1515,#REF!,9,FALSE)</f>
        <v>#REF!</v>
      </c>
    </row>
    <row r="1516" spans="1:29">
      <c r="A1516">
        <v>50934</v>
      </c>
      <c r="B1516">
        <v>1515</v>
      </c>
      <c r="C1516">
        <v>9901980</v>
      </c>
      <c r="D1516" t="s">
        <v>4235</v>
      </c>
      <c r="E1516" t="s">
        <v>4236</v>
      </c>
      <c r="G1516" t="e">
        <f>VLOOKUP($H1516,[1]BRT!$1:$1048576,1,0)</f>
        <v>#N/A</v>
      </c>
      <c r="H1516" t="s">
        <v>5406</v>
      </c>
      <c r="I1516">
        <v>37.96049</v>
      </c>
      <c r="J1516">
        <v>-122.346442</v>
      </c>
      <c r="K1516">
        <v>737</v>
      </c>
      <c r="L1516">
        <v>43</v>
      </c>
      <c r="M1516">
        <v>1.395348837</v>
      </c>
      <c r="N1516">
        <v>3</v>
      </c>
      <c r="O1516">
        <v>1</v>
      </c>
      <c r="P1516">
        <v>4</v>
      </c>
      <c r="Q1516" t="e">
        <f>VLOOKUP($A1516,'[1]SheltersALL_2.17.22'!$1:$1048576,6,0)</f>
        <v>#N/A</v>
      </c>
      <c r="R1516" t="str">
        <f>VLOOKUP($A1516, [1]FA21_Ridership!$1:$1048576,11, 0)</f>
        <v>SAN PABLO</v>
      </c>
      <c r="S1516" t="str">
        <f>VLOOKUP($A1516, [1]FA21_Ridership!$1:$1048576,12, 0)</f>
        <v>CONTRA COSTA</v>
      </c>
      <c r="T1516">
        <f>VLOOKUP($A1516, [1]FA21_Ridership!$1:$1048576,13, 0)</f>
        <v>1</v>
      </c>
      <c r="U1516">
        <f t="shared" si="116"/>
        <v>172</v>
      </c>
      <c r="V1516" s="67">
        <f t="shared" si="120"/>
        <v>0.36399999999999999</v>
      </c>
      <c r="W1516">
        <v>0.966472</v>
      </c>
      <c r="X1516" s="67">
        <f t="shared" si="117"/>
        <v>0.93700000000000006</v>
      </c>
      <c r="Y1516">
        <v>0.29643399999999998</v>
      </c>
      <c r="Z1516" s="67">
        <f t="shared" si="118"/>
        <v>0.63100000000000001</v>
      </c>
      <c r="AA1516">
        <f>VLOOKUP($C1516,[1]Disability!$1:$1048576,5,FALSE)</f>
        <v>2</v>
      </c>
      <c r="AB1516" s="67">
        <f t="shared" si="119"/>
        <v>0.91600000000000004</v>
      </c>
      <c r="AC1516" t="e">
        <f>VLOOKUP($A1516,#REF!,9,FALSE)</f>
        <v>#REF!</v>
      </c>
    </row>
    <row r="1517" spans="1:29">
      <c r="A1517">
        <v>56033</v>
      </c>
      <c r="B1517">
        <v>1516</v>
      </c>
      <c r="C1517">
        <v>1600050</v>
      </c>
      <c r="D1517" t="s">
        <v>4235</v>
      </c>
      <c r="E1517" t="s">
        <v>4236</v>
      </c>
      <c r="G1517" t="e">
        <f>VLOOKUP($H1517,[1]BRT!$1:$1048576,1,0)</f>
        <v>#N/A</v>
      </c>
      <c r="H1517" t="s">
        <v>5407</v>
      </c>
      <c r="I1517">
        <v>37.958776999999998</v>
      </c>
      <c r="J1517">
        <v>-122.347032</v>
      </c>
      <c r="K1517">
        <v>737</v>
      </c>
      <c r="L1517">
        <v>43</v>
      </c>
      <c r="M1517">
        <v>1.395348837</v>
      </c>
      <c r="N1517">
        <v>3</v>
      </c>
      <c r="O1517">
        <v>1</v>
      </c>
      <c r="P1517">
        <v>4</v>
      </c>
      <c r="Q1517" t="e">
        <f>VLOOKUP($A1517,'[1]SheltersALL_2.17.22'!$1:$1048576,6,0)</f>
        <v>#N/A</v>
      </c>
      <c r="R1517" t="str">
        <f>VLOOKUP($A1517, [1]FA21_Ridership!$1:$1048576,11, 0)</f>
        <v>SAN PABLO</v>
      </c>
      <c r="S1517" t="str">
        <f>VLOOKUP($A1517, [1]FA21_Ridership!$1:$1048576,12, 0)</f>
        <v>CONTRA COSTA</v>
      </c>
      <c r="T1517">
        <f>VLOOKUP($A1517, [1]FA21_Ridership!$1:$1048576,13, 0)</f>
        <v>1</v>
      </c>
      <c r="U1517">
        <f t="shared" si="116"/>
        <v>172</v>
      </c>
      <c r="V1517" s="67">
        <f t="shared" si="120"/>
        <v>0.36399999999999999</v>
      </c>
      <c r="W1517">
        <v>0.966472</v>
      </c>
      <c r="X1517" s="67">
        <f t="shared" si="117"/>
        <v>0.93700000000000006</v>
      </c>
      <c r="Y1517">
        <v>0.29643399999999998</v>
      </c>
      <c r="Z1517" s="67">
        <f t="shared" si="118"/>
        <v>0.63100000000000001</v>
      </c>
      <c r="AA1517">
        <f>VLOOKUP($C1517,[1]Disability!$1:$1048576,5,FALSE)</f>
        <v>0</v>
      </c>
      <c r="AB1517" s="67">
        <f t="shared" si="119"/>
        <v>0</v>
      </c>
      <c r="AC1517" t="e">
        <f>VLOOKUP($A1517,#REF!,9,FALSE)</f>
        <v>#REF!</v>
      </c>
    </row>
    <row r="1518" spans="1:29">
      <c r="A1518">
        <v>58911</v>
      </c>
      <c r="B1518">
        <v>1517</v>
      </c>
      <c r="C1518">
        <v>1300190</v>
      </c>
      <c r="D1518" t="s">
        <v>4235</v>
      </c>
      <c r="E1518" t="s">
        <v>4236</v>
      </c>
      <c r="G1518" t="e">
        <f>VLOOKUP($H1518,[1]BRT!$1:$1048576,1,0)</f>
        <v>#N/A</v>
      </c>
      <c r="H1518" t="s">
        <v>5408</v>
      </c>
      <c r="I1518">
        <v>37.934896999999999</v>
      </c>
      <c r="J1518">
        <v>-122.34866700000001</v>
      </c>
      <c r="K1518">
        <v>1249</v>
      </c>
      <c r="L1518">
        <v>43</v>
      </c>
      <c r="M1518">
        <v>1.395348837</v>
      </c>
      <c r="N1518">
        <v>2</v>
      </c>
      <c r="O1518">
        <v>2</v>
      </c>
      <c r="P1518">
        <v>4</v>
      </c>
      <c r="Q1518" t="e">
        <f>VLOOKUP($A1518,'[1]SheltersALL_2.17.22'!$1:$1048576,6,0)</f>
        <v>#N/A</v>
      </c>
      <c r="R1518" t="str">
        <f>VLOOKUP($A1518, [1]FA21_Ridership!$1:$1048576,11, 0)</f>
        <v>RICHMOND</v>
      </c>
      <c r="S1518" t="str">
        <f>VLOOKUP($A1518, [1]FA21_Ridership!$1:$1048576,12, 0)</f>
        <v>CONTRA COSTA</v>
      </c>
      <c r="T1518">
        <f>VLOOKUP($A1518, [1]FA21_Ridership!$1:$1048576,13, 0)</f>
        <v>1</v>
      </c>
      <c r="U1518">
        <f t="shared" si="116"/>
        <v>172</v>
      </c>
      <c r="V1518" s="67">
        <f t="shared" si="120"/>
        <v>0.36399999999999999</v>
      </c>
      <c r="W1518">
        <v>0.779582</v>
      </c>
      <c r="X1518" s="67">
        <f t="shared" si="117"/>
        <v>0.54300000000000004</v>
      </c>
      <c r="Y1518">
        <v>0.204176</v>
      </c>
      <c r="Z1518" s="67">
        <f t="shared" si="118"/>
        <v>0.48399999999999999</v>
      </c>
      <c r="AA1518">
        <f>VLOOKUP($C1518,[1]Disability!$1:$1048576,5,FALSE)</f>
        <v>1</v>
      </c>
      <c r="AB1518" s="67">
        <f t="shared" si="119"/>
        <v>0.72499999999999998</v>
      </c>
      <c r="AC1518" t="e">
        <f>VLOOKUP($A1518,#REF!,9,FALSE)</f>
        <v>#REF!</v>
      </c>
    </row>
    <row r="1519" spans="1:29">
      <c r="A1519">
        <v>54288</v>
      </c>
      <c r="B1519">
        <v>1518</v>
      </c>
      <c r="C1519">
        <v>1018370</v>
      </c>
      <c r="D1519" t="s">
        <v>4235</v>
      </c>
      <c r="E1519" t="s">
        <v>4236</v>
      </c>
      <c r="G1519" t="e">
        <f>VLOOKUP($H1519,[1]BRT!$1:$1048576,1,0)</f>
        <v>#N/A</v>
      </c>
      <c r="H1519" t="s">
        <v>5248</v>
      </c>
      <c r="I1519">
        <v>37.844861000000002</v>
      </c>
      <c r="J1519">
        <v>-122.28421899999999</v>
      </c>
      <c r="K1519">
        <v>1400</v>
      </c>
      <c r="L1519">
        <v>21.6</v>
      </c>
      <c r="M1519">
        <v>2.7777777779999999</v>
      </c>
      <c r="N1519">
        <v>1</v>
      </c>
      <c r="O1519">
        <v>7</v>
      </c>
      <c r="P1519">
        <v>8</v>
      </c>
      <c r="Q1519" t="e">
        <f>VLOOKUP($A1519,'[1]SheltersALL_2.17.22'!$1:$1048576,6,0)</f>
        <v>#N/A</v>
      </c>
      <c r="R1519" t="str">
        <f>VLOOKUP($A1519, [1]FA21_Ridership!$1:$1048576,11, 0)</f>
        <v>OAKLAND</v>
      </c>
      <c r="S1519" t="str">
        <f>VLOOKUP($A1519, [1]FA21_Ridership!$1:$1048576,12, 0)</f>
        <v>ALAMEDA</v>
      </c>
      <c r="T1519">
        <f>VLOOKUP($A1519, [1]FA21_Ridership!$1:$1048576,13, 0)</f>
        <v>2</v>
      </c>
      <c r="U1519">
        <f t="shared" si="116"/>
        <v>172.8</v>
      </c>
      <c r="V1519" s="67">
        <f t="shared" si="120"/>
        <v>0.36399999999999999</v>
      </c>
      <c r="W1519">
        <v>0.67639300000000002</v>
      </c>
      <c r="X1519" s="67">
        <f t="shared" si="117"/>
        <v>0.36699999999999999</v>
      </c>
      <c r="Y1519">
        <v>0.43501299999999998</v>
      </c>
      <c r="Z1519" s="67">
        <f t="shared" si="118"/>
        <v>0.80100000000000005</v>
      </c>
      <c r="AA1519">
        <f>VLOOKUP($C1519,[1]Disability!$1:$1048576,5,FALSE)</f>
        <v>0</v>
      </c>
      <c r="AB1519" s="67">
        <f t="shared" si="119"/>
        <v>0</v>
      </c>
      <c r="AC1519" t="e">
        <f>VLOOKUP($A1519,#REF!,9,FALSE)</f>
        <v>#REF!</v>
      </c>
    </row>
    <row r="1520" spans="1:29">
      <c r="A1520">
        <v>53399</v>
      </c>
      <c r="B1520">
        <v>1519</v>
      </c>
      <c r="C1520">
        <v>1014320</v>
      </c>
      <c r="D1520" t="s">
        <v>4235</v>
      </c>
      <c r="E1520" t="s">
        <v>4236</v>
      </c>
      <c r="G1520" t="e">
        <f>VLOOKUP($H1520,[1]BRT!$1:$1048576,1,0)</f>
        <v>#N/A</v>
      </c>
      <c r="H1520" t="s">
        <v>5409</v>
      </c>
      <c r="I1520">
        <v>37.758009000000001</v>
      </c>
      <c r="J1520">
        <v>-122.16212899999999</v>
      </c>
      <c r="K1520">
        <v>1164</v>
      </c>
      <c r="L1520">
        <v>17.3</v>
      </c>
      <c r="M1520">
        <v>3.4682080919999998</v>
      </c>
      <c r="N1520">
        <v>6</v>
      </c>
      <c r="O1520">
        <v>4</v>
      </c>
      <c r="P1520">
        <v>10</v>
      </c>
      <c r="Q1520" t="e">
        <f>VLOOKUP($A1520,'[1]SheltersALL_2.17.22'!$1:$1048576,6,0)</f>
        <v>#N/A</v>
      </c>
      <c r="R1520" t="str">
        <f>VLOOKUP($A1520, [1]FA21_Ridership!$1:$1048576,11, 0)</f>
        <v>OAKLAND</v>
      </c>
      <c r="S1520" t="str">
        <f>VLOOKUP($A1520, [1]FA21_Ridership!$1:$1048576,12, 0)</f>
        <v>ALAMEDA</v>
      </c>
      <c r="T1520">
        <f>VLOOKUP($A1520, [1]FA21_Ridership!$1:$1048576,13, 0)</f>
        <v>3</v>
      </c>
      <c r="U1520">
        <f t="shared" si="116"/>
        <v>173</v>
      </c>
      <c r="V1520" s="67">
        <f t="shared" si="120"/>
        <v>0.36399999999999999</v>
      </c>
      <c r="W1520">
        <v>0.83442300000000003</v>
      </c>
      <c r="X1520" s="67">
        <f t="shared" si="117"/>
        <v>0.63300000000000001</v>
      </c>
      <c r="Y1520">
        <v>0.31897500000000001</v>
      </c>
      <c r="Z1520" s="67">
        <f t="shared" si="118"/>
        <v>0.65400000000000003</v>
      </c>
      <c r="AA1520">
        <f>VLOOKUP($C1520,[1]Disability!$1:$1048576,5,FALSE)</f>
        <v>1</v>
      </c>
      <c r="AB1520" s="67">
        <f t="shared" si="119"/>
        <v>0.72499999999999998</v>
      </c>
      <c r="AC1520" t="e">
        <f>VLOOKUP($A1520,#REF!,9,FALSE)</f>
        <v>#REF!</v>
      </c>
    </row>
    <row r="1521" spans="1:29">
      <c r="A1521">
        <v>52700</v>
      </c>
      <c r="B1521">
        <v>1520</v>
      </c>
      <c r="C1521">
        <v>200220</v>
      </c>
      <c r="D1521" t="s">
        <v>4235</v>
      </c>
      <c r="E1521" t="s">
        <v>4236</v>
      </c>
      <c r="G1521" t="e">
        <f>VLOOKUP($H1521,[1]BRT!$1:$1048576,1,0)</f>
        <v>#N/A</v>
      </c>
      <c r="H1521" t="s">
        <v>5410</v>
      </c>
      <c r="I1521">
        <v>37.895812999999997</v>
      </c>
      <c r="J1521">
        <v>-122.308122</v>
      </c>
      <c r="K1521">
        <v>58</v>
      </c>
      <c r="L1521">
        <v>58</v>
      </c>
      <c r="M1521">
        <v>1.0344827590000001</v>
      </c>
      <c r="N1521">
        <v>3</v>
      </c>
      <c r="O1521">
        <v>0</v>
      </c>
      <c r="P1521">
        <v>3</v>
      </c>
      <c r="Q1521" t="e">
        <f>VLOOKUP($A1521,'[1]SheltersALL_2.17.22'!$1:$1048576,6,0)</f>
        <v>#N/A</v>
      </c>
      <c r="R1521" t="str">
        <f>VLOOKUP($A1521, [1]FA21_Ridership!$1:$1048576,11, 0)</f>
        <v>ALBANY</v>
      </c>
      <c r="S1521" t="str">
        <f>VLOOKUP($A1521, [1]FA21_Ridership!$1:$1048576,12, 0)</f>
        <v>ALAMEDA</v>
      </c>
      <c r="T1521">
        <f>VLOOKUP($A1521, [1]FA21_Ridership!$1:$1048576,13, 0)</f>
        <v>1</v>
      </c>
      <c r="U1521">
        <f t="shared" si="116"/>
        <v>174</v>
      </c>
      <c r="V1521" s="67">
        <f t="shared" si="120"/>
        <v>0.36499999999999999</v>
      </c>
      <c r="W1521">
        <v>0.61529299999999998</v>
      </c>
      <c r="X1521" s="67">
        <f t="shared" si="117"/>
        <v>0.308</v>
      </c>
      <c r="Y1521">
        <v>4.7789999999999999E-2</v>
      </c>
      <c r="Z1521" s="67">
        <f t="shared" si="118"/>
        <v>6.3E-2</v>
      </c>
      <c r="AA1521">
        <f>VLOOKUP($C1521,[1]Disability!$1:$1048576,5,FALSE)</f>
        <v>0</v>
      </c>
      <c r="AB1521" s="67">
        <f t="shared" si="119"/>
        <v>0</v>
      </c>
      <c r="AC1521" t="e">
        <f>VLOOKUP($A1521,#REF!,9,FALSE)</f>
        <v>#REF!</v>
      </c>
    </row>
    <row r="1522" spans="1:29">
      <c r="A1522">
        <v>53787</v>
      </c>
      <c r="B1522">
        <v>1521</v>
      </c>
      <c r="C1522">
        <v>706220</v>
      </c>
      <c r="D1522" t="s">
        <v>4235</v>
      </c>
      <c r="E1522" t="s">
        <v>4236</v>
      </c>
      <c r="G1522" t="e">
        <f>VLOOKUP($H1522,[1]BRT!$1:$1048576,1,0)</f>
        <v>#N/A</v>
      </c>
      <c r="H1522" t="s">
        <v>5411</v>
      </c>
      <c r="I1522">
        <v>37.559105000000002</v>
      </c>
      <c r="J1522">
        <v>-121.971765</v>
      </c>
      <c r="K1522">
        <v>881</v>
      </c>
      <c r="L1522">
        <v>29</v>
      </c>
      <c r="M1522">
        <v>2.0689655170000001</v>
      </c>
      <c r="N1522">
        <v>2</v>
      </c>
      <c r="O1522">
        <v>4</v>
      </c>
      <c r="P1522">
        <v>6</v>
      </c>
      <c r="Q1522" t="e">
        <f>VLOOKUP($A1522,'[1]SheltersALL_2.17.22'!$1:$1048576,6,0)</f>
        <v>#N/A</v>
      </c>
      <c r="R1522" t="str">
        <f>VLOOKUP($A1522, [1]FA21_Ridership!$1:$1048576,11, 0)</f>
        <v>FREMONT</v>
      </c>
      <c r="S1522" t="str">
        <f>VLOOKUP($A1522, [1]FA21_Ridership!$1:$1048576,12, 0)</f>
        <v>ALAMEDA</v>
      </c>
      <c r="T1522">
        <f>VLOOKUP($A1522, [1]FA21_Ridership!$1:$1048576,13, 0)</f>
        <v>5</v>
      </c>
      <c r="U1522">
        <f t="shared" si="116"/>
        <v>174</v>
      </c>
      <c r="V1522" s="67">
        <f t="shared" si="120"/>
        <v>0.36499999999999999</v>
      </c>
      <c r="W1522">
        <v>0.92372900000000002</v>
      </c>
      <c r="X1522" s="67">
        <f t="shared" si="117"/>
        <v>0.82</v>
      </c>
      <c r="Y1522">
        <v>4.4255999999999997E-2</v>
      </c>
      <c r="Z1522" s="67">
        <f t="shared" si="118"/>
        <v>5.3999999999999999E-2</v>
      </c>
      <c r="AA1522">
        <f>VLOOKUP($C1522,[1]Disability!$1:$1048576,5,FALSE)</f>
        <v>0</v>
      </c>
      <c r="AB1522" s="67">
        <f t="shared" si="119"/>
        <v>0</v>
      </c>
      <c r="AC1522" t="e">
        <f>VLOOKUP($A1522,#REF!,9,FALSE)</f>
        <v>#REF!</v>
      </c>
    </row>
    <row r="1523" spans="1:29">
      <c r="A1523">
        <v>59859</v>
      </c>
      <c r="B1523">
        <v>1522</v>
      </c>
      <c r="C1523">
        <v>1007140</v>
      </c>
      <c r="D1523" t="s">
        <v>4235</v>
      </c>
      <c r="E1523" t="s">
        <v>4236</v>
      </c>
      <c r="G1523" t="e">
        <f>VLOOKUP($H1523,[1]BRT!$1:$1048576,1,0)</f>
        <v>#N/A</v>
      </c>
      <c r="H1523" t="s">
        <v>5412</v>
      </c>
      <c r="I1523">
        <v>37.880352000000002</v>
      </c>
      <c r="J1523">
        <v>-122.24673799999999</v>
      </c>
      <c r="K1523">
        <v>666</v>
      </c>
      <c r="L1523">
        <v>58</v>
      </c>
      <c r="M1523">
        <v>1.0344827590000001</v>
      </c>
      <c r="N1523">
        <v>1</v>
      </c>
      <c r="O1523">
        <v>2</v>
      </c>
      <c r="P1523">
        <v>3</v>
      </c>
      <c r="Q1523" t="e">
        <f>VLOOKUP($A1523,'[1]SheltersALL_2.17.22'!$1:$1048576,6,0)</f>
        <v>#N/A</v>
      </c>
      <c r="R1523" t="str">
        <f>VLOOKUP($A1523, [1]FA21_Ridership!$1:$1048576,11, 0)</f>
        <v>OAKLAND</v>
      </c>
      <c r="S1523" t="str">
        <f>VLOOKUP($A1523, [1]FA21_Ridership!$1:$1048576,12, 0)</f>
        <v>ALAMEDA</v>
      </c>
      <c r="T1523">
        <f>VLOOKUP($A1523, [1]FA21_Ridership!$1:$1048576,13, 0)</f>
        <v>2</v>
      </c>
      <c r="U1523">
        <f t="shared" si="116"/>
        <v>174</v>
      </c>
      <c r="V1523" s="67">
        <f t="shared" si="120"/>
        <v>0.36499999999999999</v>
      </c>
      <c r="W1523">
        <v>0.61361500000000002</v>
      </c>
      <c r="X1523" s="67">
        <f t="shared" si="117"/>
        <v>0.29899999999999999</v>
      </c>
      <c r="Y1523">
        <v>6.8492999999999998E-2</v>
      </c>
      <c r="Z1523" s="67">
        <f t="shared" si="118"/>
        <v>0.125</v>
      </c>
      <c r="AA1523">
        <f>VLOOKUP($C1523,[1]Disability!$1:$1048576,5,FALSE)</f>
        <v>0</v>
      </c>
      <c r="AB1523" s="67">
        <f t="shared" si="119"/>
        <v>0</v>
      </c>
      <c r="AC1523" t="e">
        <f>VLOOKUP($A1523,#REF!,9,FALSE)</f>
        <v>#REF!</v>
      </c>
    </row>
    <row r="1524" spans="1:29">
      <c r="A1524">
        <v>56790</v>
      </c>
      <c r="B1524">
        <v>1523</v>
      </c>
      <c r="C1524">
        <v>1303730</v>
      </c>
      <c r="D1524" t="s">
        <v>4235</v>
      </c>
      <c r="E1524" t="s">
        <v>4236</v>
      </c>
      <c r="G1524" t="e">
        <f>VLOOKUP($H1524,[1]BRT!$1:$1048576,1,0)</f>
        <v>#N/A</v>
      </c>
      <c r="H1524" t="s">
        <v>5413</v>
      </c>
      <c r="I1524">
        <v>37.975113</v>
      </c>
      <c r="J1524">
        <v>-122.32867400000001</v>
      </c>
      <c r="K1524">
        <v>961</v>
      </c>
      <c r="L1524">
        <v>29</v>
      </c>
      <c r="M1524">
        <v>2.0689655170000001</v>
      </c>
      <c r="N1524">
        <v>1</v>
      </c>
      <c r="O1524">
        <v>5</v>
      </c>
      <c r="P1524">
        <v>6</v>
      </c>
      <c r="Q1524" t="e">
        <f>VLOOKUP($A1524,'[1]SheltersALL_2.17.22'!$1:$1048576,6,0)</f>
        <v>#N/A</v>
      </c>
      <c r="R1524" t="str">
        <f>VLOOKUP($A1524, [1]FA21_Ridership!$1:$1048576,11, 0)</f>
        <v>RICHMOND</v>
      </c>
      <c r="S1524" t="str">
        <f>VLOOKUP($A1524, [1]FA21_Ridership!$1:$1048576,12, 0)</f>
        <v>CONTRA COSTA</v>
      </c>
      <c r="T1524">
        <f>VLOOKUP($A1524, [1]FA21_Ridership!$1:$1048576,13, 0)</f>
        <v>1</v>
      </c>
      <c r="U1524">
        <f t="shared" si="116"/>
        <v>174</v>
      </c>
      <c r="V1524" s="67">
        <f t="shared" si="120"/>
        <v>0.36499999999999999</v>
      </c>
      <c r="W1524">
        <v>0.96425400000000006</v>
      </c>
      <c r="X1524" s="67">
        <f t="shared" si="117"/>
        <v>0.93300000000000005</v>
      </c>
      <c r="Y1524">
        <v>0.22838900000000001</v>
      </c>
      <c r="Z1524" s="67">
        <f t="shared" si="118"/>
        <v>0.52</v>
      </c>
      <c r="AA1524">
        <f>VLOOKUP($C1524,[1]Disability!$1:$1048576,5,FALSE)</f>
        <v>0</v>
      </c>
      <c r="AB1524" s="67">
        <f t="shared" si="119"/>
        <v>0</v>
      </c>
      <c r="AC1524" t="e">
        <f>VLOOKUP($A1524,#REF!,9,FALSE)</f>
        <v>#REF!</v>
      </c>
    </row>
    <row r="1525" spans="1:29">
      <c r="A1525">
        <v>52860</v>
      </c>
      <c r="B1525">
        <v>1524</v>
      </c>
      <c r="C1525">
        <v>802840</v>
      </c>
      <c r="D1525" t="s">
        <v>4235</v>
      </c>
      <c r="E1525" t="s">
        <v>4236</v>
      </c>
      <c r="G1525" t="e">
        <f>VLOOKUP($H1525,[1]BRT!$1:$1048576,1,0)</f>
        <v>#N/A</v>
      </c>
      <c r="H1525" t="s">
        <v>5414</v>
      </c>
      <c r="I1525">
        <v>37.633411000000002</v>
      </c>
      <c r="J1525">
        <v>-122.11098699999999</v>
      </c>
      <c r="K1525">
        <v>1085</v>
      </c>
      <c r="L1525">
        <v>35</v>
      </c>
      <c r="M1525">
        <v>1.7142857140000001</v>
      </c>
      <c r="N1525">
        <v>3</v>
      </c>
      <c r="O1525">
        <v>2</v>
      </c>
      <c r="P1525">
        <v>5</v>
      </c>
      <c r="Q1525" t="e">
        <f>VLOOKUP($A1525,'[1]SheltersALL_2.17.22'!$1:$1048576,6,0)</f>
        <v>#N/A</v>
      </c>
      <c r="R1525" t="str">
        <f>VLOOKUP($A1525, [1]FA21_Ridership!$1:$1048576,11, 0)</f>
        <v>HAYWARD</v>
      </c>
      <c r="S1525" t="str">
        <f>VLOOKUP($A1525, [1]FA21_Ridership!$1:$1048576,12, 0)</f>
        <v>ALAMEDA</v>
      </c>
      <c r="T1525">
        <f>VLOOKUP($A1525, [1]FA21_Ridership!$1:$1048576,13, 0)</f>
        <v>5</v>
      </c>
      <c r="U1525">
        <f t="shared" si="116"/>
        <v>175</v>
      </c>
      <c r="V1525" s="67">
        <f t="shared" si="120"/>
        <v>0.36599999999999999</v>
      </c>
      <c r="W1525">
        <v>0.84332499999999999</v>
      </c>
      <c r="X1525" s="67">
        <f t="shared" si="117"/>
        <v>0.65</v>
      </c>
      <c r="Y1525">
        <v>4.8722000000000001E-2</v>
      </c>
      <c r="Z1525" s="67">
        <f t="shared" si="118"/>
        <v>6.7000000000000004E-2</v>
      </c>
      <c r="AA1525">
        <f>VLOOKUP($C1525,[1]Disability!$1:$1048576,5,FALSE)</f>
        <v>0</v>
      </c>
      <c r="AB1525" s="67">
        <f t="shared" si="119"/>
        <v>0</v>
      </c>
      <c r="AC1525" t="e">
        <f>VLOOKUP($A1525,#REF!,9,FALSE)</f>
        <v>#REF!</v>
      </c>
    </row>
    <row r="1526" spans="1:29">
      <c r="A1526">
        <v>51310</v>
      </c>
      <c r="B1526">
        <v>1525</v>
      </c>
      <c r="C1526">
        <v>803080</v>
      </c>
      <c r="D1526" t="s">
        <v>4235</v>
      </c>
      <c r="E1526" t="s">
        <v>4236</v>
      </c>
      <c r="G1526" t="e">
        <f>VLOOKUP($H1526,[1]BRT!$1:$1048576,1,0)</f>
        <v>#N/A</v>
      </c>
      <c r="H1526" t="s">
        <v>5415</v>
      </c>
      <c r="I1526">
        <v>37.656419999999997</v>
      </c>
      <c r="J1526">
        <v>-122.134002</v>
      </c>
      <c r="K1526">
        <v>1085</v>
      </c>
      <c r="L1526">
        <v>35</v>
      </c>
      <c r="M1526">
        <v>1.7142857140000001</v>
      </c>
      <c r="N1526">
        <v>2</v>
      </c>
      <c r="O1526">
        <v>3</v>
      </c>
      <c r="P1526">
        <v>5</v>
      </c>
      <c r="Q1526" t="e">
        <f>VLOOKUP($A1526,'[1]SheltersALL_2.17.22'!$1:$1048576,6,0)</f>
        <v>#N/A</v>
      </c>
      <c r="R1526" t="str">
        <f>VLOOKUP($A1526, [1]FA21_Ridership!$1:$1048576,11, 0)</f>
        <v>HAYWARD</v>
      </c>
      <c r="S1526" t="str">
        <f>VLOOKUP($A1526, [1]FA21_Ridership!$1:$1048576,12, 0)</f>
        <v>ALAMEDA</v>
      </c>
      <c r="T1526">
        <f>VLOOKUP($A1526, [1]FA21_Ridership!$1:$1048576,13, 0)</f>
        <v>5</v>
      </c>
      <c r="U1526">
        <f t="shared" si="116"/>
        <v>175</v>
      </c>
      <c r="V1526" s="67">
        <f t="shared" si="120"/>
        <v>0.36599999999999999</v>
      </c>
      <c r="W1526">
        <v>0.84332499999999999</v>
      </c>
      <c r="X1526" s="67">
        <f t="shared" si="117"/>
        <v>0.65</v>
      </c>
      <c r="Y1526">
        <v>4.8722000000000001E-2</v>
      </c>
      <c r="Z1526" s="67">
        <f t="shared" si="118"/>
        <v>6.7000000000000004E-2</v>
      </c>
      <c r="AA1526">
        <f>VLOOKUP($C1526,[1]Disability!$1:$1048576,5,FALSE)</f>
        <v>0</v>
      </c>
      <c r="AB1526" s="67">
        <f t="shared" si="119"/>
        <v>0</v>
      </c>
      <c r="AC1526" t="e">
        <f>VLOOKUP($A1526,#REF!,9,FALSE)</f>
        <v>#REF!</v>
      </c>
    </row>
    <row r="1527" spans="1:29">
      <c r="A1527">
        <v>56457</v>
      </c>
      <c r="B1527">
        <v>1526</v>
      </c>
      <c r="C1527">
        <v>803030</v>
      </c>
      <c r="D1527" t="s">
        <v>4235</v>
      </c>
      <c r="E1527" t="s">
        <v>4236</v>
      </c>
      <c r="G1527" t="e">
        <f>VLOOKUP($H1527,[1]BRT!$1:$1048576,1,0)</f>
        <v>#N/A</v>
      </c>
      <c r="H1527" t="s">
        <v>5416</v>
      </c>
      <c r="I1527">
        <v>37.654798999999997</v>
      </c>
      <c r="J1527">
        <v>-122.13399099999999</v>
      </c>
      <c r="K1527">
        <v>1085</v>
      </c>
      <c r="L1527">
        <v>35</v>
      </c>
      <c r="M1527">
        <v>1.7142857140000001</v>
      </c>
      <c r="N1527">
        <v>2</v>
      </c>
      <c r="O1527">
        <v>3</v>
      </c>
      <c r="P1527">
        <v>5</v>
      </c>
      <c r="Q1527" t="e">
        <f>VLOOKUP($A1527,'[1]SheltersALL_2.17.22'!$1:$1048576,6,0)</f>
        <v>#N/A</v>
      </c>
      <c r="R1527" t="str">
        <f>VLOOKUP($A1527, [1]FA21_Ridership!$1:$1048576,11, 0)</f>
        <v>HAYWARD</v>
      </c>
      <c r="S1527" t="str">
        <f>VLOOKUP($A1527, [1]FA21_Ridership!$1:$1048576,12, 0)</f>
        <v>ALAMEDA</v>
      </c>
      <c r="T1527">
        <f>VLOOKUP($A1527, [1]FA21_Ridership!$1:$1048576,13, 0)</f>
        <v>5</v>
      </c>
      <c r="U1527">
        <f t="shared" si="116"/>
        <v>175</v>
      </c>
      <c r="V1527" s="67">
        <f t="shared" si="120"/>
        <v>0.36599999999999999</v>
      </c>
      <c r="W1527">
        <v>0.84332499999999999</v>
      </c>
      <c r="X1527" s="67">
        <f t="shared" si="117"/>
        <v>0.65</v>
      </c>
      <c r="Y1527">
        <v>4.8722000000000001E-2</v>
      </c>
      <c r="Z1527" s="67">
        <f t="shared" si="118"/>
        <v>6.7000000000000004E-2</v>
      </c>
      <c r="AA1527">
        <f>VLOOKUP($C1527,[1]Disability!$1:$1048576,5,FALSE)</f>
        <v>0</v>
      </c>
      <c r="AB1527" s="67">
        <f t="shared" si="119"/>
        <v>0</v>
      </c>
      <c r="AC1527" t="e">
        <f>VLOOKUP($A1527,#REF!,9,FALSE)</f>
        <v>#REF!</v>
      </c>
    </row>
    <row r="1528" spans="1:29">
      <c r="A1528">
        <v>52869</v>
      </c>
      <c r="B1528">
        <v>1527</v>
      </c>
      <c r="C1528">
        <v>804030</v>
      </c>
      <c r="D1528" t="s">
        <v>4235</v>
      </c>
      <c r="E1528" t="s">
        <v>4236</v>
      </c>
      <c r="G1528" t="e">
        <f>VLOOKUP($H1528,[1]BRT!$1:$1048576,1,0)</f>
        <v>#N/A</v>
      </c>
      <c r="H1528" t="s">
        <v>5417</v>
      </c>
      <c r="I1528">
        <v>37.656337000000001</v>
      </c>
      <c r="J1528">
        <v>-122.125326</v>
      </c>
      <c r="K1528">
        <v>1190</v>
      </c>
      <c r="L1528">
        <v>35</v>
      </c>
      <c r="M1528">
        <v>1.7142857140000001</v>
      </c>
      <c r="N1528">
        <v>0</v>
      </c>
      <c r="O1528">
        <v>5</v>
      </c>
      <c r="P1528">
        <v>5</v>
      </c>
      <c r="Q1528" t="e">
        <f>VLOOKUP($A1528,'[1]SheltersALL_2.17.22'!$1:$1048576,6,0)</f>
        <v>#N/A</v>
      </c>
      <c r="R1528" t="str">
        <f>VLOOKUP($A1528, [1]FA21_Ridership!$1:$1048576,11, 0)</f>
        <v>HAYWARD</v>
      </c>
      <c r="S1528" t="str">
        <f>VLOOKUP($A1528, [1]FA21_Ridership!$1:$1048576,12, 0)</f>
        <v>ALAMEDA</v>
      </c>
      <c r="T1528">
        <f>VLOOKUP($A1528, [1]FA21_Ridership!$1:$1048576,13, 0)</f>
        <v>5</v>
      </c>
      <c r="U1528">
        <f t="shared" si="116"/>
        <v>175</v>
      </c>
      <c r="V1528" s="67">
        <f t="shared" si="120"/>
        <v>0.36599999999999999</v>
      </c>
      <c r="W1528">
        <v>0.84332499999999999</v>
      </c>
      <c r="X1528" s="67">
        <f t="shared" si="117"/>
        <v>0.65</v>
      </c>
      <c r="Y1528">
        <v>4.8722000000000001E-2</v>
      </c>
      <c r="Z1528" s="67">
        <f t="shared" si="118"/>
        <v>6.7000000000000004E-2</v>
      </c>
      <c r="AA1528">
        <f>VLOOKUP($C1528,[1]Disability!$1:$1048576,5,FALSE)</f>
        <v>0</v>
      </c>
      <c r="AB1528" s="67">
        <f t="shared" si="119"/>
        <v>0</v>
      </c>
      <c r="AC1528" t="e">
        <f>VLOOKUP($A1528,#REF!,9,FALSE)</f>
        <v>#REF!</v>
      </c>
    </row>
    <row r="1529" spans="1:29">
      <c r="A1529">
        <v>52665</v>
      </c>
      <c r="B1529">
        <v>1528</v>
      </c>
      <c r="C1529">
        <v>100200</v>
      </c>
      <c r="D1529" t="s">
        <v>4235</v>
      </c>
      <c r="E1529" t="s">
        <v>4236</v>
      </c>
      <c r="G1529" t="e">
        <f>VLOOKUP($H1529,[1]BRT!$1:$1048576,1,0)</f>
        <v>#N/A</v>
      </c>
      <c r="H1529" t="s">
        <v>5418</v>
      </c>
      <c r="I1529">
        <v>37.779888</v>
      </c>
      <c r="J1529">
        <v>-122.290773</v>
      </c>
      <c r="K1529">
        <v>967</v>
      </c>
      <c r="L1529">
        <v>88</v>
      </c>
      <c r="M1529">
        <v>0.68181818199999999</v>
      </c>
      <c r="N1529">
        <v>1</v>
      </c>
      <c r="O1529">
        <v>1</v>
      </c>
      <c r="P1529">
        <v>2</v>
      </c>
      <c r="Q1529" t="e">
        <f>VLOOKUP($A1529,'[1]SheltersALL_2.17.22'!$1:$1048576,6,0)</f>
        <v>#N/A</v>
      </c>
      <c r="R1529" t="str">
        <f>VLOOKUP($A1529, [1]FA21_Ridership!$1:$1048576,11, 0)</f>
        <v>ALAMEDA</v>
      </c>
      <c r="S1529" t="str">
        <f>VLOOKUP($A1529, [1]FA21_Ridership!$1:$1048576,12, 0)</f>
        <v>ALAMEDA</v>
      </c>
      <c r="T1529">
        <f>VLOOKUP($A1529, [1]FA21_Ridership!$1:$1048576,13, 0)</f>
        <v>3</v>
      </c>
      <c r="U1529">
        <f t="shared" si="116"/>
        <v>176</v>
      </c>
      <c r="V1529" s="67">
        <f t="shared" si="120"/>
        <v>0.36699999999999999</v>
      </c>
      <c r="W1529">
        <v>0.62790699999999999</v>
      </c>
      <c r="X1529" s="67">
        <f t="shared" si="117"/>
        <v>0.32</v>
      </c>
      <c r="Y1529">
        <v>0.53333299999999995</v>
      </c>
      <c r="Z1529" s="67">
        <f t="shared" si="118"/>
        <v>0.89100000000000001</v>
      </c>
      <c r="AA1529">
        <f>VLOOKUP($C1529,[1]Disability!$1:$1048576,5,FALSE)</f>
        <v>0</v>
      </c>
      <c r="AB1529" s="67">
        <f t="shared" si="119"/>
        <v>0</v>
      </c>
      <c r="AC1529" t="e">
        <f>VLOOKUP($A1529,#REF!,9,FALSE)</f>
        <v>#REF!</v>
      </c>
    </row>
    <row r="1530" spans="1:29">
      <c r="A1530">
        <v>57717</v>
      </c>
      <c r="B1530">
        <v>1529</v>
      </c>
      <c r="C1530">
        <v>100210</v>
      </c>
      <c r="D1530" t="s">
        <v>4235</v>
      </c>
      <c r="E1530" t="s">
        <v>4236</v>
      </c>
      <c r="G1530" t="e">
        <f>VLOOKUP($H1530,[1]BRT!$1:$1048576,1,0)</f>
        <v>#N/A</v>
      </c>
      <c r="H1530" t="s">
        <v>5419</v>
      </c>
      <c r="I1530">
        <v>37.779862999999999</v>
      </c>
      <c r="J1530">
        <v>-122.284142</v>
      </c>
      <c r="K1530">
        <v>967</v>
      </c>
      <c r="L1530">
        <v>88</v>
      </c>
      <c r="M1530">
        <v>0.68181818199999999</v>
      </c>
      <c r="N1530">
        <v>1</v>
      </c>
      <c r="O1530">
        <v>1</v>
      </c>
      <c r="P1530">
        <v>2</v>
      </c>
      <c r="Q1530" t="e">
        <f>VLOOKUP($A1530,'[1]SheltersALL_2.17.22'!$1:$1048576,6,0)</f>
        <v>#N/A</v>
      </c>
      <c r="R1530" t="str">
        <f>VLOOKUP($A1530, [1]FA21_Ridership!$1:$1048576,11, 0)</f>
        <v>ALAMEDA</v>
      </c>
      <c r="S1530" t="str">
        <f>VLOOKUP($A1530, [1]FA21_Ridership!$1:$1048576,12, 0)</f>
        <v>ALAMEDA</v>
      </c>
      <c r="T1530">
        <f>VLOOKUP($A1530, [1]FA21_Ridership!$1:$1048576,13, 0)</f>
        <v>3</v>
      </c>
      <c r="U1530">
        <f t="shared" si="116"/>
        <v>176</v>
      </c>
      <c r="V1530" s="67">
        <f t="shared" si="120"/>
        <v>0.36699999999999999</v>
      </c>
      <c r="W1530">
        <v>0.71673299999999995</v>
      </c>
      <c r="X1530" s="67">
        <f t="shared" si="117"/>
        <v>0.43099999999999999</v>
      </c>
      <c r="Y1530">
        <v>0.31357000000000002</v>
      </c>
      <c r="Z1530" s="67">
        <f t="shared" si="118"/>
        <v>0.64700000000000002</v>
      </c>
      <c r="AA1530">
        <f>VLOOKUP($C1530,[1]Disability!$1:$1048576,5,FALSE)</f>
        <v>0</v>
      </c>
      <c r="AB1530" s="67">
        <f t="shared" si="119"/>
        <v>0</v>
      </c>
      <c r="AC1530" t="e">
        <f>VLOOKUP($A1530,#REF!,9,FALSE)</f>
        <v>#REF!</v>
      </c>
    </row>
    <row r="1531" spans="1:29">
      <c r="A1531">
        <v>58070</v>
      </c>
      <c r="B1531">
        <v>1530</v>
      </c>
      <c r="C1531">
        <v>1007350</v>
      </c>
      <c r="D1531" t="s">
        <v>4235</v>
      </c>
      <c r="E1531" t="s">
        <v>4236</v>
      </c>
      <c r="G1531" t="e">
        <f>VLOOKUP($H1531,[1]BRT!$1:$1048576,1,0)</f>
        <v>#N/A</v>
      </c>
      <c r="H1531" t="s">
        <v>5420</v>
      </c>
      <c r="I1531">
        <v>37.843147000000002</v>
      </c>
      <c r="J1531">
        <v>-122.257166</v>
      </c>
      <c r="K1531">
        <v>120</v>
      </c>
      <c r="L1531">
        <v>44</v>
      </c>
      <c r="M1531">
        <v>1.363636364</v>
      </c>
      <c r="N1531">
        <v>1</v>
      </c>
      <c r="O1531">
        <v>3</v>
      </c>
      <c r="P1531">
        <v>4</v>
      </c>
      <c r="Q1531" t="e">
        <f>VLOOKUP($A1531,'[1]SheltersALL_2.17.22'!$1:$1048576,6,0)</f>
        <v>#N/A</v>
      </c>
      <c r="R1531" t="str">
        <f>VLOOKUP($A1531, [1]FA21_Ridership!$1:$1048576,11, 0)</f>
        <v>OAKLAND</v>
      </c>
      <c r="S1531" t="str">
        <f>VLOOKUP($A1531, [1]FA21_Ridership!$1:$1048576,12, 0)</f>
        <v>ALAMEDA</v>
      </c>
      <c r="T1531">
        <f>VLOOKUP($A1531, [1]FA21_Ridership!$1:$1048576,13, 0)</f>
        <v>2</v>
      </c>
      <c r="U1531">
        <f t="shared" si="116"/>
        <v>176</v>
      </c>
      <c r="V1531" s="67">
        <f t="shared" si="120"/>
        <v>0.36699999999999999</v>
      </c>
      <c r="W1531">
        <v>0.29793500000000001</v>
      </c>
      <c r="X1531" s="67">
        <f t="shared" si="117"/>
        <v>7.0999999999999994E-2</v>
      </c>
      <c r="Y1531">
        <v>0.135458</v>
      </c>
      <c r="Z1531" s="67">
        <f t="shared" si="118"/>
        <v>0.32900000000000001</v>
      </c>
      <c r="AA1531">
        <f>VLOOKUP($C1531,[1]Disability!$1:$1048576,5,FALSE)</f>
        <v>0</v>
      </c>
      <c r="AB1531" s="67">
        <f t="shared" si="119"/>
        <v>0</v>
      </c>
      <c r="AC1531" t="e">
        <f>VLOOKUP($A1531,#REF!,9,FALSE)</f>
        <v>#REF!</v>
      </c>
    </row>
    <row r="1532" spans="1:29">
      <c r="A1532">
        <v>52007</v>
      </c>
      <c r="B1532">
        <v>1531</v>
      </c>
      <c r="C1532">
        <v>304400</v>
      </c>
      <c r="D1532" t="s">
        <v>4235</v>
      </c>
      <c r="E1532" t="s">
        <v>4236</v>
      </c>
      <c r="G1532" t="e">
        <f>VLOOKUP($H1532,[1]BRT!$1:$1048576,1,0)</f>
        <v>#N/A</v>
      </c>
      <c r="H1532" t="s">
        <v>5246</v>
      </c>
      <c r="I1532">
        <v>37.866723999999998</v>
      </c>
      <c r="J1532">
        <v>-122.291239</v>
      </c>
      <c r="K1532">
        <v>1401</v>
      </c>
      <c r="L1532">
        <v>22</v>
      </c>
      <c r="M1532">
        <v>2.7272727269999999</v>
      </c>
      <c r="N1532">
        <v>2</v>
      </c>
      <c r="O1532">
        <v>6</v>
      </c>
      <c r="P1532">
        <v>8</v>
      </c>
      <c r="Q1532" t="e">
        <f>VLOOKUP($A1532,'[1]SheltersALL_2.17.22'!$1:$1048576,6,0)</f>
        <v>#N/A</v>
      </c>
      <c r="R1532" t="str">
        <f>VLOOKUP($A1532, [1]FA21_Ridership!$1:$1048576,11, 0)</f>
        <v>BERKELEY</v>
      </c>
      <c r="S1532" t="str">
        <f>VLOOKUP($A1532, [1]FA21_Ridership!$1:$1048576,12, 0)</f>
        <v>ALAMEDA</v>
      </c>
      <c r="T1532">
        <f>VLOOKUP($A1532, [1]FA21_Ridership!$1:$1048576,13, 0)</f>
        <v>1</v>
      </c>
      <c r="U1532">
        <f t="shared" si="116"/>
        <v>176</v>
      </c>
      <c r="V1532" s="67">
        <f t="shared" si="120"/>
        <v>0.36699999999999999</v>
      </c>
      <c r="W1532">
        <v>0.53398599999999996</v>
      </c>
      <c r="X1532" s="67">
        <f t="shared" si="117"/>
        <v>0.22700000000000001</v>
      </c>
      <c r="Y1532">
        <v>0.38097900000000001</v>
      </c>
      <c r="Z1532" s="67">
        <f t="shared" si="118"/>
        <v>0.74099999999999999</v>
      </c>
      <c r="AA1532">
        <f>VLOOKUP($C1532,[1]Disability!$1:$1048576,5,FALSE)</f>
        <v>0</v>
      </c>
      <c r="AB1532" s="67">
        <f t="shared" si="119"/>
        <v>0</v>
      </c>
      <c r="AC1532" t="e">
        <f>VLOOKUP($A1532,#REF!,9,FALSE)</f>
        <v>#REF!</v>
      </c>
    </row>
    <row r="1533" spans="1:29">
      <c r="A1533">
        <v>51016</v>
      </c>
      <c r="B1533">
        <v>1532</v>
      </c>
      <c r="C1533">
        <v>1500300</v>
      </c>
      <c r="D1533" t="s">
        <v>4235</v>
      </c>
      <c r="E1533" t="s">
        <v>4236</v>
      </c>
      <c r="G1533" t="e">
        <f>VLOOKUP($H1533,[1]BRT!$1:$1048576,1,0)</f>
        <v>#N/A</v>
      </c>
      <c r="H1533" t="s">
        <v>5421</v>
      </c>
      <c r="I1533">
        <v>37.710732</v>
      </c>
      <c r="J1533">
        <v>-122.133709</v>
      </c>
      <c r="K1533">
        <v>799</v>
      </c>
      <c r="L1533">
        <v>22</v>
      </c>
      <c r="M1533">
        <v>2.7272727269999999</v>
      </c>
      <c r="N1533">
        <v>1</v>
      </c>
      <c r="O1533">
        <v>7</v>
      </c>
      <c r="P1533">
        <v>8</v>
      </c>
      <c r="Q1533" t="e">
        <f>VLOOKUP($A1533,'[1]SheltersALL_2.17.22'!$1:$1048576,6,0)</f>
        <v>#N/A</v>
      </c>
      <c r="R1533" t="str">
        <f>VLOOKUP($A1533, [1]FA21_Ridership!$1:$1048576,11, 0)</f>
        <v>SAN LEANDRO</v>
      </c>
      <c r="S1533" t="str">
        <f>VLOOKUP($A1533, [1]FA21_Ridership!$1:$1048576,12, 0)</f>
        <v>ALAMEDA</v>
      </c>
      <c r="T1533">
        <f>VLOOKUP($A1533, [1]FA21_Ridership!$1:$1048576,13, 0)</f>
        <v>3</v>
      </c>
      <c r="U1533">
        <f t="shared" si="116"/>
        <v>176</v>
      </c>
      <c r="V1533" s="67">
        <f t="shared" si="120"/>
        <v>0.36699999999999999</v>
      </c>
      <c r="W1533">
        <v>0.89348399999999994</v>
      </c>
      <c r="X1533" s="67">
        <f t="shared" si="117"/>
        <v>0.75800000000000001</v>
      </c>
      <c r="Y1533">
        <v>0.58270699999999997</v>
      </c>
      <c r="Z1533" s="67">
        <f t="shared" si="118"/>
        <v>0.92700000000000005</v>
      </c>
      <c r="AA1533">
        <f>VLOOKUP($C1533,[1]Disability!$1:$1048576,5,FALSE)</f>
        <v>0</v>
      </c>
      <c r="AB1533" s="67">
        <f t="shared" si="119"/>
        <v>0</v>
      </c>
      <c r="AC1533" t="e">
        <f>VLOOKUP($A1533,#REF!,9,FALSE)</f>
        <v>#REF!</v>
      </c>
    </row>
    <row r="1534" spans="1:29">
      <c r="A1534">
        <v>57356</v>
      </c>
      <c r="B1534">
        <v>1533</v>
      </c>
      <c r="C1534">
        <v>301900</v>
      </c>
      <c r="D1534" t="s">
        <v>4235</v>
      </c>
      <c r="E1534" t="s">
        <v>4236</v>
      </c>
      <c r="G1534" t="e">
        <f>VLOOKUP($H1534,[1]BRT!$1:$1048576,1,0)</f>
        <v>#N/A</v>
      </c>
      <c r="H1534" t="s">
        <v>5422</v>
      </c>
      <c r="I1534">
        <v>37.898634000000001</v>
      </c>
      <c r="J1534">
        <v>-122.28564900000001</v>
      </c>
      <c r="K1534">
        <v>851</v>
      </c>
      <c r="L1534">
        <v>35.6</v>
      </c>
      <c r="M1534">
        <v>1.6853932579999999</v>
      </c>
      <c r="N1534">
        <v>0</v>
      </c>
      <c r="O1534">
        <v>5</v>
      </c>
      <c r="P1534">
        <v>5</v>
      </c>
      <c r="Q1534" t="e">
        <f>VLOOKUP($A1534,'[1]SheltersALL_2.17.22'!$1:$1048576,6,0)</f>
        <v>#N/A</v>
      </c>
      <c r="R1534" t="str">
        <f>VLOOKUP($A1534, [1]FA21_Ridership!$1:$1048576,11, 0)</f>
        <v>BERKELEY</v>
      </c>
      <c r="S1534" t="str">
        <f>VLOOKUP($A1534, [1]FA21_Ridership!$1:$1048576,12, 0)</f>
        <v>ALAMEDA</v>
      </c>
      <c r="T1534">
        <f>VLOOKUP($A1534, [1]FA21_Ridership!$1:$1048576,13, 0)</f>
        <v>1</v>
      </c>
      <c r="U1534">
        <f t="shared" si="116"/>
        <v>178</v>
      </c>
      <c r="V1534" s="67">
        <f t="shared" si="120"/>
        <v>0.36799999999999999</v>
      </c>
      <c r="W1534">
        <v>0.16536500000000001</v>
      </c>
      <c r="X1534" s="67">
        <f t="shared" si="117"/>
        <v>5.0000000000000001E-3</v>
      </c>
      <c r="Y1534">
        <v>5.4688000000000001E-2</v>
      </c>
      <c r="Z1534" s="67">
        <f t="shared" si="118"/>
        <v>9.5000000000000001E-2</v>
      </c>
      <c r="AA1534">
        <f>VLOOKUP($C1534,[1]Disability!$1:$1048576,5,FALSE)</f>
        <v>0</v>
      </c>
      <c r="AB1534" s="67">
        <f t="shared" si="119"/>
        <v>0</v>
      </c>
      <c r="AC1534" t="e">
        <f>VLOOKUP($A1534,#REF!,9,FALSE)</f>
        <v>#REF!</v>
      </c>
    </row>
    <row r="1535" spans="1:29">
      <c r="A1535">
        <v>50477</v>
      </c>
      <c r="B1535">
        <v>1534</v>
      </c>
      <c r="C1535">
        <v>1300250</v>
      </c>
      <c r="D1535" t="s">
        <v>4235</v>
      </c>
      <c r="E1535" t="s">
        <v>4236</v>
      </c>
      <c r="G1535" t="e">
        <f>VLOOKUP($H1535,[1]BRT!$1:$1048576,1,0)</f>
        <v>#N/A</v>
      </c>
      <c r="H1535" t="s">
        <v>5423</v>
      </c>
      <c r="I1535">
        <v>37.943953</v>
      </c>
      <c r="J1535">
        <v>-122.34760900000001</v>
      </c>
      <c r="K1535">
        <v>780</v>
      </c>
      <c r="L1535">
        <v>22.4</v>
      </c>
      <c r="M1535">
        <v>2.6785714289999998</v>
      </c>
      <c r="N1535">
        <v>3</v>
      </c>
      <c r="O1535">
        <v>5</v>
      </c>
      <c r="P1535">
        <v>8</v>
      </c>
      <c r="Q1535" t="e">
        <f>VLOOKUP($A1535,'[1]SheltersALL_2.17.22'!$1:$1048576,6,0)</f>
        <v>#N/A</v>
      </c>
      <c r="R1535" t="str">
        <f>VLOOKUP($A1535, [1]FA21_Ridership!$1:$1048576,11, 0)</f>
        <v>RICHMOND</v>
      </c>
      <c r="S1535" t="str">
        <f>VLOOKUP($A1535, [1]FA21_Ridership!$1:$1048576,12, 0)</f>
        <v>CONTRA COSTA</v>
      </c>
      <c r="T1535">
        <f>VLOOKUP($A1535, [1]FA21_Ridership!$1:$1048576,13, 0)</f>
        <v>1</v>
      </c>
      <c r="U1535">
        <f t="shared" si="116"/>
        <v>179.2</v>
      </c>
      <c r="V1535" s="67">
        <f t="shared" si="120"/>
        <v>0.36799999999999999</v>
      </c>
      <c r="W1535">
        <v>0.974414</v>
      </c>
      <c r="X1535" s="67">
        <f t="shared" si="117"/>
        <v>0.95099999999999996</v>
      </c>
      <c r="Y1535">
        <v>0.40962799999999999</v>
      </c>
      <c r="Z1535" s="67">
        <f t="shared" si="118"/>
        <v>0.76900000000000002</v>
      </c>
      <c r="AA1535">
        <f>VLOOKUP($C1535,[1]Disability!$1:$1048576,5,FALSE)</f>
        <v>0</v>
      </c>
      <c r="AB1535" s="67">
        <f t="shared" si="119"/>
        <v>0</v>
      </c>
      <c r="AC1535" t="e">
        <f>VLOOKUP($A1535,#REF!,9,FALSE)</f>
        <v>#REF!</v>
      </c>
    </row>
    <row r="1536" spans="1:29">
      <c r="A1536">
        <v>59488</v>
      </c>
      <c r="B1536">
        <v>1535</v>
      </c>
      <c r="C1536">
        <v>1013620</v>
      </c>
      <c r="D1536" t="s">
        <v>4235</v>
      </c>
      <c r="E1536" t="s">
        <v>4236</v>
      </c>
      <c r="G1536" t="e">
        <f>VLOOKUP($H1536,[1]BRT!$1:$1048576,1,0)</f>
        <v>#N/A</v>
      </c>
      <c r="H1536" t="s">
        <v>5363</v>
      </c>
      <c r="I1536">
        <v>37.807324999999999</v>
      </c>
      <c r="J1536">
        <v>-122.249734</v>
      </c>
      <c r="K1536">
        <v>955</v>
      </c>
      <c r="L1536">
        <v>30</v>
      </c>
      <c r="M1536">
        <v>2</v>
      </c>
      <c r="N1536">
        <v>6</v>
      </c>
      <c r="O1536">
        <v>0</v>
      </c>
      <c r="P1536">
        <v>6</v>
      </c>
      <c r="Q1536" t="e">
        <f>VLOOKUP($A1536,'[1]SheltersALL_2.17.22'!$1:$1048576,6,0)</f>
        <v>#N/A</v>
      </c>
      <c r="R1536" t="str">
        <f>VLOOKUP($A1536, [1]FA21_Ridership!$1:$1048576,11, 0)</f>
        <v>OAKLAND</v>
      </c>
      <c r="S1536" t="str">
        <f>VLOOKUP($A1536, [1]FA21_Ridership!$1:$1048576,12, 0)</f>
        <v>ALAMEDA</v>
      </c>
      <c r="T1536">
        <f>VLOOKUP($A1536, [1]FA21_Ridership!$1:$1048576,13, 0)</f>
        <v>2</v>
      </c>
      <c r="U1536">
        <f t="shared" si="116"/>
        <v>180</v>
      </c>
      <c r="V1536" s="67">
        <f t="shared" si="120"/>
        <v>0.36799999999999999</v>
      </c>
      <c r="W1536">
        <v>0.29185</v>
      </c>
      <c r="X1536" s="67">
        <f t="shared" si="117"/>
        <v>6.6000000000000003E-2</v>
      </c>
      <c r="Y1536">
        <v>5.0733E-2</v>
      </c>
      <c r="Z1536" s="67">
        <f t="shared" si="118"/>
        <v>8.1000000000000003E-2</v>
      </c>
      <c r="AA1536">
        <f>VLOOKUP($C1536,[1]Disability!$1:$1048576,5,FALSE)</f>
        <v>0</v>
      </c>
      <c r="AB1536" s="67">
        <f t="shared" si="119"/>
        <v>0</v>
      </c>
      <c r="AC1536" t="e">
        <f>VLOOKUP($A1536,#REF!,9,FALSE)</f>
        <v>#REF!</v>
      </c>
    </row>
    <row r="1537" spans="1:29">
      <c r="A1537">
        <v>55394</v>
      </c>
      <c r="B1537">
        <v>1536</v>
      </c>
      <c r="C1537">
        <v>302980</v>
      </c>
      <c r="D1537" t="s">
        <v>4235</v>
      </c>
      <c r="E1537" t="s">
        <v>4236</v>
      </c>
      <c r="G1537" t="e">
        <f>VLOOKUP($H1537,[1]BRT!$1:$1048576,1,0)</f>
        <v>#N/A</v>
      </c>
      <c r="H1537" t="s">
        <v>5424</v>
      </c>
      <c r="I1537">
        <v>37.896957</v>
      </c>
      <c r="J1537">
        <v>-122.26153600000001</v>
      </c>
      <c r="K1537">
        <v>662</v>
      </c>
      <c r="L1537">
        <v>60</v>
      </c>
      <c r="M1537">
        <v>1</v>
      </c>
      <c r="N1537">
        <v>3</v>
      </c>
      <c r="O1537">
        <v>0</v>
      </c>
      <c r="P1537">
        <v>3</v>
      </c>
      <c r="Q1537" t="e">
        <f>VLOOKUP($A1537,'[1]SheltersALL_2.17.22'!$1:$1048576,6,0)</f>
        <v>#N/A</v>
      </c>
      <c r="R1537" t="str">
        <f>VLOOKUP($A1537, [1]FA21_Ridership!$1:$1048576,11, 0)</f>
        <v>BERKELEY</v>
      </c>
      <c r="S1537" t="str">
        <f>VLOOKUP($A1537, [1]FA21_Ridership!$1:$1048576,12, 0)</f>
        <v>ALAMEDA</v>
      </c>
      <c r="T1537">
        <f>VLOOKUP($A1537, [1]FA21_Ridership!$1:$1048576,13, 0)</f>
        <v>1</v>
      </c>
      <c r="U1537">
        <f t="shared" si="116"/>
        <v>180</v>
      </c>
      <c r="V1537" s="67">
        <f t="shared" si="120"/>
        <v>0.36799999999999999</v>
      </c>
      <c r="W1537">
        <v>0.224268</v>
      </c>
      <c r="X1537" s="67">
        <f t="shared" si="117"/>
        <v>2.5000000000000001E-2</v>
      </c>
      <c r="Y1537">
        <v>5.6701000000000001E-2</v>
      </c>
      <c r="Z1537" s="67">
        <f t="shared" si="118"/>
        <v>0.106</v>
      </c>
      <c r="AA1537">
        <f>VLOOKUP($C1537,[1]Disability!$1:$1048576,5,FALSE)</f>
        <v>0</v>
      </c>
      <c r="AB1537" s="67">
        <f t="shared" si="119"/>
        <v>0</v>
      </c>
      <c r="AC1537" t="e">
        <f>VLOOKUP($A1537,#REF!,9,FALSE)</f>
        <v>#REF!</v>
      </c>
    </row>
    <row r="1538" spans="1:29">
      <c r="A1538">
        <v>58337</v>
      </c>
      <c r="B1538">
        <v>1537</v>
      </c>
      <c r="C1538">
        <v>302560</v>
      </c>
      <c r="D1538" t="s">
        <v>4235</v>
      </c>
      <c r="E1538" t="s">
        <v>4236</v>
      </c>
      <c r="G1538" t="e">
        <f>VLOOKUP($H1538,[1]BRT!$1:$1048576,1,0)</f>
        <v>#N/A</v>
      </c>
      <c r="H1538" t="s">
        <v>5425</v>
      </c>
      <c r="I1538">
        <v>37.893977</v>
      </c>
      <c r="J1538">
        <v>-122.263926</v>
      </c>
      <c r="K1538">
        <v>662</v>
      </c>
      <c r="L1538">
        <v>60</v>
      </c>
      <c r="M1538">
        <v>1</v>
      </c>
      <c r="N1538">
        <v>3</v>
      </c>
      <c r="O1538">
        <v>0</v>
      </c>
      <c r="P1538">
        <v>3</v>
      </c>
      <c r="Q1538" t="e">
        <f>VLOOKUP($A1538,'[1]SheltersALL_2.17.22'!$1:$1048576,6,0)</f>
        <v>#N/A</v>
      </c>
      <c r="R1538" t="str">
        <f>VLOOKUP($A1538, [1]FA21_Ridership!$1:$1048576,11, 0)</f>
        <v>BERKELEY</v>
      </c>
      <c r="S1538" t="str">
        <f>VLOOKUP($A1538, [1]FA21_Ridership!$1:$1048576,12, 0)</f>
        <v>ALAMEDA</v>
      </c>
      <c r="T1538">
        <f>VLOOKUP($A1538, [1]FA21_Ridership!$1:$1048576,13, 0)</f>
        <v>1</v>
      </c>
      <c r="U1538">
        <f t="shared" ref="U1538:U1601" si="121">$L1538*$P1538</f>
        <v>180</v>
      </c>
      <c r="V1538" s="67">
        <f t="shared" si="120"/>
        <v>0.36799999999999999</v>
      </c>
      <c r="W1538">
        <v>0.23630899999999999</v>
      </c>
      <c r="X1538" s="67">
        <f t="shared" ref="X1538:X1601" si="122">_xlfn.PERCENTRANK.INC($W$2:$W$4161,W1538)</f>
        <v>3.2000000000000001E-2</v>
      </c>
      <c r="Y1538">
        <v>0.17704400000000001</v>
      </c>
      <c r="Z1538" s="67">
        <f t="shared" ref="Z1538:Z1601" si="123">_xlfn.PERCENTRANK.INC($Y$2:$Y$4161,Y1538)</f>
        <v>0.43</v>
      </c>
      <c r="AA1538">
        <f>VLOOKUP($C1538,[1]Disability!$1:$1048576,5,FALSE)</f>
        <v>0</v>
      </c>
      <c r="AB1538" s="67">
        <f t="shared" ref="AB1538:AB1601" si="124">_xlfn.PERCENTRANK.INC($AA$2:$AA$4163,AA1538)</f>
        <v>0</v>
      </c>
      <c r="AC1538" t="e">
        <f>VLOOKUP($A1538,#REF!,9,FALSE)</f>
        <v>#REF!</v>
      </c>
    </row>
    <row r="1539" spans="1:29">
      <c r="A1539">
        <v>53611</v>
      </c>
      <c r="B1539">
        <v>1538</v>
      </c>
      <c r="C1539">
        <v>705180</v>
      </c>
      <c r="D1539" t="s">
        <v>4235</v>
      </c>
      <c r="E1539" t="s">
        <v>4236</v>
      </c>
      <c r="G1539" t="e">
        <f>VLOOKUP($H1539,[1]BRT!$1:$1048576,1,0)</f>
        <v>#N/A</v>
      </c>
      <c r="H1539" t="s">
        <v>5426</v>
      </c>
      <c r="I1539">
        <v>37.562322000000002</v>
      </c>
      <c r="J1539">
        <v>-122.061542</v>
      </c>
      <c r="K1539">
        <v>720</v>
      </c>
      <c r="L1539">
        <v>60</v>
      </c>
      <c r="M1539">
        <v>1</v>
      </c>
      <c r="N1539">
        <v>3</v>
      </c>
      <c r="O1539">
        <v>0</v>
      </c>
      <c r="P1539">
        <v>3</v>
      </c>
      <c r="Q1539" t="e">
        <f>VLOOKUP($A1539,'[1]SheltersALL_2.17.22'!$1:$1048576,6,0)</f>
        <v>#N/A</v>
      </c>
      <c r="R1539" t="str">
        <f>VLOOKUP($A1539, [1]FA21_Ridership!$1:$1048576,11, 0)</f>
        <v>FREMONT</v>
      </c>
      <c r="S1539" t="str">
        <f>VLOOKUP($A1539, [1]FA21_Ridership!$1:$1048576,12, 0)</f>
        <v>ALAMEDA</v>
      </c>
      <c r="T1539">
        <f>VLOOKUP($A1539, [1]FA21_Ridership!$1:$1048576,13, 0)</f>
        <v>5</v>
      </c>
      <c r="U1539">
        <f t="shared" si="121"/>
        <v>180</v>
      </c>
      <c r="V1539" s="67">
        <f t="shared" si="120"/>
        <v>0.36799999999999999</v>
      </c>
      <c r="W1539">
        <v>0.80725000000000002</v>
      </c>
      <c r="X1539" s="67">
        <f t="shared" si="122"/>
        <v>0.59499999999999997</v>
      </c>
      <c r="Y1539">
        <v>2.359E-2</v>
      </c>
      <c r="Z1539" s="67">
        <f t="shared" si="123"/>
        <v>2.8000000000000001E-2</v>
      </c>
      <c r="AA1539">
        <f>VLOOKUP($C1539,[1]Disability!$1:$1048576,5,FALSE)</f>
        <v>0</v>
      </c>
      <c r="AB1539" s="67">
        <f t="shared" si="124"/>
        <v>0</v>
      </c>
      <c r="AC1539" t="e">
        <f>VLOOKUP($A1539,#REF!,9,FALSE)</f>
        <v>#REF!</v>
      </c>
    </row>
    <row r="1540" spans="1:29">
      <c r="A1540">
        <v>53360</v>
      </c>
      <c r="B1540">
        <v>1539</v>
      </c>
      <c r="C1540">
        <v>704120</v>
      </c>
      <c r="D1540" t="s">
        <v>4235</v>
      </c>
      <c r="E1540" t="s">
        <v>4236</v>
      </c>
      <c r="G1540" t="e">
        <f>VLOOKUP($H1540,[1]BRT!$1:$1048576,1,0)</f>
        <v>#N/A</v>
      </c>
      <c r="H1540" t="s">
        <v>5427</v>
      </c>
      <c r="I1540">
        <v>37.576307999999997</v>
      </c>
      <c r="J1540">
        <v>-121.976586</v>
      </c>
      <c r="K1540">
        <v>721</v>
      </c>
      <c r="L1540">
        <v>60</v>
      </c>
      <c r="M1540">
        <v>1</v>
      </c>
      <c r="N1540">
        <v>3</v>
      </c>
      <c r="O1540">
        <v>0</v>
      </c>
      <c r="P1540">
        <v>3</v>
      </c>
      <c r="Q1540" t="e">
        <f>VLOOKUP($A1540,'[1]SheltersALL_2.17.22'!$1:$1048576,6,0)</f>
        <v>#N/A</v>
      </c>
      <c r="R1540" t="str">
        <f>VLOOKUP($A1540, [1]FA21_Ridership!$1:$1048576,11, 0)</f>
        <v>FREMONT</v>
      </c>
      <c r="S1540" t="str">
        <f>VLOOKUP($A1540, [1]FA21_Ridership!$1:$1048576,12, 0)</f>
        <v>ALAMEDA</v>
      </c>
      <c r="T1540">
        <f>VLOOKUP($A1540, [1]FA21_Ridership!$1:$1048576,13, 0)</f>
        <v>5</v>
      </c>
      <c r="U1540">
        <f t="shared" si="121"/>
        <v>180</v>
      </c>
      <c r="V1540" s="67">
        <f t="shared" si="120"/>
        <v>0.36799999999999999</v>
      </c>
      <c r="W1540">
        <v>0.52717199999999997</v>
      </c>
      <c r="X1540" s="67">
        <f t="shared" si="122"/>
        <v>0.216</v>
      </c>
      <c r="Y1540">
        <v>0.10176499999999999</v>
      </c>
      <c r="Z1540" s="67">
        <f t="shared" si="123"/>
        <v>0.251</v>
      </c>
      <c r="AA1540">
        <f>VLOOKUP($C1540,[1]Disability!$1:$1048576,5,FALSE)</f>
        <v>0</v>
      </c>
      <c r="AB1540" s="67">
        <f t="shared" si="124"/>
        <v>0</v>
      </c>
      <c r="AC1540" t="e">
        <f>VLOOKUP($A1540,#REF!,9,FALSE)</f>
        <v>#REF!</v>
      </c>
    </row>
    <row r="1541" spans="1:29">
      <c r="A1541">
        <v>50778</v>
      </c>
      <c r="B1541">
        <v>1540</v>
      </c>
      <c r="C1541">
        <v>9800820</v>
      </c>
      <c r="D1541" t="s">
        <v>4235</v>
      </c>
      <c r="E1541" t="s">
        <v>4236</v>
      </c>
      <c r="G1541" t="e">
        <f>VLOOKUP($H1541,[1]BRT!$1:$1048576,1,0)</f>
        <v>#N/A</v>
      </c>
      <c r="H1541" t="s">
        <v>5428</v>
      </c>
      <c r="I1541">
        <v>37.693094000000002</v>
      </c>
      <c r="J1541">
        <v>-122.11922199999999</v>
      </c>
      <c r="K1541">
        <v>960</v>
      </c>
      <c r="L1541">
        <v>60</v>
      </c>
      <c r="M1541">
        <v>1</v>
      </c>
      <c r="N1541">
        <v>3</v>
      </c>
      <c r="O1541">
        <v>0</v>
      </c>
      <c r="P1541">
        <v>3</v>
      </c>
      <c r="Q1541" t="e">
        <f>VLOOKUP($A1541,'[1]SheltersALL_2.17.22'!$1:$1048576,6,0)</f>
        <v>#N/A</v>
      </c>
      <c r="R1541" t="str">
        <f>VLOOKUP($A1541, [1]FA21_Ridership!$1:$1048576,11, 0)</f>
        <v>COUNTY-ALAMEDA</v>
      </c>
      <c r="S1541" t="str">
        <f>VLOOKUP($A1541, [1]FA21_Ridership!$1:$1048576,12, 0)</f>
        <v>ALAMEDA</v>
      </c>
      <c r="T1541">
        <f>VLOOKUP($A1541, [1]FA21_Ridership!$1:$1048576,13, 0)</f>
        <v>4</v>
      </c>
      <c r="U1541">
        <f t="shared" si="121"/>
        <v>180</v>
      </c>
      <c r="V1541" s="67">
        <f t="shared" si="120"/>
        <v>0.36799999999999999</v>
      </c>
      <c r="W1541">
        <v>0.89667699999999995</v>
      </c>
      <c r="X1541" s="67">
        <f t="shared" si="122"/>
        <v>0.76200000000000001</v>
      </c>
      <c r="Y1541">
        <v>0.14246700000000001</v>
      </c>
      <c r="Z1541" s="67">
        <f t="shared" si="123"/>
        <v>0.33900000000000002</v>
      </c>
      <c r="AA1541">
        <f>VLOOKUP($C1541,[1]Disability!$1:$1048576,5,FALSE)</f>
        <v>0</v>
      </c>
      <c r="AB1541" s="67">
        <f t="shared" si="124"/>
        <v>0</v>
      </c>
      <c r="AC1541" t="e">
        <f>VLOOKUP($A1541,#REF!,9,FALSE)</f>
        <v>#REF!</v>
      </c>
    </row>
    <row r="1542" spans="1:29">
      <c r="A1542">
        <v>56515</v>
      </c>
      <c r="B1542">
        <v>1541</v>
      </c>
      <c r="C1542">
        <v>705790</v>
      </c>
      <c r="D1542" t="s">
        <v>4235</v>
      </c>
      <c r="E1542" t="s">
        <v>4236</v>
      </c>
      <c r="G1542" t="e">
        <f>VLOOKUP($H1542,[1]BRT!$1:$1048576,1,0)</f>
        <v>#N/A</v>
      </c>
      <c r="H1542" t="s">
        <v>5429</v>
      </c>
      <c r="I1542">
        <v>37.526358000000002</v>
      </c>
      <c r="J1542">
        <v>-121.984492</v>
      </c>
      <c r="K1542">
        <v>720</v>
      </c>
      <c r="L1542">
        <v>60</v>
      </c>
      <c r="M1542">
        <v>1</v>
      </c>
      <c r="N1542">
        <v>3</v>
      </c>
      <c r="O1542">
        <v>0</v>
      </c>
      <c r="P1542">
        <v>3</v>
      </c>
      <c r="Q1542" t="e">
        <f>VLOOKUP($A1542,'[1]SheltersALL_2.17.22'!$1:$1048576,6,0)</f>
        <v>#N/A</v>
      </c>
      <c r="R1542" t="str">
        <f>VLOOKUP($A1542, [1]FA21_Ridership!$1:$1048576,11, 0)</f>
        <v>FREMONT</v>
      </c>
      <c r="S1542" t="str">
        <f>VLOOKUP($A1542, [1]FA21_Ridership!$1:$1048576,12, 0)</f>
        <v>ALAMEDA</v>
      </c>
      <c r="T1542">
        <f>VLOOKUP($A1542, [1]FA21_Ridership!$1:$1048576,13, 0)</f>
        <v>5</v>
      </c>
      <c r="U1542">
        <f t="shared" si="121"/>
        <v>180</v>
      </c>
      <c r="V1542" s="67">
        <f t="shared" si="120"/>
        <v>0.36799999999999999</v>
      </c>
      <c r="W1542">
        <v>0.71539799999999998</v>
      </c>
      <c r="X1542" s="67">
        <f t="shared" si="122"/>
        <v>0.42899999999999999</v>
      </c>
      <c r="Y1542">
        <v>0.177922</v>
      </c>
      <c r="Z1542" s="67">
        <f t="shared" si="123"/>
        <v>0.433</v>
      </c>
      <c r="AA1542">
        <f>VLOOKUP($C1542,[1]Disability!$1:$1048576,5,FALSE)</f>
        <v>0</v>
      </c>
      <c r="AB1542" s="67">
        <f t="shared" si="124"/>
        <v>0</v>
      </c>
      <c r="AC1542" t="e">
        <f>VLOOKUP($A1542,#REF!,9,FALSE)</f>
        <v>#REF!</v>
      </c>
    </row>
    <row r="1543" spans="1:29">
      <c r="A1543">
        <v>54524</v>
      </c>
      <c r="B1543">
        <v>1542</v>
      </c>
      <c r="C1543">
        <v>1303320</v>
      </c>
      <c r="D1543" t="s">
        <v>4235</v>
      </c>
      <c r="E1543" t="s">
        <v>4236</v>
      </c>
      <c r="G1543" t="e">
        <f>VLOOKUP($H1543,[1]BRT!$1:$1048576,1,0)</f>
        <v>#N/A</v>
      </c>
      <c r="H1543" t="s">
        <v>5430</v>
      </c>
      <c r="I1543">
        <v>37.919772999999999</v>
      </c>
      <c r="J1543">
        <v>-122.3266</v>
      </c>
      <c r="K1543">
        <v>839</v>
      </c>
      <c r="L1543">
        <v>60</v>
      </c>
      <c r="M1543">
        <v>1</v>
      </c>
      <c r="N1543">
        <v>3</v>
      </c>
      <c r="O1543">
        <v>0</v>
      </c>
      <c r="P1543">
        <v>3</v>
      </c>
      <c r="Q1543" t="e">
        <f>VLOOKUP($A1543,'[1]SheltersALL_2.17.22'!$1:$1048576,6,0)</f>
        <v>#N/A</v>
      </c>
      <c r="R1543" t="str">
        <f>VLOOKUP($A1543, [1]FA21_Ridership!$1:$1048576,11, 0)</f>
        <v>RICHMOND</v>
      </c>
      <c r="S1543" t="str">
        <f>VLOOKUP($A1543, [1]FA21_Ridership!$1:$1048576,12, 0)</f>
        <v>CONTRA COSTA</v>
      </c>
      <c r="T1543">
        <f>VLOOKUP($A1543, [1]FA21_Ridership!$1:$1048576,13, 0)</f>
        <v>1</v>
      </c>
      <c r="U1543">
        <f t="shared" si="121"/>
        <v>180</v>
      </c>
      <c r="V1543" s="67">
        <f t="shared" si="120"/>
        <v>0.36799999999999999</v>
      </c>
      <c r="W1543">
        <v>0.89219199999999999</v>
      </c>
      <c r="X1543" s="67">
        <f t="shared" si="122"/>
        <v>0.754</v>
      </c>
      <c r="Y1543">
        <v>0.57556799999999997</v>
      </c>
      <c r="Z1543" s="67">
        <f t="shared" si="123"/>
        <v>0.92200000000000004</v>
      </c>
      <c r="AA1543">
        <f>VLOOKUP($C1543,[1]Disability!$1:$1048576,5,FALSE)</f>
        <v>0</v>
      </c>
      <c r="AB1543" s="67">
        <f t="shared" si="124"/>
        <v>0</v>
      </c>
      <c r="AC1543" t="e">
        <f>VLOOKUP($A1543,#REF!,9,FALSE)</f>
        <v>#REF!</v>
      </c>
    </row>
    <row r="1544" spans="1:29">
      <c r="A1544">
        <v>53600</v>
      </c>
      <c r="B1544">
        <v>1543</v>
      </c>
      <c r="C1544">
        <v>1017670</v>
      </c>
      <c r="D1544" t="s">
        <v>4235</v>
      </c>
      <c r="E1544" t="s">
        <v>4236</v>
      </c>
      <c r="G1544" t="e">
        <f>VLOOKUP($H1544,[1]BRT!$1:$1048576,1,0)</f>
        <v>#N/A</v>
      </c>
      <c r="H1544" t="s">
        <v>5431</v>
      </c>
      <c r="I1544">
        <v>37.807653999999999</v>
      </c>
      <c r="J1544">
        <v>-122.22207899999999</v>
      </c>
      <c r="K1544">
        <v>980</v>
      </c>
      <c r="L1544">
        <v>20</v>
      </c>
      <c r="M1544">
        <v>3</v>
      </c>
      <c r="N1544">
        <v>8</v>
      </c>
      <c r="O1544">
        <v>1</v>
      </c>
      <c r="P1544">
        <v>9</v>
      </c>
      <c r="Q1544" t="e">
        <f>VLOOKUP($A1544,'[1]SheltersALL_2.17.22'!$1:$1048576,6,0)</f>
        <v>#N/A</v>
      </c>
      <c r="R1544" t="str">
        <f>VLOOKUP($A1544, [1]FA21_Ridership!$1:$1048576,11, 0)</f>
        <v>OAKLAND</v>
      </c>
      <c r="S1544" t="str">
        <f>VLOOKUP($A1544, [1]FA21_Ridership!$1:$1048576,12, 0)</f>
        <v>ALAMEDA</v>
      </c>
      <c r="T1544">
        <f>VLOOKUP($A1544, [1]FA21_Ridership!$1:$1048576,13, 0)</f>
        <v>2</v>
      </c>
      <c r="U1544">
        <f t="shared" si="121"/>
        <v>180</v>
      </c>
      <c r="V1544" s="67">
        <f t="shared" si="120"/>
        <v>0.36799999999999999</v>
      </c>
      <c r="W1544">
        <v>0.38180500000000001</v>
      </c>
      <c r="X1544" s="67">
        <f t="shared" si="122"/>
        <v>0.114</v>
      </c>
      <c r="Y1544">
        <v>7.4661000000000005E-2</v>
      </c>
      <c r="Z1544" s="67">
        <f t="shared" si="123"/>
        <v>0.14799999999999999</v>
      </c>
      <c r="AA1544">
        <f>VLOOKUP($C1544,[1]Disability!$1:$1048576,5,FALSE)</f>
        <v>0</v>
      </c>
      <c r="AB1544" s="67">
        <f t="shared" si="124"/>
        <v>0</v>
      </c>
      <c r="AC1544" t="e">
        <f>VLOOKUP($A1544,#REF!,9,FALSE)</f>
        <v>#REF!</v>
      </c>
    </row>
    <row r="1545" spans="1:29">
      <c r="A1545">
        <v>52138</v>
      </c>
      <c r="B1545">
        <v>1544</v>
      </c>
      <c r="C1545">
        <v>9905710</v>
      </c>
      <c r="D1545" t="s">
        <v>4235</v>
      </c>
      <c r="E1545" t="s">
        <v>4236</v>
      </c>
      <c r="G1545" t="e">
        <f>VLOOKUP($H1545,[1]BRT!$1:$1048576,1,0)</f>
        <v>#N/A</v>
      </c>
      <c r="H1545" t="s">
        <v>5432</v>
      </c>
      <c r="I1545">
        <v>37.783137000000004</v>
      </c>
      <c r="J1545">
        <v>-122.303496</v>
      </c>
      <c r="K1545">
        <v>960</v>
      </c>
      <c r="L1545">
        <v>30</v>
      </c>
      <c r="M1545">
        <v>2</v>
      </c>
      <c r="N1545">
        <v>5</v>
      </c>
      <c r="O1545">
        <v>1</v>
      </c>
      <c r="P1545">
        <v>6</v>
      </c>
      <c r="Q1545" t="e">
        <f>VLOOKUP($A1545,'[1]SheltersALL_2.17.22'!$1:$1048576,6,0)</f>
        <v>#N/A</v>
      </c>
      <c r="R1545" t="str">
        <f>VLOOKUP($A1545, [1]FA21_Ridership!$1:$1048576,11, 0)</f>
        <v>ALAMEDA</v>
      </c>
      <c r="S1545" t="str">
        <f>VLOOKUP($A1545, [1]FA21_Ridership!$1:$1048576,12, 0)</f>
        <v>ALAMEDA</v>
      </c>
      <c r="T1545">
        <f>VLOOKUP($A1545, [1]FA21_Ridership!$1:$1048576,13, 0)</f>
        <v>3</v>
      </c>
      <c r="U1545">
        <f t="shared" si="121"/>
        <v>180</v>
      </c>
      <c r="V1545" s="67">
        <f t="shared" si="120"/>
        <v>0.36799999999999999</v>
      </c>
      <c r="W1545">
        <v>0.78054900000000005</v>
      </c>
      <c r="X1545" s="67">
        <f t="shared" si="122"/>
        <v>0.54900000000000004</v>
      </c>
      <c r="Y1545">
        <v>0.78237199999999996</v>
      </c>
      <c r="Z1545" s="67">
        <f t="shared" si="123"/>
        <v>0.99099999999999999</v>
      </c>
      <c r="AA1545">
        <f>VLOOKUP($C1545,[1]Disability!$1:$1048576,5,FALSE)</f>
        <v>1</v>
      </c>
      <c r="AB1545" s="67">
        <f t="shared" si="124"/>
        <v>0.72499999999999998</v>
      </c>
      <c r="AC1545" t="e">
        <f>VLOOKUP($A1545,#REF!,9,FALSE)</f>
        <v>#REF!</v>
      </c>
    </row>
    <row r="1546" spans="1:29">
      <c r="A1546">
        <v>51185</v>
      </c>
      <c r="B1546">
        <v>1545</v>
      </c>
      <c r="C1546">
        <v>1000780</v>
      </c>
      <c r="D1546" t="s">
        <v>4235</v>
      </c>
      <c r="E1546" t="s">
        <v>4236</v>
      </c>
      <c r="G1546" t="e">
        <f>VLOOKUP($H1546,[1]BRT!$1:$1048576,1,0)</f>
        <v>#N/A</v>
      </c>
      <c r="H1546" t="s">
        <v>5433</v>
      </c>
      <c r="I1546">
        <v>37.797511</v>
      </c>
      <c r="J1546">
        <v>-122.23101699999999</v>
      </c>
      <c r="K1546">
        <v>960</v>
      </c>
      <c r="L1546">
        <v>30</v>
      </c>
      <c r="M1546">
        <v>2</v>
      </c>
      <c r="N1546">
        <v>5</v>
      </c>
      <c r="O1546">
        <v>1</v>
      </c>
      <c r="P1546">
        <v>6</v>
      </c>
      <c r="Q1546" t="e">
        <f>VLOOKUP($A1546,'[1]SheltersALL_2.17.22'!$1:$1048576,6,0)</f>
        <v>#N/A</v>
      </c>
      <c r="R1546" t="str">
        <f>VLOOKUP($A1546, [1]FA21_Ridership!$1:$1048576,11, 0)</f>
        <v>OAKLAND</v>
      </c>
      <c r="S1546" t="str">
        <f>VLOOKUP($A1546, [1]FA21_Ridership!$1:$1048576,12, 0)</f>
        <v>ALAMEDA</v>
      </c>
      <c r="T1546">
        <f>VLOOKUP($A1546, [1]FA21_Ridership!$1:$1048576,13, 0)</f>
        <v>2</v>
      </c>
      <c r="U1546">
        <f t="shared" si="121"/>
        <v>180</v>
      </c>
      <c r="V1546" s="67">
        <f t="shared" si="120"/>
        <v>0.36799999999999999</v>
      </c>
      <c r="W1546">
        <v>0.79530599999999996</v>
      </c>
      <c r="X1546" s="67">
        <f t="shared" si="122"/>
        <v>0.57999999999999996</v>
      </c>
      <c r="Y1546">
        <v>0.38852700000000001</v>
      </c>
      <c r="Z1546" s="67">
        <f t="shared" si="123"/>
        <v>0.75</v>
      </c>
      <c r="AA1546">
        <f>VLOOKUP($C1546,[1]Disability!$1:$1048576,5,FALSE)</f>
        <v>2</v>
      </c>
      <c r="AB1546" s="67">
        <f t="shared" si="124"/>
        <v>0.91600000000000004</v>
      </c>
      <c r="AC1546" t="e">
        <f>VLOOKUP($A1546,#REF!,9,FALSE)</f>
        <v>#REF!</v>
      </c>
    </row>
    <row r="1547" spans="1:29">
      <c r="A1547">
        <v>52871</v>
      </c>
      <c r="B1547">
        <v>1546</v>
      </c>
      <c r="C1547">
        <v>9907570</v>
      </c>
      <c r="D1547" t="s">
        <v>4235</v>
      </c>
      <c r="E1547" t="s">
        <v>4236</v>
      </c>
      <c r="G1547" t="e">
        <f>VLOOKUP($H1547,[1]BRT!$1:$1048576,1,0)</f>
        <v>#N/A</v>
      </c>
      <c r="H1547" t="s">
        <v>5187</v>
      </c>
      <c r="I1547">
        <v>37.527667000000001</v>
      </c>
      <c r="J1547">
        <v>-121.958085</v>
      </c>
      <c r="K1547">
        <v>785</v>
      </c>
      <c r="L1547">
        <v>30</v>
      </c>
      <c r="M1547">
        <v>2</v>
      </c>
      <c r="N1547">
        <v>5</v>
      </c>
      <c r="O1547">
        <v>1</v>
      </c>
      <c r="P1547">
        <v>6</v>
      </c>
      <c r="Q1547" t="e">
        <f>VLOOKUP($A1547,'[1]SheltersALL_2.17.22'!$1:$1048576,6,0)</f>
        <v>#N/A</v>
      </c>
      <c r="R1547" t="str">
        <f>VLOOKUP($A1547, [1]FA21_Ridership!$1:$1048576,11, 0)</f>
        <v>FREMONT</v>
      </c>
      <c r="S1547" t="str">
        <f>VLOOKUP($A1547, [1]FA21_Ridership!$1:$1048576,12, 0)</f>
        <v>ALAMEDA</v>
      </c>
      <c r="T1547">
        <f>VLOOKUP($A1547, [1]FA21_Ridership!$1:$1048576,13, 0)</f>
        <v>5</v>
      </c>
      <c r="U1547">
        <f t="shared" si="121"/>
        <v>180</v>
      </c>
      <c r="V1547" s="67">
        <f t="shared" si="120"/>
        <v>0.36799999999999999</v>
      </c>
      <c r="W1547">
        <v>0.76771999999999996</v>
      </c>
      <c r="X1547" s="67">
        <f t="shared" si="122"/>
        <v>0.51800000000000002</v>
      </c>
      <c r="Y1547">
        <v>0.16994000000000001</v>
      </c>
      <c r="Z1547" s="67">
        <f t="shared" si="123"/>
        <v>0.40799999999999997</v>
      </c>
      <c r="AA1547">
        <f>VLOOKUP($C1547,[1]Disability!$1:$1048576,5,FALSE)</f>
        <v>0</v>
      </c>
      <c r="AB1547" s="67">
        <f t="shared" si="124"/>
        <v>0</v>
      </c>
      <c r="AC1547" t="e">
        <f>VLOOKUP($A1547,#REF!,9,FALSE)</f>
        <v>#REF!</v>
      </c>
    </row>
    <row r="1548" spans="1:29">
      <c r="A1548">
        <v>55464</v>
      </c>
      <c r="B1548">
        <v>1547</v>
      </c>
      <c r="C1548">
        <v>1000730</v>
      </c>
      <c r="D1548" t="s">
        <v>4235</v>
      </c>
      <c r="E1548" t="s">
        <v>4236</v>
      </c>
      <c r="G1548" t="e">
        <f>VLOOKUP($H1548,[1]BRT!$1:$1048576,1,0)</f>
        <v>#N/A</v>
      </c>
      <c r="H1548" t="s">
        <v>5351</v>
      </c>
      <c r="I1548">
        <v>37.793996999999997</v>
      </c>
      <c r="J1548">
        <v>-122.239996</v>
      </c>
      <c r="K1548">
        <v>960</v>
      </c>
      <c r="L1548">
        <v>30</v>
      </c>
      <c r="M1548">
        <v>2</v>
      </c>
      <c r="N1548">
        <v>5</v>
      </c>
      <c r="O1548">
        <v>1</v>
      </c>
      <c r="P1548">
        <v>6</v>
      </c>
      <c r="Q1548" t="e">
        <f>VLOOKUP($A1548,'[1]SheltersALL_2.17.22'!$1:$1048576,6,0)</f>
        <v>#N/A</v>
      </c>
      <c r="R1548" t="str">
        <f>VLOOKUP($A1548, [1]FA21_Ridership!$1:$1048576,11, 0)</f>
        <v>OAKLAND</v>
      </c>
      <c r="S1548" t="str">
        <f>VLOOKUP($A1548, [1]FA21_Ridership!$1:$1048576,12, 0)</f>
        <v>ALAMEDA</v>
      </c>
      <c r="T1548">
        <f>VLOOKUP($A1548, [1]FA21_Ridership!$1:$1048576,13, 0)</f>
        <v>2</v>
      </c>
      <c r="U1548">
        <f t="shared" si="121"/>
        <v>180</v>
      </c>
      <c r="V1548" s="67">
        <f t="shared" si="120"/>
        <v>0.36799999999999999</v>
      </c>
      <c r="W1548">
        <v>0.88015699999999997</v>
      </c>
      <c r="X1548" s="67">
        <f t="shared" si="122"/>
        <v>0.73299999999999998</v>
      </c>
      <c r="Y1548">
        <v>0.51015100000000002</v>
      </c>
      <c r="Z1548" s="67">
        <f t="shared" si="123"/>
        <v>0.86899999999999999</v>
      </c>
      <c r="AA1548">
        <f>VLOOKUP($C1548,[1]Disability!$1:$1048576,5,FALSE)</f>
        <v>0</v>
      </c>
      <c r="AB1548" s="67">
        <f t="shared" si="124"/>
        <v>0</v>
      </c>
      <c r="AC1548" t="e">
        <f>VLOOKUP($A1548,#REF!,9,FALSE)</f>
        <v>#REF!</v>
      </c>
    </row>
    <row r="1549" spans="1:29">
      <c r="A1549">
        <v>53380</v>
      </c>
      <c r="B1549">
        <v>1548</v>
      </c>
      <c r="C1549">
        <v>302760</v>
      </c>
      <c r="D1549" t="s">
        <v>4235</v>
      </c>
      <c r="E1549" t="s">
        <v>4236</v>
      </c>
      <c r="G1549" t="e">
        <f>VLOOKUP($H1549,[1]BRT!$1:$1048576,1,0)</f>
        <v>#N/A</v>
      </c>
      <c r="H1549" t="s">
        <v>5434</v>
      </c>
      <c r="I1549">
        <v>37.880553999999997</v>
      </c>
      <c r="J1549">
        <v>-122.28654</v>
      </c>
      <c r="K1549">
        <v>1018</v>
      </c>
      <c r="L1549">
        <v>30</v>
      </c>
      <c r="M1549">
        <v>2</v>
      </c>
      <c r="N1549">
        <v>5</v>
      </c>
      <c r="O1549">
        <v>1</v>
      </c>
      <c r="P1549">
        <v>6</v>
      </c>
      <c r="Q1549" t="e">
        <f>VLOOKUP($A1549,'[1]SheltersALL_2.17.22'!$1:$1048576,6,0)</f>
        <v>#N/A</v>
      </c>
      <c r="R1549" t="str">
        <f>VLOOKUP($A1549, [1]FA21_Ridership!$1:$1048576,11, 0)</f>
        <v>BERKELEY</v>
      </c>
      <c r="S1549" t="str">
        <f>VLOOKUP($A1549, [1]FA21_Ridership!$1:$1048576,12, 0)</f>
        <v>ALAMEDA</v>
      </c>
      <c r="T1549">
        <f>VLOOKUP($A1549, [1]FA21_Ridership!$1:$1048576,13, 0)</f>
        <v>1</v>
      </c>
      <c r="U1549">
        <f t="shared" si="121"/>
        <v>180</v>
      </c>
      <c r="V1549" s="67">
        <f t="shared" si="120"/>
        <v>0.36799999999999999</v>
      </c>
      <c r="W1549">
        <v>0.39593400000000001</v>
      </c>
      <c r="X1549" s="67">
        <f t="shared" si="122"/>
        <v>0.121</v>
      </c>
      <c r="Y1549">
        <v>8.4221000000000004E-2</v>
      </c>
      <c r="Z1549" s="67">
        <f t="shared" si="123"/>
        <v>0.193</v>
      </c>
      <c r="AA1549">
        <f>VLOOKUP($C1549,[1]Disability!$1:$1048576,5,FALSE)</f>
        <v>0</v>
      </c>
      <c r="AB1549" s="67">
        <f t="shared" si="124"/>
        <v>0</v>
      </c>
      <c r="AC1549" t="e">
        <f>VLOOKUP($A1549,#REF!,9,FALSE)</f>
        <v>#REF!</v>
      </c>
    </row>
    <row r="1550" spans="1:29">
      <c r="A1550">
        <v>52550</v>
      </c>
      <c r="B1550">
        <v>1549</v>
      </c>
      <c r="C1550">
        <v>702710</v>
      </c>
      <c r="D1550" t="s">
        <v>4235</v>
      </c>
      <c r="E1550" t="s">
        <v>4236</v>
      </c>
      <c r="G1550" t="e">
        <f>VLOOKUP($H1550,[1]BRT!$1:$1048576,1,0)</f>
        <v>#N/A</v>
      </c>
      <c r="H1550" t="s">
        <v>5435</v>
      </c>
      <c r="I1550">
        <v>37.541243000000001</v>
      </c>
      <c r="J1550">
        <v>-121.973679</v>
      </c>
      <c r="K1550">
        <v>1020</v>
      </c>
      <c r="L1550">
        <v>30</v>
      </c>
      <c r="M1550">
        <v>2</v>
      </c>
      <c r="N1550">
        <v>5</v>
      </c>
      <c r="O1550">
        <v>1</v>
      </c>
      <c r="P1550">
        <v>6</v>
      </c>
      <c r="Q1550" t="e">
        <f>VLOOKUP($A1550,'[1]SheltersALL_2.17.22'!$1:$1048576,6,0)</f>
        <v>#N/A</v>
      </c>
      <c r="R1550" t="str">
        <f>VLOOKUP($A1550, [1]FA21_Ridership!$1:$1048576,11, 0)</f>
        <v>FREMONT</v>
      </c>
      <c r="S1550" t="str">
        <f>VLOOKUP($A1550, [1]FA21_Ridership!$1:$1048576,12, 0)</f>
        <v>ALAMEDA</v>
      </c>
      <c r="T1550">
        <f>VLOOKUP($A1550, [1]FA21_Ridership!$1:$1048576,13, 0)</f>
        <v>5</v>
      </c>
      <c r="U1550">
        <f t="shared" si="121"/>
        <v>180</v>
      </c>
      <c r="V1550" s="67">
        <f t="shared" si="120"/>
        <v>0.36799999999999999</v>
      </c>
      <c r="W1550">
        <v>0.87560899999999997</v>
      </c>
      <c r="X1550" s="67">
        <f t="shared" si="122"/>
        <v>0.72499999999999998</v>
      </c>
      <c r="Y1550">
        <v>9.8733000000000001E-2</v>
      </c>
      <c r="Z1550" s="67">
        <f t="shared" si="123"/>
        <v>0.246</v>
      </c>
      <c r="AA1550">
        <f>VLOOKUP($C1550,[1]Disability!$1:$1048576,5,FALSE)</f>
        <v>0</v>
      </c>
      <c r="AB1550" s="67">
        <f t="shared" si="124"/>
        <v>0</v>
      </c>
      <c r="AC1550" t="e">
        <f>VLOOKUP($A1550,#REF!,9,FALSE)</f>
        <v>#REF!</v>
      </c>
    </row>
    <row r="1551" spans="1:29">
      <c r="A1551">
        <v>51541</v>
      </c>
      <c r="B1551">
        <v>1550</v>
      </c>
      <c r="C1551">
        <v>1100600</v>
      </c>
      <c r="D1551" t="s">
        <v>4235</v>
      </c>
      <c r="E1551" t="s">
        <v>4236</v>
      </c>
      <c r="G1551" t="e">
        <f>VLOOKUP($H1551,[1]BRT!$1:$1048576,1,0)</f>
        <v>#N/A</v>
      </c>
      <c r="H1551" t="s">
        <v>4806</v>
      </c>
      <c r="I1551">
        <v>37.825417999999999</v>
      </c>
      <c r="J1551">
        <v>-122.235536</v>
      </c>
      <c r="K1551">
        <v>960</v>
      </c>
      <c r="L1551">
        <v>20</v>
      </c>
      <c r="M1551">
        <v>3</v>
      </c>
      <c r="N1551">
        <v>7</v>
      </c>
      <c r="O1551">
        <v>2</v>
      </c>
      <c r="P1551">
        <v>9</v>
      </c>
      <c r="Q1551" t="e">
        <f>VLOOKUP($A1551,'[1]SheltersALL_2.17.22'!$1:$1048576,6,0)</f>
        <v>#N/A</v>
      </c>
      <c r="R1551" t="str">
        <f>VLOOKUP($A1551, [1]FA21_Ridership!$1:$1048576,11, 0)</f>
        <v>PIEDMONT</v>
      </c>
      <c r="S1551" t="str">
        <f>VLOOKUP($A1551, [1]FA21_Ridership!$1:$1048576,12, 0)</f>
        <v>ALAMEDA</v>
      </c>
      <c r="T1551">
        <f>VLOOKUP($A1551, [1]FA21_Ridership!$1:$1048576,13, 0)</f>
        <v>2</v>
      </c>
      <c r="U1551">
        <f t="shared" si="121"/>
        <v>180</v>
      </c>
      <c r="V1551" s="67">
        <f t="shared" si="120"/>
        <v>0.36799999999999999</v>
      </c>
      <c r="W1551">
        <v>0.28635500000000003</v>
      </c>
      <c r="X1551" s="67">
        <f t="shared" si="122"/>
        <v>0.06</v>
      </c>
      <c r="Y1551">
        <v>3.7849000000000001E-2</v>
      </c>
      <c r="Z1551" s="67">
        <f t="shared" si="123"/>
        <v>4.3999999999999997E-2</v>
      </c>
      <c r="AA1551">
        <f>VLOOKUP($C1551,[1]Disability!$1:$1048576,5,FALSE)</f>
        <v>0</v>
      </c>
      <c r="AB1551" s="67">
        <f t="shared" si="124"/>
        <v>0</v>
      </c>
      <c r="AC1551" t="e">
        <f>VLOOKUP($A1551,#REF!,9,FALSE)</f>
        <v>#REF!</v>
      </c>
    </row>
    <row r="1552" spans="1:29">
      <c r="A1552">
        <v>50149</v>
      </c>
      <c r="B1552">
        <v>1551</v>
      </c>
      <c r="C1552">
        <v>1031620</v>
      </c>
      <c r="D1552" t="s">
        <v>4235</v>
      </c>
      <c r="E1552" t="s">
        <v>4236</v>
      </c>
      <c r="G1552" t="e">
        <f>VLOOKUP($H1552,[1]BRT!$1:$1048576,1,0)</f>
        <v>#N/A</v>
      </c>
      <c r="H1552" t="s">
        <v>4474</v>
      </c>
      <c r="I1552">
        <v>37.822954000000003</v>
      </c>
      <c r="J1552">
        <v>-122.256444</v>
      </c>
      <c r="K1552">
        <v>1174</v>
      </c>
      <c r="L1552">
        <v>18</v>
      </c>
      <c r="M1552">
        <v>3.3333333330000001</v>
      </c>
      <c r="N1552">
        <v>7</v>
      </c>
      <c r="O1552">
        <v>3</v>
      </c>
      <c r="P1552">
        <v>10</v>
      </c>
      <c r="Q1552" t="e">
        <f>VLOOKUP($A1552,'[1]SheltersALL_2.17.22'!$1:$1048576,6,0)</f>
        <v>#N/A</v>
      </c>
      <c r="R1552" t="str">
        <f>VLOOKUP($A1552, [1]FA21_Ridership!$1:$1048576,11, 0)</f>
        <v>OAKLAND</v>
      </c>
      <c r="S1552" t="str">
        <f>VLOOKUP($A1552, [1]FA21_Ridership!$1:$1048576,12, 0)</f>
        <v>ALAMEDA</v>
      </c>
      <c r="T1552">
        <f>VLOOKUP($A1552, [1]FA21_Ridership!$1:$1048576,13, 0)</f>
        <v>2</v>
      </c>
      <c r="U1552">
        <f t="shared" si="121"/>
        <v>180</v>
      </c>
      <c r="V1552" s="67">
        <f t="shared" si="120"/>
        <v>0.36799999999999999</v>
      </c>
      <c r="W1552">
        <v>0.67488400000000004</v>
      </c>
      <c r="X1552" s="67">
        <f t="shared" si="122"/>
        <v>0.36499999999999999</v>
      </c>
      <c r="Y1552">
        <v>0.57164899999999996</v>
      </c>
      <c r="Z1552" s="67">
        <f t="shared" si="123"/>
        <v>0.91700000000000004</v>
      </c>
      <c r="AA1552">
        <f>VLOOKUP($C1552,[1]Disability!$1:$1048576,5,FALSE)</f>
        <v>0</v>
      </c>
      <c r="AB1552" s="67">
        <f t="shared" si="124"/>
        <v>0</v>
      </c>
      <c r="AC1552" t="e">
        <f>VLOOKUP($A1552,#REF!,9,FALSE)</f>
        <v>#REF!</v>
      </c>
    </row>
    <row r="1553" spans="1:29">
      <c r="A1553">
        <v>55657</v>
      </c>
      <c r="B1553">
        <v>1552</v>
      </c>
      <c r="C1553">
        <v>1011140</v>
      </c>
      <c r="D1553" t="s">
        <v>4235</v>
      </c>
      <c r="E1553" t="s">
        <v>4236</v>
      </c>
      <c r="G1553" t="e">
        <f>VLOOKUP($H1553,[1]BRT!$1:$1048576,1,0)</f>
        <v>#N/A</v>
      </c>
      <c r="H1553" t="s">
        <v>5436</v>
      </c>
      <c r="I1553">
        <v>37.787844</v>
      </c>
      <c r="J1553">
        <v>-122.221221</v>
      </c>
      <c r="K1553">
        <v>1114</v>
      </c>
      <c r="L1553">
        <v>15</v>
      </c>
      <c r="M1553">
        <v>4</v>
      </c>
      <c r="N1553">
        <v>8</v>
      </c>
      <c r="O1553">
        <v>4</v>
      </c>
      <c r="P1553">
        <v>12</v>
      </c>
      <c r="Q1553" t="e">
        <f>VLOOKUP($A1553,'[1]SheltersALL_2.17.22'!$1:$1048576,6,0)</f>
        <v>#N/A</v>
      </c>
      <c r="R1553" t="str">
        <f>VLOOKUP($A1553, [1]FA21_Ridership!$1:$1048576,11, 0)</f>
        <v>OAKLAND</v>
      </c>
      <c r="S1553" t="str">
        <f>VLOOKUP($A1553, [1]FA21_Ridership!$1:$1048576,12, 0)</f>
        <v>ALAMEDA</v>
      </c>
      <c r="T1553">
        <f>VLOOKUP($A1553, [1]FA21_Ridership!$1:$1048576,13, 0)</f>
        <v>2</v>
      </c>
      <c r="U1553">
        <f t="shared" si="121"/>
        <v>180</v>
      </c>
      <c r="V1553" s="67">
        <f t="shared" si="120"/>
        <v>0.36799999999999999</v>
      </c>
      <c r="W1553">
        <v>0.84558100000000003</v>
      </c>
      <c r="X1553" s="67">
        <f t="shared" si="122"/>
        <v>0.66200000000000003</v>
      </c>
      <c r="Y1553">
        <v>0.45209300000000002</v>
      </c>
      <c r="Z1553" s="67">
        <f t="shared" si="123"/>
        <v>0.81899999999999995</v>
      </c>
      <c r="AA1553">
        <f>VLOOKUP($C1553,[1]Disability!$1:$1048576,5,FALSE)</f>
        <v>0</v>
      </c>
      <c r="AB1553" s="67">
        <f t="shared" si="124"/>
        <v>0</v>
      </c>
      <c r="AC1553" t="e">
        <f>VLOOKUP($A1553,#REF!,9,FALSE)</f>
        <v>#REF!</v>
      </c>
    </row>
    <row r="1554" spans="1:29">
      <c r="A1554">
        <v>51137</v>
      </c>
      <c r="B1554">
        <v>1553</v>
      </c>
      <c r="C1554">
        <v>1004620</v>
      </c>
      <c r="D1554" t="s">
        <v>4235</v>
      </c>
      <c r="E1554" t="s">
        <v>4236</v>
      </c>
      <c r="G1554" t="e">
        <f>VLOOKUP($H1554,[1]BRT!$1:$1048576,1,0)</f>
        <v>#N/A</v>
      </c>
      <c r="H1554" t="s">
        <v>5437</v>
      </c>
      <c r="I1554">
        <v>37.745291999999999</v>
      </c>
      <c r="J1554">
        <v>-122.16844</v>
      </c>
      <c r="K1554">
        <v>1016</v>
      </c>
      <c r="L1554">
        <v>20</v>
      </c>
      <c r="M1554">
        <v>3</v>
      </c>
      <c r="N1554">
        <v>6</v>
      </c>
      <c r="O1554">
        <v>3</v>
      </c>
      <c r="P1554">
        <v>9</v>
      </c>
      <c r="Q1554" t="e">
        <f>VLOOKUP($A1554,'[1]SheltersALL_2.17.22'!$1:$1048576,6,0)</f>
        <v>#N/A</v>
      </c>
      <c r="R1554" t="str">
        <f>VLOOKUP($A1554, [1]FA21_Ridership!$1:$1048576,11, 0)</f>
        <v>OAKLAND</v>
      </c>
      <c r="S1554" t="str">
        <f>VLOOKUP($A1554, [1]FA21_Ridership!$1:$1048576,12, 0)</f>
        <v>ALAMEDA</v>
      </c>
      <c r="T1554">
        <f>VLOOKUP($A1554, [1]FA21_Ridership!$1:$1048576,13, 0)</f>
        <v>3</v>
      </c>
      <c r="U1554">
        <f t="shared" si="121"/>
        <v>180</v>
      </c>
      <c r="V1554" s="67">
        <f t="shared" si="120"/>
        <v>0.36799999999999999</v>
      </c>
      <c r="W1554">
        <v>0.98153699999999999</v>
      </c>
      <c r="X1554" s="67">
        <f t="shared" si="122"/>
        <v>0.97299999999999998</v>
      </c>
      <c r="Y1554">
        <v>0.55985700000000005</v>
      </c>
      <c r="Z1554" s="67">
        <f t="shared" si="123"/>
        <v>0.90600000000000003</v>
      </c>
      <c r="AA1554">
        <f>VLOOKUP($C1554,[1]Disability!$1:$1048576,5,FALSE)</f>
        <v>0</v>
      </c>
      <c r="AB1554" s="67">
        <f t="shared" si="124"/>
        <v>0</v>
      </c>
      <c r="AC1554" t="e">
        <f>VLOOKUP($A1554,#REF!,9,FALSE)</f>
        <v>#REF!</v>
      </c>
    </row>
    <row r="1555" spans="1:29">
      <c r="A1555">
        <v>54300</v>
      </c>
      <c r="B1555">
        <v>1554</v>
      </c>
      <c r="C1555">
        <v>305200</v>
      </c>
      <c r="D1555" t="s">
        <v>4235</v>
      </c>
      <c r="E1555" t="s">
        <v>4236</v>
      </c>
      <c r="G1555" t="e">
        <f>VLOOKUP($H1555,[1]BRT!$1:$1048576,1,0)</f>
        <v>#N/A</v>
      </c>
      <c r="H1555" t="s">
        <v>5438</v>
      </c>
      <c r="I1555">
        <v>37.891100999999999</v>
      </c>
      <c r="J1555">
        <v>-122.276223</v>
      </c>
      <c r="K1555">
        <v>1080</v>
      </c>
      <c r="L1555">
        <v>20</v>
      </c>
      <c r="M1555">
        <v>3</v>
      </c>
      <c r="N1555">
        <v>6</v>
      </c>
      <c r="O1555">
        <v>3</v>
      </c>
      <c r="P1555">
        <v>9</v>
      </c>
      <c r="Q1555" t="e">
        <f>VLOOKUP($A1555,'[1]SheltersALL_2.17.22'!$1:$1048576,6,0)</f>
        <v>#N/A</v>
      </c>
      <c r="R1555" t="str">
        <f>VLOOKUP($A1555, [1]FA21_Ridership!$1:$1048576,11, 0)</f>
        <v>BERKELEY</v>
      </c>
      <c r="S1555" t="str">
        <f>VLOOKUP($A1555, [1]FA21_Ridership!$1:$1048576,12, 0)</f>
        <v>ALAMEDA</v>
      </c>
      <c r="T1555">
        <f>VLOOKUP($A1555, [1]FA21_Ridership!$1:$1048576,13, 0)</f>
        <v>1</v>
      </c>
      <c r="U1555">
        <f t="shared" si="121"/>
        <v>180</v>
      </c>
      <c r="V1555" s="67">
        <f t="shared" si="120"/>
        <v>0.36799999999999999</v>
      </c>
      <c r="W1555">
        <v>0.22991700000000001</v>
      </c>
      <c r="X1555" s="67">
        <f t="shared" si="122"/>
        <v>2.8000000000000001E-2</v>
      </c>
      <c r="Y1555">
        <v>1.3158E-2</v>
      </c>
      <c r="Z1555" s="67">
        <f t="shared" si="123"/>
        <v>1.2999999999999999E-2</v>
      </c>
      <c r="AA1555">
        <f>VLOOKUP($C1555,[1]Disability!$1:$1048576,5,FALSE)</f>
        <v>0</v>
      </c>
      <c r="AB1555" s="67">
        <f t="shared" si="124"/>
        <v>0</v>
      </c>
      <c r="AC1555" t="e">
        <f>VLOOKUP($A1555,#REF!,9,FALSE)</f>
        <v>#REF!</v>
      </c>
    </row>
    <row r="1556" spans="1:29">
      <c r="A1556">
        <v>50524</v>
      </c>
      <c r="B1556">
        <v>1555</v>
      </c>
      <c r="C1556">
        <v>1504370</v>
      </c>
      <c r="D1556" t="s">
        <v>4235</v>
      </c>
      <c r="E1556" t="s">
        <v>4236</v>
      </c>
      <c r="G1556" t="e">
        <f>VLOOKUP($H1556,[1]BRT!$1:$1048576,1,0)</f>
        <v>#N/A</v>
      </c>
      <c r="H1556" t="s">
        <v>5439</v>
      </c>
      <c r="I1556">
        <v>37.691822000000002</v>
      </c>
      <c r="J1556">
        <v>-122.130225</v>
      </c>
      <c r="K1556">
        <v>1030</v>
      </c>
      <c r="L1556">
        <v>20</v>
      </c>
      <c r="M1556">
        <v>3</v>
      </c>
      <c r="N1556">
        <v>6</v>
      </c>
      <c r="O1556">
        <v>3</v>
      </c>
      <c r="P1556">
        <v>9</v>
      </c>
      <c r="Q1556" t="e">
        <f>VLOOKUP($A1556,'[1]SheltersALL_2.17.22'!$1:$1048576,6,0)</f>
        <v>#N/A</v>
      </c>
      <c r="R1556" t="str">
        <f>VLOOKUP($A1556, [1]FA21_Ridership!$1:$1048576,11, 0)</f>
        <v>SAN LEANDRO</v>
      </c>
      <c r="S1556" t="str">
        <f>VLOOKUP($A1556, [1]FA21_Ridership!$1:$1048576,12, 0)</f>
        <v>ALAMEDA</v>
      </c>
      <c r="T1556">
        <f>VLOOKUP($A1556, [1]FA21_Ridership!$1:$1048576,13, 0)</f>
        <v>4</v>
      </c>
      <c r="U1556">
        <f t="shared" si="121"/>
        <v>180</v>
      </c>
      <c r="V1556" s="67">
        <f t="shared" si="120"/>
        <v>0.36799999999999999</v>
      </c>
      <c r="W1556">
        <v>0.93450100000000003</v>
      </c>
      <c r="X1556" s="67">
        <f t="shared" si="122"/>
        <v>0.84299999999999997</v>
      </c>
      <c r="Y1556">
        <v>0.38716</v>
      </c>
      <c r="Z1556" s="67">
        <f t="shared" si="123"/>
        <v>0.748</v>
      </c>
      <c r="AA1556">
        <f>VLOOKUP($C1556,[1]Disability!$1:$1048576,5,FALSE)</f>
        <v>0</v>
      </c>
      <c r="AB1556" s="67">
        <f t="shared" si="124"/>
        <v>0</v>
      </c>
      <c r="AC1556" t="e">
        <f>VLOOKUP($A1556,#REF!,9,FALSE)</f>
        <v>#REF!</v>
      </c>
    </row>
    <row r="1557" spans="1:29">
      <c r="A1557">
        <v>52705</v>
      </c>
      <c r="B1557">
        <v>1556</v>
      </c>
      <c r="C1557">
        <v>9907040</v>
      </c>
      <c r="D1557" t="s">
        <v>4235</v>
      </c>
      <c r="E1557" t="s">
        <v>4236</v>
      </c>
      <c r="G1557" t="e">
        <f>VLOOKUP($H1557,[1]BRT!$1:$1048576,1,0)</f>
        <v>#N/A</v>
      </c>
      <c r="H1557" t="s">
        <v>5440</v>
      </c>
      <c r="I1557">
        <v>37.435397999999999</v>
      </c>
      <c r="J1557">
        <v>-121.90073099999999</v>
      </c>
      <c r="K1557">
        <v>868</v>
      </c>
      <c r="L1557">
        <v>30</v>
      </c>
      <c r="M1557">
        <v>2</v>
      </c>
      <c r="N1557">
        <v>4</v>
      </c>
      <c r="O1557">
        <v>2</v>
      </c>
      <c r="P1557">
        <v>6</v>
      </c>
      <c r="Q1557" t="e">
        <f>VLOOKUP($A1557,'[1]SheltersALL_2.17.22'!$1:$1048576,6,0)</f>
        <v>#N/A</v>
      </c>
      <c r="R1557" t="str">
        <f>VLOOKUP($A1557, [1]FA21_Ridership!$1:$1048576,11, 0)</f>
        <v>MILPITAS</v>
      </c>
      <c r="S1557" t="str">
        <f>VLOOKUP($A1557, [1]FA21_Ridership!$1:$1048576,12, 0)</f>
        <v>SANTA CLARA</v>
      </c>
      <c r="T1557">
        <f>VLOOKUP($A1557, [1]FA21_Ridership!$1:$1048576,13, 0)</f>
        <v>9</v>
      </c>
      <c r="U1557">
        <f t="shared" si="121"/>
        <v>180</v>
      </c>
      <c r="V1557" s="67">
        <f t="shared" si="120"/>
        <v>0.36799999999999999</v>
      </c>
      <c r="W1557">
        <v>0.88344500000000004</v>
      </c>
      <c r="X1557" s="67">
        <f t="shared" si="122"/>
        <v>0.73499999999999999</v>
      </c>
      <c r="Y1557">
        <v>5.1970000000000002E-3</v>
      </c>
      <c r="Z1557" s="67">
        <f t="shared" si="123"/>
        <v>2E-3</v>
      </c>
      <c r="AA1557">
        <f>VLOOKUP($C1557,[1]Disability!$1:$1048576,5,FALSE)</f>
        <v>0</v>
      </c>
      <c r="AB1557" s="67">
        <f t="shared" si="124"/>
        <v>0</v>
      </c>
      <c r="AC1557" t="e">
        <f>VLOOKUP($A1557,#REF!,9,FALSE)</f>
        <v>#REF!</v>
      </c>
    </row>
    <row r="1558" spans="1:29">
      <c r="A1558">
        <v>55610</v>
      </c>
      <c r="B1558">
        <v>1557</v>
      </c>
      <c r="C1558">
        <v>500220</v>
      </c>
      <c r="D1558" t="s">
        <v>4235</v>
      </c>
      <c r="E1558" t="s">
        <v>4236</v>
      </c>
      <c r="G1558" t="e">
        <f>VLOOKUP($H1558,[1]BRT!$1:$1048576,1,0)</f>
        <v>#N/A</v>
      </c>
      <c r="H1558" t="s">
        <v>5441</v>
      </c>
      <c r="I1558">
        <v>37.919544999999999</v>
      </c>
      <c r="J1558">
        <v>-122.286913</v>
      </c>
      <c r="K1558">
        <v>630</v>
      </c>
      <c r="L1558">
        <v>30</v>
      </c>
      <c r="M1558">
        <v>2</v>
      </c>
      <c r="N1558">
        <v>4</v>
      </c>
      <c r="O1558">
        <v>2</v>
      </c>
      <c r="P1558">
        <v>6</v>
      </c>
      <c r="Q1558" t="e">
        <f>VLOOKUP($A1558,'[1]SheltersALL_2.17.22'!$1:$1048576,6,0)</f>
        <v>#N/A</v>
      </c>
      <c r="R1558" t="str">
        <f>VLOOKUP($A1558, [1]FA21_Ridership!$1:$1048576,11, 0)</f>
        <v>EL CERRITO</v>
      </c>
      <c r="S1558" t="str">
        <f>VLOOKUP($A1558, [1]FA21_Ridership!$1:$1048576,12, 0)</f>
        <v>CONTRA COSTA</v>
      </c>
      <c r="T1558">
        <f>VLOOKUP($A1558, [1]FA21_Ridership!$1:$1048576,13, 0)</f>
        <v>1</v>
      </c>
      <c r="U1558">
        <f t="shared" si="121"/>
        <v>180</v>
      </c>
      <c r="V1558" s="67">
        <f t="shared" si="120"/>
        <v>0.36799999999999999</v>
      </c>
      <c r="W1558">
        <v>0.53508800000000001</v>
      </c>
      <c r="X1558" s="67">
        <f t="shared" si="122"/>
        <v>0.23</v>
      </c>
      <c r="Y1558">
        <v>0.1875</v>
      </c>
      <c r="Z1558" s="67">
        <f t="shared" si="123"/>
        <v>0.44900000000000001</v>
      </c>
      <c r="AA1558">
        <f>VLOOKUP($C1558,[1]Disability!$1:$1048576,5,FALSE)</f>
        <v>0</v>
      </c>
      <c r="AB1558" s="67">
        <f t="shared" si="124"/>
        <v>0</v>
      </c>
      <c r="AC1558" t="e">
        <f>VLOOKUP($A1558,#REF!,9,FALSE)</f>
        <v>#REF!</v>
      </c>
    </row>
    <row r="1559" spans="1:29">
      <c r="A1559">
        <v>50996</v>
      </c>
      <c r="B1559">
        <v>1558</v>
      </c>
      <c r="C1559">
        <v>500470</v>
      </c>
      <c r="D1559" t="s">
        <v>4235</v>
      </c>
      <c r="E1559" t="s">
        <v>4236</v>
      </c>
      <c r="G1559" t="e">
        <f>VLOOKUP($H1559,[1]BRT!$1:$1048576,1,0)</f>
        <v>#N/A</v>
      </c>
      <c r="H1559" t="s">
        <v>5442</v>
      </c>
      <c r="I1559">
        <v>37.936298000000001</v>
      </c>
      <c r="J1559">
        <v>-122.314742</v>
      </c>
      <c r="K1559">
        <v>630</v>
      </c>
      <c r="L1559">
        <v>30</v>
      </c>
      <c r="M1559">
        <v>2</v>
      </c>
      <c r="N1559">
        <v>4</v>
      </c>
      <c r="O1559">
        <v>2</v>
      </c>
      <c r="P1559">
        <v>6</v>
      </c>
      <c r="Q1559" t="e">
        <f>VLOOKUP($A1559,'[1]SheltersALL_2.17.22'!$1:$1048576,6,0)</f>
        <v>#N/A</v>
      </c>
      <c r="R1559" t="str">
        <f>VLOOKUP($A1559, [1]FA21_Ridership!$1:$1048576,11, 0)</f>
        <v>EL CERRITO</v>
      </c>
      <c r="S1559" t="str">
        <f>VLOOKUP($A1559, [1]FA21_Ridership!$1:$1048576,12, 0)</f>
        <v>CONTRA COSTA</v>
      </c>
      <c r="T1559">
        <f>VLOOKUP($A1559, [1]FA21_Ridership!$1:$1048576,13, 0)</f>
        <v>1</v>
      </c>
      <c r="U1559">
        <f t="shared" si="121"/>
        <v>180</v>
      </c>
      <c r="V1559" s="67">
        <f t="shared" si="120"/>
        <v>0.36799999999999999</v>
      </c>
      <c r="W1559">
        <v>0.38623800000000003</v>
      </c>
      <c r="X1559" s="67">
        <f t="shared" si="122"/>
        <v>0.115</v>
      </c>
      <c r="Y1559">
        <v>0.17857100000000001</v>
      </c>
      <c r="Z1559" s="67">
        <f t="shared" si="123"/>
        <v>0.436</v>
      </c>
      <c r="AA1559">
        <f>VLOOKUP($C1559,[1]Disability!$1:$1048576,5,FALSE)</f>
        <v>0</v>
      </c>
      <c r="AB1559" s="67">
        <f t="shared" si="124"/>
        <v>0</v>
      </c>
      <c r="AC1559" t="e">
        <f>VLOOKUP($A1559,#REF!,9,FALSE)</f>
        <v>#REF!</v>
      </c>
    </row>
    <row r="1560" spans="1:29">
      <c r="A1560">
        <v>54845</v>
      </c>
      <c r="B1560">
        <v>1559</v>
      </c>
      <c r="C1560">
        <v>1000670</v>
      </c>
      <c r="D1560" t="s">
        <v>4235</v>
      </c>
      <c r="E1560" t="s">
        <v>4236</v>
      </c>
      <c r="G1560" t="e">
        <f>VLOOKUP($H1560,[1]BRT!$1:$1048576,1,0)</f>
        <v>#N/A</v>
      </c>
      <c r="H1560" t="s">
        <v>5326</v>
      </c>
      <c r="I1560">
        <v>37.789594999999998</v>
      </c>
      <c r="J1560">
        <v>-122.2458</v>
      </c>
      <c r="K1560">
        <v>960</v>
      </c>
      <c r="L1560">
        <v>30</v>
      </c>
      <c r="M1560">
        <v>2</v>
      </c>
      <c r="N1560">
        <v>4</v>
      </c>
      <c r="O1560">
        <v>2</v>
      </c>
      <c r="P1560">
        <v>6</v>
      </c>
      <c r="Q1560" t="e">
        <f>VLOOKUP($A1560,'[1]SheltersALL_2.17.22'!$1:$1048576,6,0)</f>
        <v>#N/A</v>
      </c>
      <c r="R1560" t="str">
        <f>VLOOKUP($A1560, [1]FA21_Ridership!$1:$1048576,11, 0)</f>
        <v>OAKLAND</v>
      </c>
      <c r="S1560" t="str">
        <f>VLOOKUP($A1560, [1]FA21_Ridership!$1:$1048576,12, 0)</f>
        <v>ALAMEDA</v>
      </c>
      <c r="T1560">
        <f>VLOOKUP($A1560, [1]FA21_Ridership!$1:$1048576,13, 0)</f>
        <v>2</v>
      </c>
      <c r="U1560">
        <f t="shared" si="121"/>
        <v>180</v>
      </c>
      <c r="V1560" s="67">
        <f t="shared" si="120"/>
        <v>0.36799999999999999</v>
      </c>
      <c r="W1560">
        <v>0.94699599999999995</v>
      </c>
      <c r="X1560" s="67">
        <f t="shared" si="122"/>
        <v>0.89600000000000002</v>
      </c>
      <c r="Y1560">
        <v>0.41130699999999998</v>
      </c>
      <c r="Z1560" s="67">
        <f t="shared" si="123"/>
        <v>0.77100000000000002</v>
      </c>
      <c r="AA1560">
        <f>VLOOKUP($C1560,[1]Disability!$1:$1048576,5,FALSE)</f>
        <v>1</v>
      </c>
      <c r="AB1560" s="67">
        <f t="shared" si="124"/>
        <v>0.72499999999999998</v>
      </c>
      <c r="AC1560" t="e">
        <f>VLOOKUP($A1560,#REF!,9,FALSE)</f>
        <v>#REF!</v>
      </c>
    </row>
    <row r="1561" spans="1:29">
      <c r="A1561">
        <v>54141</v>
      </c>
      <c r="B1561">
        <v>1560</v>
      </c>
      <c r="C1561">
        <v>702290</v>
      </c>
      <c r="D1561" t="s">
        <v>4235</v>
      </c>
      <c r="E1561" t="s">
        <v>4236</v>
      </c>
      <c r="G1561" t="e">
        <f>VLOOKUP($H1561,[1]BRT!$1:$1048576,1,0)</f>
        <v>#N/A</v>
      </c>
      <c r="H1561" t="s">
        <v>5443</v>
      </c>
      <c r="I1561">
        <v>37.519450999999997</v>
      </c>
      <c r="J1561">
        <v>-121.95528299999999</v>
      </c>
      <c r="K1561">
        <v>785</v>
      </c>
      <c r="L1561">
        <v>30</v>
      </c>
      <c r="M1561">
        <v>2</v>
      </c>
      <c r="N1561">
        <v>4</v>
      </c>
      <c r="O1561">
        <v>2</v>
      </c>
      <c r="P1561">
        <v>6</v>
      </c>
      <c r="Q1561" t="e">
        <f>VLOOKUP($A1561,'[1]SheltersALL_2.17.22'!$1:$1048576,6,0)</f>
        <v>#N/A</v>
      </c>
      <c r="R1561" t="str">
        <f>VLOOKUP($A1561, [1]FA21_Ridership!$1:$1048576,11, 0)</f>
        <v>FREMONT</v>
      </c>
      <c r="S1561" t="str">
        <f>VLOOKUP($A1561, [1]FA21_Ridership!$1:$1048576,12, 0)</f>
        <v>ALAMEDA</v>
      </c>
      <c r="T1561">
        <f>VLOOKUP($A1561, [1]FA21_Ridership!$1:$1048576,13, 0)</f>
        <v>5</v>
      </c>
      <c r="U1561">
        <f t="shared" si="121"/>
        <v>180</v>
      </c>
      <c r="V1561" s="67">
        <f t="shared" si="120"/>
        <v>0.36799999999999999</v>
      </c>
      <c r="W1561">
        <v>0.77205100000000004</v>
      </c>
      <c r="X1561" s="67">
        <f t="shared" si="122"/>
        <v>0.52900000000000003</v>
      </c>
      <c r="Y1561">
        <v>0.113801</v>
      </c>
      <c r="Z1561" s="67">
        <f t="shared" si="123"/>
        <v>0.28299999999999997</v>
      </c>
      <c r="AA1561">
        <f>VLOOKUP($C1561,[1]Disability!$1:$1048576,5,FALSE)</f>
        <v>0</v>
      </c>
      <c r="AB1561" s="67">
        <f t="shared" si="124"/>
        <v>0</v>
      </c>
      <c r="AC1561" t="e">
        <f>VLOOKUP($A1561,#REF!,9,FALSE)</f>
        <v>#REF!</v>
      </c>
    </row>
    <row r="1562" spans="1:29">
      <c r="A1562">
        <v>52499</v>
      </c>
      <c r="B1562">
        <v>1561</v>
      </c>
      <c r="C1562">
        <v>1300820</v>
      </c>
      <c r="D1562" t="s">
        <v>4235</v>
      </c>
      <c r="E1562" t="s">
        <v>4236</v>
      </c>
      <c r="G1562" t="e">
        <f>VLOOKUP($H1562,[1]BRT!$1:$1048576,1,0)</f>
        <v>#N/A</v>
      </c>
      <c r="H1562" t="s">
        <v>5444</v>
      </c>
      <c r="I1562">
        <v>37.930095999999999</v>
      </c>
      <c r="J1562">
        <v>-122.344596</v>
      </c>
      <c r="K1562">
        <v>838</v>
      </c>
      <c r="L1562">
        <v>60</v>
      </c>
      <c r="M1562">
        <v>1</v>
      </c>
      <c r="N1562">
        <v>2</v>
      </c>
      <c r="O1562">
        <v>1</v>
      </c>
      <c r="P1562">
        <v>3</v>
      </c>
      <c r="Q1562" t="e">
        <f>VLOOKUP($A1562,'[1]SheltersALL_2.17.22'!$1:$1048576,6,0)</f>
        <v>#N/A</v>
      </c>
      <c r="R1562" t="str">
        <f>VLOOKUP($A1562, [1]FA21_Ridership!$1:$1048576,11, 0)</f>
        <v>RICHMOND</v>
      </c>
      <c r="S1562" t="str">
        <f>VLOOKUP($A1562, [1]FA21_Ridership!$1:$1048576,12, 0)</f>
        <v>CONTRA COSTA</v>
      </c>
      <c r="T1562">
        <f>VLOOKUP($A1562, [1]FA21_Ridership!$1:$1048576,13, 0)</f>
        <v>1</v>
      </c>
      <c r="U1562">
        <f t="shared" si="121"/>
        <v>180</v>
      </c>
      <c r="V1562" s="67">
        <f t="shared" si="120"/>
        <v>0.36799999999999999</v>
      </c>
      <c r="W1562">
        <v>0.94628800000000002</v>
      </c>
      <c r="X1562" s="67">
        <f t="shared" si="122"/>
        <v>0.89400000000000002</v>
      </c>
      <c r="Y1562">
        <v>0.70523000000000002</v>
      </c>
      <c r="Z1562" s="67">
        <f t="shared" si="123"/>
        <v>0.98</v>
      </c>
      <c r="AA1562">
        <f>VLOOKUP($C1562,[1]Disability!$1:$1048576,5,FALSE)</f>
        <v>0</v>
      </c>
      <c r="AB1562" s="67">
        <f t="shared" si="124"/>
        <v>0</v>
      </c>
      <c r="AC1562" t="e">
        <f>VLOOKUP($A1562,#REF!,9,FALSE)</f>
        <v>#REF!</v>
      </c>
    </row>
    <row r="1563" spans="1:29">
      <c r="A1563">
        <v>58332</v>
      </c>
      <c r="B1563">
        <v>1562</v>
      </c>
      <c r="C1563">
        <v>1503590</v>
      </c>
      <c r="D1563" t="s">
        <v>4235</v>
      </c>
      <c r="E1563" t="s">
        <v>4236</v>
      </c>
      <c r="G1563" t="e">
        <f>VLOOKUP($H1563,[1]BRT!$1:$1048576,1,0)</f>
        <v>#N/A</v>
      </c>
      <c r="H1563" t="s">
        <v>4769</v>
      </c>
      <c r="I1563">
        <v>37.695504</v>
      </c>
      <c r="J1563">
        <v>-122.156876</v>
      </c>
      <c r="K1563">
        <v>960</v>
      </c>
      <c r="L1563">
        <v>60</v>
      </c>
      <c r="M1563">
        <v>1</v>
      </c>
      <c r="N1563">
        <v>2</v>
      </c>
      <c r="O1563">
        <v>1</v>
      </c>
      <c r="P1563">
        <v>3</v>
      </c>
      <c r="Q1563" t="e">
        <f>VLOOKUP($A1563,'[1]SheltersALL_2.17.22'!$1:$1048576,6,0)</f>
        <v>#N/A</v>
      </c>
      <c r="R1563" t="str">
        <f>VLOOKUP($A1563, [1]FA21_Ridership!$1:$1048576,11, 0)</f>
        <v>SAN LEANDRO</v>
      </c>
      <c r="S1563" t="str">
        <f>VLOOKUP($A1563, [1]FA21_Ridership!$1:$1048576,12, 0)</f>
        <v>ALAMEDA</v>
      </c>
      <c r="T1563">
        <f>VLOOKUP($A1563, [1]FA21_Ridership!$1:$1048576,13, 0)</f>
        <v>4</v>
      </c>
      <c r="U1563">
        <f t="shared" si="121"/>
        <v>180</v>
      </c>
      <c r="V1563" s="67">
        <f t="shared" si="120"/>
        <v>0.36799999999999999</v>
      </c>
      <c r="W1563">
        <v>0.76882700000000004</v>
      </c>
      <c r="X1563" s="67">
        <f t="shared" si="122"/>
        <v>0.51900000000000002</v>
      </c>
      <c r="Y1563">
        <v>7.0636000000000004E-2</v>
      </c>
      <c r="Z1563" s="67">
        <f t="shared" si="123"/>
        <v>0.13600000000000001</v>
      </c>
      <c r="AA1563">
        <f>VLOOKUP($C1563,[1]Disability!$1:$1048576,5,FALSE)</f>
        <v>0</v>
      </c>
      <c r="AB1563" s="67">
        <f t="shared" si="124"/>
        <v>0</v>
      </c>
      <c r="AC1563" t="e">
        <f>VLOOKUP($A1563,#REF!,9,FALSE)</f>
        <v>#REF!</v>
      </c>
    </row>
    <row r="1564" spans="1:29">
      <c r="A1564">
        <v>56691</v>
      </c>
      <c r="B1564">
        <v>1563</v>
      </c>
      <c r="C1564">
        <v>705650</v>
      </c>
      <c r="D1564" t="s">
        <v>4235</v>
      </c>
      <c r="E1564" t="s">
        <v>4236</v>
      </c>
      <c r="G1564" t="e">
        <f>VLOOKUP($H1564,[1]BRT!$1:$1048576,1,0)</f>
        <v>#N/A</v>
      </c>
      <c r="H1564" t="s">
        <v>5445</v>
      </c>
      <c r="I1564">
        <v>37.536715999999998</v>
      </c>
      <c r="J1564">
        <v>-121.97661100000001</v>
      </c>
      <c r="K1564">
        <v>720</v>
      </c>
      <c r="L1564">
        <v>60</v>
      </c>
      <c r="M1564">
        <v>1</v>
      </c>
      <c r="N1564">
        <v>2</v>
      </c>
      <c r="O1564">
        <v>1</v>
      </c>
      <c r="P1564">
        <v>3</v>
      </c>
      <c r="Q1564" t="e">
        <f>VLOOKUP($A1564,'[1]SheltersALL_2.17.22'!$1:$1048576,6,0)</f>
        <v>#N/A</v>
      </c>
      <c r="R1564" t="str">
        <f>VLOOKUP($A1564, [1]FA21_Ridership!$1:$1048576,11, 0)</f>
        <v>FREMONT</v>
      </c>
      <c r="S1564" t="str">
        <f>VLOOKUP($A1564, [1]FA21_Ridership!$1:$1048576,12, 0)</f>
        <v>ALAMEDA</v>
      </c>
      <c r="T1564">
        <f>VLOOKUP($A1564, [1]FA21_Ridership!$1:$1048576,13, 0)</f>
        <v>5</v>
      </c>
      <c r="U1564">
        <f t="shared" si="121"/>
        <v>180</v>
      </c>
      <c r="V1564" s="67">
        <f t="shared" si="120"/>
        <v>0.36799999999999999</v>
      </c>
      <c r="W1564">
        <v>0.85893799999999998</v>
      </c>
      <c r="X1564" s="67">
        <f t="shared" si="122"/>
        <v>0.69699999999999995</v>
      </c>
      <c r="Y1564">
        <v>0.10555100000000001</v>
      </c>
      <c r="Z1564" s="67">
        <f t="shared" si="123"/>
        <v>0.26</v>
      </c>
      <c r="AA1564">
        <f>VLOOKUP($C1564,[1]Disability!$1:$1048576,5,FALSE)</f>
        <v>0</v>
      </c>
      <c r="AB1564" s="67">
        <f t="shared" si="124"/>
        <v>0</v>
      </c>
      <c r="AC1564" t="e">
        <f>VLOOKUP($A1564,#REF!,9,FALSE)</f>
        <v>#REF!</v>
      </c>
    </row>
    <row r="1565" spans="1:29">
      <c r="A1565">
        <v>54493</v>
      </c>
      <c r="B1565">
        <v>1564</v>
      </c>
      <c r="C1565">
        <v>1300960</v>
      </c>
      <c r="D1565" t="s">
        <v>4235</v>
      </c>
      <c r="E1565" t="s">
        <v>4236</v>
      </c>
      <c r="G1565" t="e">
        <f>VLOOKUP($H1565,[1]BRT!$1:$1048576,1,0)</f>
        <v>#N/A</v>
      </c>
      <c r="H1565" t="s">
        <v>5446</v>
      </c>
      <c r="I1565">
        <v>37.922669999999997</v>
      </c>
      <c r="J1565">
        <v>-122.334791</v>
      </c>
      <c r="K1565">
        <v>839</v>
      </c>
      <c r="L1565">
        <v>60</v>
      </c>
      <c r="M1565">
        <v>1</v>
      </c>
      <c r="N1565">
        <v>2</v>
      </c>
      <c r="O1565">
        <v>1</v>
      </c>
      <c r="P1565">
        <v>3</v>
      </c>
      <c r="Q1565" t="e">
        <f>VLOOKUP($A1565,'[1]SheltersALL_2.17.22'!$1:$1048576,6,0)</f>
        <v>#N/A</v>
      </c>
      <c r="R1565" t="str">
        <f>VLOOKUP($A1565, [1]FA21_Ridership!$1:$1048576,11, 0)</f>
        <v>RICHMOND</v>
      </c>
      <c r="S1565" t="str">
        <f>VLOOKUP($A1565, [1]FA21_Ridership!$1:$1048576,12, 0)</f>
        <v>CONTRA COSTA</v>
      </c>
      <c r="T1565">
        <f>VLOOKUP($A1565, [1]FA21_Ridership!$1:$1048576,13, 0)</f>
        <v>1</v>
      </c>
      <c r="U1565">
        <f t="shared" si="121"/>
        <v>180</v>
      </c>
      <c r="V1565" s="67">
        <f t="shared" si="120"/>
        <v>0.36799999999999999</v>
      </c>
      <c r="W1565">
        <v>0.89219199999999999</v>
      </c>
      <c r="X1565" s="67">
        <f t="shared" si="122"/>
        <v>0.754</v>
      </c>
      <c r="Y1565">
        <v>0.57556799999999997</v>
      </c>
      <c r="Z1565" s="67">
        <f t="shared" si="123"/>
        <v>0.92200000000000004</v>
      </c>
      <c r="AA1565">
        <f>VLOOKUP($C1565,[1]Disability!$1:$1048576,5,FALSE)</f>
        <v>1</v>
      </c>
      <c r="AB1565" s="67">
        <f t="shared" si="124"/>
        <v>0.72499999999999998</v>
      </c>
      <c r="AC1565" t="e">
        <f>VLOOKUP($A1565,#REF!,9,FALSE)</f>
        <v>#REF!</v>
      </c>
    </row>
    <row r="1566" spans="1:29">
      <c r="A1566">
        <v>52376</v>
      </c>
      <c r="B1566">
        <v>1565</v>
      </c>
      <c r="C1566">
        <v>9905970</v>
      </c>
      <c r="D1566" t="s">
        <v>4235</v>
      </c>
      <c r="E1566" t="s">
        <v>4236</v>
      </c>
      <c r="G1566" t="e">
        <f>VLOOKUP($H1566,[1]BRT!$1:$1048576,1,0)</f>
        <v>#N/A</v>
      </c>
      <c r="H1566" t="s">
        <v>4660</v>
      </c>
      <c r="I1566">
        <v>37.52167</v>
      </c>
      <c r="J1566">
        <v>-121.947135</v>
      </c>
      <c r="K1566">
        <v>839</v>
      </c>
      <c r="L1566">
        <v>60</v>
      </c>
      <c r="M1566">
        <v>1</v>
      </c>
      <c r="N1566">
        <v>2</v>
      </c>
      <c r="O1566">
        <v>1</v>
      </c>
      <c r="P1566">
        <v>3</v>
      </c>
      <c r="Q1566" t="e">
        <f>VLOOKUP($A1566,'[1]SheltersALL_2.17.22'!$1:$1048576,6,0)</f>
        <v>#N/A</v>
      </c>
      <c r="R1566" t="str">
        <f>VLOOKUP($A1566, [1]FA21_Ridership!$1:$1048576,11, 0)</f>
        <v>FREMONT</v>
      </c>
      <c r="S1566" t="str">
        <f>VLOOKUP($A1566, [1]FA21_Ridership!$1:$1048576,12, 0)</f>
        <v>ALAMEDA</v>
      </c>
      <c r="T1566">
        <f>VLOOKUP($A1566, [1]FA21_Ridership!$1:$1048576,13, 0)</f>
        <v>5</v>
      </c>
      <c r="U1566">
        <f t="shared" si="121"/>
        <v>180</v>
      </c>
      <c r="V1566" s="67">
        <f t="shared" si="120"/>
        <v>0.36799999999999999</v>
      </c>
      <c r="W1566">
        <v>0.68026600000000004</v>
      </c>
      <c r="X1566" s="67">
        <f t="shared" si="122"/>
        <v>0.38</v>
      </c>
      <c r="Y1566">
        <v>0.10741000000000001</v>
      </c>
      <c r="Z1566" s="67">
        <f t="shared" si="123"/>
        <v>0.26300000000000001</v>
      </c>
      <c r="AA1566">
        <f>VLOOKUP($C1566,[1]Disability!$1:$1048576,5,FALSE)</f>
        <v>0</v>
      </c>
      <c r="AB1566" s="67">
        <f t="shared" si="124"/>
        <v>0</v>
      </c>
      <c r="AC1566" t="e">
        <f>VLOOKUP($A1566,#REF!,9,FALSE)</f>
        <v>#REF!</v>
      </c>
    </row>
    <row r="1567" spans="1:29">
      <c r="A1567">
        <v>55304</v>
      </c>
      <c r="B1567">
        <v>1566</v>
      </c>
      <c r="C1567">
        <v>302570</v>
      </c>
      <c r="D1567" t="s">
        <v>4235</v>
      </c>
      <c r="E1567" t="s">
        <v>4236</v>
      </c>
      <c r="G1567" t="e">
        <f>VLOOKUP($H1567,[1]BRT!$1:$1048576,1,0)</f>
        <v>#N/A</v>
      </c>
      <c r="H1567" t="s">
        <v>5447</v>
      </c>
      <c r="I1567">
        <v>37.876207999999998</v>
      </c>
      <c r="J1567">
        <v>-122.26045000000001</v>
      </c>
      <c r="K1567">
        <v>662</v>
      </c>
      <c r="L1567">
        <v>60</v>
      </c>
      <c r="M1567">
        <v>1</v>
      </c>
      <c r="N1567">
        <v>2</v>
      </c>
      <c r="O1567">
        <v>1</v>
      </c>
      <c r="P1567">
        <v>3</v>
      </c>
      <c r="Q1567" t="e">
        <f>VLOOKUP($A1567,'[1]SheltersALL_2.17.22'!$1:$1048576,6,0)</f>
        <v>#N/A</v>
      </c>
      <c r="R1567" t="str">
        <f>VLOOKUP($A1567, [1]FA21_Ridership!$1:$1048576,11, 0)</f>
        <v>BERKELEY</v>
      </c>
      <c r="S1567" t="str">
        <f>VLOOKUP($A1567, [1]FA21_Ridership!$1:$1048576,12, 0)</f>
        <v>ALAMEDA</v>
      </c>
      <c r="T1567">
        <f>VLOOKUP($A1567, [1]FA21_Ridership!$1:$1048576,13, 0)</f>
        <v>2</v>
      </c>
      <c r="U1567">
        <f t="shared" si="121"/>
        <v>180</v>
      </c>
      <c r="V1567" s="67">
        <f t="shared" si="120"/>
        <v>0.36799999999999999</v>
      </c>
      <c r="W1567">
        <v>0.58844200000000002</v>
      </c>
      <c r="X1567" s="67">
        <f t="shared" si="122"/>
        <v>0.27500000000000002</v>
      </c>
      <c r="Y1567">
        <v>0.55286800000000003</v>
      </c>
      <c r="Z1567" s="67">
        <f t="shared" si="123"/>
        <v>0.89900000000000002</v>
      </c>
      <c r="AA1567">
        <f>VLOOKUP($C1567,[1]Disability!$1:$1048576,5,FALSE)</f>
        <v>0</v>
      </c>
      <c r="AB1567" s="67">
        <f t="shared" si="124"/>
        <v>0</v>
      </c>
      <c r="AC1567" t="e">
        <f>VLOOKUP($A1567,#REF!,9,FALSE)</f>
        <v>#REF!</v>
      </c>
    </row>
    <row r="1568" spans="1:29">
      <c r="A1568">
        <v>54464</v>
      </c>
      <c r="B1568">
        <v>1567</v>
      </c>
      <c r="C1568">
        <v>1300870</v>
      </c>
      <c r="D1568" t="s">
        <v>4235</v>
      </c>
      <c r="E1568" t="s">
        <v>4236</v>
      </c>
      <c r="G1568" t="e">
        <f>VLOOKUP($H1568,[1]BRT!$1:$1048576,1,0)</f>
        <v>#N/A</v>
      </c>
      <c r="H1568" t="s">
        <v>5448</v>
      </c>
      <c r="I1568">
        <v>37.911414999999998</v>
      </c>
      <c r="J1568">
        <v>-122.318467</v>
      </c>
      <c r="K1568">
        <v>839</v>
      </c>
      <c r="L1568">
        <v>60</v>
      </c>
      <c r="M1568">
        <v>1</v>
      </c>
      <c r="N1568">
        <v>2</v>
      </c>
      <c r="O1568">
        <v>1</v>
      </c>
      <c r="P1568">
        <v>3</v>
      </c>
      <c r="Q1568" t="e">
        <f>VLOOKUP($A1568,'[1]SheltersALL_2.17.22'!$1:$1048576,6,0)</f>
        <v>#N/A</v>
      </c>
      <c r="R1568" t="str">
        <f>VLOOKUP($A1568, [1]FA21_Ridership!$1:$1048576,11, 0)</f>
        <v>RICHMOND</v>
      </c>
      <c r="S1568" t="str">
        <f>VLOOKUP($A1568, [1]FA21_Ridership!$1:$1048576,12, 0)</f>
        <v>CONTRA COSTA</v>
      </c>
      <c r="T1568">
        <f>VLOOKUP($A1568, [1]FA21_Ridership!$1:$1048576,13, 0)</f>
        <v>1</v>
      </c>
      <c r="U1568">
        <f t="shared" si="121"/>
        <v>180</v>
      </c>
      <c r="V1568" s="67">
        <f t="shared" si="120"/>
        <v>0.36799999999999999</v>
      </c>
      <c r="W1568">
        <v>0.79654499999999995</v>
      </c>
      <c r="X1568" s="67">
        <f t="shared" si="122"/>
        <v>0.58299999999999996</v>
      </c>
      <c r="Y1568">
        <v>0.36573600000000001</v>
      </c>
      <c r="Z1568" s="67">
        <f t="shared" si="123"/>
        <v>0.72099999999999997</v>
      </c>
      <c r="AA1568">
        <f>VLOOKUP($C1568,[1]Disability!$1:$1048576,5,FALSE)</f>
        <v>0</v>
      </c>
      <c r="AB1568" s="67">
        <f t="shared" si="124"/>
        <v>0</v>
      </c>
      <c r="AC1568" t="e">
        <f>VLOOKUP($A1568,#REF!,9,FALSE)</f>
        <v>#REF!</v>
      </c>
    </row>
    <row r="1569" spans="1:29">
      <c r="A1569">
        <v>55089</v>
      </c>
      <c r="B1569">
        <v>1568</v>
      </c>
      <c r="C1569">
        <v>800060</v>
      </c>
      <c r="D1569" t="s">
        <v>4235</v>
      </c>
      <c r="E1569" t="s">
        <v>4236</v>
      </c>
      <c r="G1569" t="e">
        <f>VLOOKUP($H1569,[1]BRT!$1:$1048576,1,0)</f>
        <v>#N/A</v>
      </c>
      <c r="H1569" t="s">
        <v>5449</v>
      </c>
      <c r="I1569">
        <v>37.674847</v>
      </c>
      <c r="J1569">
        <v>-122.078886</v>
      </c>
      <c r="K1569">
        <v>960</v>
      </c>
      <c r="L1569">
        <v>60</v>
      </c>
      <c r="M1569">
        <v>1</v>
      </c>
      <c r="N1569">
        <v>2</v>
      </c>
      <c r="O1569">
        <v>1</v>
      </c>
      <c r="P1569">
        <v>3</v>
      </c>
      <c r="Q1569" t="str">
        <f>VLOOKUP($A1569,'[1]SheltersALL_2.17.22'!$1:$1048576,6,0)</f>
        <v>Hayward</v>
      </c>
      <c r="R1569" t="str">
        <f>VLOOKUP($A1569, [1]FA21_Ridership!$1:$1048576,11, 0)</f>
        <v>HAYWARD</v>
      </c>
      <c r="S1569" t="str">
        <f>VLOOKUP($A1569, [1]FA21_Ridership!$1:$1048576,12, 0)</f>
        <v>ALAMEDA</v>
      </c>
      <c r="T1569">
        <f>VLOOKUP($A1569, [1]FA21_Ridership!$1:$1048576,13, 0)</f>
        <v>4</v>
      </c>
      <c r="U1569">
        <f t="shared" si="121"/>
        <v>180</v>
      </c>
      <c r="V1569" s="67">
        <f t="shared" si="120"/>
        <v>0.36799999999999999</v>
      </c>
      <c r="W1569">
        <v>0.759494</v>
      </c>
      <c r="X1569" s="67">
        <f t="shared" si="122"/>
        <v>0.501</v>
      </c>
      <c r="Y1569">
        <v>0.23935500000000001</v>
      </c>
      <c r="Z1569" s="67">
        <f t="shared" si="123"/>
        <v>0.54600000000000004</v>
      </c>
      <c r="AA1569">
        <f>VLOOKUP($C1569,[1]Disability!$1:$1048576,5,FALSE)</f>
        <v>2</v>
      </c>
      <c r="AB1569" s="67">
        <f t="shared" si="124"/>
        <v>0.91600000000000004</v>
      </c>
      <c r="AC1569" t="e">
        <f>VLOOKUP($A1569,#REF!,9,FALSE)</f>
        <v>#REF!</v>
      </c>
    </row>
    <row r="1570" spans="1:29">
      <c r="A1570">
        <v>52338</v>
      </c>
      <c r="B1570">
        <v>1569</v>
      </c>
      <c r="C1570">
        <v>1501830</v>
      </c>
      <c r="D1570" t="s">
        <v>4235</v>
      </c>
      <c r="E1570" t="s">
        <v>4236</v>
      </c>
      <c r="G1570" t="e">
        <f>VLOOKUP($H1570,[1]BRT!$1:$1048576,1,0)</f>
        <v>#N/A</v>
      </c>
      <c r="H1570" t="s">
        <v>5450</v>
      </c>
      <c r="I1570">
        <v>37.693122000000002</v>
      </c>
      <c r="J1570">
        <v>-122.15184600000001</v>
      </c>
      <c r="K1570">
        <v>960</v>
      </c>
      <c r="L1570">
        <v>60</v>
      </c>
      <c r="M1570">
        <v>1</v>
      </c>
      <c r="N1570">
        <v>2</v>
      </c>
      <c r="O1570">
        <v>1</v>
      </c>
      <c r="P1570">
        <v>3</v>
      </c>
      <c r="Q1570" t="e">
        <f>VLOOKUP($A1570,'[1]SheltersALL_2.17.22'!$1:$1048576,6,0)</f>
        <v>#N/A</v>
      </c>
      <c r="R1570" t="str">
        <f>VLOOKUP($A1570, [1]FA21_Ridership!$1:$1048576,11, 0)</f>
        <v>SAN LEANDRO</v>
      </c>
      <c r="S1570" t="str">
        <f>VLOOKUP($A1570, [1]FA21_Ridership!$1:$1048576,12, 0)</f>
        <v>ALAMEDA</v>
      </c>
      <c r="T1570">
        <f>VLOOKUP($A1570, [1]FA21_Ridership!$1:$1048576,13, 0)</f>
        <v>4</v>
      </c>
      <c r="U1570">
        <f t="shared" si="121"/>
        <v>180</v>
      </c>
      <c r="V1570" s="67">
        <f t="shared" si="120"/>
        <v>0.36799999999999999</v>
      </c>
      <c r="W1570">
        <v>0.71526199999999995</v>
      </c>
      <c r="X1570" s="67">
        <f t="shared" si="122"/>
        <v>0.42699999999999999</v>
      </c>
      <c r="Y1570">
        <v>0.118451</v>
      </c>
      <c r="Z1570" s="67">
        <f t="shared" si="123"/>
        <v>0.3</v>
      </c>
      <c r="AA1570">
        <f>VLOOKUP($C1570,[1]Disability!$1:$1048576,5,FALSE)</f>
        <v>0</v>
      </c>
      <c r="AB1570" s="67">
        <f t="shared" si="124"/>
        <v>0</v>
      </c>
      <c r="AC1570" t="e">
        <f>VLOOKUP($A1570,#REF!,9,FALSE)</f>
        <v>#REF!</v>
      </c>
    </row>
    <row r="1571" spans="1:29">
      <c r="A1571">
        <v>56850</v>
      </c>
      <c r="B1571">
        <v>1570</v>
      </c>
      <c r="C1571">
        <v>704920</v>
      </c>
      <c r="D1571" t="s">
        <v>4235</v>
      </c>
      <c r="E1571" t="s">
        <v>4236</v>
      </c>
      <c r="G1571" t="e">
        <f>VLOOKUP($H1571,[1]BRT!$1:$1048576,1,0)</f>
        <v>#N/A</v>
      </c>
      <c r="H1571" t="s">
        <v>5166</v>
      </c>
      <c r="I1571">
        <v>37.560589</v>
      </c>
      <c r="J1571">
        <v>-121.994834</v>
      </c>
      <c r="K1571">
        <v>720</v>
      </c>
      <c r="L1571">
        <v>60</v>
      </c>
      <c r="M1571">
        <v>1</v>
      </c>
      <c r="N1571">
        <v>2</v>
      </c>
      <c r="O1571">
        <v>1</v>
      </c>
      <c r="P1571">
        <v>3</v>
      </c>
      <c r="Q1571" t="e">
        <f>VLOOKUP($A1571,'[1]SheltersALL_2.17.22'!$1:$1048576,6,0)</f>
        <v>#N/A</v>
      </c>
      <c r="R1571" t="str">
        <f>VLOOKUP($A1571, [1]FA21_Ridership!$1:$1048576,11, 0)</f>
        <v>FREMONT</v>
      </c>
      <c r="S1571" t="str">
        <f>VLOOKUP($A1571, [1]FA21_Ridership!$1:$1048576,12, 0)</f>
        <v>ALAMEDA</v>
      </c>
      <c r="T1571">
        <f>VLOOKUP($A1571, [1]FA21_Ridership!$1:$1048576,13, 0)</f>
        <v>5</v>
      </c>
      <c r="U1571">
        <f t="shared" si="121"/>
        <v>180</v>
      </c>
      <c r="V1571" s="67">
        <f t="shared" si="120"/>
        <v>0.36799999999999999</v>
      </c>
      <c r="W1571">
        <v>0.74133199999999999</v>
      </c>
      <c r="X1571" s="67">
        <f t="shared" si="122"/>
        <v>0.46600000000000003</v>
      </c>
      <c r="Y1571">
        <v>0.119978</v>
      </c>
      <c r="Z1571" s="67">
        <f t="shared" si="123"/>
        <v>0.30099999999999999</v>
      </c>
      <c r="AA1571">
        <f>VLOOKUP($C1571,[1]Disability!$1:$1048576,5,FALSE)</f>
        <v>0</v>
      </c>
      <c r="AB1571" s="67">
        <f t="shared" si="124"/>
        <v>0</v>
      </c>
      <c r="AC1571" t="e">
        <f>VLOOKUP($A1571,#REF!,9,FALSE)</f>
        <v>#REF!</v>
      </c>
    </row>
    <row r="1572" spans="1:29">
      <c r="A1572">
        <v>57633</v>
      </c>
      <c r="B1572">
        <v>1571</v>
      </c>
      <c r="C1572">
        <v>800290</v>
      </c>
      <c r="D1572" t="s">
        <v>4235</v>
      </c>
      <c r="E1572" t="s">
        <v>4236</v>
      </c>
      <c r="G1572" t="e">
        <f>VLOOKUP($H1572,[1]BRT!$1:$1048576,1,0)</f>
        <v>#N/A</v>
      </c>
      <c r="H1572" t="s">
        <v>5451</v>
      </c>
      <c r="I1572">
        <v>37.656663999999999</v>
      </c>
      <c r="J1572">
        <v>-122.093024</v>
      </c>
      <c r="K1572">
        <v>960</v>
      </c>
      <c r="L1572">
        <v>60</v>
      </c>
      <c r="M1572">
        <v>1</v>
      </c>
      <c r="N1572">
        <v>2</v>
      </c>
      <c r="O1572">
        <v>1</v>
      </c>
      <c r="P1572">
        <v>3</v>
      </c>
      <c r="Q1572" t="str">
        <f>VLOOKUP($A1572,'[1]SheltersALL_2.17.22'!$1:$1048576,6,0)</f>
        <v>Hayward</v>
      </c>
      <c r="R1572" t="str">
        <f>VLOOKUP($A1572, [1]FA21_Ridership!$1:$1048576,11, 0)</f>
        <v>HAYWARD</v>
      </c>
      <c r="S1572" t="str">
        <f>VLOOKUP($A1572, [1]FA21_Ridership!$1:$1048576,12, 0)</f>
        <v>ALAMEDA</v>
      </c>
      <c r="T1572">
        <f>VLOOKUP($A1572, [1]FA21_Ridership!$1:$1048576,13, 0)</f>
        <v>4</v>
      </c>
      <c r="U1572">
        <f t="shared" si="121"/>
        <v>180</v>
      </c>
      <c r="V1572" s="67">
        <f t="shared" ref="V1572:V1635" si="125">_xlfn.PERCENTRANK.INC($U$2:$U$4161,U1572)</f>
        <v>0.36799999999999999</v>
      </c>
      <c r="W1572">
        <v>0.92960100000000001</v>
      </c>
      <c r="X1572" s="67">
        <f t="shared" si="122"/>
        <v>0.83599999999999997</v>
      </c>
      <c r="Y1572">
        <v>0.109098</v>
      </c>
      <c r="Z1572" s="67">
        <f t="shared" si="123"/>
        <v>0.26800000000000002</v>
      </c>
      <c r="AA1572">
        <f>VLOOKUP($C1572,[1]Disability!$1:$1048576,5,FALSE)</f>
        <v>1</v>
      </c>
      <c r="AB1572" s="67">
        <f t="shared" si="124"/>
        <v>0.72499999999999998</v>
      </c>
      <c r="AC1572" t="e">
        <f>VLOOKUP($A1572,#REF!,9,FALSE)</f>
        <v>#REF!</v>
      </c>
    </row>
    <row r="1573" spans="1:29">
      <c r="A1573">
        <v>59771</v>
      </c>
      <c r="B1573">
        <v>1572</v>
      </c>
      <c r="C1573">
        <v>100760</v>
      </c>
      <c r="D1573" t="s">
        <v>4235</v>
      </c>
      <c r="E1573" t="s">
        <v>4236</v>
      </c>
      <c r="G1573" t="e">
        <f>VLOOKUP($H1573,[1]BRT!$1:$1048576,1,0)</f>
        <v>#N/A</v>
      </c>
      <c r="H1573" t="s">
        <v>5452</v>
      </c>
      <c r="I1573">
        <v>37.769972000000003</v>
      </c>
      <c r="J1573">
        <v>-122.243945</v>
      </c>
      <c r="K1573">
        <v>897</v>
      </c>
      <c r="L1573">
        <v>60</v>
      </c>
      <c r="M1573">
        <v>1</v>
      </c>
      <c r="N1573">
        <v>2</v>
      </c>
      <c r="O1573">
        <v>1</v>
      </c>
      <c r="P1573">
        <v>3</v>
      </c>
      <c r="Q1573" t="e">
        <f>VLOOKUP($A1573,'[1]SheltersALL_2.17.22'!$1:$1048576,6,0)</f>
        <v>#N/A</v>
      </c>
      <c r="R1573" t="str">
        <f>VLOOKUP($A1573, [1]FA21_Ridership!$1:$1048576,11, 0)</f>
        <v>ALAMEDA</v>
      </c>
      <c r="S1573" t="str">
        <f>VLOOKUP($A1573, [1]FA21_Ridership!$1:$1048576,12, 0)</f>
        <v>ALAMEDA</v>
      </c>
      <c r="T1573">
        <f>VLOOKUP($A1573, [1]FA21_Ridership!$1:$1048576,13, 0)</f>
        <v>3</v>
      </c>
      <c r="U1573">
        <f t="shared" si="121"/>
        <v>180</v>
      </c>
      <c r="V1573" s="67">
        <f t="shared" si="125"/>
        <v>0.36799999999999999</v>
      </c>
      <c r="W1573">
        <v>0.53830599999999995</v>
      </c>
      <c r="X1573" s="67">
        <f t="shared" si="122"/>
        <v>0.23499999999999999</v>
      </c>
      <c r="Y1573">
        <v>0.16128999999999999</v>
      </c>
      <c r="Z1573" s="67">
        <f t="shared" si="123"/>
        <v>0.39400000000000002</v>
      </c>
      <c r="AA1573">
        <f>VLOOKUP($C1573,[1]Disability!$1:$1048576,5,FALSE)</f>
        <v>0</v>
      </c>
      <c r="AB1573" s="67">
        <f t="shared" si="124"/>
        <v>0</v>
      </c>
      <c r="AC1573" t="e">
        <f>VLOOKUP($A1573,#REF!,9,FALSE)</f>
        <v>#REF!</v>
      </c>
    </row>
    <row r="1574" spans="1:29">
      <c r="A1574">
        <v>52545</v>
      </c>
      <c r="B1574">
        <v>1573</v>
      </c>
      <c r="C1574">
        <v>100560</v>
      </c>
      <c r="D1574" t="s">
        <v>4235</v>
      </c>
      <c r="E1574" t="s">
        <v>4236</v>
      </c>
      <c r="G1574" t="e">
        <f>VLOOKUP($H1574,[1]BRT!$1:$1048576,1,0)</f>
        <v>#N/A</v>
      </c>
      <c r="H1574" t="s">
        <v>5453</v>
      </c>
      <c r="I1574">
        <v>37.772795000000002</v>
      </c>
      <c r="J1574">
        <v>-122.250105</v>
      </c>
      <c r="K1574">
        <v>960</v>
      </c>
      <c r="L1574">
        <v>60</v>
      </c>
      <c r="M1574">
        <v>1</v>
      </c>
      <c r="N1574">
        <v>2</v>
      </c>
      <c r="O1574">
        <v>1</v>
      </c>
      <c r="P1574">
        <v>3</v>
      </c>
      <c r="Q1574" t="e">
        <f>VLOOKUP($A1574,'[1]SheltersALL_2.17.22'!$1:$1048576,6,0)</f>
        <v>#N/A</v>
      </c>
      <c r="R1574" t="str">
        <f>VLOOKUP($A1574, [1]FA21_Ridership!$1:$1048576,11, 0)</f>
        <v>ALAMEDA</v>
      </c>
      <c r="S1574" t="str">
        <f>VLOOKUP($A1574, [1]FA21_Ridership!$1:$1048576,12, 0)</f>
        <v>ALAMEDA</v>
      </c>
      <c r="T1574">
        <f>VLOOKUP($A1574, [1]FA21_Ridership!$1:$1048576,13, 0)</f>
        <v>3</v>
      </c>
      <c r="U1574">
        <f t="shared" si="121"/>
        <v>180</v>
      </c>
      <c r="V1574" s="67">
        <f t="shared" si="125"/>
        <v>0.36799999999999999</v>
      </c>
      <c r="W1574">
        <v>0.58686400000000005</v>
      </c>
      <c r="X1574" s="67">
        <f t="shared" si="122"/>
        <v>0.27300000000000002</v>
      </c>
      <c r="Y1574">
        <v>0.367585</v>
      </c>
      <c r="Z1574" s="67">
        <f t="shared" si="123"/>
        <v>0.72199999999999998</v>
      </c>
      <c r="AA1574">
        <f>VLOOKUP($C1574,[1]Disability!$1:$1048576,5,FALSE)</f>
        <v>0</v>
      </c>
      <c r="AB1574" s="67">
        <f t="shared" si="124"/>
        <v>0</v>
      </c>
      <c r="AC1574" t="e">
        <f>VLOOKUP($A1574,#REF!,9,FALSE)</f>
        <v>#REF!</v>
      </c>
    </row>
    <row r="1575" spans="1:29">
      <c r="A1575">
        <v>57210</v>
      </c>
      <c r="B1575">
        <v>1574</v>
      </c>
      <c r="C1575">
        <v>1500210</v>
      </c>
      <c r="D1575" t="s">
        <v>4235</v>
      </c>
      <c r="E1575" t="s">
        <v>4236</v>
      </c>
      <c r="G1575" t="e">
        <f>VLOOKUP($H1575,[1]BRT!$1:$1048576,1,0)</f>
        <v>#N/A</v>
      </c>
      <c r="H1575" t="s">
        <v>5454</v>
      </c>
      <c r="I1575">
        <v>37.705616999999997</v>
      </c>
      <c r="J1575">
        <v>-122.187095</v>
      </c>
      <c r="K1575">
        <v>960</v>
      </c>
      <c r="L1575">
        <v>60</v>
      </c>
      <c r="M1575">
        <v>1</v>
      </c>
      <c r="N1575">
        <v>2</v>
      </c>
      <c r="O1575">
        <v>1</v>
      </c>
      <c r="P1575">
        <v>3</v>
      </c>
      <c r="Q1575" t="e">
        <f>VLOOKUP($A1575,'[1]SheltersALL_2.17.22'!$1:$1048576,6,0)</f>
        <v>#N/A</v>
      </c>
      <c r="R1575" t="str">
        <f>VLOOKUP($A1575, [1]FA21_Ridership!$1:$1048576,11, 0)</f>
        <v>SAN LEANDRO</v>
      </c>
      <c r="S1575" t="str">
        <f>VLOOKUP($A1575, [1]FA21_Ridership!$1:$1048576,12, 0)</f>
        <v>ALAMEDA</v>
      </c>
      <c r="T1575">
        <f>VLOOKUP($A1575, [1]FA21_Ridership!$1:$1048576,13, 0)</f>
        <v>3</v>
      </c>
      <c r="U1575">
        <f t="shared" si="121"/>
        <v>180</v>
      </c>
      <c r="V1575" s="67">
        <f t="shared" si="125"/>
        <v>0.36799999999999999</v>
      </c>
      <c r="W1575">
        <v>0.79439700000000002</v>
      </c>
      <c r="X1575" s="67">
        <f t="shared" si="122"/>
        <v>0.57599999999999996</v>
      </c>
      <c r="Y1575">
        <v>0.331432</v>
      </c>
      <c r="Z1575" s="67">
        <f t="shared" si="123"/>
        <v>0.67300000000000004</v>
      </c>
      <c r="AA1575">
        <f>VLOOKUP($C1575,[1]Disability!$1:$1048576,5,FALSE)</f>
        <v>0</v>
      </c>
      <c r="AB1575" s="67">
        <f t="shared" si="124"/>
        <v>0</v>
      </c>
      <c r="AC1575" t="e">
        <f>VLOOKUP($A1575,#REF!,9,FALSE)</f>
        <v>#REF!</v>
      </c>
    </row>
    <row r="1576" spans="1:29">
      <c r="A1576">
        <v>52707</v>
      </c>
      <c r="B1576">
        <v>1575</v>
      </c>
      <c r="C1576">
        <v>9907050</v>
      </c>
      <c r="D1576" t="s">
        <v>4235</v>
      </c>
      <c r="E1576" t="s">
        <v>4236</v>
      </c>
      <c r="G1576" t="e">
        <f>VLOOKUP($H1576,[1]BRT!$1:$1048576,1,0)</f>
        <v>#N/A</v>
      </c>
      <c r="H1576" t="s">
        <v>5455</v>
      </c>
      <c r="I1576">
        <v>37.649445</v>
      </c>
      <c r="J1576">
        <v>-122.091076</v>
      </c>
      <c r="K1576">
        <v>960</v>
      </c>
      <c r="L1576">
        <v>60</v>
      </c>
      <c r="M1576">
        <v>1</v>
      </c>
      <c r="N1576">
        <v>2</v>
      </c>
      <c r="O1576">
        <v>1</v>
      </c>
      <c r="P1576">
        <v>3</v>
      </c>
      <c r="Q1576" t="e">
        <f>VLOOKUP($A1576,'[1]SheltersALL_2.17.22'!$1:$1048576,6,0)</f>
        <v>#N/A</v>
      </c>
      <c r="R1576" t="str">
        <f>VLOOKUP($A1576, [1]FA21_Ridership!$1:$1048576,11, 0)</f>
        <v>HAYWARD</v>
      </c>
      <c r="S1576" t="str">
        <f>VLOOKUP($A1576, [1]FA21_Ridership!$1:$1048576,12, 0)</f>
        <v>ALAMEDA</v>
      </c>
      <c r="T1576">
        <f>VLOOKUP($A1576, [1]FA21_Ridership!$1:$1048576,13, 0)</f>
        <v>4</v>
      </c>
      <c r="U1576">
        <f t="shared" si="121"/>
        <v>180</v>
      </c>
      <c r="V1576" s="67">
        <f t="shared" si="125"/>
        <v>0.36799999999999999</v>
      </c>
      <c r="W1576">
        <v>0.93869999999999998</v>
      </c>
      <c r="X1576" s="67">
        <f t="shared" si="122"/>
        <v>0.86</v>
      </c>
      <c r="Y1576">
        <v>0.29565200000000003</v>
      </c>
      <c r="Z1576" s="67">
        <f t="shared" si="123"/>
        <v>0.629</v>
      </c>
      <c r="AA1576">
        <f>VLOOKUP($C1576,[1]Disability!$1:$1048576,5,FALSE)</f>
        <v>0</v>
      </c>
      <c r="AB1576" s="67">
        <f t="shared" si="124"/>
        <v>0</v>
      </c>
      <c r="AC1576" t="e">
        <f>VLOOKUP($A1576,#REF!,9,FALSE)</f>
        <v>#REF!</v>
      </c>
    </row>
    <row r="1577" spans="1:29">
      <c r="A1577">
        <v>56750</v>
      </c>
      <c r="B1577">
        <v>1576</v>
      </c>
      <c r="C1577">
        <v>803160</v>
      </c>
      <c r="D1577" t="s">
        <v>4235</v>
      </c>
      <c r="E1577" t="s">
        <v>4236</v>
      </c>
      <c r="G1577" t="e">
        <f>VLOOKUP($H1577,[1]BRT!$1:$1048576,1,0)</f>
        <v>#N/A</v>
      </c>
      <c r="H1577" t="s">
        <v>5456</v>
      </c>
      <c r="I1577">
        <v>37.664332999999999</v>
      </c>
      <c r="J1577">
        <v>-122.083575</v>
      </c>
      <c r="K1577">
        <v>960</v>
      </c>
      <c r="L1577">
        <v>60</v>
      </c>
      <c r="M1577">
        <v>1</v>
      </c>
      <c r="N1577">
        <v>2</v>
      </c>
      <c r="O1577">
        <v>1</v>
      </c>
      <c r="P1577">
        <v>3</v>
      </c>
      <c r="Q1577" t="e">
        <f>VLOOKUP($A1577,'[1]SheltersALL_2.17.22'!$1:$1048576,6,0)</f>
        <v>#N/A</v>
      </c>
      <c r="R1577" t="str">
        <f>VLOOKUP($A1577, [1]FA21_Ridership!$1:$1048576,11, 0)</f>
        <v>HAYWARD</v>
      </c>
      <c r="S1577" t="str">
        <f>VLOOKUP($A1577, [1]FA21_Ridership!$1:$1048576,12, 0)</f>
        <v>ALAMEDA</v>
      </c>
      <c r="T1577">
        <f>VLOOKUP($A1577, [1]FA21_Ridership!$1:$1048576,13, 0)</f>
        <v>4</v>
      </c>
      <c r="U1577">
        <f t="shared" si="121"/>
        <v>180</v>
      </c>
      <c r="V1577" s="67">
        <f t="shared" si="125"/>
        <v>0.36799999999999999</v>
      </c>
      <c r="W1577">
        <v>0.89724899999999996</v>
      </c>
      <c r="X1577" s="67">
        <f t="shared" si="122"/>
        <v>0.76800000000000002</v>
      </c>
      <c r="Y1577">
        <v>0.31257099999999999</v>
      </c>
      <c r="Z1577" s="67">
        <f t="shared" si="123"/>
        <v>0.64600000000000002</v>
      </c>
      <c r="AA1577">
        <f>VLOOKUP($C1577,[1]Disability!$1:$1048576,5,FALSE)</f>
        <v>0</v>
      </c>
      <c r="AB1577" s="67">
        <f t="shared" si="124"/>
        <v>0</v>
      </c>
      <c r="AC1577" t="e">
        <f>VLOOKUP($A1577,#REF!,9,FALSE)</f>
        <v>#REF!</v>
      </c>
    </row>
    <row r="1578" spans="1:29">
      <c r="A1578">
        <v>53819</v>
      </c>
      <c r="B1578">
        <v>1577</v>
      </c>
      <c r="C1578">
        <v>805820</v>
      </c>
      <c r="D1578" t="s">
        <v>4235</v>
      </c>
      <c r="E1578" t="s">
        <v>4236</v>
      </c>
      <c r="G1578" t="e">
        <f>VLOOKUP($H1578,[1]BRT!$1:$1048576,1,0)</f>
        <v>#N/A</v>
      </c>
      <c r="H1578" t="s">
        <v>5457</v>
      </c>
      <c r="I1578">
        <v>37.667028000000002</v>
      </c>
      <c r="J1578">
        <v>-122.099046</v>
      </c>
      <c r="K1578">
        <v>960</v>
      </c>
      <c r="L1578">
        <v>60</v>
      </c>
      <c r="M1578">
        <v>1</v>
      </c>
      <c r="N1578">
        <v>2</v>
      </c>
      <c r="O1578">
        <v>1</v>
      </c>
      <c r="P1578">
        <v>3</v>
      </c>
      <c r="Q1578" t="e">
        <f>VLOOKUP($A1578,'[1]SheltersALL_2.17.22'!$1:$1048576,6,0)</f>
        <v>#N/A</v>
      </c>
      <c r="R1578" t="str">
        <f>VLOOKUP($A1578, [1]FA21_Ridership!$1:$1048576,11, 0)</f>
        <v>HAYWARD</v>
      </c>
      <c r="S1578" t="str">
        <f>VLOOKUP($A1578, [1]FA21_Ridership!$1:$1048576,12, 0)</f>
        <v>ALAMEDA</v>
      </c>
      <c r="T1578">
        <f>VLOOKUP($A1578, [1]FA21_Ridership!$1:$1048576,13, 0)</f>
        <v>4</v>
      </c>
      <c r="U1578">
        <f t="shared" si="121"/>
        <v>180</v>
      </c>
      <c r="V1578" s="67">
        <f t="shared" si="125"/>
        <v>0.36799999999999999</v>
      </c>
      <c r="W1578">
        <v>0.90020699999999998</v>
      </c>
      <c r="X1578" s="67">
        <f t="shared" si="122"/>
        <v>0.77200000000000002</v>
      </c>
      <c r="Y1578">
        <v>0.39832299999999998</v>
      </c>
      <c r="Z1578" s="67">
        <f t="shared" si="123"/>
        <v>0.76100000000000001</v>
      </c>
      <c r="AA1578">
        <f>VLOOKUP($C1578,[1]Disability!$1:$1048576,5,FALSE)</f>
        <v>0</v>
      </c>
      <c r="AB1578" s="67">
        <f t="shared" si="124"/>
        <v>0</v>
      </c>
      <c r="AC1578" t="e">
        <f>VLOOKUP($A1578,#REF!,9,FALSE)</f>
        <v>#REF!</v>
      </c>
    </row>
    <row r="1579" spans="1:29">
      <c r="A1579">
        <v>57781</v>
      </c>
      <c r="B1579">
        <v>1578</v>
      </c>
      <c r="C1579">
        <v>802660</v>
      </c>
      <c r="D1579" t="s">
        <v>4235</v>
      </c>
      <c r="E1579" t="s">
        <v>4236</v>
      </c>
      <c r="G1579" t="e">
        <f>VLOOKUP($H1579,[1]BRT!$1:$1048576,1,0)</f>
        <v>#N/A</v>
      </c>
      <c r="H1579" t="s">
        <v>5458</v>
      </c>
      <c r="I1579">
        <v>37.623944000000002</v>
      </c>
      <c r="J1579">
        <v>-122.059212</v>
      </c>
      <c r="K1579">
        <v>960</v>
      </c>
      <c r="L1579">
        <v>60</v>
      </c>
      <c r="M1579">
        <v>1</v>
      </c>
      <c r="N1579">
        <v>2</v>
      </c>
      <c r="O1579">
        <v>1</v>
      </c>
      <c r="P1579">
        <v>3</v>
      </c>
      <c r="Q1579" t="e">
        <f>VLOOKUP($A1579,'[1]SheltersALL_2.17.22'!$1:$1048576,6,0)</f>
        <v>#N/A</v>
      </c>
      <c r="R1579" t="str">
        <f>VLOOKUP($A1579, [1]FA21_Ridership!$1:$1048576,11, 0)</f>
        <v>HAYWARD</v>
      </c>
      <c r="S1579" t="str">
        <f>VLOOKUP($A1579, [1]FA21_Ridership!$1:$1048576,12, 0)</f>
        <v>ALAMEDA</v>
      </c>
      <c r="T1579">
        <f>VLOOKUP($A1579, [1]FA21_Ridership!$1:$1048576,13, 0)</f>
        <v>4</v>
      </c>
      <c r="U1579">
        <f t="shared" si="121"/>
        <v>180</v>
      </c>
      <c r="V1579" s="67">
        <f t="shared" si="125"/>
        <v>0.36799999999999999</v>
      </c>
      <c r="W1579">
        <v>0.83967499999999995</v>
      </c>
      <c r="X1579" s="67">
        <f t="shared" si="122"/>
        <v>0.64600000000000002</v>
      </c>
      <c r="Y1579">
        <v>0.170984</v>
      </c>
      <c r="Z1579" s="67">
        <f t="shared" si="123"/>
        <v>0.41099999999999998</v>
      </c>
      <c r="AA1579">
        <f>VLOOKUP($C1579,[1]Disability!$1:$1048576,5,FALSE)</f>
        <v>0</v>
      </c>
      <c r="AB1579" s="67">
        <f t="shared" si="124"/>
        <v>0</v>
      </c>
      <c r="AC1579" t="e">
        <f>VLOOKUP($A1579,#REF!,9,FALSE)</f>
        <v>#REF!</v>
      </c>
    </row>
    <row r="1580" spans="1:29">
      <c r="A1580">
        <v>55172</v>
      </c>
      <c r="B1580">
        <v>1579</v>
      </c>
      <c r="C1580">
        <v>704310</v>
      </c>
      <c r="D1580" t="s">
        <v>4235</v>
      </c>
      <c r="E1580" t="s">
        <v>4236</v>
      </c>
      <c r="G1580" t="e">
        <f>VLOOKUP($H1580,[1]BRT!$1:$1048576,1,0)</f>
        <v>#N/A</v>
      </c>
      <c r="H1580" t="s">
        <v>5459</v>
      </c>
      <c r="I1580">
        <v>37.512875000000001</v>
      </c>
      <c r="J1580">
        <v>-121.941822</v>
      </c>
      <c r="K1580">
        <v>839</v>
      </c>
      <c r="L1580">
        <v>60</v>
      </c>
      <c r="M1580">
        <v>1</v>
      </c>
      <c r="N1580">
        <v>2</v>
      </c>
      <c r="O1580">
        <v>1</v>
      </c>
      <c r="P1580">
        <v>3</v>
      </c>
      <c r="Q1580" t="e">
        <f>VLOOKUP($A1580,'[1]SheltersALL_2.17.22'!$1:$1048576,6,0)</f>
        <v>#N/A</v>
      </c>
      <c r="R1580" t="str">
        <f>VLOOKUP($A1580, [1]FA21_Ridership!$1:$1048576,11, 0)</f>
        <v>FREMONT</v>
      </c>
      <c r="S1580" t="str">
        <f>VLOOKUP($A1580, [1]FA21_Ridership!$1:$1048576,12, 0)</f>
        <v>ALAMEDA</v>
      </c>
      <c r="T1580">
        <f>VLOOKUP($A1580, [1]FA21_Ridership!$1:$1048576,13, 0)</f>
        <v>5</v>
      </c>
      <c r="U1580">
        <f t="shared" si="121"/>
        <v>180</v>
      </c>
      <c r="V1580" s="67">
        <f t="shared" si="125"/>
        <v>0.36799999999999999</v>
      </c>
      <c r="W1580">
        <v>0.94135500000000005</v>
      </c>
      <c r="X1580" s="67">
        <f t="shared" si="122"/>
        <v>0.86599999999999999</v>
      </c>
      <c r="Y1580">
        <v>7.7732999999999997E-2</v>
      </c>
      <c r="Z1580" s="67">
        <f t="shared" si="123"/>
        <v>0.16</v>
      </c>
      <c r="AA1580">
        <f>VLOOKUP($C1580,[1]Disability!$1:$1048576,5,FALSE)</f>
        <v>0</v>
      </c>
      <c r="AB1580" s="67">
        <f t="shared" si="124"/>
        <v>0</v>
      </c>
      <c r="AC1580" t="e">
        <f>VLOOKUP($A1580,#REF!,9,FALSE)</f>
        <v>#REF!</v>
      </c>
    </row>
    <row r="1581" spans="1:29">
      <c r="A1581">
        <v>55189</v>
      </c>
      <c r="B1581">
        <v>1580</v>
      </c>
      <c r="C1581">
        <v>800260</v>
      </c>
      <c r="D1581" t="s">
        <v>4235</v>
      </c>
      <c r="E1581" t="s">
        <v>4236</v>
      </c>
      <c r="G1581" t="e">
        <f>VLOOKUP($H1581,[1]BRT!$1:$1048576,1,0)</f>
        <v>#N/A</v>
      </c>
      <c r="H1581" t="s">
        <v>5460</v>
      </c>
      <c r="I1581">
        <v>37.655394000000001</v>
      </c>
      <c r="J1581">
        <v>-122.09125400000001</v>
      </c>
      <c r="K1581">
        <v>960</v>
      </c>
      <c r="L1581">
        <v>60</v>
      </c>
      <c r="M1581">
        <v>1</v>
      </c>
      <c r="N1581">
        <v>2</v>
      </c>
      <c r="O1581">
        <v>1</v>
      </c>
      <c r="P1581">
        <v>3</v>
      </c>
      <c r="Q1581" t="e">
        <f>VLOOKUP($A1581,'[1]SheltersALL_2.17.22'!$1:$1048576,6,0)</f>
        <v>#N/A</v>
      </c>
      <c r="R1581" t="str">
        <f>VLOOKUP($A1581, [1]FA21_Ridership!$1:$1048576,11, 0)</f>
        <v>HAYWARD</v>
      </c>
      <c r="S1581" t="str">
        <f>VLOOKUP($A1581, [1]FA21_Ridership!$1:$1048576,12, 0)</f>
        <v>ALAMEDA</v>
      </c>
      <c r="T1581">
        <f>VLOOKUP($A1581, [1]FA21_Ridership!$1:$1048576,13, 0)</f>
        <v>4</v>
      </c>
      <c r="U1581">
        <f t="shared" si="121"/>
        <v>180</v>
      </c>
      <c r="V1581" s="67">
        <f t="shared" si="125"/>
        <v>0.36799999999999999</v>
      </c>
      <c r="W1581">
        <v>0.92960100000000001</v>
      </c>
      <c r="X1581" s="67">
        <f t="shared" si="122"/>
        <v>0.83599999999999997</v>
      </c>
      <c r="Y1581">
        <v>0.109098</v>
      </c>
      <c r="Z1581" s="67">
        <f t="shared" si="123"/>
        <v>0.26800000000000002</v>
      </c>
      <c r="AA1581">
        <f>VLOOKUP($C1581,[1]Disability!$1:$1048576,5,FALSE)</f>
        <v>0</v>
      </c>
      <c r="AB1581" s="67">
        <f t="shared" si="124"/>
        <v>0</v>
      </c>
      <c r="AC1581" t="e">
        <f>VLOOKUP($A1581,#REF!,9,FALSE)</f>
        <v>#REF!</v>
      </c>
    </row>
    <row r="1582" spans="1:29">
      <c r="A1582">
        <v>51036</v>
      </c>
      <c r="B1582">
        <v>1581</v>
      </c>
      <c r="C1582">
        <v>9902220</v>
      </c>
      <c r="D1582" t="s">
        <v>4235</v>
      </c>
      <c r="E1582" t="s">
        <v>4236</v>
      </c>
      <c r="G1582" t="e">
        <f>VLOOKUP($H1582,[1]BRT!$1:$1048576,1,0)</f>
        <v>#N/A</v>
      </c>
      <c r="H1582" t="s">
        <v>5461</v>
      </c>
      <c r="I1582">
        <v>37.625400999999997</v>
      </c>
      <c r="J1582">
        <v>-122.066501</v>
      </c>
      <c r="K1582">
        <v>960</v>
      </c>
      <c r="L1582">
        <v>60</v>
      </c>
      <c r="M1582">
        <v>1</v>
      </c>
      <c r="N1582">
        <v>2</v>
      </c>
      <c r="O1582">
        <v>1</v>
      </c>
      <c r="P1582">
        <v>3</v>
      </c>
      <c r="Q1582" t="e">
        <f>VLOOKUP($A1582,'[1]SheltersALL_2.17.22'!$1:$1048576,6,0)</f>
        <v>#N/A</v>
      </c>
      <c r="R1582" t="str">
        <f>VLOOKUP($A1582, [1]FA21_Ridership!$1:$1048576,11, 0)</f>
        <v>HAYWARD</v>
      </c>
      <c r="S1582" t="str">
        <f>VLOOKUP($A1582, [1]FA21_Ridership!$1:$1048576,12, 0)</f>
        <v>ALAMEDA</v>
      </c>
      <c r="T1582">
        <f>VLOOKUP($A1582, [1]FA21_Ridership!$1:$1048576,13, 0)</f>
        <v>4</v>
      </c>
      <c r="U1582">
        <f t="shared" si="121"/>
        <v>180</v>
      </c>
      <c r="V1582" s="67">
        <f t="shared" si="125"/>
        <v>0.36799999999999999</v>
      </c>
      <c r="W1582">
        <v>0.90378800000000004</v>
      </c>
      <c r="X1582" s="67">
        <f t="shared" si="122"/>
        <v>0.78100000000000003</v>
      </c>
      <c r="Y1582">
        <v>0.135689</v>
      </c>
      <c r="Z1582" s="67">
        <f t="shared" si="123"/>
        <v>0.33200000000000002</v>
      </c>
      <c r="AA1582">
        <f>VLOOKUP($C1582,[1]Disability!$1:$1048576,5,FALSE)</f>
        <v>0</v>
      </c>
      <c r="AB1582" s="67">
        <f t="shared" si="124"/>
        <v>0</v>
      </c>
      <c r="AC1582" t="e">
        <f>VLOOKUP($A1582,#REF!,9,FALSE)</f>
        <v>#REF!</v>
      </c>
    </row>
    <row r="1583" spans="1:29">
      <c r="A1583">
        <v>51957</v>
      </c>
      <c r="B1583">
        <v>1582</v>
      </c>
      <c r="C1583">
        <v>9905240</v>
      </c>
      <c r="D1583" t="s">
        <v>4235</v>
      </c>
      <c r="E1583" t="s">
        <v>4236</v>
      </c>
      <c r="G1583" t="e">
        <f>VLOOKUP($H1583,[1]BRT!$1:$1048576,1,0)</f>
        <v>#N/A</v>
      </c>
      <c r="H1583" t="s">
        <v>5229</v>
      </c>
      <c r="I1583">
        <v>37.946035999999999</v>
      </c>
      <c r="J1583">
        <v>-122.349917</v>
      </c>
      <c r="K1583">
        <v>840</v>
      </c>
      <c r="L1583">
        <v>60</v>
      </c>
      <c r="M1583">
        <v>1</v>
      </c>
      <c r="N1583">
        <v>2</v>
      </c>
      <c r="O1583">
        <v>1</v>
      </c>
      <c r="P1583">
        <v>3</v>
      </c>
      <c r="Q1583" t="e">
        <f>VLOOKUP($A1583,'[1]SheltersALL_2.17.22'!$1:$1048576,6,0)</f>
        <v>#N/A</v>
      </c>
      <c r="R1583" t="str">
        <f>VLOOKUP($A1583, [1]FA21_Ridership!$1:$1048576,11, 0)</f>
        <v>RICHMOND</v>
      </c>
      <c r="S1583" t="str">
        <f>VLOOKUP($A1583, [1]FA21_Ridership!$1:$1048576,12, 0)</f>
        <v>CONTRA COSTA</v>
      </c>
      <c r="T1583">
        <f>VLOOKUP($A1583, [1]FA21_Ridership!$1:$1048576,13, 0)</f>
        <v>1</v>
      </c>
      <c r="U1583">
        <f t="shared" si="121"/>
        <v>180</v>
      </c>
      <c r="V1583" s="67">
        <f t="shared" si="125"/>
        <v>0.36799999999999999</v>
      </c>
      <c r="W1583">
        <v>0.974414</v>
      </c>
      <c r="X1583" s="67">
        <f t="shared" si="122"/>
        <v>0.95099999999999996</v>
      </c>
      <c r="Y1583">
        <v>0.40962799999999999</v>
      </c>
      <c r="Z1583" s="67">
        <f t="shared" si="123"/>
        <v>0.76900000000000002</v>
      </c>
      <c r="AA1583">
        <f>VLOOKUP($C1583,[1]Disability!$1:$1048576,5,FALSE)</f>
        <v>0</v>
      </c>
      <c r="AB1583" s="67">
        <f t="shared" si="124"/>
        <v>0</v>
      </c>
      <c r="AC1583" t="e">
        <f>VLOOKUP($A1583,#REF!,9,FALSE)</f>
        <v>#REF!</v>
      </c>
    </row>
    <row r="1584" spans="1:29">
      <c r="A1584">
        <v>53395</v>
      </c>
      <c r="B1584">
        <v>1583</v>
      </c>
      <c r="C1584">
        <v>900400</v>
      </c>
      <c r="D1584" t="s">
        <v>4235</v>
      </c>
      <c r="E1584" t="s">
        <v>4236</v>
      </c>
      <c r="G1584" t="e">
        <f>VLOOKUP($H1584,[1]BRT!$1:$1048576,1,0)</f>
        <v>#N/A</v>
      </c>
      <c r="H1584" t="s">
        <v>4367</v>
      </c>
      <c r="I1584">
        <v>37.542941999999996</v>
      </c>
      <c r="J1584">
        <v>-122.027278</v>
      </c>
      <c r="K1584">
        <v>720</v>
      </c>
      <c r="L1584">
        <v>60</v>
      </c>
      <c r="M1584">
        <v>1</v>
      </c>
      <c r="N1584">
        <v>2</v>
      </c>
      <c r="O1584">
        <v>1</v>
      </c>
      <c r="P1584">
        <v>3</v>
      </c>
      <c r="Q1584" t="str">
        <f>VLOOKUP($A1584,'[1]SheltersALL_2.17.22'!$1:$1048576,6,0)</f>
        <v>Newark</v>
      </c>
      <c r="R1584" t="str">
        <f>VLOOKUP($A1584, [1]FA21_Ridership!$1:$1048576,11, 0)</f>
        <v>NEWARK</v>
      </c>
      <c r="S1584" t="str">
        <f>VLOOKUP($A1584, [1]FA21_Ridership!$1:$1048576,12, 0)</f>
        <v>ALAMEDA</v>
      </c>
      <c r="T1584">
        <f>VLOOKUP($A1584, [1]FA21_Ridership!$1:$1048576,13, 0)</f>
        <v>5</v>
      </c>
      <c r="U1584">
        <f t="shared" si="121"/>
        <v>180</v>
      </c>
      <c r="V1584" s="67">
        <f t="shared" si="125"/>
        <v>0.36799999999999999</v>
      </c>
      <c r="W1584">
        <v>0.53946099999999997</v>
      </c>
      <c r="X1584" s="67">
        <f t="shared" si="122"/>
        <v>0.24099999999999999</v>
      </c>
      <c r="Y1584">
        <v>4.6443999999999999E-2</v>
      </c>
      <c r="Z1584" s="67">
        <f t="shared" si="123"/>
        <v>6.0999999999999999E-2</v>
      </c>
      <c r="AA1584">
        <f>VLOOKUP($C1584,[1]Disability!$1:$1048576,5,FALSE)</f>
        <v>0</v>
      </c>
      <c r="AB1584" s="67">
        <f t="shared" si="124"/>
        <v>0</v>
      </c>
      <c r="AC1584" t="e">
        <f>VLOOKUP($A1584,#REF!,9,FALSE)</f>
        <v>#REF!</v>
      </c>
    </row>
    <row r="1585" spans="1:29">
      <c r="A1585">
        <v>55260</v>
      </c>
      <c r="B1585">
        <v>1584</v>
      </c>
      <c r="C1585">
        <v>707230</v>
      </c>
      <c r="D1585" t="s">
        <v>4235</v>
      </c>
      <c r="E1585" t="s">
        <v>4236</v>
      </c>
      <c r="G1585" t="e">
        <f>VLOOKUP($H1585,[1]BRT!$1:$1048576,1,0)</f>
        <v>#N/A</v>
      </c>
      <c r="H1585" t="s">
        <v>5462</v>
      </c>
      <c r="I1585">
        <v>37.555967000000003</v>
      </c>
      <c r="J1585">
        <v>-122.062467</v>
      </c>
      <c r="K1585">
        <v>720</v>
      </c>
      <c r="L1585">
        <v>60</v>
      </c>
      <c r="M1585">
        <v>1</v>
      </c>
      <c r="N1585">
        <v>2</v>
      </c>
      <c r="O1585">
        <v>1</v>
      </c>
      <c r="P1585">
        <v>3</v>
      </c>
      <c r="Q1585" t="e">
        <f>VLOOKUP($A1585,'[1]SheltersALL_2.17.22'!$1:$1048576,6,0)</f>
        <v>#N/A</v>
      </c>
      <c r="R1585" t="str">
        <f>VLOOKUP($A1585, [1]FA21_Ridership!$1:$1048576,11, 0)</f>
        <v>FREMONT</v>
      </c>
      <c r="S1585" t="str">
        <f>VLOOKUP($A1585, [1]FA21_Ridership!$1:$1048576,12, 0)</f>
        <v>ALAMEDA</v>
      </c>
      <c r="T1585">
        <f>VLOOKUP($A1585, [1]FA21_Ridership!$1:$1048576,13, 0)</f>
        <v>5</v>
      </c>
      <c r="U1585">
        <f t="shared" si="121"/>
        <v>180</v>
      </c>
      <c r="V1585" s="67">
        <f t="shared" si="125"/>
        <v>0.36799999999999999</v>
      </c>
      <c r="W1585">
        <v>0.94135500000000005</v>
      </c>
      <c r="X1585" s="67">
        <f t="shared" si="122"/>
        <v>0.86599999999999999</v>
      </c>
      <c r="Y1585">
        <v>7.7732999999999997E-2</v>
      </c>
      <c r="Z1585" s="67">
        <f t="shared" si="123"/>
        <v>0.16</v>
      </c>
      <c r="AA1585">
        <f>VLOOKUP($C1585,[1]Disability!$1:$1048576,5,FALSE)</f>
        <v>0</v>
      </c>
      <c r="AB1585" s="67">
        <f t="shared" si="124"/>
        <v>0</v>
      </c>
      <c r="AC1585" t="e">
        <f>VLOOKUP($A1585,#REF!,9,FALSE)</f>
        <v>#REF!</v>
      </c>
    </row>
    <row r="1586" spans="1:29">
      <c r="A1586">
        <v>51737</v>
      </c>
      <c r="B1586">
        <v>1585</v>
      </c>
      <c r="C1586">
        <v>9904130</v>
      </c>
      <c r="D1586" t="s">
        <v>4235</v>
      </c>
      <c r="E1586" t="s">
        <v>4236</v>
      </c>
      <c r="G1586" t="e">
        <f>VLOOKUP($H1586,[1]BRT!$1:$1048576,1,0)</f>
        <v>#N/A</v>
      </c>
      <c r="H1586" t="s">
        <v>5134</v>
      </c>
      <c r="I1586">
        <v>37.774270999999999</v>
      </c>
      <c r="J1586">
        <v>-122.253497</v>
      </c>
      <c r="K1586">
        <v>960</v>
      </c>
      <c r="L1586">
        <v>60</v>
      </c>
      <c r="M1586">
        <v>1</v>
      </c>
      <c r="N1586">
        <v>2</v>
      </c>
      <c r="O1586">
        <v>1</v>
      </c>
      <c r="P1586">
        <v>3</v>
      </c>
      <c r="Q1586" t="e">
        <f>VLOOKUP($A1586,'[1]SheltersALL_2.17.22'!$1:$1048576,6,0)</f>
        <v>#N/A</v>
      </c>
      <c r="R1586" t="str">
        <f>VLOOKUP($A1586, [1]FA21_Ridership!$1:$1048576,11, 0)</f>
        <v>ALAMEDA</v>
      </c>
      <c r="S1586" t="str">
        <f>VLOOKUP($A1586, [1]FA21_Ridership!$1:$1048576,12, 0)</f>
        <v>ALAMEDA</v>
      </c>
      <c r="T1586">
        <f>VLOOKUP($A1586, [1]FA21_Ridership!$1:$1048576,13, 0)</f>
        <v>3</v>
      </c>
      <c r="U1586">
        <f t="shared" si="121"/>
        <v>180</v>
      </c>
      <c r="V1586" s="67">
        <f t="shared" si="125"/>
        <v>0.36799999999999999</v>
      </c>
      <c r="W1586">
        <v>0.52773800000000004</v>
      </c>
      <c r="X1586" s="67">
        <f t="shared" si="122"/>
        <v>0.224</v>
      </c>
      <c r="Y1586">
        <v>0.307255</v>
      </c>
      <c r="Z1586" s="67">
        <f t="shared" si="123"/>
        <v>0.64500000000000002</v>
      </c>
      <c r="AA1586">
        <f>VLOOKUP($C1586,[1]Disability!$1:$1048576,5,FALSE)</f>
        <v>0</v>
      </c>
      <c r="AB1586" s="67">
        <f t="shared" si="124"/>
        <v>0</v>
      </c>
      <c r="AC1586" t="e">
        <f>VLOOKUP($A1586,#REF!,9,FALSE)</f>
        <v>#REF!</v>
      </c>
    </row>
    <row r="1587" spans="1:29">
      <c r="A1587">
        <v>59390</v>
      </c>
      <c r="B1587">
        <v>1586</v>
      </c>
      <c r="C1587">
        <v>9800210</v>
      </c>
      <c r="D1587" t="s">
        <v>4235</v>
      </c>
      <c r="E1587" t="s">
        <v>4236</v>
      </c>
      <c r="G1587" t="e">
        <f>VLOOKUP($H1587,[1]BRT!$1:$1048576,1,0)</f>
        <v>#N/A</v>
      </c>
      <c r="H1587" t="s">
        <v>5463</v>
      </c>
      <c r="I1587">
        <v>37.689765999999999</v>
      </c>
      <c r="J1587">
        <v>-122.119043</v>
      </c>
      <c r="K1587">
        <v>960</v>
      </c>
      <c r="L1587">
        <v>60</v>
      </c>
      <c r="M1587">
        <v>1</v>
      </c>
      <c r="N1587">
        <v>2</v>
      </c>
      <c r="O1587">
        <v>1</v>
      </c>
      <c r="P1587">
        <v>3</v>
      </c>
      <c r="Q1587" t="e">
        <f>VLOOKUP($A1587,'[1]SheltersALL_2.17.22'!$1:$1048576,6,0)</f>
        <v>#N/A</v>
      </c>
      <c r="R1587" t="str">
        <f>VLOOKUP($A1587, [1]FA21_Ridership!$1:$1048576,11, 0)</f>
        <v>COUNTY-ALAMEDA</v>
      </c>
      <c r="S1587" t="str">
        <f>VLOOKUP($A1587, [1]FA21_Ridership!$1:$1048576,12, 0)</f>
        <v>ALAMEDA</v>
      </c>
      <c r="T1587">
        <f>VLOOKUP($A1587, [1]FA21_Ridership!$1:$1048576,13, 0)</f>
        <v>4</v>
      </c>
      <c r="U1587">
        <f t="shared" si="121"/>
        <v>180</v>
      </c>
      <c r="V1587" s="67">
        <f t="shared" si="125"/>
        <v>0.36799999999999999</v>
      </c>
      <c r="W1587">
        <v>0.89005699999999999</v>
      </c>
      <c r="X1587" s="67">
        <f t="shared" si="122"/>
        <v>0.75</v>
      </c>
      <c r="Y1587">
        <v>6.2836000000000003E-2</v>
      </c>
      <c r="Z1587" s="67">
        <f t="shared" si="123"/>
        <v>0.112</v>
      </c>
      <c r="AA1587">
        <f>VLOOKUP($C1587,[1]Disability!$1:$1048576,5,FALSE)</f>
        <v>0</v>
      </c>
      <c r="AB1587" s="67">
        <f t="shared" si="124"/>
        <v>0</v>
      </c>
      <c r="AC1587" t="e">
        <f>VLOOKUP($A1587,#REF!,9,FALSE)</f>
        <v>#REF!</v>
      </c>
    </row>
    <row r="1588" spans="1:29">
      <c r="A1588">
        <v>51931</v>
      </c>
      <c r="B1588">
        <v>1587</v>
      </c>
      <c r="C1588">
        <v>9904780</v>
      </c>
      <c r="D1588" t="s">
        <v>4235</v>
      </c>
      <c r="E1588" t="s">
        <v>4236</v>
      </c>
      <c r="G1588" t="e">
        <f>VLOOKUP($H1588,[1]BRT!$1:$1048576,1,0)</f>
        <v>#N/A</v>
      </c>
      <c r="H1588" t="s">
        <v>5464</v>
      </c>
      <c r="I1588">
        <v>37.686810999999999</v>
      </c>
      <c r="J1588">
        <v>-122.125625</v>
      </c>
      <c r="K1588">
        <v>960</v>
      </c>
      <c r="L1588">
        <v>60</v>
      </c>
      <c r="M1588">
        <v>1</v>
      </c>
      <c r="N1588">
        <v>2</v>
      </c>
      <c r="O1588">
        <v>1</v>
      </c>
      <c r="P1588">
        <v>3</v>
      </c>
      <c r="Q1588" t="e">
        <f>VLOOKUP($A1588,'[1]SheltersALL_2.17.22'!$1:$1048576,6,0)</f>
        <v>#N/A</v>
      </c>
      <c r="R1588" t="str">
        <f>VLOOKUP($A1588, [1]FA21_Ridership!$1:$1048576,11, 0)</f>
        <v>COUNTY-ALAMEDA</v>
      </c>
      <c r="S1588" t="str">
        <f>VLOOKUP($A1588, [1]FA21_Ridership!$1:$1048576,12, 0)</f>
        <v>ALAMEDA</v>
      </c>
      <c r="T1588">
        <f>VLOOKUP($A1588, [1]FA21_Ridership!$1:$1048576,13, 0)</f>
        <v>4</v>
      </c>
      <c r="U1588">
        <f t="shared" si="121"/>
        <v>180</v>
      </c>
      <c r="V1588" s="67">
        <f t="shared" si="125"/>
        <v>0.36799999999999999</v>
      </c>
      <c r="W1588">
        <v>0.95978799999999997</v>
      </c>
      <c r="X1588" s="67">
        <f t="shared" si="122"/>
        <v>0.92300000000000004</v>
      </c>
      <c r="Y1588">
        <v>0.19470899999999999</v>
      </c>
      <c r="Z1588" s="67">
        <f t="shared" si="123"/>
        <v>0.46500000000000002</v>
      </c>
      <c r="AA1588">
        <f>VLOOKUP($C1588,[1]Disability!$1:$1048576,5,FALSE)</f>
        <v>0</v>
      </c>
      <c r="AB1588" s="67">
        <f t="shared" si="124"/>
        <v>0</v>
      </c>
      <c r="AC1588" t="e">
        <f>VLOOKUP($A1588,#REF!,9,FALSE)</f>
        <v>#REF!</v>
      </c>
    </row>
    <row r="1589" spans="1:29">
      <c r="A1589">
        <v>56552</v>
      </c>
      <c r="B1589">
        <v>1588</v>
      </c>
      <c r="C1589">
        <v>705690</v>
      </c>
      <c r="D1589" t="s">
        <v>4235</v>
      </c>
      <c r="E1589" t="s">
        <v>4236</v>
      </c>
      <c r="G1589" t="e">
        <f>VLOOKUP($H1589,[1]BRT!$1:$1048576,1,0)</f>
        <v>#N/A</v>
      </c>
      <c r="H1589" t="s">
        <v>5465</v>
      </c>
      <c r="I1589">
        <v>37.539208000000002</v>
      </c>
      <c r="J1589">
        <v>-121.97449</v>
      </c>
      <c r="K1589">
        <v>720</v>
      </c>
      <c r="L1589">
        <v>60</v>
      </c>
      <c r="M1589">
        <v>1</v>
      </c>
      <c r="N1589">
        <v>2</v>
      </c>
      <c r="O1589">
        <v>1</v>
      </c>
      <c r="P1589">
        <v>3</v>
      </c>
      <c r="Q1589" t="e">
        <f>VLOOKUP($A1589,'[1]SheltersALL_2.17.22'!$1:$1048576,6,0)</f>
        <v>#N/A</v>
      </c>
      <c r="R1589" t="str">
        <f>VLOOKUP($A1589, [1]FA21_Ridership!$1:$1048576,11, 0)</f>
        <v>FREMONT</v>
      </c>
      <c r="S1589" t="str">
        <f>VLOOKUP($A1589, [1]FA21_Ridership!$1:$1048576,12, 0)</f>
        <v>ALAMEDA</v>
      </c>
      <c r="T1589">
        <f>VLOOKUP($A1589, [1]FA21_Ridership!$1:$1048576,13, 0)</f>
        <v>5</v>
      </c>
      <c r="U1589">
        <f t="shared" si="121"/>
        <v>180</v>
      </c>
      <c r="V1589" s="67">
        <f t="shared" si="125"/>
        <v>0.36799999999999999</v>
      </c>
      <c r="W1589">
        <v>0.93482500000000002</v>
      </c>
      <c r="X1589" s="67">
        <f t="shared" si="122"/>
        <v>0.84399999999999997</v>
      </c>
      <c r="Y1589">
        <v>0.123054</v>
      </c>
      <c r="Z1589" s="67">
        <f t="shared" si="123"/>
        <v>0.30499999999999999</v>
      </c>
      <c r="AA1589">
        <f>VLOOKUP($C1589,[1]Disability!$1:$1048576,5,FALSE)</f>
        <v>0</v>
      </c>
      <c r="AB1589" s="67">
        <f t="shared" si="124"/>
        <v>0</v>
      </c>
      <c r="AC1589" t="e">
        <f>VLOOKUP($A1589,#REF!,9,FALSE)</f>
        <v>#REF!</v>
      </c>
    </row>
    <row r="1590" spans="1:29">
      <c r="A1590">
        <v>57377</v>
      </c>
      <c r="B1590">
        <v>1589</v>
      </c>
      <c r="C1590">
        <v>1018570</v>
      </c>
      <c r="D1590" t="s">
        <v>4235</v>
      </c>
      <c r="E1590" t="s">
        <v>4236</v>
      </c>
      <c r="G1590" t="e">
        <f>VLOOKUP($H1590,[1]BRT!$1:$1048576,1,0)</f>
        <v>#N/A</v>
      </c>
      <c r="H1590" t="s">
        <v>5466</v>
      </c>
      <c r="I1590">
        <v>37.817588999999998</v>
      </c>
      <c r="J1590">
        <v>-122.25078499999999</v>
      </c>
      <c r="K1590">
        <v>1161</v>
      </c>
      <c r="L1590">
        <v>18</v>
      </c>
      <c r="M1590">
        <v>3.3333333330000001</v>
      </c>
      <c r="N1590">
        <v>6</v>
      </c>
      <c r="O1590">
        <v>4</v>
      </c>
      <c r="P1590">
        <v>10</v>
      </c>
      <c r="Q1590" t="e">
        <f>VLOOKUP($A1590,'[1]SheltersALL_2.17.22'!$1:$1048576,6,0)</f>
        <v>#N/A</v>
      </c>
      <c r="R1590" t="str">
        <f>VLOOKUP($A1590, [1]FA21_Ridership!$1:$1048576,11, 0)</f>
        <v>OAKLAND</v>
      </c>
      <c r="S1590" t="str">
        <f>VLOOKUP($A1590, [1]FA21_Ridership!$1:$1048576,12, 0)</f>
        <v>ALAMEDA</v>
      </c>
      <c r="T1590">
        <f>VLOOKUP($A1590, [1]FA21_Ridership!$1:$1048576,13, 0)</f>
        <v>2</v>
      </c>
      <c r="U1590">
        <f t="shared" si="121"/>
        <v>180</v>
      </c>
      <c r="V1590" s="67">
        <f t="shared" si="125"/>
        <v>0.36799999999999999</v>
      </c>
      <c r="W1590">
        <v>0.40482800000000002</v>
      </c>
      <c r="X1590" s="67">
        <f t="shared" si="122"/>
        <v>0.127</v>
      </c>
      <c r="Y1590">
        <v>0.408966</v>
      </c>
      <c r="Z1590" s="67">
        <f t="shared" si="123"/>
        <v>0.76600000000000001</v>
      </c>
      <c r="AA1590">
        <f>VLOOKUP($C1590,[1]Disability!$1:$1048576,5,FALSE)</f>
        <v>0</v>
      </c>
      <c r="AB1590" s="67">
        <f t="shared" si="124"/>
        <v>0</v>
      </c>
      <c r="AC1590" t="e">
        <f>VLOOKUP($A1590,#REF!,9,FALSE)</f>
        <v>#REF!</v>
      </c>
    </row>
    <row r="1591" spans="1:29">
      <c r="A1591">
        <v>56255</v>
      </c>
      <c r="B1591">
        <v>1590</v>
      </c>
      <c r="C1591">
        <v>1002170</v>
      </c>
      <c r="D1591" t="s">
        <v>4235</v>
      </c>
      <c r="E1591" t="s">
        <v>4236</v>
      </c>
      <c r="G1591" t="e">
        <f>VLOOKUP($H1591,[1]BRT!$1:$1048576,1,0)</f>
        <v>#N/A</v>
      </c>
      <c r="H1591" t="s">
        <v>5467</v>
      </c>
      <c r="I1591">
        <v>37.790196999999999</v>
      </c>
      <c r="J1591">
        <v>-122.20675300000001</v>
      </c>
      <c r="K1591">
        <v>975</v>
      </c>
      <c r="L1591">
        <v>15</v>
      </c>
      <c r="M1591">
        <v>4</v>
      </c>
      <c r="N1591">
        <v>7</v>
      </c>
      <c r="O1591">
        <v>5</v>
      </c>
      <c r="P1591">
        <v>12</v>
      </c>
      <c r="Q1591" t="e">
        <f>VLOOKUP($A1591,'[1]SheltersALL_2.17.22'!$1:$1048576,6,0)</f>
        <v>#N/A</v>
      </c>
      <c r="R1591" t="str">
        <f>VLOOKUP($A1591, [1]FA21_Ridership!$1:$1048576,11, 0)</f>
        <v>OAKLAND</v>
      </c>
      <c r="S1591" t="str">
        <f>VLOOKUP($A1591, [1]FA21_Ridership!$1:$1048576,12, 0)</f>
        <v>ALAMEDA</v>
      </c>
      <c r="T1591">
        <f>VLOOKUP($A1591, [1]FA21_Ridership!$1:$1048576,13, 0)</f>
        <v>3</v>
      </c>
      <c r="U1591">
        <f t="shared" si="121"/>
        <v>180</v>
      </c>
      <c r="V1591" s="67">
        <f t="shared" si="125"/>
        <v>0.36799999999999999</v>
      </c>
      <c r="W1591">
        <v>0.94711999999999996</v>
      </c>
      <c r="X1591" s="67">
        <f t="shared" si="122"/>
        <v>0.9</v>
      </c>
      <c r="Y1591">
        <v>0.236072</v>
      </c>
      <c r="Z1591" s="67">
        <f t="shared" si="123"/>
        <v>0.53700000000000003</v>
      </c>
      <c r="AA1591">
        <f>VLOOKUP($C1591,[1]Disability!$1:$1048576,5,FALSE)</f>
        <v>0</v>
      </c>
      <c r="AB1591" s="67">
        <f t="shared" si="124"/>
        <v>0</v>
      </c>
      <c r="AC1591" t="e">
        <f>VLOOKUP($A1591,#REF!,9,FALSE)</f>
        <v>#REF!</v>
      </c>
    </row>
    <row r="1592" spans="1:29">
      <c r="A1592">
        <v>51474</v>
      </c>
      <c r="B1592">
        <v>1591</v>
      </c>
      <c r="C1592">
        <v>9903260</v>
      </c>
      <c r="D1592" t="s">
        <v>4235</v>
      </c>
      <c r="E1592" t="s">
        <v>4236</v>
      </c>
      <c r="G1592" t="e">
        <f>VLOOKUP($H1592,[1]BRT!$1:$1048576,1,0)</f>
        <v>#N/A</v>
      </c>
      <c r="H1592" t="s">
        <v>5468</v>
      </c>
      <c r="I1592">
        <v>37.772978999999999</v>
      </c>
      <c r="J1592">
        <v>-122.262376</v>
      </c>
      <c r="K1592">
        <v>1415</v>
      </c>
      <c r="L1592">
        <v>20</v>
      </c>
      <c r="M1592">
        <v>3</v>
      </c>
      <c r="N1592">
        <v>5</v>
      </c>
      <c r="O1592">
        <v>4</v>
      </c>
      <c r="P1592">
        <v>9</v>
      </c>
      <c r="Q1592" t="e">
        <f>VLOOKUP($A1592,'[1]SheltersALL_2.17.22'!$1:$1048576,6,0)</f>
        <v>#N/A</v>
      </c>
      <c r="R1592" t="str">
        <f>VLOOKUP($A1592, [1]FA21_Ridership!$1:$1048576,11, 0)</f>
        <v>ALAMEDA</v>
      </c>
      <c r="S1592" t="str">
        <f>VLOOKUP($A1592, [1]FA21_Ridership!$1:$1048576,12, 0)</f>
        <v>ALAMEDA</v>
      </c>
      <c r="T1592">
        <f>VLOOKUP($A1592, [1]FA21_Ridership!$1:$1048576,13, 0)</f>
        <v>3</v>
      </c>
      <c r="U1592">
        <f t="shared" si="121"/>
        <v>180</v>
      </c>
      <c r="V1592" s="67">
        <f t="shared" si="125"/>
        <v>0.36799999999999999</v>
      </c>
      <c r="W1592">
        <v>0.62326199999999998</v>
      </c>
      <c r="X1592" s="67">
        <f t="shared" si="122"/>
        <v>0.315</v>
      </c>
      <c r="Y1592">
        <v>0.21618200000000001</v>
      </c>
      <c r="Z1592" s="67">
        <f t="shared" si="123"/>
        <v>0.503</v>
      </c>
      <c r="AA1592">
        <f>VLOOKUP($C1592,[1]Disability!$1:$1048576,5,FALSE)</f>
        <v>2</v>
      </c>
      <c r="AB1592" s="67">
        <f t="shared" si="124"/>
        <v>0.91600000000000004</v>
      </c>
      <c r="AC1592" t="e">
        <f>VLOOKUP($A1592,#REF!,9,FALSE)</f>
        <v>#REF!</v>
      </c>
    </row>
    <row r="1593" spans="1:29">
      <c r="A1593">
        <v>53321</v>
      </c>
      <c r="B1593">
        <v>1592</v>
      </c>
      <c r="C1593">
        <v>304230</v>
      </c>
      <c r="D1593" t="s">
        <v>4235</v>
      </c>
      <c r="E1593" t="s">
        <v>4236</v>
      </c>
      <c r="G1593" t="e">
        <f>VLOOKUP($H1593,[1]BRT!$1:$1048576,1,0)</f>
        <v>#N/A</v>
      </c>
      <c r="H1593" t="s">
        <v>5469</v>
      </c>
      <c r="I1593">
        <v>37.862116</v>
      </c>
      <c r="J1593">
        <v>-122.28093200000001</v>
      </c>
      <c r="K1593">
        <v>982</v>
      </c>
      <c r="L1593">
        <v>20</v>
      </c>
      <c r="M1593">
        <v>3</v>
      </c>
      <c r="N1593">
        <v>5</v>
      </c>
      <c r="O1593">
        <v>4</v>
      </c>
      <c r="P1593">
        <v>9</v>
      </c>
      <c r="Q1593" t="e">
        <f>VLOOKUP($A1593,'[1]SheltersALL_2.17.22'!$1:$1048576,6,0)</f>
        <v>#N/A</v>
      </c>
      <c r="R1593" t="str">
        <f>VLOOKUP($A1593, [1]FA21_Ridership!$1:$1048576,11, 0)</f>
        <v>BERKELEY</v>
      </c>
      <c r="S1593" t="str">
        <f>VLOOKUP($A1593, [1]FA21_Ridership!$1:$1048576,12, 0)</f>
        <v>ALAMEDA</v>
      </c>
      <c r="T1593">
        <f>VLOOKUP($A1593, [1]FA21_Ridership!$1:$1048576,13, 0)</f>
        <v>1</v>
      </c>
      <c r="U1593">
        <f t="shared" si="121"/>
        <v>180</v>
      </c>
      <c r="V1593" s="67">
        <f t="shared" si="125"/>
        <v>0.36799999999999999</v>
      </c>
      <c r="W1593">
        <v>0.47429900000000003</v>
      </c>
      <c r="X1593" s="67">
        <f t="shared" si="122"/>
        <v>0.17399999999999999</v>
      </c>
      <c r="Y1593">
        <v>0.36565399999999998</v>
      </c>
      <c r="Z1593" s="67">
        <f t="shared" si="123"/>
        <v>0.72</v>
      </c>
      <c r="AA1593">
        <f>VLOOKUP($C1593,[1]Disability!$1:$1048576,5,FALSE)</f>
        <v>0</v>
      </c>
      <c r="AB1593" s="67">
        <f t="shared" si="124"/>
        <v>0</v>
      </c>
      <c r="AC1593" t="e">
        <f>VLOOKUP($A1593,#REF!,9,FALSE)</f>
        <v>#REF!</v>
      </c>
    </row>
    <row r="1594" spans="1:29">
      <c r="A1594">
        <v>53663</v>
      </c>
      <c r="B1594">
        <v>1593</v>
      </c>
      <c r="C1594">
        <v>1004530</v>
      </c>
      <c r="D1594" t="s">
        <v>4235</v>
      </c>
      <c r="E1594" t="s">
        <v>4236</v>
      </c>
      <c r="G1594" t="e">
        <f>VLOOKUP($H1594,[1]BRT!$1:$1048576,1,0)</f>
        <v>#N/A</v>
      </c>
      <c r="H1594" t="s">
        <v>5470</v>
      </c>
      <c r="I1594">
        <v>37.747543999999998</v>
      </c>
      <c r="J1594">
        <v>-122.163909</v>
      </c>
      <c r="K1594">
        <v>1020</v>
      </c>
      <c r="L1594">
        <v>20</v>
      </c>
      <c r="M1594">
        <v>3</v>
      </c>
      <c r="N1594">
        <v>5</v>
      </c>
      <c r="O1594">
        <v>4</v>
      </c>
      <c r="P1594">
        <v>9</v>
      </c>
      <c r="Q1594" t="e">
        <f>VLOOKUP($A1594,'[1]SheltersALL_2.17.22'!$1:$1048576,6,0)</f>
        <v>#N/A</v>
      </c>
      <c r="R1594" t="str">
        <f>VLOOKUP($A1594, [1]FA21_Ridership!$1:$1048576,11, 0)</f>
        <v>OAKLAND</v>
      </c>
      <c r="S1594" t="str">
        <f>VLOOKUP($A1594, [1]FA21_Ridership!$1:$1048576,12, 0)</f>
        <v>ALAMEDA</v>
      </c>
      <c r="T1594">
        <f>VLOOKUP($A1594, [1]FA21_Ridership!$1:$1048576,13, 0)</f>
        <v>3</v>
      </c>
      <c r="U1594">
        <f t="shared" si="121"/>
        <v>180</v>
      </c>
      <c r="V1594" s="67">
        <f t="shared" si="125"/>
        <v>0.36799999999999999</v>
      </c>
      <c r="W1594">
        <v>0.96704400000000001</v>
      </c>
      <c r="X1594" s="67">
        <f t="shared" si="122"/>
        <v>0.93799999999999994</v>
      </c>
      <c r="Y1594">
        <v>0.32955699999999999</v>
      </c>
      <c r="Z1594" s="67">
        <f t="shared" si="123"/>
        <v>0.66900000000000004</v>
      </c>
      <c r="AA1594">
        <f>VLOOKUP($C1594,[1]Disability!$1:$1048576,5,FALSE)</f>
        <v>0</v>
      </c>
      <c r="AB1594" s="67">
        <f t="shared" si="124"/>
        <v>0</v>
      </c>
      <c r="AC1594" t="e">
        <f>VLOOKUP($A1594,#REF!,9,FALSE)</f>
        <v>#REF!</v>
      </c>
    </row>
    <row r="1595" spans="1:29">
      <c r="A1595">
        <v>58488</v>
      </c>
      <c r="B1595">
        <v>1594</v>
      </c>
      <c r="C1595">
        <v>1014600</v>
      </c>
      <c r="D1595" t="s">
        <v>4235</v>
      </c>
      <c r="E1595" t="s">
        <v>4236</v>
      </c>
      <c r="G1595" t="e">
        <f>VLOOKUP($H1595,[1]BRT!$1:$1048576,1,0)</f>
        <v>#N/A</v>
      </c>
      <c r="H1595" t="s">
        <v>5471</v>
      </c>
      <c r="I1595">
        <v>37.761339999999997</v>
      </c>
      <c r="J1595">
        <v>-122.16386</v>
      </c>
      <c r="K1595">
        <v>1172</v>
      </c>
      <c r="L1595">
        <v>18</v>
      </c>
      <c r="M1595">
        <v>3.3333333330000001</v>
      </c>
      <c r="N1595">
        <v>5</v>
      </c>
      <c r="O1595">
        <v>5</v>
      </c>
      <c r="P1595">
        <v>10</v>
      </c>
      <c r="Q1595" t="e">
        <f>VLOOKUP($A1595,'[1]SheltersALL_2.17.22'!$1:$1048576,6,0)</f>
        <v>#N/A</v>
      </c>
      <c r="R1595" t="str">
        <f>VLOOKUP($A1595, [1]FA21_Ridership!$1:$1048576,11, 0)</f>
        <v>OAKLAND</v>
      </c>
      <c r="S1595" t="str">
        <f>VLOOKUP($A1595, [1]FA21_Ridership!$1:$1048576,12, 0)</f>
        <v>ALAMEDA</v>
      </c>
      <c r="T1595">
        <f>VLOOKUP($A1595, [1]FA21_Ridership!$1:$1048576,13, 0)</f>
        <v>3</v>
      </c>
      <c r="U1595">
        <f t="shared" si="121"/>
        <v>180</v>
      </c>
      <c r="V1595" s="67">
        <f t="shared" si="125"/>
        <v>0.36799999999999999</v>
      </c>
      <c r="W1595">
        <v>0.96193099999999998</v>
      </c>
      <c r="X1595" s="67">
        <f t="shared" si="122"/>
        <v>0.92600000000000005</v>
      </c>
      <c r="Y1595">
        <v>0.49582199999999998</v>
      </c>
      <c r="Z1595" s="67">
        <f t="shared" si="123"/>
        <v>0.85699999999999998</v>
      </c>
      <c r="AA1595">
        <f>VLOOKUP($C1595,[1]Disability!$1:$1048576,5,FALSE)</f>
        <v>1</v>
      </c>
      <c r="AB1595" s="67">
        <f t="shared" si="124"/>
        <v>0.72499999999999998</v>
      </c>
      <c r="AC1595" t="e">
        <f>VLOOKUP($A1595,#REF!,9,FALSE)</f>
        <v>#REF!</v>
      </c>
    </row>
    <row r="1596" spans="1:29">
      <c r="A1596">
        <v>52772</v>
      </c>
      <c r="B1596">
        <v>1595</v>
      </c>
      <c r="C1596">
        <v>1014560</v>
      </c>
      <c r="D1596" t="s">
        <v>4235</v>
      </c>
      <c r="E1596" t="s">
        <v>4236</v>
      </c>
      <c r="G1596" t="e">
        <f>VLOOKUP($H1596,[1]BRT!$1:$1048576,1,0)</f>
        <v>#N/A</v>
      </c>
      <c r="H1596" t="s">
        <v>5472</v>
      </c>
      <c r="I1596">
        <v>37.767530999999998</v>
      </c>
      <c r="J1596">
        <v>-122.16958700000001</v>
      </c>
      <c r="K1596">
        <v>1163</v>
      </c>
      <c r="L1596">
        <v>18</v>
      </c>
      <c r="M1596">
        <v>3.3333333330000001</v>
      </c>
      <c r="N1596">
        <v>5</v>
      </c>
      <c r="O1596">
        <v>5</v>
      </c>
      <c r="P1596">
        <v>10</v>
      </c>
      <c r="Q1596" t="e">
        <f>VLOOKUP($A1596,'[1]SheltersALL_2.17.22'!$1:$1048576,6,0)</f>
        <v>#N/A</v>
      </c>
      <c r="R1596" t="str">
        <f>VLOOKUP($A1596, [1]FA21_Ridership!$1:$1048576,11, 0)</f>
        <v>OAKLAND</v>
      </c>
      <c r="S1596" t="str">
        <f>VLOOKUP($A1596, [1]FA21_Ridership!$1:$1048576,12, 0)</f>
        <v>ALAMEDA</v>
      </c>
      <c r="T1596">
        <f>VLOOKUP($A1596, [1]FA21_Ridership!$1:$1048576,13, 0)</f>
        <v>3</v>
      </c>
      <c r="U1596">
        <f t="shared" si="121"/>
        <v>180</v>
      </c>
      <c r="V1596" s="67">
        <f t="shared" si="125"/>
        <v>0.36799999999999999</v>
      </c>
      <c r="W1596">
        <v>0.81694900000000004</v>
      </c>
      <c r="X1596" s="67">
        <f t="shared" si="122"/>
        <v>0.60799999999999998</v>
      </c>
      <c r="Y1596">
        <v>0.35480200000000001</v>
      </c>
      <c r="Z1596" s="67">
        <f t="shared" si="123"/>
        <v>0.70399999999999996</v>
      </c>
      <c r="AA1596">
        <f>VLOOKUP($C1596,[1]Disability!$1:$1048576,5,FALSE)</f>
        <v>0</v>
      </c>
      <c r="AB1596" s="67">
        <f t="shared" si="124"/>
        <v>0</v>
      </c>
      <c r="AC1596" t="e">
        <f>VLOOKUP($A1596,#REF!,9,FALSE)</f>
        <v>#REF!</v>
      </c>
    </row>
    <row r="1597" spans="1:29">
      <c r="A1597">
        <v>52925</v>
      </c>
      <c r="B1597">
        <v>1596</v>
      </c>
      <c r="C1597">
        <v>501490</v>
      </c>
      <c r="D1597" t="s">
        <v>4235</v>
      </c>
      <c r="E1597" t="s">
        <v>4236</v>
      </c>
      <c r="G1597" t="e">
        <f>VLOOKUP($H1597,[1]BRT!$1:$1048576,1,0)</f>
        <v>#N/A</v>
      </c>
      <c r="H1597" t="s">
        <v>5473</v>
      </c>
      <c r="I1597">
        <v>37.900202</v>
      </c>
      <c r="J1597">
        <v>-122.302555</v>
      </c>
      <c r="K1597">
        <v>1446</v>
      </c>
      <c r="L1597">
        <v>30</v>
      </c>
      <c r="M1597">
        <v>2</v>
      </c>
      <c r="N1597">
        <v>3</v>
      </c>
      <c r="O1597">
        <v>3</v>
      </c>
      <c r="P1597">
        <v>6</v>
      </c>
      <c r="Q1597" t="e">
        <f>VLOOKUP($A1597,'[1]SheltersALL_2.17.22'!$1:$1048576,6,0)</f>
        <v>#N/A</v>
      </c>
      <c r="R1597" t="str">
        <f>VLOOKUP($A1597, [1]FA21_Ridership!$1:$1048576,11, 0)</f>
        <v>EL CERRITO</v>
      </c>
      <c r="S1597" t="str">
        <f>VLOOKUP($A1597, [1]FA21_Ridership!$1:$1048576,12, 0)</f>
        <v>CONTRA COSTA</v>
      </c>
      <c r="T1597">
        <f>VLOOKUP($A1597, [1]FA21_Ridership!$1:$1048576,13, 0)</f>
        <v>1</v>
      </c>
      <c r="U1597">
        <f t="shared" si="121"/>
        <v>180</v>
      </c>
      <c r="V1597" s="67">
        <f t="shared" si="125"/>
        <v>0.36799999999999999</v>
      </c>
      <c r="W1597">
        <v>0.760714</v>
      </c>
      <c r="X1597" s="67">
        <f t="shared" si="122"/>
        <v>0.51300000000000001</v>
      </c>
      <c r="Y1597">
        <v>0.23752300000000001</v>
      </c>
      <c r="Z1597" s="67">
        <f t="shared" si="123"/>
        <v>0.53900000000000003</v>
      </c>
      <c r="AA1597">
        <f>VLOOKUP($C1597,[1]Disability!$1:$1048576,5,FALSE)</f>
        <v>1</v>
      </c>
      <c r="AB1597" s="67">
        <f t="shared" si="124"/>
        <v>0.72499999999999998</v>
      </c>
      <c r="AC1597" t="e">
        <f>VLOOKUP($A1597,#REF!,9,FALSE)</f>
        <v>#REF!</v>
      </c>
    </row>
    <row r="1598" spans="1:29">
      <c r="A1598">
        <v>50136</v>
      </c>
      <c r="B1598">
        <v>1597</v>
      </c>
      <c r="C1598">
        <v>1304370</v>
      </c>
      <c r="D1598" t="s">
        <v>4235</v>
      </c>
      <c r="E1598" t="s">
        <v>4236</v>
      </c>
      <c r="G1598" t="e">
        <f>VLOOKUP($H1598,[1]BRT!$1:$1048576,1,0)</f>
        <v>#N/A</v>
      </c>
      <c r="H1598" t="s">
        <v>5474</v>
      </c>
      <c r="I1598">
        <v>37.935786</v>
      </c>
      <c r="J1598">
        <v>-122.35936599999999</v>
      </c>
      <c r="K1598">
        <v>1243</v>
      </c>
      <c r="L1598">
        <v>30</v>
      </c>
      <c r="M1598">
        <v>2</v>
      </c>
      <c r="N1598">
        <v>3</v>
      </c>
      <c r="O1598">
        <v>3</v>
      </c>
      <c r="P1598">
        <v>6</v>
      </c>
      <c r="Q1598" t="e">
        <f>VLOOKUP($A1598,'[1]SheltersALL_2.17.22'!$1:$1048576,6,0)</f>
        <v>#N/A</v>
      </c>
      <c r="R1598" t="str">
        <f>VLOOKUP($A1598, [1]FA21_Ridership!$1:$1048576,11, 0)</f>
        <v>RICHMOND</v>
      </c>
      <c r="S1598" t="str">
        <f>VLOOKUP($A1598, [1]FA21_Ridership!$1:$1048576,12, 0)</f>
        <v>CONTRA COSTA</v>
      </c>
      <c r="T1598">
        <f>VLOOKUP($A1598, [1]FA21_Ridership!$1:$1048576,13, 0)</f>
        <v>1</v>
      </c>
      <c r="U1598">
        <f t="shared" si="121"/>
        <v>180</v>
      </c>
      <c r="V1598" s="67">
        <f t="shared" si="125"/>
        <v>0.36799999999999999</v>
      </c>
      <c r="W1598">
        <v>0.97693099999999999</v>
      </c>
      <c r="X1598" s="67">
        <f t="shared" si="122"/>
        <v>0.96</v>
      </c>
      <c r="Y1598">
        <v>0.26611200000000002</v>
      </c>
      <c r="Z1598" s="67">
        <f t="shared" si="123"/>
        <v>0.59099999999999997</v>
      </c>
      <c r="AA1598">
        <f>VLOOKUP($C1598,[1]Disability!$1:$1048576,5,FALSE)</f>
        <v>6</v>
      </c>
      <c r="AB1598" s="67">
        <f t="shared" si="124"/>
        <v>0.99199999999999999</v>
      </c>
      <c r="AC1598" t="e">
        <f>VLOOKUP($A1598,#REF!,9,FALSE)</f>
        <v>#REF!</v>
      </c>
    </row>
    <row r="1599" spans="1:29">
      <c r="A1599">
        <v>58122</v>
      </c>
      <c r="B1599">
        <v>1598</v>
      </c>
      <c r="C1599">
        <v>1030180</v>
      </c>
      <c r="D1599" t="s">
        <v>4235</v>
      </c>
      <c r="E1599" t="s">
        <v>4236</v>
      </c>
      <c r="G1599" t="e">
        <f>VLOOKUP($H1599,[1]BRT!$1:$1048576,1,0)</f>
        <v>#N/A</v>
      </c>
      <c r="H1599" t="s">
        <v>5475</v>
      </c>
      <c r="I1599">
        <v>37.813288</v>
      </c>
      <c r="J1599">
        <v>-122.292315</v>
      </c>
      <c r="K1599">
        <v>954</v>
      </c>
      <c r="L1599">
        <v>30</v>
      </c>
      <c r="M1599">
        <v>2</v>
      </c>
      <c r="N1599">
        <v>3</v>
      </c>
      <c r="O1599">
        <v>3</v>
      </c>
      <c r="P1599">
        <v>6</v>
      </c>
      <c r="Q1599" t="e">
        <f>VLOOKUP($A1599,'[1]SheltersALL_2.17.22'!$1:$1048576,6,0)</f>
        <v>#N/A</v>
      </c>
      <c r="R1599" t="str">
        <f>VLOOKUP($A1599, [1]FA21_Ridership!$1:$1048576,11, 0)</f>
        <v>OAKLAND</v>
      </c>
      <c r="S1599" t="str">
        <f>VLOOKUP($A1599, [1]FA21_Ridership!$1:$1048576,12, 0)</f>
        <v>ALAMEDA</v>
      </c>
      <c r="T1599">
        <f>VLOOKUP($A1599, [1]FA21_Ridership!$1:$1048576,13, 0)</f>
        <v>2</v>
      </c>
      <c r="U1599">
        <f t="shared" si="121"/>
        <v>180</v>
      </c>
      <c r="V1599" s="67">
        <f t="shared" si="125"/>
        <v>0.36799999999999999</v>
      </c>
      <c r="W1599">
        <v>0.62532299999999996</v>
      </c>
      <c r="X1599" s="67">
        <f t="shared" si="122"/>
        <v>0.31900000000000001</v>
      </c>
      <c r="Y1599">
        <v>0.530667</v>
      </c>
      <c r="Z1599" s="67">
        <f t="shared" si="123"/>
        <v>0.88900000000000001</v>
      </c>
      <c r="AA1599">
        <f>VLOOKUP($C1599,[1]Disability!$1:$1048576,5,FALSE)</f>
        <v>0</v>
      </c>
      <c r="AB1599" s="67">
        <f t="shared" si="124"/>
        <v>0</v>
      </c>
      <c r="AC1599" t="e">
        <f>VLOOKUP($A1599,#REF!,9,FALSE)</f>
        <v>#REF!</v>
      </c>
    </row>
    <row r="1600" spans="1:29">
      <c r="A1600">
        <v>53930</v>
      </c>
      <c r="B1600">
        <v>1599</v>
      </c>
      <c r="C1600">
        <v>1600590</v>
      </c>
      <c r="D1600" t="s">
        <v>4235</v>
      </c>
      <c r="E1600" t="s">
        <v>4236</v>
      </c>
      <c r="G1600" t="e">
        <f>VLOOKUP($H1600,[1]BRT!$1:$1048576,1,0)</f>
        <v>#N/A</v>
      </c>
      <c r="H1600" t="s">
        <v>5476</v>
      </c>
      <c r="I1600">
        <v>37.956206000000002</v>
      </c>
      <c r="J1600">
        <v>-122.344067</v>
      </c>
      <c r="K1600">
        <v>781</v>
      </c>
      <c r="L1600">
        <v>30</v>
      </c>
      <c r="M1600">
        <v>2</v>
      </c>
      <c r="N1600">
        <v>3</v>
      </c>
      <c r="O1600">
        <v>3</v>
      </c>
      <c r="P1600">
        <v>6</v>
      </c>
      <c r="Q1600" t="e">
        <f>VLOOKUP($A1600,'[1]SheltersALL_2.17.22'!$1:$1048576,6,0)</f>
        <v>#N/A</v>
      </c>
      <c r="R1600" t="str">
        <f>VLOOKUP($A1600, [1]FA21_Ridership!$1:$1048576,11, 0)</f>
        <v>SAN PABLO</v>
      </c>
      <c r="S1600" t="str">
        <f>VLOOKUP($A1600, [1]FA21_Ridership!$1:$1048576,12, 0)</f>
        <v>CONTRA COSTA</v>
      </c>
      <c r="T1600">
        <f>VLOOKUP($A1600, [1]FA21_Ridership!$1:$1048576,13, 0)</f>
        <v>1</v>
      </c>
      <c r="U1600">
        <f t="shared" si="121"/>
        <v>180</v>
      </c>
      <c r="V1600" s="67">
        <f t="shared" si="125"/>
        <v>0.36799999999999999</v>
      </c>
      <c r="W1600">
        <v>0.93111299999999997</v>
      </c>
      <c r="X1600" s="67">
        <f t="shared" si="122"/>
        <v>0.83799999999999997</v>
      </c>
      <c r="Y1600">
        <v>0.39917900000000001</v>
      </c>
      <c r="Z1600" s="67">
        <f t="shared" si="123"/>
        <v>0.76300000000000001</v>
      </c>
      <c r="AA1600">
        <f>VLOOKUP($C1600,[1]Disability!$1:$1048576,5,FALSE)</f>
        <v>1</v>
      </c>
      <c r="AB1600" s="67">
        <f t="shared" si="124"/>
        <v>0.72499999999999998</v>
      </c>
      <c r="AC1600" t="e">
        <f>VLOOKUP($A1600,#REF!,9,FALSE)</f>
        <v>#REF!</v>
      </c>
    </row>
    <row r="1601" spans="1:29">
      <c r="A1601">
        <v>54088</v>
      </c>
      <c r="B1601">
        <v>1600</v>
      </c>
      <c r="C1601">
        <v>1017730</v>
      </c>
      <c r="D1601" t="s">
        <v>4235</v>
      </c>
      <c r="E1601" t="s">
        <v>4236</v>
      </c>
      <c r="G1601" t="e">
        <f>VLOOKUP($H1601,[1]BRT!$1:$1048576,1,0)</f>
        <v>#N/A</v>
      </c>
      <c r="H1601" t="s">
        <v>5477</v>
      </c>
      <c r="I1601">
        <v>37.807177000000003</v>
      </c>
      <c r="J1601">
        <v>-122.297191</v>
      </c>
      <c r="K1601">
        <v>954</v>
      </c>
      <c r="L1601">
        <v>30</v>
      </c>
      <c r="M1601">
        <v>2</v>
      </c>
      <c r="N1601">
        <v>3</v>
      </c>
      <c r="O1601">
        <v>3</v>
      </c>
      <c r="P1601">
        <v>6</v>
      </c>
      <c r="Q1601" t="e">
        <f>VLOOKUP($A1601,'[1]SheltersALL_2.17.22'!$1:$1048576,6,0)</f>
        <v>#N/A</v>
      </c>
      <c r="R1601" t="str">
        <f>VLOOKUP($A1601, [1]FA21_Ridership!$1:$1048576,11, 0)</f>
        <v>OAKLAND</v>
      </c>
      <c r="S1601" t="str">
        <f>VLOOKUP($A1601, [1]FA21_Ridership!$1:$1048576,12, 0)</f>
        <v>ALAMEDA</v>
      </c>
      <c r="T1601">
        <f>VLOOKUP($A1601, [1]FA21_Ridership!$1:$1048576,13, 0)</f>
        <v>2</v>
      </c>
      <c r="U1601">
        <f t="shared" si="121"/>
        <v>180</v>
      </c>
      <c r="V1601" s="67">
        <f t="shared" si="125"/>
        <v>0.36799999999999999</v>
      </c>
      <c r="W1601">
        <v>0.85683500000000001</v>
      </c>
      <c r="X1601" s="67">
        <f t="shared" si="122"/>
        <v>0.69099999999999995</v>
      </c>
      <c r="Y1601">
        <v>0.48116300000000001</v>
      </c>
      <c r="Z1601" s="67">
        <f t="shared" si="123"/>
        <v>0.84899999999999998</v>
      </c>
      <c r="AA1601">
        <f>VLOOKUP($C1601,[1]Disability!$1:$1048576,5,FALSE)</f>
        <v>0</v>
      </c>
      <c r="AB1601" s="67">
        <f t="shared" si="124"/>
        <v>0</v>
      </c>
      <c r="AC1601" t="e">
        <f>VLOOKUP($A1601,#REF!,9,FALSE)</f>
        <v>#REF!</v>
      </c>
    </row>
    <row r="1602" spans="1:29">
      <c r="A1602">
        <v>55420</v>
      </c>
      <c r="B1602">
        <v>1601</v>
      </c>
      <c r="C1602">
        <v>9900960</v>
      </c>
      <c r="D1602" t="s">
        <v>4235</v>
      </c>
      <c r="E1602" t="s">
        <v>4236</v>
      </c>
      <c r="G1602" t="e">
        <f>VLOOKUP($H1602,[1]BRT!$1:$1048576,1,0)</f>
        <v>#N/A</v>
      </c>
      <c r="H1602" t="s">
        <v>5478</v>
      </c>
      <c r="I1602">
        <v>37.908945000000003</v>
      </c>
      <c r="J1602">
        <v>-122.272958</v>
      </c>
      <c r="K1602">
        <v>630</v>
      </c>
      <c r="L1602">
        <v>30</v>
      </c>
      <c r="M1602">
        <v>2</v>
      </c>
      <c r="N1602">
        <v>3</v>
      </c>
      <c r="O1602">
        <v>3</v>
      </c>
      <c r="P1602">
        <v>6</v>
      </c>
      <c r="Q1602" t="e">
        <f>VLOOKUP($A1602,'[1]SheltersALL_2.17.22'!$1:$1048576,6,0)</f>
        <v>#N/A</v>
      </c>
      <c r="R1602" t="str">
        <f>VLOOKUP($A1602, [1]FA21_Ridership!$1:$1048576,11, 0)</f>
        <v>COUNTY-CONTRA COSTA</v>
      </c>
      <c r="S1602" t="str">
        <f>VLOOKUP($A1602, [1]FA21_Ridership!$1:$1048576,12, 0)</f>
        <v>CONTRA COSTA</v>
      </c>
      <c r="T1602">
        <f>VLOOKUP($A1602, [1]FA21_Ridership!$1:$1048576,13, 0)</f>
        <v>1</v>
      </c>
      <c r="U1602">
        <f t="shared" ref="U1602:U1665" si="126">$L1602*$P1602</f>
        <v>180</v>
      </c>
      <c r="V1602" s="67">
        <f t="shared" si="125"/>
        <v>0.36799999999999999</v>
      </c>
      <c r="W1602">
        <v>0.222222</v>
      </c>
      <c r="X1602" s="67">
        <f t="shared" ref="X1602:X1665" si="127">_xlfn.PERCENTRANK.INC($W$2:$W$4161,W1602)</f>
        <v>2.3E-2</v>
      </c>
      <c r="Y1602">
        <v>7.6164999999999997E-2</v>
      </c>
      <c r="Z1602" s="67">
        <f t="shared" ref="Z1602:Z1665" si="128">_xlfn.PERCENTRANK.INC($Y$2:$Y$4161,Y1602)</f>
        <v>0.151</v>
      </c>
      <c r="AA1602">
        <f>VLOOKUP($C1602,[1]Disability!$1:$1048576,5,FALSE)</f>
        <v>0</v>
      </c>
      <c r="AB1602" s="67">
        <f t="shared" ref="AB1602:AB1665" si="129">_xlfn.PERCENTRANK.INC($AA$2:$AA$4163,AA1602)</f>
        <v>0</v>
      </c>
      <c r="AC1602" t="e">
        <f>VLOOKUP($A1602,#REF!,9,FALSE)</f>
        <v>#REF!</v>
      </c>
    </row>
    <row r="1603" spans="1:29">
      <c r="A1603">
        <v>50466</v>
      </c>
      <c r="B1603">
        <v>1602</v>
      </c>
      <c r="C1603">
        <v>1021170</v>
      </c>
      <c r="D1603" t="s">
        <v>4235</v>
      </c>
      <c r="E1603" t="s">
        <v>4236</v>
      </c>
      <c r="G1603" t="e">
        <f>VLOOKUP($H1603,[1]BRT!$1:$1048576,1,0)</f>
        <v>#N/A</v>
      </c>
      <c r="H1603" t="s">
        <v>5479</v>
      </c>
      <c r="I1603">
        <v>37.798623999999997</v>
      </c>
      <c r="J1603">
        <v>-122.276501</v>
      </c>
      <c r="K1603">
        <v>960</v>
      </c>
      <c r="L1603">
        <v>30</v>
      </c>
      <c r="M1603">
        <v>2</v>
      </c>
      <c r="N1603">
        <v>3</v>
      </c>
      <c r="O1603">
        <v>3</v>
      </c>
      <c r="P1603">
        <v>6</v>
      </c>
      <c r="Q1603" t="e">
        <f>VLOOKUP($A1603,'[1]SheltersALL_2.17.22'!$1:$1048576,6,0)</f>
        <v>#N/A</v>
      </c>
      <c r="R1603" t="str">
        <f>VLOOKUP($A1603, [1]FA21_Ridership!$1:$1048576,11, 0)</f>
        <v>OAKLAND</v>
      </c>
      <c r="S1603" t="str">
        <f>VLOOKUP($A1603, [1]FA21_Ridership!$1:$1048576,12, 0)</f>
        <v>ALAMEDA</v>
      </c>
      <c r="T1603">
        <f>VLOOKUP($A1603, [1]FA21_Ridership!$1:$1048576,13, 0)</f>
        <v>2</v>
      </c>
      <c r="U1603">
        <f t="shared" si="126"/>
        <v>180</v>
      </c>
      <c r="V1603" s="67">
        <f t="shared" si="125"/>
        <v>0.36799999999999999</v>
      </c>
      <c r="W1603">
        <v>0.47169800000000001</v>
      </c>
      <c r="X1603" s="67">
        <f t="shared" si="127"/>
        <v>0.16800000000000001</v>
      </c>
      <c r="Y1603">
        <v>0.109777</v>
      </c>
      <c r="Z1603" s="67">
        <f t="shared" si="128"/>
        <v>0.27200000000000002</v>
      </c>
      <c r="AA1603">
        <f>VLOOKUP($C1603,[1]Disability!$1:$1048576,5,FALSE)</f>
        <v>1</v>
      </c>
      <c r="AB1603" s="67">
        <f t="shared" si="129"/>
        <v>0.72499999999999998</v>
      </c>
      <c r="AC1603" t="e">
        <f>VLOOKUP($A1603,#REF!,9,FALSE)</f>
        <v>#REF!</v>
      </c>
    </row>
    <row r="1604" spans="1:29">
      <c r="A1604">
        <v>50138</v>
      </c>
      <c r="B1604">
        <v>1603</v>
      </c>
      <c r="C1604">
        <v>1304390</v>
      </c>
      <c r="D1604" t="s">
        <v>4235</v>
      </c>
      <c r="E1604" t="s">
        <v>4236</v>
      </c>
      <c r="G1604" t="e">
        <f>VLOOKUP($H1604,[1]BRT!$1:$1048576,1,0)</f>
        <v>#N/A</v>
      </c>
      <c r="H1604" t="s">
        <v>5480</v>
      </c>
      <c r="I1604">
        <v>37.935656999999999</v>
      </c>
      <c r="J1604">
        <v>-122.355852</v>
      </c>
      <c r="K1604">
        <v>1373</v>
      </c>
      <c r="L1604">
        <v>30</v>
      </c>
      <c r="M1604">
        <v>2</v>
      </c>
      <c r="N1604">
        <v>3</v>
      </c>
      <c r="O1604">
        <v>3</v>
      </c>
      <c r="P1604">
        <v>6</v>
      </c>
      <c r="Q1604" t="e">
        <f>VLOOKUP($A1604,'[1]SheltersALL_2.17.22'!$1:$1048576,6,0)</f>
        <v>#N/A</v>
      </c>
      <c r="R1604" t="str">
        <f>VLOOKUP($A1604, [1]FA21_Ridership!$1:$1048576,11, 0)</f>
        <v>RICHMOND</v>
      </c>
      <c r="S1604" t="str">
        <f>VLOOKUP($A1604, [1]FA21_Ridership!$1:$1048576,12, 0)</f>
        <v>CONTRA COSTA</v>
      </c>
      <c r="T1604">
        <f>VLOOKUP($A1604, [1]FA21_Ridership!$1:$1048576,13, 0)</f>
        <v>1</v>
      </c>
      <c r="U1604">
        <f t="shared" si="126"/>
        <v>180</v>
      </c>
      <c r="V1604" s="67">
        <f t="shared" si="125"/>
        <v>0.36799999999999999</v>
      </c>
      <c r="W1604">
        <v>0.86499499999999996</v>
      </c>
      <c r="X1604" s="67">
        <f t="shared" si="127"/>
        <v>0.70499999999999996</v>
      </c>
      <c r="Y1604">
        <v>0.69238200000000005</v>
      </c>
      <c r="Z1604" s="67">
        <f t="shared" si="128"/>
        <v>0.97399999999999998</v>
      </c>
      <c r="AA1604">
        <f>VLOOKUP($C1604,[1]Disability!$1:$1048576,5,FALSE)</f>
        <v>3</v>
      </c>
      <c r="AB1604" s="67">
        <f t="shared" si="129"/>
        <v>0.96499999999999997</v>
      </c>
      <c r="AC1604" t="e">
        <f>VLOOKUP($A1604,#REF!,9,FALSE)</f>
        <v>#REF!</v>
      </c>
    </row>
    <row r="1605" spans="1:29">
      <c r="A1605">
        <v>54547</v>
      </c>
      <c r="B1605">
        <v>1604</v>
      </c>
      <c r="C1605">
        <v>1300240</v>
      </c>
      <c r="D1605" t="s">
        <v>4235</v>
      </c>
      <c r="E1605" t="s">
        <v>4236</v>
      </c>
      <c r="G1605" t="e">
        <f>VLOOKUP($H1605,[1]BRT!$1:$1048576,1,0)</f>
        <v>#N/A</v>
      </c>
      <c r="H1605" t="s">
        <v>5481</v>
      </c>
      <c r="I1605">
        <v>37.942799999999998</v>
      </c>
      <c r="J1605">
        <v>-122.34737800000001</v>
      </c>
      <c r="K1605">
        <v>840</v>
      </c>
      <c r="L1605">
        <v>30</v>
      </c>
      <c r="M1605">
        <v>2</v>
      </c>
      <c r="N1605">
        <v>3</v>
      </c>
      <c r="O1605">
        <v>3</v>
      </c>
      <c r="P1605">
        <v>6</v>
      </c>
      <c r="Q1605" t="e">
        <f>VLOOKUP($A1605,'[1]SheltersALL_2.17.22'!$1:$1048576,6,0)</f>
        <v>#N/A</v>
      </c>
      <c r="R1605" t="str">
        <f>VLOOKUP($A1605, [1]FA21_Ridership!$1:$1048576,11, 0)</f>
        <v>RICHMOND</v>
      </c>
      <c r="S1605" t="str">
        <f>VLOOKUP($A1605, [1]FA21_Ridership!$1:$1048576,12, 0)</f>
        <v>CONTRA COSTA</v>
      </c>
      <c r="T1605">
        <f>VLOOKUP($A1605, [1]FA21_Ridership!$1:$1048576,13, 0)</f>
        <v>1</v>
      </c>
      <c r="U1605">
        <f t="shared" si="126"/>
        <v>180</v>
      </c>
      <c r="V1605" s="67">
        <f t="shared" si="125"/>
        <v>0.36799999999999999</v>
      </c>
      <c r="W1605">
        <v>0.85411300000000001</v>
      </c>
      <c r="X1605" s="67">
        <f t="shared" si="127"/>
        <v>0.68500000000000005</v>
      </c>
      <c r="Y1605">
        <v>0.44922899999999999</v>
      </c>
      <c r="Z1605" s="67">
        <f t="shared" si="128"/>
        <v>0.81799999999999995</v>
      </c>
      <c r="AA1605">
        <f>VLOOKUP($C1605,[1]Disability!$1:$1048576,5,FALSE)</f>
        <v>0</v>
      </c>
      <c r="AB1605" s="67">
        <f t="shared" si="129"/>
        <v>0</v>
      </c>
      <c r="AC1605" t="e">
        <f>VLOOKUP($A1605,#REF!,9,FALSE)</f>
        <v>#REF!</v>
      </c>
    </row>
    <row r="1606" spans="1:29">
      <c r="A1606">
        <v>59195</v>
      </c>
      <c r="B1606">
        <v>1605</v>
      </c>
      <c r="C1606">
        <v>1000150</v>
      </c>
      <c r="D1606" t="s">
        <v>4235</v>
      </c>
      <c r="E1606" t="s">
        <v>4236</v>
      </c>
      <c r="G1606" t="e">
        <f>VLOOKUP($H1606,[1]BRT!$1:$1048576,1,0)</f>
        <v>#N/A</v>
      </c>
      <c r="H1606" t="s">
        <v>5482</v>
      </c>
      <c r="I1606">
        <v>37.735461999999998</v>
      </c>
      <c r="J1606">
        <v>-122.17459700000001</v>
      </c>
      <c r="K1606">
        <v>961</v>
      </c>
      <c r="L1606">
        <v>30</v>
      </c>
      <c r="M1606">
        <v>2</v>
      </c>
      <c r="N1606">
        <v>3</v>
      </c>
      <c r="O1606">
        <v>3</v>
      </c>
      <c r="P1606">
        <v>6</v>
      </c>
      <c r="Q1606" t="e">
        <f>VLOOKUP($A1606,'[1]SheltersALL_2.17.22'!$1:$1048576,6,0)</f>
        <v>#N/A</v>
      </c>
      <c r="R1606" t="str">
        <f>VLOOKUP($A1606, [1]FA21_Ridership!$1:$1048576,11, 0)</f>
        <v>OAKLAND</v>
      </c>
      <c r="S1606" t="str">
        <f>VLOOKUP($A1606, [1]FA21_Ridership!$1:$1048576,12, 0)</f>
        <v>ALAMEDA</v>
      </c>
      <c r="T1606">
        <f>VLOOKUP($A1606, [1]FA21_Ridership!$1:$1048576,13, 0)</f>
        <v>3</v>
      </c>
      <c r="U1606">
        <f t="shared" si="126"/>
        <v>180</v>
      </c>
      <c r="V1606" s="67">
        <f t="shared" si="125"/>
        <v>0.36799999999999999</v>
      </c>
      <c r="W1606">
        <v>0.95167299999999999</v>
      </c>
      <c r="X1606" s="67">
        <f t="shared" si="127"/>
        <v>0.90400000000000003</v>
      </c>
      <c r="Y1606">
        <v>0.63032600000000005</v>
      </c>
      <c r="Z1606" s="67">
        <f t="shared" si="128"/>
        <v>0.95299999999999996</v>
      </c>
      <c r="AA1606">
        <f>VLOOKUP($C1606,[1]Disability!$1:$1048576,5,FALSE)</f>
        <v>0</v>
      </c>
      <c r="AB1606" s="67">
        <f t="shared" si="129"/>
        <v>0</v>
      </c>
      <c r="AC1606" t="e">
        <f>VLOOKUP($A1606,#REF!,9,FALSE)</f>
        <v>#REF!</v>
      </c>
    </row>
    <row r="1607" spans="1:29">
      <c r="A1607">
        <v>50507</v>
      </c>
      <c r="B1607">
        <v>1606</v>
      </c>
      <c r="C1607">
        <v>1005390</v>
      </c>
      <c r="D1607" t="s">
        <v>4235</v>
      </c>
      <c r="E1607" t="s">
        <v>4236</v>
      </c>
      <c r="G1607" t="e">
        <f>VLOOKUP($H1607,[1]BRT!$1:$1048576,1,0)</f>
        <v>#N/A</v>
      </c>
      <c r="H1607" t="s">
        <v>5483</v>
      </c>
      <c r="I1607">
        <v>37.743861000000003</v>
      </c>
      <c r="J1607">
        <v>-122.158225</v>
      </c>
      <c r="K1607">
        <v>910</v>
      </c>
      <c r="L1607">
        <v>20</v>
      </c>
      <c r="M1607">
        <v>3</v>
      </c>
      <c r="N1607">
        <v>4</v>
      </c>
      <c r="O1607">
        <v>5</v>
      </c>
      <c r="P1607">
        <v>9</v>
      </c>
      <c r="Q1607" t="e">
        <f>VLOOKUP($A1607,'[1]SheltersALL_2.17.22'!$1:$1048576,6,0)</f>
        <v>#N/A</v>
      </c>
      <c r="R1607" t="str">
        <f>VLOOKUP($A1607, [1]FA21_Ridership!$1:$1048576,11, 0)</f>
        <v>OAKLAND</v>
      </c>
      <c r="S1607" t="str">
        <f>VLOOKUP($A1607, [1]FA21_Ridership!$1:$1048576,12, 0)</f>
        <v>ALAMEDA</v>
      </c>
      <c r="T1607">
        <f>VLOOKUP($A1607, [1]FA21_Ridership!$1:$1048576,13, 0)</f>
        <v>3</v>
      </c>
      <c r="U1607">
        <f t="shared" si="126"/>
        <v>180</v>
      </c>
      <c r="V1607" s="67">
        <f t="shared" si="125"/>
        <v>0.36799999999999999</v>
      </c>
      <c r="W1607">
        <v>0.98843899999999996</v>
      </c>
      <c r="X1607" s="67">
        <f t="shared" si="127"/>
        <v>0.98099999999999998</v>
      </c>
      <c r="Y1607">
        <v>0.33815000000000001</v>
      </c>
      <c r="Z1607" s="67">
        <f t="shared" si="128"/>
        <v>0.68300000000000005</v>
      </c>
      <c r="AA1607">
        <f>VLOOKUP($C1607,[1]Disability!$1:$1048576,5,FALSE)</f>
        <v>0</v>
      </c>
      <c r="AB1607" s="67">
        <f t="shared" si="129"/>
        <v>0</v>
      </c>
      <c r="AC1607" t="e">
        <f>VLOOKUP($A1607,#REF!,9,FALSE)</f>
        <v>#REF!</v>
      </c>
    </row>
    <row r="1608" spans="1:29">
      <c r="A1608">
        <v>59166</v>
      </c>
      <c r="B1608">
        <v>1607</v>
      </c>
      <c r="C1608">
        <v>1001560</v>
      </c>
      <c r="D1608" t="s">
        <v>4235</v>
      </c>
      <c r="E1608" t="s">
        <v>4236</v>
      </c>
      <c r="G1608" t="e">
        <f>VLOOKUP($H1608,[1]BRT!$1:$1048576,1,0)</f>
        <v>#N/A</v>
      </c>
      <c r="H1608" t="s">
        <v>5027</v>
      </c>
      <c r="I1608">
        <v>37.796573000000002</v>
      </c>
      <c r="J1608">
        <v>-122.225842</v>
      </c>
      <c r="K1608">
        <v>1078</v>
      </c>
      <c r="L1608">
        <v>20</v>
      </c>
      <c r="M1608">
        <v>3</v>
      </c>
      <c r="N1608">
        <v>4</v>
      </c>
      <c r="O1608">
        <v>5</v>
      </c>
      <c r="P1608">
        <v>9</v>
      </c>
      <c r="Q1608" t="e">
        <f>VLOOKUP($A1608,'[1]SheltersALL_2.17.22'!$1:$1048576,6,0)</f>
        <v>#N/A</v>
      </c>
      <c r="R1608" t="str">
        <f>VLOOKUP($A1608, [1]FA21_Ridership!$1:$1048576,11, 0)</f>
        <v>OAKLAND</v>
      </c>
      <c r="S1608" t="str">
        <f>VLOOKUP($A1608, [1]FA21_Ridership!$1:$1048576,12, 0)</f>
        <v>ALAMEDA</v>
      </c>
      <c r="T1608">
        <f>VLOOKUP($A1608, [1]FA21_Ridership!$1:$1048576,13, 0)</f>
        <v>2</v>
      </c>
      <c r="U1608">
        <f t="shared" si="126"/>
        <v>180</v>
      </c>
      <c r="V1608" s="67">
        <f t="shared" si="125"/>
        <v>0.36799999999999999</v>
      </c>
      <c r="W1608">
        <v>0.90171299999999999</v>
      </c>
      <c r="X1608" s="67">
        <f t="shared" si="127"/>
        <v>0.77500000000000002</v>
      </c>
      <c r="Y1608">
        <v>0.34475099999999997</v>
      </c>
      <c r="Z1608" s="67">
        <f t="shared" si="128"/>
        <v>0.68600000000000005</v>
      </c>
      <c r="AA1608">
        <f>VLOOKUP($C1608,[1]Disability!$1:$1048576,5,FALSE)</f>
        <v>1</v>
      </c>
      <c r="AB1608" s="67">
        <f t="shared" si="129"/>
        <v>0.72499999999999998</v>
      </c>
      <c r="AC1608" t="e">
        <f>VLOOKUP($A1608,#REF!,9,FALSE)</f>
        <v>#REF!</v>
      </c>
    </row>
    <row r="1609" spans="1:29">
      <c r="A1609">
        <v>51223</v>
      </c>
      <c r="B1609">
        <v>1608</v>
      </c>
      <c r="C1609">
        <v>1011010</v>
      </c>
      <c r="D1609" t="s">
        <v>4235</v>
      </c>
      <c r="E1609" t="s">
        <v>4236</v>
      </c>
      <c r="G1609" t="e">
        <f>VLOOKUP($H1609,[1]BRT!$1:$1048576,1,0)</f>
        <v>#N/A</v>
      </c>
      <c r="H1609" t="s">
        <v>5484</v>
      </c>
      <c r="I1609">
        <v>37.780455000000003</v>
      </c>
      <c r="J1609">
        <v>-122.224521</v>
      </c>
      <c r="K1609">
        <v>1114</v>
      </c>
      <c r="L1609">
        <v>15</v>
      </c>
      <c r="M1609">
        <v>4</v>
      </c>
      <c r="N1609">
        <v>5</v>
      </c>
      <c r="O1609">
        <v>7</v>
      </c>
      <c r="P1609">
        <v>12</v>
      </c>
      <c r="Q1609" t="str">
        <f>VLOOKUP($A1609,'[1]SheltersALL_2.17.22'!$1:$1048576,6,0)</f>
        <v>Oakland</v>
      </c>
      <c r="R1609" t="str">
        <f>VLOOKUP($A1609, [1]FA21_Ridership!$1:$1048576,11, 0)</f>
        <v>OAKLAND</v>
      </c>
      <c r="S1609" t="str">
        <f>VLOOKUP($A1609, [1]FA21_Ridership!$1:$1048576,12, 0)</f>
        <v>ALAMEDA</v>
      </c>
      <c r="T1609">
        <f>VLOOKUP($A1609, [1]FA21_Ridership!$1:$1048576,13, 0)</f>
        <v>2</v>
      </c>
      <c r="U1609">
        <f t="shared" si="126"/>
        <v>180</v>
      </c>
      <c r="V1609" s="67">
        <f t="shared" si="125"/>
        <v>0.36799999999999999</v>
      </c>
      <c r="W1609">
        <v>0.93815899999999997</v>
      </c>
      <c r="X1609" s="67">
        <f t="shared" si="127"/>
        <v>0.84899999999999998</v>
      </c>
      <c r="Y1609">
        <v>0.49856200000000001</v>
      </c>
      <c r="Z1609" s="67">
        <f t="shared" si="128"/>
        <v>0.85899999999999999</v>
      </c>
      <c r="AA1609">
        <f>VLOOKUP($C1609,[1]Disability!$1:$1048576,5,FALSE)</f>
        <v>5</v>
      </c>
      <c r="AB1609" s="67">
        <f t="shared" si="129"/>
        <v>0.98599999999999999</v>
      </c>
      <c r="AC1609" t="e">
        <f>VLOOKUP($A1609,#REF!,9,FALSE)</f>
        <v>#REF!</v>
      </c>
    </row>
    <row r="1610" spans="1:29">
      <c r="A1610">
        <v>52242</v>
      </c>
      <c r="B1610">
        <v>1609</v>
      </c>
      <c r="C1610">
        <v>9801690</v>
      </c>
      <c r="D1610" t="s">
        <v>4235</v>
      </c>
      <c r="E1610" t="s">
        <v>4236</v>
      </c>
      <c r="G1610" t="e">
        <f>VLOOKUP($H1610,[1]BRT!$1:$1048576,1,0)</f>
        <v>#N/A</v>
      </c>
      <c r="H1610" t="s">
        <v>5485</v>
      </c>
      <c r="I1610">
        <v>37.683090999999997</v>
      </c>
      <c r="J1610">
        <v>-122.128925</v>
      </c>
      <c r="K1610">
        <v>1094</v>
      </c>
      <c r="L1610">
        <v>20</v>
      </c>
      <c r="M1610">
        <v>3</v>
      </c>
      <c r="N1610">
        <v>3</v>
      </c>
      <c r="O1610">
        <v>6</v>
      </c>
      <c r="P1610">
        <v>9</v>
      </c>
      <c r="Q1610" t="e">
        <f>VLOOKUP($A1610,'[1]SheltersALL_2.17.22'!$1:$1048576,6,0)</f>
        <v>#N/A</v>
      </c>
      <c r="R1610" t="str">
        <f>VLOOKUP($A1610, [1]FA21_Ridership!$1:$1048576,11, 0)</f>
        <v>COUNTY-ALAMEDA</v>
      </c>
      <c r="S1610" t="str">
        <f>VLOOKUP($A1610, [1]FA21_Ridership!$1:$1048576,12, 0)</f>
        <v>ALAMEDA</v>
      </c>
      <c r="T1610">
        <f>VLOOKUP($A1610, [1]FA21_Ridership!$1:$1048576,13, 0)</f>
        <v>4</v>
      </c>
      <c r="U1610">
        <f t="shared" si="126"/>
        <v>180</v>
      </c>
      <c r="V1610" s="67">
        <f t="shared" si="125"/>
        <v>0.36799999999999999</v>
      </c>
      <c r="W1610">
        <v>0.75652200000000003</v>
      </c>
      <c r="X1610" s="67">
        <f t="shared" si="127"/>
        <v>0.49399999999999999</v>
      </c>
      <c r="Y1610">
        <v>0.26719399999999999</v>
      </c>
      <c r="Z1610" s="67">
        <f t="shared" si="128"/>
        <v>0.59499999999999997</v>
      </c>
      <c r="AA1610">
        <f>VLOOKUP($C1610,[1]Disability!$1:$1048576,5,FALSE)</f>
        <v>0</v>
      </c>
      <c r="AB1610" s="67">
        <f t="shared" si="129"/>
        <v>0</v>
      </c>
      <c r="AC1610" t="e">
        <f>VLOOKUP($A1610,#REF!,9,FALSE)</f>
        <v>#REF!</v>
      </c>
    </row>
    <row r="1611" spans="1:29">
      <c r="A1611">
        <v>52098</v>
      </c>
      <c r="B1611">
        <v>1610</v>
      </c>
      <c r="C1611">
        <v>9905690</v>
      </c>
      <c r="D1611" t="s">
        <v>4235</v>
      </c>
      <c r="E1611" t="s">
        <v>4236</v>
      </c>
      <c r="G1611" t="e">
        <f>VLOOKUP($H1611,[1]BRT!$1:$1048576,1,0)</f>
        <v>#N/A</v>
      </c>
      <c r="H1611" t="s">
        <v>5439</v>
      </c>
      <c r="I1611">
        <v>37.692079999999997</v>
      </c>
      <c r="J1611">
        <v>-122.129802</v>
      </c>
      <c r="K1611">
        <v>1094</v>
      </c>
      <c r="L1611">
        <v>20</v>
      </c>
      <c r="M1611">
        <v>3</v>
      </c>
      <c r="N1611">
        <v>3</v>
      </c>
      <c r="O1611">
        <v>6</v>
      </c>
      <c r="P1611">
        <v>9</v>
      </c>
      <c r="Q1611" t="e">
        <f>VLOOKUP($A1611,'[1]SheltersALL_2.17.22'!$1:$1048576,6,0)</f>
        <v>#N/A</v>
      </c>
      <c r="R1611" t="str">
        <f>VLOOKUP($A1611, [1]FA21_Ridership!$1:$1048576,11, 0)</f>
        <v>SAN LEANDRO</v>
      </c>
      <c r="S1611" t="str">
        <f>VLOOKUP($A1611, [1]FA21_Ridership!$1:$1048576,12, 0)</f>
        <v>ALAMEDA</v>
      </c>
      <c r="T1611">
        <f>VLOOKUP($A1611, [1]FA21_Ridership!$1:$1048576,13, 0)</f>
        <v>4</v>
      </c>
      <c r="U1611">
        <f t="shared" si="126"/>
        <v>180</v>
      </c>
      <c r="V1611" s="67">
        <f t="shared" si="125"/>
        <v>0.36799999999999999</v>
      </c>
      <c r="W1611">
        <v>0.93450100000000003</v>
      </c>
      <c r="X1611" s="67">
        <f t="shared" si="127"/>
        <v>0.84299999999999997</v>
      </c>
      <c r="Y1611">
        <v>0.38716</v>
      </c>
      <c r="Z1611" s="67">
        <f t="shared" si="128"/>
        <v>0.748</v>
      </c>
      <c r="AA1611">
        <f>VLOOKUP($C1611,[1]Disability!$1:$1048576,5,FALSE)</f>
        <v>0</v>
      </c>
      <c r="AB1611" s="67">
        <f t="shared" si="129"/>
        <v>0</v>
      </c>
      <c r="AC1611" t="e">
        <f>VLOOKUP($A1611,#REF!,9,FALSE)</f>
        <v>#REF!</v>
      </c>
    </row>
    <row r="1612" spans="1:29">
      <c r="A1612">
        <v>51475</v>
      </c>
      <c r="B1612">
        <v>1611</v>
      </c>
      <c r="C1612">
        <v>9903270</v>
      </c>
      <c r="D1612" t="s">
        <v>4235</v>
      </c>
      <c r="E1612" t="s">
        <v>4236</v>
      </c>
      <c r="G1612" t="e">
        <f>VLOOKUP($H1612,[1]BRT!$1:$1048576,1,0)</f>
        <v>#N/A</v>
      </c>
      <c r="H1612" t="s">
        <v>5468</v>
      </c>
      <c r="I1612">
        <v>37.772815999999999</v>
      </c>
      <c r="J1612">
        <v>-122.261859</v>
      </c>
      <c r="K1612">
        <v>1420</v>
      </c>
      <c r="L1612">
        <v>20</v>
      </c>
      <c r="M1612">
        <v>3</v>
      </c>
      <c r="N1612">
        <v>3</v>
      </c>
      <c r="O1612">
        <v>6</v>
      </c>
      <c r="P1612">
        <v>9</v>
      </c>
      <c r="Q1612" t="e">
        <f>VLOOKUP($A1612,'[1]SheltersALL_2.17.22'!$1:$1048576,6,0)</f>
        <v>#N/A</v>
      </c>
      <c r="R1612" t="str">
        <f>VLOOKUP($A1612, [1]FA21_Ridership!$1:$1048576,11, 0)</f>
        <v>ALAMEDA</v>
      </c>
      <c r="S1612" t="str">
        <f>VLOOKUP($A1612, [1]FA21_Ridership!$1:$1048576,12, 0)</f>
        <v>ALAMEDA</v>
      </c>
      <c r="T1612">
        <f>VLOOKUP($A1612, [1]FA21_Ridership!$1:$1048576,13, 0)</f>
        <v>3</v>
      </c>
      <c r="U1612">
        <f t="shared" si="126"/>
        <v>180</v>
      </c>
      <c r="V1612" s="67">
        <f t="shared" si="125"/>
        <v>0.36799999999999999</v>
      </c>
      <c r="W1612">
        <v>0.62326199999999998</v>
      </c>
      <c r="X1612" s="67">
        <f t="shared" si="127"/>
        <v>0.315</v>
      </c>
      <c r="Y1612">
        <v>0.21618200000000001</v>
      </c>
      <c r="Z1612" s="67">
        <f t="shared" si="128"/>
        <v>0.503</v>
      </c>
      <c r="AA1612">
        <f>VLOOKUP($C1612,[1]Disability!$1:$1048576,5,FALSE)</f>
        <v>2</v>
      </c>
      <c r="AB1612" s="67">
        <f t="shared" si="129"/>
        <v>0.91600000000000004</v>
      </c>
      <c r="AC1612" t="e">
        <f>VLOOKUP($A1612,#REF!,9,FALSE)</f>
        <v>#REF!</v>
      </c>
    </row>
    <row r="1613" spans="1:29">
      <c r="A1613">
        <v>52082</v>
      </c>
      <c r="B1613">
        <v>1612</v>
      </c>
      <c r="C1613">
        <v>9905630</v>
      </c>
      <c r="D1613" t="s">
        <v>4235</v>
      </c>
      <c r="E1613" t="s">
        <v>4236</v>
      </c>
      <c r="G1613" t="e">
        <f>VLOOKUP($H1613,[1]BRT!$1:$1048576,1,0)</f>
        <v>#N/A</v>
      </c>
      <c r="H1613" t="s">
        <v>5486</v>
      </c>
      <c r="I1613">
        <v>37.612104000000002</v>
      </c>
      <c r="J1613">
        <v>-122.085384</v>
      </c>
      <c r="K1613">
        <v>1029</v>
      </c>
      <c r="L1613">
        <v>20</v>
      </c>
      <c r="M1613">
        <v>3</v>
      </c>
      <c r="N1613">
        <v>3</v>
      </c>
      <c r="O1613">
        <v>6</v>
      </c>
      <c r="P1613">
        <v>9</v>
      </c>
      <c r="Q1613" t="e">
        <f>VLOOKUP($A1613,'[1]SheltersALL_2.17.22'!$1:$1048576,6,0)</f>
        <v>#N/A</v>
      </c>
      <c r="R1613" t="str">
        <f>VLOOKUP($A1613, [1]FA21_Ridership!$1:$1048576,11, 0)</f>
        <v>HAYWARD</v>
      </c>
      <c r="S1613" t="str">
        <f>VLOOKUP($A1613, [1]FA21_Ridership!$1:$1048576,12, 0)</f>
        <v>ALAMEDA</v>
      </c>
      <c r="T1613">
        <f>VLOOKUP($A1613, [1]FA21_Ridership!$1:$1048576,13, 0)</f>
        <v>5</v>
      </c>
      <c r="U1613">
        <f t="shared" si="126"/>
        <v>180</v>
      </c>
      <c r="V1613" s="67">
        <f t="shared" si="125"/>
        <v>0.36799999999999999</v>
      </c>
      <c r="W1613">
        <v>0.84332499999999999</v>
      </c>
      <c r="X1613" s="67">
        <f t="shared" si="127"/>
        <v>0.65</v>
      </c>
      <c r="Y1613">
        <v>4.8722000000000001E-2</v>
      </c>
      <c r="Z1613" s="67">
        <f t="shared" si="128"/>
        <v>6.7000000000000004E-2</v>
      </c>
      <c r="AA1613">
        <f>VLOOKUP($C1613,[1]Disability!$1:$1048576,5,FALSE)</f>
        <v>0</v>
      </c>
      <c r="AB1613" s="67">
        <f t="shared" si="129"/>
        <v>0</v>
      </c>
      <c r="AC1613" t="e">
        <f>VLOOKUP($A1613,#REF!,9,FALSE)</f>
        <v>#REF!</v>
      </c>
    </row>
    <row r="1614" spans="1:29">
      <c r="A1614">
        <v>57765</v>
      </c>
      <c r="B1614">
        <v>1613</v>
      </c>
      <c r="C1614">
        <v>1018860</v>
      </c>
      <c r="D1614" t="s">
        <v>4235</v>
      </c>
      <c r="E1614" t="s">
        <v>4236</v>
      </c>
      <c r="G1614" t="e">
        <f>VLOOKUP($H1614,[1]BRT!$1:$1048576,1,0)</f>
        <v>#N/A</v>
      </c>
      <c r="H1614" t="s">
        <v>5487</v>
      </c>
      <c r="I1614">
        <v>37.776696000000001</v>
      </c>
      <c r="J1614">
        <v>-122.18347799999999</v>
      </c>
      <c r="K1614">
        <v>990</v>
      </c>
      <c r="L1614">
        <v>30</v>
      </c>
      <c r="M1614">
        <v>2</v>
      </c>
      <c r="N1614">
        <v>2</v>
      </c>
      <c r="O1614">
        <v>4</v>
      </c>
      <c r="P1614">
        <v>6</v>
      </c>
      <c r="Q1614" t="e">
        <f>VLOOKUP($A1614,'[1]SheltersALL_2.17.22'!$1:$1048576,6,0)</f>
        <v>#N/A</v>
      </c>
      <c r="R1614" t="str">
        <f>VLOOKUP($A1614, [1]FA21_Ridership!$1:$1048576,11, 0)</f>
        <v>OAKLAND</v>
      </c>
      <c r="S1614" t="str">
        <f>VLOOKUP($A1614, [1]FA21_Ridership!$1:$1048576,12, 0)</f>
        <v>ALAMEDA</v>
      </c>
      <c r="T1614">
        <f>VLOOKUP($A1614, [1]FA21_Ridership!$1:$1048576,13, 0)</f>
        <v>3</v>
      </c>
      <c r="U1614">
        <f t="shared" si="126"/>
        <v>180</v>
      </c>
      <c r="V1614" s="67">
        <f t="shared" si="125"/>
        <v>0.36799999999999999</v>
      </c>
      <c r="W1614">
        <v>0.86819199999999996</v>
      </c>
      <c r="X1614" s="67">
        <f t="shared" si="127"/>
        <v>0.71299999999999997</v>
      </c>
      <c r="Y1614">
        <v>0.45207000000000003</v>
      </c>
      <c r="Z1614" s="67">
        <f t="shared" si="128"/>
        <v>0.81899999999999995</v>
      </c>
      <c r="AA1614">
        <f>VLOOKUP($C1614,[1]Disability!$1:$1048576,5,FALSE)</f>
        <v>0</v>
      </c>
      <c r="AB1614" s="67">
        <f t="shared" si="129"/>
        <v>0</v>
      </c>
      <c r="AC1614" t="e">
        <f>VLOOKUP($A1614,#REF!,9,FALSE)</f>
        <v>#REF!</v>
      </c>
    </row>
    <row r="1615" spans="1:29">
      <c r="A1615">
        <v>51190</v>
      </c>
      <c r="B1615">
        <v>1614</v>
      </c>
      <c r="C1615">
        <v>500410</v>
      </c>
      <c r="D1615" t="s">
        <v>4235</v>
      </c>
      <c r="E1615" t="s">
        <v>4236</v>
      </c>
      <c r="G1615" t="e">
        <f>VLOOKUP($H1615,[1]BRT!$1:$1048576,1,0)</f>
        <v>#N/A</v>
      </c>
      <c r="H1615" t="s">
        <v>5488</v>
      </c>
      <c r="I1615">
        <v>37.936447999999999</v>
      </c>
      <c r="J1615">
        <v>-122.31191099999999</v>
      </c>
      <c r="K1615">
        <v>629</v>
      </c>
      <c r="L1615">
        <v>30</v>
      </c>
      <c r="M1615">
        <v>2</v>
      </c>
      <c r="N1615">
        <v>2</v>
      </c>
      <c r="O1615">
        <v>4</v>
      </c>
      <c r="P1615">
        <v>6</v>
      </c>
      <c r="Q1615" t="e">
        <f>VLOOKUP($A1615,'[1]SheltersALL_2.17.22'!$1:$1048576,6,0)</f>
        <v>#N/A</v>
      </c>
      <c r="R1615" t="str">
        <f>VLOOKUP($A1615, [1]FA21_Ridership!$1:$1048576,11, 0)</f>
        <v>EL CERRITO</v>
      </c>
      <c r="S1615" t="str">
        <f>VLOOKUP($A1615, [1]FA21_Ridership!$1:$1048576,12, 0)</f>
        <v>CONTRA COSTA</v>
      </c>
      <c r="T1615">
        <f>VLOOKUP($A1615, [1]FA21_Ridership!$1:$1048576,13, 0)</f>
        <v>1</v>
      </c>
      <c r="U1615">
        <f t="shared" si="126"/>
        <v>180</v>
      </c>
      <c r="V1615" s="67">
        <f t="shared" si="125"/>
        <v>0.36799999999999999</v>
      </c>
      <c r="W1615">
        <v>0.237986</v>
      </c>
      <c r="X1615" s="67">
        <f t="shared" si="127"/>
        <v>3.4000000000000002E-2</v>
      </c>
      <c r="Y1615">
        <v>1.0297000000000001E-2</v>
      </c>
      <c r="Z1615" s="67">
        <f t="shared" si="128"/>
        <v>7.0000000000000001E-3</v>
      </c>
      <c r="AA1615">
        <f>VLOOKUP($C1615,[1]Disability!$1:$1048576,5,FALSE)</f>
        <v>0</v>
      </c>
      <c r="AB1615" s="67">
        <f t="shared" si="129"/>
        <v>0</v>
      </c>
      <c r="AC1615" t="e">
        <f>VLOOKUP($A1615,#REF!,9,FALSE)</f>
        <v>#REF!</v>
      </c>
    </row>
    <row r="1616" spans="1:29">
      <c r="A1616">
        <v>54996</v>
      </c>
      <c r="B1616">
        <v>1615</v>
      </c>
      <c r="C1616">
        <v>1302100</v>
      </c>
      <c r="D1616" t="s">
        <v>4235</v>
      </c>
      <c r="E1616" t="s">
        <v>4236</v>
      </c>
      <c r="G1616" t="e">
        <f>VLOOKUP($H1616,[1]BRT!$1:$1048576,1,0)</f>
        <v>#N/A</v>
      </c>
      <c r="H1616" t="s">
        <v>5359</v>
      </c>
      <c r="I1616">
        <v>37.973508000000002</v>
      </c>
      <c r="J1616">
        <v>-122.341921</v>
      </c>
      <c r="K1616">
        <v>780</v>
      </c>
      <c r="L1616">
        <v>30</v>
      </c>
      <c r="M1616">
        <v>2</v>
      </c>
      <c r="N1616">
        <v>2</v>
      </c>
      <c r="O1616">
        <v>4</v>
      </c>
      <c r="P1616">
        <v>6</v>
      </c>
      <c r="Q1616" t="e">
        <f>VLOOKUP($A1616,'[1]SheltersALL_2.17.22'!$1:$1048576,6,0)</f>
        <v>#N/A</v>
      </c>
      <c r="R1616" t="str">
        <f>VLOOKUP($A1616, [1]FA21_Ridership!$1:$1048576,11, 0)</f>
        <v>RICHMOND</v>
      </c>
      <c r="S1616" t="str">
        <f>VLOOKUP($A1616, [1]FA21_Ridership!$1:$1048576,12, 0)</f>
        <v>CONTRA COSTA</v>
      </c>
      <c r="T1616">
        <f>VLOOKUP($A1616, [1]FA21_Ridership!$1:$1048576,13, 0)</f>
        <v>1</v>
      </c>
      <c r="U1616">
        <f t="shared" si="126"/>
        <v>180</v>
      </c>
      <c r="V1616" s="67">
        <f t="shared" si="125"/>
        <v>0.36799999999999999</v>
      </c>
      <c r="W1616">
        <v>0.92886500000000005</v>
      </c>
      <c r="X1616" s="67">
        <f t="shared" si="127"/>
        <v>0.83199999999999996</v>
      </c>
      <c r="Y1616">
        <v>0.45827600000000002</v>
      </c>
      <c r="Z1616" s="67">
        <f t="shared" si="128"/>
        <v>0.82299999999999995</v>
      </c>
      <c r="AA1616">
        <f>VLOOKUP($C1616,[1]Disability!$1:$1048576,5,FALSE)</f>
        <v>1</v>
      </c>
      <c r="AB1616" s="67">
        <f t="shared" si="129"/>
        <v>0.72499999999999998</v>
      </c>
      <c r="AC1616" t="e">
        <f>VLOOKUP($A1616,#REF!,9,FALSE)</f>
        <v>#REF!</v>
      </c>
    </row>
    <row r="1617" spans="1:29">
      <c r="A1617">
        <v>55383</v>
      </c>
      <c r="B1617">
        <v>1616</v>
      </c>
      <c r="C1617">
        <v>1301270</v>
      </c>
      <c r="D1617" t="s">
        <v>4235</v>
      </c>
      <c r="E1617" t="s">
        <v>4236</v>
      </c>
      <c r="G1617" t="e">
        <f>VLOOKUP($H1617,[1]BRT!$1:$1048576,1,0)</f>
        <v>#N/A</v>
      </c>
      <c r="H1617" t="s">
        <v>5489</v>
      </c>
      <c r="I1617">
        <v>37.925268000000003</v>
      </c>
      <c r="J1617">
        <v>-122.33376699999999</v>
      </c>
      <c r="K1617">
        <v>1234</v>
      </c>
      <c r="L1617">
        <v>30</v>
      </c>
      <c r="M1617">
        <v>2</v>
      </c>
      <c r="N1617">
        <v>2</v>
      </c>
      <c r="O1617">
        <v>4</v>
      </c>
      <c r="P1617">
        <v>6</v>
      </c>
      <c r="Q1617" t="e">
        <f>VLOOKUP($A1617,'[1]SheltersALL_2.17.22'!$1:$1048576,6,0)</f>
        <v>#N/A</v>
      </c>
      <c r="R1617" t="str">
        <f>VLOOKUP($A1617, [1]FA21_Ridership!$1:$1048576,11, 0)</f>
        <v>RICHMOND</v>
      </c>
      <c r="S1617" t="str">
        <f>VLOOKUP($A1617, [1]FA21_Ridership!$1:$1048576,12, 0)</f>
        <v>CONTRA COSTA</v>
      </c>
      <c r="T1617">
        <f>VLOOKUP($A1617, [1]FA21_Ridership!$1:$1048576,13, 0)</f>
        <v>1</v>
      </c>
      <c r="U1617">
        <f t="shared" si="126"/>
        <v>180</v>
      </c>
      <c r="V1617" s="67">
        <f t="shared" si="125"/>
        <v>0.36799999999999999</v>
      </c>
      <c r="W1617">
        <v>0.89219199999999999</v>
      </c>
      <c r="X1617" s="67">
        <f t="shared" si="127"/>
        <v>0.754</v>
      </c>
      <c r="Y1617">
        <v>0.57556799999999997</v>
      </c>
      <c r="Z1617" s="67">
        <f t="shared" si="128"/>
        <v>0.92200000000000004</v>
      </c>
      <c r="AA1617">
        <f>VLOOKUP($C1617,[1]Disability!$1:$1048576,5,FALSE)</f>
        <v>1</v>
      </c>
      <c r="AB1617" s="67">
        <f t="shared" si="129"/>
        <v>0.72499999999999998</v>
      </c>
      <c r="AC1617" t="e">
        <f>VLOOKUP($A1617,#REF!,9,FALSE)</f>
        <v>#REF!</v>
      </c>
    </row>
    <row r="1618" spans="1:29">
      <c r="A1618">
        <v>59220</v>
      </c>
      <c r="B1618">
        <v>1617</v>
      </c>
      <c r="C1618">
        <v>803330</v>
      </c>
      <c r="D1618" t="s">
        <v>4235</v>
      </c>
      <c r="E1618" t="s">
        <v>4236</v>
      </c>
      <c r="G1618" t="e">
        <f>VLOOKUP($H1618,[1]BRT!$1:$1048576,1,0)</f>
        <v>#N/A</v>
      </c>
      <c r="H1618" t="s">
        <v>5490</v>
      </c>
      <c r="I1618">
        <v>37.657336999999998</v>
      </c>
      <c r="J1618">
        <v>-122.071923</v>
      </c>
      <c r="K1618">
        <v>1390</v>
      </c>
      <c r="L1618">
        <v>30</v>
      </c>
      <c r="M1618">
        <v>2</v>
      </c>
      <c r="N1618">
        <v>2</v>
      </c>
      <c r="O1618">
        <v>4</v>
      </c>
      <c r="P1618">
        <v>6</v>
      </c>
      <c r="Q1618" t="e">
        <f>VLOOKUP($A1618,'[1]SheltersALL_2.17.22'!$1:$1048576,6,0)</f>
        <v>#N/A</v>
      </c>
      <c r="R1618" t="str">
        <f>VLOOKUP($A1618, [1]FA21_Ridership!$1:$1048576,11, 0)</f>
        <v>HAYWARD</v>
      </c>
      <c r="S1618" t="str">
        <f>VLOOKUP($A1618, [1]FA21_Ridership!$1:$1048576,12, 0)</f>
        <v>ALAMEDA</v>
      </c>
      <c r="T1618">
        <f>VLOOKUP($A1618, [1]FA21_Ridership!$1:$1048576,13, 0)</f>
        <v>4</v>
      </c>
      <c r="U1618">
        <f t="shared" si="126"/>
        <v>180</v>
      </c>
      <c r="V1618" s="67">
        <f t="shared" si="125"/>
        <v>0.36799999999999999</v>
      </c>
      <c r="W1618">
        <v>0.90344500000000005</v>
      </c>
      <c r="X1618" s="67">
        <f t="shared" si="127"/>
        <v>0.77900000000000003</v>
      </c>
      <c r="Y1618">
        <v>0.244787</v>
      </c>
      <c r="Z1618" s="67">
        <f t="shared" si="128"/>
        <v>0.56699999999999995</v>
      </c>
      <c r="AA1618">
        <f>VLOOKUP($C1618,[1]Disability!$1:$1048576,5,FALSE)</f>
        <v>0</v>
      </c>
      <c r="AB1618" s="67">
        <f t="shared" si="129"/>
        <v>0</v>
      </c>
      <c r="AC1618" t="e">
        <f>VLOOKUP($A1618,#REF!,9,FALSE)</f>
        <v>#REF!</v>
      </c>
    </row>
    <row r="1619" spans="1:29">
      <c r="A1619">
        <v>53307</v>
      </c>
      <c r="B1619">
        <v>1618</v>
      </c>
      <c r="C1619">
        <v>500460</v>
      </c>
      <c r="D1619" t="s">
        <v>4235</v>
      </c>
      <c r="E1619" t="s">
        <v>4236</v>
      </c>
      <c r="G1619" t="e">
        <f>VLOOKUP($H1619,[1]BRT!$1:$1048576,1,0)</f>
        <v>#N/A</v>
      </c>
      <c r="H1619" t="s">
        <v>5442</v>
      </c>
      <c r="I1619">
        <v>37.936390000000003</v>
      </c>
      <c r="J1619">
        <v>-122.31446699999999</v>
      </c>
      <c r="K1619">
        <v>629</v>
      </c>
      <c r="L1619">
        <v>30</v>
      </c>
      <c r="M1619">
        <v>2</v>
      </c>
      <c r="N1619">
        <v>2</v>
      </c>
      <c r="O1619">
        <v>4</v>
      </c>
      <c r="P1619">
        <v>6</v>
      </c>
      <c r="Q1619" t="e">
        <f>VLOOKUP($A1619,'[1]SheltersALL_2.17.22'!$1:$1048576,6,0)</f>
        <v>#N/A</v>
      </c>
      <c r="R1619" t="str">
        <f>VLOOKUP($A1619, [1]FA21_Ridership!$1:$1048576,11, 0)</f>
        <v>EL CERRITO</v>
      </c>
      <c r="S1619" t="str">
        <f>VLOOKUP($A1619, [1]FA21_Ridership!$1:$1048576,12, 0)</f>
        <v>CONTRA COSTA</v>
      </c>
      <c r="T1619">
        <f>VLOOKUP($A1619, [1]FA21_Ridership!$1:$1048576,13, 0)</f>
        <v>1</v>
      </c>
      <c r="U1619">
        <f t="shared" si="126"/>
        <v>180</v>
      </c>
      <c r="V1619" s="67">
        <f t="shared" si="125"/>
        <v>0.36799999999999999</v>
      </c>
      <c r="W1619">
        <v>0.38623800000000003</v>
      </c>
      <c r="X1619" s="67">
        <f t="shared" si="127"/>
        <v>0.115</v>
      </c>
      <c r="Y1619">
        <v>0.17857100000000001</v>
      </c>
      <c r="Z1619" s="67">
        <f t="shared" si="128"/>
        <v>0.436</v>
      </c>
      <c r="AA1619">
        <f>VLOOKUP($C1619,[1]Disability!$1:$1048576,5,FALSE)</f>
        <v>0</v>
      </c>
      <c r="AB1619" s="67">
        <f t="shared" si="129"/>
        <v>0</v>
      </c>
      <c r="AC1619" t="e">
        <f>VLOOKUP($A1619,#REF!,9,FALSE)</f>
        <v>#REF!</v>
      </c>
    </row>
    <row r="1620" spans="1:29">
      <c r="A1620">
        <v>52528</v>
      </c>
      <c r="B1620">
        <v>1619</v>
      </c>
      <c r="C1620">
        <v>1301370</v>
      </c>
      <c r="D1620" t="s">
        <v>4235</v>
      </c>
      <c r="E1620" t="s">
        <v>4236</v>
      </c>
      <c r="G1620" t="e">
        <f>VLOOKUP($H1620,[1]BRT!$1:$1048576,1,0)</f>
        <v>#N/A</v>
      </c>
      <c r="H1620" t="s">
        <v>5491</v>
      </c>
      <c r="I1620">
        <v>37.925303999999997</v>
      </c>
      <c r="J1620">
        <v>-122.356247</v>
      </c>
      <c r="K1620">
        <v>781</v>
      </c>
      <c r="L1620">
        <v>30</v>
      </c>
      <c r="M1620">
        <v>2</v>
      </c>
      <c r="N1620">
        <v>2</v>
      </c>
      <c r="O1620">
        <v>4</v>
      </c>
      <c r="P1620">
        <v>6</v>
      </c>
      <c r="Q1620" t="e">
        <f>VLOOKUP($A1620,'[1]SheltersALL_2.17.22'!$1:$1048576,6,0)</f>
        <v>#N/A</v>
      </c>
      <c r="R1620" t="str">
        <f>VLOOKUP($A1620, [1]FA21_Ridership!$1:$1048576,11, 0)</f>
        <v>RICHMOND</v>
      </c>
      <c r="S1620" t="str">
        <f>VLOOKUP($A1620, [1]FA21_Ridership!$1:$1048576,12, 0)</f>
        <v>CONTRA COSTA</v>
      </c>
      <c r="T1620">
        <f>VLOOKUP($A1620, [1]FA21_Ridership!$1:$1048576,13, 0)</f>
        <v>1</v>
      </c>
      <c r="U1620">
        <f t="shared" si="126"/>
        <v>180</v>
      </c>
      <c r="V1620" s="67">
        <f t="shared" si="125"/>
        <v>0.36799999999999999</v>
      </c>
      <c r="W1620">
        <v>0.977518</v>
      </c>
      <c r="X1620" s="67">
        <f t="shared" si="127"/>
        <v>0.96199999999999997</v>
      </c>
      <c r="Y1620">
        <v>0.29946</v>
      </c>
      <c r="Z1620" s="67">
        <f t="shared" si="128"/>
        <v>0.63600000000000001</v>
      </c>
      <c r="AA1620">
        <f>VLOOKUP($C1620,[1]Disability!$1:$1048576,5,FALSE)</f>
        <v>1</v>
      </c>
      <c r="AB1620" s="67">
        <f t="shared" si="129"/>
        <v>0.72499999999999998</v>
      </c>
      <c r="AC1620" t="e">
        <f>VLOOKUP($A1620,#REF!,9,FALSE)</f>
        <v>#REF!</v>
      </c>
    </row>
    <row r="1621" spans="1:29">
      <c r="A1621">
        <v>56440</v>
      </c>
      <c r="B1621">
        <v>1620</v>
      </c>
      <c r="C1621">
        <v>800490</v>
      </c>
      <c r="D1621" t="s">
        <v>4235</v>
      </c>
      <c r="E1621" t="s">
        <v>4236</v>
      </c>
      <c r="G1621" t="e">
        <f>VLOOKUP($H1621,[1]BRT!$1:$1048576,1,0)</f>
        <v>#N/A</v>
      </c>
      <c r="H1621" t="s">
        <v>5492</v>
      </c>
      <c r="I1621">
        <v>37.679264000000003</v>
      </c>
      <c r="J1621">
        <v>-122.07228499999999</v>
      </c>
      <c r="K1621">
        <v>960</v>
      </c>
      <c r="L1621">
        <v>60</v>
      </c>
      <c r="M1621">
        <v>1</v>
      </c>
      <c r="N1621">
        <v>1</v>
      </c>
      <c r="O1621">
        <v>2</v>
      </c>
      <c r="P1621">
        <v>3</v>
      </c>
      <c r="Q1621" t="e">
        <f>VLOOKUP($A1621,'[1]SheltersALL_2.17.22'!$1:$1048576,6,0)</f>
        <v>#N/A</v>
      </c>
      <c r="R1621" t="str">
        <f>VLOOKUP($A1621, [1]FA21_Ridership!$1:$1048576,11, 0)</f>
        <v>HAYWARD</v>
      </c>
      <c r="S1621" t="str">
        <f>VLOOKUP($A1621, [1]FA21_Ridership!$1:$1048576,12, 0)</f>
        <v>ALAMEDA</v>
      </c>
      <c r="T1621">
        <f>VLOOKUP($A1621, [1]FA21_Ridership!$1:$1048576,13, 0)</f>
        <v>4</v>
      </c>
      <c r="U1621">
        <f t="shared" si="126"/>
        <v>180</v>
      </c>
      <c r="V1621" s="67">
        <f t="shared" si="125"/>
        <v>0.36799999999999999</v>
      </c>
      <c r="W1621">
        <v>0.77151499999999995</v>
      </c>
      <c r="X1621" s="67">
        <f t="shared" si="127"/>
        <v>0.52700000000000002</v>
      </c>
      <c r="Y1621">
        <v>0.335198</v>
      </c>
      <c r="Z1621" s="67">
        <f t="shared" si="128"/>
        <v>0.67900000000000005</v>
      </c>
      <c r="AA1621">
        <f>VLOOKUP($C1621,[1]Disability!$1:$1048576,5,FALSE)</f>
        <v>0</v>
      </c>
      <c r="AB1621" s="67">
        <f t="shared" si="129"/>
        <v>0</v>
      </c>
      <c r="AC1621" t="e">
        <f>VLOOKUP($A1621,#REF!,9,FALSE)</f>
        <v>#REF!</v>
      </c>
    </row>
    <row r="1622" spans="1:29">
      <c r="A1622">
        <v>54460</v>
      </c>
      <c r="B1622">
        <v>1621</v>
      </c>
      <c r="C1622">
        <v>801730</v>
      </c>
      <c r="D1622" t="s">
        <v>4235</v>
      </c>
      <c r="E1622" t="s">
        <v>4236</v>
      </c>
      <c r="G1622" t="e">
        <f>VLOOKUP($H1622,[1]BRT!$1:$1048576,1,0)</f>
        <v>#N/A</v>
      </c>
      <c r="H1622" t="s">
        <v>5085</v>
      </c>
      <c r="I1622">
        <v>37.644433999999997</v>
      </c>
      <c r="J1622">
        <v>-122.083912</v>
      </c>
      <c r="K1622">
        <v>960</v>
      </c>
      <c r="L1622">
        <v>60</v>
      </c>
      <c r="M1622">
        <v>1</v>
      </c>
      <c r="N1622">
        <v>1</v>
      </c>
      <c r="O1622">
        <v>2</v>
      </c>
      <c r="P1622">
        <v>3</v>
      </c>
      <c r="Q1622" t="e">
        <f>VLOOKUP($A1622,'[1]SheltersALL_2.17.22'!$1:$1048576,6,0)</f>
        <v>#N/A</v>
      </c>
      <c r="R1622" t="str">
        <f>VLOOKUP($A1622, [1]FA21_Ridership!$1:$1048576,11, 0)</f>
        <v>HAYWARD</v>
      </c>
      <c r="S1622" t="str">
        <f>VLOOKUP($A1622, [1]FA21_Ridership!$1:$1048576,12, 0)</f>
        <v>ALAMEDA</v>
      </c>
      <c r="T1622">
        <f>VLOOKUP($A1622, [1]FA21_Ridership!$1:$1048576,13, 0)</f>
        <v>4</v>
      </c>
      <c r="U1622">
        <f t="shared" si="126"/>
        <v>180</v>
      </c>
      <c r="V1622" s="67">
        <f t="shared" si="125"/>
        <v>0.36799999999999999</v>
      </c>
      <c r="W1622">
        <v>0.86158599999999996</v>
      </c>
      <c r="X1622" s="67">
        <f t="shared" si="127"/>
        <v>0.7</v>
      </c>
      <c r="Y1622">
        <v>0.13354199999999999</v>
      </c>
      <c r="Z1622" s="67">
        <f t="shared" si="128"/>
        <v>0.32200000000000001</v>
      </c>
      <c r="AA1622">
        <f>VLOOKUP($C1622,[1]Disability!$1:$1048576,5,FALSE)</f>
        <v>0</v>
      </c>
      <c r="AB1622" s="67">
        <f t="shared" si="129"/>
        <v>0</v>
      </c>
      <c r="AC1622" t="e">
        <f>VLOOKUP($A1622,#REF!,9,FALSE)</f>
        <v>#REF!</v>
      </c>
    </row>
    <row r="1623" spans="1:29">
      <c r="A1623">
        <v>53970</v>
      </c>
      <c r="B1623">
        <v>1622</v>
      </c>
      <c r="C1623">
        <v>702820</v>
      </c>
      <c r="D1623" t="s">
        <v>4235</v>
      </c>
      <c r="E1623" t="s">
        <v>4236</v>
      </c>
      <c r="G1623" t="e">
        <f>VLOOKUP($H1623,[1]BRT!$1:$1048576,1,0)</f>
        <v>#N/A</v>
      </c>
      <c r="H1623" t="s">
        <v>5493</v>
      </c>
      <c r="I1623">
        <v>37.558923999999998</v>
      </c>
      <c r="J1623">
        <v>-121.96445</v>
      </c>
      <c r="K1623">
        <v>840</v>
      </c>
      <c r="L1623">
        <v>60</v>
      </c>
      <c r="M1623">
        <v>1</v>
      </c>
      <c r="N1623">
        <v>1</v>
      </c>
      <c r="O1623">
        <v>2</v>
      </c>
      <c r="P1623">
        <v>3</v>
      </c>
      <c r="Q1623" t="e">
        <f>VLOOKUP($A1623,'[1]SheltersALL_2.17.22'!$1:$1048576,6,0)</f>
        <v>#N/A</v>
      </c>
      <c r="R1623" t="str">
        <f>VLOOKUP($A1623, [1]FA21_Ridership!$1:$1048576,11, 0)</f>
        <v>FREMONT</v>
      </c>
      <c r="S1623" t="str">
        <f>VLOOKUP($A1623, [1]FA21_Ridership!$1:$1048576,12, 0)</f>
        <v>ALAMEDA</v>
      </c>
      <c r="T1623">
        <f>VLOOKUP($A1623, [1]FA21_Ridership!$1:$1048576,13, 0)</f>
        <v>5</v>
      </c>
      <c r="U1623">
        <f t="shared" si="126"/>
        <v>180</v>
      </c>
      <c r="V1623" s="67">
        <f t="shared" si="125"/>
        <v>0.36799999999999999</v>
      </c>
      <c r="W1623">
        <v>0.78836600000000001</v>
      </c>
      <c r="X1623" s="67">
        <f t="shared" si="127"/>
        <v>0.56799999999999995</v>
      </c>
      <c r="Y1623">
        <v>7.6453999999999994E-2</v>
      </c>
      <c r="Z1623" s="67">
        <f t="shared" si="128"/>
        <v>0.152</v>
      </c>
      <c r="AA1623">
        <f>VLOOKUP($C1623,[1]Disability!$1:$1048576,5,FALSE)</f>
        <v>1</v>
      </c>
      <c r="AB1623" s="67">
        <f t="shared" si="129"/>
        <v>0.72499999999999998</v>
      </c>
      <c r="AC1623" t="e">
        <f>VLOOKUP($A1623,#REF!,9,FALSE)</f>
        <v>#REF!</v>
      </c>
    </row>
    <row r="1624" spans="1:29">
      <c r="A1624">
        <v>58876</v>
      </c>
      <c r="B1624">
        <v>1623</v>
      </c>
      <c r="C1624">
        <v>9901100</v>
      </c>
      <c r="D1624" t="s">
        <v>4235</v>
      </c>
      <c r="E1624" t="s">
        <v>4236</v>
      </c>
      <c r="G1624" t="e">
        <f>VLOOKUP($H1624,[1]BRT!$1:$1048576,1,0)</f>
        <v>#N/A</v>
      </c>
      <c r="H1624" t="s">
        <v>5494</v>
      </c>
      <c r="I1624">
        <v>37.965949999999999</v>
      </c>
      <c r="J1624">
        <v>-122.31012800000001</v>
      </c>
      <c r="K1624">
        <v>720</v>
      </c>
      <c r="L1624">
        <v>60</v>
      </c>
      <c r="M1624">
        <v>1</v>
      </c>
      <c r="N1624">
        <v>1</v>
      </c>
      <c r="O1624">
        <v>2</v>
      </c>
      <c r="P1624">
        <v>3</v>
      </c>
      <c r="Q1624" t="e">
        <f>VLOOKUP($A1624,'[1]SheltersALL_2.17.22'!$1:$1048576,6,0)</f>
        <v>#N/A</v>
      </c>
      <c r="R1624" t="str">
        <f>VLOOKUP($A1624, [1]FA21_Ridership!$1:$1048576,11, 0)</f>
        <v>COUNTY-CONTRA COSTA</v>
      </c>
      <c r="S1624" t="str">
        <f>VLOOKUP($A1624, [1]FA21_Ridership!$1:$1048576,12, 0)</f>
        <v>CONTRA COSTA</v>
      </c>
      <c r="T1624">
        <f>VLOOKUP($A1624, [1]FA21_Ridership!$1:$1048576,13, 0)</f>
        <v>1</v>
      </c>
      <c r="U1624">
        <f t="shared" si="126"/>
        <v>180</v>
      </c>
      <c r="V1624" s="67">
        <f t="shared" si="125"/>
        <v>0.36799999999999999</v>
      </c>
      <c r="W1624">
        <v>0.667134</v>
      </c>
      <c r="X1624" s="67">
        <f t="shared" si="127"/>
        <v>0.35699999999999998</v>
      </c>
      <c r="Y1624">
        <v>0.15772</v>
      </c>
      <c r="Z1624" s="67">
        <f t="shared" si="128"/>
        <v>0.379</v>
      </c>
      <c r="AA1624">
        <f>VLOOKUP($C1624,[1]Disability!$1:$1048576,5,FALSE)</f>
        <v>1</v>
      </c>
      <c r="AB1624" s="67">
        <f t="shared" si="129"/>
        <v>0.72499999999999998</v>
      </c>
      <c r="AC1624" t="e">
        <f>VLOOKUP($A1624,#REF!,9,FALSE)</f>
        <v>#REF!</v>
      </c>
    </row>
    <row r="1625" spans="1:29">
      <c r="A1625">
        <v>57261</v>
      </c>
      <c r="B1625">
        <v>1624</v>
      </c>
      <c r="C1625">
        <v>704300</v>
      </c>
      <c r="D1625" t="s">
        <v>4235</v>
      </c>
      <c r="E1625" t="s">
        <v>4236</v>
      </c>
      <c r="G1625" t="e">
        <f>VLOOKUP($H1625,[1]BRT!$1:$1048576,1,0)</f>
        <v>#N/A</v>
      </c>
      <c r="H1625" t="s">
        <v>5459</v>
      </c>
      <c r="I1625">
        <v>37.513047</v>
      </c>
      <c r="J1625">
        <v>-121.942289</v>
      </c>
      <c r="K1625">
        <v>841</v>
      </c>
      <c r="L1625">
        <v>60</v>
      </c>
      <c r="M1625">
        <v>1</v>
      </c>
      <c r="N1625">
        <v>1</v>
      </c>
      <c r="O1625">
        <v>2</v>
      </c>
      <c r="P1625">
        <v>3</v>
      </c>
      <c r="Q1625" t="e">
        <f>VLOOKUP($A1625,'[1]SheltersALL_2.17.22'!$1:$1048576,6,0)</f>
        <v>#N/A</v>
      </c>
      <c r="R1625" t="str">
        <f>VLOOKUP($A1625, [1]FA21_Ridership!$1:$1048576,11, 0)</f>
        <v>FREMONT</v>
      </c>
      <c r="S1625" t="str">
        <f>VLOOKUP($A1625, [1]FA21_Ridership!$1:$1048576,12, 0)</f>
        <v>ALAMEDA</v>
      </c>
      <c r="T1625">
        <f>VLOOKUP($A1625, [1]FA21_Ridership!$1:$1048576,13, 0)</f>
        <v>5</v>
      </c>
      <c r="U1625">
        <f t="shared" si="126"/>
        <v>180</v>
      </c>
      <c r="V1625" s="67">
        <f t="shared" si="125"/>
        <v>0.36799999999999999</v>
      </c>
      <c r="W1625">
        <v>0.94135500000000005</v>
      </c>
      <c r="X1625" s="67">
        <f t="shared" si="127"/>
        <v>0.86599999999999999</v>
      </c>
      <c r="Y1625">
        <v>7.7732999999999997E-2</v>
      </c>
      <c r="Z1625" s="67">
        <f t="shared" si="128"/>
        <v>0.16</v>
      </c>
      <c r="AA1625">
        <f>VLOOKUP($C1625,[1]Disability!$1:$1048576,5,FALSE)</f>
        <v>0</v>
      </c>
      <c r="AB1625" s="67">
        <f t="shared" si="129"/>
        <v>0</v>
      </c>
      <c r="AC1625" t="e">
        <f>VLOOKUP($A1625,#REF!,9,FALSE)</f>
        <v>#REF!</v>
      </c>
    </row>
    <row r="1626" spans="1:29">
      <c r="A1626">
        <v>57551</v>
      </c>
      <c r="B1626">
        <v>1625</v>
      </c>
      <c r="C1626">
        <v>704645</v>
      </c>
      <c r="D1626" t="s">
        <v>4235</v>
      </c>
      <c r="E1626" t="s">
        <v>4236</v>
      </c>
      <c r="G1626" t="e">
        <f>VLOOKUP($H1626,[1]BRT!$1:$1048576,1,0)</f>
        <v>#N/A</v>
      </c>
      <c r="H1626" t="s">
        <v>4792</v>
      </c>
      <c r="I1626">
        <v>37.574643000000002</v>
      </c>
      <c r="J1626">
        <v>-122.041635</v>
      </c>
      <c r="K1626">
        <v>720</v>
      </c>
      <c r="L1626">
        <v>60</v>
      </c>
      <c r="M1626">
        <v>1</v>
      </c>
      <c r="N1626">
        <v>1</v>
      </c>
      <c r="O1626">
        <v>2</v>
      </c>
      <c r="P1626">
        <v>3</v>
      </c>
      <c r="Q1626" t="e">
        <f>VLOOKUP($A1626,'[1]SheltersALL_2.17.22'!$1:$1048576,6,0)</f>
        <v>#N/A</v>
      </c>
      <c r="R1626" t="str">
        <f>VLOOKUP($A1626, [1]FA21_Ridership!$1:$1048576,11, 0)</f>
        <v>FREMONT</v>
      </c>
      <c r="S1626" t="str">
        <f>VLOOKUP($A1626, [1]FA21_Ridership!$1:$1048576,12, 0)</f>
        <v>ALAMEDA</v>
      </c>
      <c r="T1626">
        <f>VLOOKUP($A1626, [1]FA21_Ridership!$1:$1048576,13, 0)</f>
        <v>5</v>
      </c>
      <c r="U1626">
        <f t="shared" si="126"/>
        <v>180</v>
      </c>
      <c r="V1626" s="67">
        <f t="shared" si="125"/>
        <v>0.36799999999999999</v>
      </c>
      <c r="W1626">
        <v>0.852912</v>
      </c>
      <c r="X1626" s="67">
        <f t="shared" si="127"/>
        <v>0.68200000000000005</v>
      </c>
      <c r="Y1626">
        <v>0.23790700000000001</v>
      </c>
      <c r="Z1626" s="67">
        <f t="shared" si="128"/>
        <v>0.54</v>
      </c>
      <c r="AA1626">
        <f>VLOOKUP($C1626,[1]Disability!$1:$1048576,5,FALSE)</f>
        <v>0</v>
      </c>
      <c r="AB1626" s="67">
        <f t="shared" si="129"/>
        <v>0</v>
      </c>
      <c r="AC1626" t="e">
        <f>VLOOKUP($A1626,#REF!,9,FALSE)</f>
        <v>#REF!</v>
      </c>
    </row>
    <row r="1627" spans="1:29">
      <c r="A1627">
        <v>58664</v>
      </c>
      <c r="B1627">
        <v>1626</v>
      </c>
      <c r="C1627">
        <v>9802080</v>
      </c>
      <c r="D1627" t="s">
        <v>4235</v>
      </c>
      <c r="E1627" t="s">
        <v>4236</v>
      </c>
      <c r="G1627" t="e">
        <f>VLOOKUP($H1627,[1]BRT!$1:$1048576,1,0)</f>
        <v>#N/A</v>
      </c>
      <c r="H1627" t="s">
        <v>5149</v>
      </c>
      <c r="I1627">
        <v>37.67501</v>
      </c>
      <c r="J1627">
        <v>-122.108299</v>
      </c>
      <c r="K1627">
        <v>960</v>
      </c>
      <c r="L1627">
        <v>60</v>
      </c>
      <c r="M1627">
        <v>1</v>
      </c>
      <c r="N1627">
        <v>1</v>
      </c>
      <c r="O1627">
        <v>2</v>
      </c>
      <c r="P1627">
        <v>3</v>
      </c>
      <c r="Q1627" t="e">
        <f>VLOOKUP($A1627,'[1]SheltersALL_2.17.22'!$1:$1048576,6,0)</f>
        <v>#N/A</v>
      </c>
      <c r="R1627" t="str">
        <f>VLOOKUP($A1627, [1]FA21_Ridership!$1:$1048576,11, 0)</f>
        <v>COUNTY-ALAMEDA</v>
      </c>
      <c r="S1627" t="str">
        <f>VLOOKUP($A1627, [1]FA21_Ridership!$1:$1048576,12, 0)</f>
        <v>ALAMEDA</v>
      </c>
      <c r="T1627">
        <f>VLOOKUP($A1627, [1]FA21_Ridership!$1:$1048576,13, 0)</f>
        <v>4</v>
      </c>
      <c r="U1627">
        <f t="shared" si="126"/>
        <v>180</v>
      </c>
      <c r="V1627" s="67">
        <f t="shared" si="125"/>
        <v>0.36799999999999999</v>
      </c>
      <c r="W1627">
        <v>0.90020699999999998</v>
      </c>
      <c r="X1627" s="67">
        <f t="shared" si="127"/>
        <v>0.77200000000000002</v>
      </c>
      <c r="Y1627">
        <v>0.39832299999999998</v>
      </c>
      <c r="Z1627" s="67">
        <f t="shared" si="128"/>
        <v>0.76100000000000001</v>
      </c>
      <c r="AA1627">
        <f>VLOOKUP($C1627,[1]Disability!$1:$1048576,5,FALSE)</f>
        <v>0</v>
      </c>
      <c r="AB1627" s="67">
        <f t="shared" si="129"/>
        <v>0</v>
      </c>
      <c r="AC1627" t="e">
        <f>VLOOKUP($A1627,#REF!,9,FALSE)</f>
        <v>#REF!</v>
      </c>
    </row>
    <row r="1628" spans="1:29">
      <c r="A1628">
        <v>54010</v>
      </c>
      <c r="B1628">
        <v>1627</v>
      </c>
      <c r="C1628">
        <v>9900180</v>
      </c>
      <c r="D1628" t="s">
        <v>4235</v>
      </c>
      <c r="E1628" t="s">
        <v>4236</v>
      </c>
      <c r="G1628" t="e">
        <f>VLOOKUP($H1628,[1]BRT!$1:$1048576,1,0)</f>
        <v>#N/A</v>
      </c>
      <c r="H1628" t="s">
        <v>5495</v>
      </c>
      <c r="I1628">
        <v>37.969856999999998</v>
      </c>
      <c r="J1628">
        <v>-122.30745</v>
      </c>
      <c r="K1628">
        <v>779</v>
      </c>
      <c r="L1628">
        <v>60</v>
      </c>
      <c r="M1628">
        <v>1</v>
      </c>
      <c r="N1628">
        <v>1</v>
      </c>
      <c r="O1628">
        <v>2</v>
      </c>
      <c r="P1628">
        <v>3</v>
      </c>
      <c r="Q1628" t="e">
        <f>VLOOKUP($A1628,'[1]SheltersALL_2.17.22'!$1:$1048576,6,0)</f>
        <v>#N/A</v>
      </c>
      <c r="R1628" t="str">
        <f>VLOOKUP($A1628, [1]FA21_Ridership!$1:$1048576,11, 0)</f>
        <v>COUNTY-CONTRA COSTA</v>
      </c>
      <c r="S1628" t="str">
        <f>VLOOKUP($A1628, [1]FA21_Ridership!$1:$1048576,12, 0)</f>
        <v>CONTRA COSTA</v>
      </c>
      <c r="T1628">
        <f>VLOOKUP($A1628, [1]FA21_Ridership!$1:$1048576,13, 0)</f>
        <v>1</v>
      </c>
      <c r="U1628">
        <f t="shared" si="126"/>
        <v>180</v>
      </c>
      <c r="V1628" s="67">
        <f t="shared" si="125"/>
        <v>0.36799999999999999</v>
      </c>
      <c r="W1628">
        <v>0.67328699999999997</v>
      </c>
      <c r="X1628" s="67">
        <f t="shared" si="127"/>
        <v>0.36099999999999999</v>
      </c>
      <c r="Y1628">
        <v>0.21549199999999999</v>
      </c>
      <c r="Z1628" s="67">
        <f t="shared" si="128"/>
        <v>0.497</v>
      </c>
      <c r="AA1628">
        <f>VLOOKUP($C1628,[1]Disability!$1:$1048576,5,FALSE)</f>
        <v>1</v>
      </c>
      <c r="AB1628" s="67">
        <f t="shared" si="129"/>
        <v>0.72499999999999998</v>
      </c>
      <c r="AC1628" t="e">
        <f>VLOOKUP($A1628,#REF!,9,FALSE)</f>
        <v>#REF!</v>
      </c>
    </row>
    <row r="1629" spans="1:29">
      <c r="A1629">
        <v>58119</v>
      </c>
      <c r="B1629">
        <v>1628</v>
      </c>
      <c r="C1629">
        <v>9900630</v>
      </c>
      <c r="D1629" t="s">
        <v>4235</v>
      </c>
      <c r="E1629" t="s">
        <v>4236</v>
      </c>
      <c r="G1629" t="e">
        <f>VLOOKUP($H1629,[1]BRT!$1:$1048576,1,0)</f>
        <v>#N/A</v>
      </c>
      <c r="H1629" t="s">
        <v>5496</v>
      </c>
      <c r="I1629">
        <v>37.964871000000002</v>
      </c>
      <c r="J1629">
        <v>-122.326187</v>
      </c>
      <c r="K1629">
        <v>720</v>
      </c>
      <c r="L1629">
        <v>60</v>
      </c>
      <c r="M1629">
        <v>1</v>
      </c>
      <c r="N1629">
        <v>1</v>
      </c>
      <c r="O1629">
        <v>2</v>
      </c>
      <c r="P1629">
        <v>3</v>
      </c>
      <c r="Q1629" t="e">
        <f>VLOOKUP($A1629,'[1]SheltersALL_2.17.22'!$1:$1048576,6,0)</f>
        <v>#N/A</v>
      </c>
      <c r="R1629" t="str">
        <f>VLOOKUP($A1629, [1]FA21_Ridership!$1:$1048576,11, 0)</f>
        <v>COUNTY-CONTRA COSTA</v>
      </c>
      <c r="S1629" t="str">
        <f>VLOOKUP($A1629, [1]FA21_Ridership!$1:$1048576,12, 0)</f>
        <v>CONTRA COSTA</v>
      </c>
      <c r="T1629">
        <f>VLOOKUP($A1629, [1]FA21_Ridership!$1:$1048576,13, 0)</f>
        <v>1</v>
      </c>
      <c r="U1629">
        <f t="shared" si="126"/>
        <v>180</v>
      </c>
      <c r="V1629" s="67">
        <f t="shared" si="125"/>
        <v>0.36799999999999999</v>
      </c>
      <c r="W1629">
        <v>0.87756699999999999</v>
      </c>
      <c r="X1629" s="67">
        <f t="shared" si="127"/>
        <v>0.72699999999999998</v>
      </c>
      <c r="Y1629">
        <v>0.44638800000000001</v>
      </c>
      <c r="Z1629" s="67">
        <f t="shared" si="128"/>
        <v>0.81699999999999995</v>
      </c>
      <c r="AA1629">
        <f>VLOOKUP($C1629,[1]Disability!$1:$1048576,5,FALSE)</f>
        <v>0</v>
      </c>
      <c r="AB1629" s="67">
        <f t="shared" si="129"/>
        <v>0</v>
      </c>
      <c r="AC1629" t="e">
        <f>VLOOKUP($A1629,#REF!,9,FALSE)</f>
        <v>#REF!</v>
      </c>
    </row>
    <row r="1630" spans="1:29">
      <c r="A1630">
        <v>56509</v>
      </c>
      <c r="B1630">
        <v>1629</v>
      </c>
      <c r="C1630">
        <v>1502730</v>
      </c>
      <c r="D1630" t="s">
        <v>4235</v>
      </c>
      <c r="E1630" t="s">
        <v>4236</v>
      </c>
      <c r="G1630" t="e">
        <f>VLOOKUP($H1630,[1]BRT!$1:$1048576,1,0)</f>
        <v>#N/A</v>
      </c>
      <c r="H1630" t="s">
        <v>4749</v>
      </c>
      <c r="I1630">
        <v>37.699041000000001</v>
      </c>
      <c r="J1630">
        <v>-122.189007</v>
      </c>
      <c r="K1630">
        <v>960</v>
      </c>
      <c r="L1630">
        <v>60</v>
      </c>
      <c r="M1630">
        <v>1</v>
      </c>
      <c r="N1630">
        <v>1</v>
      </c>
      <c r="O1630">
        <v>2</v>
      </c>
      <c r="P1630">
        <v>3</v>
      </c>
      <c r="Q1630" t="e">
        <f>VLOOKUP($A1630,'[1]SheltersALL_2.17.22'!$1:$1048576,6,0)</f>
        <v>#N/A</v>
      </c>
      <c r="R1630" t="str">
        <f>VLOOKUP($A1630, [1]FA21_Ridership!$1:$1048576,11, 0)</f>
        <v>SAN LEANDRO</v>
      </c>
      <c r="S1630" t="str">
        <f>VLOOKUP($A1630, [1]FA21_Ridership!$1:$1048576,12, 0)</f>
        <v>ALAMEDA</v>
      </c>
      <c r="T1630">
        <f>VLOOKUP($A1630, [1]FA21_Ridership!$1:$1048576,13, 0)</f>
        <v>3</v>
      </c>
      <c r="U1630">
        <f t="shared" si="126"/>
        <v>180</v>
      </c>
      <c r="V1630" s="67">
        <f t="shared" si="125"/>
        <v>0.36799999999999999</v>
      </c>
      <c r="W1630">
        <v>0.79439700000000002</v>
      </c>
      <c r="X1630" s="67">
        <f t="shared" si="127"/>
        <v>0.57599999999999996</v>
      </c>
      <c r="Y1630">
        <v>0.331432</v>
      </c>
      <c r="Z1630" s="67">
        <f t="shared" si="128"/>
        <v>0.67300000000000004</v>
      </c>
      <c r="AA1630">
        <f>VLOOKUP($C1630,[1]Disability!$1:$1048576,5,FALSE)</f>
        <v>0</v>
      </c>
      <c r="AB1630" s="67">
        <f t="shared" si="129"/>
        <v>0</v>
      </c>
      <c r="AC1630" t="e">
        <f>VLOOKUP($A1630,#REF!,9,FALSE)</f>
        <v>#REF!</v>
      </c>
    </row>
    <row r="1631" spans="1:29">
      <c r="A1631">
        <v>53515</v>
      </c>
      <c r="B1631">
        <v>1630</v>
      </c>
      <c r="C1631">
        <v>800300</v>
      </c>
      <c r="D1631" t="s">
        <v>4235</v>
      </c>
      <c r="E1631" t="s">
        <v>4236</v>
      </c>
      <c r="G1631" t="e">
        <f>VLOOKUP($H1631,[1]BRT!$1:$1048576,1,0)</f>
        <v>#N/A</v>
      </c>
      <c r="H1631" t="s">
        <v>5451</v>
      </c>
      <c r="I1631">
        <v>37.656512999999997</v>
      </c>
      <c r="J1631">
        <v>-122.093079</v>
      </c>
      <c r="K1631">
        <v>960</v>
      </c>
      <c r="L1631">
        <v>60</v>
      </c>
      <c r="M1631">
        <v>1</v>
      </c>
      <c r="N1631">
        <v>1</v>
      </c>
      <c r="O1631">
        <v>2</v>
      </c>
      <c r="P1631">
        <v>3</v>
      </c>
      <c r="Q1631" t="str">
        <f>VLOOKUP($A1631,'[1]SheltersALL_2.17.22'!$1:$1048576,6,0)</f>
        <v>Hayward</v>
      </c>
      <c r="R1631" t="str">
        <f>VLOOKUP($A1631, [1]FA21_Ridership!$1:$1048576,11, 0)</f>
        <v>HAYWARD</v>
      </c>
      <c r="S1631" t="str">
        <f>VLOOKUP($A1631, [1]FA21_Ridership!$1:$1048576,12, 0)</f>
        <v>ALAMEDA</v>
      </c>
      <c r="T1631">
        <f>VLOOKUP($A1631, [1]FA21_Ridership!$1:$1048576,13, 0)</f>
        <v>4</v>
      </c>
      <c r="U1631">
        <f t="shared" si="126"/>
        <v>180</v>
      </c>
      <c r="V1631" s="67">
        <f t="shared" si="125"/>
        <v>0.36799999999999999</v>
      </c>
      <c r="W1631">
        <v>0.92960100000000001</v>
      </c>
      <c r="X1631" s="67">
        <f t="shared" si="127"/>
        <v>0.83599999999999997</v>
      </c>
      <c r="Y1631">
        <v>0.109098</v>
      </c>
      <c r="Z1631" s="67">
        <f t="shared" si="128"/>
        <v>0.26800000000000002</v>
      </c>
      <c r="AA1631">
        <f>VLOOKUP($C1631,[1]Disability!$1:$1048576,5,FALSE)</f>
        <v>1</v>
      </c>
      <c r="AB1631" s="67">
        <f t="shared" si="129"/>
        <v>0.72499999999999998</v>
      </c>
      <c r="AC1631" t="e">
        <f>VLOOKUP($A1631,#REF!,9,FALSE)</f>
        <v>#REF!</v>
      </c>
    </row>
    <row r="1632" spans="1:29">
      <c r="A1632">
        <v>51710</v>
      </c>
      <c r="B1632">
        <v>1631</v>
      </c>
      <c r="C1632">
        <v>801030</v>
      </c>
      <c r="D1632" t="s">
        <v>4235</v>
      </c>
      <c r="E1632" t="s">
        <v>4236</v>
      </c>
      <c r="G1632" t="e">
        <f>VLOOKUP($H1632,[1]BRT!$1:$1048576,1,0)</f>
        <v>#N/A</v>
      </c>
      <c r="H1632" t="s">
        <v>4816</v>
      </c>
      <c r="I1632">
        <v>37.679521000000001</v>
      </c>
      <c r="J1632">
        <v>-122.081675</v>
      </c>
      <c r="K1632">
        <v>958</v>
      </c>
      <c r="L1632">
        <v>60</v>
      </c>
      <c r="M1632">
        <v>1</v>
      </c>
      <c r="N1632">
        <v>1</v>
      </c>
      <c r="O1632">
        <v>2</v>
      </c>
      <c r="P1632">
        <v>3</v>
      </c>
      <c r="Q1632" t="e">
        <f>VLOOKUP($A1632,'[1]SheltersALL_2.17.22'!$1:$1048576,6,0)</f>
        <v>#N/A</v>
      </c>
      <c r="R1632" t="str">
        <f>VLOOKUP($A1632, [1]FA21_Ridership!$1:$1048576,11, 0)</f>
        <v>HAYWARD</v>
      </c>
      <c r="S1632" t="str">
        <f>VLOOKUP($A1632, [1]FA21_Ridership!$1:$1048576,12, 0)</f>
        <v>ALAMEDA</v>
      </c>
      <c r="T1632">
        <f>VLOOKUP($A1632, [1]FA21_Ridership!$1:$1048576,13, 0)</f>
        <v>4</v>
      </c>
      <c r="U1632">
        <f t="shared" si="126"/>
        <v>180</v>
      </c>
      <c r="V1632" s="67">
        <f t="shared" si="125"/>
        <v>0.36799999999999999</v>
      </c>
      <c r="W1632">
        <v>0.73955400000000004</v>
      </c>
      <c r="X1632" s="67">
        <f t="shared" si="127"/>
        <v>0.46200000000000002</v>
      </c>
      <c r="Y1632">
        <v>0.233547</v>
      </c>
      <c r="Z1632" s="67">
        <f t="shared" si="128"/>
        <v>0.52900000000000003</v>
      </c>
      <c r="AA1632">
        <f>VLOOKUP($C1632,[1]Disability!$1:$1048576,5,FALSE)</f>
        <v>2</v>
      </c>
      <c r="AB1632" s="67">
        <f t="shared" si="129"/>
        <v>0.91600000000000004</v>
      </c>
      <c r="AC1632" t="e">
        <f>VLOOKUP($A1632,#REF!,9,FALSE)</f>
        <v>#REF!</v>
      </c>
    </row>
    <row r="1633" spans="1:29">
      <c r="A1633">
        <v>50310</v>
      </c>
      <c r="B1633">
        <v>1632</v>
      </c>
      <c r="C1633">
        <v>801920</v>
      </c>
      <c r="D1633" t="s">
        <v>4235</v>
      </c>
      <c r="E1633" t="s">
        <v>4236</v>
      </c>
      <c r="G1633" t="e">
        <f>VLOOKUP($H1633,[1]BRT!$1:$1048576,1,0)</f>
        <v>#N/A</v>
      </c>
      <c r="H1633" t="s">
        <v>5161</v>
      </c>
      <c r="I1633">
        <v>37.635877000000001</v>
      </c>
      <c r="J1633">
        <v>-122.079761</v>
      </c>
      <c r="K1633">
        <v>960</v>
      </c>
      <c r="L1633">
        <v>60</v>
      </c>
      <c r="M1633">
        <v>1</v>
      </c>
      <c r="N1633">
        <v>1</v>
      </c>
      <c r="O1633">
        <v>2</v>
      </c>
      <c r="P1633">
        <v>3</v>
      </c>
      <c r="Q1633" t="e">
        <f>VLOOKUP($A1633,'[1]SheltersALL_2.17.22'!$1:$1048576,6,0)</f>
        <v>#N/A</v>
      </c>
      <c r="R1633" t="str">
        <f>VLOOKUP($A1633, [1]FA21_Ridership!$1:$1048576,11, 0)</f>
        <v>HAYWARD</v>
      </c>
      <c r="S1633" t="str">
        <f>VLOOKUP($A1633, [1]FA21_Ridership!$1:$1048576,12, 0)</f>
        <v>ALAMEDA</v>
      </c>
      <c r="T1633">
        <f>VLOOKUP($A1633, [1]FA21_Ridership!$1:$1048576,13, 0)</f>
        <v>4</v>
      </c>
      <c r="U1633">
        <f t="shared" si="126"/>
        <v>180</v>
      </c>
      <c r="V1633" s="67">
        <f t="shared" si="125"/>
        <v>0.36799999999999999</v>
      </c>
      <c r="W1633">
        <v>0.90856199999999998</v>
      </c>
      <c r="X1633" s="67">
        <f t="shared" si="127"/>
        <v>0.78800000000000003</v>
      </c>
      <c r="Y1633">
        <v>0.14713200000000001</v>
      </c>
      <c r="Z1633" s="67">
        <f t="shared" si="128"/>
        <v>0.35</v>
      </c>
      <c r="AA1633">
        <f>VLOOKUP($C1633,[1]Disability!$1:$1048576,5,FALSE)</f>
        <v>0</v>
      </c>
      <c r="AB1633" s="67">
        <f t="shared" si="129"/>
        <v>0</v>
      </c>
      <c r="AC1633" t="e">
        <f>VLOOKUP($A1633,#REF!,9,FALSE)</f>
        <v>#REF!</v>
      </c>
    </row>
    <row r="1634" spans="1:29">
      <c r="A1634">
        <v>51071</v>
      </c>
      <c r="B1634">
        <v>1633</v>
      </c>
      <c r="C1634">
        <v>1503420</v>
      </c>
      <c r="D1634" t="s">
        <v>4235</v>
      </c>
      <c r="E1634" t="s">
        <v>4236</v>
      </c>
      <c r="G1634" t="e">
        <f>VLOOKUP($H1634,[1]BRT!$1:$1048576,1,0)</f>
        <v>#N/A</v>
      </c>
      <c r="H1634" t="s">
        <v>5497</v>
      </c>
      <c r="I1634">
        <v>37.683923999999998</v>
      </c>
      <c r="J1634">
        <v>-122.15893199999999</v>
      </c>
      <c r="K1634">
        <v>960</v>
      </c>
      <c r="L1634">
        <v>60</v>
      </c>
      <c r="M1634">
        <v>1</v>
      </c>
      <c r="N1634">
        <v>1</v>
      </c>
      <c r="O1634">
        <v>2</v>
      </c>
      <c r="P1634">
        <v>3</v>
      </c>
      <c r="Q1634" t="e">
        <f>VLOOKUP($A1634,'[1]SheltersALL_2.17.22'!$1:$1048576,6,0)</f>
        <v>#N/A</v>
      </c>
      <c r="R1634" t="str">
        <f>VLOOKUP($A1634, [1]FA21_Ridership!$1:$1048576,11, 0)</f>
        <v>SAN LEANDRO</v>
      </c>
      <c r="S1634" t="str">
        <f>VLOOKUP($A1634, [1]FA21_Ridership!$1:$1048576,12, 0)</f>
        <v>ALAMEDA</v>
      </c>
      <c r="T1634">
        <f>VLOOKUP($A1634, [1]FA21_Ridership!$1:$1048576,13, 0)</f>
        <v>4</v>
      </c>
      <c r="U1634">
        <f t="shared" si="126"/>
        <v>180</v>
      </c>
      <c r="V1634" s="67">
        <f t="shared" si="125"/>
        <v>0.36799999999999999</v>
      </c>
      <c r="W1634">
        <v>0.71637399999999996</v>
      </c>
      <c r="X1634" s="67">
        <f t="shared" si="127"/>
        <v>0.43099999999999999</v>
      </c>
      <c r="Y1634">
        <v>0.21929799999999999</v>
      </c>
      <c r="Z1634" s="67">
        <f t="shared" si="128"/>
        <v>0.505</v>
      </c>
      <c r="AA1634">
        <f>VLOOKUP($C1634,[1]Disability!$1:$1048576,5,FALSE)</f>
        <v>0</v>
      </c>
      <c r="AB1634" s="67">
        <f t="shared" si="129"/>
        <v>0</v>
      </c>
      <c r="AC1634" t="e">
        <f>VLOOKUP($A1634,#REF!,9,FALSE)</f>
        <v>#REF!</v>
      </c>
    </row>
    <row r="1635" spans="1:29">
      <c r="A1635">
        <v>50470</v>
      </c>
      <c r="B1635">
        <v>1634</v>
      </c>
      <c r="C1635">
        <v>9801450</v>
      </c>
      <c r="D1635" t="s">
        <v>4235</v>
      </c>
      <c r="E1635" t="s">
        <v>4236</v>
      </c>
      <c r="G1635" t="e">
        <f>VLOOKUP($H1635,[1]BRT!$1:$1048576,1,0)</f>
        <v>#N/A</v>
      </c>
      <c r="H1635" t="s">
        <v>5498</v>
      </c>
      <c r="I1635">
        <v>37.677179000000002</v>
      </c>
      <c r="J1635">
        <v>-122.143162</v>
      </c>
      <c r="K1635">
        <v>960</v>
      </c>
      <c r="L1635">
        <v>60</v>
      </c>
      <c r="M1635">
        <v>1</v>
      </c>
      <c r="N1635">
        <v>1</v>
      </c>
      <c r="O1635">
        <v>2</v>
      </c>
      <c r="P1635">
        <v>3</v>
      </c>
      <c r="Q1635" t="e">
        <f>VLOOKUP($A1635,'[1]SheltersALL_2.17.22'!$1:$1048576,6,0)</f>
        <v>#N/A</v>
      </c>
      <c r="R1635" t="str">
        <f>VLOOKUP($A1635, [1]FA21_Ridership!$1:$1048576,11, 0)</f>
        <v>COUNTY-ALAMEDA</v>
      </c>
      <c r="S1635" t="str">
        <f>VLOOKUP($A1635, [1]FA21_Ridership!$1:$1048576,12, 0)</f>
        <v>ALAMEDA</v>
      </c>
      <c r="T1635">
        <f>VLOOKUP($A1635, [1]FA21_Ridership!$1:$1048576,13, 0)</f>
        <v>4</v>
      </c>
      <c r="U1635">
        <f t="shared" si="126"/>
        <v>180</v>
      </c>
      <c r="V1635" s="67">
        <f t="shared" si="125"/>
        <v>0.36799999999999999</v>
      </c>
      <c r="W1635">
        <v>0.67756700000000003</v>
      </c>
      <c r="X1635" s="67">
        <f t="shared" si="127"/>
        <v>0.371</v>
      </c>
      <c r="Y1635">
        <v>8.4336999999999995E-2</v>
      </c>
      <c r="Z1635" s="67">
        <f t="shared" si="128"/>
        <v>0.19400000000000001</v>
      </c>
      <c r="AA1635">
        <f>VLOOKUP($C1635,[1]Disability!$1:$1048576,5,FALSE)</f>
        <v>0</v>
      </c>
      <c r="AB1635" s="67">
        <f t="shared" si="129"/>
        <v>0</v>
      </c>
      <c r="AC1635" t="e">
        <f>VLOOKUP($A1635,#REF!,9,FALSE)</f>
        <v>#REF!</v>
      </c>
    </row>
    <row r="1636" spans="1:29">
      <c r="A1636">
        <v>54492</v>
      </c>
      <c r="B1636">
        <v>1635</v>
      </c>
      <c r="C1636">
        <v>1300810</v>
      </c>
      <c r="D1636" t="s">
        <v>4235</v>
      </c>
      <c r="E1636" t="s">
        <v>4236</v>
      </c>
      <c r="G1636" t="e">
        <f>VLOOKUP($H1636,[1]BRT!$1:$1048576,1,0)</f>
        <v>#N/A</v>
      </c>
      <c r="H1636" t="s">
        <v>5444</v>
      </c>
      <c r="I1636">
        <v>37.929865999999997</v>
      </c>
      <c r="J1636">
        <v>-122.344621</v>
      </c>
      <c r="K1636">
        <v>839</v>
      </c>
      <c r="L1636">
        <v>60</v>
      </c>
      <c r="M1636">
        <v>1</v>
      </c>
      <c r="N1636">
        <v>1</v>
      </c>
      <c r="O1636">
        <v>2</v>
      </c>
      <c r="P1636">
        <v>3</v>
      </c>
      <c r="Q1636" t="e">
        <f>VLOOKUP($A1636,'[1]SheltersALL_2.17.22'!$1:$1048576,6,0)</f>
        <v>#N/A</v>
      </c>
      <c r="R1636" t="str">
        <f>VLOOKUP($A1636, [1]FA21_Ridership!$1:$1048576,11, 0)</f>
        <v>RICHMOND</v>
      </c>
      <c r="S1636" t="str">
        <f>VLOOKUP($A1636, [1]FA21_Ridership!$1:$1048576,12, 0)</f>
        <v>CONTRA COSTA</v>
      </c>
      <c r="T1636">
        <f>VLOOKUP($A1636, [1]FA21_Ridership!$1:$1048576,13, 0)</f>
        <v>1</v>
      </c>
      <c r="U1636">
        <f t="shared" si="126"/>
        <v>180</v>
      </c>
      <c r="V1636" s="67">
        <f t="shared" ref="V1636:V1699" si="130">_xlfn.PERCENTRANK.INC($U$2:$U$4161,U1636)</f>
        <v>0.36799999999999999</v>
      </c>
      <c r="W1636">
        <v>0.94628800000000002</v>
      </c>
      <c r="X1636" s="67">
        <f t="shared" si="127"/>
        <v>0.89400000000000002</v>
      </c>
      <c r="Y1636">
        <v>0.70523000000000002</v>
      </c>
      <c r="Z1636" s="67">
        <f t="shared" si="128"/>
        <v>0.98</v>
      </c>
      <c r="AA1636">
        <f>VLOOKUP($C1636,[1]Disability!$1:$1048576,5,FALSE)</f>
        <v>0</v>
      </c>
      <c r="AB1636" s="67">
        <f t="shared" si="129"/>
        <v>0</v>
      </c>
      <c r="AC1636" t="e">
        <f>VLOOKUP($A1636,#REF!,9,FALSE)</f>
        <v>#REF!</v>
      </c>
    </row>
    <row r="1637" spans="1:29">
      <c r="A1637">
        <v>50799</v>
      </c>
      <c r="B1637">
        <v>1636</v>
      </c>
      <c r="C1637">
        <v>800330</v>
      </c>
      <c r="D1637" t="s">
        <v>4235</v>
      </c>
      <c r="E1637" t="s">
        <v>4236</v>
      </c>
      <c r="G1637" t="e">
        <f>VLOOKUP($H1637,[1]BRT!$1:$1048576,1,0)</f>
        <v>#N/A</v>
      </c>
      <c r="H1637" t="s">
        <v>5499</v>
      </c>
      <c r="I1637">
        <v>37.658234</v>
      </c>
      <c r="J1637">
        <v>-122.09442799999999</v>
      </c>
      <c r="K1637">
        <v>960</v>
      </c>
      <c r="L1637">
        <v>60</v>
      </c>
      <c r="M1637">
        <v>1</v>
      </c>
      <c r="N1637">
        <v>1</v>
      </c>
      <c r="O1637">
        <v>2</v>
      </c>
      <c r="P1637">
        <v>3</v>
      </c>
      <c r="Q1637" t="e">
        <f>VLOOKUP($A1637,'[1]SheltersALL_2.17.22'!$1:$1048576,6,0)</f>
        <v>#N/A</v>
      </c>
      <c r="R1637" t="str">
        <f>VLOOKUP($A1637, [1]FA21_Ridership!$1:$1048576,11, 0)</f>
        <v>HAYWARD</v>
      </c>
      <c r="S1637" t="str">
        <f>VLOOKUP($A1637, [1]FA21_Ridership!$1:$1048576,12, 0)</f>
        <v>ALAMEDA</v>
      </c>
      <c r="T1637">
        <f>VLOOKUP($A1637, [1]FA21_Ridership!$1:$1048576,13, 0)</f>
        <v>4</v>
      </c>
      <c r="U1637">
        <f t="shared" si="126"/>
        <v>180</v>
      </c>
      <c r="V1637" s="67">
        <f t="shared" si="130"/>
        <v>0.36799999999999999</v>
      </c>
      <c r="W1637">
        <v>0.92960100000000001</v>
      </c>
      <c r="X1637" s="67">
        <f t="shared" si="127"/>
        <v>0.83599999999999997</v>
      </c>
      <c r="Y1637">
        <v>0.109098</v>
      </c>
      <c r="Z1637" s="67">
        <f t="shared" si="128"/>
        <v>0.26800000000000002</v>
      </c>
      <c r="AA1637">
        <f>VLOOKUP($C1637,[1]Disability!$1:$1048576,5,FALSE)</f>
        <v>1</v>
      </c>
      <c r="AB1637" s="67">
        <f t="shared" si="129"/>
        <v>0.72499999999999998</v>
      </c>
      <c r="AC1637" t="e">
        <f>VLOOKUP($A1637,#REF!,9,FALSE)</f>
        <v>#REF!</v>
      </c>
    </row>
    <row r="1638" spans="1:29">
      <c r="A1638">
        <v>55613</v>
      </c>
      <c r="B1638">
        <v>1637</v>
      </c>
      <c r="C1638">
        <v>1600830</v>
      </c>
      <c r="D1638" t="s">
        <v>4235</v>
      </c>
      <c r="E1638" t="s">
        <v>4236</v>
      </c>
      <c r="G1638" t="e">
        <f>VLOOKUP($H1638,[1]BRT!$1:$1048576,1,0)</f>
        <v>#N/A</v>
      </c>
      <c r="H1638" t="s">
        <v>5500</v>
      </c>
      <c r="I1638">
        <v>37.965007999999997</v>
      </c>
      <c r="J1638">
        <v>-122.35384999999999</v>
      </c>
      <c r="K1638">
        <v>1179</v>
      </c>
      <c r="L1638">
        <v>60</v>
      </c>
      <c r="M1638">
        <v>1</v>
      </c>
      <c r="N1638">
        <v>1</v>
      </c>
      <c r="O1638">
        <v>2</v>
      </c>
      <c r="P1638">
        <v>3</v>
      </c>
      <c r="Q1638" t="e">
        <f>VLOOKUP($A1638,'[1]SheltersALL_2.17.22'!$1:$1048576,6,0)</f>
        <v>#N/A</v>
      </c>
      <c r="R1638" t="str">
        <f>VLOOKUP($A1638, [1]FA21_Ridership!$1:$1048576,11, 0)</f>
        <v>SAN PABLO</v>
      </c>
      <c r="S1638" t="str">
        <f>VLOOKUP($A1638, [1]FA21_Ridership!$1:$1048576,12, 0)</f>
        <v>CONTRA COSTA</v>
      </c>
      <c r="T1638">
        <f>VLOOKUP($A1638, [1]FA21_Ridership!$1:$1048576,13, 0)</f>
        <v>1</v>
      </c>
      <c r="U1638">
        <f t="shared" si="126"/>
        <v>180</v>
      </c>
      <c r="V1638" s="67">
        <f t="shared" si="130"/>
        <v>0.36799999999999999</v>
      </c>
      <c r="W1638">
        <v>0.96589599999999998</v>
      </c>
      <c r="X1638" s="67">
        <f t="shared" si="127"/>
        <v>0.93500000000000005</v>
      </c>
      <c r="Y1638">
        <v>0.59882999999999997</v>
      </c>
      <c r="Z1638" s="67">
        <f t="shared" si="128"/>
        <v>0.93600000000000005</v>
      </c>
      <c r="AA1638">
        <f>VLOOKUP($C1638,[1]Disability!$1:$1048576,5,FALSE)</f>
        <v>1</v>
      </c>
      <c r="AB1638" s="67">
        <f t="shared" si="129"/>
        <v>0.72499999999999998</v>
      </c>
      <c r="AC1638" t="e">
        <f>VLOOKUP($A1638,#REF!,9,FALSE)</f>
        <v>#REF!</v>
      </c>
    </row>
    <row r="1639" spans="1:29">
      <c r="A1639">
        <v>51275</v>
      </c>
      <c r="B1639">
        <v>1638</v>
      </c>
      <c r="C1639">
        <v>701320</v>
      </c>
      <c r="D1639" t="s">
        <v>4235</v>
      </c>
      <c r="E1639" t="s">
        <v>4236</v>
      </c>
      <c r="G1639" t="e">
        <f>VLOOKUP($H1639,[1]BRT!$1:$1048576,1,0)</f>
        <v>#N/A</v>
      </c>
      <c r="H1639" t="s">
        <v>5094</v>
      </c>
      <c r="I1639">
        <v>37.552472999999999</v>
      </c>
      <c r="J1639">
        <v>-121.972103</v>
      </c>
      <c r="K1639">
        <v>720</v>
      </c>
      <c r="L1639">
        <v>60</v>
      </c>
      <c r="M1639">
        <v>1</v>
      </c>
      <c r="N1639">
        <v>1</v>
      </c>
      <c r="O1639">
        <v>2</v>
      </c>
      <c r="P1639">
        <v>3</v>
      </c>
      <c r="Q1639" t="e">
        <f>VLOOKUP($A1639,'[1]SheltersALL_2.17.22'!$1:$1048576,6,0)</f>
        <v>#N/A</v>
      </c>
      <c r="R1639" t="str">
        <f>VLOOKUP($A1639, [1]FA21_Ridership!$1:$1048576,11, 0)</f>
        <v>FREMONT</v>
      </c>
      <c r="S1639" t="str">
        <f>VLOOKUP($A1639, [1]FA21_Ridership!$1:$1048576,12, 0)</f>
        <v>ALAMEDA</v>
      </c>
      <c r="T1639">
        <f>VLOOKUP($A1639, [1]FA21_Ridership!$1:$1048576,13, 0)</f>
        <v>5</v>
      </c>
      <c r="U1639">
        <f t="shared" si="126"/>
        <v>180</v>
      </c>
      <c r="V1639" s="67">
        <f t="shared" si="130"/>
        <v>0.36799999999999999</v>
      </c>
      <c r="W1639">
        <v>0.91551199999999999</v>
      </c>
      <c r="X1639" s="67">
        <f t="shared" si="127"/>
        <v>0.79800000000000004</v>
      </c>
      <c r="Y1639">
        <v>9.4539999999999999E-2</v>
      </c>
      <c r="Z1639" s="67">
        <f t="shared" si="128"/>
        <v>0.223</v>
      </c>
      <c r="AA1639">
        <f>VLOOKUP($C1639,[1]Disability!$1:$1048576,5,FALSE)</f>
        <v>0</v>
      </c>
      <c r="AB1639" s="67">
        <f t="shared" si="129"/>
        <v>0</v>
      </c>
      <c r="AC1639" t="e">
        <f>VLOOKUP($A1639,#REF!,9,FALSE)</f>
        <v>#REF!</v>
      </c>
    </row>
    <row r="1640" spans="1:29">
      <c r="A1640">
        <v>50116</v>
      </c>
      <c r="B1640">
        <v>1639</v>
      </c>
      <c r="C1640">
        <v>101990</v>
      </c>
      <c r="D1640" t="s">
        <v>4235</v>
      </c>
      <c r="E1640" t="s">
        <v>4236</v>
      </c>
      <c r="G1640" t="e">
        <f>VLOOKUP($H1640,[1]BRT!$1:$1048576,1,0)</f>
        <v>#N/A</v>
      </c>
      <c r="H1640" t="s">
        <v>5501</v>
      </c>
      <c r="I1640">
        <v>37.784792000000003</v>
      </c>
      <c r="J1640">
        <v>-122.27159899999999</v>
      </c>
      <c r="K1640">
        <v>897</v>
      </c>
      <c r="L1640">
        <v>60</v>
      </c>
      <c r="M1640">
        <v>1</v>
      </c>
      <c r="N1640">
        <v>1</v>
      </c>
      <c r="O1640">
        <v>2</v>
      </c>
      <c r="P1640">
        <v>3</v>
      </c>
      <c r="Q1640" t="e">
        <f>VLOOKUP($A1640,'[1]SheltersALL_2.17.22'!$1:$1048576,6,0)</f>
        <v>#N/A</v>
      </c>
      <c r="R1640" t="str">
        <f>VLOOKUP($A1640, [1]FA21_Ridership!$1:$1048576,11, 0)</f>
        <v>ALAMEDA</v>
      </c>
      <c r="S1640" t="str">
        <f>VLOOKUP($A1640, [1]FA21_Ridership!$1:$1048576,12, 0)</f>
        <v>ALAMEDA</v>
      </c>
      <c r="T1640">
        <f>VLOOKUP($A1640, [1]FA21_Ridership!$1:$1048576,13, 0)</f>
        <v>3</v>
      </c>
      <c r="U1640">
        <f t="shared" si="126"/>
        <v>180</v>
      </c>
      <c r="V1640" s="67">
        <f t="shared" si="130"/>
        <v>0.36799999999999999</v>
      </c>
      <c r="W1640">
        <v>0.73538899999999996</v>
      </c>
      <c r="X1640" s="67">
        <f t="shared" si="127"/>
        <v>0.45200000000000001</v>
      </c>
      <c r="Y1640">
        <v>9.8266000000000006E-2</v>
      </c>
      <c r="Z1640" s="67">
        <f t="shared" si="128"/>
        <v>0.24</v>
      </c>
      <c r="AA1640">
        <f>VLOOKUP($C1640,[1]Disability!$1:$1048576,5,FALSE)</f>
        <v>1</v>
      </c>
      <c r="AB1640" s="67">
        <f t="shared" si="129"/>
        <v>0.72499999999999998</v>
      </c>
      <c r="AC1640" t="e">
        <f>VLOOKUP($A1640,#REF!,9,FALSE)</f>
        <v>#REF!</v>
      </c>
    </row>
    <row r="1641" spans="1:29">
      <c r="A1641">
        <v>55927</v>
      </c>
      <c r="B1641">
        <v>1640</v>
      </c>
      <c r="C1641">
        <v>803960</v>
      </c>
      <c r="D1641" t="s">
        <v>4235</v>
      </c>
      <c r="E1641" t="s">
        <v>4236</v>
      </c>
      <c r="G1641" t="e">
        <f>VLOOKUP($H1641,[1]BRT!$1:$1048576,1,0)</f>
        <v>#N/A</v>
      </c>
      <c r="H1641" t="s">
        <v>5502</v>
      </c>
      <c r="I1641">
        <v>37.620733999999999</v>
      </c>
      <c r="J1641">
        <v>-122.069782</v>
      </c>
      <c r="K1641">
        <v>961</v>
      </c>
      <c r="L1641">
        <v>60</v>
      </c>
      <c r="M1641">
        <v>1</v>
      </c>
      <c r="N1641">
        <v>1</v>
      </c>
      <c r="O1641">
        <v>2</v>
      </c>
      <c r="P1641">
        <v>3</v>
      </c>
      <c r="Q1641" t="e">
        <f>VLOOKUP($A1641,'[1]SheltersALL_2.17.22'!$1:$1048576,6,0)</f>
        <v>#N/A</v>
      </c>
      <c r="R1641" t="str">
        <f>VLOOKUP($A1641, [1]FA21_Ridership!$1:$1048576,11, 0)</f>
        <v>HAYWARD</v>
      </c>
      <c r="S1641" t="str">
        <f>VLOOKUP($A1641, [1]FA21_Ridership!$1:$1048576,12, 0)</f>
        <v>ALAMEDA</v>
      </c>
      <c r="T1641">
        <f>VLOOKUP($A1641, [1]FA21_Ridership!$1:$1048576,13, 0)</f>
        <v>4</v>
      </c>
      <c r="U1641">
        <f t="shared" si="126"/>
        <v>180</v>
      </c>
      <c r="V1641" s="67">
        <f t="shared" si="130"/>
        <v>0.36799999999999999</v>
      </c>
      <c r="W1641">
        <v>0.75361400000000001</v>
      </c>
      <c r="X1641" s="67">
        <f t="shared" si="127"/>
        <v>0.48</v>
      </c>
      <c r="Y1641">
        <v>0.15021999999999999</v>
      </c>
      <c r="Z1641" s="67">
        <f t="shared" si="128"/>
        <v>0.35899999999999999</v>
      </c>
      <c r="AA1641">
        <f>VLOOKUP($C1641,[1]Disability!$1:$1048576,5,FALSE)</f>
        <v>0</v>
      </c>
      <c r="AB1641" s="67">
        <f t="shared" si="129"/>
        <v>0</v>
      </c>
      <c r="AC1641" t="e">
        <f>VLOOKUP($A1641,#REF!,9,FALSE)</f>
        <v>#REF!</v>
      </c>
    </row>
    <row r="1642" spans="1:29">
      <c r="A1642">
        <v>52321</v>
      </c>
      <c r="B1642">
        <v>1641</v>
      </c>
      <c r="C1642">
        <v>1501840</v>
      </c>
      <c r="D1642" t="s">
        <v>4235</v>
      </c>
      <c r="E1642" t="s">
        <v>4236</v>
      </c>
      <c r="G1642" t="e">
        <f>VLOOKUP($H1642,[1]BRT!$1:$1048576,1,0)</f>
        <v>#N/A</v>
      </c>
      <c r="H1642" t="s">
        <v>5450</v>
      </c>
      <c r="I1642">
        <v>37.693465000000003</v>
      </c>
      <c r="J1642">
        <v>-122.152033</v>
      </c>
      <c r="K1642">
        <v>960</v>
      </c>
      <c r="L1642">
        <v>60</v>
      </c>
      <c r="M1642">
        <v>1</v>
      </c>
      <c r="N1642">
        <v>1</v>
      </c>
      <c r="O1642">
        <v>2</v>
      </c>
      <c r="P1642">
        <v>3</v>
      </c>
      <c r="Q1642" t="e">
        <f>VLOOKUP($A1642,'[1]SheltersALL_2.17.22'!$1:$1048576,6,0)</f>
        <v>#N/A</v>
      </c>
      <c r="R1642" t="str">
        <f>VLOOKUP($A1642, [1]FA21_Ridership!$1:$1048576,11, 0)</f>
        <v>SAN LEANDRO</v>
      </c>
      <c r="S1642" t="str">
        <f>VLOOKUP($A1642, [1]FA21_Ridership!$1:$1048576,12, 0)</f>
        <v>ALAMEDA</v>
      </c>
      <c r="T1642">
        <f>VLOOKUP($A1642, [1]FA21_Ridership!$1:$1048576,13, 0)</f>
        <v>4</v>
      </c>
      <c r="U1642">
        <f t="shared" si="126"/>
        <v>180</v>
      </c>
      <c r="V1642" s="67">
        <f t="shared" si="130"/>
        <v>0.36799999999999999</v>
      </c>
      <c r="W1642">
        <v>0.76882700000000004</v>
      </c>
      <c r="X1642" s="67">
        <f t="shared" si="127"/>
        <v>0.51900000000000002</v>
      </c>
      <c r="Y1642">
        <v>7.0636000000000004E-2</v>
      </c>
      <c r="Z1642" s="67">
        <f t="shared" si="128"/>
        <v>0.13600000000000001</v>
      </c>
      <c r="AA1642">
        <f>VLOOKUP($C1642,[1]Disability!$1:$1048576,5,FALSE)</f>
        <v>0</v>
      </c>
      <c r="AB1642" s="67">
        <f t="shared" si="129"/>
        <v>0</v>
      </c>
      <c r="AC1642" t="e">
        <f>VLOOKUP($A1642,#REF!,9,FALSE)</f>
        <v>#REF!</v>
      </c>
    </row>
    <row r="1643" spans="1:29">
      <c r="A1643">
        <v>53020</v>
      </c>
      <c r="B1643">
        <v>1642</v>
      </c>
      <c r="C1643">
        <v>1503900</v>
      </c>
      <c r="D1643" t="s">
        <v>4235</v>
      </c>
      <c r="E1643" t="s">
        <v>4236</v>
      </c>
      <c r="G1643" t="e">
        <f>VLOOKUP($H1643,[1]BRT!$1:$1048576,1,0)</f>
        <v>#N/A</v>
      </c>
      <c r="H1643" t="s">
        <v>5503</v>
      </c>
      <c r="I1643">
        <v>37.704416999999999</v>
      </c>
      <c r="J1643">
        <v>-122.18646</v>
      </c>
      <c r="K1643">
        <v>960</v>
      </c>
      <c r="L1643">
        <v>60</v>
      </c>
      <c r="M1643">
        <v>1</v>
      </c>
      <c r="N1643">
        <v>1</v>
      </c>
      <c r="O1643">
        <v>2</v>
      </c>
      <c r="P1643">
        <v>3</v>
      </c>
      <c r="Q1643" t="e">
        <f>VLOOKUP($A1643,'[1]SheltersALL_2.17.22'!$1:$1048576,6,0)</f>
        <v>#N/A</v>
      </c>
      <c r="R1643" t="str">
        <f>VLOOKUP($A1643, [1]FA21_Ridership!$1:$1048576,11, 0)</f>
        <v>SAN LEANDRO</v>
      </c>
      <c r="S1643" t="str">
        <f>VLOOKUP($A1643, [1]FA21_Ridership!$1:$1048576,12, 0)</f>
        <v>ALAMEDA</v>
      </c>
      <c r="T1643">
        <f>VLOOKUP($A1643, [1]FA21_Ridership!$1:$1048576,13, 0)</f>
        <v>3</v>
      </c>
      <c r="U1643">
        <f t="shared" si="126"/>
        <v>180</v>
      </c>
      <c r="V1643" s="67">
        <f t="shared" si="130"/>
        <v>0.36799999999999999</v>
      </c>
      <c r="W1643">
        <v>0.79439700000000002</v>
      </c>
      <c r="X1643" s="67">
        <f t="shared" si="127"/>
        <v>0.57599999999999996</v>
      </c>
      <c r="Y1643">
        <v>0.331432</v>
      </c>
      <c r="Z1643" s="67">
        <f t="shared" si="128"/>
        <v>0.67300000000000004</v>
      </c>
      <c r="AA1643">
        <f>VLOOKUP($C1643,[1]Disability!$1:$1048576,5,FALSE)</f>
        <v>0</v>
      </c>
      <c r="AB1643" s="67">
        <f t="shared" si="129"/>
        <v>0</v>
      </c>
      <c r="AC1643" t="e">
        <f>VLOOKUP($A1643,#REF!,9,FALSE)</f>
        <v>#REF!</v>
      </c>
    </row>
    <row r="1644" spans="1:29">
      <c r="A1644">
        <v>56099</v>
      </c>
      <c r="B1644">
        <v>1643</v>
      </c>
      <c r="C1644">
        <v>1600110</v>
      </c>
      <c r="D1644" t="s">
        <v>4235</v>
      </c>
      <c r="E1644" t="s">
        <v>4236</v>
      </c>
      <c r="G1644" t="e">
        <f>VLOOKUP($H1644,[1]BRT!$1:$1048576,1,0)</f>
        <v>#N/A</v>
      </c>
      <c r="H1644" t="s">
        <v>5504</v>
      </c>
      <c r="I1644">
        <v>37.974901000000003</v>
      </c>
      <c r="J1644">
        <v>-122.351518</v>
      </c>
      <c r="K1644">
        <v>1178</v>
      </c>
      <c r="L1644">
        <v>60</v>
      </c>
      <c r="M1644">
        <v>1</v>
      </c>
      <c r="N1644">
        <v>1</v>
      </c>
      <c r="O1644">
        <v>2</v>
      </c>
      <c r="P1644">
        <v>3</v>
      </c>
      <c r="Q1644" t="e">
        <f>VLOOKUP($A1644,'[1]SheltersALL_2.17.22'!$1:$1048576,6,0)</f>
        <v>#N/A</v>
      </c>
      <c r="R1644" t="str">
        <f>VLOOKUP($A1644, [1]FA21_Ridership!$1:$1048576,11, 0)</f>
        <v>SAN PABLO</v>
      </c>
      <c r="S1644" t="str">
        <f>VLOOKUP($A1644, [1]FA21_Ridership!$1:$1048576,12, 0)</f>
        <v>CONTRA COSTA</v>
      </c>
      <c r="T1644">
        <f>VLOOKUP($A1644, [1]FA21_Ridership!$1:$1048576,13, 0)</f>
        <v>1</v>
      </c>
      <c r="U1644">
        <f t="shared" si="126"/>
        <v>180</v>
      </c>
      <c r="V1644" s="67">
        <f t="shared" si="130"/>
        <v>0.36799999999999999</v>
      </c>
      <c r="W1644">
        <v>0.95123000000000002</v>
      </c>
      <c r="X1644" s="67">
        <f t="shared" si="127"/>
        <v>0.90300000000000002</v>
      </c>
      <c r="Y1644">
        <v>0.42296099999999998</v>
      </c>
      <c r="Z1644" s="67">
        <f t="shared" si="128"/>
        <v>0.78600000000000003</v>
      </c>
      <c r="AA1644">
        <f>VLOOKUP($C1644,[1]Disability!$1:$1048576,5,FALSE)</f>
        <v>0</v>
      </c>
      <c r="AB1644" s="67">
        <f t="shared" si="129"/>
        <v>0</v>
      </c>
      <c r="AC1644" t="e">
        <f>VLOOKUP($A1644,#REF!,9,FALSE)</f>
        <v>#REF!</v>
      </c>
    </row>
    <row r="1645" spans="1:29">
      <c r="A1645">
        <v>51770</v>
      </c>
      <c r="B1645">
        <v>1644</v>
      </c>
      <c r="C1645">
        <v>100570</v>
      </c>
      <c r="D1645" t="s">
        <v>4235</v>
      </c>
      <c r="E1645" t="s">
        <v>4236</v>
      </c>
      <c r="G1645" t="e">
        <f>VLOOKUP($H1645,[1]BRT!$1:$1048576,1,0)</f>
        <v>#N/A</v>
      </c>
      <c r="H1645" t="s">
        <v>5453</v>
      </c>
      <c r="I1645">
        <v>37.772447</v>
      </c>
      <c r="J1645">
        <v>-122.249641</v>
      </c>
      <c r="K1645">
        <v>897</v>
      </c>
      <c r="L1645">
        <v>60</v>
      </c>
      <c r="M1645">
        <v>1</v>
      </c>
      <c r="N1645">
        <v>1</v>
      </c>
      <c r="O1645">
        <v>2</v>
      </c>
      <c r="P1645">
        <v>3</v>
      </c>
      <c r="Q1645" t="e">
        <f>VLOOKUP($A1645,'[1]SheltersALL_2.17.22'!$1:$1048576,6,0)</f>
        <v>#N/A</v>
      </c>
      <c r="R1645" t="str">
        <f>VLOOKUP($A1645, [1]FA21_Ridership!$1:$1048576,11, 0)</f>
        <v>ALAMEDA</v>
      </c>
      <c r="S1645" t="str">
        <f>VLOOKUP($A1645, [1]FA21_Ridership!$1:$1048576,12, 0)</f>
        <v>ALAMEDA</v>
      </c>
      <c r="T1645">
        <f>VLOOKUP($A1645, [1]FA21_Ridership!$1:$1048576,13, 0)</f>
        <v>3</v>
      </c>
      <c r="U1645">
        <f t="shared" si="126"/>
        <v>180</v>
      </c>
      <c r="V1645" s="67">
        <f t="shared" si="130"/>
        <v>0.36799999999999999</v>
      </c>
      <c r="W1645">
        <v>0.68485700000000005</v>
      </c>
      <c r="X1645" s="67">
        <f t="shared" si="127"/>
        <v>0.39200000000000002</v>
      </c>
      <c r="Y1645">
        <v>0.26739400000000002</v>
      </c>
      <c r="Z1645" s="67">
        <f t="shared" si="128"/>
        <v>0.59599999999999997</v>
      </c>
      <c r="AA1645">
        <f>VLOOKUP($C1645,[1]Disability!$1:$1048576,5,FALSE)</f>
        <v>0</v>
      </c>
      <c r="AB1645" s="67">
        <f t="shared" si="129"/>
        <v>0</v>
      </c>
      <c r="AC1645" t="e">
        <f>VLOOKUP($A1645,#REF!,9,FALSE)</f>
        <v>#REF!</v>
      </c>
    </row>
    <row r="1646" spans="1:29">
      <c r="A1646">
        <v>54215</v>
      </c>
      <c r="B1646">
        <v>1645</v>
      </c>
      <c r="C1646">
        <v>804700</v>
      </c>
      <c r="D1646" t="s">
        <v>4235</v>
      </c>
      <c r="E1646" t="s">
        <v>4236</v>
      </c>
      <c r="G1646" t="e">
        <f>VLOOKUP($H1646,[1]BRT!$1:$1048576,1,0)</f>
        <v>#N/A</v>
      </c>
      <c r="H1646" t="s">
        <v>5505</v>
      </c>
      <c r="I1646">
        <v>37.619588</v>
      </c>
      <c r="J1646">
        <v>-122.07015199999999</v>
      </c>
      <c r="K1646">
        <v>960</v>
      </c>
      <c r="L1646">
        <v>60</v>
      </c>
      <c r="M1646">
        <v>1</v>
      </c>
      <c r="N1646">
        <v>1</v>
      </c>
      <c r="O1646">
        <v>2</v>
      </c>
      <c r="P1646">
        <v>3</v>
      </c>
      <c r="Q1646" t="e">
        <f>VLOOKUP($A1646,'[1]SheltersALL_2.17.22'!$1:$1048576,6,0)</f>
        <v>#N/A</v>
      </c>
      <c r="R1646" t="str">
        <f>VLOOKUP($A1646, [1]FA21_Ridership!$1:$1048576,11, 0)</f>
        <v>HAYWARD</v>
      </c>
      <c r="S1646" t="str">
        <f>VLOOKUP($A1646, [1]FA21_Ridership!$1:$1048576,12, 0)</f>
        <v>ALAMEDA</v>
      </c>
      <c r="T1646">
        <f>VLOOKUP($A1646, [1]FA21_Ridership!$1:$1048576,13, 0)</f>
        <v>4</v>
      </c>
      <c r="U1646">
        <f t="shared" si="126"/>
        <v>180</v>
      </c>
      <c r="V1646" s="67">
        <f t="shared" si="130"/>
        <v>0.36799999999999999</v>
      </c>
      <c r="W1646">
        <v>0.75361400000000001</v>
      </c>
      <c r="X1646" s="67">
        <f t="shared" si="127"/>
        <v>0.48</v>
      </c>
      <c r="Y1646">
        <v>0.15021999999999999</v>
      </c>
      <c r="Z1646" s="67">
        <f t="shared" si="128"/>
        <v>0.35899999999999999</v>
      </c>
      <c r="AA1646">
        <f>VLOOKUP($C1646,[1]Disability!$1:$1048576,5,FALSE)</f>
        <v>0</v>
      </c>
      <c r="AB1646" s="67">
        <f t="shared" si="129"/>
        <v>0</v>
      </c>
      <c r="AC1646" t="e">
        <f>VLOOKUP($A1646,#REF!,9,FALSE)</f>
        <v>#REF!</v>
      </c>
    </row>
    <row r="1647" spans="1:29">
      <c r="A1647">
        <v>52385</v>
      </c>
      <c r="B1647">
        <v>1646</v>
      </c>
      <c r="C1647">
        <v>801750</v>
      </c>
      <c r="D1647" t="s">
        <v>4235</v>
      </c>
      <c r="E1647" t="s">
        <v>4236</v>
      </c>
      <c r="G1647" t="e">
        <f>VLOOKUP($H1647,[1]BRT!$1:$1048576,1,0)</f>
        <v>#N/A</v>
      </c>
      <c r="H1647" t="s">
        <v>5506</v>
      </c>
      <c r="I1647">
        <v>37.624921000000001</v>
      </c>
      <c r="J1647">
        <v>-122.069802</v>
      </c>
      <c r="K1647">
        <v>960</v>
      </c>
      <c r="L1647">
        <v>60</v>
      </c>
      <c r="M1647">
        <v>1</v>
      </c>
      <c r="N1647">
        <v>1</v>
      </c>
      <c r="O1647">
        <v>2</v>
      </c>
      <c r="P1647">
        <v>3</v>
      </c>
      <c r="Q1647" t="e">
        <f>VLOOKUP($A1647,'[1]SheltersALL_2.17.22'!$1:$1048576,6,0)</f>
        <v>#N/A</v>
      </c>
      <c r="R1647" t="str">
        <f>VLOOKUP($A1647, [1]FA21_Ridership!$1:$1048576,11, 0)</f>
        <v>HAYWARD</v>
      </c>
      <c r="S1647" t="str">
        <f>VLOOKUP($A1647, [1]FA21_Ridership!$1:$1048576,12, 0)</f>
        <v>ALAMEDA</v>
      </c>
      <c r="T1647">
        <f>VLOOKUP($A1647, [1]FA21_Ridership!$1:$1048576,13, 0)</f>
        <v>4</v>
      </c>
      <c r="U1647">
        <f t="shared" si="126"/>
        <v>180</v>
      </c>
      <c r="V1647" s="67">
        <f t="shared" si="130"/>
        <v>0.36799999999999999</v>
      </c>
      <c r="W1647">
        <v>0.90378800000000004</v>
      </c>
      <c r="X1647" s="67">
        <f t="shared" si="127"/>
        <v>0.78100000000000003</v>
      </c>
      <c r="Y1647">
        <v>0.135689</v>
      </c>
      <c r="Z1647" s="67">
        <f t="shared" si="128"/>
        <v>0.33200000000000002</v>
      </c>
      <c r="AA1647">
        <f>VLOOKUP($C1647,[1]Disability!$1:$1048576,5,FALSE)</f>
        <v>0</v>
      </c>
      <c r="AB1647" s="67">
        <f t="shared" si="129"/>
        <v>0</v>
      </c>
      <c r="AC1647" t="e">
        <f>VLOOKUP($A1647,#REF!,9,FALSE)</f>
        <v>#REF!</v>
      </c>
    </row>
    <row r="1648" spans="1:29">
      <c r="A1648">
        <v>58846</v>
      </c>
      <c r="B1648">
        <v>1647</v>
      </c>
      <c r="C1648">
        <v>1503040</v>
      </c>
      <c r="D1648" t="s">
        <v>4235</v>
      </c>
      <c r="E1648" t="s">
        <v>4236</v>
      </c>
      <c r="G1648" t="e">
        <f>VLOOKUP($H1648,[1]BRT!$1:$1048576,1,0)</f>
        <v>#N/A</v>
      </c>
      <c r="H1648" t="s">
        <v>5507</v>
      </c>
      <c r="I1648">
        <v>37.699871999999999</v>
      </c>
      <c r="J1648">
        <v>-122.15896499999999</v>
      </c>
      <c r="K1648">
        <v>960</v>
      </c>
      <c r="L1648">
        <v>60</v>
      </c>
      <c r="M1648">
        <v>1</v>
      </c>
      <c r="N1648">
        <v>1</v>
      </c>
      <c r="O1648">
        <v>2</v>
      </c>
      <c r="P1648">
        <v>3</v>
      </c>
      <c r="Q1648" t="e">
        <f>VLOOKUP($A1648,'[1]SheltersALL_2.17.22'!$1:$1048576,6,0)</f>
        <v>#N/A</v>
      </c>
      <c r="R1648" t="str">
        <f>VLOOKUP($A1648, [1]FA21_Ridership!$1:$1048576,11, 0)</f>
        <v>SAN LEANDRO</v>
      </c>
      <c r="S1648" t="str">
        <f>VLOOKUP($A1648, [1]FA21_Ridership!$1:$1048576,12, 0)</f>
        <v>ALAMEDA</v>
      </c>
      <c r="T1648">
        <f>VLOOKUP($A1648, [1]FA21_Ridership!$1:$1048576,13, 0)</f>
        <v>4</v>
      </c>
      <c r="U1648">
        <f t="shared" si="126"/>
        <v>180</v>
      </c>
      <c r="V1648" s="67">
        <f t="shared" si="130"/>
        <v>0.36799999999999999</v>
      </c>
      <c r="W1648">
        <v>0.72550099999999995</v>
      </c>
      <c r="X1648" s="67">
        <f t="shared" si="127"/>
        <v>0.443</v>
      </c>
      <c r="Y1648">
        <v>0.204343</v>
      </c>
      <c r="Z1648" s="67">
        <f t="shared" si="128"/>
        <v>0.48499999999999999</v>
      </c>
      <c r="AA1648">
        <f>VLOOKUP($C1648,[1]Disability!$1:$1048576,5,FALSE)</f>
        <v>0</v>
      </c>
      <c r="AB1648" s="67">
        <f t="shared" si="129"/>
        <v>0</v>
      </c>
      <c r="AC1648" t="e">
        <f>VLOOKUP($A1648,#REF!,9,FALSE)</f>
        <v>#REF!</v>
      </c>
    </row>
    <row r="1649" spans="1:29">
      <c r="A1649">
        <v>51343</v>
      </c>
      <c r="B1649">
        <v>1648</v>
      </c>
      <c r="C1649">
        <v>1500060</v>
      </c>
      <c r="D1649" t="s">
        <v>4235</v>
      </c>
      <c r="E1649" t="s">
        <v>4236</v>
      </c>
      <c r="G1649" t="e">
        <f>VLOOKUP($H1649,[1]BRT!$1:$1048576,1,0)</f>
        <v>#N/A</v>
      </c>
      <c r="H1649" t="s">
        <v>5508</v>
      </c>
      <c r="I1649">
        <v>37.708776999999998</v>
      </c>
      <c r="J1649">
        <v>-122.15446300000001</v>
      </c>
      <c r="K1649">
        <v>960</v>
      </c>
      <c r="L1649">
        <v>60</v>
      </c>
      <c r="M1649">
        <v>1</v>
      </c>
      <c r="N1649">
        <v>1</v>
      </c>
      <c r="O1649">
        <v>2</v>
      </c>
      <c r="P1649">
        <v>3</v>
      </c>
      <c r="Q1649" t="e">
        <f>VLOOKUP($A1649,'[1]SheltersALL_2.17.22'!$1:$1048576,6,0)</f>
        <v>#N/A</v>
      </c>
      <c r="R1649" t="str">
        <f>VLOOKUP($A1649, [1]FA21_Ridership!$1:$1048576,11, 0)</f>
        <v>SAN LEANDRO</v>
      </c>
      <c r="S1649" t="str">
        <f>VLOOKUP($A1649, [1]FA21_Ridership!$1:$1048576,12, 0)</f>
        <v>ALAMEDA</v>
      </c>
      <c r="T1649">
        <f>VLOOKUP($A1649, [1]FA21_Ridership!$1:$1048576,13, 0)</f>
        <v>4</v>
      </c>
      <c r="U1649">
        <f t="shared" si="126"/>
        <v>180</v>
      </c>
      <c r="V1649" s="67">
        <f t="shared" si="130"/>
        <v>0.36799999999999999</v>
      </c>
      <c r="W1649">
        <v>0.81991800000000004</v>
      </c>
      <c r="X1649" s="67">
        <f t="shared" si="127"/>
        <v>0.61199999999999999</v>
      </c>
      <c r="Y1649">
        <v>0.55934499999999998</v>
      </c>
      <c r="Z1649" s="67">
        <f t="shared" si="128"/>
        <v>0.90400000000000003</v>
      </c>
      <c r="AA1649">
        <f>VLOOKUP($C1649,[1]Disability!$1:$1048576,5,FALSE)</f>
        <v>0</v>
      </c>
      <c r="AB1649" s="67">
        <f t="shared" si="129"/>
        <v>0</v>
      </c>
      <c r="AC1649" t="e">
        <f>VLOOKUP($A1649,#REF!,9,FALSE)</f>
        <v>#REF!</v>
      </c>
    </row>
    <row r="1650" spans="1:29">
      <c r="A1650">
        <v>50732</v>
      </c>
      <c r="B1650">
        <v>1649</v>
      </c>
      <c r="C1650">
        <v>1504580</v>
      </c>
      <c r="D1650" t="s">
        <v>4235</v>
      </c>
      <c r="E1650" t="s">
        <v>4236</v>
      </c>
      <c r="G1650" t="e">
        <f>VLOOKUP($H1650,[1]BRT!$1:$1048576,1,0)</f>
        <v>#N/A</v>
      </c>
      <c r="H1650" t="s">
        <v>5509</v>
      </c>
      <c r="I1650">
        <v>37.710073999999999</v>
      </c>
      <c r="J1650">
        <v>-122.178166</v>
      </c>
      <c r="K1650">
        <v>960</v>
      </c>
      <c r="L1650">
        <v>60</v>
      </c>
      <c r="M1650">
        <v>1</v>
      </c>
      <c r="N1650">
        <v>1</v>
      </c>
      <c r="O1650">
        <v>2</v>
      </c>
      <c r="P1650">
        <v>3</v>
      </c>
      <c r="Q1650" t="e">
        <f>VLOOKUP($A1650,'[1]SheltersALL_2.17.22'!$1:$1048576,6,0)</f>
        <v>#N/A</v>
      </c>
      <c r="R1650" t="str">
        <f>VLOOKUP($A1650, [1]FA21_Ridership!$1:$1048576,11, 0)</f>
        <v>SAN LEANDRO</v>
      </c>
      <c r="S1650" t="str">
        <f>VLOOKUP($A1650, [1]FA21_Ridership!$1:$1048576,12, 0)</f>
        <v>ALAMEDA</v>
      </c>
      <c r="T1650">
        <f>VLOOKUP($A1650, [1]FA21_Ridership!$1:$1048576,13, 0)</f>
        <v>3</v>
      </c>
      <c r="U1650">
        <f t="shared" si="126"/>
        <v>180</v>
      </c>
      <c r="V1650" s="67">
        <f t="shared" si="130"/>
        <v>0.36799999999999999</v>
      </c>
      <c r="W1650">
        <v>0.87933600000000001</v>
      </c>
      <c r="X1650" s="67">
        <f t="shared" si="127"/>
        <v>0.72799999999999998</v>
      </c>
      <c r="Y1650">
        <v>0.34489500000000001</v>
      </c>
      <c r="Z1650" s="67">
        <f t="shared" si="128"/>
        <v>0.68700000000000006</v>
      </c>
      <c r="AA1650">
        <f>VLOOKUP($C1650,[1]Disability!$1:$1048576,5,FALSE)</f>
        <v>0</v>
      </c>
      <c r="AB1650" s="67">
        <f t="shared" si="129"/>
        <v>0</v>
      </c>
      <c r="AC1650" t="e">
        <f>VLOOKUP($A1650,#REF!,9,FALSE)</f>
        <v>#REF!</v>
      </c>
    </row>
    <row r="1651" spans="1:29">
      <c r="A1651">
        <v>57820</v>
      </c>
      <c r="B1651">
        <v>1650</v>
      </c>
      <c r="C1651">
        <v>703820</v>
      </c>
      <c r="D1651" t="s">
        <v>4235</v>
      </c>
      <c r="E1651" t="s">
        <v>4236</v>
      </c>
      <c r="G1651" t="e">
        <f>VLOOKUP($H1651,[1]BRT!$1:$1048576,1,0)</f>
        <v>#N/A</v>
      </c>
      <c r="H1651" t="s">
        <v>4366</v>
      </c>
      <c r="I1651">
        <v>37.562548</v>
      </c>
      <c r="J1651">
        <v>-121.97859099999999</v>
      </c>
      <c r="K1651">
        <v>720</v>
      </c>
      <c r="L1651">
        <v>60</v>
      </c>
      <c r="M1651">
        <v>1</v>
      </c>
      <c r="N1651">
        <v>1</v>
      </c>
      <c r="O1651">
        <v>2</v>
      </c>
      <c r="P1651">
        <v>3</v>
      </c>
      <c r="Q1651" t="e">
        <f>VLOOKUP($A1651,'[1]SheltersALL_2.17.22'!$1:$1048576,6,0)</f>
        <v>#N/A</v>
      </c>
      <c r="R1651" t="str">
        <f>VLOOKUP($A1651, [1]FA21_Ridership!$1:$1048576,11, 0)</f>
        <v>FREMONT</v>
      </c>
      <c r="S1651" t="str">
        <f>VLOOKUP($A1651, [1]FA21_Ridership!$1:$1048576,12, 0)</f>
        <v>ALAMEDA</v>
      </c>
      <c r="T1651">
        <f>VLOOKUP($A1651, [1]FA21_Ridership!$1:$1048576,13, 0)</f>
        <v>5</v>
      </c>
      <c r="U1651">
        <f t="shared" si="126"/>
        <v>180</v>
      </c>
      <c r="V1651" s="67">
        <f t="shared" si="130"/>
        <v>0.36799999999999999</v>
      </c>
      <c r="W1651">
        <v>0.92372900000000002</v>
      </c>
      <c r="X1651" s="67">
        <f t="shared" si="127"/>
        <v>0.82</v>
      </c>
      <c r="Y1651">
        <v>4.4255999999999997E-2</v>
      </c>
      <c r="Z1651" s="67">
        <f t="shared" si="128"/>
        <v>5.3999999999999999E-2</v>
      </c>
      <c r="AA1651">
        <f>VLOOKUP($C1651,[1]Disability!$1:$1048576,5,FALSE)</f>
        <v>0</v>
      </c>
      <c r="AB1651" s="67">
        <f t="shared" si="129"/>
        <v>0</v>
      </c>
      <c r="AC1651" t="e">
        <f>VLOOKUP($A1651,#REF!,9,FALSE)</f>
        <v>#REF!</v>
      </c>
    </row>
    <row r="1652" spans="1:29">
      <c r="A1652">
        <v>52510</v>
      </c>
      <c r="B1652">
        <v>1651</v>
      </c>
      <c r="C1652">
        <v>802620</v>
      </c>
      <c r="D1652" t="s">
        <v>4235</v>
      </c>
      <c r="E1652" t="s">
        <v>4236</v>
      </c>
      <c r="G1652" t="e">
        <f>VLOOKUP($H1652,[1]BRT!$1:$1048576,1,0)</f>
        <v>#N/A</v>
      </c>
      <c r="H1652" t="s">
        <v>5510</v>
      </c>
      <c r="I1652">
        <v>37.636398999999997</v>
      </c>
      <c r="J1652">
        <v>-122.066941</v>
      </c>
      <c r="K1652">
        <v>960</v>
      </c>
      <c r="L1652">
        <v>60</v>
      </c>
      <c r="M1652">
        <v>1</v>
      </c>
      <c r="N1652">
        <v>1</v>
      </c>
      <c r="O1652">
        <v>2</v>
      </c>
      <c r="P1652">
        <v>3</v>
      </c>
      <c r="Q1652" t="e">
        <f>VLOOKUP($A1652,'[1]SheltersALL_2.17.22'!$1:$1048576,6,0)</f>
        <v>#N/A</v>
      </c>
      <c r="R1652" t="str">
        <f>VLOOKUP($A1652, [1]FA21_Ridership!$1:$1048576,11, 0)</f>
        <v>HAYWARD</v>
      </c>
      <c r="S1652" t="str">
        <f>VLOOKUP($A1652, [1]FA21_Ridership!$1:$1048576,12, 0)</f>
        <v>ALAMEDA</v>
      </c>
      <c r="T1652">
        <f>VLOOKUP($A1652, [1]FA21_Ridership!$1:$1048576,13, 0)</f>
        <v>4</v>
      </c>
      <c r="U1652">
        <f t="shared" si="126"/>
        <v>180</v>
      </c>
      <c r="V1652" s="67">
        <f t="shared" si="130"/>
        <v>0.36799999999999999</v>
      </c>
      <c r="W1652">
        <v>0.87340399999999996</v>
      </c>
      <c r="X1652" s="67">
        <f t="shared" si="127"/>
        <v>0.72099999999999997</v>
      </c>
      <c r="Y1652">
        <v>0.40817500000000001</v>
      </c>
      <c r="Z1652" s="67">
        <f t="shared" si="128"/>
        <v>0.76500000000000001</v>
      </c>
      <c r="AA1652">
        <f>VLOOKUP($C1652,[1]Disability!$1:$1048576,5,FALSE)</f>
        <v>0</v>
      </c>
      <c r="AB1652" s="67">
        <f t="shared" si="129"/>
        <v>0</v>
      </c>
      <c r="AC1652" t="e">
        <f>VLOOKUP($A1652,#REF!,9,FALSE)</f>
        <v>#REF!</v>
      </c>
    </row>
    <row r="1653" spans="1:29">
      <c r="A1653">
        <v>58440</v>
      </c>
      <c r="B1653">
        <v>1652</v>
      </c>
      <c r="C1653">
        <v>801940</v>
      </c>
      <c r="D1653" t="s">
        <v>4235</v>
      </c>
      <c r="E1653" t="s">
        <v>4236</v>
      </c>
      <c r="G1653" t="e">
        <f>VLOOKUP($H1653,[1]BRT!$1:$1048576,1,0)</f>
        <v>#N/A</v>
      </c>
      <c r="H1653" t="s">
        <v>5511</v>
      </c>
      <c r="I1653">
        <v>37.635722000000001</v>
      </c>
      <c r="J1653">
        <v>-122.083066</v>
      </c>
      <c r="K1653">
        <v>960</v>
      </c>
      <c r="L1653">
        <v>60</v>
      </c>
      <c r="M1653">
        <v>1</v>
      </c>
      <c r="N1653">
        <v>1</v>
      </c>
      <c r="O1653">
        <v>2</v>
      </c>
      <c r="P1653">
        <v>3</v>
      </c>
      <c r="Q1653" t="e">
        <f>VLOOKUP($A1653,'[1]SheltersALL_2.17.22'!$1:$1048576,6,0)</f>
        <v>#N/A</v>
      </c>
      <c r="R1653" t="str">
        <f>VLOOKUP($A1653, [1]FA21_Ridership!$1:$1048576,11, 0)</f>
        <v>HAYWARD</v>
      </c>
      <c r="S1653" t="str">
        <f>VLOOKUP($A1653, [1]FA21_Ridership!$1:$1048576,12, 0)</f>
        <v>ALAMEDA</v>
      </c>
      <c r="T1653">
        <f>VLOOKUP($A1653, [1]FA21_Ridership!$1:$1048576,13, 0)</f>
        <v>4</v>
      </c>
      <c r="U1653">
        <f t="shared" si="126"/>
        <v>180</v>
      </c>
      <c r="V1653" s="67">
        <f t="shared" si="130"/>
        <v>0.36799999999999999</v>
      </c>
      <c r="W1653">
        <v>0.90856199999999998</v>
      </c>
      <c r="X1653" s="67">
        <f t="shared" si="127"/>
        <v>0.78800000000000003</v>
      </c>
      <c r="Y1653">
        <v>0.14713200000000001</v>
      </c>
      <c r="Z1653" s="67">
        <f t="shared" si="128"/>
        <v>0.35</v>
      </c>
      <c r="AA1653">
        <f>VLOOKUP($C1653,[1]Disability!$1:$1048576,5,FALSE)</f>
        <v>0</v>
      </c>
      <c r="AB1653" s="67">
        <f t="shared" si="129"/>
        <v>0</v>
      </c>
      <c r="AC1653" t="e">
        <f>VLOOKUP($A1653,#REF!,9,FALSE)</f>
        <v>#REF!</v>
      </c>
    </row>
    <row r="1654" spans="1:29">
      <c r="A1654">
        <v>54678</v>
      </c>
      <c r="B1654">
        <v>1653</v>
      </c>
      <c r="C1654">
        <v>1502570</v>
      </c>
      <c r="D1654" t="s">
        <v>4235</v>
      </c>
      <c r="E1654" t="s">
        <v>4236</v>
      </c>
      <c r="G1654" t="e">
        <f>VLOOKUP($H1654,[1]BRT!$1:$1048576,1,0)</f>
        <v>#N/A</v>
      </c>
      <c r="H1654" t="s">
        <v>5158</v>
      </c>
      <c r="I1654">
        <v>37.703268000000001</v>
      </c>
      <c r="J1654">
        <v>-122.167449</v>
      </c>
      <c r="K1654">
        <v>960</v>
      </c>
      <c r="L1654">
        <v>60</v>
      </c>
      <c r="M1654">
        <v>1</v>
      </c>
      <c r="N1654">
        <v>1</v>
      </c>
      <c r="O1654">
        <v>2</v>
      </c>
      <c r="P1654">
        <v>3</v>
      </c>
      <c r="Q1654" t="e">
        <f>VLOOKUP($A1654,'[1]SheltersALL_2.17.22'!$1:$1048576,6,0)</f>
        <v>#N/A</v>
      </c>
      <c r="R1654" t="str">
        <f>VLOOKUP($A1654, [1]FA21_Ridership!$1:$1048576,11, 0)</f>
        <v>SAN LEANDRO</v>
      </c>
      <c r="S1654" t="str">
        <f>VLOOKUP($A1654, [1]FA21_Ridership!$1:$1048576,12, 0)</f>
        <v>ALAMEDA</v>
      </c>
      <c r="T1654">
        <f>VLOOKUP($A1654, [1]FA21_Ridership!$1:$1048576,13, 0)</f>
        <v>4</v>
      </c>
      <c r="U1654">
        <f t="shared" si="126"/>
        <v>180</v>
      </c>
      <c r="V1654" s="67">
        <f t="shared" si="130"/>
        <v>0.36799999999999999</v>
      </c>
      <c r="W1654">
        <v>0.85876600000000003</v>
      </c>
      <c r="X1654" s="67">
        <f t="shared" si="127"/>
        <v>0.69399999999999995</v>
      </c>
      <c r="Y1654">
        <v>3.5714000000000003E-2</v>
      </c>
      <c r="Z1654" s="67">
        <f t="shared" si="128"/>
        <v>4.1000000000000002E-2</v>
      </c>
      <c r="AA1654">
        <f>VLOOKUP($C1654,[1]Disability!$1:$1048576,5,FALSE)</f>
        <v>1</v>
      </c>
      <c r="AB1654" s="67">
        <f t="shared" si="129"/>
        <v>0.72499999999999998</v>
      </c>
      <c r="AC1654" t="e">
        <f>VLOOKUP($A1654,#REF!,9,FALSE)</f>
        <v>#REF!</v>
      </c>
    </row>
    <row r="1655" spans="1:29">
      <c r="A1655">
        <v>59885</v>
      </c>
      <c r="B1655">
        <v>1654</v>
      </c>
      <c r="C1655">
        <v>1002690</v>
      </c>
      <c r="D1655" t="s">
        <v>4235</v>
      </c>
      <c r="E1655" t="s">
        <v>4236</v>
      </c>
      <c r="G1655" t="e">
        <f>VLOOKUP($H1655,[1]BRT!$1:$1048576,1,0)</f>
        <v>#N/A</v>
      </c>
      <c r="H1655" t="s">
        <v>5512</v>
      </c>
      <c r="I1655">
        <v>37.830283000000001</v>
      </c>
      <c r="J1655">
        <v>-122.27083399999999</v>
      </c>
      <c r="K1655">
        <v>1230</v>
      </c>
      <c r="L1655">
        <v>18</v>
      </c>
      <c r="M1655">
        <v>3.3333333330000001</v>
      </c>
      <c r="N1655">
        <v>3</v>
      </c>
      <c r="O1655">
        <v>7</v>
      </c>
      <c r="P1655">
        <v>10</v>
      </c>
      <c r="Q1655" t="e">
        <f>VLOOKUP($A1655,'[1]SheltersALL_2.17.22'!$1:$1048576,6,0)</f>
        <v>#N/A</v>
      </c>
      <c r="R1655" t="str">
        <f>VLOOKUP($A1655, [1]FA21_Ridership!$1:$1048576,11, 0)</f>
        <v>OAKLAND</v>
      </c>
      <c r="S1655" t="str">
        <f>VLOOKUP($A1655, [1]FA21_Ridership!$1:$1048576,12, 0)</f>
        <v>ALAMEDA</v>
      </c>
      <c r="T1655">
        <f>VLOOKUP($A1655, [1]FA21_Ridership!$1:$1048576,13, 0)</f>
        <v>2</v>
      </c>
      <c r="U1655">
        <f t="shared" si="126"/>
        <v>180</v>
      </c>
      <c r="V1655" s="67">
        <f t="shared" si="130"/>
        <v>0.36799999999999999</v>
      </c>
      <c r="W1655">
        <v>0.766378</v>
      </c>
      <c r="X1655" s="67">
        <f t="shared" si="127"/>
        <v>0.51600000000000001</v>
      </c>
      <c r="Y1655">
        <v>0.24598300000000001</v>
      </c>
      <c r="Z1655" s="67">
        <f t="shared" si="128"/>
        <v>0.56899999999999995</v>
      </c>
      <c r="AA1655">
        <f>VLOOKUP($C1655,[1]Disability!$1:$1048576,5,FALSE)</f>
        <v>0</v>
      </c>
      <c r="AB1655" s="67">
        <f t="shared" si="129"/>
        <v>0</v>
      </c>
      <c r="AC1655" t="e">
        <f>VLOOKUP($A1655,#REF!,9,FALSE)</f>
        <v>#REF!</v>
      </c>
    </row>
    <row r="1656" spans="1:29">
      <c r="A1656">
        <v>58500</v>
      </c>
      <c r="B1656">
        <v>1655</v>
      </c>
      <c r="C1656">
        <v>1007240</v>
      </c>
      <c r="D1656" t="s">
        <v>4235</v>
      </c>
      <c r="E1656" t="s">
        <v>4236</v>
      </c>
      <c r="G1656" t="e">
        <f>VLOOKUP($H1656,[1]BRT!$1:$1048576,1,0)</f>
        <v>#N/A</v>
      </c>
      <c r="H1656" t="s">
        <v>5513</v>
      </c>
      <c r="I1656">
        <v>37.804234000000001</v>
      </c>
      <c r="J1656">
        <v>-122.23261100000001</v>
      </c>
      <c r="K1656">
        <v>1474</v>
      </c>
      <c r="L1656">
        <v>18</v>
      </c>
      <c r="M1656">
        <v>3.3333333330000001</v>
      </c>
      <c r="N1656">
        <v>3</v>
      </c>
      <c r="O1656">
        <v>7</v>
      </c>
      <c r="P1656">
        <v>10</v>
      </c>
      <c r="Q1656" t="e">
        <f>VLOOKUP($A1656,'[1]SheltersALL_2.17.22'!$1:$1048576,6,0)</f>
        <v>#N/A</v>
      </c>
      <c r="R1656" t="str">
        <f>VLOOKUP($A1656, [1]FA21_Ridership!$1:$1048576,11, 0)</f>
        <v>OAKLAND</v>
      </c>
      <c r="S1656" t="str">
        <f>VLOOKUP($A1656, [1]FA21_Ridership!$1:$1048576,12, 0)</f>
        <v>ALAMEDA</v>
      </c>
      <c r="T1656">
        <f>VLOOKUP($A1656, [1]FA21_Ridership!$1:$1048576,13, 0)</f>
        <v>2</v>
      </c>
      <c r="U1656">
        <f t="shared" si="126"/>
        <v>180</v>
      </c>
      <c r="V1656" s="67">
        <f t="shared" si="130"/>
        <v>0.36799999999999999</v>
      </c>
      <c r="W1656">
        <v>0.33416499999999999</v>
      </c>
      <c r="X1656" s="67">
        <f t="shared" si="127"/>
        <v>8.8999999999999996E-2</v>
      </c>
      <c r="Y1656">
        <v>8.8943999999999995E-2</v>
      </c>
      <c r="Z1656" s="67">
        <f t="shared" si="128"/>
        <v>0.20200000000000001</v>
      </c>
      <c r="AA1656">
        <f>VLOOKUP($C1656,[1]Disability!$1:$1048576,5,FALSE)</f>
        <v>0</v>
      </c>
      <c r="AB1656" s="67">
        <f t="shared" si="129"/>
        <v>0</v>
      </c>
      <c r="AC1656" t="e">
        <f>VLOOKUP($A1656,#REF!,9,FALSE)</f>
        <v>#REF!</v>
      </c>
    </row>
    <row r="1657" spans="1:29">
      <c r="A1657">
        <v>52022</v>
      </c>
      <c r="B1657">
        <v>1656</v>
      </c>
      <c r="C1657">
        <v>1030520</v>
      </c>
      <c r="D1657" t="s">
        <v>4235</v>
      </c>
      <c r="E1657" t="s">
        <v>4236</v>
      </c>
      <c r="G1657" t="e">
        <f>VLOOKUP($H1657,[1]BRT!$1:$1048576,1,0)</f>
        <v>#N/A</v>
      </c>
      <c r="H1657" t="s">
        <v>5269</v>
      </c>
      <c r="I1657">
        <v>37.755262000000002</v>
      </c>
      <c r="J1657">
        <v>-122.161323</v>
      </c>
      <c r="K1657">
        <v>1172</v>
      </c>
      <c r="L1657">
        <v>18</v>
      </c>
      <c r="M1657">
        <v>3.3333333330000001</v>
      </c>
      <c r="N1657">
        <v>3</v>
      </c>
      <c r="O1657">
        <v>7</v>
      </c>
      <c r="P1657">
        <v>10</v>
      </c>
      <c r="Q1657" t="e">
        <f>VLOOKUP($A1657,'[1]SheltersALL_2.17.22'!$1:$1048576,6,0)</f>
        <v>#N/A</v>
      </c>
      <c r="R1657" t="str">
        <f>VLOOKUP($A1657, [1]FA21_Ridership!$1:$1048576,11, 0)</f>
        <v>OAKLAND</v>
      </c>
      <c r="S1657" t="str">
        <f>VLOOKUP($A1657, [1]FA21_Ridership!$1:$1048576,12, 0)</f>
        <v>ALAMEDA</v>
      </c>
      <c r="T1657">
        <f>VLOOKUP($A1657, [1]FA21_Ridership!$1:$1048576,13, 0)</f>
        <v>3</v>
      </c>
      <c r="U1657">
        <f t="shared" si="126"/>
        <v>180</v>
      </c>
      <c r="V1657" s="67">
        <f t="shared" si="130"/>
        <v>0.36799999999999999</v>
      </c>
      <c r="W1657">
        <v>0.96936100000000003</v>
      </c>
      <c r="X1657" s="67">
        <f t="shared" si="127"/>
        <v>0.94499999999999995</v>
      </c>
      <c r="Y1657">
        <v>0.35278199999999998</v>
      </c>
      <c r="Z1657" s="67">
        <f t="shared" si="128"/>
        <v>0.70099999999999996</v>
      </c>
      <c r="AA1657">
        <f>VLOOKUP($C1657,[1]Disability!$1:$1048576,5,FALSE)</f>
        <v>0</v>
      </c>
      <c r="AB1657" s="67">
        <f t="shared" si="129"/>
        <v>0</v>
      </c>
      <c r="AC1657" t="e">
        <f>VLOOKUP($A1657,#REF!,9,FALSE)</f>
        <v>#REF!</v>
      </c>
    </row>
    <row r="1658" spans="1:29">
      <c r="A1658">
        <v>56011</v>
      </c>
      <c r="B1658">
        <v>1657</v>
      </c>
      <c r="C1658">
        <v>1700120</v>
      </c>
      <c r="D1658" t="s">
        <v>4235</v>
      </c>
      <c r="E1658" t="s">
        <v>4236</v>
      </c>
      <c r="G1658" t="e">
        <f>VLOOKUP($H1658,[1]BRT!$1:$1048576,1,0)</f>
        <v>#N/A</v>
      </c>
      <c r="H1658" t="s">
        <v>5514</v>
      </c>
      <c r="I1658">
        <v>37.591752999999997</v>
      </c>
      <c r="J1658">
        <v>-122.08046899999999</v>
      </c>
      <c r="K1658">
        <v>1039</v>
      </c>
      <c r="L1658">
        <v>20</v>
      </c>
      <c r="M1658">
        <v>3</v>
      </c>
      <c r="N1658">
        <v>2</v>
      </c>
      <c r="O1658">
        <v>7</v>
      </c>
      <c r="P1658">
        <v>9</v>
      </c>
      <c r="Q1658" t="e">
        <f>VLOOKUP($A1658,'[1]SheltersALL_2.17.22'!$1:$1048576,6,0)</f>
        <v>#N/A</v>
      </c>
      <c r="R1658" t="str">
        <f>VLOOKUP($A1658, [1]FA21_Ridership!$1:$1048576,11, 0)</f>
        <v>UNION CITY</v>
      </c>
      <c r="S1658" t="str">
        <f>VLOOKUP($A1658, [1]FA21_Ridership!$1:$1048576,12, 0)</f>
        <v>ALAMEDA</v>
      </c>
      <c r="T1658">
        <f>VLOOKUP($A1658, [1]FA21_Ridership!$1:$1048576,13, 0)</f>
        <v>9</v>
      </c>
      <c r="U1658">
        <f t="shared" si="126"/>
        <v>180</v>
      </c>
      <c r="V1658" s="67">
        <f t="shared" si="130"/>
        <v>0.36799999999999999</v>
      </c>
      <c r="W1658">
        <v>0.89760600000000001</v>
      </c>
      <c r="X1658" s="67">
        <f t="shared" si="127"/>
        <v>0.76900000000000002</v>
      </c>
      <c r="Y1658">
        <v>0.17524200000000001</v>
      </c>
      <c r="Z1658" s="67">
        <f t="shared" si="128"/>
        <v>0.42499999999999999</v>
      </c>
      <c r="AA1658">
        <f>VLOOKUP($C1658,[1]Disability!$1:$1048576,5,FALSE)</f>
        <v>0</v>
      </c>
      <c r="AB1658" s="67">
        <f t="shared" si="129"/>
        <v>0</v>
      </c>
      <c r="AC1658" t="e">
        <f>VLOOKUP($A1658,#REF!,9,FALSE)</f>
        <v>#REF!</v>
      </c>
    </row>
    <row r="1659" spans="1:29">
      <c r="A1659">
        <v>58786</v>
      </c>
      <c r="B1659">
        <v>1658</v>
      </c>
      <c r="C1659">
        <v>1012430</v>
      </c>
      <c r="D1659" t="s">
        <v>4235</v>
      </c>
      <c r="E1659" t="s">
        <v>4236</v>
      </c>
      <c r="G1659" t="e">
        <f>VLOOKUP($H1659,[1]BRT!$1:$1048576,1,0)</f>
        <v>#N/A</v>
      </c>
      <c r="H1659" t="s">
        <v>5515</v>
      </c>
      <c r="I1659">
        <v>37.736874</v>
      </c>
      <c r="J1659">
        <v>-122.195756</v>
      </c>
      <c r="K1659">
        <v>1020</v>
      </c>
      <c r="L1659">
        <v>20</v>
      </c>
      <c r="M1659">
        <v>3</v>
      </c>
      <c r="N1659">
        <v>2</v>
      </c>
      <c r="O1659">
        <v>7</v>
      </c>
      <c r="P1659">
        <v>9</v>
      </c>
      <c r="Q1659" t="e">
        <f>VLOOKUP($A1659,'[1]SheltersALL_2.17.22'!$1:$1048576,6,0)</f>
        <v>#N/A</v>
      </c>
      <c r="R1659" t="str">
        <f>VLOOKUP($A1659, [1]FA21_Ridership!$1:$1048576,11, 0)</f>
        <v>OAKLAND</v>
      </c>
      <c r="S1659" t="str">
        <f>VLOOKUP($A1659, [1]FA21_Ridership!$1:$1048576,12, 0)</f>
        <v>ALAMEDA</v>
      </c>
      <c r="T1659">
        <f>VLOOKUP($A1659, [1]FA21_Ridership!$1:$1048576,13, 0)</f>
        <v>3</v>
      </c>
      <c r="U1659">
        <f t="shared" si="126"/>
        <v>180</v>
      </c>
      <c r="V1659" s="67">
        <f t="shared" si="130"/>
        <v>0.36799999999999999</v>
      </c>
      <c r="W1659">
        <v>0.98042799999999997</v>
      </c>
      <c r="X1659" s="67">
        <f t="shared" si="127"/>
        <v>0.96699999999999997</v>
      </c>
      <c r="Y1659">
        <v>0.58981700000000004</v>
      </c>
      <c r="Z1659" s="67">
        <f t="shared" si="128"/>
        <v>0.93100000000000005</v>
      </c>
      <c r="AA1659">
        <f>VLOOKUP($C1659,[1]Disability!$1:$1048576,5,FALSE)</f>
        <v>1</v>
      </c>
      <c r="AB1659" s="67">
        <f t="shared" si="129"/>
        <v>0.72499999999999998</v>
      </c>
      <c r="AC1659" t="e">
        <f>VLOOKUP($A1659,#REF!,9,FALSE)</f>
        <v>#REF!</v>
      </c>
    </row>
    <row r="1660" spans="1:29">
      <c r="A1660">
        <v>58485</v>
      </c>
      <c r="B1660">
        <v>1659</v>
      </c>
      <c r="C1660">
        <v>1014710</v>
      </c>
      <c r="D1660" t="s">
        <v>4235</v>
      </c>
      <c r="E1660" t="s">
        <v>4236</v>
      </c>
      <c r="G1660" t="e">
        <f>VLOOKUP($H1660,[1]BRT!$1:$1048576,1,0)</f>
        <v>#N/A</v>
      </c>
      <c r="H1660" t="s">
        <v>5516</v>
      </c>
      <c r="I1660">
        <v>37.747084000000001</v>
      </c>
      <c r="J1660">
        <v>-122.157144</v>
      </c>
      <c r="K1660">
        <v>1172</v>
      </c>
      <c r="L1660">
        <v>18</v>
      </c>
      <c r="M1660">
        <v>3.3333333330000001</v>
      </c>
      <c r="N1660">
        <v>2</v>
      </c>
      <c r="O1660">
        <v>8</v>
      </c>
      <c r="P1660">
        <v>10</v>
      </c>
      <c r="Q1660" t="e">
        <f>VLOOKUP($A1660,'[1]SheltersALL_2.17.22'!$1:$1048576,6,0)</f>
        <v>#N/A</v>
      </c>
      <c r="R1660" t="str">
        <f>VLOOKUP($A1660, [1]FA21_Ridership!$1:$1048576,11, 0)</f>
        <v>OAKLAND</v>
      </c>
      <c r="S1660" t="str">
        <f>VLOOKUP($A1660, [1]FA21_Ridership!$1:$1048576,12, 0)</f>
        <v>ALAMEDA</v>
      </c>
      <c r="T1660">
        <f>VLOOKUP($A1660, [1]FA21_Ridership!$1:$1048576,13, 0)</f>
        <v>3</v>
      </c>
      <c r="U1660">
        <f t="shared" si="126"/>
        <v>180</v>
      </c>
      <c r="V1660" s="67">
        <f t="shared" si="130"/>
        <v>0.36799999999999999</v>
      </c>
      <c r="W1660">
        <v>0.96921599999999997</v>
      </c>
      <c r="X1660" s="67">
        <f t="shared" si="127"/>
        <v>0.94099999999999995</v>
      </c>
      <c r="Y1660">
        <v>0.50559699999999996</v>
      </c>
      <c r="Z1660" s="67">
        <f t="shared" si="128"/>
        <v>0.86699999999999999</v>
      </c>
      <c r="AA1660">
        <f>VLOOKUP($C1660,[1]Disability!$1:$1048576,5,FALSE)</f>
        <v>0</v>
      </c>
      <c r="AB1660" s="67">
        <f t="shared" si="129"/>
        <v>0</v>
      </c>
      <c r="AC1660" t="e">
        <f>VLOOKUP($A1660,#REF!,9,FALSE)</f>
        <v>#REF!</v>
      </c>
    </row>
    <row r="1661" spans="1:29">
      <c r="A1661">
        <v>52951</v>
      </c>
      <c r="B1661">
        <v>1660</v>
      </c>
      <c r="C1661">
        <v>9907820</v>
      </c>
      <c r="D1661" t="s">
        <v>4235</v>
      </c>
      <c r="E1661" t="s">
        <v>4236</v>
      </c>
      <c r="G1661" t="e">
        <f>VLOOKUP($H1661,[1]BRT!$1:$1048576,1,0)</f>
        <v>#N/A</v>
      </c>
      <c r="H1661" t="s">
        <v>5517</v>
      </c>
      <c r="I1661">
        <v>37.787601000000002</v>
      </c>
      <c r="J1661">
        <v>-122.21093</v>
      </c>
      <c r="K1661">
        <v>964</v>
      </c>
      <c r="L1661">
        <v>15</v>
      </c>
      <c r="M1661">
        <v>4</v>
      </c>
      <c r="N1661">
        <v>2</v>
      </c>
      <c r="O1661">
        <v>10</v>
      </c>
      <c r="P1661">
        <v>12</v>
      </c>
      <c r="Q1661" t="e">
        <f>VLOOKUP($A1661,'[1]SheltersALL_2.17.22'!$1:$1048576,6,0)</f>
        <v>#N/A</v>
      </c>
      <c r="R1661" t="str">
        <f>VLOOKUP($A1661, [1]FA21_Ridership!$1:$1048576,11, 0)</f>
        <v>OAKLAND</v>
      </c>
      <c r="S1661" t="str">
        <f>VLOOKUP($A1661, [1]FA21_Ridership!$1:$1048576,12, 0)</f>
        <v>ALAMEDA</v>
      </c>
      <c r="T1661">
        <f>VLOOKUP($A1661, [1]FA21_Ridership!$1:$1048576,13, 0)</f>
        <v>3</v>
      </c>
      <c r="U1661">
        <f t="shared" si="126"/>
        <v>180</v>
      </c>
      <c r="V1661" s="67">
        <f t="shared" si="130"/>
        <v>0.36799999999999999</v>
      </c>
      <c r="W1661">
        <v>0.84050800000000003</v>
      </c>
      <c r="X1661" s="67">
        <f t="shared" si="127"/>
        <v>0.64800000000000002</v>
      </c>
      <c r="Y1661">
        <v>0.52646400000000004</v>
      </c>
      <c r="Z1661" s="67">
        <f t="shared" si="128"/>
        <v>0.88300000000000001</v>
      </c>
      <c r="AA1661">
        <f>VLOOKUP($C1661,[1]Disability!$1:$1048576,5,FALSE)</f>
        <v>0</v>
      </c>
      <c r="AB1661" s="67">
        <f t="shared" si="129"/>
        <v>0</v>
      </c>
      <c r="AC1661" t="e">
        <f>VLOOKUP($A1661,#REF!,9,FALSE)</f>
        <v>#REF!</v>
      </c>
    </row>
    <row r="1662" spans="1:29">
      <c r="A1662">
        <v>54710</v>
      </c>
      <c r="B1662">
        <v>1661</v>
      </c>
      <c r="C1662">
        <v>500210</v>
      </c>
      <c r="D1662" t="s">
        <v>4235</v>
      </c>
      <c r="E1662" t="s">
        <v>4236</v>
      </c>
      <c r="G1662" t="e">
        <f>VLOOKUP($H1662,[1]BRT!$1:$1048576,1,0)</f>
        <v>#N/A</v>
      </c>
      <c r="H1662" t="s">
        <v>5441</v>
      </c>
      <c r="I1662">
        <v>37.919530000000002</v>
      </c>
      <c r="J1662">
        <v>-122.286732</v>
      </c>
      <c r="K1662">
        <v>629</v>
      </c>
      <c r="L1662">
        <v>30</v>
      </c>
      <c r="M1662">
        <v>2</v>
      </c>
      <c r="N1662">
        <v>1</v>
      </c>
      <c r="O1662">
        <v>5</v>
      </c>
      <c r="P1662">
        <v>6</v>
      </c>
      <c r="Q1662" t="e">
        <f>VLOOKUP($A1662,'[1]SheltersALL_2.17.22'!$1:$1048576,6,0)</f>
        <v>#N/A</v>
      </c>
      <c r="R1662" t="str">
        <f>VLOOKUP($A1662, [1]FA21_Ridership!$1:$1048576,11, 0)</f>
        <v>EL CERRITO</v>
      </c>
      <c r="S1662" t="str">
        <f>VLOOKUP($A1662, [1]FA21_Ridership!$1:$1048576,12, 0)</f>
        <v>CONTRA COSTA</v>
      </c>
      <c r="T1662">
        <f>VLOOKUP($A1662, [1]FA21_Ridership!$1:$1048576,13, 0)</f>
        <v>1</v>
      </c>
      <c r="U1662">
        <f t="shared" si="126"/>
        <v>180</v>
      </c>
      <c r="V1662" s="67">
        <f t="shared" si="130"/>
        <v>0.36799999999999999</v>
      </c>
      <c r="W1662">
        <v>0.53508800000000001</v>
      </c>
      <c r="X1662" s="67">
        <f t="shared" si="127"/>
        <v>0.23</v>
      </c>
      <c r="Y1662">
        <v>0.1875</v>
      </c>
      <c r="Z1662" s="67">
        <f t="shared" si="128"/>
        <v>0.44900000000000001</v>
      </c>
      <c r="AA1662">
        <f>VLOOKUP($C1662,[1]Disability!$1:$1048576,5,FALSE)</f>
        <v>0</v>
      </c>
      <c r="AB1662" s="67">
        <f t="shared" si="129"/>
        <v>0</v>
      </c>
      <c r="AC1662" t="e">
        <f>VLOOKUP($A1662,#REF!,9,FALSE)</f>
        <v>#REF!</v>
      </c>
    </row>
    <row r="1663" spans="1:29">
      <c r="A1663">
        <v>50565</v>
      </c>
      <c r="B1663">
        <v>1662</v>
      </c>
      <c r="C1663">
        <v>1301220</v>
      </c>
      <c r="D1663" t="s">
        <v>4235</v>
      </c>
      <c r="E1663" t="s">
        <v>4236</v>
      </c>
      <c r="G1663" t="e">
        <f>VLOOKUP($H1663,[1]BRT!$1:$1048576,1,0)</f>
        <v>#N/A</v>
      </c>
      <c r="H1663" t="s">
        <v>5312</v>
      </c>
      <c r="I1663">
        <v>37.925319999999999</v>
      </c>
      <c r="J1663">
        <v>-122.34451799999999</v>
      </c>
      <c r="K1663">
        <v>1206</v>
      </c>
      <c r="L1663">
        <v>30</v>
      </c>
      <c r="M1663">
        <v>2</v>
      </c>
      <c r="N1663">
        <v>1</v>
      </c>
      <c r="O1663">
        <v>5</v>
      </c>
      <c r="P1663">
        <v>6</v>
      </c>
      <c r="Q1663" t="e">
        <f>VLOOKUP($A1663,'[1]SheltersALL_2.17.22'!$1:$1048576,6,0)</f>
        <v>#N/A</v>
      </c>
      <c r="R1663" t="str">
        <f>VLOOKUP($A1663, [1]FA21_Ridership!$1:$1048576,11, 0)</f>
        <v>RICHMOND</v>
      </c>
      <c r="S1663" t="str">
        <f>VLOOKUP($A1663, [1]FA21_Ridership!$1:$1048576,12, 0)</f>
        <v>CONTRA COSTA</v>
      </c>
      <c r="T1663">
        <f>VLOOKUP($A1663, [1]FA21_Ridership!$1:$1048576,13, 0)</f>
        <v>1</v>
      </c>
      <c r="U1663">
        <f t="shared" si="126"/>
        <v>180</v>
      </c>
      <c r="V1663" s="67">
        <f t="shared" si="130"/>
        <v>0.36799999999999999</v>
      </c>
      <c r="W1663">
        <v>0.98475199999999996</v>
      </c>
      <c r="X1663" s="67">
        <f t="shared" si="127"/>
        <v>0.97699999999999998</v>
      </c>
      <c r="Y1663">
        <v>0.435197</v>
      </c>
      <c r="Z1663" s="67">
        <f t="shared" si="128"/>
        <v>0.80500000000000005</v>
      </c>
      <c r="AA1663">
        <f>VLOOKUP($C1663,[1]Disability!$1:$1048576,5,FALSE)</f>
        <v>0</v>
      </c>
      <c r="AB1663" s="67">
        <f t="shared" si="129"/>
        <v>0</v>
      </c>
      <c r="AC1663" t="e">
        <f>VLOOKUP($A1663,#REF!,9,FALSE)</f>
        <v>#REF!</v>
      </c>
    </row>
    <row r="1664" spans="1:29">
      <c r="A1664">
        <v>57805</v>
      </c>
      <c r="B1664">
        <v>1663</v>
      </c>
      <c r="C1664">
        <v>700850</v>
      </c>
      <c r="D1664" t="s">
        <v>4235</v>
      </c>
      <c r="E1664" t="s">
        <v>4236</v>
      </c>
      <c r="G1664" t="e">
        <f>VLOOKUP($H1664,[1]BRT!$1:$1048576,1,0)</f>
        <v>#N/A</v>
      </c>
      <c r="H1664" t="s">
        <v>5518</v>
      </c>
      <c r="I1664">
        <v>37.525866000000001</v>
      </c>
      <c r="J1664">
        <v>-121.920699</v>
      </c>
      <c r="K1664">
        <v>991</v>
      </c>
      <c r="L1664">
        <v>30</v>
      </c>
      <c r="M1664">
        <v>2</v>
      </c>
      <c r="N1664">
        <v>1</v>
      </c>
      <c r="O1664">
        <v>5</v>
      </c>
      <c r="P1664">
        <v>6</v>
      </c>
      <c r="Q1664" t="e">
        <f>VLOOKUP($A1664,'[1]SheltersALL_2.17.22'!$1:$1048576,6,0)</f>
        <v>#N/A</v>
      </c>
      <c r="R1664" t="str">
        <f>VLOOKUP($A1664, [1]FA21_Ridership!$1:$1048576,11, 0)</f>
        <v>FREMONT</v>
      </c>
      <c r="S1664" t="str">
        <f>VLOOKUP($A1664, [1]FA21_Ridership!$1:$1048576,12, 0)</f>
        <v>ALAMEDA</v>
      </c>
      <c r="T1664">
        <f>VLOOKUP($A1664, [1]FA21_Ridership!$1:$1048576,13, 0)</f>
        <v>5</v>
      </c>
      <c r="U1664">
        <f t="shared" si="126"/>
        <v>180</v>
      </c>
      <c r="V1664" s="67">
        <f t="shared" si="130"/>
        <v>0.36799999999999999</v>
      </c>
      <c r="W1664">
        <v>0.83256399999999997</v>
      </c>
      <c r="X1664" s="67">
        <f t="shared" si="127"/>
        <v>0.63</v>
      </c>
      <c r="Y1664">
        <v>9.4923999999999994E-2</v>
      </c>
      <c r="Z1664" s="67">
        <f t="shared" si="128"/>
        <v>0.22700000000000001</v>
      </c>
      <c r="AA1664">
        <f>VLOOKUP($C1664,[1]Disability!$1:$1048576,5,FALSE)</f>
        <v>0</v>
      </c>
      <c r="AB1664" s="67">
        <f t="shared" si="129"/>
        <v>0</v>
      </c>
      <c r="AC1664" t="e">
        <f>VLOOKUP($A1664,#REF!,9,FALSE)</f>
        <v>#REF!</v>
      </c>
    </row>
    <row r="1665" spans="1:29">
      <c r="A1665">
        <v>52567</v>
      </c>
      <c r="B1665">
        <v>1664</v>
      </c>
      <c r="C1665">
        <v>1000790</v>
      </c>
      <c r="D1665" t="s">
        <v>4235</v>
      </c>
      <c r="E1665" t="s">
        <v>4236</v>
      </c>
      <c r="G1665" t="e">
        <f>VLOOKUP($H1665,[1]BRT!$1:$1048576,1,0)</f>
        <v>#N/A</v>
      </c>
      <c r="H1665" t="s">
        <v>5519</v>
      </c>
      <c r="I1665">
        <v>37.798794000000001</v>
      </c>
      <c r="J1665">
        <v>-122.22929000000001</v>
      </c>
      <c r="K1665">
        <v>960</v>
      </c>
      <c r="L1665">
        <v>30</v>
      </c>
      <c r="M1665">
        <v>2</v>
      </c>
      <c r="N1665">
        <v>1</v>
      </c>
      <c r="O1665">
        <v>5</v>
      </c>
      <c r="P1665">
        <v>6</v>
      </c>
      <c r="Q1665" t="e">
        <f>VLOOKUP($A1665,'[1]SheltersALL_2.17.22'!$1:$1048576,6,0)</f>
        <v>#N/A</v>
      </c>
      <c r="R1665" t="str">
        <f>VLOOKUP($A1665, [1]FA21_Ridership!$1:$1048576,11, 0)</f>
        <v>OAKLAND</v>
      </c>
      <c r="S1665" t="str">
        <f>VLOOKUP($A1665, [1]FA21_Ridership!$1:$1048576,12, 0)</f>
        <v>ALAMEDA</v>
      </c>
      <c r="T1665">
        <f>VLOOKUP($A1665, [1]FA21_Ridership!$1:$1048576,13, 0)</f>
        <v>2</v>
      </c>
      <c r="U1665">
        <f t="shared" si="126"/>
        <v>180</v>
      </c>
      <c r="V1665" s="67">
        <f t="shared" si="130"/>
        <v>0.36799999999999999</v>
      </c>
      <c r="W1665">
        <v>0.90171299999999999</v>
      </c>
      <c r="X1665" s="67">
        <f t="shared" si="127"/>
        <v>0.77500000000000002</v>
      </c>
      <c r="Y1665">
        <v>0.34475099999999997</v>
      </c>
      <c r="Z1665" s="67">
        <f t="shared" si="128"/>
        <v>0.68600000000000005</v>
      </c>
      <c r="AA1665">
        <f>VLOOKUP($C1665,[1]Disability!$1:$1048576,5,FALSE)</f>
        <v>2</v>
      </c>
      <c r="AB1665" s="67">
        <f t="shared" si="129"/>
        <v>0.91600000000000004</v>
      </c>
      <c r="AC1665" t="e">
        <f>VLOOKUP($A1665,#REF!,9,FALSE)</f>
        <v>#REF!</v>
      </c>
    </row>
    <row r="1666" spans="1:29">
      <c r="A1666">
        <v>51354</v>
      </c>
      <c r="B1666">
        <v>1665</v>
      </c>
      <c r="C1666">
        <v>9900240</v>
      </c>
      <c r="D1666" t="s">
        <v>4235</v>
      </c>
      <c r="E1666" t="s">
        <v>4236</v>
      </c>
      <c r="G1666" t="e">
        <f>VLOOKUP($H1666,[1]BRT!$1:$1048576,1,0)</f>
        <v>#N/A</v>
      </c>
      <c r="H1666" t="s">
        <v>5520</v>
      </c>
      <c r="I1666">
        <v>37.915379999999999</v>
      </c>
      <c r="J1666">
        <v>-122.282841</v>
      </c>
      <c r="K1666">
        <v>629</v>
      </c>
      <c r="L1666">
        <v>30</v>
      </c>
      <c r="M1666">
        <v>2</v>
      </c>
      <c r="N1666">
        <v>1</v>
      </c>
      <c r="O1666">
        <v>5</v>
      </c>
      <c r="P1666">
        <v>6</v>
      </c>
      <c r="Q1666" t="e">
        <f>VLOOKUP($A1666,'[1]SheltersALL_2.17.22'!$1:$1048576,6,0)</f>
        <v>#N/A</v>
      </c>
      <c r="R1666" t="str">
        <f>VLOOKUP($A1666, [1]FA21_Ridership!$1:$1048576,11, 0)</f>
        <v>COUNTY-CONTRA COSTA</v>
      </c>
      <c r="S1666" t="str">
        <f>VLOOKUP($A1666, [1]FA21_Ridership!$1:$1048576,12, 0)</f>
        <v>CONTRA COSTA</v>
      </c>
      <c r="T1666">
        <f>VLOOKUP($A1666, [1]FA21_Ridership!$1:$1048576,13, 0)</f>
        <v>1</v>
      </c>
      <c r="U1666">
        <f t="shared" ref="U1666:U1729" si="131">$L1666*$P1666</f>
        <v>180</v>
      </c>
      <c r="V1666" s="67">
        <f t="shared" si="130"/>
        <v>0.36799999999999999</v>
      </c>
      <c r="W1666">
        <v>0.222222</v>
      </c>
      <c r="X1666" s="67">
        <f t="shared" ref="X1666:X1729" si="132">_xlfn.PERCENTRANK.INC($W$2:$W$4161,W1666)</f>
        <v>2.3E-2</v>
      </c>
      <c r="Y1666">
        <v>7.6164999999999997E-2</v>
      </c>
      <c r="Z1666" s="67">
        <f t="shared" ref="Z1666:Z1729" si="133">_xlfn.PERCENTRANK.INC($Y$2:$Y$4161,Y1666)</f>
        <v>0.151</v>
      </c>
      <c r="AA1666">
        <f>VLOOKUP($C1666,[1]Disability!$1:$1048576,5,FALSE)</f>
        <v>0</v>
      </c>
      <c r="AB1666" s="67">
        <f t="shared" ref="AB1666:AB1729" si="134">_xlfn.PERCENTRANK.INC($AA$2:$AA$4163,AA1666)</f>
        <v>0</v>
      </c>
      <c r="AC1666" t="e">
        <f>VLOOKUP($A1666,#REF!,9,FALSE)</f>
        <v>#REF!</v>
      </c>
    </row>
    <row r="1667" spans="1:29">
      <c r="A1667">
        <v>57432</v>
      </c>
      <c r="B1667">
        <v>1666</v>
      </c>
      <c r="C1667">
        <v>300640</v>
      </c>
      <c r="D1667" t="s">
        <v>4235</v>
      </c>
      <c r="E1667" t="s">
        <v>4236</v>
      </c>
      <c r="G1667" t="e">
        <f>VLOOKUP($H1667,[1]BRT!$1:$1048576,1,0)</f>
        <v>#N/A</v>
      </c>
      <c r="H1667" t="s">
        <v>5106</v>
      </c>
      <c r="I1667">
        <v>37.90099</v>
      </c>
      <c r="J1667">
        <v>-122.276898</v>
      </c>
      <c r="K1667">
        <v>631</v>
      </c>
      <c r="L1667">
        <v>30</v>
      </c>
      <c r="M1667">
        <v>2</v>
      </c>
      <c r="N1667">
        <v>1</v>
      </c>
      <c r="O1667">
        <v>5</v>
      </c>
      <c r="P1667">
        <v>6</v>
      </c>
      <c r="Q1667" t="e">
        <f>VLOOKUP($A1667,'[1]SheltersALL_2.17.22'!$1:$1048576,6,0)</f>
        <v>#N/A</v>
      </c>
      <c r="R1667" t="str">
        <f>VLOOKUP($A1667, [1]FA21_Ridership!$1:$1048576,11, 0)</f>
        <v>BERKELEY</v>
      </c>
      <c r="S1667" t="str">
        <f>VLOOKUP($A1667, [1]FA21_Ridership!$1:$1048576,12, 0)</f>
        <v>ALAMEDA</v>
      </c>
      <c r="T1667">
        <f>VLOOKUP($A1667, [1]FA21_Ridership!$1:$1048576,13, 0)</f>
        <v>1</v>
      </c>
      <c r="U1667">
        <f t="shared" si="131"/>
        <v>180</v>
      </c>
      <c r="V1667" s="67">
        <f t="shared" si="130"/>
        <v>0.36799999999999999</v>
      </c>
      <c r="W1667">
        <v>0.16536500000000001</v>
      </c>
      <c r="X1667" s="67">
        <f t="shared" si="132"/>
        <v>5.0000000000000001E-3</v>
      </c>
      <c r="Y1667">
        <v>5.4688000000000001E-2</v>
      </c>
      <c r="Z1667" s="67">
        <f t="shared" si="133"/>
        <v>9.5000000000000001E-2</v>
      </c>
      <c r="AA1667">
        <f>VLOOKUP($C1667,[1]Disability!$1:$1048576,5,FALSE)</f>
        <v>0</v>
      </c>
      <c r="AB1667" s="67">
        <f t="shared" si="134"/>
        <v>0</v>
      </c>
      <c r="AC1667" t="e">
        <f>VLOOKUP($A1667,#REF!,9,FALSE)</f>
        <v>#REF!</v>
      </c>
    </row>
    <row r="1668" spans="1:29">
      <c r="A1668">
        <v>50280</v>
      </c>
      <c r="B1668">
        <v>1667</v>
      </c>
      <c r="C1668">
        <v>1030190</v>
      </c>
      <c r="D1668" t="s">
        <v>4235</v>
      </c>
      <c r="E1668" t="s">
        <v>4236</v>
      </c>
      <c r="G1668" t="e">
        <f>VLOOKUP($H1668,[1]BRT!$1:$1048576,1,0)</f>
        <v>#N/A</v>
      </c>
      <c r="H1668" t="s">
        <v>5521</v>
      </c>
      <c r="I1668">
        <v>37.818229000000002</v>
      </c>
      <c r="J1668">
        <v>-122.288372</v>
      </c>
      <c r="K1668">
        <v>954</v>
      </c>
      <c r="L1668">
        <v>30</v>
      </c>
      <c r="M1668">
        <v>2</v>
      </c>
      <c r="N1668">
        <v>1</v>
      </c>
      <c r="O1668">
        <v>5</v>
      </c>
      <c r="P1668">
        <v>6</v>
      </c>
      <c r="Q1668" t="e">
        <f>VLOOKUP($A1668,'[1]SheltersALL_2.17.22'!$1:$1048576,6,0)</f>
        <v>#N/A</v>
      </c>
      <c r="R1668" t="str">
        <f>VLOOKUP($A1668, [1]FA21_Ridership!$1:$1048576,11, 0)</f>
        <v>OAKLAND</v>
      </c>
      <c r="S1668" t="str">
        <f>VLOOKUP($A1668, [1]FA21_Ridership!$1:$1048576,12, 0)</f>
        <v>ALAMEDA</v>
      </c>
      <c r="T1668">
        <f>VLOOKUP($A1668, [1]FA21_Ridership!$1:$1048576,13, 0)</f>
        <v>2</v>
      </c>
      <c r="U1668">
        <f t="shared" si="131"/>
        <v>180</v>
      </c>
      <c r="V1668" s="67">
        <f t="shared" si="130"/>
        <v>0.36799999999999999</v>
      </c>
      <c r="W1668">
        <v>0.74441199999999996</v>
      </c>
      <c r="X1668" s="67">
        <f t="shared" si="132"/>
        <v>0.47</v>
      </c>
      <c r="Y1668">
        <v>0.463557</v>
      </c>
      <c r="Z1668" s="67">
        <f t="shared" si="133"/>
        <v>0.82899999999999996</v>
      </c>
      <c r="AA1668">
        <f>VLOOKUP($C1668,[1]Disability!$1:$1048576,5,FALSE)</f>
        <v>0</v>
      </c>
      <c r="AB1668" s="67">
        <f t="shared" si="134"/>
        <v>0</v>
      </c>
      <c r="AC1668" t="e">
        <f>VLOOKUP($A1668,#REF!,9,FALSE)</f>
        <v>#REF!</v>
      </c>
    </row>
    <row r="1669" spans="1:29">
      <c r="A1669">
        <v>55733</v>
      </c>
      <c r="B1669">
        <v>1668</v>
      </c>
      <c r="C1669">
        <v>703380</v>
      </c>
      <c r="D1669" t="s">
        <v>4235</v>
      </c>
      <c r="E1669" t="s">
        <v>4236</v>
      </c>
      <c r="G1669" t="e">
        <f>VLOOKUP($H1669,[1]BRT!$1:$1048576,1,0)</f>
        <v>#N/A</v>
      </c>
      <c r="H1669" t="s">
        <v>5522</v>
      </c>
      <c r="I1669">
        <v>37.528035000000003</v>
      </c>
      <c r="J1669">
        <v>-121.91865900000001</v>
      </c>
      <c r="K1669">
        <v>869</v>
      </c>
      <c r="L1669">
        <v>30</v>
      </c>
      <c r="M1669">
        <v>2</v>
      </c>
      <c r="N1669">
        <v>1</v>
      </c>
      <c r="O1669">
        <v>5</v>
      </c>
      <c r="P1669">
        <v>6</v>
      </c>
      <c r="Q1669" t="e">
        <f>VLOOKUP($A1669,'[1]SheltersALL_2.17.22'!$1:$1048576,6,0)</f>
        <v>#N/A</v>
      </c>
      <c r="R1669" t="str">
        <f>VLOOKUP($A1669, [1]FA21_Ridership!$1:$1048576,11, 0)</f>
        <v>FREMONT</v>
      </c>
      <c r="S1669" t="str">
        <f>VLOOKUP($A1669, [1]FA21_Ridership!$1:$1048576,12, 0)</f>
        <v>ALAMEDA</v>
      </c>
      <c r="T1669">
        <f>VLOOKUP($A1669, [1]FA21_Ridership!$1:$1048576,13, 0)</f>
        <v>5</v>
      </c>
      <c r="U1669">
        <f t="shared" si="131"/>
        <v>180</v>
      </c>
      <c r="V1669" s="67">
        <f t="shared" si="130"/>
        <v>0.36799999999999999</v>
      </c>
      <c r="W1669">
        <v>0.82852599999999998</v>
      </c>
      <c r="X1669" s="67">
        <f t="shared" si="132"/>
        <v>0.625</v>
      </c>
      <c r="Y1669">
        <v>2.2436000000000001E-2</v>
      </c>
      <c r="Z1669" s="67">
        <f t="shared" si="133"/>
        <v>2.7E-2</v>
      </c>
      <c r="AA1669">
        <f>VLOOKUP($C1669,[1]Disability!$1:$1048576,5,FALSE)</f>
        <v>0</v>
      </c>
      <c r="AB1669" s="67">
        <f t="shared" si="134"/>
        <v>0</v>
      </c>
      <c r="AC1669" t="e">
        <f>VLOOKUP($A1669,#REF!,9,FALSE)</f>
        <v>#REF!</v>
      </c>
    </row>
    <row r="1670" spans="1:29">
      <c r="A1670">
        <v>54341</v>
      </c>
      <c r="B1670">
        <v>1669</v>
      </c>
      <c r="C1670">
        <v>1004570</v>
      </c>
      <c r="D1670" t="s">
        <v>4235</v>
      </c>
      <c r="E1670" t="s">
        <v>4236</v>
      </c>
      <c r="G1670" t="e">
        <f>VLOOKUP($H1670,[1]BRT!$1:$1048576,1,0)</f>
        <v>#N/A</v>
      </c>
      <c r="H1670" t="s">
        <v>5523</v>
      </c>
      <c r="I1670">
        <v>37.737898999999999</v>
      </c>
      <c r="J1670">
        <v>-122.181577</v>
      </c>
      <c r="K1670">
        <v>1020</v>
      </c>
      <c r="L1670">
        <v>20</v>
      </c>
      <c r="M1670">
        <v>3</v>
      </c>
      <c r="N1670">
        <v>1</v>
      </c>
      <c r="O1670">
        <v>8</v>
      </c>
      <c r="P1670">
        <v>9</v>
      </c>
      <c r="Q1670" t="e">
        <f>VLOOKUP($A1670,'[1]SheltersALL_2.17.22'!$1:$1048576,6,0)</f>
        <v>#N/A</v>
      </c>
      <c r="R1670" t="str">
        <f>VLOOKUP($A1670, [1]FA21_Ridership!$1:$1048576,11, 0)</f>
        <v>OAKLAND</v>
      </c>
      <c r="S1670" t="str">
        <f>VLOOKUP($A1670, [1]FA21_Ridership!$1:$1048576,12, 0)</f>
        <v>ALAMEDA</v>
      </c>
      <c r="T1670">
        <f>VLOOKUP($A1670, [1]FA21_Ridership!$1:$1048576,13, 0)</f>
        <v>3</v>
      </c>
      <c r="U1670">
        <f t="shared" si="131"/>
        <v>180</v>
      </c>
      <c r="V1670" s="67">
        <f t="shared" si="130"/>
        <v>0.36799999999999999</v>
      </c>
      <c r="W1670">
        <v>0.93591999999999997</v>
      </c>
      <c r="X1670" s="67">
        <f t="shared" si="132"/>
        <v>0.84799999999999998</v>
      </c>
      <c r="Y1670">
        <v>0.606101</v>
      </c>
      <c r="Z1670" s="67">
        <f t="shared" si="133"/>
        <v>0.93899999999999995</v>
      </c>
      <c r="AA1670">
        <f>VLOOKUP($C1670,[1]Disability!$1:$1048576,5,FALSE)</f>
        <v>0</v>
      </c>
      <c r="AB1670" s="67">
        <f t="shared" si="134"/>
        <v>0</v>
      </c>
      <c r="AC1670" t="e">
        <f>VLOOKUP($A1670,#REF!,9,FALSE)</f>
        <v>#REF!</v>
      </c>
    </row>
    <row r="1671" spans="1:29">
      <c r="A1671">
        <v>57872</v>
      </c>
      <c r="B1671">
        <v>1670</v>
      </c>
      <c r="C1671">
        <v>1004220</v>
      </c>
      <c r="D1671" t="s">
        <v>4235</v>
      </c>
      <c r="E1671" t="s">
        <v>4236</v>
      </c>
      <c r="G1671" t="e">
        <f>VLOOKUP($H1671,[1]BRT!$1:$1048576,1,0)</f>
        <v>#N/A</v>
      </c>
      <c r="H1671" t="s">
        <v>5274</v>
      </c>
      <c r="I1671">
        <v>37.754207999999998</v>
      </c>
      <c r="J1671">
        <v>-122.16421699999999</v>
      </c>
      <c r="K1671">
        <v>1021</v>
      </c>
      <c r="L1671">
        <v>20</v>
      </c>
      <c r="M1671">
        <v>3</v>
      </c>
      <c r="N1671">
        <v>1</v>
      </c>
      <c r="O1671">
        <v>8</v>
      </c>
      <c r="P1671">
        <v>9</v>
      </c>
      <c r="Q1671" t="e">
        <f>VLOOKUP($A1671,'[1]SheltersALL_2.17.22'!$1:$1048576,6,0)</f>
        <v>#N/A</v>
      </c>
      <c r="R1671" t="str">
        <f>VLOOKUP($A1671, [1]FA21_Ridership!$1:$1048576,11, 0)</f>
        <v>OAKLAND</v>
      </c>
      <c r="S1671" t="str">
        <f>VLOOKUP($A1671, [1]FA21_Ridership!$1:$1048576,12, 0)</f>
        <v>ALAMEDA</v>
      </c>
      <c r="T1671">
        <f>VLOOKUP($A1671, [1]FA21_Ridership!$1:$1048576,13, 0)</f>
        <v>3</v>
      </c>
      <c r="U1671">
        <f t="shared" si="131"/>
        <v>180</v>
      </c>
      <c r="V1671" s="67">
        <f t="shared" si="130"/>
        <v>0.36799999999999999</v>
      </c>
      <c r="W1671">
        <v>0.96936100000000003</v>
      </c>
      <c r="X1671" s="67">
        <f t="shared" si="132"/>
        <v>0.94499999999999995</v>
      </c>
      <c r="Y1671">
        <v>0.35278199999999998</v>
      </c>
      <c r="Z1671" s="67">
        <f t="shared" si="133"/>
        <v>0.70099999999999996</v>
      </c>
      <c r="AA1671">
        <f>VLOOKUP($C1671,[1]Disability!$1:$1048576,5,FALSE)</f>
        <v>0</v>
      </c>
      <c r="AB1671" s="67">
        <f t="shared" si="134"/>
        <v>0</v>
      </c>
      <c r="AC1671" t="e">
        <f>VLOOKUP($A1671,#REF!,9,FALSE)</f>
        <v>#REF!</v>
      </c>
    </row>
    <row r="1672" spans="1:29">
      <c r="A1672">
        <v>54865</v>
      </c>
      <c r="B1672">
        <v>1671</v>
      </c>
      <c r="C1672">
        <v>302600</v>
      </c>
      <c r="D1672" t="s">
        <v>4235</v>
      </c>
      <c r="E1672" t="s">
        <v>4236</v>
      </c>
      <c r="G1672" t="e">
        <f>VLOOKUP($H1672,[1]BRT!$1:$1048576,1,0)</f>
        <v>#N/A</v>
      </c>
      <c r="H1672" t="s">
        <v>5524</v>
      </c>
      <c r="I1672">
        <v>37.883114999999997</v>
      </c>
      <c r="J1672">
        <v>-122.261606</v>
      </c>
      <c r="K1672">
        <v>661</v>
      </c>
      <c r="L1672">
        <v>60</v>
      </c>
      <c r="M1672">
        <v>1</v>
      </c>
      <c r="N1672">
        <v>0</v>
      </c>
      <c r="O1672">
        <v>3</v>
      </c>
      <c r="P1672">
        <v>3</v>
      </c>
      <c r="Q1672" t="e">
        <f>VLOOKUP($A1672,'[1]SheltersALL_2.17.22'!$1:$1048576,6,0)</f>
        <v>#N/A</v>
      </c>
      <c r="R1672" t="str">
        <f>VLOOKUP($A1672, [1]FA21_Ridership!$1:$1048576,11, 0)</f>
        <v>BERKELEY</v>
      </c>
      <c r="S1672" t="str">
        <f>VLOOKUP($A1672, [1]FA21_Ridership!$1:$1048576,12, 0)</f>
        <v>ALAMEDA</v>
      </c>
      <c r="T1672">
        <f>VLOOKUP($A1672, [1]FA21_Ridership!$1:$1048576,13, 0)</f>
        <v>1</v>
      </c>
      <c r="U1672">
        <f t="shared" si="131"/>
        <v>180</v>
      </c>
      <c r="V1672" s="67">
        <f t="shared" si="130"/>
        <v>0.36799999999999999</v>
      </c>
      <c r="W1672">
        <v>0.20411699999999999</v>
      </c>
      <c r="X1672" s="67">
        <f t="shared" si="132"/>
        <v>1.9E-2</v>
      </c>
      <c r="Y1672">
        <v>1.3722E-2</v>
      </c>
      <c r="Z1672" s="67">
        <f t="shared" si="133"/>
        <v>1.4999999999999999E-2</v>
      </c>
      <c r="AA1672">
        <f>VLOOKUP($C1672,[1]Disability!$1:$1048576,5,FALSE)</f>
        <v>0</v>
      </c>
      <c r="AB1672" s="67">
        <f t="shared" si="134"/>
        <v>0</v>
      </c>
      <c r="AC1672" t="e">
        <f>VLOOKUP($A1672,#REF!,9,FALSE)</f>
        <v>#REF!</v>
      </c>
    </row>
    <row r="1673" spans="1:29">
      <c r="A1673">
        <v>54496</v>
      </c>
      <c r="B1673">
        <v>1672</v>
      </c>
      <c r="C1673">
        <v>1301040</v>
      </c>
      <c r="D1673" t="s">
        <v>4235</v>
      </c>
      <c r="E1673" t="s">
        <v>4236</v>
      </c>
      <c r="G1673" t="e">
        <f>VLOOKUP($H1673,[1]BRT!$1:$1048576,1,0)</f>
        <v>#N/A</v>
      </c>
      <c r="H1673" t="s">
        <v>4353</v>
      </c>
      <c r="I1673">
        <v>37.913904000000002</v>
      </c>
      <c r="J1673">
        <v>-122.322761</v>
      </c>
      <c r="K1673">
        <v>838</v>
      </c>
      <c r="L1673">
        <v>60</v>
      </c>
      <c r="M1673">
        <v>1</v>
      </c>
      <c r="N1673">
        <v>0</v>
      </c>
      <c r="O1673">
        <v>3</v>
      </c>
      <c r="P1673">
        <v>3</v>
      </c>
      <c r="Q1673" t="e">
        <f>VLOOKUP($A1673,'[1]SheltersALL_2.17.22'!$1:$1048576,6,0)</f>
        <v>#N/A</v>
      </c>
      <c r="R1673" t="str">
        <f>VLOOKUP($A1673, [1]FA21_Ridership!$1:$1048576,11, 0)</f>
        <v>RICHMOND</v>
      </c>
      <c r="S1673" t="str">
        <f>VLOOKUP($A1673, [1]FA21_Ridership!$1:$1048576,12, 0)</f>
        <v>CONTRA COSTA</v>
      </c>
      <c r="T1673">
        <f>VLOOKUP($A1673, [1]FA21_Ridership!$1:$1048576,13, 0)</f>
        <v>1</v>
      </c>
      <c r="U1673">
        <f t="shared" si="131"/>
        <v>180</v>
      </c>
      <c r="V1673" s="67">
        <f t="shared" si="130"/>
        <v>0.36799999999999999</v>
      </c>
      <c r="W1673">
        <v>0.92701699999999998</v>
      </c>
      <c r="X1673" s="67">
        <f t="shared" si="132"/>
        <v>0.82599999999999996</v>
      </c>
      <c r="Y1673">
        <v>0.55774999999999997</v>
      </c>
      <c r="Z1673" s="67">
        <f t="shared" si="133"/>
        <v>0.9</v>
      </c>
      <c r="AA1673">
        <f>VLOOKUP($C1673,[1]Disability!$1:$1048576,5,FALSE)</f>
        <v>0</v>
      </c>
      <c r="AB1673" s="67">
        <f t="shared" si="134"/>
        <v>0</v>
      </c>
      <c r="AC1673" t="e">
        <f>VLOOKUP($A1673,#REF!,9,FALSE)</f>
        <v>#REF!</v>
      </c>
    </row>
    <row r="1674" spans="1:29">
      <c r="A1674">
        <v>56587</v>
      </c>
      <c r="B1674">
        <v>1673</v>
      </c>
      <c r="C1674">
        <v>302550</v>
      </c>
      <c r="D1674" t="s">
        <v>4235</v>
      </c>
      <c r="E1674" t="s">
        <v>4236</v>
      </c>
      <c r="G1674" t="e">
        <f>VLOOKUP($H1674,[1]BRT!$1:$1048576,1,0)</f>
        <v>#N/A</v>
      </c>
      <c r="H1674" t="s">
        <v>5425</v>
      </c>
      <c r="I1674">
        <v>37.893962999999999</v>
      </c>
      <c r="J1674">
        <v>-122.263767</v>
      </c>
      <c r="K1674">
        <v>662</v>
      </c>
      <c r="L1674">
        <v>60</v>
      </c>
      <c r="M1674">
        <v>1</v>
      </c>
      <c r="N1674">
        <v>0</v>
      </c>
      <c r="O1674">
        <v>3</v>
      </c>
      <c r="P1674">
        <v>3</v>
      </c>
      <c r="Q1674" t="e">
        <f>VLOOKUP($A1674,'[1]SheltersALL_2.17.22'!$1:$1048576,6,0)</f>
        <v>#N/A</v>
      </c>
      <c r="R1674" t="str">
        <f>VLOOKUP($A1674, [1]FA21_Ridership!$1:$1048576,11, 0)</f>
        <v>BERKELEY</v>
      </c>
      <c r="S1674" t="str">
        <f>VLOOKUP($A1674, [1]FA21_Ridership!$1:$1048576,12, 0)</f>
        <v>ALAMEDA</v>
      </c>
      <c r="T1674">
        <f>VLOOKUP($A1674, [1]FA21_Ridership!$1:$1048576,13, 0)</f>
        <v>1</v>
      </c>
      <c r="U1674">
        <f t="shared" si="131"/>
        <v>180</v>
      </c>
      <c r="V1674" s="67">
        <f t="shared" si="130"/>
        <v>0.36799999999999999</v>
      </c>
      <c r="W1674">
        <v>0.23630899999999999</v>
      </c>
      <c r="X1674" s="67">
        <f t="shared" si="132"/>
        <v>3.2000000000000001E-2</v>
      </c>
      <c r="Y1674">
        <v>0.17704400000000001</v>
      </c>
      <c r="Z1674" s="67">
        <f t="shared" si="133"/>
        <v>0.43</v>
      </c>
      <c r="AA1674">
        <f>VLOOKUP($C1674,[1]Disability!$1:$1048576,5,FALSE)</f>
        <v>0</v>
      </c>
      <c r="AB1674" s="67">
        <f t="shared" si="134"/>
        <v>0</v>
      </c>
      <c r="AC1674" t="e">
        <f>VLOOKUP($A1674,#REF!,9,FALSE)</f>
        <v>#REF!</v>
      </c>
    </row>
    <row r="1675" spans="1:29">
      <c r="A1675">
        <v>55741</v>
      </c>
      <c r="B1675">
        <v>1674</v>
      </c>
      <c r="C1675">
        <v>1301770</v>
      </c>
      <c r="D1675" t="s">
        <v>4235</v>
      </c>
      <c r="E1675" t="s">
        <v>4236</v>
      </c>
      <c r="G1675" t="e">
        <f>VLOOKUP($H1675,[1]BRT!$1:$1048576,1,0)</f>
        <v>#N/A</v>
      </c>
      <c r="H1675" t="s">
        <v>5525</v>
      </c>
      <c r="I1675">
        <v>37.940173000000001</v>
      </c>
      <c r="J1675">
        <v>-122.360066</v>
      </c>
      <c r="K1675">
        <v>840</v>
      </c>
      <c r="L1675">
        <v>60</v>
      </c>
      <c r="M1675">
        <v>1</v>
      </c>
      <c r="N1675">
        <v>0</v>
      </c>
      <c r="O1675">
        <v>3</v>
      </c>
      <c r="P1675">
        <v>3</v>
      </c>
      <c r="Q1675" t="e">
        <f>VLOOKUP($A1675,'[1]SheltersALL_2.17.22'!$1:$1048576,6,0)</f>
        <v>#N/A</v>
      </c>
      <c r="R1675" t="str">
        <f>VLOOKUP($A1675, [1]FA21_Ridership!$1:$1048576,11, 0)</f>
        <v>RICHMOND</v>
      </c>
      <c r="S1675" t="str">
        <f>VLOOKUP($A1675, [1]FA21_Ridership!$1:$1048576,12, 0)</f>
        <v>CONTRA COSTA</v>
      </c>
      <c r="T1675">
        <f>VLOOKUP($A1675, [1]FA21_Ridership!$1:$1048576,13, 0)</f>
        <v>1</v>
      </c>
      <c r="U1675">
        <f t="shared" si="131"/>
        <v>180</v>
      </c>
      <c r="V1675" s="67">
        <f t="shared" si="130"/>
        <v>0.36799999999999999</v>
      </c>
      <c r="W1675">
        <v>1</v>
      </c>
      <c r="X1675" s="67">
        <f t="shared" si="132"/>
        <v>0.98899999999999999</v>
      </c>
      <c r="Y1675">
        <v>0.42618699999999998</v>
      </c>
      <c r="Z1675" s="67">
        <f t="shared" si="133"/>
        <v>0.78900000000000003</v>
      </c>
      <c r="AA1675">
        <f>VLOOKUP($C1675,[1]Disability!$1:$1048576,5,FALSE)</f>
        <v>4</v>
      </c>
      <c r="AB1675" s="67">
        <f t="shared" si="134"/>
        <v>0.97699999999999998</v>
      </c>
      <c r="AC1675" t="e">
        <f>VLOOKUP($A1675,#REF!,9,FALSE)</f>
        <v>#REF!</v>
      </c>
    </row>
    <row r="1676" spans="1:29">
      <c r="A1676">
        <v>58689</v>
      </c>
      <c r="B1676">
        <v>1675</v>
      </c>
      <c r="C1676">
        <v>302900</v>
      </c>
      <c r="D1676" t="s">
        <v>4235</v>
      </c>
      <c r="E1676" t="s">
        <v>4236</v>
      </c>
      <c r="G1676" t="e">
        <f>VLOOKUP($H1676,[1]BRT!$1:$1048576,1,0)</f>
        <v>#N/A</v>
      </c>
      <c r="H1676" t="s">
        <v>5526</v>
      </c>
      <c r="I1676">
        <v>37.896729000000001</v>
      </c>
      <c r="J1676">
        <v>-122.26120899999999</v>
      </c>
      <c r="K1676">
        <v>662</v>
      </c>
      <c r="L1676">
        <v>60</v>
      </c>
      <c r="M1676">
        <v>1</v>
      </c>
      <c r="N1676">
        <v>0</v>
      </c>
      <c r="O1676">
        <v>3</v>
      </c>
      <c r="P1676">
        <v>3</v>
      </c>
      <c r="Q1676" t="e">
        <f>VLOOKUP($A1676,'[1]SheltersALL_2.17.22'!$1:$1048576,6,0)</f>
        <v>#N/A</v>
      </c>
      <c r="R1676" t="str">
        <f>VLOOKUP($A1676, [1]FA21_Ridership!$1:$1048576,11, 0)</f>
        <v>BERKELEY</v>
      </c>
      <c r="S1676" t="str">
        <f>VLOOKUP($A1676, [1]FA21_Ridership!$1:$1048576,12, 0)</f>
        <v>ALAMEDA</v>
      </c>
      <c r="T1676">
        <f>VLOOKUP($A1676, [1]FA21_Ridership!$1:$1048576,13, 0)</f>
        <v>1</v>
      </c>
      <c r="U1676">
        <f t="shared" si="131"/>
        <v>180</v>
      </c>
      <c r="V1676" s="67">
        <f t="shared" si="130"/>
        <v>0.36799999999999999</v>
      </c>
      <c r="W1676">
        <v>0.224268</v>
      </c>
      <c r="X1676" s="67">
        <f t="shared" si="132"/>
        <v>2.5000000000000001E-2</v>
      </c>
      <c r="Y1676">
        <v>5.6701000000000001E-2</v>
      </c>
      <c r="Z1676" s="67">
        <f t="shared" si="133"/>
        <v>0.106</v>
      </c>
      <c r="AA1676">
        <f>VLOOKUP($C1676,[1]Disability!$1:$1048576,5,FALSE)</f>
        <v>0</v>
      </c>
      <c r="AB1676" s="67">
        <f t="shared" si="134"/>
        <v>0</v>
      </c>
      <c r="AC1676" t="e">
        <f>VLOOKUP($A1676,#REF!,9,FALSE)</f>
        <v>#REF!</v>
      </c>
    </row>
    <row r="1677" spans="1:29">
      <c r="A1677">
        <v>54014</v>
      </c>
      <c r="B1677">
        <v>1676</v>
      </c>
      <c r="C1677">
        <v>302940</v>
      </c>
      <c r="D1677" t="s">
        <v>4235</v>
      </c>
      <c r="E1677" t="s">
        <v>4236</v>
      </c>
      <c r="G1677" t="e">
        <f>VLOOKUP($H1677,[1]BRT!$1:$1048576,1,0)</f>
        <v>#N/A</v>
      </c>
      <c r="H1677" t="s">
        <v>4301</v>
      </c>
      <c r="I1677">
        <v>37.899189</v>
      </c>
      <c r="J1677">
        <v>-122.26509900000001</v>
      </c>
      <c r="K1677">
        <v>662</v>
      </c>
      <c r="L1677">
        <v>60</v>
      </c>
      <c r="M1677">
        <v>1</v>
      </c>
      <c r="N1677">
        <v>0</v>
      </c>
      <c r="O1677">
        <v>3</v>
      </c>
      <c r="P1677">
        <v>3</v>
      </c>
      <c r="Q1677" t="e">
        <f>VLOOKUP($A1677,'[1]SheltersALL_2.17.22'!$1:$1048576,6,0)</f>
        <v>#N/A</v>
      </c>
      <c r="R1677" t="str">
        <f>VLOOKUP($A1677, [1]FA21_Ridership!$1:$1048576,11, 0)</f>
        <v>BERKELEY</v>
      </c>
      <c r="S1677" t="str">
        <f>VLOOKUP($A1677, [1]FA21_Ridership!$1:$1048576,12, 0)</f>
        <v>ALAMEDA</v>
      </c>
      <c r="T1677">
        <f>VLOOKUP($A1677, [1]FA21_Ridership!$1:$1048576,13, 0)</f>
        <v>1</v>
      </c>
      <c r="U1677">
        <f t="shared" si="131"/>
        <v>180</v>
      </c>
      <c r="V1677" s="67">
        <f t="shared" si="130"/>
        <v>0.36799999999999999</v>
      </c>
      <c r="W1677">
        <v>0.187692</v>
      </c>
      <c r="X1677" s="67">
        <f t="shared" si="132"/>
        <v>1.0999999999999999E-2</v>
      </c>
      <c r="Y1677">
        <v>1.7691999999999999E-2</v>
      </c>
      <c r="Z1677" s="67">
        <f t="shared" si="133"/>
        <v>2.1000000000000001E-2</v>
      </c>
      <c r="AA1677">
        <f>VLOOKUP($C1677,[1]Disability!$1:$1048576,5,FALSE)</f>
        <v>0</v>
      </c>
      <c r="AB1677" s="67">
        <f t="shared" si="134"/>
        <v>0</v>
      </c>
      <c r="AC1677" t="e">
        <f>VLOOKUP($A1677,#REF!,9,FALSE)</f>
        <v>#REF!</v>
      </c>
    </row>
    <row r="1678" spans="1:29">
      <c r="A1678">
        <v>57850</v>
      </c>
      <c r="B1678">
        <v>1677</v>
      </c>
      <c r="C1678">
        <v>704210</v>
      </c>
      <c r="D1678" t="s">
        <v>4235</v>
      </c>
      <c r="E1678" t="s">
        <v>4236</v>
      </c>
      <c r="G1678" t="e">
        <f>VLOOKUP($H1678,[1]BRT!$1:$1048576,1,0)</f>
        <v>#N/A</v>
      </c>
      <c r="H1678" t="s">
        <v>5092</v>
      </c>
      <c r="I1678">
        <v>37.577838</v>
      </c>
      <c r="J1678">
        <v>-121.98273</v>
      </c>
      <c r="K1678">
        <v>720</v>
      </c>
      <c r="L1678">
        <v>60</v>
      </c>
      <c r="M1678">
        <v>1</v>
      </c>
      <c r="N1678">
        <v>0</v>
      </c>
      <c r="O1678">
        <v>3</v>
      </c>
      <c r="P1678">
        <v>3</v>
      </c>
      <c r="Q1678" t="e">
        <f>VLOOKUP($A1678,'[1]SheltersALL_2.17.22'!$1:$1048576,6,0)</f>
        <v>#N/A</v>
      </c>
      <c r="R1678" t="str">
        <f>VLOOKUP($A1678, [1]FA21_Ridership!$1:$1048576,11, 0)</f>
        <v>FREMONT</v>
      </c>
      <c r="S1678" t="str">
        <f>VLOOKUP($A1678, [1]FA21_Ridership!$1:$1048576,12, 0)</f>
        <v>ALAMEDA</v>
      </c>
      <c r="T1678">
        <f>VLOOKUP($A1678, [1]FA21_Ridership!$1:$1048576,13, 0)</f>
        <v>5</v>
      </c>
      <c r="U1678">
        <f t="shared" si="131"/>
        <v>180</v>
      </c>
      <c r="V1678" s="67">
        <f t="shared" si="130"/>
        <v>0.36799999999999999</v>
      </c>
      <c r="W1678">
        <v>0.52717199999999997</v>
      </c>
      <c r="X1678" s="67">
        <f t="shared" si="132"/>
        <v>0.216</v>
      </c>
      <c r="Y1678">
        <v>0.10176499999999999</v>
      </c>
      <c r="Z1678" s="67">
        <f t="shared" si="133"/>
        <v>0.251</v>
      </c>
      <c r="AA1678">
        <f>VLOOKUP($C1678,[1]Disability!$1:$1048576,5,FALSE)</f>
        <v>0</v>
      </c>
      <c r="AB1678" s="67">
        <f t="shared" si="134"/>
        <v>0</v>
      </c>
      <c r="AC1678" t="e">
        <f>VLOOKUP($A1678,#REF!,9,FALSE)</f>
        <v>#REF!</v>
      </c>
    </row>
    <row r="1679" spans="1:29">
      <c r="A1679">
        <v>57568</v>
      </c>
      <c r="B1679">
        <v>1678</v>
      </c>
      <c r="C1679">
        <v>700840</v>
      </c>
      <c r="D1679" t="s">
        <v>4235</v>
      </c>
      <c r="E1679" t="s">
        <v>4236</v>
      </c>
      <c r="G1679" t="e">
        <f>VLOOKUP($H1679,[1]BRT!$1:$1048576,1,0)</f>
        <v>#N/A</v>
      </c>
      <c r="H1679" t="s">
        <v>5527</v>
      </c>
      <c r="I1679">
        <v>37.530047000000003</v>
      </c>
      <c r="J1679">
        <v>-121.921989</v>
      </c>
      <c r="K1679">
        <v>991</v>
      </c>
      <c r="L1679">
        <v>30</v>
      </c>
      <c r="M1679">
        <v>2</v>
      </c>
      <c r="N1679">
        <v>0</v>
      </c>
      <c r="O1679">
        <v>6</v>
      </c>
      <c r="P1679">
        <v>6</v>
      </c>
      <c r="Q1679" t="e">
        <f>VLOOKUP($A1679,'[1]SheltersALL_2.17.22'!$1:$1048576,6,0)</f>
        <v>#N/A</v>
      </c>
      <c r="R1679" t="str">
        <f>VLOOKUP($A1679, [1]FA21_Ridership!$1:$1048576,11, 0)</f>
        <v>FREMONT</v>
      </c>
      <c r="S1679" t="str">
        <f>VLOOKUP($A1679, [1]FA21_Ridership!$1:$1048576,12, 0)</f>
        <v>ALAMEDA</v>
      </c>
      <c r="T1679">
        <f>VLOOKUP($A1679, [1]FA21_Ridership!$1:$1048576,13, 0)</f>
        <v>5</v>
      </c>
      <c r="U1679">
        <f t="shared" si="131"/>
        <v>180</v>
      </c>
      <c r="V1679" s="67">
        <f t="shared" si="130"/>
        <v>0.36799999999999999</v>
      </c>
      <c r="W1679">
        <v>0.82852599999999998</v>
      </c>
      <c r="X1679" s="67">
        <f t="shared" si="132"/>
        <v>0.625</v>
      </c>
      <c r="Y1679">
        <v>2.2436000000000001E-2</v>
      </c>
      <c r="Z1679" s="67">
        <f t="shared" si="133"/>
        <v>2.7E-2</v>
      </c>
      <c r="AA1679">
        <f>VLOOKUP($C1679,[1]Disability!$1:$1048576,5,FALSE)</f>
        <v>0</v>
      </c>
      <c r="AB1679" s="67">
        <f t="shared" si="134"/>
        <v>0</v>
      </c>
      <c r="AC1679" t="e">
        <f>VLOOKUP($A1679,#REF!,9,FALSE)</f>
        <v>#REF!</v>
      </c>
    </row>
    <row r="1680" spans="1:29">
      <c r="A1680">
        <v>50654</v>
      </c>
      <c r="B1680">
        <v>1679</v>
      </c>
      <c r="C1680">
        <v>600840</v>
      </c>
      <c r="D1680" t="s">
        <v>4235</v>
      </c>
      <c r="E1680" t="s">
        <v>4236</v>
      </c>
      <c r="G1680" t="e">
        <f>VLOOKUP($H1680,[1]BRT!$1:$1048576,1,0)</f>
        <v>#N/A</v>
      </c>
      <c r="H1680" t="s">
        <v>5528</v>
      </c>
      <c r="I1680">
        <v>37.845059999999997</v>
      </c>
      <c r="J1680">
        <v>-122.290887</v>
      </c>
      <c r="K1680">
        <v>954</v>
      </c>
      <c r="L1680">
        <v>30</v>
      </c>
      <c r="M1680">
        <v>2</v>
      </c>
      <c r="N1680">
        <v>0</v>
      </c>
      <c r="O1680">
        <v>6</v>
      </c>
      <c r="P1680">
        <v>6</v>
      </c>
      <c r="Q1680" t="e">
        <f>VLOOKUP($A1680,'[1]SheltersALL_2.17.22'!$1:$1048576,6,0)</f>
        <v>#N/A</v>
      </c>
      <c r="R1680" t="str">
        <f>VLOOKUP($A1680, [1]FA21_Ridership!$1:$1048576,11, 0)</f>
        <v>EMERYVILLE</v>
      </c>
      <c r="S1680" t="str">
        <f>VLOOKUP($A1680, [1]FA21_Ridership!$1:$1048576,12, 0)</f>
        <v>ALAMEDA</v>
      </c>
      <c r="T1680">
        <f>VLOOKUP($A1680, [1]FA21_Ridership!$1:$1048576,13, 0)</f>
        <v>2</v>
      </c>
      <c r="U1680">
        <f t="shared" si="131"/>
        <v>180</v>
      </c>
      <c r="V1680" s="67">
        <f t="shared" si="130"/>
        <v>0.36799999999999999</v>
      </c>
      <c r="W1680">
        <v>0.50878699999999999</v>
      </c>
      <c r="X1680" s="67">
        <f t="shared" si="132"/>
        <v>0.20499999999999999</v>
      </c>
      <c r="Y1680">
        <v>8.2600999999999994E-2</v>
      </c>
      <c r="Z1680" s="67">
        <f t="shared" si="133"/>
        <v>0.17799999999999999</v>
      </c>
      <c r="AA1680">
        <f>VLOOKUP($C1680,[1]Disability!$1:$1048576,5,FALSE)</f>
        <v>0</v>
      </c>
      <c r="AB1680" s="67">
        <f t="shared" si="134"/>
        <v>0</v>
      </c>
      <c r="AC1680" t="e">
        <f>VLOOKUP($A1680,#REF!,9,FALSE)</f>
        <v>#REF!</v>
      </c>
    </row>
    <row r="1681" spans="1:29">
      <c r="A1681">
        <v>54034</v>
      </c>
      <c r="B1681">
        <v>1680</v>
      </c>
      <c r="C1681">
        <v>2300020</v>
      </c>
      <c r="D1681" t="s">
        <v>4235</v>
      </c>
      <c r="E1681" t="s">
        <v>4236</v>
      </c>
      <c r="G1681" t="e">
        <f>VLOOKUP($H1681,[1]BRT!$1:$1048576,1,0)</f>
        <v>#N/A</v>
      </c>
      <c r="H1681" t="s">
        <v>5529</v>
      </c>
      <c r="I1681">
        <v>37.444384999999997</v>
      </c>
      <c r="J1681">
        <v>-121.90654499999999</v>
      </c>
      <c r="K1681">
        <v>864</v>
      </c>
      <c r="L1681">
        <v>30.2</v>
      </c>
      <c r="M1681">
        <v>1.986754967</v>
      </c>
      <c r="N1681">
        <v>3</v>
      </c>
      <c r="O1681">
        <v>3</v>
      </c>
      <c r="P1681">
        <v>6</v>
      </c>
      <c r="Q1681" t="e">
        <f>VLOOKUP($A1681,'[1]SheltersALL_2.17.22'!$1:$1048576,6,0)</f>
        <v>#N/A</v>
      </c>
      <c r="R1681" t="str">
        <f>VLOOKUP($A1681, [1]FA21_Ridership!$1:$1048576,11, 0)</f>
        <v>MILPITAS</v>
      </c>
      <c r="S1681" t="str">
        <f>VLOOKUP($A1681, [1]FA21_Ridership!$1:$1048576,12, 0)</f>
        <v>SANTA CLARA</v>
      </c>
      <c r="T1681">
        <f>VLOOKUP($A1681, [1]FA21_Ridership!$1:$1048576,13, 0)</f>
        <v>9</v>
      </c>
      <c r="U1681">
        <f t="shared" si="131"/>
        <v>181.2</v>
      </c>
      <c r="V1681" s="67">
        <f t="shared" si="130"/>
        <v>0.40300000000000002</v>
      </c>
      <c r="W1681">
        <v>0.83644600000000002</v>
      </c>
      <c r="X1681" s="67">
        <f t="shared" si="132"/>
        <v>0.63700000000000001</v>
      </c>
      <c r="Y1681">
        <v>0.155477</v>
      </c>
      <c r="Z1681" s="67">
        <f t="shared" si="133"/>
        <v>0.373</v>
      </c>
      <c r="AA1681">
        <f>VLOOKUP($C1681,[1]Disability!$1:$1048576,5,FALSE)</f>
        <v>0</v>
      </c>
      <c r="AB1681" s="67">
        <f t="shared" si="134"/>
        <v>0</v>
      </c>
      <c r="AC1681" t="e">
        <f>VLOOKUP($A1681,#REF!,9,FALSE)</f>
        <v>#REF!</v>
      </c>
    </row>
    <row r="1682" spans="1:29">
      <c r="A1682">
        <v>54848</v>
      </c>
      <c r="B1682">
        <v>1681</v>
      </c>
      <c r="C1682">
        <v>1301380</v>
      </c>
      <c r="D1682" t="s">
        <v>4235</v>
      </c>
      <c r="E1682" t="s">
        <v>4236</v>
      </c>
      <c r="G1682" t="e">
        <f>VLOOKUP($H1682,[1]BRT!$1:$1048576,1,0)</f>
        <v>#N/A</v>
      </c>
      <c r="H1682" t="s">
        <v>5491</v>
      </c>
      <c r="I1682">
        <v>37.925103</v>
      </c>
      <c r="J1682">
        <v>-122.35549899999999</v>
      </c>
      <c r="K1682">
        <v>780</v>
      </c>
      <c r="L1682">
        <v>30.2</v>
      </c>
      <c r="M1682">
        <v>1.986754967</v>
      </c>
      <c r="N1682">
        <v>3</v>
      </c>
      <c r="O1682">
        <v>3</v>
      </c>
      <c r="P1682">
        <v>6</v>
      </c>
      <c r="Q1682" t="e">
        <f>VLOOKUP($A1682,'[1]SheltersALL_2.17.22'!$1:$1048576,6,0)</f>
        <v>#N/A</v>
      </c>
      <c r="R1682" t="str">
        <f>VLOOKUP($A1682, [1]FA21_Ridership!$1:$1048576,11, 0)</f>
        <v>RICHMOND</v>
      </c>
      <c r="S1682" t="str">
        <f>VLOOKUP($A1682, [1]FA21_Ridership!$1:$1048576,12, 0)</f>
        <v>CONTRA COSTA</v>
      </c>
      <c r="T1682">
        <f>VLOOKUP($A1682, [1]FA21_Ridership!$1:$1048576,13, 0)</f>
        <v>1</v>
      </c>
      <c r="U1682">
        <f t="shared" si="131"/>
        <v>181.2</v>
      </c>
      <c r="V1682" s="67">
        <f t="shared" si="130"/>
        <v>0.40300000000000002</v>
      </c>
      <c r="W1682">
        <v>0.77786699999999998</v>
      </c>
      <c r="X1682" s="67">
        <f t="shared" si="132"/>
        <v>0.53900000000000003</v>
      </c>
      <c r="Y1682">
        <v>0.17241400000000001</v>
      </c>
      <c r="Z1682" s="67">
        <f t="shared" si="133"/>
        <v>0.41399999999999998</v>
      </c>
      <c r="AA1682">
        <f>VLOOKUP($C1682,[1]Disability!$1:$1048576,5,FALSE)</f>
        <v>1</v>
      </c>
      <c r="AB1682" s="67">
        <f t="shared" si="134"/>
        <v>0.72499999999999998</v>
      </c>
      <c r="AC1682" t="e">
        <f>VLOOKUP($A1682,#REF!,9,FALSE)</f>
        <v>#REF!</v>
      </c>
    </row>
    <row r="1683" spans="1:29">
      <c r="A1683">
        <v>52628</v>
      </c>
      <c r="B1683">
        <v>1682</v>
      </c>
      <c r="C1683">
        <v>9906810</v>
      </c>
      <c r="D1683" t="s">
        <v>4235</v>
      </c>
      <c r="E1683" t="s">
        <v>4236</v>
      </c>
      <c r="G1683" t="e">
        <f>VLOOKUP($H1683,[1]BRT!$1:$1048576,1,0)</f>
        <v>#N/A</v>
      </c>
      <c r="H1683" t="s">
        <v>5530</v>
      </c>
      <c r="I1683">
        <v>37.431843999999998</v>
      </c>
      <c r="J1683">
        <v>-121.89957099999999</v>
      </c>
      <c r="K1683">
        <v>864</v>
      </c>
      <c r="L1683">
        <v>30.2</v>
      </c>
      <c r="M1683">
        <v>1.986754967</v>
      </c>
      <c r="N1683">
        <v>2</v>
      </c>
      <c r="O1683">
        <v>4</v>
      </c>
      <c r="P1683">
        <v>6</v>
      </c>
      <c r="Q1683" t="e">
        <f>VLOOKUP($A1683,'[1]SheltersALL_2.17.22'!$1:$1048576,6,0)</f>
        <v>#N/A</v>
      </c>
      <c r="R1683" t="str">
        <f>VLOOKUP($A1683, [1]FA21_Ridership!$1:$1048576,11, 0)</f>
        <v>MILPITAS</v>
      </c>
      <c r="S1683" t="str">
        <f>VLOOKUP($A1683, [1]FA21_Ridership!$1:$1048576,12, 0)</f>
        <v>SANTA CLARA</v>
      </c>
      <c r="T1683">
        <f>VLOOKUP($A1683, [1]FA21_Ridership!$1:$1048576,13, 0)</f>
        <v>9</v>
      </c>
      <c r="U1683">
        <f t="shared" si="131"/>
        <v>181.2</v>
      </c>
      <c r="V1683" s="67">
        <f t="shared" si="130"/>
        <v>0.40300000000000002</v>
      </c>
      <c r="W1683">
        <v>0.93840699999999999</v>
      </c>
      <c r="X1683" s="67">
        <f t="shared" si="132"/>
        <v>0.85799999999999998</v>
      </c>
      <c r="Y1683">
        <v>0.149865</v>
      </c>
      <c r="Z1683" s="67">
        <f t="shared" si="133"/>
        <v>0.35499999999999998</v>
      </c>
      <c r="AA1683">
        <f>VLOOKUP($C1683,[1]Disability!$1:$1048576,5,FALSE)</f>
        <v>0</v>
      </c>
      <c r="AB1683" s="67">
        <f t="shared" si="134"/>
        <v>0</v>
      </c>
      <c r="AC1683" t="e">
        <f>VLOOKUP($A1683,#REF!,9,FALSE)</f>
        <v>#REF!</v>
      </c>
    </row>
    <row r="1684" spans="1:29">
      <c r="A1684">
        <v>52771</v>
      </c>
      <c r="B1684">
        <v>1683</v>
      </c>
      <c r="C1684">
        <v>9801500</v>
      </c>
      <c r="D1684" t="s">
        <v>4235</v>
      </c>
      <c r="E1684" t="s">
        <v>4236</v>
      </c>
      <c r="G1684" t="e">
        <f>VLOOKUP($H1684,[1]BRT!$1:$1048576,1,0)</f>
        <v>#N/A</v>
      </c>
      <c r="H1684" t="s">
        <v>5205</v>
      </c>
      <c r="I1684">
        <v>37.685082999999999</v>
      </c>
      <c r="J1684">
        <v>-122.088627</v>
      </c>
      <c r="K1684">
        <v>960</v>
      </c>
      <c r="L1684">
        <v>60.5</v>
      </c>
      <c r="M1684">
        <v>0.99173553699999994</v>
      </c>
      <c r="N1684">
        <v>3</v>
      </c>
      <c r="O1684">
        <v>0</v>
      </c>
      <c r="P1684">
        <v>3</v>
      </c>
      <c r="Q1684" t="e">
        <f>VLOOKUP($A1684,'[1]SheltersALL_2.17.22'!$1:$1048576,6,0)</f>
        <v>#N/A</v>
      </c>
      <c r="R1684" t="str">
        <f>VLOOKUP($A1684, [1]FA21_Ridership!$1:$1048576,11, 0)</f>
        <v>COUNTY-ALAMEDA</v>
      </c>
      <c r="S1684" t="str">
        <f>VLOOKUP($A1684, [1]FA21_Ridership!$1:$1048576,12, 0)</f>
        <v>ALAMEDA</v>
      </c>
      <c r="T1684">
        <f>VLOOKUP($A1684, [1]FA21_Ridership!$1:$1048576,13, 0)</f>
        <v>4</v>
      </c>
      <c r="U1684">
        <f t="shared" si="131"/>
        <v>181.5</v>
      </c>
      <c r="V1684" s="67">
        <f t="shared" si="130"/>
        <v>0.40400000000000003</v>
      </c>
      <c r="W1684">
        <v>0.42628500000000003</v>
      </c>
      <c r="X1684" s="67">
        <f t="shared" si="132"/>
        <v>0.14399999999999999</v>
      </c>
      <c r="Y1684">
        <v>5.6023999999999997E-2</v>
      </c>
      <c r="Z1684" s="67">
        <f t="shared" si="133"/>
        <v>0.10100000000000001</v>
      </c>
      <c r="AA1684">
        <f>VLOOKUP($C1684,[1]Disability!$1:$1048576,5,FALSE)</f>
        <v>0</v>
      </c>
      <c r="AB1684" s="67">
        <f t="shared" si="134"/>
        <v>0</v>
      </c>
      <c r="AC1684" t="e">
        <f>VLOOKUP($A1684,#REF!,9,FALSE)</f>
        <v>#REF!</v>
      </c>
    </row>
    <row r="1685" spans="1:29">
      <c r="A1685">
        <v>53392</v>
      </c>
      <c r="B1685">
        <v>1684</v>
      </c>
      <c r="C1685">
        <v>802720</v>
      </c>
      <c r="D1685" t="s">
        <v>4235</v>
      </c>
      <c r="E1685" t="s">
        <v>4236</v>
      </c>
      <c r="G1685" t="e">
        <f>VLOOKUP($H1685,[1]BRT!$1:$1048576,1,0)</f>
        <v>#N/A</v>
      </c>
      <c r="H1685" t="s">
        <v>5531</v>
      </c>
      <c r="I1685">
        <v>37.621031000000002</v>
      </c>
      <c r="J1685">
        <v>-122.055877</v>
      </c>
      <c r="K1685">
        <v>960</v>
      </c>
      <c r="L1685">
        <v>60.5</v>
      </c>
      <c r="M1685">
        <v>0.99173553699999994</v>
      </c>
      <c r="N1685">
        <v>3</v>
      </c>
      <c r="O1685">
        <v>0</v>
      </c>
      <c r="P1685">
        <v>3</v>
      </c>
      <c r="Q1685" t="e">
        <f>VLOOKUP($A1685,'[1]SheltersALL_2.17.22'!$1:$1048576,6,0)</f>
        <v>#N/A</v>
      </c>
      <c r="R1685" t="str">
        <f>VLOOKUP($A1685, [1]FA21_Ridership!$1:$1048576,11, 0)</f>
        <v>HAYWARD</v>
      </c>
      <c r="S1685" t="str">
        <f>VLOOKUP($A1685, [1]FA21_Ridership!$1:$1048576,12, 0)</f>
        <v>ALAMEDA</v>
      </c>
      <c r="T1685">
        <f>VLOOKUP($A1685, [1]FA21_Ridership!$1:$1048576,13, 0)</f>
        <v>4</v>
      </c>
      <c r="U1685">
        <f t="shared" si="131"/>
        <v>181.5</v>
      </c>
      <c r="V1685" s="67">
        <f t="shared" si="130"/>
        <v>0.40400000000000003</v>
      </c>
      <c r="W1685">
        <v>0.75361400000000001</v>
      </c>
      <c r="X1685" s="67">
        <f t="shared" si="132"/>
        <v>0.48</v>
      </c>
      <c r="Y1685">
        <v>0.15021999999999999</v>
      </c>
      <c r="Z1685" s="67">
        <f t="shared" si="133"/>
        <v>0.35899999999999999</v>
      </c>
      <c r="AA1685">
        <f>VLOOKUP($C1685,[1]Disability!$1:$1048576,5,FALSE)</f>
        <v>0</v>
      </c>
      <c r="AB1685" s="67">
        <f t="shared" si="134"/>
        <v>0</v>
      </c>
      <c r="AC1685" t="e">
        <f>VLOOKUP($A1685,#REF!,9,FALSE)</f>
        <v>#REF!</v>
      </c>
    </row>
    <row r="1686" spans="1:29">
      <c r="A1686">
        <v>55351</v>
      </c>
      <c r="B1686">
        <v>1685</v>
      </c>
      <c r="C1686">
        <v>9814250</v>
      </c>
      <c r="D1686" t="s">
        <v>4235</v>
      </c>
      <c r="E1686" t="s">
        <v>4236</v>
      </c>
      <c r="G1686" t="e">
        <f>VLOOKUP($H1686,[1]BRT!$1:$1048576,1,0)</f>
        <v>#N/A</v>
      </c>
      <c r="H1686" t="s">
        <v>5532</v>
      </c>
      <c r="I1686">
        <v>37.671624999999999</v>
      </c>
      <c r="J1686">
        <v>-122.147291</v>
      </c>
      <c r="K1686">
        <v>963</v>
      </c>
      <c r="L1686">
        <v>60.5</v>
      </c>
      <c r="M1686">
        <v>0.99173553699999994</v>
      </c>
      <c r="N1686">
        <v>2</v>
      </c>
      <c r="O1686">
        <v>1</v>
      </c>
      <c r="P1686">
        <v>3</v>
      </c>
      <c r="Q1686" t="e">
        <f>VLOOKUP($A1686,'[1]SheltersALL_2.17.22'!$1:$1048576,6,0)</f>
        <v>#N/A</v>
      </c>
      <c r="R1686" t="str">
        <f>VLOOKUP($A1686, [1]FA21_Ridership!$1:$1048576,11, 0)</f>
        <v>COUNTY-ALAMEDA</v>
      </c>
      <c r="S1686" t="str">
        <f>VLOOKUP($A1686, [1]FA21_Ridership!$1:$1048576,12, 0)</f>
        <v>ALAMEDA</v>
      </c>
      <c r="T1686">
        <f>VLOOKUP($A1686, [1]FA21_Ridership!$1:$1048576,13, 0)</f>
        <v>4</v>
      </c>
      <c r="U1686">
        <f t="shared" si="131"/>
        <v>181.5</v>
      </c>
      <c r="V1686" s="67">
        <f t="shared" si="130"/>
        <v>0.40400000000000003</v>
      </c>
      <c r="W1686">
        <v>0.68032800000000004</v>
      </c>
      <c r="X1686" s="67">
        <f t="shared" si="132"/>
        <v>0.38200000000000001</v>
      </c>
      <c r="Y1686">
        <v>0.22677600000000001</v>
      </c>
      <c r="Z1686" s="67">
        <f t="shared" si="133"/>
        <v>0.51900000000000002</v>
      </c>
      <c r="AA1686">
        <f>VLOOKUP($C1686,[1]Disability!$1:$1048576,5,FALSE)</f>
        <v>0</v>
      </c>
      <c r="AB1686" s="67">
        <f t="shared" si="134"/>
        <v>0</v>
      </c>
      <c r="AC1686" t="e">
        <f>VLOOKUP($A1686,#REF!,9,FALSE)</f>
        <v>#REF!</v>
      </c>
    </row>
    <row r="1687" spans="1:29">
      <c r="A1687">
        <v>53954</v>
      </c>
      <c r="B1687">
        <v>1686</v>
      </c>
      <c r="C1687">
        <v>9814160</v>
      </c>
      <c r="D1687" t="s">
        <v>4235</v>
      </c>
      <c r="E1687" t="s">
        <v>4236</v>
      </c>
      <c r="G1687" t="e">
        <f>VLOOKUP($H1687,[1]BRT!$1:$1048576,1,0)</f>
        <v>#N/A</v>
      </c>
      <c r="H1687" t="s">
        <v>4838</v>
      </c>
      <c r="I1687">
        <v>37.699354</v>
      </c>
      <c r="J1687">
        <v>-122.061342</v>
      </c>
      <c r="K1687">
        <v>961</v>
      </c>
      <c r="L1687">
        <v>60.5</v>
      </c>
      <c r="M1687">
        <v>0.99173553699999994</v>
      </c>
      <c r="N1687">
        <v>2</v>
      </c>
      <c r="O1687">
        <v>1</v>
      </c>
      <c r="P1687">
        <v>3</v>
      </c>
      <c r="Q1687" t="e">
        <f>VLOOKUP($A1687,'[1]SheltersALL_2.17.22'!$1:$1048576,6,0)</f>
        <v>#N/A</v>
      </c>
      <c r="R1687" t="str">
        <f>VLOOKUP($A1687, [1]FA21_Ridership!$1:$1048576,11, 0)</f>
        <v>COUNTY-ALAMEDA</v>
      </c>
      <c r="S1687" t="str">
        <f>VLOOKUP($A1687, [1]FA21_Ridership!$1:$1048576,12, 0)</f>
        <v>ALAMEDA</v>
      </c>
      <c r="T1687">
        <f>VLOOKUP($A1687, [1]FA21_Ridership!$1:$1048576,13, 0)</f>
        <v>4</v>
      </c>
      <c r="U1687">
        <f t="shared" si="131"/>
        <v>181.5</v>
      </c>
      <c r="V1687" s="67">
        <f t="shared" si="130"/>
        <v>0.40400000000000003</v>
      </c>
      <c r="W1687">
        <v>0.41306199999999998</v>
      </c>
      <c r="X1687" s="67">
        <f t="shared" si="132"/>
        <v>0.13400000000000001</v>
      </c>
      <c r="Y1687">
        <v>0.175957</v>
      </c>
      <c r="Z1687" s="67">
        <f t="shared" si="133"/>
        <v>0.42699999999999999</v>
      </c>
      <c r="AA1687">
        <f>VLOOKUP($C1687,[1]Disability!$1:$1048576,5,FALSE)</f>
        <v>0</v>
      </c>
      <c r="AB1687" s="67">
        <f t="shared" si="134"/>
        <v>0</v>
      </c>
      <c r="AC1687" t="e">
        <f>VLOOKUP($A1687,#REF!,9,FALSE)</f>
        <v>#REF!</v>
      </c>
    </row>
    <row r="1688" spans="1:29">
      <c r="A1688">
        <v>54509</v>
      </c>
      <c r="B1688">
        <v>1687</v>
      </c>
      <c r="C1688">
        <v>9803120</v>
      </c>
      <c r="D1688" t="s">
        <v>4235</v>
      </c>
      <c r="E1688" t="s">
        <v>4236</v>
      </c>
      <c r="G1688" t="e">
        <f>VLOOKUP($H1688,[1]BRT!$1:$1048576,1,0)</f>
        <v>#N/A</v>
      </c>
      <c r="H1688" t="s">
        <v>5247</v>
      </c>
      <c r="I1688">
        <v>37.701169999999998</v>
      </c>
      <c r="J1688">
        <v>-122.093315</v>
      </c>
      <c r="K1688">
        <v>960</v>
      </c>
      <c r="L1688">
        <v>60.5</v>
      </c>
      <c r="M1688">
        <v>0.99173553699999994</v>
      </c>
      <c r="N1688">
        <v>2</v>
      </c>
      <c r="O1688">
        <v>1</v>
      </c>
      <c r="P1688">
        <v>3</v>
      </c>
      <c r="Q1688" t="e">
        <f>VLOOKUP($A1688,'[1]SheltersALL_2.17.22'!$1:$1048576,6,0)</f>
        <v>#N/A</v>
      </c>
      <c r="R1688" t="str">
        <f>VLOOKUP($A1688, [1]FA21_Ridership!$1:$1048576,11, 0)</f>
        <v>COUNTY-ALAMEDA</v>
      </c>
      <c r="S1688" t="str">
        <f>VLOOKUP($A1688, [1]FA21_Ridership!$1:$1048576,12, 0)</f>
        <v>ALAMEDA</v>
      </c>
      <c r="T1688">
        <f>VLOOKUP($A1688, [1]FA21_Ridership!$1:$1048576,13, 0)</f>
        <v>4</v>
      </c>
      <c r="U1688">
        <f t="shared" si="131"/>
        <v>181.5</v>
      </c>
      <c r="V1688" s="67">
        <f t="shared" si="130"/>
        <v>0.40400000000000003</v>
      </c>
      <c r="W1688">
        <v>0.49466500000000002</v>
      </c>
      <c r="X1688" s="67">
        <f t="shared" si="132"/>
        <v>0.19</v>
      </c>
      <c r="Y1688">
        <v>0.17457</v>
      </c>
      <c r="Z1688" s="67">
        <f t="shared" si="133"/>
        <v>0.42299999999999999</v>
      </c>
      <c r="AA1688">
        <f>VLOOKUP($C1688,[1]Disability!$1:$1048576,5,FALSE)</f>
        <v>0</v>
      </c>
      <c r="AB1688" s="67">
        <f t="shared" si="134"/>
        <v>0</v>
      </c>
      <c r="AC1688" t="e">
        <f>VLOOKUP($A1688,#REF!,9,FALSE)</f>
        <v>#REF!</v>
      </c>
    </row>
    <row r="1689" spans="1:29">
      <c r="A1689">
        <v>53644</v>
      </c>
      <c r="B1689">
        <v>1688</v>
      </c>
      <c r="C1689">
        <v>800230</v>
      </c>
      <c r="D1689" t="s">
        <v>4235</v>
      </c>
      <c r="E1689" t="s">
        <v>4236</v>
      </c>
      <c r="G1689" t="e">
        <f>VLOOKUP($H1689,[1]BRT!$1:$1048576,1,0)</f>
        <v>#N/A</v>
      </c>
      <c r="H1689" t="s">
        <v>5533</v>
      </c>
      <c r="I1689">
        <v>37.666634000000002</v>
      </c>
      <c r="J1689">
        <v>-122.103222</v>
      </c>
      <c r="K1689">
        <v>960</v>
      </c>
      <c r="L1689">
        <v>60.5</v>
      </c>
      <c r="M1689">
        <v>0.99173553699999994</v>
      </c>
      <c r="N1689">
        <v>1</v>
      </c>
      <c r="O1689">
        <v>2</v>
      </c>
      <c r="P1689">
        <v>3</v>
      </c>
      <c r="Q1689" t="e">
        <f>VLOOKUP($A1689,'[1]SheltersALL_2.17.22'!$1:$1048576,6,0)</f>
        <v>#N/A</v>
      </c>
      <c r="R1689" t="str">
        <f>VLOOKUP($A1689, [1]FA21_Ridership!$1:$1048576,11, 0)</f>
        <v>HAYWARD</v>
      </c>
      <c r="S1689" t="str">
        <f>VLOOKUP($A1689, [1]FA21_Ridership!$1:$1048576,12, 0)</f>
        <v>ALAMEDA</v>
      </c>
      <c r="T1689">
        <f>VLOOKUP($A1689, [1]FA21_Ridership!$1:$1048576,13, 0)</f>
        <v>4</v>
      </c>
      <c r="U1689">
        <f t="shared" si="131"/>
        <v>181.5</v>
      </c>
      <c r="V1689" s="67">
        <f t="shared" si="130"/>
        <v>0.40400000000000003</v>
      </c>
      <c r="W1689">
        <v>0.77745200000000003</v>
      </c>
      <c r="X1689" s="67">
        <f t="shared" si="132"/>
        <v>0.53900000000000003</v>
      </c>
      <c r="Y1689">
        <v>9.2240000000000003E-2</v>
      </c>
      <c r="Z1689" s="67">
        <f t="shared" si="133"/>
        <v>0.221</v>
      </c>
      <c r="AA1689">
        <f>VLOOKUP($C1689,[1]Disability!$1:$1048576,5,FALSE)</f>
        <v>1</v>
      </c>
      <c r="AB1689" s="67">
        <f t="shared" si="134"/>
        <v>0.72499999999999998</v>
      </c>
      <c r="AC1689" t="e">
        <f>VLOOKUP($A1689,#REF!,9,FALSE)</f>
        <v>#REF!</v>
      </c>
    </row>
    <row r="1690" spans="1:29">
      <c r="A1690">
        <v>53116</v>
      </c>
      <c r="B1690">
        <v>1689</v>
      </c>
      <c r="C1690">
        <v>800550</v>
      </c>
      <c r="D1690" t="s">
        <v>4235</v>
      </c>
      <c r="E1690" t="s">
        <v>4236</v>
      </c>
      <c r="G1690" t="e">
        <f>VLOOKUP($H1690,[1]BRT!$1:$1048576,1,0)</f>
        <v>#N/A</v>
      </c>
      <c r="H1690" t="s">
        <v>5534</v>
      </c>
      <c r="I1690">
        <v>37.681567999999999</v>
      </c>
      <c r="J1690">
        <v>-122.06758600000001</v>
      </c>
      <c r="K1690">
        <v>961</v>
      </c>
      <c r="L1690">
        <v>60.5</v>
      </c>
      <c r="M1690">
        <v>0.99173553699999994</v>
      </c>
      <c r="N1690">
        <v>1</v>
      </c>
      <c r="O1690">
        <v>2</v>
      </c>
      <c r="P1690">
        <v>3</v>
      </c>
      <c r="Q1690" t="e">
        <f>VLOOKUP($A1690,'[1]SheltersALL_2.17.22'!$1:$1048576,6,0)</f>
        <v>#N/A</v>
      </c>
      <c r="R1690" t="str">
        <f>VLOOKUP($A1690, [1]FA21_Ridership!$1:$1048576,11, 0)</f>
        <v>HAYWARD</v>
      </c>
      <c r="S1690" t="str">
        <f>VLOOKUP($A1690, [1]FA21_Ridership!$1:$1048576,12, 0)</f>
        <v>ALAMEDA</v>
      </c>
      <c r="T1690">
        <f>VLOOKUP($A1690, [1]FA21_Ridership!$1:$1048576,13, 0)</f>
        <v>4</v>
      </c>
      <c r="U1690">
        <f t="shared" si="131"/>
        <v>181.5</v>
      </c>
      <c r="V1690" s="67">
        <f t="shared" si="130"/>
        <v>0.40400000000000003</v>
      </c>
      <c r="W1690">
        <v>0.77151499999999995</v>
      </c>
      <c r="X1690" s="67">
        <f t="shared" si="132"/>
        <v>0.52700000000000002</v>
      </c>
      <c r="Y1690">
        <v>0.335198</v>
      </c>
      <c r="Z1690" s="67">
        <f t="shared" si="133"/>
        <v>0.67900000000000005</v>
      </c>
      <c r="AA1690">
        <f>VLOOKUP($C1690,[1]Disability!$1:$1048576,5,FALSE)</f>
        <v>0</v>
      </c>
      <c r="AB1690" s="67">
        <f t="shared" si="134"/>
        <v>0</v>
      </c>
      <c r="AC1690" t="e">
        <f>VLOOKUP($A1690,#REF!,9,FALSE)</f>
        <v>#REF!</v>
      </c>
    </row>
    <row r="1691" spans="1:29">
      <c r="A1691">
        <v>58991</v>
      </c>
      <c r="B1691">
        <v>1690</v>
      </c>
      <c r="C1691">
        <v>9804640</v>
      </c>
      <c r="D1691" t="s">
        <v>4235</v>
      </c>
      <c r="E1691" t="s">
        <v>4236</v>
      </c>
      <c r="G1691" t="e">
        <f>VLOOKUP($H1691,[1]BRT!$1:$1048576,1,0)</f>
        <v>#N/A</v>
      </c>
      <c r="H1691" t="s">
        <v>5535</v>
      </c>
      <c r="I1691">
        <v>37.670941999999997</v>
      </c>
      <c r="J1691">
        <v>-122.128017</v>
      </c>
      <c r="K1691">
        <v>961</v>
      </c>
      <c r="L1691">
        <v>60.5</v>
      </c>
      <c r="M1691">
        <v>0.99173553699999994</v>
      </c>
      <c r="N1691">
        <v>1</v>
      </c>
      <c r="O1691">
        <v>2</v>
      </c>
      <c r="P1691">
        <v>3</v>
      </c>
      <c r="Q1691" t="e">
        <f>VLOOKUP($A1691,'[1]SheltersALL_2.17.22'!$1:$1048576,6,0)</f>
        <v>#N/A</v>
      </c>
      <c r="R1691" t="str">
        <f>VLOOKUP($A1691, [1]FA21_Ridership!$1:$1048576,11, 0)</f>
        <v>COUNTY-ALAMEDA</v>
      </c>
      <c r="S1691" t="str">
        <f>VLOOKUP($A1691, [1]FA21_Ridership!$1:$1048576,12, 0)</f>
        <v>ALAMEDA</v>
      </c>
      <c r="T1691">
        <f>VLOOKUP($A1691, [1]FA21_Ridership!$1:$1048576,13, 0)</f>
        <v>4</v>
      </c>
      <c r="U1691">
        <f t="shared" si="131"/>
        <v>181.5</v>
      </c>
      <c r="V1691" s="67">
        <f t="shared" si="130"/>
        <v>0.40400000000000003</v>
      </c>
      <c r="W1691">
        <v>0.83382000000000001</v>
      </c>
      <c r="X1691" s="67">
        <f t="shared" si="132"/>
        <v>0.63200000000000001</v>
      </c>
      <c r="Y1691">
        <v>0.12901899999999999</v>
      </c>
      <c r="Z1691" s="67">
        <f t="shared" si="133"/>
        <v>0.313</v>
      </c>
      <c r="AA1691">
        <f>VLOOKUP($C1691,[1]Disability!$1:$1048576,5,FALSE)</f>
        <v>0</v>
      </c>
      <c r="AB1691" s="67">
        <f t="shared" si="134"/>
        <v>0</v>
      </c>
      <c r="AC1691" t="e">
        <f>VLOOKUP($A1691,#REF!,9,FALSE)</f>
        <v>#REF!</v>
      </c>
    </row>
    <row r="1692" spans="1:29">
      <c r="A1692">
        <v>56311</v>
      </c>
      <c r="B1692">
        <v>1691</v>
      </c>
      <c r="C1692">
        <v>1601140</v>
      </c>
      <c r="D1692" t="s">
        <v>4235</v>
      </c>
      <c r="E1692" t="s">
        <v>4236</v>
      </c>
      <c r="G1692" t="e">
        <f>VLOOKUP($H1692,[1]BRT!$1:$1048576,1,0)</f>
        <v>#N/A</v>
      </c>
      <c r="H1692" t="s">
        <v>5536</v>
      </c>
      <c r="I1692">
        <v>37.962364999999998</v>
      </c>
      <c r="J1692">
        <v>-122.32588</v>
      </c>
      <c r="K1692">
        <v>845</v>
      </c>
      <c r="L1692">
        <v>60.5</v>
      </c>
      <c r="M1692">
        <v>0.99173553699999994</v>
      </c>
      <c r="N1692">
        <v>1</v>
      </c>
      <c r="O1692">
        <v>2</v>
      </c>
      <c r="P1692">
        <v>3</v>
      </c>
      <c r="Q1692" t="e">
        <f>VLOOKUP($A1692,'[1]SheltersALL_2.17.22'!$1:$1048576,6,0)</f>
        <v>#N/A</v>
      </c>
      <c r="R1692" t="str">
        <f>VLOOKUP($A1692, [1]FA21_Ridership!$1:$1048576,11, 0)</f>
        <v>SAN PABLO</v>
      </c>
      <c r="S1692" t="str">
        <f>VLOOKUP($A1692, [1]FA21_Ridership!$1:$1048576,12, 0)</f>
        <v>CONTRA COSTA</v>
      </c>
      <c r="T1692">
        <f>VLOOKUP($A1692, [1]FA21_Ridership!$1:$1048576,13, 0)</f>
        <v>1</v>
      </c>
      <c r="U1692">
        <f t="shared" si="131"/>
        <v>181.5</v>
      </c>
      <c r="V1692" s="67">
        <f t="shared" si="130"/>
        <v>0.40400000000000003</v>
      </c>
      <c r="W1692">
        <v>0.85355599999999998</v>
      </c>
      <c r="X1692" s="67">
        <f t="shared" si="132"/>
        <v>0.68300000000000005</v>
      </c>
      <c r="Y1692">
        <v>0.30543900000000002</v>
      </c>
      <c r="Z1692" s="67">
        <f t="shared" si="133"/>
        <v>0.64300000000000002</v>
      </c>
      <c r="AA1692">
        <f>VLOOKUP($C1692,[1]Disability!$1:$1048576,5,FALSE)</f>
        <v>0</v>
      </c>
      <c r="AB1692" s="67">
        <f t="shared" si="134"/>
        <v>0</v>
      </c>
      <c r="AC1692" t="e">
        <f>VLOOKUP($A1692,#REF!,9,FALSE)</f>
        <v>#REF!</v>
      </c>
    </row>
    <row r="1693" spans="1:29">
      <c r="A1693">
        <v>50776</v>
      </c>
      <c r="B1693">
        <v>1692</v>
      </c>
      <c r="C1693">
        <v>800510</v>
      </c>
      <c r="D1693" t="s">
        <v>4235</v>
      </c>
      <c r="E1693" t="s">
        <v>4236</v>
      </c>
      <c r="G1693" t="e">
        <f>VLOOKUP($H1693,[1]BRT!$1:$1048576,1,0)</f>
        <v>#N/A</v>
      </c>
      <c r="H1693" t="s">
        <v>5537</v>
      </c>
      <c r="I1693">
        <v>37.680188999999999</v>
      </c>
      <c r="J1693">
        <v>-122.070099</v>
      </c>
      <c r="K1693">
        <v>961</v>
      </c>
      <c r="L1693">
        <v>60.5</v>
      </c>
      <c r="M1693">
        <v>0.99173553699999994</v>
      </c>
      <c r="N1693">
        <v>1</v>
      </c>
      <c r="O1693">
        <v>2</v>
      </c>
      <c r="P1693">
        <v>3</v>
      </c>
      <c r="Q1693" t="e">
        <f>VLOOKUP($A1693,'[1]SheltersALL_2.17.22'!$1:$1048576,6,0)</f>
        <v>#N/A</v>
      </c>
      <c r="R1693" t="str">
        <f>VLOOKUP($A1693, [1]FA21_Ridership!$1:$1048576,11, 0)</f>
        <v>HAYWARD</v>
      </c>
      <c r="S1693" t="str">
        <f>VLOOKUP($A1693, [1]FA21_Ridership!$1:$1048576,12, 0)</f>
        <v>ALAMEDA</v>
      </c>
      <c r="T1693">
        <f>VLOOKUP($A1693, [1]FA21_Ridership!$1:$1048576,13, 0)</f>
        <v>4</v>
      </c>
      <c r="U1693">
        <f t="shared" si="131"/>
        <v>181.5</v>
      </c>
      <c r="V1693" s="67">
        <f t="shared" si="130"/>
        <v>0.40400000000000003</v>
      </c>
      <c r="W1693">
        <v>0.77151499999999995</v>
      </c>
      <c r="X1693" s="67">
        <f t="shared" si="132"/>
        <v>0.52700000000000002</v>
      </c>
      <c r="Y1693">
        <v>0.335198</v>
      </c>
      <c r="Z1693" s="67">
        <f t="shared" si="133"/>
        <v>0.67900000000000005</v>
      </c>
      <c r="AA1693">
        <f>VLOOKUP($C1693,[1]Disability!$1:$1048576,5,FALSE)</f>
        <v>0</v>
      </c>
      <c r="AB1693" s="67">
        <f t="shared" si="134"/>
        <v>0</v>
      </c>
      <c r="AC1693" t="e">
        <f>VLOOKUP($A1693,#REF!,9,FALSE)</f>
        <v>#REF!</v>
      </c>
    </row>
    <row r="1694" spans="1:29">
      <c r="A1694">
        <v>51073</v>
      </c>
      <c r="B1694">
        <v>1693</v>
      </c>
      <c r="C1694">
        <v>9902360</v>
      </c>
      <c r="D1694" t="s">
        <v>4235</v>
      </c>
      <c r="E1694" t="s">
        <v>4236</v>
      </c>
      <c r="G1694" t="e">
        <f>VLOOKUP($H1694,[1]BRT!$1:$1048576,1,0)</f>
        <v>#N/A</v>
      </c>
      <c r="H1694" t="s">
        <v>5538</v>
      </c>
      <c r="I1694">
        <v>37.873826000000001</v>
      </c>
      <c r="J1694">
        <v>-122.26637700000001</v>
      </c>
      <c r="K1694">
        <v>667</v>
      </c>
      <c r="L1694">
        <v>26</v>
      </c>
      <c r="M1694">
        <v>2.307692308</v>
      </c>
      <c r="N1694">
        <v>1</v>
      </c>
      <c r="O1694">
        <v>6</v>
      </c>
      <c r="P1694">
        <v>7</v>
      </c>
      <c r="Q1694" t="e">
        <f>VLOOKUP($A1694,'[1]SheltersALL_2.17.22'!$1:$1048576,6,0)</f>
        <v>#N/A</v>
      </c>
      <c r="R1694" t="str">
        <f>VLOOKUP($A1694, [1]FA21_Ridership!$1:$1048576,11, 0)</f>
        <v>BERKELEY</v>
      </c>
      <c r="S1694" t="str">
        <f>VLOOKUP($A1694, [1]FA21_Ridership!$1:$1048576,12, 0)</f>
        <v>ALAMEDA</v>
      </c>
      <c r="T1694">
        <f>VLOOKUP($A1694, [1]FA21_Ridership!$1:$1048576,13, 0)</f>
        <v>1</v>
      </c>
      <c r="U1694">
        <f t="shared" si="131"/>
        <v>182</v>
      </c>
      <c r="V1694" s="67">
        <f t="shared" si="130"/>
        <v>0.40600000000000003</v>
      </c>
      <c r="W1694">
        <v>0.61444100000000001</v>
      </c>
      <c r="X1694" s="67">
        <f t="shared" si="132"/>
        <v>0.30399999999999999</v>
      </c>
      <c r="Y1694">
        <v>0.42000900000000002</v>
      </c>
      <c r="Z1694" s="67">
        <f t="shared" si="133"/>
        <v>0.78200000000000003</v>
      </c>
      <c r="AA1694">
        <f>VLOOKUP($C1694,[1]Disability!$1:$1048576,5,FALSE)</f>
        <v>0</v>
      </c>
      <c r="AB1694" s="67">
        <f t="shared" si="134"/>
        <v>0</v>
      </c>
      <c r="AC1694" t="e">
        <f>VLOOKUP($A1694,#REF!,9,FALSE)</f>
        <v>#REF!</v>
      </c>
    </row>
    <row r="1695" spans="1:29">
      <c r="A1695">
        <v>57883</v>
      </c>
      <c r="B1695">
        <v>1694</v>
      </c>
      <c r="C1695">
        <v>1006700</v>
      </c>
      <c r="D1695" t="s">
        <v>4235</v>
      </c>
      <c r="E1695" t="s">
        <v>4236</v>
      </c>
      <c r="G1695" t="e">
        <f>VLOOKUP($H1695,[1]BRT!$1:$1048576,1,0)</f>
        <v>#N/A</v>
      </c>
      <c r="H1695" t="s">
        <v>5539</v>
      </c>
      <c r="I1695">
        <v>37.799239999999998</v>
      </c>
      <c r="J1695">
        <v>-122.274525</v>
      </c>
      <c r="K1695">
        <v>1130</v>
      </c>
      <c r="L1695">
        <v>14</v>
      </c>
      <c r="M1695">
        <v>4.2857142860000002</v>
      </c>
      <c r="N1695">
        <v>1</v>
      </c>
      <c r="O1695">
        <v>12</v>
      </c>
      <c r="P1695">
        <v>13</v>
      </c>
      <c r="Q1695" t="e">
        <f>VLOOKUP($A1695,'[1]SheltersALL_2.17.22'!$1:$1048576,6,0)</f>
        <v>#N/A</v>
      </c>
      <c r="R1695" t="str">
        <f>VLOOKUP($A1695, [1]FA21_Ridership!$1:$1048576,11, 0)</f>
        <v>OAKLAND</v>
      </c>
      <c r="S1695" t="str">
        <f>VLOOKUP($A1695, [1]FA21_Ridership!$1:$1048576,12, 0)</f>
        <v>ALAMEDA</v>
      </c>
      <c r="T1695">
        <f>VLOOKUP($A1695, [1]FA21_Ridership!$1:$1048576,13, 0)</f>
        <v>2</v>
      </c>
      <c r="U1695">
        <f t="shared" si="131"/>
        <v>182</v>
      </c>
      <c r="V1695" s="67">
        <f t="shared" si="130"/>
        <v>0.40600000000000003</v>
      </c>
      <c r="W1695">
        <v>0.72156100000000001</v>
      </c>
      <c r="X1695" s="67">
        <f t="shared" si="132"/>
        <v>0.434</v>
      </c>
      <c r="Y1695">
        <v>0.41556300000000002</v>
      </c>
      <c r="Z1695" s="67">
        <f t="shared" si="133"/>
        <v>0.77400000000000002</v>
      </c>
      <c r="AA1695">
        <f>VLOOKUP($C1695,[1]Disability!$1:$1048576,5,FALSE)</f>
        <v>4</v>
      </c>
      <c r="AB1695" s="67">
        <f t="shared" si="134"/>
        <v>0.97699999999999998</v>
      </c>
      <c r="AC1695" t="e">
        <f>VLOOKUP($A1695,#REF!,9,FALSE)</f>
        <v>#REF!</v>
      </c>
    </row>
    <row r="1696" spans="1:29">
      <c r="A1696">
        <v>56252</v>
      </c>
      <c r="B1696">
        <v>1695</v>
      </c>
      <c r="C1696">
        <v>706930</v>
      </c>
      <c r="D1696" t="s">
        <v>4235</v>
      </c>
      <c r="E1696" t="s">
        <v>4236</v>
      </c>
      <c r="G1696" t="e">
        <f>VLOOKUP($H1696,[1]BRT!$1:$1048576,1,0)</f>
        <v>#N/A</v>
      </c>
      <c r="H1696" t="s">
        <v>5540</v>
      </c>
      <c r="I1696">
        <v>37.576039000000002</v>
      </c>
      <c r="J1696">
        <v>-121.971345</v>
      </c>
      <c r="K1696">
        <v>721</v>
      </c>
      <c r="L1696">
        <v>60.9</v>
      </c>
      <c r="M1696">
        <v>0.98522167500000002</v>
      </c>
      <c r="N1696">
        <v>1</v>
      </c>
      <c r="O1696">
        <v>2</v>
      </c>
      <c r="P1696">
        <v>3</v>
      </c>
      <c r="Q1696" t="e">
        <f>VLOOKUP($A1696,'[1]SheltersALL_2.17.22'!$1:$1048576,6,0)</f>
        <v>#N/A</v>
      </c>
      <c r="R1696" t="str">
        <f>VLOOKUP($A1696, [1]FA21_Ridership!$1:$1048576,11, 0)</f>
        <v>FREMONT</v>
      </c>
      <c r="S1696" t="str">
        <f>VLOOKUP($A1696, [1]FA21_Ridership!$1:$1048576,12, 0)</f>
        <v>ALAMEDA</v>
      </c>
      <c r="T1696">
        <f>VLOOKUP($A1696, [1]FA21_Ridership!$1:$1048576,13, 0)</f>
        <v>5</v>
      </c>
      <c r="U1696">
        <f t="shared" si="131"/>
        <v>182.7</v>
      </c>
      <c r="V1696" s="67">
        <f t="shared" si="130"/>
        <v>0.40699999999999997</v>
      </c>
      <c r="W1696">
        <v>0.52717199999999997</v>
      </c>
      <c r="X1696" s="67">
        <f t="shared" si="132"/>
        <v>0.216</v>
      </c>
      <c r="Y1696">
        <v>0.10176499999999999</v>
      </c>
      <c r="Z1696" s="67">
        <f t="shared" si="133"/>
        <v>0.251</v>
      </c>
      <c r="AA1696">
        <f>VLOOKUP($C1696,[1]Disability!$1:$1048576,5,FALSE)</f>
        <v>0</v>
      </c>
      <c r="AB1696" s="67">
        <f t="shared" si="134"/>
        <v>0</v>
      </c>
      <c r="AC1696" t="e">
        <f>VLOOKUP($A1696,#REF!,9,FALSE)</f>
        <v>#REF!</v>
      </c>
    </row>
    <row r="1697" spans="1:29">
      <c r="A1697">
        <v>50226</v>
      </c>
      <c r="B1697">
        <v>1696</v>
      </c>
      <c r="C1697">
        <v>303010</v>
      </c>
      <c r="D1697" t="s">
        <v>4235</v>
      </c>
      <c r="E1697" t="s">
        <v>4236</v>
      </c>
      <c r="G1697" t="e">
        <f>VLOOKUP($H1697,[1]BRT!$1:$1048576,1,0)</f>
        <v>#N/A</v>
      </c>
      <c r="H1697" t="s">
        <v>5541</v>
      </c>
      <c r="I1697">
        <v>37.890338999999997</v>
      </c>
      <c r="J1697">
        <v>-122.252263</v>
      </c>
      <c r="K1697">
        <v>663</v>
      </c>
      <c r="L1697">
        <v>61</v>
      </c>
      <c r="M1697">
        <v>0.98360655699999999</v>
      </c>
      <c r="N1697">
        <v>3</v>
      </c>
      <c r="O1697">
        <v>0</v>
      </c>
      <c r="P1697">
        <v>3</v>
      </c>
      <c r="Q1697" t="e">
        <f>VLOOKUP($A1697,'[1]SheltersALL_2.17.22'!$1:$1048576,6,0)</f>
        <v>#N/A</v>
      </c>
      <c r="R1697" t="str">
        <f>VLOOKUP($A1697, [1]FA21_Ridership!$1:$1048576,11, 0)</f>
        <v>BERKELEY</v>
      </c>
      <c r="S1697" t="str">
        <f>VLOOKUP($A1697, [1]FA21_Ridership!$1:$1048576,12, 0)</f>
        <v>ALAMEDA</v>
      </c>
      <c r="T1697">
        <f>VLOOKUP($A1697, [1]FA21_Ridership!$1:$1048576,13, 0)</f>
        <v>1</v>
      </c>
      <c r="U1697">
        <f t="shared" si="131"/>
        <v>183</v>
      </c>
      <c r="V1697" s="67">
        <f t="shared" si="130"/>
        <v>0.40699999999999997</v>
      </c>
      <c r="W1697">
        <v>0.28703699999999999</v>
      </c>
      <c r="X1697" s="67">
        <f t="shared" si="132"/>
        <v>6.4000000000000001E-2</v>
      </c>
      <c r="Y1697">
        <v>7.0587999999999998E-2</v>
      </c>
      <c r="Z1697" s="67">
        <f t="shared" si="133"/>
        <v>0.13300000000000001</v>
      </c>
      <c r="AA1697">
        <f>VLOOKUP($C1697,[1]Disability!$1:$1048576,5,FALSE)</f>
        <v>0</v>
      </c>
      <c r="AB1697" s="67">
        <f t="shared" si="134"/>
        <v>0</v>
      </c>
      <c r="AC1697" t="e">
        <f>VLOOKUP($A1697,#REF!,9,FALSE)</f>
        <v>#REF!</v>
      </c>
    </row>
    <row r="1698" spans="1:29">
      <c r="A1698">
        <v>52502</v>
      </c>
      <c r="B1698">
        <v>1697</v>
      </c>
      <c r="C1698">
        <v>302820</v>
      </c>
      <c r="D1698" t="s">
        <v>4235</v>
      </c>
      <c r="E1698" t="s">
        <v>4236</v>
      </c>
      <c r="G1698" t="e">
        <f>VLOOKUP($H1698,[1]BRT!$1:$1048576,1,0)</f>
        <v>#N/A</v>
      </c>
      <c r="H1698" t="s">
        <v>5542</v>
      </c>
      <c r="I1698">
        <v>37.884709000000001</v>
      </c>
      <c r="J1698">
        <v>-122.248154</v>
      </c>
      <c r="K1698">
        <v>663</v>
      </c>
      <c r="L1698">
        <v>61</v>
      </c>
      <c r="M1698">
        <v>0.98360655699999999</v>
      </c>
      <c r="N1698">
        <v>2</v>
      </c>
      <c r="O1698">
        <v>1</v>
      </c>
      <c r="P1698">
        <v>3</v>
      </c>
      <c r="Q1698" t="e">
        <f>VLOOKUP($A1698,'[1]SheltersALL_2.17.22'!$1:$1048576,6,0)</f>
        <v>#N/A</v>
      </c>
      <c r="R1698" t="str">
        <f>VLOOKUP($A1698, [1]FA21_Ridership!$1:$1048576,11, 0)</f>
        <v>BERKELEY</v>
      </c>
      <c r="S1698" t="str">
        <f>VLOOKUP($A1698, [1]FA21_Ridership!$1:$1048576,12, 0)</f>
        <v>ALAMEDA</v>
      </c>
      <c r="T1698">
        <f>VLOOKUP($A1698, [1]FA21_Ridership!$1:$1048576,13, 0)</f>
        <v>1</v>
      </c>
      <c r="U1698">
        <f t="shared" si="131"/>
        <v>183</v>
      </c>
      <c r="V1698" s="67">
        <f t="shared" si="130"/>
        <v>0.40699999999999997</v>
      </c>
      <c r="W1698">
        <v>0.28703699999999999</v>
      </c>
      <c r="X1698" s="67">
        <f t="shared" si="132"/>
        <v>6.4000000000000001E-2</v>
      </c>
      <c r="Y1698">
        <v>7.0587999999999998E-2</v>
      </c>
      <c r="Z1698" s="67">
        <f t="shared" si="133"/>
        <v>0.13300000000000001</v>
      </c>
      <c r="AA1698">
        <f>VLOOKUP($C1698,[1]Disability!$1:$1048576,5,FALSE)</f>
        <v>0</v>
      </c>
      <c r="AB1698" s="67">
        <f t="shared" si="134"/>
        <v>0</v>
      </c>
      <c r="AC1698" t="e">
        <f>VLOOKUP($A1698,#REF!,9,FALSE)</f>
        <v>#REF!</v>
      </c>
    </row>
    <row r="1699" spans="1:29">
      <c r="A1699">
        <v>54933</v>
      </c>
      <c r="B1699">
        <v>1698</v>
      </c>
      <c r="C1699">
        <v>9804710</v>
      </c>
      <c r="D1699" t="s">
        <v>4235</v>
      </c>
      <c r="E1699" t="s">
        <v>4236</v>
      </c>
      <c r="G1699" t="e">
        <f>VLOOKUP($H1699,[1]BRT!$1:$1048576,1,0)</f>
        <v>#N/A</v>
      </c>
      <c r="H1699" t="s">
        <v>5498</v>
      </c>
      <c r="I1699">
        <v>37.677385999999998</v>
      </c>
      <c r="J1699">
        <v>-122.142089</v>
      </c>
      <c r="K1699">
        <v>964</v>
      </c>
      <c r="L1699">
        <v>61</v>
      </c>
      <c r="M1699">
        <v>0.98360655699999999</v>
      </c>
      <c r="N1699">
        <v>2</v>
      </c>
      <c r="O1699">
        <v>1</v>
      </c>
      <c r="P1699">
        <v>3</v>
      </c>
      <c r="Q1699" t="e">
        <f>VLOOKUP($A1699,'[1]SheltersALL_2.17.22'!$1:$1048576,6,0)</f>
        <v>#N/A</v>
      </c>
      <c r="R1699" t="str">
        <f>VLOOKUP($A1699, [1]FA21_Ridership!$1:$1048576,11, 0)</f>
        <v>COUNTY-ALAMEDA</v>
      </c>
      <c r="S1699" t="str">
        <f>VLOOKUP($A1699, [1]FA21_Ridership!$1:$1048576,12, 0)</f>
        <v>ALAMEDA</v>
      </c>
      <c r="T1699">
        <f>VLOOKUP($A1699, [1]FA21_Ridership!$1:$1048576,13, 0)</f>
        <v>4</v>
      </c>
      <c r="U1699">
        <f t="shared" si="131"/>
        <v>183</v>
      </c>
      <c r="V1699" s="67">
        <f t="shared" si="130"/>
        <v>0.40699999999999997</v>
      </c>
      <c r="W1699">
        <v>0.73565000000000003</v>
      </c>
      <c r="X1699" s="67">
        <f t="shared" si="132"/>
        <v>0.45500000000000002</v>
      </c>
      <c r="Y1699">
        <v>0.143233</v>
      </c>
      <c r="Z1699" s="67">
        <f t="shared" si="133"/>
        <v>0.34399999999999997</v>
      </c>
      <c r="AA1699">
        <f>VLOOKUP($C1699,[1]Disability!$1:$1048576,5,FALSE)</f>
        <v>0</v>
      </c>
      <c r="AB1699" s="67">
        <f t="shared" si="134"/>
        <v>0</v>
      </c>
      <c r="AC1699" t="e">
        <f>VLOOKUP($A1699,#REF!,9,FALSE)</f>
        <v>#REF!</v>
      </c>
    </row>
    <row r="1700" spans="1:29">
      <c r="A1700">
        <v>58595</v>
      </c>
      <c r="B1700">
        <v>1699</v>
      </c>
      <c r="C1700">
        <v>1601120</v>
      </c>
      <c r="D1700" t="s">
        <v>4235</v>
      </c>
      <c r="E1700" t="s">
        <v>4236</v>
      </c>
      <c r="G1700" t="e">
        <f>VLOOKUP($H1700,[1]BRT!$1:$1048576,1,0)</f>
        <v>#N/A</v>
      </c>
      <c r="H1700" t="s">
        <v>5543</v>
      </c>
      <c r="I1700">
        <v>37.953462000000002</v>
      </c>
      <c r="J1700">
        <v>-122.338241</v>
      </c>
      <c r="K1700">
        <v>780</v>
      </c>
      <c r="L1700">
        <v>61</v>
      </c>
      <c r="M1700">
        <v>0.98360655699999999</v>
      </c>
      <c r="N1700">
        <v>2</v>
      </c>
      <c r="O1700">
        <v>1</v>
      </c>
      <c r="P1700">
        <v>3</v>
      </c>
      <c r="Q1700" t="e">
        <f>VLOOKUP($A1700,'[1]SheltersALL_2.17.22'!$1:$1048576,6,0)</f>
        <v>#N/A</v>
      </c>
      <c r="R1700" t="str">
        <f>VLOOKUP($A1700, [1]FA21_Ridership!$1:$1048576,11, 0)</f>
        <v>SAN PABLO</v>
      </c>
      <c r="S1700" t="str">
        <f>VLOOKUP($A1700, [1]FA21_Ridership!$1:$1048576,12, 0)</f>
        <v>CONTRA COSTA</v>
      </c>
      <c r="T1700">
        <f>VLOOKUP($A1700, [1]FA21_Ridership!$1:$1048576,13, 0)</f>
        <v>1</v>
      </c>
      <c r="U1700">
        <f t="shared" si="131"/>
        <v>183</v>
      </c>
      <c r="V1700" s="67">
        <f t="shared" ref="V1700:V1763" si="135">_xlfn.PERCENTRANK.INC($U$2:$U$4161,U1700)</f>
        <v>0.40699999999999997</v>
      </c>
      <c r="W1700">
        <v>0.76011200000000001</v>
      </c>
      <c r="X1700" s="67">
        <f t="shared" si="132"/>
        <v>0.50700000000000001</v>
      </c>
      <c r="Y1700">
        <v>0.46605400000000002</v>
      </c>
      <c r="Z1700" s="67">
        <f t="shared" si="133"/>
        <v>0.83299999999999996</v>
      </c>
      <c r="AA1700">
        <f>VLOOKUP($C1700,[1]Disability!$1:$1048576,5,FALSE)</f>
        <v>2</v>
      </c>
      <c r="AB1700" s="67">
        <f t="shared" si="134"/>
        <v>0.91600000000000004</v>
      </c>
      <c r="AC1700" t="e">
        <f>VLOOKUP($A1700,#REF!,9,FALSE)</f>
        <v>#REF!</v>
      </c>
    </row>
    <row r="1701" spans="1:29">
      <c r="A1701">
        <v>59254</v>
      </c>
      <c r="B1701">
        <v>1700</v>
      </c>
      <c r="C1701">
        <v>9814210</v>
      </c>
      <c r="D1701" t="s">
        <v>4235</v>
      </c>
      <c r="E1701" t="s">
        <v>4236</v>
      </c>
      <c r="G1701" t="e">
        <f>VLOOKUP($H1701,[1]BRT!$1:$1048576,1,0)</f>
        <v>#N/A</v>
      </c>
      <c r="H1701" t="s">
        <v>5544</v>
      </c>
      <c r="I1701">
        <v>37.708678999999997</v>
      </c>
      <c r="J1701">
        <v>-122.064419</v>
      </c>
      <c r="K1701">
        <v>962</v>
      </c>
      <c r="L1701">
        <v>61</v>
      </c>
      <c r="M1701">
        <v>0.98360655699999999</v>
      </c>
      <c r="N1701">
        <v>2</v>
      </c>
      <c r="O1701">
        <v>1</v>
      </c>
      <c r="P1701">
        <v>3</v>
      </c>
      <c r="Q1701" t="e">
        <f>VLOOKUP($A1701,'[1]SheltersALL_2.17.22'!$1:$1048576,6,0)</f>
        <v>#N/A</v>
      </c>
      <c r="R1701" t="str">
        <f>VLOOKUP($A1701, [1]FA21_Ridership!$1:$1048576,11, 0)</f>
        <v>COUNTY-ALAMEDA</v>
      </c>
      <c r="S1701" t="str">
        <f>VLOOKUP($A1701, [1]FA21_Ridership!$1:$1048576,12, 0)</f>
        <v>ALAMEDA</v>
      </c>
      <c r="T1701">
        <f>VLOOKUP($A1701, [1]FA21_Ridership!$1:$1048576,13, 0)</f>
        <v>4</v>
      </c>
      <c r="U1701">
        <f t="shared" si="131"/>
        <v>183</v>
      </c>
      <c r="V1701" s="67">
        <f t="shared" si="135"/>
        <v>0.40699999999999997</v>
      </c>
      <c r="W1701">
        <v>0.35274</v>
      </c>
      <c r="X1701" s="67">
        <f t="shared" si="132"/>
        <v>9.8000000000000004E-2</v>
      </c>
      <c r="Y1701">
        <v>7.5342000000000006E-2</v>
      </c>
      <c r="Z1701" s="67">
        <f t="shared" si="133"/>
        <v>0.15</v>
      </c>
      <c r="AA1701">
        <f>VLOOKUP($C1701,[1]Disability!$1:$1048576,5,FALSE)</f>
        <v>0</v>
      </c>
      <c r="AB1701" s="67">
        <f t="shared" si="134"/>
        <v>0</v>
      </c>
      <c r="AC1701" t="e">
        <f>VLOOKUP($A1701,#REF!,9,FALSE)</f>
        <v>#REF!</v>
      </c>
    </row>
    <row r="1702" spans="1:29">
      <c r="A1702">
        <v>55791</v>
      </c>
      <c r="B1702">
        <v>1701</v>
      </c>
      <c r="C1702">
        <v>802570</v>
      </c>
      <c r="D1702" t="s">
        <v>4235</v>
      </c>
      <c r="E1702" t="s">
        <v>4236</v>
      </c>
      <c r="G1702" t="e">
        <f>VLOOKUP($H1702,[1]BRT!$1:$1048576,1,0)</f>
        <v>#N/A</v>
      </c>
      <c r="H1702" t="s">
        <v>4760</v>
      </c>
      <c r="I1702">
        <v>37.630420999999998</v>
      </c>
      <c r="J1702">
        <v>-122.062209</v>
      </c>
      <c r="K1702">
        <v>960</v>
      </c>
      <c r="L1702">
        <v>61</v>
      </c>
      <c r="M1702">
        <v>0.98360655699999999</v>
      </c>
      <c r="N1702">
        <v>2</v>
      </c>
      <c r="O1702">
        <v>1</v>
      </c>
      <c r="P1702">
        <v>3</v>
      </c>
      <c r="Q1702" t="e">
        <f>VLOOKUP($A1702,'[1]SheltersALL_2.17.22'!$1:$1048576,6,0)</f>
        <v>#N/A</v>
      </c>
      <c r="R1702" t="str">
        <f>VLOOKUP($A1702, [1]FA21_Ridership!$1:$1048576,11, 0)</f>
        <v>HAYWARD</v>
      </c>
      <c r="S1702" t="str">
        <f>VLOOKUP($A1702, [1]FA21_Ridership!$1:$1048576,12, 0)</f>
        <v>ALAMEDA</v>
      </c>
      <c r="T1702">
        <f>VLOOKUP($A1702, [1]FA21_Ridership!$1:$1048576,13, 0)</f>
        <v>4</v>
      </c>
      <c r="U1702">
        <f t="shared" si="131"/>
        <v>183</v>
      </c>
      <c r="V1702" s="67">
        <f t="shared" si="135"/>
        <v>0.40699999999999997</v>
      </c>
      <c r="W1702">
        <v>0.91718599999999995</v>
      </c>
      <c r="X1702" s="67">
        <f t="shared" si="132"/>
        <v>0.80400000000000005</v>
      </c>
      <c r="Y1702">
        <v>0.22509499999999999</v>
      </c>
      <c r="Z1702" s="67">
        <f t="shared" si="133"/>
        <v>0.51500000000000001</v>
      </c>
      <c r="AA1702">
        <f>VLOOKUP($C1702,[1]Disability!$1:$1048576,5,FALSE)</f>
        <v>0</v>
      </c>
      <c r="AB1702" s="67">
        <f t="shared" si="134"/>
        <v>0</v>
      </c>
      <c r="AC1702" t="e">
        <f>VLOOKUP($A1702,#REF!,9,FALSE)</f>
        <v>#REF!</v>
      </c>
    </row>
    <row r="1703" spans="1:29">
      <c r="A1703">
        <v>55721</v>
      </c>
      <c r="B1703">
        <v>1702</v>
      </c>
      <c r="C1703">
        <v>1004860</v>
      </c>
      <c r="D1703" t="s">
        <v>4235</v>
      </c>
      <c r="E1703" t="s">
        <v>4236</v>
      </c>
      <c r="G1703" t="e">
        <f>VLOOKUP($H1703,[1]BRT!$1:$1048576,1,0)</f>
        <v>#N/A</v>
      </c>
      <c r="H1703" t="s">
        <v>5545</v>
      </c>
      <c r="I1703">
        <v>37.817072000000003</v>
      </c>
      <c r="J1703">
        <v>-122.283322</v>
      </c>
      <c r="K1703">
        <v>1081</v>
      </c>
      <c r="L1703">
        <v>30.5</v>
      </c>
      <c r="M1703">
        <v>1.9672131150000001</v>
      </c>
      <c r="N1703">
        <v>3</v>
      </c>
      <c r="O1703">
        <v>3</v>
      </c>
      <c r="P1703">
        <v>6</v>
      </c>
      <c r="Q1703" t="e">
        <f>VLOOKUP($A1703,'[1]SheltersALL_2.17.22'!$1:$1048576,6,0)</f>
        <v>#N/A</v>
      </c>
      <c r="R1703" t="str">
        <f>VLOOKUP($A1703, [1]FA21_Ridership!$1:$1048576,11, 0)</f>
        <v>OAKLAND</v>
      </c>
      <c r="S1703" t="str">
        <f>VLOOKUP($A1703, [1]FA21_Ridership!$1:$1048576,12, 0)</f>
        <v>ALAMEDA</v>
      </c>
      <c r="T1703">
        <f>VLOOKUP($A1703, [1]FA21_Ridership!$1:$1048576,13, 0)</f>
        <v>2</v>
      </c>
      <c r="U1703">
        <f t="shared" si="131"/>
        <v>183</v>
      </c>
      <c r="V1703" s="67">
        <f t="shared" si="135"/>
        <v>0.40699999999999997</v>
      </c>
      <c r="W1703">
        <v>0.74441199999999996</v>
      </c>
      <c r="X1703" s="67">
        <f t="shared" si="132"/>
        <v>0.47</v>
      </c>
      <c r="Y1703">
        <v>0.463557</v>
      </c>
      <c r="Z1703" s="67">
        <f t="shared" si="133"/>
        <v>0.82899999999999996</v>
      </c>
      <c r="AA1703">
        <f>VLOOKUP($C1703,[1]Disability!$1:$1048576,5,FALSE)</f>
        <v>0</v>
      </c>
      <c r="AB1703" s="67">
        <f t="shared" si="134"/>
        <v>0</v>
      </c>
      <c r="AC1703" t="e">
        <f>VLOOKUP($A1703,#REF!,9,FALSE)</f>
        <v>#REF!</v>
      </c>
    </row>
    <row r="1704" spans="1:29">
      <c r="A1704">
        <v>57706</v>
      </c>
      <c r="B1704">
        <v>1703</v>
      </c>
      <c r="C1704">
        <v>9803150</v>
      </c>
      <c r="D1704" t="s">
        <v>4235</v>
      </c>
      <c r="E1704" t="s">
        <v>4236</v>
      </c>
      <c r="G1704" t="e">
        <f>VLOOKUP($H1704,[1]BRT!$1:$1048576,1,0)</f>
        <v>#N/A</v>
      </c>
      <c r="H1704" t="s">
        <v>5546</v>
      </c>
      <c r="I1704">
        <v>37.678994000000003</v>
      </c>
      <c r="J1704">
        <v>-122.136647</v>
      </c>
      <c r="K1704">
        <v>964</v>
      </c>
      <c r="L1704">
        <v>61</v>
      </c>
      <c r="M1704">
        <v>0.98360655699999999</v>
      </c>
      <c r="N1704">
        <v>1</v>
      </c>
      <c r="O1704">
        <v>2</v>
      </c>
      <c r="P1704">
        <v>3</v>
      </c>
      <c r="Q1704" t="e">
        <f>VLOOKUP($A1704,'[1]SheltersALL_2.17.22'!$1:$1048576,6,0)</f>
        <v>#N/A</v>
      </c>
      <c r="R1704" t="str">
        <f>VLOOKUP($A1704, [1]FA21_Ridership!$1:$1048576,11, 0)</f>
        <v>COUNTY-ALAMEDA</v>
      </c>
      <c r="S1704" t="str">
        <f>VLOOKUP($A1704, [1]FA21_Ridership!$1:$1048576,12, 0)</f>
        <v>ALAMEDA</v>
      </c>
      <c r="T1704">
        <f>VLOOKUP($A1704, [1]FA21_Ridership!$1:$1048576,13, 0)</f>
        <v>4</v>
      </c>
      <c r="U1704">
        <f t="shared" si="131"/>
        <v>183</v>
      </c>
      <c r="V1704" s="67">
        <f t="shared" si="135"/>
        <v>0.40699999999999997</v>
      </c>
      <c r="W1704">
        <v>0.69282699999999997</v>
      </c>
      <c r="X1704" s="67">
        <f t="shared" si="132"/>
        <v>0.40100000000000002</v>
      </c>
      <c r="Y1704">
        <v>0.21518999999999999</v>
      </c>
      <c r="Z1704" s="67">
        <f t="shared" si="133"/>
        <v>0.496</v>
      </c>
      <c r="AA1704">
        <f>VLOOKUP($C1704,[1]Disability!$1:$1048576,5,FALSE)</f>
        <v>0</v>
      </c>
      <c r="AB1704" s="67">
        <f t="shared" si="134"/>
        <v>0</v>
      </c>
      <c r="AC1704" t="e">
        <f>VLOOKUP($A1704,#REF!,9,FALSE)</f>
        <v>#REF!</v>
      </c>
    </row>
    <row r="1705" spans="1:29">
      <c r="A1705">
        <v>54356</v>
      </c>
      <c r="B1705">
        <v>1704</v>
      </c>
      <c r="C1705">
        <v>804330</v>
      </c>
      <c r="D1705" t="s">
        <v>4235</v>
      </c>
      <c r="E1705" t="s">
        <v>4236</v>
      </c>
      <c r="G1705" t="e">
        <f>VLOOKUP($H1705,[1]BRT!$1:$1048576,1,0)</f>
        <v>#N/A</v>
      </c>
      <c r="H1705" t="s">
        <v>5547</v>
      </c>
      <c r="I1705">
        <v>37.664304000000001</v>
      </c>
      <c r="J1705">
        <v>-122.082599</v>
      </c>
      <c r="K1705">
        <v>960</v>
      </c>
      <c r="L1705">
        <v>61</v>
      </c>
      <c r="M1705">
        <v>0.98360655699999999</v>
      </c>
      <c r="N1705">
        <v>1</v>
      </c>
      <c r="O1705">
        <v>2</v>
      </c>
      <c r="P1705">
        <v>3</v>
      </c>
      <c r="Q1705" t="e">
        <f>VLOOKUP($A1705,'[1]SheltersALL_2.17.22'!$1:$1048576,6,0)</f>
        <v>#N/A</v>
      </c>
      <c r="R1705" t="str">
        <f>VLOOKUP($A1705, [1]FA21_Ridership!$1:$1048576,11, 0)</f>
        <v>HAYWARD</v>
      </c>
      <c r="S1705" t="str">
        <f>VLOOKUP($A1705, [1]FA21_Ridership!$1:$1048576,12, 0)</f>
        <v>ALAMEDA</v>
      </c>
      <c r="T1705">
        <f>VLOOKUP($A1705, [1]FA21_Ridership!$1:$1048576,13, 0)</f>
        <v>4</v>
      </c>
      <c r="U1705">
        <f t="shared" si="131"/>
        <v>183</v>
      </c>
      <c r="V1705" s="67">
        <f t="shared" si="135"/>
        <v>0.40699999999999997</v>
      </c>
      <c r="W1705">
        <v>0.86675000000000002</v>
      </c>
      <c r="X1705" s="67">
        <f t="shared" si="132"/>
        <v>0.71099999999999997</v>
      </c>
      <c r="Y1705">
        <v>0.195496</v>
      </c>
      <c r="Z1705" s="67">
        <f t="shared" si="133"/>
        <v>0.47099999999999997</v>
      </c>
      <c r="AA1705">
        <f>VLOOKUP($C1705,[1]Disability!$1:$1048576,5,FALSE)</f>
        <v>0</v>
      </c>
      <c r="AB1705" s="67">
        <f t="shared" si="134"/>
        <v>0</v>
      </c>
      <c r="AC1705" t="e">
        <f>VLOOKUP($A1705,#REF!,9,FALSE)</f>
        <v>#REF!</v>
      </c>
    </row>
    <row r="1706" spans="1:29">
      <c r="A1706">
        <v>54489</v>
      </c>
      <c r="B1706">
        <v>1705</v>
      </c>
      <c r="C1706">
        <v>805480</v>
      </c>
      <c r="D1706" t="s">
        <v>4235</v>
      </c>
      <c r="E1706" t="s">
        <v>4236</v>
      </c>
      <c r="G1706" t="e">
        <f>VLOOKUP($H1706,[1]BRT!$1:$1048576,1,0)</f>
        <v>#N/A</v>
      </c>
      <c r="H1706" t="s">
        <v>5548</v>
      </c>
      <c r="I1706">
        <v>37.651279000000002</v>
      </c>
      <c r="J1706">
        <v>-122.07089000000001</v>
      </c>
      <c r="K1706">
        <v>960</v>
      </c>
      <c r="L1706">
        <v>61</v>
      </c>
      <c r="M1706">
        <v>0.98360655699999999</v>
      </c>
      <c r="N1706">
        <v>1</v>
      </c>
      <c r="O1706">
        <v>2</v>
      </c>
      <c r="P1706">
        <v>3</v>
      </c>
      <c r="Q1706" t="e">
        <f>VLOOKUP($A1706,'[1]SheltersALL_2.17.22'!$1:$1048576,6,0)</f>
        <v>#N/A</v>
      </c>
      <c r="R1706" t="str">
        <f>VLOOKUP($A1706, [1]FA21_Ridership!$1:$1048576,11, 0)</f>
        <v>HAYWARD</v>
      </c>
      <c r="S1706" t="str">
        <f>VLOOKUP($A1706, [1]FA21_Ridership!$1:$1048576,12, 0)</f>
        <v>ALAMEDA</v>
      </c>
      <c r="T1706">
        <f>VLOOKUP($A1706, [1]FA21_Ridership!$1:$1048576,13, 0)</f>
        <v>4</v>
      </c>
      <c r="U1706">
        <f t="shared" si="131"/>
        <v>183</v>
      </c>
      <c r="V1706" s="67">
        <f t="shared" si="135"/>
        <v>0.40699999999999997</v>
      </c>
      <c r="W1706">
        <v>0.90228799999999998</v>
      </c>
      <c r="X1706" s="67">
        <f t="shared" si="132"/>
        <v>0.77700000000000002</v>
      </c>
      <c r="Y1706">
        <v>0.34366099999999999</v>
      </c>
      <c r="Z1706" s="67">
        <f t="shared" si="133"/>
        <v>0.68500000000000005</v>
      </c>
      <c r="AA1706">
        <f>VLOOKUP($C1706,[1]Disability!$1:$1048576,5,FALSE)</f>
        <v>0</v>
      </c>
      <c r="AB1706" s="67">
        <f t="shared" si="134"/>
        <v>0</v>
      </c>
      <c r="AC1706" t="e">
        <f>VLOOKUP($A1706,#REF!,9,FALSE)</f>
        <v>#REF!</v>
      </c>
    </row>
    <row r="1707" spans="1:29">
      <c r="A1707">
        <v>56601</v>
      </c>
      <c r="B1707">
        <v>1706</v>
      </c>
      <c r="C1707">
        <v>1016200</v>
      </c>
      <c r="D1707" t="s">
        <v>4235</v>
      </c>
      <c r="E1707" t="s">
        <v>4236</v>
      </c>
      <c r="G1707" t="e">
        <f>VLOOKUP($H1707,[1]BRT!$1:$1048576,1,0)</f>
        <v>#N/A</v>
      </c>
      <c r="H1707" t="s">
        <v>5549</v>
      </c>
      <c r="I1707">
        <v>37.832726000000001</v>
      </c>
      <c r="J1707">
        <v>-122.267799</v>
      </c>
      <c r="K1707">
        <v>1080</v>
      </c>
      <c r="L1707">
        <v>22.9</v>
      </c>
      <c r="M1707">
        <v>2.6200873360000001</v>
      </c>
      <c r="N1707">
        <v>3</v>
      </c>
      <c r="O1707">
        <v>5</v>
      </c>
      <c r="P1707">
        <v>8</v>
      </c>
      <c r="Q1707" t="e">
        <f>VLOOKUP($A1707,'[1]SheltersALL_2.17.22'!$1:$1048576,6,0)</f>
        <v>#N/A</v>
      </c>
      <c r="R1707" t="str">
        <f>VLOOKUP($A1707, [1]FA21_Ridership!$1:$1048576,11, 0)</f>
        <v>OAKLAND</v>
      </c>
      <c r="S1707" t="str">
        <f>VLOOKUP($A1707, [1]FA21_Ridership!$1:$1048576,12, 0)</f>
        <v>ALAMEDA</v>
      </c>
      <c r="T1707">
        <f>VLOOKUP($A1707, [1]FA21_Ridership!$1:$1048576,13, 0)</f>
        <v>2</v>
      </c>
      <c r="U1707">
        <f t="shared" si="131"/>
        <v>183.2</v>
      </c>
      <c r="V1707" s="67">
        <f t="shared" si="135"/>
        <v>0.40899999999999997</v>
      </c>
      <c r="W1707">
        <v>0.53836099999999998</v>
      </c>
      <c r="X1707" s="67">
        <f t="shared" si="132"/>
        <v>0.23699999999999999</v>
      </c>
      <c r="Y1707">
        <v>0.114098</v>
      </c>
      <c r="Z1707" s="67">
        <f t="shared" si="133"/>
        <v>0.28499999999999998</v>
      </c>
      <c r="AA1707">
        <f>VLOOKUP($C1707,[1]Disability!$1:$1048576,5,FALSE)</f>
        <v>0</v>
      </c>
      <c r="AB1707" s="67">
        <f t="shared" si="134"/>
        <v>0</v>
      </c>
      <c r="AC1707" t="e">
        <f>VLOOKUP($A1707,#REF!,9,FALSE)</f>
        <v>#REF!</v>
      </c>
    </row>
    <row r="1708" spans="1:29">
      <c r="A1708">
        <v>53755</v>
      </c>
      <c r="B1708">
        <v>1707</v>
      </c>
      <c r="C1708">
        <v>9802350</v>
      </c>
      <c r="D1708" t="s">
        <v>4235</v>
      </c>
      <c r="E1708" t="s">
        <v>4236</v>
      </c>
      <c r="G1708" t="e">
        <f>VLOOKUP($H1708,[1]BRT!$1:$1048576,1,0)</f>
        <v>#N/A</v>
      </c>
      <c r="H1708" t="s">
        <v>5550</v>
      </c>
      <c r="I1708">
        <v>37.457886999999999</v>
      </c>
      <c r="J1708">
        <v>-121.91143099999999</v>
      </c>
      <c r="K1708">
        <v>1020</v>
      </c>
      <c r="L1708">
        <v>26.2</v>
      </c>
      <c r="M1708">
        <v>2.2900763359999998</v>
      </c>
      <c r="N1708">
        <v>5</v>
      </c>
      <c r="O1708">
        <v>2</v>
      </c>
      <c r="P1708">
        <v>7</v>
      </c>
      <c r="Q1708" t="e">
        <f>VLOOKUP($A1708,'[1]SheltersALL_2.17.22'!$1:$1048576,6,0)</f>
        <v>#N/A</v>
      </c>
      <c r="R1708" t="str">
        <f>VLOOKUP($A1708, [1]FA21_Ridership!$1:$1048576,11, 0)</f>
        <v>MILPITAS</v>
      </c>
      <c r="S1708" t="str">
        <f>VLOOKUP($A1708, [1]FA21_Ridership!$1:$1048576,12, 0)</f>
        <v>SANTA CLARA</v>
      </c>
      <c r="T1708">
        <f>VLOOKUP($A1708, [1]FA21_Ridership!$1:$1048576,13, 0)</f>
        <v>9</v>
      </c>
      <c r="U1708">
        <f t="shared" si="131"/>
        <v>183.4</v>
      </c>
      <c r="V1708" s="67">
        <f t="shared" si="135"/>
        <v>0.41</v>
      </c>
      <c r="W1708">
        <v>0.95878699999999994</v>
      </c>
      <c r="X1708" s="67">
        <f t="shared" si="132"/>
        <v>0.92</v>
      </c>
      <c r="Y1708">
        <v>0.17100899999999999</v>
      </c>
      <c r="Z1708" s="67">
        <f t="shared" si="133"/>
        <v>0.41199999999999998</v>
      </c>
      <c r="AA1708">
        <f>VLOOKUP($C1708,[1]Disability!$1:$1048576,5,FALSE)</f>
        <v>0</v>
      </c>
      <c r="AB1708" s="67">
        <f t="shared" si="134"/>
        <v>0</v>
      </c>
      <c r="AC1708" t="e">
        <f>VLOOKUP($A1708,#REF!,9,FALSE)</f>
        <v>#REF!</v>
      </c>
    </row>
    <row r="1709" spans="1:29">
      <c r="A1709">
        <v>54117</v>
      </c>
      <c r="B1709">
        <v>1708</v>
      </c>
      <c r="C1709">
        <v>1002990</v>
      </c>
      <c r="D1709" t="s">
        <v>4235</v>
      </c>
      <c r="E1709" t="s">
        <v>4236</v>
      </c>
      <c r="G1709" t="e">
        <f>VLOOKUP($H1709,[1]BRT!$1:$1048576,1,0)</f>
        <v>#N/A</v>
      </c>
      <c r="H1709" t="s">
        <v>5551</v>
      </c>
      <c r="I1709">
        <v>37.840381000000001</v>
      </c>
      <c r="J1709">
        <v>-122.26421499999999</v>
      </c>
      <c r="K1709">
        <v>1016</v>
      </c>
      <c r="L1709">
        <v>30.7</v>
      </c>
      <c r="M1709">
        <v>1.9543973939999999</v>
      </c>
      <c r="N1709">
        <v>3</v>
      </c>
      <c r="O1709">
        <v>3</v>
      </c>
      <c r="P1709">
        <v>6</v>
      </c>
      <c r="Q1709" t="e">
        <f>VLOOKUP($A1709,'[1]SheltersALL_2.17.22'!$1:$1048576,6,0)</f>
        <v>#N/A</v>
      </c>
      <c r="R1709" t="str">
        <f>VLOOKUP($A1709, [1]FA21_Ridership!$1:$1048576,11, 0)</f>
        <v>OAKLAND</v>
      </c>
      <c r="S1709" t="str">
        <f>VLOOKUP($A1709, [1]FA21_Ridership!$1:$1048576,12, 0)</f>
        <v>ALAMEDA</v>
      </c>
      <c r="T1709">
        <f>VLOOKUP($A1709, [1]FA21_Ridership!$1:$1048576,13, 0)</f>
        <v>2</v>
      </c>
      <c r="U1709">
        <f t="shared" si="131"/>
        <v>184.2</v>
      </c>
      <c r="V1709" s="67">
        <f t="shared" si="135"/>
        <v>0.41</v>
      </c>
      <c r="W1709">
        <v>0.369697</v>
      </c>
      <c r="X1709" s="67">
        <f t="shared" si="132"/>
        <v>0.106</v>
      </c>
      <c r="Y1709">
        <v>9.5454999999999998E-2</v>
      </c>
      <c r="Z1709" s="67">
        <f t="shared" si="133"/>
        <v>0.23100000000000001</v>
      </c>
      <c r="AA1709">
        <f>VLOOKUP($C1709,[1]Disability!$1:$1048576,5,FALSE)</f>
        <v>0</v>
      </c>
      <c r="AB1709" s="67">
        <f t="shared" si="134"/>
        <v>0</v>
      </c>
      <c r="AC1709" t="e">
        <f>VLOOKUP($A1709,#REF!,9,FALSE)</f>
        <v>#REF!</v>
      </c>
    </row>
    <row r="1710" spans="1:29">
      <c r="A1710">
        <v>57244</v>
      </c>
      <c r="B1710">
        <v>1709</v>
      </c>
      <c r="C1710">
        <v>702380</v>
      </c>
      <c r="D1710" t="s">
        <v>4235</v>
      </c>
      <c r="E1710" t="s">
        <v>4236</v>
      </c>
      <c r="G1710" t="e">
        <f>VLOOKUP($H1710,[1]BRT!$1:$1048576,1,0)</f>
        <v>#N/A</v>
      </c>
      <c r="H1710" t="s">
        <v>5552</v>
      </c>
      <c r="I1710">
        <v>37.572450000000003</v>
      </c>
      <c r="J1710">
        <v>-122.035292</v>
      </c>
      <c r="K1710">
        <v>1020</v>
      </c>
      <c r="L1710">
        <v>30.7</v>
      </c>
      <c r="M1710">
        <v>1.9543973939999999</v>
      </c>
      <c r="N1710">
        <v>2</v>
      </c>
      <c r="O1710">
        <v>4</v>
      </c>
      <c r="P1710">
        <v>6</v>
      </c>
      <c r="Q1710" t="e">
        <f>VLOOKUP($A1710,'[1]SheltersALL_2.17.22'!$1:$1048576,6,0)</f>
        <v>#N/A</v>
      </c>
      <c r="R1710" t="str">
        <f>VLOOKUP($A1710, [1]FA21_Ridership!$1:$1048576,11, 0)</f>
        <v>FREMONT</v>
      </c>
      <c r="S1710" t="str">
        <f>VLOOKUP($A1710, [1]FA21_Ridership!$1:$1048576,12, 0)</f>
        <v>ALAMEDA</v>
      </c>
      <c r="T1710">
        <f>VLOOKUP($A1710, [1]FA21_Ridership!$1:$1048576,13, 0)</f>
        <v>5</v>
      </c>
      <c r="U1710">
        <f t="shared" si="131"/>
        <v>184.2</v>
      </c>
      <c r="V1710" s="67">
        <f t="shared" si="135"/>
        <v>0.41</v>
      </c>
      <c r="W1710">
        <v>0.77571900000000005</v>
      </c>
      <c r="X1710" s="67">
        <f t="shared" si="132"/>
        <v>0.53400000000000003</v>
      </c>
      <c r="Y1710">
        <v>0.109304</v>
      </c>
      <c r="Z1710" s="67">
        <f t="shared" si="133"/>
        <v>0.27100000000000002</v>
      </c>
      <c r="AA1710">
        <f>VLOOKUP($C1710,[1]Disability!$1:$1048576,5,FALSE)</f>
        <v>0</v>
      </c>
      <c r="AB1710" s="67">
        <f t="shared" si="134"/>
        <v>0</v>
      </c>
      <c r="AC1710" t="e">
        <f>VLOOKUP($A1710,#REF!,9,FALSE)</f>
        <v>#REF!</v>
      </c>
    </row>
    <row r="1711" spans="1:29">
      <c r="A1711">
        <v>51081</v>
      </c>
      <c r="B1711">
        <v>1710</v>
      </c>
      <c r="C1711">
        <v>9800620</v>
      </c>
      <c r="D1711" t="s">
        <v>4235</v>
      </c>
      <c r="E1711" t="s">
        <v>4236</v>
      </c>
      <c r="G1711" t="e">
        <f>VLOOKUP($H1711,[1]BRT!$1:$1048576,1,0)</f>
        <v>#N/A</v>
      </c>
      <c r="H1711" t="s">
        <v>4815</v>
      </c>
      <c r="I1711">
        <v>37.695957</v>
      </c>
      <c r="J1711">
        <v>-122.06207000000001</v>
      </c>
      <c r="K1711">
        <v>960</v>
      </c>
      <c r="L1711">
        <v>61.5</v>
      </c>
      <c r="M1711">
        <v>0.97560975599999999</v>
      </c>
      <c r="N1711">
        <v>2</v>
      </c>
      <c r="O1711">
        <v>1</v>
      </c>
      <c r="P1711">
        <v>3</v>
      </c>
      <c r="Q1711" t="e">
        <f>VLOOKUP($A1711,'[1]SheltersALL_2.17.22'!$1:$1048576,6,0)</f>
        <v>#N/A</v>
      </c>
      <c r="R1711" t="str">
        <f>VLOOKUP($A1711, [1]FA21_Ridership!$1:$1048576,11, 0)</f>
        <v>COUNTY-ALAMEDA</v>
      </c>
      <c r="S1711" t="str">
        <f>VLOOKUP($A1711, [1]FA21_Ridership!$1:$1048576,12, 0)</f>
        <v>ALAMEDA</v>
      </c>
      <c r="T1711">
        <f>VLOOKUP($A1711, [1]FA21_Ridership!$1:$1048576,13, 0)</f>
        <v>4</v>
      </c>
      <c r="U1711">
        <f t="shared" si="131"/>
        <v>184.5</v>
      </c>
      <c r="V1711" s="67">
        <f t="shared" si="135"/>
        <v>0.41</v>
      </c>
      <c r="W1711">
        <v>0.41306199999999998</v>
      </c>
      <c r="X1711" s="67">
        <f t="shared" si="132"/>
        <v>0.13400000000000001</v>
      </c>
      <c r="Y1711">
        <v>0.175957</v>
      </c>
      <c r="Z1711" s="67">
        <f t="shared" si="133"/>
        <v>0.42699999999999999</v>
      </c>
      <c r="AA1711">
        <f>VLOOKUP($C1711,[1]Disability!$1:$1048576,5,FALSE)</f>
        <v>0</v>
      </c>
      <c r="AB1711" s="67">
        <f t="shared" si="134"/>
        <v>0</v>
      </c>
      <c r="AC1711" t="e">
        <f>VLOOKUP($A1711,#REF!,9,FALSE)</f>
        <v>#REF!</v>
      </c>
    </row>
    <row r="1712" spans="1:29">
      <c r="A1712">
        <v>56618</v>
      </c>
      <c r="B1712">
        <v>1711</v>
      </c>
      <c r="C1712">
        <v>9800190</v>
      </c>
      <c r="D1712" t="s">
        <v>4235</v>
      </c>
      <c r="E1712" t="s">
        <v>4236</v>
      </c>
      <c r="G1712" t="e">
        <f>VLOOKUP($H1712,[1]BRT!$1:$1048576,1,0)</f>
        <v>#N/A</v>
      </c>
      <c r="H1712" t="s">
        <v>5553</v>
      </c>
      <c r="I1712">
        <v>37.687220000000003</v>
      </c>
      <c r="J1712">
        <v>-122.118979</v>
      </c>
      <c r="K1712">
        <v>966</v>
      </c>
      <c r="L1712">
        <v>61.5</v>
      </c>
      <c r="M1712">
        <v>0.97560975599999999</v>
      </c>
      <c r="N1712">
        <v>1</v>
      </c>
      <c r="O1712">
        <v>2</v>
      </c>
      <c r="P1712">
        <v>3</v>
      </c>
      <c r="Q1712" t="e">
        <f>VLOOKUP($A1712,'[1]SheltersALL_2.17.22'!$1:$1048576,6,0)</f>
        <v>#N/A</v>
      </c>
      <c r="R1712" t="str">
        <f>VLOOKUP($A1712, [1]FA21_Ridership!$1:$1048576,11, 0)</f>
        <v>COUNTY-ALAMEDA</v>
      </c>
      <c r="S1712" t="str">
        <f>VLOOKUP($A1712, [1]FA21_Ridership!$1:$1048576,12, 0)</f>
        <v>ALAMEDA</v>
      </c>
      <c r="T1712">
        <f>VLOOKUP($A1712, [1]FA21_Ridership!$1:$1048576,13, 0)</f>
        <v>4</v>
      </c>
      <c r="U1712">
        <f t="shared" si="131"/>
        <v>184.5</v>
      </c>
      <c r="V1712" s="67">
        <f t="shared" si="135"/>
        <v>0.41</v>
      </c>
      <c r="W1712">
        <v>0.91394900000000001</v>
      </c>
      <c r="X1712" s="67">
        <f t="shared" si="132"/>
        <v>0.79500000000000004</v>
      </c>
      <c r="Y1712">
        <v>0.18043000000000001</v>
      </c>
      <c r="Z1712" s="67">
        <f t="shared" si="133"/>
        <v>0.441</v>
      </c>
      <c r="AA1712">
        <f>VLOOKUP($C1712,[1]Disability!$1:$1048576,5,FALSE)</f>
        <v>0</v>
      </c>
      <c r="AB1712" s="67">
        <f t="shared" si="134"/>
        <v>0</v>
      </c>
      <c r="AC1712" t="e">
        <f>VLOOKUP($A1712,#REF!,9,FALSE)</f>
        <v>#REF!</v>
      </c>
    </row>
    <row r="1713" spans="1:29">
      <c r="A1713">
        <v>54502</v>
      </c>
      <c r="B1713">
        <v>1712</v>
      </c>
      <c r="C1713">
        <v>9802870</v>
      </c>
      <c r="D1713" t="s">
        <v>4235</v>
      </c>
      <c r="E1713" t="s">
        <v>4236</v>
      </c>
      <c r="G1713" t="e">
        <f>VLOOKUP($H1713,[1]BRT!$1:$1048576,1,0)</f>
        <v>#N/A</v>
      </c>
      <c r="H1713" t="s">
        <v>5544</v>
      </c>
      <c r="I1713">
        <v>37.708562999999998</v>
      </c>
      <c r="J1713">
        <v>-122.06465900000001</v>
      </c>
      <c r="K1713">
        <v>960</v>
      </c>
      <c r="L1713">
        <v>61.5</v>
      </c>
      <c r="M1713">
        <v>0.97560975599999999</v>
      </c>
      <c r="N1713">
        <v>1</v>
      </c>
      <c r="O1713">
        <v>2</v>
      </c>
      <c r="P1713">
        <v>3</v>
      </c>
      <c r="Q1713" t="e">
        <f>VLOOKUP($A1713,'[1]SheltersALL_2.17.22'!$1:$1048576,6,0)</f>
        <v>#N/A</v>
      </c>
      <c r="R1713" t="str">
        <f>VLOOKUP($A1713, [1]FA21_Ridership!$1:$1048576,11, 0)</f>
        <v>COUNTY-ALAMEDA</v>
      </c>
      <c r="S1713" t="str">
        <f>VLOOKUP($A1713, [1]FA21_Ridership!$1:$1048576,12, 0)</f>
        <v>ALAMEDA</v>
      </c>
      <c r="T1713">
        <f>VLOOKUP($A1713, [1]FA21_Ridership!$1:$1048576,13, 0)</f>
        <v>4</v>
      </c>
      <c r="U1713">
        <f t="shared" si="131"/>
        <v>184.5</v>
      </c>
      <c r="V1713" s="67">
        <f t="shared" si="135"/>
        <v>0.41</v>
      </c>
      <c r="W1713">
        <v>0.32502300000000001</v>
      </c>
      <c r="X1713" s="67">
        <f t="shared" si="132"/>
        <v>8.4000000000000005E-2</v>
      </c>
      <c r="Y1713">
        <v>3.9347E-2</v>
      </c>
      <c r="Z1713" s="67">
        <f t="shared" si="133"/>
        <v>4.7E-2</v>
      </c>
      <c r="AA1713">
        <f>VLOOKUP($C1713,[1]Disability!$1:$1048576,5,FALSE)</f>
        <v>0</v>
      </c>
      <c r="AB1713" s="67">
        <f t="shared" si="134"/>
        <v>0</v>
      </c>
      <c r="AC1713" t="e">
        <f>VLOOKUP($A1713,#REF!,9,FALSE)</f>
        <v>#REF!</v>
      </c>
    </row>
    <row r="1714" spans="1:29">
      <c r="A1714">
        <v>54788</v>
      </c>
      <c r="B1714">
        <v>1713</v>
      </c>
      <c r="C1714">
        <v>9800680</v>
      </c>
      <c r="D1714" t="s">
        <v>4235</v>
      </c>
      <c r="E1714" t="s">
        <v>4236</v>
      </c>
      <c r="G1714" t="e">
        <f>VLOOKUP($H1714,[1]BRT!$1:$1048576,1,0)</f>
        <v>#N/A</v>
      </c>
      <c r="H1714" t="s">
        <v>5554</v>
      </c>
      <c r="I1714">
        <v>37.703468000000001</v>
      </c>
      <c r="J1714">
        <v>-122.060794</v>
      </c>
      <c r="K1714">
        <v>960</v>
      </c>
      <c r="L1714">
        <v>61.5</v>
      </c>
      <c r="M1714">
        <v>0.97560975599999999</v>
      </c>
      <c r="N1714">
        <v>1</v>
      </c>
      <c r="O1714">
        <v>2</v>
      </c>
      <c r="P1714">
        <v>3</v>
      </c>
      <c r="Q1714" t="e">
        <f>VLOOKUP($A1714,'[1]SheltersALL_2.17.22'!$1:$1048576,6,0)</f>
        <v>#N/A</v>
      </c>
      <c r="R1714" t="str">
        <f>VLOOKUP($A1714, [1]FA21_Ridership!$1:$1048576,11, 0)</f>
        <v>COUNTY-ALAMEDA</v>
      </c>
      <c r="S1714" t="str">
        <f>VLOOKUP($A1714, [1]FA21_Ridership!$1:$1048576,12, 0)</f>
        <v>ALAMEDA</v>
      </c>
      <c r="T1714">
        <f>VLOOKUP($A1714, [1]FA21_Ridership!$1:$1048576,13, 0)</f>
        <v>4</v>
      </c>
      <c r="U1714">
        <f t="shared" si="131"/>
        <v>184.5</v>
      </c>
      <c r="V1714" s="67">
        <f t="shared" si="135"/>
        <v>0.41</v>
      </c>
      <c r="W1714">
        <v>0.58875200000000005</v>
      </c>
      <c r="X1714" s="67">
        <f t="shared" si="132"/>
        <v>0.27600000000000002</v>
      </c>
      <c r="Y1714">
        <v>0.25834800000000002</v>
      </c>
      <c r="Z1714" s="67">
        <f t="shared" si="133"/>
        <v>0.58499999999999996</v>
      </c>
      <c r="AA1714">
        <f>VLOOKUP($C1714,[1]Disability!$1:$1048576,5,FALSE)</f>
        <v>0</v>
      </c>
      <c r="AB1714" s="67">
        <f t="shared" si="134"/>
        <v>0</v>
      </c>
      <c r="AC1714" t="e">
        <f>VLOOKUP($A1714,#REF!,9,FALSE)</f>
        <v>#REF!</v>
      </c>
    </row>
    <row r="1715" spans="1:29">
      <c r="A1715">
        <v>51448</v>
      </c>
      <c r="B1715">
        <v>1714</v>
      </c>
      <c r="C1715">
        <v>1600250</v>
      </c>
      <c r="D1715" t="s">
        <v>4235</v>
      </c>
      <c r="E1715" t="s">
        <v>4236</v>
      </c>
      <c r="G1715" t="e">
        <f>VLOOKUP($H1715,[1]BRT!$1:$1048576,1,0)</f>
        <v>#N/A</v>
      </c>
      <c r="H1715" t="s">
        <v>5555</v>
      </c>
      <c r="I1715">
        <v>37.959122000000001</v>
      </c>
      <c r="J1715">
        <v>-122.33975</v>
      </c>
      <c r="K1715">
        <v>781</v>
      </c>
      <c r="L1715">
        <v>30.9</v>
      </c>
      <c r="M1715">
        <v>1.941747573</v>
      </c>
      <c r="N1715">
        <v>1</v>
      </c>
      <c r="O1715">
        <v>5</v>
      </c>
      <c r="P1715">
        <v>6</v>
      </c>
      <c r="Q1715" t="e">
        <f>VLOOKUP($A1715,'[1]SheltersALL_2.17.22'!$1:$1048576,6,0)</f>
        <v>#N/A</v>
      </c>
      <c r="R1715" t="str">
        <f>VLOOKUP($A1715, [1]FA21_Ridership!$1:$1048576,11, 0)</f>
        <v>SAN PABLO</v>
      </c>
      <c r="S1715" t="str">
        <f>VLOOKUP($A1715, [1]FA21_Ridership!$1:$1048576,12, 0)</f>
        <v>CONTRA COSTA</v>
      </c>
      <c r="T1715">
        <f>VLOOKUP($A1715, [1]FA21_Ridership!$1:$1048576,13, 0)</f>
        <v>1</v>
      </c>
      <c r="U1715">
        <f t="shared" si="131"/>
        <v>185.39999999999998</v>
      </c>
      <c r="V1715" s="67">
        <f t="shared" si="135"/>
        <v>0.41099999999999998</v>
      </c>
      <c r="W1715">
        <v>0.76011200000000001</v>
      </c>
      <c r="X1715" s="67">
        <f t="shared" si="132"/>
        <v>0.50700000000000001</v>
      </c>
      <c r="Y1715">
        <v>0.46605400000000002</v>
      </c>
      <c r="Z1715" s="67">
        <f t="shared" si="133"/>
        <v>0.83299999999999996</v>
      </c>
      <c r="AA1715">
        <f>VLOOKUP($C1715,[1]Disability!$1:$1048576,5,FALSE)</f>
        <v>3</v>
      </c>
      <c r="AB1715" s="67">
        <f t="shared" si="134"/>
        <v>0.96499999999999997</v>
      </c>
      <c r="AC1715" t="e">
        <f>VLOOKUP($A1715,#REF!,9,FALSE)</f>
        <v>#REF!</v>
      </c>
    </row>
    <row r="1716" spans="1:29">
      <c r="A1716">
        <v>54229</v>
      </c>
      <c r="B1716">
        <v>1715</v>
      </c>
      <c r="C1716">
        <v>1030230</v>
      </c>
      <c r="D1716" t="s">
        <v>4235</v>
      </c>
      <c r="E1716" t="s">
        <v>4236</v>
      </c>
      <c r="G1716" t="e">
        <f>VLOOKUP($H1716,[1]BRT!$1:$1048576,1,0)</f>
        <v>#N/A</v>
      </c>
      <c r="H1716" t="s">
        <v>5556</v>
      </c>
      <c r="I1716">
        <v>37.820914000000002</v>
      </c>
      <c r="J1716">
        <v>-122.286441</v>
      </c>
      <c r="K1716">
        <v>966</v>
      </c>
      <c r="L1716">
        <v>31</v>
      </c>
      <c r="M1716">
        <v>1.935483871</v>
      </c>
      <c r="N1716">
        <v>5</v>
      </c>
      <c r="O1716">
        <v>1</v>
      </c>
      <c r="P1716">
        <v>6</v>
      </c>
      <c r="Q1716" t="e">
        <f>VLOOKUP($A1716,'[1]SheltersALL_2.17.22'!$1:$1048576,6,0)</f>
        <v>#N/A</v>
      </c>
      <c r="R1716" t="str">
        <f>VLOOKUP($A1716, [1]FA21_Ridership!$1:$1048576,11, 0)</f>
        <v>OAKLAND</v>
      </c>
      <c r="S1716" t="str">
        <f>VLOOKUP($A1716, [1]FA21_Ridership!$1:$1048576,12, 0)</f>
        <v>ALAMEDA</v>
      </c>
      <c r="T1716">
        <f>VLOOKUP($A1716, [1]FA21_Ridership!$1:$1048576,13, 0)</f>
        <v>2</v>
      </c>
      <c r="U1716">
        <f t="shared" si="131"/>
        <v>186</v>
      </c>
      <c r="V1716" s="67">
        <f t="shared" si="135"/>
        <v>0.41199999999999998</v>
      </c>
      <c r="W1716">
        <v>0.58074899999999996</v>
      </c>
      <c r="X1716" s="67">
        <f t="shared" si="132"/>
        <v>0.27200000000000002</v>
      </c>
      <c r="Y1716">
        <v>0.156587</v>
      </c>
      <c r="Z1716" s="67">
        <f t="shared" si="133"/>
        <v>0.376</v>
      </c>
      <c r="AA1716">
        <f>VLOOKUP($C1716,[1]Disability!$1:$1048576,5,FALSE)</f>
        <v>0</v>
      </c>
      <c r="AB1716" s="67">
        <f t="shared" si="134"/>
        <v>0</v>
      </c>
      <c r="AC1716" t="e">
        <f>VLOOKUP($A1716,#REF!,9,FALSE)</f>
        <v>#REF!</v>
      </c>
    </row>
    <row r="1717" spans="1:29">
      <c r="A1717">
        <v>54419</v>
      </c>
      <c r="B1717">
        <v>1716</v>
      </c>
      <c r="C1717">
        <v>1030250</v>
      </c>
      <c r="D1717" t="s">
        <v>4235</v>
      </c>
      <c r="E1717" t="s">
        <v>4236</v>
      </c>
      <c r="G1717" t="e">
        <f>VLOOKUP($H1717,[1]BRT!$1:$1048576,1,0)</f>
        <v>#N/A</v>
      </c>
      <c r="H1717" t="s">
        <v>5557</v>
      </c>
      <c r="I1717">
        <v>37.817222000000001</v>
      </c>
      <c r="J1717">
        <v>-122.289669</v>
      </c>
      <c r="K1717">
        <v>966</v>
      </c>
      <c r="L1717">
        <v>31</v>
      </c>
      <c r="M1717">
        <v>1.935483871</v>
      </c>
      <c r="N1717">
        <v>4</v>
      </c>
      <c r="O1717">
        <v>2</v>
      </c>
      <c r="P1717">
        <v>6</v>
      </c>
      <c r="Q1717" t="e">
        <f>VLOOKUP($A1717,'[1]SheltersALL_2.17.22'!$1:$1048576,6,0)</f>
        <v>#N/A</v>
      </c>
      <c r="R1717" t="str">
        <f>VLOOKUP($A1717, [1]FA21_Ridership!$1:$1048576,11, 0)</f>
        <v>OAKLAND</v>
      </c>
      <c r="S1717" t="str">
        <f>VLOOKUP($A1717, [1]FA21_Ridership!$1:$1048576,12, 0)</f>
        <v>ALAMEDA</v>
      </c>
      <c r="T1717">
        <f>VLOOKUP($A1717, [1]FA21_Ridership!$1:$1048576,13, 0)</f>
        <v>2</v>
      </c>
      <c r="U1717">
        <f t="shared" si="131"/>
        <v>186</v>
      </c>
      <c r="V1717" s="67">
        <f t="shared" si="135"/>
        <v>0.41199999999999998</v>
      </c>
      <c r="W1717">
        <v>0.58074899999999996</v>
      </c>
      <c r="X1717" s="67">
        <f t="shared" si="132"/>
        <v>0.27200000000000002</v>
      </c>
      <c r="Y1717">
        <v>0.156587</v>
      </c>
      <c r="Z1717" s="67">
        <f t="shared" si="133"/>
        <v>0.376</v>
      </c>
      <c r="AA1717">
        <f>VLOOKUP($C1717,[1]Disability!$1:$1048576,5,FALSE)</f>
        <v>0</v>
      </c>
      <c r="AB1717" s="67">
        <f t="shared" si="134"/>
        <v>0</v>
      </c>
      <c r="AC1717" t="e">
        <f>VLOOKUP($A1717,#REF!,9,FALSE)</f>
        <v>#REF!</v>
      </c>
    </row>
    <row r="1718" spans="1:29">
      <c r="A1718">
        <v>52969</v>
      </c>
      <c r="B1718">
        <v>1717</v>
      </c>
      <c r="C1718">
        <v>9907880</v>
      </c>
      <c r="D1718" t="s">
        <v>4235</v>
      </c>
      <c r="E1718" t="s">
        <v>4236</v>
      </c>
      <c r="G1718" t="e">
        <f>VLOOKUP($H1718,[1]BRT!$1:$1048576,1,0)</f>
        <v>#N/A</v>
      </c>
      <c r="H1718" t="s">
        <v>5192</v>
      </c>
      <c r="I1718">
        <v>37.765220999999997</v>
      </c>
      <c r="J1718">
        <v>-122.26769400000001</v>
      </c>
      <c r="K1718">
        <v>1017</v>
      </c>
      <c r="L1718">
        <v>31</v>
      </c>
      <c r="M1718">
        <v>1.935483871</v>
      </c>
      <c r="N1718">
        <v>4</v>
      </c>
      <c r="O1718">
        <v>2</v>
      </c>
      <c r="P1718">
        <v>6</v>
      </c>
      <c r="Q1718" t="e">
        <f>VLOOKUP($A1718,'[1]SheltersALL_2.17.22'!$1:$1048576,6,0)</f>
        <v>#N/A</v>
      </c>
      <c r="R1718" t="str">
        <f>VLOOKUP($A1718, [1]FA21_Ridership!$1:$1048576,11, 0)</f>
        <v>ALAMEDA</v>
      </c>
      <c r="S1718" t="str">
        <f>VLOOKUP($A1718, [1]FA21_Ridership!$1:$1048576,12, 0)</f>
        <v>ALAMEDA</v>
      </c>
      <c r="T1718">
        <f>VLOOKUP($A1718, [1]FA21_Ridership!$1:$1048576,13, 0)</f>
        <v>3</v>
      </c>
      <c r="U1718">
        <f t="shared" si="131"/>
        <v>186</v>
      </c>
      <c r="V1718" s="67">
        <f t="shared" si="135"/>
        <v>0.41199999999999998</v>
      </c>
      <c r="W1718">
        <v>0.61352300000000004</v>
      </c>
      <c r="X1718" s="67">
        <f t="shared" si="132"/>
        <v>0.29799999999999999</v>
      </c>
      <c r="Y1718">
        <v>0.116871</v>
      </c>
      <c r="Z1718" s="67">
        <f t="shared" si="133"/>
        <v>0.29299999999999998</v>
      </c>
      <c r="AA1718">
        <f>VLOOKUP($C1718,[1]Disability!$1:$1048576,5,FALSE)</f>
        <v>0</v>
      </c>
      <c r="AB1718" s="67">
        <f t="shared" si="134"/>
        <v>0</v>
      </c>
      <c r="AC1718" t="e">
        <f>VLOOKUP($A1718,#REF!,9,FALSE)</f>
        <v>#REF!</v>
      </c>
    </row>
    <row r="1719" spans="1:29">
      <c r="A1719">
        <v>52557</v>
      </c>
      <c r="B1719">
        <v>1718</v>
      </c>
      <c r="C1719">
        <v>800540</v>
      </c>
      <c r="D1719" t="s">
        <v>4235</v>
      </c>
      <c r="E1719" t="s">
        <v>4236</v>
      </c>
      <c r="G1719" t="e">
        <f>VLOOKUP($H1719,[1]BRT!$1:$1048576,1,0)</f>
        <v>#N/A</v>
      </c>
      <c r="H1719" t="s">
        <v>5534</v>
      </c>
      <c r="I1719">
        <v>37.681502999999999</v>
      </c>
      <c r="J1719">
        <v>-122.067981</v>
      </c>
      <c r="K1719">
        <v>960</v>
      </c>
      <c r="L1719">
        <v>62</v>
      </c>
      <c r="M1719">
        <v>0.96774193500000005</v>
      </c>
      <c r="N1719">
        <v>2</v>
      </c>
      <c r="O1719">
        <v>1</v>
      </c>
      <c r="P1719">
        <v>3</v>
      </c>
      <c r="Q1719" t="e">
        <f>VLOOKUP($A1719,'[1]SheltersALL_2.17.22'!$1:$1048576,6,0)</f>
        <v>#N/A</v>
      </c>
      <c r="R1719" t="str">
        <f>VLOOKUP($A1719, [1]FA21_Ridership!$1:$1048576,11, 0)</f>
        <v>HAYWARD</v>
      </c>
      <c r="S1719" t="str">
        <f>VLOOKUP($A1719, [1]FA21_Ridership!$1:$1048576,12, 0)</f>
        <v>ALAMEDA</v>
      </c>
      <c r="T1719">
        <f>VLOOKUP($A1719, [1]FA21_Ridership!$1:$1048576,13, 0)</f>
        <v>4</v>
      </c>
      <c r="U1719">
        <f t="shared" si="131"/>
        <v>186</v>
      </c>
      <c r="V1719" s="67">
        <f t="shared" si="135"/>
        <v>0.41199999999999998</v>
      </c>
      <c r="W1719">
        <v>0.70792500000000003</v>
      </c>
      <c r="X1719" s="67">
        <f t="shared" si="132"/>
        <v>0.41599999999999998</v>
      </c>
      <c r="Y1719">
        <v>0.129834</v>
      </c>
      <c r="Z1719" s="67">
        <f t="shared" si="133"/>
        <v>0.314</v>
      </c>
      <c r="AA1719">
        <f>VLOOKUP($C1719,[1]Disability!$1:$1048576,5,FALSE)</f>
        <v>0</v>
      </c>
      <c r="AB1719" s="67">
        <f t="shared" si="134"/>
        <v>0</v>
      </c>
      <c r="AC1719" t="e">
        <f>VLOOKUP($A1719,#REF!,9,FALSE)</f>
        <v>#REF!</v>
      </c>
    </row>
    <row r="1720" spans="1:29">
      <c r="A1720">
        <v>58651</v>
      </c>
      <c r="B1720">
        <v>1719</v>
      </c>
      <c r="C1720">
        <v>9802560</v>
      </c>
      <c r="D1720" t="s">
        <v>4235</v>
      </c>
      <c r="E1720" t="s">
        <v>4236</v>
      </c>
      <c r="G1720" t="e">
        <f>VLOOKUP($H1720,[1]BRT!$1:$1048576,1,0)</f>
        <v>#N/A</v>
      </c>
      <c r="H1720" t="s">
        <v>4788</v>
      </c>
      <c r="I1720">
        <v>37.682481000000003</v>
      </c>
      <c r="J1720">
        <v>-122.121604</v>
      </c>
      <c r="K1720">
        <v>966</v>
      </c>
      <c r="L1720">
        <v>62</v>
      </c>
      <c r="M1720">
        <v>0.96774193500000005</v>
      </c>
      <c r="N1720">
        <v>2</v>
      </c>
      <c r="O1720">
        <v>1</v>
      </c>
      <c r="P1720">
        <v>3</v>
      </c>
      <c r="Q1720" t="e">
        <f>VLOOKUP($A1720,'[1]SheltersALL_2.17.22'!$1:$1048576,6,0)</f>
        <v>#N/A</v>
      </c>
      <c r="R1720" t="str">
        <f>VLOOKUP($A1720, [1]FA21_Ridership!$1:$1048576,11, 0)</f>
        <v>COUNTY-ALAMEDA</v>
      </c>
      <c r="S1720" t="str">
        <f>VLOOKUP($A1720, [1]FA21_Ridership!$1:$1048576,12, 0)</f>
        <v>ALAMEDA</v>
      </c>
      <c r="T1720">
        <f>VLOOKUP($A1720, [1]FA21_Ridership!$1:$1048576,13, 0)</f>
        <v>4</v>
      </c>
      <c r="U1720">
        <f t="shared" si="131"/>
        <v>186</v>
      </c>
      <c r="V1720" s="67">
        <f t="shared" si="135"/>
        <v>0.41199999999999998</v>
      </c>
      <c r="W1720">
        <v>0.63433600000000001</v>
      </c>
      <c r="X1720" s="67">
        <f t="shared" si="132"/>
        <v>0.32800000000000001</v>
      </c>
      <c r="Y1720">
        <v>0.22211400000000001</v>
      </c>
      <c r="Z1720" s="67">
        <f t="shared" si="133"/>
        <v>0.50600000000000001</v>
      </c>
      <c r="AA1720">
        <f>VLOOKUP($C1720,[1]Disability!$1:$1048576,5,FALSE)</f>
        <v>0</v>
      </c>
      <c r="AB1720" s="67">
        <f t="shared" si="134"/>
        <v>0</v>
      </c>
      <c r="AC1720" t="e">
        <f>VLOOKUP($A1720,#REF!,9,FALSE)</f>
        <v>#REF!</v>
      </c>
    </row>
    <row r="1721" spans="1:29">
      <c r="A1721">
        <v>51176</v>
      </c>
      <c r="B1721">
        <v>1720</v>
      </c>
      <c r="C1721">
        <v>1003650</v>
      </c>
      <c r="D1721" t="s">
        <v>4235</v>
      </c>
      <c r="E1721" t="s">
        <v>4236</v>
      </c>
      <c r="G1721" t="e">
        <f>VLOOKUP($H1721,[1]BRT!$1:$1048576,1,0)</f>
        <v>#N/A</v>
      </c>
      <c r="H1721" t="s">
        <v>5558</v>
      </c>
      <c r="I1721">
        <v>37.75318</v>
      </c>
      <c r="J1721">
        <v>-122.185136</v>
      </c>
      <c r="K1721">
        <v>800</v>
      </c>
      <c r="L1721">
        <v>62</v>
      </c>
      <c r="M1721">
        <v>0.96774193500000005</v>
      </c>
      <c r="N1721">
        <v>2</v>
      </c>
      <c r="O1721">
        <v>1</v>
      </c>
      <c r="P1721">
        <v>3</v>
      </c>
      <c r="Q1721" t="e">
        <f>VLOOKUP($A1721,'[1]SheltersALL_2.17.22'!$1:$1048576,6,0)</f>
        <v>#N/A</v>
      </c>
      <c r="R1721" t="str">
        <f>VLOOKUP($A1721, [1]FA21_Ridership!$1:$1048576,11, 0)</f>
        <v>OAKLAND</v>
      </c>
      <c r="S1721" t="str">
        <f>VLOOKUP($A1721, [1]FA21_Ridership!$1:$1048576,12, 0)</f>
        <v>ALAMEDA</v>
      </c>
      <c r="T1721">
        <f>VLOOKUP($A1721, [1]FA21_Ridership!$1:$1048576,13, 0)</f>
        <v>3</v>
      </c>
      <c r="U1721">
        <f t="shared" si="131"/>
        <v>186</v>
      </c>
      <c r="V1721" s="67">
        <f t="shared" si="135"/>
        <v>0.41199999999999998</v>
      </c>
      <c r="W1721">
        <v>0.959677</v>
      </c>
      <c r="X1721" s="67">
        <f t="shared" si="132"/>
        <v>0.92100000000000004</v>
      </c>
      <c r="Y1721">
        <v>0.56653200000000004</v>
      </c>
      <c r="Z1721" s="67">
        <f t="shared" si="133"/>
        <v>0.90900000000000003</v>
      </c>
      <c r="AA1721">
        <f>VLOOKUP($C1721,[1]Disability!$1:$1048576,5,FALSE)</f>
        <v>0</v>
      </c>
      <c r="AB1721" s="67">
        <f t="shared" si="134"/>
        <v>0</v>
      </c>
      <c r="AC1721" t="e">
        <f>VLOOKUP($A1721,#REF!,9,FALSE)</f>
        <v>#REF!</v>
      </c>
    </row>
    <row r="1722" spans="1:29">
      <c r="A1722">
        <v>54311</v>
      </c>
      <c r="B1722">
        <v>1721</v>
      </c>
      <c r="C1722">
        <v>1304190</v>
      </c>
      <c r="D1722" t="s">
        <v>4235</v>
      </c>
      <c r="E1722" t="s">
        <v>4236</v>
      </c>
      <c r="G1722" t="e">
        <f>VLOOKUP($H1722,[1]BRT!$1:$1048576,1,0)</f>
        <v>#N/A</v>
      </c>
      <c r="H1722" t="s">
        <v>5559</v>
      </c>
      <c r="I1722">
        <v>37.933354000000001</v>
      </c>
      <c r="J1722">
        <v>-122.330248</v>
      </c>
      <c r="K1722">
        <v>1313</v>
      </c>
      <c r="L1722">
        <v>37.200000000000003</v>
      </c>
      <c r="M1722">
        <v>1.612903226</v>
      </c>
      <c r="N1722">
        <v>3</v>
      </c>
      <c r="O1722">
        <v>2</v>
      </c>
      <c r="P1722">
        <v>5</v>
      </c>
      <c r="Q1722" t="str">
        <f>VLOOKUP($A1722,'[1]SheltersALL_2.17.22'!$1:$1048576,6,0)</f>
        <v>Richmond</v>
      </c>
      <c r="R1722" t="str">
        <f>VLOOKUP($A1722, [1]FA21_Ridership!$1:$1048576,11, 0)</f>
        <v>RICHMOND</v>
      </c>
      <c r="S1722" t="str">
        <f>VLOOKUP($A1722, [1]FA21_Ridership!$1:$1048576,12, 0)</f>
        <v>CONTRA COSTA</v>
      </c>
      <c r="T1722">
        <f>VLOOKUP($A1722, [1]FA21_Ridership!$1:$1048576,13, 0)</f>
        <v>1</v>
      </c>
      <c r="U1722">
        <f t="shared" si="131"/>
        <v>186</v>
      </c>
      <c r="V1722" s="67">
        <f t="shared" si="135"/>
        <v>0.41199999999999998</v>
      </c>
      <c r="W1722">
        <v>0.92596199999999995</v>
      </c>
      <c r="X1722" s="67">
        <f t="shared" si="132"/>
        <v>0.82399999999999995</v>
      </c>
      <c r="Y1722">
        <v>0.174038</v>
      </c>
      <c r="Z1722" s="67">
        <f t="shared" si="133"/>
        <v>0.42</v>
      </c>
      <c r="AA1722">
        <f>VLOOKUP($C1722,[1]Disability!$1:$1048576,5,FALSE)</f>
        <v>2</v>
      </c>
      <c r="AB1722" s="67">
        <f t="shared" si="134"/>
        <v>0.91600000000000004</v>
      </c>
      <c r="AC1722" t="e">
        <f>VLOOKUP($A1722,#REF!,9,FALSE)</f>
        <v>#REF!</v>
      </c>
    </row>
    <row r="1723" spans="1:29">
      <c r="A1723">
        <v>53432</v>
      </c>
      <c r="B1723">
        <v>1722</v>
      </c>
      <c r="C1723">
        <v>9800670</v>
      </c>
      <c r="D1723" t="s">
        <v>4235</v>
      </c>
      <c r="E1723" t="s">
        <v>4236</v>
      </c>
      <c r="G1723" t="e">
        <f>VLOOKUP($H1723,[1]BRT!$1:$1048576,1,0)</f>
        <v>#N/A</v>
      </c>
      <c r="H1723" t="s">
        <v>5560</v>
      </c>
      <c r="I1723">
        <v>37.690117000000001</v>
      </c>
      <c r="J1723">
        <v>-122.062466</v>
      </c>
      <c r="K1723">
        <v>960</v>
      </c>
      <c r="L1723">
        <v>62</v>
      </c>
      <c r="M1723">
        <v>0.96774193500000005</v>
      </c>
      <c r="N1723">
        <v>1</v>
      </c>
      <c r="O1723">
        <v>2</v>
      </c>
      <c r="P1723">
        <v>3</v>
      </c>
      <c r="Q1723" t="e">
        <f>VLOOKUP($A1723,'[1]SheltersALL_2.17.22'!$1:$1048576,6,0)</f>
        <v>#N/A</v>
      </c>
      <c r="R1723" t="str">
        <f>VLOOKUP($A1723, [1]FA21_Ridership!$1:$1048576,11, 0)</f>
        <v>COUNTY-ALAMEDA</v>
      </c>
      <c r="S1723" t="str">
        <f>VLOOKUP($A1723, [1]FA21_Ridership!$1:$1048576,12, 0)</f>
        <v>ALAMEDA</v>
      </c>
      <c r="T1723">
        <f>VLOOKUP($A1723, [1]FA21_Ridership!$1:$1048576,13, 0)</f>
        <v>4</v>
      </c>
      <c r="U1723">
        <f t="shared" si="131"/>
        <v>186</v>
      </c>
      <c r="V1723" s="67">
        <f t="shared" si="135"/>
        <v>0.41199999999999998</v>
      </c>
      <c r="W1723">
        <v>0.63201099999999999</v>
      </c>
      <c r="X1723" s="67">
        <f t="shared" si="132"/>
        <v>0.32600000000000001</v>
      </c>
      <c r="Y1723">
        <v>0.110123</v>
      </c>
      <c r="Z1723" s="67">
        <f t="shared" si="133"/>
        <v>0.27500000000000002</v>
      </c>
      <c r="AA1723">
        <f>VLOOKUP($C1723,[1]Disability!$1:$1048576,5,FALSE)</f>
        <v>0</v>
      </c>
      <c r="AB1723" s="67">
        <f t="shared" si="134"/>
        <v>0</v>
      </c>
      <c r="AC1723" t="e">
        <f>VLOOKUP($A1723,#REF!,9,FALSE)</f>
        <v>#REF!</v>
      </c>
    </row>
    <row r="1724" spans="1:29">
      <c r="A1724">
        <v>58611</v>
      </c>
      <c r="B1724">
        <v>1723</v>
      </c>
      <c r="C1724">
        <v>9800640</v>
      </c>
      <c r="D1724" t="s">
        <v>4235</v>
      </c>
      <c r="E1724" t="s">
        <v>4236</v>
      </c>
      <c r="G1724" t="e">
        <f>VLOOKUP($H1724,[1]BRT!$1:$1048576,1,0)</f>
        <v>#N/A</v>
      </c>
      <c r="H1724" t="s">
        <v>5561</v>
      </c>
      <c r="I1724">
        <v>37.685651</v>
      </c>
      <c r="J1724">
        <v>-122.063427</v>
      </c>
      <c r="K1724">
        <v>960</v>
      </c>
      <c r="L1724">
        <v>62</v>
      </c>
      <c r="M1724">
        <v>0.96774193500000005</v>
      </c>
      <c r="N1724">
        <v>1</v>
      </c>
      <c r="O1724">
        <v>2</v>
      </c>
      <c r="P1724">
        <v>3</v>
      </c>
      <c r="Q1724" t="e">
        <f>VLOOKUP($A1724,'[1]SheltersALL_2.17.22'!$1:$1048576,6,0)</f>
        <v>#N/A</v>
      </c>
      <c r="R1724" t="str">
        <f>VLOOKUP($A1724, [1]FA21_Ridership!$1:$1048576,11, 0)</f>
        <v>COUNTY-ALAMEDA</v>
      </c>
      <c r="S1724" t="str">
        <f>VLOOKUP($A1724, [1]FA21_Ridership!$1:$1048576,12, 0)</f>
        <v>ALAMEDA</v>
      </c>
      <c r="T1724">
        <f>VLOOKUP($A1724, [1]FA21_Ridership!$1:$1048576,13, 0)</f>
        <v>4</v>
      </c>
      <c r="U1724">
        <f t="shared" si="131"/>
        <v>186</v>
      </c>
      <c r="V1724" s="67">
        <f t="shared" si="135"/>
        <v>0.41199999999999998</v>
      </c>
      <c r="W1724">
        <v>0.70792500000000003</v>
      </c>
      <c r="X1724" s="67">
        <f t="shared" si="132"/>
        <v>0.41599999999999998</v>
      </c>
      <c r="Y1724">
        <v>0.129834</v>
      </c>
      <c r="Z1724" s="67">
        <f t="shared" si="133"/>
        <v>0.314</v>
      </c>
      <c r="AA1724">
        <f>VLOOKUP($C1724,[1]Disability!$1:$1048576,5,FALSE)</f>
        <v>0</v>
      </c>
      <c r="AB1724" s="67">
        <f t="shared" si="134"/>
        <v>0</v>
      </c>
      <c r="AC1724" t="e">
        <f>VLOOKUP($A1724,#REF!,9,FALSE)</f>
        <v>#REF!</v>
      </c>
    </row>
    <row r="1725" spans="1:29">
      <c r="A1725">
        <v>50866</v>
      </c>
      <c r="B1725">
        <v>1724</v>
      </c>
      <c r="C1725">
        <v>1302430</v>
      </c>
      <c r="D1725" t="s">
        <v>4235</v>
      </c>
      <c r="E1725" t="s">
        <v>4236</v>
      </c>
      <c r="G1725" t="e">
        <f>VLOOKUP($H1725,[1]BRT!$1:$1048576,1,0)</f>
        <v>#N/A</v>
      </c>
      <c r="H1725" t="s">
        <v>5562</v>
      </c>
      <c r="I1725">
        <v>37.935271</v>
      </c>
      <c r="J1725">
        <v>-122.343598</v>
      </c>
      <c r="K1725">
        <v>1313</v>
      </c>
      <c r="L1725">
        <v>37.200000000000003</v>
      </c>
      <c r="M1725">
        <v>1.612903226</v>
      </c>
      <c r="N1725">
        <v>1</v>
      </c>
      <c r="O1725">
        <v>4</v>
      </c>
      <c r="P1725">
        <v>5</v>
      </c>
      <c r="Q1725" t="e">
        <f>VLOOKUP($A1725,'[1]SheltersALL_2.17.22'!$1:$1048576,6,0)</f>
        <v>#N/A</v>
      </c>
      <c r="R1725" t="str">
        <f>VLOOKUP($A1725, [1]FA21_Ridership!$1:$1048576,11, 0)</f>
        <v>RICHMOND</v>
      </c>
      <c r="S1725" t="str">
        <f>VLOOKUP($A1725, [1]FA21_Ridership!$1:$1048576,12, 0)</f>
        <v>CONTRA COSTA</v>
      </c>
      <c r="T1725">
        <f>VLOOKUP($A1725, [1]FA21_Ridership!$1:$1048576,13, 0)</f>
        <v>1</v>
      </c>
      <c r="U1725">
        <f t="shared" si="131"/>
        <v>186</v>
      </c>
      <c r="V1725" s="67">
        <f t="shared" si="135"/>
        <v>0.41199999999999998</v>
      </c>
      <c r="W1725">
        <v>0.89252299999999996</v>
      </c>
      <c r="X1725" s="67">
        <f t="shared" si="132"/>
        <v>0.75700000000000001</v>
      </c>
      <c r="Y1725">
        <v>0.64836400000000005</v>
      </c>
      <c r="Z1725" s="67">
        <f t="shared" si="133"/>
        <v>0.96499999999999997</v>
      </c>
      <c r="AA1725">
        <f>VLOOKUP($C1725,[1]Disability!$1:$1048576,5,FALSE)</f>
        <v>1</v>
      </c>
      <c r="AB1725" s="67">
        <f t="shared" si="134"/>
        <v>0.72499999999999998</v>
      </c>
      <c r="AC1725" t="e">
        <f>VLOOKUP($A1725,#REF!,9,FALSE)</f>
        <v>#REF!</v>
      </c>
    </row>
    <row r="1726" spans="1:29">
      <c r="A1726">
        <v>59411</v>
      </c>
      <c r="B1726">
        <v>1725</v>
      </c>
      <c r="C1726">
        <v>1302250</v>
      </c>
      <c r="D1726" t="s">
        <v>4235</v>
      </c>
      <c r="E1726" t="s">
        <v>4236</v>
      </c>
      <c r="G1726" t="e">
        <f>VLOOKUP($H1726,[1]BRT!$1:$1048576,1,0)</f>
        <v>#N/A</v>
      </c>
      <c r="H1726" t="s">
        <v>5563</v>
      </c>
      <c r="I1726">
        <v>37.935518000000002</v>
      </c>
      <c r="J1726">
        <v>-122.345347</v>
      </c>
      <c r="K1726">
        <v>1313</v>
      </c>
      <c r="L1726">
        <v>37.200000000000003</v>
      </c>
      <c r="M1726">
        <v>1.612903226</v>
      </c>
      <c r="N1726">
        <v>1</v>
      </c>
      <c r="O1726">
        <v>4</v>
      </c>
      <c r="P1726">
        <v>5</v>
      </c>
      <c r="Q1726" t="e">
        <f>VLOOKUP($A1726,'[1]SheltersALL_2.17.22'!$1:$1048576,6,0)</f>
        <v>#N/A</v>
      </c>
      <c r="R1726" t="str">
        <f>VLOOKUP($A1726, [1]FA21_Ridership!$1:$1048576,11, 0)</f>
        <v>RICHMOND</v>
      </c>
      <c r="S1726" t="str">
        <f>VLOOKUP($A1726, [1]FA21_Ridership!$1:$1048576,12, 0)</f>
        <v>CONTRA COSTA</v>
      </c>
      <c r="T1726">
        <f>VLOOKUP($A1726, [1]FA21_Ridership!$1:$1048576,13, 0)</f>
        <v>1</v>
      </c>
      <c r="U1726">
        <f t="shared" si="131"/>
        <v>186</v>
      </c>
      <c r="V1726" s="67">
        <f t="shared" si="135"/>
        <v>0.41199999999999998</v>
      </c>
      <c r="W1726">
        <v>0.89252299999999996</v>
      </c>
      <c r="X1726" s="67">
        <f t="shared" si="132"/>
        <v>0.75700000000000001</v>
      </c>
      <c r="Y1726">
        <v>0.64836400000000005</v>
      </c>
      <c r="Z1726" s="67">
        <f t="shared" si="133"/>
        <v>0.96499999999999997</v>
      </c>
      <c r="AA1726">
        <f>VLOOKUP($C1726,[1]Disability!$1:$1048576,5,FALSE)</f>
        <v>1</v>
      </c>
      <c r="AB1726" s="67">
        <f t="shared" si="134"/>
        <v>0.72499999999999998</v>
      </c>
      <c r="AC1726" t="e">
        <f>VLOOKUP($A1726,#REF!,9,FALSE)</f>
        <v>#REF!</v>
      </c>
    </row>
    <row r="1727" spans="1:29">
      <c r="A1727">
        <v>52170</v>
      </c>
      <c r="B1727">
        <v>1726</v>
      </c>
      <c r="C1727">
        <v>1016930</v>
      </c>
      <c r="D1727" t="s">
        <v>4235</v>
      </c>
      <c r="E1727" t="s">
        <v>4236</v>
      </c>
      <c r="G1727" t="e">
        <f>VLOOKUP($H1727,[1]BRT!$1:$1048576,1,0)</f>
        <v>#N/A</v>
      </c>
      <c r="H1727" t="s">
        <v>4831</v>
      </c>
      <c r="I1727">
        <v>37.754342999999999</v>
      </c>
      <c r="J1727">
        <v>-122.14986500000001</v>
      </c>
      <c r="K1727">
        <v>800</v>
      </c>
      <c r="L1727">
        <v>62</v>
      </c>
      <c r="M1727">
        <v>0.96774193500000005</v>
      </c>
      <c r="N1727">
        <v>0</v>
      </c>
      <c r="O1727">
        <v>3</v>
      </c>
      <c r="P1727">
        <v>3</v>
      </c>
      <c r="Q1727" t="e">
        <f>VLOOKUP($A1727,'[1]SheltersALL_2.17.22'!$1:$1048576,6,0)</f>
        <v>#N/A</v>
      </c>
      <c r="R1727" t="str">
        <f>VLOOKUP($A1727, [1]FA21_Ridership!$1:$1048576,11, 0)</f>
        <v>OAKLAND</v>
      </c>
      <c r="S1727" t="str">
        <f>VLOOKUP($A1727, [1]FA21_Ridership!$1:$1048576,12, 0)</f>
        <v>ALAMEDA</v>
      </c>
      <c r="T1727">
        <f>VLOOKUP($A1727, [1]FA21_Ridership!$1:$1048576,13, 0)</f>
        <v>3</v>
      </c>
      <c r="U1727">
        <f t="shared" si="131"/>
        <v>186</v>
      </c>
      <c r="V1727" s="67">
        <f t="shared" si="135"/>
        <v>0.41199999999999998</v>
      </c>
      <c r="W1727">
        <v>0.79917499999999997</v>
      </c>
      <c r="X1727" s="67">
        <f t="shared" si="132"/>
        <v>0.58599999999999997</v>
      </c>
      <c r="Y1727">
        <v>0.103064</v>
      </c>
      <c r="Z1727" s="67">
        <f t="shared" si="133"/>
        <v>0.25700000000000001</v>
      </c>
      <c r="AA1727">
        <f>VLOOKUP($C1727,[1]Disability!$1:$1048576,5,FALSE)</f>
        <v>0</v>
      </c>
      <c r="AB1727" s="67">
        <f t="shared" si="134"/>
        <v>0</v>
      </c>
      <c r="AC1727" t="e">
        <f>VLOOKUP($A1727,#REF!,9,FALSE)</f>
        <v>#REF!</v>
      </c>
    </row>
    <row r="1728" spans="1:29">
      <c r="A1728">
        <v>55843</v>
      </c>
      <c r="B1728">
        <v>1727</v>
      </c>
      <c r="C1728">
        <v>600390</v>
      </c>
      <c r="D1728" t="s">
        <v>4235</v>
      </c>
      <c r="E1728" t="s">
        <v>4236</v>
      </c>
      <c r="G1728" t="e">
        <f>VLOOKUP($H1728,[1]BRT!$1:$1048576,1,0)</f>
        <v>#N/A</v>
      </c>
      <c r="H1728" t="s">
        <v>5210</v>
      </c>
      <c r="I1728">
        <v>37.848981000000002</v>
      </c>
      <c r="J1728">
        <v>-122.292298</v>
      </c>
      <c r="K1728">
        <v>1080</v>
      </c>
      <c r="L1728">
        <v>31</v>
      </c>
      <c r="M1728">
        <v>1.935483871</v>
      </c>
      <c r="N1728">
        <v>0</v>
      </c>
      <c r="O1728">
        <v>6</v>
      </c>
      <c r="P1728">
        <v>6</v>
      </c>
      <c r="Q1728" t="e">
        <f>VLOOKUP($A1728,'[1]SheltersALL_2.17.22'!$1:$1048576,6,0)</f>
        <v>#N/A</v>
      </c>
      <c r="R1728" t="str">
        <f>VLOOKUP($A1728, [1]FA21_Ridership!$1:$1048576,11, 0)</f>
        <v>EMERYVILLE</v>
      </c>
      <c r="S1728" t="str">
        <f>VLOOKUP($A1728, [1]FA21_Ridership!$1:$1048576,12, 0)</f>
        <v>ALAMEDA</v>
      </c>
      <c r="T1728">
        <f>VLOOKUP($A1728, [1]FA21_Ridership!$1:$1048576,13, 0)</f>
        <v>2</v>
      </c>
      <c r="U1728">
        <f t="shared" si="131"/>
        <v>186</v>
      </c>
      <c r="V1728" s="67">
        <f t="shared" si="135"/>
        <v>0.41199999999999998</v>
      </c>
      <c r="W1728">
        <v>0.67995399999999995</v>
      </c>
      <c r="X1728" s="67">
        <f t="shared" si="132"/>
        <v>0.375</v>
      </c>
      <c r="Y1728">
        <v>0.142369</v>
      </c>
      <c r="Z1728" s="67">
        <f t="shared" si="133"/>
        <v>0.33800000000000002</v>
      </c>
      <c r="AA1728">
        <f>VLOOKUP($C1728,[1]Disability!$1:$1048576,5,FALSE)</f>
        <v>0</v>
      </c>
      <c r="AB1728" s="67">
        <f t="shared" si="134"/>
        <v>0</v>
      </c>
      <c r="AC1728" t="e">
        <f>VLOOKUP($A1728,#REF!,9,FALSE)</f>
        <v>#REF!</v>
      </c>
    </row>
    <row r="1729" spans="1:29">
      <c r="A1729">
        <v>56488</v>
      </c>
      <c r="B1729">
        <v>1728</v>
      </c>
      <c r="C1729">
        <v>102680</v>
      </c>
      <c r="D1729" t="s">
        <v>4235</v>
      </c>
      <c r="E1729" t="s">
        <v>4236</v>
      </c>
      <c r="G1729" t="e">
        <f>VLOOKUP($H1729,[1]BRT!$1:$1048576,1,0)</f>
        <v>#N/A</v>
      </c>
      <c r="H1729" t="s">
        <v>5564</v>
      </c>
      <c r="I1729">
        <v>37.770454999999998</v>
      </c>
      <c r="J1729">
        <v>-122.237469</v>
      </c>
      <c r="K1729">
        <v>1116</v>
      </c>
      <c r="L1729">
        <v>17</v>
      </c>
      <c r="M1729">
        <v>3.5294117649999999</v>
      </c>
      <c r="N1729">
        <v>6</v>
      </c>
      <c r="O1729">
        <v>5</v>
      </c>
      <c r="P1729">
        <v>11</v>
      </c>
      <c r="Q1729" t="e">
        <f>VLOOKUP($A1729,'[1]SheltersALL_2.17.22'!$1:$1048576,6,0)</f>
        <v>#N/A</v>
      </c>
      <c r="R1729" t="str">
        <f>VLOOKUP($A1729, [1]FA21_Ridership!$1:$1048576,11, 0)</f>
        <v>ALAMEDA</v>
      </c>
      <c r="S1729" t="str">
        <f>VLOOKUP($A1729, [1]FA21_Ridership!$1:$1048576,12, 0)</f>
        <v>ALAMEDA</v>
      </c>
      <c r="T1729">
        <f>VLOOKUP($A1729, [1]FA21_Ridership!$1:$1048576,13, 0)</f>
        <v>3</v>
      </c>
      <c r="U1729">
        <f t="shared" si="131"/>
        <v>187</v>
      </c>
      <c r="V1729" s="67">
        <f t="shared" si="135"/>
        <v>0.41499999999999998</v>
      </c>
      <c r="W1729">
        <v>0.52729999999999999</v>
      </c>
      <c r="X1729" s="67">
        <f t="shared" si="132"/>
        <v>0.219</v>
      </c>
      <c r="Y1729">
        <v>0.13431599999999999</v>
      </c>
      <c r="Z1729" s="67">
        <f t="shared" si="133"/>
        <v>0.32500000000000001</v>
      </c>
      <c r="AA1729">
        <f>VLOOKUP($C1729,[1]Disability!$1:$1048576,5,FALSE)</f>
        <v>0</v>
      </c>
      <c r="AB1729" s="67">
        <f t="shared" si="134"/>
        <v>0</v>
      </c>
      <c r="AC1729" t="e">
        <f>VLOOKUP($A1729,#REF!,9,FALSE)</f>
        <v>#REF!</v>
      </c>
    </row>
    <row r="1730" spans="1:29">
      <c r="A1730">
        <v>52443</v>
      </c>
      <c r="B1730">
        <v>1729</v>
      </c>
      <c r="C1730">
        <v>1012890</v>
      </c>
      <c r="D1730" t="s">
        <v>4235</v>
      </c>
      <c r="E1730" t="s">
        <v>4236</v>
      </c>
      <c r="G1730" t="e">
        <f>VLOOKUP($H1730,[1]BRT!$1:$1048576,1,0)</f>
        <v>#N/A</v>
      </c>
      <c r="H1730" t="s">
        <v>5565</v>
      </c>
      <c r="I1730">
        <v>37.778286000000001</v>
      </c>
      <c r="J1730">
        <v>-122.208119</v>
      </c>
      <c r="K1730">
        <v>1038</v>
      </c>
      <c r="L1730">
        <v>17</v>
      </c>
      <c r="M1730">
        <v>3.5294117649999999</v>
      </c>
      <c r="N1730">
        <v>5</v>
      </c>
      <c r="O1730">
        <v>6</v>
      </c>
      <c r="P1730">
        <v>11</v>
      </c>
      <c r="Q1730" t="e">
        <f>VLOOKUP($A1730,'[1]SheltersALL_2.17.22'!$1:$1048576,6,0)</f>
        <v>#N/A</v>
      </c>
      <c r="R1730" t="str">
        <f>VLOOKUP($A1730, [1]FA21_Ridership!$1:$1048576,11, 0)</f>
        <v>OAKLAND</v>
      </c>
      <c r="S1730" t="str">
        <f>VLOOKUP($A1730, [1]FA21_Ridership!$1:$1048576,12, 0)</f>
        <v>ALAMEDA</v>
      </c>
      <c r="T1730">
        <f>VLOOKUP($A1730, [1]FA21_Ridership!$1:$1048576,13, 0)</f>
        <v>3</v>
      </c>
      <c r="U1730">
        <f t="shared" ref="U1730:U1793" si="136">$L1730*$P1730</f>
        <v>187</v>
      </c>
      <c r="V1730" s="67">
        <f t="shared" si="135"/>
        <v>0.41499999999999998</v>
      </c>
      <c r="W1730">
        <v>0.951712</v>
      </c>
      <c r="X1730" s="67">
        <f t="shared" ref="X1730:X1793" si="137">_xlfn.PERCENTRANK.INC($W$2:$W$4161,W1730)</f>
        <v>0.90400000000000003</v>
      </c>
      <c r="Y1730">
        <v>0.24007100000000001</v>
      </c>
      <c r="Z1730" s="67">
        <f t="shared" ref="Z1730:Z1793" si="138">_xlfn.PERCENTRANK.INC($Y$2:$Y$4161,Y1730)</f>
        <v>0.54900000000000004</v>
      </c>
      <c r="AA1730">
        <f>VLOOKUP($C1730,[1]Disability!$1:$1048576,5,FALSE)</f>
        <v>0</v>
      </c>
      <c r="AB1730" s="67">
        <f t="shared" ref="AB1730:AB1793" si="139">_xlfn.PERCENTRANK.INC($AA$2:$AA$4163,AA1730)</f>
        <v>0</v>
      </c>
      <c r="AC1730" t="e">
        <f>VLOOKUP($A1730,#REF!,9,FALSE)</f>
        <v>#REF!</v>
      </c>
    </row>
    <row r="1731" spans="1:29">
      <c r="A1731">
        <v>57891</v>
      </c>
      <c r="B1731">
        <v>1730</v>
      </c>
      <c r="C1731">
        <v>1009210</v>
      </c>
      <c r="D1731" t="s">
        <v>4235</v>
      </c>
      <c r="E1731" t="s">
        <v>4236</v>
      </c>
      <c r="G1731" t="e">
        <f>VLOOKUP($H1731,[1]BRT!$1:$1048576,1,0)</f>
        <v>#N/A</v>
      </c>
      <c r="H1731" t="s">
        <v>5566</v>
      </c>
      <c r="I1731">
        <v>37.792752999999998</v>
      </c>
      <c r="J1731">
        <v>-122.238564</v>
      </c>
      <c r="K1731">
        <v>1004</v>
      </c>
      <c r="L1731">
        <v>17</v>
      </c>
      <c r="M1731">
        <v>3.5294117649999999</v>
      </c>
      <c r="N1731">
        <v>3</v>
      </c>
      <c r="O1731">
        <v>8</v>
      </c>
      <c r="P1731">
        <v>11</v>
      </c>
      <c r="Q1731" t="e">
        <f>VLOOKUP($A1731,'[1]SheltersALL_2.17.22'!$1:$1048576,6,0)</f>
        <v>#N/A</v>
      </c>
      <c r="R1731" t="str">
        <f>VLOOKUP($A1731, [1]FA21_Ridership!$1:$1048576,11, 0)</f>
        <v>OAKLAND</v>
      </c>
      <c r="S1731" t="str">
        <f>VLOOKUP($A1731, [1]FA21_Ridership!$1:$1048576,12, 0)</f>
        <v>ALAMEDA</v>
      </c>
      <c r="T1731">
        <f>VLOOKUP($A1731, [1]FA21_Ridership!$1:$1048576,13, 0)</f>
        <v>2</v>
      </c>
      <c r="U1731">
        <f t="shared" si="136"/>
        <v>187</v>
      </c>
      <c r="V1731" s="67">
        <f t="shared" si="135"/>
        <v>0.41499999999999998</v>
      </c>
      <c r="W1731">
        <v>0.88015699999999997</v>
      </c>
      <c r="X1731" s="67">
        <f t="shared" si="137"/>
        <v>0.73299999999999998</v>
      </c>
      <c r="Y1731">
        <v>0.51015100000000002</v>
      </c>
      <c r="Z1731" s="67">
        <f t="shared" si="138"/>
        <v>0.86899999999999999</v>
      </c>
      <c r="AA1731">
        <f>VLOOKUP($C1731,[1]Disability!$1:$1048576,5,FALSE)</f>
        <v>0</v>
      </c>
      <c r="AB1731" s="67">
        <f t="shared" si="139"/>
        <v>0</v>
      </c>
      <c r="AC1731" t="e">
        <f>VLOOKUP($A1731,#REF!,9,FALSE)</f>
        <v>#REF!</v>
      </c>
    </row>
    <row r="1732" spans="1:29">
      <c r="A1732">
        <v>50303</v>
      </c>
      <c r="B1732">
        <v>1731</v>
      </c>
      <c r="C1732">
        <v>800520</v>
      </c>
      <c r="D1732" t="s">
        <v>4235</v>
      </c>
      <c r="E1732" t="s">
        <v>4236</v>
      </c>
      <c r="G1732" t="e">
        <f>VLOOKUP($H1732,[1]BRT!$1:$1048576,1,0)</f>
        <v>#N/A</v>
      </c>
      <c r="H1732" t="s">
        <v>5537</v>
      </c>
      <c r="I1732">
        <v>37.680075000000002</v>
      </c>
      <c r="J1732">
        <v>-122.070672</v>
      </c>
      <c r="K1732">
        <v>960</v>
      </c>
      <c r="L1732">
        <v>62.5</v>
      </c>
      <c r="M1732">
        <v>0.96</v>
      </c>
      <c r="N1732">
        <v>2</v>
      </c>
      <c r="O1732">
        <v>1</v>
      </c>
      <c r="P1732">
        <v>3</v>
      </c>
      <c r="Q1732" t="e">
        <f>VLOOKUP($A1732,'[1]SheltersALL_2.17.22'!$1:$1048576,6,0)</f>
        <v>#N/A</v>
      </c>
      <c r="R1732" t="str">
        <f>VLOOKUP($A1732, [1]FA21_Ridership!$1:$1048576,11, 0)</f>
        <v>HAYWARD</v>
      </c>
      <c r="S1732" t="str">
        <f>VLOOKUP($A1732, [1]FA21_Ridership!$1:$1048576,12, 0)</f>
        <v>ALAMEDA</v>
      </c>
      <c r="T1732">
        <f>VLOOKUP($A1732, [1]FA21_Ridership!$1:$1048576,13, 0)</f>
        <v>4</v>
      </c>
      <c r="U1732">
        <f t="shared" si="136"/>
        <v>187.5</v>
      </c>
      <c r="V1732" s="67">
        <f t="shared" si="135"/>
        <v>0.41499999999999998</v>
      </c>
      <c r="W1732">
        <v>0.70792500000000003</v>
      </c>
      <c r="X1732" s="67">
        <f t="shared" si="137"/>
        <v>0.41599999999999998</v>
      </c>
      <c r="Y1732">
        <v>0.129834</v>
      </c>
      <c r="Z1732" s="67">
        <f t="shared" si="138"/>
        <v>0.314</v>
      </c>
      <c r="AA1732">
        <f>VLOOKUP($C1732,[1]Disability!$1:$1048576,5,FALSE)</f>
        <v>0</v>
      </c>
      <c r="AB1732" s="67">
        <f t="shared" si="139"/>
        <v>0</v>
      </c>
      <c r="AC1732" t="e">
        <f>VLOOKUP($A1732,#REF!,9,FALSE)</f>
        <v>#REF!</v>
      </c>
    </row>
    <row r="1733" spans="1:29">
      <c r="A1733">
        <v>52789</v>
      </c>
      <c r="B1733">
        <v>1732</v>
      </c>
      <c r="C1733">
        <v>9802980</v>
      </c>
      <c r="D1733" t="s">
        <v>4235</v>
      </c>
      <c r="E1733" t="s">
        <v>4236</v>
      </c>
      <c r="G1733" t="e">
        <f>VLOOKUP($H1733,[1]BRT!$1:$1048576,1,0)</f>
        <v>#N/A</v>
      </c>
      <c r="H1733" t="s">
        <v>5567</v>
      </c>
      <c r="I1733">
        <v>37.701098999999999</v>
      </c>
      <c r="J1733">
        <v>-122.088956</v>
      </c>
      <c r="K1733">
        <v>962</v>
      </c>
      <c r="L1733">
        <v>62.5</v>
      </c>
      <c r="M1733">
        <v>0.96</v>
      </c>
      <c r="N1733">
        <v>2</v>
      </c>
      <c r="O1733">
        <v>1</v>
      </c>
      <c r="P1733">
        <v>3</v>
      </c>
      <c r="Q1733" t="e">
        <f>VLOOKUP($A1733,'[1]SheltersALL_2.17.22'!$1:$1048576,6,0)</f>
        <v>#N/A</v>
      </c>
      <c r="R1733" t="str">
        <f>VLOOKUP($A1733, [1]FA21_Ridership!$1:$1048576,11, 0)</f>
        <v>COUNTY-ALAMEDA</v>
      </c>
      <c r="S1733" t="str">
        <f>VLOOKUP($A1733, [1]FA21_Ridership!$1:$1048576,12, 0)</f>
        <v>ALAMEDA</v>
      </c>
      <c r="T1733">
        <f>VLOOKUP($A1733, [1]FA21_Ridership!$1:$1048576,13, 0)</f>
        <v>4</v>
      </c>
      <c r="U1733">
        <f t="shared" si="136"/>
        <v>187.5</v>
      </c>
      <c r="V1733" s="67">
        <f t="shared" si="135"/>
        <v>0.41499999999999998</v>
      </c>
      <c r="W1733">
        <v>0.35372300000000001</v>
      </c>
      <c r="X1733" s="67">
        <f t="shared" si="137"/>
        <v>9.9000000000000005E-2</v>
      </c>
      <c r="Y1733">
        <v>0.14169999999999999</v>
      </c>
      <c r="Z1733" s="67">
        <f t="shared" si="138"/>
        <v>0.33600000000000002</v>
      </c>
      <c r="AA1733">
        <f>VLOOKUP($C1733,[1]Disability!$1:$1048576,5,FALSE)</f>
        <v>1</v>
      </c>
      <c r="AB1733" s="67">
        <f t="shared" si="139"/>
        <v>0.72499999999999998</v>
      </c>
      <c r="AC1733" t="e">
        <f>VLOOKUP($A1733,#REF!,9,FALSE)</f>
        <v>#REF!</v>
      </c>
    </row>
    <row r="1734" spans="1:29">
      <c r="A1734">
        <v>53119</v>
      </c>
      <c r="B1734">
        <v>1733</v>
      </c>
      <c r="C1734">
        <v>800560</v>
      </c>
      <c r="D1734" t="s">
        <v>4235</v>
      </c>
      <c r="E1734" t="s">
        <v>4236</v>
      </c>
      <c r="G1734" t="e">
        <f>VLOOKUP($H1734,[1]BRT!$1:$1048576,1,0)</f>
        <v>#N/A</v>
      </c>
      <c r="H1734" t="s">
        <v>5568</v>
      </c>
      <c r="I1734">
        <v>37.682220999999998</v>
      </c>
      <c r="J1734">
        <v>-122.066684</v>
      </c>
      <c r="K1734">
        <v>960</v>
      </c>
      <c r="L1734">
        <v>62.5</v>
      </c>
      <c r="M1734">
        <v>0.96</v>
      </c>
      <c r="N1734">
        <v>2</v>
      </c>
      <c r="O1734">
        <v>1</v>
      </c>
      <c r="P1734">
        <v>3</v>
      </c>
      <c r="Q1734" t="str">
        <f>VLOOKUP($A1734,'[1]SheltersALL_2.17.22'!$1:$1048576,6,0)</f>
        <v>Hayward</v>
      </c>
      <c r="R1734" t="str">
        <f>VLOOKUP($A1734, [1]FA21_Ridership!$1:$1048576,11, 0)</f>
        <v>HAYWARD</v>
      </c>
      <c r="S1734" t="str">
        <f>VLOOKUP($A1734, [1]FA21_Ridership!$1:$1048576,12, 0)</f>
        <v>ALAMEDA</v>
      </c>
      <c r="T1734">
        <f>VLOOKUP($A1734, [1]FA21_Ridership!$1:$1048576,13, 0)</f>
        <v>4</v>
      </c>
      <c r="U1734">
        <f t="shared" si="136"/>
        <v>187.5</v>
      </c>
      <c r="V1734" s="67">
        <f t="shared" si="135"/>
        <v>0.41499999999999998</v>
      </c>
      <c r="W1734">
        <v>0.70792500000000003</v>
      </c>
      <c r="X1734" s="67">
        <f t="shared" si="137"/>
        <v>0.41599999999999998</v>
      </c>
      <c r="Y1734">
        <v>0.129834</v>
      </c>
      <c r="Z1734" s="67">
        <f t="shared" si="138"/>
        <v>0.314</v>
      </c>
      <c r="AA1734">
        <f>VLOOKUP($C1734,[1]Disability!$1:$1048576,5,FALSE)</f>
        <v>0</v>
      </c>
      <c r="AB1734" s="67">
        <f t="shared" si="139"/>
        <v>0</v>
      </c>
      <c r="AC1734" t="e">
        <f>VLOOKUP($A1734,#REF!,9,FALSE)</f>
        <v>#REF!</v>
      </c>
    </row>
    <row r="1735" spans="1:29">
      <c r="A1735">
        <v>59044</v>
      </c>
      <c r="B1735">
        <v>1734</v>
      </c>
      <c r="C1735">
        <v>800500</v>
      </c>
      <c r="D1735" t="s">
        <v>4235</v>
      </c>
      <c r="E1735" t="s">
        <v>4236</v>
      </c>
      <c r="G1735" t="e">
        <f>VLOOKUP($H1735,[1]BRT!$1:$1048576,1,0)</f>
        <v>#N/A</v>
      </c>
      <c r="H1735" t="s">
        <v>5492</v>
      </c>
      <c r="I1735">
        <v>37.679188000000003</v>
      </c>
      <c r="J1735">
        <v>-122.072789</v>
      </c>
      <c r="K1735">
        <v>960</v>
      </c>
      <c r="L1735">
        <v>62.5</v>
      </c>
      <c r="M1735">
        <v>0.96</v>
      </c>
      <c r="N1735">
        <v>2</v>
      </c>
      <c r="O1735">
        <v>1</v>
      </c>
      <c r="P1735">
        <v>3</v>
      </c>
      <c r="Q1735" t="e">
        <f>VLOOKUP($A1735,'[1]SheltersALL_2.17.22'!$1:$1048576,6,0)</f>
        <v>#N/A</v>
      </c>
      <c r="R1735" t="str">
        <f>VLOOKUP($A1735, [1]FA21_Ridership!$1:$1048576,11, 0)</f>
        <v>HAYWARD</v>
      </c>
      <c r="S1735" t="str">
        <f>VLOOKUP($A1735, [1]FA21_Ridership!$1:$1048576,12, 0)</f>
        <v>ALAMEDA</v>
      </c>
      <c r="T1735">
        <f>VLOOKUP($A1735, [1]FA21_Ridership!$1:$1048576,13, 0)</f>
        <v>4</v>
      </c>
      <c r="U1735">
        <f t="shared" si="136"/>
        <v>187.5</v>
      </c>
      <c r="V1735" s="67">
        <f t="shared" si="135"/>
        <v>0.41499999999999998</v>
      </c>
      <c r="W1735">
        <v>0.70792500000000003</v>
      </c>
      <c r="X1735" s="67">
        <f t="shared" si="137"/>
        <v>0.41599999999999998</v>
      </c>
      <c r="Y1735">
        <v>0.129834</v>
      </c>
      <c r="Z1735" s="67">
        <f t="shared" si="138"/>
        <v>0.314</v>
      </c>
      <c r="AA1735">
        <f>VLOOKUP($C1735,[1]Disability!$1:$1048576,5,FALSE)</f>
        <v>0</v>
      </c>
      <c r="AB1735" s="67">
        <f t="shared" si="139"/>
        <v>0</v>
      </c>
      <c r="AC1735" t="e">
        <f>VLOOKUP($A1735,#REF!,9,FALSE)</f>
        <v>#REF!</v>
      </c>
    </row>
    <row r="1736" spans="1:29">
      <c r="A1736">
        <v>56615</v>
      </c>
      <c r="B1736">
        <v>1735</v>
      </c>
      <c r="C1736">
        <v>200650</v>
      </c>
      <c r="D1736" t="s">
        <v>4235</v>
      </c>
      <c r="E1736" t="s">
        <v>4236</v>
      </c>
      <c r="G1736" t="e">
        <f>VLOOKUP($H1736,[1]BRT!$1:$1048576,1,0)</f>
        <v>#N/A</v>
      </c>
      <c r="H1736" t="s">
        <v>5569</v>
      </c>
      <c r="I1736">
        <v>37.890954999999998</v>
      </c>
      <c r="J1736">
        <v>-122.285239</v>
      </c>
      <c r="K1736">
        <v>1080</v>
      </c>
      <c r="L1736">
        <v>21</v>
      </c>
      <c r="M1736">
        <v>2.8571428569999999</v>
      </c>
      <c r="N1736">
        <v>8</v>
      </c>
      <c r="O1736">
        <v>1</v>
      </c>
      <c r="P1736">
        <v>9</v>
      </c>
      <c r="Q1736" t="e">
        <f>VLOOKUP($A1736,'[1]SheltersALL_2.17.22'!$1:$1048576,6,0)</f>
        <v>#N/A</v>
      </c>
      <c r="R1736" t="str">
        <f>VLOOKUP($A1736, [1]FA21_Ridership!$1:$1048576,11, 0)</f>
        <v>ALBANY</v>
      </c>
      <c r="S1736" t="str">
        <f>VLOOKUP($A1736, [1]FA21_Ridership!$1:$1048576,12, 0)</f>
        <v>ALAMEDA</v>
      </c>
      <c r="T1736">
        <f>VLOOKUP($A1736, [1]FA21_Ridership!$1:$1048576,13, 0)</f>
        <v>1</v>
      </c>
      <c r="U1736">
        <f t="shared" si="136"/>
        <v>189</v>
      </c>
      <c r="V1736" s="67">
        <f t="shared" si="135"/>
        <v>0.41599999999999998</v>
      </c>
      <c r="W1736">
        <v>0.19040799999999999</v>
      </c>
      <c r="X1736" s="67">
        <f t="shared" si="137"/>
        <v>1.6E-2</v>
      </c>
      <c r="Y1736">
        <v>4.8675999999999997E-2</v>
      </c>
      <c r="Z1736" s="67">
        <f t="shared" si="138"/>
        <v>6.6000000000000003E-2</v>
      </c>
      <c r="AA1736">
        <f>VLOOKUP($C1736,[1]Disability!$1:$1048576,5,FALSE)</f>
        <v>0</v>
      </c>
      <c r="AB1736" s="67">
        <f t="shared" si="139"/>
        <v>0</v>
      </c>
      <c r="AC1736" t="e">
        <f>VLOOKUP($A1736,#REF!,9,FALSE)</f>
        <v>#REF!</v>
      </c>
    </row>
    <row r="1737" spans="1:29">
      <c r="A1737">
        <v>59565</v>
      </c>
      <c r="B1737">
        <v>1736</v>
      </c>
      <c r="C1737">
        <v>9800160</v>
      </c>
      <c r="D1737" t="s">
        <v>4235</v>
      </c>
      <c r="E1737" t="s">
        <v>4236</v>
      </c>
      <c r="G1737" t="e">
        <f>VLOOKUP($H1737,[1]BRT!$1:$1048576,1,0)</f>
        <v>#N/A</v>
      </c>
      <c r="H1737" t="s">
        <v>5570</v>
      </c>
      <c r="I1737">
        <v>37.696899000000002</v>
      </c>
      <c r="J1737">
        <v>-122.111135</v>
      </c>
      <c r="K1737">
        <v>963</v>
      </c>
      <c r="L1737">
        <v>63</v>
      </c>
      <c r="M1737">
        <v>0.95238095199999995</v>
      </c>
      <c r="N1737">
        <v>2</v>
      </c>
      <c r="O1737">
        <v>1</v>
      </c>
      <c r="P1737">
        <v>3</v>
      </c>
      <c r="Q1737" t="e">
        <f>VLOOKUP($A1737,'[1]SheltersALL_2.17.22'!$1:$1048576,6,0)</f>
        <v>#N/A</v>
      </c>
      <c r="R1737" t="str">
        <f>VLOOKUP($A1737, [1]FA21_Ridership!$1:$1048576,11, 0)</f>
        <v>COUNTY-ALAMEDA</v>
      </c>
      <c r="S1737" t="str">
        <f>VLOOKUP($A1737, [1]FA21_Ridership!$1:$1048576,12, 0)</f>
        <v>ALAMEDA</v>
      </c>
      <c r="T1737">
        <f>VLOOKUP($A1737, [1]FA21_Ridership!$1:$1048576,13, 0)</f>
        <v>4</v>
      </c>
      <c r="U1737">
        <f t="shared" si="136"/>
        <v>189</v>
      </c>
      <c r="V1737" s="67">
        <f t="shared" si="135"/>
        <v>0.41599999999999998</v>
      </c>
      <c r="W1737">
        <v>0.92258499999999999</v>
      </c>
      <c r="X1737" s="67">
        <f t="shared" si="137"/>
        <v>0.81599999999999995</v>
      </c>
      <c r="Y1737">
        <v>0.35582399999999997</v>
      </c>
      <c r="Z1737" s="67">
        <f t="shared" si="138"/>
        <v>0.70399999999999996</v>
      </c>
      <c r="AA1737">
        <f>VLOOKUP($C1737,[1]Disability!$1:$1048576,5,FALSE)</f>
        <v>0</v>
      </c>
      <c r="AB1737" s="67">
        <f t="shared" si="139"/>
        <v>0</v>
      </c>
      <c r="AC1737" t="e">
        <f>VLOOKUP($A1737,#REF!,9,FALSE)</f>
        <v>#REF!</v>
      </c>
    </row>
    <row r="1738" spans="1:29">
      <c r="A1738">
        <v>52643</v>
      </c>
      <c r="B1738">
        <v>1737</v>
      </c>
      <c r="C1738">
        <v>9906870</v>
      </c>
      <c r="D1738" t="s">
        <v>4235</v>
      </c>
      <c r="E1738" t="s">
        <v>4236</v>
      </c>
      <c r="G1738" t="e">
        <f>VLOOKUP($H1738,[1]BRT!$1:$1048576,1,0)</f>
        <v>#N/A</v>
      </c>
      <c r="H1738" t="s">
        <v>5571</v>
      </c>
      <c r="I1738">
        <v>37.799722000000003</v>
      </c>
      <c r="J1738">
        <v>-122.266262</v>
      </c>
      <c r="K1738">
        <v>1394</v>
      </c>
      <c r="L1738">
        <v>9</v>
      </c>
      <c r="M1738">
        <v>6.6666666670000003</v>
      </c>
      <c r="N1738">
        <v>14</v>
      </c>
      <c r="O1738">
        <v>7</v>
      </c>
      <c r="P1738">
        <v>21</v>
      </c>
      <c r="Q1738" t="e">
        <f>VLOOKUP($A1738,'[1]SheltersALL_2.17.22'!$1:$1048576,6,0)</f>
        <v>#N/A</v>
      </c>
      <c r="R1738" t="str">
        <f>VLOOKUP($A1738, [1]FA21_Ridership!$1:$1048576,11, 0)</f>
        <v>OAKLAND</v>
      </c>
      <c r="S1738" t="str">
        <f>VLOOKUP($A1738, [1]FA21_Ridership!$1:$1048576,12, 0)</f>
        <v>ALAMEDA</v>
      </c>
      <c r="T1738">
        <f>VLOOKUP($A1738, [1]FA21_Ridership!$1:$1048576,13, 0)</f>
        <v>2</v>
      </c>
      <c r="U1738">
        <f t="shared" si="136"/>
        <v>189</v>
      </c>
      <c r="V1738" s="67">
        <f t="shared" si="135"/>
        <v>0.41599999999999998</v>
      </c>
      <c r="W1738">
        <v>0.85901400000000006</v>
      </c>
      <c r="X1738" s="67">
        <f t="shared" si="137"/>
        <v>0.69799999999999995</v>
      </c>
      <c r="Y1738">
        <v>0.62461800000000001</v>
      </c>
      <c r="Z1738" s="67">
        <f t="shared" si="138"/>
        <v>0.94799999999999995</v>
      </c>
      <c r="AA1738">
        <f>VLOOKUP($C1738,[1]Disability!$1:$1048576,5,FALSE)</f>
        <v>2</v>
      </c>
      <c r="AB1738" s="67">
        <f t="shared" si="139"/>
        <v>0.91600000000000004</v>
      </c>
      <c r="AC1738" t="e">
        <f>VLOOKUP($A1738,#REF!,9,FALSE)</f>
        <v>#REF!</v>
      </c>
    </row>
    <row r="1739" spans="1:29">
      <c r="A1739">
        <v>57959</v>
      </c>
      <c r="B1739">
        <v>1738</v>
      </c>
      <c r="C1739">
        <v>1005400</v>
      </c>
      <c r="D1739" t="s">
        <v>4235</v>
      </c>
      <c r="E1739" t="s">
        <v>4236</v>
      </c>
      <c r="G1739" t="e">
        <f>VLOOKUP($H1739,[1]BRT!$1:$1048576,1,0)</f>
        <v>#N/A</v>
      </c>
      <c r="H1739" t="s">
        <v>5483</v>
      </c>
      <c r="I1739">
        <v>37.743631999999998</v>
      </c>
      <c r="J1739">
        <v>-122.158545</v>
      </c>
      <c r="K1739">
        <v>798</v>
      </c>
      <c r="L1739">
        <v>21</v>
      </c>
      <c r="M1739">
        <v>2.8571428569999999</v>
      </c>
      <c r="N1739">
        <v>4</v>
      </c>
      <c r="O1739">
        <v>5</v>
      </c>
      <c r="P1739">
        <v>9</v>
      </c>
      <c r="Q1739" t="e">
        <f>VLOOKUP($A1739,'[1]SheltersALL_2.17.22'!$1:$1048576,6,0)</f>
        <v>#N/A</v>
      </c>
      <c r="R1739" t="str">
        <f>VLOOKUP($A1739, [1]FA21_Ridership!$1:$1048576,11, 0)</f>
        <v>OAKLAND</v>
      </c>
      <c r="S1739" t="str">
        <f>VLOOKUP($A1739, [1]FA21_Ridership!$1:$1048576,12, 0)</f>
        <v>ALAMEDA</v>
      </c>
      <c r="T1739">
        <f>VLOOKUP($A1739, [1]FA21_Ridership!$1:$1048576,13, 0)</f>
        <v>3</v>
      </c>
      <c r="U1739">
        <f t="shared" si="136"/>
        <v>189</v>
      </c>
      <c r="V1739" s="67">
        <f t="shared" si="135"/>
        <v>0.41599999999999998</v>
      </c>
      <c r="W1739">
        <v>0.98294599999999999</v>
      </c>
      <c r="X1739" s="67">
        <f t="shared" si="137"/>
        <v>0.97299999999999998</v>
      </c>
      <c r="Y1739">
        <v>0.27364300000000003</v>
      </c>
      <c r="Z1739" s="67">
        <f t="shared" si="138"/>
        <v>0.60199999999999998</v>
      </c>
      <c r="AA1739">
        <f>VLOOKUP($C1739,[1]Disability!$1:$1048576,5,FALSE)</f>
        <v>0</v>
      </c>
      <c r="AB1739" s="67">
        <f t="shared" si="139"/>
        <v>0</v>
      </c>
      <c r="AC1739" t="e">
        <f>VLOOKUP($A1739,#REF!,9,FALSE)</f>
        <v>#REF!</v>
      </c>
    </row>
    <row r="1740" spans="1:29">
      <c r="A1740">
        <v>59473</v>
      </c>
      <c r="B1740">
        <v>1739</v>
      </c>
      <c r="C1740">
        <v>1500050</v>
      </c>
      <c r="D1740" t="s">
        <v>4235</v>
      </c>
      <c r="E1740" t="s">
        <v>4236</v>
      </c>
      <c r="G1740" t="e">
        <f>VLOOKUP($H1740,[1]BRT!$1:$1048576,1,0)</f>
        <v>#N/A</v>
      </c>
      <c r="H1740" t="s">
        <v>5508</v>
      </c>
      <c r="I1740">
        <v>37.708928999999998</v>
      </c>
      <c r="J1740">
        <v>-122.15428900000001</v>
      </c>
      <c r="K1740">
        <v>963</v>
      </c>
      <c r="L1740">
        <v>63</v>
      </c>
      <c r="M1740">
        <v>0.95238095199999995</v>
      </c>
      <c r="N1740">
        <v>1</v>
      </c>
      <c r="O1740">
        <v>2</v>
      </c>
      <c r="P1740">
        <v>3</v>
      </c>
      <c r="Q1740" t="e">
        <f>VLOOKUP($A1740,'[1]SheltersALL_2.17.22'!$1:$1048576,6,0)</f>
        <v>#N/A</v>
      </c>
      <c r="R1740" t="str">
        <f>VLOOKUP($A1740, [1]FA21_Ridership!$1:$1048576,11, 0)</f>
        <v>SAN LEANDRO</v>
      </c>
      <c r="S1740" t="str">
        <f>VLOOKUP($A1740, [1]FA21_Ridership!$1:$1048576,12, 0)</f>
        <v>ALAMEDA</v>
      </c>
      <c r="T1740">
        <f>VLOOKUP($A1740, [1]FA21_Ridership!$1:$1048576,13, 0)</f>
        <v>4</v>
      </c>
      <c r="U1740">
        <f t="shared" si="136"/>
        <v>189</v>
      </c>
      <c r="V1740" s="67">
        <f t="shared" si="135"/>
        <v>0.41599999999999998</v>
      </c>
      <c r="W1740">
        <v>0.81991800000000004</v>
      </c>
      <c r="X1740" s="67">
        <f t="shared" si="137"/>
        <v>0.61199999999999999</v>
      </c>
      <c r="Y1740">
        <v>0.55934499999999998</v>
      </c>
      <c r="Z1740" s="67">
        <f t="shared" si="138"/>
        <v>0.90400000000000003</v>
      </c>
      <c r="AA1740">
        <f>VLOOKUP($C1740,[1]Disability!$1:$1048576,5,FALSE)</f>
        <v>0</v>
      </c>
      <c r="AB1740" s="67">
        <f t="shared" si="139"/>
        <v>0</v>
      </c>
      <c r="AC1740" t="e">
        <f>VLOOKUP($A1740,#REF!,9,FALSE)</f>
        <v>#REF!</v>
      </c>
    </row>
    <row r="1741" spans="1:29">
      <c r="A1741">
        <v>50930</v>
      </c>
      <c r="B1741">
        <v>1740</v>
      </c>
      <c r="C1741">
        <v>1501940</v>
      </c>
      <c r="D1741" t="s">
        <v>4235</v>
      </c>
      <c r="E1741" t="s">
        <v>4236</v>
      </c>
      <c r="G1741" t="e">
        <f>VLOOKUP($H1741,[1]BRT!$1:$1048576,1,0)</f>
        <v>#N/A</v>
      </c>
      <c r="H1741" t="s">
        <v>5572</v>
      </c>
      <c r="I1741">
        <v>37.699845000000003</v>
      </c>
      <c r="J1741">
        <v>-122.147306</v>
      </c>
      <c r="K1741">
        <v>963</v>
      </c>
      <c r="L1741">
        <v>63</v>
      </c>
      <c r="M1741">
        <v>0.95238095199999995</v>
      </c>
      <c r="N1741">
        <v>1</v>
      </c>
      <c r="O1741">
        <v>2</v>
      </c>
      <c r="P1741">
        <v>3</v>
      </c>
      <c r="Q1741" t="e">
        <f>VLOOKUP($A1741,'[1]SheltersALL_2.17.22'!$1:$1048576,6,0)</f>
        <v>#N/A</v>
      </c>
      <c r="R1741" t="str">
        <f>VLOOKUP($A1741, [1]FA21_Ridership!$1:$1048576,11, 0)</f>
        <v>SAN LEANDRO</v>
      </c>
      <c r="S1741" t="str">
        <f>VLOOKUP($A1741, [1]FA21_Ridership!$1:$1048576,12, 0)</f>
        <v>ALAMEDA</v>
      </c>
      <c r="T1741">
        <f>VLOOKUP($A1741, [1]FA21_Ridership!$1:$1048576,13, 0)</f>
        <v>4</v>
      </c>
      <c r="U1741">
        <f t="shared" si="136"/>
        <v>189</v>
      </c>
      <c r="V1741" s="67">
        <f t="shared" si="135"/>
        <v>0.41599999999999998</v>
      </c>
      <c r="W1741">
        <v>0.81991800000000004</v>
      </c>
      <c r="X1741" s="67">
        <f t="shared" si="137"/>
        <v>0.61199999999999999</v>
      </c>
      <c r="Y1741">
        <v>0.55934499999999998</v>
      </c>
      <c r="Z1741" s="67">
        <f t="shared" si="138"/>
        <v>0.90400000000000003</v>
      </c>
      <c r="AA1741">
        <f>VLOOKUP($C1741,[1]Disability!$1:$1048576,5,FALSE)</f>
        <v>0</v>
      </c>
      <c r="AB1741" s="67">
        <f t="shared" si="139"/>
        <v>0</v>
      </c>
      <c r="AC1741" t="e">
        <f>VLOOKUP($A1741,#REF!,9,FALSE)</f>
        <v>#REF!</v>
      </c>
    </row>
    <row r="1742" spans="1:29">
      <c r="A1742">
        <v>55289</v>
      </c>
      <c r="B1742">
        <v>1741</v>
      </c>
      <c r="C1742">
        <v>800430</v>
      </c>
      <c r="D1742" t="s">
        <v>4235</v>
      </c>
      <c r="E1742" t="s">
        <v>4236</v>
      </c>
      <c r="G1742" t="e">
        <f>VLOOKUP($H1742,[1]BRT!$1:$1048576,1,0)</f>
        <v>#N/A</v>
      </c>
      <c r="H1742" t="s">
        <v>5138</v>
      </c>
      <c r="I1742">
        <v>37.676355999999998</v>
      </c>
      <c r="J1742">
        <v>-122.077945</v>
      </c>
      <c r="K1742">
        <v>960</v>
      </c>
      <c r="L1742">
        <v>63</v>
      </c>
      <c r="M1742">
        <v>0.95238095199999995</v>
      </c>
      <c r="N1742">
        <v>1</v>
      </c>
      <c r="O1742">
        <v>2</v>
      </c>
      <c r="P1742">
        <v>3</v>
      </c>
      <c r="Q1742" t="e">
        <f>VLOOKUP($A1742,'[1]SheltersALL_2.17.22'!$1:$1048576,6,0)</f>
        <v>#N/A</v>
      </c>
      <c r="R1742" t="str">
        <f>VLOOKUP($A1742, [1]FA21_Ridership!$1:$1048576,11, 0)</f>
        <v>HAYWARD</v>
      </c>
      <c r="S1742" t="str">
        <f>VLOOKUP($A1742, [1]FA21_Ridership!$1:$1048576,12, 0)</f>
        <v>ALAMEDA</v>
      </c>
      <c r="T1742">
        <f>VLOOKUP($A1742, [1]FA21_Ridership!$1:$1048576,13, 0)</f>
        <v>4</v>
      </c>
      <c r="U1742">
        <f t="shared" si="136"/>
        <v>189</v>
      </c>
      <c r="V1742" s="67">
        <f t="shared" si="135"/>
        <v>0.41599999999999998</v>
      </c>
      <c r="W1742">
        <v>0.759494</v>
      </c>
      <c r="X1742" s="67">
        <f t="shared" si="137"/>
        <v>0.501</v>
      </c>
      <c r="Y1742">
        <v>0.23935500000000001</v>
      </c>
      <c r="Z1742" s="67">
        <f t="shared" si="138"/>
        <v>0.54600000000000004</v>
      </c>
      <c r="AA1742">
        <f>VLOOKUP($C1742,[1]Disability!$1:$1048576,5,FALSE)</f>
        <v>2</v>
      </c>
      <c r="AB1742" s="67">
        <f t="shared" si="139"/>
        <v>0.91600000000000004</v>
      </c>
      <c r="AC1742" t="e">
        <f>VLOOKUP($A1742,#REF!,9,FALSE)</f>
        <v>#REF!</v>
      </c>
    </row>
    <row r="1743" spans="1:29">
      <c r="A1743">
        <v>59714</v>
      </c>
      <c r="B1743">
        <v>1742</v>
      </c>
      <c r="C1743">
        <v>1500110</v>
      </c>
      <c r="D1743" t="s">
        <v>4235</v>
      </c>
      <c r="E1743" t="s">
        <v>4236</v>
      </c>
      <c r="G1743" t="e">
        <f>VLOOKUP($H1743,[1]BRT!$1:$1048576,1,0)</f>
        <v>#N/A</v>
      </c>
      <c r="H1743" t="s">
        <v>5573</v>
      </c>
      <c r="I1743">
        <v>37.714562999999998</v>
      </c>
      <c r="J1743">
        <v>-122.158018</v>
      </c>
      <c r="K1743">
        <v>963</v>
      </c>
      <c r="L1743">
        <v>63</v>
      </c>
      <c r="M1743">
        <v>0.95238095199999995</v>
      </c>
      <c r="N1743">
        <v>1</v>
      </c>
      <c r="O1743">
        <v>2</v>
      </c>
      <c r="P1743">
        <v>3</v>
      </c>
      <c r="Q1743" t="e">
        <f>VLOOKUP($A1743,'[1]SheltersALL_2.17.22'!$1:$1048576,6,0)</f>
        <v>#N/A</v>
      </c>
      <c r="R1743" t="str">
        <f>VLOOKUP($A1743, [1]FA21_Ridership!$1:$1048576,11, 0)</f>
        <v>SAN LEANDRO</v>
      </c>
      <c r="S1743" t="str">
        <f>VLOOKUP($A1743, [1]FA21_Ridership!$1:$1048576,12, 0)</f>
        <v>ALAMEDA</v>
      </c>
      <c r="T1743">
        <f>VLOOKUP($A1743, [1]FA21_Ridership!$1:$1048576,13, 0)</f>
        <v>3</v>
      </c>
      <c r="U1743">
        <f t="shared" si="136"/>
        <v>189</v>
      </c>
      <c r="V1743" s="67">
        <f t="shared" si="135"/>
        <v>0.41599999999999998</v>
      </c>
      <c r="W1743">
        <v>0.91656199999999999</v>
      </c>
      <c r="X1743" s="67">
        <f t="shared" si="137"/>
        <v>0.80300000000000005</v>
      </c>
      <c r="Y1743">
        <v>0.32935999999999999</v>
      </c>
      <c r="Z1743" s="67">
        <f t="shared" si="138"/>
        <v>0.66700000000000004</v>
      </c>
      <c r="AA1743">
        <f>VLOOKUP($C1743,[1]Disability!$1:$1048576,5,FALSE)</f>
        <v>0</v>
      </c>
      <c r="AB1743" s="67">
        <f t="shared" si="139"/>
        <v>0</v>
      </c>
      <c r="AC1743" t="e">
        <f>VLOOKUP($A1743,#REF!,9,FALSE)</f>
        <v>#REF!</v>
      </c>
    </row>
    <row r="1744" spans="1:29">
      <c r="A1744">
        <v>52206</v>
      </c>
      <c r="B1744">
        <v>1743</v>
      </c>
      <c r="C1744">
        <v>703980</v>
      </c>
      <c r="D1744" t="s">
        <v>4235</v>
      </c>
      <c r="E1744" t="s">
        <v>4236</v>
      </c>
      <c r="G1744" t="e">
        <f>VLOOKUP($H1744,[1]BRT!$1:$1048576,1,0)</f>
        <v>#N/A</v>
      </c>
      <c r="H1744" t="s">
        <v>5574</v>
      </c>
      <c r="I1744">
        <v>37.555546</v>
      </c>
      <c r="J1744">
        <v>-121.982494</v>
      </c>
      <c r="K1744">
        <v>1075</v>
      </c>
      <c r="L1744">
        <v>21</v>
      </c>
      <c r="M1744">
        <v>2.8571428569999999</v>
      </c>
      <c r="N1744">
        <v>2</v>
      </c>
      <c r="O1744">
        <v>7</v>
      </c>
      <c r="P1744">
        <v>9</v>
      </c>
      <c r="Q1744" t="e">
        <f>VLOOKUP($A1744,'[1]SheltersALL_2.17.22'!$1:$1048576,6,0)</f>
        <v>#N/A</v>
      </c>
      <c r="R1744" t="str">
        <f>VLOOKUP($A1744, [1]FA21_Ridership!$1:$1048576,11, 0)</f>
        <v>FREMONT</v>
      </c>
      <c r="S1744" t="str">
        <f>VLOOKUP($A1744, [1]FA21_Ridership!$1:$1048576,12, 0)</f>
        <v>ALAMEDA</v>
      </c>
      <c r="T1744">
        <f>VLOOKUP($A1744, [1]FA21_Ridership!$1:$1048576,13, 0)</f>
        <v>5</v>
      </c>
      <c r="U1744">
        <f t="shared" si="136"/>
        <v>189</v>
      </c>
      <c r="V1744" s="67">
        <f t="shared" si="135"/>
        <v>0.41599999999999998</v>
      </c>
      <c r="W1744">
        <v>0.938195</v>
      </c>
      <c r="X1744" s="67">
        <f t="shared" si="137"/>
        <v>0.85099999999999998</v>
      </c>
      <c r="Y1744">
        <v>8.2818000000000003E-2</v>
      </c>
      <c r="Z1744" s="67">
        <f t="shared" si="138"/>
        <v>0.182</v>
      </c>
      <c r="AA1744">
        <f>VLOOKUP($C1744,[1]Disability!$1:$1048576,5,FALSE)</f>
        <v>3</v>
      </c>
      <c r="AB1744" s="67">
        <f t="shared" si="139"/>
        <v>0.96499999999999997</v>
      </c>
      <c r="AC1744" t="e">
        <f>VLOOKUP($A1744,#REF!,9,FALSE)</f>
        <v>#REF!</v>
      </c>
    </row>
    <row r="1745" spans="1:29">
      <c r="A1745">
        <v>50835</v>
      </c>
      <c r="B1745">
        <v>1744</v>
      </c>
      <c r="C1745">
        <v>9901620</v>
      </c>
      <c r="D1745" t="s">
        <v>4235</v>
      </c>
      <c r="E1745" t="s">
        <v>4236</v>
      </c>
      <c r="G1745" t="e">
        <f>VLOOKUP($H1745,[1]BRT!$1:$1048576,1,0)</f>
        <v>#N/A</v>
      </c>
      <c r="H1745" t="s">
        <v>5575</v>
      </c>
      <c r="I1745">
        <v>37.908039000000002</v>
      </c>
      <c r="J1745">
        <v>-122.306212</v>
      </c>
      <c r="K1745">
        <v>1368</v>
      </c>
      <c r="L1745">
        <v>23.8</v>
      </c>
      <c r="M1745">
        <v>2.5210084030000002</v>
      </c>
      <c r="N1745">
        <v>4</v>
      </c>
      <c r="O1745">
        <v>4</v>
      </c>
      <c r="P1745">
        <v>8</v>
      </c>
      <c r="Q1745" t="e">
        <f>VLOOKUP($A1745,'[1]SheltersALL_2.17.22'!$1:$1048576,6,0)</f>
        <v>#N/A</v>
      </c>
      <c r="R1745" t="str">
        <f>VLOOKUP($A1745, [1]FA21_Ridership!$1:$1048576,11, 0)</f>
        <v>EL CERRITO</v>
      </c>
      <c r="S1745" t="str">
        <f>VLOOKUP($A1745, [1]FA21_Ridership!$1:$1048576,12, 0)</f>
        <v>CONTRA COSTA</v>
      </c>
      <c r="T1745">
        <f>VLOOKUP($A1745, [1]FA21_Ridership!$1:$1048576,13, 0)</f>
        <v>1</v>
      </c>
      <c r="U1745">
        <f t="shared" si="136"/>
        <v>190.4</v>
      </c>
      <c r="V1745" s="67">
        <f t="shared" si="135"/>
        <v>0.41899999999999998</v>
      </c>
      <c r="W1745">
        <v>0.43945800000000002</v>
      </c>
      <c r="X1745" s="67">
        <f t="shared" si="137"/>
        <v>0.15</v>
      </c>
      <c r="Y1745">
        <v>0.16115399999999999</v>
      </c>
      <c r="Z1745" s="67">
        <f t="shared" si="138"/>
        <v>0.39400000000000002</v>
      </c>
      <c r="AA1745">
        <f>VLOOKUP($C1745,[1]Disability!$1:$1048576,5,FALSE)</f>
        <v>1</v>
      </c>
      <c r="AB1745" s="67">
        <f t="shared" si="139"/>
        <v>0.72499999999999998</v>
      </c>
      <c r="AC1745" t="e">
        <f>VLOOKUP($A1745,#REF!,9,FALSE)</f>
        <v>#REF!</v>
      </c>
    </row>
    <row r="1746" spans="1:29">
      <c r="A1746">
        <v>56007</v>
      </c>
      <c r="B1746">
        <v>1745</v>
      </c>
      <c r="C1746">
        <v>1020290</v>
      </c>
      <c r="D1746" t="s">
        <v>4235</v>
      </c>
      <c r="E1746" t="s">
        <v>4236</v>
      </c>
      <c r="G1746" t="e">
        <f>VLOOKUP($H1746,[1]BRT!$1:$1048576,1,0)</f>
        <v>#N/A</v>
      </c>
      <c r="H1746" t="s">
        <v>5576</v>
      </c>
      <c r="I1746">
        <v>37.843522</v>
      </c>
      <c r="J1746">
        <v>-122.261579</v>
      </c>
      <c r="K1746">
        <v>1476</v>
      </c>
      <c r="L1746">
        <v>23.9</v>
      </c>
      <c r="M1746">
        <v>2.510460251</v>
      </c>
      <c r="N1746">
        <v>5</v>
      </c>
      <c r="O1746">
        <v>3</v>
      </c>
      <c r="P1746">
        <v>8</v>
      </c>
      <c r="Q1746" t="e">
        <f>VLOOKUP($A1746,'[1]SheltersALL_2.17.22'!$1:$1048576,6,0)</f>
        <v>#N/A</v>
      </c>
      <c r="R1746" t="str">
        <f>VLOOKUP($A1746, [1]FA21_Ridership!$1:$1048576,11, 0)</f>
        <v>OAKLAND</v>
      </c>
      <c r="S1746" t="str">
        <f>VLOOKUP($A1746, [1]FA21_Ridership!$1:$1048576,12, 0)</f>
        <v>ALAMEDA</v>
      </c>
      <c r="T1746">
        <f>VLOOKUP($A1746, [1]FA21_Ridership!$1:$1048576,13, 0)</f>
        <v>2</v>
      </c>
      <c r="U1746">
        <f t="shared" si="136"/>
        <v>191.2</v>
      </c>
      <c r="V1746" s="67">
        <f t="shared" si="135"/>
        <v>0.41899999999999998</v>
      </c>
      <c r="W1746">
        <v>0.59078299999999995</v>
      </c>
      <c r="X1746" s="67">
        <f t="shared" si="137"/>
        <v>0.27700000000000002</v>
      </c>
      <c r="Y1746">
        <v>0.199078</v>
      </c>
      <c r="Z1746" s="67">
        <f t="shared" si="138"/>
        <v>0.47499999999999998</v>
      </c>
      <c r="AA1746">
        <f>VLOOKUP($C1746,[1]Disability!$1:$1048576,5,FALSE)</f>
        <v>0</v>
      </c>
      <c r="AB1746" s="67">
        <f t="shared" si="139"/>
        <v>0</v>
      </c>
      <c r="AC1746" t="e">
        <f>VLOOKUP($A1746,#REF!,9,FALSE)</f>
        <v>#REF!</v>
      </c>
    </row>
    <row r="1747" spans="1:29">
      <c r="A1747">
        <v>50422</v>
      </c>
      <c r="B1747">
        <v>1746</v>
      </c>
      <c r="C1747">
        <v>1020310</v>
      </c>
      <c r="D1747" t="s">
        <v>4235</v>
      </c>
      <c r="E1747" t="s">
        <v>4236</v>
      </c>
      <c r="G1747" t="e">
        <f>VLOOKUP($H1747,[1]BRT!$1:$1048576,1,0)</f>
        <v>#N/A</v>
      </c>
      <c r="H1747" t="s">
        <v>5577</v>
      </c>
      <c r="I1747">
        <v>37.846580000000003</v>
      </c>
      <c r="J1747">
        <v>-122.26114200000001</v>
      </c>
      <c r="K1747">
        <v>1476</v>
      </c>
      <c r="L1747">
        <v>23.9</v>
      </c>
      <c r="M1747">
        <v>2.510460251</v>
      </c>
      <c r="N1747">
        <v>4</v>
      </c>
      <c r="O1747">
        <v>4</v>
      </c>
      <c r="P1747">
        <v>8</v>
      </c>
      <c r="Q1747" t="e">
        <f>VLOOKUP($A1747,'[1]SheltersALL_2.17.22'!$1:$1048576,6,0)</f>
        <v>#N/A</v>
      </c>
      <c r="R1747" t="str">
        <f>VLOOKUP($A1747, [1]FA21_Ridership!$1:$1048576,11, 0)</f>
        <v>OAKLAND</v>
      </c>
      <c r="S1747" t="str">
        <f>VLOOKUP($A1747, [1]FA21_Ridership!$1:$1048576,12, 0)</f>
        <v>ALAMEDA</v>
      </c>
      <c r="T1747">
        <f>VLOOKUP($A1747, [1]FA21_Ridership!$1:$1048576,13, 0)</f>
        <v>2</v>
      </c>
      <c r="U1747">
        <f t="shared" si="136"/>
        <v>191.2</v>
      </c>
      <c r="V1747" s="67">
        <f t="shared" si="135"/>
        <v>0.41899999999999998</v>
      </c>
      <c r="W1747">
        <v>0.54061999999999999</v>
      </c>
      <c r="X1747" s="67">
        <f t="shared" si="137"/>
        <v>0.24099999999999999</v>
      </c>
      <c r="Y1747">
        <v>0.23866200000000001</v>
      </c>
      <c r="Z1747" s="67">
        <f t="shared" si="138"/>
        <v>0.54400000000000004</v>
      </c>
      <c r="AA1747">
        <f>VLOOKUP($C1747,[1]Disability!$1:$1048576,5,FALSE)</f>
        <v>1</v>
      </c>
      <c r="AB1747" s="67">
        <f t="shared" si="139"/>
        <v>0.72499999999999998</v>
      </c>
      <c r="AC1747" t="e">
        <f>VLOOKUP($A1747,#REF!,9,FALSE)</f>
        <v>#REF!</v>
      </c>
    </row>
    <row r="1748" spans="1:29">
      <c r="A1748">
        <v>55214</v>
      </c>
      <c r="B1748">
        <v>1747</v>
      </c>
      <c r="C1748">
        <v>1302360</v>
      </c>
      <c r="D1748" t="s">
        <v>4235</v>
      </c>
      <c r="E1748" t="s">
        <v>4236</v>
      </c>
      <c r="G1748" t="e">
        <f>VLOOKUP($H1748,[1]BRT!$1:$1048576,1,0)</f>
        <v>#N/A</v>
      </c>
      <c r="H1748" t="s">
        <v>5559</v>
      </c>
      <c r="I1748">
        <v>37.932966999999998</v>
      </c>
      <c r="J1748">
        <v>-122.32963100000001</v>
      </c>
      <c r="K1748">
        <v>1385</v>
      </c>
      <c r="L1748">
        <v>38.299999999999997</v>
      </c>
      <c r="M1748">
        <v>1.566579634</v>
      </c>
      <c r="N1748">
        <v>1</v>
      </c>
      <c r="O1748">
        <v>4</v>
      </c>
      <c r="P1748">
        <v>5</v>
      </c>
      <c r="Q1748" t="e">
        <f>VLOOKUP($A1748,'[1]SheltersALL_2.17.22'!$1:$1048576,6,0)</f>
        <v>#N/A</v>
      </c>
      <c r="R1748" t="str">
        <f>VLOOKUP($A1748, [1]FA21_Ridership!$1:$1048576,11, 0)</f>
        <v>RICHMOND</v>
      </c>
      <c r="S1748" t="str">
        <f>VLOOKUP($A1748, [1]FA21_Ridership!$1:$1048576,12, 0)</f>
        <v>CONTRA COSTA</v>
      </c>
      <c r="T1748">
        <f>VLOOKUP($A1748, [1]FA21_Ridership!$1:$1048576,13, 0)</f>
        <v>1</v>
      </c>
      <c r="U1748">
        <f t="shared" si="136"/>
        <v>191.5</v>
      </c>
      <c r="V1748" s="67">
        <f t="shared" si="135"/>
        <v>0.41899999999999998</v>
      </c>
      <c r="W1748">
        <v>0.94588899999999998</v>
      </c>
      <c r="X1748" s="67">
        <f t="shared" si="137"/>
        <v>0.89100000000000001</v>
      </c>
      <c r="Y1748">
        <v>0.435699</v>
      </c>
      <c r="Z1748" s="67">
        <f t="shared" si="138"/>
        <v>0.80600000000000005</v>
      </c>
      <c r="AA1748">
        <f>VLOOKUP($C1748,[1]Disability!$1:$1048576,5,FALSE)</f>
        <v>3</v>
      </c>
      <c r="AB1748" s="67">
        <f t="shared" si="139"/>
        <v>0.96499999999999997</v>
      </c>
      <c r="AC1748" t="e">
        <f>VLOOKUP($A1748,#REF!,9,FALSE)</f>
        <v>#REF!</v>
      </c>
    </row>
    <row r="1749" spans="1:29">
      <c r="A1749">
        <v>52997</v>
      </c>
      <c r="B1749">
        <v>1748</v>
      </c>
      <c r="C1749">
        <v>305960</v>
      </c>
      <c r="D1749" t="s">
        <v>4235</v>
      </c>
      <c r="E1749" t="s">
        <v>4236</v>
      </c>
      <c r="G1749" t="e">
        <f>VLOOKUP($H1749,[1]BRT!$1:$1048576,1,0)</f>
        <v>#N/A</v>
      </c>
      <c r="H1749" t="s">
        <v>5578</v>
      </c>
      <c r="I1749">
        <v>37.865096000000001</v>
      </c>
      <c r="J1749">
        <v>-122.310683</v>
      </c>
      <c r="K1749">
        <v>1009</v>
      </c>
      <c r="L1749">
        <v>24</v>
      </c>
      <c r="M1749">
        <v>2.5</v>
      </c>
      <c r="N1749">
        <v>7</v>
      </c>
      <c r="O1749">
        <v>1</v>
      </c>
      <c r="P1749">
        <v>8</v>
      </c>
      <c r="Q1749" t="e">
        <f>VLOOKUP($A1749,'[1]SheltersALL_2.17.22'!$1:$1048576,6,0)</f>
        <v>#N/A</v>
      </c>
      <c r="R1749" t="str">
        <f>VLOOKUP($A1749, [1]FA21_Ridership!$1:$1048576,11, 0)</f>
        <v>BERKELEY</v>
      </c>
      <c r="S1749" t="str">
        <f>VLOOKUP($A1749, [1]FA21_Ridership!$1:$1048576,12, 0)</f>
        <v>ALAMEDA</v>
      </c>
      <c r="T1749">
        <f>VLOOKUP($A1749, [1]FA21_Ridership!$1:$1048576,13, 0)</f>
        <v>1</v>
      </c>
      <c r="U1749">
        <f t="shared" si="136"/>
        <v>192</v>
      </c>
      <c r="V1749" s="67">
        <f t="shared" si="135"/>
        <v>0.42</v>
      </c>
      <c r="W1749">
        <v>0.31289899999999998</v>
      </c>
      <c r="X1749" s="67">
        <f t="shared" si="137"/>
        <v>7.5999999999999998E-2</v>
      </c>
      <c r="Y1749">
        <v>0.16028100000000001</v>
      </c>
      <c r="Z1749" s="67">
        <f t="shared" si="138"/>
        <v>0.38500000000000001</v>
      </c>
      <c r="AA1749">
        <f>VLOOKUP($C1749,[1]Disability!$1:$1048576,5,FALSE)</f>
        <v>0</v>
      </c>
      <c r="AB1749" s="67">
        <f t="shared" si="139"/>
        <v>0</v>
      </c>
      <c r="AC1749" t="e">
        <f>VLOOKUP($A1749,#REF!,9,FALSE)</f>
        <v>#REF!</v>
      </c>
    </row>
    <row r="1750" spans="1:29">
      <c r="A1750">
        <v>51027</v>
      </c>
      <c r="B1750">
        <v>1749</v>
      </c>
      <c r="C1750">
        <v>9902190</v>
      </c>
      <c r="D1750" t="s">
        <v>4235</v>
      </c>
      <c r="E1750" t="s">
        <v>4236</v>
      </c>
      <c r="G1750" t="e">
        <f>VLOOKUP($H1750,[1]BRT!$1:$1048576,1,0)</f>
        <v>#N/A</v>
      </c>
      <c r="H1750" t="s">
        <v>4859</v>
      </c>
      <c r="I1750">
        <v>37.769630999999997</v>
      </c>
      <c r="J1750">
        <v>-122.238411</v>
      </c>
      <c r="K1750">
        <v>1114</v>
      </c>
      <c r="L1750">
        <v>16</v>
      </c>
      <c r="M1750">
        <v>3.75</v>
      </c>
      <c r="N1750">
        <v>5</v>
      </c>
      <c r="O1750">
        <v>7</v>
      </c>
      <c r="P1750">
        <v>12</v>
      </c>
      <c r="Q1750" t="e">
        <f>VLOOKUP($A1750,'[1]SheltersALL_2.17.22'!$1:$1048576,6,0)</f>
        <v>#N/A</v>
      </c>
      <c r="R1750" t="str">
        <f>VLOOKUP($A1750, [1]FA21_Ridership!$1:$1048576,11, 0)</f>
        <v>ALAMEDA</v>
      </c>
      <c r="S1750" t="str">
        <f>VLOOKUP($A1750, [1]FA21_Ridership!$1:$1048576,12, 0)</f>
        <v>ALAMEDA</v>
      </c>
      <c r="T1750">
        <f>VLOOKUP($A1750, [1]FA21_Ridership!$1:$1048576,13, 0)</f>
        <v>3</v>
      </c>
      <c r="U1750">
        <f t="shared" si="136"/>
        <v>192</v>
      </c>
      <c r="V1750" s="67">
        <f t="shared" si="135"/>
        <v>0.42</v>
      </c>
      <c r="W1750">
        <v>0.53830599999999995</v>
      </c>
      <c r="X1750" s="67">
        <f t="shared" si="137"/>
        <v>0.23499999999999999</v>
      </c>
      <c r="Y1750">
        <v>0.16128999999999999</v>
      </c>
      <c r="Z1750" s="67">
        <f t="shared" si="138"/>
        <v>0.39400000000000002</v>
      </c>
      <c r="AA1750">
        <f>VLOOKUP($C1750,[1]Disability!$1:$1048576,5,FALSE)</f>
        <v>0</v>
      </c>
      <c r="AB1750" s="67">
        <f t="shared" si="139"/>
        <v>0</v>
      </c>
      <c r="AC1750" t="e">
        <f>VLOOKUP($A1750,#REF!,9,FALSE)</f>
        <v>#REF!</v>
      </c>
    </row>
    <row r="1751" spans="1:29">
      <c r="A1751">
        <v>56991</v>
      </c>
      <c r="B1751">
        <v>1750</v>
      </c>
      <c r="C1751">
        <v>706370</v>
      </c>
      <c r="D1751" t="s">
        <v>4235</v>
      </c>
      <c r="E1751" t="s">
        <v>4236</v>
      </c>
      <c r="G1751" t="e">
        <f>VLOOKUP($H1751,[1]BRT!$1:$1048576,1,0)</f>
        <v>#N/A</v>
      </c>
      <c r="H1751" t="s">
        <v>4631</v>
      </c>
      <c r="I1751">
        <v>37.477893999999999</v>
      </c>
      <c r="J1751">
        <v>-121.922813</v>
      </c>
      <c r="K1751">
        <v>965</v>
      </c>
      <c r="L1751">
        <v>19.2</v>
      </c>
      <c r="M1751">
        <v>3.125</v>
      </c>
      <c r="N1751">
        <v>1</v>
      </c>
      <c r="O1751">
        <v>9</v>
      </c>
      <c r="P1751">
        <v>10</v>
      </c>
      <c r="Q1751" t="e">
        <f>VLOOKUP($A1751,'[1]SheltersALL_2.17.22'!$1:$1048576,6,0)</f>
        <v>#N/A</v>
      </c>
      <c r="R1751" t="str">
        <f>VLOOKUP($A1751, [1]FA21_Ridership!$1:$1048576,11, 0)</f>
        <v>FREMONT</v>
      </c>
      <c r="S1751" t="str">
        <f>VLOOKUP($A1751, [1]FA21_Ridership!$1:$1048576,12, 0)</f>
        <v>ALAMEDA</v>
      </c>
      <c r="T1751">
        <f>VLOOKUP($A1751, [1]FA21_Ridership!$1:$1048576,13, 0)</f>
        <v>5</v>
      </c>
      <c r="U1751">
        <f t="shared" si="136"/>
        <v>192</v>
      </c>
      <c r="V1751" s="67">
        <f t="shared" si="135"/>
        <v>0.42</v>
      </c>
      <c r="W1751">
        <v>0.94135500000000005</v>
      </c>
      <c r="X1751" s="67">
        <f t="shared" si="137"/>
        <v>0.86599999999999999</v>
      </c>
      <c r="Y1751">
        <v>7.7732999999999997E-2</v>
      </c>
      <c r="Z1751" s="67">
        <f t="shared" si="138"/>
        <v>0.16</v>
      </c>
      <c r="AA1751">
        <f>VLOOKUP($C1751,[1]Disability!$1:$1048576,5,FALSE)</f>
        <v>0</v>
      </c>
      <c r="AB1751" s="67">
        <f t="shared" si="139"/>
        <v>0</v>
      </c>
      <c r="AC1751" t="e">
        <f>VLOOKUP($A1751,#REF!,9,FALSE)</f>
        <v>#REF!</v>
      </c>
    </row>
    <row r="1752" spans="1:29">
      <c r="A1752">
        <v>51592</v>
      </c>
      <c r="B1752">
        <v>1751</v>
      </c>
      <c r="C1752">
        <v>9903650</v>
      </c>
      <c r="D1752" t="s">
        <v>4235</v>
      </c>
      <c r="E1752" t="s">
        <v>4236</v>
      </c>
      <c r="G1752" t="e">
        <f>VLOOKUP($H1752,[1]BRT!$1:$1048576,1,0)</f>
        <v>#N/A</v>
      </c>
      <c r="H1752" t="s">
        <v>4670</v>
      </c>
      <c r="I1752">
        <v>37.456319000000001</v>
      </c>
      <c r="J1752">
        <v>-121.91722300000001</v>
      </c>
      <c r="K1752">
        <v>965</v>
      </c>
      <c r="L1752">
        <v>38.4</v>
      </c>
      <c r="M1752">
        <v>1.5625</v>
      </c>
      <c r="N1752">
        <v>0</v>
      </c>
      <c r="O1752">
        <v>5</v>
      </c>
      <c r="P1752">
        <v>5</v>
      </c>
      <c r="Q1752" t="e">
        <f>VLOOKUP($A1752,'[1]SheltersALL_2.17.22'!$1:$1048576,6,0)</f>
        <v>#N/A</v>
      </c>
      <c r="R1752" t="str">
        <f>VLOOKUP($A1752, [1]FA21_Ridership!$1:$1048576,11, 0)</f>
        <v>MILPITAS</v>
      </c>
      <c r="S1752" t="str">
        <f>VLOOKUP($A1752, [1]FA21_Ridership!$1:$1048576,12, 0)</f>
        <v>SANTA CLARA</v>
      </c>
      <c r="T1752">
        <f>VLOOKUP($A1752, [1]FA21_Ridership!$1:$1048576,13, 0)</f>
        <v>9</v>
      </c>
      <c r="U1752">
        <f t="shared" si="136"/>
        <v>192</v>
      </c>
      <c r="V1752" s="67">
        <f t="shared" si="135"/>
        <v>0.42</v>
      </c>
      <c r="W1752">
        <v>0.95248299999999997</v>
      </c>
      <c r="X1752" s="67">
        <f t="shared" si="137"/>
        <v>0.91300000000000003</v>
      </c>
      <c r="Y1752">
        <v>8.3384E-2</v>
      </c>
      <c r="Z1752" s="67">
        <f t="shared" si="138"/>
        <v>0.189</v>
      </c>
      <c r="AA1752">
        <f>VLOOKUP($C1752,[1]Disability!$1:$1048576,5,FALSE)</f>
        <v>0</v>
      </c>
      <c r="AB1752" s="67">
        <f t="shared" si="139"/>
        <v>0</v>
      </c>
      <c r="AC1752" t="e">
        <f>VLOOKUP($A1752,#REF!,9,FALSE)</f>
        <v>#REF!</v>
      </c>
    </row>
    <row r="1753" spans="1:29">
      <c r="A1753">
        <v>59455</v>
      </c>
      <c r="B1753">
        <v>1752</v>
      </c>
      <c r="C1753">
        <v>1010570</v>
      </c>
      <c r="D1753" t="s">
        <v>4235</v>
      </c>
      <c r="E1753" t="s">
        <v>4236</v>
      </c>
      <c r="G1753" t="e">
        <f>VLOOKUP($H1753,[1]BRT!$1:$1048576,1,0)</f>
        <v>#N/A</v>
      </c>
      <c r="H1753" t="s">
        <v>5579</v>
      </c>
      <c r="I1753">
        <v>37.796309999999998</v>
      </c>
      <c r="J1753">
        <v>-122.251058</v>
      </c>
      <c r="K1753">
        <v>1444</v>
      </c>
      <c r="L1753">
        <v>14.8</v>
      </c>
      <c r="M1753">
        <v>4.0540540539999999</v>
      </c>
      <c r="N1753">
        <v>7</v>
      </c>
      <c r="O1753">
        <v>6</v>
      </c>
      <c r="P1753">
        <v>13</v>
      </c>
      <c r="Q1753" t="e">
        <f>VLOOKUP($A1753,'[1]SheltersALL_2.17.22'!$1:$1048576,6,0)</f>
        <v>#N/A</v>
      </c>
      <c r="R1753" t="str">
        <f>VLOOKUP($A1753, [1]FA21_Ridership!$1:$1048576,11, 0)</f>
        <v>OAKLAND</v>
      </c>
      <c r="S1753" t="str">
        <f>VLOOKUP($A1753, [1]FA21_Ridership!$1:$1048576,12, 0)</f>
        <v>ALAMEDA</v>
      </c>
      <c r="T1753">
        <f>VLOOKUP($A1753, [1]FA21_Ridership!$1:$1048576,13, 0)</f>
        <v>2</v>
      </c>
      <c r="U1753">
        <f t="shared" si="136"/>
        <v>192.4</v>
      </c>
      <c r="V1753" s="67">
        <f t="shared" si="135"/>
        <v>0.42099999999999999</v>
      </c>
      <c r="W1753">
        <v>0.87476299999999996</v>
      </c>
      <c r="X1753" s="67">
        <f t="shared" si="137"/>
        <v>0.72299999999999998</v>
      </c>
      <c r="Y1753">
        <v>0.22254599999999999</v>
      </c>
      <c r="Z1753" s="67">
        <f t="shared" si="138"/>
        <v>0.50700000000000001</v>
      </c>
      <c r="AA1753">
        <f>VLOOKUP($C1753,[1]Disability!$1:$1048576,5,FALSE)</f>
        <v>0</v>
      </c>
      <c r="AB1753" s="67">
        <f t="shared" si="139"/>
        <v>0</v>
      </c>
      <c r="AC1753" t="e">
        <f>VLOOKUP($A1753,#REF!,9,FALSE)</f>
        <v>#REF!</v>
      </c>
    </row>
    <row r="1754" spans="1:29">
      <c r="A1754">
        <v>56568</v>
      </c>
      <c r="B1754">
        <v>1753</v>
      </c>
      <c r="C1754">
        <v>200680</v>
      </c>
      <c r="D1754" t="s">
        <v>4235</v>
      </c>
      <c r="E1754" t="s">
        <v>4236</v>
      </c>
      <c r="G1754" t="e">
        <f>VLOOKUP($H1754,[1]BRT!$1:$1048576,1,0)</f>
        <v>#N/A</v>
      </c>
      <c r="H1754" t="s">
        <v>5388</v>
      </c>
      <c r="I1754">
        <v>37.890639999999998</v>
      </c>
      <c r="J1754">
        <v>-122.29092799999999</v>
      </c>
      <c r="K1754">
        <v>1080</v>
      </c>
      <c r="L1754">
        <v>21.6</v>
      </c>
      <c r="M1754">
        <v>2.7777777779999999</v>
      </c>
      <c r="N1754">
        <v>7</v>
      </c>
      <c r="O1754">
        <v>2</v>
      </c>
      <c r="P1754">
        <v>9</v>
      </c>
      <c r="Q1754" t="e">
        <f>VLOOKUP($A1754,'[1]SheltersALL_2.17.22'!$1:$1048576,6,0)</f>
        <v>#N/A</v>
      </c>
      <c r="R1754" t="str">
        <f>VLOOKUP($A1754, [1]FA21_Ridership!$1:$1048576,11, 0)</f>
        <v>ALBANY</v>
      </c>
      <c r="S1754" t="str">
        <f>VLOOKUP($A1754, [1]FA21_Ridership!$1:$1048576,12, 0)</f>
        <v>ALAMEDA</v>
      </c>
      <c r="T1754">
        <f>VLOOKUP($A1754, [1]FA21_Ridership!$1:$1048576,13, 0)</f>
        <v>1</v>
      </c>
      <c r="U1754">
        <f t="shared" si="136"/>
        <v>194.4</v>
      </c>
      <c r="V1754" s="67">
        <f t="shared" si="135"/>
        <v>0.42099999999999999</v>
      </c>
      <c r="W1754">
        <v>0.507799</v>
      </c>
      <c r="X1754" s="67">
        <f t="shared" si="137"/>
        <v>0.20399999999999999</v>
      </c>
      <c r="Y1754">
        <v>8.6654999999999996E-2</v>
      </c>
      <c r="Z1754" s="67">
        <f t="shared" si="138"/>
        <v>0.19700000000000001</v>
      </c>
      <c r="AA1754">
        <f>VLOOKUP($C1754,[1]Disability!$1:$1048576,5,FALSE)</f>
        <v>1</v>
      </c>
      <c r="AB1754" s="67">
        <f t="shared" si="139"/>
        <v>0.72499999999999998</v>
      </c>
      <c r="AC1754" t="e">
        <f>VLOOKUP($A1754,#REF!,9,FALSE)</f>
        <v>#REF!</v>
      </c>
    </row>
    <row r="1755" spans="1:29">
      <c r="A1755">
        <v>55603</v>
      </c>
      <c r="B1755">
        <v>1754</v>
      </c>
      <c r="C1755">
        <v>304600</v>
      </c>
      <c r="D1755" t="s">
        <v>4235</v>
      </c>
      <c r="E1755" t="s">
        <v>4236</v>
      </c>
      <c r="G1755" t="e">
        <f>VLOOKUP($H1755,[1]BRT!$1:$1048576,1,0)</f>
        <v>#N/A</v>
      </c>
      <c r="H1755" t="s">
        <v>5580</v>
      </c>
      <c r="I1755">
        <v>37.850473999999998</v>
      </c>
      <c r="J1755">
        <v>-122.286002</v>
      </c>
      <c r="K1755">
        <v>1401</v>
      </c>
      <c r="L1755">
        <v>21.6</v>
      </c>
      <c r="M1755">
        <v>2.7777777779999999</v>
      </c>
      <c r="N1755">
        <v>4</v>
      </c>
      <c r="O1755">
        <v>5</v>
      </c>
      <c r="P1755">
        <v>9</v>
      </c>
      <c r="Q1755" t="e">
        <f>VLOOKUP($A1755,'[1]SheltersALL_2.17.22'!$1:$1048576,6,0)</f>
        <v>#N/A</v>
      </c>
      <c r="R1755" t="str">
        <f>VLOOKUP($A1755, [1]FA21_Ridership!$1:$1048576,11, 0)</f>
        <v>BERKELEY</v>
      </c>
      <c r="S1755" t="str">
        <f>VLOOKUP($A1755, [1]FA21_Ridership!$1:$1048576,12, 0)</f>
        <v>ALAMEDA</v>
      </c>
      <c r="T1755">
        <f>VLOOKUP($A1755, [1]FA21_Ridership!$1:$1048576,13, 0)</f>
        <v>1</v>
      </c>
      <c r="U1755">
        <f t="shared" si="136"/>
        <v>194.4</v>
      </c>
      <c r="V1755" s="67">
        <f t="shared" si="135"/>
        <v>0.42099999999999999</v>
      </c>
      <c r="W1755">
        <v>0.73631500000000005</v>
      </c>
      <c r="X1755" s="67">
        <f t="shared" si="137"/>
        <v>0.45700000000000002</v>
      </c>
      <c r="Y1755">
        <v>0.23185500000000001</v>
      </c>
      <c r="Z1755" s="67">
        <f t="shared" si="138"/>
        <v>0.52400000000000002</v>
      </c>
      <c r="AA1755">
        <f>VLOOKUP($C1755,[1]Disability!$1:$1048576,5,FALSE)</f>
        <v>0</v>
      </c>
      <c r="AB1755" s="67">
        <f t="shared" si="139"/>
        <v>0</v>
      </c>
      <c r="AC1755" t="e">
        <f>VLOOKUP($A1755,#REF!,9,FALSE)</f>
        <v>#REF!</v>
      </c>
    </row>
    <row r="1756" spans="1:29">
      <c r="A1756">
        <v>58188</v>
      </c>
      <c r="B1756">
        <v>1755</v>
      </c>
      <c r="C1756">
        <v>1001870</v>
      </c>
      <c r="D1756" t="s">
        <v>4235</v>
      </c>
      <c r="E1756" t="s">
        <v>4236</v>
      </c>
      <c r="G1756" t="e">
        <f>VLOOKUP($H1756,[1]BRT!$1:$1048576,1,0)</f>
        <v>#N/A</v>
      </c>
      <c r="H1756" t="s">
        <v>5581</v>
      </c>
      <c r="I1756">
        <v>37.789181999999997</v>
      </c>
      <c r="J1756">
        <v>-122.208483</v>
      </c>
      <c r="K1756">
        <v>975</v>
      </c>
      <c r="L1756">
        <v>15</v>
      </c>
      <c r="M1756">
        <v>4</v>
      </c>
      <c r="N1756">
        <v>5</v>
      </c>
      <c r="O1756">
        <v>8</v>
      </c>
      <c r="P1756">
        <v>13</v>
      </c>
      <c r="Q1756" t="e">
        <f>VLOOKUP($A1756,'[1]SheltersALL_2.17.22'!$1:$1048576,6,0)</f>
        <v>#N/A</v>
      </c>
      <c r="R1756" t="str">
        <f>VLOOKUP($A1756, [1]FA21_Ridership!$1:$1048576,11, 0)</f>
        <v>OAKLAND</v>
      </c>
      <c r="S1756" t="str">
        <f>VLOOKUP($A1756, [1]FA21_Ridership!$1:$1048576,12, 0)</f>
        <v>ALAMEDA</v>
      </c>
      <c r="T1756">
        <f>VLOOKUP($A1756, [1]FA21_Ridership!$1:$1048576,13, 0)</f>
        <v>3</v>
      </c>
      <c r="U1756">
        <f t="shared" si="136"/>
        <v>195</v>
      </c>
      <c r="V1756" s="67">
        <f t="shared" si="135"/>
        <v>0.42099999999999999</v>
      </c>
      <c r="W1756">
        <v>0.94711999999999996</v>
      </c>
      <c r="X1756" s="67">
        <f t="shared" si="137"/>
        <v>0.9</v>
      </c>
      <c r="Y1756">
        <v>0.236072</v>
      </c>
      <c r="Z1756" s="67">
        <f t="shared" si="138"/>
        <v>0.53700000000000003</v>
      </c>
      <c r="AA1756">
        <f>VLOOKUP($C1756,[1]Disability!$1:$1048576,5,FALSE)</f>
        <v>0</v>
      </c>
      <c r="AB1756" s="67">
        <f t="shared" si="139"/>
        <v>0</v>
      </c>
      <c r="AC1756" t="e">
        <f>VLOOKUP($A1756,#REF!,9,FALSE)</f>
        <v>#REF!</v>
      </c>
    </row>
    <row r="1757" spans="1:29">
      <c r="A1757">
        <v>53019</v>
      </c>
      <c r="B1757">
        <v>1756</v>
      </c>
      <c r="C1757">
        <v>9908010</v>
      </c>
      <c r="D1757" t="s">
        <v>4235</v>
      </c>
      <c r="E1757" t="s">
        <v>4236</v>
      </c>
      <c r="G1757" t="e">
        <f>VLOOKUP($H1757,[1]BRT!$1:$1048576,1,0)</f>
        <v>#N/A</v>
      </c>
      <c r="H1757" t="s">
        <v>4883</v>
      </c>
      <c r="I1757">
        <v>37.928089999999997</v>
      </c>
      <c r="J1757">
        <v>-122.32022000000001</v>
      </c>
      <c r="K1757">
        <v>1371</v>
      </c>
      <c r="L1757">
        <v>21.7</v>
      </c>
      <c r="M1757">
        <v>2.7649769590000002</v>
      </c>
      <c r="N1757">
        <v>6</v>
      </c>
      <c r="O1757">
        <v>3</v>
      </c>
      <c r="P1757">
        <v>9</v>
      </c>
      <c r="Q1757" t="e">
        <f>VLOOKUP($A1757,'[1]SheltersALL_2.17.22'!$1:$1048576,6,0)</f>
        <v>#N/A</v>
      </c>
      <c r="R1757" t="str">
        <f>VLOOKUP($A1757, [1]FA21_Ridership!$1:$1048576,11, 0)</f>
        <v>EL CERRITO</v>
      </c>
      <c r="S1757" t="str">
        <f>VLOOKUP($A1757, [1]FA21_Ridership!$1:$1048576,12, 0)</f>
        <v>CONTRA COSTA</v>
      </c>
      <c r="T1757">
        <f>VLOOKUP($A1757, [1]FA21_Ridership!$1:$1048576,13, 0)</f>
        <v>1</v>
      </c>
      <c r="U1757">
        <f t="shared" si="136"/>
        <v>195.29999999999998</v>
      </c>
      <c r="V1757" s="67">
        <f t="shared" si="135"/>
        <v>0.42099999999999999</v>
      </c>
      <c r="W1757">
        <v>0.84948500000000005</v>
      </c>
      <c r="X1757" s="67">
        <f t="shared" si="137"/>
        <v>0.67200000000000004</v>
      </c>
      <c r="Y1757">
        <v>0.23814399999999999</v>
      </c>
      <c r="Z1757" s="67">
        <f t="shared" si="138"/>
        <v>0.54100000000000004</v>
      </c>
      <c r="AA1757">
        <f>VLOOKUP($C1757,[1]Disability!$1:$1048576,5,FALSE)</f>
        <v>0</v>
      </c>
      <c r="AB1757" s="67">
        <f t="shared" si="139"/>
        <v>0</v>
      </c>
      <c r="AC1757" t="e">
        <f>VLOOKUP($A1757,#REF!,9,FALSE)</f>
        <v>#REF!</v>
      </c>
    </row>
    <row r="1758" spans="1:29">
      <c r="A1758">
        <v>59540</v>
      </c>
      <c r="B1758">
        <v>1757</v>
      </c>
      <c r="C1758">
        <v>1002840</v>
      </c>
      <c r="D1758" t="s">
        <v>4235</v>
      </c>
      <c r="E1758" t="s">
        <v>4236</v>
      </c>
      <c r="G1758" t="e">
        <f>VLOOKUP($H1758,[1]BRT!$1:$1048576,1,0)</f>
        <v>#N/A</v>
      </c>
      <c r="H1758" t="s">
        <v>5582</v>
      </c>
      <c r="I1758">
        <v>37.836759000000001</v>
      </c>
      <c r="J1758">
        <v>-122.258083</v>
      </c>
      <c r="K1758">
        <v>1018</v>
      </c>
      <c r="L1758">
        <v>32.700000000000003</v>
      </c>
      <c r="M1758">
        <v>1.8348623850000001</v>
      </c>
      <c r="N1758">
        <v>3</v>
      </c>
      <c r="O1758">
        <v>3</v>
      </c>
      <c r="P1758">
        <v>6</v>
      </c>
      <c r="Q1758" t="e">
        <f>VLOOKUP($A1758,'[1]SheltersALL_2.17.22'!$1:$1048576,6,0)</f>
        <v>#N/A</v>
      </c>
      <c r="R1758" t="str">
        <f>VLOOKUP($A1758, [1]FA21_Ridership!$1:$1048576,11, 0)</f>
        <v>OAKLAND</v>
      </c>
      <c r="S1758" t="str">
        <f>VLOOKUP($A1758, [1]FA21_Ridership!$1:$1048576,12, 0)</f>
        <v>ALAMEDA</v>
      </c>
      <c r="T1758">
        <f>VLOOKUP($A1758, [1]FA21_Ridership!$1:$1048576,13, 0)</f>
        <v>2</v>
      </c>
      <c r="U1758">
        <f t="shared" si="136"/>
        <v>196.20000000000002</v>
      </c>
      <c r="V1758" s="67">
        <f t="shared" si="135"/>
        <v>0.42199999999999999</v>
      </c>
      <c r="W1758">
        <v>0.18512500000000001</v>
      </c>
      <c r="X1758" s="67">
        <f t="shared" si="137"/>
        <v>8.0000000000000002E-3</v>
      </c>
      <c r="Y1758">
        <v>9.8580000000000001E-2</v>
      </c>
      <c r="Z1758" s="67">
        <f t="shared" si="138"/>
        <v>0.24299999999999999</v>
      </c>
      <c r="AA1758">
        <f>VLOOKUP($C1758,[1]Disability!$1:$1048576,5,FALSE)</f>
        <v>0</v>
      </c>
      <c r="AB1758" s="67">
        <f t="shared" si="139"/>
        <v>0</v>
      </c>
      <c r="AC1758" t="e">
        <f>VLOOKUP($A1758,#REF!,9,FALSE)</f>
        <v>#REF!</v>
      </c>
    </row>
    <row r="1759" spans="1:29">
      <c r="A1759">
        <v>55017</v>
      </c>
      <c r="B1759">
        <v>1758</v>
      </c>
      <c r="C1759">
        <v>1016210</v>
      </c>
      <c r="D1759" t="s">
        <v>4235</v>
      </c>
      <c r="E1759" t="s">
        <v>4236</v>
      </c>
      <c r="G1759" t="e">
        <f>VLOOKUP($H1759,[1]BRT!$1:$1048576,1,0)</f>
        <v>#N/A</v>
      </c>
      <c r="H1759" t="s">
        <v>5549</v>
      </c>
      <c r="I1759">
        <v>37.832769999999996</v>
      </c>
      <c r="J1759">
        <v>-122.267578</v>
      </c>
      <c r="K1759">
        <v>1086</v>
      </c>
      <c r="L1759">
        <v>21.8</v>
      </c>
      <c r="M1759">
        <v>2.7522935780000002</v>
      </c>
      <c r="N1759">
        <v>4</v>
      </c>
      <c r="O1759">
        <v>5</v>
      </c>
      <c r="P1759">
        <v>9</v>
      </c>
      <c r="Q1759" t="e">
        <f>VLOOKUP($A1759,'[1]SheltersALL_2.17.22'!$1:$1048576,6,0)</f>
        <v>#N/A</v>
      </c>
      <c r="R1759" t="str">
        <f>VLOOKUP($A1759, [1]FA21_Ridership!$1:$1048576,11, 0)</f>
        <v>OAKLAND</v>
      </c>
      <c r="S1759" t="str">
        <f>VLOOKUP($A1759, [1]FA21_Ridership!$1:$1048576,12, 0)</f>
        <v>ALAMEDA</v>
      </c>
      <c r="T1759">
        <f>VLOOKUP($A1759, [1]FA21_Ridership!$1:$1048576,13, 0)</f>
        <v>2</v>
      </c>
      <c r="U1759">
        <f t="shared" si="136"/>
        <v>196.20000000000002</v>
      </c>
      <c r="V1759" s="67">
        <f t="shared" si="135"/>
        <v>0.42199999999999999</v>
      </c>
      <c r="W1759">
        <v>0.72931599999999996</v>
      </c>
      <c r="X1759" s="67">
        <f t="shared" si="137"/>
        <v>0.44700000000000001</v>
      </c>
      <c r="Y1759">
        <v>0.12768099999999999</v>
      </c>
      <c r="Z1759" s="67">
        <f t="shared" si="138"/>
        <v>0.31</v>
      </c>
      <c r="AA1759">
        <f>VLOOKUP($C1759,[1]Disability!$1:$1048576,5,FALSE)</f>
        <v>0</v>
      </c>
      <c r="AB1759" s="67">
        <f t="shared" si="139"/>
        <v>0</v>
      </c>
      <c r="AC1759" t="e">
        <f>VLOOKUP($A1759,#REF!,9,FALSE)</f>
        <v>#REF!</v>
      </c>
    </row>
    <row r="1760" spans="1:29">
      <c r="A1760">
        <v>55342</v>
      </c>
      <c r="B1760">
        <v>1759</v>
      </c>
      <c r="C1760">
        <v>1016330</v>
      </c>
      <c r="D1760" t="s">
        <v>4235</v>
      </c>
      <c r="E1760" t="s">
        <v>4236</v>
      </c>
      <c r="G1760" t="e">
        <f>VLOOKUP($H1760,[1]BRT!$1:$1048576,1,0)</f>
        <v>#N/A</v>
      </c>
      <c r="H1760" t="s">
        <v>5231</v>
      </c>
      <c r="I1760">
        <v>37.841591999999999</v>
      </c>
      <c r="J1760">
        <v>-122.269852</v>
      </c>
      <c r="K1760">
        <v>1018</v>
      </c>
      <c r="L1760">
        <v>32.700000000000003</v>
      </c>
      <c r="M1760">
        <v>1.8348623850000001</v>
      </c>
      <c r="N1760">
        <v>2</v>
      </c>
      <c r="O1760">
        <v>4</v>
      </c>
      <c r="P1760">
        <v>6</v>
      </c>
      <c r="Q1760" t="e">
        <f>VLOOKUP($A1760,'[1]SheltersALL_2.17.22'!$1:$1048576,6,0)</f>
        <v>#N/A</v>
      </c>
      <c r="R1760" t="str">
        <f>VLOOKUP($A1760, [1]FA21_Ridership!$1:$1048576,11, 0)</f>
        <v>OAKLAND</v>
      </c>
      <c r="S1760" t="str">
        <f>VLOOKUP($A1760, [1]FA21_Ridership!$1:$1048576,12, 0)</f>
        <v>ALAMEDA</v>
      </c>
      <c r="T1760">
        <f>VLOOKUP($A1760, [1]FA21_Ridership!$1:$1048576,13, 0)</f>
        <v>2</v>
      </c>
      <c r="U1760">
        <f t="shared" si="136"/>
        <v>196.20000000000002</v>
      </c>
      <c r="V1760" s="67">
        <f t="shared" si="135"/>
        <v>0.42199999999999999</v>
      </c>
      <c r="W1760">
        <v>0.57739200000000002</v>
      </c>
      <c r="X1760" s="67">
        <f t="shared" si="137"/>
        <v>0.26400000000000001</v>
      </c>
      <c r="Y1760">
        <v>0.42389199999999999</v>
      </c>
      <c r="Z1760" s="67">
        <f t="shared" si="138"/>
        <v>0.78700000000000003</v>
      </c>
      <c r="AA1760">
        <f>VLOOKUP($C1760,[1]Disability!$1:$1048576,5,FALSE)</f>
        <v>1</v>
      </c>
      <c r="AB1760" s="67">
        <f t="shared" si="139"/>
        <v>0.72499999999999998</v>
      </c>
      <c r="AC1760" t="e">
        <f>VLOOKUP($A1760,#REF!,9,FALSE)</f>
        <v>#REF!</v>
      </c>
    </row>
    <row r="1761" spans="1:29">
      <c r="A1761">
        <v>59545</v>
      </c>
      <c r="B1761">
        <v>1760</v>
      </c>
      <c r="C1761">
        <v>302800</v>
      </c>
      <c r="D1761" t="s">
        <v>4235</v>
      </c>
      <c r="E1761" t="s">
        <v>4236</v>
      </c>
      <c r="G1761" t="e">
        <f>VLOOKUP($H1761,[1]BRT!$1:$1048576,1,0)</f>
        <v>#N/A</v>
      </c>
      <c r="H1761" t="s">
        <v>4943</v>
      </c>
      <c r="I1761">
        <v>37.881489999999999</v>
      </c>
      <c r="J1761">
        <v>-122.29110900000001</v>
      </c>
      <c r="K1761">
        <v>1018</v>
      </c>
      <c r="L1761">
        <v>32.700000000000003</v>
      </c>
      <c r="M1761">
        <v>1.8348623850000001</v>
      </c>
      <c r="N1761">
        <v>1</v>
      </c>
      <c r="O1761">
        <v>5</v>
      </c>
      <c r="P1761">
        <v>6</v>
      </c>
      <c r="Q1761" t="e">
        <f>VLOOKUP($A1761,'[1]SheltersALL_2.17.22'!$1:$1048576,6,0)</f>
        <v>#N/A</v>
      </c>
      <c r="R1761" t="str">
        <f>VLOOKUP($A1761, [1]FA21_Ridership!$1:$1048576,11, 0)</f>
        <v>BERKELEY</v>
      </c>
      <c r="S1761" t="str">
        <f>VLOOKUP($A1761, [1]FA21_Ridership!$1:$1048576,12, 0)</f>
        <v>ALAMEDA</v>
      </c>
      <c r="T1761">
        <f>VLOOKUP($A1761, [1]FA21_Ridership!$1:$1048576,13, 0)</f>
        <v>1</v>
      </c>
      <c r="U1761">
        <f t="shared" si="136"/>
        <v>196.20000000000002</v>
      </c>
      <c r="V1761" s="67">
        <f t="shared" si="135"/>
        <v>0.42199999999999999</v>
      </c>
      <c r="W1761">
        <v>0.48907400000000001</v>
      </c>
      <c r="X1761" s="67">
        <f t="shared" si="137"/>
        <v>0.188</v>
      </c>
      <c r="Y1761">
        <v>0.10718</v>
      </c>
      <c r="Z1761" s="67">
        <f t="shared" si="138"/>
        <v>0.26200000000000001</v>
      </c>
      <c r="AA1761">
        <f>VLOOKUP($C1761,[1]Disability!$1:$1048576,5,FALSE)</f>
        <v>0</v>
      </c>
      <c r="AB1761" s="67">
        <f t="shared" si="139"/>
        <v>0</v>
      </c>
      <c r="AC1761" t="e">
        <f>VLOOKUP($A1761,#REF!,9,FALSE)</f>
        <v>#REF!</v>
      </c>
    </row>
    <row r="1762" spans="1:29">
      <c r="A1762">
        <v>55129</v>
      </c>
      <c r="B1762">
        <v>1761</v>
      </c>
      <c r="C1762">
        <v>303220</v>
      </c>
      <c r="D1762" t="s">
        <v>4235</v>
      </c>
      <c r="E1762" t="s">
        <v>4236</v>
      </c>
      <c r="G1762" t="e">
        <f>VLOOKUP($H1762,[1]BRT!$1:$1048576,1,0)</f>
        <v>#N/A</v>
      </c>
      <c r="H1762" t="s">
        <v>5583</v>
      </c>
      <c r="I1762">
        <v>37.880575999999998</v>
      </c>
      <c r="J1762">
        <v>-122.284164</v>
      </c>
      <c r="K1762">
        <v>1018</v>
      </c>
      <c r="L1762">
        <v>32.700000000000003</v>
      </c>
      <c r="M1762">
        <v>1.8348623850000001</v>
      </c>
      <c r="N1762">
        <v>1</v>
      </c>
      <c r="O1762">
        <v>5</v>
      </c>
      <c r="P1762">
        <v>6</v>
      </c>
      <c r="Q1762" t="e">
        <f>VLOOKUP($A1762,'[1]SheltersALL_2.17.22'!$1:$1048576,6,0)</f>
        <v>#N/A</v>
      </c>
      <c r="R1762" t="str">
        <f>VLOOKUP($A1762, [1]FA21_Ridership!$1:$1048576,11, 0)</f>
        <v>BERKELEY</v>
      </c>
      <c r="S1762" t="str">
        <f>VLOOKUP($A1762, [1]FA21_Ridership!$1:$1048576,12, 0)</f>
        <v>ALAMEDA</v>
      </c>
      <c r="T1762">
        <f>VLOOKUP($A1762, [1]FA21_Ridership!$1:$1048576,13, 0)</f>
        <v>1</v>
      </c>
      <c r="U1762">
        <f t="shared" si="136"/>
        <v>196.20000000000002</v>
      </c>
      <c r="V1762" s="67">
        <f t="shared" si="135"/>
        <v>0.42199999999999999</v>
      </c>
      <c r="W1762">
        <v>0.39593400000000001</v>
      </c>
      <c r="X1762" s="67">
        <f t="shared" si="137"/>
        <v>0.121</v>
      </c>
      <c r="Y1762">
        <v>8.4221000000000004E-2</v>
      </c>
      <c r="Z1762" s="67">
        <f t="shared" si="138"/>
        <v>0.193</v>
      </c>
      <c r="AA1762">
        <f>VLOOKUP($C1762,[1]Disability!$1:$1048576,5,FALSE)</f>
        <v>0</v>
      </c>
      <c r="AB1762" s="67">
        <f t="shared" si="139"/>
        <v>0</v>
      </c>
      <c r="AC1762" t="e">
        <f>VLOOKUP($A1762,#REF!,9,FALSE)</f>
        <v>#REF!</v>
      </c>
    </row>
    <row r="1763" spans="1:29">
      <c r="A1763">
        <v>51065</v>
      </c>
      <c r="B1763">
        <v>1762</v>
      </c>
      <c r="C1763">
        <v>101650</v>
      </c>
      <c r="D1763" t="s">
        <v>4235</v>
      </c>
      <c r="E1763" t="s">
        <v>4236</v>
      </c>
      <c r="G1763" t="e">
        <f>VLOOKUP($H1763,[1]BRT!$1:$1048576,1,0)</f>
        <v>#N/A</v>
      </c>
      <c r="H1763" t="s">
        <v>4398</v>
      </c>
      <c r="I1763">
        <v>37.755240000000001</v>
      </c>
      <c r="J1763">
        <v>-122.235377</v>
      </c>
      <c r="K1763">
        <v>715</v>
      </c>
      <c r="L1763">
        <v>39.5</v>
      </c>
      <c r="M1763">
        <v>1.518987342</v>
      </c>
      <c r="N1763">
        <v>4</v>
      </c>
      <c r="O1763">
        <v>1</v>
      </c>
      <c r="P1763">
        <v>5</v>
      </c>
      <c r="Q1763" t="e">
        <f>VLOOKUP($A1763,'[1]SheltersALL_2.17.22'!$1:$1048576,6,0)</f>
        <v>#N/A</v>
      </c>
      <c r="R1763" t="str">
        <f>VLOOKUP($A1763, [1]FA21_Ridership!$1:$1048576,11, 0)</f>
        <v>ALAMEDA</v>
      </c>
      <c r="S1763" t="str">
        <f>VLOOKUP($A1763, [1]FA21_Ridership!$1:$1048576,12, 0)</f>
        <v>ALAMEDA</v>
      </c>
      <c r="T1763">
        <f>VLOOKUP($A1763, [1]FA21_Ridership!$1:$1048576,13, 0)</f>
        <v>3</v>
      </c>
      <c r="U1763">
        <f t="shared" si="136"/>
        <v>197.5</v>
      </c>
      <c r="V1763" s="67">
        <f t="shared" si="135"/>
        <v>0.42299999999999999</v>
      </c>
      <c r="W1763">
        <v>0.329314</v>
      </c>
      <c r="X1763" s="67">
        <f t="shared" si="137"/>
        <v>8.5999999999999993E-2</v>
      </c>
      <c r="Y1763">
        <v>0.25491999999999998</v>
      </c>
      <c r="Z1763" s="67">
        <f t="shared" si="138"/>
        <v>0.57799999999999996</v>
      </c>
      <c r="AA1763">
        <f>VLOOKUP($C1763,[1]Disability!$1:$1048576,5,FALSE)</f>
        <v>0</v>
      </c>
      <c r="AB1763" s="67">
        <f t="shared" si="139"/>
        <v>0</v>
      </c>
      <c r="AC1763" t="e">
        <f>VLOOKUP($A1763,#REF!,9,FALSE)</f>
        <v>#REF!</v>
      </c>
    </row>
    <row r="1764" spans="1:29">
      <c r="A1764">
        <v>56986</v>
      </c>
      <c r="B1764">
        <v>1763</v>
      </c>
      <c r="C1764">
        <v>1301470</v>
      </c>
      <c r="D1764" t="s">
        <v>4235</v>
      </c>
      <c r="E1764" t="s">
        <v>4236</v>
      </c>
      <c r="G1764" t="e">
        <f>VLOOKUP($H1764,[1]BRT!$1:$1048576,1,0)</f>
        <v>#N/A</v>
      </c>
      <c r="H1764" t="s">
        <v>5584</v>
      </c>
      <c r="I1764">
        <v>37.929879999999997</v>
      </c>
      <c r="J1764">
        <v>-122.379616</v>
      </c>
      <c r="K1764">
        <v>1073</v>
      </c>
      <c r="L1764">
        <v>39.5</v>
      </c>
      <c r="M1764">
        <v>1.518987342</v>
      </c>
      <c r="N1764">
        <v>0</v>
      </c>
      <c r="O1764">
        <v>5</v>
      </c>
      <c r="P1764">
        <v>5</v>
      </c>
      <c r="Q1764" t="e">
        <f>VLOOKUP($A1764,'[1]SheltersALL_2.17.22'!$1:$1048576,6,0)</f>
        <v>#N/A</v>
      </c>
      <c r="R1764" t="str">
        <f>VLOOKUP($A1764, [1]FA21_Ridership!$1:$1048576,11, 0)</f>
        <v>RICHMOND</v>
      </c>
      <c r="S1764" t="str">
        <f>VLOOKUP($A1764, [1]FA21_Ridership!$1:$1048576,12, 0)</f>
        <v>CONTRA COSTA</v>
      </c>
      <c r="T1764">
        <f>VLOOKUP($A1764, [1]FA21_Ridership!$1:$1048576,13, 0)</f>
        <v>1</v>
      </c>
      <c r="U1764">
        <f t="shared" si="136"/>
        <v>197.5</v>
      </c>
      <c r="V1764" s="67">
        <f t="shared" ref="V1764:V1827" si="140">_xlfn.PERCENTRANK.INC($U$2:$U$4161,U1764)</f>
        <v>0.42299999999999999</v>
      </c>
      <c r="W1764">
        <v>0.36470599999999997</v>
      </c>
      <c r="X1764" s="67">
        <f t="shared" si="137"/>
        <v>0.10299999999999999</v>
      </c>
      <c r="Y1764">
        <v>0.11235299999999999</v>
      </c>
      <c r="Z1764" s="67">
        <f t="shared" si="138"/>
        <v>0.27800000000000002</v>
      </c>
      <c r="AA1764">
        <f>VLOOKUP($C1764,[1]Disability!$1:$1048576,5,FALSE)</f>
        <v>0</v>
      </c>
      <c r="AB1764" s="67">
        <f t="shared" si="139"/>
        <v>0</v>
      </c>
      <c r="AC1764" t="e">
        <f>VLOOKUP($A1764,#REF!,9,FALSE)</f>
        <v>#REF!</v>
      </c>
    </row>
    <row r="1765" spans="1:29">
      <c r="A1765">
        <v>58383</v>
      </c>
      <c r="B1765">
        <v>1764</v>
      </c>
      <c r="C1765">
        <v>1600490</v>
      </c>
      <c r="D1765" t="s">
        <v>4235</v>
      </c>
      <c r="E1765" t="s">
        <v>4236</v>
      </c>
      <c r="G1765" t="e">
        <f>VLOOKUP($H1765,[1]BRT!$1:$1048576,1,0)</f>
        <v>#N/A</v>
      </c>
      <c r="H1765" t="s">
        <v>5585</v>
      </c>
      <c r="I1765">
        <v>37.966563999999998</v>
      </c>
      <c r="J1765">
        <v>-122.34322899999999</v>
      </c>
      <c r="K1765">
        <v>912</v>
      </c>
      <c r="L1765">
        <v>33</v>
      </c>
      <c r="M1765">
        <v>1.818181818</v>
      </c>
      <c r="N1765">
        <v>5</v>
      </c>
      <c r="O1765">
        <v>1</v>
      </c>
      <c r="P1765">
        <v>6</v>
      </c>
      <c r="Q1765" t="e">
        <f>VLOOKUP($A1765,'[1]SheltersALL_2.17.22'!$1:$1048576,6,0)</f>
        <v>#N/A</v>
      </c>
      <c r="R1765" t="str">
        <f>VLOOKUP($A1765, [1]FA21_Ridership!$1:$1048576,11, 0)</f>
        <v>SAN PABLO</v>
      </c>
      <c r="S1765" t="str">
        <f>VLOOKUP($A1765, [1]FA21_Ridership!$1:$1048576,12, 0)</f>
        <v>CONTRA COSTA</v>
      </c>
      <c r="T1765">
        <f>VLOOKUP($A1765, [1]FA21_Ridership!$1:$1048576,13, 0)</f>
        <v>1</v>
      </c>
      <c r="U1765">
        <f t="shared" si="136"/>
        <v>198</v>
      </c>
      <c r="V1765" s="67">
        <f t="shared" si="140"/>
        <v>0.42299999999999999</v>
      </c>
      <c r="W1765">
        <v>0.91733200000000004</v>
      </c>
      <c r="X1765" s="67">
        <f t="shared" si="137"/>
        <v>0.80500000000000005</v>
      </c>
      <c r="Y1765">
        <v>0.43229200000000001</v>
      </c>
      <c r="Z1765" s="67">
        <f t="shared" si="138"/>
        <v>0.79400000000000004</v>
      </c>
      <c r="AA1765">
        <f>VLOOKUP($C1765,[1]Disability!$1:$1048576,5,FALSE)</f>
        <v>1</v>
      </c>
      <c r="AB1765" s="67">
        <f t="shared" si="139"/>
        <v>0.72499999999999998</v>
      </c>
      <c r="AC1765" t="e">
        <f>VLOOKUP($A1765,#REF!,9,FALSE)</f>
        <v>#REF!</v>
      </c>
    </row>
    <row r="1766" spans="1:29">
      <c r="A1766">
        <v>52881</v>
      </c>
      <c r="B1766">
        <v>1765</v>
      </c>
      <c r="C1766">
        <v>1007340</v>
      </c>
      <c r="D1766" t="s">
        <v>4235</v>
      </c>
      <c r="E1766" t="s">
        <v>4236</v>
      </c>
      <c r="G1766" t="e">
        <f>VLOOKUP($H1766,[1]BRT!$1:$1048576,1,0)</f>
        <v>#N/A</v>
      </c>
      <c r="H1766" t="s">
        <v>5420</v>
      </c>
      <c r="I1766">
        <v>37.843066</v>
      </c>
      <c r="J1766">
        <v>-122.257603</v>
      </c>
      <c r="K1766">
        <v>95</v>
      </c>
      <c r="L1766">
        <v>49.5</v>
      </c>
      <c r="M1766">
        <v>1.212121212</v>
      </c>
      <c r="N1766">
        <v>3</v>
      </c>
      <c r="O1766">
        <v>1</v>
      </c>
      <c r="P1766">
        <v>4</v>
      </c>
      <c r="Q1766" t="e">
        <f>VLOOKUP($A1766,'[1]SheltersALL_2.17.22'!$1:$1048576,6,0)</f>
        <v>#N/A</v>
      </c>
      <c r="R1766" t="str">
        <f>VLOOKUP($A1766, [1]FA21_Ridership!$1:$1048576,11, 0)</f>
        <v>OAKLAND</v>
      </c>
      <c r="S1766" t="str">
        <f>VLOOKUP($A1766, [1]FA21_Ridership!$1:$1048576,12, 0)</f>
        <v>ALAMEDA</v>
      </c>
      <c r="T1766">
        <f>VLOOKUP($A1766, [1]FA21_Ridership!$1:$1048576,13, 0)</f>
        <v>2</v>
      </c>
      <c r="U1766">
        <f t="shared" si="136"/>
        <v>198</v>
      </c>
      <c r="V1766" s="67">
        <f t="shared" si="140"/>
        <v>0.42299999999999999</v>
      </c>
      <c r="W1766">
        <v>0.44343900000000003</v>
      </c>
      <c r="X1766" s="67">
        <f t="shared" si="137"/>
        <v>0.15</v>
      </c>
      <c r="Y1766">
        <v>0.28717399999999998</v>
      </c>
      <c r="Z1766" s="67">
        <f t="shared" si="138"/>
        <v>0.61899999999999999</v>
      </c>
      <c r="AA1766">
        <f>VLOOKUP($C1766,[1]Disability!$1:$1048576,5,FALSE)</f>
        <v>0</v>
      </c>
      <c r="AB1766" s="67">
        <f t="shared" si="139"/>
        <v>0</v>
      </c>
      <c r="AC1766" t="e">
        <f>VLOOKUP($A1766,#REF!,9,FALSE)</f>
        <v>#REF!</v>
      </c>
    </row>
    <row r="1767" spans="1:29">
      <c r="A1767">
        <v>59444</v>
      </c>
      <c r="B1767">
        <v>1766</v>
      </c>
      <c r="C1767">
        <v>1000370</v>
      </c>
      <c r="D1767" t="s">
        <v>4235</v>
      </c>
      <c r="E1767" t="s">
        <v>4236</v>
      </c>
      <c r="G1767" t="e">
        <f>VLOOKUP($H1767,[1]BRT!$1:$1048576,1,0)</f>
        <v>#N/A</v>
      </c>
      <c r="H1767" t="s">
        <v>5586</v>
      </c>
      <c r="I1767">
        <v>37.802962999999998</v>
      </c>
      <c r="J1767">
        <v>-122.27446399999999</v>
      </c>
      <c r="K1767">
        <v>1147</v>
      </c>
      <c r="L1767">
        <v>11</v>
      </c>
      <c r="M1767">
        <v>5.4545454549999999</v>
      </c>
      <c r="N1767">
        <v>4</v>
      </c>
      <c r="O1767">
        <v>14</v>
      </c>
      <c r="P1767">
        <v>18</v>
      </c>
      <c r="Q1767" t="e">
        <f>VLOOKUP($A1767,'[1]SheltersALL_2.17.22'!$1:$1048576,6,0)</f>
        <v>#N/A</v>
      </c>
      <c r="R1767" t="str">
        <f>VLOOKUP($A1767, [1]FA21_Ridership!$1:$1048576,11, 0)</f>
        <v>OAKLAND</v>
      </c>
      <c r="S1767" t="str">
        <f>VLOOKUP($A1767, [1]FA21_Ridership!$1:$1048576,12, 0)</f>
        <v>ALAMEDA</v>
      </c>
      <c r="T1767">
        <f>VLOOKUP($A1767, [1]FA21_Ridership!$1:$1048576,13, 0)</f>
        <v>2</v>
      </c>
      <c r="U1767">
        <f t="shared" si="136"/>
        <v>198</v>
      </c>
      <c r="V1767" s="67">
        <f t="shared" si="140"/>
        <v>0.42299999999999999</v>
      </c>
      <c r="W1767">
        <v>0.72156100000000001</v>
      </c>
      <c r="X1767" s="67">
        <f t="shared" si="137"/>
        <v>0.434</v>
      </c>
      <c r="Y1767">
        <v>0.41556300000000002</v>
      </c>
      <c r="Z1767" s="67">
        <f t="shared" si="138"/>
        <v>0.77400000000000002</v>
      </c>
      <c r="AA1767">
        <f>VLOOKUP($C1767,[1]Disability!$1:$1048576,5,FALSE)</f>
        <v>6</v>
      </c>
      <c r="AB1767" s="67">
        <f t="shared" si="139"/>
        <v>0.99199999999999999</v>
      </c>
      <c r="AC1767" t="e">
        <f>VLOOKUP($A1767,#REF!,9,FALSE)</f>
        <v>#REF!</v>
      </c>
    </row>
    <row r="1768" spans="1:29">
      <c r="A1768">
        <v>52928</v>
      </c>
      <c r="B1768">
        <v>1767</v>
      </c>
      <c r="C1768">
        <v>9907750</v>
      </c>
      <c r="D1768" t="s">
        <v>4235</v>
      </c>
      <c r="E1768" t="s">
        <v>4236</v>
      </c>
      <c r="G1768" t="e">
        <f>VLOOKUP($H1768,[1]BRT!$1:$1048576,1,0)</f>
        <v>#N/A</v>
      </c>
      <c r="H1768" t="s">
        <v>5292</v>
      </c>
      <c r="I1768">
        <v>37.684759999999997</v>
      </c>
      <c r="J1768">
        <v>-122.11669999999999</v>
      </c>
      <c r="K1768">
        <v>973</v>
      </c>
      <c r="L1768">
        <v>49.8</v>
      </c>
      <c r="M1768">
        <v>1.2048192769999999</v>
      </c>
      <c r="N1768">
        <v>2</v>
      </c>
      <c r="O1768">
        <v>2</v>
      </c>
      <c r="P1768">
        <v>4</v>
      </c>
      <c r="Q1768" t="e">
        <f>VLOOKUP($A1768,'[1]SheltersALL_2.17.22'!$1:$1048576,6,0)</f>
        <v>#N/A</v>
      </c>
      <c r="R1768" t="str">
        <f>VLOOKUP($A1768, [1]FA21_Ridership!$1:$1048576,11, 0)</f>
        <v>COUNTY-ALAMEDA</v>
      </c>
      <c r="S1768" t="str">
        <f>VLOOKUP($A1768, [1]FA21_Ridership!$1:$1048576,12, 0)</f>
        <v>ALAMEDA</v>
      </c>
      <c r="T1768">
        <f>VLOOKUP($A1768, [1]FA21_Ridership!$1:$1048576,13, 0)</f>
        <v>4</v>
      </c>
      <c r="U1768">
        <f t="shared" si="136"/>
        <v>199.2</v>
      </c>
      <c r="V1768" s="67">
        <f t="shared" si="140"/>
        <v>0.42399999999999999</v>
      </c>
      <c r="W1768">
        <v>0.74571699999999996</v>
      </c>
      <c r="X1768" s="67">
        <f t="shared" si="137"/>
        <v>0.47199999999999998</v>
      </c>
      <c r="Y1768">
        <v>0.239957</v>
      </c>
      <c r="Z1768" s="67">
        <f t="shared" si="138"/>
        <v>0.54900000000000004</v>
      </c>
      <c r="AA1768">
        <f>VLOOKUP($C1768,[1]Disability!$1:$1048576,5,FALSE)</f>
        <v>0</v>
      </c>
      <c r="AB1768" s="67">
        <f t="shared" si="139"/>
        <v>0</v>
      </c>
      <c r="AC1768" t="e">
        <f>VLOOKUP($A1768,#REF!,9,FALSE)</f>
        <v>#REF!</v>
      </c>
    </row>
    <row r="1769" spans="1:29">
      <c r="A1769">
        <v>58533</v>
      </c>
      <c r="B1769">
        <v>1768</v>
      </c>
      <c r="C1769">
        <v>303200</v>
      </c>
      <c r="D1769" t="s">
        <v>4235</v>
      </c>
      <c r="E1769" t="s">
        <v>4236</v>
      </c>
      <c r="G1769" t="e">
        <f>VLOOKUP($H1769,[1]BRT!$1:$1048576,1,0)</f>
        <v>#N/A</v>
      </c>
      <c r="H1769" t="s">
        <v>5587</v>
      </c>
      <c r="I1769">
        <v>37.883403000000001</v>
      </c>
      <c r="J1769">
        <v>-122.271112</v>
      </c>
      <c r="K1769">
        <v>1080</v>
      </c>
      <c r="L1769">
        <v>20</v>
      </c>
      <c r="M1769">
        <v>3</v>
      </c>
      <c r="N1769">
        <v>8</v>
      </c>
      <c r="O1769">
        <v>2</v>
      </c>
      <c r="P1769">
        <v>10</v>
      </c>
      <c r="Q1769" t="e">
        <f>VLOOKUP($A1769,'[1]SheltersALL_2.17.22'!$1:$1048576,6,0)</f>
        <v>#N/A</v>
      </c>
      <c r="R1769" t="str">
        <f>VLOOKUP($A1769, [1]FA21_Ridership!$1:$1048576,11, 0)</f>
        <v>BERKELEY</v>
      </c>
      <c r="S1769" t="str">
        <f>VLOOKUP($A1769, [1]FA21_Ridership!$1:$1048576,12, 0)</f>
        <v>ALAMEDA</v>
      </c>
      <c r="T1769">
        <f>VLOOKUP($A1769, [1]FA21_Ridership!$1:$1048576,13, 0)</f>
        <v>1</v>
      </c>
      <c r="U1769">
        <f t="shared" si="136"/>
        <v>200</v>
      </c>
      <c r="V1769" s="67">
        <f t="shared" si="140"/>
        <v>0.42399999999999999</v>
      </c>
      <c r="W1769">
        <v>0.26484600000000003</v>
      </c>
      <c r="X1769" s="67">
        <f t="shared" si="137"/>
        <v>4.7E-2</v>
      </c>
      <c r="Y1769">
        <v>0.14607500000000001</v>
      </c>
      <c r="Z1769" s="67">
        <f t="shared" si="138"/>
        <v>0.34799999999999998</v>
      </c>
      <c r="AA1769">
        <f>VLOOKUP($C1769,[1]Disability!$1:$1048576,5,FALSE)</f>
        <v>1</v>
      </c>
      <c r="AB1769" s="67">
        <f t="shared" si="139"/>
        <v>0.72499999999999998</v>
      </c>
      <c r="AC1769" t="e">
        <f>VLOOKUP($A1769,#REF!,9,FALSE)</f>
        <v>#REF!</v>
      </c>
    </row>
    <row r="1770" spans="1:29">
      <c r="A1770">
        <v>53016</v>
      </c>
      <c r="B1770">
        <v>1769</v>
      </c>
      <c r="C1770">
        <v>9907980</v>
      </c>
      <c r="D1770" t="s">
        <v>4235</v>
      </c>
      <c r="E1770" t="s">
        <v>4236</v>
      </c>
      <c r="G1770" t="e">
        <f>VLOOKUP($H1770,[1]BRT!$1:$1048576,1,0)</f>
        <v>#N/A</v>
      </c>
      <c r="H1770" t="s">
        <v>5588</v>
      </c>
      <c r="I1770">
        <v>37.696313000000004</v>
      </c>
      <c r="J1770">
        <v>-122.11565400000001</v>
      </c>
      <c r="K1770">
        <v>1401</v>
      </c>
      <c r="L1770">
        <v>20</v>
      </c>
      <c r="M1770">
        <v>3</v>
      </c>
      <c r="N1770">
        <v>7</v>
      </c>
      <c r="O1770">
        <v>3</v>
      </c>
      <c r="P1770">
        <v>10</v>
      </c>
      <c r="Q1770" t="str">
        <f>VLOOKUP($A1770,'[1]SheltersALL_2.17.22'!$1:$1048576,6,0)</f>
        <v>Alameda Unincorporated</v>
      </c>
      <c r="R1770" t="str">
        <f>VLOOKUP($A1770, [1]FA21_Ridership!$1:$1048576,11, 0)</f>
        <v>COUNTY-ALAMEDA</v>
      </c>
      <c r="S1770" t="str">
        <f>VLOOKUP($A1770, [1]FA21_Ridership!$1:$1048576,12, 0)</f>
        <v>ALAMEDA</v>
      </c>
      <c r="T1770">
        <f>VLOOKUP($A1770, [1]FA21_Ridership!$1:$1048576,13, 0)</f>
        <v>4</v>
      </c>
      <c r="U1770">
        <f t="shared" si="136"/>
        <v>200</v>
      </c>
      <c r="V1770" s="67">
        <f t="shared" si="140"/>
        <v>0.42399999999999999</v>
      </c>
      <c r="W1770">
        <v>0.73040899999999997</v>
      </c>
      <c r="X1770" s="67">
        <f t="shared" si="137"/>
        <v>0.44800000000000001</v>
      </c>
      <c r="Y1770">
        <v>0.54269000000000001</v>
      </c>
      <c r="Z1770" s="67">
        <f t="shared" si="138"/>
        <v>0.89600000000000002</v>
      </c>
      <c r="AA1770">
        <f>VLOOKUP($C1770,[1]Disability!$1:$1048576,5,FALSE)</f>
        <v>0</v>
      </c>
      <c r="AB1770" s="67">
        <f t="shared" si="139"/>
        <v>0</v>
      </c>
      <c r="AC1770" t="e">
        <f>VLOOKUP($A1770,#REF!,9,FALSE)</f>
        <v>#REF!</v>
      </c>
    </row>
    <row r="1771" spans="1:29">
      <c r="A1771">
        <v>55920</v>
      </c>
      <c r="B1771">
        <v>1770</v>
      </c>
      <c r="C1771">
        <v>802280</v>
      </c>
      <c r="D1771" t="s">
        <v>4235</v>
      </c>
      <c r="E1771" t="s">
        <v>4236</v>
      </c>
      <c r="G1771" t="e">
        <f>VLOOKUP($H1771,[1]BRT!$1:$1048576,1,0)</f>
        <v>#N/A</v>
      </c>
      <c r="H1771" t="s">
        <v>5589</v>
      </c>
      <c r="I1771">
        <v>37.629188999999997</v>
      </c>
      <c r="J1771">
        <v>-122.095831</v>
      </c>
      <c r="K1771">
        <v>1029</v>
      </c>
      <c r="L1771">
        <v>20</v>
      </c>
      <c r="M1771">
        <v>3</v>
      </c>
      <c r="N1771">
        <v>6</v>
      </c>
      <c r="O1771">
        <v>4</v>
      </c>
      <c r="P1771">
        <v>10</v>
      </c>
      <c r="Q1771" t="e">
        <f>VLOOKUP($A1771,'[1]SheltersALL_2.17.22'!$1:$1048576,6,0)</f>
        <v>#N/A</v>
      </c>
      <c r="R1771" t="str">
        <f>VLOOKUP($A1771, [1]FA21_Ridership!$1:$1048576,11, 0)</f>
        <v>HAYWARD</v>
      </c>
      <c r="S1771" t="str">
        <f>VLOOKUP($A1771, [1]FA21_Ridership!$1:$1048576,12, 0)</f>
        <v>ALAMEDA</v>
      </c>
      <c r="T1771">
        <f>VLOOKUP($A1771, [1]FA21_Ridership!$1:$1048576,13, 0)</f>
        <v>5</v>
      </c>
      <c r="U1771">
        <f t="shared" si="136"/>
        <v>200</v>
      </c>
      <c r="V1771" s="67">
        <f t="shared" si="140"/>
        <v>0.42399999999999999</v>
      </c>
      <c r="W1771">
        <v>0.88494200000000001</v>
      </c>
      <c r="X1771" s="67">
        <f t="shared" si="137"/>
        <v>0.74399999999999999</v>
      </c>
      <c r="Y1771">
        <v>0.40694999999999998</v>
      </c>
      <c r="Z1771" s="67">
        <f t="shared" si="138"/>
        <v>0.76500000000000001</v>
      </c>
      <c r="AA1771">
        <f>VLOOKUP($C1771,[1]Disability!$1:$1048576,5,FALSE)</f>
        <v>0</v>
      </c>
      <c r="AB1771" s="67">
        <f t="shared" si="139"/>
        <v>0</v>
      </c>
      <c r="AC1771" t="e">
        <f>VLOOKUP($A1771,#REF!,9,FALSE)</f>
        <v>#REF!</v>
      </c>
    </row>
    <row r="1772" spans="1:29">
      <c r="A1772">
        <v>52858</v>
      </c>
      <c r="B1772">
        <v>1771</v>
      </c>
      <c r="C1772">
        <v>1009740</v>
      </c>
      <c r="D1772" t="s">
        <v>4235</v>
      </c>
      <c r="E1772" t="s">
        <v>4236</v>
      </c>
      <c r="G1772" t="e">
        <f>VLOOKUP($H1772,[1]BRT!$1:$1048576,1,0)</f>
        <v>#N/A</v>
      </c>
      <c r="H1772" t="s">
        <v>5590</v>
      </c>
      <c r="I1772">
        <v>37.737271999999997</v>
      </c>
      <c r="J1772">
        <v>-122.198413</v>
      </c>
      <c r="K1772">
        <v>1014</v>
      </c>
      <c r="L1772">
        <v>20</v>
      </c>
      <c r="M1772">
        <v>3</v>
      </c>
      <c r="N1772">
        <v>6</v>
      </c>
      <c r="O1772">
        <v>4</v>
      </c>
      <c r="P1772">
        <v>10</v>
      </c>
      <c r="Q1772" t="e">
        <f>VLOOKUP($A1772,'[1]SheltersALL_2.17.22'!$1:$1048576,6,0)</f>
        <v>#N/A</v>
      </c>
      <c r="R1772" t="str">
        <f>VLOOKUP($A1772, [1]FA21_Ridership!$1:$1048576,11, 0)</f>
        <v>OAKLAND</v>
      </c>
      <c r="S1772" t="str">
        <f>VLOOKUP($A1772, [1]FA21_Ridership!$1:$1048576,12, 0)</f>
        <v>ALAMEDA</v>
      </c>
      <c r="T1772">
        <f>VLOOKUP($A1772, [1]FA21_Ridership!$1:$1048576,13, 0)</f>
        <v>3</v>
      </c>
      <c r="U1772">
        <f t="shared" si="136"/>
        <v>200</v>
      </c>
      <c r="V1772" s="67">
        <f t="shared" si="140"/>
        <v>0.42399999999999999</v>
      </c>
      <c r="W1772" t="s">
        <v>4835</v>
      </c>
      <c r="X1772" s="67" t="e">
        <f t="shared" si="137"/>
        <v>#VALUE!</v>
      </c>
      <c r="Y1772" t="s">
        <v>4835</v>
      </c>
      <c r="Z1772" s="67" t="e">
        <f t="shared" si="138"/>
        <v>#VALUE!</v>
      </c>
      <c r="AA1772">
        <f>VLOOKUP($C1772,[1]Disability!$1:$1048576,5,FALSE)</f>
        <v>1</v>
      </c>
      <c r="AB1772" s="67">
        <f t="shared" si="139"/>
        <v>0.72499999999999998</v>
      </c>
      <c r="AC1772" t="e">
        <f>VLOOKUP($A1772,#REF!,9,FALSE)</f>
        <v>#REF!</v>
      </c>
    </row>
    <row r="1773" spans="1:29">
      <c r="A1773">
        <v>51591</v>
      </c>
      <c r="B1773">
        <v>1772</v>
      </c>
      <c r="C1773">
        <v>103220</v>
      </c>
      <c r="D1773" t="s">
        <v>4235</v>
      </c>
      <c r="E1773" t="s">
        <v>4236</v>
      </c>
      <c r="G1773" t="e">
        <f>VLOOKUP($H1773,[1]BRT!$1:$1048576,1,0)</f>
        <v>#N/A</v>
      </c>
      <c r="H1773" t="s">
        <v>5591</v>
      </c>
      <c r="I1773">
        <v>37.773021999999997</v>
      </c>
      <c r="J1773">
        <v>-122.26821700000001</v>
      </c>
      <c r="K1773">
        <v>1420</v>
      </c>
      <c r="L1773">
        <v>20</v>
      </c>
      <c r="M1773">
        <v>3</v>
      </c>
      <c r="N1773">
        <v>5</v>
      </c>
      <c r="O1773">
        <v>5</v>
      </c>
      <c r="P1773">
        <v>10</v>
      </c>
      <c r="Q1773" t="e">
        <f>VLOOKUP($A1773,'[1]SheltersALL_2.17.22'!$1:$1048576,6,0)</f>
        <v>#N/A</v>
      </c>
      <c r="R1773" t="str">
        <f>VLOOKUP($A1773, [1]FA21_Ridership!$1:$1048576,11, 0)</f>
        <v>ALAMEDA</v>
      </c>
      <c r="S1773" t="str">
        <f>VLOOKUP($A1773, [1]FA21_Ridership!$1:$1048576,12, 0)</f>
        <v>ALAMEDA</v>
      </c>
      <c r="T1773">
        <f>VLOOKUP($A1773, [1]FA21_Ridership!$1:$1048576,13, 0)</f>
        <v>3</v>
      </c>
      <c r="U1773">
        <f t="shared" si="136"/>
        <v>200</v>
      </c>
      <c r="V1773" s="67">
        <f t="shared" si="140"/>
        <v>0.42399999999999999</v>
      </c>
      <c r="W1773">
        <v>0.568824</v>
      </c>
      <c r="X1773" s="67">
        <f t="shared" si="137"/>
        <v>0.25800000000000001</v>
      </c>
      <c r="Y1773">
        <v>0.23245199999999999</v>
      </c>
      <c r="Z1773" s="67">
        <f t="shared" si="138"/>
        <v>0.52500000000000002</v>
      </c>
      <c r="AA1773">
        <f>VLOOKUP($C1773,[1]Disability!$1:$1048576,5,FALSE)</f>
        <v>1</v>
      </c>
      <c r="AB1773" s="67">
        <f t="shared" si="139"/>
        <v>0.72499999999999998</v>
      </c>
      <c r="AC1773" t="e">
        <f>VLOOKUP($A1773,#REF!,9,FALSE)</f>
        <v>#REF!</v>
      </c>
    </row>
    <row r="1774" spans="1:29">
      <c r="A1774">
        <v>56625</v>
      </c>
      <c r="B1774">
        <v>1773</v>
      </c>
      <c r="C1774">
        <v>702570</v>
      </c>
      <c r="D1774" t="s">
        <v>4235</v>
      </c>
      <c r="E1774" t="s">
        <v>4236</v>
      </c>
      <c r="G1774" t="e">
        <f>VLOOKUP($H1774,[1]BRT!$1:$1048576,1,0)</f>
        <v>#N/A</v>
      </c>
      <c r="H1774" t="s">
        <v>5373</v>
      </c>
      <c r="I1774">
        <v>37.566684000000002</v>
      </c>
      <c r="J1774">
        <v>-122.023561</v>
      </c>
      <c r="K1774">
        <v>1437</v>
      </c>
      <c r="L1774">
        <v>20</v>
      </c>
      <c r="M1774">
        <v>3</v>
      </c>
      <c r="N1774">
        <v>5</v>
      </c>
      <c r="O1774">
        <v>5</v>
      </c>
      <c r="P1774">
        <v>10</v>
      </c>
      <c r="Q1774" t="str">
        <f>VLOOKUP($A1774,'[1]SheltersALL_2.17.22'!$1:$1048576,6,0)</f>
        <v>Fremont</v>
      </c>
      <c r="R1774" t="str">
        <f>VLOOKUP($A1774, [1]FA21_Ridership!$1:$1048576,11, 0)</f>
        <v>FREMONT</v>
      </c>
      <c r="S1774" t="str">
        <f>VLOOKUP($A1774, [1]FA21_Ridership!$1:$1048576,12, 0)</f>
        <v>ALAMEDA</v>
      </c>
      <c r="T1774">
        <f>VLOOKUP($A1774, [1]FA21_Ridership!$1:$1048576,13, 0)</f>
        <v>5</v>
      </c>
      <c r="U1774">
        <f t="shared" si="136"/>
        <v>200</v>
      </c>
      <c r="V1774" s="67">
        <f t="shared" si="140"/>
        <v>0.42399999999999999</v>
      </c>
      <c r="W1774">
        <v>0.78825199999999995</v>
      </c>
      <c r="X1774" s="67">
        <f t="shared" si="137"/>
        <v>0.56699999999999995</v>
      </c>
      <c r="Y1774">
        <v>0.113125</v>
      </c>
      <c r="Z1774" s="67">
        <f t="shared" si="138"/>
        <v>0.28000000000000003</v>
      </c>
      <c r="AA1774">
        <f>VLOOKUP($C1774,[1]Disability!$1:$1048576,5,FALSE)</f>
        <v>0</v>
      </c>
      <c r="AB1774" s="67">
        <f t="shared" si="139"/>
        <v>0</v>
      </c>
      <c r="AC1774" t="e">
        <f>VLOOKUP($A1774,#REF!,9,FALSE)</f>
        <v>#REF!</v>
      </c>
    </row>
    <row r="1775" spans="1:29">
      <c r="A1775">
        <v>54640</v>
      </c>
      <c r="B1775">
        <v>1774</v>
      </c>
      <c r="C1775">
        <v>1004010</v>
      </c>
      <c r="D1775" t="s">
        <v>4235</v>
      </c>
      <c r="E1775" t="s">
        <v>4236</v>
      </c>
      <c r="G1775" t="e">
        <f>VLOOKUP($H1775,[1]BRT!$1:$1048576,1,0)</f>
        <v>#N/A</v>
      </c>
      <c r="H1775" t="s">
        <v>5592</v>
      </c>
      <c r="I1775">
        <v>37.747290999999997</v>
      </c>
      <c r="J1775">
        <v>-122.188486</v>
      </c>
      <c r="K1775">
        <v>1021</v>
      </c>
      <c r="L1775">
        <v>20</v>
      </c>
      <c r="M1775">
        <v>3</v>
      </c>
      <c r="N1775">
        <v>5</v>
      </c>
      <c r="O1775">
        <v>5</v>
      </c>
      <c r="P1775">
        <v>10</v>
      </c>
      <c r="Q1775" t="e">
        <f>VLOOKUP($A1775,'[1]SheltersALL_2.17.22'!$1:$1048576,6,0)</f>
        <v>#N/A</v>
      </c>
      <c r="R1775" t="str">
        <f>VLOOKUP($A1775, [1]FA21_Ridership!$1:$1048576,11, 0)</f>
        <v>OAKLAND</v>
      </c>
      <c r="S1775" t="str">
        <f>VLOOKUP($A1775, [1]FA21_Ridership!$1:$1048576,12, 0)</f>
        <v>ALAMEDA</v>
      </c>
      <c r="T1775">
        <f>VLOOKUP($A1775, [1]FA21_Ridership!$1:$1048576,13, 0)</f>
        <v>3</v>
      </c>
      <c r="U1775">
        <f t="shared" si="136"/>
        <v>200</v>
      </c>
      <c r="V1775" s="67">
        <f t="shared" si="140"/>
        <v>0.42399999999999999</v>
      </c>
      <c r="W1775">
        <v>0.93591999999999997</v>
      </c>
      <c r="X1775" s="67">
        <f t="shared" si="137"/>
        <v>0.84799999999999998</v>
      </c>
      <c r="Y1775">
        <v>0.606101</v>
      </c>
      <c r="Z1775" s="67">
        <f t="shared" si="138"/>
        <v>0.93899999999999995</v>
      </c>
      <c r="AA1775">
        <f>VLOOKUP($C1775,[1]Disability!$1:$1048576,5,FALSE)</f>
        <v>0</v>
      </c>
      <c r="AB1775" s="67">
        <f t="shared" si="139"/>
        <v>0</v>
      </c>
      <c r="AC1775" t="e">
        <f>VLOOKUP($A1775,#REF!,9,FALSE)</f>
        <v>#REF!</v>
      </c>
    </row>
    <row r="1776" spans="1:29">
      <c r="A1776">
        <v>55451</v>
      </c>
      <c r="B1776">
        <v>1775</v>
      </c>
      <c r="C1776">
        <v>304220</v>
      </c>
      <c r="D1776" t="s">
        <v>4235</v>
      </c>
      <c r="E1776" t="s">
        <v>4236</v>
      </c>
      <c r="G1776" t="e">
        <f>VLOOKUP($H1776,[1]BRT!$1:$1048576,1,0)</f>
        <v>#N/A</v>
      </c>
      <c r="H1776" t="s">
        <v>5469</v>
      </c>
      <c r="I1776">
        <v>37.862305999999997</v>
      </c>
      <c r="J1776">
        <v>-122.281302</v>
      </c>
      <c r="K1776">
        <v>982</v>
      </c>
      <c r="L1776">
        <v>20</v>
      </c>
      <c r="M1776">
        <v>3</v>
      </c>
      <c r="N1776">
        <v>5</v>
      </c>
      <c r="O1776">
        <v>5</v>
      </c>
      <c r="P1776">
        <v>10</v>
      </c>
      <c r="Q1776" t="e">
        <f>VLOOKUP($A1776,'[1]SheltersALL_2.17.22'!$1:$1048576,6,0)</f>
        <v>#N/A</v>
      </c>
      <c r="R1776" t="str">
        <f>VLOOKUP($A1776, [1]FA21_Ridership!$1:$1048576,11, 0)</f>
        <v>BERKELEY</v>
      </c>
      <c r="S1776" t="str">
        <f>VLOOKUP($A1776, [1]FA21_Ridership!$1:$1048576,12, 0)</f>
        <v>ALAMEDA</v>
      </c>
      <c r="T1776">
        <f>VLOOKUP($A1776, [1]FA21_Ridership!$1:$1048576,13, 0)</f>
        <v>1</v>
      </c>
      <c r="U1776">
        <f t="shared" si="136"/>
        <v>200</v>
      </c>
      <c r="V1776" s="67">
        <f t="shared" si="140"/>
        <v>0.42399999999999999</v>
      </c>
      <c r="W1776">
        <v>0.396648</v>
      </c>
      <c r="X1776" s="67">
        <f t="shared" si="137"/>
        <v>0.123</v>
      </c>
      <c r="Y1776">
        <v>9.4972000000000001E-2</v>
      </c>
      <c r="Z1776" s="67">
        <f t="shared" si="138"/>
        <v>0.22800000000000001</v>
      </c>
      <c r="AA1776">
        <f>VLOOKUP($C1776,[1]Disability!$1:$1048576,5,FALSE)</f>
        <v>0</v>
      </c>
      <c r="AB1776" s="67">
        <f t="shared" si="139"/>
        <v>0</v>
      </c>
      <c r="AC1776" t="e">
        <f>VLOOKUP($A1776,#REF!,9,FALSE)</f>
        <v>#REF!</v>
      </c>
    </row>
    <row r="1777" spans="1:29">
      <c r="A1777">
        <v>53003</v>
      </c>
      <c r="B1777">
        <v>1776</v>
      </c>
      <c r="C1777">
        <v>304570</v>
      </c>
      <c r="D1777" t="s">
        <v>4235</v>
      </c>
      <c r="E1777" t="s">
        <v>4236</v>
      </c>
      <c r="G1777" t="e">
        <f>VLOOKUP($H1777,[1]BRT!$1:$1048576,1,0)</f>
        <v>#N/A</v>
      </c>
      <c r="H1777" t="s">
        <v>5063</v>
      </c>
      <c r="I1777">
        <v>37.856293999999998</v>
      </c>
      <c r="J1777">
        <v>-122.28816</v>
      </c>
      <c r="K1777">
        <v>1476</v>
      </c>
      <c r="L1777">
        <v>25</v>
      </c>
      <c r="M1777">
        <v>2.4</v>
      </c>
      <c r="N1777">
        <v>4</v>
      </c>
      <c r="O1777">
        <v>4</v>
      </c>
      <c r="P1777">
        <v>8</v>
      </c>
      <c r="Q1777" t="e">
        <f>VLOOKUP($A1777,'[1]SheltersALL_2.17.22'!$1:$1048576,6,0)</f>
        <v>#N/A</v>
      </c>
      <c r="R1777" t="str">
        <f>VLOOKUP($A1777, [1]FA21_Ridership!$1:$1048576,11, 0)</f>
        <v>BERKELEY</v>
      </c>
      <c r="S1777" t="str">
        <f>VLOOKUP($A1777, [1]FA21_Ridership!$1:$1048576,12, 0)</f>
        <v>ALAMEDA</v>
      </c>
      <c r="T1777">
        <f>VLOOKUP($A1777, [1]FA21_Ridership!$1:$1048576,13, 0)</f>
        <v>1</v>
      </c>
      <c r="U1777">
        <f t="shared" si="136"/>
        <v>200</v>
      </c>
      <c r="V1777" s="67">
        <f t="shared" si="140"/>
        <v>0.42399999999999999</v>
      </c>
      <c r="W1777">
        <v>0.31289899999999998</v>
      </c>
      <c r="X1777" s="67">
        <f t="shared" si="137"/>
        <v>7.5999999999999998E-2</v>
      </c>
      <c r="Y1777">
        <v>0.16028100000000001</v>
      </c>
      <c r="Z1777" s="67">
        <f t="shared" si="138"/>
        <v>0.38500000000000001</v>
      </c>
      <c r="AA1777">
        <f>VLOOKUP($C1777,[1]Disability!$1:$1048576,5,FALSE)</f>
        <v>0</v>
      </c>
      <c r="AB1777" s="67">
        <f t="shared" si="139"/>
        <v>0</v>
      </c>
      <c r="AC1777" t="e">
        <f>VLOOKUP($A1777,#REF!,9,FALSE)</f>
        <v>#REF!</v>
      </c>
    </row>
    <row r="1778" spans="1:29">
      <c r="A1778">
        <v>50501</v>
      </c>
      <c r="B1778">
        <v>1777</v>
      </c>
      <c r="C1778">
        <v>701390</v>
      </c>
      <c r="D1778" t="s">
        <v>4235</v>
      </c>
      <c r="E1778" t="s">
        <v>4236</v>
      </c>
      <c r="G1778" t="e">
        <f>VLOOKUP($H1778,[1]BRT!$1:$1048576,1,0)</f>
        <v>#N/A</v>
      </c>
      <c r="H1778" t="s">
        <v>5593</v>
      </c>
      <c r="I1778">
        <v>37.571626999999999</v>
      </c>
      <c r="J1778">
        <v>-122.031504</v>
      </c>
      <c r="K1778">
        <v>1474</v>
      </c>
      <c r="L1778">
        <v>20</v>
      </c>
      <c r="M1778">
        <v>3</v>
      </c>
      <c r="N1778">
        <v>4</v>
      </c>
      <c r="O1778">
        <v>6</v>
      </c>
      <c r="P1778">
        <v>10</v>
      </c>
      <c r="Q1778" t="e">
        <f>VLOOKUP($A1778,'[1]SheltersALL_2.17.22'!$1:$1048576,6,0)</f>
        <v>#N/A</v>
      </c>
      <c r="R1778" t="str">
        <f>VLOOKUP($A1778, [1]FA21_Ridership!$1:$1048576,11, 0)</f>
        <v>FREMONT</v>
      </c>
      <c r="S1778" t="str">
        <f>VLOOKUP($A1778, [1]FA21_Ridership!$1:$1048576,12, 0)</f>
        <v>ALAMEDA</v>
      </c>
      <c r="T1778">
        <f>VLOOKUP($A1778, [1]FA21_Ridership!$1:$1048576,13, 0)</f>
        <v>5</v>
      </c>
      <c r="U1778">
        <f t="shared" si="136"/>
        <v>200</v>
      </c>
      <c r="V1778" s="67">
        <f t="shared" si="140"/>
        <v>0.42399999999999999</v>
      </c>
      <c r="W1778">
        <v>0.63443499999999997</v>
      </c>
      <c r="X1778" s="67">
        <f t="shared" si="137"/>
        <v>0.32900000000000001</v>
      </c>
      <c r="Y1778">
        <v>0.121855</v>
      </c>
      <c r="Z1778" s="67">
        <f t="shared" si="138"/>
        <v>0.30299999999999999</v>
      </c>
      <c r="AA1778">
        <f>VLOOKUP($C1778,[1]Disability!$1:$1048576,5,FALSE)</f>
        <v>0</v>
      </c>
      <c r="AB1778" s="67">
        <f t="shared" si="139"/>
        <v>0</v>
      </c>
      <c r="AC1778" t="e">
        <f>VLOOKUP($A1778,#REF!,9,FALSE)</f>
        <v>#REF!</v>
      </c>
    </row>
    <row r="1779" spans="1:29">
      <c r="A1779">
        <v>55901</v>
      </c>
      <c r="B1779">
        <v>1778</v>
      </c>
      <c r="C1779">
        <v>1000630</v>
      </c>
      <c r="D1779" t="s">
        <v>4235</v>
      </c>
      <c r="E1779" t="s">
        <v>4236</v>
      </c>
      <c r="G1779" t="e">
        <f>VLOOKUP($H1779,[1]BRT!$1:$1048576,1,0)</f>
        <v>#N/A</v>
      </c>
      <c r="H1779" t="s">
        <v>5594</v>
      </c>
      <c r="I1779">
        <v>37.798318000000002</v>
      </c>
      <c r="J1779">
        <v>-122.23600999999999</v>
      </c>
      <c r="K1779">
        <v>1079</v>
      </c>
      <c r="L1779">
        <v>20</v>
      </c>
      <c r="M1779">
        <v>3</v>
      </c>
      <c r="N1779">
        <v>4</v>
      </c>
      <c r="O1779">
        <v>6</v>
      </c>
      <c r="P1779">
        <v>10</v>
      </c>
      <c r="Q1779" t="e">
        <f>VLOOKUP($A1779,'[1]SheltersALL_2.17.22'!$1:$1048576,6,0)</f>
        <v>#N/A</v>
      </c>
      <c r="R1779" t="str">
        <f>VLOOKUP($A1779, [1]FA21_Ridership!$1:$1048576,11, 0)</f>
        <v>OAKLAND</v>
      </c>
      <c r="S1779" t="str">
        <f>VLOOKUP($A1779, [1]FA21_Ridership!$1:$1048576,12, 0)</f>
        <v>ALAMEDA</v>
      </c>
      <c r="T1779">
        <f>VLOOKUP($A1779, [1]FA21_Ridership!$1:$1048576,13, 0)</f>
        <v>2</v>
      </c>
      <c r="U1779">
        <f t="shared" si="136"/>
        <v>200</v>
      </c>
      <c r="V1779" s="67">
        <f t="shared" si="140"/>
        <v>0.42399999999999999</v>
      </c>
      <c r="W1779">
        <v>0.90633600000000003</v>
      </c>
      <c r="X1779" s="67">
        <f t="shared" si="137"/>
        <v>0.78600000000000003</v>
      </c>
      <c r="Y1779">
        <v>0.672176</v>
      </c>
      <c r="Z1779" s="67">
        <f t="shared" si="138"/>
        <v>0.97099999999999997</v>
      </c>
      <c r="AA1779">
        <f>VLOOKUP($C1779,[1]Disability!$1:$1048576,5,FALSE)</f>
        <v>2</v>
      </c>
      <c r="AB1779" s="67">
        <f t="shared" si="139"/>
        <v>0.91600000000000004</v>
      </c>
      <c r="AC1779" t="e">
        <f>VLOOKUP($A1779,#REF!,9,FALSE)</f>
        <v>#REF!</v>
      </c>
    </row>
    <row r="1780" spans="1:29">
      <c r="A1780">
        <v>50140</v>
      </c>
      <c r="B1780">
        <v>1779</v>
      </c>
      <c r="C1780">
        <v>801340</v>
      </c>
      <c r="D1780" t="s">
        <v>4235</v>
      </c>
      <c r="E1780" t="s">
        <v>4236</v>
      </c>
      <c r="G1780" t="e">
        <f>VLOOKUP($H1780,[1]BRT!$1:$1048576,1,0)</f>
        <v>#N/A</v>
      </c>
      <c r="H1780" t="s">
        <v>5595</v>
      </c>
      <c r="I1780">
        <v>37.675642000000003</v>
      </c>
      <c r="J1780">
        <v>-122.072361</v>
      </c>
      <c r="K1780">
        <v>800</v>
      </c>
      <c r="L1780">
        <v>40</v>
      </c>
      <c r="M1780">
        <v>1.5</v>
      </c>
      <c r="N1780">
        <v>2</v>
      </c>
      <c r="O1780">
        <v>3</v>
      </c>
      <c r="P1780">
        <v>5</v>
      </c>
      <c r="Q1780" t="e">
        <f>VLOOKUP($A1780,'[1]SheltersALL_2.17.22'!$1:$1048576,6,0)</f>
        <v>#N/A</v>
      </c>
      <c r="R1780" t="str">
        <f>VLOOKUP($A1780, [1]FA21_Ridership!$1:$1048576,11, 0)</f>
        <v>HAYWARD</v>
      </c>
      <c r="S1780" t="str">
        <f>VLOOKUP($A1780, [1]FA21_Ridership!$1:$1048576,12, 0)</f>
        <v>ALAMEDA</v>
      </c>
      <c r="T1780">
        <f>VLOOKUP($A1780, [1]FA21_Ridership!$1:$1048576,13, 0)</f>
        <v>4</v>
      </c>
      <c r="U1780">
        <f t="shared" si="136"/>
        <v>200</v>
      </c>
      <c r="V1780" s="67">
        <f t="shared" si="140"/>
        <v>0.42399999999999999</v>
      </c>
      <c r="W1780">
        <v>0.48255100000000001</v>
      </c>
      <c r="X1780" s="67">
        <f t="shared" si="137"/>
        <v>0.182</v>
      </c>
      <c r="Y1780">
        <v>8.7113999999999997E-2</v>
      </c>
      <c r="Z1780" s="67">
        <f t="shared" si="138"/>
        <v>0.19800000000000001</v>
      </c>
      <c r="AA1780">
        <f>VLOOKUP($C1780,[1]Disability!$1:$1048576,5,FALSE)</f>
        <v>0</v>
      </c>
      <c r="AB1780" s="67">
        <f t="shared" si="139"/>
        <v>0</v>
      </c>
      <c r="AC1780" t="e">
        <f>VLOOKUP($A1780,#REF!,9,FALSE)</f>
        <v>#REF!</v>
      </c>
    </row>
    <row r="1781" spans="1:29">
      <c r="A1781">
        <v>51464</v>
      </c>
      <c r="B1781">
        <v>1780</v>
      </c>
      <c r="C1781">
        <v>9903230</v>
      </c>
      <c r="D1781" t="s">
        <v>4235</v>
      </c>
      <c r="E1781" t="s">
        <v>4236</v>
      </c>
      <c r="G1781" t="e">
        <f>VLOOKUP($H1781,[1]BRT!$1:$1048576,1,0)</f>
        <v>#N/A</v>
      </c>
      <c r="H1781" t="s">
        <v>5596</v>
      </c>
      <c r="I1781">
        <v>37.764465999999999</v>
      </c>
      <c r="J1781">
        <v>-122.24039399999999</v>
      </c>
      <c r="K1781">
        <v>1421</v>
      </c>
      <c r="L1781">
        <v>20</v>
      </c>
      <c r="M1781">
        <v>3</v>
      </c>
      <c r="N1781">
        <v>3</v>
      </c>
      <c r="O1781">
        <v>7</v>
      </c>
      <c r="P1781">
        <v>10</v>
      </c>
      <c r="Q1781" t="e">
        <f>VLOOKUP($A1781,'[1]SheltersALL_2.17.22'!$1:$1048576,6,0)</f>
        <v>#N/A</v>
      </c>
      <c r="R1781" t="str">
        <f>VLOOKUP($A1781, [1]FA21_Ridership!$1:$1048576,11, 0)</f>
        <v>ALAMEDA</v>
      </c>
      <c r="S1781" t="str">
        <f>VLOOKUP($A1781, [1]FA21_Ridership!$1:$1048576,12, 0)</f>
        <v>ALAMEDA</v>
      </c>
      <c r="T1781">
        <f>VLOOKUP($A1781, [1]FA21_Ridership!$1:$1048576,13, 0)</f>
        <v>3</v>
      </c>
      <c r="U1781">
        <f t="shared" si="136"/>
        <v>200</v>
      </c>
      <c r="V1781" s="67">
        <f t="shared" si="140"/>
        <v>0.42399999999999999</v>
      </c>
      <c r="W1781">
        <v>0.51388900000000004</v>
      </c>
      <c r="X1781" s="67">
        <f t="shared" si="137"/>
        <v>0.20799999999999999</v>
      </c>
      <c r="Y1781">
        <v>8.9286000000000004E-2</v>
      </c>
      <c r="Z1781" s="67">
        <f t="shared" si="138"/>
        <v>0.20699999999999999</v>
      </c>
      <c r="AA1781">
        <f>VLOOKUP($C1781,[1]Disability!$1:$1048576,5,FALSE)</f>
        <v>0</v>
      </c>
      <c r="AB1781" s="67">
        <f t="shared" si="139"/>
        <v>0</v>
      </c>
      <c r="AC1781" t="e">
        <f>VLOOKUP($A1781,#REF!,9,FALSE)</f>
        <v>#REF!</v>
      </c>
    </row>
    <row r="1782" spans="1:29">
      <c r="A1782">
        <v>55312</v>
      </c>
      <c r="B1782">
        <v>1781</v>
      </c>
      <c r="C1782">
        <v>1000620</v>
      </c>
      <c r="D1782" t="s">
        <v>4235</v>
      </c>
      <c r="E1782" t="s">
        <v>4236</v>
      </c>
      <c r="G1782" t="e">
        <f>VLOOKUP($H1782,[1]BRT!$1:$1048576,1,0)</f>
        <v>#N/A</v>
      </c>
      <c r="H1782" t="s">
        <v>5597</v>
      </c>
      <c r="I1782">
        <v>37.797519000000001</v>
      </c>
      <c r="J1782">
        <v>-122.23663500000001</v>
      </c>
      <c r="K1782">
        <v>1079</v>
      </c>
      <c r="L1782">
        <v>20</v>
      </c>
      <c r="M1782">
        <v>3</v>
      </c>
      <c r="N1782">
        <v>3</v>
      </c>
      <c r="O1782">
        <v>7</v>
      </c>
      <c r="P1782">
        <v>10</v>
      </c>
      <c r="Q1782" t="e">
        <f>VLOOKUP($A1782,'[1]SheltersALL_2.17.22'!$1:$1048576,6,0)</f>
        <v>#N/A</v>
      </c>
      <c r="R1782" t="str">
        <f>VLOOKUP($A1782, [1]FA21_Ridership!$1:$1048576,11, 0)</f>
        <v>OAKLAND</v>
      </c>
      <c r="S1782" t="str">
        <f>VLOOKUP($A1782, [1]FA21_Ridership!$1:$1048576,12, 0)</f>
        <v>ALAMEDA</v>
      </c>
      <c r="T1782">
        <f>VLOOKUP($A1782, [1]FA21_Ridership!$1:$1048576,13, 0)</f>
        <v>2</v>
      </c>
      <c r="U1782">
        <f t="shared" si="136"/>
        <v>200</v>
      </c>
      <c r="V1782" s="67">
        <f t="shared" si="140"/>
        <v>0.42399999999999999</v>
      </c>
      <c r="W1782">
        <v>0.90633600000000003</v>
      </c>
      <c r="X1782" s="67">
        <f t="shared" si="137"/>
        <v>0.78600000000000003</v>
      </c>
      <c r="Y1782">
        <v>0.672176</v>
      </c>
      <c r="Z1782" s="67">
        <f t="shared" si="138"/>
        <v>0.97099999999999997</v>
      </c>
      <c r="AA1782">
        <f>VLOOKUP($C1782,[1]Disability!$1:$1048576,5,FALSE)</f>
        <v>1</v>
      </c>
      <c r="AB1782" s="67">
        <f t="shared" si="139"/>
        <v>0.72499999999999998</v>
      </c>
      <c r="AC1782" t="e">
        <f>VLOOKUP($A1782,#REF!,9,FALSE)</f>
        <v>#REF!</v>
      </c>
    </row>
    <row r="1783" spans="1:29">
      <c r="A1783">
        <v>55145</v>
      </c>
      <c r="B1783">
        <v>1782</v>
      </c>
      <c r="C1783">
        <v>702150</v>
      </c>
      <c r="D1783" t="s">
        <v>4235</v>
      </c>
      <c r="E1783" t="s">
        <v>4236</v>
      </c>
      <c r="G1783" t="e">
        <f>VLOOKUP($H1783,[1]BRT!$1:$1048576,1,0)</f>
        <v>#N/A</v>
      </c>
      <c r="H1783" t="s">
        <v>5598</v>
      </c>
      <c r="I1783">
        <v>37.558916000000004</v>
      </c>
      <c r="J1783">
        <v>-122.008554</v>
      </c>
      <c r="K1783">
        <v>1401</v>
      </c>
      <c r="L1783">
        <v>20</v>
      </c>
      <c r="M1783">
        <v>3</v>
      </c>
      <c r="N1783">
        <v>3</v>
      </c>
      <c r="O1783">
        <v>7</v>
      </c>
      <c r="P1783">
        <v>10</v>
      </c>
      <c r="Q1783" t="e">
        <f>VLOOKUP($A1783,'[1]SheltersALL_2.17.22'!$1:$1048576,6,0)</f>
        <v>#N/A</v>
      </c>
      <c r="R1783" t="str">
        <f>VLOOKUP($A1783, [1]FA21_Ridership!$1:$1048576,11, 0)</f>
        <v>FREMONT</v>
      </c>
      <c r="S1783" t="str">
        <f>VLOOKUP($A1783, [1]FA21_Ridership!$1:$1048576,12, 0)</f>
        <v>ALAMEDA</v>
      </c>
      <c r="T1783">
        <f>VLOOKUP($A1783, [1]FA21_Ridership!$1:$1048576,13, 0)</f>
        <v>5</v>
      </c>
      <c r="U1783">
        <f t="shared" si="136"/>
        <v>200</v>
      </c>
      <c r="V1783" s="67">
        <f t="shared" si="140"/>
        <v>0.42399999999999999</v>
      </c>
      <c r="W1783">
        <v>0.78178599999999998</v>
      </c>
      <c r="X1783" s="67">
        <f t="shared" si="137"/>
        <v>0.55400000000000005</v>
      </c>
      <c r="Y1783">
        <v>0.1875</v>
      </c>
      <c r="Z1783" s="67">
        <f t="shared" si="138"/>
        <v>0.44900000000000001</v>
      </c>
      <c r="AA1783">
        <f>VLOOKUP($C1783,[1]Disability!$1:$1048576,5,FALSE)</f>
        <v>0</v>
      </c>
      <c r="AB1783" s="67">
        <f t="shared" si="139"/>
        <v>0</v>
      </c>
      <c r="AC1783" t="e">
        <f>VLOOKUP($A1783,#REF!,9,FALSE)</f>
        <v>#REF!</v>
      </c>
    </row>
    <row r="1784" spans="1:29">
      <c r="A1784">
        <v>56671</v>
      </c>
      <c r="B1784">
        <v>1783</v>
      </c>
      <c r="C1784">
        <v>1017260</v>
      </c>
      <c r="D1784" t="s">
        <v>4235</v>
      </c>
      <c r="E1784" t="s">
        <v>4236</v>
      </c>
      <c r="G1784" t="e">
        <f>VLOOKUP($H1784,[1]BRT!$1:$1048576,1,0)</f>
        <v>#N/A</v>
      </c>
      <c r="H1784" t="s">
        <v>5599</v>
      </c>
      <c r="I1784">
        <v>37.819046</v>
      </c>
      <c r="J1784">
        <v>-122.253523</v>
      </c>
      <c r="K1784">
        <v>981</v>
      </c>
      <c r="L1784">
        <v>20</v>
      </c>
      <c r="M1784">
        <v>3</v>
      </c>
      <c r="N1784">
        <v>2</v>
      </c>
      <c r="O1784">
        <v>8</v>
      </c>
      <c r="P1784">
        <v>10</v>
      </c>
      <c r="Q1784" t="e">
        <f>VLOOKUP($A1784,'[1]SheltersALL_2.17.22'!$1:$1048576,6,0)</f>
        <v>#N/A</v>
      </c>
      <c r="R1784" t="str">
        <f>VLOOKUP($A1784, [1]FA21_Ridership!$1:$1048576,11, 0)</f>
        <v>OAKLAND</v>
      </c>
      <c r="S1784" t="str">
        <f>VLOOKUP($A1784, [1]FA21_Ridership!$1:$1048576,12, 0)</f>
        <v>ALAMEDA</v>
      </c>
      <c r="T1784">
        <f>VLOOKUP($A1784, [1]FA21_Ridership!$1:$1048576,13, 0)</f>
        <v>2</v>
      </c>
      <c r="U1784">
        <f t="shared" si="136"/>
        <v>200</v>
      </c>
      <c r="V1784" s="67">
        <f t="shared" si="140"/>
        <v>0.42399999999999999</v>
      </c>
      <c r="W1784">
        <v>0.40482800000000002</v>
      </c>
      <c r="X1784" s="67">
        <f t="shared" si="137"/>
        <v>0.127</v>
      </c>
      <c r="Y1784">
        <v>0.408966</v>
      </c>
      <c r="Z1784" s="67">
        <f t="shared" si="138"/>
        <v>0.76600000000000001</v>
      </c>
      <c r="AA1784">
        <f>VLOOKUP($C1784,[1]Disability!$1:$1048576,5,FALSE)</f>
        <v>0</v>
      </c>
      <c r="AB1784" s="67">
        <f t="shared" si="139"/>
        <v>0</v>
      </c>
      <c r="AC1784" t="e">
        <f>VLOOKUP($A1784,#REF!,9,FALSE)</f>
        <v>#REF!</v>
      </c>
    </row>
    <row r="1785" spans="1:29">
      <c r="A1785">
        <v>53966</v>
      </c>
      <c r="B1785">
        <v>1784</v>
      </c>
      <c r="C1785">
        <v>706420</v>
      </c>
      <c r="D1785" t="s">
        <v>4235</v>
      </c>
      <c r="E1785" t="s">
        <v>4236</v>
      </c>
      <c r="G1785" t="e">
        <f>VLOOKUP($H1785,[1]BRT!$1:$1048576,1,0)</f>
        <v>#N/A</v>
      </c>
      <c r="H1785" t="s">
        <v>5055</v>
      </c>
      <c r="I1785">
        <v>37.481386999999998</v>
      </c>
      <c r="J1785">
        <v>-121.924824</v>
      </c>
      <c r="K1785">
        <v>965</v>
      </c>
      <c r="L1785">
        <v>20</v>
      </c>
      <c r="M1785">
        <v>3</v>
      </c>
      <c r="N1785">
        <v>2</v>
      </c>
      <c r="O1785">
        <v>8</v>
      </c>
      <c r="P1785">
        <v>10</v>
      </c>
      <c r="Q1785" t="e">
        <f>VLOOKUP($A1785,'[1]SheltersALL_2.17.22'!$1:$1048576,6,0)</f>
        <v>#N/A</v>
      </c>
      <c r="R1785" t="str">
        <f>VLOOKUP($A1785, [1]FA21_Ridership!$1:$1048576,11, 0)</f>
        <v>FREMONT</v>
      </c>
      <c r="S1785" t="str">
        <f>VLOOKUP($A1785, [1]FA21_Ridership!$1:$1048576,12, 0)</f>
        <v>ALAMEDA</v>
      </c>
      <c r="T1785">
        <f>VLOOKUP($A1785, [1]FA21_Ridership!$1:$1048576,13, 0)</f>
        <v>5</v>
      </c>
      <c r="U1785">
        <f t="shared" si="136"/>
        <v>200</v>
      </c>
      <c r="V1785" s="67">
        <f t="shared" si="140"/>
        <v>0.42399999999999999</v>
      </c>
      <c r="W1785">
        <v>0.94135500000000005</v>
      </c>
      <c r="X1785" s="67">
        <f t="shared" si="137"/>
        <v>0.86599999999999999</v>
      </c>
      <c r="Y1785">
        <v>7.7732999999999997E-2</v>
      </c>
      <c r="Z1785" s="67">
        <f t="shared" si="138"/>
        <v>0.16</v>
      </c>
      <c r="AA1785">
        <f>VLOOKUP($C1785,[1]Disability!$1:$1048576,5,FALSE)</f>
        <v>0</v>
      </c>
      <c r="AB1785" s="67">
        <f t="shared" si="139"/>
        <v>0</v>
      </c>
      <c r="AC1785" t="e">
        <f>VLOOKUP($A1785,#REF!,9,FALSE)</f>
        <v>#REF!</v>
      </c>
    </row>
    <row r="1786" spans="1:29">
      <c r="A1786">
        <v>59345</v>
      </c>
      <c r="B1786">
        <v>1785</v>
      </c>
      <c r="C1786">
        <v>1004290</v>
      </c>
      <c r="D1786" t="s">
        <v>4235</v>
      </c>
      <c r="E1786" t="s">
        <v>4236</v>
      </c>
      <c r="G1786" t="e">
        <f>VLOOKUP($H1786,[1]BRT!$1:$1048576,1,0)</f>
        <v>#N/A</v>
      </c>
      <c r="H1786" t="s">
        <v>5370</v>
      </c>
      <c r="I1786">
        <v>37.752614999999999</v>
      </c>
      <c r="J1786">
        <v>-122.167618</v>
      </c>
      <c r="K1786">
        <v>1021</v>
      </c>
      <c r="L1786">
        <v>20</v>
      </c>
      <c r="M1786">
        <v>3</v>
      </c>
      <c r="N1786">
        <v>2</v>
      </c>
      <c r="O1786">
        <v>8</v>
      </c>
      <c r="P1786">
        <v>10</v>
      </c>
      <c r="Q1786" t="e">
        <f>VLOOKUP($A1786,'[1]SheltersALL_2.17.22'!$1:$1048576,6,0)</f>
        <v>#N/A</v>
      </c>
      <c r="R1786" t="str">
        <f>VLOOKUP($A1786, [1]FA21_Ridership!$1:$1048576,11, 0)</f>
        <v>OAKLAND</v>
      </c>
      <c r="S1786" t="str">
        <f>VLOOKUP($A1786, [1]FA21_Ridership!$1:$1048576,12, 0)</f>
        <v>ALAMEDA</v>
      </c>
      <c r="T1786">
        <f>VLOOKUP($A1786, [1]FA21_Ridership!$1:$1048576,13, 0)</f>
        <v>3</v>
      </c>
      <c r="U1786">
        <f t="shared" si="136"/>
        <v>200</v>
      </c>
      <c r="V1786" s="67">
        <f t="shared" si="140"/>
        <v>0.42399999999999999</v>
      </c>
      <c r="W1786">
        <v>0.96936100000000003</v>
      </c>
      <c r="X1786" s="67">
        <f t="shared" si="137"/>
        <v>0.94499999999999995</v>
      </c>
      <c r="Y1786">
        <v>0.35278199999999998</v>
      </c>
      <c r="Z1786" s="67">
        <f t="shared" si="138"/>
        <v>0.70099999999999996</v>
      </c>
      <c r="AA1786">
        <f>VLOOKUP($C1786,[1]Disability!$1:$1048576,5,FALSE)</f>
        <v>0</v>
      </c>
      <c r="AB1786" s="67">
        <f t="shared" si="139"/>
        <v>0</v>
      </c>
      <c r="AC1786" t="e">
        <f>VLOOKUP($A1786,#REF!,9,FALSE)</f>
        <v>#REF!</v>
      </c>
    </row>
    <row r="1787" spans="1:29">
      <c r="A1787">
        <v>55823</v>
      </c>
      <c r="B1787">
        <v>1786</v>
      </c>
      <c r="C1787">
        <v>802370</v>
      </c>
      <c r="D1787" t="s">
        <v>4235</v>
      </c>
      <c r="E1787" t="s">
        <v>4236</v>
      </c>
      <c r="G1787" t="e">
        <f>VLOOKUP($H1787,[1]BRT!$1:$1048576,1,0)</f>
        <v>#N/A</v>
      </c>
      <c r="H1787" t="s">
        <v>5600</v>
      </c>
      <c r="I1787">
        <v>37.626595000000002</v>
      </c>
      <c r="J1787">
        <v>-122.094246</v>
      </c>
      <c r="K1787">
        <v>1029</v>
      </c>
      <c r="L1787">
        <v>20</v>
      </c>
      <c r="M1787">
        <v>3</v>
      </c>
      <c r="N1787">
        <v>2</v>
      </c>
      <c r="O1787">
        <v>8</v>
      </c>
      <c r="P1787">
        <v>10</v>
      </c>
      <c r="Q1787" t="e">
        <f>VLOOKUP($A1787,'[1]SheltersALL_2.17.22'!$1:$1048576,6,0)</f>
        <v>#N/A</v>
      </c>
      <c r="R1787" t="str">
        <f>VLOOKUP($A1787, [1]FA21_Ridership!$1:$1048576,11, 0)</f>
        <v>HAYWARD</v>
      </c>
      <c r="S1787" t="str">
        <f>VLOOKUP($A1787, [1]FA21_Ridership!$1:$1048576,12, 0)</f>
        <v>ALAMEDA</v>
      </c>
      <c r="T1787">
        <f>VLOOKUP($A1787, [1]FA21_Ridership!$1:$1048576,13, 0)</f>
        <v>5</v>
      </c>
      <c r="U1787">
        <f t="shared" si="136"/>
        <v>200</v>
      </c>
      <c r="V1787" s="67">
        <f t="shared" si="140"/>
        <v>0.42399999999999999</v>
      </c>
      <c r="W1787">
        <v>0.93374699999999999</v>
      </c>
      <c r="X1787" s="67">
        <f t="shared" si="137"/>
        <v>0.84099999999999997</v>
      </c>
      <c r="Y1787">
        <v>0.125776</v>
      </c>
      <c r="Z1787" s="67">
        <f t="shared" si="138"/>
        <v>0.309</v>
      </c>
      <c r="AA1787">
        <f>VLOOKUP($C1787,[1]Disability!$1:$1048576,5,FALSE)</f>
        <v>0</v>
      </c>
      <c r="AB1787" s="67">
        <f t="shared" si="139"/>
        <v>0</v>
      </c>
      <c r="AC1787" t="e">
        <f>VLOOKUP($A1787,#REF!,9,FALSE)</f>
        <v>#REF!</v>
      </c>
    </row>
    <row r="1788" spans="1:29">
      <c r="A1788">
        <v>56054</v>
      </c>
      <c r="B1788">
        <v>1787</v>
      </c>
      <c r="C1788">
        <v>1303560</v>
      </c>
      <c r="D1788" t="s">
        <v>4235</v>
      </c>
      <c r="E1788" t="s">
        <v>4236</v>
      </c>
      <c r="G1788" t="e">
        <f>VLOOKUP($H1788,[1]BRT!$1:$1048576,1,0)</f>
        <v>#N/A</v>
      </c>
      <c r="H1788" t="s">
        <v>5372</v>
      </c>
      <c r="I1788">
        <v>37.937368999999997</v>
      </c>
      <c r="J1788">
        <v>-122.325926</v>
      </c>
      <c r="K1788">
        <v>1144</v>
      </c>
      <c r="L1788">
        <v>40</v>
      </c>
      <c r="M1788">
        <v>1.5</v>
      </c>
      <c r="N1788">
        <v>1</v>
      </c>
      <c r="O1788">
        <v>4</v>
      </c>
      <c r="P1788">
        <v>5</v>
      </c>
      <c r="Q1788" t="e">
        <f>VLOOKUP($A1788,'[1]SheltersALL_2.17.22'!$1:$1048576,6,0)</f>
        <v>#N/A</v>
      </c>
      <c r="R1788" t="str">
        <f>VLOOKUP($A1788, [1]FA21_Ridership!$1:$1048576,11, 0)</f>
        <v>RICHMOND</v>
      </c>
      <c r="S1788" t="str">
        <f>VLOOKUP($A1788, [1]FA21_Ridership!$1:$1048576,12, 0)</f>
        <v>CONTRA COSTA</v>
      </c>
      <c r="T1788">
        <f>VLOOKUP($A1788, [1]FA21_Ridership!$1:$1048576,13, 0)</f>
        <v>1</v>
      </c>
      <c r="U1788">
        <f t="shared" si="136"/>
        <v>200</v>
      </c>
      <c r="V1788" s="67">
        <f t="shared" si="140"/>
        <v>0.42399999999999999</v>
      </c>
      <c r="W1788">
        <v>0.6</v>
      </c>
      <c r="X1788" s="67">
        <f t="shared" si="137"/>
        <v>0.28599999999999998</v>
      </c>
      <c r="Y1788">
        <v>0.16969699999999999</v>
      </c>
      <c r="Z1788" s="67">
        <f t="shared" si="138"/>
        <v>0.40699999999999997</v>
      </c>
      <c r="AA1788">
        <f>VLOOKUP($C1788,[1]Disability!$1:$1048576,5,FALSE)</f>
        <v>0</v>
      </c>
      <c r="AB1788" s="67">
        <f t="shared" si="139"/>
        <v>0</v>
      </c>
      <c r="AC1788" t="e">
        <f>VLOOKUP($A1788,#REF!,9,FALSE)</f>
        <v>#REF!</v>
      </c>
    </row>
    <row r="1789" spans="1:29">
      <c r="A1789">
        <v>58761</v>
      </c>
      <c r="B1789">
        <v>1788</v>
      </c>
      <c r="C1789">
        <v>1502150</v>
      </c>
      <c r="D1789" t="s">
        <v>4235</v>
      </c>
      <c r="E1789" t="s">
        <v>4236</v>
      </c>
      <c r="G1789" t="e">
        <f>VLOOKUP($H1789,[1]BRT!$1:$1048576,1,0)</f>
        <v>#N/A</v>
      </c>
      <c r="H1789" t="s">
        <v>5601</v>
      </c>
      <c r="I1789">
        <v>37.696936000000001</v>
      </c>
      <c r="J1789">
        <v>-122.129744</v>
      </c>
      <c r="K1789">
        <v>1094</v>
      </c>
      <c r="L1789">
        <v>20</v>
      </c>
      <c r="M1789">
        <v>3</v>
      </c>
      <c r="N1789">
        <v>1</v>
      </c>
      <c r="O1789">
        <v>9</v>
      </c>
      <c r="P1789">
        <v>10</v>
      </c>
      <c r="Q1789" t="e">
        <f>VLOOKUP($A1789,'[1]SheltersALL_2.17.22'!$1:$1048576,6,0)</f>
        <v>#N/A</v>
      </c>
      <c r="R1789" t="str">
        <f>VLOOKUP($A1789, [1]FA21_Ridership!$1:$1048576,11, 0)</f>
        <v>SAN LEANDRO</v>
      </c>
      <c r="S1789" t="str">
        <f>VLOOKUP($A1789, [1]FA21_Ridership!$1:$1048576,12, 0)</f>
        <v>ALAMEDA</v>
      </c>
      <c r="T1789">
        <f>VLOOKUP($A1789, [1]FA21_Ridership!$1:$1048576,13, 0)</f>
        <v>4</v>
      </c>
      <c r="U1789">
        <f t="shared" si="136"/>
        <v>200</v>
      </c>
      <c r="V1789" s="67">
        <f t="shared" si="140"/>
        <v>0.42399999999999999</v>
      </c>
      <c r="W1789">
        <v>0.89005699999999999</v>
      </c>
      <c r="X1789" s="67">
        <f t="shared" si="137"/>
        <v>0.75</v>
      </c>
      <c r="Y1789">
        <v>6.2836000000000003E-2</v>
      </c>
      <c r="Z1789" s="67">
        <f t="shared" si="138"/>
        <v>0.112</v>
      </c>
      <c r="AA1789">
        <f>VLOOKUP($C1789,[1]Disability!$1:$1048576,5,FALSE)</f>
        <v>0</v>
      </c>
      <c r="AB1789" s="67">
        <f t="shared" si="139"/>
        <v>0</v>
      </c>
      <c r="AC1789" t="e">
        <f>VLOOKUP($A1789,#REF!,9,FALSE)</f>
        <v>#REF!</v>
      </c>
    </row>
    <row r="1790" spans="1:29">
      <c r="A1790">
        <v>55180</v>
      </c>
      <c r="B1790">
        <v>1789</v>
      </c>
      <c r="C1790">
        <v>303190</v>
      </c>
      <c r="D1790" t="s">
        <v>4235</v>
      </c>
      <c r="E1790" t="s">
        <v>4236</v>
      </c>
      <c r="G1790" t="e">
        <f>VLOOKUP($H1790,[1]BRT!$1:$1048576,1,0)</f>
        <v>#N/A</v>
      </c>
      <c r="H1790" t="s">
        <v>5587</v>
      </c>
      <c r="I1790">
        <v>37.883594000000002</v>
      </c>
      <c r="J1790">
        <v>-122.27086799999999</v>
      </c>
      <c r="K1790">
        <v>1086</v>
      </c>
      <c r="L1790">
        <v>20</v>
      </c>
      <c r="M1790">
        <v>3</v>
      </c>
      <c r="N1790">
        <v>1</v>
      </c>
      <c r="O1790">
        <v>9</v>
      </c>
      <c r="P1790">
        <v>10</v>
      </c>
      <c r="Q1790" t="e">
        <f>VLOOKUP($A1790,'[1]SheltersALL_2.17.22'!$1:$1048576,6,0)</f>
        <v>#N/A</v>
      </c>
      <c r="R1790" t="str">
        <f>VLOOKUP($A1790, [1]FA21_Ridership!$1:$1048576,11, 0)</f>
        <v>BERKELEY</v>
      </c>
      <c r="S1790" t="str">
        <f>VLOOKUP($A1790, [1]FA21_Ridership!$1:$1048576,12, 0)</f>
        <v>ALAMEDA</v>
      </c>
      <c r="T1790">
        <f>VLOOKUP($A1790, [1]FA21_Ridership!$1:$1048576,13, 0)</f>
        <v>1</v>
      </c>
      <c r="U1790">
        <f t="shared" si="136"/>
        <v>200</v>
      </c>
      <c r="V1790" s="67">
        <f t="shared" si="140"/>
        <v>0.42399999999999999</v>
      </c>
      <c r="W1790">
        <v>0.26484600000000003</v>
      </c>
      <c r="X1790" s="67">
        <f t="shared" si="137"/>
        <v>4.7E-2</v>
      </c>
      <c r="Y1790">
        <v>0.14607500000000001</v>
      </c>
      <c r="Z1790" s="67">
        <f t="shared" si="138"/>
        <v>0.34799999999999998</v>
      </c>
      <c r="AA1790">
        <f>VLOOKUP($C1790,[1]Disability!$1:$1048576,5,FALSE)</f>
        <v>1</v>
      </c>
      <c r="AB1790" s="67">
        <f t="shared" si="139"/>
        <v>0.72499999999999998</v>
      </c>
      <c r="AC1790" t="e">
        <f>VLOOKUP($A1790,#REF!,9,FALSE)</f>
        <v>#REF!</v>
      </c>
    </row>
    <row r="1791" spans="1:29">
      <c r="A1791">
        <v>54562</v>
      </c>
      <c r="B1791">
        <v>1790</v>
      </c>
      <c r="C1791">
        <v>9801830</v>
      </c>
      <c r="D1791" t="s">
        <v>4235</v>
      </c>
      <c r="E1791" t="s">
        <v>4236</v>
      </c>
      <c r="G1791" t="e">
        <f>VLOOKUP($H1791,[1]BRT!$1:$1048576,1,0)</f>
        <v>#N/A</v>
      </c>
      <c r="H1791" t="s">
        <v>5387</v>
      </c>
      <c r="I1791">
        <v>37.685439000000002</v>
      </c>
      <c r="J1791">
        <v>-122.05134</v>
      </c>
      <c r="K1791">
        <v>800</v>
      </c>
      <c r="L1791">
        <v>40</v>
      </c>
      <c r="M1791">
        <v>1.5</v>
      </c>
      <c r="N1791">
        <v>0</v>
      </c>
      <c r="O1791">
        <v>5</v>
      </c>
      <c r="P1791">
        <v>5</v>
      </c>
      <c r="Q1791" t="e">
        <f>VLOOKUP($A1791,'[1]SheltersALL_2.17.22'!$1:$1048576,6,0)</f>
        <v>#N/A</v>
      </c>
      <c r="R1791" t="str">
        <f>VLOOKUP($A1791, [1]FA21_Ridership!$1:$1048576,11, 0)</f>
        <v>COUNTY-ALAMEDA</v>
      </c>
      <c r="S1791" t="str">
        <f>VLOOKUP($A1791, [1]FA21_Ridership!$1:$1048576,12, 0)</f>
        <v>ALAMEDA</v>
      </c>
      <c r="T1791">
        <f>VLOOKUP($A1791, [1]FA21_Ridership!$1:$1048576,13, 0)</f>
        <v>4</v>
      </c>
      <c r="U1791">
        <f t="shared" si="136"/>
        <v>200</v>
      </c>
      <c r="V1791" s="67">
        <f t="shared" si="140"/>
        <v>0.42399999999999999</v>
      </c>
      <c r="W1791">
        <v>0.77610400000000002</v>
      </c>
      <c r="X1791" s="67">
        <f t="shared" si="137"/>
        <v>0.53600000000000003</v>
      </c>
      <c r="Y1791">
        <v>0.160273</v>
      </c>
      <c r="Z1791" s="67">
        <f t="shared" si="138"/>
        <v>0.38200000000000001</v>
      </c>
      <c r="AA1791">
        <f>VLOOKUP($C1791,[1]Disability!$1:$1048576,5,FALSE)</f>
        <v>0</v>
      </c>
      <c r="AB1791" s="67">
        <f t="shared" si="139"/>
        <v>0</v>
      </c>
      <c r="AC1791" t="e">
        <f>VLOOKUP($A1791,#REF!,9,FALSE)</f>
        <v>#REF!</v>
      </c>
    </row>
    <row r="1792" spans="1:29">
      <c r="A1792">
        <v>52430</v>
      </c>
      <c r="B1792">
        <v>1791</v>
      </c>
      <c r="C1792">
        <v>9801860</v>
      </c>
      <c r="D1792" t="s">
        <v>4235</v>
      </c>
      <c r="E1792" t="s">
        <v>4236</v>
      </c>
      <c r="G1792" t="e">
        <f>VLOOKUP($H1792,[1]BRT!$1:$1048576,1,0)</f>
        <v>#N/A</v>
      </c>
      <c r="H1792" t="s">
        <v>5386</v>
      </c>
      <c r="I1792">
        <v>37.684984999999998</v>
      </c>
      <c r="J1792">
        <v>-122.052874</v>
      </c>
      <c r="K1792">
        <v>800</v>
      </c>
      <c r="L1792">
        <v>40</v>
      </c>
      <c r="M1792">
        <v>1.5</v>
      </c>
      <c r="N1792">
        <v>0</v>
      </c>
      <c r="O1792">
        <v>5</v>
      </c>
      <c r="P1792">
        <v>5</v>
      </c>
      <c r="Q1792" t="e">
        <f>VLOOKUP($A1792,'[1]SheltersALL_2.17.22'!$1:$1048576,6,0)</f>
        <v>#N/A</v>
      </c>
      <c r="R1792" t="str">
        <f>VLOOKUP($A1792, [1]FA21_Ridership!$1:$1048576,11, 0)</f>
        <v>COUNTY-ALAMEDA</v>
      </c>
      <c r="S1792" t="str">
        <f>VLOOKUP($A1792, [1]FA21_Ridership!$1:$1048576,12, 0)</f>
        <v>ALAMEDA</v>
      </c>
      <c r="T1792">
        <f>VLOOKUP($A1792, [1]FA21_Ridership!$1:$1048576,13, 0)</f>
        <v>4</v>
      </c>
      <c r="U1792">
        <f t="shared" si="136"/>
        <v>200</v>
      </c>
      <c r="V1792" s="67">
        <f t="shared" si="140"/>
        <v>0.42399999999999999</v>
      </c>
      <c r="W1792">
        <v>0.77610400000000002</v>
      </c>
      <c r="X1792" s="67">
        <f t="shared" si="137"/>
        <v>0.53600000000000003</v>
      </c>
      <c r="Y1792">
        <v>0.160273</v>
      </c>
      <c r="Z1792" s="67">
        <f t="shared" si="138"/>
        <v>0.38200000000000001</v>
      </c>
      <c r="AA1792">
        <f>VLOOKUP($C1792,[1]Disability!$1:$1048576,5,FALSE)</f>
        <v>0</v>
      </c>
      <c r="AB1792" s="67">
        <f t="shared" si="139"/>
        <v>0</v>
      </c>
      <c r="AC1792" t="e">
        <f>VLOOKUP($A1792,#REF!,9,FALSE)</f>
        <v>#REF!</v>
      </c>
    </row>
    <row r="1793" spans="1:29">
      <c r="A1793">
        <v>59226</v>
      </c>
      <c r="B1793">
        <v>1792</v>
      </c>
      <c r="C1793">
        <v>1012300</v>
      </c>
      <c r="D1793" t="s">
        <v>4235</v>
      </c>
      <c r="E1793" t="s">
        <v>4236</v>
      </c>
      <c r="G1793" t="e">
        <f>VLOOKUP($H1793,[1]BRT!$1:$1048576,1,0)</f>
        <v>#N/A</v>
      </c>
      <c r="H1793" t="s">
        <v>5602</v>
      </c>
      <c r="I1793">
        <v>37.814712999999998</v>
      </c>
      <c r="J1793">
        <v>-122.259503</v>
      </c>
      <c r="K1793">
        <v>981</v>
      </c>
      <c r="L1793">
        <v>20</v>
      </c>
      <c r="M1793">
        <v>3</v>
      </c>
      <c r="N1793">
        <v>0</v>
      </c>
      <c r="O1793">
        <v>10</v>
      </c>
      <c r="P1793">
        <v>10</v>
      </c>
      <c r="Q1793" t="e">
        <f>VLOOKUP($A1793,'[1]SheltersALL_2.17.22'!$1:$1048576,6,0)</f>
        <v>#N/A</v>
      </c>
      <c r="R1793" t="str">
        <f>VLOOKUP($A1793, [1]FA21_Ridership!$1:$1048576,11, 0)</f>
        <v>OAKLAND</v>
      </c>
      <c r="S1793" t="str">
        <f>VLOOKUP($A1793, [1]FA21_Ridership!$1:$1048576,12, 0)</f>
        <v>ALAMEDA</v>
      </c>
      <c r="T1793">
        <f>VLOOKUP($A1793, [1]FA21_Ridership!$1:$1048576,13, 0)</f>
        <v>2</v>
      </c>
      <c r="U1793">
        <f t="shared" si="136"/>
        <v>200</v>
      </c>
      <c r="V1793" s="67">
        <f t="shared" si="140"/>
        <v>0.42399999999999999</v>
      </c>
      <c r="W1793">
        <v>0.51547799999999999</v>
      </c>
      <c r="X1793" s="67">
        <f t="shared" si="137"/>
        <v>0.21</v>
      </c>
      <c r="Y1793">
        <v>0.32705200000000001</v>
      </c>
      <c r="Z1793" s="67">
        <f t="shared" si="138"/>
        <v>0.66300000000000003</v>
      </c>
      <c r="AA1793">
        <f>VLOOKUP($C1793,[1]Disability!$1:$1048576,5,FALSE)</f>
        <v>0</v>
      </c>
      <c r="AB1793" s="67">
        <f t="shared" si="139"/>
        <v>0</v>
      </c>
      <c r="AC1793" t="e">
        <f>VLOOKUP($A1793,#REF!,9,FALSE)</f>
        <v>#REF!</v>
      </c>
    </row>
    <row r="1794" spans="1:29">
      <c r="A1794">
        <v>52991</v>
      </c>
      <c r="B1794">
        <v>1793</v>
      </c>
      <c r="C1794">
        <v>706520</v>
      </c>
      <c r="D1794" t="s">
        <v>4235</v>
      </c>
      <c r="E1794" t="s">
        <v>4236</v>
      </c>
      <c r="G1794" t="e">
        <f>VLOOKUP($H1794,[1]BRT!$1:$1048576,1,0)</f>
        <v>#N/A</v>
      </c>
      <c r="H1794" t="s">
        <v>5603</v>
      </c>
      <c r="I1794">
        <v>37.470407000000002</v>
      </c>
      <c r="J1794">
        <v>-121.91848</v>
      </c>
      <c r="K1794">
        <v>965</v>
      </c>
      <c r="L1794">
        <v>20</v>
      </c>
      <c r="M1794">
        <v>3</v>
      </c>
      <c r="N1794">
        <v>0</v>
      </c>
      <c r="O1794">
        <v>10</v>
      </c>
      <c r="P1794">
        <v>10</v>
      </c>
      <c r="Q1794" t="e">
        <f>VLOOKUP($A1794,'[1]SheltersALL_2.17.22'!$1:$1048576,6,0)</f>
        <v>#N/A</v>
      </c>
      <c r="R1794" t="str">
        <f>VLOOKUP($A1794, [1]FA21_Ridership!$1:$1048576,11, 0)</f>
        <v>FREMONT</v>
      </c>
      <c r="S1794" t="str">
        <f>VLOOKUP($A1794, [1]FA21_Ridership!$1:$1048576,12, 0)</f>
        <v>ALAMEDA</v>
      </c>
      <c r="T1794">
        <f>VLOOKUP($A1794, [1]FA21_Ridership!$1:$1048576,13, 0)</f>
        <v>5</v>
      </c>
      <c r="U1794">
        <f t="shared" ref="U1794:U1857" si="141">$L1794*$P1794</f>
        <v>200</v>
      </c>
      <c r="V1794" s="67">
        <f t="shared" si="140"/>
        <v>0.42399999999999999</v>
      </c>
      <c r="W1794">
        <v>0.94135500000000005</v>
      </c>
      <c r="X1794" s="67">
        <f t="shared" ref="X1794:X1857" si="142">_xlfn.PERCENTRANK.INC($W$2:$W$4161,W1794)</f>
        <v>0.86599999999999999</v>
      </c>
      <c r="Y1794">
        <v>7.7732999999999997E-2</v>
      </c>
      <c r="Z1794" s="67">
        <f t="shared" ref="Z1794:Z1857" si="143">_xlfn.PERCENTRANK.INC($Y$2:$Y$4161,Y1794)</f>
        <v>0.16</v>
      </c>
      <c r="AA1794">
        <f>VLOOKUP($C1794,[1]Disability!$1:$1048576,5,FALSE)</f>
        <v>0</v>
      </c>
      <c r="AB1794" s="67">
        <f t="shared" ref="AB1794:AB1857" si="144">_xlfn.PERCENTRANK.INC($AA$2:$AA$4163,AA1794)</f>
        <v>0</v>
      </c>
      <c r="AC1794" t="e">
        <f>VLOOKUP($A1794,#REF!,9,FALSE)</f>
        <v>#REF!</v>
      </c>
    </row>
    <row r="1795" spans="1:29">
      <c r="A1795">
        <v>54501</v>
      </c>
      <c r="B1795">
        <v>1794</v>
      </c>
      <c r="C1795">
        <v>301350</v>
      </c>
      <c r="D1795" t="s">
        <v>4235</v>
      </c>
      <c r="E1795" t="s">
        <v>4236</v>
      </c>
      <c r="G1795" t="e">
        <f>VLOOKUP($H1795,[1]BRT!$1:$1048576,1,0)</f>
        <v>#N/A</v>
      </c>
      <c r="H1795" t="s">
        <v>5367</v>
      </c>
      <c r="I1795">
        <v>37.875636</v>
      </c>
      <c r="J1795">
        <v>-122.291355</v>
      </c>
      <c r="K1795">
        <v>703</v>
      </c>
      <c r="L1795">
        <v>20</v>
      </c>
      <c r="M1795">
        <v>3</v>
      </c>
      <c r="N1795">
        <v>0</v>
      </c>
      <c r="O1795">
        <v>10</v>
      </c>
      <c r="P1795">
        <v>10</v>
      </c>
      <c r="Q1795" t="e">
        <f>VLOOKUP($A1795,'[1]SheltersALL_2.17.22'!$1:$1048576,6,0)</f>
        <v>#N/A</v>
      </c>
      <c r="R1795" t="str">
        <f>VLOOKUP($A1795, [1]FA21_Ridership!$1:$1048576,11, 0)</f>
        <v>BERKELEY</v>
      </c>
      <c r="S1795" t="str">
        <f>VLOOKUP($A1795, [1]FA21_Ridership!$1:$1048576,12, 0)</f>
        <v>ALAMEDA</v>
      </c>
      <c r="T1795">
        <f>VLOOKUP($A1795, [1]FA21_Ridership!$1:$1048576,13, 0)</f>
        <v>1</v>
      </c>
      <c r="U1795">
        <f t="shared" si="141"/>
        <v>200</v>
      </c>
      <c r="V1795" s="67">
        <f t="shared" si="140"/>
        <v>0.42399999999999999</v>
      </c>
      <c r="W1795">
        <v>0.46806500000000001</v>
      </c>
      <c r="X1795" s="67">
        <f t="shared" si="142"/>
        <v>0.16200000000000001</v>
      </c>
      <c r="Y1795">
        <v>0.13441400000000001</v>
      </c>
      <c r="Z1795" s="67">
        <f t="shared" si="143"/>
        <v>0.32700000000000001</v>
      </c>
      <c r="AA1795">
        <f>VLOOKUP($C1795,[1]Disability!$1:$1048576,5,FALSE)</f>
        <v>2</v>
      </c>
      <c r="AB1795" s="67">
        <f t="shared" si="144"/>
        <v>0.91600000000000004</v>
      </c>
      <c r="AC1795" t="e">
        <f>VLOOKUP($A1795,#REF!,9,FALSE)</f>
        <v>#REF!</v>
      </c>
    </row>
    <row r="1796" spans="1:29">
      <c r="A1796">
        <v>53270</v>
      </c>
      <c r="B1796">
        <v>1795</v>
      </c>
      <c r="C1796">
        <v>1017290</v>
      </c>
      <c r="D1796" t="s">
        <v>4235</v>
      </c>
      <c r="E1796" t="s">
        <v>4236</v>
      </c>
      <c r="G1796" t="e">
        <f>VLOOKUP($H1796,[1]BRT!$1:$1048576,1,0)</f>
        <v>#N/A</v>
      </c>
      <c r="H1796" t="s">
        <v>5604</v>
      </c>
      <c r="I1796">
        <v>37.819940000000003</v>
      </c>
      <c r="J1796">
        <v>-122.252146</v>
      </c>
      <c r="K1796">
        <v>981</v>
      </c>
      <c r="L1796">
        <v>20</v>
      </c>
      <c r="M1796">
        <v>3</v>
      </c>
      <c r="N1796">
        <v>0</v>
      </c>
      <c r="O1796">
        <v>10</v>
      </c>
      <c r="P1796">
        <v>10</v>
      </c>
      <c r="Q1796" t="e">
        <f>VLOOKUP($A1796,'[1]SheltersALL_2.17.22'!$1:$1048576,6,0)</f>
        <v>#N/A</v>
      </c>
      <c r="R1796" t="str">
        <f>VLOOKUP($A1796, [1]FA21_Ridership!$1:$1048576,11, 0)</f>
        <v>OAKLAND</v>
      </c>
      <c r="S1796" t="str">
        <f>VLOOKUP($A1796, [1]FA21_Ridership!$1:$1048576,12, 0)</f>
        <v>ALAMEDA</v>
      </c>
      <c r="T1796">
        <f>VLOOKUP($A1796, [1]FA21_Ridership!$1:$1048576,13, 0)</f>
        <v>2</v>
      </c>
      <c r="U1796">
        <f t="shared" si="141"/>
        <v>200</v>
      </c>
      <c r="V1796" s="67">
        <f t="shared" si="140"/>
        <v>0.42399999999999999</v>
      </c>
      <c r="W1796">
        <v>0.52346000000000004</v>
      </c>
      <c r="X1796" s="67">
        <f t="shared" si="142"/>
        <v>0.21099999999999999</v>
      </c>
      <c r="Y1796">
        <v>0.15375900000000001</v>
      </c>
      <c r="Z1796" s="67">
        <f t="shared" si="143"/>
        <v>0.371</v>
      </c>
      <c r="AA1796">
        <f>VLOOKUP($C1796,[1]Disability!$1:$1048576,5,FALSE)</f>
        <v>0</v>
      </c>
      <c r="AB1796" s="67">
        <f t="shared" si="144"/>
        <v>0</v>
      </c>
      <c r="AC1796" t="e">
        <f>VLOOKUP($A1796,#REF!,9,FALSE)</f>
        <v>#REF!</v>
      </c>
    </row>
    <row r="1797" spans="1:29">
      <c r="A1797">
        <v>51922</v>
      </c>
      <c r="B1797">
        <v>1796</v>
      </c>
      <c r="C1797">
        <v>305160</v>
      </c>
      <c r="D1797" t="s">
        <v>4235</v>
      </c>
      <c r="E1797" t="s">
        <v>4236</v>
      </c>
      <c r="G1797" t="e">
        <f>VLOOKUP($H1797,[1]BRT!$1:$1048576,1,0)</f>
        <v>#N/A</v>
      </c>
      <c r="H1797" t="s">
        <v>5399</v>
      </c>
      <c r="I1797">
        <v>37.891330000000004</v>
      </c>
      <c r="J1797">
        <v>-122.281795</v>
      </c>
      <c r="K1797">
        <v>1087</v>
      </c>
      <c r="L1797">
        <v>22.4</v>
      </c>
      <c r="M1797">
        <v>2.6785714289999998</v>
      </c>
      <c r="N1797">
        <v>2</v>
      </c>
      <c r="O1797">
        <v>7</v>
      </c>
      <c r="P1797">
        <v>9</v>
      </c>
      <c r="Q1797" t="e">
        <f>VLOOKUP($A1797,'[1]SheltersALL_2.17.22'!$1:$1048576,6,0)</f>
        <v>#N/A</v>
      </c>
      <c r="R1797" t="str">
        <f>VLOOKUP($A1797, [1]FA21_Ridership!$1:$1048576,11, 0)</f>
        <v>BERKELEY</v>
      </c>
      <c r="S1797" t="str">
        <f>VLOOKUP($A1797, [1]FA21_Ridership!$1:$1048576,12, 0)</f>
        <v>ALAMEDA</v>
      </c>
      <c r="T1797">
        <f>VLOOKUP($A1797, [1]FA21_Ridership!$1:$1048576,13, 0)</f>
        <v>1</v>
      </c>
      <c r="U1797">
        <f t="shared" si="141"/>
        <v>201.6</v>
      </c>
      <c r="V1797" s="67">
        <f t="shared" si="140"/>
        <v>0.43099999999999999</v>
      </c>
      <c r="W1797">
        <v>0.28599200000000002</v>
      </c>
      <c r="X1797" s="67">
        <f t="shared" si="142"/>
        <v>5.8999999999999997E-2</v>
      </c>
      <c r="Y1797">
        <v>7.2956999999999994E-2</v>
      </c>
      <c r="Z1797" s="67">
        <f t="shared" si="143"/>
        <v>0.14099999999999999</v>
      </c>
      <c r="AA1797">
        <f>VLOOKUP($C1797,[1]Disability!$1:$1048576,5,FALSE)</f>
        <v>0</v>
      </c>
      <c r="AB1797" s="67">
        <f t="shared" si="144"/>
        <v>0</v>
      </c>
      <c r="AC1797" t="e">
        <f>VLOOKUP($A1797,#REF!,9,FALSE)</f>
        <v>#REF!</v>
      </c>
    </row>
    <row r="1798" spans="1:29">
      <c r="A1798">
        <v>55830</v>
      </c>
      <c r="B1798">
        <v>1797</v>
      </c>
      <c r="C1798">
        <v>304240</v>
      </c>
      <c r="D1798" t="s">
        <v>4235</v>
      </c>
      <c r="E1798" t="s">
        <v>4236</v>
      </c>
      <c r="G1798" t="e">
        <f>VLOOKUP($H1798,[1]BRT!$1:$1048576,1,0)</f>
        <v>#N/A</v>
      </c>
      <c r="H1798" t="s">
        <v>5605</v>
      </c>
      <c r="I1798">
        <v>37.850045000000001</v>
      </c>
      <c r="J1798">
        <v>-122.27811199999999</v>
      </c>
      <c r="K1798">
        <v>981</v>
      </c>
      <c r="L1798">
        <v>20.2</v>
      </c>
      <c r="M1798">
        <v>2.9702970299999998</v>
      </c>
      <c r="N1798">
        <v>8</v>
      </c>
      <c r="O1798">
        <v>2</v>
      </c>
      <c r="P1798">
        <v>10</v>
      </c>
      <c r="Q1798" t="e">
        <f>VLOOKUP($A1798,'[1]SheltersALL_2.17.22'!$1:$1048576,6,0)</f>
        <v>#N/A</v>
      </c>
      <c r="R1798" t="str">
        <f>VLOOKUP($A1798, [1]FA21_Ridership!$1:$1048576,11, 0)</f>
        <v>BERKELEY</v>
      </c>
      <c r="S1798" t="str">
        <f>VLOOKUP($A1798, [1]FA21_Ridership!$1:$1048576,12, 0)</f>
        <v>ALAMEDA</v>
      </c>
      <c r="T1798">
        <f>VLOOKUP($A1798, [1]FA21_Ridership!$1:$1048576,13, 0)</f>
        <v>1</v>
      </c>
      <c r="U1798">
        <f t="shared" si="141"/>
        <v>202</v>
      </c>
      <c r="V1798" s="67">
        <f t="shared" si="140"/>
        <v>0.43099999999999999</v>
      </c>
      <c r="W1798">
        <v>0.47164200000000001</v>
      </c>
      <c r="X1798" s="67">
        <f t="shared" si="142"/>
        <v>0.16700000000000001</v>
      </c>
      <c r="Y1798">
        <v>0.432836</v>
      </c>
      <c r="Z1798" s="67">
        <f t="shared" si="143"/>
        <v>0.80100000000000005</v>
      </c>
      <c r="AA1798">
        <f>VLOOKUP($C1798,[1]Disability!$1:$1048576,5,FALSE)</f>
        <v>0</v>
      </c>
      <c r="AB1798" s="67">
        <f t="shared" si="144"/>
        <v>0</v>
      </c>
      <c r="AC1798" t="e">
        <f>VLOOKUP($A1798,#REF!,9,FALSE)</f>
        <v>#REF!</v>
      </c>
    </row>
    <row r="1799" spans="1:29">
      <c r="A1799">
        <v>52379</v>
      </c>
      <c r="B1799">
        <v>1798</v>
      </c>
      <c r="C1799">
        <v>9905990</v>
      </c>
      <c r="D1799" t="s">
        <v>4235</v>
      </c>
      <c r="E1799" t="s">
        <v>4236</v>
      </c>
      <c r="G1799" t="e">
        <f>VLOOKUP($H1799,[1]BRT!$1:$1048576,1,0)</f>
        <v>#N/A</v>
      </c>
      <c r="H1799" t="s">
        <v>5606</v>
      </c>
      <c r="I1799">
        <v>37.768309000000002</v>
      </c>
      <c r="J1799">
        <v>-122.239272</v>
      </c>
      <c r="K1799">
        <v>1116</v>
      </c>
      <c r="L1799">
        <v>17</v>
      </c>
      <c r="M1799">
        <v>3.5294117649999999</v>
      </c>
      <c r="N1799">
        <v>6</v>
      </c>
      <c r="O1799">
        <v>6</v>
      </c>
      <c r="P1799">
        <v>12</v>
      </c>
      <c r="Q1799" t="e">
        <f>VLOOKUP($A1799,'[1]SheltersALL_2.17.22'!$1:$1048576,6,0)</f>
        <v>#N/A</v>
      </c>
      <c r="R1799" t="str">
        <f>VLOOKUP($A1799, [1]FA21_Ridership!$1:$1048576,11, 0)</f>
        <v>ALAMEDA</v>
      </c>
      <c r="S1799" t="str">
        <f>VLOOKUP($A1799, [1]FA21_Ridership!$1:$1048576,12, 0)</f>
        <v>ALAMEDA</v>
      </c>
      <c r="T1799">
        <f>VLOOKUP($A1799, [1]FA21_Ridership!$1:$1048576,13, 0)</f>
        <v>3</v>
      </c>
      <c r="U1799">
        <f t="shared" si="141"/>
        <v>204</v>
      </c>
      <c r="V1799" s="67">
        <f t="shared" si="140"/>
        <v>0.432</v>
      </c>
      <c r="W1799">
        <v>0.52729999999999999</v>
      </c>
      <c r="X1799" s="67">
        <f t="shared" si="142"/>
        <v>0.219</v>
      </c>
      <c r="Y1799">
        <v>0.13431599999999999</v>
      </c>
      <c r="Z1799" s="67">
        <f t="shared" si="143"/>
        <v>0.32500000000000001</v>
      </c>
      <c r="AA1799">
        <f>VLOOKUP($C1799,[1]Disability!$1:$1048576,5,FALSE)</f>
        <v>0</v>
      </c>
      <c r="AB1799" s="67">
        <f t="shared" si="144"/>
        <v>0</v>
      </c>
      <c r="AC1799" t="e">
        <f>VLOOKUP($A1799,#REF!,9,FALSE)</f>
        <v>#REF!</v>
      </c>
    </row>
    <row r="1800" spans="1:29">
      <c r="A1800">
        <v>51288</v>
      </c>
      <c r="B1800">
        <v>1799</v>
      </c>
      <c r="C1800">
        <v>1004730</v>
      </c>
      <c r="D1800" t="s">
        <v>4235</v>
      </c>
      <c r="E1800" t="s">
        <v>4236</v>
      </c>
      <c r="G1800" t="e">
        <f>VLOOKUP($H1800,[1]BRT!$1:$1048576,1,0)</f>
        <v>#N/A</v>
      </c>
      <c r="H1800" t="s">
        <v>5607</v>
      </c>
      <c r="I1800">
        <v>37.728053000000003</v>
      </c>
      <c r="J1800">
        <v>-122.172419</v>
      </c>
      <c r="K1800">
        <v>1008</v>
      </c>
      <c r="L1800">
        <v>17</v>
      </c>
      <c r="M1800">
        <v>3.5294117649999999</v>
      </c>
      <c r="N1800">
        <v>5</v>
      </c>
      <c r="O1800">
        <v>7</v>
      </c>
      <c r="P1800">
        <v>12</v>
      </c>
      <c r="Q1800" t="e">
        <f>VLOOKUP($A1800,'[1]SheltersALL_2.17.22'!$1:$1048576,6,0)</f>
        <v>#N/A</v>
      </c>
      <c r="R1800" t="str">
        <f>VLOOKUP($A1800, [1]FA21_Ridership!$1:$1048576,11, 0)</f>
        <v>OAKLAND</v>
      </c>
      <c r="S1800" t="str">
        <f>VLOOKUP($A1800, [1]FA21_Ridership!$1:$1048576,12, 0)</f>
        <v>ALAMEDA</v>
      </c>
      <c r="T1800">
        <f>VLOOKUP($A1800, [1]FA21_Ridership!$1:$1048576,13, 0)</f>
        <v>3</v>
      </c>
      <c r="U1800">
        <f t="shared" si="141"/>
        <v>204</v>
      </c>
      <c r="V1800" s="67">
        <f t="shared" si="140"/>
        <v>0.432</v>
      </c>
      <c r="W1800">
        <v>0.97620200000000001</v>
      </c>
      <c r="X1800" s="67">
        <f t="shared" si="142"/>
        <v>0.95599999999999996</v>
      </c>
      <c r="Y1800">
        <v>0.37612400000000001</v>
      </c>
      <c r="Z1800" s="67">
        <f t="shared" si="143"/>
        <v>0.73199999999999998</v>
      </c>
      <c r="AA1800">
        <f>VLOOKUP($C1800,[1]Disability!$1:$1048576,5,FALSE)</f>
        <v>0</v>
      </c>
      <c r="AB1800" s="67">
        <f t="shared" si="144"/>
        <v>0</v>
      </c>
      <c r="AC1800" t="e">
        <f>VLOOKUP($A1800,#REF!,9,FALSE)</f>
        <v>#REF!</v>
      </c>
    </row>
    <row r="1801" spans="1:29">
      <c r="A1801">
        <v>50488</v>
      </c>
      <c r="B1801">
        <v>1800</v>
      </c>
      <c r="C1801">
        <v>1009960</v>
      </c>
      <c r="D1801" t="s">
        <v>4235</v>
      </c>
      <c r="E1801" t="s">
        <v>4236</v>
      </c>
      <c r="G1801" t="e">
        <f>VLOOKUP($H1801,[1]BRT!$1:$1048576,1,0)</f>
        <v>#N/A</v>
      </c>
      <c r="H1801" t="s">
        <v>5608</v>
      </c>
      <c r="I1801">
        <v>37.728648999999997</v>
      </c>
      <c r="J1801">
        <v>-122.17554699999999</v>
      </c>
      <c r="K1801">
        <v>1008</v>
      </c>
      <c r="L1801">
        <v>17</v>
      </c>
      <c r="M1801">
        <v>3.5294117649999999</v>
      </c>
      <c r="N1801">
        <v>4</v>
      </c>
      <c r="O1801">
        <v>8</v>
      </c>
      <c r="P1801">
        <v>12</v>
      </c>
      <c r="Q1801" t="e">
        <f>VLOOKUP($A1801,'[1]SheltersALL_2.17.22'!$1:$1048576,6,0)</f>
        <v>#N/A</v>
      </c>
      <c r="R1801" t="str">
        <f>VLOOKUP($A1801, [1]FA21_Ridership!$1:$1048576,11, 0)</f>
        <v>OAKLAND</v>
      </c>
      <c r="S1801" t="str">
        <f>VLOOKUP($A1801, [1]FA21_Ridership!$1:$1048576,12, 0)</f>
        <v>ALAMEDA</v>
      </c>
      <c r="T1801">
        <f>VLOOKUP($A1801, [1]FA21_Ridership!$1:$1048576,13, 0)</f>
        <v>3</v>
      </c>
      <c r="U1801">
        <f t="shared" si="141"/>
        <v>204</v>
      </c>
      <c r="V1801" s="67">
        <f t="shared" si="140"/>
        <v>0.432</v>
      </c>
      <c r="W1801">
        <v>0.97620200000000001</v>
      </c>
      <c r="X1801" s="67">
        <f t="shared" si="142"/>
        <v>0.95599999999999996</v>
      </c>
      <c r="Y1801">
        <v>0.37612400000000001</v>
      </c>
      <c r="Z1801" s="67">
        <f t="shared" si="143"/>
        <v>0.73199999999999998</v>
      </c>
      <c r="AA1801">
        <f>VLOOKUP($C1801,[1]Disability!$1:$1048576,5,FALSE)</f>
        <v>0</v>
      </c>
      <c r="AB1801" s="67">
        <f t="shared" si="144"/>
        <v>0</v>
      </c>
      <c r="AC1801" t="e">
        <f>VLOOKUP($A1801,#REF!,9,FALSE)</f>
        <v>#REF!</v>
      </c>
    </row>
    <row r="1802" spans="1:29">
      <c r="A1802">
        <v>55468</v>
      </c>
      <c r="B1802">
        <v>1801</v>
      </c>
      <c r="C1802">
        <v>1012610</v>
      </c>
      <c r="D1802" t="s">
        <v>4235</v>
      </c>
      <c r="E1802" t="s">
        <v>4236</v>
      </c>
      <c r="G1802" t="e">
        <f>VLOOKUP($H1802,[1]BRT!$1:$1048576,1,0)</f>
        <v>#N/A</v>
      </c>
      <c r="H1802" t="s">
        <v>4934</v>
      </c>
      <c r="I1802">
        <v>37.776955000000001</v>
      </c>
      <c r="J1802">
        <v>-122.209619</v>
      </c>
      <c r="K1802">
        <v>1038</v>
      </c>
      <c r="L1802">
        <v>17</v>
      </c>
      <c r="M1802">
        <v>3.5294117649999999</v>
      </c>
      <c r="N1802">
        <v>4</v>
      </c>
      <c r="O1802">
        <v>8</v>
      </c>
      <c r="P1802">
        <v>12</v>
      </c>
      <c r="Q1802" t="e">
        <f>VLOOKUP($A1802,'[1]SheltersALL_2.17.22'!$1:$1048576,6,0)</f>
        <v>#N/A</v>
      </c>
      <c r="R1802" t="str">
        <f>VLOOKUP($A1802, [1]FA21_Ridership!$1:$1048576,11, 0)</f>
        <v>OAKLAND</v>
      </c>
      <c r="S1802" t="str">
        <f>VLOOKUP($A1802, [1]FA21_Ridership!$1:$1048576,12, 0)</f>
        <v>ALAMEDA</v>
      </c>
      <c r="T1802">
        <f>VLOOKUP($A1802, [1]FA21_Ridership!$1:$1048576,13, 0)</f>
        <v>3</v>
      </c>
      <c r="U1802">
        <f t="shared" si="141"/>
        <v>204</v>
      </c>
      <c r="V1802" s="67">
        <f t="shared" si="140"/>
        <v>0.432</v>
      </c>
      <c r="W1802">
        <v>0.95701599999999998</v>
      </c>
      <c r="X1802" s="67">
        <f t="shared" si="142"/>
        <v>0.91900000000000004</v>
      </c>
      <c r="Y1802">
        <v>0.29986099999999999</v>
      </c>
      <c r="Z1802" s="67">
        <f t="shared" si="143"/>
        <v>0.63800000000000001</v>
      </c>
      <c r="AA1802">
        <f>VLOOKUP($C1802,[1]Disability!$1:$1048576,5,FALSE)</f>
        <v>0</v>
      </c>
      <c r="AB1802" s="67">
        <f t="shared" si="144"/>
        <v>0</v>
      </c>
      <c r="AC1802" t="e">
        <f>VLOOKUP($A1802,#REF!,9,FALSE)</f>
        <v>#REF!</v>
      </c>
    </row>
    <row r="1803" spans="1:29">
      <c r="A1803">
        <v>53309</v>
      </c>
      <c r="B1803">
        <v>1802</v>
      </c>
      <c r="C1803">
        <v>801380</v>
      </c>
      <c r="D1803" t="s">
        <v>4235</v>
      </c>
      <c r="E1803" t="s">
        <v>4236</v>
      </c>
      <c r="G1803" t="e">
        <f>VLOOKUP($H1803,[1]BRT!$1:$1048576,1,0)</f>
        <v>#N/A</v>
      </c>
      <c r="H1803" t="s">
        <v>5180</v>
      </c>
      <c r="I1803">
        <v>37.677121999999997</v>
      </c>
      <c r="J1803">
        <v>-122.068422</v>
      </c>
      <c r="K1803">
        <v>801</v>
      </c>
      <c r="L1803">
        <v>41</v>
      </c>
      <c r="M1803">
        <v>1.463414634</v>
      </c>
      <c r="N1803">
        <v>4</v>
      </c>
      <c r="O1803">
        <v>1</v>
      </c>
      <c r="P1803">
        <v>5</v>
      </c>
      <c r="Q1803" t="e">
        <f>VLOOKUP($A1803,'[1]SheltersALL_2.17.22'!$1:$1048576,6,0)</f>
        <v>#N/A</v>
      </c>
      <c r="R1803" t="str">
        <f>VLOOKUP($A1803, [1]FA21_Ridership!$1:$1048576,11, 0)</f>
        <v>HAYWARD</v>
      </c>
      <c r="S1803" t="str">
        <f>VLOOKUP($A1803, [1]FA21_Ridership!$1:$1048576,12, 0)</f>
        <v>ALAMEDA</v>
      </c>
      <c r="T1803">
        <f>VLOOKUP($A1803, [1]FA21_Ridership!$1:$1048576,13, 0)</f>
        <v>4</v>
      </c>
      <c r="U1803">
        <f t="shared" si="141"/>
        <v>205</v>
      </c>
      <c r="V1803" s="67">
        <f t="shared" si="140"/>
        <v>0.433</v>
      </c>
      <c r="W1803">
        <v>0.77151499999999995</v>
      </c>
      <c r="X1803" s="67">
        <f t="shared" si="142"/>
        <v>0.52700000000000002</v>
      </c>
      <c r="Y1803">
        <v>0.335198</v>
      </c>
      <c r="Z1803" s="67">
        <f t="shared" si="143"/>
        <v>0.67900000000000005</v>
      </c>
      <c r="AA1803">
        <f>VLOOKUP($C1803,[1]Disability!$1:$1048576,5,FALSE)</f>
        <v>0</v>
      </c>
      <c r="AB1803" s="67">
        <f t="shared" si="144"/>
        <v>0</v>
      </c>
      <c r="AC1803" t="e">
        <f>VLOOKUP($A1803,#REF!,9,FALSE)</f>
        <v>#REF!</v>
      </c>
    </row>
    <row r="1804" spans="1:29">
      <c r="A1804">
        <v>55718</v>
      </c>
      <c r="B1804">
        <v>1803</v>
      </c>
      <c r="C1804">
        <v>200280</v>
      </c>
      <c r="D1804" t="s">
        <v>4235</v>
      </c>
      <c r="E1804" t="s">
        <v>4236</v>
      </c>
      <c r="G1804" t="e">
        <f>VLOOKUP($H1804,[1]BRT!$1:$1048576,1,0)</f>
        <v>#N/A</v>
      </c>
      <c r="H1804" t="s">
        <v>5609</v>
      </c>
      <c r="I1804">
        <v>37.889515000000003</v>
      </c>
      <c r="J1804">
        <v>-122.305893</v>
      </c>
      <c r="K1804">
        <v>63</v>
      </c>
      <c r="L1804">
        <v>22.8</v>
      </c>
      <c r="M1804">
        <v>2.6315789469999999</v>
      </c>
      <c r="N1804">
        <v>2</v>
      </c>
      <c r="O1804">
        <v>7</v>
      </c>
      <c r="P1804">
        <v>9</v>
      </c>
      <c r="Q1804" t="e">
        <f>VLOOKUP($A1804,'[1]SheltersALL_2.17.22'!$1:$1048576,6,0)</f>
        <v>#N/A</v>
      </c>
      <c r="R1804" t="str">
        <f>VLOOKUP($A1804, [1]FA21_Ridership!$1:$1048576,11, 0)</f>
        <v>ALBANY</v>
      </c>
      <c r="S1804" t="str">
        <f>VLOOKUP($A1804, [1]FA21_Ridership!$1:$1048576,12, 0)</f>
        <v>ALAMEDA</v>
      </c>
      <c r="T1804">
        <f>VLOOKUP($A1804, [1]FA21_Ridership!$1:$1048576,13, 0)</f>
        <v>1</v>
      </c>
      <c r="U1804">
        <f t="shared" si="141"/>
        <v>205.20000000000002</v>
      </c>
      <c r="V1804" s="67">
        <f t="shared" si="140"/>
        <v>0.433</v>
      </c>
      <c r="W1804">
        <v>0.61529299999999998</v>
      </c>
      <c r="X1804" s="67">
        <f t="shared" si="142"/>
        <v>0.308</v>
      </c>
      <c r="Y1804">
        <v>4.7789999999999999E-2</v>
      </c>
      <c r="Z1804" s="67">
        <f t="shared" si="143"/>
        <v>6.3E-2</v>
      </c>
      <c r="AA1804">
        <f>VLOOKUP($C1804,[1]Disability!$1:$1048576,5,FALSE)</f>
        <v>0</v>
      </c>
      <c r="AB1804" s="67">
        <f t="shared" si="144"/>
        <v>0</v>
      </c>
      <c r="AC1804" t="e">
        <f>VLOOKUP($A1804,#REF!,9,FALSE)</f>
        <v>#REF!</v>
      </c>
    </row>
    <row r="1805" spans="1:29">
      <c r="A1805">
        <v>55703</v>
      </c>
      <c r="B1805">
        <v>1804</v>
      </c>
      <c r="C1805">
        <v>801320</v>
      </c>
      <c r="D1805" t="s">
        <v>4235</v>
      </c>
      <c r="E1805" t="s">
        <v>4236</v>
      </c>
      <c r="G1805" t="e">
        <f>VLOOKUP($H1805,[1]BRT!$1:$1048576,1,0)</f>
        <v>#N/A</v>
      </c>
      <c r="H1805" t="s">
        <v>4593</v>
      </c>
      <c r="I1805">
        <v>37.673262999999999</v>
      </c>
      <c r="J1805">
        <v>-122.07730100000001</v>
      </c>
      <c r="K1805">
        <v>801</v>
      </c>
      <c r="L1805">
        <v>41.1</v>
      </c>
      <c r="M1805">
        <v>1.4598540149999999</v>
      </c>
      <c r="N1805">
        <v>2</v>
      </c>
      <c r="O1805">
        <v>3</v>
      </c>
      <c r="P1805">
        <v>5</v>
      </c>
      <c r="Q1805" t="e">
        <f>VLOOKUP($A1805,'[1]SheltersALL_2.17.22'!$1:$1048576,6,0)</f>
        <v>#N/A</v>
      </c>
      <c r="R1805" t="str">
        <f>VLOOKUP($A1805, [1]FA21_Ridership!$1:$1048576,11, 0)</f>
        <v>HAYWARD</v>
      </c>
      <c r="S1805" t="str">
        <f>VLOOKUP($A1805, [1]FA21_Ridership!$1:$1048576,12, 0)</f>
        <v>ALAMEDA</v>
      </c>
      <c r="T1805">
        <f>VLOOKUP($A1805, [1]FA21_Ridership!$1:$1048576,13, 0)</f>
        <v>4</v>
      </c>
      <c r="U1805">
        <f t="shared" si="141"/>
        <v>205.5</v>
      </c>
      <c r="V1805" s="67">
        <f t="shared" si="140"/>
        <v>0.433</v>
      </c>
      <c r="W1805">
        <v>0.759494</v>
      </c>
      <c r="X1805" s="67">
        <f t="shared" si="142"/>
        <v>0.501</v>
      </c>
      <c r="Y1805">
        <v>0.23935500000000001</v>
      </c>
      <c r="Z1805" s="67">
        <f t="shared" si="143"/>
        <v>0.54600000000000004</v>
      </c>
      <c r="AA1805">
        <f>VLOOKUP($C1805,[1]Disability!$1:$1048576,5,FALSE)</f>
        <v>1</v>
      </c>
      <c r="AB1805" s="67">
        <f t="shared" si="144"/>
        <v>0.72499999999999998</v>
      </c>
      <c r="AC1805" t="e">
        <f>VLOOKUP($A1805,#REF!,9,FALSE)</f>
        <v>#REF!</v>
      </c>
    </row>
    <row r="1806" spans="1:29">
      <c r="A1806">
        <v>51764</v>
      </c>
      <c r="B1806">
        <v>1805</v>
      </c>
      <c r="C1806">
        <v>9904230</v>
      </c>
      <c r="D1806" t="s">
        <v>4235</v>
      </c>
      <c r="E1806" t="s">
        <v>4236</v>
      </c>
      <c r="F1806" t="s">
        <v>4373</v>
      </c>
      <c r="G1806" t="e">
        <f>VLOOKUP($H1806,[1]BRT!$1:$1048576,1,0)</f>
        <v>#N/A</v>
      </c>
      <c r="H1806" t="s">
        <v>5012</v>
      </c>
      <c r="I1806">
        <v>37.903151999999999</v>
      </c>
      <c r="J1806">
        <v>-122.299469</v>
      </c>
      <c r="K1806">
        <v>103</v>
      </c>
      <c r="L1806">
        <v>68.7</v>
      </c>
      <c r="M1806">
        <v>0.87336244500000004</v>
      </c>
      <c r="N1806">
        <v>0</v>
      </c>
      <c r="O1806">
        <v>3</v>
      </c>
      <c r="P1806">
        <v>3</v>
      </c>
      <c r="Q1806" t="e">
        <f>VLOOKUP($A1806,'[1]SheltersALL_2.17.22'!$1:$1048576,6,0)</f>
        <v>#N/A</v>
      </c>
      <c r="R1806" t="str">
        <f>VLOOKUP($A1806, [1]FA21_Ridership!$1:$1048576,11, 0)</f>
        <v>EL CERRITO</v>
      </c>
      <c r="S1806" t="str">
        <f>VLOOKUP($A1806, [1]FA21_Ridership!$1:$1048576,12, 0)</f>
        <v>CONTRA COSTA</v>
      </c>
      <c r="T1806">
        <f>VLOOKUP($A1806, [1]FA21_Ridership!$1:$1048576,13, 0)</f>
        <v>1</v>
      </c>
      <c r="U1806">
        <f t="shared" si="141"/>
        <v>206.10000000000002</v>
      </c>
      <c r="V1806" s="67">
        <f t="shared" si="140"/>
        <v>0.433</v>
      </c>
      <c r="W1806">
        <v>0.52703999999999995</v>
      </c>
      <c r="X1806" s="67">
        <f t="shared" si="142"/>
        <v>0.21299999999999999</v>
      </c>
      <c r="Y1806">
        <v>0.124752</v>
      </c>
      <c r="Z1806" s="67">
        <f t="shared" si="143"/>
        <v>0.30599999999999999</v>
      </c>
      <c r="AA1806">
        <f>VLOOKUP($C1806,[1]Disability!$1:$1048576,5,FALSE)</f>
        <v>0</v>
      </c>
      <c r="AB1806" s="67">
        <f t="shared" si="144"/>
        <v>0</v>
      </c>
      <c r="AC1806" t="e">
        <f>VLOOKUP($A1806,#REF!,9,FALSE)</f>
        <v>#REF!</v>
      </c>
    </row>
    <row r="1807" spans="1:29">
      <c r="A1807">
        <v>59449</v>
      </c>
      <c r="B1807">
        <v>1806</v>
      </c>
      <c r="C1807">
        <v>1501290</v>
      </c>
      <c r="D1807" t="s">
        <v>4235</v>
      </c>
      <c r="E1807" t="s">
        <v>4236</v>
      </c>
      <c r="G1807" t="e">
        <f>VLOOKUP($H1807,[1]BRT!$1:$1048576,1,0)</f>
        <v>#N/A</v>
      </c>
      <c r="H1807" t="s">
        <v>5610</v>
      </c>
      <c r="I1807">
        <v>37.708430999999997</v>
      </c>
      <c r="J1807">
        <v>-122.13287</v>
      </c>
      <c r="K1807">
        <v>1401</v>
      </c>
      <c r="L1807">
        <v>23</v>
      </c>
      <c r="M1807">
        <v>2.6086956520000002</v>
      </c>
      <c r="N1807">
        <v>6</v>
      </c>
      <c r="O1807">
        <v>3</v>
      </c>
      <c r="P1807">
        <v>9</v>
      </c>
      <c r="Q1807" t="e">
        <f>VLOOKUP($A1807,'[1]SheltersALL_2.17.22'!$1:$1048576,6,0)</f>
        <v>#N/A</v>
      </c>
      <c r="R1807" t="str">
        <f>VLOOKUP($A1807, [1]FA21_Ridership!$1:$1048576,11, 0)</f>
        <v>SAN LEANDRO</v>
      </c>
      <c r="S1807" t="str">
        <f>VLOOKUP($A1807, [1]FA21_Ridership!$1:$1048576,12, 0)</f>
        <v>ALAMEDA</v>
      </c>
      <c r="T1807">
        <f>VLOOKUP($A1807, [1]FA21_Ridership!$1:$1048576,13, 0)</f>
        <v>4</v>
      </c>
      <c r="U1807">
        <f t="shared" si="141"/>
        <v>207</v>
      </c>
      <c r="V1807" s="67">
        <f t="shared" si="140"/>
        <v>0.433</v>
      </c>
      <c r="W1807">
        <v>0.89348399999999994</v>
      </c>
      <c r="X1807" s="67">
        <f t="shared" si="142"/>
        <v>0.75800000000000001</v>
      </c>
      <c r="Y1807">
        <v>0.58270699999999997</v>
      </c>
      <c r="Z1807" s="67">
        <f t="shared" si="143"/>
        <v>0.92700000000000005</v>
      </c>
      <c r="AA1807">
        <f>VLOOKUP($C1807,[1]Disability!$1:$1048576,5,FALSE)</f>
        <v>1</v>
      </c>
      <c r="AB1807" s="67">
        <f t="shared" si="144"/>
        <v>0.72499999999999998</v>
      </c>
      <c r="AC1807" t="e">
        <f>VLOOKUP($A1807,#REF!,9,FALSE)</f>
        <v>#REF!</v>
      </c>
    </row>
    <row r="1808" spans="1:29">
      <c r="A1808">
        <v>50163</v>
      </c>
      <c r="B1808">
        <v>1807</v>
      </c>
      <c r="C1808">
        <v>601150</v>
      </c>
      <c r="D1808" t="s">
        <v>4235</v>
      </c>
      <c r="E1808" t="s">
        <v>4236</v>
      </c>
      <c r="G1808" t="e">
        <f>VLOOKUP($H1808,[1]BRT!$1:$1048576,1,0)</f>
        <v>#N/A</v>
      </c>
      <c r="H1808" t="s">
        <v>5611</v>
      </c>
      <c r="I1808">
        <v>37.830801999999998</v>
      </c>
      <c r="J1808">
        <v>-122.281569</v>
      </c>
      <c r="K1808">
        <v>1232</v>
      </c>
      <c r="L1808">
        <v>16</v>
      </c>
      <c r="M1808">
        <v>3.75</v>
      </c>
      <c r="N1808">
        <v>6</v>
      </c>
      <c r="O1808">
        <v>7</v>
      </c>
      <c r="P1808">
        <v>13</v>
      </c>
      <c r="Q1808" t="str">
        <f>VLOOKUP($A1808,'[1]SheltersALL_2.17.22'!$1:$1048576,6,0)</f>
        <v>Emeryville</v>
      </c>
      <c r="R1808" t="str">
        <f>VLOOKUP($A1808, [1]FA21_Ridership!$1:$1048576,11, 0)</f>
        <v>EMERYVILLE</v>
      </c>
      <c r="S1808" t="str">
        <f>VLOOKUP($A1808, [1]FA21_Ridership!$1:$1048576,12, 0)</f>
        <v>ALAMEDA</v>
      </c>
      <c r="T1808">
        <f>VLOOKUP($A1808, [1]FA21_Ridership!$1:$1048576,13, 0)</f>
        <v>2</v>
      </c>
      <c r="U1808">
        <f t="shared" si="141"/>
        <v>208</v>
      </c>
      <c r="V1808" s="67">
        <f t="shared" si="140"/>
        <v>0.434</v>
      </c>
      <c r="W1808">
        <v>0.59630099999999997</v>
      </c>
      <c r="X1808" s="67">
        <f t="shared" si="142"/>
        <v>0.28199999999999997</v>
      </c>
      <c r="Y1808">
        <v>0.29230800000000001</v>
      </c>
      <c r="Z1808" s="67">
        <f t="shared" si="143"/>
        <v>0.624</v>
      </c>
      <c r="AA1808">
        <f>VLOOKUP($C1808,[1]Disability!$1:$1048576,5,FALSE)</f>
        <v>1</v>
      </c>
      <c r="AB1808" s="67">
        <f t="shared" si="144"/>
        <v>0.72499999999999998</v>
      </c>
      <c r="AC1808" t="e">
        <f>VLOOKUP($A1808,#REF!,9,FALSE)</f>
        <v>#REF!</v>
      </c>
    </row>
    <row r="1809" spans="1:29">
      <c r="A1809">
        <v>55810</v>
      </c>
      <c r="B1809">
        <v>1808</v>
      </c>
      <c r="C1809">
        <v>1500770</v>
      </c>
      <c r="D1809" t="s">
        <v>4235</v>
      </c>
      <c r="E1809" t="s">
        <v>4236</v>
      </c>
      <c r="G1809" t="e">
        <f>VLOOKUP($H1809,[1]BRT!$1:$1048576,1,0)</f>
        <v>#N/A</v>
      </c>
      <c r="H1809" t="s">
        <v>5612</v>
      </c>
      <c r="I1809">
        <v>37.698391999999998</v>
      </c>
      <c r="J1809">
        <v>-122.12475000000001</v>
      </c>
      <c r="K1809">
        <v>1427</v>
      </c>
      <c r="L1809">
        <v>16</v>
      </c>
      <c r="M1809">
        <v>3.75</v>
      </c>
      <c r="N1809">
        <v>5</v>
      </c>
      <c r="O1809">
        <v>8</v>
      </c>
      <c r="P1809">
        <v>13</v>
      </c>
      <c r="Q1809" t="e">
        <f>VLOOKUP($A1809,'[1]SheltersALL_2.17.22'!$1:$1048576,6,0)</f>
        <v>#N/A</v>
      </c>
      <c r="R1809" t="str">
        <f>VLOOKUP($A1809, [1]FA21_Ridership!$1:$1048576,11, 0)</f>
        <v>SAN LEANDRO</v>
      </c>
      <c r="S1809" t="str">
        <f>VLOOKUP($A1809, [1]FA21_Ridership!$1:$1048576,12, 0)</f>
        <v>ALAMEDA</v>
      </c>
      <c r="T1809">
        <f>VLOOKUP($A1809, [1]FA21_Ridership!$1:$1048576,13, 0)</f>
        <v>4</v>
      </c>
      <c r="U1809">
        <f t="shared" si="141"/>
        <v>208</v>
      </c>
      <c r="V1809" s="67">
        <f t="shared" si="140"/>
        <v>0.434</v>
      </c>
      <c r="W1809">
        <v>0.89667699999999995</v>
      </c>
      <c r="X1809" s="67">
        <f t="shared" si="142"/>
        <v>0.76200000000000001</v>
      </c>
      <c r="Y1809">
        <v>0.14246700000000001</v>
      </c>
      <c r="Z1809" s="67">
        <f t="shared" si="143"/>
        <v>0.33900000000000002</v>
      </c>
      <c r="AA1809">
        <f>VLOOKUP($C1809,[1]Disability!$1:$1048576,5,FALSE)</f>
        <v>0</v>
      </c>
      <c r="AB1809" s="67">
        <f t="shared" si="144"/>
        <v>0</v>
      </c>
      <c r="AC1809" t="e">
        <f>VLOOKUP($A1809,#REF!,9,FALSE)</f>
        <v>#REF!</v>
      </c>
    </row>
    <row r="1810" spans="1:29">
      <c r="A1810">
        <v>55971</v>
      </c>
      <c r="B1810">
        <v>1809</v>
      </c>
      <c r="C1810">
        <v>804040</v>
      </c>
      <c r="D1810" t="s">
        <v>4235</v>
      </c>
      <c r="E1810" t="s">
        <v>4236</v>
      </c>
      <c r="G1810" t="e">
        <f>VLOOKUP($H1810,[1]BRT!$1:$1048576,1,0)</f>
        <v>#N/A</v>
      </c>
      <c r="H1810" t="s">
        <v>5417</v>
      </c>
      <c r="I1810">
        <v>37.656177</v>
      </c>
      <c r="J1810">
        <v>-122.12525599999999</v>
      </c>
      <c r="K1810">
        <v>1149</v>
      </c>
      <c r="L1810">
        <v>35</v>
      </c>
      <c r="M1810">
        <v>1.7142857140000001</v>
      </c>
      <c r="N1810">
        <v>6</v>
      </c>
      <c r="O1810">
        <v>0</v>
      </c>
      <c r="P1810">
        <v>6</v>
      </c>
      <c r="Q1810" t="e">
        <f>VLOOKUP($A1810,'[1]SheltersALL_2.17.22'!$1:$1048576,6,0)</f>
        <v>#N/A</v>
      </c>
      <c r="R1810" t="str">
        <f>VLOOKUP($A1810, [1]FA21_Ridership!$1:$1048576,11, 0)</f>
        <v>HAYWARD</v>
      </c>
      <c r="S1810" t="str">
        <f>VLOOKUP($A1810, [1]FA21_Ridership!$1:$1048576,12, 0)</f>
        <v>ALAMEDA</v>
      </c>
      <c r="T1810">
        <f>VLOOKUP($A1810, [1]FA21_Ridership!$1:$1048576,13, 0)</f>
        <v>5</v>
      </c>
      <c r="U1810">
        <f t="shared" si="141"/>
        <v>210</v>
      </c>
      <c r="V1810" s="67">
        <f t="shared" si="140"/>
        <v>0.434</v>
      </c>
      <c r="W1810">
        <v>0.84332499999999999</v>
      </c>
      <c r="X1810" s="67">
        <f t="shared" si="142"/>
        <v>0.65</v>
      </c>
      <c r="Y1810">
        <v>4.8722000000000001E-2</v>
      </c>
      <c r="Z1810" s="67">
        <f t="shared" si="143"/>
        <v>6.7000000000000004E-2</v>
      </c>
      <c r="AA1810">
        <f>VLOOKUP($C1810,[1]Disability!$1:$1048576,5,FALSE)</f>
        <v>0</v>
      </c>
      <c r="AB1810" s="67">
        <f t="shared" si="144"/>
        <v>0</v>
      </c>
      <c r="AC1810" t="e">
        <f>VLOOKUP($A1810,#REF!,9,FALSE)</f>
        <v>#REF!</v>
      </c>
    </row>
    <row r="1811" spans="1:29">
      <c r="A1811">
        <v>55215</v>
      </c>
      <c r="B1811">
        <v>1810</v>
      </c>
      <c r="C1811">
        <v>703970</v>
      </c>
      <c r="D1811" t="s">
        <v>4235</v>
      </c>
      <c r="E1811" t="s">
        <v>4236</v>
      </c>
      <c r="G1811" t="e">
        <f>VLOOKUP($H1811,[1]BRT!$1:$1048576,1,0)</f>
        <v>#N/A</v>
      </c>
      <c r="H1811" t="s">
        <v>5574</v>
      </c>
      <c r="I1811">
        <v>37.554445999999999</v>
      </c>
      <c r="J1811">
        <v>-121.98384900000001</v>
      </c>
      <c r="K1811">
        <v>1059</v>
      </c>
      <c r="L1811">
        <v>21</v>
      </c>
      <c r="M1811">
        <v>2.8571428569999999</v>
      </c>
      <c r="N1811">
        <v>9</v>
      </c>
      <c r="O1811">
        <v>1</v>
      </c>
      <c r="P1811">
        <v>10</v>
      </c>
      <c r="Q1811" t="str">
        <f>VLOOKUP($A1811,'[1]SheltersALL_2.17.22'!$1:$1048576,6,0)</f>
        <v>Fremont</v>
      </c>
      <c r="R1811" t="str">
        <f>VLOOKUP($A1811, [1]FA21_Ridership!$1:$1048576,11, 0)</f>
        <v>FREMONT</v>
      </c>
      <c r="S1811" t="str">
        <f>VLOOKUP($A1811, [1]FA21_Ridership!$1:$1048576,12, 0)</f>
        <v>ALAMEDA</v>
      </c>
      <c r="T1811">
        <f>VLOOKUP($A1811, [1]FA21_Ridership!$1:$1048576,13, 0)</f>
        <v>5</v>
      </c>
      <c r="U1811">
        <f t="shared" si="141"/>
        <v>210</v>
      </c>
      <c r="V1811" s="67">
        <f t="shared" si="140"/>
        <v>0.434</v>
      </c>
      <c r="W1811">
        <v>0.77392000000000005</v>
      </c>
      <c r="X1811" s="67">
        <f t="shared" si="142"/>
        <v>0.53200000000000003</v>
      </c>
      <c r="Y1811">
        <v>0.13058800000000001</v>
      </c>
      <c r="Z1811" s="67">
        <f t="shared" si="143"/>
        <v>0.317</v>
      </c>
      <c r="AA1811">
        <f>VLOOKUP($C1811,[1]Disability!$1:$1048576,5,FALSE)</f>
        <v>3</v>
      </c>
      <c r="AB1811" s="67">
        <f t="shared" si="144"/>
        <v>0.96499999999999997</v>
      </c>
      <c r="AC1811" t="e">
        <f>VLOOKUP($A1811,#REF!,9,FALSE)</f>
        <v>#REF!</v>
      </c>
    </row>
    <row r="1812" spans="1:29">
      <c r="A1812">
        <v>51173</v>
      </c>
      <c r="B1812">
        <v>1811</v>
      </c>
      <c r="C1812">
        <v>303910</v>
      </c>
      <c r="D1812" t="s">
        <v>4235</v>
      </c>
      <c r="E1812" t="s">
        <v>4236</v>
      </c>
      <c r="G1812" t="e">
        <f>VLOOKUP($H1812,[1]BRT!$1:$1048576,1,0)</f>
        <v>#N/A</v>
      </c>
      <c r="H1812" t="s">
        <v>5538</v>
      </c>
      <c r="I1812">
        <v>37.874507000000001</v>
      </c>
      <c r="J1812">
        <v>-122.266277</v>
      </c>
      <c r="K1812">
        <v>630</v>
      </c>
      <c r="L1812">
        <v>30</v>
      </c>
      <c r="M1812">
        <v>2</v>
      </c>
      <c r="N1812">
        <v>6</v>
      </c>
      <c r="O1812">
        <v>1</v>
      </c>
      <c r="P1812">
        <v>7</v>
      </c>
      <c r="Q1812" t="e">
        <f>VLOOKUP($A1812,'[1]SheltersALL_2.17.22'!$1:$1048576,6,0)</f>
        <v>#N/A</v>
      </c>
      <c r="R1812" t="str">
        <f>VLOOKUP($A1812, [1]FA21_Ridership!$1:$1048576,11, 0)</f>
        <v>BERKELEY</v>
      </c>
      <c r="S1812" t="str">
        <f>VLOOKUP($A1812, [1]FA21_Ridership!$1:$1048576,12, 0)</f>
        <v>ALAMEDA</v>
      </c>
      <c r="T1812">
        <f>VLOOKUP($A1812, [1]FA21_Ridership!$1:$1048576,13, 0)</f>
        <v>1</v>
      </c>
      <c r="U1812">
        <f t="shared" si="141"/>
        <v>210</v>
      </c>
      <c r="V1812" s="67">
        <f t="shared" si="140"/>
        <v>0.434</v>
      </c>
      <c r="W1812">
        <v>0.61444100000000001</v>
      </c>
      <c r="X1812" s="67">
        <f t="shared" si="142"/>
        <v>0.30399999999999999</v>
      </c>
      <c r="Y1812">
        <v>0.42000900000000002</v>
      </c>
      <c r="Z1812" s="67">
        <f t="shared" si="143"/>
        <v>0.78200000000000003</v>
      </c>
      <c r="AA1812">
        <f>VLOOKUP($C1812,[1]Disability!$1:$1048576,5,FALSE)</f>
        <v>0</v>
      </c>
      <c r="AB1812" s="67">
        <f t="shared" si="144"/>
        <v>0</v>
      </c>
      <c r="AC1812" t="e">
        <f>VLOOKUP($A1812,#REF!,9,FALSE)</f>
        <v>#REF!</v>
      </c>
    </row>
    <row r="1813" spans="1:29">
      <c r="A1813">
        <v>56620</v>
      </c>
      <c r="B1813">
        <v>1812</v>
      </c>
      <c r="C1813">
        <v>805330</v>
      </c>
      <c r="D1813" t="s">
        <v>4235</v>
      </c>
      <c r="E1813" t="s">
        <v>4236</v>
      </c>
      <c r="G1813" t="e">
        <f>VLOOKUP($H1813,[1]BRT!$1:$1048576,1,0)</f>
        <v>#N/A</v>
      </c>
      <c r="H1813" t="s">
        <v>5613</v>
      </c>
      <c r="I1813">
        <v>37.607002000000001</v>
      </c>
      <c r="J1813">
        <v>-122.06404499999999</v>
      </c>
      <c r="K1813">
        <v>990</v>
      </c>
      <c r="L1813">
        <v>30</v>
      </c>
      <c r="M1813">
        <v>2</v>
      </c>
      <c r="N1813">
        <v>6</v>
      </c>
      <c r="O1813">
        <v>1</v>
      </c>
      <c r="P1813">
        <v>7</v>
      </c>
      <c r="Q1813" t="e">
        <f>VLOOKUP($A1813,'[1]SheltersALL_2.17.22'!$1:$1048576,6,0)</f>
        <v>#N/A</v>
      </c>
      <c r="R1813" t="str">
        <f>VLOOKUP($A1813, [1]FA21_Ridership!$1:$1048576,11, 0)</f>
        <v>HAYWARD</v>
      </c>
      <c r="S1813" t="str">
        <f>VLOOKUP($A1813, [1]FA21_Ridership!$1:$1048576,12, 0)</f>
        <v>ALAMEDA</v>
      </c>
      <c r="T1813">
        <f>VLOOKUP($A1813, [1]FA21_Ridership!$1:$1048576,13, 0)</f>
        <v>4</v>
      </c>
      <c r="U1813">
        <f t="shared" si="141"/>
        <v>210</v>
      </c>
      <c r="V1813" s="67">
        <f t="shared" si="140"/>
        <v>0.434</v>
      </c>
      <c r="W1813">
        <v>0.75361400000000001</v>
      </c>
      <c r="X1813" s="67">
        <f t="shared" si="142"/>
        <v>0.48</v>
      </c>
      <c r="Y1813">
        <v>0.15021999999999999</v>
      </c>
      <c r="Z1813" s="67">
        <f t="shared" si="143"/>
        <v>0.35899999999999999</v>
      </c>
      <c r="AA1813">
        <f>VLOOKUP($C1813,[1]Disability!$1:$1048576,5,FALSE)</f>
        <v>0</v>
      </c>
      <c r="AB1813" s="67">
        <f t="shared" si="144"/>
        <v>0</v>
      </c>
      <c r="AC1813" t="e">
        <f>VLOOKUP($A1813,#REF!,9,FALSE)</f>
        <v>#REF!</v>
      </c>
    </row>
    <row r="1814" spans="1:29">
      <c r="A1814">
        <v>55183</v>
      </c>
      <c r="B1814">
        <v>1813</v>
      </c>
      <c r="C1814">
        <v>1501620</v>
      </c>
      <c r="D1814" t="s">
        <v>4235</v>
      </c>
      <c r="E1814" t="s">
        <v>4236</v>
      </c>
      <c r="G1814" t="e">
        <f>VLOOKUP($H1814,[1]BRT!$1:$1048576,1,0)</f>
        <v>#N/A</v>
      </c>
      <c r="H1814" t="s">
        <v>5337</v>
      </c>
      <c r="I1814">
        <v>37.727066000000001</v>
      </c>
      <c r="J1814">
        <v>-122.148644</v>
      </c>
      <c r="K1814">
        <v>990</v>
      </c>
      <c r="L1814">
        <v>30</v>
      </c>
      <c r="M1814">
        <v>2</v>
      </c>
      <c r="N1814">
        <v>6</v>
      </c>
      <c r="O1814">
        <v>1</v>
      </c>
      <c r="P1814">
        <v>7</v>
      </c>
      <c r="Q1814" t="e">
        <f>VLOOKUP($A1814,'[1]SheltersALL_2.17.22'!$1:$1048576,6,0)</f>
        <v>#N/A</v>
      </c>
      <c r="R1814" t="str">
        <f>VLOOKUP($A1814, [1]FA21_Ridership!$1:$1048576,11, 0)</f>
        <v>SAN LEANDRO</v>
      </c>
      <c r="S1814" t="str">
        <f>VLOOKUP($A1814, [1]FA21_Ridership!$1:$1048576,12, 0)</f>
        <v>ALAMEDA</v>
      </c>
      <c r="T1814">
        <f>VLOOKUP($A1814, [1]FA21_Ridership!$1:$1048576,13, 0)</f>
        <v>3</v>
      </c>
      <c r="U1814">
        <f t="shared" si="141"/>
        <v>210</v>
      </c>
      <c r="V1814" s="67">
        <f t="shared" si="140"/>
        <v>0.434</v>
      </c>
      <c r="W1814">
        <v>0.935585</v>
      </c>
      <c r="X1814" s="67">
        <f t="shared" si="142"/>
        <v>0.84599999999999997</v>
      </c>
      <c r="Y1814">
        <v>0.22520299999999999</v>
      </c>
      <c r="Z1814" s="67">
        <f t="shared" si="143"/>
        <v>0.51600000000000001</v>
      </c>
      <c r="AA1814">
        <f>VLOOKUP($C1814,[1]Disability!$1:$1048576,5,FALSE)</f>
        <v>0</v>
      </c>
      <c r="AB1814" s="67">
        <f t="shared" si="144"/>
        <v>0</v>
      </c>
      <c r="AC1814" t="e">
        <f>VLOOKUP($A1814,#REF!,9,FALSE)</f>
        <v>#REF!</v>
      </c>
    </row>
    <row r="1815" spans="1:29">
      <c r="A1815">
        <v>55356</v>
      </c>
      <c r="B1815">
        <v>1814</v>
      </c>
      <c r="C1815">
        <v>1003330</v>
      </c>
      <c r="D1815" t="s">
        <v>4235</v>
      </c>
      <c r="E1815" t="s">
        <v>4236</v>
      </c>
      <c r="G1815" t="e">
        <f>VLOOKUP($H1815,[1]BRT!$1:$1048576,1,0)</f>
        <v>#N/A</v>
      </c>
      <c r="H1815" t="s">
        <v>5614</v>
      </c>
      <c r="I1815">
        <v>37.765065</v>
      </c>
      <c r="J1815">
        <v>-122.17840700000001</v>
      </c>
      <c r="K1815">
        <v>1375</v>
      </c>
      <c r="L1815">
        <v>30</v>
      </c>
      <c r="M1815">
        <v>2</v>
      </c>
      <c r="N1815">
        <v>6</v>
      </c>
      <c r="O1815">
        <v>1</v>
      </c>
      <c r="P1815">
        <v>7</v>
      </c>
      <c r="Q1815" t="e">
        <f>VLOOKUP($A1815,'[1]SheltersALL_2.17.22'!$1:$1048576,6,0)</f>
        <v>#N/A</v>
      </c>
      <c r="R1815" t="str">
        <f>VLOOKUP($A1815, [1]FA21_Ridership!$1:$1048576,11, 0)</f>
        <v>OAKLAND</v>
      </c>
      <c r="S1815" t="str">
        <f>VLOOKUP($A1815, [1]FA21_Ridership!$1:$1048576,12, 0)</f>
        <v>ALAMEDA</v>
      </c>
      <c r="T1815">
        <f>VLOOKUP($A1815, [1]FA21_Ridership!$1:$1048576,13, 0)</f>
        <v>3</v>
      </c>
      <c r="U1815">
        <f t="shared" si="141"/>
        <v>210</v>
      </c>
      <c r="V1815" s="67">
        <f t="shared" si="140"/>
        <v>0.434</v>
      </c>
      <c r="W1815">
        <v>0.96241399999999999</v>
      </c>
      <c r="X1815" s="67">
        <f t="shared" si="142"/>
        <v>0.92800000000000005</v>
      </c>
      <c r="Y1815">
        <v>0.64087499999999997</v>
      </c>
      <c r="Z1815" s="67">
        <f t="shared" si="143"/>
        <v>0.95899999999999996</v>
      </c>
      <c r="AA1815">
        <f>VLOOKUP($C1815,[1]Disability!$1:$1048576,5,FALSE)</f>
        <v>1</v>
      </c>
      <c r="AB1815" s="67">
        <f t="shared" si="144"/>
        <v>0.72499999999999998</v>
      </c>
      <c r="AC1815" t="e">
        <f>VLOOKUP($A1815,#REF!,9,FALSE)</f>
        <v>#REF!</v>
      </c>
    </row>
    <row r="1816" spans="1:29">
      <c r="A1816">
        <v>59529</v>
      </c>
      <c r="B1816">
        <v>1815</v>
      </c>
      <c r="C1816">
        <v>1007040</v>
      </c>
      <c r="D1816" t="s">
        <v>4235</v>
      </c>
      <c r="E1816" t="s">
        <v>4236</v>
      </c>
      <c r="G1816" t="e">
        <f>VLOOKUP($H1816,[1]BRT!$1:$1048576,1,0)</f>
        <v>#N/A</v>
      </c>
      <c r="H1816" t="s">
        <v>5615</v>
      </c>
      <c r="I1816">
        <v>37.794694999999997</v>
      </c>
      <c r="J1816">
        <v>-122.173378</v>
      </c>
      <c r="K1816">
        <v>975</v>
      </c>
      <c r="L1816">
        <v>15</v>
      </c>
      <c r="M1816">
        <v>4</v>
      </c>
      <c r="N1816">
        <v>10</v>
      </c>
      <c r="O1816">
        <v>4</v>
      </c>
      <c r="P1816">
        <v>14</v>
      </c>
      <c r="Q1816" t="e">
        <f>VLOOKUP($A1816,'[1]SheltersALL_2.17.22'!$1:$1048576,6,0)</f>
        <v>#N/A</v>
      </c>
      <c r="R1816" t="str">
        <f>VLOOKUP($A1816, [1]FA21_Ridership!$1:$1048576,11, 0)</f>
        <v>OAKLAND</v>
      </c>
      <c r="S1816" t="str">
        <f>VLOOKUP($A1816, [1]FA21_Ridership!$1:$1048576,12, 0)</f>
        <v>ALAMEDA</v>
      </c>
      <c r="T1816">
        <f>VLOOKUP($A1816, [1]FA21_Ridership!$1:$1048576,13, 0)</f>
        <v>3</v>
      </c>
      <c r="U1816">
        <f t="shared" si="141"/>
        <v>210</v>
      </c>
      <c r="V1816" s="67">
        <f t="shared" si="140"/>
        <v>0.434</v>
      </c>
      <c r="W1816">
        <v>0.19372700000000001</v>
      </c>
      <c r="X1816" s="67">
        <f t="shared" si="142"/>
        <v>1.7999999999999999E-2</v>
      </c>
      <c r="Y1816">
        <v>9.4095999999999999E-2</v>
      </c>
      <c r="Z1816" s="67">
        <f t="shared" si="143"/>
        <v>0.221</v>
      </c>
      <c r="AA1816">
        <f>VLOOKUP($C1816,[1]Disability!$1:$1048576,5,FALSE)</f>
        <v>0</v>
      </c>
      <c r="AB1816" s="67">
        <f t="shared" si="144"/>
        <v>0</v>
      </c>
      <c r="AC1816" t="e">
        <f>VLOOKUP($A1816,#REF!,9,FALSE)</f>
        <v>#REF!</v>
      </c>
    </row>
    <row r="1817" spans="1:29">
      <c r="A1817">
        <v>53239</v>
      </c>
      <c r="B1817">
        <v>1816</v>
      </c>
      <c r="C1817">
        <v>1502080</v>
      </c>
      <c r="D1817" t="s">
        <v>4235</v>
      </c>
      <c r="E1817" t="s">
        <v>4236</v>
      </c>
      <c r="G1817" t="e">
        <f>VLOOKUP($H1817,[1]BRT!$1:$1048576,1,0)</f>
        <v>#N/A</v>
      </c>
      <c r="H1817" t="s">
        <v>5616</v>
      </c>
      <c r="I1817">
        <v>37.722791999999998</v>
      </c>
      <c r="J1817">
        <v>-122.15645499999999</v>
      </c>
      <c r="K1817">
        <v>990</v>
      </c>
      <c r="L1817">
        <v>30</v>
      </c>
      <c r="M1817">
        <v>2</v>
      </c>
      <c r="N1817">
        <v>5</v>
      </c>
      <c r="O1817">
        <v>2</v>
      </c>
      <c r="P1817">
        <v>7</v>
      </c>
      <c r="Q1817" t="str">
        <f>VLOOKUP($A1817,'[1]SheltersALL_2.17.22'!$1:$1048576,6,0)</f>
        <v>San Leandro</v>
      </c>
      <c r="R1817" t="str">
        <f>VLOOKUP($A1817, [1]FA21_Ridership!$1:$1048576,11, 0)</f>
        <v>SAN LEANDRO</v>
      </c>
      <c r="S1817" t="str">
        <f>VLOOKUP($A1817, [1]FA21_Ridership!$1:$1048576,12, 0)</f>
        <v>ALAMEDA</v>
      </c>
      <c r="T1817">
        <f>VLOOKUP($A1817, [1]FA21_Ridership!$1:$1048576,13, 0)</f>
        <v>3</v>
      </c>
      <c r="U1817">
        <f t="shared" si="141"/>
        <v>210</v>
      </c>
      <c r="V1817" s="67">
        <f t="shared" si="140"/>
        <v>0.434</v>
      </c>
      <c r="W1817">
        <v>0.78025699999999998</v>
      </c>
      <c r="X1817" s="67">
        <f t="shared" si="142"/>
        <v>0.54500000000000004</v>
      </c>
      <c r="Y1817">
        <v>0.19540199999999999</v>
      </c>
      <c r="Z1817" s="67">
        <f t="shared" si="143"/>
        <v>0.46700000000000003</v>
      </c>
      <c r="AA1817">
        <f>VLOOKUP($C1817,[1]Disability!$1:$1048576,5,FALSE)</f>
        <v>2</v>
      </c>
      <c r="AB1817" s="67">
        <f t="shared" si="144"/>
        <v>0.91600000000000004</v>
      </c>
      <c r="AC1817" t="e">
        <f>VLOOKUP($A1817,#REF!,9,FALSE)</f>
        <v>#REF!</v>
      </c>
    </row>
    <row r="1818" spans="1:29">
      <c r="A1818">
        <v>54456</v>
      </c>
      <c r="B1818">
        <v>1817</v>
      </c>
      <c r="C1818">
        <v>1301210</v>
      </c>
      <c r="D1818" t="s">
        <v>4235</v>
      </c>
      <c r="E1818" t="s">
        <v>4236</v>
      </c>
      <c r="G1818" t="e">
        <f>VLOOKUP($H1818,[1]BRT!$1:$1048576,1,0)</f>
        <v>#N/A</v>
      </c>
      <c r="H1818" t="s">
        <v>5617</v>
      </c>
      <c r="I1818">
        <v>37.925091000000002</v>
      </c>
      <c r="J1818">
        <v>-122.347269</v>
      </c>
      <c r="K1818">
        <v>1236</v>
      </c>
      <c r="L1818">
        <v>30</v>
      </c>
      <c r="M1818">
        <v>2</v>
      </c>
      <c r="N1818">
        <v>5</v>
      </c>
      <c r="O1818">
        <v>2</v>
      </c>
      <c r="P1818">
        <v>7</v>
      </c>
      <c r="Q1818" t="e">
        <f>VLOOKUP($A1818,'[1]SheltersALL_2.17.22'!$1:$1048576,6,0)</f>
        <v>#N/A</v>
      </c>
      <c r="R1818" t="str">
        <f>VLOOKUP($A1818, [1]FA21_Ridership!$1:$1048576,11, 0)</f>
        <v>RICHMOND</v>
      </c>
      <c r="S1818" t="str">
        <f>VLOOKUP($A1818, [1]FA21_Ridership!$1:$1048576,12, 0)</f>
        <v>CONTRA COSTA</v>
      </c>
      <c r="T1818">
        <f>VLOOKUP($A1818, [1]FA21_Ridership!$1:$1048576,13, 0)</f>
        <v>1</v>
      </c>
      <c r="U1818">
        <f t="shared" si="141"/>
        <v>210</v>
      </c>
      <c r="V1818" s="67">
        <f t="shared" si="140"/>
        <v>0.434</v>
      </c>
      <c r="W1818">
        <v>1</v>
      </c>
      <c r="X1818" s="67">
        <f t="shared" si="142"/>
        <v>0.98899999999999999</v>
      </c>
      <c r="Y1818">
        <v>0.61929800000000002</v>
      </c>
      <c r="Z1818" s="67">
        <f t="shared" si="143"/>
        <v>0.94599999999999995</v>
      </c>
      <c r="AA1818">
        <f>VLOOKUP($C1818,[1]Disability!$1:$1048576,5,FALSE)</f>
        <v>0</v>
      </c>
      <c r="AB1818" s="67">
        <f t="shared" si="144"/>
        <v>0</v>
      </c>
      <c r="AC1818" t="e">
        <f>VLOOKUP($A1818,#REF!,9,FALSE)</f>
        <v>#REF!</v>
      </c>
    </row>
    <row r="1819" spans="1:29">
      <c r="A1819">
        <v>59600</v>
      </c>
      <c r="B1819">
        <v>1818</v>
      </c>
      <c r="C1819">
        <v>304470</v>
      </c>
      <c r="D1819" t="s">
        <v>4235</v>
      </c>
      <c r="E1819" t="s">
        <v>4236</v>
      </c>
      <c r="G1819" t="e">
        <f>VLOOKUP($H1819,[1]BRT!$1:$1048576,1,0)</f>
        <v>#N/A</v>
      </c>
      <c r="H1819" t="s">
        <v>5354</v>
      </c>
      <c r="I1819">
        <v>37.875418000000003</v>
      </c>
      <c r="J1819">
        <v>-122.294329</v>
      </c>
      <c r="K1819">
        <v>1447</v>
      </c>
      <c r="L1819">
        <v>30</v>
      </c>
      <c r="M1819">
        <v>2</v>
      </c>
      <c r="N1819">
        <v>5</v>
      </c>
      <c r="O1819">
        <v>2</v>
      </c>
      <c r="P1819">
        <v>7</v>
      </c>
      <c r="Q1819" t="e">
        <f>VLOOKUP($A1819,'[1]SheltersALL_2.17.22'!$1:$1048576,6,0)</f>
        <v>#N/A</v>
      </c>
      <c r="R1819" t="str">
        <f>VLOOKUP($A1819, [1]FA21_Ridership!$1:$1048576,11, 0)</f>
        <v>BERKELEY</v>
      </c>
      <c r="S1819" t="str">
        <f>VLOOKUP($A1819, [1]FA21_Ridership!$1:$1048576,12, 0)</f>
        <v>ALAMEDA</v>
      </c>
      <c r="T1819">
        <f>VLOOKUP($A1819, [1]FA21_Ridership!$1:$1048576,13, 0)</f>
        <v>1</v>
      </c>
      <c r="U1819">
        <f t="shared" si="141"/>
        <v>210</v>
      </c>
      <c r="V1819" s="67">
        <f t="shared" si="140"/>
        <v>0.434</v>
      </c>
      <c r="W1819">
        <v>0.53503900000000004</v>
      </c>
      <c r="X1819" s="67">
        <f t="shared" si="142"/>
        <v>0.22900000000000001</v>
      </c>
      <c r="Y1819">
        <v>0.10985300000000001</v>
      </c>
      <c r="Z1819" s="67">
        <f t="shared" si="143"/>
        <v>0.27500000000000002</v>
      </c>
      <c r="AA1819">
        <f>VLOOKUP($C1819,[1]Disability!$1:$1048576,5,FALSE)</f>
        <v>1</v>
      </c>
      <c r="AB1819" s="67">
        <f t="shared" si="144"/>
        <v>0.72499999999999998</v>
      </c>
      <c r="AC1819" t="e">
        <f>VLOOKUP($A1819,#REF!,9,FALSE)</f>
        <v>#REF!</v>
      </c>
    </row>
    <row r="1820" spans="1:29">
      <c r="A1820">
        <v>58801</v>
      </c>
      <c r="B1820">
        <v>1819</v>
      </c>
      <c r="C1820">
        <v>702370</v>
      </c>
      <c r="D1820" t="s">
        <v>4235</v>
      </c>
      <c r="E1820" t="s">
        <v>4236</v>
      </c>
      <c r="G1820" t="e">
        <f>VLOOKUP($H1820,[1]BRT!$1:$1048576,1,0)</f>
        <v>#N/A</v>
      </c>
      <c r="H1820" t="s">
        <v>5552</v>
      </c>
      <c r="I1820">
        <v>37.572007999999997</v>
      </c>
      <c r="J1820">
        <v>-122.03512000000001</v>
      </c>
      <c r="K1820">
        <v>990</v>
      </c>
      <c r="L1820">
        <v>30</v>
      </c>
      <c r="M1820">
        <v>2</v>
      </c>
      <c r="N1820">
        <v>5</v>
      </c>
      <c r="O1820">
        <v>2</v>
      </c>
      <c r="P1820">
        <v>7</v>
      </c>
      <c r="Q1820" t="e">
        <f>VLOOKUP($A1820,'[1]SheltersALL_2.17.22'!$1:$1048576,6,0)</f>
        <v>#N/A</v>
      </c>
      <c r="R1820" t="str">
        <f>VLOOKUP($A1820, [1]FA21_Ridership!$1:$1048576,11, 0)</f>
        <v>FREMONT</v>
      </c>
      <c r="S1820" t="str">
        <f>VLOOKUP($A1820, [1]FA21_Ridership!$1:$1048576,12, 0)</f>
        <v>ALAMEDA</v>
      </c>
      <c r="T1820">
        <f>VLOOKUP($A1820, [1]FA21_Ridership!$1:$1048576,13, 0)</f>
        <v>5</v>
      </c>
      <c r="U1820">
        <f t="shared" si="141"/>
        <v>210</v>
      </c>
      <c r="V1820" s="67">
        <f t="shared" si="140"/>
        <v>0.434</v>
      </c>
      <c r="W1820">
        <v>0.84112900000000002</v>
      </c>
      <c r="X1820" s="67">
        <f t="shared" si="142"/>
        <v>0.64900000000000002</v>
      </c>
      <c r="Y1820">
        <v>0.13219900000000001</v>
      </c>
      <c r="Z1820" s="67">
        <f t="shared" si="143"/>
        <v>0.32100000000000001</v>
      </c>
      <c r="AA1820">
        <f>VLOOKUP($C1820,[1]Disability!$1:$1048576,5,FALSE)</f>
        <v>0</v>
      </c>
      <c r="AB1820" s="67">
        <f t="shared" si="144"/>
        <v>0</v>
      </c>
      <c r="AC1820" t="e">
        <f>VLOOKUP($A1820,#REF!,9,FALSE)</f>
        <v>#REF!</v>
      </c>
    </row>
    <row r="1821" spans="1:29">
      <c r="A1821">
        <v>51187</v>
      </c>
      <c r="B1821">
        <v>1820</v>
      </c>
      <c r="C1821">
        <v>1000040</v>
      </c>
      <c r="D1821" t="s">
        <v>4235</v>
      </c>
      <c r="E1821" t="s">
        <v>4236</v>
      </c>
      <c r="G1821" t="e">
        <f>VLOOKUP($H1821,[1]BRT!$1:$1048576,1,0)</f>
        <v>#N/A</v>
      </c>
      <c r="H1821" t="s">
        <v>5333</v>
      </c>
      <c r="I1821">
        <v>37.741064000000001</v>
      </c>
      <c r="J1821">
        <v>-122.164479</v>
      </c>
      <c r="K1821">
        <v>990</v>
      </c>
      <c r="L1821">
        <v>30</v>
      </c>
      <c r="M1821">
        <v>2</v>
      </c>
      <c r="N1821">
        <v>5</v>
      </c>
      <c r="O1821">
        <v>2</v>
      </c>
      <c r="P1821">
        <v>7</v>
      </c>
      <c r="Q1821" t="e">
        <f>VLOOKUP($A1821,'[1]SheltersALL_2.17.22'!$1:$1048576,6,0)</f>
        <v>#N/A</v>
      </c>
      <c r="R1821" t="str">
        <f>VLOOKUP($A1821, [1]FA21_Ridership!$1:$1048576,11, 0)</f>
        <v>OAKLAND</v>
      </c>
      <c r="S1821" t="str">
        <f>VLOOKUP($A1821, [1]FA21_Ridership!$1:$1048576,12, 0)</f>
        <v>ALAMEDA</v>
      </c>
      <c r="T1821">
        <f>VLOOKUP($A1821, [1]FA21_Ridership!$1:$1048576,13, 0)</f>
        <v>3</v>
      </c>
      <c r="U1821">
        <f t="shared" si="141"/>
        <v>210</v>
      </c>
      <c r="V1821" s="67">
        <f t="shared" si="140"/>
        <v>0.434</v>
      </c>
      <c r="W1821">
        <v>0.87129299999999998</v>
      </c>
      <c r="X1821" s="67">
        <f t="shared" si="142"/>
        <v>0.71599999999999997</v>
      </c>
      <c r="Y1821">
        <v>0.373251</v>
      </c>
      <c r="Z1821" s="67">
        <f t="shared" si="143"/>
        <v>0.72899999999999998</v>
      </c>
      <c r="AA1821">
        <f>VLOOKUP($C1821,[1]Disability!$1:$1048576,5,FALSE)</f>
        <v>0</v>
      </c>
      <c r="AB1821" s="67">
        <f t="shared" si="144"/>
        <v>0</v>
      </c>
      <c r="AC1821" t="e">
        <f>VLOOKUP($A1821,#REF!,9,FALSE)</f>
        <v>#REF!</v>
      </c>
    </row>
    <row r="1822" spans="1:29">
      <c r="A1822">
        <v>52633</v>
      </c>
      <c r="B1822">
        <v>1821</v>
      </c>
      <c r="C1822">
        <v>700050</v>
      </c>
      <c r="D1822" t="s">
        <v>4235</v>
      </c>
      <c r="E1822" t="s">
        <v>4236</v>
      </c>
      <c r="G1822" t="e">
        <f>VLOOKUP($H1822,[1]BRT!$1:$1048576,1,0)</f>
        <v>#N/A</v>
      </c>
      <c r="H1822" t="s">
        <v>5618</v>
      </c>
      <c r="I1822">
        <v>37.580233999999997</v>
      </c>
      <c r="J1822">
        <v>-122.051906</v>
      </c>
      <c r="K1822">
        <v>990</v>
      </c>
      <c r="L1822">
        <v>30</v>
      </c>
      <c r="M1822">
        <v>2</v>
      </c>
      <c r="N1822">
        <v>5</v>
      </c>
      <c r="O1822">
        <v>2</v>
      </c>
      <c r="P1822">
        <v>7</v>
      </c>
      <c r="Q1822" t="e">
        <f>VLOOKUP($A1822,'[1]SheltersALL_2.17.22'!$1:$1048576,6,0)</f>
        <v>#N/A</v>
      </c>
      <c r="R1822" t="str">
        <f>VLOOKUP($A1822, [1]FA21_Ridership!$1:$1048576,11, 0)</f>
        <v>FREMONT</v>
      </c>
      <c r="S1822" t="str">
        <f>VLOOKUP($A1822, [1]FA21_Ridership!$1:$1048576,12, 0)</f>
        <v>ALAMEDA</v>
      </c>
      <c r="T1822">
        <f>VLOOKUP($A1822, [1]FA21_Ridership!$1:$1048576,13, 0)</f>
        <v>5</v>
      </c>
      <c r="U1822">
        <f t="shared" si="141"/>
        <v>210</v>
      </c>
      <c r="V1822" s="67">
        <f t="shared" si="140"/>
        <v>0.434</v>
      </c>
      <c r="W1822">
        <v>0.75360400000000005</v>
      </c>
      <c r="X1822" s="67">
        <f t="shared" si="142"/>
        <v>0.47899999999999998</v>
      </c>
      <c r="Y1822">
        <v>0.16775899999999999</v>
      </c>
      <c r="Z1822" s="67">
        <f t="shared" si="143"/>
        <v>0.40200000000000002</v>
      </c>
      <c r="AA1822">
        <f>VLOOKUP($C1822,[1]Disability!$1:$1048576,5,FALSE)</f>
        <v>0</v>
      </c>
      <c r="AB1822" s="67">
        <f t="shared" si="144"/>
        <v>0</v>
      </c>
      <c r="AC1822" t="e">
        <f>VLOOKUP($A1822,#REF!,9,FALSE)</f>
        <v>#REF!</v>
      </c>
    </row>
    <row r="1823" spans="1:29">
      <c r="A1823">
        <v>51568</v>
      </c>
      <c r="B1823">
        <v>1822</v>
      </c>
      <c r="C1823">
        <v>800720</v>
      </c>
      <c r="D1823" t="s">
        <v>4235</v>
      </c>
      <c r="E1823" t="s">
        <v>4236</v>
      </c>
      <c r="G1823" t="e">
        <f>VLOOKUP($H1823,[1]BRT!$1:$1048576,1,0)</f>
        <v>#N/A</v>
      </c>
      <c r="H1823" t="s">
        <v>5619</v>
      </c>
      <c r="I1823">
        <v>37.642820999999998</v>
      </c>
      <c r="J1823">
        <v>-122.13713</v>
      </c>
      <c r="K1823">
        <v>1015</v>
      </c>
      <c r="L1823">
        <v>35</v>
      </c>
      <c r="M1823">
        <v>1.7142857140000001</v>
      </c>
      <c r="N1823">
        <v>4</v>
      </c>
      <c r="O1823">
        <v>2</v>
      </c>
      <c r="P1823">
        <v>6</v>
      </c>
      <c r="Q1823" t="e">
        <f>VLOOKUP($A1823,'[1]SheltersALL_2.17.22'!$1:$1048576,6,0)</f>
        <v>#N/A</v>
      </c>
      <c r="R1823" t="str">
        <f>VLOOKUP($A1823, [1]FA21_Ridership!$1:$1048576,11, 0)</f>
        <v>HAYWARD</v>
      </c>
      <c r="S1823" t="str">
        <f>VLOOKUP($A1823, [1]FA21_Ridership!$1:$1048576,12, 0)</f>
        <v>ALAMEDA</v>
      </c>
      <c r="T1823">
        <f>VLOOKUP($A1823, [1]FA21_Ridership!$1:$1048576,13, 0)</f>
        <v>5</v>
      </c>
      <c r="U1823">
        <f t="shared" si="141"/>
        <v>210</v>
      </c>
      <c r="V1823" s="67">
        <f t="shared" si="140"/>
        <v>0.434</v>
      </c>
      <c r="W1823">
        <v>0.84332499999999999</v>
      </c>
      <c r="X1823" s="67">
        <f t="shared" si="142"/>
        <v>0.65</v>
      </c>
      <c r="Y1823">
        <v>4.8722000000000001E-2</v>
      </c>
      <c r="Z1823" s="67">
        <f t="shared" si="143"/>
        <v>6.7000000000000004E-2</v>
      </c>
      <c r="AA1823">
        <f>VLOOKUP($C1823,[1]Disability!$1:$1048576,5,FALSE)</f>
        <v>0</v>
      </c>
      <c r="AB1823" s="67">
        <f t="shared" si="144"/>
        <v>0</v>
      </c>
      <c r="AC1823" t="e">
        <f>VLOOKUP($A1823,#REF!,9,FALSE)</f>
        <v>#REF!</v>
      </c>
    </row>
    <row r="1824" spans="1:29">
      <c r="A1824">
        <v>54155</v>
      </c>
      <c r="B1824">
        <v>1823</v>
      </c>
      <c r="C1824">
        <v>1001900</v>
      </c>
      <c r="D1824" t="s">
        <v>4235</v>
      </c>
      <c r="E1824" t="s">
        <v>4236</v>
      </c>
      <c r="G1824" t="e">
        <f>VLOOKUP($H1824,[1]BRT!$1:$1048576,1,0)</f>
        <v>#N/A</v>
      </c>
      <c r="H1824" t="s">
        <v>5620</v>
      </c>
      <c r="I1824">
        <v>37.788429000000001</v>
      </c>
      <c r="J1824">
        <v>-122.209772</v>
      </c>
      <c r="K1824">
        <v>975</v>
      </c>
      <c r="L1824">
        <v>15</v>
      </c>
      <c r="M1824">
        <v>4</v>
      </c>
      <c r="N1824">
        <v>9</v>
      </c>
      <c r="O1824">
        <v>5</v>
      </c>
      <c r="P1824">
        <v>14</v>
      </c>
      <c r="Q1824" t="e">
        <f>VLOOKUP($A1824,'[1]SheltersALL_2.17.22'!$1:$1048576,6,0)</f>
        <v>#N/A</v>
      </c>
      <c r="R1824" t="str">
        <f>VLOOKUP($A1824, [1]FA21_Ridership!$1:$1048576,11, 0)</f>
        <v>OAKLAND</v>
      </c>
      <c r="S1824" t="str">
        <f>VLOOKUP($A1824, [1]FA21_Ridership!$1:$1048576,12, 0)</f>
        <v>ALAMEDA</v>
      </c>
      <c r="T1824">
        <f>VLOOKUP($A1824, [1]FA21_Ridership!$1:$1048576,13, 0)</f>
        <v>3</v>
      </c>
      <c r="U1824">
        <f t="shared" si="141"/>
        <v>210</v>
      </c>
      <c r="V1824" s="67">
        <f t="shared" si="140"/>
        <v>0.434</v>
      </c>
      <c r="W1824">
        <v>0.94711999999999996</v>
      </c>
      <c r="X1824" s="67">
        <f t="shared" si="142"/>
        <v>0.9</v>
      </c>
      <c r="Y1824">
        <v>0.236072</v>
      </c>
      <c r="Z1824" s="67">
        <f t="shared" si="143"/>
        <v>0.53700000000000003</v>
      </c>
      <c r="AA1824">
        <f>VLOOKUP($C1824,[1]Disability!$1:$1048576,5,FALSE)</f>
        <v>0</v>
      </c>
      <c r="AB1824" s="67">
        <f t="shared" si="144"/>
        <v>0</v>
      </c>
      <c r="AC1824" t="e">
        <f>VLOOKUP($A1824,#REF!,9,FALSE)</f>
        <v>#REF!</v>
      </c>
    </row>
    <row r="1825" spans="1:29">
      <c r="A1825">
        <v>52833</v>
      </c>
      <c r="B1825">
        <v>1824</v>
      </c>
      <c r="C1825">
        <v>1501380</v>
      </c>
      <c r="D1825" t="s">
        <v>4235</v>
      </c>
      <c r="E1825" t="s">
        <v>4236</v>
      </c>
      <c r="G1825" t="e">
        <f>VLOOKUP($H1825,[1]BRT!$1:$1048576,1,0)</f>
        <v>#N/A</v>
      </c>
      <c r="H1825" t="s">
        <v>5621</v>
      </c>
      <c r="I1825">
        <v>37.720677000000002</v>
      </c>
      <c r="J1825">
        <v>-122.15017</v>
      </c>
      <c r="K1825">
        <v>1410</v>
      </c>
      <c r="L1825">
        <v>30</v>
      </c>
      <c r="M1825">
        <v>2</v>
      </c>
      <c r="N1825">
        <v>4</v>
      </c>
      <c r="O1825">
        <v>3</v>
      </c>
      <c r="P1825">
        <v>7</v>
      </c>
      <c r="Q1825" t="e">
        <f>VLOOKUP($A1825,'[1]SheltersALL_2.17.22'!$1:$1048576,6,0)</f>
        <v>#N/A</v>
      </c>
      <c r="R1825" t="str">
        <f>VLOOKUP($A1825, [1]FA21_Ridership!$1:$1048576,11, 0)</f>
        <v>SAN LEANDRO</v>
      </c>
      <c r="S1825" t="str">
        <f>VLOOKUP($A1825, [1]FA21_Ridership!$1:$1048576,12, 0)</f>
        <v>ALAMEDA</v>
      </c>
      <c r="T1825">
        <f>VLOOKUP($A1825, [1]FA21_Ridership!$1:$1048576,13, 0)</f>
        <v>3</v>
      </c>
      <c r="U1825">
        <f t="shared" si="141"/>
        <v>210</v>
      </c>
      <c r="V1825" s="67">
        <f t="shared" si="140"/>
        <v>0.434</v>
      </c>
      <c r="W1825">
        <v>0.71276099999999998</v>
      </c>
      <c r="X1825" s="67">
        <f t="shared" si="142"/>
        <v>0.42399999999999999</v>
      </c>
      <c r="Y1825">
        <v>0.34934500000000002</v>
      </c>
      <c r="Z1825" s="67">
        <f t="shared" si="143"/>
        <v>0.69499999999999995</v>
      </c>
      <c r="AA1825">
        <f>VLOOKUP($C1825,[1]Disability!$1:$1048576,5,FALSE)</f>
        <v>0</v>
      </c>
      <c r="AB1825" s="67">
        <f t="shared" si="144"/>
        <v>0</v>
      </c>
      <c r="AC1825" t="e">
        <f>VLOOKUP($A1825,#REF!,9,FALSE)</f>
        <v>#REF!</v>
      </c>
    </row>
    <row r="1826" spans="1:29">
      <c r="A1826">
        <v>50266</v>
      </c>
      <c r="B1826">
        <v>1825</v>
      </c>
      <c r="C1826">
        <v>9900730</v>
      </c>
      <c r="D1826" t="s">
        <v>4235</v>
      </c>
      <c r="E1826" t="s">
        <v>4236</v>
      </c>
      <c r="G1826" t="e">
        <f>VLOOKUP($H1826,[1]BRT!$1:$1048576,1,0)</f>
        <v>#N/A</v>
      </c>
      <c r="H1826" t="s">
        <v>5622</v>
      </c>
      <c r="I1826">
        <v>37.909165999999999</v>
      </c>
      <c r="J1826">
        <v>-122.275406</v>
      </c>
      <c r="K1826">
        <v>630</v>
      </c>
      <c r="L1826">
        <v>30</v>
      </c>
      <c r="M1826">
        <v>2</v>
      </c>
      <c r="N1826">
        <v>4</v>
      </c>
      <c r="O1826">
        <v>3</v>
      </c>
      <c r="P1826">
        <v>7</v>
      </c>
      <c r="Q1826" t="e">
        <f>VLOOKUP($A1826,'[1]SheltersALL_2.17.22'!$1:$1048576,6,0)</f>
        <v>#N/A</v>
      </c>
      <c r="R1826" t="str">
        <f>VLOOKUP($A1826, [1]FA21_Ridership!$1:$1048576,11, 0)</f>
        <v>COUNTY-CONTRA COSTA</v>
      </c>
      <c r="S1826" t="str">
        <f>VLOOKUP($A1826, [1]FA21_Ridership!$1:$1048576,12, 0)</f>
        <v>CONTRA COSTA</v>
      </c>
      <c r="T1826">
        <f>VLOOKUP($A1826, [1]FA21_Ridership!$1:$1048576,13, 0)</f>
        <v>1</v>
      </c>
      <c r="U1826">
        <f t="shared" si="141"/>
        <v>210</v>
      </c>
      <c r="V1826" s="67">
        <f t="shared" si="140"/>
        <v>0.434</v>
      </c>
      <c r="W1826">
        <v>0.222222</v>
      </c>
      <c r="X1826" s="67">
        <f t="shared" si="142"/>
        <v>2.3E-2</v>
      </c>
      <c r="Y1826">
        <v>7.6164999999999997E-2</v>
      </c>
      <c r="Z1826" s="67">
        <f t="shared" si="143"/>
        <v>0.151</v>
      </c>
      <c r="AA1826">
        <f>VLOOKUP($C1826,[1]Disability!$1:$1048576,5,FALSE)</f>
        <v>0</v>
      </c>
      <c r="AB1826" s="67">
        <f t="shared" si="144"/>
        <v>0</v>
      </c>
      <c r="AC1826" t="e">
        <f>VLOOKUP($A1826,#REF!,9,FALSE)</f>
        <v>#REF!</v>
      </c>
    </row>
    <row r="1827" spans="1:29">
      <c r="A1827">
        <v>55459</v>
      </c>
      <c r="B1827">
        <v>1826</v>
      </c>
      <c r="C1827">
        <v>500400</v>
      </c>
      <c r="D1827" t="s">
        <v>4235</v>
      </c>
      <c r="E1827" t="s">
        <v>4236</v>
      </c>
      <c r="G1827" t="e">
        <f>VLOOKUP($H1827,[1]BRT!$1:$1048576,1,0)</f>
        <v>#N/A</v>
      </c>
      <c r="H1827" t="s">
        <v>5488</v>
      </c>
      <c r="I1827">
        <v>37.936340999999999</v>
      </c>
      <c r="J1827">
        <v>-122.311797</v>
      </c>
      <c r="K1827">
        <v>630</v>
      </c>
      <c r="L1827">
        <v>30</v>
      </c>
      <c r="M1827">
        <v>2</v>
      </c>
      <c r="N1827">
        <v>4</v>
      </c>
      <c r="O1827">
        <v>3</v>
      </c>
      <c r="P1827">
        <v>7</v>
      </c>
      <c r="Q1827" t="e">
        <f>VLOOKUP($A1827,'[1]SheltersALL_2.17.22'!$1:$1048576,6,0)</f>
        <v>#N/A</v>
      </c>
      <c r="R1827" t="str">
        <f>VLOOKUP($A1827, [1]FA21_Ridership!$1:$1048576,11, 0)</f>
        <v>EL CERRITO</v>
      </c>
      <c r="S1827" t="str">
        <f>VLOOKUP($A1827, [1]FA21_Ridership!$1:$1048576,12, 0)</f>
        <v>CONTRA COSTA</v>
      </c>
      <c r="T1827">
        <f>VLOOKUP($A1827, [1]FA21_Ridership!$1:$1048576,13, 0)</f>
        <v>1</v>
      </c>
      <c r="U1827">
        <f t="shared" si="141"/>
        <v>210</v>
      </c>
      <c r="V1827" s="67">
        <f t="shared" si="140"/>
        <v>0.434</v>
      </c>
      <c r="W1827">
        <v>0.237986</v>
      </c>
      <c r="X1827" s="67">
        <f t="shared" si="142"/>
        <v>3.4000000000000002E-2</v>
      </c>
      <c r="Y1827">
        <v>1.0297000000000001E-2</v>
      </c>
      <c r="Z1827" s="67">
        <f t="shared" si="143"/>
        <v>7.0000000000000001E-3</v>
      </c>
      <c r="AA1827">
        <f>VLOOKUP($C1827,[1]Disability!$1:$1048576,5,FALSE)</f>
        <v>0</v>
      </c>
      <c r="AB1827" s="67">
        <f t="shared" si="144"/>
        <v>0</v>
      </c>
      <c r="AC1827" t="e">
        <f>VLOOKUP($A1827,#REF!,9,FALSE)</f>
        <v>#REF!</v>
      </c>
    </row>
    <row r="1828" spans="1:29">
      <c r="A1828">
        <v>50554</v>
      </c>
      <c r="B1828">
        <v>1827</v>
      </c>
      <c r="C1828">
        <v>1003210</v>
      </c>
      <c r="D1828" t="s">
        <v>4235</v>
      </c>
      <c r="E1828" t="s">
        <v>4236</v>
      </c>
      <c r="G1828" t="e">
        <f>VLOOKUP($H1828,[1]BRT!$1:$1048576,1,0)</f>
        <v>#N/A</v>
      </c>
      <c r="H1828" t="s">
        <v>5623</v>
      </c>
      <c r="I1828">
        <v>37.763838</v>
      </c>
      <c r="J1828">
        <v>-122.180325</v>
      </c>
      <c r="K1828">
        <v>1375</v>
      </c>
      <c r="L1828">
        <v>30</v>
      </c>
      <c r="M1828">
        <v>2</v>
      </c>
      <c r="N1828">
        <v>4</v>
      </c>
      <c r="O1828">
        <v>3</v>
      </c>
      <c r="P1828">
        <v>7</v>
      </c>
      <c r="Q1828" t="e">
        <f>VLOOKUP($A1828,'[1]SheltersALL_2.17.22'!$1:$1048576,6,0)</f>
        <v>#N/A</v>
      </c>
      <c r="R1828" t="str">
        <f>VLOOKUP($A1828, [1]FA21_Ridership!$1:$1048576,11, 0)</f>
        <v>OAKLAND</v>
      </c>
      <c r="S1828" t="str">
        <f>VLOOKUP($A1828, [1]FA21_Ridership!$1:$1048576,12, 0)</f>
        <v>ALAMEDA</v>
      </c>
      <c r="T1828">
        <f>VLOOKUP($A1828, [1]FA21_Ridership!$1:$1048576,13, 0)</f>
        <v>3</v>
      </c>
      <c r="U1828">
        <f t="shared" si="141"/>
        <v>210</v>
      </c>
      <c r="V1828" s="67">
        <f t="shared" ref="V1828:V1891" si="145">_xlfn.PERCENTRANK.INC($U$2:$U$4161,U1828)</f>
        <v>0.434</v>
      </c>
      <c r="W1828">
        <v>0.96241399999999999</v>
      </c>
      <c r="X1828" s="67">
        <f t="shared" si="142"/>
        <v>0.92800000000000005</v>
      </c>
      <c r="Y1828">
        <v>0.64087499999999997</v>
      </c>
      <c r="Z1828" s="67">
        <f t="shared" si="143"/>
        <v>0.95899999999999996</v>
      </c>
      <c r="AA1828">
        <f>VLOOKUP($C1828,[1]Disability!$1:$1048576,5,FALSE)</f>
        <v>0</v>
      </c>
      <c r="AB1828" s="67">
        <f t="shared" si="144"/>
        <v>0</v>
      </c>
      <c r="AC1828" t="e">
        <f>VLOOKUP($A1828,#REF!,9,FALSE)</f>
        <v>#REF!</v>
      </c>
    </row>
    <row r="1829" spans="1:29">
      <c r="A1829">
        <v>55488</v>
      </c>
      <c r="B1829">
        <v>1828</v>
      </c>
      <c r="C1829">
        <v>1302410</v>
      </c>
      <c r="D1829" t="s">
        <v>4235</v>
      </c>
      <c r="E1829" t="s">
        <v>4236</v>
      </c>
      <c r="G1829" t="e">
        <f>VLOOKUP($H1829,[1]BRT!$1:$1048576,1,0)</f>
        <v>#N/A</v>
      </c>
      <c r="H1829" t="s">
        <v>5624</v>
      </c>
      <c r="I1829">
        <v>37.935620999999998</v>
      </c>
      <c r="J1829">
        <v>-122.362587</v>
      </c>
      <c r="K1829">
        <v>1374</v>
      </c>
      <c r="L1829">
        <v>30</v>
      </c>
      <c r="M1829">
        <v>2</v>
      </c>
      <c r="N1829">
        <v>4</v>
      </c>
      <c r="O1829">
        <v>3</v>
      </c>
      <c r="P1829">
        <v>7</v>
      </c>
      <c r="Q1829" t="e">
        <f>VLOOKUP($A1829,'[1]SheltersALL_2.17.22'!$1:$1048576,6,0)</f>
        <v>#N/A</v>
      </c>
      <c r="R1829" t="str">
        <f>VLOOKUP($A1829, [1]FA21_Ridership!$1:$1048576,11, 0)</f>
        <v>RICHMOND</v>
      </c>
      <c r="S1829" t="str">
        <f>VLOOKUP($A1829, [1]FA21_Ridership!$1:$1048576,12, 0)</f>
        <v>CONTRA COSTA</v>
      </c>
      <c r="T1829">
        <f>VLOOKUP($A1829, [1]FA21_Ridership!$1:$1048576,13, 0)</f>
        <v>1</v>
      </c>
      <c r="U1829">
        <f t="shared" si="141"/>
        <v>210</v>
      </c>
      <c r="V1829" s="67">
        <f t="shared" si="145"/>
        <v>0.434</v>
      </c>
      <c r="W1829">
        <v>0.94491700000000001</v>
      </c>
      <c r="X1829" s="67">
        <f t="shared" si="142"/>
        <v>0.88200000000000001</v>
      </c>
      <c r="Y1829">
        <v>0.44491000000000003</v>
      </c>
      <c r="Z1829" s="67">
        <f t="shared" si="143"/>
        <v>0.81499999999999995</v>
      </c>
      <c r="AA1829">
        <f>VLOOKUP($C1829,[1]Disability!$1:$1048576,5,FALSE)</f>
        <v>5</v>
      </c>
      <c r="AB1829" s="67">
        <f t="shared" si="144"/>
        <v>0.98599999999999999</v>
      </c>
      <c r="AC1829" t="e">
        <f>VLOOKUP($A1829,#REF!,9,FALSE)</f>
        <v>#REF!</v>
      </c>
    </row>
    <row r="1830" spans="1:29">
      <c r="A1830">
        <v>52701</v>
      </c>
      <c r="B1830">
        <v>1829</v>
      </c>
      <c r="C1830">
        <v>9907020</v>
      </c>
      <c r="D1830" t="s">
        <v>4235</v>
      </c>
      <c r="E1830" t="s">
        <v>4236</v>
      </c>
      <c r="G1830" t="e">
        <f>VLOOKUP($H1830,[1]BRT!$1:$1048576,1,0)</f>
        <v>#N/A</v>
      </c>
      <c r="H1830" t="s">
        <v>5345</v>
      </c>
      <c r="I1830">
        <v>37.430176000000003</v>
      </c>
      <c r="J1830">
        <v>-121.897858</v>
      </c>
      <c r="K1830">
        <v>868</v>
      </c>
      <c r="L1830">
        <v>30</v>
      </c>
      <c r="M1830">
        <v>2</v>
      </c>
      <c r="N1830">
        <v>4</v>
      </c>
      <c r="O1830">
        <v>3</v>
      </c>
      <c r="P1830">
        <v>7</v>
      </c>
      <c r="Q1830" t="e">
        <f>VLOOKUP($A1830,'[1]SheltersALL_2.17.22'!$1:$1048576,6,0)</f>
        <v>#N/A</v>
      </c>
      <c r="R1830" t="str">
        <f>VLOOKUP($A1830, [1]FA21_Ridership!$1:$1048576,11, 0)</f>
        <v>MILPITAS</v>
      </c>
      <c r="S1830" t="str">
        <f>VLOOKUP($A1830, [1]FA21_Ridership!$1:$1048576,12, 0)</f>
        <v>SANTA CLARA</v>
      </c>
      <c r="T1830">
        <f>VLOOKUP($A1830, [1]FA21_Ridership!$1:$1048576,13, 0)</f>
        <v>9</v>
      </c>
      <c r="U1830">
        <f t="shared" si="141"/>
        <v>210</v>
      </c>
      <c r="V1830" s="67">
        <f t="shared" si="145"/>
        <v>0.434</v>
      </c>
      <c r="W1830">
        <v>0.93840699999999999</v>
      </c>
      <c r="X1830" s="67">
        <f t="shared" si="142"/>
        <v>0.85799999999999998</v>
      </c>
      <c r="Y1830">
        <v>0.149865</v>
      </c>
      <c r="Z1830" s="67">
        <f t="shared" si="143"/>
        <v>0.35499999999999998</v>
      </c>
      <c r="AA1830">
        <f>VLOOKUP($C1830,[1]Disability!$1:$1048576,5,FALSE)</f>
        <v>0</v>
      </c>
      <c r="AB1830" s="67">
        <f t="shared" si="144"/>
        <v>0</v>
      </c>
      <c r="AC1830" t="e">
        <f>VLOOKUP($A1830,#REF!,9,FALSE)</f>
        <v>#REF!</v>
      </c>
    </row>
    <row r="1831" spans="1:29">
      <c r="A1831">
        <v>55725</v>
      </c>
      <c r="B1831">
        <v>1830</v>
      </c>
      <c r="C1831">
        <v>1300510</v>
      </c>
      <c r="D1831" t="s">
        <v>4235</v>
      </c>
      <c r="E1831" t="s">
        <v>4236</v>
      </c>
      <c r="G1831" t="e">
        <f>VLOOKUP($H1831,[1]BRT!$1:$1048576,1,0)</f>
        <v>#N/A</v>
      </c>
      <c r="H1831" t="s">
        <v>5625</v>
      </c>
      <c r="I1831">
        <v>37.942901999999997</v>
      </c>
      <c r="J1831">
        <v>-122.36254599999999</v>
      </c>
      <c r="K1831">
        <v>1201</v>
      </c>
      <c r="L1831">
        <v>30</v>
      </c>
      <c r="M1831">
        <v>2</v>
      </c>
      <c r="N1831">
        <v>4</v>
      </c>
      <c r="O1831">
        <v>3</v>
      </c>
      <c r="P1831">
        <v>7</v>
      </c>
      <c r="Q1831" t="e">
        <f>VLOOKUP($A1831,'[1]SheltersALL_2.17.22'!$1:$1048576,6,0)</f>
        <v>#N/A</v>
      </c>
      <c r="R1831" t="str">
        <f>VLOOKUP($A1831, [1]FA21_Ridership!$1:$1048576,11, 0)</f>
        <v>RICHMOND</v>
      </c>
      <c r="S1831" t="str">
        <f>VLOOKUP($A1831, [1]FA21_Ridership!$1:$1048576,12, 0)</f>
        <v>CONTRA COSTA</v>
      </c>
      <c r="T1831">
        <f>VLOOKUP($A1831, [1]FA21_Ridership!$1:$1048576,13, 0)</f>
        <v>1</v>
      </c>
      <c r="U1831">
        <f t="shared" si="141"/>
        <v>210</v>
      </c>
      <c r="V1831" s="67">
        <f t="shared" si="145"/>
        <v>0.434</v>
      </c>
      <c r="W1831">
        <v>0.98912999999999995</v>
      </c>
      <c r="X1831" s="67">
        <f t="shared" si="142"/>
        <v>0.98299999999999998</v>
      </c>
      <c r="Y1831">
        <v>0.63897499999999996</v>
      </c>
      <c r="Z1831" s="67">
        <f t="shared" si="143"/>
        <v>0.95699999999999996</v>
      </c>
      <c r="AA1831">
        <f>VLOOKUP($C1831,[1]Disability!$1:$1048576,5,FALSE)</f>
        <v>0</v>
      </c>
      <c r="AB1831" s="67">
        <f t="shared" si="144"/>
        <v>0</v>
      </c>
      <c r="AC1831" t="e">
        <f>VLOOKUP($A1831,#REF!,9,FALSE)</f>
        <v>#REF!</v>
      </c>
    </row>
    <row r="1832" spans="1:29">
      <c r="A1832">
        <v>51165</v>
      </c>
      <c r="B1832">
        <v>1831</v>
      </c>
      <c r="C1832">
        <v>1501640</v>
      </c>
      <c r="D1832" t="s">
        <v>4235</v>
      </c>
      <c r="E1832" t="s">
        <v>4236</v>
      </c>
      <c r="G1832" t="e">
        <f>VLOOKUP($H1832,[1]BRT!$1:$1048576,1,0)</f>
        <v>#N/A</v>
      </c>
      <c r="H1832" t="s">
        <v>5626</v>
      </c>
      <c r="I1832">
        <v>37.725256000000002</v>
      </c>
      <c r="J1832">
        <v>-122.15477300000001</v>
      </c>
      <c r="K1832">
        <v>990</v>
      </c>
      <c r="L1832">
        <v>30</v>
      </c>
      <c r="M1832">
        <v>2</v>
      </c>
      <c r="N1832">
        <v>4</v>
      </c>
      <c r="O1832">
        <v>3</v>
      </c>
      <c r="P1832">
        <v>7</v>
      </c>
      <c r="Q1832" t="str">
        <f>VLOOKUP($A1832,'[1]SheltersALL_2.17.22'!$1:$1048576,6,0)</f>
        <v>San Leandro</v>
      </c>
      <c r="R1832" t="str">
        <f>VLOOKUP($A1832, [1]FA21_Ridership!$1:$1048576,11, 0)</f>
        <v>SAN LEANDRO</v>
      </c>
      <c r="S1832" t="str">
        <f>VLOOKUP($A1832, [1]FA21_Ridership!$1:$1048576,12, 0)</f>
        <v>ALAMEDA</v>
      </c>
      <c r="T1832">
        <f>VLOOKUP($A1832, [1]FA21_Ridership!$1:$1048576,13, 0)</f>
        <v>3</v>
      </c>
      <c r="U1832">
        <f t="shared" si="141"/>
        <v>210</v>
      </c>
      <c r="V1832" s="67">
        <f t="shared" si="145"/>
        <v>0.434</v>
      </c>
      <c r="W1832">
        <v>0.75593500000000002</v>
      </c>
      <c r="X1832" s="67">
        <f t="shared" si="142"/>
        <v>0.48899999999999999</v>
      </c>
      <c r="Y1832">
        <v>0.24407799999999999</v>
      </c>
      <c r="Z1832" s="67">
        <f t="shared" si="143"/>
        <v>0.56399999999999995</v>
      </c>
      <c r="AA1832">
        <f>VLOOKUP($C1832,[1]Disability!$1:$1048576,5,FALSE)</f>
        <v>1</v>
      </c>
      <c r="AB1832" s="67">
        <f t="shared" si="144"/>
        <v>0.72499999999999998</v>
      </c>
      <c r="AC1832" t="e">
        <f>VLOOKUP($A1832,#REF!,9,FALSE)</f>
        <v>#REF!</v>
      </c>
    </row>
    <row r="1833" spans="1:29">
      <c r="A1833">
        <v>56353</v>
      </c>
      <c r="B1833">
        <v>1832</v>
      </c>
      <c r="C1833">
        <v>803310</v>
      </c>
      <c r="D1833" t="s">
        <v>4235</v>
      </c>
      <c r="E1833" t="s">
        <v>4236</v>
      </c>
      <c r="G1833" t="e">
        <f>VLOOKUP($H1833,[1]BRT!$1:$1048576,1,0)</f>
        <v>#N/A</v>
      </c>
      <c r="H1833" t="s">
        <v>5627</v>
      </c>
      <c r="I1833">
        <v>37.625818000000002</v>
      </c>
      <c r="J1833">
        <v>-122.042323</v>
      </c>
      <c r="K1833">
        <v>1442</v>
      </c>
      <c r="L1833">
        <v>30</v>
      </c>
      <c r="M1833">
        <v>2</v>
      </c>
      <c r="N1833">
        <v>4</v>
      </c>
      <c r="O1833">
        <v>3</v>
      </c>
      <c r="P1833">
        <v>7</v>
      </c>
      <c r="Q1833" t="e">
        <f>VLOOKUP($A1833,'[1]SheltersALL_2.17.22'!$1:$1048576,6,0)</f>
        <v>#N/A</v>
      </c>
      <c r="R1833" t="str">
        <f>VLOOKUP($A1833, [1]FA21_Ridership!$1:$1048576,11, 0)</f>
        <v>HAYWARD</v>
      </c>
      <c r="S1833" t="str">
        <f>VLOOKUP($A1833, [1]FA21_Ridership!$1:$1048576,12, 0)</f>
        <v>ALAMEDA</v>
      </c>
      <c r="T1833">
        <f>VLOOKUP($A1833, [1]FA21_Ridership!$1:$1048576,13, 0)</f>
        <v>4</v>
      </c>
      <c r="U1833">
        <f t="shared" si="141"/>
        <v>210</v>
      </c>
      <c r="V1833" s="67">
        <f t="shared" si="145"/>
        <v>0.434</v>
      </c>
      <c r="W1833">
        <v>0.77063899999999996</v>
      </c>
      <c r="X1833" s="67">
        <f t="shared" si="142"/>
        <v>0.52500000000000002</v>
      </c>
      <c r="Y1833">
        <v>6.9481000000000001E-2</v>
      </c>
      <c r="Z1833" s="67">
        <f t="shared" si="143"/>
        <v>0.13</v>
      </c>
      <c r="AA1833">
        <f>VLOOKUP($C1833,[1]Disability!$1:$1048576,5,FALSE)</f>
        <v>0</v>
      </c>
      <c r="AB1833" s="67">
        <f t="shared" si="144"/>
        <v>0</v>
      </c>
      <c r="AC1833" t="e">
        <f>VLOOKUP($A1833,#REF!,9,FALSE)</f>
        <v>#REF!</v>
      </c>
    </row>
    <row r="1834" spans="1:29">
      <c r="A1834">
        <v>51810</v>
      </c>
      <c r="B1834">
        <v>1833</v>
      </c>
      <c r="C1834">
        <v>801520</v>
      </c>
      <c r="D1834" t="s">
        <v>4235</v>
      </c>
      <c r="E1834" t="s">
        <v>4236</v>
      </c>
      <c r="G1834" t="e">
        <f>VLOOKUP($H1834,[1]BRT!$1:$1048576,1,0)</f>
        <v>#N/A</v>
      </c>
      <c r="H1834" t="s">
        <v>5628</v>
      </c>
      <c r="I1834">
        <v>37.638297000000001</v>
      </c>
      <c r="J1834">
        <v>-122.124432</v>
      </c>
      <c r="K1834">
        <v>1085</v>
      </c>
      <c r="L1834">
        <v>35</v>
      </c>
      <c r="M1834">
        <v>1.7142857140000001</v>
      </c>
      <c r="N1834">
        <v>3</v>
      </c>
      <c r="O1834">
        <v>3</v>
      </c>
      <c r="P1834">
        <v>6</v>
      </c>
      <c r="Q1834" t="str">
        <f>VLOOKUP($A1834,'[1]SheltersALL_2.17.22'!$1:$1048576,6,0)</f>
        <v>Hayward</v>
      </c>
      <c r="R1834" t="str">
        <f>VLOOKUP($A1834, [1]FA21_Ridership!$1:$1048576,11, 0)</f>
        <v>HAYWARD</v>
      </c>
      <c r="S1834" t="str">
        <f>VLOOKUP($A1834, [1]FA21_Ridership!$1:$1048576,12, 0)</f>
        <v>ALAMEDA</v>
      </c>
      <c r="T1834">
        <f>VLOOKUP($A1834, [1]FA21_Ridership!$1:$1048576,13, 0)</f>
        <v>5</v>
      </c>
      <c r="U1834">
        <f t="shared" si="141"/>
        <v>210</v>
      </c>
      <c r="V1834" s="67">
        <f t="shared" si="145"/>
        <v>0.434</v>
      </c>
      <c r="W1834">
        <v>0.84332499999999999</v>
      </c>
      <c r="X1834" s="67">
        <f t="shared" si="142"/>
        <v>0.65</v>
      </c>
      <c r="Y1834">
        <v>4.8722000000000001E-2</v>
      </c>
      <c r="Z1834" s="67">
        <f t="shared" si="143"/>
        <v>6.7000000000000004E-2</v>
      </c>
      <c r="AA1834">
        <f>VLOOKUP($C1834,[1]Disability!$1:$1048576,5,FALSE)</f>
        <v>0</v>
      </c>
      <c r="AB1834" s="67">
        <f t="shared" si="144"/>
        <v>0</v>
      </c>
      <c r="AC1834" t="e">
        <f>VLOOKUP($A1834,#REF!,9,FALSE)</f>
        <v>#REF!</v>
      </c>
    </row>
    <row r="1835" spans="1:29">
      <c r="A1835">
        <v>59144</v>
      </c>
      <c r="B1835">
        <v>1834</v>
      </c>
      <c r="C1835">
        <v>800750</v>
      </c>
      <c r="D1835" t="s">
        <v>4235</v>
      </c>
      <c r="E1835" t="s">
        <v>4236</v>
      </c>
      <c r="G1835" t="e">
        <f>VLOOKUP($H1835,[1]BRT!$1:$1048576,1,0)</f>
        <v>#N/A</v>
      </c>
      <c r="H1835" t="s">
        <v>4397</v>
      </c>
      <c r="I1835">
        <v>37.639986</v>
      </c>
      <c r="J1835">
        <v>-122.13409299999999</v>
      </c>
      <c r="K1835">
        <v>1015</v>
      </c>
      <c r="L1835">
        <v>35</v>
      </c>
      <c r="M1835">
        <v>1.7142857140000001</v>
      </c>
      <c r="N1835">
        <v>3</v>
      </c>
      <c r="O1835">
        <v>3</v>
      </c>
      <c r="P1835">
        <v>6</v>
      </c>
      <c r="Q1835" t="e">
        <f>VLOOKUP($A1835,'[1]SheltersALL_2.17.22'!$1:$1048576,6,0)</f>
        <v>#N/A</v>
      </c>
      <c r="R1835" t="str">
        <f>VLOOKUP($A1835, [1]FA21_Ridership!$1:$1048576,11, 0)</f>
        <v>HAYWARD</v>
      </c>
      <c r="S1835" t="str">
        <f>VLOOKUP($A1835, [1]FA21_Ridership!$1:$1048576,12, 0)</f>
        <v>ALAMEDA</v>
      </c>
      <c r="T1835">
        <f>VLOOKUP($A1835, [1]FA21_Ridership!$1:$1048576,13, 0)</f>
        <v>5</v>
      </c>
      <c r="U1835">
        <f t="shared" si="141"/>
        <v>210</v>
      </c>
      <c r="V1835" s="67">
        <f t="shared" si="145"/>
        <v>0.434</v>
      </c>
      <c r="W1835">
        <v>0.84332499999999999</v>
      </c>
      <c r="X1835" s="67">
        <f t="shared" si="142"/>
        <v>0.65</v>
      </c>
      <c r="Y1835">
        <v>4.8722000000000001E-2</v>
      </c>
      <c r="Z1835" s="67">
        <f t="shared" si="143"/>
        <v>6.7000000000000004E-2</v>
      </c>
      <c r="AA1835">
        <f>VLOOKUP($C1835,[1]Disability!$1:$1048576,5,FALSE)</f>
        <v>0</v>
      </c>
      <c r="AB1835" s="67">
        <f t="shared" si="144"/>
        <v>0</v>
      </c>
      <c r="AC1835" t="e">
        <f>VLOOKUP($A1835,#REF!,9,FALSE)</f>
        <v>#REF!</v>
      </c>
    </row>
    <row r="1836" spans="1:29">
      <c r="A1836">
        <v>56609</v>
      </c>
      <c r="B1836">
        <v>1835</v>
      </c>
      <c r="C1836">
        <v>703740</v>
      </c>
      <c r="D1836" t="s">
        <v>4235</v>
      </c>
      <c r="E1836" t="s">
        <v>4236</v>
      </c>
      <c r="G1836" t="e">
        <f>VLOOKUP($H1836,[1]BRT!$1:$1048576,1,0)</f>
        <v>#N/A</v>
      </c>
      <c r="H1836" t="s">
        <v>5629</v>
      </c>
      <c r="I1836">
        <v>37.538581000000001</v>
      </c>
      <c r="J1836">
        <v>-121.996821</v>
      </c>
      <c r="K1836">
        <v>1059</v>
      </c>
      <c r="L1836">
        <v>21</v>
      </c>
      <c r="M1836">
        <v>2.8571428569999999</v>
      </c>
      <c r="N1836">
        <v>5</v>
      </c>
      <c r="O1836">
        <v>5</v>
      </c>
      <c r="P1836">
        <v>10</v>
      </c>
      <c r="Q1836" t="e">
        <f>VLOOKUP($A1836,'[1]SheltersALL_2.17.22'!$1:$1048576,6,0)</f>
        <v>#N/A</v>
      </c>
      <c r="R1836" t="str">
        <f>VLOOKUP($A1836, [1]FA21_Ridership!$1:$1048576,11, 0)</f>
        <v>FREMONT</v>
      </c>
      <c r="S1836" t="str">
        <f>VLOOKUP($A1836, [1]FA21_Ridership!$1:$1048576,12, 0)</f>
        <v>ALAMEDA</v>
      </c>
      <c r="T1836">
        <f>VLOOKUP($A1836, [1]FA21_Ridership!$1:$1048576,13, 0)</f>
        <v>5</v>
      </c>
      <c r="U1836">
        <f t="shared" si="141"/>
        <v>210</v>
      </c>
      <c r="V1836" s="67">
        <f t="shared" si="145"/>
        <v>0.434</v>
      </c>
      <c r="W1836">
        <v>0.63775000000000004</v>
      </c>
      <c r="X1836" s="67">
        <f t="shared" si="142"/>
        <v>0.33200000000000002</v>
      </c>
      <c r="Y1836">
        <v>0.11608400000000001</v>
      </c>
      <c r="Z1836" s="67">
        <f t="shared" si="143"/>
        <v>0.28899999999999998</v>
      </c>
      <c r="AA1836">
        <f>VLOOKUP($C1836,[1]Disability!$1:$1048576,5,FALSE)</f>
        <v>0</v>
      </c>
      <c r="AB1836" s="67">
        <f t="shared" si="144"/>
        <v>0</v>
      </c>
      <c r="AC1836" t="e">
        <f>VLOOKUP($A1836,#REF!,9,FALSE)</f>
        <v>#REF!</v>
      </c>
    </row>
    <row r="1837" spans="1:29">
      <c r="A1837">
        <v>56376</v>
      </c>
      <c r="B1837">
        <v>1836</v>
      </c>
      <c r="C1837">
        <v>900020</v>
      </c>
      <c r="D1837" t="s">
        <v>4235</v>
      </c>
      <c r="E1837" t="s">
        <v>4236</v>
      </c>
      <c r="G1837" t="e">
        <f>VLOOKUP($H1837,[1]BRT!$1:$1048576,1,0)</f>
        <v>#N/A</v>
      </c>
      <c r="H1837" t="s">
        <v>4925</v>
      </c>
      <c r="I1837">
        <v>37.528067999999998</v>
      </c>
      <c r="J1837">
        <v>-122.03688200000001</v>
      </c>
      <c r="K1837">
        <v>1059</v>
      </c>
      <c r="L1837">
        <v>21</v>
      </c>
      <c r="M1837">
        <v>2.8571428569999999</v>
      </c>
      <c r="N1837">
        <v>5</v>
      </c>
      <c r="O1837">
        <v>5</v>
      </c>
      <c r="P1837">
        <v>10</v>
      </c>
      <c r="Q1837" t="e">
        <f>VLOOKUP($A1837,'[1]SheltersALL_2.17.22'!$1:$1048576,6,0)</f>
        <v>#N/A</v>
      </c>
      <c r="R1837" t="str">
        <f>VLOOKUP($A1837, [1]FA21_Ridership!$1:$1048576,11, 0)</f>
        <v>NEWARK</v>
      </c>
      <c r="S1837" t="str">
        <f>VLOOKUP($A1837, [1]FA21_Ridership!$1:$1048576,12, 0)</f>
        <v>ALAMEDA</v>
      </c>
      <c r="T1837">
        <f>VLOOKUP($A1837, [1]FA21_Ridership!$1:$1048576,13, 0)</f>
        <v>5</v>
      </c>
      <c r="U1837">
        <f t="shared" si="141"/>
        <v>210</v>
      </c>
      <c r="V1837" s="67">
        <f t="shared" si="145"/>
        <v>0.434</v>
      </c>
      <c r="W1837">
        <v>0.87969200000000003</v>
      </c>
      <c r="X1837" s="67">
        <f t="shared" si="142"/>
        <v>0.73099999999999998</v>
      </c>
      <c r="Y1837">
        <v>0.18323200000000001</v>
      </c>
      <c r="Z1837" s="67">
        <f t="shared" si="143"/>
        <v>0.44400000000000001</v>
      </c>
      <c r="AA1837">
        <f>VLOOKUP($C1837,[1]Disability!$1:$1048576,5,FALSE)</f>
        <v>0</v>
      </c>
      <c r="AB1837" s="67">
        <f t="shared" si="144"/>
        <v>0</v>
      </c>
      <c r="AC1837" t="e">
        <f>VLOOKUP($A1837,#REF!,9,FALSE)</f>
        <v>#REF!</v>
      </c>
    </row>
    <row r="1838" spans="1:29">
      <c r="A1838">
        <v>53458</v>
      </c>
      <c r="B1838">
        <v>1837</v>
      </c>
      <c r="C1838">
        <v>305350</v>
      </c>
      <c r="D1838" t="s">
        <v>4235</v>
      </c>
      <c r="E1838" t="s">
        <v>4236</v>
      </c>
      <c r="G1838" t="e">
        <f>VLOOKUP($H1838,[1]BRT!$1:$1048576,1,0)</f>
        <v>#N/A</v>
      </c>
      <c r="H1838" t="s">
        <v>4520</v>
      </c>
      <c r="I1838">
        <v>37.882796999999997</v>
      </c>
      <c r="J1838">
        <v>-122.26612799999999</v>
      </c>
      <c r="K1838">
        <v>631</v>
      </c>
      <c r="L1838">
        <v>30</v>
      </c>
      <c r="M1838">
        <v>2</v>
      </c>
      <c r="N1838">
        <v>3</v>
      </c>
      <c r="O1838">
        <v>4</v>
      </c>
      <c r="P1838">
        <v>7</v>
      </c>
      <c r="Q1838" t="e">
        <f>VLOOKUP($A1838,'[1]SheltersALL_2.17.22'!$1:$1048576,6,0)</f>
        <v>#N/A</v>
      </c>
      <c r="R1838" t="str">
        <f>VLOOKUP($A1838, [1]FA21_Ridership!$1:$1048576,11, 0)</f>
        <v>BERKELEY</v>
      </c>
      <c r="S1838" t="str">
        <f>VLOOKUP($A1838, [1]FA21_Ridership!$1:$1048576,12, 0)</f>
        <v>ALAMEDA</v>
      </c>
      <c r="T1838">
        <f>VLOOKUP($A1838, [1]FA21_Ridership!$1:$1048576,13, 0)</f>
        <v>1</v>
      </c>
      <c r="U1838">
        <f t="shared" si="141"/>
        <v>210</v>
      </c>
      <c r="V1838" s="67">
        <f t="shared" si="145"/>
        <v>0.434</v>
      </c>
      <c r="W1838">
        <v>0.26758399999999999</v>
      </c>
      <c r="X1838" s="67">
        <f t="shared" si="142"/>
        <v>4.9000000000000002E-2</v>
      </c>
      <c r="Y1838">
        <v>4.5872000000000003E-2</v>
      </c>
      <c r="Z1838" s="67">
        <f t="shared" si="143"/>
        <v>5.8999999999999997E-2</v>
      </c>
      <c r="AA1838">
        <f>VLOOKUP($C1838,[1]Disability!$1:$1048576,5,FALSE)</f>
        <v>1</v>
      </c>
      <c r="AB1838" s="67">
        <f t="shared" si="144"/>
        <v>0.72499999999999998</v>
      </c>
      <c r="AC1838" t="e">
        <f>VLOOKUP($A1838,#REF!,9,FALSE)</f>
        <v>#REF!</v>
      </c>
    </row>
    <row r="1839" spans="1:29">
      <c r="A1839">
        <v>56224</v>
      </c>
      <c r="B1839">
        <v>1838</v>
      </c>
      <c r="C1839">
        <v>1300280</v>
      </c>
      <c r="D1839" t="s">
        <v>4235</v>
      </c>
      <c r="E1839" t="s">
        <v>4236</v>
      </c>
      <c r="G1839" t="e">
        <f>VLOOKUP($H1839,[1]BRT!$1:$1048576,1,0)</f>
        <v>#N/A</v>
      </c>
      <c r="H1839" t="s">
        <v>5630</v>
      </c>
      <c r="I1839">
        <v>37.946550999999999</v>
      </c>
      <c r="J1839">
        <v>-122.347364</v>
      </c>
      <c r="K1839">
        <v>752</v>
      </c>
      <c r="L1839">
        <v>30</v>
      </c>
      <c r="M1839">
        <v>2</v>
      </c>
      <c r="N1839">
        <v>3</v>
      </c>
      <c r="O1839">
        <v>4</v>
      </c>
      <c r="P1839">
        <v>7</v>
      </c>
      <c r="Q1839" t="e">
        <f>VLOOKUP($A1839,'[1]SheltersALL_2.17.22'!$1:$1048576,6,0)</f>
        <v>#N/A</v>
      </c>
      <c r="R1839" t="str">
        <f>VLOOKUP($A1839, [1]FA21_Ridership!$1:$1048576,11, 0)</f>
        <v>RICHMOND</v>
      </c>
      <c r="S1839" t="str">
        <f>VLOOKUP($A1839, [1]FA21_Ridership!$1:$1048576,12, 0)</f>
        <v>CONTRA COSTA</v>
      </c>
      <c r="T1839">
        <f>VLOOKUP($A1839, [1]FA21_Ridership!$1:$1048576,13, 0)</f>
        <v>1</v>
      </c>
      <c r="U1839">
        <f t="shared" si="141"/>
        <v>210</v>
      </c>
      <c r="V1839" s="67">
        <f t="shared" si="145"/>
        <v>0.434</v>
      </c>
      <c r="W1839">
        <v>0.923454</v>
      </c>
      <c r="X1839" s="67">
        <f t="shared" si="142"/>
        <v>0.81899999999999995</v>
      </c>
      <c r="Y1839">
        <v>0.360157</v>
      </c>
      <c r="Z1839" s="67">
        <f t="shared" si="143"/>
        <v>0.71199999999999997</v>
      </c>
      <c r="AA1839">
        <f>VLOOKUP($C1839,[1]Disability!$1:$1048576,5,FALSE)</f>
        <v>0</v>
      </c>
      <c r="AB1839" s="67">
        <f t="shared" si="144"/>
        <v>0</v>
      </c>
      <c r="AC1839" t="e">
        <f>VLOOKUP($A1839,#REF!,9,FALSE)</f>
        <v>#REF!</v>
      </c>
    </row>
    <row r="1840" spans="1:29">
      <c r="A1840">
        <v>51531</v>
      </c>
      <c r="B1840">
        <v>1839</v>
      </c>
      <c r="C1840">
        <v>102560</v>
      </c>
      <c r="D1840" t="s">
        <v>4235</v>
      </c>
      <c r="E1840" t="s">
        <v>4236</v>
      </c>
      <c r="G1840" t="e">
        <f>VLOOKUP($H1840,[1]BRT!$1:$1048576,1,0)</f>
        <v>#N/A</v>
      </c>
      <c r="H1840" t="s">
        <v>5631</v>
      </c>
      <c r="I1840">
        <v>37.766070999999997</v>
      </c>
      <c r="J1840">
        <v>-122.27110399999999</v>
      </c>
      <c r="K1840">
        <v>1030</v>
      </c>
      <c r="L1840">
        <v>30</v>
      </c>
      <c r="M1840">
        <v>2</v>
      </c>
      <c r="N1840">
        <v>3</v>
      </c>
      <c r="O1840">
        <v>4</v>
      </c>
      <c r="P1840">
        <v>7</v>
      </c>
      <c r="Q1840" t="e">
        <f>VLOOKUP($A1840,'[1]SheltersALL_2.17.22'!$1:$1048576,6,0)</f>
        <v>#N/A</v>
      </c>
      <c r="R1840" t="str">
        <f>VLOOKUP($A1840, [1]FA21_Ridership!$1:$1048576,11, 0)</f>
        <v>ALAMEDA</v>
      </c>
      <c r="S1840" t="str">
        <f>VLOOKUP($A1840, [1]FA21_Ridership!$1:$1048576,12, 0)</f>
        <v>ALAMEDA</v>
      </c>
      <c r="T1840">
        <f>VLOOKUP($A1840, [1]FA21_Ridership!$1:$1048576,13, 0)</f>
        <v>3</v>
      </c>
      <c r="U1840">
        <f t="shared" si="141"/>
        <v>210</v>
      </c>
      <c r="V1840" s="67">
        <f t="shared" si="145"/>
        <v>0.434</v>
      </c>
      <c r="W1840">
        <v>0.61352300000000004</v>
      </c>
      <c r="X1840" s="67">
        <f t="shared" si="142"/>
        <v>0.29799999999999999</v>
      </c>
      <c r="Y1840">
        <v>0.116871</v>
      </c>
      <c r="Z1840" s="67">
        <f t="shared" si="143"/>
        <v>0.29299999999999998</v>
      </c>
      <c r="AA1840">
        <f>VLOOKUP($C1840,[1]Disability!$1:$1048576,5,FALSE)</f>
        <v>0</v>
      </c>
      <c r="AB1840" s="67">
        <f t="shared" si="144"/>
        <v>0</v>
      </c>
      <c r="AC1840" t="e">
        <f>VLOOKUP($A1840,#REF!,9,FALSE)</f>
        <v>#REF!</v>
      </c>
    </row>
    <row r="1841" spans="1:29">
      <c r="A1841">
        <v>54858</v>
      </c>
      <c r="B1841">
        <v>1840</v>
      </c>
      <c r="C1841">
        <v>1018810</v>
      </c>
      <c r="D1841" t="s">
        <v>4235</v>
      </c>
      <c r="E1841" t="s">
        <v>4236</v>
      </c>
      <c r="G1841" t="e">
        <f>VLOOKUP($H1841,[1]BRT!$1:$1048576,1,0)</f>
        <v>#N/A</v>
      </c>
      <c r="H1841" t="s">
        <v>5117</v>
      </c>
      <c r="I1841">
        <v>37.768124</v>
      </c>
      <c r="J1841">
        <v>-122.195162</v>
      </c>
      <c r="K1841">
        <v>990</v>
      </c>
      <c r="L1841">
        <v>30</v>
      </c>
      <c r="M1841">
        <v>2</v>
      </c>
      <c r="N1841">
        <v>3</v>
      </c>
      <c r="O1841">
        <v>4</v>
      </c>
      <c r="P1841">
        <v>7</v>
      </c>
      <c r="Q1841" t="e">
        <f>VLOOKUP($A1841,'[1]SheltersALL_2.17.22'!$1:$1048576,6,0)</f>
        <v>#N/A</v>
      </c>
      <c r="R1841" t="str">
        <f>VLOOKUP($A1841, [1]FA21_Ridership!$1:$1048576,11, 0)</f>
        <v>OAKLAND</v>
      </c>
      <c r="S1841" t="str">
        <f>VLOOKUP($A1841, [1]FA21_Ridership!$1:$1048576,12, 0)</f>
        <v>ALAMEDA</v>
      </c>
      <c r="T1841">
        <f>VLOOKUP($A1841, [1]FA21_Ridership!$1:$1048576,13, 0)</f>
        <v>3</v>
      </c>
      <c r="U1841">
        <f t="shared" si="141"/>
        <v>210</v>
      </c>
      <c r="V1841" s="67">
        <f t="shared" si="145"/>
        <v>0.434</v>
      </c>
      <c r="W1841">
        <v>0.72271099999999999</v>
      </c>
      <c r="X1841" s="67">
        <f t="shared" si="142"/>
        <v>0.439</v>
      </c>
      <c r="Y1841">
        <v>0.51672499999999999</v>
      </c>
      <c r="Z1841" s="67">
        <f t="shared" si="143"/>
        <v>0.872</v>
      </c>
      <c r="AA1841">
        <f>VLOOKUP($C1841,[1]Disability!$1:$1048576,5,FALSE)</f>
        <v>1</v>
      </c>
      <c r="AB1841" s="67">
        <f t="shared" si="144"/>
        <v>0.72499999999999998</v>
      </c>
      <c r="AC1841" t="e">
        <f>VLOOKUP($A1841,#REF!,9,FALSE)</f>
        <v>#REF!</v>
      </c>
    </row>
    <row r="1842" spans="1:29">
      <c r="A1842">
        <v>54151</v>
      </c>
      <c r="B1842">
        <v>1841</v>
      </c>
      <c r="C1842">
        <v>1303640</v>
      </c>
      <c r="D1842" t="s">
        <v>4235</v>
      </c>
      <c r="E1842" t="s">
        <v>4236</v>
      </c>
      <c r="G1842" t="e">
        <f>VLOOKUP($H1842,[1]BRT!$1:$1048576,1,0)</f>
        <v>#N/A</v>
      </c>
      <c r="H1842" t="s">
        <v>5632</v>
      </c>
      <c r="I1842">
        <v>37.914482</v>
      </c>
      <c r="J1842">
        <v>-122.31095000000001</v>
      </c>
      <c r="K1842">
        <v>1443</v>
      </c>
      <c r="L1842">
        <v>30</v>
      </c>
      <c r="M1842">
        <v>2</v>
      </c>
      <c r="N1842">
        <v>3</v>
      </c>
      <c r="O1842">
        <v>4</v>
      </c>
      <c r="P1842">
        <v>7</v>
      </c>
      <c r="Q1842" t="e">
        <f>VLOOKUP($A1842,'[1]SheltersALL_2.17.22'!$1:$1048576,6,0)</f>
        <v>#N/A</v>
      </c>
      <c r="R1842" t="str">
        <f>VLOOKUP($A1842, [1]FA21_Ridership!$1:$1048576,11, 0)</f>
        <v>RICHMOND</v>
      </c>
      <c r="S1842" t="str">
        <f>VLOOKUP($A1842, [1]FA21_Ridership!$1:$1048576,12, 0)</f>
        <v>CONTRA COSTA</v>
      </c>
      <c r="T1842">
        <f>VLOOKUP($A1842, [1]FA21_Ridership!$1:$1048576,13, 0)</f>
        <v>1</v>
      </c>
      <c r="U1842">
        <f t="shared" si="141"/>
        <v>210</v>
      </c>
      <c r="V1842" s="67">
        <f t="shared" si="145"/>
        <v>0.434</v>
      </c>
      <c r="W1842">
        <v>0.53929199999999999</v>
      </c>
      <c r="X1842" s="67">
        <f t="shared" si="142"/>
        <v>0.24</v>
      </c>
      <c r="Y1842">
        <v>0.30053999999999997</v>
      </c>
      <c r="Z1842" s="67">
        <f t="shared" si="143"/>
        <v>0.63900000000000001</v>
      </c>
      <c r="AA1842">
        <f>VLOOKUP($C1842,[1]Disability!$1:$1048576,5,FALSE)</f>
        <v>2</v>
      </c>
      <c r="AB1842" s="67">
        <f t="shared" si="144"/>
        <v>0.91600000000000004</v>
      </c>
      <c r="AC1842" t="e">
        <f>VLOOKUP($A1842,#REF!,9,FALSE)</f>
        <v>#REF!</v>
      </c>
    </row>
    <row r="1843" spans="1:29">
      <c r="A1843">
        <v>55181</v>
      </c>
      <c r="B1843">
        <v>1842</v>
      </c>
      <c r="C1843">
        <v>1018870</v>
      </c>
      <c r="D1843" t="s">
        <v>4235</v>
      </c>
      <c r="E1843" t="s">
        <v>4236</v>
      </c>
      <c r="G1843" t="e">
        <f>VLOOKUP($H1843,[1]BRT!$1:$1048576,1,0)</f>
        <v>#N/A</v>
      </c>
      <c r="H1843" t="s">
        <v>5487</v>
      </c>
      <c r="I1843">
        <v>37.776741999999999</v>
      </c>
      <c r="J1843">
        <v>-122.183888</v>
      </c>
      <c r="K1843">
        <v>960</v>
      </c>
      <c r="L1843">
        <v>30</v>
      </c>
      <c r="M1843">
        <v>2</v>
      </c>
      <c r="N1843">
        <v>3</v>
      </c>
      <c r="O1843">
        <v>4</v>
      </c>
      <c r="P1843">
        <v>7</v>
      </c>
      <c r="Q1843" t="e">
        <f>VLOOKUP($A1843,'[1]SheltersALL_2.17.22'!$1:$1048576,6,0)</f>
        <v>#N/A</v>
      </c>
      <c r="R1843" t="str">
        <f>VLOOKUP($A1843, [1]FA21_Ridership!$1:$1048576,11, 0)</f>
        <v>OAKLAND</v>
      </c>
      <c r="S1843" t="str">
        <f>VLOOKUP($A1843, [1]FA21_Ridership!$1:$1048576,12, 0)</f>
        <v>ALAMEDA</v>
      </c>
      <c r="T1843">
        <f>VLOOKUP($A1843, [1]FA21_Ridership!$1:$1048576,13, 0)</f>
        <v>3</v>
      </c>
      <c r="U1843">
        <f t="shared" si="141"/>
        <v>210</v>
      </c>
      <c r="V1843" s="67">
        <f t="shared" si="145"/>
        <v>0.434</v>
      </c>
      <c r="W1843">
        <v>0.67889900000000003</v>
      </c>
      <c r="X1843" s="67">
        <f t="shared" si="142"/>
        <v>0.374</v>
      </c>
      <c r="Y1843">
        <v>0.97560999999999998</v>
      </c>
      <c r="Z1843" s="67">
        <f t="shared" si="143"/>
        <v>0.999</v>
      </c>
      <c r="AA1843">
        <f>VLOOKUP($C1843,[1]Disability!$1:$1048576,5,FALSE)</f>
        <v>0</v>
      </c>
      <c r="AB1843" s="67">
        <f t="shared" si="144"/>
        <v>0</v>
      </c>
      <c r="AC1843" t="e">
        <f>VLOOKUP($A1843,#REF!,9,FALSE)</f>
        <v>#REF!</v>
      </c>
    </row>
    <row r="1844" spans="1:29">
      <c r="A1844">
        <v>50909</v>
      </c>
      <c r="B1844">
        <v>1843</v>
      </c>
      <c r="C1844">
        <v>1003270</v>
      </c>
      <c r="D1844" t="s">
        <v>4235</v>
      </c>
      <c r="E1844" t="s">
        <v>4236</v>
      </c>
      <c r="G1844" t="e">
        <f>VLOOKUP($H1844,[1]BRT!$1:$1048576,1,0)</f>
        <v>#N/A</v>
      </c>
      <c r="H1844" t="s">
        <v>5633</v>
      </c>
      <c r="I1844">
        <v>37.761620999999998</v>
      </c>
      <c r="J1844">
        <v>-122.183768</v>
      </c>
      <c r="K1844">
        <v>1375</v>
      </c>
      <c r="L1844">
        <v>30</v>
      </c>
      <c r="M1844">
        <v>2</v>
      </c>
      <c r="N1844">
        <v>3</v>
      </c>
      <c r="O1844">
        <v>4</v>
      </c>
      <c r="P1844">
        <v>7</v>
      </c>
      <c r="Q1844" t="e">
        <f>VLOOKUP($A1844,'[1]SheltersALL_2.17.22'!$1:$1048576,6,0)</f>
        <v>#N/A</v>
      </c>
      <c r="R1844" t="str">
        <f>VLOOKUP($A1844, [1]FA21_Ridership!$1:$1048576,11, 0)</f>
        <v>OAKLAND</v>
      </c>
      <c r="S1844" t="str">
        <f>VLOOKUP($A1844, [1]FA21_Ridership!$1:$1048576,12, 0)</f>
        <v>ALAMEDA</v>
      </c>
      <c r="T1844">
        <f>VLOOKUP($A1844, [1]FA21_Ridership!$1:$1048576,13, 0)</f>
        <v>3</v>
      </c>
      <c r="U1844">
        <f t="shared" si="141"/>
        <v>210</v>
      </c>
      <c r="V1844" s="67">
        <f t="shared" si="145"/>
        <v>0.434</v>
      </c>
      <c r="W1844">
        <v>0.98481600000000002</v>
      </c>
      <c r="X1844" s="67">
        <f t="shared" si="142"/>
        <v>0.97799999999999998</v>
      </c>
      <c r="Y1844">
        <v>0.44199699999999997</v>
      </c>
      <c r="Z1844" s="67">
        <f t="shared" si="143"/>
        <v>0.81200000000000006</v>
      </c>
      <c r="AA1844">
        <f>VLOOKUP($C1844,[1]Disability!$1:$1048576,5,FALSE)</f>
        <v>0</v>
      </c>
      <c r="AB1844" s="67">
        <f t="shared" si="144"/>
        <v>0</v>
      </c>
      <c r="AC1844" t="e">
        <f>VLOOKUP($A1844,#REF!,9,FALSE)</f>
        <v>#REF!</v>
      </c>
    </row>
    <row r="1845" spans="1:29">
      <c r="A1845">
        <v>54776</v>
      </c>
      <c r="B1845">
        <v>1844</v>
      </c>
      <c r="C1845">
        <v>9802440</v>
      </c>
      <c r="D1845" t="s">
        <v>4235</v>
      </c>
      <c r="E1845" t="s">
        <v>4236</v>
      </c>
      <c r="G1845" t="e">
        <f>VLOOKUP($H1845,[1]BRT!$1:$1048576,1,0)</f>
        <v>#N/A</v>
      </c>
      <c r="H1845" t="s">
        <v>5126</v>
      </c>
      <c r="I1845">
        <v>37.452227999999998</v>
      </c>
      <c r="J1845">
        <v>-121.910203</v>
      </c>
      <c r="K1845">
        <v>867</v>
      </c>
      <c r="L1845">
        <v>30</v>
      </c>
      <c r="M1845">
        <v>2</v>
      </c>
      <c r="N1845">
        <v>3</v>
      </c>
      <c r="O1845">
        <v>4</v>
      </c>
      <c r="P1845">
        <v>7</v>
      </c>
      <c r="Q1845" t="e">
        <f>VLOOKUP($A1845,'[1]SheltersALL_2.17.22'!$1:$1048576,6,0)</f>
        <v>#N/A</v>
      </c>
      <c r="R1845" t="str">
        <f>VLOOKUP($A1845, [1]FA21_Ridership!$1:$1048576,11, 0)</f>
        <v>MILPITAS</v>
      </c>
      <c r="S1845" t="str">
        <f>VLOOKUP($A1845, [1]FA21_Ridership!$1:$1048576,12, 0)</f>
        <v>SANTA CLARA</v>
      </c>
      <c r="T1845">
        <f>VLOOKUP($A1845, [1]FA21_Ridership!$1:$1048576,13, 0)</f>
        <v>9</v>
      </c>
      <c r="U1845">
        <f t="shared" si="141"/>
        <v>210</v>
      </c>
      <c r="V1845" s="67">
        <f t="shared" si="145"/>
        <v>0.434</v>
      </c>
      <c r="W1845">
        <v>0.88439299999999998</v>
      </c>
      <c r="X1845" s="67">
        <f t="shared" si="142"/>
        <v>0.74299999999999999</v>
      </c>
      <c r="Y1845">
        <v>4.4957999999999998E-2</v>
      </c>
      <c r="Z1845" s="67">
        <f t="shared" si="143"/>
        <v>5.8000000000000003E-2</v>
      </c>
      <c r="AA1845">
        <f>VLOOKUP($C1845,[1]Disability!$1:$1048576,5,FALSE)</f>
        <v>0</v>
      </c>
      <c r="AB1845" s="67">
        <f t="shared" si="144"/>
        <v>0</v>
      </c>
      <c r="AC1845" t="e">
        <f>VLOOKUP($A1845,#REF!,9,FALSE)</f>
        <v>#REF!</v>
      </c>
    </row>
    <row r="1846" spans="1:29">
      <c r="A1846">
        <v>59022</v>
      </c>
      <c r="B1846">
        <v>1845</v>
      </c>
      <c r="C1846">
        <v>1000140</v>
      </c>
      <c r="D1846" t="s">
        <v>4235</v>
      </c>
      <c r="E1846" t="s">
        <v>4236</v>
      </c>
      <c r="G1846" t="e">
        <f>VLOOKUP($H1846,[1]BRT!$1:$1048576,1,0)</f>
        <v>#N/A</v>
      </c>
      <c r="H1846" t="s">
        <v>5482</v>
      </c>
      <c r="I1846">
        <v>37.735644999999998</v>
      </c>
      <c r="J1846">
        <v>-122.174649</v>
      </c>
      <c r="K1846">
        <v>990</v>
      </c>
      <c r="L1846">
        <v>30</v>
      </c>
      <c r="M1846">
        <v>2</v>
      </c>
      <c r="N1846">
        <v>3</v>
      </c>
      <c r="O1846">
        <v>4</v>
      </c>
      <c r="P1846">
        <v>7</v>
      </c>
      <c r="Q1846" t="e">
        <f>VLOOKUP($A1846,'[1]SheltersALL_2.17.22'!$1:$1048576,6,0)</f>
        <v>#N/A</v>
      </c>
      <c r="R1846" t="str">
        <f>VLOOKUP($A1846, [1]FA21_Ridership!$1:$1048576,11, 0)</f>
        <v>OAKLAND</v>
      </c>
      <c r="S1846" t="str">
        <f>VLOOKUP($A1846, [1]FA21_Ridership!$1:$1048576,12, 0)</f>
        <v>ALAMEDA</v>
      </c>
      <c r="T1846">
        <f>VLOOKUP($A1846, [1]FA21_Ridership!$1:$1048576,13, 0)</f>
        <v>3</v>
      </c>
      <c r="U1846">
        <f t="shared" si="141"/>
        <v>210</v>
      </c>
      <c r="V1846" s="67">
        <f t="shared" si="145"/>
        <v>0.434</v>
      </c>
      <c r="W1846">
        <v>1</v>
      </c>
      <c r="X1846" s="67">
        <f t="shared" si="142"/>
        <v>0.98899999999999999</v>
      </c>
      <c r="Y1846">
        <v>0.52415999999999996</v>
      </c>
      <c r="Z1846" s="67">
        <f t="shared" si="143"/>
        <v>0.88100000000000001</v>
      </c>
      <c r="AA1846">
        <f>VLOOKUP($C1846,[1]Disability!$1:$1048576,5,FALSE)</f>
        <v>0</v>
      </c>
      <c r="AB1846" s="67">
        <f t="shared" si="144"/>
        <v>0</v>
      </c>
      <c r="AC1846" t="e">
        <f>VLOOKUP($A1846,#REF!,9,FALSE)</f>
        <v>#REF!</v>
      </c>
    </row>
    <row r="1847" spans="1:29">
      <c r="A1847">
        <v>55643</v>
      </c>
      <c r="B1847">
        <v>1846</v>
      </c>
      <c r="C1847">
        <v>1600540</v>
      </c>
      <c r="D1847" t="s">
        <v>4235</v>
      </c>
      <c r="E1847" t="s">
        <v>4236</v>
      </c>
      <c r="G1847" t="e">
        <f>VLOOKUP($H1847,[1]BRT!$1:$1048576,1,0)</f>
        <v>#N/A</v>
      </c>
      <c r="H1847" t="s">
        <v>5634</v>
      </c>
      <c r="I1847">
        <v>37.958390999999999</v>
      </c>
      <c r="J1847">
        <v>-122.354074</v>
      </c>
      <c r="K1847">
        <v>781</v>
      </c>
      <c r="L1847">
        <v>30</v>
      </c>
      <c r="M1847">
        <v>2</v>
      </c>
      <c r="N1847">
        <v>3</v>
      </c>
      <c r="O1847">
        <v>4</v>
      </c>
      <c r="P1847">
        <v>7</v>
      </c>
      <c r="Q1847" t="e">
        <f>VLOOKUP($A1847,'[1]SheltersALL_2.17.22'!$1:$1048576,6,0)</f>
        <v>#N/A</v>
      </c>
      <c r="R1847" t="str">
        <f>VLOOKUP($A1847, [1]FA21_Ridership!$1:$1048576,11, 0)</f>
        <v>SAN PABLO</v>
      </c>
      <c r="S1847" t="str">
        <f>VLOOKUP($A1847, [1]FA21_Ridership!$1:$1048576,12, 0)</f>
        <v>CONTRA COSTA</v>
      </c>
      <c r="T1847">
        <f>VLOOKUP($A1847, [1]FA21_Ridership!$1:$1048576,13, 0)</f>
        <v>1</v>
      </c>
      <c r="U1847">
        <f t="shared" si="141"/>
        <v>210</v>
      </c>
      <c r="V1847" s="67">
        <f t="shared" si="145"/>
        <v>0.434</v>
      </c>
      <c r="W1847">
        <v>0.95533400000000002</v>
      </c>
      <c r="X1847" s="67">
        <f t="shared" si="142"/>
        <v>0.91700000000000004</v>
      </c>
      <c r="Y1847">
        <v>0.34787200000000001</v>
      </c>
      <c r="Z1847" s="67">
        <f t="shared" si="143"/>
        <v>0.69199999999999995</v>
      </c>
      <c r="AA1847">
        <f>VLOOKUP($C1847,[1]Disability!$1:$1048576,5,FALSE)</f>
        <v>0</v>
      </c>
      <c r="AB1847" s="67">
        <f t="shared" si="144"/>
        <v>0</v>
      </c>
      <c r="AC1847" t="e">
        <f>VLOOKUP($A1847,#REF!,9,FALSE)</f>
        <v>#REF!</v>
      </c>
    </row>
    <row r="1848" spans="1:29">
      <c r="A1848">
        <v>50833</v>
      </c>
      <c r="B1848">
        <v>1847</v>
      </c>
      <c r="C1848">
        <v>1301180</v>
      </c>
      <c r="D1848" t="s">
        <v>4235</v>
      </c>
      <c r="E1848" t="s">
        <v>4236</v>
      </c>
      <c r="G1848" t="e">
        <f>VLOOKUP($H1848,[1]BRT!$1:$1048576,1,0)</f>
        <v>#N/A</v>
      </c>
      <c r="H1848" t="s">
        <v>5212</v>
      </c>
      <c r="I1848">
        <v>37.925294999999998</v>
      </c>
      <c r="J1848">
        <v>-122.35069</v>
      </c>
      <c r="K1848">
        <v>781</v>
      </c>
      <c r="L1848">
        <v>30</v>
      </c>
      <c r="M1848">
        <v>2</v>
      </c>
      <c r="N1848">
        <v>3</v>
      </c>
      <c r="O1848">
        <v>4</v>
      </c>
      <c r="P1848">
        <v>7</v>
      </c>
      <c r="Q1848" t="e">
        <f>VLOOKUP($A1848,'[1]SheltersALL_2.17.22'!$1:$1048576,6,0)</f>
        <v>#N/A</v>
      </c>
      <c r="R1848" t="str">
        <f>VLOOKUP($A1848, [1]FA21_Ridership!$1:$1048576,11, 0)</f>
        <v>RICHMOND</v>
      </c>
      <c r="S1848" t="str">
        <f>VLOOKUP($A1848, [1]FA21_Ridership!$1:$1048576,12, 0)</f>
        <v>CONTRA COSTA</v>
      </c>
      <c r="T1848">
        <f>VLOOKUP($A1848, [1]FA21_Ridership!$1:$1048576,13, 0)</f>
        <v>1</v>
      </c>
      <c r="U1848">
        <f t="shared" si="141"/>
        <v>210</v>
      </c>
      <c r="V1848" s="67">
        <f t="shared" si="145"/>
        <v>0.434</v>
      </c>
      <c r="W1848">
        <v>0.93478300000000003</v>
      </c>
      <c r="X1848" s="67">
        <f t="shared" si="142"/>
        <v>0.84399999999999997</v>
      </c>
      <c r="Y1848">
        <v>0.542624</v>
      </c>
      <c r="Z1848" s="67">
        <f t="shared" si="143"/>
        <v>0.89500000000000002</v>
      </c>
      <c r="AA1848">
        <f>VLOOKUP($C1848,[1]Disability!$1:$1048576,5,FALSE)</f>
        <v>0</v>
      </c>
      <c r="AB1848" s="67">
        <f t="shared" si="144"/>
        <v>0</v>
      </c>
      <c r="AC1848" t="e">
        <f>VLOOKUP($A1848,#REF!,9,FALSE)</f>
        <v>#REF!</v>
      </c>
    </row>
    <row r="1849" spans="1:29">
      <c r="A1849">
        <v>51450</v>
      </c>
      <c r="B1849">
        <v>1848</v>
      </c>
      <c r="C1849">
        <v>801510</v>
      </c>
      <c r="D1849" t="s">
        <v>4235</v>
      </c>
      <c r="E1849" t="s">
        <v>4236</v>
      </c>
      <c r="G1849" t="e">
        <f>VLOOKUP($H1849,[1]BRT!$1:$1048576,1,0)</f>
        <v>#N/A</v>
      </c>
      <c r="H1849" t="s">
        <v>5628</v>
      </c>
      <c r="I1849">
        <v>37.638449999999999</v>
      </c>
      <c r="J1849">
        <v>-122.125271</v>
      </c>
      <c r="K1849">
        <v>1015</v>
      </c>
      <c r="L1849">
        <v>35</v>
      </c>
      <c r="M1849">
        <v>1.7142857140000001</v>
      </c>
      <c r="N1849">
        <v>2</v>
      </c>
      <c r="O1849">
        <v>4</v>
      </c>
      <c r="P1849">
        <v>6</v>
      </c>
      <c r="Q1849" t="str">
        <f>VLOOKUP($A1849,'[1]SheltersALL_2.17.22'!$1:$1048576,6,0)</f>
        <v>Hayward</v>
      </c>
      <c r="R1849" t="str">
        <f>VLOOKUP($A1849, [1]FA21_Ridership!$1:$1048576,11, 0)</f>
        <v>HAYWARD</v>
      </c>
      <c r="S1849" t="str">
        <f>VLOOKUP($A1849, [1]FA21_Ridership!$1:$1048576,12, 0)</f>
        <v>ALAMEDA</v>
      </c>
      <c r="T1849">
        <f>VLOOKUP($A1849, [1]FA21_Ridership!$1:$1048576,13, 0)</f>
        <v>5</v>
      </c>
      <c r="U1849">
        <f t="shared" si="141"/>
        <v>210</v>
      </c>
      <c r="V1849" s="67">
        <f t="shared" si="145"/>
        <v>0.434</v>
      </c>
      <c r="W1849">
        <v>0.84332499999999999</v>
      </c>
      <c r="X1849" s="67">
        <f t="shared" si="142"/>
        <v>0.65</v>
      </c>
      <c r="Y1849">
        <v>4.8722000000000001E-2</v>
      </c>
      <c r="Z1849" s="67">
        <f t="shared" si="143"/>
        <v>6.7000000000000004E-2</v>
      </c>
      <c r="AA1849">
        <f>VLOOKUP($C1849,[1]Disability!$1:$1048576,5,FALSE)</f>
        <v>0</v>
      </c>
      <c r="AB1849" s="67">
        <f t="shared" si="144"/>
        <v>0</v>
      </c>
      <c r="AC1849" t="e">
        <f>VLOOKUP($A1849,#REF!,9,FALSE)</f>
        <v>#REF!</v>
      </c>
    </row>
    <row r="1850" spans="1:29">
      <c r="A1850">
        <v>55406</v>
      </c>
      <c r="B1850">
        <v>1849</v>
      </c>
      <c r="C1850">
        <v>1303440</v>
      </c>
      <c r="D1850" t="s">
        <v>4235</v>
      </c>
      <c r="E1850" t="s">
        <v>4236</v>
      </c>
      <c r="G1850" t="e">
        <f>VLOOKUP($H1850,[1]BRT!$1:$1048576,1,0)</f>
        <v>#N/A</v>
      </c>
      <c r="H1850" t="s">
        <v>5346</v>
      </c>
      <c r="I1850">
        <v>37.931438</v>
      </c>
      <c r="J1850">
        <v>-122.359936</v>
      </c>
      <c r="K1850">
        <v>781</v>
      </c>
      <c r="L1850">
        <v>30</v>
      </c>
      <c r="M1850">
        <v>2</v>
      </c>
      <c r="N1850">
        <v>2</v>
      </c>
      <c r="O1850">
        <v>5</v>
      </c>
      <c r="P1850">
        <v>7</v>
      </c>
      <c r="Q1850" t="e">
        <f>VLOOKUP($A1850,'[1]SheltersALL_2.17.22'!$1:$1048576,6,0)</f>
        <v>#N/A</v>
      </c>
      <c r="R1850" t="str">
        <f>VLOOKUP($A1850, [1]FA21_Ridership!$1:$1048576,11, 0)</f>
        <v>RICHMOND</v>
      </c>
      <c r="S1850" t="str">
        <f>VLOOKUP($A1850, [1]FA21_Ridership!$1:$1048576,12, 0)</f>
        <v>CONTRA COSTA</v>
      </c>
      <c r="T1850">
        <f>VLOOKUP($A1850, [1]FA21_Ridership!$1:$1048576,13, 0)</f>
        <v>1</v>
      </c>
      <c r="U1850">
        <f t="shared" si="141"/>
        <v>210</v>
      </c>
      <c r="V1850" s="67">
        <f t="shared" si="145"/>
        <v>0.434</v>
      </c>
      <c r="W1850">
        <v>0.97693099999999999</v>
      </c>
      <c r="X1850" s="67">
        <f t="shared" si="142"/>
        <v>0.96</v>
      </c>
      <c r="Y1850">
        <v>0.26611200000000002</v>
      </c>
      <c r="Z1850" s="67">
        <f t="shared" si="143"/>
        <v>0.59099999999999997</v>
      </c>
      <c r="AA1850">
        <f>VLOOKUP($C1850,[1]Disability!$1:$1048576,5,FALSE)</f>
        <v>2</v>
      </c>
      <c r="AB1850" s="67">
        <f t="shared" si="144"/>
        <v>0.91600000000000004</v>
      </c>
      <c r="AC1850" t="e">
        <f>VLOOKUP($A1850,#REF!,9,FALSE)</f>
        <v>#REF!</v>
      </c>
    </row>
    <row r="1851" spans="1:29">
      <c r="A1851">
        <v>54592</v>
      </c>
      <c r="B1851">
        <v>1850</v>
      </c>
      <c r="C1851">
        <v>9900250</v>
      </c>
      <c r="D1851" t="s">
        <v>4235</v>
      </c>
      <c r="E1851" t="s">
        <v>4236</v>
      </c>
      <c r="G1851" t="e">
        <f>VLOOKUP($H1851,[1]BRT!$1:$1048576,1,0)</f>
        <v>#N/A</v>
      </c>
      <c r="H1851" t="s">
        <v>5635</v>
      </c>
      <c r="I1851">
        <v>37.917088999999997</v>
      </c>
      <c r="J1851">
        <v>-122.284206</v>
      </c>
      <c r="K1851">
        <v>629</v>
      </c>
      <c r="L1851">
        <v>30</v>
      </c>
      <c r="M1851">
        <v>2</v>
      </c>
      <c r="N1851">
        <v>2</v>
      </c>
      <c r="O1851">
        <v>5</v>
      </c>
      <c r="P1851">
        <v>7</v>
      </c>
      <c r="Q1851" t="e">
        <f>VLOOKUP($A1851,'[1]SheltersALL_2.17.22'!$1:$1048576,6,0)</f>
        <v>#N/A</v>
      </c>
      <c r="R1851" t="str">
        <f>VLOOKUP($A1851, [1]FA21_Ridership!$1:$1048576,11, 0)</f>
        <v>COUNTY-CONTRA COSTA</v>
      </c>
      <c r="S1851" t="str">
        <f>VLOOKUP($A1851, [1]FA21_Ridership!$1:$1048576,12, 0)</f>
        <v>CONTRA COSTA</v>
      </c>
      <c r="T1851">
        <f>VLOOKUP($A1851, [1]FA21_Ridership!$1:$1048576,13, 0)</f>
        <v>1</v>
      </c>
      <c r="U1851">
        <f t="shared" si="141"/>
        <v>210</v>
      </c>
      <c r="V1851" s="67">
        <f t="shared" si="145"/>
        <v>0.434</v>
      </c>
      <c r="W1851">
        <v>0.222222</v>
      </c>
      <c r="X1851" s="67">
        <f t="shared" si="142"/>
        <v>2.3E-2</v>
      </c>
      <c r="Y1851">
        <v>7.6164999999999997E-2</v>
      </c>
      <c r="Z1851" s="67">
        <f t="shared" si="143"/>
        <v>0.151</v>
      </c>
      <c r="AA1851">
        <f>VLOOKUP($C1851,[1]Disability!$1:$1048576,5,FALSE)</f>
        <v>0</v>
      </c>
      <c r="AB1851" s="67">
        <f t="shared" si="144"/>
        <v>0</v>
      </c>
      <c r="AC1851" t="e">
        <f>VLOOKUP($A1851,#REF!,9,FALSE)</f>
        <v>#REF!</v>
      </c>
    </row>
    <row r="1852" spans="1:29">
      <c r="A1852">
        <v>59330</v>
      </c>
      <c r="B1852">
        <v>1851</v>
      </c>
      <c r="C1852">
        <v>803380</v>
      </c>
      <c r="D1852" t="s">
        <v>4235</v>
      </c>
      <c r="E1852" t="s">
        <v>4236</v>
      </c>
      <c r="G1852" t="e">
        <f>VLOOKUP($H1852,[1]BRT!$1:$1048576,1,0)</f>
        <v>#N/A</v>
      </c>
      <c r="H1852" t="s">
        <v>5636</v>
      </c>
      <c r="I1852">
        <v>37.642274</v>
      </c>
      <c r="J1852">
        <v>-122.059749</v>
      </c>
      <c r="K1852">
        <v>1443</v>
      </c>
      <c r="L1852">
        <v>30</v>
      </c>
      <c r="M1852">
        <v>2</v>
      </c>
      <c r="N1852">
        <v>2</v>
      </c>
      <c r="O1852">
        <v>5</v>
      </c>
      <c r="P1852">
        <v>7</v>
      </c>
      <c r="Q1852" t="e">
        <f>VLOOKUP($A1852,'[1]SheltersALL_2.17.22'!$1:$1048576,6,0)</f>
        <v>#N/A</v>
      </c>
      <c r="R1852" t="str">
        <f>VLOOKUP($A1852, [1]FA21_Ridership!$1:$1048576,11, 0)</f>
        <v>HAYWARD</v>
      </c>
      <c r="S1852" t="str">
        <f>VLOOKUP($A1852, [1]FA21_Ridership!$1:$1048576,12, 0)</f>
        <v>ALAMEDA</v>
      </c>
      <c r="T1852">
        <f>VLOOKUP($A1852, [1]FA21_Ridership!$1:$1048576,13, 0)</f>
        <v>4</v>
      </c>
      <c r="U1852">
        <f t="shared" si="141"/>
        <v>210</v>
      </c>
      <c r="V1852" s="67">
        <f t="shared" si="145"/>
        <v>0.434</v>
      </c>
      <c r="W1852">
        <v>0.83291899999999996</v>
      </c>
      <c r="X1852" s="67">
        <f t="shared" si="142"/>
        <v>0.63100000000000001</v>
      </c>
      <c r="Y1852">
        <v>9.1496999999999995E-2</v>
      </c>
      <c r="Z1852" s="67">
        <f t="shared" si="143"/>
        <v>0.216</v>
      </c>
      <c r="AA1852">
        <f>VLOOKUP($C1852,[1]Disability!$1:$1048576,5,FALSE)</f>
        <v>0</v>
      </c>
      <c r="AB1852" s="67">
        <f t="shared" si="144"/>
        <v>0</v>
      </c>
      <c r="AC1852" t="e">
        <f>VLOOKUP($A1852,#REF!,9,FALSE)</f>
        <v>#REF!</v>
      </c>
    </row>
    <row r="1853" spans="1:29">
      <c r="A1853">
        <v>54552</v>
      </c>
      <c r="B1853">
        <v>1852</v>
      </c>
      <c r="C1853">
        <v>1302420</v>
      </c>
      <c r="D1853" t="s">
        <v>4235</v>
      </c>
      <c r="E1853" t="s">
        <v>4236</v>
      </c>
      <c r="G1853" t="e">
        <f>VLOOKUP($H1853,[1]BRT!$1:$1048576,1,0)</f>
        <v>#N/A</v>
      </c>
      <c r="H1853" t="s">
        <v>5624</v>
      </c>
      <c r="I1853">
        <v>37.935792999999997</v>
      </c>
      <c r="J1853">
        <v>-122.362675</v>
      </c>
      <c r="K1853">
        <v>1242</v>
      </c>
      <c r="L1853">
        <v>30</v>
      </c>
      <c r="M1853">
        <v>2</v>
      </c>
      <c r="N1853">
        <v>2</v>
      </c>
      <c r="O1853">
        <v>5</v>
      </c>
      <c r="P1853">
        <v>7</v>
      </c>
      <c r="Q1853" t="e">
        <f>VLOOKUP($A1853,'[1]SheltersALL_2.17.22'!$1:$1048576,6,0)</f>
        <v>#N/A</v>
      </c>
      <c r="R1853" t="str">
        <f>VLOOKUP($A1853, [1]FA21_Ridership!$1:$1048576,11, 0)</f>
        <v>RICHMOND</v>
      </c>
      <c r="S1853" t="str">
        <f>VLOOKUP($A1853, [1]FA21_Ridership!$1:$1048576,12, 0)</f>
        <v>CONTRA COSTA</v>
      </c>
      <c r="T1853">
        <f>VLOOKUP($A1853, [1]FA21_Ridership!$1:$1048576,13, 0)</f>
        <v>1</v>
      </c>
      <c r="U1853">
        <f t="shared" si="141"/>
        <v>210</v>
      </c>
      <c r="V1853" s="67">
        <f t="shared" si="145"/>
        <v>0.434</v>
      </c>
      <c r="W1853">
        <v>0.94491700000000001</v>
      </c>
      <c r="X1853" s="67">
        <f t="shared" si="142"/>
        <v>0.88200000000000001</v>
      </c>
      <c r="Y1853">
        <v>0.44491000000000003</v>
      </c>
      <c r="Z1853" s="67">
        <f t="shared" si="143"/>
        <v>0.81499999999999995</v>
      </c>
      <c r="AA1853">
        <f>VLOOKUP($C1853,[1]Disability!$1:$1048576,5,FALSE)</f>
        <v>5</v>
      </c>
      <c r="AB1853" s="67">
        <f t="shared" si="144"/>
        <v>0.98599999999999999</v>
      </c>
      <c r="AC1853" t="e">
        <f>VLOOKUP($A1853,#REF!,9,FALSE)</f>
        <v>#REF!</v>
      </c>
    </row>
    <row r="1854" spans="1:29">
      <c r="A1854">
        <v>51443</v>
      </c>
      <c r="B1854">
        <v>1853</v>
      </c>
      <c r="C1854">
        <v>1012480</v>
      </c>
      <c r="D1854" t="s">
        <v>4235</v>
      </c>
      <c r="E1854" t="s">
        <v>4236</v>
      </c>
      <c r="G1854" t="e">
        <f>VLOOKUP($H1854,[1]BRT!$1:$1048576,1,0)</f>
        <v>#N/A</v>
      </c>
      <c r="H1854" t="s">
        <v>5637</v>
      </c>
      <c r="I1854">
        <v>37.747264000000001</v>
      </c>
      <c r="J1854">
        <v>-122.19631800000001</v>
      </c>
      <c r="K1854">
        <v>1375</v>
      </c>
      <c r="L1854">
        <v>15</v>
      </c>
      <c r="M1854">
        <v>4</v>
      </c>
      <c r="N1854">
        <v>3</v>
      </c>
      <c r="O1854">
        <v>11</v>
      </c>
      <c r="P1854">
        <v>14</v>
      </c>
      <c r="Q1854" t="str">
        <f>VLOOKUP($A1854,'[1]SheltersALL_2.17.22'!$1:$1048576,6,0)</f>
        <v>Oakland</v>
      </c>
      <c r="R1854" t="str">
        <f>VLOOKUP($A1854, [1]FA21_Ridership!$1:$1048576,11, 0)</f>
        <v>OAKLAND</v>
      </c>
      <c r="S1854" t="str">
        <f>VLOOKUP($A1854, [1]FA21_Ridership!$1:$1048576,12, 0)</f>
        <v>ALAMEDA</v>
      </c>
      <c r="T1854">
        <f>VLOOKUP($A1854, [1]FA21_Ridership!$1:$1048576,13, 0)</f>
        <v>3</v>
      </c>
      <c r="U1854">
        <f t="shared" si="141"/>
        <v>210</v>
      </c>
      <c r="V1854" s="67">
        <f t="shared" si="145"/>
        <v>0.434</v>
      </c>
      <c r="W1854" t="s">
        <v>4835</v>
      </c>
      <c r="X1854" s="67" t="e">
        <f t="shared" si="142"/>
        <v>#VALUE!</v>
      </c>
      <c r="Y1854" t="s">
        <v>4835</v>
      </c>
      <c r="Z1854" s="67" t="e">
        <f t="shared" si="143"/>
        <v>#VALUE!</v>
      </c>
      <c r="AA1854">
        <f>VLOOKUP($C1854,[1]Disability!$1:$1048576,5,FALSE)</f>
        <v>1</v>
      </c>
      <c r="AB1854" s="67">
        <f t="shared" si="144"/>
        <v>0.72499999999999998</v>
      </c>
      <c r="AC1854" t="e">
        <f>VLOOKUP($A1854,#REF!,9,FALSE)</f>
        <v>#REF!</v>
      </c>
    </row>
    <row r="1855" spans="1:29">
      <c r="A1855">
        <v>54610</v>
      </c>
      <c r="B1855">
        <v>1854</v>
      </c>
      <c r="C1855">
        <v>702300</v>
      </c>
      <c r="D1855" t="s">
        <v>4235</v>
      </c>
      <c r="E1855" t="s">
        <v>4236</v>
      </c>
      <c r="G1855" t="e">
        <f>VLOOKUP($H1855,[1]BRT!$1:$1048576,1,0)</f>
        <v>#N/A</v>
      </c>
      <c r="H1855" t="s">
        <v>5443</v>
      </c>
      <c r="I1855">
        <v>37.518557000000001</v>
      </c>
      <c r="J1855">
        <v>-121.955338</v>
      </c>
      <c r="K1855">
        <v>783</v>
      </c>
      <c r="L1855">
        <v>30</v>
      </c>
      <c r="M1855">
        <v>2</v>
      </c>
      <c r="N1855">
        <v>1</v>
      </c>
      <c r="O1855">
        <v>6</v>
      </c>
      <c r="P1855">
        <v>7</v>
      </c>
      <c r="Q1855" t="e">
        <f>VLOOKUP($A1855,'[1]SheltersALL_2.17.22'!$1:$1048576,6,0)</f>
        <v>#N/A</v>
      </c>
      <c r="R1855" t="str">
        <f>VLOOKUP($A1855, [1]FA21_Ridership!$1:$1048576,11, 0)</f>
        <v>FREMONT</v>
      </c>
      <c r="S1855" t="str">
        <f>VLOOKUP($A1855, [1]FA21_Ridership!$1:$1048576,12, 0)</f>
        <v>ALAMEDA</v>
      </c>
      <c r="T1855">
        <f>VLOOKUP($A1855, [1]FA21_Ridership!$1:$1048576,13, 0)</f>
        <v>5</v>
      </c>
      <c r="U1855">
        <f t="shared" si="141"/>
        <v>210</v>
      </c>
      <c r="V1855" s="67">
        <f t="shared" si="145"/>
        <v>0.434</v>
      </c>
      <c r="W1855">
        <v>0.82764000000000004</v>
      </c>
      <c r="X1855" s="67">
        <f t="shared" si="142"/>
        <v>0.622</v>
      </c>
      <c r="Y1855">
        <v>0.187888</v>
      </c>
      <c r="Z1855" s="67">
        <f t="shared" si="143"/>
        <v>0.45300000000000001</v>
      </c>
      <c r="AA1855">
        <f>VLOOKUP($C1855,[1]Disability!$1:$1048576,5,FALSE)</f>
        <v>0</v>
      </c>
      <c r="AB1855" s="67">
        <f t="shared" si="144"/>
        <v>0</v>
      </c>
      <c r="AC1855" t="e">
        <f>VLOOKUP($A1855,#REF!,9,FALSE)</f>
        <v>#REF!</v>
      </c>
    </row>
    <row r="1856" spans="1:29">
      <c r="A1856">
        <v>56145</v>
      </c>
      <c r="B1856">
        <v>1855</v>
      </c>
      <c r="C1856">
        <v>706550</v>
      </c>
      <c r="D1856" t="s">
        <v>4235</v>
      </c>
      <c r="E1856" t="s">
        <v>4236</v>
      </c>
      <c r="G1856" t="e">
        <f>VLOOKUP($H1856,[1]BRT!$1:$1048576,1,0)</f>
        <v>#N/A</v>
      </c>
      <c r="H1856" t="s">
        <v>5638</v>
      </c>
      <c r="I1856">
        <v>37.532950999999997</v>
      </c>
      <c r="J1856">
        <v>-121.923013</v>
      </c>
      <c r="K1856">
        <v>991</v>
      </c>
      <c r="L1856">
        <v>30</v>
      </c>
      <c r="M1856">
        <v>2</v>
      </c>
      <c r="N1856">
        <v>1</v>
      </c>
      <c r="O1856">
        <v>6</v>
      </c>
      <c r="P1856">
        <v>7</v>
      </c>
      <c r="Q1856" t="e">
        <f>VLOOKUP($A1856,'[1]SheltersALL_2.17.22'!$1:$1048576,6,0)</f>
        <v>#N/A</v>
      </c>
      <c r="R1856" t="str">
        <f>VLOOKUP($A1856, [1]FA21_Ridership!$1:$1048576,11, 0)</f>
        <v>FREMONT</v>
      </c>
      <c r="S1856" t="str">
        <f>VLOOKUP($A1856, [1]FA21_Ridership!$1:$1048576,12, 0)</f>
        <v>ALAMEDA</v>
      </c>
      <c r="T1856">
        <f>VLOOKUP($A1856, [1]FA21_Ridership!$1:$1048576,13, 0)</f>
        <v>5</v>
      </c>
      <c r="U1856">
        <f t="shared" si="141"/>
        <v>210</v>
      </c>
      <c r="V1856" s="67">
        <f t="shared" si="145"/>
        <v>0.434</v>
      </c>
      <c r="W1856">
        <v>0.82852599999999998</v>
      </c>
      <c r="X1856" s="67">
        <f t="shared" si="142"/>
        <v>0.625</v>
      </c>
      <c r="Y1856">
        <v>2.2436000000000001E-2</v>
      </c>
      <c r="Z1856" s="67">
        <f t="shared" si="143"/>
        <v>2.7E-2</v>
      </c>
      <c r="AA1856">
        <f>VLOOKUP($C1856,[1]Disability!$1:$1048576,5,FALSE)</f>
        <v>0</v>
      </c>
      <c r="AB1856" s="67">
        <f t="shared" si="144"/>
        <v>0</v>
      </c>
      <c r="AC1856" t="e">
        <f>VLOOKUP($A1856,#REF!,9,FALSE)</f>
        <v>#REF!</v>
      </c>
    </row>
    <row r="1857" spans="1:29">
      <c r="A1857">
        <v>51377</v>
      </c>
      <c r="B1857">
        <v>1856</v>
      </c>
      <c r="C1857">
        <v>304870</v>
      </c>
      <c r="D1857" t="s">
        <v>4235</v>
      </c>
      <c r="E1857" t="s">
        <v>4236</v>
      </c>
      <c r="G1857" t="e">
        <f>VLOOKUP($H1857,[1]BRT!$1:$1048576,1,0)</f>
        <v>#N/A</v>
      </c>
      <c r="H1857" t="s">
        <v>5639</v>
      </c>
      <c r="I1857">
        <v>37.860671000000004</v>
      </c>
      <c r="J1857">
        <v>-122.267169</v>
      </c>
      <c r="K1857">
        <v>1466</v>
      </c>
      <c r="L1857">
        <v>30</v>
      </c>
      <c r="M1857">
        <v>2</v>
      </c>
      <c r="N1857">
        <v>1</v>
      </c>
      <c r="O1857">
        <v>6</v>
      </c>
      <c r="P1857">
        <v>7</v>
      </c>
      <c r="Q1857" t="e">
        <f>VLOOKUP($A1857,'[1]SheltersALL_2.17.22'!$1:$1048576,6,0)</f>
        <v>#N/A</v>
      </c>
      <c r="R1857" t="str">
        <f>VLOOKUP($A1857, [1]FA21_Ridership!$1:$1048576,11, 0)</f>
        <v>BERKELEY</v>
      </c>
      <c r="S1857" t="str">
        <f>VLOOKUP($A1857, [1]FA21_Ridership!$1:$1048576,12, 0)</f>
        <v>ALAMEDA</v>
      </c>
      <c r="T1857">
        <f>VLOOKUP($A1857, [1]FA21_Ridership!$1:$1048576,13, 0)</f>
        <v>1</v>
      </c>
      <c r="U1857">
        <f t="shared" si="141"/>
        <v>210</v>
      </c>
      <c r="V1857" s="67">
        <f t="shared" si="145"/>
        <v>0.434</v>
      </c>
      <c r="W1857">
        <v>0.49746200000000002</v>
      </c>
      <c r="X1857" s="67">
        <f t="shared" si="142"/>
        <v>0.193</v>
      </c>
      <c r="Y1857">
        <v>0.39258700000000002</v>
      </c>
      <c r="Z1857" s="67">
        <f t="shared" si="143"/>
        <v>0.754</v>
      </c>
      <c r="AA1857">
        <f>VLOOKUP($C1857,[1]Disability!$1:$1048576,5,FALSE)</f>
        <v>1</v>
      </c>
      <c r="AB1857" s="67">
        <f t="shared" si="144"/>
        <v>0.72499999999999998</v>
      </c>
      <c r="AC1857" t="e">
        <f>VLOOKUP($A1857,#REF!,9,FALSE)</f>
        <v>#REF!</v>
      </c>
    </row>
    <row r="1858" spans="1:29">
      <c r="A1858">
        <v>54315</v>
      </c>
      <c r="B1858">
        <v>1857</v>
      </c>
      <c r="C1858">
        <v>305240</v>
      </c>
      <c r="D1858" t="s">
        <v>4235</v>
      </c>
      <c r="E1858" t="s">
        <v>4236</v>
      </c>
      <c r="G1858" t="e">
        <f>VLOOKUP($H1858,[1]BRT!$1:$1048576,1,0)</f>
        <v>#N/A</v>
      </c>
      <c r="H1858" t="s">
        <v>5297</v>
      </c>
      <c r="I1858">
        <v>37.886299000000001</v>
      </c>
      <c r="J1858">
        <v>-122.266555</v>
      </c>
      <c r="K1858">
        <v>632</v>
      </c>
      <c r="L1858">
        <v>30</v>
      </c>
      <c r="M1858">
        <v>2</v>
      </c>
      <c r="N1858">
        <v>1</v>
      </c>
      <c r="O1858">
        <v>6</v>
      </c>
      <c r="P1858">
        <v>7</v>
      </c>
      <c r="Q1858" t="e">
        <f>VLOOKUP($A1858,'[1]SheltersALL_2.17.22'!$1:$1048576,6,0)</f>
        <v>#N/A</v>
      </c>
      <c r="R1858" t="str">
        <f>VLOOKUP($A1858, [1]FA21_Ridership!$1:$1048576,11, 0)</f>
        <v>BERKELEY</v>
      </c>
      <c r="S1858" t="str">
        <f>VLOOKUP($A1858, [1]FA21_Ridership!$1:$1048576,12, 0)</f>
        <v>ALAMEDA</v>
      </c>
      <c r="T1858">
        <f>VLOOKUP($A1858, [1]FA21_Ridership!$1:$1048576,13, 0)</f>
        <v>1</v>
      </c>
      <c r="U1858">
        <f t="shared" ref="U1858:U1921" si="146">$L1858*$P1858</f>
        <v>210</v>
      </c>
      <c r="V1858" s="67">
        <f t="shared" si="145"/>
        <v>0.434</v>
      </c>
      <c r="W1858">
        <v>0.20411699999999999</v>
      </c>
      <c r="X1858" s="67">
        <f t="shared" ref="X1858:X1921" si="147">_xlfn.PERCENTRANK.INC($W$2:$W$4161,W1858)</f>
        <v>1.9E-2</v>
      </c>
      <c r="Y1858">
        <v>1.3722E-2</v>
      </c>
      <c r="Z1858" s="67">
        <f t="shared" ref="Z1858:Z1921" si="148">_xlfn.PERCENTRANK.INC($Y$2:$Y$4161,Y1858)</f>
        <v>1.4999999999999999E-2</v>
      </c>
      <c r="AA1858">
        <f>VLOOKUP($C1858,[1]Disability!$1:$1048576,5,FALSE)</f>
        <v>0</v>
      </c>
      <c r="AB1858" s="67">
        <f t="shared" ref="AB1858:AB1921" si="149">_xlfn.PERCENTRANK.INC($AA$2:$AA$4163,AA1858)</f>
        <v>0</v>
      </c>
      <c r="AC1858" t="e">
        <f>VLOOKUP($A1858,#REF!,9,FALSE)</f>
        <v>#REF!</v>
      </c>
    </row>
    <row r="1859" spans="1:29">
      <c r="A1859">
        <v>55403</v>
      </c>
      <c r="B1859">
        <v>1858</v>
      </c>
      <c r="C1859">
        <v>1303370</v>
      </c>
      <c r="D1859" t="s">
        <v>4235</v>
      </c>
      <c r="E1859" t="s">
        <v>4236</v>
      </c>
      <c r="G1859" t="e">
        <f>VLOOKUP($H1859,[1]BRT!$1:$1048576,1,0)</f>
        <v>#N/A</v>
      </c>
      <c r="H1859" t="s">
        <v>5211</v>
      </c>
      <c r="I1859">
        <v>37.934314999999998</v>
      </c>
      <c r="J1859">
        <v>-122.359893</v>
      </c>
      <c r="K1859">
        <v>781</v>
      </c>
      <c r="L1859">
        <v>30</v>
      </c>
      <c r="M1859">
        <v>2</v>
      </c>
      <c r="N1859">
        <v>1</v>
      </c>
      <c r="O1859">
        <v>6</v>
      </c>
      <c r="P1859">
        <v>7</v>
      </c>
      <c r="Q1859" t="e">
        <f>VLOOKUP($A1859,'[1]SheltersALL_2.17.22'!$1:$1048576,6,0)</f>
        <v>#N/A</v>
      </c>
      <c r="R1859" t="str">
        <f>VLOOKUP($A1859, [1]FA21_Ridership!$1:$1048576,11, 0)</f>
        <v>RICHMOND</v>
      </c>
      <c r="S1859" t="str">
        <f>VLOOKUP($A1859, [1]FA21_Ridership!$1:$1048576,12, 0)</f>
        <v>CONTRA COSTA</v>
      </c>
      <c r="T1859">
        <f>VLOOKUP($A1859, [1]FA21_Ridership!$1:$1048576,13, 0)</f>
        <v>1</v>
      </c>
      <c r="U1859">
        <f t="shared" si="146"/>
        <v>210</v>
      </c>
      <c r="V1859" s="67">
        <f t="shared" si="145"/>
        <v>0.434</v>
      </c>
      <c r="W1859">
        <v>0.97693099999999999</v>
      </c>
      <c r="X1859" s="67">
        <f t="shared" si="147"/>
        <v>0.96</v>
      </c>
      <c r="Y1859">
        <v>0.26611200000000002</v>
      </c>
      <c r="Z1859" s="67">
        <f t="shared" si="148"/>
        <v>0.59099999999999997</v>
      </c>
      <c r="AA1859">
        <f>VLOOKUP($C1859,[1]Disability!$1:$1048576,5,FALSE)</f>
        <v>6</v>
      </c>
      <c r="AB1859" s="67">
        <f t="shared" si="149"/>
        <v>0.99199999999999999</v>
      </c>
      <c r="AC1859" t="e">
        <f>VLOOKUP($A1859,#REF!,9,FALSE)</f>
        <v>#REF!</v>
      </c>
    </row>
    <row r="1860" spans="1:29">
      <c r="A1860">
        <v>59617</v>
      </c>
      <c r="B1860">
        <v>1859</v>
      </c>
      <c r="C1860">
        <v>706540</v>
      </c>
      <c r="D1860" t="s">
        <v>4235</v>
      </c>
      <c r="E1860" t="s">
        <v>4236</v>
      </c>
      <c r="G1860" t="e">
        <f>VLOOKUP($H1860,[1]BRT!$1:$1048576,1,0)</f>
        <v>#N/A</v>
      </c>
      <c r="H1860" t="s">
        <v>4512</v>
      </c>
      <c r="I1860">
        <v>37.533320000000003</v>
      </c>
      <c r="J1860">
        <v>-121.951992</v>
      </c>
      <c r="K1860">
        <v>991</v>
      </c>
      <c r="L1860">
        <v>30</v>
      </c>
      <c r="M1860">
        <v>2</v>
      </c>
      <c r="N1860">
        <v>1</v>
      </c>
      <c r="O1860">
        <v>6</v>
      </c>
      <c r="P1860">
        <v>7</v>
      </c>
      <c r="Q1860" t="e">
        <f>VLOOKUP($A1860,'[1]SheltersALL_2.17.22'!$1:$1048576,6,0)</f>
        <v>#N/A</v>
      </c>
      <c r="R1860" t="str">
        <f>VLOOKUP($A1860, [1]FA21_Ridership!$1:$1048576,11, 0)</f>
        <v>FREMONT</v>
      </c>
      <c r="S1860" t="str">
        <f>VLOOKUP($A1860, [1]FA21_Ridership!$1:$1048576,12, 0)</f>
        <v>ALAMEDA</v>
      </c>
      <c r="T1860">
        <f>VLOOKUP($A1860, [1]FA21_Ridership!$1:$1048576,13, 0)</f>
        <v>5</v>
      </c>
      <c r="U1860">
        <f t="shared" si="146"/>
        <v>210</v>
      </c>
      <c r="V1860" s="67">
        <f t="shared" si="145"/>
        <v>0.434</v>
      </c>
      <c r="W1860">
        <v>0.68026600000000004</v>
      </c>
      <c r="X1860" s="67">
        <f t="shared" si="147"/>
        <v>0.38</v>
      </c>
      <c r="Y1860">
        <v>0.10741000000000001</v>
      </c>
      <c r="Z1860" s="67">
        <f t="shared" si="148"/>
        <v>0.26300000000000001</v>
      </c>
      <c r="AA1860">
        <f>VLOOKUP($C1860,[1]Disability!$1:$1048576,5,FALSE)</f>
        <v>0</v>
      </c>
      <c r="AB1860" s="67">
        <f t="shared" si="149"/>
        <v>0</v>
      </c>
      <c r="AC1860" t="e">
        <f>VLOOKUP($A1860,#REF!,9,FALSE)</f>
        <v>#REF!</v>
      </c>
    </row>
    <row r="1861" spans="1:29">
      <c r="A1861">
        <v>54573</v>
      </c>
      <c r="B1861">
        <v>1860</v>
      </c>
      <c r="C1861">
        <v>1600440</v>
      </c>
      <c r="D1861" t="s">
        <v>4235</v>
      </c>
      <c r="E1861" t="s">
        <v>4236</v>
      </c>
      <c r="G1861" t="e">
        <f>VLOOKUP($H1861,[1]BRT!$1:$1048576,1,0)</f>
        <v>#N/A</v>
      </c>
      <c r="H1861" t="s">
        <v>5640</v>
      </c>
      <c r="I1861">
        <v>37.969878000000001</v>
      </c>
      <c r="J1861">
        <v>-122.342889</v>
      </c>
      <c r="K1861">
        <v>780</v>
      </c>
      <c r="L1861">
        <v>30</v>
      </c>
      <c r="M1861">
        <v>2</v>
      </c>
      <c r="N1861">
        <v>1</v>
      </c>
      <c r="O1861">
        <v>6</v>
      </c>
      <c r="P1861">
        <v>7</v>
      </c>
      <c r="Q1861" t="e">
        <f>VLOOKUP($A1861,'[1]SheltersALL_2.17.22'!$1:$1048576,6,0)</f>
        <v>#N/A</v>
      </c>
      <c r="R1861" t="str">
        <f>VLOOKUP($A1861, [1]FA21_Ridership!$1:$1048576,11, 0)</f>
        <v>SAN PABLO</v>
      </c>
      <c r="S1861" t="str">
        <f>VLOOKUP($A1861, [1]FA21_Ridership!$1:$1048576,12, 0)</f>
        <v>CONTRA COSTA</v>
      </c>
      <c r="T1861">
        <f>VLOOKUP($A1861, [1]FA21_Ridership!$1:$1048576,13, 0)</f>
        <v>1</v>
      </c>
      <c r="U1861">
        <f t="shared" si="146"/>
        <v>210</v>
      </c>
      <c r="V1861" s="67">
        <f t="shared" si="145"/>
        <v>0.434</v>
      </c>
      <c r="W1861">
        <v>0.91733200000000004</v>
      </c>
      <c r="X1861" s="67">
        <f t="shared" si="147"/>
        <v>0.80500000000000005</v>
      </c>
      <c r="Y1861">
        <v>0.43229200000000001</v>
      </c>
      <c r="Z1861" s="67">
        <f t="shared" si="148"/>
        <v>0.79400000000000004</v>
      </c>
      <c r="AA1861">
        <f>VLOOKUP($C1861,[1]Disability!$1:$1048576,5,FALSE)</f>
        <v>1</v>
      </c>
      <c r="AB1861" s="67">
        <f t="shared" si="149"/>
        <v>0.72499999999999998</v>
      </c>
      <c r="AC1861" t="e">
        <f>VLOOKUP($A1861,#REF!,9,FALSE)</f>
        <v>#REF!</v>
      </c>
    </row>
    <row r="1862" spans="1:29">
      <c r="A1862">
        <v>52717</v>
      </c>
      <c r="B1862">
        <v>1861</v>
      </c>
      <c r="C1862">
        <v>9907070</v>
      </c>
      <c r="D1862" t="s">
        <v>4235</v>
      </c>
      <c r="E1862" t="s">
        <v>4236</v>
      </c>
      <c r="G1862" t="e">
        <f>VLOOKUP($H1862,[1]BRT!$1:$1048576,1,0)</f>
        <v>#N/A</v>
      </c>
      <c r="H1862" t="s">
        <v>5641</v>
      </c>
      <c r="I1862">
        <v>37.776558000000001</v>
      </c>
      <c r="J1862">
        <v>-122.287841</v>
      </c>
      <c r="K1862">
        <v>960</v>
      </c>
      <c r="L1862">
        <v>30</v>
      </c>
      <c r="M1862">
        <v>2</v>
      </c>
      <c r="N1862">
        <v>0</v>
      </c>
      <c r="O1862">
        <v>7</v>
      </c>
      <c r="P1862">
        <v>7</v>
      </c>
      <c r="Q1862" t="e">
        <f>VLOOKUP($A1862,'[1]SheltersALL_2.17.22'!$1:$1048576,6,0)</f>
        <v>#N/A</v>
      </c>
      <c r="R1862" t="str">
        <f>VLOOKUP($A1862, [1]FA21_Ridership!$1:$1048576,11, 0)</f>
        <v>ALAMEDA</v>
      </c>
      <c r="S1862" t="str">
        <f>VLOOKUP($A1862, [1]FA21_Ridership!$1:$1048576,12, 0)</f>
        <v>ALAMEDA</v>
      </c>
      <c r="T1862">
        <f>VLOOKUP($A1862, [1]FA21_Ridership!$1:$1048576,13, 0)</f>
        <v>3</v>
      </c>
      <c r="U1862">
        <f t="shared" si="146"/>
        <v>210</v>
      </c>
      <c r="V1862" s="67">
        <f t="shared" si="145"/>
        <v>0.434</v>
      </c>
      <c r="W1862">
        <v>0.73748899999999995</v>
      </c>
      <c r="X1862" s="67">
        <f t="shared" si="147"/>
        <v>0.45800000000000002</v>
      </c>
      <c r="Y1862">
        <v>0.297153</v>
      </c>
      <c r="Z1862" s="67">
        <f t="shared" si="148"/>
        <v>0.63200000000000001</v>
      </c>
      <c r="AA1862">
        <f>VLOOKUP($C1862,[1]Disability!$1:$1048576,5,FALSE)</f>
        <v>0</v>
      </c>
      <c r="AB1862" s="67">
        <f t="shared" si="149"/>
        <v>0</v>
      </c>
      <c r="AC1862" t="e">
        <f>VLOOKUP($A1862,#REF!,9,FALSE)</f>
        <v>#REF!</v>
      </c>
    </row>
    <row r="1863" spans="1:29">
      <c r="A1863">
        <v>53053</v>
      </c>
      <c r="B1863">
        <v>1862</v>
      </c>
      <c r="C1863">
        <v>703720</v>
      </c>
      <c r="D1863" t="s">
        <v>4235</v>
      </c>
      <c r="E1863" t="s">
        <v>4236</v>
      </c>
      <c r="G1863" t="e">
        <f>VLOOKUP($H1863,[1]BRT!$1:$1048576,1,0)</f>
        <v>#N/A</v>
      </c>
      <c r="H1863" t="s">
        <v>5642</v>
      </c>
      <c r="I1863">
        <v>37.534751</v>
      </c>
      <c r="J1863">
        <v>-121.920303</v>
      </c>
      <c r="K1863">
        <v>878</v>
      </c>
      <c r="L1863">
        <v>30.1</v>
      </c>
      <c r="M1863">
        <v>1.9933554819999999</v>
      </c>
      <c r="N1863">
        <v>4</v>
      </c>
      <c r="O1863">
        <v>3</v>
      </c>
      <c r="P1863">
        <v>7</v>
      </c>
      <c r="Q1863" t="e">
        <f>VLOOKUP($A1863,'[1]SheltersALL_2.17.22'!$1:$1048576,6,0)</f>
        <v>#N/A</v>
      </c>
      <c r="R1863" t="str">
        <f>VLOOKUP($A1863, [1]FA21_Ridership!$1:$1048576,11, 0)</f>
        <v>FREMONT</v>
      </c>
      <c r="S1863" t="str">
        <f>VLOOKUP($A1863, [1]FA21_Ridership!$1:$1048576,12, 0)</f>
        <v>ALAMEDA</v>
      </c>
      <c r="T1863">
        <f>VLOOKUP($A1863, [1]FA21_Ridership!$1:$1048576,13, 0)</f>
        <v>5</v>
      </c>
      <c r="U1863">
        <f t="shared" si="146"/>
        <v>210.70000000000002</v>
      </c>
      <c r="V1863" s="67">
        <f t="shared" si="145"/>
        <v>0.44700000000000001</v>
      </c>
      <c r="W1863">
        <v>0.80227800000000005</v>
      </c>
      <c r="X1863" s="67">
        <f t="shared" si="147"/>
        <v>0.59099999999999997</v>
      </c>
      <c r="Y1863">
        <v>9.6826999999999996E-2</v>
      </c>
      <c r="Z1863" s="67">
        <f t="shared" si="148"/>
        <v>0.23599999999999999</v>
      </c>
      <c r="AA1863">
        <f>VLOOKUP($C1863,[1]Disability!$1:$1048576,5,FALSE)</f>
        <v>1</v>
      </c>
      <c r="AB1863" s="67">
        <f t="shared" si="149"/>
        <v>0.72499999999999998</v>
      </c>
      <c r="AC1863" t="e">
        <f>VLOOKUP($A1863,#REF!,9,FALSE)</f>
        <v>#REF!</v>
      </c>
    </row>
    <row r="1864" spans="1:29">
      <c r="A1864">
        <v>52110</v>
      </c>
      <c r="B1864">
        <v>1863</v>
      </c>
      <c r="C1864">
        <v>100300</v>
      </c>
      <c r="D1864" t="s">
        <v>4235</v>
      </c>
      <c r="E1864" t="s">
        <v>4236</v>
      </c>
      <c r="G1864" t="e">
        <f>VLOOKUP($H1864,[1]BRT!$1:$1048576,1,0)</f>
        <v>#N/A</v>
      </c>
      <c r="H1864" t="s">
        <v>5643</v>
      </c>
      <c r="I1864">
        <v>37.742485000000002</v>
      </c>
      <c r="J1864">
        <v>-122.250108</v>
      </c>
      <c r="K1864">
        <v>955</v>
      </c>
      <c r="L1864">
        <v>30.1</v>
      </c>
      <c r="M1864">
        <v>1.9933554819999999</v>
      </c>
      <c r="N1864">
        <v>2</v>
      </c>
      <c r="O1864">
        <v>5</v>
      </c>
      <c r="P1864">
        <v>7</v>
      </c>
      <c r="Q1864" t="e">
        <f>VLOOKUP($A1864,'[1]SheltersALL_2.17.22'!$1:$1048576,6,0)</f>
        <v>#N/A</v>
      </c>
      <c r="R1864" t="str">
        <f>VLOOKUP($A1864, [1]FA21_Ridership!$1:$1048576,11, 0)</f>
        <v>ALAMEDA</v>
      </c>
      <c r="S1864" t="str">
        <f>VLOOKUP($A1864, [1]FA21_Ridership!$1:$1048576,12, 0)</f>
        <v>ALAMEDA</v>
      </c>
      <c r="T1864">
        <f>VLOOKUP($A1864, [1]FA21_Ridership!$1:$1048576,13, 0)</f>
        <v>3</v>
      </c>
      <c r="U1864">
        <f t="shared" si="146"/>
        <v>210.70000000000002</v>
      </c>
      <c r="V1864" s="67">
        <f t="shared" si="145"/>
        <v>0.44700000000000001</v>
      </c>
      <c r="W1864">
        <v>0.57969800000000005</v>
      </c>
      <c r="X1864" s="67">
        <f t="shared" si="147"/>
        <v>0.26700000000000002</v>
      </c>
      <c r="Y1864">
        <v>9.1436000000000003E-2</v>
      </c>
      <c r="Z1864" s="67">
        <f t="shared" si="148"/>
        <v>0.21199999999999999</v>
      </c>
      <c r="AA1864">
        <f>VLOOKUP($C1864,[1]Disability!$1:$1048576,5,FALSE)</f>
        <v>0</v>
      </c>
      <c r="AB1864" s="67">
        <f t="shared" si="149"/>
        <v>0</v>
      </c>
      <c r="AC1864" t="e">
        <f>VLOOKUP($A1864,#REF!,9,FALSE)</f>
        <v>#REF!</v>
      </c>
    </row>
    <row r="1865" spans="1:29">
      <c r="A1865">
        <v>58116</v>
      </c>
      <c r="B1865">
        <v>1864</v>
      </c>
      <c r="C1865">
        <v>9900580</v>
      </c>
      <c r="D1865" t="s">
        <v>4235</v>
      </c>
      <c r="E1865" t="s">
        <v>4236</v>
      </c>
      <c r="G1865" t="e">
        <f>VLOOKUP($H1865,[1]BRT!$1:$1048576,1,0)</f>
        <v>#N/A</v>
      </c>
      <c r="H1865" t="s">
        <v>5644</v>
      </c>
      <c r="I1865">
        <v>37.899484999999999</v>
      </c>
      <c r="J1865">
        <v>-122.286733</v>
      </c>
      <c r="K1865">
        <v>851</v>
      </c>
      <c r="L1865">
        <v>35.299999999999997</v>
      </c>
      <c r="M1865">
        <v>1.699716714</v>
      </c>
      <c r="N1865">
        <v>1</v>
      </c>
      <c r="O1865">
        <v>5</v>
      </c>
      <c r="P1865">
        <v>6</v>
      </c>
      <c r="Q1865" t="e">
        <f>VLOOKUP($A1865,'[1]SheltersALL_2.17.22'!$1:$1048576,6,0)</f>
        <v>#N/A</v>
      </c>
      <c r="R1865" t="str">
        <f>VLOOKUP($A1865, [1]FA21_Ridership!$1:$1048576,11, 0)</f>
        <v>COUNTY-CONTRA COSTA</v>
      </c>
      <c r="S1865" t="str">
        <f>VLOOKUP($A1865, [1]FA21_Ridership!$1:$1048576,12, 0)</f>
        <v>CONTRA COSTA</v>
      </c>
      <c r="T1865">
        <f>VLOOKUP($A1865, [1]FA21_Ridership!$1:$1048576,13, 0)</f>
        <v>1</v>
      </c>
      <c r="U1865">
        <f t="shared" si="146"/>
        <v>211.79999999999998</v>
      </c>
      <c r="V1865" s="67">
        <f t="shared" si="145"/>
        <v>0.44700000000000001</v>
      </c>
      <c r="W1865">
        <v>0.29769099999999998</v>
      </c>
      <c r="X1865" s="67">
        <f t="shared" si="147"/>
        <v>6.9000000000000006E-2</v>
      </c>
      <c r="Y1865">
        <v>5.5892999999999998E-2</v>
      </c>
      <c r="Z1865" s="67">
        <f t="shared" si="148"/>
        <v>9.9000000000000005E-2</v>
      </c>
      <c r="AA1865">
        <f>VLOOKUP($C1865,[1]Disability!$1:$1048576,5,FALSE)</f>
        <v>0</v>
      </c>
      <c r="AB1865" s="67">
        <f t="shared" si="149"/>
        <v>0</v>
      </c>
      <c r="AC1865" t="e">
        <f>VLOOKUP($A1865,#REF!,9,FALSE)</f>
        <v>#REF!</v>
      </c>
    </row>
    <row r="1866" spans="1:29">
      <c r="A1866">
        <v>53368</v>
      </c>
      <c r="B1866">
        <v>1865</v>
      </c>
      <c r="C1866">
        <v>1300030</v>
      </c>
      <c r="D1866" t="s">
        <v>4235</v>
      </c>
      <c r="E1866" t="s">
        <v>4236</v>
      </c>
      <c r="G1866" t="e">
        <f>VLOOKUP($H1866,[1]BRT!$1:$1048576,1,0)</f>
        <v>#N/A</v>
      </c>
      <c r="H1866" t="s">
        <v>5645</v>
      </c>
      <c r="I1866">
        <v>37.949002</v>
      </c>
      <c r="J1866">
        <v>-122.357344</v>
      </c>
      <c r="K1866">
        <v>840</v>
      </c>
      <c r="L1866">
        <v>35.299999999999997</v>
      </c>
      <c r="M1866">
        <v>1.699716714</v>
      </c>
      <c r="N1866">
        <v>1</v>
      </c>
      <c r="O1866">
        <v>5</v>
      </c>
      <c r="P1866">
        <v>6</v>
      </c>
      <c r="Q1866" t="e">
        <f>VLOOKUP($A1866,'[1]SheltersALL_2.17.22'!$1:$1048576,6,0)</f>
        <v>#N/A</v>
      </c>
      <c r="R1866" t="str">
        <f>VLOOKUP($A1866, [1]FA21_Ridership!$1:$1048576,11, 0)</f>
        <v>RICHMOND</v>
      </c>
      <c r="S1866" t="str">
        <f>VLOOKUP($A1866, [1]FA21_Ridership!$1:$1048576,12, 0)</f>
        <v>CONTRA COSTA</v>
      </c>
      <c r="T1866">
        <f>VLOOKUP($A1866, [1]FA21_Ridership!$1:$1048576,13, 0)</f>
        <v>1</v>
      </c>
      <c r="U1866">
        <f t="shared" si="146"/>
        <v>211.79999999999998</v>
      </c>
      <c r="V1866" s="67">
        <f t="shared" si="145"/>
        <v>0.44700000000000001</v>
      </c>
      <c r="W1866">
        <v>0.94942499999999996</v>
      </c>
      <c r="X1866" s="67">
        <f t="shared" si="147"/>
        <v>0.90200000000000002</v>
      </c>
      <c r="Y1866">
        <v>0.57547899999999996</v>
      </c>
      <c r="Z1866" s="67">
        <f t="shared" si="148"/>
        <v>0.92100000000000004</v>
      </c>
      <c r="AA1866">
        <f>VLOOKUP($C1866,[1]Disability!$1:$1048576,5,FALSE)</f>
        <v>1</v>
      </c>
      <c r="AB1866" s="67">
        <f t="shared" si="149"/>
        <v>0.72499999999999998</v>
      </c>
      <c r="AC1866" t="e">
        <f>VLOOKUP($A1866,#REF!,9,FALSE)</f>
        <v>#REF!</v>
      </c>
    </row>
    <row r="1867" spans="1:29">
      <c r="A1867">
        <v>57780</v>
      </c>
      <c r="B1867">
        <v>1866</v>
      </c>
      <c r="C1867">
        <v>101560</v>
      </c>
      <c r="D1867" t="s">
        <v>4235</v>
      </c>
      <c r="E1867" t="s">
        <v>4236</v>
      </c>
      <c r="G1867" t="e">
        <f>VLOOKUP($H1867,[1]BRT!$1:$1048576,1,0)</f>
        <v>#N/A</v>
      </c>
      <c r="H1867" t="s">
        <v>5646</v>
      </c>
      <c r="I1867">
        <v>37.756447999999999</v>
      </c>
      <c r="J1867">
        <v>-122.23385500000001</v>
      </c>
      <c r="K1867">
        <v>961</v>
      </c>
      <c r="L1867">
        <v>30.6</v>
      </c>
      <c r="M1867">
        <v>1.9607843140000001</v>
      </c>
      <c r="N1867">
        <v>2</v>
      </c>
      <c r="O1867">
        <v>5</v>
      </c>
      <c r="P1867">
        <v>7</v>
      </c>
      <c r="Q1867" t="e">
        <f>VLOOKUP($A1867,'[1]SheltersALL_2.17.22'!$1:$1048576,6,0)</f>
        <v>#N/A</v>
      </c>
      <c r="R1867" t="str">
        <f>VLOOKUP($A1867, [1]FA21_Ridership!$1:$1048576,11, 0)</f>
        <v>ALAMEDA</v>
      </c>
      <c r="S1867" t="str">
        <f>VLOOKUP($A1867, [1]FA21_Ridership!$1:$1048576,12, 0)</f>
        <v>ALAMEDA</v>
      </c>
      <c r="T1867">
        <f>VLOOKUP($A1867, [1]FA21_Ridership!$1:$1048576,13, 0)</f>
        <v>3</v>
      </c>
      <c r="U1867">
        <f t="shared" si="146"/>
        <v>214.20000000000002</v>
      </c>
      <c r="V1867" s="67">
        <f t="shared" si="145"/>
        <v>0.44800000000000001</v>
      </c>
      <c r="W1867">
        <v>0.49322500000000002</v>
      </c>
      <c r="X1867" s="67">
        <f t="shared" si="147"/>
        <v>0.19</v>
      </c>
      <c r="Y1867">
        <v>5.8265999999999998E-2</v>
      </c>
      <c r="Z1867" s="67">
        <f t="shared" si="148"/>
        <v>0.108</v>
      </c>
      <c r="AA1867">
        <f>VLOOKUP($C1867,[1]Disability!$1:$1048576,5,FALSE)</f>
        <v>0</v>
      </c>
      <c r="AB1867" s="67">
        <f t="shared" si="149"/>
        <v>0</v>
      </c>
      <c r="AC1867" t="e">
        <f>VLOOKUP($A1867,#REF!,9,FALSE)</f>
        <v>#REF!</v>
      </c>
    </row>
    <row r="1868" spans="1:29">
      <c r="A1868">
        <v>54787</v>
      </c>
      <c r="B1868">
        <v>1867</v>
      </c>
      <c r="C1868">
        <v>303620</v>
      </c>
      <c r="D1868" t="s">
        <v>4235</v>
      </c>
      <c r="E1868" t="s">
        <v>4236</v>
      </c>
      <c r="G1868" t="e">
        <f>VLOOKUP($H1868,[1]BRT!$1:$1048576,1,0)</f>
        <v>#N/A</v>
      </c>
      <c r="H1868" t="s">
        <v>5647</v>
      </c>
      <c r="I1868">
        <v>37.861294000000001</v>
      </c>
      <c r="J1868">
        <v>-122.271978</v>
      </c>
      <c r="K1868">
        <v>1017</v>
      </c>
      <c r="L1868">
        <v>30.7</v>
      </c>
      <c r="M1868">
        <v>1.9543973939999999</v>
      </c>
      <c r="N1868">
        <v>3</v>
      </c>
      <c r="O1868">
        <v>4</v>
      </c>
      <c r="P1868">
        <v>7</v>
      </c>
      <c r="Q1868" t="e">
        <f>VLOOKUP($A1868,'[1]SheltersALL_2.17.22'!$1:$1048576,6,0)</f>
        <v>#N/A</v>
      </c>
      <c r="R1868" t="str">
        <f>VLOOKUP($A1868, [1]FA21_Ridership!$1:$1048576,11, 0)</f>
        <v>BERKELEY</v>
      </c>
      <c r="S1868" t="str">
        <f>VLOOKUP($A1868, [1]FA21_Ridership!$1:$1048576,12, 0)</f>
        <v>ALAMEDA</v>
      </c>
      <c r="T1868">
        <f>VLOOKUP($A1868, [1]FA21_Ridership!$1:$1048576,13, 0)</f>
        <v>1</v>
      </c>
      <c r="U1868">
        <f t="shared" si="146"/>
        <v>214.9</v>
      </c>
      <c r="V1868" s="67">
        <f t="shared" si="145"/>
        <v>0.44800000000000001</v>
      </c>
      <c r="W1868">
        <v>0.60274000000000005</v>
      </c>
      <c r="X1868" s="67">
        <f t="shared" si="147"/>
        <v>0.28799999999999998</v>
      </c>
      <c r="Y1868">
        <v>7.0600999999999997E-2</v>
      </c>
      <c r="Z1868" s="67">
        <f t="shared" si="148"/>
        <v>0.13500000000000001</v>
      </c>
      <c r="AA1868">
        <f>VLOOKUP($C1868,[1]Disability!$1:$1048576,5,FALSE)</f>
        <v>1</v>
      </c>
      <c r="AB1868" s="67">
        <f t="shared" si="149"/>
        <v>0.72499999999999998</v>
      </c>
      <c r="AC1868" t="e">
        <f>VLOOKUP($A1868,#REF!,9,FALSE)</f>
        <v>#REF!</v>
      </c>
    </row>
    <row r="1869" spans="1:29">
      <c r="A1869">
        <v>54663</v>
      </c>
      <c r="B1869">
        <v>1868</v>
      </c>
      <c r="C1869">
        <v>1300270</v>
      </c>
      <c r="D1869" t="s">
        <v>4235</v>
      </c>
      <c r="E1869" t="s">
        <v>4236</v>
      </c>
      <c r="G1869" t="e">
        <f>VLOOKUP($H1869,[1]BRT!$1:$1048576,1,0)</f>
        <v>#N/A</v>
      </c>
      <c r="H1869" t="s">
        <v>5648</v>
      </c>
      <c r="I1869">
        <v>37.947837999999997</v>
      </c>
      <c r="J1869">
        <v>-122.347548</v>
      </c>
      <c r="K1869">
        <v>738</v>
      </c>
      <c r="L1869">
        <v>43</v>
      </c>
      <c r="M1869">
        <v>1.395348837</v>
      </c>
      <c r="N1869">
        <v>4</v>
      </c>
      <c r="O1869">
        <v>1</v>
      </c>
      <c r="P1869">
        <v>5</v>
      </c>
      <c r="Q1869" t="e">
        <f>VLOOKUP($A1869,'[1]SheltersALL_2.17.22'!$1:$1048576,6,0)</f>
        <v>#N/A</v>
      </c>
      <c r="R1869" t="str">
        <f>VLOOKUP($A1869, [1]FA21_Ridership!$1:$1048576,11, 0)</f>
        <v>RICHMOND</v>
      </c>
      <c r="S1869" t="str">
        <f>VLOOKUP($A1869, [1]FA21_Ridership!$1:$1048576,12, 0)</f>
        <v>CONTRA COSTA</v>
      </c>
      <c r="T1869">
        <f>VLOOKUP($A1869, [1]FA21_Ridership!$1:$1048576,13, 0)</f>
        <v>1</v>
      </c>
      <c r="U1869">
        <f t="shared" si="146"/>
        <v>215</v>
      </c>
      <c r="V1869" s="67">
        <f t="shared" si="145"/>
        <v>0.44800000000000001</v>
      </c>
      <c r="W1869">
        <v>0.974414</v>
      </c>
      <c r="X1869" s="67">
        <f t="shared" si="147"/>
        <v>0.95099999999999996</v>
      </c>
      <c r="Y1869">
        <v>0.40962799999999999</v>
      </c>
      <c r="Z1869" s="67">
        <f t="shared" si="148"/>
        <v>0.76900000000000002</v>
      </c>
      <c r="AA1869">
        <f>VLOOKUP($C1869,[1]Disability!$1:$1048576,5,FALSE)</f>
        <v>0</v>
      </c>
      <c r="AB1869" s="67">
        <f t="shared" si="149"/>
        <v>0</v>
      </c>
      <c r="AC1869" t="e">
        <f>VLOOKUP($A1869,#REF!,9,FALSE)</f>
        <v>#REF!</v>
      </c>
    </row>
    <row r="1870" spans="1:29">
      <c r="A1870">
        <v>52354</v>
      </c>
      <c r="B1870">
        <v>1869</v>
      </c>
      <c r="C1870">
        <v>1303300</v>
      </c>
      <c r="D1870" t="s">
        <v>4235</v>
      </c>
      <c r="E1870" t="s">
        <v>4236</v>
      </c>
      <c r="G1870" t="e">
        <f>VLOOKUP($H1870,[1]BRT!$1:$1048576,1,0)</f>
        <v>#N/A</v>
      </c>
      <c r="H1870" t="s">
        <v>5216</v>
      </c>
      <c r="I1870">
        <v>37.929229999999997</v>
      </c>
      <c r="J1870">
        <v>-122.34777200000001</v>
      </c>
      <c r="K1870">
        <v>1203</v>
      </c>
      <c r="L1870">
        <v>43</v>
      </c>
      <c r="M1870">
        <v>1.395348837</v>
      </c>
      <c r="N1870">
        <v>1</v>
      </c>
      <c r="O1870">
        <v>4</v>
      </c>
      <c r="P1870">
        <v>5</v>
      </c>
      <c r="Q1870" t="e">
        <f>VLOOKUP($A1870,'[1]SheltersALL_2.17.22'!$1:$1048576,6,0)</f>
        <v>#N/A</v>
      </c>
      <c r="R1870" t="str">
        <f>VLOOKUP($A1870, [1]FA21_Ridership!$1:$1048576,11, 0)</f>
        <v>RICHMOND</v>
      </c>
      <c r="S1870" t="str">
        <f>VLOOKUP($A1870, [1]FA21_Ridership!$1:$1048576,12, 0)</f>
        <v>CONTRA COSTA</v>
      </c>
      <c r="T1870">
        <f>VLOOKUP($A1870, [1]FA21_Ridership!$1:$1048576,13, 0)</f>
        <v>1</v>
      </c>
      <c r="U1870">
        <f t="shared" si="146"/>
        <v>215</v>
      </c>
      <c r="V1870" s="67">
        <f t="shared" si="145"/>
        <v>0.44800000000000001</v>
      </c>
      <c r="W1870">
        <v>0.98475199999999996</v>
      </c>
      <c r="X1870" s="67">
        <f t="shared" si="147"/>
        <v>0.97699999999999998</v>
      </c>
      <c r="Y1870">
        <v>0.435197</v>
      </c>
      <c r="Z1870" s="67">
        <f t="shared" si="148"/>
        <v>0.80500000000000005</v>
      </c>
      <c r="AA1870">
        <f>VLOOKUP($C1870,[1]Disability!$1:$1048576,5,FALSE)</f>
        <v>0</v>
      </c>
      <c r="AB1870" s="67">
        <f t="shared" si="149"/>
        <v>0</v>
      </c>
      <c r="AC1870" t="e">
        <f>VLOOKUP($A1870,#REF!,9,FALSE)</f>
        <v>#REF!</v>
      </c>
    </row>
    <row r="1871" spans="1:29">
      <c r="A1871">
        <v>56772</v>
      </c>
      <c r="B1871">
        <v>1870</v>
      </c>
      <c r="C1871">
        <v>600190</v>
      </c>
      <c r="D1871" t="s">
        <v>4235</v>
      </c>
      <c r="E1871" t="s">
        <v>4236</v>
      </c>
      <c r="G1871" t="e">
        <f>VLOOKUP($H1871,[1]BRT!$1:$1048576,1,0)</f>
        <v>#N/A</v>
      </c>
      <c r="H1871" t="s">
        <v>5649</v>
      </c>
      <c r="I1871">
        <v>37.846228000000004</v>
      </c>
      <c r="J1871">
        <v>-122.295368</v>
      </c>
      <c r="K1871">
        <v>140</v>
      </c>
      <c r="L1871">
        <v>54</v>
      </c>
      <c r="M1871">
        <v>1.111111111</v>
      </c>
      <c r="N1871">
        <v>4</v>
      </c>
      <c r="O1871">
        <v>0</v>
      </c>
      <c r="P1871">
        <v>4</v>
      </c>
      <c r="Q1871" t="e">
        <f>VLOOKUP($A1871,'[1]SheltersALL_2.17.22'!$1:$1048576,6,0)</f>
        <v>#N/A</v>
      </c>
      <c r="R1871" t="str">
        <f>VLOOKUP($A1871, [1]FA21_Ridership!$1:$1048576,11, 0)</f>
        <v>EMERYVILLE</v>
      </c>
      <c r="S1871" t="str">
        <f>VLOOKUP($A1871, [1]FA21_Ridership!$1:$1048576,12, 0)</f>
        <v>ALAMEDA</v>
      </c>
      <c r="T1871">
        <f>VLOOKUP($A1871, [1]FA21_Ridership!$1:$1048576,13, 0)</f>
        <v>2</v>
      </c>
      <c r="U1871">
        <f t="shared" si="146"/>
        <v>216</v>
      </c>
      <c r="V1871" s="67">
        <f t="shared" si="145"/>
        <v>0.44900000000000001</v>
      </c>
      <c r="W1871">
        <v>0.53906299999999996</v>
      </c>
      <c r="X1871" s="67">
        <f t="shared" si="147"/>
        <v>0.23799999999999999</v>
      </c>
      <c r="Y1871">
        <v>0.12890599999999999</v>
      </c>
      <c r="Z1871" s="67">
        <f t="shared" si="148"/>
        <v>0.311</v>
      </c>
      <c r="AA1871">
        <f>VLOOKUP($C1871,[1]Disability!$1:$1048576,5,FALSE)</f>
        <v>0</v>
      </c>
      <c r="AB1871" s="67">
        <f t="shared" si="149"/>
        <v>0</v>
      </c>
      <c r="AC1871" t="e">
        <f>VLOOKUP($A1871,#REF!,9,FALSE)</f>
        <v>#REF!</v>
      </c>
    </row>
    <row r="1872" spans="1:29">
      <c r="A1872">
        <v>52599</v>
      </c>
      <c r="B1872">
        <v>1871</v>
      </c>
      <c r="C1872">
        <v>301020</v>
      </c>
      <c r="D1872" t="s">
        <v>4235</v>
      </c>
      <c r="E1872" t="s">
        <v>4236</v>
      </c>
      <c r="G1872" t="e">
        <f>VLOOKUP($H1872,[1]BRT!$1:$1048576,1,0)</f>
        <v>#N/A</v>
      </c>
      <c r="H1872" t="s">
        <v>4632</v>
      </c>
      <c r="I1872">
        <v>37.852150000000002</v>
      </c>
      <c r="J1872">
        <v>-122.287154</v>
      </c>
      <c r="K1872">
        <v>140</v>
      </c>
      <c r="L1872">
        <v>54</v>
      </c>
      <c r="M1872">
        <v>1.111111111</v>
      </c>
      <c r="N1872">
        <v>4</v>
      </c>
      <c r="O1872">
        <v>0</v>
      </c>
      <c r="P1872">
        <v>4</v>
      </c>
      <c r="Q1872" t="str">
        <f>VLOOKUP($A1872,'[1]SheltersALL_2.17.22'!$1:$1048576,6,0)</f>
        <v>Berkeley</v>
      </c>
      <c r="R1872" t="str">
        <f>VLOOKUP($A1872, [1]FA21_Ridership!$1:$1048576,11, 0)</f>
        <v>BERKELEY</v>
      </c>
      <c r="S1872" t="str">
        <f>VLOOKUP($A1872, [1]FA21_Ridership!$1:$1048576,12, 0)</f>
        <v>ALAMEDA</v>
      </c>
      <c r="T1872">
        <f>VLOOKUP($A1872, [1]FA21_Ridership!$1:$1048576,13, 0)</f>
        <v>1</v>
      </c>
      <c r="U1872">
        <f t="shared" si="146"/>
        <v>216</v>
      </c>
      <c r="V1872" s="67">
        <f t="shared" si="145"/>
        <v>0.44900000000000001</v>
      </c>
      <c r="W1872">
        <v>0.31289899999999998</v>
      </c>
      <c r="X1872" s="67">
        <f t="shared" si="147"/>
        <v>7.5999999999999998E-2</v>
      </c>
      <c r="Y1872">
        <v>0.16028100000000001</v>
      </c>
      <c r="Z1872" s="67">
        <f t="shared" si="148"/>
        <v>0.38500000000000001</v>
      </c>
      <c r="AA1872">
        <f>VLOOKUP($C1872,[1]Disability!$1:$1048576,5,FALSE)</f>
        <v>0</v>
      </c>
      <c r="AB1872" s="67">
        <f t="shared" si="149"/>
        <v>0</v>
      </c>
      <c r="AC1872" t="e">
        <f>VLOOKUP($A1872,#REF!,9,FALSE)</f>
        <v>#REF!</v>
      </c>
    </row>
    <row r="1873" spans="1:29">
      <c r="A1873">
        <v>58899</v>
      </c>
      <c r="B1873">
        <v>1872</v>
      </c>
      <c r="C1873">
        <v>104270</v>
      </c>
      <c r="D1873" t="s">
        <v>4235</v>
      </c>
      <c r="E1873" t="s">
        <v>4236</v>
      </c>
      <c r="G1873" t="e">
        <f>VLOOKUP($H1873,[1]BRT!$1:$1048576,1,0)</f>
        <v>#N/A</v>
      </c>
      <c r="H1873" t="s">
        <v>5650</v>
      </c>
      <c r="I1873">
        <v>37.774892999999999</v>
      </c>
      <c r="J1873">
        <v>-122.276819</v>
      </c>
      <c r="K1873">
        <v>1419</v>
      </c>
      <c r="L1873">
        <v>12</v>
      </c>
      <c r="M1873">
        <v>5</v>
      </c>
      <c r="N1873">
        <v>9</v>
      </c>
      <c r="O1873">
        <v>9</v>
      </c>
      <c r="P1873">
        <v>18</v>
      </c>
      <c r="Q1873" t="e">
        <f>VLOOKUP($A1873,'[1]SheltersALL_2.17.22'!$1:$1048576,6,0)</f>
        <v>#N/A</v>
      </c>
      <c r="R1873" t="str">
        <f>VLOOKUP($A1873, [1]FA21_Ridership!$1:$1048576,11, 0)</f>
        <v>ALAMEDA</v>
      </c>
      <c r="S1873" t="str">
        <f>VLOOKUP($A1873, [1]FA21_Ridership!$1:$1048576,12, 0)</f>
        <v>ALAMEDA</v>
      </c>
      <c r="T1873">
        <f>VLOOKUP($A1873, [1]FA21_Ridership!$1:$1048576,13, 0)</f>
        <v>3</v>
      </c>
      <c r="U1873">
        <f t="shared" si="146"/>
        <v>216</v>
      </c>
      <c r="V1873" s="67">
        <f t="shared" si="145"/>
        <v>0.44900000000000001</v>
      </c>
      <c r="W1873">
        <v>0.73798299999999994</v>
      </c>
      <c r="X1873" s="67">
        <f t="shared" si="147"/>
        <v>0.45900000000000002</v>
      </c>
      <c r="Y1873">
        <v>0.164939</v>
      </c>
      <c r="Z1873" s="67">
        <f t="shared" si="148"/>
        <v>0.39900000000000002</v>
      </c>
      <c r="AA1873">
        <f>VLOOKUP($C1873,[1]Disability!$1:$1048576,5,FALSE)</f>
        <v>0</v>
      </c>
      <c r="AB1873" s="67">
        <f t="shared" si="149"/>
        <v>0</v>
      </c>
      <c r="AC1873" t="e">
        <f>VLOOKUP($A1873,#REF!,9,FALSE)</f>
        <v>#REF!</v>
      </c>
    </row>
    <row r="1874" spans="1:29">
      <c r="A1874">
        <v>59951</v>
      </c>
      <c r="B1874">
        <v>1873</v>
      </c>
      <c r="C1874">
        <v>1018310</v>
      </c>
      <c r="D1874" t="s">
        <v>4235</v>
      </c>
      <c r="E1874" t="s">
        <v>4236</v>
      </c>
      <c r="G1874" t="e">
        <f>VLOOKUP($H1874,[1]BRT!$1:$1048576,1,0)</f>
        <v>#N/A</v>
      </c>
      <c r="H1874" t="s">
        <v>5651</v>
      </c>
      <c r="I1874">
        <v>37.825130999999999</v>
      </c>
      <c r="J1874">
        <v>-122.277844</v>
      </c>
      <c r="K1874">
        <v>1400</v>
      </c>
      <c r="L1874">
        <v>21.6</v>
      </c>
      <c r="M1874">
        <v>2.7777777779999999</v>
      </c>
      <c r="N1874">
        <v>4</v>
      </c>
      <c r="O1874">
        <v>6</v>
      </c>
      <c r="P1874">
        <v>10</v>
      </c>
      <c r="Q1874" t="e">
        <f>VLOOKUP($A1874,'[1]SheltersALL_2.17.22'!$1:$1048576,6,0)</f>
        <v>#N/A</v>
      </c>
      <c r="R1874" t="str">
        <f>VLOOKUP($A1874, [1]FA21_Ridership!$1:$1048576,11, 0)</f>
        <v>OAKLAND</v>
      </c>
      <c r="S1874" t="str">
        <f>VLOOKUP($A1874, [1]FA21_Ridership!$1:$1048576,12, 0)</f>
        <v>ALAMEDA</v>
      </c>
      <c r="T1874">
        <f>VLOOKUP($A1874, [1]FA21_Ridership!$1:$1048576,13, 0)</f>
        <v>2</v>
      </c>
      <c r="U1874">
        <f t="shared" si="146"/>
        <v>216</v>
      </c>
      <c r="V1874" s="67">
        <f t="shared" si="145"/>
        <v>0.44900000000000001</v>
      </c>
      <c r="W1874">
        <v>0.82510700000000003</v>
      </c>
      <c r="X1874" s="67">
        <f t="shared" si="147"/>
        <v>0.62</v>
      </c>
      <c r="Y1874">
        <v>0.52682399999999996</v>
      </c>
      <c r="Z1874" s="67">
        <f t="shared" si="148"/>
        <v>0.88400000000000001</v>
      </c>
      <c r="AA1874">
        <f>VLOOKUP($C1874,[1]Disability!$1:$1048576,5,FALSE)</f>
        <v>2</v>
      </c>
      <c r="AB1874" s="67">
        <f t="shared" si="149"/>
        <v>0.91600000000000004</v>
      </c>
      <c r="AC1874" t="e">
        <f>VLOOKUP($A1874,#REF!,9,FALSE)</f>
        <v>#REF!</v>
      </c>
    </row>
    <row r="1875" spans="1:29">
      <c r="A1875">
        <v>50355</v>
      </c>
      <c r="B1875">
        <v>1874</v>
      </c>
      <c r="C1875">
        <v>600730</v>
      </c>
      <c r="D1875" t="s">
        <v>4235</v>
      </c>
      <c r="E1875" t="s">
        <v>4236</v>
      </c>
      <c r="G1875" t="e">
        <f>VLOOKUP($H1875,[1]BRT!$1:$1048576,1,0)</f>
        <v>#N/A</v>
      </c>
      <c r="H1875" t="s">
        <v>5652</v>
      </c>
      <c r="I1875">
        <v>37.834479000000002</v>
      </c>
      <c r="J1875">
        <v>-122.28085799999999</v>
      </c>
      <c r="K1875">
        <v>1400</v>
      </c>
      <c r="L1875">
        <v>21.6</v>
      </c>
      <c r="M1875">
        <v>2.7777777779999999</v>
      </c>
      <c r="N1875">
        <v>3</v>
      </c>
      <c r="O1875">
        <v>7</v>
      </c>
      <c r="P1875">
        <v>10</v>
      </c>
      <c r="Q1875" t="e">
        <f>VLOOKUP($A1875,'[1]SheltersALL_2.17.22'!$1:$1048576,6,0)</f>
        <v>#N/A</v>
      </c>
      <c r="R1875" t="str">
        <f>VLOOKUP($A1875, [1]FA21_Ridership!$1:$1048576,11, 0)</f>
        <v>EMERYVILLE</v>
      </c>
      <c r="S1875" t="str">
        <f>VLOOKUP($A1875, [1]FA21_Ridership!$1:$1048576,12, 0)</f>
        <v>ALAMEDA</v>
      </c>
      <c r="T1875">
        <f>VLOOKUP($A1875, [1]FA21_Ridership!$1:$1048576,13, 0)</f>
        <v>2</v>
      </c>
      <c r="U1875">
        <f t="shared" si="146"/>
        <v>216</v>
      </c>
      <c r="V1875" s="67">
        <f t="shared" si="145"/>
        <v>0.44900000000000001</v>
      </c>
      <c r="W1875">
        <v>0.67326200000000003</v>
      </c>
      <c r="X1875" s="67">
        <f t="shared" si="147"/>
        <v>0.36</v>
      </c>
      <c r="Y1875">
        <v>0.37696600000000002</v>
      </c>
      <c r="Z1875" s="67">
        <f t="shared" si="148"/>
        <v>0.73499999999999999</v>
      </c>
      <c r="AA1875">
        <f>VLOOKUP($C1875,[1]Disability!$1:$1048576,5,FALSE)</f>
        <v>1</v>
      </c>
      <c r="AB1875" s="67">
        <f t="shared" si="149"/>
        <v>0.72499999999999998</v>
      </c>
      <c r="AC1875" t="e">
        <f>VLOOKUP($A1875,#REF!,9,FALSE)</f>
        <v>#REF!</v>
      </c>
    </row>
    <row r="1876" spans="1:29">
      <c r="A1876">
        <v>55868</v>
      </c>
      <c r="B1876">
        <v>1875</v>
      </c>
      <c r="C1876">
        <v>1014720</v>
      </c>
      <c r="D1876" t="s">
        <v>4235</v>
      </c>
      <c r="E1876" t="s">
        <v>4236</v>
      </c>
      <c r="G1876" t="e">
        <f>VLOOKUP($H1876,[1]BRT!$1:$1048576,1,0)</f>
        <v>#N/A</v>
      </c>
      <c r="H1876" t="s">
        <v>5653</v>
      </c>
      <c r="I1876">
        <v>37.815938000000003</v>
      </c>
      <c r="J1876">
        <v>-122.25231100000001</v>
      </c>
      <c r="K1876">
        <v>1174</v>
      </c>
      <c r="L1876">
        <v>18</v>
      </c>
      <c r="M1876">
        <v>3.3333333330000001</v>
      </c>
      <c r="N1876">
        <v>3</v>
      </c>
      <c r="O1876">
        <v>9</v>
      </c>
      <c r="P1876">
        <v>12</v>
      </c>
      <c r="Q1876" t="e">
        <f>VLOOKUP($A1876,'[1]SheltersALL_2.17.22'!$1:$1048576,6,0)</f>
        <v>#N/A</v>
      </c>
      <c r="R1876" t="str">
        <f>VLOOKUP($A1876, [1]FA21_Ridership!$1:$1048576,11, 0)</f>
        <v>OAKLAND</v>
      </c>
      <c r="S1876" t="str">
        <f>VLOOKUP($A1876, [1]FA21_Ridership!$1:$1048576,12, 0)</f>
        <v>ALAMEDA</v>
      </c>
      <c r="T1876">
        <f>VLOOKUP($A1876, [1]FA21_Ridership!$1:$1048576,13, 0)</f>
        <v>2</v>
      </c>
      <c r="U1876">
        <f t="shared" si="146"/>
        <v>216</v>
      </c>
      <c r="V1876" s="67">
        <f t="shared" si="145"/>
        <v>0.44900000000000001</v>
      </c>
      <c r="W1876">
        <v>0.86776399999999998</v>
      </c>
      <c r="X1876" s="67">
        <f t="shared" si="147"/>
        <v>0.71199999999999997</v>
      </c>
      <c r="Y1876">
        <v>0.43501899999999999</v>
      </c>
      <c r="Z1876" s="67">
        <f t="shared" si="148"/>
        <v>0.80100000000000005</v>
      </c>
      <c r="AA1876">
        <f>VLOOKUP($C1876,[1]Disability!$1:$1048576,5,FALSE)</f>
        <v>0</v>
      </c>
      <c r="AB1876" s="67">
        <f t="shared" si="149"/>
        <v>0</v>
      </c>
      <c r="AC1876" t="e">
        <f>VLOOKUP($A1876,#REF!,9,FALSE)</f>
        <v>#REF!</v>
      </c>
    </row>
    <row r="1877" spans="1:29">
      <c r="A1877">
        <v>55582</v>
      </c>
      <c r="B1877">
        <v>1876</v>
      </c>
      <c r="C1877">
        <v>1010610</v>
      </c>
      <c r="D1877" t="s">
        <v>4235</v>
      </c>
      <c r="E1877" t="s">
        <v>4236</v>
      </c>
      <c r="G1877" t="e">
        <f>VLOOKUP($H1877,[1]BRT!$1:$1048576,1,0)</f>
        <v>#N/A</v>
      </c>
      <c r="H1877" t="s">
        <v>5654</v>
      </c>
      <c r="I1877">
        <v>37.769706999999997</v>
      </c>
      <c r="J1877">
        <v>-122.17694299999999</v>
      </c>
      <c r="K1877">
        <v>1443</v>
      </c>
      <c r="L1877">
        <v>12</v>
      </c>
      <c r="M1877">
        <v>5</v>
      </c>
      <c r="N1877">
        <v>3</v>
      </c>
      <c r="O1877">
        <v>15</v>
      </c>
      <c r="P1877">
        <v>18</v>
      </c>
      <c r="Q1877" t="e">
        <f>VLOOKUP($A1877,'[1]SheltersALL_2.17.22'!$1:$1048576,6,0)</f>
        <v>#N/A</v>
      </c>
      <c r="R1877" t="str">
        <f>VLOOKUP($A1877, [1]FA21_Ridership!$1:$1048576,11, 0)</f>
        <v>OAKLAND</v>
      </c>
      <c r="S1877" t="str">
        <f>VLOOKUP($A1877, [1]FA21_Ridership!$1:$1048576,12, 0)</f>
        <v>ALAMEDA</v>
      </c>
      <c r="T1877">
        <f>VLOOKUP($A1877, [1]FA21_Ridership!$1:$1048576,13, 0)</f>
        <v>3</v>
      </c>
      <c r="U1877">
        <f t="shared" si="146"/>
        <v>216</v>
      </c>
      <c r="V1877" s="67">
        <f t="shared" si="145"/>
        <v>0.44900000000000001</v>
      </c>
      <c r="W1877">
        <v>0.96241399999999999</v>
      </c>
      <c r="X1877" s="67">
        <f t="shared" si="147"/>
        <v>0.92800000000000005</v>
      </c>
      <c r="Y1877">
        <v>0.64087499999999997</v>
      </c>
      <c r="Z1877" s="67">
        <f t="shared" si="148"/>
        <v>0.95899999999999996</v>
      </c>
      <c r="AA1877">
        <f>VLOOKUP($C1877,[1]Disability!$1:$1048576,5,FALSE)</f>
        <v>3</v>
      </c>
      <c r="AB1877" s="67">
        <f t="shared" si="149"/>
        <v>0.96499999999999997</v>
      </c>
      <c r="AC1877" t="e">
        <f>VLOOKUP($A1877,#REF!,9,FALSE)</f>
        <v>#REF!</v>
      </c>
    </row>
    <row r="1878" spans="1:29">
      <c r="A1878">
        <v>56711</v>
      </c>
      <c r="B1878">
        <v>1877</v>
      </c>
      <c r="C1878">
        <v>100270</v>
      </c>
      <c r="D1878" t="s">
        <v>4235</v>
      </c>
      <c r="E1878" t="s">
        <v>4236</v>
      </c>
      <c r="G1878" t="e">
        <f>VLOOKUP($H1878,[1]BRT!$1:$1048576,1,0)</f>
        <v>#N/A</v>
      </c>
      <c r="H1878" t="s">
        <v>5655</v>
      </c>
      <c r="I1878">
        <v>37.741712999999997</v>
      </c>
      <c r="J1878">
        <v>-122.250125</v>
      </c>
      <c r="K1878">
        <v>925</v>
      </c>
      <c r="L1878">
        <v>31</v>
      </c>
      <c r="M1878">
        <v>1.935483871</v>
      </c>
      <c r="N1878">
        <v>6</v>
      </c>
      <c r="O1878">
        <v>1</v>
      </c>
      <c r="P1878">
        <v>7</v>
      </c>
      <c r="Q1878" t="e">
        <f>VLOOKUP($A1878,'[1]SheltersALL_2.17.22'!$1:$1048576,6,0)</f>
        <v>#N/A</v>
      </c>
      <c r="R1878" t="str">
        <f>VLOOKUP($A1878, [1]FA21_Ridership!$1:$1048576,11, 0)</f>
        <v>ALAMEDA</v>
      </c>
      <c r="S1878" t="str">
        <f>VLOOKUP($A1878, [1]FA21_Ridership!$1:$1048576,12, 0)</f>
        <v>ALAMEDA</v>
      </c>
      <c r="T1878">
        <f>VLOOKUP($A1878, [1]FA21_Ridership!$1:$1048576,13, 0)</f>
        <v>3</v>
      </c>
      <c r="U1878">
        <f t="shared" si="146"/>
        <v>217</v>
      </c>
      <c r="V1878" s="67">
        <f t="shared" si="145"/>
        <v>0.45100000000000001</v>
      </c>
      <c r="W1878">
        <v>0.57969800000000005</v>
      </c>
      <c r="X1878" s="67">
        <f t="shared" si="147"/>
        <v>0.26700000000000002</v>
      </c>
      <c r="Y1878">
        <v>9.1436000000000003E-2</v>
      </c>
      <c r="Z1878" s="67">
        <f t="shared" si="148"/>
        <v>0.21199999999999999</v>
      </c>
      <c r="AA1878">
        <f>VLOOKUP($C1878,[1]Disability!$1:$1048576,5,FALSE)</f>
        <v>0</v>
      </c>
      <c r="AB1878" s="67">
        <f t="shared" si="149"/>
        <v>0</v>
      </c>
      <c r="AC1878" t="e">
        <f>VLOOKUP($A1878,#REF!,9,FALSE)</f>
        <v>#REF!</v>
      </c>
    </row>
    <row r="1879" spans="1:29">
      <c r="A1879">
        <v>58837</v>
      </c>
      <c r="B1879">
        <v>1878</v>
      </c>
      <c r="C1879">
        <v>102930</v>
      </c>
      <c r="D1879" t="s">
        <v>4235</v>
      </c>
      <c r="E1879" t="s">
        <v>4236</v>
      </c>
      <c r="G1879" t="e">
        <f>VLOOKUP($H1879,[1]BRT!$1:$1048576,1,0)</f>
        <v>#N/A</v>
      </c>
      <c r="H1879" t="s">
        <v>4992</v>
      </c>
      <c r="I1879">
        <v>37.743631000000001</v>
      </c>
      <c r="J1879">
        <v>-122.23917400000001</v>
      </c>
      <c r="K1879">
        <v>925</v>
      </c>
      <c r="L1879">
        <v>31</v>
      </c>
      <c r="M1879">
        <v>1.935483871</v>
      </c>
      <c r="N1879">
        <v>6</v>
      </c>
      <c r="O1879">
        <v>1</v>
      </c>
      <c r="P1879">
        <v>7</v>
      </c>
      <c r="Q1879" t="e">
        <f>VLOOKUP($A1879,'[1]SheltersALL_2.17.22'!$1:$1048576,6,0)</f>
        <v>#N/A</v>
      </c>
      <c r="R1879" t="str">
        <f>VLOOKUP($A1879, [1]FA21_Ridership!$1:$1048576,11, 0)</f>
        <v>ALAMEDA</v>
      </c>
      <c r="S1879" t="str">
        <f>VLOOKUP($A1879, [1]FA21_Ridership!$1:$1048576,12, 0)</f>
        <v>ALAMEDA</v>
      </c>
      <c r="T1879">
        <f>VLOOKUP($A1879, [1]FA21_Ridership!$1:$1048576,13, 0)</f>
        <v>3</v>
      </c>
      <c r="U1879">
        <f t="shared" si="146"/>
        <v>217</v>
      </c>
      <c r="V1879" s="67">
        <f t="shared" si="145"/>
        <v>0.45100000000000001</v>
      </c>
      <c r="W1879">
        <v>0.57969800000000005</v>
      </c>
      <c r="X1879" s="67">
        <f t="shared" si="147"/>
        <v>0.26700000000000002</v>
      </c>
      <c r="Y1879">
        <v>9.1436000000000003E-2</v>
      </c>
      <c r="Z1879" s="67">
        <f t="shared" si="148"/>
        <v>0.21199999999999999</v>
      </c>
      <c r="AA1879">
        <f>VLOOKUP($C1879,[1]Disability!$1:$1048576,5,FALSE)</f>
        <v>0</v>
      </c>
      <c r="AB1879" s="67">
        <f t="shared" si="149"/>
        <v>0</v>
      </c>
      <c r="AC1879" t="e">
        <f>VLOOKUP($A1879,#REF!,9,FALSE)</f>
        <v>#REF!</v>
      </c>
    </row>
    <row r="1880" spans="1:29">
      <c r="A1880">
        <v>58997</v>
      </c>
      <c r="B1880">
        <v>1879</v>
      </c>
      <c r="C1880">
        <v>1011420</v>
      </c>
      <c r="D1880" t="s">
        <v>4235</v>
      </c>
      <c r="E1880" t="s">
        <v>4236</v>
      </c>
      <c r="G1880" t="e">
        <f>VLOOKUP($H1880,[1]BRT!$1:$1048576,1,0)</f>
        <v>#N/A</v>
      </c>
      <c r="H1880" t="s">
        <v>5656</v>
      </c>
      <c r="I1880">
        <v>37.825308999999997</v>
      </c>
      <c r="J1880">
        <v>-122.251797</v>
      </c>
      <c r="K1880">
        <v>1016</v>
      </c>
      <c r="L1880">
        <v>31</v>
      </c>
      <c r="M1880">
        <v>1.935483871</v>
      </c>
      <c r="N1880">
        <v>5</v>
      </c>
      <c r="O1880">
        <v>2</v>
      </c>
      <c r="P1880">
        <v>7</v>
      </c>
      <c r="Q1880" t="e">
        <f>VLOOKUP($A1880,'[1]SheltersALL_2.17.22'!$1:$1048576,6,0)</f>
        <v>#N/A</v>
      </c>
      <c r="R1880" t="str">
        <f>VLOOKUP($A1880, [1]FA21_Ridership!$1:$1048576,11, 0)</f>
        <v>OAKLAND</v>
      </c>
      <c r="S1880" t="str">
        <f>VLOOKUP($A1880, [1]FA21_Ridership!$1:$1048576,12, 0)</f>
        <v>ALAMEDA</v>
      </c>
      <c r="T1880">
        <f>VLOOKUP($A1880, [1]FA21_Ridership!$1:$1048576,13, 0)</f>
        <v>2</v>
      </c>
      <c r="U1880">
        <f t="shared" si="146"/>
        <v>217</v>
      </c>
      <c r="V1880" s="67">
        <f t="shared" si="145"/>
        <v>0.45100000000000001</v>
      </c>
      <c r="W1880">
        <v>0.30788500000000002</v>
      </c>
      <c r="X1880" s="67">
        <f t="shared" si="147"/>
        <v>7.2999999999999995E-2</v>
      </c>
      <c r="Y1880">
        <v>0.200876</v>
      </c>
      <c r="Z1880" s="67">
        <f t="shared" si="148"/>
        <v>0.47899999999999998</v>
      </c>
      <c r="AA1880">
        <f>VLOOKUP($C1880,[1]Disability!$1:$1048576,5,FALSE)</f>
        <v>1</v>
      </c>
      <c r="AB1880" s="67">
        <f t="shared" si="149"/>
        <v>0.72499999999999998</v>
      </c>
      <c r="AC1880" t="e">
        <f>VLOOKUP($A1880,#REF!,9,FALSE)</f>
        <v>#REF!</v>
      </c>
    </row>
    <row r="1881" spans="1:29">
      <c r="A1881">
        <v>53552</v>
      </c>
      <c r="B1881">
        <v>1880</v>
      </c>
      <c r="C1881">
        <v>1000220</v>
      </c>
      <c r="D1881" t="s">
        <v>4235</v>
      </c>
      <c r="E1881" t="s">
        <v>4236</v>
      </c>
      <c r="G1881" t="e">
        <f>VLOOKUP($H1881,[1]BRT!$1:$1048576,1,0)</f>
        <v>#N/A</v>
      </c>
      <c r="H1881" t="s">
        <v>5657</v>
      </c>
      <c r="I1881">
        <v>37.806494999999998</v>
      </c>
      <c r="J1881">
        <v>-122.286886</v>
      </c>
      <c r="K1881">
        <v>966</v>
      </c>
      <c r="L1881">
        <v>31</v>
      </c>
      <c r="M1881">
        <v>1.935483871</v>
      </c>
      <c r="N1881">
        <v>5</v>
      </c>
      <c r="O1881">
        <v>2</v>
      </c>
      <c r="P1881">
        <v>7</v>
      </c>
      <c r="Q1881" t="e">
        <f>VLOOKUP($A1881,'[1]SheltersALL_2.17.22'!$1:$1048576,6,0)</f>
        <v>#N/A</v>
      </c>
      <c r="R1881" t="str">
        <f>VLOOKUP($A1881, [1]FA21_Ridership!$1:$1048576,11, 0)</f>
        <v>OAKLAND</v>
      </c>
      <c r="S1881" t="str">
        <f>VLOOKUP($A1881, [1]FA21_Ridership!$1:$1048576,12, 0)</f>
        <v>ALAMEDA</v>
      </c>
      <c r="T1881">
        <f>VLOOKUP($A1881, [1]FA21_Ridership!$1:$1048576,13, 0)</f>
        <v>2</v>
      </c>
      <c r="U1881">
        <f t="shared" si="146"/>
        <v>217</v>
      </c>
      <c r="V1881" s="67">
        <f t="shared" si="145"/>
        <v>0.45100000000000001</v>
      </c>
      <c r="W1881">
        <v>0.81036200000000003</v>
      </c>
      <c r="X1881" s="67">
        <f t="shared" si="147"/>
        <v>0.59899999999999998</v>
      </c>
      <c r="Y1881">
        <v>0.52297199999999999</v>
      </c>
      <c r="Z1881" s="67">
        <f t="shared" si="148"/>
        <v>0.879</v>
      </c>
      <c r="AA1881">
        <f>VLOOKUP($C1881,[1]Disability!$1:$1048576,5,FALSE)</f>
        <v>1</v>
      </c>
      <c r="AB1881" s="67">
        <f t="shared" si="149"/>
        <v>0.72499999999999998</v>
      </c>
      <c r="AC1881" t="e">
        <f>VLOOKUP($A1881,#REF!,9,FALSE)</f>
        <v>#REF!</v>
      </c>
    </row>
    <row r="1882" spans="1:29">
      <c r="A1882">
        <v>59066</v>
      </c>
      <c r="B1882">
        <v>1881</v>
      </c>
      <c r="C1882">
        <v>1000250</v>
      </c>
      <c r="D1882" t="s">
        <v>4235</v>
      </c>
      <c r="E1882" t="s">
        <v>4236</v>
      </c>
      <c r="G1882" t="e">
        <f>VLOOKUP($H1882,[1]BRT!$1:$1048576,1,0)</f>
        <v>#N/A</v>
      </c>
      <c r="H1882" t="s">
        <v>5658</v>
      </c>
      <c r="I1882">
        <v>37.805885000000004</v>
      </c>
      <c r="J1882">
        <v>-122.284178</v>
      </c>
      <c r="K1882">
        <v>966</v>
      </c>
      <c r="L1882">
        <v>31</v>
      </c>
      <c r="M1882">
        <v>1.935483871</v>
      </c>
      <c r="N1882">
        <v>5</v>
      </c>
      <c r="O1882">
        <v>2</v>
      </c>
      <c r="P1882">
        <v>7</v>
      </c>
      <c r="Q1882" t="e">
        <f>VLOOKUP($A1882,'[1]SheltersALL_2.17.22'!$1:$1048576,6,0)</f>
        <v>#N/A</v>
      </c>
      <c r="R1882" t="str">
        <f>VLOOKUP($A1882, [1]FA21_Ridership!$1:$1048576,11, 0)</f>
        <v>OAKLAND</v>
      </c>
      <c r="S1882" t="str">
        <f>VLOOKUP($A1882, [1]FA21_Ridership!$1:$1048576,12, 0)</f>
        <v>ALAMEDA</v>
      </c>
      <c r="T1882">
        <f>VLOOKUP($A1882, [1]FA21_Ridership!$1:$1048576,13, 0)</f>
        <v>2</v>
      </c>
      <c r="U1882">
        <f t="shared" si="146"/>
        <v>217</v>
      </c>
      <c r="V1882" s="67">
        <f t="shared" si="145"/>
        <v>0.45100000000000001</v>
      </c>
      <c r="W1882">
        <v>0.81036200000000003</v>
      </c>
      <c r="X1882" s="67">
        <f t="shared" si="147"/>
        <v>0.59899999999999998</v>
      </c>
      <c r="Y1882">
        <v>0.52297199999999999</v>
      </c>
      <c r="Z1882" s="67">
        <f t="shared" si="148"/>
        <v>0.879</v>
      </c>
      <c r="AA1882">
        <f>VLOOKUP($C1882,[1]Disability!$1:$1048576,5,FALSE)</f>
        <v>2</v>
      </c>
      <c r="AB1882" s="67">
        <f t="shared" si="149"/>
        <v>0.91600000000000004</v>
      </c>
      <c r="AC1882" t="e">
        <f>VLOOKUP($A1882,#REF!,9,FALSE)</f>
        <v>#REF!</v>
      </c>
    </row>
    <row r="1883" spans="1:29">
      <c r="A1883">
        <v>52967</v>
      </c>
      <c r="B1883">
        <v>1882</v>
      </c>
      <c r="C1883">
        <v>9907870</v>
      </c>
      <c r="D1883" t="s">
        <v>4235</v>
      </c>
      <c r="E1883" t="s">
        <v>4236</v>
      </c>
      <c r="G1883" t="e">
        <f>VLOOKUP($H1883,[1]BRT!$1:$1048576,1,0)</f>
        <v>#N/A</v>
      </c>
      <c r="H1883" t="s">
        <v>5659</v>
      </c>
      <c r="I1883">
        <v>37.766536000000002</v>
      </c>
      <c r="J1883">
        <v>-122.271475</v>
      </c>
      <c r="K1883">
        <v>1017</v>
      </c>
      <c r="L1883">
        <v>31</v>
      </c>
      <c r="M1883">
        <v>1.935483871</v>
      </c>
      <c r="N1883">
        <v>4</v>
      </c>
      <c r="O1883">
        <v>3</v>
      </c>
      <c r="P1883">
        <v>7</v>
      </c>
      <c r="Q1883" t="e">
        <f>VLOOKUP($A1883,'[1]SheltersALL_2.17.22'!$1:$1048576,6,0)</f>
        <v>#N/A</v>
      </c>
      <c r="R1883" t="str">
        <f>VLOOKUP($A1883, [1]FA21_Ridership!$1:$1048576,11, 0)</f>
        <v>ALAMEDA</v>
      </c>
      <c r="S1883" t="str">
        <f>VLOOKUP($A1883, [1]FA21_Ridership!$1:$1048576,12, 0)</f>
        <v>ALAMEDA</v>
      </c>
      <c r="T1883">
        <f>VLOOKUP($A1883, [1]FA21_Ridership!$1:$1048576,13, 0)</f>
        <v>3</v>
      </c>
      <c r="U1883">
        <f t="shared" si="146"/>
        <v>217</v>
      </c>
      <c r="V1883" s="67">
        <f t="shared" si="145"/>
        <v>0.45100000000000001</v>
      </c>
      <c r="W1883">
        <v>0.61352300000000004</v>
      </c>
      <c r="X1883" s="67">
        <f t="shared" si="147"/>
        <v>0.29799999999999999</v>
      </c>
      <c r="Y1883">
        <v>0.116871</v>
      </c>
      <c r="Z1883" s="67">
        <f t="shared" si="148"/>
        <v>0.29299999999999998</v>
      </c>
      <c r="AA1883">
        <f>VLOOKUP($C1883,[1]Disability!$1:$1048576,5,FALSE)</f>
        <v>0</v>
      </c>
      <c r="AB1883" s="67">
        <f t="shared" si="149"/>
        <v>0</v>
      </c>
      <c r="AC1883" t="e">
        <f>VLOOKUP($A1883,#REF!,9,FALSE)</f>
        <v>#REF!</v>
      </c>
    </row>
    <row r="1884" spans="1:29">
      <c r="A1884">
        <v>53313</v>
      </c>
      <c r="B1884">
        <v>1883</v>
      </c>
      <c r="C1884">
        <v>103490</v>
      </c>
      <c r="D1884" t="s">
        <v>4235</v>
      </c>
      <c r="E1884" t="s">
        <v>4236</v>
      </c>
      <c r="G1884" t="e">
        <f>VLOOKUP($H1884,[1]BRT!$1:$1048576,1,0)</f>
        <v>#N/A</v>
      </c>
      <c r="H1884" t="s">
        <v>5329</v>
      </c>
      <c r="I1884">
        <v>37.758311999999997</v>
      </c>
      <c r="J1884">
        <v>-122.26074</v>
      </c>
      <c r="K1884">
        <v>1017</v>
      </c>
      <c r="L1884">
        <v>31</v>
      </c>
      <c r="M1884">
        <v>1.935483871</v>
      </c>
      <c r="N1884">
        <v>4</v>
      </c>
      <c r="O1884">
        <v>3</v>
      </c>
      <c r="P1884">
        <v>7</v>
      </c>
      <c r="Q1884" t="e">
        <f>VLOOKUP($A1884,'[1]SheltersALL_2.17.22'!$1:$1048576,6,0)</f>
        <v>#N/A</v>
      </c>
      <c r="R1884" t="str">
        <f>VLOOKUP($A1884, [1]FA21_Ridership!$1:$1048576,11, 0)</f>
        <v>ALAMEDA</v>
      </c>
      <c r="S1884" t="str">
        <f>VLOOKUP($A1884, [1]FA21_Ridership!$1:$1048576,12, 0)</f>
        <v>ALAMEDA</v>
      </c>
      <c r="T1884">
        <f>VLOOKUP($A1884, [1]FA21_Ridership!$1:$1048576,13, 0)</f>
        <v>3</v>
      </c>
      <c r="U1884">
        <f t="shared" si="146"/>
        <v>217</v>
      </c>
      <c r="V1884" s="67">
        <f t="shared" si="145"/>
        <v>0.45100000000000001</v>
      </c>
      <c r="W1884">
        <v>0.63028499999999998</v>
      </c>
      <c r="X1884" s="67">
        <f t="shared" si="147"/>
        <v>0.32300000000000001</v>
      </c>
      <c r="Y1884">
        <v>0.25151000000000001</v>
      </c>
      <c r="Z1884" s="67">
        <f t="shared" si="148"/>
        <v>0.57199999999999995</v>
      </c>
      <c r="AA1884">
        <f>VLOOKUP($C1884,[1]Disability!$1:$1048576,5,FALSE)</f>
        <v>0</v>
      </c>
      <c r="AB1884" s="67">
        <f t="shared" si="149"/>
        <v>0</v>
      </c>
      <c r="AC1884" t="e">
        <f>VLOOKUP($A1884,#REF!,9,FALSE)</f>
        <v>#REF!</v>
      </c>
    </row>
    <row r="1885" spans="1:29">
      <c r="A1885">
        <v>55607</v>
      </c>
      <c r="B1885">
        <v>1884</v>
      </c>
      <c r="C1885">
        <v>1017870</v>
      </c>
      <c r="D1885" t="s">
        <v>4235</v>
      </c>
      <c r="E1885" t="s">
        <v>4236</v>
      </c>
      <c r="G1885" t="e">
        <f>VLOOKUP($H1885,[1]BRT!$1:$1048576,1,0)</f>
        <v>#N/A</v>
      </c>
      <c r="H1885" t="s">
        <v>5660</v>
      </c>
      <c r="I1885">
        <v>37.830072000000001</v>
      </c>
      <c r="J1885">
        <v>-122.247708</v>
      </c>
      <c r="K1885">
        <v>1016</v>
      </c>
      <c r="L1885">
        <v>31</v>
      </c>
      <c r="M1885">
        <v>1.935483871</v>
      </c>
      <c r="N1885">
        <v>3</v>
      </c>
      <c r="O1885">
        <v>4</v>
      </c>
      <c r="P1885">
        <v>7</v>
      </c>
      <c r="Q1885" t="e">
        <f>VLOOKUP($A1885,'[1]SheltersALL_2.17.22'!$1:$1048576,6,0)</f>
        <v>#N/A</v>
      </c>
      <c r="R1885" t="str">
        <f>VLOOKUP($A1885, [1]FA21_Ridership!$1:$1048576,11, 0)</f>
        <v>OAKLAND</v>
      </c>
      <c r="S1885" t="str">
        <f>VLOOKUP($A1885, [1]FA21_Ridership!$1:$1048576,12, 0)</f>
        <v>ALAMEDA</v>
      </c>
      <c r="T1885">
        <f>VLOOKUP($A1885, [1]FA21_Ridership!$1:$1048576,13, 0)</f>
        <v>2</v>
      </c>
      <c r="U1885">
        <f t="shared" si="146"/>
        <v>217</v>
      </c>
      <c r="V1885" s="67">
        <f t="shared" si="145"/>
        <v>0.45100000000000001</v>
      </c>
      <c r="W1885">
        <v>0.24792</v>
      </c>
      <c r="X1885" s="67">
        <f t="shared" si="147"/>
        <v>4.3999999999999997E-2</v>
      </c>
      <c r="Y1885">
        <v>7.3272000000000004E-2</v>
      </c>
      <c r="Z1885" s="67">
        <f t="shared" si="148"/>
        <v>0.14199999999999999</v>
      </c>
      <c r="AA1885">
        <f>VLOOKUP($C1885,[1]Disability!$1:$1048576,5,FALSE)</f>
        <v>0</v>
      </c>
      <c r="AB1885" s="67">
        <f t="shared" si="149"/>
        <v>0</v>
      </c>
      <c r="AC1885" t="e">
        <f>VLOOKUP($A1885,#REF!,9,FALSE)</f>
        <v>#REF!</v>
      </c>
    </row>
    <row r="1886" spans="1:29">
      <c r="A1886">
        <v>55975</v>
      </c>
      <c r="B1886">
        <v>1885</v>
      </c>
      <c r="C1886">
        <v>104280</v>
      </c>
      <c r="D1886" t="s">
        <v>4235</v>
      </c>
      <c r="E1886" t="s">
        <v>4236</v>
      </c>
      <c r="G1886" t="e">
        <f>VLOOKUP($H1886,[1]BRT!$1:$1048576,1,0)</f>
        <v>#N/A</v>
      </c>
      <c r="H1886" t="s">
        <v>5661</v>
      </c>
      <c r="I1886">
        <v>37.771734000000002</v>
      </c>
      <c r="J1886">
        <v>-122.27680599999999</v>
      </c>
      <c r="K1886">
        <v>1017</v>
      </c>
      <c r="L1886">
        <v>31</v>
      </c>
      <c r="M1886">
        <v>1.935483871</v>
      </c>
      <c r="N1886">
        <v>2</v>
      </c>
      <c r="O1886">
        <v>5</v>
      </c>
      <c r="P1886">
        <v>7</v>
      </c>
      <c r="Q1886" t="e">
        <f>VLOOKUP($A1886,'[1]SheltersALL_2.17.22'!$1:$1048576,6,0)</f>
        <v>#N/A</v>
      </c>
      <c r="R1886" t="str">
        <f>VLOOKUP($A1886, [1]FA21_Ridership!$1:$1048576,11, 0)</f>
        <v>ALAMEDA</v>
      </c>
      <c r="S1886" t="str">
        <f>VLOOKUP($A1886, [1]FA21_Ridership!$1:$1048576,12, 0)</f>
        <v>ALAMEDA</v>
      </c>
      <c r="T1886">
        <f>VLOOKUP($A1886, [1]FA21_Ridership!$1:$1048576,13, 0)</f>
        <v>3</v>
      </c>
      <c r="U1886">
        <f t="shared" si="146"/>
        <v>217</v>
      </c>
      <c r="V1886" s="67">
        <f t="shared" si="145"/>
        <v>0.45100000000000001</v>
      </c>
      <c r="W1886">
        <v>0.37690400000000002</v>
      </c>
      <c r="X1886" s="67">
        <f t="shared" si="147"/>
        <v>0.11</v>
      </c>
      <c r="Y1886">
        <v>0.189086</v>
      </c>
      <c r="Z1886" s="67">
        <f t="shared" si="148"/>
        <v>0.45500000000000002</v>
      </c>
      <c r="AA1886">
        <f>VLOOKUP($C1886,[1]Disability!$1:$1048576,5,FALSE)</f>
        <v>0</v>
      </c>
      <c r="AB1886" s="67">
        <f t="shared" si="149"/>
        <v>0</v>
      </c>
      <c r="AC1886" t="e">
        <f>VLOOKUP($A1886,#REF!,9,FALSE)</f>
        <v>#REF!</v>
      </c>
    </row>
    <row r="1887" spans="1:29">
      <c r="A1887">
        <v>54165</v>
      </c>
      <c r="B1887">
        <v>1886</v>
      </c>
      <c r="C1887">
        <v>305290</v>
      </c>
      <c r="D1887" t="s">
        <v>4235</v>
      </c>
      <c r="E1887" t="s">
        <v>4236</v>
      </c>
      <c r="G1887" t="e">
        <f>VLOOKUP($H1887,[1]BRT!$1:$1048576,1,0)</f>
        <v>#N/A</v>
      </c>
      <c r="H1887" t="s">
        <v>4945</v>
      </c>
      <c r="I1887">
        <v>37.897970999999998</v>
      </c>
      <c r="J1887">
        <v>-122.26985999999999</v>
      </c>
      <c r="K1887">
        <v>633</v>
      </c>
      <c r="L1887">
        <v>31</v>
      </c>
      <c r="M1887">
        <v>1.935483871</v>
      </c>
      <c r="N1887">
        <v>0</v>
      </c>
      <c r="O1887">
        <v>7</v>
      </c>
      <c r="P1887">
        <v>7</v>
      </c>
      <c r="Q1887" t="e">
        <f>VLOOKUP($A1887,'[1]SheltersALL_2.17.22'!$1:$1048576,6,0)</f>
        <v>#N/A</v>
      </c>
      <c r="R1887" t="str">
        <f>VLOOKUP($A1887, [1]FA21_Ridership!$1:$1048576,11, 0)</f>
        <v>BERKELEY</v>
      </c>
      <c r="S1887" t="str">
        <f>VLOOKUP($A1887, [1]FA21_Ridership!$1:$1048576,12, 0)</f>
        <v>ALAMEDA</v>
      </c>
      <c r="T1887">
        <f>VLOOKUP($A1887, [1]FA21_Ridership!$1:$1048576,13, 0)</f>
        <v>1</v>
      </c>
      <c r="U1887">
        <f t="shared" si="146"/>
        <v>217</v>
      </c>
      <c r="V1887" s="67">
        <f t="shared" si="145"/>
        <v>0.45100000000000001</v>
      </c>
      <c r="W1887">
        <v>0.187692</v>
      </c>
      <c r="X1887" s="67">
        <f t="shared" si="147"/>
        <v>1.0999999999999999E-2</v>
      </c>
      <c r="Y1887">
        <v>1.7691999999999999E-2</v>
      </c>
      <c r="Z1887" s="67">
        <f t="shared" si="148"/>
        <v>2.1000000000000001E-2</v>
      </c>
      <c r="AA1887">
        <f>VLOOKUP($C1887,[1]Disability!$1:$1048576,5,FALSE)</f>
        <v>0</v>
      </c>
      <c r="AB1887" s="67">
        <f t="shared" si="149"/>
        <v>0</v>
      </c>
      <c r="AC1887" t="e">
        <f>VLOOKUP($A1887,#REF!,9,FALSE)</f>
        <v>#REF!</v>
      </c>
    </row>
    <row r="1888" spans="1:29">
      <c r="A1888">
        <v>59310</v>
      </c>
      <c r="B1888">
        <v>1887</v>
      </c>
      <c r="C1888">
        <v>1006160</v>
      </c>
      <c r="D1888" t="s">
        <v>4235</v>
      </c>
      <c r="E1888" t="s">
        <v>4236</v>
      </c>
      <c r="G1888" t="e">
        <f>VLOOKUP($H1888,[1]BRT!$1:$1048576,1,0)</f>
        <v>#N/A</v>
      </c>
      <c r="H1888" t="s">
        <v>5662</v>
      </c>
      <c r="I1888">
        <v>37.842483999999999</v>
      </c>
      <c r="J1888">
        <v>-122.22897</v>
      </c>
      <c r="K1888">
        <v>115</v>
      </c>
      <c r="L1888">
        <v>43.5</v>
      </c>
      <c r="M1888">
        <v>1.3793103449999999</v>
      </c>
      <c r="N1888">
        <v>0</v>
      </c>
      <c r="O1888">
        <v>5</v>
      </c>
      <c r="P1888">
        <v>5</v>
      </c>
      <c r="Q1888" t="e">
        <f>VLOOKUP($A1888,'[1]SheltersALL_2.17.22'!$1:$1048576,6,0)</f>
        <v>#N/A</v>
      </c>
      <c r="R1888" t="str">
        <f>VLOOKUP($A1888, [1]FA21_Ridership!$1:$1048576,11, 0)</f>
        <v>OAKLAND</v>
      </c>
      <c r="S1888" t="str">
        <f>VLOOKUP($A1888, [1]FA21_Ridership!$1:$1048576,12, 0)</f>
        <v>ALAMEDA</v>
      </c>
      <c r="T1888">
        <f>VLOOKUP($A1888, [1]FA21_Ridership!$1:$1048576,13, 0)</f>
        <v>2</v>
      </c>
      <c r="U1888">
        <f t="shared" si="146"/>
        <v>217.5</v>
      </c>
      <c r="V1888" s="67">
        <f t="shared" si="145"/>
        <v>0.45300000000000001</v>
      </c>
      <c r="W1888">
        <v>0.32461699999999999</v>
      </c>
      <c r="X1888" s="67">
        <f t="shared" si="147"/>
        <v>8.3000000000000004E-2</v>
      </c>
      <c r="Y1888">
        <v>2.615E-2</v>
      </c>
      <c r="Z1888" s="67">
        <f t="shared" si="148"/>
        <v>2.9000000000000001E-2</v>
      </c>
      <c r="AA1888">
        <f>VLOOKUP($C1888,[1]Disability!$1:$1048576,5,FALSE)</f>
        <v>0</v>
      </c>
      <c r="AB1888" s="67">
        <f t="shared" si="149"/>
        <v>0</v>
      </c>
      <c r="AC1888" t="e">
        <f>VLOOKUP($A1888,#REF!,9,FALSE)</f>
        <v>#REF!</v>
      </c>
    </row>
    <row r="1889" spans="1:29">
      <c r="A1889">
        <v>57373</v>
      </c>
      <c r="B1889">
        <v>1888</v>
      </c>
      <c r="C1889">
        <v>103360</v>
      </c>
      <c r="D1889" t="s">
        <v>4235</v>
      </c>
      <c r="E1889" t="s">
        <v>4236</v>
      </c>
      <c r="G1889" t="e">
        <f>VLOOKUP($H1889,[1]BRT!$1:$1048576,1,0)</f>
        <v>#N/A</v>
      </c>
      <c r="H1889" t="s">
        <v>5663</v>
      </c>
      <c r="I1889">
        <v>37.772773000000001</v>
      </c>
      <c r="J1889">
        <v>-122.259788</v>
      </c>
      <c r="K1889">
        <v>1420</v>
      </c>
      <c r="L1889">
        <v>12.8</v>
      </c>
      <c r="M1889">
        <v>4.6875</v>
      </c>
      <c r="N1889">
        <v>6</v>
      </c>
      <c r="O1889">
        <v>11</v>
      </c>
      <c r="P1889">
        <v>17</v>
      </c>
      <c r="Q1889" t="e">
        <f>VLOOKUP($A1889,'[1]SheltersALL_2.17.22'!$1:$1048576,6,0)</f>
        <v>#N/A</v>
      </c>
      <c r="R1889" t="str">
        <f>VLOOKUP($A1889, [1]FA21_Ridership!$1:$1048576,11, 0)</f>
        <v>ALAMEDA</v>
      </c>
      <c r="S1889" t="str">
        <f>VLOOKUP($A1889, [1]FA21_Ridership!$1:$1048576,12, 0)</f>
        <v>ALAMEDA</v>
      </c>
      <c r="T1889">
        <f>VLOOKUP($A1889, [1]FA21_Ridership!$1:$1048576,13, 0)</f>
        <v>3</v>
      </c>
      <c r="U1889">
        <f t="shared" si="146"/>
        <v>217.60000000000002</v>
      </c>
      <c r="V1889" s="67">
        <f t="shared" si="145"/>
        <v>0.45300000000000001</v>
      </c>
      <c r="W1889">
        <v>0.62326199999999998</v>
      </c>
      <c r="X1889" s="67">
        <f t="shared" si="147"/>
        <v>0.315</v>
      </c>
      <c r="Y1889">
        <v>0.21618200000000001</v>
      </c>
      <c r="Z1889" s="67">
        <f t="shared" si="148"/>
        <v>0.503</v>
      </c>
      <c r="AA1889">
        <f>VLOOKUP($C1889,[1]Disability!$1:$1048576,5,FALSE)</f>
        <v>1</v>
      </c>
      <c r="AB1889" s="67">
        <f t="shared" si="149"/>
        <v>0.72499999999999998</v>
      </c>
      <c r="AC1889" t="e">
        <f>VLOOKUP($A1889,#REF!,9,FALSE)</f>
        <v>#REF!</v>
      </c>
    </row>
    <row r="1890" spans="1:29">
      <c r="A1890">
        <v>55878</v>
      </c>
      <c r="B1890">
        <v>1889</v>
      </c>
      <c r="C1890">
        <v>1011060</v>
      </c>
      <c r="D1890" t="s">
        <v>4235</v>
      </c>
      <c r="E1890" t="s">
        <v>4236</v>
      </c>
      <c r="G1890" t="e">
        <f>VLOOKUP($H1890,[1]BRT!$1:$1048576,1,0)</f>
        <v>#N/A</v>
      </c>
      <c r="H1890" t="s">
        <v>5664</v>
      </c>
      <c r="I1890">
        <v>37.785322999999998</v>
      </c>
      <c r="J1890">
        <v>-122.222075</v>
      </c>
      <c r="K1890">
        <v>1116</v>
      </c>
      <c r="L1890">
        <v>15.6</v>
      </c>
      <c r="M1890">
        <v>3.846153846</v>
      </c>
      <c r="N1890">
        <v>4</v>
      </c>
      <c r="O1890">
        <v>10</v>
      </c>
      <c r="P1890">
        <v>14</v>
      </c>
      <c r="Q1890" t="e">
        <f>VLOOKUP($A1890,'[1]SheltersALL_2.17.22'!$1:$1048576,6,0)</f>
        <v>#N/A</v>
      </c>
      <c r="R1890" t="str">
        <f>VLOOKUP($A1890, [1]FA21_Ridership!$1:$1048576,11, 0)</f>
        <v>OAKLAND</v>
      </c>
      <c r="S1890" t="str">
        <f>VLOOKUP($A1890, [1]FA21_Ridership!$1:$1048576,12, 0)</f>
        <v>ALAMEDA</v>
      </c>
      <c r="T1890">
        <f>VLOOKUP($A1890, [1]FA21_Ridership!$1:$1048576,13, 0)</f>
        <v>3</v>
      </c>
      <c r="U1890">
        <f t="shared" si="146"/>
        <v>218.4</v>
      </c>
      <c r="V1890" s="67">
        <f t="shared" si="145"/>
        <v>0.45300000000000001</v>
      </c>
      <c r="W1890">
        <v>0.97519199999999995</v>
      </c>
      <c r="X1890" s="67">
        <f t="shared" si="147"/>
        <v>0.95499999999999996</v>
      </c>
      <c r="Y1890">
        <v>0.64500900000000005</v>
      </c>
      <c r="Z1890" s="67">
        <f t="shared" si="148"/>
        <v>0.96299999999999997</v>
      </c>
      <c r="AA1890">
        <f>VLOOKUP($C1890,[1]Disability!$1:$1048576,5,FALSE)</f>
        <v>1</v>
      </c>
      <c r="AB1890" s="67">
        <f t="shared" si="149"/>
        <v>0.72499999999999998</v>
      </c>
      <c r="AC1890" t="e">
        <f>VLOOKUP($A1890,#REF!,9,FALSE)</f>
        <v>#REF!</v>
      </c>
    </row>
    <row r="1891" spans="1:29">
      <c r="A1891">
        <v>58663</v>
      </c>
      <c r="B1891">
        <v>1890</v>
      </c>
      <c r="C1891">
        <v>101720</v>
      </c>
      <c r="D1891" t="s">
        <v>4235</v>
      </c>
      <c r="E1891" t="s">
        <v>4236</v>
      </c>
      <c r="G1891" t="e">
        <f>VLOOKUP($H1891,[1]BRT!$1:$1048576,1,0)</f>
        <v>#N/A</v>
      </c>
      <c r="H1891" t="s">
        <v>5665</v>
      </c>
      <c r="I1891">
        <v>37.744998000000002</v>
      </c>
      <c r="J1891">
        <v>-122.237082</v>
      </c>
      <c r="K1891">
        <v>956</v>
      </c>
      <c r="L1891">
        <v>31.3</v>
      </c>
      <c r="M1891">
        <v>1.9169329070000001</v>
      </c>
      <c r="N1891">
        <v>0</v>
      </c>
      <c r="O1891">
        <v>7</v>
      </c>
      <c r="P1891">
        <v>7</v>
      </c>
      <c r="Q1891" t="e">
        <f>VLOOKUP($A1891,'[1]SheltersALL_2.17.22'!$1:$1048576,6,0)</f>
        <v>#N/A</v>
      </c>
      <c r="R1891" t="str">
        <f>VLOOKUP($A1891, [1]FA21_Ridership!$1:$1048576,11, 0)</f>
        <v>ALAMEDA</v>
      </c>
      <c r="S1891" t="str">
        <f>VLOOKUP($A1891, [1]FA21_Ridership!$1:$1048576,12, 0)</f>
        <v>ALAMEDA</v>
      </c>
      <c r="T1891">
        <f>VLOOKUP($A1891, [1]FA21_Ridership!$1:$1048576,13, 0)</f>
        <v>3</v>
      </c>
      <c r="U1891">
        <f t="shared" si="146"/>
        <v>219.1</v>
      </c>
      <c r="V1891" s="67">
        <f t="shared" si="145"/>
        <v>0.45400000000000001</v>
      </c>
      <c r="W1891">
        <v>0.56106900000000004</v>
      </c>
      <c r="X1891" s="67">
        <f t="shared" si="147"/>
        <v>0.252</v>
      </c>
      <c r="Y1891">
        <v>6.3920000000000005E-2</v>
      </c>
      <c r="Z1891" s="67">
        <f t="shared" si="148"/>
        <v>0.114</v>
      </c>
      <c r="AA1891">
        <f>VLOOKUP($C1891,[1]Disability!$1:$1048576,5,FALSE)</f>
        <v>0</v>
      </c>
      <c r="AB1891" s="67">
        <f t="shared" si="149"/>
        <v>0</v>
      </c>
      <c r="AC1891" t="e">
        <f>VLOOKUP($A1891,#REF!,9,FALSE)</f>
        <v>#REF!</v>
      </c>
    </row>
    <row r="1892" spans="1:29">
      <c r="A1892">
        <v>51246</v>
      </c>
      <c r="B1892">
        <v>1891</v>
      </c>
      <c r="C1892">
        <v>9902580</v>
      </c>
      <c r="D1892" t="s">
        <v>4235</v>
      </c>
      <c r="E1892" t="s">
        <v>4236</v>
      </c>
      <c r="G1892" t="e">
        <f>VLOOKUP($H1892,[1]BRT!$1:$1048576,1,0)</f>
        <v>#N/A</v>
      </c>
      <c r="H1892" t="s">
        <v>5484</v>
      </c>
      <c r="I1892">
        <v>37.780577000000001</v>
      </c>
      <c r="J1892">
        <v>-122.224272</v>
      </c>
      <c r="K1892">
        <v>1116</v>
      </c>
      <c r="L1892">
        <v>15.7</v>
      </c>
      <c r="M1892">
        <v>3.8216560510000002</v>
      </c>
      <c r="N1892">
        <v>9</v>
      </c>
      <c r="O1892">
        <v>5</v>
      </c>
      <c r="P1892">
        <v>14</v>
      </c>
      <c r="Q1892" t="e">
        <f>VLOOKUP($A1892,'[1]SheltersALL_2.17.22'!$1:$1048576,6,0)</f>
        <v>#N/A</v>
      </c>
      <c r="R1892" t="str">
        <f>VLOOKUP($A1892, [1]FA21_Ridership!$1:$1048576,11, 0)</f>
        <v>OAKLAND</v>
      </c>
      <c r="S1892" t="str">
        <f>VLOOKUP($A1892, [1]FA21_Ridership!$1:$1048576,12, 0)</f>
        <v>ALAMEDA</v>
      </c>
      <c r="T1892">
        <f>VLOOKUP($A1892, [1]FA21_Ridership!$1:$1048576,13, 0)</f>
        <v>2</v>
      </c>
      <c r="U1892">
        <f t="shared" si="146"/>
        <v>219.79999999999998</v>
      </c>
      <c r="V1892" s="67">
        <f t="shared" ref="V1892:V1955" si="150">_xlfn.PERCENTRANK.INC($U$2:$U$4161,U1892)</f>
        <v>0.45400000000000001</v>
      </c>
      <c r="W1892">
        <v>0.93960699999999997</v>
      </c>
      <c r="X1892" s="67">
        <f t="shared" si="147"/>
        <v>0.86199999999999999</v>
      </c>
      <c r="Y1892">
        <v>0.69428800000000002</v>
      </c>
      <c r="Z1892" s="67">
        <f t="shared" si="148"/>
        <v>0.97599999999999998</v>
      </c>
      <c r="AA1892">
        <f>VLOOKUP($C1892,[1]Disability!$1:$1048576,5,FALSE)</f>
        <v>5</v>
      </c>
      <c r="AB1892" s="67">
        <f t="shared" si="149"/>
        <v>0.98599999999999999</v>
      </c>
      <c r="AC1892" t="e">
        <f>VLOOKUP($A1892,#REF!,9,FALSE)</f>
        <v>#REF!</v>
      </c>
    </row>
    <row r="1893" spans="1:29">
      <c r="A1893">
        <v>52033</v>
      </c>
      <c r="B1893">
        <v>1892</v>
      </c>
      <c r="C1893">
        <v>500530</v>
      </c>
      <c r="D1893" t="s">
        <v>4235</v>
      </c>
      <c r="E1893" t="s">
        <v>4236</v>
      </c>
      <c r="G1893" t="e">
        <f>VLOOKUP($H1893,[1]BRT!$1:$1048576,1,0)</f>
        <v>#N/A</v>
      </c>
      <c r="H1893" t="s">
        <v>5666</v>
      </c>
      <c r="I1893">
        <v>37.901933999999997</v>
      </c>
      <c r="J1893">
        <v>-122.305004</v>
      </c>
      <c r="K1893">
        <v>55</v>
      </c>
      <c r="L1893">
        <v>55</v>
      </c>
      <c r="M1893">
        <v>1.0909090910000001</v>
      </c>
      <c r="N1893">
        <v>4</v>
      </c>
      <c r="O1893">
        <v>0</v>
      </c>
      <c r="P1893">
        <v>4</v>
      </c>
      <c r="Q1893" t="e">
        <f>VLOOKUP($A1893,'[1]SheltersALL_2.17.22'!$1:$1048576,6,0)</f>
        <v>#N/A</v>
      </c>
      <c r="R1893" t="str">
        <f>VLOOKUP($A1893, [1]FA21_Ridership!$1:$1048576,11, 0)</f>
        <v>EL CERRITO</v>
      </c>
      <c r="S1893" t="str">
        <f>VLOOKUP($A1893, [1]FA21_Ridership!$1:$1048576,12, 0)</f>
        <v>CONTRA COSTA</v>
      </c>
      <c r="T1893">
        <f>VLOOKUP($A1893, [1]FA21_Ridership!$1:$1048576,13, 0)</f>
        <v>1</v>
      </c>
      <c r="U1893">
        <f t="shared" si="146"/>
        <v>220</v>
      </c>
      <c r="V1893" s="67">
        <f t="shared" si="150"/>
        <v>0.45400000000000001</v>
      </c>
      <c r="W1893">
        <v>0.854325</v>
      </c>
      <c r="X1893" s="67">
        <f t="shared" si="147"/>
        <v>0.68500000000000005</v>
      </c>
      <c r="Y1893">
        <v>0.22306500000000001</v>
      </c>
      <c r="Z1893" s="67">
        <f t="shared" si="148"/>
        <v>0.51</v>
      </c>
      <c r="AA1893">
        <f>VLOOKUP($C1893,[1]Disability!$1:$1048576,5,FALSE)</f>
        <v>0</v>
      </c>
      <c r="AB1893" s="67">
        <f t="shared" si="149"/>
        <v>0</v>
      </c>
      <c r="AC1893" t="e">
        <f>VLOOKUP($A1893,#REF!,9,FALSE)</f>
        <v>#REF!</v>
      </c>
    </row>
    <row r="1894" spans="1:29">
      <c r="A1894">
        <v>55250</v>
      </c>
      <c r="B1894">
        <v>1893</v>
      </c>
      <c r="C1894">
        <v>1012310</v>
      </c>
      <c r="D1894" t="s">
        <v>4235</v>
      </c>
      <c r="E1894" t="s">
        <v>4236</v>
      </c>
      <c r="G1894" t="e">
        <f>VLOOKUP($H1894,[1]BRT!$1:$1048576,1,0)</f>
        <v>#N/A</v>
      </c>
      <c r="H1894" t="s">
        <v>5667</v>
      </c>
      <c r="I1894">
        <v>37.820621000000003</v>
      </c>
      <c r="J1894">
        <v>-122.253114</v>
      </c>
      <c r="K1894">
        <v>960</v>
      </c>
      <c r="L1894">
        <v>20</v>
      </c>
      <c r="M1894">
        <v>3</v>
      </c>
      <c r="N1894">
        <v>11</v>
      </c>
      <c r="O1894">
        <v>0</v>
      </c>
      <c r="P1894">
        <v>11</v>
      </c>
      <c r="Q1894" t="e">
        <f>VLOOKUP($A1894,'[1]SheltersALL_2.17.22'!$1:$1048576,6,0)</f>
        <v>#N/A</v>
      </c>
      <c r="R1894" t="str">
        <f>VLOOKUP($A1894, [1]FA21_Ridership!$1:$1048576,11, 0)</f>
        <v>OAKLAND</v>
      </c>
      <c r="S1894" t="str">
        <f>VLOOKUP($A1894, [1]FA21_Ridership!$1:$1048576,12, 0)</f>
        <v>ALAMEDA</v>
      </c>
      <c r="T1894">
        <f>VLOOKUP($A1894, [1]FA21_Ridership!$1:$1048576,13, 0)</f>
        <v>2</v>
      </c>
      <c r="U1894">
        <f t="shared" si="146"/>
        <v>220</v>
      </c>
      <c r="V1894" s="67">
        <f t="shared" si="150"/>
        <v>0.45400000000000001</v>
      </c>
      <c r="W1894">
        <v>0.47339799999999999</v>
      </c>
      <c r="X1894" s="67">
        <f t="shared" si="147"/>
        <v>0.17299999999999999</v>
      </c>
      <c r="Y1894">
        <v>0.21584</v>
      </c>
      <c r="Z1894" s="67">
        <f t="shared" si="148"/>
        <v>0.499</v>
      </c>
      <c r="AA1894">
        <f>VLOOKUP($C1894,[1]Disability!$1:$1048576,5,FALSE)</f>
        <v>0</v>
      </c>
      <c r="AB1894" s="67">
        <f t="shared" si="149"/>
        <v>0</v>
      </c>
      <c r="AC1894" t="e">
        <f>VLOOKUP($A1894,#REF!,9,FALSE)</f>
        <v>#REF!</v>
      </c>
    </row>
    <row r="1895" spans="1:29">
      <c r="A1895">
        <v>51571</v>
      </c>
      <c r="B1895">
        <v>1894</v>
      </c>
      <c r="C1895">
        <v>304280</v>
      </c>
      <c r="D1895" t="s">
        <v>4235</v>
      </c>
      <c r="E1895" t="s">
        <v>4236</v>
      </c>
      <c r="G1895" t="e">
        <f>VLOOKUP($H1895,[1]BRT!$1:$1048576,1,0)</f>
        <v>#N/A</v>
      </c>
      <c r="H1895" t="s">
        <v>5668</v>
      </c>
      <c r="I1895">
        <v>37.855891</v>
      </c>
      <c r="J1895">
        <v>-122.279439</v>
      </c>
      <c r="K1895">
        <v>981</v>
      </c>
      <c r="L1895">
        <v>20</v>
      </c>
      <c r="M1895">
        <v>3</v>
      </c>
      <c r="N1895">
        <v>9</v>
      </c>
      <c r="O1895">
        <v>2</v>
      </c>
      <c r="P1895">
        <v>11</v>
      </c>
      <c r="Q1895" t="e">
        <f>VLOOKUP($A1895,'[1]SheltersALL_2.17.22'!$1:$1048576,6,0)</f>
        <v>#N/A</v>
      </c>
      <c r="R1895" t="str">
        <f>VLOOKUP($A1895, [1]FA21_Ridership!$1:$1048576,11, 0)</f>
        <v>BERKELEY</v>
      </c>
      <c r="S1895" t="str">
        <f>VLOOKUP($A1895, [1]FA21_Ridership!$1:$1048576,12, 0)</f>
        <v>ALAMEDA</v>
      </c>
      <c r="T1895">
        <f>VLOOKUP($A1895, [1]FA21_Ridership!$1:$1048576,13, 0)</f>
        <v>1</v>
      </c>
      <c r="U1895">
        <f t="shared" si="146"/>
        <v>220</v>
      </c>
      <c r="V1895" s="67">
        <f t="shared" si="150"/>
        <v>0.45400000000000001</v>
      </c>
      <c r="W1895">
        <v>0.62855300000000003</v>
      </c>
      <c r="X1895" s="67">
        <f t="shared" si="147"/>
        <v>0.32200000000000001</v>
      </c>
      <c r="Y1895">
        <v>0.33112999999999998</v>
      </c>
      <c r="Z1895" s="67">
        <f t="shared" si="148"/>
        <v>0.67</v>
      </c>
      <c r="AA1895">
        <f>VLOOKUP($C1895,[1]Disability!$1:$1048576,5,FALSE)</f>
        <v>0</v>
      </c>
      <c r="AB1895" s="67">
        <f t="shared" si="149"/>
        <v>0</v>
      </c>
      <c r="AC1895" t="e">
        <f>VLOOKUP($A1895,#REF!,9,FALSE)</f>
        <v>#REF!</v>
      </c>
    </row>
    <row r="1896" spans="1:29">
      <c r="A1896">
        <v>52076</v>
      </c>
      <c r="B1896">
        <v>1895</v>
      </c>
      <c r="C1896">
        <v>9905610</v>
      </c>
      <c r="D1896" t="s">
        <v>4235</v>
      </c>
      <c r="E1896" t="s">
        <v>4236</v>
      </c>
      <c r="G1896" t="e">
        <f>VLOOKUP($H1896,[1]BRT!$1:$1048576,1,0)</f>
        <v>#N/A</v>
      </c>
      <c r="H1896" t="s">
        <v>5669</v>
      </c>
      <c r="I1896">
        <v>37.598973999999998</v>
      </c>
      <c r="J1896">
        <v>-122.081546</v>
      </c>
      <c r="K1896">
        <v>1039</v>
      </c>
      <c r="L1896">
        <v>20</v>
      </c>
      <c r="M1896">
        <v>3</v>
      </c>
      <c r="N1896">
        <v>8</v>
      </c>
      <c r="O1896">
        <v>3</v>
      </c>
      <c r="P1896">
        <v>11</v>
      </c>
      <c r="Q1896" t="e">
        <f>VLOOKUP($A1896,'[1]SheltersALL_2.17.22'!$1:$1048576,6,0)</f>
        <v>#N/A</v>
      </c>
      <c r="R1896" t="str">
        <f>VLOOKUP($A1896, [1]FA21_Ridership!$1:$1048576,11, 0)</f>
        <v>UNION CITY</v>
      </c>
      <c r="S1896" t="str">
        <f>VLOOKUP($A1896, [1]FA21_Ridership!$1:$1048576,12, 0)</f>
        <v>ALAMEDA</v>
      </c>
      <c r="T1896">
        <f>VLOOKUP($A1896, [1]FA21_Ridership!$1:$1048576,13, 0)</f>
        <v>9</v>
      </c>
      <c r="U1896">
        <f t="shared" si="146"/>
        <v>220</v>
      </c>
      <c r="V1896" s="67">
        <f t="shared" si="150"/>
        <v>0.45400000000000001</v>
      </c>
      <c r="W1896">
        <v>0.86519400000000002</v>
      </c>
      <c r="X1896" s="67">
        <f t="shared" si="147"/>
        <v>0.70499999999999996</v>
      </c>
      <c r="Y1896">
        <v>9.6947000000000005E-2</v>
      </c>
      <c r="Z1896" s="67">
        <f t="shared" si="148"/>
        <v>0.23799999999999999</v>
      </c>
      <c r="AA1896">
        <f>VLOOKUP($C1896,[1]Disability!$1:$1048576,5,FALSE)</f>
        <v>0</v>
      </c>
      <c r="AB1896" s="67">
        <f t="shared" si="149"/>
        <v>0</v>
      </c>
      <c r="AC1896" t="e">
        <f>VLOOKUP($A1896,#REF!,9,FALSE)</f>
        <v>#REF!</v>
      </c>
    </row>
    <row r="1897" spans="1:29">
      <c r="A1897">
        <v>54549</v>
      </c>
      <c r="B1897">
        <v>1896</v>
      </c>
      <c r="C1897">
        <v>1700230</v>
      </c>
      <c r="D1897" t="s">
        <v>4235</v>
      </c>
      <c r="E1897" t="s">
        <v>4236</v>
      </c>
      <c r="G1897" t="e">
        <f>VLOOKUP($H1897,[1]BRT!$1:$1048576,1,0)</f>
        <v>#N/A</v>
      </c>
      <c r="H1897" t="s">
        <v>5670</v>
      </c>
      <c r="I1897">
        <v>37.594326000000002</v>
      </c>
      <c r="J1897">
        <v>-122.047616</v>
      </c>
      <c r="K1897">
        <v>1030</v>
      </c>
      <c r="L1897">
        <v>20</v>
      </c>
      <c r="M1897">
        <v>3</v>
      </c>
      <c r="N1897">
        <v>8</v>
      </c>
      <c r="O1897">
        <v>3</v>
      </c>
      <c r="P1897">
        <v>11</v>
      </c>
      <c r="Q1897" t="e">
        <f>VLOOKUP($A1897,'[1]SheltersALL_2.17.22'!$1:$1048576,6,0)</f>
        <v>#N/A</v>
      </c>
      <c r="R1897" t="str">
        <f>VLOOKUP($A1897, [1]FA21_Ridership!$1:$1048576,11, 0)</f>
        <v>UNION CITY</v>
      </c>
      <c r="S1897" t="str">
        <f>VLOOKUP($A1897, [1]FA21_Ridership!$1:$1048576,12, 0)</f>
        <v>ALAMEDA</v>
      </c>
      <c r="T1897">
        <f>VLOOKUP($A1897, [1]FA21_Ridership!$1:$1048576,13, 0)</f>
        <v>9</v>
      </c>
      <c r="U1897">
        <f t="shared" si="146"/>
        <v>220</v>
      </c>
      <c r="V1897" s="67">
        <f t="shared" si="150"/>
        <v>0.45400000000000001</v>
      </c>
      <c r="W1897">
        <v>0.86585400000000001</v>
      </c>
      <c r="X1897" s="67">
        <f t="shared" si="147"/>
        <v>0.71</v>
      </c>
      <c r="Y1897">
        <v>9.4511999999999999E-2</v>
      </c>
      <c r="Z1897" s="67">
        <f t="shared" si="148"/>
        <v>0.222</v>
      </c>
      <c r="AA1897">
        <f>VLOOKUP($C1897,[1]Disability!$1:$1048576,5,FALSE)</f>
        <v>0</v>
      </c>
      <c r="AB1897" s="67">
        <f t="shared" si="149"/>
        <v>0</v>
      </c>
      <c r="AC1897" t="e">
        <f>VLOOKUP($A1897,#REF!,9,FALSE)</f>
        <v>#REF!</v>
      </c>
    </row>
    <row r="1898" spans="1:29">
      <c r="A1898">
        <v>51236</v>
      </c>
      <c r="B1898">
        <v>1897</v>
      </c>
      <c r="C1898">
        <v>1502070</v>
      </c>
      <c r="D1898" t="s">
        <v>4235</v>
      </c>
      <c r="E1898" t="s">
        <v>4236</v>
      </c>
      <c r="G1898" t="e">
        <f>VLOOKUP($H1898,[1]BRT!$1:$1048576,1,0)</f>
        <v>#N/A</v>
      </c>
      <c r="H1898" t="s">
        <v>5671</v>
      </c>
      <c r="I1898">
        <v>37.724727000000001</v>
      </c>
      <c r="J1898">
        <v>-122.157549</v>
      </c>
      <c r="K1898">
        <v>1410</v>
      </c>
      <c r="L1898">
        <v>20</v>
      </c>
      <c r="M1898">
        <v>3</v>
      </c>
      <c r="N1898">
        <v>7</v>
      </c>
      <c r="O1898">
        <v>4</v>
      </c>
      <c r="P1898">
        <v>11</v>
      </c>
      <c r="Q1898" t="e">
        <f>VLOOKUP($A1898,'[1]SheltersALL_2.17.22'!$1:$1048576,6,0)</f>
        <v>#N/A</v>
      </c>
      <c r="R1898" t="str">
        <f>VLOOKUP($A1898, [1]FA21_Ridership!$1:$1048576,11, 0)</f>
        <v>SAN LEANDRO</v>
      </c>
      <c r="S1898" t="str">
        <f>VLOOKUP($A1898, [1]FA21_Ridership!$1:$1048576,12, 0)</f>
        <v>ALAMEDA</v>
      </c>
      <c r="T1898">
        <f>VLOOKUP($A1898, [1]FA21_Ridership!$1:$1048576,13, 0)</f>
        <v>3</v>
      </c>
      <c r="U1898">
        <f t="shared" si="146"/>
        <v>220</v>
      </c>
      <c r="V1898" s="67">
        <f t="shared" si="150"/>
        <v>0.45400000000000001</v>
      </c>
      <c r="W1898">
        <v>0.78025699999999998</v>
      </c>
      <c r="X1898" s="67">
        <f t="shared" si="147"/>
        <v>0.54500000000000004</v>
      </c>
      <c r="Y1898">
        <v>0.19540199999999999</v>
      </c>
      <c r="Z1898" s="67">
        <f t="shared" si="148"/>
        <v>0.46700000000000003</v>
      </c>
      <c r="AA1898">
        <f>VLOOKUP($C1898,[1]Disability!$1:$1048576,5,FALSE)</f>
        <v>2</v>
      </c>
      <c r="AB1898" s="67">
        <f t="shared" si="149"/>
        <v>0.91600000000000004</v>
      </c>
      <c r="AC1898" t="e">
        <f>VLOOKUP($A1898,#REF!,9,FALSE)</f>
        <v>#REF!</v>
      </c>
    </row>
    <row r="1899" spans="1:29">
      <c r="A1899">
        <v>55815</v>
      </c>
      <c r="B1899">
        <v>1898</v>
      </c>
      <c r="C1899">
        <v>1700110</v>
      </c>
      <c r="D1899" t="s">
        <v>4235</v>
      </c>
      <c r="E1899" t="s">
        <v>4236</v>
      </c>
      <c r="G1899" t="e">
        <f>VLOOKUP($H1899,[1]BRT!$1:$1048576,1,0)</f>
        <v>#N/A</v>
      </c>
      <c r="H1899" t="s">
        <v>5514</v>
      </c>
      <c r="I1899">
        <v>37.591517000000003</v>
      </c>
      <c r="J1899">
        <v>-122.080366</v>
      </c>
      <c r="K1899">
        <v>1029</v>
      </c>
      <c r="L1899">
        <v>20</v>
      </c>
      <c r="M1899">
        <v>3</v>
      </c>
      <c r="N1899">
        <v>7</v>
      </c>
      <c r="O1899">
        <v>4</v>
      </c>
      <c r="P1899">
        <v>11</v>
      </c>
      <c r="Q1899" t="e">
        <f>VLOOKUP($A1899,'[1]SheltersALL_2.17.22'!$1:$1048576,6,0)</f>
        <v>#N/A</v>
      </c>
      <c r="R1899" t="str">
        <f>VLOOKUP($A1899, [1]FA21_Ridership!$1:$1048576,11, 0)</f>
        <v>UNION CITY</v>
      </c>
      <c r="S1899" t="str">
        <f>VLOOKUP($A1899, [1]FA21_Ridership!$1:$1048576,12, 0)</f>
        <v>ALAMEDA</v>
      </c>
      <c r="T1899">
        <f>VLOOKUP($A1899, [1]FA21_Ridership!$1:$1048576,13, 0)</f>
        <v>9</v>
      </c>
      <c r="U1899">
        <f t="shared" si="146"/>
        <v>220</v>
      </c>
      <c r="V1899" s="67">
        <f t="shared" si="150"/>
        <v>0.45400000000000001</v>
      </c>
      <c r="W1899">
        <v>0.95429900000000001</v>
      </c>
      <c r="X1899" s="67">
        <f t="shared" si="147"/>
        <v>0.91500000000000004</v>
      </c>
      <c r="Y1899">
        <v>0.21301300000000001</v>
      </c>
      <c r="Z1899" s="67">
        <f t="shared" si="148"/>
        <v>0.49299999999999999</v>
      </c>
      <c r="AA1899">
        <f>VLOOKUP($C1899,[1]Disability!$1:$1048576,5,FALSE)</f>
        <v>0</v>
      </c>
      <c r="AB1899" s="67">
        <f t="shared" si="149"/>
        <v>0</v>
      </c>
      <c r="AC1899" t="e">
        <f>VLOOKUP($A1899,#REF!,9,FALSE)</f>
        <v>#REF!</v>
      </c>
    </row>
    <row r="1900" spans="1:29">
      <c r="A1900">
        <v>50205</v>
      </c>
      <c r="B1900">
        <v>1899</v>
      </c>
      <c r="C1900">
        <v>1700150</v>
      </c>
      <c r="D1900" t="s">
        <v>4235</v>
      </c>
      <c r="E1900" t="s">
        <v>4236</v>
      </c>
      <c r="G1900" t="e">
        <f>VLOOKUP($H1900,[1]BRT!$1:$1048576,1,0)</f>
        <v>#N/A</v>
      </c>
      <c r="H1900" t="s">
        <v>5672</v>
      </c>
      <c r="I1900">
        <v>37.591996000000002</v>
      </c>
      <c r="J1900">
        <v>-122.039157</v>
      </c>
      <c r="K1900">
        <v>1031</v>
      </c>
      <c r="L1900">
        <v>20</v>
      </c>
      <c r="M1900">
        <v>3</v>
      </c>
      <c r="N1900">
        <v>6</v>
      </c>
      <c r="O1900">
        <v>5</v>
      </c>
      <c r="P1900">
        <v>11</v>
      </c>
      <c r="Q1900" t="e">
        <f>VLOOKUP($A1900,'[1]SheltersALL_2.17.22'!$1:$1048576,6,0)</f>
        <v>#N/A</v>
      </c>
      <c r="R1900" t="str">
        <f>VLOOKUP($A1900, [1]FA21_Ridership!$1:$1048576,11, 0)</f>
        <v>UNION CITY</v>
      </c>
      <c r="S1900" t="str">
        <f>VLOOKUP($A1900, [1]FA21_Ridership!$1:$1048576,12, 0)</f>
        <v>ALAMEDA</v>
      </c>
      <c r="T1900">
        <f>VLOOKUP($A1900, [1]FA21_Ridership!$1:$1048576,13, 0)</f>
        <v>9</v>
      </c>
      <c r="U1900">
        <f t="shared" si="146"/>
        <v>220</v>
      </c>
      <c r="V1900" s="67">
        <f t="shared" si="150"/>
        <v>0.45400000000000001</v>
      </c>
      <c r="W1900">
        <v>0.86585400000000001</v>
      </c>
      <c r="X1900" s="67">
        <f t="shared" si="147"/>
        <v>0.71</v>
      </c>
      <c r="Y1900">
        <v>9.4511999999999999E-2</v>
      </c>
      <c r="Z1900" s="67">
        <f t="shared" si="148"/>
        <v>0.222</v>
      </c>
      <c r="AA1900">
        <f>VLOOKUP($C1900,[1]Disability!$1:$1048576,5,FALSE)</f>
        <v>1</v>
      </c>
      <c r="AB1900" s="67">
        <f t="shared" si="149"/>
        <v>0.72499999999999998</v>
      </c>
      <c r="AC1900" t="e">
        <f>VLOOKUP($A1900,#REF!,9,FALSE)</f>
        <v>#REF!</v>
      </c>
    </row>
    <row r="1901" spans="1:29">
      <c r="A1901">
        <v>59456</v>
      </c>
      <c r="B1901">
        <v>1900</v>
      </c>
      <c r="C1901">
        <v>1004540</v>
      </c>
      <c r="D1901" t="s">
        <v>4235</v>
      </c>
      <c r="E1901" t="s">
        <v>4236</v>
      </c>
      <c r="G1901" t="e">
        <f>VLOOKUP($H1901,[1]BRT!$1:$1048576,1,0)</f>
        <v>#N/A</v>
      </c>
      <c r="H1901" t="s">
        <v>5470</v>
      </c>
      <c r="I1901">
        <v>37.747312999999998</v>
      </c>
      <c r="J1901">
        <v>-122.164075</v>
      </c>
      <c r="K1901">
        <v>1016</v>
      </c>
      <c r="L1901">
        <v>20</v>
      </c>
      <c r="M1901">
        <v>3</v>
      </c>
      <c r="N1901">
        <v>6</v>
      </c>
      <c r="O1901">
        <v>5</v>
      </c>
      <c r="P1901">
        <v>11</v>
      </c>
      <c r="Q1901" t="e">
        <f>VLOOKUP($A1901,'[1]SheltersALL_2.17.22'!$1:$1048576,6,0)</f>
        <v>#N/A</v>
      </c>
      <c r="R1901" t="str">
        <f>VLOOKUP($A1901, [1]FA21_Ridership!$1:$1048576,11, 0)</f>
        <v>OAKLAND</v>
      </c>
      <c r="S1901" t="str">
        <f>VLOOKUP($A1901, [1]FA21_Ridership!$1:$1048576,12, 0)</f>
        <v>ALAMEDA</v>
      </c>
      <c r="T1901">
        <f>VLOOKUP($A1901, [1]FA21_Ridership!$1:$1048576,13, 0)</f>
        <v>3</v>
      </c>
      <c r="U1901">
        <f t="shared" si="146"/>
        <v>220</v>
      </c>
      <c r="V1901" s="67">
        <f t="shared" si="150"/>
        <v>0.45400000000000001</v>
      </c>
      <c r="W1901">
        <v>0.98343000000000003</v>
      </c>
      <c r="X1901" s="67">
        <f t="shared" si="147"/>
        <v>0.97599999999999998</v>
      </c>
      <c r="Y1901">
        <v>0.43081999999999998</v>
      </c>
      <c r="Z1901" s="67">
        <f t="shared" si="148"/>
        <v>0.79300000000000004</v>
      </c>
      <c r="AA1901">
        <f>VLOOKUP($C1901,[1]Disability!$1:$1048576,5,FALSE)</f>
        <v>0</v>
      </c>
      <c r="AB1901" s="67">
        <f t="shared" si="149"/>
        <v>0</v>
      </c>
      <c r="AC1901" t="e">
        <f>VLOOKUP($A1901,#REF!,9,FALSE)</f>
        <v>#REF!</v>
      </c>
    </row>
    <row r="1902" spans="1:29">
      <c r="A1902">
        <v>53067</v>
      </c>
      <c r="B1902">
        <v>1901</v>
      </c>
      <c r="C1902">
        <v>9908150</v>
      </c>
      <c r="D1902" t="s">
        <v>4235</v>
      </c>
      <c r="E1902" t="s">
        <v>4236</v>
      </c>
      <c r="G1902" t="e">
        <f>VLOOKUP($H1902,[1]BRT!$1:$1048576,1,0)</f>
        <v>#N/A</v>
      </c>
      <c r="H1902" t="s">
        <v>5673</v>
      </c>
      <c r="I1902">
        <v>37.557886000000003</v>
      </c>
      <c r="J1902">
        <v>-122.00658</v>
      </c>
      <c r="K1902">
        <v>1402</v>
      </c>
      <c r="L1902">
        <v>20</v>
      </c>
      <c r="M1902">
        <v>3</v>
      </c>
      <c r="N1902">
        <v>6</v>
      </c>
      <c r="O1902">
        <v>5</v>
      </c>
      <c r="P1902">
        <v>11</v>
      </c>
      <c r="Q1902" t="e">
        <f>VLOOKUP($A1902,'[1]SheltersALL_2.17.22'!$1:$1048576,6,0)</f>
        <v>#N/A</v>
      </c>
      <c r="R1902" t="str">
        <f>VLOOKUP($A1902, [1]FA21_Ridership!$1:$1048576,11, 0)</f>
        <v>FREMONT</v>
      </c>
      <c r="S1902" t="str">
        <f>VLOOKUP($A1902, [1]FA21_Ridership!$1:$1048576,12, 0)</f>
        <v>ALAMEDA</v>
      </c>
      <c r="T1902">
        <f>VLOOKUP($A1902, [1]FA21_Ridership!$1:$1048576,13, 0)</f>
        <v>5</v>
      </c>
      <c r="U1902">
        <f t="shared" si="146"/>
        <v>220</v>
      </c>
      <c r="V1902" s="67">
        <f t="shared" si="150"/>
        <v>0.45400000000000001</v>
      </c>
      <c r="W1902">
        <v>0.78178599999999998</v>
      </c>
      <c r="X1902" s="67">
        <f t="shared" si="147"/>
        <v>0.55400000000000005</v>
      </c>
      <c r="Y1902">
        <v>0.1875</v>
      </c>
      <c r="Z1902" s="67">
        <f t="shared" si="148"/>
        <v>0.44900000000000001</v>
      </c>
      <c r="AA1902">
        <f>VLOOKUP($C1902,[1]Disability!$1:$1048576,5,FALSE)</f>
        <v>0</v>
      </c>
      <c r="AB1902" s="67">
        <f t="shared" si="149"/>
        <v>0</v>
      </c>
      <c r="AC1902" t="e">
        <f>VLOOKUP($A1902,#REF!,9,FALSE)</f>
        <v>#REF!</v>
      </c>
    </row>
    <row r="1903" spans="1:29">
      <c r="A1903">
        <v>51476</v>
      </c>
      <c r="B1903">
        <v>1902</v>
      </c>
      <c r="C1903">
        <v>9903280</v>
      </c>
      <c r="D1903" t="s">
        <v>4235</v>
      </c>
      <c r="E1903" t="s">
        <v>4236</v>
      </c>
      <c r="G1903" t="e">
        <f>VLOOKUP($H1903,[1]BRT!$1:$1048576,1,0)</f>
        <v>#N/A</v>
      </c>
      <c r="H1903" t="s">
        <v>5674</v>
      </c>
      <c r="I1903">
        <v>37.773203000000002</v>
      </c>
      <c r="J1903">
        <v>-122.26886500000001</v>
      </c>
      <c r="K1903">
        <v>1415</v>
      </c>
      <c r="L1903">
        <v>20</v>
      </c>
      <c r="M1903">
        <v>3</v>
      </c>
      <c r="N1903">
        <v>6</v>
      </c>
      <c r="O1903">
        <v>5</v>
      </c>
      <c r="P1903">
        <v>11</v>
      </c>
      <c r="Q1903" t="e">
        <f>VLOOKUP($A1903,'[1]SheltersALL_2.17.22'!$1:$1048576,6,0)</f>
        <v>#N/A</v>
      </c>
      <c r="R1903" t="str">
        <f>VLOOKUP($A1903, [1]FA21_Ridership!$1:$1048576,11, 0)</f>
        <v>ALAMEDA</v>
      </c>
      <c r="S1903" t="str">
        <f>VLOOKUP($A1903, [1]FA21_Ridership!$1:$1048576,12, 0)</f>
        <v>ALAMEDA</v>
      </c>
      <c r="T1903">
        <f>VLOOKUP($A1903, [1]FA21_Ridership!$1:$1048576,13, 0)</f>
        <v>3</v>
      </c>
      <c r="U1903">
        <f t="shared" si="146"/>
        <v>220</v>
      </c>
      <c r="V1903" s="67">
        <f t="shared" si="150"/>
        <v>0.45400000000000001</v>
      </c>
      <c r="W1903">
        <v>0.568824</v>
      </c>
      <c r="X1903" s="67">
        <f t="shared" si="147"/>
        <v>0.25800000000000001</v>
      </c>
      <c r="Y1903">
        <v>0.23245199999999999</v>
      </c>
      <c r="Z1903" s="67">
        <f t="shared" si="148"/>
        <v>0.52500000000000002</v>
      </c>
      <c r="AA1903">
        <f>VLOOKUP($C1903,[1]Disability!$1:$1048576,5,FALSE)</f>
        <v>1</v>
      </c>
      <c r="AB1903" s="67">
        <f t="shared" si="149"/>
        <v>0.72499999999999998</v>
      </c>
      <c r="AC1903" t="e">
        <f>VLOOKUP($A1903,#REF!,9,FALSE)</f>
        <v>#REF!</v>
      </c>
    </row>
    <row r="1904" spans="1:29">
      <c r="A1904">
        <v>51168</v>
      </c>
      <c r="B1904">
        <v>1903</v>
      </c>
      <c r="C1904">
        <v>1016230</v>
      </c>
      <c r="D1904" t="s">
        <v>4235</v>
      </c>
      <c r="E1904" t="s">
        <v>4236</v>
      </c>
      <c r="G1904" t="e">
        <f>VLOOKUP($H1904,[1]BRT!$1:$1048576,1,0)</f>
        <v>#N/A</v>
      </c>
      <c r="H1904" t="s">
        <v>5675</v>
      </c>
      <c r="I1904">
        <v>37.834989999999998</v>
      </c>
      <c r="J1904">
        <v>-122.267038</v>
      </c>
      <c r="K1904">
        <v>1086</v>
      </c>
      <c r="L1904">
        <v>22</v>
      </c>
      <c r="M1904">
        <v>2.7272727269999999</v>
      </c>
      <c r="N1904">
        <v>5</v>
      </c>
      <c r="O1904">
        <v>5</v>
      </c>
      <c r="P1904">
        <v>10</v>
      </c>
      <c r="Q1904" t="e">
        <f>VLOOKUP($A1904,'[1]SheltersALL_2.17.22'!$1:$1048576,6,0)</f>
        <v>#N/A</v>
      </c>
      <c r="R1904" t="str">
        <f>VLOOKUP($A1904, [1]FA21_Ridership!$1:$1048576,11, 0)</f>
        <v>OAKLAND</v>
      </c>
      <c r="S1904" t="str">
        <f>VLOOKUP($A1904, [1]FA21_Ridership!$1:$1048576,12, 0)</f>
        <v>ALAMEDA</v>
      </c>
      <c r="T1904">
        <f>VLOOKUP($A1904, [1]FA21_Ridership!$1:$1048576,13, 0)</f>
        <v>2</v>
      </c>
      <c r="U1904">
        <f t="shared" si="146"/>
        <v>220</v>
      </c>
      <c r="V1904" s="67">
        <f t="shared" si="150"/>
        <v>0.45400000000000001</v>
      </c>
      <c r="W1904">
        <v>0.83870999999999996</v>
      </c>
      <c r="X1904" s="67">
        <f t="shared" si="147"/>
        <v>0.64500000000000002</v>
      </c>
      <c r="Y1904">
        <v>0.49276999999999999</v>
      </c>
      <c r="Z1904" s="67">
        <f t="shared" si="148"/>
        <v>0.85499999999999998</v>
      </c>
      <c r="AA1904">
        <f>VLOOKUP($C1904,[1]Disability!$1:$1048576,5,FALSE)</f>
        <v>1</v>
      </c>
      <c r="AB1904" s="67">
        <f t="shared" si="149"/>
        <v>0.72499999999999998</v>
      </c>
      <c r="AC1904" t="e">
        <f>VLOOKUP($A1904,#REF!,9,FALSE)</f>
        <v>#REF!</v>
      </c>
    </row>
    <row r="1905" spans="1:29">
      <c r="A1905">
        <v>56399</v>
      </c>
      <c r="B1905">
        <v>1904</v>
      </c>
      <c r="C1905">
        <v>1700180</v>
      </c>
      <c r="D1905" t="s">
        <v>4235</v>
      </c>
      <c r="E1905" t="s">
        <v>4236</v>
      </c>
      <c r="G1905" t="e">
        <f>VLOOKUP($H1905,[1]BRT!$1:$1048576,1,0)</f>
        <v>#N/A</v>
      </c>
      <c r="H1905" t="s">
        <v>5114</v>
      </c>
      <c r="I1905">
        <v>37.593643</v>
      </c>
      <c r="J1905">
        <v>-122.044224</v>
      </c>
      <c r="K1905">
        <v>1039</v>
      </c>
      <c r="L1905">
        <v>20</v>
      </c>
      <c r="M1905">
        <v>3</v>
      </c>
      <c r="N1905">
        <v>5</v>
      </c>
      <c r="O1905">
        <v>6</v>
      </c>
      <c r="P1905">
        <v>11</v>
      </c>
      <c r="Q1905" t="e">
        <f>VLOOKUP($A1905,'[1]SheltersALL_2.17.22'!$1:$1048576,6,0)</f>
        <v>#N/A</v>
      </c>
      <c r="R1905" t="str">
        <f>VLOOKUP($A1905, [1]FA21_Ridership!$1:$1048576,11, 0)</f>
        <v>UNION CITY</v>
      </c>
      <c r="S1905" t="str">
        <f>VLOOKUP($A1905, [1]FA21_Ridership!$1:$1048576,12, 0)</f>
        <v>ALAMEDA</v>
      </c>
      <c r="T1905">
        <f>VLOOKUP($A1905, [1]FA21_Ridership!$1:$1048576,13, 0)</f>
        <v>9</v>
      </c>
      <c r="U1905">
        <f t="shared" si="146"/>
        <v>220</v>
      </c>
      <c r="V1905" s="67">
        <f t="shared" si="150"/>
        <v>0.45400000000000001</v>
      </c>
      <c r="W1905">
        <v>0.96118899999999996</v>
      </c>
      <c r="X1905" s="67">
        <f t="shared" si="147"/>
        <v>0.92600000000000005</v>
      </c>
      <c r="Y1905">
        <v>0</v>
      </c>
      <c r="Z1905" s="67">
        <f t="shared" si="148"/>
        <v>0</v>
      </c>
      <c r="AA1905">
        <f>VLOOKUP($C1905,[1]Disability!$1:$1048576,5,FALSE)</f>
        <v>0</v>
      </c>
      <c r="AB1905" s="67">
        <f t="shared" si="149"/>
        <v>0</v>
      </c>
      <c r="AC1905" t="e">
        <f>VLOOKUP($A1905,#REF!,9,FALSE)</f>
        <v>#REF!</v>
      </c>
    </row>
    <row r="1906" spans="1:29">
      <c r="A1906">
        <v>57845</v>
      </c>
      <c r="B1906">
        <v>1905</v>
      </c>
      <c r="C1906">
        <v>703280</v>
      </c>
      <c r="D1906" t="s">
        <v>4235</v>
      </c>
      <c r="E1906" t="s">
        <v>4236</v>
      </c>
      <c r="G1906" t="e">
        <f>VLOOKUP($H1906,[1]BRT!$1:$1048576,1,0)</f>
        <v>#N/A</v>
      </c>
      <c r="H1906" t="s">
        <v>5676</v>
      </c>
      <c r="I1906">
        <v>37.461725000000001</v>
      </c>
      <c r="J1906">
        <v>-121.922246</v>
      </c>
      <c r="K1906">
        <v>1065</v>
      </c>
      <c r="L1906">
        <v>20</v>
      </c>
      <c r="M1906">
        <v>3</v>
      </c>
      <c r="N1906">
        <v>5</v>
      </c>
      <c r="O1906">
        <v>6</v>
      </c>
      <c r="P1906">
        <v>11</v>
      </c>
      <c r="Q1906" t="e">
        <f>VLOOKUP($A1906,'[1]SheltersALL_2.17.22'!$1:$1048576,6,0)</f>
        <v>#N/A</v>
      </c>
      <c r="R1906" t="str">
        <f>VLOOKUP($A1906, [1]FA21_Ridership!$1:$1048576,11, 0)</f>
        <v>FREMONT</v>
      </c>
      <c r="S1906" t="str">
        <f>VLOOKUP($A1906, [1]FA21_Ridership!$1:$1048576,12, 0)</f>
        <v>ALAMEDA</v>
      </c>
      <c r="T1906">
        <f>VLOOKUP($A1906, [1]FA21_Ridership!$1:$1048576,13, 0)</f>
        <v>5</v>
      </c>
      <c r="U1906">
        <f t="shared" si="146"/>
        <v>220</v>
      </c>
      <c r="V1906" s="67">
        <f t="shared" si="150"/>
        <v>0.45400000000000001</v>
      </c>
      <c r="W1906">
        <v>0.94135500000000005</v>
      </c>
      <c r="X1906" s="67">
        <f t="shared" si="147"/>
        <v>0.86599999999999999</v>
      </c>
      <c r="Y1906">
        <v>7.7732999999999997E-2</v>
      </c>
      <c r="Z1906" s="67">
        <f t="shared" si="148"/>
        <v>0.16</v>
      </c>
      <c r="AA1906">
        <f>VLOOKUP($C1906,[1]Disability!$1:$1048576,5,FALSE)</f>
        <v>0</v>
      </c>
      <c r="AB1906" s="67">
        <f t="shared" si="149"/>
        <v>0</v>
      </c>
      <c r="AC1906" t="e">
        <f>VLOOKUP($A1906,#REF!,9,FALSE)</f>
        <v>#REF!</v>
      </c>
    </row>
    <row r="1907" spans="1:29">
      <c r="A1907">
        <v>53334</v>
      </c>
      <c r="B1907">
        <v>1906</v>
      </c>
      <c r="C1907">
        <v>1000380</v>
      </c>
      <c r="D1907" t="s">
        <v>4235</v>
      </c>
      <c r="E1907" t="s">
        <v>4236</v>
      </c>
      <c r="G1907" t="e">
        <f>VLOOKUP($H1907,[1]BRT!$1:$1048576,1,0)</f>
        <v>#N/A</v>
      </c>
      <c r="H1907" t="s">
        <v>5677</v>
      </c>
      <c r="I1907">
        <v>37.801544</v>
      </c>
      <c r="J1907">
        <v>-122.27086799999999</v>
      </c>
      <c r="K1907">
        <v>1310</v>
      </c>
      <c r="L1907">
        <v>11</v>
      </c>
      <c r="M1907">
        <v>5.4545454549999999</v>
      </c>
      <c r="N1907">
        <v>9</v>
      </c>
      <c r="O1907">
        <v>11</v>
      </c>
      <c r="P1907">
        <v>20</v>
      </c>
      <c r="Q1907" t="e">
        <f>VLOOKUP($A1907,'[1]SheltersALL_2.17.22'!$1:$1048576,6,0)</f>
        <v>#N/A</v>
      </c>
      <c r="R1907" t="str">
        <f>VLOOKUP($A1907, [1]FA21_Ridership!$1:$1048576,11, 0)</f>
        <v>OAKLAND</v>
      </c>
      <c r="S1907" t="str">
        <f>VLOOKUP($A1907, [1]FA21_Ridership!$1:$1048576,12, 0)</f>
        <v>ALAMEDA</v>
      </c>
      <c r="T1907">
        <f>VLOOKUP($A1907, [1]FA21_Ridership!$1:$1048576,13, 0)</f>
        <v>2</v>
      </c>
      <c r="U1907">
        <f t="shared" si="146"/>
        <v>220</v>
      </c>
      <c r="V1907" s="67">
        <f t="shared" si="150"/>
        <v>0.45400000000000001</v>
      </c>
      <c r="W1907">
        <v>0.92196900000000004</v>
      </c>
      <c r="X1907" s="67">
        <f t="shared" si="147"/>
        <v>0.81200000000000006</v>
      </c>
      <c r="Y1907">
        <v>0.43517400000000001</v>
      </c>
      <c r="Z1907" s="67">
        <f t="shared" si="148"/>
        <v>0.80200000000000005</v>
      </c>
      <c r="AA1907">
        <f>VLOOKUP($C1907,[1]Disability!$1:$1048576,5,FALSE)</f>
        <v>6</v>
      </c>
      <c r="AB1907" s="67">
        <f t="shared" si="149"/>
        <v>0.99199999999999999</v>
      </c>
      <c r="AC1907" t="e">
        <f>VLOOKUP($A1907,#REF!,9,FALSE)</f>
        <v>#REF!</v>
      </c>
    </row>
    <row r="1908" spans="1:29">
      <c r="A1908">
        <v>55771</v>
      </c>
      <c r="B1908">
        <v>1907</v>
      </c>
      <c r="C1908">
        <v>1006780</v>
      </c>
      <c r="D1908" t="s">
        <v>4235</v>
      </c>
      <c r="E1908" t="s">
        <v>4236</v>
      </c>
      <c r="G1908" t="e">
        <f>VLOOKUP($H1908,[1]BRT!$1:$1048576,1,0)</f>
        <v>#N/A</v>
      </c>
      <c r="H1908" t="s">
        <v>5678</v>
      </c>
      <c r="I1908">
        <v>37.811799000000001</v>
      </c>
      <c r="J1908">
        <v>-122.266381</v>
      </c>
      <c r="K1908">
        <v>1415</v>
      </c>
      <c r="L1908">
        <v>20</v>
      </c>
      <c r="M1908">
        <v>3</v>
      </c>
      <c r="N1908">
        <v>4</v>
      </c>
      <c r="O1908">
        <v>7</v>
      </c>
      <c r="P1908">
        <v>11</v>
      </c>
      <c r="Q1908" t="str">
        <f>VLOOKUP($A1908,'[1]SheltersALL_2.17.22'!$1:$1048576,6,0)</f>
        <v>Oakland</v>
      </c>
      <c r="R1908" t="str">
        <f>VLOOKUP($A1908, [1]FA21_Ridership!$1:$1048576,11, 0)</f>
        <v>OAKLAND</v>
      </c>
      <c r="S1908" t="str">
        <f>VLOOKUP($A1908, [1]FA21_Ridership!$1:$1048576,12, 0)</f>
        <v>ALAMEDA</v>
      </c>
      <c r="T1908">
        <f>VLOOKUP($A1908, [1]FA21_Ridership!$1:$1048576,13, 0)</f>
        <v>2</v>
      </c>
      <c r="U1908">
        <f t="shared" si="146"/>
        <v>220</v>
      </c>
      <c r="V1908" s="67">
        <f t="shared" si="150"/>
        <v>0.45400000000000001</v>
      </c>
      <c r="W1908">
        <v>0.67857100000000004</v>
      </c>
      <c r="X1908" s="67">
        <f t="shared" si="147"/>
        <v>0.372</v>
      </c>
      <c r="Y1908">
        <v>0.43594100000000002</v>
      </c>
      <c r="Z1908" s="67">
        <f t="shared" si="148"/>
        <v>0.80800000000000005</v>
      </c>
      <c r="AA1908">
        <f>VLOOKUP($C1908,[1]Disability!$1:$1048576,5,FALSE)</f>
        <v>3</v>
      </c>
      <c r="AB1908" s="67">
        <f t="shared" si="149"/>
        <v>0.96499999999999997</v>
      </c>
      <c r="AC1908" t="e">
        <f>VLOOKUP($A1908,#REF!,9,FALSE)</f>
        <v>#REF!</v>
      </c>
    </row>
    <row r="1909" spans="1:29">
      <c r="A1909">
        <v>53882</v>
      </c>
      <c r="B1909">
        <v>1908</v>
      </c>
      <c r="C1909">
        <v>1009750</v>
      </c>
      <c r="D1909" t="s">
        <v>4235</v>
      </c>
      <c r="E1909" t="s">
        <v>4236</v>
      </c>
      <c r="G1909" t="e">
        <f>VLOOKUP($H1909,[1]BRT!$1:$1048576,1,0)</f>
        <v>#N/A</v>
      </c>
      <c r="H1909" t="s">
        <v>5679</v>
      </c>
      <c r="I1909">
        <v>37.741562000000002</v>
      </c>
      <c r="J1909">
        <v>-122.203093</v>
      </c>
      <c r="K1909">
        <v>1014</v>
      </c>
      <c r="L1909">
        <v>20</v>
      </c>
      <c r="M1909">
        <v>3</v>
      </c>
      <c r="N1909">
        <v>4</v>
      </c>
      <c r="O1909">
        <v>7</v>
      </c>
      <c r="P1909">
        <v>11</v>
      </c>
      <c r="Q1909" t="e">
        <f>VLOOKUP($A1909,'[1]SheltersALL_2.17.22'!$1:$1048576,6,0)</f>
        <v>#N/A</v>
      </c>
      <c r="R1909" t="str">
        <f>VLOOKUP($A1909, [1]FA21_Ridership!$1:$1048576,11, 0)</f>
        <v>OAKLAND</v>
      </c>
      <c r="S1909" t="str">
        <f>VLOOKUP($A1909, [1]FA21_Ridership!$1:$1048576,12, 0)</f>
        <v>ALAMEDA</v>
      </c>
      <c r="T1909">
        <f>VLOOKUP($A1909, [1]FA21_Ridership!$1:$1048576,13, 0)</f>
        <v>3</v>
      </c>
      <c r="U1909">
        <f t="shared" si="146"/>
        <v>220</v>
      </c>
      <c r="V1909" s="67">
        <f t="shared" si="150"/>
        <v>0.45400000000000001</v>
      </c>
      <c r="W1909" t="s">
        <v>4835</v>
      </c>
      <c r="X1909" s="67" t="e">
        <f t="shared" si="147"/>
        <v>#VALUE!</v>
      </c>
      <c r="Y1909" t="s">
        <v>4835</v>
      </c>
      <c r="Z1909" s="67" t="e">
        <f t="shared" si="148"/>
        <v>#VALUE!</v>
      </c>
      <c r="AA1909">
        <f>VLOOKUP($C1909,[1]Disability!$1:$1048576,5,FALSE)</f>
        <v>0</v>
      </c>
      <c r="AB1909" s="67">
        <f t="shared" si="149"/>
        <v>0</v>
      </c>
      <c r="AC1909" t="e">
        <f>VLOOKUP($A1909,#REF!,9,FALSE)</f>
        <v>#REF!</v>
      </c>
    </row>
    <row r="1910" spans="1:29">
      <c r="A1910">
        <v>53115</v>
      </c>
      <c r="B1910">
        <v>1909</v>
      </c>
      <c r="C1910">
        <v>702070</v>
      </c>
      <c r="D1910" t="s">
        <v>4235</v>
      </c>
      <c r="E1910" t="s">
        <v>4236</v>
      </c>
      <c r="G1910" t="e">
        <f>VLOOKUP($H1910,[1]BRT!$1:$1048576,1,0)</f>
        <v>#N/A</v>
      </c>
      <c r="H1910" t="s">
        <v>5680</v>
      </c>
      <c r="I1910">
        <v>37.562291999999999</v>
      </c>
      <c r="J1910">
        <v>-122.015315</v>
      </c>
      <c r="K1910">
        <v>1401</v>
      </c>
      <c r="L1910">
        <v>20</v>
      </c>
      <c r="M1910">
        <v>3</v>
      </c>
      <c r="N1910">
        <v>4</v>
      </c>
      <c r="O1910">
        <v>7</v>
      </c>
      <c r="P1910">
        <v>11</v>
      </c>
      <c r="Q1910" t="e">
        <f>VLOOKUP($A1910,'[1]SheltersALL_2.17.22'!$1:$1048576,6,0)</f>
        <v>#N/A</v>
      </c>
      <c r="R1910" t="str">
        <f>VLOOKUP($A1910, [1]FA21_Ridership!$1:$1048576,11, 0)</f>
        <v>FREMONT</v>
      </c>
      <c r="S1910" t="str">
        <f>VLOOKUP($A1910, [1]FA21_Ridership!$1:$1048576,12, 0)</f>
        <v>ALAMEDA</v>
      </c>
      <c r="T1910">
        <f>VLOOKUP($A1910, [1]FA21_Ridership!$1:$1048576,13, 0)</f>
        <v>5</v>
      </c>
      <c r="U1910">
        <f t="shared" si="146"/>
        <v>220</v>
      </c>
      <c r="V1910" s="67">
        <f t="shared" si="150"/>
        <v>0.45400000000000001</v>
      </c>
      <c r="W1910">
        <v>0.40668500000000002</v>
      </c>
      <c r="X1910" s="67">
        <f t="shared" si="147"/>
        <v>0.129</v>
      </c>
      <c r="Y1910">
        <v>1.1289E-2</v>
      </c>
      <c r="Z1910" s="67">
        <f t="shared" si="148"/>
        <v>0.01</v>
      </c>
      <c r="AA1910">
        <f>VLOOKUP($C1910,[1]Disability!$1:$1048576,5,FALSE)</f>
        <v>0</v>
      </c>
      <c r="AB1910" s="67">
        <f t="shared" si="149"/>
        <v>0</v>
      </c>
      <c r="AC1910" t="e">
        <f>VLOOKUP($A1910,#REF!,9,FALSE)</f>
        <v>#REF!</v>
      </c>
    </row>
    <row r="1911" spans="1:29">
      <c r="A1911">
        <v>59077</v>
      </c>
      <c r="B1911">
        <v>1910</v>
      </c>
      <c r="C1911">
        <v>304250</v>
      </c>
      <c r="D1911" t="s">
        <v>4235</v>
      </c>
      <c r="E1911" t="s">
        <v>4236</v>
      </c>
      <c r="G1911" t="e">
        <f>VLOOKUP($H1911,[1]BRT!$1:$1048576,1,0)</f>
        <v>#N/A</v>
      </c>
      <c r="H1911" t="s">
        <v>5605</v>
      </c>
      <c r="I1911">
        <v>37.849747000000001</v>
      </c>
      <c r="J1911">
        <v>-122.27833800000001</v>
      </c>
      <c r="K1911">
        <v>982</v>
      </c>
      <c r="L1911">
        <v>20</v>
      </c>
      <c r="M1911">
        <v>3</v>
      </c>
      <c r="N1911">
        <v>3</v>
      </c>
      <c r="O1911">
        <v>8</v>
      </c>
      <c r="P1911">
        <v>11</v>
      </c>
      <c r="Q1911" t="e">
        <f>VLOOKUP($A1911,'[1]SheltersALL_2.17.22'!$1:$1048576,6,0)</f>
        <v>#N/A</v>
      </c>
      <c r="R1911" t="str">
        <f>VLOOKUP($A1911, [1]FA21_Ridership!$1:$1048576,11, 0)</f>
        <v>BERKELEY</v>
      </c>
      <c r="S1911" t="str">
        <f>VLOOKUP($A1911, [1]FA21_Ridership!$1:$1048576,12, 0)</f>
        <v>ALAMEDA</v>
      </c>
      <c r="T1911">
        <f>VLOOKUP($A1911, [1]FA21_Ridership!$1:$1048576,13, 0)</f>
        <v>1</v>
      </c>
      <c r="U1911">
        <f t="shared" si="146"/>
        <v>220</v>
      </c>
      <c r="V1911" s="67">
        <f t="shared" si="150"/>
        <v>0.45400000000000001</v>
      </c>
      <c r="W1911">
        <v>0.71244200000000002</v>
      </c>
      <c r="X1911" s="67">
        <f t="shared" si="147"/>
        <v>0.42199999999999999</v>
      </c>
      <c r="Y1911">
        <v>0.16650799999999999</v>
      </c>
      <c r="Z1911" s="67">
        <f t="shared" si="148"/>
        <v>0.40100000000000002</v>
      </c>
      <c r="AA1911">
        <f>VLOOKUP($C1911,[1]Disability!$1:$1048576,5,FALSE)</f>
        <v>0</v>
      </c>
      <c r="AB1911" s="67">
        <f t="shared" si="149"/>
        <v>0</v>
      </c>
      <c r="AC1911" t="e">
        <f>VLOOKUP($A1911,#REF!,9,FALSE)</f>
        <v>#REF!</v>
      </c>
    </row>
    <row r="1912" spans="1:29">
      <c r="A1912">
        <v>55903</v>
      </c>
      <c r="B1912">
        <v>1911</v>
      </c>
      <c r="C1912">
        <v>1007320</v>
      </c>
      <c r="D1912" t="s">
        <v>4235</v>
      </c>
      <c r="E1912" t="s">
        <v>4236</v>
      </c>
      <c r="G1912" t="e">
        <f>VLOOKUP($H1912,[1]BRT!$1:$1048576,1,0)</f>
        <v>#N/A</v>
      </c>
      <c r="H1912" t="s">
        <v>5294</v>
      </c>
      <c r="I1912">
        <v>37.849139000000001</v>
      </c>
      <c r="J1912">
        <v>-122.252402</v>
      </c>
      <c r="K1912">
        <v>120</v>
      </c>
      <c r="L1912">
        <v>44</v>
      </c>
      <c r="M1912">
        <v>1.363636364</v>
      </c>
      <c r="N1912">
        <v>1</v>
      </c>
      <c r="O1912">
        <v>4</v>
      </c>
      <c r="P1912">
        <v>5</v>
      </c>
      <c r="Q1912" t="e">
        <f>VLOOKUP($A1912,'[1]SheltersALL_2.17.22'!$1:$1048576,6,0)</f>
        <v>#N/A</v>
      </c>
      <c r="R1912" t="str">
        <f>VLOOKUP($A1912, [1]FA21_Ridership!$1:$1048576,11, 0)</f>
        <v>OAKLAND</v>
      </c>
      <c r="S1912" t="str">
        <f>VLOOKUP($A1912, [1]FA21_Ridership!$1:$1048576,12, 0)</f>
        <v>ALAMEDA</v>
      </c>
      <c r="T1912">
        <f>VLOOKUP($A1912, [1]FA21_Ridership!$1:$1048576,13, 0)</f>
        <v>2</v>
      </c>
      <c r="U1912">
        <f t="shared" si="146"/>
        <v>220</v>
      </c>
      <c r="V1912" s="67">
        <f t="shared" si="150"/>
        <v>0.45400000000000001</v>
      </c>
      <c r="W1912">
        <v>0.23131299999999999</v>
      </c>
      <c r="X1912" s="67">
        <f t="shared" si="147"/>
        <v>0.03</v>
      </c>
      <c r="Y1912">
        <v>7.6768000000000003E-2</v>
      </c>
      <c r="Z1912" s="67">
        <f t="shared" si="148"/>
        <v>0.156</v>
      </c>
      <c r="AA1912">
        <f>VLOOKUP($C1912,[1]Disability!$1:$1048576,5,FALSE)</f>
        <v>1</v>
      </c>
      <c r="AB1912" s="67">
        <f t="shared" si="149"/>
        <v>0.72499999999999998</v>
      </c>
      <c r="AC1912" t="e">
        <f>VLOOKUP($A1912,#REF!,9,FALSE)</f>
        <v>#REF!</v>
      </c>
    </row>
    <row r="1913" spans="1:29">
      <c r="A1913">
        <v>55076</v>
      </c>
      <c r="B1913">
        <v>1912</v>
      </c>
      <c r="C1913">
        <v>1004160</v>
      </c>
      <c r="D1913" t="s">
        <v>4235</v>
      </c>
      <c r="E1913" t="s">
        <v>4236</v>
      </c>
      <c r="G1913" t="e">
        <f>VLOOKUP($H1913,[1]BRT!$1:$1048576,1,0)</f>
        <v>#N/A</v>
      </c>
      <c r="H1913" t="s">
        <v>5681</v>
      </c>
      <c r="I1913">
        <v>37.801836999999999</v>
      </c>
      <c r="J1913">
        <v>-122.277601</v>
      </c>
      <c r="K1913">
        <v>1078</v>
      </c>
      <c r="L1913">
        <v>20</v>
      </c>
      <c r="M1913">
        <v>3</v>
      </c>
      <c r="N1913">
        <v>2</v>
      </c>
      <c r="O1913">
        <v>9</v>
      </c>
      <c r="P1913">
        <v>11</v>
      </c>
      <c r="Q1913" t="e">
        <f>VLOOKUP($A1913,'[1]SheltersALL_2.17.22'!$1:$1048576,6,0)</f>
        <v>#N/A</v>
      </c>
      <c r="R1913" t="str">
        <f>VLOOKUP($A1913, [1]FA21_Ridership!$1:$1048576,11, 0)</f>
        <v>OAKLAND</v>
      </c>
      <c r="S1913" t="str">
        <f>VLOOKUP($A1913, [1]FA21_Ridership!$1:$1048576,12, 0)</f>
        <v>ALAMEDA</v>
      </c>
      <c r="T1913">
        <f>VLOOKUP($A1913, [1]FA21_Ridership!$1:$1048576,13, 0)</f>
        <v>2</v>
      </c>
      <c r="U1913">
        <f t="shared" si="146"/>
        <v>220</v>
      </c>
      <c r="V1913" s="67">
        <f t="shared" si="150"/>
        <v>0.45400000000000001</v>
      </c>
      <c r="W1913">
        <v>0.72156100000000001</v>
      </c>
      <c r="X1913" s="67">
        <f t="shared" si="147"/>
        <v>0.434</v>
      </c>
      <c r="Y1913">
        <v>0.41556300000000002</v>
      </c>
      <c r="Z1913" s="67">
        <f t="shared" si="148"/>
        <v>0.77400000000000002</v>
      </c>
      <c r="AA1913">
        <f>VLOOKUP($C1913,[1]Disability!$1:$1048576,5,FALSE)</f>
        <v>1</v>
      </c>
      <c r="AB1913" s="67">
        <f t="shared" si="149"/>
        <v>0.72499999999999998</v>
      </c>
      <c r="AC1913" t="e">
        <f>VLOOKUP($A1913,#REF!,9,FALSE)</f>
        <v>#REF!</v>
      </c>
    </row>
    <row r="1914" spans="1:29">
      <c r="A1914">
        <v>53387</v>
      </c>
      <c r="B1914">
        <v>1913</v>
      </c>
      <c r="C1914">
        <v>1001010</v>
      </c>
      <c r="D1914" t="s">
        <v>4235</v>
      </c>
      <c r="E1914" t="s">
        <v>4236</v>
      </c>
      <c r="G1914" t="e">
        <f>VLOOKUP($H1914,[1]BRT!$1:$1048576,1,0)</f>
        <v>#N/A</v>
      </c>
      <c r="H1914" t="s">
        <v>5682</v>
      </c>
      <c r="I1914">
        <v>37.810594000000002</v>
      </c>
      <c r="J1914">
        <v>-122.291011</v>
      </c>
      <c r="K1914">
        <v>1004</v>
      </c>
      <c r="L1914">
        <v>17</v>
      </c>
      <c r="M1914">
        <v>3.5294117649999999</v>
      </c>
      <c r="N1914">
        <v>10</v>
      </c>
      <c r="O1914">
        <v>3</v>
      </c>
      <c r="P1914">
        <v>13</v>
      </c>
      <c r="Q1914" t="e">
        <f>VLOOKUP($A1914,'[1]SheltersALL_2.17.22'!$1:$1048576,6,0)</f>
        <v>#N/A</v>
      </c>
      <c r="R1914" t="str">
        <f>VLOOKUP($A1914, [1]FA21_Ridership!$1:$1048576,11, 0)</f>
        <v>OAKLAND</v>
      </c>
      <c r="S1914" t="str">
        <f>VLOOKUP($A1914, [1]FA21_Ridership!$1:$1048576,12, 0)</f>
        <v>ALAMEDA</v>
      </c>
      <c r="T1914">
        <f>VLOOKUP($A1914, [1]FA21_Ridership!$1:$1048576,13, 0)</f>
        <v>2</v>
      </c>
      <c r="U1914">
        <f t="shared" si="146"/>
        <v>221</v>
      </c>
      <c r="V1914" s="67">
        <f t="shared" si="150"/>
        <v>0.45900000000000002</v>
      </c>
      <c r="W1914">
        <v>0.85101700000000002</v>
      </c>
      <c r="X1914" s="67">
        <f t="shared" si="147"/>
        <v>0.67700000000000005</v>
      </c>
      <c r="Y1914">
        <v>0.63253199999999998</v>
      </c>
      <c r="Z1914" s="67">
        <f t="shared" si="148"/>
        <v>0.95299999999999996</v>
      </c>
      <c r="AA1914">
        <f>VLOOKUP($C1914,[1]Disability!$1:$1048576,5,FALSE)</f>
        <v>0</v>
      </c>
      <c r="AB1914" s="67">
        <f t="shared" si="149"/>
        <v>0</v>
      </c>
      <c r="AC1914" t="e">
        <f>VLOOKUP($A1914,#REF!,9,FALSE)</f>
        <v>#REF!</v>
      </c>
    </row>
    <row r="1915" spans="1:29">
      <c r="A1915">
        <v>58877</v>
      </c>
      <c r="B1915">
        <v>1914</v>
      </c>
      <c r="C1915">
        <v>1015160</v>
      </c>
      <c r="D1915" t="s">
        <v>4235</v>
      </c>
      <c r="E1915" t="s">
        <v>4236</v>
      </c>
      <c r="G1915" t="e">
        <f>VLOOKUP($H1915,[1]BRT!$1:$1048576,1,0)</f>
        <v>#N/A</v>
      </c>
      <c r="H1915" t="s">
        <v>5683</v>
      </c>
      <c r="I1915">
        <v>37.791103999999997</v>
      </c>
      <c r="J1915">
        <v>-122.198111</v>
      </c>
      <c r="K1915">
        <v>1475</v>
      </c>
      <c r="L1915">
        <v>17</v>
      </c>
      <c r="M1915">
        <v>3.5294117649999999</v>
      </c>
      <c r="N1915">
        <v>8</v>
      </c>
      <c r="O1915">
        <v>5</v>
      </c>
      <c r="P1915">
        <v>13</v>
      </c>
      <c r="Q1915" t="e">
        <f>VLOOKUP($A1915,'[1]SheltersALL_2.17.22'!$1:$1048576,6,0)</f>
        <v>#N/A</v>
      </c>
      <c r="R1915" t="str">
        <f>VLOOKUP($A1915, [1]FA21_Ridership!$1:$1048576,11, 0)</f>
        <v>OAKLAND</v>
      </c>
      <c r="S1915" t="str">
        <f>VLOOKUP($A1915, [1]FA21_Ridership!$1:$1048576,12, 0)</f>
        <v>ALAMEDA</v>
      </c>
      <c r="T1915">
        <f>VLOOKUP($A1915, [1]FA21_Ridership!$1:$1048576,13, 0)</f>
        <v>3</v>
      </c>
      <c r="U1915">
        <f t="shared" si="146"/>
        <v>221</v>
      </c>
      <c r="V1915" s="67">
        <f t="shared" si="150"/>
        <v>0.45900000000000002</v>
      </c>
      <c r="W1915">
        <v>0.80012300000000003</v>
      </c>
      <c r="X1915" s="67">
        <f t="shared" si="147"/>
        <v>0.58799999999999997</v>
      </c>
      <c r="Y1915">
        <v>0.31021700000000002</v>
      </c>
      <c r="Z1915" s="67">
        <f t="shared" si="148"/>
        <v>0.64500000000000002</v>
      </c>
      <c r="AA1915">
        <f>VLOOKUP($C1915,[1]Disability!$1:$1048576,5,FALSE)</f>
        <v>0</v>
      </c>
      <c r="AB1915" s="67">
        <f t="shared" si="149"/>
        <v>0</v>
      </c>
      <c r="AC1915" t="e">
        <f>VLOOKUP($A1915,#REF!,9,FALSE)</f>
        <v>#REF!</v>
      </c>
    </row>
    <row r="1916" spans="1:29">
      <c r="A1916">
        <v>52021</v>
      </c>
      <c r="B1916">
        <v>1915</v>
      </c>
      <c r="C1916">
        <v>1302280</v>
      </c>
      <c r="D1916" t="s">
        <v>4235</v>
      </c>
      <c r="E1916" t="s">
        <v>4236</v>
      </c>
      <c r="G1916" t="e">
        <f>VLOOKUP($H1916,[1]BRT!$1:$1048576,1,0)</f>
        <v>#N/A</v>
      </c>
      <c r="H1916" t="s">
        <v>5684</v>
      </c>
      <c r="I1916">
        <v>37.934792000000002</v>
      </c>
      <c r="J1916">
        <v>-122.34024599999999</v>
      </c>
      <c r="K1916">
        <v>1313</v>
      </c>
      <c r="L1916">
        <v>37.200000000000003</v>
      </c>
      <c r="M1916">
        <v>1.612903226</v>
      </c>
      <c r="N1916">
        <v>4</v>
      </c>
      <c r="O1916">
        <v>2</v>
      </c>
      <c r="P1916">
        <v>6</v>
      </c>
      <c r="Q1916" t="e">
        <f>VLOOKUP($A1916,'[1]SheltersALL_2.17.22'!$1:$1048576,6,0)</f>
        <v>#N/A</v>
      </c>
      <c r="R1916" t="str">
        <f>VLOOKUP($A1916, [1]FA21_Ridership!$1:$1048576,11, 0)</f>
        <v>RICHMOND</v>
      </c>
      <c r="S1916" t="str">
        <f>VLOOKUP($A1916, [1]FA21_Ridership!$1:$1048576,12, 0)</f>
        <v>CONTRA COSTA</v>
      </c>
      <c r="T1916">
        <f>VLOOKUP($A1916, [1]FA21_Ridership!$1:$1048576,13, 0)</f>
        <v>1</v>
      </c>
      <c r="U1916">
        <f t="shared" si="146"/>
        <v>223.20000000000002</v>
      </c>
      <c r="V1916" s="67">
        <f t="shared" si="150"/>
        <v>0.46</v>
      </c>
      <c r="W1916">
        <v>0.857039</v>
      </c>
      <c r="X1916" s="67">
        <f t="shared" si="147"/>
        <v>0.69099999999999995</v>
      </c>
      <c r="Y1916">
        <v>0.315828</v>
      </c>
      <c r="Z1916" s="67">
        <f t="shared" si="148"/>
        <v>0.65100000000000002</v>
      </c>
      <c r="AA1916">
        <f>VLOOKUP($C1916,[1]Disability!$1:$1048576,5,FALSE)</f>
        <v>0</v>
      </c>
      <c r="AB1916" s="67">
        <f t="shared" si="149"/>
        <v>0</v>
      </c>
      <c r="AC1916" t="e">
        <f>VLOOKUP($A1916,#REF!,9,FALSE)</f>
        <v>#REF!</v>
      </c>
    </row>
    <row r="1917" spans="1:29">
      <c r="A1917">
        <v>50578</v>
      </c>
      <c r="B1917">
        <v>1916</v>
      </c>
      <c r="C1917">
        <v>104480</v>
      </c>
      <c r="D1917" t="s">
        <v>4235</v>
      </c>
      <c r="E1917" t="s">
        <v>4236</v>
      </c>
      <c r="G1917" t="e">
        <f>VLOOKUP($H1917,[1]BRT!$1:$1048576,1,0)</f>
        <v>#N/A</v>
      </c>
      <c r="H1917" t="s">
        <v>5685</v>
      </c>
      <c r="I1917">
        <v>37.730795000000001</v>
      </c>
      <c r="J1917">
        <v>-122.231736</v>
      </c>
      <c r="K1917">
        <v>952</v>
      </c>
      <c r="L1917">
        <v>31.9</v>
      </c>
      <c r="M1917">
        <v>1.8808777430000001</v>
      </c>
      <c r="N1917">
        <v>1</v>
      </c>
      <c r="O1917">
        <v>6</v>
      </c>
      <c r="P1917">
        <v>7</v>
      </c>
      <c r="Q1917" t="e">
        <f>VLOOKUP($A1917,'[1]SheltersALL_2.17.22'!$1:$1048576,6,0)</f>
        <v>#N/A</v>
      </c>
      <c r="R1917" t="str">
        <f>VLOOKUP($A1917, [1]FA21_Ridership!$1:$1048576,11, 0)</f>
        <v>ALAMEDA</v>
      </c>
      <c r="S1917" t="str">
        <f>VLOOKUP($A1917, [1]FA21_Ridership!$1:$1048576,12, 0)</f>
        <v>ALAMEDA</v>
      </c>
      <c r="T1917">
        <f>VLOOKUP($A1917, [1]FA21_Ridership!$1:$1048576,13, 0)</f>
        <v>3</v>
      </c>
      <c r="U1917">
        <f t="shared" si="146"/>
        <v>223.29999999999998</v>
      </c>
      <c r="V1917" s="67">
        <f t="shared" si="150"/>
        <v>0.46</v>
      </c>
      <c r="W1917">
        <v>0.65082200000000001</v>
      </c>
      <c r="X1917" s="67">
        <f t="shared" si="147"/>
        <v>0.33900000000000002</v>
      </c>
      <c r="Y1917">
        <v>7.2193999999999994E-2</v>
      </c>
      <c r="Z1917" s="67">
        <f t="shared" si="148"/>
        <v>0.13900000000000001</v>
      </c>
      <c r="AA1917">
        <f>VLOOKUP($C1917,[1]Disability!$1:$1048576,5,FALSE)</f>
        <v>0</v>
      </c>
      <c r="AB1917" s="67">
        <f t="shared" si="149"/>
        <v>0</v>
      </c>
      <c r="AC1917" t="e">
        <f>VLOOKUP($A1917,#REF!,9,FALSE)</f>
        <v>#REF!</v>
      </c>
    </row>
    <row r="1918" spans="1:29">
      <c r="A1918">
        <v>53668</v>
      </c>
      <c r="B1918">
        <v>1917</v>
      </c>
      <c r="C1918">
        <v>1301670</v>
      </c>
      <c r="D1918" t="s">
        <v>4235</v>
      </c>
      <c r="E1918" t="s">
        <v>4236</v>
      </c>
      <c r="G1918" t="e">
        <f>VLOOKUP($H1918,[1]BRT!$1:$1048576,1,0)</f>
        <v>#N/A</v>
      </c>
      <c r="H1918" t="s">
        <v>5267</v>
      </c>
      <c r="I1918">
        <v>37.974944999999998</v>
      </c>
      <c r="J1918">
        <v>-122.32311900000001</v>
      </c>
      <c r="K1918">
        <v>912</v>
      </c>
      <c r="L1918">
        <v>37.299999999999997</v>
      </c>
      <c r="M1918">
        <v>1.6085790879999999</v>
      </c>
      <c r="N1918">
        <v>1</v>
      </c>
      <c r="O1918">
        <v>5</v>
      </c>
      <c r="P1918">
        <v>6</v>
      </c>
      <c r="Q1918" t="e">
        <f>VLOOKUP($A1918,'[1]SheltersALL_2.17.22'!$1:$1048576,6,0)</f>
        <v>#N/A</v>
      </c>
      <c r="R1918" t="str">
        <f>VLOOKUP($A1918, [1]FA21_Ridership!$1:$1048576,11, 0)</f>
        <v>RICHMOND</v>
      </c>
      <c r="S1918" t="str">
        <f>VLOOKUP($A1918, [1]FA21_Ridership!$1:$1048576,12, 0)</f>
        <v>CONTRA COSTA</v>
      </c>
      <c r="T1918">
        <f>VLOOKUP($A1918, [1]FA21_Ridership!$1:$1048576,13, 0)</f>
        <v>1</v>
      </c>
      <c r="U1918">
        <f t="shared" si="146"/>
        <v>223.79999999999998</v>
      </c>
      <c r="V1918" s="67">
        <f t="shared" si="150"/>
        <v>0.46</v>
      </c>
      <c r="W1918">
        <v>0.896845</v>
      </c>
      <c r="X1918" s="67">
        <f t="shared" si="147"/>
        <v>0.76500000000000001</v>
      </c>
      <c r="Y1918">
        <v>0.30218400000000001</v>
      </c>
      <c r="Z1918" s="67">
        <f t="shared" si="148"/>
        <v>0.64</v>
      </c>
      <c r="AA1918">
        <f>VLOOKUP($C1918,[1]Disability!$1:$1048576,5,FALSE)</f>
        <v>0</v>
      </c>
      <c r="AB1918" s="67">
        <f t="shared" si="149"/>
        <v>0</v>
      </c>
      <c r="AC1918" t="e">
        <f>VLOOKUP($A1918,#REF!,9,FALSE)</f>
        <v>#REF!</v>
      </c>
    </row>
    <row r="1919" spans="1:29">
      <c r="A1919">
        <v>58754</v>
      </c>
      <c r="B1919">
        <v>1918</v>
      </c>
      <c r="C1919">
        <v>104470</v>
      </c>
      <c r="D1919" t="s">
        <v>4235</v>
      </c>
      <c r="E1919" t="s">
        <v>4236</v>
      </c>
      <c r="G1919" t="e">
        <f>VLOOKUP($H1919,[1]BRT!$1:$1048576,1,0)</f>
        <v>#N/A</v>
      </c>
      <c r="H1919" t="s">
        <v>5685</v>
      </c>
      <c r="I1919">
        <v>37.730989000000001</v>
      </c>
      <c r="J1919">
        <v>-122.231695</v>
      </c>
      <c r="K1919">
        <v>925</v>
      </c>
      <c r="L1919">
        <v>32</v>
      </c>
      <c r="M1919">
        <v>1.875</v>
      </c>
      <c r="N1919">
        <v>6</v>
      </c>
      <c r="O1919">
        <v>1</v>
      </c>
      <c r="P1919">
        <v>7</v>
      </c>
      <c r="Q1919" t="e">
        <f>VLOOKUP($A1919,'[1]SheltersALL_2.17.22'!$1:$1048576,6,0)</f>
        <v>#N/A</v>
      </c>
      <c r="R1919" t="str">
        <f>VLOOKUP($A1919, [1]FA21_Ridership!$1:$1048576,11, 0)</f>
        <v>ALAMEDA</v>
      </c>
      <c r="S1919" t="str">
        <f>VLOOKUP($A1919, [1]FA21_Ridership!$1:$1048576,12, 0)</f>
        <v>ALAMEDA</v>
      </c>
      <c r="T1919">
        <f>VLOOKUP($A1919, [1]FA21_Ridership!$1:$1048576,13, 0)</f>
        <v>3</v>
      </c>
      <c r="U1919">
        <f t="shared" si="146"/>
        <v>224</v>
      </c>
      <c r="V1919" s="67">
        <f t="shared" si="150"/>
        <v>0.46</v>
      </c>
      <c r="W1919">
        <v>0.65082200000000001</v>
      </c>
      <c r="X1919" s="67">
        <f t="shared" si="147"/>
        <v>0.33900000000000002</v>
      </c>
      <c r="Y1919">
        <v>7.2193999999999994E-2</v>
      </c>
      <c r="Z1919" s="67">
        <f t="shared" si="148"/>
        <v>0.13900000000000001</v>
      </c>
      <c r="AA1919">
        <f>VLOOKUP($C1919,[1]Disability!$1:$1048576,5,FALSE)</f>
        <v>0</v>
      </c>
      <c r="AB1919" s="67">
        <f t="shared" si="149"/>
        <v>0</v>
      </c>
      <c r="AC1919" t="e">
        <f>VLOOKUP($A1919,#REF!,9,FALSE)</f>
        <v>#REF!</v>
      </c>
    </row>
    <row r="1920" spans="1:29">
      <c r="A1920">
        <v>56626</v>
      </c>
      <c r="B1920">
        <v>1919</v>
      </c>
      <c r="C1920">
        <v>706440</v>
      </c>
      <c r="D1920" t="s">
        <v>4235</v>
      </c>
      <c r="E1920" t="s">
        <v>4236</v>
      </c>
      <c r="G1920" t="e">
        <f>VLOOKUP($H1920,[1]BRT!$1:$1048576,1,0)</f>
        <v>#N/A</v>
      </c>
      <c r="H1920" t="s">
        <v>5686</v>
      </c>
      <c r="I1920">
        <v>37.489201000000001</v>
      </c>
      <c r="J1920">
        <v>-121.928888</v>
      </c>
      <c r="K1920">
        <v>1021</v>
      </c>
      <c r="L1920">
        <v>28</v>
      </c>
      <c r="M1920">
        <v>2.1428571430000001</v>
      </c>
      <c r="N1920">
        <v>5</v>
      </c>
      <c r="O1920">
        <v>3</v>
      </c>
      <c r="P1920">
        <v>8</v>
      </c>
      <c r="Q1920" t="e">
        <f>VLOOKUP($A1920,'[1]SheltersALL_2.17.22'!$1:$1048576,6,0)</f>
        <v>#N/A</v>
      </c>
      <c r="R1920" t="str">
        <f>VLOOKUP($A1920, [1]FA21_Ridership!$1:$1048576,11, 0)</f>
        <v>FREMONT</v>
      </c>
      <c r="S1920" t="str">
        <f>VLOOKUP($A1920, [1]FA21_Ridership!$1:$1048576,12, 0)</f>
        <v>ALAMEDA</v>
      </c>
      <c r="T1920">
        <f>VLOOKUP($A1920, [1]FA21_Ridership!$1:$1048576,13, 0)</f>
        <v>5</v>
      </c>
      <c r="U1920">
        <f t="shared" si="146"/>
        <v>224</v>
      </c>
      <c r="V1920" s="67">
        <f t="shared" si="150"/>
        <v>0.46</v>
      </c>
      <c r="W1920">
        <v>0.958955</v>
      </c>
      <c r="X1920" s="67">
        <f t="shared" si="147"/>
        <v>0.92100000000000004</v>
      </c>
      <c r="Y1920">
        <v>7.9103999999999994E-2</v>
      </c>
      <c r="Z1920" s="67">
        <f t="shared" si="148"/>
        <v>0.17399999999999999</v>
      </c>
      <c r="AA1920">
        <f>VLOOKUP($C1920,[1]Disability!$1:$1048576,5,FALSE)</f>
        <v>0</v>
      </c>
      <c r="AB1920" s="67">
        <f t="shared" si="149"/>
        <v>0</v>
      </c>
      <c r="AC1920" t="e">
        <f>VLOOKUP($A1920,#REF!,9,FALSE)</f>
        <v>#REF!</v>
      </c>
    </row>
    <row r="1921" spans="1:29">
      <c r="A1921">
        <v>53374</v>
      </c>
      <c r="B1921">
        <v>1920</v>
      </c>
      <c r="C1921">
        <v>1100440</v>
      </c>
      <c r="D1921" t="s">
        <v>4235</v>
      </c>
      <c r="E1921" t="s">
        <v>4236</v>
      </c>
      <c r="G1921" t="e">
        <f>VLOOKUP($H1921,[1]BRT!$1:$1048576,1,0)</f>
        <v>#N/A</v>
      </c>
      <c r="H1921" t="s">
        <v>5687</v>
      </c>
      <c r="I1921">
        <v>37.825180000000003</v>
      </c>
      <c r="J1921">
        <v>-122.24787600000001</v>
      </c>
      <c r="K1921">
        <v>1018</v>
      </c>
      <c r="L1921">
        <v>32</v>
      </c>
      <c r="M1921">
        <v>1.875</v>
      </c>
      <c r="N1921">
        <v>4</v>
      </c>
      <c r="O1921">
        <v>3</v>
      </c>
      <c r="P1921">
        <v>7</v>
      </c>
      <c r="Q1921" t="e">
        <f>VLOOKUP($A1921,'[1]SheltersALL_2.17.22'!$1:$1048576,6,0)</f>
        <v>#N/A</v>
      </c>
      <c r="R1921" t="str">
        <f>VLOOKUP($A1921, [1]FA21_Ridership!$1:$1048576,11, 0)</f>
        <v>PIEDMONT</v>
      </c>
      <c r="S1921" t="str">
        <f>VLOOKUP($A1921, [1]FA21_Ridership!$1:$1048576,12, 0)</f>
        <v>ALAMEDA</v>
      </c>
      <c r="T1921">
        <f>VLOOKUP($A1921, [1]FA21_Ridership!$1:$1048576,13, 0)</f>
        <v>2</v>
      </c>
      <c r="U1921">
        <f t="shared" si="146"/>
        <v>224</v>
      </c>
      <c r="V1921" s="67">
        <f t="shared" si="150"/>
        <v>0.46</v>
      </c>
      <c r="W1921">
        <v>0.386297</v>
      </c>
      <c r="X1921" s="67">
        <f t="shared" si="147"/>
        <v>0.11600000000000001</v>
      </c>
      <c r="Y1921">
        <v>8.0169999999999998E-3</v>
      </c>
      <c r="Z1921" s="67">
        <f t="shared" si="148"/>
        <v>5.0000000000000001E-3</v>
      </c>
      <c r="AA1921">
        <f>VLOOKUP($C1921,[1]Disability!$1:$1048576,5,FALSE)</f>
        <v>1</v>
      </c>
      <c r="AB1921" s="67">
        <f t="shared" si="149"/>
        <v>0.72499999999999998</v>
      </c>
      <c r="AC1921" t="e">
        <f>VLOOKUP($A1921,#REF!,9,FALSE)</f>
        <v>#REF!</v>
      </c>
    </row>
    <row r="1922" spans="1:29">
      <c r="A1922">
        <v>50211</v>
      </c>
      <c r="B1922">
        <v>1921</v>
      </c>
      <c r="C1922">
        <v>1004850</v>
      </c>
      <c r="D1922" t="s">
        <v>4235</v>
      </c>
      <c r="E1922" t="s">
        <v>4236</v>
      </c>
      <c r="G1922" t="e">
        <f>VLOOKUP($H1922,[1]BRT!$1:$1048576,1,0)</f>
        <v>#N/A</v>
      </c>
      <c r="H1922" t="s">
        <v>5545</v>
      </c>
      <c r="I1922">
        <v>37.817331000000003</v>
      </c>
      <c r="J1922">
        <v>-122.283466</v>
      </c>
      <c r="K1922">
        <v>1074</v>
      </c>
      <c r="L1922">
        <v>32</v>
      </c>
      <c r="M1922">
        <v>1.875</v>
      </c>
      <c r="N1922">
        <v>4</v>
      </c>
      <c r="O1922">
        <v>3</v>
      </c>
      <c r="P1922">
        <v>7</v>
      </c>
      <c r="Q1922" t="e">
        <f>VLOOKUP($A1922,'[1]SheltersALL_2.17.22'!$1:$1048576,6,0)</f>
        <v>#N/A</v>
      </c>
      <c r="R1922" t="str">
        <f>VLOOKUP($A1922, [1]FA21_Ridership!$1:$1048576,11, 0)</f>
        <v>OAKLAND</v>
      </c>
      <c r="S1922" t="str">
        <f>VLOOKUP($A1922, [1]FA21_Ridership!$1:$1048576,12, 0)</f>
        <v>ALAMEDA</v>
      </c>
      <c r="T1922">
        <f>VLOOKUP($A1922, [1]FA21_Ridership!$1:$1048576,13, 0)</f>
        <v>2</v>
      </c>
      <c r="U1922">
        <f t="shared" ref="U1922:U1985" si="151">$L1922*$P1922</f>
        <v>224</v>
      </c>
      <c r="V1922" s="67">
        <f t="shared" si="150"/>
        <v>0.46</v>
      </c>
      <c r="W1922">
        <v>0.68809500000000001</v>
      </c>
      <c r="X1922" s="67">
        <f t="shared" ref="X1922:X1985" si="152">_xlfn.PERCENTRANK.INC($W$2:$W$4161,W1922)</f>
        <v>0.39700000000000002</v>
      </c>
      <c r="Y1922">
        <v>0.372222</v>
      </c>
      <c r="Z1922" s="67">
        <f t="shared" ref="Z1922:Z1985" si="153">_xlfn.PERCENTRANK.INC($Y$2:$Y$4161,Y1922)</f>
        <v>0.72699999999999998</v>
      </c>
      <c r="AA1922">
        <f>VLOOKUP($C1922,[1]Disability!$1:$1048576,5,FALSE)</f>
        <v>0</v>
      </c>
      <c r="AB1922" s="67">
        <f t="shared" ref="AB1922:AB1985" si="154">_xlfn.PERCENTRANK.INC($AA$2:$AA$4163,AA1922)</f>
        <v>0</v>
      </c>
      <c r="AC1922" t="e">
        <f>VLOOKUP($A1922,#REF!,9,FALSE)</f>
        <v>#REF!</v>
      </c>
    </row>
    <row r="1923" spans="1:29">
      <c r="A1923">
        <v>50722</v>
      </c>
      <c r="B1923">
        <v>1922</v>
      </c>
      <c r="C1923">
        <v>706790</v>
      </c>
      <c r="D1923" t="s">
        <v>4235</v>
      </c>
      <c r="E1923" t="s">
        <v>4236</v>
      </c>
      <c r="G1923" t="e">
        <f>VLOOKUP($H1923,[1]BRT!$1:$1048576,1,0)</f>
        <v>#N/A</v>
      </c>
      <c r="H1923" t="s">
        <v>5688</v>
      </c>
      <c r="I1923">
        <v>37.561745999999999</v>
      </c>
      <c r="J1923">
        <v>-121.96593799999999</v>
      </c>
      <c r="K1923">
        <v>927</v>
      </c>
      <c r="L1923">
        <v>28</v>
      </c>
      <c r="M1923">
        <v>2.1428571430000001</v>
      </c>
      <c r="N1923">
        <v>4</v>
      </c>
      <c r="O1923">
        <v>4</v>
      </c>
      <c r="P1923">
        <v>8</v>
      </c>
      <c r="Q1923" t="e">
        <f>VLOOKUP($A1923,'[1]SheltersALL_2.17.22'!$1:$1048576,6,0)</f>
        <v>#N/A</v>
      </c>
      <c r="R1923" t="str">
        <f>VLOOKUP($A1923, [1]FA21_Ridership!$1:$1048576,11, 0)</f>
        <v>FREMONT</v>
      </c>
      <c r="S1923" t="str">
        <f>VLOOKUP($A1923, [1]FA21_Ridership!$1:$1048576,12, 0)</f>
        <v>ALAMEDA</v>
      </c>
      <c r="T1923">
        <f>VLOOKUP($A1923, [1]FA21_Ridership!$1:$1048576,13, 0)</f>
        <v>5</v>
      </c>
      <c r="U1923">
        <f t="shared" si="151"/>
        <v>224</v>
      </c>
      <c r="V1923" s="67">
        <f t="shared" si="150"/>
        <v>0.46</v>
      </c>
      <c r="W1923">
        <v>0.78836600000000001</v>
      </c>
      <c r="X1923" s="67">
        <f t="shared" si="152"/>
        <v>0.56799999999999995</v>
      </c>
      <c r="Y1923">
        <v>7.6453999999999994E-2</v>
      </c>
      <c r="Z1923" s="67">
        <f t="shared" si="153"/>
        <v>0.152</v>
      </c>
      <c r="AA1923">
        <f>VLOOKUP($C1923,[1]Disability!$1:$1048576,5,FALSE)</f>
        <v>2</v>
      </c>
      <c r="AB1923" s="67">
        <f t="shared" si="154"/>
        <v>0.91600000000000004</v>
      </c>
      <c r="AC1923" t="e">
        <f>VLOOKUP($A1923,#REF!,9,FALSE)</f>
        <v>#REF!</v>
      </c>
    </row>
    <row r="1924" spans="1:29">
      <c r="A1924">
        <v>56658</v>
      </c>
      <c r="B1924">
        <v>1923</v>
      </c>
      <c r="C1924">
        <v>104170</v>
      </c>
      <c r="D1924" t="s">
        <v>4235</v>
      </c>
      <c r="E1924" t="s">
        <v>4236</v>
      </c>
      <c r="G1924" t="e">
        <f>VLOOKUP($H1924,[1]BRT!$1:$1048576,1,0)</f>
        <v>#N/A</v>
      </c>
      <c r="H1924" t="s">
        <v>5606</v>
      </c>
      <c r="I1924">
        <v>37.767968000000003</v>
      </c>
      <c r="J1924">
        <v>-122.23983</v>
      </c>
      <c r="K1924">
        <v>1114</v>
      </c>
      <c r="L1924">
        <v>16</v>
      </c>
      <c r="M1924">
        <v>3.75</v>
      </c>
      <c r="N1924">
        <v>6</v>
      </c>
      <c r="O1924">
        <v>8</v>
      </c>
      <c r="P1924">
        <v>14</v>
      </c>
      <c r="Q1924" t="e">
        <f>VLOOKUP($A1924,'[1]SheltersALL_2.17.22'!$1:$1048576,6,0)</f>
        <v>#N/A</v>
      </c>
      <c r="R1924" t="str">
        <f>VLOOKUP($A1924, [1]FA21_Ridership!$1:$1048576,11, 0)</f>
        <v>ALAMEDA</v>
      </c>
      <c r="S1924" t="str">
        <f>VLOOKUP($A1924, [1]FA21_Ridership!$1:$1048576,12, 0)</f>
        <v>ALAMEDA</v>
      </c>
      <c r="T1924">
        <f>VLOOKUP($A1924, [1]FA21_Ridership!$1:$1048576,13, 0)</f>
        <v>3</v>
      </c>
      <c r="U1924">
        <f t="shared" si="151"/>
        <v>224</v>
      </c>
      <c r="V1924" s="67">
        <f t="shared" si="150"/>
        <v>0.46</v>
      </c>
      <c r="W1924">
        <v>0.53830599999999995</v>
      </c>
      <c r="X1924" s="67">
        <f t="shared" si="152"/>
        <v>0.23499999999999999</v>
      </c>
      <c r="Y1924">
        <v>0.16128999999999999</v>
      </c>
      <c r="Z1924" s="67">
        <f t="shared" si="153"/>
        <v>0.39400000000000002</v>
      </c>
      <c r="AA1924">
        <f>VLOOKUP($C1924,[1]Disability!$1:$1048576,5,FALSE)</f>
        <v>0</v>
      </c>
      <c r="AB1924" s="67">
        <f t="shared" si="154"/>
        <v>0</v>
      </c>
      <c r="AC1924" t="e">
        <f>VLOOKUP($A1924,#REF!,9,FALSE)</f>
        <v>#REF!</v>
      </c>
    </row>
    <row r="1925" spans="1:29">
      <c r="A1925">
        <v>58550</v>
      </c>
      <c r="B1925">
        <v>1924</v>
      </c>
      <c r="C1925">
        <v>1011050</v>
      </c>
      <c r="D1925" t="s">
        <v>4235</v>
      </c>
      <c r="E1925" t="s">
        <v>4236</v>
      </c>
      <c r="G1925" t="e">
        <f>VLOOKUP($H1925,[1]BRT!$1:$1048576,1,0)</f>
        <v>#N/A</v>
      </c>
      <c r="H1925" t="s">
        <v>5664</v>
      </c>
      <c r="I1925">
        <v>37.785747000000001</v>
      </c>
      <c r="J1925">
        <v>-122.22205599999999</v>
      </c>
      <c r="K1925">
        <v>1114</v>
      </c>
      <c r="L1925">
        <v>15</v>
      </c>
      <c r="M1925">
        <v>4</v>
      </c>
      <c r="N1925">
        <v>10</v>
      </c>
      <c r="O1925">
        <v>5</v>
      </c>
      <c r="P1925">
        <v>15</v>
      </c>
      <c r="Q1925" t="e">
        <f>VLOOKUP($A1925,'[1]SheltersALL_2.17.22'!$1:$1048576,6,0)</f>
        <v>#N/A</v>
      </c>
      <c r="R1925" t="str">
        <f>VLOOKUP($A1925, [1]FA21_Ridership!$1:$1048576,11, 0)</f>
        <v>OAKLAND</v>
      </c>
      <c r="S1925" t="str">
        <f>VLOOKUP($A1925, [1]FA21_Ridership!$1:$1048576,12, 0)</f>
        <v>ALAMEDA</v>
      </c>
      <c r="T1925">
        <f>VLOOKUP($A1925, [1]FA21_Ridership!$1:$1048576,13, 0)</f>
        <v>2</v>
      </c>
      <c r="U1925">
        <f t="shared" si="151"/>
        <v>225</v>
      </c>
      <c r="V1925" s="67">
        <f t="shared" si="150"/>
        <v>0.46200000000000002</v>
      </c>
      <c r="W1925">
        <v>0.84558100000000003</v>
      </c>
      <c r="X1925" s="67">
        <f t="shared" si="152"/>
        <v>0.66200000000000003</v>
      </c>
      <c r="Y1925">
        <v>0.45209300000000002</v>
      </c>
      <c r="Z1925" s="67">
        <f t="shared" si="153"/>
        <v>0.81899999999999995</v>
      </c>
      <c r="AA1925">
        <f>VLOOKUP($C1925,[1]Disability!$1:$1048576,5,FALSE)</f>
        <v>1</v>
      </c>
      <c r="AB1925" s="67">
        <f t="shared" si="154"/>
        <v>0.72499999999999998</v>
      </c>
      <c r="AC1925" t="e">
        <f>VLOOKUP($A1925,#REF!,9,FALSE)</f>
        <v>#REF!</v>
      </c>
    </row>
    <row r="1926" spans="1:29">
      <c r="A1926">
        <v>55020</v>
      </c>
      <c r="B1926">
        <v>1925</v>
      </c>
      <c r="C1926">
        <v>1001950</v>
      </c>
      <c r="D1926" t="s">
        <v>4235</v>
      </c>
      <c r="E1926" t="s">
        <v>4236</v>
      </c>
      <c r="G1926" t="e">
        <f>VLOOKUP($H1926,[1]BRT!$1:$1048576,1,0)</f>
        <v>#N/A</v>
      </c>
      <c r="H1926" t="s">
        <v>5689</v>
      </c>
      <c r="I1926">
        <v>37.785826</v>
      </c>
      <c r="J1926">
        <v>-122.21420999999999</v>
      </c>
      <c r="K1926">
        <v>975</v>
      </c>
      <c r="L1926">
        <v>15</v>
      </c>
      <c r="M1926">
        <v>4</v>
      </c>
      <c r="N1926">
        <v>7</v>
      </c>
      <c r="O1926">
        <v>8</v>
      </c>
      <c r="P1926">
        <v>15</v>
      </c>
      <c r="Q1926" t="e">
        <f>VLOOKUP($A1926,'[1]SheltersALL_2.17.22'!$1:$1048576,6,0)</f>
        <v>#N/A</v>
      </c>
      <c r="R1926" t="str">
        <f>VLOOKUP($A1926, [1]FA21_Ridership!$1:$1048576,11, 0)</f>
        <v>OAKLAND</v>
      </c>
      <c r="S1926" t="str">
        <f>VLOOKUP($A1926, [1]FA21_Ridership!$1:$1048576,12, 0)</f>
        <v>ALAMEDA</v>
      </c>
      <c r="T1926">
        <f>VLOOKUP($A1926, [1]FA21_Ridership!$1:$1048576,13, 0)</f>
        <v>3</v>
      </c>
      <c r="U1926">
        <f t="shared" si="151"/>
        <v>225</v>
      </c>
      <c r="V1926" s="67">
        <f t="shared" si="150"/>
        <v>0.46200000000000002</v>
      </c>
      <c r="W1926">
        <v>0.97519199999999995</v>
      </c>
      <c r="X1926" s="67">
        <f t="shared" si="152"/>
        <v>0.95499999999999996</v>
      </c>
      <c r="Y1926">
        <v>0.64500900000000005</v>
      </c>
      <c r="Z1926" s="67">
        <f t="shared" si="153"/>
        <v>0.96299999999999997</v>
      </c>
      <c r="AA1926">
        <f>VLOOKUP($C1926,[1]Disability!$1:$1048576,5,FALSE)</f>
        <v>0</v>
      </c>
      <c r="AB1926" s="67">
        <f t="shared" si="154"/>
        <v>0</v>
      </c>
      <c r="AC1926" t="e">
        <f>VLOOKUP($A1926,#REF!,9,FALSE)</f>
        <v>#REF!</v>
      </c>
    </row>
    <row r="1927" spans="1:29">
      <c r="A1927">
        <v>58806</v>
      </c>
      <c r="B1927">
        <v>1926</v>
      </c>
      <c r="C1927">
        <v>1011260</v>
      </c>
      <c r="D1927" t="s">
        <v>4235</v>
      </c>
      <c r="E1927" t="s">
        <v>4236</v>
      </c>
      <c r="G1927" t="e">
        <f>VLOOKUP($H1927,[1]BRT!$1:$1048576,1,0)</f>
        <v>#N/A</v>
      </c>
      <c r="H1927" t="s">
        <v>5690</v>
      </c>
      <c r="I1927">
        <v>37.797024</v>
      </c>
      <c r="J1927">
        <v>-122.2174</v>
      </c>
      <c r="K1927">
        <v>1116</v>
      </c>
      <c r="L1927">
        <v>15</v>
      </c>
      <c r="M1927">
        <v>4</v>
      </c>
      <c r="N1927">
        <v>5</v>
      </c>
      <c r="O1927">
        <v>10</v>
      </c>
      <c r="P1927">
        <v>15</v>
      </c>
      <c r="Q1927" t="e">
        <f>VLOOKUP($A1927,'[1]SheltersALL_2.17.22'!$1:$1048576,6,0)</f>
        <v>#N/A</v>
      </c>
      <c r="R1927" t="str">
        <f>VLOOKUP($A1927, [1]FA21_Ridership!$1:$1048576,11, 0)</f>
        <v>OAKLAND</v>
      </c>
      <c r="S1927" t="str">
        <f>VLOOKUP($A1927, [1]FA21_Ridership!$1:$1048576,12, 0)</f>
        <v>ALAMEDA</v>
      </c>
      <c r="T1927">
        <f>VLOOKUP($A1927, [1]FA21_Ridership!$1:$1048576,13, 0)</f>
        <v>3</v>
      </c>
      <c r="U1927">
        <f t="shared" si="151"/>
        <v>225</v>
      </c>
      <c r="V1927" s="67">
        <f t="shared" si="150"/>
        <v>0.46200000000000002</v>
      </c>
      <c r="W1927">
        <v>0.827928</v>
      </c>
      <c r="X1927" s="67">
        <f t="shared" si="152"/>
        <v>0.624</v>
      </c>
      <c r="Y1927">
        <v>0.24324299999999999</v>
      </c>
      <c r="Z1927" s="67">
        <f t="shared" si="153"/>
        <v>0.55900000000000005</v>
      </c>
      <c r="AA1927">
        <f>VLOOKUP($C1927,[1]Disability!$1:$1048576,5,FALSE)</f>
        <v>0</v>
      </c>
      <c r="AB1927" s="67">
        <f t="shared" si="154"/>
        <v>0</v>
      </c>
      <c r="AC1927" t="e">
        <f>VLOOKUP($A1927,#REF!,9,FALSE)</f>
        <v>#REF!</v>
      </c>
    </row>
    <row r="1928" spans="1:29">
      <c r="A1928">
        <v>59459</v>
      </c>
      <c r="B1928">
        <v>1927</v>
      </c>
      <c r="C1928">
        <v>1001880</v>
      </c>
      <c r="D1928" t="s">
        <v>4235</v>
      </c>
      <c r="E1928" t="s">
        <v>4236</v>
      </c>
      <c r="G1928" t="e">
        <f>VLOOKUP($H1928,[1]BRT!$1:$1048576,1,0)</f>
        <v>#N/A</v>
      </c>
      <c r="H1928" t="s">
        <v>5581</v>
      </c>
      <c r="I1928">
        <v>37.789119999999997</v>
      </c>
      <c r="J1928">
        <v>-122.208332</v>
      </c>
      <c r="K1928">
        <v>964</v>
      </c>
      <c r="L1928">
        <v>15</v>
      </c>
      <c r="M1928">
        <v>4</v>
      </c>
      <c r="N1928">
        <v>5</v>
      </c>
      <c r="O1928">
        <v>10</v>
      </c>
      <c r="P1928">
        <v>15</v>
      </c>
      <c r="Q1928" t="e">
        <f>VLOOKUP($A1928,'[1]SheltersALL_2.17.22'!$1:$1048576,6,0)</f>
        <v>#N/A</v>
      </c>
      <c r="R1928" t="str">
        <f>VLOOKUP($A1928, [1]FA21_Ridership!$1:$1048576,11, 0)</f>
        <v>OAKLAND</v>
      </c>
      <c r="S1928" t="str">
        <f>VLOOKUP($A1928, [1]FA21_Ridership!$1:$1048576,12, 0)</f>
        <v>ALAMEDA</v>
      </c>
      <c r="T1928">
        <f>VLOOKUP($A1928, [1]FA21_Ridership!$1:$1048576,13, 0)</f>
        <v>3</v>
      </c>
      <c r="U1928">
        <f t="shared" si="151"/>
        <v>225</v>
      </c>
      <c r="V1928" s="67">
        <f t="shared" si="150"/>
        <v>0.46200000000000002</v>
      </c>
      <c r="W1928">
        <v>0.92060500000000001</v>
      </c>
      <c r="X1928" s="67">
        <f t="shared" si="152"/>
        <v>0.81100000000000005</v>
      </c>
      <c r="Y1928">
        <v>0.36987999999999999</v>
      </c>
      <c r="Z1928" s="67">
        <f t="shared" si="153"/>
        <v>0.72599999999999998</v>
      </c>
      <c r="AA1928">
        <f>VLOOKUP($C1928,[1]Disability!$1:$1048576,5,FALSE)</f>
        <v>0</v>
      </c>
      <c r="AB1928" s="67">
        <f t="shared" si="154"/>
        <v>0</v>
      </c>
      <c r="AC1928" t="e">
        <f>VLOOKUP($A1928,#REF!,9,FALSE)</f>
        <v>#REF!</v>
      </c>
    </row>
    <row r="1929" spans="1:29">
      <c r="A1929">
        <v>55465</v>
      </c>
      <c r="B1929">
        <v>1928</v>
      </c>
      <c r="C1929">
        <v>1002220</v>
      </c>
      <c r="D1929" t="s">
        <v>4235</v>
      </c>
      <c r="E1929" t="s">
        <v>4236</v>
      </c>
      <c r="G1929" t="e">
        <f>VLOOKUP($H1929,[1]BRT!$1:$1048576,1,0)</f>
        <v>#N/A</v>
      </c>
      <c r="H1929" t="s">
        <v>5691</v>
      </c>
      <c r="I1929">
        <v>37.791339999999998</v>
      </c>
      <c r="J1929">
        <v>-122.20453500000001</v>
      </c>
      <c r="K1929">
        <v>1024</v>
      </c>
      <c r="L1929">
        <v>15</v>
      </c>
      <c r="M1929">
        <v>4</v>
      </c>
      <c r="N1929">
        <v>4</v>
      </c>
      <c r="O1929">
        <v>11</v>
      </c>
      <c r="P1929">
        <v>15</v>
      </c>
      <c r="Q1929" t="e">
        <f>VLOOKUP($A1929,'[1]SheltersALL_2.17.22'!$1:$1048576,6,0)</f>
        <v>#N/A</v>
      </c>
      <c r="R1929" t="str">
        <f>VLOOKUP($A1929, [1]FA21_Ridership!$1:$1048576,11, 0)</f>
        <v>OAKLAND</v>
      </c>
      <c r="S1929" t="str">
        <f>VLOOKUP($A1929, [1]FA21_Ridership!$1:$1048576,12, 0)</f>
        <v>ALAMEDA</v>
      </c>
      <c r="T1929">
        <f>VLOOKUP($A1929, [1]FA21_Ridership!$1:$1048576,13, 0)</f>
        <v>3</v>
      </c>
      <c r="U1929">
        <f t="shared" si="151"/>
        <v>225</v>
      </c>
      <c r="V1929" s="67">
        <f t="shared" si="150"/>
        <v>0.46200000000000002</v>
      </c>
      <c r="W1929">
        <v>0.87083999999999995</v>
      </c>
      <c r="X1929" s="67">
        <f t="shared" si="152"/>
        <v>0.71499999999999997</v>
      </c>
      <c r="Y1929">
        <v>0.78288400000000002</v>
      </c>
      <c r="Z1929" s="67">
        <f t="shared" si="153"/>
        <v>0.995</v>
      </c>
      <c r="AA1929">
        <f>VLOOKUP($C1929,[1]Disability!$1:$1048576,5,FALSE)</f>
        <v>0</v>
      </c>
      <c r="AB1929" s="67">
        <f t="shared" si="154"/>
        <v>0</v>
      </c>
      <c r="AC1929" t="e">
        <f>VLOOKUP($A1929,#REF!,9,FALSE)</f>
        <v>#REF!</v>
      </c>
    </row>
    <row r="1930" spans="1:29">
      <c r="A1930">
        <v>50606</v>
      </c>
      <c r="B1930">
        <v>1929</v>
      </c>
      <c r="C1930">
        <v>1002180</v>
      </c>
      <c r="D1930" t="s">
        <v>4235</v>
      </c>
      <c r="E1930" t="s">
        <v>4236</v>
      </c>
      <c r="G1930" t="e">
        <f>VLOOKUP($H1930,[1]BRT!$1:$1048576,1,0)</f>
        <v>#N/A</v>
      </c>
      <c r="H1930" t="s">
        <v>5467</v>
      </c>
      <c r="I1930">
        <v>37.790180999999997</v>
      </c>
      <c r="J1930">
        <v>-122.206518</v>
      </c>
      <c r="K1930">
        <v>964</v>
      </c>
      <c r="L1930">
        <v>15</v>
      </c>
      <c r="M1930">
        <v>4</v>
      </c>
      <c r="N1930">
        <v>3</v>
      </c>
      <c r="O1930">
        <v>12</v>
      </c>
      <c r="P1930">
        <v>15</v>
      </c>
      <c r="Q1930" t="e">
        <f>VLOOKUP($A1930,'[1]SheltersALL_2.17.22'!$1:$1048576,6,0)</f>
        <v>#N/A</v>
      </c>
      <c r="R1930" t="str">
        <f>VLOOKUP($A1930, [1]FA21_Ridership!$1:$1048576,11, 0)</f>
        <v>OAKLAND</v>
      </c>
      <c r="S1930" t="str">
        <f>VLOOKUP($A1930, [1]FA21_Ridership!$1:$1048576,12, 0)</f>
        <v>ALAMEDA</v>
      </c>
      <c r="T1930">
        <f>VLOOKUP($A1930, [1]FA21_Ridership!$1:$1048576,13, 0)</f>
        <v>3</v>
      </c>
      <c r="U1930">
        <f t="shared" si="151"/>
        <v>225</v>
      </c>
      <c r="V1930" s="67">
        <f t="shared" si="150"/>
        <v>0.46200000000000002</v>
      </c>
      <c r="W1930">
        <v>0.87083999999999995</v>
      </c>
      <c r="X1930" s="67">
        <f t="shared" si="152"/>
        <v>0.71499999999999997</v>
      </c>
      <c r="Y1930">
        <v>0.78288400000000002</v>
      </c>
      <c r="Z1930" s="67">
        <f t="shared" si="153"/>
        <v>0.995</v>
      </c>
      <c r="AA1930">
        <f>VLOOKUP($C1930,[1]Disability!$1:$1048576,5,FALSE)</f>
        <v>0</v>
      </c>
      <c r="AB1930" s="67">
        <f t="shared" si="154"/>
        <v>0</v>
      </c>
      <c r="AC1930" t="e">
        <f>VLOOKUP($A1930,#REF!,9,FALSE)</f>
        <v>#REF!</v>
      </c>
    </row>
    <row r="1931" spans="1:29">
      <c r="A1931">
        <v>52711</v>
      </c>
      <c r="B1931">
        <v>1930</v>
      </c>
      <c r="C1931">
        <v>803600</v>
      </c>
      <c r="D1931" t="s">
        <v>4235</v>
      </c>
      <c r="E1931" t="s">
        <v>4236</v>
      </c>
      <c r="G1931" t="e">
        <f>VLOOKUP($H1931,[1]BRT!$1:$1048576,1,0)</f>
        <v>#N/A</v>
      </c>
      <c r="H1931" t="s">
        <v>5692</v>
      </c>
      <c r="I1931">
        <v>37.677816</v>
      </c>
      <c r="J1931">
        <v>-122.090728</v>
      </c>
      <c r="K1931">
        <v>1401</v>
      </c>
      <c r="L1931">
        <v>25.2</v>
      </c>
      <c r="M1931">
        <v>2.3809523810000002</v>
      </c>
      <c r="N1931">
        <v>7</v>
      </c>
      <c r="O1931">
        <v>2</v>
      </c>
      <c r="P1931">
        <v>9</v>
      </c>
      <c r="Q1931" t="e">
        <f>VLOOKUP($A1931,'[1]SheltersALL_2.17.22'!$1:$1048576,6,0)</f>
        <v>#N/A</v>
      </c>
      <c r="R1931" t="str">
        <f>VLOOKUP($A1931, [1]FA21_Ridership!$1:$1048576,11, 0)</f>
        <v>HAYWARD</v>
      </c>
      <c r="S1931" t="str">
        <f>VLOOKUP($A1931, [1]FA21_Ridership!$1:$1048576,12, 0)</f>
        <v>ALAMEDA</v>
      </c>
      <c r="T1931">
        <f>VLOOKUP($A1931, [1]FA21_Ridership!$1:$1048576,13, 0)</f>
        <v>4</v>
      </c>
      <c r="U1931">
        <f t="shared" si="151"/>
        <v>226.79999999999998</v>
      </c>
      <c r="V1931" s="67">
        <f t="shared" si="150"/>
        <v>0.46300000000000002</v>
      </c>
      <c r="W1931">
        <v>0.75411799999999996</v>
      </c>
      <c r="X1931" s="67">
        <f t="shared" si="152"/>
        <v>0.48599999999999999</v>
      </c>
      <c r="Y1931">
        <v>0.222941</v>
      </c>
      <c r="Z1931" s="67">
        <f t="shared" si="153"/>
        <v>0.50900000000000001</v>
      </c>
      <c r="AA1931">
        <f>VLOOKUP($C1931,[1]Disability!$1:$1048576,5,FALSE)</f>
        <v>0</v>
      </c>
      <c r="AB1931" s="67">
        <f t="shared" si="154"/>
        <v>0</v>
      </c>
      <c r="AC1931" t="e">
        <f>VLOOKUP($A1931,#REF!,9,FALSE)</f>
        <v>#REF!</v>
      </c>
    </row>
    <row r="1932" spans="1:29">
      <c r="A1932">
        <v>50595</v>
      </c>
      <c r="B1932">
        <v>1931</v>
      </c>
      <c r="C1932">
        <v>9802270</v>
      </c>
      <c r="D1932" t="s">
        <v>4235</v>
      </c>
      <c r="E1932" t="s">
        <v>4236</v>
      </c>
      <c r="G1932" t="e">
        <f>VLOOKUP($H1932,[1]BRT!$1:$1048576,1,0)</f>
        <v>#N/A</v>
      </c>
      <c r="H1932" t="s">
        <v>5693</v>
      </c>
      <c r="I1932">
        <v>37.680574</v>
      </c>
      <c r="J1932">
        <v>-122.09419200000001</v>
      </c>
      <c r="K1932">
        <v>1401</v>
      </c>
      <c r="L1932">
        <v>25.2</v>
      </c>
      <c r="M1932">
        <v>2.3809523810000002</v>
      </c>
      <c r="N1932">
        <v>6</v>
      </c>
      <c r="O1932">
        <v>3</v>
      </c>
      <c r="P1932">
        <v>9</v>
      </c>
      <c r="Q1932" t="e">
        <f>VLOOKUP($A1932,'[1]SheltersALL_2.17.22'!$1:$1048576,6,0)</f>
        <v>#N/A</v>
      </c>
      <c r="R1932" t="str">
        <f>VLOOKUP($A1932, [1]FA21_Ridership!$1:$1048576,11, 0)</f>
        <v>COUNTY-ALAMEDA</v>
      </c>
      <c r="S1932" t="str">
        <f>VLOOKUP($A1932, [1]FA21_Ridership!$1:$1048576,12, 0)</f>
        <v>ALAMEDA</v>
      </c>
      <c r="T1932">
        <f>VLOOKUP($A1932, [1]FA21_Ridership!$1:$1048576,13, 0)</f>
        <v>4</v>
      </c>
      <c r="U1932">
        <f t="shared" si="151"/>
        <v>226.79999999999998</v>
      </c>
      <c r="V1932" s="67">
        <f t="shared" si="150"/>
        <v>0.46300000000000002</v>
      </c>
      <c r="W1932">
        <v>0.52760700000000005</v>
      </c>
      <c r="X1932" s="67">
        <f t="shared" si="152"/>
        <v>0.222</v>
      </c>
      <c r="Y1932">
        <v>0.31901800000000002</v>
      </c>
      <c r="Z1932" s="67">
        <f t="shared" si="153"/>
        <v>0.65500000000000003</v>
      </c>
      <c r="AA1932">
        <f>VLOOKUP($C1932,[1]Disability!$1:$1048576,5,FALSE)</f>
        <v>0</v>
      </c>
      <c r="AB1932" s="67">
        <f t="shared" si="154"/>
        <v>0</v>
      </c>
      <c r="AC1932" t="e">
        <f>VLOOKUP($A1932,#REF!,9,FALSE)</f>
        <v>#REF!</v>
      </c>
    </row>
    <row r="1933" spans="1:29">
      <c r="A1933">
        <v>55707</v>
      </c>
      <c r="B1933">
        <v>1932</v>
      </c>
      <c r="C1933">
        <v>1018470</v>
      </c>
      <c r="D1933" t="s">
        <v>4235</v>
      </c>
      <c r="E1933" t="s">
        <v>4236</v>
      </c>
      <c r="G1933" t="e">
        <f>VLOOKUP($H1933,[1]BRT!$1:$1048576,1,0)</f>
        <v>#N/A</v>
      </c>
      <c r="H1933" t="s">
        <v>5694</v>
      </c>
      <c r="I1933">
        <v>37.816980999999998</v>
      </c>
      <c r="J1933">
        <v>-122.275482</v>
      </c>
      <c r="K1933">
        <v>1439</v>
      </c>
      <c r="L1933">
        <v>22.8</v>
      </c>
      <c r="M1933">
        <v>2.6315789469999999</v>
      </c>
      <c r="N1933">
        <v>4</v>
      </c>
      <c r="O1933">
        <v>6</v>
      </c>
      <c r="P1933">
        <v>10</v>
      </c>
      <c r="Q1933" t="e">
        <f>VLOOKUP($A1933,'[1]SheltersALL_2.17.22'!$1:$1048576,6,0)</f>
        <v>#N/A</v>
      </c>
      <c r="R1933" t="str">
        <f>VLOOKUP($A1933, [1]FA21_Ridership!$1:$1048576,11, 0)</f>
        <v>OAKLAND</v>
      </c>
      <c r="S1933" t="str">
        <f>VLOOKUP($A1933, [1]FA21_Ridership!$1:$1048576,12, 0)</f>
        <v>ALAMEDA</v>
      </c>
      <c r="T1933">
        <f>VLOOKUP($A1933, [1]FA21_Ridership!$1:$1048576,13, 0)</f>
        <v>2</v>
      </c>
      <c r="U1933">
        <f t="shared" si="151"/>
        <v>228</v>
      </c>
      <c r="V1933" s="67">
        <f t="shared" si="150"/>
        <v>0.46400000000000002</v>
      </c>
      <c r="W1933">
        <v>0.68809500000000001</v>
      </c>
      <c r="X1933" s="67">
        <f t="shared" si="152"/>
        <v>0.39700000000000002</v>
      </c>
      <c r="Y1933">
        <v>0.372222</v>
      </c>
      <c r="Z1933" s="67">
        <f t="shared" si="153"/>
        <v>0.72699999999999998</v>
      </c>
      <c r="AA1933">
        <f>VLOOKUP($C1933,[1]Disability!$1:$1048576,5,FALSE)</f>
        <v>0</v>
      </c>
      <c r="AB1933" s="67">
        <f t="shared" si="154"/>
        <v>0</v>
      </c>
      <c r="AC1933" t="e">
        <f>VLOOKUP($A1933,#REF!,9,FALSE)</f>
        <v>#REF!</v>
      </c>
    </row>
    <row r="1934" spans="1:29">
      <c r="A1934">
        <v>58690</v>
      </c>
      <c r="B1934">
        <v>1933</v>
      </c>
      <c r="C1934">
        <v>1002830</v>
      </c>
      <c r="D1934" t="s">
        <v>4235</v>
      </c>
      <c r="E1934" t="s">
        <v>4236</v>
      </c>
      <c r="G1934" t="e">
        <f>VLOOKUP($H1934,[1]BRT!$1:$1048576,1,0)</f>
        <v>#N/A</v>
      </c>
      <c r="H1934" t="s">
        <v>5695</v>
      </c>
      <c r="I1934">
        <v>37.837145999999997</v>
      </c>
      <c r="J1934">
        <v>-122.260355</v>
      </c>
      <c r="K1934">
        <v>1018</v>
      </c>
      <c r="L1934">
        <v>32.700000000000003</v>
      </c>
      <c r="M1934">
        <v>1.8348623850000001</v>
      </c>
      <c r="N1934">
        <v>3</v>
      </c>
      <c r="O1934">
        <v>4</v>
      </c>
      <c r="P1934">
        <v>7</v>
      </c>
      <c r="Q1934" t="e">
        <f>VLOOKUP($A1934,'[1]SheltersALL_2.17.22'!$1:$1048576,6,0)</f>
        <v>#N/A</v>
      </c>
      <c r="R1934" t="str">
        <f>VLOOKUP($A1934, [1]FA21_Ridership!$1:$1048576,11, 0)</f>
        <v>OAKLAND</v>
      </c>
      <c r="S1934" t="str">
        <f>VLOOKUP($A1934, [1]FA21_Ridership!$1:$1048576,12, 0)</f>
        <v>ALAMEDA</v>
      </c>
      <c r="T1934">
        <f>VLOOKUP($A1934, [1]FA21_Ridership!$1:$1048576,13, 0)</f>
        <v>2</v>
      </c>
      <c r="U1934">
        <f t="shared" si="151"/>
        <v>228.90000000000003</v>
      </c>
      <c r="V1934" s="67">
        <f t="shared" si="150"/>
        <v>0.46400000000000002</v>
      </c>
      <c r="W1934">
        <v>0.18512500000000001</v>
      </c>
      <c r="X1934" s="67">
        <f t="shared" si="152"/>
        <v>8.0000000000000002E-3</v>
      </c>
      <c r="Y1934">
        <v>9.8580000000000001E-2</v>
      </c>
      <c r="Z1934" s="67">
        <f t="shared" si="153"/>
        <v>0.24299999999999999</v>
      </c>
      <c r="AA1934">
        <f>VLOOKUP($C1934,[1]Disability!$1:$1048576,5,FALSE)</f>
        <v>0</v>
      </c>
      <c r="AB1934" s="67">
        <f t="shared" si="154"/>
        <v>0</v>
      </c>
      <c r="AC1934" t="e">
        <f>VLOOKUP($A1934,#REF!,9,FALSE)</f>
        <v>#REF!</v>
      </c>
    </row>
    <row r="1935" spans="1:29">
      <c r="A1935">
        <v>53384</v>
      </c>
      <c r="B1935">
        <v>1934</v>
      </c>
      <c r="C1935">
        <v>1600480</v>
      </c>
      <c r="D1935" t="s">
        <v>4235</v>
      </c>
      <c r="E1935" t="s">
        <v>4236</v>
      </c>
      <c r="G1935" t="e">
        <f>VLOOKUP($H1935,[1]BRT!$1:$1048576,1,0)</f>
        <v>#N/A</v>
      </c>
      <c r="H1935" t="s">
        <v>5585</v>
      </c>
      <c r="I1935">
        <v>37.966754999999999</v>
      </c>
      <c r="J1935">
        <v>-122.343129</v>
      </c>
      <c r="K1935">
        <v>961</v>
      </c>
      <c r="L1935">
        <v>32.700000000000003</v>
      </c>
      <c r="M1935">
        <v>1.8348623850000001</v>
      </c>
      <c r="N1935">
        <v>1</v>
      </c>
      <c r="O1935">
        <v>6</v>
      </c>
      <c r="P1935">
        <v>7</v>
      </c>
      <c r="Q1935" t="e">
        <f>VLOOKUP($A1935,'[1]SheltersALL_2.17.22'!$1:$1048576,6,0)</f>
        <v>#N/A</v>
      </c>
      <c r="R1935" t="str">
        <f>VLOOKUP($A1935, [1]FA21_Ridership!$1:$1048576,11, 0)</f>
        <v>SAN PABLO</v>
      </c>
      <c r="S1935" t="str">
        <f>VLOOKUP($A1935, [1]FA21_Ridership!$1:$1048576,12, 0)</f>
        <v>CONTRA COSTA</v>
      </c>
      <c r="T1935">
        <f>VLOOKUP($A1935, [1]FA21_Ridership!$1:$1048576,13, 0)</f>
        <v>1</v>
      </c>
      <c r="U1935">
        <f t="shared" si="151"/>
        <v>228.90000000000003</v>
      </c>
      <c r="V1935" s="67">
        <f t="shared" si="150"/>
        <v>0.46400000000000002</v>
      </c>
      <c r="W1935">
        <v>0.91733200000000004</v>
      </c>
      <c r="X1935" s="67">
        <f t="shared" si="152"/>
        <v>0.80500000000000005</v>
      </c>
      <c r="Y1935">
        <v>0.43229200000000001</v>
      </c>
      <c r="Z1935" s="67">
        <f t="shared" si="153"/>
        <v>0.79400000000000004</v>
      </c>
      <c r="AA1935">
        <f>VLOOKUP($C1935,[1]Disability!$1:$1048576,5,FALSE)</f>
        <v>1</v>
      </c>
      <c r="AB1935" s="67">
        <f t="shared" si="154"/>
        <v>0.72499999999999998</v>
      </c>
      <c r="AC1935" t="e">
        <f>VLOOKUP($A1935,#REF!,9,FALSE)</f>
        <v>#REF!</v>
      </c>
    </row>
    <row r="1936" spans="1:29">
      <c r="A1936">
        <v>52977</v>
      </c>
      <c r="B1936">
        <v>1935</v>
      </c>
      <c r="C1936">
        <v>302770</v>
      </c>
      <c r="D1936" t="s">
        <v>4235</v>
      </c>
      <c r="E1936" t="s">
        <v>4236</v>
      </c>
      <c r="G1936" t="e">
        <f>VLOOKUP($H1936,[1]BRT!$1:$1048576,1,0)</f>
        <v>#N/A</v>
      </c>
      <c r="H1936" t="s">
        <v>5434</v>
      </c>
      <c r="I1936">
        <v>37.880747</v>
      </c>
      <c r="J1936">
        <v>-122.286896</v>
      </c>
      <c r="K1936">
        <v>1018</v>
      </c>
      <c r="L1936">
        <v>32.700000000000003</v>
      </c>
      <c r="M1936">
        <v>1.8348623850000001</v>
      </c>
      <c r="N1936">
        <v>0</v>
      </c>
      <c r="O1936">
        <v>7</v>
      </c>
      <c r="P1936">
        <v>7</v>
      </c>
      <c r="Q1936" t="e">
        <f>VLOOKUP($A1936,'[1]SheltersALL_2.17.22'!$1:$1048576,6,0)</f>
        <v>#N/A</v>
      </c>
      <c r="R1936" t="str">
        <f>VLOOKUP($A1936, [1]FA21_Ridership!$1:$1048576,11, 0)</f>
        <v>BERKELEY</v>
      </c>
      <c r="S1936" t="str">
        <f>VLOOKUP($A1936, [1]FA21_Ridership!$1:$1048576,12, 0)</f>
        <v>ALAMEDA</v>
      </c>
      <c r="T1936">
        <f>VLOOKUP($A1936, [1]FA21_Ridership!$1:$1048576,13, 0)</f>
        <v>1</v>
      </c>
      <c r="U1936">
        <f t="shared" si="151"/>
        <v>228.90000000000003</v>
      </c>
      <c r="V1936" s="67">
        <f t="shared" si="150"/>
        <v>0.46400000000000002</v>
      </c>
      <c r="W1936">
        <v>0.39593400000000001</v>
      </c>
      <c r="X1936" s="67">
        <f t="shared" si="152"/>
        <v>0.121</v>
      </c>
      <c r="Y1936">
        <v>8.4221000000000004E-2</v>
      </c>
      <c r="Z1936" s="67">
        <f t="shared" si="153"/>
        <v>0.193</v>
      </c>
      <c r="AA1936">
        <f>VLOOKUP($C1936,[1]Disability!$1:$1048576,5,FALSE)</f>
        <v>0</v>
      </c>
      <c r="AB1936" s="67">
        <f t="shared" si="154"/>
        <v>0</v>
      </c>
      <c r="AC1936" t="e">
        <f>VLOOKUP($A1936,#REF!,9,FALSE)</f>
        <v>#REF!</v>
      </c>
    </row>
    <row r="1937" spans="1:29">
      <c r="A1937">
        <v>58977</v>
      </c>
      <c r="B1937">
        <v>1936</v>
      </c>
      <c r="C1937">
        <v>200640</v>
      </c>
      <c r="D1937" t="s">
        <v>4235</v>
      </c>
      <c r="E1937" t="s">
        <v>4236</v>
      </c>
      <c r="G1937" t="e">
        <f>VLOOKUP($H1937,[1]BRT!$1:$1048576,1,0)</f>
        <v>#N/A</v>
      </c>
      <c r="H1937" t="s">
        <v>5696</v>
      </c>
      <c r="I1937">
        <v>37.890692999999999</v>
      </c>
      <c r="J1937">
        <v>-122.293479</v>
      </c>
      <c r="K1937">
        <v>1087</v>
      </c>
      <c r="L1937">
        <v>23</v>
      </c>
      <c r="M1937">
        <v>2.6086956520000002</v>
      </c>
      <c r="N1937">
        <v>2</v>
      </c>
      <c r="O1937">
        <v>8</v>
      </c>
      <c r="P1937">
        <v>10</v>
      </c>
      <c r="Q1937" t="str">
        <f>VLOOKUP($A1937,'[1]SheltersALL_2.17.22'!$1:$1048576,6,0)</f>
        <v>Albany</v>
      </c>
      <c r="R1937" t="str">
        <f>VLOOKUP($A1937, [1]FA21_Ridership!$1:$1048576,11, 0)</f>
        <v>ALBANY</v>
      </c>
      <c r="S1937" t="str">
        <f>VLOOKUP($A1937, [1]FA21_Ridership!$1:$1048576,12, 0)</f>
        <v>ALAMEDA</v>
      </c>
      <c r="T1937">
        <f>VLOOKUP($A1937, [1]FA21_Ridership!$1:$1048576,13, 0)</f>
        <v>1</v>
      </c>
      <c r="U1937">
        <f t="shared" si="151"/>
        <v>230</v>
      </c>
      <c r="V1937" s="67">
        <f t="shared" si="150"/>
        <v>0.46500000000000002</v>
      </c>
      <c r="W1937">
        <v>0.54315800000000003</v>
      </c>
      <c r="X1937" s="67">
        <f t="shared" si="152"/>
        <v>0.24199999999999999</v>
      </c>
      <c r="Y1937">
        <v>8.6723999999999996E-2</v>
      </c>
      <c r="Z1937" s="67">
        <f t="shared" si="153"/>
        <v>0.19800000000000001</v>
      </c>
      <c r="AA1937">
        <f>VLOOKUP($C1937,[1]Disability!$1:$1048576,5,FALSE)</f>
        <v>1</v>
      </c>
      <c r="AB1937" s="67">
        <f t="shared" si="154"/>
        <v>0.72499999999999998</v>
      </c>
      <c r="AC1937" t="e">
        <f>VLOOKUP($A1937,#REF!,9,FALSE)</f>
        <v>#REF!</v>
      </c>
    </row>
    <row r="1938" spans="1:29">
      <c r="A1938">
        <v>52279</v>
      </c>
      <c r="B1938">
        <v>1937</v>
      </c>
      <c r="C1938">
        <v>305190</v>
      </c>
      <c r="D1938" t="s">
        <v>4235</v>
      </c>
      <c r="E1938" t="s">
        <v>4236</v>
      </c>
      <c r="G1938" t="e">
        <f>VLOOKUP($H1938,[1]BRT!$1:$1048576,1,0)</f>
        <v>#N/A</v>
      </c>
      <c r="H1938" t="s">
        <v>5697</v>
      </c>
      <c r="I1938">
        <v>37.891188999999997</v>
      </c>
      <c r="J1938">
        <v>-122.284064</v>
      </c>
      <c r="K1938">
        <v>1087</v>
      </c>
      <c r="L1938">
        <v>23</v>
      </c>
      <c r="M1938">
        <v>2.6086956520000002</v>
      </c>
      <c r="N1938">
        <v>1</v>
      </c>
      <c r="O1938">
        <v>9</v>
      </c>
      <c r="P1938">
        <v>10</v>
      </c>
      <c r="Q1938" t="e">
        <f>VLOOKUP($A1938,'[1]SheltersALL_2.17.22'!$1:$1048576,6,0)</f>
        <v>#N/A</v>
      </c>
      <c r="R1938" t="str">
        <f>VLOOKUP($A1938, [1]FA21_Ridership!$1:$1048576,11, 0)</f>
        <v>BERKELEY</v>
      </c>
      <c r="S1938" t="str">
        <f>VLOOKUP($A1938, [1]FA21_Ridership!$1:$1048576,12, 0)</f>
        <v>ALAMEDA</v>
      </c>
      <c r="T1938">
        <f>VLOOKUP($A1938, [1]FA21_Ridership!$1:$1048576,13, 0)</f>
        <v>1</v>
      </c>
      <c r="U1938">
        <f t="shared" si="151"/>
        <v>230</v>
      </c>
      <c r="V1938" s="67">
        <f t="shared" si="150"/>
        <v>0.46500000000000002</v>
      </c>
      <c r="W1938">
        <v>0.28599200000000002</v>
      </c>
      <c r="X1938" s="67">
        <f t="shared" si="152"/>
        <v>5.8999999999999997E-2</v>
      </c>
      <c r="Y1938">
        <v>7.2956999999999994E-2</v>
      </c>
      <c r="Z1938" s="67">
        <f t="shared" si="153"/>
        <v>0.14099999999999999</v>
      </c>
      <c r="AA1938">
        <f>VLOOKUP($C1938,[1]Disability!$1:$1048576,5,FALSE)</f>
        <v>0</v>
      </c>
      <c r="AB1938" s="67">
        <f t="shared" si="154"/>
        <v>0</v>
      </c>
      <c r="AC1938" t="e">
        <f>VLOOKUP($A1938,#REF!,9,FALSE)</f>
        <v>#REF!</v>
      </c>
    </row>
    <row r="1939" spans="1:29">
      <c r="A1939">
        <v>55799</v>
      </c>
      <c r="B1939">
        <v>1938</v>
      </c>
      <c r="C1939">
        <v>706750</v>
      </c>
      <c r="D1939" t="s">
        <v>4235</v>
      </c>
      <c r="E1939" t="s">
        <v>4236</v>
      </c>
      <c r="G1939" t="e">
        <f>VLOOKUP($H1939,[1]BRT!$1:$1048576,1,0)</f>
        <v>#N/A</v>
      </c>
      <c r="H1939" t="s">
        <v>5698</v>
      </c>
      <c r="I1939">
        <v>37.558715999999997</v>
      </c>
      <c r="J1939">
        <v>-122.00776399999999</v>
      </c>
      <c r="K1939">
        <v>141</v>
      </c>
      <c r="L1939">
        <v>38.5</v>
      </c>
      <c r="M1939">
        <v>1.5584415579999999</v>
      </c>
      <c r="N1939">
        <v>6</v>
      </c>
      <c r="O1939">
        <v>0</v>
      </c>
      <c r="P1939">
        <v>6</v>
      </c>
      <c r="Q1939" t="e">
        <f>VLOOKUP($A1939,'[1]SheltersALL_2.17.22'!$1:$1048576,6,0)</f>
        <v>#N/A</v>
      </c>
      <c r="R1939" t="str">
        <f>VLOOKUP($A1939, [1]FA21_Ridership!$1:$1048576,11, 0)</f>
        <v>FREMONT</v>
      </c>
      <c r="S1939" t="str">
        <f>VLOOKUP($A1939, [1]FA21_Ridership!$1:$1048576,12, 0)</f>
        <v>ALAMEDA</v>
      </c>
      <c r="T1939">
        <f>VLOOKUP($A1939, [1]FA21_Ridership!$1:$1048576,13, 0)</f>
        <v>5</v>
      </c>
      <c r="U1939">
        <f t="shared" si="151"/>
        <v>231</v>
      </c>
      <c r="V1939" s="67">
        <f t="shared" si="150"/>
        <v>0.46500000000000002</v>
      </c>
      <c r="W1939">
        <v>0.78178599999999998</v>
      </c>
      <c r="X1939" s="67">
        <f t="shared" si="152"/>
        <v>0.55400000000000005</v>
      </c>
      <c r="Y1939">
        <v>0.1875</v>
      </c>
      <c r="Z1939" s="67">
        <f t="shared" si="153"/>
        <v>0.44900000000000001</v>
      </c>
      <c r="AA1939">
        <f>VLOOKUP($C1939,[1]Disability!$1:$1048576,5,FALSE)</f>
        <v>0</v>
      </c>
      <c r="AB1939" s="67">
        <f t="shared" si="154"/>
        <v>0</v>
      </c>
      <c r="AC1939" t="e">
        <f>VLOOKUP($A1939,#REF!,9,FALSE)</f>
        <v>#REF!</v>
      </c>
    </row>
    <row r="1940" spans="1:29">
      <c r="A1940">
        <v>56525</v>
      </c>
      <c r="B1940">
        <v>1939</v>
      </c>
      <c r="C1940">
        <v>707260</v>
      </c>
      <c r="D1940" t="s">
        <v>4235</v>
      </c>
      <c r="E1940" t="s">
        <v>4236</v>
      </c>
      <c r="G1940" t="e">
        <f>VLOOKUP($H1940,[1]BRT!$1:$1048576,1,0)</f>
        <v>#N/A</v>
      </c>
      <c r="H1940" t="s">
        <v>5699</v>
      </c>
      <c r="I1940">
        <v>37.538522</v>
      </c>
      <c r="J1940">
        <v>-121.99645</v>
      </c>
      <c r="K1940">
        <v>1076</v>
      </c>
      <c r="L1940">
        <v>21</v>
      </c>
      <c r="M1940">
        <v>2.8571428569999999</v>
      </c>
      <c r="N1940">
        <v>8</v>
      </c>
      <c r="O1940">
        <v>3</v>
      </c>
      <c r="P1940">
        <v>11</v>
      </c>
      <c r="Q1940" t="e">
        <f>VLOOKUP($A1940,'[1]SheltersALL_2.17.22'!$1:$1048576,6,0)</f>
        <v>#N/A</v>
      </c>
      <c r="R1940" t="str">
        <f>VLOOKUP($A1940, [1]FA21_Ridership!$1:$1048576,11, 0)</f>
        <v>FREMONT</v>
      </c>
      <c r="S1940" t="str">
        <f>VLOOKUP($A1940, [1]FA21_Ridership!$1:$1048576,12, 0)</f>
        <v>ALAMEDA</v>
      </c>
      <c r="T1940">
        <f>VLOOKUP($A1940, [1]FA21_Ridership!$1:$1048576,13, 0)</f>
        <v>5</v>
      </c>
      <c r="U1940">
        <f t="shared" si="151"/>
        <v>231</v>
      </c>
      <c r="V1940" s="67">
        <f t="shared" si="150"/>
        <v>0.46500000000000002</v>
      </c>
      <c r="W1940">
        <v>0.83604100000000003</v>
      </c>
      <c r="X1940" s="67">
        <f t="shared" si="152"/>
        <v>0.63600000000000001</v>
      </c>
      <c r="Y1940">
        <v>9.8965999999999998E-2</v>
      </c>
      <c r="Z1940" s="67">
        <f t="shared" si="153"/>
        <v>0.247</v>
      </c>
      <c r="AA1940">
        <f>VLOOKUP($C1940,[1]Disability!$1:$1048576,5,FALSE)</f>
        <v>0</v>
      </c>
      <c r="AB1940" s="67">
        <f t="shared" si="154"/>
        <v>0</v>
      </c>
      <c r="AC1940" t="e">
        <f>VLOOKUP($A1940,#REF!,9,FALSE)</f>
        <v>#REF!</v>
      </c>
    </row>
    <row r="1941" spans="1:29">
      <c r="A1941">
        <v>57337</v>
      </c>
      <c r="B1941">
        <v>1940</v>
      </c>
      <c r="C1941">
        <v>9901030</v>
      </c>
      <c r="D1941" t="s">
        <v>4235</v>
      </c>
      <c r="E1941" t="s">
        <v>4236</v>
      </c>
      <c r="G1941" t="e">
        <f>VLOOKUP($H1941,[1]BRT!$1:$1048576,1,0)</f>
        <v>#N/A</v>
      </c>
      <c r="H1941" t="s">
        <v>5700</v>
      </c>
      <c r="I1941">
        <v>37.963979000000002</v>
      </c>
      <c r="J1941">
        <v>-122.336084</v>
      </c>
      <c r="K1941">
        <v>912</v>
      </c>
      <c r="L1941">
        <v>33</v>
      </c>
      <c r="M1941">
        <v>1.818181818</v>
      </c>
      <c r="N1941">
        <v>4</v>
      </c>
      <c r="O1941">
        <v>3</v>
      </c>
      <c r="P1941">
        <v>7</v>
      </c>
      <c r="Q1941" t="e">
        <f>VLOOKUP($A1941,'[1]SheltersALL_2.17.22'!$1:$1048576,6,0)</f>
        <v>#N/A</v>
      </c>
      <c r="R1941" t="str">
        <f>VLOOKUP($A1941, [1]FA21_Ridership!$1:$1048576,11, 0)</f>
        <v>COUNTY-CONTRA COSTA</v>
      </c>
      <c r="S1941" t="str">
        <f>VLOOKUP($A1941, [1]FA21_Ridership!$1:$1048576,12, 0)</f>
        <v>CONTRA COSTA</v>
      </c>
      <c r="T1941">
        <f>VLOOKUP($A1941, [1]FA21_Ridership!$1:$1048576,13, 0)</f>
        <v>1</v>
      </c>
      <c r="U1941">
        <f t="shared" si="151"/>
        <v>231</v>
      </c>
      <c r="V1941" s="67">
        <f t="shared" si="150"/>
        <v>0.46500000000000002</v>
      </c>
      <c r="W1941">
        <v>0.967611</v>
      </c>
      <c r="X1941" s="67">
        <f t="shared" si="152"/>
        <v>0.93899999999999995</v>
      </c>
      <c r="Y1941">
        <v>0.25610899999999998</v>
      </c>
      <c r="Z1941" s="67">
        <f t="shared" si="153"/>
        <v>0.58099999999999996</v>
      </c>
      <c r="AA1941">
        <f>VLOOKUP($C1941,[1]Disability!$1:$1048576,5,FALSE)</f>
        <v>1</v>
      </c>
      <c r="AB1941" s="67">
        <f t="shared" si="154"/>
        <v>0.72499999999999998</v>
      </c>
      <c r="AC1941" t="e">
        <f>VLOOKUP($A1941,#REF!,9,FALSE)</f>
        <v>#REF!</v>
      </c>
    </row>
    <row r="1942" spans="1:29">
      <c r="A1942">
        <v>51240</v>
      </c>
      <c r="B1942">
        <v>1941</v>
      </c>
      <c r="C1942">
        <v>901970</v>
      </c>
      <c r="D1942" t="s">
        <v>4235</v>
      </c>
      <c r="E1942" t="s">
        <v>4236</v>
      </c>
      <c r="G1942" t="e">
        <f>VLOOKUP($H1942,[1]BRT!$1:$1048576,1,0)</f>
        <v>#N/A</v>
      </c>
      <c r="H1942" t="s">
        <v>5400</v>
      </c>
      <c r="I1942">
        <v>37.522075999999998</v>
      </c>
      <c r="J1942">
        <v>-122.034718</v>
      </c>
      <c r="K1942">
        <v>1059</v>
      </c>
      <c r="L1942">
        <v>21</v>
      </c>
      <c r="M1942">
        <v>2.8571428569999999</v>
      </c>
      <c r="N1942">
        <v>6</v>
      </c>
      <c r="O1942">
        <v>5</v>
      </c>
      <c r="P1942">
        <v>11</v>
      </c>
      <c r="Q1942" t="e">
        <f>VLOOKUP($A1942,'[1]SheltersALL_2.17.22'!$1:$1048576,6,0)</f>
        <v>#N/A</v>
      </c>
      <c r="R1942" t="str">
        <f>VLOOKUP($A1942, [1]FA21_Ridership!$1:$1048576,11, 0)</f>
        <v>NEWARK</v>
      </c>
      <c r="S1942" t="str">
        <f>VLOOKUP($A1942, [1]FA21_Ridership!$1:$1048576,12, 0)</f>
        <v>ALAMEDA</v>
      </c>
      <c r="T1942">
        <f>VLOOKUP($A1942, [1]FA21_Ridership!$1:$1048576,13, 0)</f>
        <v>5</v>
      </c>
      <c r="U1942">
        <f t="shared" si="151"/>
        <v>231</v>
      </c>
      <c r="V1942" s="67">
        <f t="shared" si="150"/>
        <v>0.46500000000000002</v>
      </c>
      <c r="W1942">
        <v>0.88497499999999996</v>
      </c>
      <c r="X1942" s="67">
        <f t="shared" si="152"/>
        <v>0.745</v>
      </c>
      <c r="Y1942">
        <v>0.28480499999999997</v>
      </c>
      <c r="Z1942" s="67">
        <f t="shared" si="153"/>
        <v>0.61099999999999999</v>
      </c>
      <c r="AA1942">
        <f>VLOOKUP($C1942,[1]Disability!$1:$1048576,5,FALSE)</f>
        <v>0</v>
      </c>
      <c r="AB1942" s="67">
        <f t="shared" si="154"/>
        <v>0</v>
      </c>
      <c r="AC1942" t="e">
        <f>VLOOKUP($A1942,#REF!,9,FALSE)</f>
        <v>#REF!</v>
      </c>
    </row>
    <row r="1943" spans="1:29">
      <c r="A1943">
        <v>59059</v>
      </c>
      <c r="B1943">
        <v>1942</v>
      </c>
      <c r="C1943">
        <v>900810</v>
      </c>
      <c r="D1943" t="s">
        <v>4235</v>
      </c>
      <c r="E1943" t="s">
        <v>4236</v>
      </c>
      <c r="G1943" t="e">
        <f>VLOOKUP($H1943,[1]BRT!$1:$1048576,1,0)</f>
        <v>#N/A</v>
      </c>
      <c r="H1943" t="s">
        <v>4846</v>
      </c>
      <c r="I1943">
        <v>37.525070999999997</v>
      </c>
      <c r="J1943">
        <v>-122.03650500000001</v>
      </c>
      <c r="K1943">
        <v>1079</v>
      </c>
      <c r="L1943">
        <v>21</v>
      </c>
      <c r="M1943">
        <v>2.8571428569999999</v>
      </c>
      <c r="N1943">
        <v>6</v>
      </c>
      <c r="O1943">
        <v>5</v>
      </c>
      <c r="P1943">
        <v>11</v>
      </c>
      <c r="Q1943" t="str">
        <f>VLOOKUP($A1943,'[1]SheltersALL_2.17.22'!$1:$1048576,6,0)</f>
        <v>Newark</v>
      </c>
      <c r="R1943" t="str">
        <f>VLOOKUP($A1943, [1]FA21_Ridership!$1:$1048576,11, 0)</f>
        <v>NEWARK</v>
      </c>
      <c r="S1943" t="str">
        <f>VLOOKUP($A1943, [1]FA21_Ridership!$1:$1048576,12, 0)</f>
        <v>ALAMEDA</v>
      </c>
      <c r="T1943">
        <f>VLOOKUP($A1943, [1]FA21_Ridership!$1:$1048576,13, 0)</f>
        <v>5</v>
      </c>
      <c r="U1943">
        <f t="shared" si="151"/>
        <v>231</v>
      </c>
      <c r="V1943" s="67">
        <f t="shared" si="150"/>
        <v>0.46500000000000002</v>
      </c>
      <c r="W1943">
        <v>0.88497499999999996</v>
      </c>
      <c r="X1943" s="67">
        <f t="shared" si="152"/>
        <v>0.745</v>
      </c>
      <c r="Y1943">
        <v>0.28480499999999997</v>
      </c>
      <c r="Z1943" s="67">
        <f t="shared" si="153"/>
        <v>0.61099999999999999</v>
      </c>
      <c r="AA1943">
        <f>VLOOKUP($C1943,[1]Disability!$1:$1048576,5,FALSE)</f>
        <v>0</v>
      </c>
      <c r="AB1943" s="67">
        <f t="shared" si="154"/>
        <v>0</v>
      </c>
      <c r="AC1943" t="e">
        <f>VLOOKUP($A1943,#REF!,9,FALSE)</f>
        <v>#REF!</v>
      </c>
    </row>
    <row r="1944" spans="1:29">
      <c r="A1944">
        <v>59510</v>
      </c>
      <c r="B1944">
        <v>1943</v>
      </c>
      <c r="C1944">
        <v>802740</v>
      </c>
      <c r="D1944" t="s">
        <v>4235</v>
      </c>
      <c r="E1944" t="s">
        <v>4236</v>
      </c>
      <c r="G1944" t="e">
        <f>VLOOKUP($H1944,[1]BRT!$1:$1048576,1,0)</f>
        <v>#N/A</v>
      </c>
      <c r="H1944" t="s">
        <v>5300</v>
      </c>
      <c r="I1944">
        <v>37.611106999999997</v>
      </c>
      <c r="J1944">
        <v>-122.054941</v>
      </c>
      <c r="K1944">
        <v>990</v>
      </c>
      <c r="L1944">
        <v>33</v>
      </c>
      <c r="M1944">
        <v>1.818181818</v>
      </c>
      <c r="N1944">
        <v>1</v>
      </c>
      <c r="O1944">
        <v>6</v>
      </c>
      <c r="P1944">
        <v>7</v>
      </c>
      <c r="Q1944" t="e">
        <f>VLOOKUP($A1944,'[1]SheltersALL_2.17.22'!$1:$1048576,6,0)</f>
        <v>#N/A</v>
      </c>
      <c r="R1944" t="str">
        <f>VLOOKUP($A1944, [1]FA21_Ridership!$1:$1048576,11, 0)</f>
        <v>HAYWARD</v>
      </c>
      <c r="S1944" t="str">
        <f>VLOOKUP($A1944, [1]FA21_Ridership!$1:$1048576,12, 0)</f>
        <v>ALAMEDA</v>
      </c>
      <c r="T1944">
        <f>VLOOKUP($A1944, [1]FA21_Ridership!$1:$1048576,13, 0)</f>
        <v>4</v>
      </c>
      <c r="U1944">
        <f t="shared" si="151"/>
        <v>231</v>
      </c>
      <c r="V1944" s="67">
        <f t="shared" si="150"/>
        <v>0.46500000000000002</v>
      </c>
      <c r="W1944">
        <v>0.75361400000000001</v>
      </c>
      <c r="X1944" s="67">
        <f t="shared" si="152"/>
        <v>0.48</v>
      </c>
      <c r="Y1944">
        <v>0.15021999999999999</v>
      </c>
      <c r="Z1944" s="67">
        <f t="shared" si="153"/>
        <v>0.35899999999999999</v>
      </c>
      <c r="AA1944">
        <f>VLOOKUP($C1944,[1]Disability!$1:$1048576,5,FALSE)</f>
        <v>0</v>
      </c>
      <c r="AB1944" s="67">
        <f t="shared" si="154"/>
        <v>0</v>
      </c>
      <c r="AC1944" t="e">
        <f>VLOOKUP($A1944,#REF!,9,FALSE)</f>
        <v>#REF!</v>
      </c>
    </row>
    <row r="1945" spans="1:29">
      <c r="A1945">
        <v>52055</v>
      </c>
      <c r="B1945">
        <v>1944</v>
      </c>
      <c r="C1945">
        <v>1302260</v>
      </c>
      <c r="D1945" t="s">
        <v>4235</v>
      </c>
      <c r="E1945" t="s">
        <v>4236</v>
      </c>
      <c r="G1945" t="e">
        <f>VLOOKUP($H1945,[1]BRT!$1:$1048576,1,0)</f>
        <v>#N/A</v>
      </c>
      <c r="H1945" t="s">
        <v>5563</v>
      </c>
      <c r="I1945">
        <v>37.935364999999997</v>
      </c>
      <c r="J1945">
        <v>-122.345578</v>
      </c>
      <c r="K1945">
        <v>1383</v>
      </c>
      <c r="L1945">
        <v>38.6</v>
      </c>
      <c r="M1945">
        <v>1.5544041449999999</v>
      </c>
      <c r="N1945">
        <v>5</v>
      </c>
      <c r="O1945">
        <v>1</v>
      </c>
      <c r="P1945">
        <v>6</v>
      </c>
      <c r="Q1945" t="e">
        <f>VLOOKUP($A1945,'[1]SheltersALL_2.17.22'!$1:$1048576,6,0)</f>
        <v>#N/A</v>
      </c>
      <c r="R1945" t="str">
        <f>VLOOKUP($A1945, [1]FA21_Ridership!$1:$1048576,11, 0)</f>
        <v>RICHMOND</v>
      </c>
      <c r="S1945" t="str">
        <f>VLOOKUP($A1945, [1]FA21_Ridership!$1:$1048576,12, 0)</f>
        <v>CONTRA COSTA</v>
      </c>
      <c r="T1945">
        <f>VLOOKUP($A1945, [1]FA21_Ridership!$1:$1048576,13, 0)</f>
        <v>1</v>
      </c>
      <c r="U1945">
        <f t="shared" si="151"/>
        <v>231.60000000000002</v>
      </c>
      <c r="V1945" s="67">
        <f t="shared" si="150"/>
        <v>0.46700000000000003</v>
      </c>
      <c r="W1945">
        <v>0.779582</v>
      </c>
      <c r="X1945" s="67">
        <f t="shared" si="152"/>
        <v>0.54300000000000004</v>
      </c>
      <c r="Y1945">
        <v>0.204176</v>
      </c>
      <c r="Z1945" s="67">
        <f t="shared" si="153"/>
        <v>0.48399999999999999</v>
      </c>
      <c r="AA1945">
        <f>VLOOKUP($C1945,[1]Disability!$1:$1048576,5,FALSE)</f>
        <v>1</v>
      </c>
      <c r="AB1945" s="67">
        <f t="shared" si="154"/>
        <v>0.72499999999999998</v>
      </c>
      <c r="AC1945" t="e">
        <f>VLOOKUP($A1945,#REF!,9,FALSE)</f>
        <v>#REF!</v>
      </c>
    </row>
    <row r="1946" spans="1:29">
      <c r="A1946">
        <v>52193</v>
      </c>
      <c r="B1946">
        <v>1945</v>
      </c>
      <c r="C1946">
        <v>9905780</v>
      </c>
      <c r="D1946" t="s">
        <v>4235</v>
      </c>
      <c r="E1946" t="s">
        <v>4236</v>
      </c>
      <c r="G1946" t="e">
        <f>VLOOKUP($H1946,[1]BRT!$1:$1048576,1,0)</f>
        <v>#N/A</v>
      </c>
      <c r="H1946" t="s">
        <v>5701</v>
      </c>
      <c r="I1946">
        <v>37.933692999999998</v>
      </c>
      <c r="J1946">
        <v>-122.333834</v>
      </c>
      <c r="K1946">
        <v>1385</v>
      </c>
      <c r="L1946">
        <v>38.6</v>
      </c>
      <c r="M1946">
        <v>1.5544041449999999</v>
      </c>
      <c r="N1946">
        <v>4</v>
      </c>
      <c r="O1946">
        <v>2</v>
      </c>
      <c r="P1946">
        <v>6</v>
      </c>
      <c r="Q1946" t="e">
        <f>VLOOKUP($A1946,'[1]SheltersALL_2.17.22'!$1:$1048576,6,0)</f>
        <v>#N/A</v>
      </c>
      <c r="R1946" t="str">
        <f>VLOOKUP($A1946, [1]FA21_Ridership!$1:$1048576,11, 0)</f>
        <v>RICHMOND</v>
      </c>
      <c r="S1946" t="str">
        <f>VLOOKUP($A1946, [1]FA21_Ridership!$1:$1048576,12, 0)</f>
        <v>CONTRA COSTA</v>
      </c>
      <c r="T1946">
        <f>VLOOKUP($A1946, [1]FA21_Ridership!$1:$1048576,13, 0)</f>
        <v>1</v>
      </c>
      <c r="U1946">
        <f t="shared" si="151"/>
        <v>231.60000000000002</v>
      </c>
      <c r="V1946" s="67">
        <f t="shared" si="150"/>
        <v>0.46700000000000003</v>
      </c>
      <c r="W1946">
        <v>0.94588899999999998</v>
      </c>
      <c r="X1946" s="67">
        <f t="shared" si="152"/>
        <v>0.89100000000000001</v>
      </c>
      <c r="Y1946">
        <v>0.435699</v>
      </c>
      <c r="Z1946" s="67">
        <f t="shared" si="153"/>
        <v>0.80600000000000005</v>
      </c>
      <c r="AA1946">
        <f>VLOOKUP($C1946,[1]Disability!$1:$1048576,5,FALSE)</f>
        <v>2</v>
      </c>
      <c r="AB1946" s="67">
        <f t="shared" si="154"/>
        <v>0.91600000000000004</v>
      </c>
      <c r="AC1946" t="e">
        <f>VLOOKUP($A1946,#REF!,9,FALSE)</f>
        <v>#REF!</v>
      </c>
    </row>
    <row r="1947" spans="1:29">
      <c r="A1947">
        <v>56616</v>
      </c>
      <c r="B1947">
        <v>1946</v>
      </c>
      <c r="C1947">
        <v>702120</v>
      </c>
      <c r="D1947" t="s">
        <v>4235</v>
      </c>
      <c r="E1947" t="s">
        <v>4236</v>
      </c>
      <c r="G1947" t="e">
        <f>VLOOKUP($H1947,[1]BRT!$1:$1048576,1,0)</f>
        <v>#N/A</v>
      </c>
      <c r="H1947" t="s">
        <v>5308</v>
      </c>
      <c r="I1947">
        <v>37.542265999999998</v>
      </c>
      <c r="J1947">
        <v>-121.97635200000001</v>
      </c>
      <c r="K1947">
        <v>990</v>
      </c>
      <c r="L1947">
        <v>29.1</v>
      </c>
      <c r="M1947">
        <v>2.0618556699999999</v>
      </c>
      <c r="N1947">
        <v>3</v>
      </c>
      <c r="O1947">
        <v>5</v>
      </c>
      <c r="P1947">
        <v>8</v>
      </c>
      <c r="Q1947" t="e">
        <f>VLOOKUP($A1947,'[1]SheltersALL_2.17.22'!$1:$1048576,6,0)</f>
        <v>#N/A</v>
      </c>
      <c r="R1947" t="str">
        <f>VLOOKUP($A1947, [1]FA21_Ridership!$1:$1048576,11, 0)</f>
        <v>FREMONT</v>
      </c>
      <c r="S1947" t="str">
        <f>VLOOKUP($A1947, [1]FA21_Ridership!$1:$1048576,12, 0)</f>
        <v>ALAMEDA</v>
      </c>
      <c r="T1947">
        <f>VLOOKUP($A1947, [1]FA21_Ridership!$1:$1048576,13, 0)</f>
        <v>5</v>
      </c>
      <c r="U1947">
        <f t="shared" si="151"/>
        <v>232.8</v>
      </c>
      <c r="V1947" s="67">
        <f t="shared" si="150"/>
        <v>0.46700000000000003</v>
      </c>
      <c r="W1947">
        <v>0.93482500000000002</v>
      </c>
      <c r="X1947" s="67">
        <f t="shared" si="152"/>
        <v>0.84399999999999997</v>
      </c>
      <c r="Y1947">
        <v>0.123054</v>
      </c>
      <c r="Z1947" s="67">
        <f t="shared" si="153"/>
        <v>0.30499999999999999</v>
      </c>
      <c r="AA1947">
        <f>VLOOKUP($C1947,[1]Disability!$1:$1048576,5,FALSE)</f>
        <v>0</v>
      </c>
      <c r="AB1947" s="67">
        <f t="shared" si="154"/>
        <v>0</v>
      </c>
      <c r="AC1947" t="e">
        <f>VLOOKUP($A1947,#REF!,9,FALSE)</f>
        <v>#REF!</v>
      </c>
    </row>
    <row r="1948" spans="1:29">
      <c r="A1948">
        <v>55571</v>
      </c>
      <c r="B1948">
        <v>1947</v>
      </c>
      <c r="C1948">
        <v>1003490</v>
      </c>
      <c r="D1948" t="s">
        <v>4235</v>
      </c>
      <c r="E1948" t="s">
        <v>4236</v>
      </c>
      <c r="G1948" t="e">
        <f>VLOOKUP($H1948,[1]BRT!$1:$1048576,1,0)</f>
        <v>#N/A</v>
      </c>
      <c r="H1948" t="s">
        <v>5702</v>
      </c>
      <c r="I1948">
        <v>37.798099000000001</v>
      </c>
      <c r="J1948">
        <v>-122.270844</v>
      </c>
      <c r="K1948">
        <v>1107</v>
      </c>
      <c r="L1948">
        <v>18</v>
      </c>
      <c r="M1948">
        <v>3.3333333330000001</v>
      </c>
      <c r="N1948">
        <v>11</v>
      </c>
      <c r="O1948">
        <v>2</v>
      </c>
      <c r="P1948">
        <v>13</v>
      </c>
      <c r="Q1948" t="e">
        <f>VLOOKUP($A1948,'[1]SheltersALL_2.17.22'!$1:$1048576,6,0)</f>
        <v>#N/A</v>
      </c>
      <c r="R1948" t="str">
        <f>VLOOKUP($A1948, [1]FA21_Ridership!$1:$1048576,11, 0)</f>
        <v>OAKLAND</v>
      </c>
      <c r="S1948" t="str">
        <f>VLOOKUP($A1948, [1]FA21_Ridership!$1:$1048576,12, 0)</f>
        <v>ALAMEDA</v>
      </c>
      <c r="T1948">
        <f>VLOOKUP($A1948, [1]FA21_Ridership!$1:$1048576,13, 0)</f>
        <v>2</v>
      </c>
      <c r="U1948">
        <f t="shared" si="151"/>
        <v>234</v>
      </c>
      <c r="V1948" s="67">
        <f t="shared" si="150"/>
        <v>0.46700000000000003</v>
      </c>
      <c r="W1948">
        <v>0.95238100000000003</v>
      </c>
      <c r="X1948" s="67">
        <f t="shared" si="152"/>
        <v>0.91100000000000003</v>
      </c>
      <c r="Y1948">
        <v>0.69249400000000005</v>
      </c>
      <c r="Z1948" s="67">
        <f t="shared" si="153"/>
        <v>0.97399999999999998</v>
      </c>
      <c r="AA1948">
        <f>VLOOKUP($C1948,[1]Disability!$1:$1048576,5,FALSE)</f>
        <v>3</v>
      </c>
      <c r="AB1948" s="67">
        <f t="shared" si="154"/>
        <v>0.96499999999999997</v>
      </c>
      <c r="AC1948" t="e">
        <f>VLOOKUP($A1948,#REF!,9,FALSE)</f>
        <v>#REF!</v>
      </c>
    </row>
    <row r="1949" spans="1:29">
      <c r="A1949">
        <v>51248</v>
      </c>
      <c r="B1949">
        <v>1948</v>
      </c>
      <c r="C1949">
        <v>9902600</v>
      </c>
      <c r="D1949" t="s">
        <v>4235</v>
      </c>
      <c r="E1949" t="s">
        <v>4236</v>
      </c>
      <c r="G1949" t="e">
        <f>VLOOKUP($H1949,[1]BRT!$1:$1048576,1,0)</f>
        <v>#N/A</v>
      </c>
      <c r="H1949" t="s">
        <v>5436</v>
      </c>
      <c r="I1949">
        <v>37.787840000000003</v>
      </c>
      <c r="J1949">
        <v>-122.221053</v>
      </c>
      <c r="K1949">
        <v>1116</v>
      </c>
      <c r="L1949">
        <v>15.6</v>
      </c>
      <c r="M1949">
        <v>3.846153846</v>
      </c>
      <c r="N1949">
        <v>5</v>
      </c>
      <c r="O1949">
        <v>10</v>
      </c>
      <c r="P1949">
        <v>15</v>
      </c>
      <c r="Q1949" t="e">
        <f>VLOOKUP($A1949,'[1]SheltersALL_2.17.22'!$1:$1048576,6,0)</f>
        <v>#N/A</v>
      </c>
      <c r="R1949" t="str">
        <f>VLOOKUP($A1949, [1]FA21_Ridership!$1:$1048576,11, 0)</f>
        <v>OAKLAND</v>
      </c>
      <c r="S1949" t="str">
        <f>VLOOKUP($A1949, [1]FA21_Ridership!$1:$1048576,12, 0)</f>
        <v>ALAMEDA</v>
      </c>
      <c r="T1949">
        <f>VLOOKUP($A1949, [1]FA21_Ridership!$1:$1048576,13, 0)</f>
        <v>3</v>
      </c>
      <c r="U1949">
        <f t="shared" si="151"/>
        <v>234</v>
      </c>
      <c r="V1949" s="67">
        <f t="shared" si="150"/>
        <v>0.46700000000000003</v>
      </c>
      <c r="W1949">
        <v>0.83201599999999998</v>
      </c>
      <c r="X1949" s="67">
        <f t="shared" si="152"/>
        <v>0.629</v>
      </c>
      <c r="Y1949">
        <v>0.52824899999999997</v>
      </c>
      <c r="Z1949" s="67">
        <f t="shared" si="153"/>
        <v>0.88700000000000001</v>
      </c>
      <c r="AA1949">
        <f>VLOOKUP($C1949,[1]Disability!$1:$1048576,5,FALSE)</f>
        <v>0</v>
      </c>
      <c r="AB1949" s="67">
        <f t="shared" si="154"/>
        <v>0</v>
      </c>
      <c r="AC1949" t="e">
        <f>VLOOKUP($A1949,#REF!,9,FALSE)</f>
        <v>#REF!</v>
      </c>
    </row>
    <row r="1950" spans="1:29">
      <c r="A1950">
        <v>51195</v>
      </c>
      <c r="B1950">
        <v>1949</v>
      </c>
      <c r="C1950">
        <v>1014970</v>
      </c>
      <c r="D1950" t="s">
        <v>4235</v>
      </c>
      <c r="E1950" t="s">
        <v>4236</v>
      </c>
      <c r="G1950" t="e">
        <f>VLOOKUP($H1950,[1]BRT!$1:$1048576,1,0)</f>
        <v>#N/A</v>
      </c>
      <c r="H1950" t="s">
        <v>5703</v>
      </c>
      <c r="I1950">
        <v>37.810236000000003</v>
      </c>
      <c r="J1950">
        <v>-122.24909599999999</v>
      </c>
      <c r="K1950">
        <v>1173</v>
      </c>
      <c r="L1950">
        <v>18</v>
      </c>
      <c r="M1950">
        <v>3.3333333330000001</v>
      </c>
      <c r="N1950">
        <v>4</v>
      </c>
      <c r="O1950">
        <v>9</v>
      </c>
      <c r="P1950">
        <v>13</v>
      </c>
      <c r="Q1950" t="e">
        <f>VLOOKUP($A1950,'[1]SheltersALL_2.17.22'!$1:$1048576,6,0)</f>
        <v>#N/A</v>
      </c>
      <c r="R1950" t="str">
        <f>VLOOKUP($A1950, [1]FA21_Ridership!$1:$1048576,11, 0)</f>
        <v>OAKLAND</v>
      </c>
      <c r="S1950" t="str">
        <f>VLOOKUP($A1950, [1]FA21_Ridership!$1:$1048576,12, 0)</f>
        <v>ALAMEDA</v>
      </c>
      <c r="T1950">
        <f>VLOOKUP($A1950, [1]FA21_Ridership!$1:$1048576,13, 0)</f>
        <v>2</v>
      </c>
      <c r="U1950">
        <f t="shared" si="151"/>
        <v>234</v>
      </c>
      <c r="V1950" s="67">
        <f t="shared" si="150"/>
        <v>0.46700000000000003</v>
      </c>
      <c r="W1950">
        <v>0.63401099999999999</v>
      </c>
      <c r="X1950" s="67">
        <f t="shared" si="152"/>
        <v>0.32700000000000001</v>
      </c>
      <c r="Y1950">
        <v>0.288719</v>
      </c>
      <c r="Z1950" s="67">
        <f t="shared" si="153"/>
        <v>0.621</v>
      </c>
      <c r="AA1950">
        <f>VLOOKUP($C1950,[1]Disability!$1:$1048576,5,FALSE)</f>
        <v>1</v>
      </c>
      <c r="AB1950" s="67">
        <f t="shared" si="154"/>
        <v>0.72499999999999998</v>
      </c>
      <c r="AC1950" t="e">
        <f>VLOOKUP($A1950,#REF!,9,FALSE)</f>
        <v>#REF!</v>
      </c>
    </row>
    <row r="1951" spans="1:29">
      <c r="A1951">
        <v>51557</v>
      </c>
      <c r="B1951">
        <v>1950</v>
      </c>
      <c r="C1951">
        <v>501550</v>
      </c>
      <c r="D1951" t="s">
        <v>4235</v>
      </c>
      <c r="E1951" t="s">
        <v>4236</v>
      </c>
      <c r="G1951" t="e">
        <f>VLOOKUP($H1951,[1]BRT!$1:$1048576,1,0)</f>
        <v>#N/A</v>
      </c>
      <c r="H1951" t="s">
        <v>5704</v>
      </c>
      <c r="I1951">
        <v>37.915683999999999</v>
      </c>
      <c r="J1951">
        <v>-122.311442</v>
      </c>
      <c r="K1951">
        <v>1369</v>
      </c>
      <c r="L1951">
        <v>23.4</v>
      </c>
      <c r="M1951">
        <v>2.5641025640000001</v>
      </c>
      <c r="N1951">
        <v>3</v>
      </c>
      <c r="O1951">
        <v>7</v>
      </c>
      <c r="P1951">
        <v>10</v>
      </c>
      <c r="Q1951" t="e">
        <f>VLOOKUP($A1951,'[1]SheltersALL_2.17.22'!$1:$1048576,6,0)</f>
        <v>#N/A</v>
      </c>
      <c r="R1951" t="str">
        <f>VLOOKUP($A1951, [1]FA21_Ridership!$1:$1048576,11, 0)</f>
        <v>EL CERRITO</v>
      </c>
      <c r="S1951" t="str">
        <f>VLOOKUP($A1951, [1]FA21_Ridership!$1:$1048576,12, 0)</f>
        <v>CONTRA COSTA</v>
      </c>
      <c r="T1951">
        <f>VLOOKUP($A1951, [1]FA21_Ridership!$1:$1048576,13, 0)</f>
        <v>1</v>
      </c>
      <c r="U1951">
        <f t="shared" si="151"/>
        <v>234</v>
      </c>
      <c r="V1951" s="67">
        <f t="shared" si="150"/>
        <v>0.46700000000000003</v>
      </c>
      <c r="W1951">
        <v>0.74084700000000003</v>
      </c>
      <c r="X1951" s="67">
        <f t="shared" si="152"/>
        <v>0.46400000000000002</v>
      </c>
      <c r="Y1951">
        <v>0.45297900000000002</v>
      </c>
      <c r="Z1951" s="67">
        <f t="shared" si="153"/>
        <v>0.82</v>
      </c>
      <c r="AA1951">
        <f>VLOOKUP($C1951,[1]Disability!$1:$1048576,5,FALSE)</f>
        <v>2</v>
      </c>
      <c r="AB1951" s="67">
        <f t="shared" si="154"/>
        <v>0.91600000000000004</v>
      </c>
      <c r="AC1951" t="e">
        <f>VLOOKUP($A1951,#REF!,9,FALSE)</f>
        <v>#REF!</v>
      </c>
    </row>
    <row r="1952" spans="1:29">
      <c r="A1952">
        <v>51230</v>
      </c>
      <c r="B1952">
        <v>1951</v>
      </c>
      <c r="C1952">
        <v>1303850</v>
      </c>
      <c r="D1952" t="s">
        <v>4235</v>
      </c>
      <c r="E1952" t="s">
        <v>4236</v>
      </c>
      <c r="G1952" t="e">
        <f>VLOOKUP($H1952,[1]BRT!$1:$1048576,1,0)</f>
        <v>#N/A</v>
      </c>
      <c r="H1952" t="s">
        <v>5705</v>
      </c>
      <c r="I1952">
        <v>37.935775999999997</v>
      </c>
      <c r="J1952">
        <v>-122.371427</v>
      </c>
      <c r="K1952">
        <v>1073</v>
      </c>
      <c r="L1952">
        <v>39.5</v>
      </c>
      <c r="M1952">
        <v>1.518987342</v>
      </c>
      <c r="N1952">
        <v>0</v>
      </c>
      <c r="O1952">
        <v>6</v>
      </c>
      <c r="P1952">
        <v>6</v>
      </c>
      <c r="Q1952" t="e">
        <f>VLOOKUP($A1952,'[1]SheltersALL_2.17.22'!$1:$1048576,6,0)</f>
        <v>#N/A</v>
      </c>
      <c r="R1952" t="str">
        <f>VLOOKUP($A1952, [1]FA21_Ridership!$1:$1048576,11, 0)</f>
        <v>RICHMOND</v>
      </c>
      <c r="S1952" t="str">
        <f>VLOOKUP($A1952, [1]FA21_Ridership!$1:$1048576,12, 0)</f>
        <v>CONTRA COSTA</v>
      </c>
      <c r="T1952">
        <f>VLOOKUP($A1952, [1]FA21_Ridership!$1:$1048576,13, 0)</f>
        <v>1</v>
      </c>
      <c r="U1952">
        <f t="shared" si="151"/>
        <v>237</v>
      </c>
      <c r="V1952" s="67">
        <f t="shared" si="150"/>
        <v>0.46800000000000003</v>
      </c>
      <c r="W1952">
        <v>0.796844</v>
      </c>
      <c r="X1952" s="67">
        <f t="shared" si="152"/>
        <v>0.58399999999999996</v>
      </c>
      <c r="Y1952">
        <v>0.47797499999999998</v>
      </c>
      <c r="Z1952" s="67">
        <f t="shared" si="153"/>
        <v>0.84799999999999998</v>
      </c>
      <c r="AA1952">
        <f>VLOOKUP($C1952,[1]Disability!$1:$1048576,5,FALSE)</f>
        <v>0</v>
      </c>
      <c r="AB1952" s="67">
        <f t="shared" si="154"/>
        <v>0</v>
      </c>
      <c r="AC1952" t="e">
        <f>VLOOKUP($A1952,#REF!,9,FALSE)</f>
        <v>#REF!</v>
      </c>
    </row>
    <row r="1953" spans="1:29">
      <c r="A1953">
        <v>56570</v>
      </c>
      <c r="B1953">
        <v>1952</v>
      </c>
      <c r="C1953">
        <v>501010</v>
      </c>
      <c r="D1953" t="s">
        <v>4235</v>
      </c>
      <c r="E1953" t="s">
        <v>4236</v>
      </c>
      <c r="G1953" t="e">
        <f>VLOOKUP($H1953,[1]BRT!$1:$1048576,1,0)</f>
        <v>#N/A</v>
      </c>
      <c r="H1953" t="s">
        <v>5706</v>
      </c>
      <c r="I1953">
        <v>37.902361999999997</v>
      </c>
      <c r="J1953">
        <v>-122.296639</v>
      </c>
      <c r="K1953">
        <v>845</v>
      </c>
      <c r="L1953">
        <v>34</v>
      </c>
      <c r="M1953">
        <v>1.7647058819999999</v>
      </c>
      <c r="N1953">
        <v>5</v>
      </c>
      <c r="O1953">
        <v>2</v>
      </c>
      <c r="P1953">
        <v>7</v>
      </c>
      <c r="Q1953" t="e">
        <f>VLOOKUP($A1953,'[1]SheltersALL_2.17.22'!$1:$1048576,6,0)</f>
        <v>#N/A</v>
      </c>
      <c r="R1953" t="str">
        <f>VLOOKUP($A1953, [1]FA21_Ridership!$1:$1048576,11, 0)</f>
        <v>EL CERRITO</v>
      </c>
      <c r="S1953" t="str">
        <f>VLOOKUP($A1953, [1]FA21_Ridership!$1:$1048576,12, 0)</f>
        <v>CONTRA COSTA</v>
      </c>
      <c r="T1953">
        <f>VLOOKUP($A1953, [1]FA21_Ridership!$1:$1048576,13, 0)</f>
        <v>1</v>
      </c>
      <c r="U1953">
        <f t="shared" si="151"/>
        <v>238</v>
      </c>
      <c r="V1953" s="67">
        <f t="shared" si="150"/>
        <v>0.46899999999999997</v>
      </c>
      <c r="W1953">
        <v>0.52703999999999995</v>
      </c>
      <c r="X1953" s="67">
        <f t="shared" si="152"/>
        <v>0.21299999999999999</v>
      </c>
      <c r="Y1953">
        <v>0.124752</v>
      </c>
      <c r="Z1953" s="67">
        <f t="shared" si="153"/>
        <v>0.30599999999999999</v>
      </c>
      <c r="AA1953">
        <f>VLOOKUP($C1953,[1]Disability!$1:$1048576,5,FALSE)</f>
        <v>0</v>
      </c>
      <c r="AB1953" s="67">
        <f t="shared" si="154"/>
        <v>0</v>
      </c>
      <c r="AC1953" t="e">
        <f>VLOOKUP($A1953,#REF!,9,FALSE)</f>
        <v>#REF!</v>
      </c>
    </row>
    <row r="1954" spans="1:29">
      <c r="A1954">
        <v>57677</v>
      </c>
      <c r="B1954">
        <v>1953</v>
      </c>
      <c r="C1954">
        <v>1015100</v>
      </c>
      <c r="D1954" t="s">
        <v>4235</v>
      </c>
      <c r="E1954" t="s">
        <v>4236</v>
      </c>
      <c r="G1954" t="e">
        <f>VLOOKUP($H1954,[1]BRT!$1:$1048576,1,0)</f>
        <v>#N/A</v>
      </c>
      <c r="H1954" t="s">
        <v>5707</v>
      </c>
      <c r="I1954">
        <v>37.788598999999998</v>
      </c>
      <c r="J1954">
        <v>-122.196067</v>
      </c>
      <c r="K1954">
        <v>1434</v>
      </c>
      <c r="L1954">
        <v>17</v>
      </c>
      <c r="M1954">
        <v>3.5294117649999999</v>
      </c>
      <c r="N1954">
        <v>7</v>
      </c>
      <c r="O1954">
        <v>7</v>
      </c>
      <c r="P1954">
        <v>14</v>
      </c>
      <c r="Q1954" t="e">
        <f>VLOOKUP($A1954,'[1]SheltersALL_2.17.22'!$1:$1048576,6,0)</f>
        <v>#N/A</v>
      </c>
      <c r="R1954" t="str">
        <f>VLOOKUP($A1954, [1]FA21_Ridership!$1:$1048576,11, 0)</f>
        <v>OAKLAND</v>
      </c>
      <c r="S1954" t="str">
        <f>VLOOKUP($A1954, [1]FA21_Ridership!$1:$1048576,12, 0)</f>
        <v>ALAMEDA</v>
      </c>
      <c r="T1954">
        <f>VLOOKUP($A1954, [1]FA21_Ridership!$1:$1048576,13, 0)</f>
        <v>3</v>
      </c>
      <c r="U1954">
        <f t="shared" si="151"/>
        <v>238</v>
      </c>
      <c r="V1954" s="67">
        <f t="shared" si="150"/>
        <v>0.46899999999999997</v>
      </c>
      <c r="W1954">
        <v>0.94465299999999996</v>
      </c>
      <c r="X1954" s="67">
        <f t="shared" si="152"/>
        <v>0.88100000000000001</v>
      </c>
      <c r="Y1954">
        <v>0.23264499999999999</v>
      </c>
      <c r="Z1954" s="67">
        <f t="shared" si="153"/>
        <v>0.52500000000000002</v>
      </c>
      <c r="AA1954">
        <f>VLOOKUP($C1954,[1]Disability!$1:$1048576,5,FALSE)</f>
        <v>0</v>
      </c>
      <c r="AB1954" s="67">
        <f t="shared" si="154"/>
        <v>0</v>
      </c>
      <c r="AC1954" t="e">
        <f>VLOOKUP($A1954,#REF!,9,FALSE)</f>
        <v>#REF!</v>
      </c>
    </row>
    <row r="1955" spans="1:29">
      <c r="A1955">
        <v>51066</v>
      </c>
      <c r="B1955">
        <v>1954</v>
      </c>
      <c r="C1955">
        <v>1011270</v>
      </c>
      <c r="D1955" t="s">
        <v>4235</v>
      </c>
      <c r="E1955" t="s">
        <v>4236</v>
      </c>
      <c r="G1955" t="e">
        <f>VLOOKUP($H1955,[1]BRT!$1:$1048576,1,0)</f>
        <v>#N/A</v>
      </c>
      <c r="H1955" t="s">
        <v>5708</v>
      </c>
      <c r="I1955">
        <v>37.795589</v>
      </c>
      <c r="J1955">
        <v>-122.21797100000001</v>
      </c>
      <c r="K1955">
        <v>1116</v>
      </c>
      <c r="L1955">
        <v>14</v>
      </c>
      <c r="M1955">
        <v>4.2857142860000002</v>
      </c>
      <c r="N1955">
        <v>4</v>
      </c>
      <c r="O1955">
        <v>13</v>
      </c>
      <c r="P1955">
        <v>17</v>
      </c>
      <c r="Q1955" t="e">
        <f>VLOOKUP($A1955,'[1]SheltersALL_2.17.22'!$1:$1048576,6,0)</f>
        <v>#N/A</v>
      </c>
      <c r="R1955" t="str">
        <f>VLOOKUP($A1955, [1]FA21_Ridership!$1:$1048576,11, 0)</f>
        <v>OAKLAND</v>
      </c>
      <c r="S1955" t="str">
        <f>VLOOKUP($A1955, [1]FA21_Ridership!$1:$1048576,12, 0)</f>
        <v>ALAMEDA</v>
      </c>
      <c r="T1955">
        <f>VLOOKUP($A1955, [1]FA21_Ridership!$1:$1048576,13, 0)</f>
        <v>3</v>
      </c>
      <c r="U1955">
        <f t="shared" si="151"/>
        <v>238</v>
      </c>
      <c r="V1955" s="67">
        <f t="shared" si="150"/>
        <v>0.46899999999999997</v>
      </c>
      <c r="W1955">
        <v>0.90617099999999995</v>
      </c>
      <c r="X1955" s="67">
        <f t="shared" si="152"/>
        <v>0.78400000000000003</v>
      </c>
      <c r="Y1955">
        <v>0.60327500000000001</v>
      </c>
      <c r="Z1955" s="67">
        <f t="shared" si="153"/>
        <v>0.93799999999999994</v>
      </c>
      <c r="AA1955">
        <f>VLOOKUP($C1955,[1]Disability!$1:$1048576,5,FALSE)</f>
        <v>0</v>
      </c>
      <c r="AB1955" s="67">
        <f t="shared" si="154"/>
        <v>0</v>
      </c>
      <c r="AC1955" t="e">
        <f>VLOOKUP($A1955,#REF!,9,FALSE)</f>
        <v>#REF!</v>
      </c>
    </row>
    <row r="1956" spans="1:29">
      <c r="A1956">
        <v>59877</v>
      </c>
      <c r="B1956">
        <v>1955</v>
      </c>
      <c r="C1956">
        <v>1302620</v>
      </c>
      <c r="D1956" t="s">
        <v>4235</v>
      </c>
      <c r="E1956" t="s">
        <v>4236</v>
      </c>
      <c r="G1956" t="e">
        <f>VLOOKUP($H1956,[1]BRT!$1:$1048576,1,0)</f>
        <v>#N/A</v>
      </c>
      <c r="H1956" t="s">
        <v>5296</v>
      </c>
      <c r="I1956">
        <v>37.972774000000001</v>
      </c>
      <c r="J1956">
        <v>-122.32599999999999</v>
      </c>
      <c r="K1956">
        <v>961</v>
      </c>
      <c r="L1956">
        <v>34</v>
      </c>
      <c r="M1956">
        <v>1.7647058819999999</v>
      </c>
      <c r="N1956">
        <v>1</v>
      </c>
      <c r="O1956">
        <v>6</v>
      </c>
      <c r="P1956">
        <v>7</v>
      </c>
      <c r="Q1956" t="e">
        <f>VLOOKUP($A1956,'[1]SheltersALL_2.17.22'!$1:$1048576,6,0)</f>
        <v>#N/A</v>
      </c>
      <c r="R1956" t="str">
        <f>VLOOKUP($A1956, [1]FA21_Ridership!$1:$1048576,11, 0)</f>
        <v>RICHMOND</v>
      </c>
      <c r="S1956" t="str">
        <f>VLOOKUP($A1956, [1]FA21_Ridership!$1:$1048576,12, 0)</f>
        <v>CONTRA COSTA</v>
      </c>
      <c r="T1956">
        <f>VLOOKUP($A1956, [1]FA21_Ridership!$1:$1048576,13, 0)</f>
        <v>1</v>
      </c>
      <c r="U1956">
        <f t="shared" si="151"/>
        <v>238</v>
      </c>
      <c r="V1956" s="67">
        <f t="shared" ref="V1956:V2019" si="155">_xlfn.PERCENTRANK.INC($U$2:$U$4161,U1956)</f>
        <v>0.46899999999999997</v>
      </c>
      <c r="W1956">
        <v>0.896845</v>
      </c>
      <c r="X1956" s="67">
        <f t="shared" si="152"/>
        <v>0.76500000000000001</v>
      </c>
      <c r="Y1956">
        <v>0.30218400000000001</v>
      </c>
      <c r="Z1956" s="67">
        <f t="shared" si="153"/>
        <v>0.64</v>
      </c>
      <c r="AA1956">
        <f>VLOOKUP($C1956,[1]Disability!$1:$1048576,5,FALSE)</f>
        <v>0</v>
      </c>
      <c r="AB1956" s="67">
        <f t="shared" si="154"/>
        <v>0</v>
      </c>
      <c r="AC1956" t="e">
        <f>VLOOKUP($A1956,#REF!,9,FALSE)</f>
        <v>#REF!</v>
      </c>
    </row>
    <row r="1957" spans="1:29">
      <c r="A1957">
        <v>52154</v>
      </c>
      <c r="B1957">
        <v>1956</v>
      </c>
      <c r="C1957">
        <v>304180</v>
      </c>
      <c r="D1957" t="s">
        <v>4235</v>
      </c>
      <c r="E1957" t="s">
        <v>4236</v>
      </c>
      <c r="G1957" t="e">
        <f>VLOOKUP($H1957,[1]BRT!$1:$1048576,1,0)</f>
        <v>#N/A</v>
      </c>
      <c r="H1957" t="s">
        <v>5709</v>
      </c>
      <c r="I1957">
        <v>37.876438</v>
      </c>
      <c r="J1957">
        <v>-122.28275499999999</v>
      </c>
      <c r="K1957">
        <v>660</v>
      </c>
      <c r="L1957">
        <v>20</v>
      </c>
      <c r="M1957">
        <v>3</v>
      </c>
      <c r="N1957">
        <v>12</v>
      </c>
      <c r="O1957">
        <v>0</v>
      </c>
      <c r="P1957">
        <v>12</v>
      </c>
      <c r="Q1957" t="e">
        <f>VLOOKUP($A1957,'[1]SheltersALL_2.17.22'!$1:$1048576,6,0)</f>
        <v>#N/A</v>
      </c>
      <c r="R1957" t="str">
        <f>VLOOKUP($A1957, [1]FA21_Ridership!$1:$1048576,11, 0)</f>
        <v>BERKELEY</v>
      </c>
      <c r="S1957" t="str">
        <f>VLOOKUP($A1957, [1]FA21_Ridership!$1:$1048576,12, 0)</f>
        <v>ALAMEDA</v>
      </c>
      <c r="T1957">
        <f>VLOOKUP($A1957, [1]FA21_Ridership!$1:$1048576,13, 0)</f>
        <v>1</v>
      </c>
      <c r="U1957">
        <f t="shared" si="151"/>
        <v>240</v>
      </c>
      <c r="V1957" s="67">
        <f t="shared" si="155"/>
        <v>0.47</v>
      </c>
      <c r="W1957">
        <v>0.47547200000000001</v>
      </c>
      <c r="X1957" s="67">
        <f t="shared" si="152"/>
        <v>0.17599999999999999</v>
      </c>
      <c r="Y1957">
        <v>0.17924499999999999</v>
      </c>
      <c r="Z1957" s="67">
        <f t="shared" si="153"/>
        <v>0.437</v>
      </c>
      <c r="AA1957">
        <f>VLOOKUP($C1957,[1]Disability!$1:$1048576,5,FALSE)</f>
        <v>0</v>
      </c>
      <c r="AB1957" s="67">
        <f t="shared" si="154"/>
        <v>0</v>
      </c>
      <c r="AC1957" t="e">
        <f>VLOOKUP($A1957,#REF!,9,FALSE)</f>
        <v>#REF!</v>
      </c>
    </row>
    <row r="1958" spans="1:29">
      <c r="A1958">
        <v>50105</v>
      </c>
      <c r="B1958">
        <v>1957</v>
      </c>
      <c r="C1958">
        <v>305330</v>
      </c>
      <c r="D1958" t="s">
        <v>4235</v>
      </c>
      <c r="E1958" t="s">
        <v>4236</v>
      </c>
      <c r="G1958" t="e">
        <f>VLOOKUP($H1958,[1]BRT!$1:$1048576,1,0)</f>
        <v>#N/A</v>
      </c>
      <c r="H1958" t="s">
        <v>5710</v>
      </c>
      <c r="I1958">
        <v>37.893017</v>
      </c>
      <c r="J1958">
        <v>-122.267595</v>
      </c>
      <c r="K1958">
        <v>630</v>
      </c>
      <c r="L1958">
        <v>30</v>
      </c>
      <c r="M1958">
        <v>2</v>
      </c>
      <c r="N1958">
        <v>8</v>
      </c>
      <c r="O1958">
        <v>0</v>
      </c>
      <c r="P1958">
        <v>8</v>
      </c>
      <c r="Q1958" t="e">
        <f>VLOOKUP($A1958,'[1]SheltersALL_2.17.22'!$1:$1048576,6,0)</f>
        <v>#N/A</v>
      </c>
      <c r="R1958" t="str">
        <f>VLOOKUP($A1958, [1]FA21_Ridership!$1:$1048576,11, 0)</f>
        <v>BERKELEY</v>
      </c>
      <c r="S1958" t="str">
        <f>VLOOKUP($A1958, [1]FA21_Ridership!$1:$1048576,12, 0)</f>
        <v>ALAMEDA</v>
      </c>
      <c r="T1958">
        <f>VLOOKUP($A1958, [1]FA21_Ridership!$1:$1048576,13, 0)</f>
        <v>1</v>
      </c>
      <c r="U1958">
        <f t="shared" si="151"/>
        <v>240</v>
      </c>
      <c r="V1958" s="67">
        <f t="shared" si="155"/>
        <v>0.47</v>
      </c>
      <c r="W1958">
        <v>0.28058300000000003</v>
      </c>
      <c r="X1958" s="67">
        <f t="shared" si="152"/>
        <v>5.6000000000000001E-2</v>
      </c>
      <c r="Y1958">
        <v>0.14563100000000001</v>
      </c>
      <c r="Z1958" s="67">
        <f t="shared" si="153"/>
        <v>0.34699999999999998</v>
      </c>
      <c r="AA1958">
        <f>VLOOKUP($C1958,[1]Disability!$1:$1048576,5,FALSE)</f>
        <v>0</v>
      </c>
      <c r="AB1958" s="67">
        <f t="shared" si="154"/>
        <v>0</v>
      </c>
      <c r="AC1958" t="e">
        <f>VLOOKUP($A1958,#REF!,9,FALSE)</f>
        <v>#REF!</v>
      </c>
    </row>
    <row r="1959" spans="1:29">
      <c r="A1959">
        <v>59945</v>
      </c>
      <c r="B1959">
        <v>1958</v>
      </c>
      <c r="C1959">
        <v>1012530</v>
      </c>
      <c r="D1959" t="s">
        <v>4235</v>
      </c>
      <c r="E1959" t="s">
        <v>4236</v>
      </c>
      <c r="G1959" t="e">
        <f>VLOOKUP($H1959,[1]BRT!$1:$1048576,1,0)</f>
        <v>#N/A</v>
      </c>
      <c r="H1959" t="s">
        <v>5711</v>
      </c>
      <c r="I1959">
        <v>37.734014000000002</v>
      </c>
      <c r="J1959">
        <v>-122.197807</v>
      </c>
      <c r="K1959">
        <v>1394</v>
      </c>
      <c r="L1959">
        <v>30</v>
      </c>
      <c r="M1959">
        <v>2</v>
      </c>
      <c r="N1959">
        <v>8</v>
      </c>
      <c r="O1959">
        <v>0</v>
      </c>
      <c r="P1959">
        <v>8</v>
      </c>
      <c r="Q1959" t="e">
        <f>VLOOKUP($A1959,'[1]SheltersALL_2.17.22'!$1:$1048576,6,0)</f>
        <v>#N/A</v>
      </c>
      <c r="R1959" t="str">
        <f>VLOOKUP($A1959, [1]FA21_Ridership!$1:$1048576,11, 0)</f>
        <v>OAKLAND</v>
      </c>
      <c r="S1959" t="str">
        <f>VLOOKUP($A1959, [1]FA21_Ridership!$1:$1048576,12, 0)</f>
        <v>ALAMEDA</v>
      </c>
      <c r="T1959">
        <f>VLOOKUP($A1959, [1]FA21_Ridership!$1:$1048576,13, 0)</f>
        <v>3</v>
      </c>
      <c r="U1959">
        <f t="shared" si="151"/>
        <v>240</v>
      </c>
      <c r="V1959" s="67">
        <f t="shared" si="155"/>
        <v>0.47</v>
      </c>
      <c r="W1959">
        <v>0.98042799999999997</v>
      </c>
      <c r="X1959" s="67">
        <f t="shared" si="152"/>
        <v>0.96699999999999997</v>
      </c>
      <c r="Y1959">
        <v>0.58981700000000004</v>
      </c>
      <c r="Z1959" s="67">
        <f t="shared" si="153"/>
        <v>0.93100000000000005</v>
      </c>
      <c r="AA1959">
        <f>VLOOKUP($C1959,[1]Disability!$1:$1048576,5,FALSE)</f>
        <v>1</v>
      </c>
      <c r="AB1959" s="67">
        <f t="shared" si="154"/>
        <v>0.72499999999999998</v>
      </c>
      <c r="AC1959" t="e">
        <f>VLOOKUP($A1959,#REF!,9,FALSE)</f>
        <v>#REF!</v>
      </c>
    </row>
    <row r="1960" spans="1:29">
      <c r="A1960">
        <v>57533</v>
      </c>
      <c r="B1960">
        <v>1959</v>
      </c>
      <c r="C1960">
        <v>1303860</v>
      </c>
      <c r="D1960" t="s">
        <v>4235</v>
      </c>
      <c r="E1960" t="s">
        <v>4236</v>
      </c>
      <c r="G1960" t="e">
        <f>VLOOKUP($H1960,[1]BRT!$1:$1048576,1,0)</f>
        <v>#N/A</v>
      </c>
      <c r="H1960" t="s">
        <v>5705</v>
      </c>
      <c r="I1960">
        <v>37.935623999999997</v>
      </c>
      <c r="J1960">
        <v>-122.371056</v>
      </c>
      <c r="K1960">
        <v>1112</v>
      </c>
      <c r="L1960">
        <v>40</v>
      </c>
      <c r="M1960">
        <v>1.5</v>
      </c>
      <c r="N1960">
        <v>6</v>
      </c>
      <c r="O1960">
        <v>0</v>
      </c>
      <c r="P1960">
        <v>6</v>
      </c>
      <c r="Q1960" t="e">
        <f>VLOOKUP($A1960,'[1]SheltersALL_2.17.22'!$1:$1048576,6,0)</f>
        <v>#N/A</v>
      </c>
      <c r="R1960" t="str">
        <f>VLOOKUP($A1960, [1]FA21_Ridership!$1:$1048576,11, 0)</f>
        <v>RICHMOND</v>
      </c>
      <c r="S1960" t="str">
        <f>VLOOKUP($A1960, [1]FA21_Ridership!$1:$1048576,12, 0)</f>
        <v>CONTRA COSTA</v>
      </c>
      <c r="T1960">
        <f>VLOOKUP($A1960, [1]FA21_Ridership!$1:$1048576,13, 0)</f>
        <v>1</v>
      </c>
      <c r="U1960">
        <f t="shared" si="151"/>
        <v>240</v>
      </c>
      <c r="V1960" s="67">
        <f t="shared" si="155"/>
        <v>0.47</v>
      </c>
      <c r="W1960">
        <v>0.796844</v>
      </c>
      <c r="X1960" s="67">
        <f t="shared" si="152"/>
        <v>0.58399999999999996</v>
      </c>
      <c r="Y1960">
        <v>0.47797499999999998</v>
      </c>
      <c r="Z1960" s="67">
        <f t="shared" si="153"/>
        <v>0.84799999999999998</v>
      </c>
      <c r="AA1960">
        <f>VLOOKUP($C1960,[1]Disability!$1:$1048576,5,FALSE)</f>
        <v>0</v>
      </c>
      <c r="AB1960" s="67">
        <f t="shared" si="154"/>
        <v>0</v>
      </c>
      <c r="AC1960" t="e">
        <f>VLOOKUP($A1960,#REF!,9,FALSE)</f>
        <v>#REF!</v>
      </c>
    </row>
    <row r="1961" spans="1:29">
      <c r="A1961">
        <v>58094</v>
      </c>
      <c r="B1961">
        <v>1960</v>
      </c>
      <c r="C1961">
        <v>1701000</v>
      </c>
      <c r="D1961" t="s">
        <v>4235</v>
      </c>
      <c r="E1961" t="s">
        <v>4236</v>
      </c>
      <c r="G1961" t="e">
        <f>VLOOKUP($H1961,[1]BRT!$1:$1048576,1,0)</f>
        <v>#N/A</v>
      </c>
      <c r="H1961" t="s">
        <v>5712</v>
      </c>
      <c r="I1961">
        <v>37.586519000000003</v>
      </c>
      <c r="J1961">
        <v>-122.019435</v>
      </c>
      <c r="K1961">
        <v>720</v>
      </c>
      <c r="L1961">
        <v>60</v>
      </c>
      <c r="M1961">
        <v>1</v>
      </c>
      <c r="N1961">
        <v>4</v>
      </c>
      <c r="O1961">
        <v>0</v>
      </c>
      <c r="P1961">
        <v>4</v>
      </c>
      <c r="Q1961" t="e">
        <f>VLOOKUP($A1961,'[1]SheltersALL_2.17.22'!$1:$1048576,6,0)</f>
        <v>#N/A</v>
      </c>
      <c r="R1961" t="str">
        <f>VLOOKUP($A1961, [1]FA21_Ridership!$1:$1048576,11, 0)</f>
        <v>UNION CITY</v>
      </c>
      <c r="S1961" t="str">
        <f>VLOOKUP($A1961, [1]FA21_Ridership!$1:$1048576,12, 0)</f>
        <v>ALAMEDA</v>
      </c>
      <c r="T1961">
        <f>VLOOKUP($A1961, [1]FA21_Ridership!$1:$1048576,13, 0)</f>
        <v>9</v>
      </c>
      <c r="U1961">
        <f t="shared" si="151"/>
        <v>240</v>
      </c>
      <c r="V1961" s="67">
        <f t="shared" si="155"/>
        <v>0.47</v>
      </c>
      <c r="W1961">
        <v>0.79489799999999999</v>
      </c>
      <c r="X1961" s="67">
        <f t="shared" si="152"/>
        <v>0.57899999999999996</v>
      </c>
      <c r="Y1961">
        <v>0.15264</v>
      </c>
      <c r="Z1961" s="67">
        <f t="shared" si="153"/>
        <v>0.37</v>
      </c>
      <c r="AA1961">
        <f>VLOOKUP($C1961,[1]Disability!$1:$1048576,5,FALSE)</f>
        <v>0</v>
      </c>
      <c r="AB1961" s="67">
        <f t="shared" si="154"/>
        <v>0</v>
      </c>
      <c r="AC1961" t="e">
        <f>VLOOKUP($A1961,#REF!,9,FALSE)</f>
        <v>#REF!</v>
      </c>
    </row>
    <row r="1962" spans="1:29">
      <c r="A1962">
        <v>52275</v>
      </c>
      <c r="B1962">
        <v>1961</v>
      </c>
      <c r="C1962">
        <v>705100</v>
      </c>
      <c r="D1962" t="s">
        <v>4235</v>
      </c>
      <c r="E1962" t="s">
        <v>4236</v>
      </c>
      <c r="G1962" t="e">
        <f>VLOOKUP($H1962,[1]BRT!$1:$1048576,1,0)</f>
        <v>#N/A</v>
      </c>
      <c r="H1962" t="s">
        <v>5713</v>
      </c>
      <c r="I1962">
        <v>37.569364999999998</v>
      </c>
      <c r="J1962">
        <v>-122.04844300000001</v>
      </c>
      <c r="K1962">
        <v>720</v>
      </c>
      <c r="L1962">
        <v>60</v>
      </c>
      <c r="M1962">
        <v>1</v>
      </c>
      <c r="N1962">
        <v>4</v>
      </c>
      <c r="O1962">
        <v>0</v>
      </c>
      <c r="P1962">
        <v>4</v>
      </c>
      <c r="Q1962" t="e">
        <f>VLOOKUP($A1962,'[1]SheltersALL_2.17.22'!$1:$1048576,6,0)</f>
        <v>#N/A</v>
      </c>
      <c r="R1962" t="str">
        <f>VLOOKUP($A1962, [1]FA21_Ridership!$1:$1048576,11, 0)</f>
        <v>FREMONT</v>
      </c>
      <c r="S1962" t="str">
        <f>VLOOKUP($A1962, [1]FA21_Ridership!$1:$1048576,12, 0)</f>
        <v>ALAMEDA</v>
      </c>
      <c r="T1962">
        <f>VLOOKUP($A1962, [1]FA21_Ridership!$1:$1048576,13, 0)</f>
        <v>5</v>
      </c>
      <c r="U1962">
        <f t="shared" si="151"/>
        <v>240</v>
      </c>
      <c r="V1962" s="67">
        <f t="shared" si="155"/>
        <v>0.47</v>
      </c>
      <c r="W1962">
        <v>0.84912299999999996</v>
      </c>
      <c r="X1962" s="67">
        <f t="shared" si="152"/>
        <v>0.66800000000000004</v>
      </c>
      <c r="Y1962">
        <v>4.7953000000000003E-2</v>
      </c>
      <c r="Z1962" s="67">
        <f t="shared" si="153"/>
        <v>6.4000000000000001E-2</v>
      </c>
      <c r="AA1962">
        <f>VLOOKUP($C1962,[1]Disability!$1:$1048576,5,FALSE)</f>
        <v>0</v>
      </c>
      <c r="AB1962" s="67">
        <f t="shared" si="154"/>
        <v>0</v>
      </c>
      <c r="AC1962" t="e">
        <f>VLOOKUP($A1962,#REF!,9,FALSE)</f>
        <v>#REF!</v>
      </c>
    </row>
    <row r="1963" spans="1:29">
      <c r="A1963">
        <v>53844</v>
      </c>
      <c r="B1963">
        <v>1962</v>
      </c>
      <c r="C1963">
        <v>703940</v>
      </c>
      <c r="D1963" t="s">
        <v>4235</v>
      </c>
      <c r="E1963" t="s">
        <v>4236</v>
      </c>
      <c r="G1963" t="e">
        <f>VLOOKUP($H1963,[1]BRT!$1:$1048576,1,0)</f>
        <v>#N/A</v>
      </c>
      <c r="H1963" t="s">
        <v>5714</v>
      </c>
      <c r="I1963">
        <v>37.572418999999996</v>
      </c>
      <c r="J1963">
        <v>-121.96866300000001</v>
      </c>
      <c r="K1963">
        <v>721</v>
      </c>
      <c r="L1963">
        <v>60</v>
      </c>
      <c r="M1963">
        <v>1</v>
      </c>
      <c r="N1963">
        <v>4</v>
      </c>
      <c r="O1963">
        <v>0</v>
      </c>
      <c r="P1963">
        <v>4</v>
      </c>
      <c r="Q1963" t="e">
        <f>VLOOKUP($A1963,'[1]SheltersALL_2.17.22'!$1:$1048576,6,0)</f>
        <v>#N/A</v>
      </c>
      <c r="R1963" t="str">
        <f>VLOOKUP($A1963, [1]FA21_Ridership!$1:$1048576,11, 0)</f>
        <v>FREMONT</v>
      </c>
      <c r="S1963" t="str">
        <f>VLOOKUP($A1963, [1]FA21_Ridership!$1:$1048576,12, 0)</f>
        <v>ALAMEDA</v>
      </c>
      <c r="T1963">
        <f>VLOOKUP($A1963, [1]FA21_Ridership!$1:$1048576,13, 0)</f>
        <v>5</v>
      </c>
      <c r="U1963">
        <f t="shared" si="151"/>
        <v>240</v>
      </c>
      <c r="V1963" s="67">
        <f t="shared" si="155"/>
        <v>0.47</v>
      </c>
      <c r="W1963">
        <v>0.71877599999999997</v>
      </c>
      <c r="X1963" s="67">
        <f t="shared" si="152"/>
        <v>0.432</v>
      </c>
      <c r="Y1963">
        <v>4.3011000000000001E-2</v>
      </c>
      <c r="Z1963" s="67">
        <f t="shared" si="153"/>
        <v>5.2999999999999999E-2</v>
      </c>
      <c r="AA1963">
        <f>VLOOKUP($C1963,[1]Disability!$1:$1048576,5,FALSE)</f>
        <v>0</v>
      </c>
      <c r="AB1963" s="67">
        <f t="shared" si="154"/>
        <v>0</v>
      </c>
      <c r="AC1963" t="e">
        <f>VLOOKUP($A1963,#REF!,9,FALSE)</f>
        <v>#REF!</v>
      </c>
    </row>
    <row r="1964" spans="1:29">
      <c r="A1964">
        <v>58559</v>
      </c>
      <c r="B1964">
        <v>1963</v>
      </c>
      <c r="C1964">
        <v>702580</v>
      </c>
      <c r="D1964" t="s">
        <v>4235</v>
      </c>
      <c r="E1964" t="s">
        <v>4236</v>
      </c>
      <c r="G1964" t="e">
        <f>VLOOKUP($H1964,[1]BRT!$1:$1048576,1,0)</f>
        <v>#N/A</v>
      </c>
      <c r="H1964" t="s">
        <v>5715</v>
      </c>
      <c r="I1964">
        <v>37.554524999999998</v>
      </c>
      <c r="J1964">
        <v>-122.00011600000001</v>
      </c>
      <c r="K1964">
        <v>1402</v>
      </c>
      <c r="L1964">
        <v>20</v>
      </c>
      <c r="M1964">
        <v>3</v>
      </c>
      <c r="N1964">
        <v>11</v>
      </c>
      <c r="O1964">
        <v>1</v>
      </c>
      <c r="P1964">
        <v>12</v>
      </c>
      <c r="Q1964" t="e">
        <f>VLOOKUP($A1964,'[1]SheltersALL_2.17.22'!$1:$1048576,6,0)</f>
        <v>#N/A</v>
      </c>
      <c r="R1964" t="str">
        <f>VLOOKUP($A1964, [1]FA21_Ridership!$1:$1048576,11, 0)</f>
        <v>FREMONT</v>
      </c>
      <c r="S1964" t="str">
        <f>VLOOKUP($A1964, [1]FA21_Ridership!$1:$1048576,12, 0)</f>
        <v>ALAMEDA</v>
      </c>
      <c r="T1964">
        <f>VLOOKUP($A1964, [1]FA21_Ridership!$1:$1048576,13, 0)</f>
        <v>5</v>
      </c>
      <c r="U1964">
        <f t="shared" si="151"/>
        <v>240</v>
      </c>
      <c r="V1964" s="67">
        <f t="shared" si="155"/>
        <v>0.47</v>
      </c>
      <c r="W1964">
        <v>0.77898800000000001</v>
      </c>
      <c r="X1964" s="67">
        <f t="shared" si="152"/>
        <v>0.54200000000000004</v>
      </c>
      <c r="Y1964">
        <v>0.22217899999999999</v>
      </c>
      <c r="Z1964" s="67">
        <f t="shared" si="153"/>
        <v>0.50700000000000001</v>
      </c>
      <c r="AA1964">
        <f>VLOOKUP($C1964,[1]Disability!$1:$1048576,5,FALSE)</f>
        <v>0</v>
      </c>
      <c r="AB1964" s="67">
        <f t="shared" si="154"/>
        <v>0</v>
      </c>
      <c r="AC1964" t="e">
        <f>VLOOKUP($A1964,#REF!,9,FALSE)</f>
        <v>#REF!</v>
      </c>
    </row>
    <row r="1965" spans="1:29">
      <c r="A1965">
        <v>53539</v>
      </c>
      <c r="B1965">
        <v>1964</v>
      </c>
      <c r="C1965">
        <v>303290</v>
      </c>
      <c r="D1965" t="s">
        <v>4235</v>
      </c>
      <c r="E1965" t="s">
        <v>4236</v>
      </c>
      <c r="G1965" t="e">
        <f>VLOOKUP($H1965,[1]BRT!$1:$1048576,1,0)</f>
        <v>#N/A</v>
      </c>
      <c r="H1965" t="s">
        <v>5716</v>
      </c>
      <c r="I1965">
        <v>37.880763999999999</v>
      </c>
      <c r="J1965">
        <v>-122.28356100000001</v>
      </c>
      <c r="K1965">
        <v>1018</v>
      </c>
      <c r="L1965">
        <v>30</v>
      </c>
      <c r="M1965">
        <v>2</v>
      </c>
      <c r="N1965">
        <v>7</v>
      </c>
      <c r="O1965">
        <v>1</v>
      </c>
      <c r="P1965">
        <v>8</v>
      </c>
      <c r="Q1965" t="e">
        <f>VLOOKUP($A1965,'[1]SheltersALL_2.17.22'!$1:$1048576,6,0)</f>
        <v>#N/A</v>
      </c>
      <c r="R1965" t="str">
        <f>VLOOKUP($A1965, [1]FA21_Ridership!$1:$1048576,11, 0)</f>
        <v>BERKELEY</v>
      </c>
      <c r="S1965" t="str">
        <f>VLOOKUP($A1965, [1]FA21_Ridership!$1:$1048576,12, 0)</f>
        <v>ALAMEDA</v>
      </c>
      <c r="T1965">
        <f>VLOOKUP($A1965, [1]FA21_Ridership!$1:$1048576,13, 0)</f>
        <v>1</v>
      </c>
      <c r="U1965">
        <f t="shared" si="151"/>
        <v>240</v>
      </c>
      <c r="V1965" s="67">
        <f t="shared" si="155"/>
        <v>0.47</v>
      </c>
      <c r="W1965">
        <v>0.46806500000000001</v>
      </c>
      <c r="X1965" s="67">
        <f t="shared" si="152"/>
        <v>0.16200000000000001</v>
      </c>
      <c r="Y1965">
        <v>0.13441400000000001</v>
      </c>
      <c r="Z1965" s="67">
        <f t="shared" si="153"/>
        <v>0.32700000000000001</v>
      </c>
      <c r="AA1965">
        <f>VLOOKUP($C1965,[1]Disability!$1:$1048576,5,FALSE)</f>
        <v>0</v>
      </c>
      <c r="AB1965" s="67">
        <f t="shared" si="154"/>
        <v>0</v>
      </c>
      <c r="AC1965" t="e">
        <f>VLOOKUP($A1965,#REF!,9,FALSE)</f>
        <v>#REF!</v>
      </c>
    </row>
    <row r="1966" spans="1:29">
      <c r="A1966">
        <v>52562</v>
      </c>
      <c r="B1966">
        <v>1965</v>
      </c>
      <c r="C1966">
        <v>702530</v>
      </c>
      <c r="D1966" t="s">
        <v>4235</v>
      </c>
      <c r="E1966" t="s">
        <v>4236</v>
      </c>
      <c r="G1966" t="e">
        <f>VLOOKUP($H1966,[1]BRT!$1:$1048576,1,0)</f>
        <v>#N/A</v>
      </c>
      <c r="H1966" t="s">
        <v>5717</v>
      </c>
      <c r="I1966">
        <v>37.513249000000002</v>
      </c>
      <c r="J1966">
        <v>-121.951627</v>
      </c>
      <c r="K1966">
        <v>785</v>
      </c>
      <c r="L1966">
        <v>30</v>
      </c>
      <c r="M1966">
        <v>2</v>
      </c>
      <c r="N1966">
        <v>7</v>
      </c>
      <c r="O1966">
        <v>1</v>
      </c>
      <c r="P1966">
        <v>8</v>
      </c>
      <c r="Q1966" t="e">
        <f>VLOOKUP($A1966,'[1]SheltersALL_2.17.22'!$1:$1048576,6,0)</f>
        <v>#N/A</v>
      </c>
      <c r="R1966" t="str">
        <f>VLOOKUP($A1966, [1]FA21_Ridership!$1:$1048576,11, 0)</f>
        <v>FREMONT</v>
      </c>
      <c r="S1966" t="str">
        <f>VLOOKUP($A1966, [1]FA21_Ridership!$1:$1048576,12, 0)</f>
        <v>ALAMEDA</v>
      </c>
      <c r="T1966">
        <f>VLOOKUP($A1966, [1]FA21_Ridership!$1:$1048576,13, 0)</f>
        <v>5</v>
      </c>
      <c r="U1966">
        <f t="shared" si="151"/>
        <v>240</v>
      </c>
      <c r="V1966" s="67">
        <f t="shared" si="155"/>
        <v>0.47</v>
      </c>
      <c r="W1966">
        <v>0.77205100000000004</v>
      </c>
      <c r="X1966" s="67">
        <f t="shared" si="152"/>
        <v>0.52900000000000003</v>
      </c>
      <c r="Y1966">
        <v>0.113801</v>
      </c>
      <c r="Z1966" s="67">
        <f t="shared" si="153"/>
        <v>0.28299999999999997</v>
      </c>
      <c r="AA1966">
        <f>VLOOKUP($C1966,[1]Disability!$1:$1048576,5,FALSE)</f>
        <v>0</v>
      </c>
      <c r="AB1966" s="67">
        <f t="shared" si="154"/>
        <v>0</v>
      </c>
      <c r="AC1966" t="e">
        <f>VLOOKUP($A1966,#REF!,9,FALSE)</f>
        <v>#REF!</v>
      </c>
    </row>
    <row r="1967" spans="1:29">
      <c r="A1967">
        <v>58843</v>
      </c>
      <c r="B1967">
        <v>1966</v>
      </c>
      <c r="C1967">
        <v>102900</v>
      </c>
      <c r="D1967" t="s">
        <v>4235</v>
      </c>
      <c r="E1967" t="s">
        <v>4236</v>
      </c>
      <c r="G1967" t="e">
        <f>VLOOKUP($H1967,[1]BRT!$1:$1048576,1,0)</f>
        <v>#N/A</v>
      </c>
      <c r="H1967" t="s">
        <v>4803</v>
      </c>
      <c r="I1967">
        <v>37.742817000000002</v>
      </c>
      <c r="J1967">
        <v>-122.247471</v>
      </c>
      <c r="K1967">
        <v>925</v>
      </c>
      <c r="L1967">
        <v>30</v>
      </c>
      <c r="M1967">
        <v>2</v>
      </c>
      <c r="N1967">
        <v>7</v>
      </c>
      <c r="O1967">
        <v>1</v>
      </c>
      <c r="P1967">
        <v>8</v>
      </c>
      <c r="Q1967" t="e">
        <f>VLOOKUP($A1967,'[1]SheltersALL_2.17.22'!$1:$1048576,6,0)</f>
        <v>#N/A</v>
      </c>
      <c r="R1967" t="str">
        <f>VLOOKUP($A1967, [1]FA21_Ridership!$1:$1048576,11, 0)</f>
        <v>ALAMEDA</v>
      </c>
      <c r="S1967" t="str">
        <f>VLOOKUP($A1967, [1]FA21_Ridership!$1:$1048576,12, 0)</f>
        <v>ALAMEDA</v>
      </c>
      <c r="T1967">
        <f>VLOOKUP($A1967, [1]FA21_Ridership!$1:$1048576,13, 0)</f>
        <v>3</v>
      </c>
      <c r="U1967">
        <f t="shared" si="151"/>
        <v>240</v>
      </c>
      <c r="V1967" s="67">
        <f t="shared" si="155"/>
        <v>0.47</v>
      </c>
      <c r="W1967">
        <v>0.57969800000000005</v>
      </c>
      <c r="X1967" s="67">
        <f t="shared" si="152"/>
        <v>0.26700000000000002</v>
      </c>
      <c r="Y1967">
        <v>9.1436000000000003E-2</v>
      </c>
      <c r="Z1967" s="67">
        <f t="shared" si="153"/>
        <v>0.21199999999999999</v>
      </c>
      <c r="AA1967">
        <f>VLOOKUP($C1967,[1]Disability!$1:$1048576,5,FALSE)</f>
        <v>0</v>
      </c>
      <c r="AB1967" s="67">
        <f t="shared" si="154"/>
        <v>0</v>
      </c>
      <c r="AC1967" t="e">
        <f>VLOOKUP($A1967,#REF!,9,FALSE)</f>
        <v>#REF!</v>
      </c>
    </row>
    <row r="1968" spans="1:29">
      <c r="A1968">
        <v>56767</v>
      </c>
      <c r="B1968">
        <v>1967</v>
      </c>
      <c r="C1968">
        <v>9800970</v>
      </c>
      <c r="D1968" t="s">
        <v>4235</v>
      </c>
      <c r="E1968" t="s">
        <v>4236</v>
      </c>
      <c r="G1968" t="e">
        <f>VLOOKUP($H1968,[1]BRT!$1:$1048576,1,0)</f>
        <v>#N/A</v>
      </c>
      <c r="H1968" t="s">
        <v>5718</v>
      </c>
      <c r="I1968">
        <v>37.702164000000003</v>
      </c>
      <c r="J1968">
        <v>-122.123931</v>
      </c>
      <c r="K1968">
        <v>1401</v>
      </c>
      <c r="L1968">
        <v>20</v>
      </c>
      <c r="M1968">
        <v>3</v>
      </c>
      <c r="N1968">
        <v>9</v>
      </c>
      <c r="O1968">
        <v>3</v>
      </c>
      <c r="P1968">
        <v>12</v>
      </c>
      <c r="Q1968" t="e">
        <f>VLOOKUP($A1968,'[1]SheltersALL_2.17.22'!$1:$1048576,6,0)</f>
        <v>#N/A</v>
      </c>
      <c r="R1968" t="str">
        <f>VLOOKUP($A1968, [1]FA21_Ridership!$1:$1048576,11, 0)</f>
        <v>COUNTY-ALAMEDA</v>
      </c>
      <c r="S1968" t="str">
        <f>VLOOKUP($A1968, [1]FA21_Ridership!$1:$1048576,12, 0)</f>
        <v>ALAMEDA</v>
      </c>
      <c r="T1968">
        <f>VLOOKUP($A1968, [1]FA21_Ridership!$1:$1048576,13, 0)</f>
        <v>4</v>
      </c>
      <c r="U1968">
        <f t="shared" si="151"/>
        <v>240</v>
      </c>
      <c r="V1968" s="67">
        <f t="shared" si="155"/>
        <v>0.47</v>
      </c>
      <c r="W1968">
        <v>0.90938099999999999</v>
      </c>
      <c r="X1968" s="67">
        <f t="shared" si="152"/>
        <v>0.79</v>
      </c>
      <c r="Y1968">
        <v>0.46418100000000001</v>
      </c>
      <c r="Z1968" s="67">
        <f t="shared" si="153"/>
        <v>0.83099999999999996</v>
      </c>
      <c r="AA1968">
        <f>VLOOKUP($C1968,[1]Disability!$1:$1048576,5,FALSE)</f>
        <v>0</v>
      </c>
      <c r="AB1968" s="67">
        <f t="shared" si="154"/>
        <v>0</v>
      </c>
      <c r="AC1968" t="e">
        <f>VLOOKUP($A1968,#REF!,9,FALSE)</f>
        <v>#REF!</v>
      </c>
    </row>
    <row r="1969" spans="1:29">
      <c r="A1969">
        <v>57567</v>
      </c>
      <c r="B1969">
        <v>1968</v>
      </c>
      <c r="C1969">
        <v>1000170</v>
      </c>
      <c r="D1969" t="s">
        <v>4235</v>
      </c>
      <c r="E1969" t="s">
        <v>4236</v>
      </c>
      <c r="G1969" t="e">
        <f>VLOOKUP($H1969,[1]BRT!$1:$1048576,1,0)</f>
        <v>#N/A</v>
      </c>
      <c r="H1969" t="s">
        <v>5719</v>
      </c>
      <c r="I1969">
        <v>37.741658999999999</v>
      </c>
      <c r="J1969">
        <v>-122.156723</v>
      </c>
      <c r="K1969">
        <v>990</v>
      </c>
      <c r="L1969">
        <v>30</v>
      </c>
      <c r="M1969">
        <v>2</v>
      </c>
      <c r="N1969">
        <v>6</v>
      </c>
      <c r="O1969">
        <v>2</v>
      </c>
      <c r="P1969">
        <v>8</v>
      </c>
      <c r="Q1969" t="e">
        <f>VLOOKUP($A1969,'[1]SheltersALL_2.17.22'!$1:$1048576,6,0)</f>
        <v>#N/A</v>
      </c>
      <c r="R1969" t="str">
        <f>VLOOKUP($A1969, [1]FA21_Ridership!$1:$1048576,11, 0)</f>
        <v>OAKLAND</v>
      </c>
      <c r="S1969" t="str">
        <f>VLOOKUP($A1969, [1]FA21_Ridership!$1:$1048576,12, 0)</f>
        <v>ALAMEDA</v>
      </c>
      <c r="T1969">
        <f>VLOOKUP($A1969, [1]FA21_Ridership!$1:$1048576,13, 0)</f>
        <v>3</v>
      </c>
      <c r="U1969">
        <f t="shared" si="151"/>
        <v>240</v>
      </c>
      <c r="V1969" s="67">
        <f t="shared" si="155"/>
        <v>0.47</v>
      </c>
      <c r="W1969">
        <v>0.98843899999999996</v>
      </c>
      <c r="X1969" s="67">
        <f t="shared" si="152"/>
        <v>0.98099999999999998</v>
      </c>
      <c r="Y1969">
        <v>0.33815000000000001</v>
      </c>
      <c r="Z1969" s="67">
        <f t="shared" si="153"/>
        <v>0.68300000000000005</v>
      </c>
      <c r="AA1969">
        <f>VLOOKUP($C1969,[1]Disability!$1:$1048576,5,FALSE)</f>
        <v>0</v>
      </c>
      <c r="AB1969" s="67">
        <f t="shared" si="154"/>
        <v>0</v>
      </c>
      <c r="AC1969" t="e">
        <f>VLOOKUP($A1969,#REF!,9,FALSE)</f>
        <v>#REF!</v>
      </c>
    </row>
    <row r="1970" spans="1:29">
      <c r="A1970">
        <v>52204</v>
      </c>
      <c r="B1970">
        <v>1969</v>
      </c>
      <c r="C1970">
        <v>9901420</v>
      </c>
      <c r="D1970" t="s">
        <v>4235</v>
      </c>
      <c r="E1970" t="s">
        <v>4236</v>
      </c>
      <c r="G1970" t="e">
        <f>VLOOKUP($H1970,[1]BRT!$1:$1048576,1,0)</f>
        <v>#N/A</v>
      </c>
      <c r="H1970" t="s">
        <v>5720</v>
      </c>
      <c r="I1970">
        <v>37.965392000000001</v>
      </c>
      <c r="J1970">
        <v>-122.28214800000001</v>
      </c>
      <c r="K1970">
        <v>720</v>
      </c>
      <c r="L1970">
        <v>60</v>
      </c>
      <c r="M1970">
        <v>1</v>
      </c>
      <c r="N1970">
        <v>3</v>
      </c>
      <c r="O1970">
        <v>1</v>
      </c>
      <c r="P1970">
        <v>4</v>
      </c>
      <c r="Q1970" t="e">
        <f>VLOOKUP($A1970,'[1]SheltersALL_2.17.22'!$1:$1048576,6,0)</f>
        <v>#N/A</v>
      </c>
      <c r="R1970" t="str">
        <f>VLOOKUP($A1970, [1]FA21_Ridership!$1:$1048576,11, 0)</f>
        <v>COUNTY-CONTRA COSTA</v>
      </c>
      <c r="S1970" t="str">
        <f>VLOOKUP($A1970, [1]FA21_Ridership!$1:$1048576,12, 0)</f>
        <v>CONTRA COSTA</v>
      </c>
      <c r="T1970">
        <f>VLOOKUP($A1970, [1]FA21_Ridership!$1:$1048576,13, 0)</f>
        <v>1</v>
      </c>
      <c r="U1970">
        <f t="shared" si="151"/>
        <v>240</v>
      </c>
      <c r="V1970" s="67">
        <f t="shared" si="155"/>
        <v>0.47</v>
      </c>
      <c r="W1970">
        <v>0.681199</v>
      </c>
      <c r="X1970" s="67">
        <f t="shared" si="152"/>
        <v>0.38500000000000001</v>
      </c>
      <c r="Y1970">
        <v>8.9010000000000006E-2</v>
      </c>
      <c r="Z1970" s="67">
        <f t="shared" si="153"/>
        <v>0.20399999999999999</v>
      </c>
      <c r="AA1970">
        <f>VLOOKUP($C1970,[1]Disability!$1:$1048576,5,FALSE)</f>
        <v>0</v>
      </c>
      <c r="AB1970" s="67">
        <f t="shared" si="154"/>
        <v>0</v>
      </c>
      <c r="AC1970" t="e">
        <f>VLOOKUP($A1970,#REF!,9,FALSE)</f>
        <v>#REF!</v>
      </c>
    </row>
    <row r="1971" spans="1:29">
      <c r="A1971">
        <v>56717</v>
      </c>
      <c r="B1971">
        <v>1970</v>
      </c>
      <c r="C1971">
        <v>100230</v>
      </c>
      <c r="D1971" t="s">
        <v>4235</v>
      </c>
      <c r="E1971" t="s">
        <v>4236</v>
      </c>
      <c r="G1971" t="e">
        <f>VLOOKUP($H1971,[1]BRT!$1:$1048576,1,0)</f>
        <v>#N/A</v>
      </c>
      <c r="H1971" t="s">
        <v>5148</v>
      </c>
      <c r="I1971">
        <v>37.780605000000001</v>
      </c>
      <c r="J1971">
        <v>-122.26554</v>
      </c>
      <c r="K1971">
        <v>897</v>
      </c>
      <c r="L1971">
        <v>60</v>
      </c>
      <c r="M1971">
        <v>1</v>
      </c>
      <c r="N1971">
        <v>3</v>
      </c>
      <c r="O1971">
        <v>1</v>
      </c>
      <c r="P1971">
        <v>4</v>
      </c>
      <c r="Q1971" t="e">
        <f>VLOOKUP($A1971,'[1]SheltersALL_2.17.22'!$1:$1048576,6,0)</f>
        <v>#N/A</v>
      </c>
      <c r="R1971" t="str">
        <f>VLOOKUP($A1971, [1]FA21_Ridership!$1:$1048576,11, 0)</f>
        <v>ALAMEDA</v>
      </c>
      <c r="S1971" t="str">
        <f>VLOOKUP($A1971, [1]FA21_Ridership!$1:$1048576,12, 0)</f>
        <v>ALAMEDA</v>
      </c>
      <c r="T1971">
        <f>VLOOKUP($A1971, [1]FA21_Ridership!$1:$1048576,13, 0)</f>
        <v>3</v>
      </c>
      <c r="U1971">
        <f t="shared" si="151"/>
        <v>240</v>
      </c>
      <c r="V1971" s="67">
        <f t="shared" si="155"/>
        <v>0.47</v>
      </c>
      <c r="W1971">
        <v>0.73538899999999996</v>
      </c>
      <c r="X1971" s="67">
        <f t="shared" si="152"/>
        <v>0.45200000000000001</v>
      </c>
      <c r="Y1971">
        <v>9.8266000000000006E-2</v>
      </c>
      <c r="Z1971" s="67">
        <f t="shared" si="153"/>
        <v>0.24</v>
      </c>
      <c r="AA1971">
        <f>VLOOKUP($C1971,[1]Disability!$1:$1048576,5,FALSE)</f>
        <v>0</v>
      </c>
      <c r="AB1971" s="67">
        <f t="shared" si="154"/>
        <v>0</v>
      </c>
      <c r="AC1971" t="e">
        <f>VLOOKUP($A1971,#REF!,9,FALSE)</f>
        <v>#REF!</v>
      </c>
    </row>
    <row r="1972" spans="1:29">
      <c r="A1972">
        <v>55910</v>
      </c>
      <c r="B1972">
        <v>1971</v>
      </c>
      <c r="C1972">
        <v>1600120</v>
      </c>
      <c r="D1972" t="s">
        <v>4235</v>
      </c>
      <c r="E1972" t="s">
        <v>4236</v>
      </c>
      <c r="G1972" t="e">
        <f>VLOOKUP($H1972,[1]BRT!$1:$1048576,1,0)</f>
        <v>#N/A</v>
      </c>
      <c r="H1972" t="s">
        <v>5721</v>
      </c>
      <c r="I1972">
        <v>37.974536999999998</v>
      </c>
      <c r="J1972">
        <v>-122.351338</v>
      </c>
      <c r="K1972">
        <v>840</v>
      </c>
      <c r="L1972">
        <v>60</v>
      </c>
      <c r="M1972">
        <v>1</v>
      </c>
      <c r="N1972">
        <v>3</v>
      </c>
      <c r="O1972">
        <v>1</v>
      </c>
      <c r="P1972">
        <v>4</v>
      </c>
      <c r="Q1972" t="e">
        <f>VLOOKUP($A1972,'[1]SheltersALL_2.17.22'!$1:$1048576,6,0)</f>
        <v>#N/A</v>
      </c>
      <c r="R1972" t="str">
        <f>VLOOKUP($A1972, [1]FA21_Ridership!$1:$1048576,11, 0)</f>
        <v>SAN PABLO</v>
      </c>
      <c r="S1972" t="str">
        <f>VLOOKUP($A1972, [1]FA21_Ridership!$1:$1048576,12, 0)</f>
        <v>CONTRA COSTA</v>
      </c>
      <c r="T1972">
        <f>VLOOKUP($A1972, [1]FA21_Ridership!$1:$1048576,13, 0)</f>
        <v>1</v>
      </c>
      <c r="U1972">
        <f t="shared" si="151"/>
        <v>240</v>
      </c>
      <c r="V1972" s="67">
        <f t="shared" si="155"/>
        <v>0.47</v>
      </c>
      <c r="W1972">
        <v>0.97059799999999996</v>
      </c>
      <c r="X1972" s="67">
        <f t="shared" si="152"/>
        <v>0.94699999999999995</v>
      </c>
      <c r="Y1972">
        <v>0.38627899999999998</v>
      </c>
      <c r="Z1972" s="67">
        <f t="shared" si="153"/>
        <v>0.747</v>
      </c>
      <c r="AA1972">
        <f>VLOOKUP($C1972,[1]Disability!$1:$1048576,5,FALSE)</f>
        <v>0</v>
      </c>
      <c r="AB1972" s="67">
        <f t="shared" si="154"/>
        <v>0</v>
      </c>
      <c r="AC1972" t="e">
        <f>VLOOKUP($A1972,#REF!,9,FALSE)</f>
        <v>#REF!</v>
      </c>
    </row>
    <row r="1973" spans="1:29">
      <c r="A1973">
        <v>54556</v>
      </c>
      <c r="B1973">
        <v>1972</v>
      </c>
      <c r="C1973">
        <v>802730</v>
      </c>
      <c r="D1973" t="s">
        <v>4235</v>
      </c>
      <c r="E1973" t="s">
        <v>4236</v>
      </c>
      <c r="G1973" t="e">
        <f>VLOOKUP($H1973,[1]BRT!$1:$1048576,1,0)</f>
        <v>#N/A</v>
      </c>
      <c r="H1973" t="s">
        <v>5722</v>
      </c>
      <c r="I1973">
        <v>37.633212</v>
      </c>
      <c r="J1973">
        <v>-122.06491699999999</v>
      </c>
      <c r="K1973">
        <v>960</v>
      </c>
      <c r="L1973">
        <v>60</v>
      </c>
      <c r="M1973">
        <v>1</v>
      </c>
      <c r="N1973">
        <v>3</v>
      </c>
      <c r="O1973">
        <v>1</v>
      </c>
      <c r="P1973">
        <v>4</v>
      </c>
      <c r="Q1973" t="e">
        <f>VLOOKUP($A1973,'[1]SheltersALL_2.17.22'!$1:$1048576,6,0)</f>
        <v>#N/A</v>
      </c>
      <c r="R1973" t="str">
        <f>VLOOKUP($A1973, [1]FA21_Ridership!$1:$1048576,11, 0)</f>
        <v>HAYWARD</v>
      </c>
      <c r="S1973" t="str">
        <f>VLOOKUP($A1973, [1]FA21_Ridership!$1:$1048576,12, 0)</f>
        <v>ALAMEDA</v>
      </c>
      <c r="T1973">
        <f>VLOOKUP($A1973, [1]FA21_Ridership!$1:$1048576,13, 0)</f>
        <v>4</v>
      </c>
      <c r="U1973">
        <f t="shared" si="151"/>
        <v>240</v>
      </c>
      <c r="V1973" s="67">
        <f t="shared" si="155"/>
        <v>0.47</v>
      </c>
      <c r="W1973">
        <v>0.90378800000000004</v>
      </c>
      <c r="X1973" s="67">
        <f t="shared" si="152"/>
        <v>0.78100000000000003</v>
      </c>
      <c r="Y1973">
        <v>0.135689</v>
      </c>
      <c r="Z1973" s="67">
        <f t="shared" si="153"/>
        <v>0.33200000000000002</v>
      </c>
      <c r="AA1973">
        <f>VLOOKUP($C1973,[1]Disability!$1:$1048576,5,FALSE)</f>
        <v>0</v>
      </c>
      <c r="AB1973" s="67">
        <f t="shared" si="154"/>
        <v>0</v>
      </c>
      <c r="AC1973" t="e">
        <f>VLOOKUP($A1973,#REF!,9,FALSE)</f>
        <v>#REF!</v>
      </c>
    </row>
    <row r="1974" spans="1:29">
      <c r="A1974">
        <v>58656</v>
      </c>
      <c r="B1974">
        <v>1973</v>
      </c>
      <c r="C1974">
        <v>1300850</v>
      </c>
      <c r="D1974" t="s">
        <v>4235</v>
      </c>
      <c r="E1974" t="s">
        <v>4236</v>
      </c>
      <c r="G1974" t="e">
        <f>VLOOKUP($H1974,[1]BRT!$1:$1048576,1,0)</f>
        <v>#N/A</v>
      </c>
      <c r="H1974" t="s">
        <v>5723</v>
      </c>
      <c r="I1974">
        <v>37.925507000000003</v>
      </c>
      <c r="J1974">
        <v>-122.338312</v>
      </c>
      <c r="K1974">
        <v>838</v>
      </c>
      <c r="L1974">
        <v>60</v>
      </c>
      <c r="M1974">
        <v>1</v>
      </c>
      <c r="N1974">
        <v>3</v>
      </c>
      <c r="O1974">
        <v>1</v>
      </c>
      <c r="P1974">
        <v>4</v>
      </c>
      <c r="Q1974" t="e">
        <f>VLOOKUP($A1974,'[1]SheltersALL_2.17.22'!$1:$1048576,6,0)</f>
        <v>#N/A</v>
      </c>
      <c r="R1974" t="str">
        <f>VLOOKUP($A1974, [1]FA21_Ridership!$1:$1048576,11, 0)</f>
        <v>RICHMOND</v>
      </c>
      <c r="S1974" t="str">
        <f>VLOOKUP($A1974, [1]FA21_Ridership!$1:$1048576,12, 0)</f>
        <v>CONTRA COSTA</v>
      </c>
      <c r="T1974">
        <f>VLOOKUP($A1974, [1]FA21_Ridership!$1:$1048576,13, 0)</f>
        <v>1</v>
      </c>
      <c r="U1974">
        <f t="shared" si="151"/>
        <v>240</v>
      </c>
      <c r="V1974" s="67">
        <f t="shared" si="155"/>
        <v>0.47</v>
      </c>
      <c r="W1974">
        <v>0.94628800000000002</v>
      </c>
      <c r="X1974" s="67">
        <f t="shared" si="152"/>
        <v>0.89400000000000002</v>
      </c>
      <c r="Y1974">
        <v>0.70523000000000002</v>
      </c>
      <c r="Z1974" s="67">
        <f t="shared" si="153"/>
        <v>0.98</v>
      </c>
      <c r="AA1974">
        <f>VLOOKUP($C1974,[1]Disability!$1:$1048576,5,FALSE)</f>
        <v>1</v>
      </c>
      <c r="AB1974" s="67">
        <f t="shared" si="154"/>
        <v>0.72499999999999998</v>
      </c>
      <c r="AC1974" t="e">
        <f>VLOOKUP($A1974,#REF!,9,FALSE)</f>
        <v>#REF!</v>
      </c>
    </row>
    <row r="1975" spans="1:29">
      <c r="A1975">
        <v>58779</v>
      </c>
      <c r="B1975">
        <v>1974</v>
      </c>
      <c r="C1975">
        <v>1600510</v>
      </c>
      <c r="D1975" t="s">
        <v>4235</v>
      </c>
      <c r="E1975" t="s">
        <v>4236</v>
      </c>
      <c r="G1975" t="e">
        <f>VLOOKUP($H1975,[1]BRT!$1:$1048576,1,0)</f>
        <v>#N/A</v>
      </c>
      <c r="H1975" t="s">
        <v>5724</v>
      </c>
      <c r="I1975">
        <v>37.978983999999997</v>
      </c>
      <c r="J1975">
        <v>-122.350882</v>
      </c>
      <c r="K1975">
        <v>840</v>
      </c>
      <c r="L1975">
        <v>60</v>
      </c>
      <c r="M1975">
        <v>1</v>
      </c>
      <c r="N1975">
        <v>3</v>
      </c>
      <c r="O1975">
        <v>1</v>
      </c>
      <c r="P1975">
        <v>4</v>
      </c>
      <c r="Q1975" t="e">
        <f>VLOOKUP($A1975,'[1]SheltersALL_2.17.22'!$1:$1048576,6,0)</f>
        <v>#N/A</v>
      </c>
      <c r="R1975" t="str">
        <f>VLOOKUP($A1975, [1]FA21_Ridership!$1:$1048576,11, 0)</f>
        <v>SAN PABLO</v>
      </c>
      <c r="S1975" t="str">
        <f>VLOOKUP($A1975, [1]FA21_Ridership!$1:$1048576,12, 0)</f>
        <v>CONTRA COSTA</v>
      </c>
      <c r="T1975">
        <f>VLOOKUP($A1975, [1]FA21_Ridership!$1:$1048576,13, 0)</f>
        <v>1</v>
      </c>
      <c r="U1975">
        <f t="shared" si="151"/>
        <v>240</v>
      </c>
      <c r="V1975" s="67">
        <f t="shared" si="155"/>
        <v>0.47</v>
      </c>
      <c r="W1975">
        <v>0.84975400000000001</v>
      </c>
      <c r="X1975" s="67">
        <f t="shared" si="152"/>
        <v>0.67600000000000005</v>
      </c>
      <c r="Y1975">
        <v>0.395731</v>
      </c>
      <c r="Z1975" s="67">
        <f t="shared" si="153"/>
        <v>0.76</v>
      </c>
      <c r="AA1975">
        <f>VLOOKUP($C1975,[1]Disability!$1:$1048576,5,FALSE)</f>
        <v>0</v>
      </c>
      <c r="AB1975" s="67">
        <f t="shared" si="154"/>
        <v>0</v>
      </c>
      <c r="AC1975" t="e">
        <f>VLOOKUP($A1975,#REF!,9,FALSE)</f>
        <v>#REF!</v>
      </c>
    </row>
    <row r="1976" spans="1:29">
      <c r="A1976">
        <v>55731</v>
      </c>
      <c r="B1976">
        <v>1975</v>
      </c>
      <c r="C1976">
        <v>801930</v>
      </c>
      <c r="D1976" t="s">
        <v>4235</v>
      </c>
      <c r="E1976" t="s">
        <v>4236</v>
      </c>
      <c r="G1976" t="e">
        <f>VLOOKUP($H1976,[1]BRT!$1:$1048576,1,0)</f>
        <v>#N/A</v>
      </c>
      <c r="H1976" t="s">
        <v>5511</v>
      </c>
      <c r="I1976">
        <v>37.635851000000002</v>
      </c>
      <c r="J1976">
        <v>-122.083342</v>
      </c>
      <c r="K1976">
        <v>960</v>
      </c>
      <c r="L1976">
        <v>60</v>
      </c>
      <c r="M1976">
        <v>1</v>
      </c>
      <c r="N1976">
        <v>3</v>
      </c>
      <c r="O1976">
        <v>1</v>
      </c>
      <c r="P1976">
        <v>4</v>
      </c>
      <c r="Q1976" t="e">
        <f>VLOOKUP($A1976,'[1]SheltersALL_2.17.22'!$1:$1048576,6,0)</f>
        <v>#N/A</v>
      </c>
      <c r="R1976" t="str">
        <f>VLOOKUP($A1976, [1]FA21_Ridership!$1:$1048576,11, 0)</f>
        <v>HAYWARD</v>
      </c>
      <c r="S1976" t="str">
        <f>VLOOKUP($A1976, [1]FA21_Ridership!$1:$1048576,12, 0)</f>
        <v>ALAMEDA</v>
      </c>
      <c r="T1976">
        <f>VLOOKUP($A1976, [1]FA21_Ridership!$1:$1048576,13, 0)</f>
        <v>4</v>
      </c>
      <c r="U1976">
        <f t="shared" si="151"/>
        <v>240</v>
      </c>
      <c r="V1976" s="67">
        <f t="shared" si="155"/>
        <v>0.47</v>
      </c>
      <c r="W1976">
        <v>0.90856199999999998</v>
      </c>
      <c r="X1976" s="67">
        <f t="shared" si="152"/>
        <v>0.78800000000000003</v>
      </c>
      <c r="Y1976">
        <v>0.14713200000000001</v>
      </c>
      <c r="Z1976" s="67">
        <f t="shared" si="153"/>
        <v>0.35</v>
      </c>
      <c r="AA1976">
        <f>VLOOKUP($C1976,[1]Disability!$1:$1048576,5,FALSE)</f>
        <v>0</v>
      </c>
      <c r="AB1976" s="67">
        <f t="shared" si="154"/>
        <v>0</v>
      </c>
      <c r="AC1976" t="e">
        <f>VLOOKUP($A1976,#REF!,9,FALSE)</f>
        <v>#REF!</v>
      </c>
    </row>
    <row r="1977" spans="1:29">
      <c r="A1977">
        <v>50952</v>
      </c>
      <c r="B1977">
        <v>1976</v>
      </c>
      <c r="C1977">
        <v>9902040</v>
      </c>
      <c r="D1977" t="s">
        <v>4235</v>
      </c>
      <c r="E1977" t="s">
        <v>4236</v>
      </c>
      <c r="G1977" t="e">
        <f>VLOOKUP($H1977,[1]BRT!$1:$1048576,1,0)</f>
        <v>#N/A</v>
      </c>
      <c r="H1977" t="s">
        <v>5725</v>
      </c>
      <c r="I1977">
        <v>37.586274000000003</v>
      </c>
      <c r="J1977">
        <v>-121.997407</v>
      </c>
      <c r="K1977">
        <v>720</v>
      </c>
      <c r="L1977">
        <v>60</v>
      </c>
      <c r="M1977">
        <v>1</v>
      </c>
      <c r="N1977">
        <v>3</v>
      </c>
      <c r="O1977">
        <v>1</v>
      </c>
      <c r="P1977">
        <v>4</v>
      </c>
      <c r="Q1977" t="str">
        <f>VLOOKUP($A1977,'[1]SheltersALL_2.17.22'!$1:$1048576,6,0)</f>
        <v>Fremont</v>
      </c>
      <c r="R1977" t="str">
        <f>VLOOKUP($A1977, [1]FA21_Ridership!$1:$1048576,11, 0)</f>
        <v>FREMONT</v>
      </c>
      <c r="S1977" t="str">
        <f>VLOOKUP($A1977, [1]FA21_Ridership!$1:$1048576,12, 0)</f>
        <v>ALAMEDA</v>
      </c>
      <c r="T1977">
        <f>VLOOKUP($A1977, [1]FA21_Ridership!$1:$1048576,13, 0)</f>
        <v>5</v>
      </c>
      <c r="U1977">
        <f t="shared" si="151"/>
        <v>240</v>
      </c>
      <c r="V1977" s="67">
        <f t="shared" si="155"/>
        <v>0.47</v>
      </c>
      <c r="W1977">
        <v>0.506776</v>
      </c>
      <c r="X1977" s="67">
        <f t="shared" si="152"/>
        <v>0.20300000000000001</v>
      </c>
      <c r="Y1977">
        <v>0.19070699999999999</v>
      </c>
      <c r="Z1977" s="67">
        <f t="shared" si="153"/>
        <v>0.45900000000000002</v>
      </c>
      <c r="AA1977">
        <f>VLOOKUP($C1977,[1]Disability!$1:$1048576,5,FALSE)</f>
        <v>0</v>
      </c>
      <c r="AB1977" s="67">
        <f t="shared" si="154"/>
        <v>0</v>
      </c>
      <c r="AC1977" t="e">
        <f>VLOOKUP($A1977,#REF!,9,FALSE)</f>
        <v>#REF!</v>
      </c>
    </row>
    <row r="1978" spans="1:29">
      <c r="A1978">
        <v>50460</v>
      </c>
      <c r="B1978">
        <v>1977</v>
      </c>
      <c r="C1978">
        <v>9900820</v>
      </c>
      <c r="D1978" t="s">
        <v>4235</v>
      </c>
      <c r="E1978" t="s">
        <v>4236</v>
      </c>
      <c r="G1978" t="e">
        <f>VLOOKUP($H1978,[1]BRT!$1:$1048576,1,0)</f>
        <v>#N/A</v>
      </c>
      <c r="H1978" t="s">
        <v>5726</v>
      </c>
      <c r="I1978">
        <v>37.967613999999998</v>
      </c>
      <c r="J1978">
        <v>-122.29612400000001</v>
      </c>
      <c r="K1978">
        <v>720</v>
      </c>
      <c r="L1978">
        <v>60</v>
      </c>
      <c r="M1978">
        <v>1</v>
      </c>
      <c r="N1978">
        <v>3</v>
      </c>
      <c r="O1978">
        <v>1</v>
      </c>
      <c r="P1978">
        <v>4</v>
      </c>
      <c r="Q1978" t="e">
        <f>VLOOKUP($A1978,'[1]SheltersALL_2.17.22'!$1:$1048576,6,0)</f>
        <v>#N/A</v>
      </c>
      <c r="R1978" t="str">
        <f>VLOOKUP($A1978, [1]FA21_Ridership!$1:$1048576,11, 0)</f>
        <v>COUNTY-CONTRA COSTA</v>
      </c>
      <c r="S1978" t="str">
        <f>VLOOKUP($A1978, [1]FA21_Ridership!$1:$1048576,12, 0)</f>
        <v>CONTRA COSTA</v>
      </c>
      <c r="T1978">
        <f>VLOOKUP($A1978, [1]FA21_Ridership!$1:$1048576,13, 0)</f>
        <v>1</v>
      </c>
      <c r="U1978">
        <f t="shared" si="151"/>
        <v>240</v>
      </c>
      <c r="V1978" s="67">
        <f t="shared" si="155"/>
        <v>0.47</v>
      </c>
      <c r="W1978">
        <v>0.681199</v>
      </c>
      <c r="X1978" s="67">
        <f t="shared" si="152"/>
        <v>0.38500000000000001</v>
      </c>
      <c r="Y1978">
        <v>8.9010000000000006E-2</v>
      </c>
      <c r="Z1978" s="67">
        <f t="shared" si="153"/>
        <v>0.20399999999999999</v>
      </c>
      <c r="AA1978">
        <f>VLOOKUP($C1978,[1]Disability!$1:$1048576,5,FALSE)</f>
        <v>0</v>
      </c>
      <c r="AB1978" s="67">
        <f t="shared" si="154"/>
        <v>0</v>
      </c>
      <c r="AC1978" t="e">
        <f>VLOOKUP($A1978,#REF!,9,FALSE)</f>
        <v>#REF!</v>
      </c>
    </row>
    <row r="1979" spans="1:29">
      <c r="A1979">
        <v>50210</v>
      </c>
      <c r="B1979">
        <v>1978</v>
      </c>
      <c r="C1979">
        <v>804350</v>
      </c>
      <c r="D1979" t="s">
        <v>4235</v>
      </c>
      <c r="E1979" t="s">
        <v>4236</v>
      </c>
      <c r="G1979" t="e">
        <f>VLOOKUP($H1979,[1]BRT!$1:$1048576,1,0)</f>
        <v>#N/A</v>
      </c>
      <c r="H1979" t="s">
        <v>5727</v>
      </c>
      <c r="I1979">
        <v>37.66207</v>
      </c>
      <c r="J1979">
        <v>-122.081211</v>
      </c>
      <c r="K1979">
        <v>960</v>
      </c>
      <c r="L1979">
        <v>60</v>
      </c>
      <c r="M1979">
        <v>1</v>
      </c>
      <c r="N1979">
        <v>3</v>
      </c>
      <c r="O1979">
        <v>1</v>
      </c>
      <c r="P1979">
        <v>4</v>
      </c>
      <c r="Q1979" t="e">
        <f>VLOOKUP($A1979,'[1]SheltersALL_2.17.22'!$1:$1048576,6,0)</f>
        <v>#N/A</v>
      </c>
      <c r="R1979" t="str">
        <f>VLOOKUP($A1979, [1]FA21_Ridership!$1:$1048576,11, 0)</f>
        <v>HAYWARD</v>
      </c>
      <c r="S1979" t="str">
        <f>VLOOKUP($A1979, [1]FA21_Ridership!$1:$1048576,12, 0)</f>
        <v>ALAMEDA</v>
      </c>
      <c r="T1979">
        <f>VLOOKUP($A1979, [1]FA21_Ridership!$1:$1048576,13, 0)</f>
        <v>4</v>
      </c>
      <c r="U1979">
        <f t="shared" si="151"/>
        <v>240</v>
      </c>
      <c r="V1979" s="67">
        <f t="shared" si="155"/>
        <v>0.47</v>
      </c>
      <c r="W1979">
        <v>0.84418700000000002</v>
      </c>
      <c r="X1979" s="67">
        <f t="shared" si="152"/>
        <v>0.66100000000000003</v>
      </c>
      <c r="Y1979">
        <v>0.30972899999999998</v>
      </c>
      <c r="Z1979" s="67">
        <f t="shared" si="153"/>
        <v>0.64500000000000002</v>
      </c>
      <c r="AA1979">
        <f>VLOOKUP($C1979,[1]Disability!$1:$1048576,5,FALSE)</f>
        <v>0</v>
      </c>
      <c r="AB1979" s="67">
        <f t="shared" si="154"/>
        <v>0</v>
      </c>
      <c r="AC1979" t="e">
        <f>VLOOKUP($A1979,#REF!,9,FALSE)</f>
        <v>#REF!</v>
      </c>
    </row>
    <row r="1980" spans="1:29">
      <c r="A1980">
        <v>59987</v>
      </c>
      <c r="B1980">
        <v>1979</v>
      </c>
      <c r="C1980">
        <v>101980</v>
      </c>
      <c r="D1980" t="s">
        <v>4235</v>
      </c>
      <c r="E1980" t="s">
        <v>4236</v>
      </c>
      <c r="G1980" t="e">
        <f>VLOOKUP($H1980,[1]BRT!$1:$1048576,1,0)</f>
        <v>#N/A</v>
      </c>
      <c r="H1980" t="s">
        <v>5728</v>
      </c>
      <c r="I1980">
        <v>37.787157999999998</v>
      </c>
      <c r="J1980">
        <v>-122.27471799999999</v>
      </c>
      <c r="K1980">
        <v>960</v>
      </c>
      <c r="L1980">
        <v>60</v>
      </c>
      <c r="M1980">
        <v>1</v>
      </c>
      <c r="N1980">
        <v>3</v>
      </c>
      <c r="O1980">
        <v>1</v>
      </c>
      <c r="P1980">
        <v>4</v>
      </c>
      <c r="Q1980" t="e">
        <f>VLOOKUP($A1980,'[1]SheltersALL_2.17.22'!$1:$1048576,6,0)</f>
        <v>#N/A</v>
      </c>
      <c r="R1980" t="str">
        <f>VLOOKUP($A1980, [1]FA21_Ridership!$1:$1048576,11, 0)</f>
        <v>ALAMEDA</v>
      </c>
      <c r="S1980" t="str">
        <f>VLOOKUP($A1980, [1]FA21_Ridership!$1:$1048576,12, 0)</f>
        <v>ALAMEDA</v>
      </c>
      <c r="T1980">
        <f>VLOOKUP($A1980, [1]FA21_Ridership!$1:$1048576,13, 0)</f>
        <v>3</v>
      </c>
      <c r="U1980">
        <f t="shared" si="151"/>
        <v>240</v>
      </c>
      <c r="V1980" s="67">
        <f t="shared" si="155"/>
        <v>0.47</v>
      </c>
      <c r="W1980">
        <v>0.73538899999999996</v>
      </c>
      <c r="X1980" s="67">
        <f t="shared" si="152"/>
        <v>0.45200000000000001</v>
      </c>
      <c r="Y1980">
        <v>9.8266000000000006E-2</v>
      </c>
      <c r="Z1980" s="67">
        <f t="shared" si="153"/>
        <v>0.24</v>
      </c>
      <c r="AA1980">
        <f>VLOOKUP($C1980,[1]Disability!$1:$1048576,5,FALSE)</f>
        <v>1</v>
      </c>
      <c r="AB1980" s="67">
        <f t="shared" si="154"/>
        <v>0.72499999999999998</v>
      </c>
      <c r="AC1980" t="e">
        <f>VLOOKUP($A1980,#REF!,9,FALSE)</f>
        <v>#REF!</v>
      </c>
    </row>
    <row r="1981" spans="1:29">
      <c r="A1981">
        <v>50933</v>
      </c>
      <c r="B1981">
        <v>1980</v>
      </c>
      <c r="C1981">
        <v>302450</v>
      </c>
      <c r="D1981" t="s">
        <v>4235</v>
      </c>
      <c r="E1981" t="s">
        <v>4236</v>
      </c>
      <c r="G1981" t="e">
        <f>VLOOKUP($H1981,[1]BRT!$1:$1048576,1,0)</f>
        <v>#N/A</v>
      </c>
      <c r="H1981" t="s">
        <v>5729</v>
      </c>
      <c r="I1981">
        <v>37.901840999999997</v>
      </c>
      <c r="J1981">
        <v>-122.267612</v>
      </c>
      <c r="K1981">
        <v>662</v>
      </c>
      <c r="L1981">
        <v>60</v>
      </c>
      <c r="M1981">
        <v>1</v>
      </c>
      <c r="N1981">
        <v>3</v>
      </c>
      <c r="O1981">
        <v>1</v>
      </c>
      <c r="P1981">
        <v>4</v>
      </c>
      <c r="Q1981" t="e">
        <f>VLOOKUP($A1981,'[1]SheltersALL_2.17.22'!$1:$1048576,6,0)</f>
        <v>#N/A</v>
      </c>
      <c r="R1981" t="str">
        <f>VLOOKUP($A1981, [1]FA21_Ridership!$1:$1048576,11, 0)</f>
        <v>BERKELEY</v>
      </c>
      <c r="S1981" t="str">
        <f>VLOOKUP($A1981, [1]FA21_Ridership!$1:$1048576,12, 0)</f>
        <v>ALAMEDA</v>
      </c>
      <c r="T1981">
        <f>VLOOKUP($A1981, [1]FA21_Ridership!$1:$1048576,13, 0)</f>
        <v>1</v>
      </c>
      <c r="U1981">
        <f t="shared" si="151"/>
        <v>240</v>
      </c>
      <c r="V1981" s="67">
        <f t="shared" si="155"/>
        <v>0.47</v>
      </c>
      <c r="W1981">
        <v>0.187692</v>
      </c>
      <c r="X1981" s="67">
        <f t="shared" si="152"/>
        <v>1.0999999999999999E-2</v>
      </c>
      <c r="Y1981">
        <v>1.7691999999999999E-2</v>
      </c>
      <c r="Z1981" s="67">
        <f t="shared" si="153"/>
        <v>2.1000000000000001E-2</v>
      </c>
      <c r="AA1981">
        <f>VLOOKUP($C1981,[1]Disability!$1:$1048576,5,FALSE)</f>
        <v>0</v>
      </c>
      <c r="AB1981" s="67">
        <f t="shared" si="154"/>
        <v>0</v>
      </c>
      <c r="AC1981" t="e">
        <f>VLOOKUP($A1981,#REF!,9,FALSE)</f>
        <v>#REF!</v>
      </c>
    </row>
    <row r="1982" spans="1:29">
      <c r="A1982">
        <v>52988</v>
      </c>
      <c r="B1982">
        <v>1981</v>
      </c>
      <c r="C1982">
        <v>900370</v>
      </c>
      <c r="D1982" t="s">
        <v>4235</v>
      </c>
      <c r="E1982" t="s">
        <v>4236</v>
      </c>
      <c r="G1982" t="e">
        <f>VLOOKUP($H1982,[1]BRT!$1:$1048576,1,0)</f>
        <v>#N/A</v>
      </c>
      <c r="H1982" t="s">
        <v>5168</v>
      </c>
      <c r="I1982">
        <v>37.518622000000001</v>
      </c>
      <c r="J1982">
        <v>-121.99263500000001</v>
      </c>
      <c r="K1982">
        <v>720</v>
      </c>
      <c r="L1982">
        <v>60</v>
      </c>
      <c r="M1982">
        <v>1</v>
      </c>
      <c r="N1982">
        <v>3</v>
      </c>
      <c r="O1982">
        <v>1</v>
      </c>
      <c r="P1982">
        <v>4</v>
      </c>
      <c r="Q1982" t="e">
        <f>VLOOKUP($A1982,'[1]SheltersALL_2.17.22'!$1:$1048576,6,0)</f>
        <v>#N/A</v>
      </c>
      <c r="R1982" t="str">
        <f>VLOOKUP($A1982, [1]FA21_Ridership!$1:$1048576,11, 0)</f>
        <v>NEWARK</v>
      </c>
      <c r="S1982" t="str">
        <f>VLOOKUP($A1982, [1]FA21_Ridership!$1:$1048576,12, 0)</f>
        <v>ALAMEDA</v>
      </c>
      <c r="T1982">
        <f>VLOOKUP($A1982, [1]FA21_Ridership!$1:$1048576,13, 0)</f>
        <v>5</v>
      </c>
      <c r="U1982">
        <f t="shared" si="151"/>
        <v>240</v>
      </c>
      <c r="V1982" s="67">
        <f t="shared" si="155"/>
        <v>0.47</v>
      </c>
      <c r="W1982">
        <v>0.81799999999999995</v>
      </c>
      <c r="X1982" s="67">
        <f t="shared" si="152"/>
        <v>0.60799999999999998</v>
      </c>
      <c r="Y1982">
        <v>2.8000000000000001E-2</v>
      </c>
      <c r="Z1982" s="67">
        <f t="shared" si="153"/>
        <v>3.2000000000000001E-2</v>
      </c>
      <c r="AA1982">
        <f>VLOOKUP($C1982,[1]Disability!$1:$1048576,5,FALSE)</f>
        <v>0</v>
      </c>
      <c r="AB1982" s="67">
        <f t="shared" si="154"/>
        <v>0</v>
      </c>
      <c r="AC1982" t="e">
        <f>VLOOKUP($A1982,#REF!,9,FALSE)</f>
        <v>#REF!</v>
      </c>
    </row>
    <row r="1983" spans="1:29">
      <c r="A1983">
        <v>55773</v>
      </c>
      <c r="B1983">
        <v>1982</v>
      </c>
      <c r="C1983">
        <v>1700600</v>
      </c>
      <c r="D1983" t="s">
        <v>4235</v>
      </c>
      <c r="E1983" t="s">
        <v>4236</v>
      </c>
      <c r="G1983" t="e">
        <f>VLOOKUP($H1983,[1]BRT!$1:$1048576,1,0)</f>
        <v>#N/A</v>
      </c>
      <c r="H1983" t="s">
        <v>5730</v>
      </c>
      <c r="I1983">
        <v>37.591712000000001</v>
      </c>
      <c r="J1983">
        <v>-122.003637</v>
      </c>
      <c r="K1983">
        <v>720</v>
      </c>
      <c r="L1983">
        <v>60</v>
      </c>
      <c r="M1983">
        <v>1</v>
      </c>
      <c r="N1983">
        <v>3</v>
      </c>
      <c r="O1983">
        <v>1</v>
      </c>
      <c r="P1983">
        <v>4</v>
      </c>
      <c r="Q1983" t="e">
        <f>VLOOKUP($A1983,'[1]SheltersALL_2.17.22'!$1:$1048576,6,0)</f>
        <v>#N/A</v>
      </c>
      <c r="R1983" t="str">
        <f>VLOOKUP($A1983, [1]FA21_Ridership!$1:$1048576,11, 0)</f>
        <v>UNION CITY</v>
      </c>
      <c r="S1983" t="str">
        <f>VLOOKUP($A1983, [1]FA21_Ridership!$1:$1048576,12, 0)</f>
        <v>ALAMEDA</v>
      </c>
      <c r="T1983">
        <f>VLOOKUP($A1983, [1]FA21_Ridership!$1:$1048576,13, 0)</f>
        <v>9</v>
      </c>
      <c r="U1983">
        <f t="shared" si="151"/>
        <v>240</v>
      </c>
      <c r="V1983" s="67">
        <f t="shared" si="155"/>
        <v>0.47</v>
      </c>
      <c r="W1983">
        <v>0.60092900000000005</v>
      </c>
      <c r="X1983" s="67">
        <f t="shared" si="152"/>
        <v>0.28699999999999998</v>
      </c>
      <c r="Y1983">
        <v>0.161631</v>
      </c>
      <c r="Z1983" s="67">
        <f t="shared" si="153"/>
        <v>0.39500000000000002</v>
      </c>
      <c r="AA1983">
        <f>VLOOKUP($C1983,[1]Disability!$1:$1048576,5,FALSE)</f>
        <v>0</v>
      </c>
      <c r="AB1983" s="67">
        <f t="shared" si="154"/>
        <v>0</v>
      </c>
      <c r="AC1983" t="e">
        <f>VLOOKUP($A1983,#REF!,9,FALSE)</f>
        <v>#REF!</v>
      </c>
    </row>
    <row r="1984" spans="1:29">
      <c r="A1984">
        <v>57768</v>
      </c>
      <c r="B1984">
        <v>1983</v>
      </c>
      <c r="C1984">
        <v>1503560</v>
      </c>
      <c r="D1984" t="s">
        <v>4235</v>
      </c>
      <c r="E1984" t="s">
        <v>4236</v>
      </c>
      <c r="G1984" t="e">
        <f>VLOOKUP($H1984,[1]BRT!$1:$1048576,1,0)</f>
        <v>#N/A</v>
      </c>
      <c r="H1984" t="s">
        <v>5731</v>
      </c>
      <c r="I1984">
        <v>37.698573000000003</v>
      </c>
      <c r="J1984">
        <v>-122.15731</v>
      </c>
      <c r="K1984">
        <v>960</v>
      </c>
      <c r="L1984">
        <v>60</v>
      </c>
      <c r="M1984">
        <v>1</v>
      </c>
      <c r="N1984">
        <v>3</v>
      </c>
      <c r="O1984">
        <v>1</v>
      </c>
      <c r="P1984">
        <v>4</v>
      </c>
      <c r="Q1984" t="e">
        <f>VLOOKUP($A1984,'[1]SheltersALL_2.17.22'!$1:$1048576,6,0)</f>
        <v>#N/A</v>
      </c>
      <c r="R1984" t="str">
        <f>VLOOKUP($A1984, [1]FA21_Ridership!$1:$1048576,11, 0)</f>
        <v>SAN LEANDRO</v>
      </c>
      <c r="S1984" t="str">
        <f>VLOOKUP($A1984, [1]FA21_Ridership!$1:$1048576,12, 0)</f>
        <v>ALAMEDA</v>
      </c>
      <c r="T1984">
        <f>VLOOKUP($A1984, [1]FA21_Ridership!$1:$1048576,13, 0)</f>
        <v>4</v>
      </c>
      <c r="U1984">
        <f t="shared" si="151"/>
        <v>240</v>
      </c>
      <c r="V1984" s="67">
        <f t="shared" si="155"/>
        <v>0.47</v>
      </c>
      <c r="W1984">
        <v>0.76882700000000004</v>
      </c>
      <c r="X1984" s="67">
        <f t="shared" si="152"/>
        <v>0.51900000000000002</v>
      </c>
      <c r="Y1984">
        <v>7.0636000000000004E-2</v>
      </c>
      <c r="Z1984" s="67">
        <f t="shared" si="153"/>
        <v>0.13600000000000001</v>
      </c>
      <c r="AA1984">
        <f>VLOOKUP($C1984,[1]Disability!$1:$1048576,5,FALSE)</f>
        <v>0</v>
      </c>
      <c r="AB1984" s="67">
        <f t="shared" si="154"/>
        <v>0</v>
      </c>
      <c r="AC1984" t="e">
        <f>VLOOKUP($A1984,#REF!,9,FALSE)</f>
        <v>#REF!</v>
      </c>
    </row>
    <row r="1985" spans="1:29">
      <c r="A1985">
        <v>56722</v>
      </c>
      <c r="B1985">
        <v>1984</v>
      </c>
      <c r="C1985">
        <v>100770</v>
      </c>
      <c r="D1985" t="s">
        <v>4235</v>
      </c>
      <c r="E1985" t="s">
        <v>4236</v>
      </c>
      <c r="G1985" t="e">
        <f>VLOOKUP($H1985,[1]BRT!$1:$1048576,1,0)</f>
        <v>#N/A</v>
      </c>
      <c r="H1985" t="s">
        <v>5452</v>
      </c>
      <c r="I1985">
        <v>37.770322</v>
      </c>
      <c r="J1985">
        <v>-122.244416</v>
      </c>
      <c r="K1985">
        <v>960</v>
      </c>
      <c r="L1985">
        <v>60</v>
      </c>
      <c r="M1985">
        <v>1</v>
      </c>
      <c r="N1985">
        <v>3</v>
      </c>
      <c r="O1985">
        <v>1</v>
      </c>
      <c r="P1985">
        <v>4</v>
      </c>
      <c r="Q1985" t="e">
        <f>VLOOKUP($A1985,'[1]SheltersALL_2.17.22'!$1:$1048576,6,0)</f>
        <v>#N/A</v>
      </c>
      <c r="R1985" t="str">
        <f>VLOOKUP($A1985, [1]FA21_Ridership!$1:$1048576,11, 0)</f>
        <v>ALAMEDA</v>
      </c>
      <c r="S1985" t="str">
        <f>VLOOKUP($A1985, [1]FA21_Ridership!$1:$1048576,12, 0)</f>
        <v>ALAMEDA</v>
      </c>
      <c r="T1985">
        <f>VLOOKUP($A1985, [1]FA21_Ridership!$1:$1048576,13, 0)</f>
        <v>3</v>
      </c>
      <c r="U1985">
        <f t="shared" si="151"/>
        <v>240</v>
      </c>
      <c r="V1985" s="67">
        <f t="shared" si="155"/>
        <v>0.47</v>
      </c>
      <c r="W1985">
        <v>0.68485700000000005</v>
      </c>
      <c r="X1985" s="67">
        <f t="shared" si="152"/>
        <v>0.39200000000000002</v>
      </c>
      <c r="Y1985">
        <v>0.26739400000000002</v>
      </c>
      <c r="Z1985" s="67">
        <f t="shared" si="153"/>
        <v>0.59599999999999997</v>
      </c>
      <c r="AA1985">
        <f>VLOOKUP($C1985,[1]Disability!$1:$1048576,5,FALSE)</f>
        <v>0</v>
      </c>
      <c r="AB1985" s="67">
        <f t="shared" si="154"/>
        <v>0</v>
      </c>
      <c r="AC1985" t="e">
        <f>VLOOKUP($A1985,#REF!,9,FALSE)</f>
        <v>#REF!</v>
      </c>
    </row>
    <row r="1986" spans="1:29">
      <c r="A1986">
        <v>53022</v>
      </c>
      <c r="B1986">
        <v>1985</v>
      </c>
      <c r="C1986">
        <v>702930</v>
      </c>
      <c r="D1986" t="s">
        <v>4235</v>
      </c>
      <c r="E1986" t="s">
        <v>4236</v>
      </c>
      <c r="G1986" t="e">
        <f>VLOOKUP($H1986,[1]BRT!$1:$1048576,1,0)</f>
        <v>#N/A</v>
      </c>
      <c r="H1986" t="s">
        <v>5732</v>
      </c>
      <c r="I1986">
        <v>37.512661999999999</v>
      </c>
      <c r="J1986">
        <v>-121.964924</v>
      </c>
      <c r="K1986">
        <v>1022</v>
      </c>
      <c r="L1986">
        <v>60</v>
      </c>
      <c r="M1986">
        <v>1</v>
      </c>
      <c r="N1986">
        <v>3</v>
      </c>
      <c r="O1986">
        <v>1</v>
      </c>
      <c r="P1986">
        <v>4</v>
      </c>
      <c r="Q1986" t="e">
        <f>VLOOKUP($A1986,'[1]SheltersALL_2.17.22'!$1:$1048576,6,0)</f>
        <v>#N/A</v>
      </c>
      <c r="R1986" t="str">
        <f>VLOOKUP($A1986, [1]FA21_Ridership!$1:$1048576,11, 0)</f>
        <v>FREMONT</v>
      </c>
      <c r="S1986" t="str">
        <f>VLOOKUP($A1986, [1]FA21_Ridership!$1:$1048576,12, 0)</f>
        <v>ALAMEDA</v>
      </c>
      <c r="T1986">
        <f>VLOOKUP($A1986, [1]FA21_Ridership!$1:$1048576,13, 0)</f>
        <v>5</v>
      </c>
      <c r="U1986">
        <f t="shared" ref="U1986:U2049" si="156">$L1986*$P1986</f>
        <v>240</v>
      </c>
      <c r="V1986" s="67">
        <f t="shared" si="155"/>
        <v>0.47</v>
      </c>
      <c r="W1986">
        <v>0.809091</v>
      </c>
      <c r="X1986" s="67">
        <f t="shared" ref="X1986:X2049" si="157">_xlfn.PERCENTRANK.INC($W$2:$W$4161,W1986)</f>
        <v>0.59499999999999997</v>
      </c>
      <c r="Y1986">
        <v>0.25624999999999998</v>
      </c>
      <c r="Z1986" s="67">
        <f t="shared" ref="Z1986:Z2049" si="158">_xlfn.PERCENTRANK.INC($Y$2:$Y$4161,Y1986)</f>
        <v>0.58299999999999996</v>
      </c>
      <c r="AA1986">
        <f>VLOOKUP($C1986,[1]Disability!$1:$1048576,5,FALSE)</f>
        <v>0</v>
      </c>
      <c r="AB1986" s="67">
        <f t="shared" ref="AB1986:AB2049" si="159">_xlfn.PERCENTRANK.INC($AA$2:$AA$4163,AA1986)</f>
        <v>0</v>
      </c>
      <c r="AC1986" t="e">
        <f>VLOOKUP($A1986,#REF!,9,FALSE)</f>
        <v>#REF!</v>
      </c>
    </row>
    <row r="1987" spans="1:29">
      <c r="A1987">
        <v>56266</v>
      </c>
      <c r="B1987">
        <v>1986</v>
      </c>
      <c r="C1987">
        <v>1003290</v>
      </c>
      <c r="D1987" t="s">
        <v>4235</v>
      </c>
      <c r="E1987" t="s">
        <v>4236</v>
      </c>
      <c r="G1987" t="e">
        <f>VLOOKUP($H1987,[1]BRT!$1:$1048576,1,0)</f>
        <v>#N/A</v>
      </c>
      <c r="H1987" t="s">
        <v>5733</v>
      </c>
      <c r="I1987">
        <v>37.767082000000002</v>
      </c>
      <c r="J1987">
        <v>-122.175639</v>
      </c>
      <c r="K1987">
        <v>1375</v>
      </c>
      <c r="L1987">
        <v>15</v>
      </c>
      <c r="M1987">
        <v>4</v>
      </c>
      <c r="N1987">
        <v>11</v>
      </c>
      <c r="O1987">
        <v>5</v>
      </c>
      <c r="P1987">
        <v>16</v>
      </c>
      <c r="Q1987" t="e">
        <f>VLOOKUP($A1987,'[1]SheltersALL_2.17.22'!$1:$1048576,6,0)</f>
        <v>#N/A</v>
      </c>
      <c r="R1987" t="str">
        <f>VLOOKUP($A1987, [1]FA21_Ridership!$1:$1048576,11, 0)</f>
        <v>OAKLAND</v>
      </c>
      <c r="S1987" t="str">
        <f>VLOOKUP($A1987, [1]FA21_Ridership!$1:$1048576,12, 0)</f>
        <v>ALAMEDA</v>
      </c>
      <c r="T1987">
        <f>VLOOKUP($A1987, [1]FA21_Ridership!$1:$1048576,13, 0)</f>
        <v>3</v>
      </c>
      <c r="U1987">
        <f t="shared" si="156"/>
        <v>240</v>
      </c>
      <c r="V1987" s="67">
        <f t="shared" si="155"/>
        <v>0.47</v>
      </c>
      <c r="W1987">
        <v>0.96241399999999999</v>
      </c>
      <c r="X1987" s="67">
        <f t="shared" si="157"/>
        <v>0.92800000000000005</v>
      </c>
      <c r="Y1987">
        <v>0.64087499999999997</v>
      </c>
      <c r="Z1987" s="67">
        <f t="shared" si="158"/>
        <v>0.95899999999999996</v>
      </c>
      <c r="AA1987">
        <f>VLOOKUP($C1987,[1]Disability!$1:$1048576,5,FALSE)</f>
        <v>3</v>
      </c>
      <c r="AB1987" s="67">
        <f t="shared" si="159"/>
        <v>0.96499999999999997</v>
      </c>
      <c r="AC1987" t="e">
        <f>VLOOKUP($A1987,#REF!,9,FALSE)</f>
        <v>#REF!</v>
      </c>
    </row>
    <row r="1988" spans="1:29">
      <c r="A1988">
        <v>57550</v>
      </c>
      <c r="B1988">
        <v>1987</v>
      </c>
      <c r="C1988">
        <v>802380</v>
      </c>
      <c r="D1988" t="s">
        <v>4235</v>
      </c>
      <c r="E1988" t="s">
        <v>4236</v>
      </c>
      <c r="G1988" t="e">
        <f>VLOOKUP($H1988,[1]BRT!$1:$1048576,1,0)</f>
        <v>#N/A</v>
      </c>
      <c r="H1988" t="s">
        <v>5600</v>
      </c>
      <c r="I1988">
        <v>37.626815000000001</v>
      </c>
      <c r="J1988">
        <v>-122.094016</v>
      </c>
      <c r="K1988">
        <v>1039</v>
      </c>
      <c r="L1988">
        <v>20</v>
      </c>
      <c r="M1988">
        <v>3</v>
      </c>
      <c r="N1988">
        <v>8</v>
      </c>
      <c r="O1988">
        <v>4</v>
      </c>
      <c r="P1988">
        <v>12</v>
      </c>
      <c r="Q1988" t="str">
        <f>VLOOKUP($A1988,'[1]SheltersALL_2.17.22'!$1:$1048576,6,0)</f>
        <v>Hayward</v>
      </c>
      <c r="R1988" t="str">
        <f>VLOOKUP($A1988, [1]FA21_Ridership!$1:$1048576,11, 0)</f>
        <v>HAYWARD</v>
      </c>
      <c r="S1988" t="str">
        <f>VLOOKUP($A1988, [1]FA21_Ridership!$1:$1048576,12, 0)</f>
        <v>ALAMEDA</v>
      </c>
      <c r="T1988">
        <f>VLOOKUP($A1988, [1]FA21_Ridership!$1:$1048576,13, 0)</f>
        <v>5</v>
      </c>
      <c r="U1988">
        <f t="shared" si="156"/>
        <v>240</v>
      </c>
      <c r="V1988" s="67">
        <f t="shared" si="155"/>
        <v>0.47</v>
      </c>
      <c r="W1988">
        <v>0.92905400000000005</v>
      </c>
      <c r="X1988" s="67">
        <f t="shared" si="157"/>
        <v>0.83399999999999996</v>
      </c>
      <c r="Y1988">
        <v>0.19594600000000001</v>
      </c>
      <c r="Z1988" s="67">
        <f t="shared" si="158"/>
        <v>0.47299999999999998</v>
      </c>
      <c r="AA1988">
        <f>VLOOKUP($C1988,[1]Disability!$1:$1048576,5,FALSE)</f>
        <v>0</v>
      </c>
      <c r="AB1988" s="67">
        <f t="shared" si="159"/>
        <v>0</v>
      </c>
      <c r="AC1988" t="e">
        <f>VLOOKUP($A1988,#REF!,9,FALSE)</f>
        <v>#REF!</v>
      </c>
    </row>
    <row r="1989" spans="1:29">
      <c r="A1989">
        <v>57650</v>
      </c>
      <c r="B1989">
        <v>1988</v>
      </c>
      <c r="C1989">
        <v>1600940</v>
      </c>
      <c r="D1989" t="s">
        <v>4235</v>
      </c>
      <c r="E1989" t="s">
        <v>4236</v>
      </c>
      <c r="G1989" t="e">
        <f>VLOOKUP($H1989,[1]BRT!$1:$1048576,1,0)</f>
        <v>#N/A</v>
      </c>
      <c r="H1989" t="s">
        <v>5734</v>
      </c>
      <c r="I1989">
        <v>37.950029000000001</v>
      </c>
      <c r="J1989">
        <v>-122.332246</v>
      </c>
      <c r="K1989">
        <v>1151</v>
      </c>
      <c r="L1989">
        <v>40</v>
      </c>
      <c r="M1989">
        <v>1.5</v>
      </c>
      <c r="N1989">
        <v>4</v>
      </c>
      <c r="O1989">
        <v>2</v>
      </c>
      <c r="P1989">
        <v>6</v>
      </c>
      <c r="Q1989" t="e">
        <f>VLOOKUP($A1989,'[1]SheltersALL_2.17.22'!$1:$1048576,6,0)</f>
        <v>#N/A</v>
      </c>
      <c r="R1989" t="str">
        <f>VLOOKUP($A1989, [1]FA21_Ridership!$1:$1048576,11, 0)</f>
        <v>SAN PABLO</v>
      </c>
      <c r="S1989" t="str">
        <f>VLOOKUP($A1989, [1]FA21_Ridership!$1:$1048576,12, 0)</f>
        <v>CONTRA COSTA</v>
      </c>
      <c r="T1989">
        <f>VLOOKUP($A1989, [1]FA21_Ridership!$1:$1048576,13, 0)</f>
        <v>1</v>
      </c>
      <c r="U1989">
        <f t="shared" si="156"/>
        <v>240</v>
      </c>
      <c r="V1989" s="67">
        <f t="shared" si="155"/>
        <v>0.47</v>
      </c>
      <c r="W1989">
        <v>0.91501699999999997</v>
      </c>
      <c r="X1989" s="67">
        <f t="shared" si="157"/>
        <v>0.79700000000000004</v>
      </c>
      <c r="Y1989">
        <v>0.37376199999999998</v>
      </c>
      <c r="Z1989" s="67">
        <f t="shared" si="158"/>
        <v>0.73</v>
      </c>
      <c r="AA1989">
        <f>VLOOKUP($C1989,[1]Disability!$1:$1048576,5,FALSE)</f>
        <v>0</v>
      </c>
      <c r="AB1989" s="67">
        <f t="shared" si="159"/>
        <v>0</v>
      </c>
      <c r="AC1989" t="e">
        <f>VLOOKUP($A1989,#REF!,9,FALSE)</f>
        <v>#REF!</v>
      </c>
    </row>
    <row r="1990" spans="1:29">
      <c r="A1990">
        <v>52957</v>
      </c>
      <c r="B1990">
        <v>1989</v>
      </c>
      <c r="C1990">
        <v>9907840</v>
      </c>
      <c r="D1990" t="s">
        <v>4235</v>
      </c>
      <c r="E1990" t="s">
        <v>4236</v>
      </c>
      <c r="G1990" t="e">
        <f>VLOOKUP($H1990,[1]BRT!$1:$1048576,1,0)</f>
        <v>#N/A</v>
      </c>
      <c r="H1990" t="s">
        <v>5735</v>
      </c>
      <c r="I1990">
        <v>37.956496000000001</v>
      </c>
      <c r="J1990">
        <v>-122.337265</v>
      </c>
      <c r="K1990">
        <v>1151</v>
      </c>
      <c r="L1990">
        <v>40</v>
      </c>
      <c r="M1990">
        <v>1.5</v>
      </c>
      <c r="N1990">
        <v>4</v>
      </c>
      <c r="O1990">
        <v>2</v>
      </c>
      <c r="P1990">
        <v>6</v>
      </c>
      <c r="Q1990" t="e">
        <f>VLOOKUP($A1990,'[1]SheltersALL_2.17.22'!$1:$1048576,6,0)</f>
        <v>#N/A</v>
      </c>
      <c r="R1990" t="str">
        <f>VLOOKUP($A1990, [1]FA21_Ridership!$1:$1048576,11, 0)</f>
        <v>SAN PABLO</v>
      </c>
      <c r="S1990" t="str">
        <f>VLOOKUP($A1990, [1]FA21_Ridership!$1:$1048576,12, 0)</f>
        <v>CONTRA COSTA</v>
      </c>
      <c r="T1990">
        <f>VLOOKUP($A1990, [1]FA21_Ridership!$1:$1048576,13, 0)</f>
        <v>1</v>
      </c>
      <c r="U1990">
        <f t="shared" si="156"/>
        <v>240</v>
      </c>
      <c r="V1990" s="67">
        <f t="shared" si="155"/>
        <v>0.47</v>
      </c>
      <c r="W1990">
        <v>0.76011200000000001</v>
      </c>
      <c r="X1990" s="67">
        <f t="shared" si="157"/>
        <v>0.50700000000000001</v>
      </c>
      <c r="Y1990">
        <v>0.46605400000000002</v>
      </c>
      <c r="Z1990" s="67">
        <f t="shared" si="158"/>
        <v>0.83299999999999996</v>
      </c>
      <c r="AA1990">
        <f>VLOOKUP($C1990,[1]Disability!$1:$1048576,5,FALSE)</f>
        <v>3</v>
      </c>
      <c r="AB1990" s="67">
        <f t="shared" si="159"/>
        <v>0.96499999999999997</v>
      </c>
      <c r="AC1990" t="e">
        <f>VLOOKUP($A1990,#REF!,9,FALSE)</f>
        <v>#REF!</v>
      </c>
    </row>
    <row r="1991" spans="1:29">
      <c r="A1991">
        <v>55622</v>
      </c>
      <c r="B1991">
        <v>1990</v>
      </c>
      <c r="C1991">
        <v>1011230</v>
      </c>
      <c r="D1991" t="s">
        <v>4235</v>
      </c>
      <c r="E1991" t="s">
        <v>4236</v>
      </c>
      <c r="G1991" t="e">
        <f>VLOOKUP($H1991,[1]BRT!$1:$1048576,1,0)</f>
        <v>#N/A</v>
      </c>
      <c r="H1991" t="s">
        <v>5736</v>
      </c>
      <c r="I1991">
        <v>37.798549999999999</v>
      </c>
      <c r="J1991">
        <v>-122.21702500000001</v>
      </c>
      <c r="K1991">
        <v>1113</v>
      </c>
      <c r="L1991">
        <v>15</v>
      </c>
      <c r="M1991">
        <v>4</v>
      </c>
      <c r="N1991">
        <v>10</v>
      </c>
      <c r="O1991">
        <v>6</v>
      </c>
      <c r="P1991">
        <v>16</v>
      </c>
      <c r="Q1991" t="e">
        <f>VLOOKUP($A1991,'[1]SheltersALL_2.17.22'!$1:$1048576,6,0)</f>
        <v>#N/A</v>
      </c>
      <c r="R1991" t="str">
        <f>VLOOKUP($A1991, [1]FA21_Ridership!$1:$1048576,11, 0)</f>
        <v>OAKLAND</v>
      </c>
      <c r="S1991" t="str">
        <f>VLOOKUP($A1991, [1]FA21_Ridership!$1:$1048576,12, 0)</f>
        <v>ALAMEDA</v>
      </c>
      <c r="T1991">
        <f>VLOOKUP($A1991, [1]FA21_Ridership!$1:$1048576,13, 0)</f>
        <v>2</v>
      </c>
      <c r="U1991">
        <f t="shared" si="156"/>
        <v>240</v>
      </c>
      <c r="V1991" s="67">
        <f t="shared" si="155"/>
        <v>0.47</v>
      </c>
      <c r="W1991">
        <v>0.68569199999999997</v>
      </c>
      <c r="X1991" s="67">
        <f t="shared" si="157"/>
        <v>0.39600000000000002</v>
      </c>
      <c r="Y1991">
        <v>0.15559000000000001</v>
      </c>
      <c r="Z1991" s="67">
        <f t="shared" si="158"/>
        <v>0.374</v>
      </c>
      <c r="AA1991">
        <f>VLOOKUP($C1991,[1]Disability!$1:$1048576,5,FALSE)</f>
        <v>0</v>
      </c>
      <c r="AB1991" s="67">
        <f t="shared" si="159"/>
        <v>0</v>
      </c>
      <c r="AC1991" t="e">
        <f>VLOOKUP($A1991,#REF!,9,FALSE)</f>
        <v>#REF!</v>
      </c>
    </row>
    <row r="1992" spans="1:29">
      <c r="A1992">
        <v>50447</v>
      </c>
      <c r="B1992">
        <v>1991</v>
      </c>
      <c r="C1992">
        <v>1502060</v>
      </c>
      <c r="D1992" t="s">
        <v>4235</v>
      </c>
      <c r="E1992" t="s">
        <v>4236</v>
      </c>
      <c r="G1992" t="e">
        <f>VLOOKUP($H1992,[1]BRT!$1:$1048576,1,0)</f>
        <v>#N/A</v>
      </c>
      <c r="H1992" t="s">
        <v>5737</v>
      </c>
      <c r="I1992">
        <v>37.725054999999998</v>
      </c>
      <c r="J1992">
        <v>-122.15794200000001</v>
      </c>
      <c r="K1992">
        <v>990</v>
      </c>
      <c r="L1992">
        <v>30</v>
      </c>
      <c r="M1992">
        <v>2</v>
      </c>
      <c r="N1992">
        <v>5</v>
      </c>
      <c r="O1992">
        <v>3</v>
      </c>
      <c r="P1992">
        <v>8</v>
      </c>
      <c r="Q1992" t="e">
        <f>VLOOKUP($A1992,'[1]SheltersALL_2.17.22'!$1:$1048576,6,0)</f>
        <v>#N/A</v>
      </c>
      <c r="R1992" t="str">
        <f>VLOOKUP($A1992, [1]FA21_Ridership!$1:$1048576,11, 0)</f>
        <v>SAN LEANDRO</v>
      </c>
      <c r="S1992" t="str">
        <f>VLOOKUP($A1992, [1]FA21_Ridership!$1:$1048576,12, 0)</f>
        <v>ALAMEDA</v>
      </c>
      <c r="T1992">
        <f>VLOOKUP($A1992, [1]FA21_Ridership!$1:$1048576,13, 0)</f>
        <v>3</v>
      </c>
      <c r="U1992">
        <f t="shared" si="156"/>
        <v>240</v>
      </c>
      <c r="V1992" s="67">
        <f t="shared" si="155"/>
        <v>0.47</v>
      </c>
      <c r="W1992">
        <v>0.78025699999999998</v>
      </c>
      <c r="X1992" s="67">
        <f t="shared" si="157"/>
        <v>0.54500000000000004</v>
      </c>
      <c r="Y1992">
        <v>0.19540199999999999</v>
      </c>
      <c r="Z1992" s="67">
        <f t="shared" si="158"/>
        <v>0.46700000000000003</v>
      </c>
      <c r="AA1992">
        <f>VLOOKUP($C1992,[1]Disability!$1:$1048576,5,FALSE)</f>
        <v>2</v>
      </c>
      <c r="AB1992" s="67">
        <f t="shared" si="159"/>
        <v>0.91600000000000004</v>
      </c>
      <c r="AC1992" t="e">
        <f>VLOOKUP($A1992,#REF!,9,FALSE)</f>
        <v>#REF!</v>
      </c>
    </row>
    <row r="1993" spans="1:29">
      <c r="A1993">
        <v>57750</v>
      </c>
      <c r="B1993">
        <v>1992</v>
      </c>
      <c r="C1993">
        <v>103860</v>
      </c>
      <c r="D1993" t="s">
        <v>4235</v>
      </c>
      <c r="E1993" t="s">
        <v>4236</v>
      </c>
      <c r="G1993" t="e">
        <f>VLOOKUP($H1993,[1]BRT!$1:$1048576,1,0)</f>
        <v>#N/A</v>
      </c>
      <c r="H1993" t="s">
        <v>5738</v>
      </c>
      <c r="I1993">
        <v>37.773066999999998</v>
      </c>
      <c r="J1993">
        <v>-122.27688999999999</v>
      </c>
      <c r="K1993">
        <v>1030</v>
      </c>
      <c r="L1993">
        <v>30</v>
      </c>
      <c r="M1993">
        <v>2</v>
      </c>
      <c r="N1993">
        <v>5</v>
      </c>
      <c r="O1993">
        <v>3</v>
      </c>
      <c r="P1993">
        <v>8</v>
      </c>
      <c r="Q1993" t="e">
        <f>VLOOKUP($A1993,'[1]SheltersALL_2.17.22'!$1:$1048576,6,0)</f>
        <v>#N/A</v>
      </c>
      <c r="R1993" t="str">
        <f>VLOOKUP($A1993, [1]FA21_Ridership!$1:$1048576,11, 0)</f>
        <v>ALAMEDA</v>
      </c>
      <c r="S1993" t="str">
        <f>VLOOKUP($A1993, [1]FA21_Ridership!$1:$1048576,12, 0)</f>
        <v>ALAMEDA</v>
      </c>
      <c r="T1993">
        <f>VLOOKUP($A1993, [1]FA21_Ridership!$1:$1048576,13, 0)</f>
        <v>3</v>
      </c>
      <c r="U1993">
        <f t="shared" si="156"/>
        <v>240</v>
      </c>
      <c r="V1993" s="67">
        <f t="shared" si="155"/>
        <v>0.47</v>
      </c>
      <c r="W1993">
        <v>0.73798299999999994</v>
      </c>
      <c r="X1993" s="67">
        <f t="shared" si="157"/>
        <v>0.45900000000000002</v>
      </c>
      <c r="Y1993">
        <v>0.164939</v>
      </c>
      <c r="Z1993" s="67">
        <f t="shared" si="158"/>
        <v>0.39900000000000002</v>
      </c>
      <c r="AA1993">
        <f>VLOOKUP($C1993,[1]Disability!$1:$1048576,5,FALSE)</f>
        <v>0</v>
      </c>
      <c r="AB1993" s="67">
        <f t="shared" si="159"/>
        <v>0</v>
      </c>
      <c r="AC1993" t="e">
        <f>VLOOKUP($A1993,#REF!,9,FALSE)</f>
        <v>#REF!</v>
      </c>
    </row>
    <row r="1994" spans="1:29">
      <c r="A1994">
        <v>51179</v>
      </c>
      <c r="B1994">
        <v>1993</v>
      </c>
      <c r="C1994">
        <v>303920</v>
      </c>
      <c r="D1994" t="s">
        <v>4235</v>
      </c>
      <c r="E1994" t="s">
        <v>4236</v>
      </c>
      <c r="G1994" t="e">
        <f>VLOOKUP($H1994,[1]BRT!$1:$1048576,1,0)</f>
        <v>#N/A</v>
      </c>
      <c r="H1994" t="s">
        <v>5311</v>
      </c>
      <c r="I1994">
        <v>37.882097000000002</v>
      </c>
      <c r="J1994">
        <v>-122.267194</v>
      </c>
      <c r="K1994">
        <v>631</v>
      </c>
      <c r="L1994">
        <v>30</v>
      </c>
      <c r="M1994">
        <v>2</v>
      </c>
      <c r="N1994">
        <v>5</v>
      </c>
      <c r="O1994">
        <v>3</v>
      </c>
      <c r="P1994">
        <v>8</v>
      </c>
      <c r="Q1994" t="e">
        <f>VLOOKUP($A1994,'[1]SheltersALL_2.17.22'!$1:$1048576,6,0)</f>
        <v>#N/A</v>
      </c>
      <c r="R1994" t="str">
        <f>VLOOKUP($A1994, [1]FA21_Ridership!$1:$1048576,11, 0)</f>
        <v>BERKELEY</v>
      </c>
      <c r="S1994" t="str">
        <f>VLOOKUP($A1994, [1]FA21_Ridership!$1:$1048576,12, 0)</f>
        <v>ALAMEDA</v>
      </c>
      <c r="T1994">
        <f>VLOOKUP($A1994, [1]FA21_Ridership!$1:$1048576,13, 0)</f>
        <v>1</v>
      </c>
      <c r="U1994">
        <f t="shared" si="156"/>
        <v>240</v>
      </c>
      <c r="V1994" s="67">
        <f t="shared" si="155"/>
        <v>0.47</v>
      </c>
      <c r="W1994">
        <v>0.36996699999999999</v>
      </c>
      <c r="X1994" s="67">
        <f t="shared" si="157"/>
        <v>0.108</v>
      </c>
      <c r="Y1994">
        <v>0.152339</v>
      </c>
      <c r="Z1994" s="67">
        <f t="shared" si="158"/>
        <v>0.36799999999999999</v>
      </c>
      <c r="AA1994">
        <f>VLOOKUP($C1994,[1]Disability!$1:$1048576,5,FALSE)</f>
        <v>1</v>
      </c>
      <c r="AB1994" s="67">
        <f t="shared" si="159"/>
        <v>0.72499999999999998</v>
      </c>
      <c r="AC1994" t="e">
        <f>VLOOKUP($A1994,#REF!,9,FALSE)</f>
        <v>#REF!</v>
      </c>
    </row>
    <row r="1995" spans="1:29">
      <c r="A1995">
        <v>56536</v>
      </c>
      <c r="B1995">
        <v>1994</v>
      </c>
      <c r="C1995">
        <v>803560</v>
      </c>
      <c r="D1995" t="s">
        <v>4235</v>
      </c>
      <c r="E1995" t="s">
        <v>4236</v>
      </c>
      <c r="G1995" t="e">
        <f>VLOOKUP($H1995,[1]BRT!$1:$1048576,1,0)</f>
        <v>#N/A</v>
      </c>
      <c r="H1995" t="s">
        <v>5739</v>
      </c>
      <c r="I1995">
        <v>37.665564000000003</v>
      </c>
      <c r="J1995">
        <v>-122.078349</v>
      </c>
      <c r="K1995">
        <v>1390</v>
      </c>
      <c r="L1995">
        <v>30</v>
      </c>
      <c r="M1995">
        <v>2</v>
      </c>
      <c r="N1995">
        <v>5</v>
      </c>
      <c r="O1995">
        <v>3</v>
      </c>
      <c r="P1995">
        <v>8</v>
      </c>
      <c r="Q1995" t="e">
        <f>VLOOKUP($A1995,'[1]SheltersALL_2.17.22'!$1:$1048576,6,0)</f>
        <v>#N/A</v>
      </c>
      <c r="R1995" t="str">
        <f>VLOOKUP($A1995, [1]FA21_Ridership!$1:$1048576,11, 0)</f>
        <v>HAYWARD</v>
      </c>
      <c r="S1995" t="str">
        <f>VLOOKUP($A1995, [1]FA21_Ridership!$1:$1048576,12, 0)</f>
        <v>ALAMEDA</v>
      </c>
      <c r="T1995">
        <f>VLOOKUP($A1995, [1]FA21_Ridership!$1:$1048576,13, 0)</f>
        <v>4</v>
      </c>
      <c r="U1995">
        <f t="shared" si="156"/>
        <v>240</v>
      </c>
      <c r="V1995" s="67">
        <f t="shared" si="155"/>
        <v>0.47</v>
      </c>
      <c r="W1995">
        <v>0.90344500000000005</v>
      </c>
      <c r="X1995" s="67">
        <f t="shared" si="157"/>
        <v>0.77900000000000003</v>
      </c>
      <c r="Y1995">
        <v>0.244787</v>
      </c>
      <c r="Z1995" s="67">
        <f t="shared" si="158"/>
        <v>0.56699999999999995</v>
      </c>
      <c r="AA1995">
        <f>VLOOKUP($C1995,[1]Disability!$1:$1048576,5,FALSE)</f>
        <v>1</v>
      </c>
      <c r="AB1995" s="67">
        <f t="shared" si="159"/>
        <v>0.72499999999999998</v>
      </c>
      <c r="AC1995" t="e">
        <f>VLOOKUP($A1995,#REF!,9,FALSE)</f>
        <v>#REF!</v>
      </c>
    </row>
    <row r="1996" spans="1:29">
      <c r="A1996">
        <v>51885</v>
      </c>
      <c r="B1996">
        <v>1995</v>
      </c>
      <c r="C1996">
        <v>1006960</v>
      </c>
      <c r="D1996" t="s">
        <v>4235</v>
      </c>
      <c r="E1996" t="s">
        <v>4236</v>
      </c>
      <c r="G1996" t="e">
        <f>VLOOKUP($H1996,[1]BRT!$1:$1048576,1,0)</f>
        <v>#N/A</v>
      </c>
      <c r="H1996" t="s">
        <v>5740</v>
      </c>
      <c r="I1996">
        <v>37.734344999999998</v>
      </c>
      <c r="J1996">
        <v>-122.195092</v>
      </c>
      <c r="K1996">
        <v>1015</v>
      </c>
      <c r="L1996">
        <v>20</v>
      </c>
      <c r="M1996">
        <v>3</v>
      </c>
      <c r="N1996">
        <v>7</v>
      </c>
      <c r="O1996">
        <v>5</v>
      </c>
      <c r="P1996">
        <v>12</v>
      </c>
      <c r="Q1996" t="e">
        <f>VLOOKUP($A1996,'[1]SheltersALL_2.17.22'!$1:$1048576,6,0)</f>
        <v>#N/A</v>
      </c>
      <c r="R1996" t="str">
        <f>VLOOKUP($A1996, [1]FA21_Ridership!$1:$1048576,11, 0)</f>
        <v>OAKLAND</v>
      </c>
      <c r="S1996" t="str">
        <f>VLOOKUP($A1996, [1]FA21_Ridership!$1:$1048576,12, 0)</f>
        <v>ALAMEDA</v>
      </c>
      <c r="T1996">
        <f>VLOOKUP($A1996, [1]FA21_Ridership!$1:$1048576,13, 0)</f>
        <v>3</v>
      </c>
      <c r="U1996">
        <f t="shared" si="156"/>
        <v>240</v>
      </c>
      <c r="V1996" s="67">
        <f t="shared" si="155"/>
        <v>0.47</v>
      </c>
      <c r="W1996">
        <v>0.98042799999999997</v>
      </c>
      <c r="X1996" s="67">
        <f t="shared" si="157"/>
        <v>0.96699999999999997</v>
      </c>
      <c r="Y1996">
        <v>0.58981700000000004</v>
      </c>
      <c r="Z1996" s="67">
        <f t="shared" si="158"/>
        <v>0.93100000000000005</v>
      </c>
      <c r="AA1996">
        <f>VLOOKUP($C1996,[1]Disability!$1:$1048576,5,FALSE)</f>
        <v>1</v>
      </c>
      <c r="AB1996" s="67">
        <f t="shared" si="159"/>
        <v>0.72499999999999998</v>
      </c>
      <c r="AC1996" t="e">
        <f>VLOOKUP($A1996,#REF!,9,FALSE)</f>
        <v>#REF!</v>
      </c>
    </row>
    <row r="1997" spans="1:29">
      <c r="A1997">
        <v>52026</v>
      </c>
      <c r="B1997">
        <v>1996</v>
      </c>
      <c r="C1997">
        <v>9905440</v>
      </c>
      <c r="D1997" t="s">
        <v>4235</v>
      </c>
      <c r="E1997" t="s">
        <v>4236</v>
      </c>
      <c r="G1997" t="e">
        <f>VLOOKUP($H1997,[1]BRT!$1:$1048576,1,0)</f>
        <v>#N/A</v>
      </c>
      <c r="H1997" t="s">
        <v>5741</v>
      </c>
      <c r="I1997">
        <v>37.836314000000002</v>
      </c>
      <c r="J1997">
        <v>-122.273426</v>
      </c>
      <c r="K1997">
        <v>1179</v>
      </c>
      <c r="L1997">
        <v>20</v>
      </c>
      <c r="M1997">
        <v>3</v>
      </c>
      <c r="N1997">
        <v>7</v>
      </c>
      <c r="O1997">
        <v>5</v>
      </c>
      <c r="P1997">
        <v>12</v>
      </c>
      <c r="Q1997" t="e">
        <f>VLOOKUP($A1997,'[1]SheltersALL_2.17.22'!$1:$1048576,6,0)</f>
        <v>#N/A</v>
      </c>
      <c r="R1997" t="str">
        <f>VLOOKUP($A1997, [1]FA21_Ridership!$1:$1048576,11, 0)</f>
        <v>OAKLAND</v>
      </c>
      <c r="S1997" t="str">
        <f>VLOOKUP($A1997, [1]FA21_Ridership!$1:$1048576,12, 0)</f>
        <v>ALAMEDA</v>
      </c>
      <c r="T1997">
        <f>VLOOKUP($A1997, [1]FA21_Ridership!$1:$1048576,13, 0)</f>
        <v>2</v>
      </c>
      <c r="U1997">
        <f t="shared" si="156"/>
        <v>240</v>
      </c>
      <c r="V1997" s="67">
        <f t="shared" si="155"/>
        <v>0.47</v>
      </c>
      <c r="W1997">
        <v>0.83870999999999996</v>
      </c>
      <c r="X1997" s="67">
        <f t="shared" si="157"/>
        <v>0.64500000000000002</v>
      </c>
      <c r="Y1997">
        <v>0.49276999999999999</v>
      </c>
      <c r="Z1997" s="67">
        <f t="shared" si="158"/>
        <v>0.85499999999999998</v>
      </c>
      <c r="AA1997">
        <f>VLOOKUP($C1997,[1]Disability!$1:$1048576,5,FALSE)</f>
        <v>0</v>
      </c>
      <c r="AB1997" s="67">
        <f t="shared" si="159"/>
        <v>0</v>
      </c>
      <c r="AC1997" t="e">
        <f>VLOOKUP($A1997,#REF!,9,FALSE)</f>
        <v>#REF!</v>
      </c>
    </row>
    <row r="1998" spans="1:29">
      <c r="A1998">
        <v>52886</v>
      </c>
      <c r="B1998">
        <v>1997</v>
      </c>
      <c r="C1998">
        <v>1009670</v>
      </c>
      <c r="D1998" t="s">
        <v>4235</v>
      </c>
      <c r="E1998" t="s">
        <v>4236</v>
      </c>
      <c r="G1998" t="e">
        <f>VLOOKUP($H1998,[1]BRT!$1:$1048576,1,0)</f>
        <v>#N/A</v>
      </c>
      <c r="H1998" t="s">
        <v>5742</v>
      </c>
      <c r="I1998">
        <v>37.740147</v>
      </c>
      <c r="J1998">
        <v>-122.201385</v>
      </c>
      <c r="K1998">
        <v>1020</v>
      </c>
      <c r="L1998">
        <v>20</v>
      </c>
      <c r="M1998">
        <v>3</v>
      </c>
      <c r="N1998">
        <v>7</v>
      </c>
      <c r="O1998">
        <v>5</v>
      </c>
      <c r="P1998">
        <v>12</v>
      </c>
      <c r="Q1998" t="e">
        <f>VLOOKUP($A1998,'[1]SheltersALL_2.17.22'!$1:$1048576,6,0)</f>
        <v>#N/A</v>
      </c>
      <c r="R1998" t="str">
        <f>VLOOKUP($A1998, [1]FA21_Ridership!$1:$1048576,11, 0)</f>
        <v>OAKLAND</v>
      </c>
      <c r="S1998" t="str">
        <f>VLOOKUP($A1998, [1]FA21_Ridership!$1:$1048576,12, 0)</f>
        <v>ALAMEDA</v>
      </c>
      <c r="T1998">
        <f>VLOOKUP($A1998, [1]FA21_Ridership!$1:$1048576,13, 0)</f>
        <v>3</v>
      </c>
      <c r="U1998">
        <f t="shared" si="156"/>
        <v>240</v>
      </c>
      <c r="V1998" s="67">
        <f t="shared" si="155"/>
        <v>0.47</v>
      </c>
      <c r="W1998" t="s">
        <v>4835</v>
      </c>
      <c r="X1998" s="67" t="e">
        <f t="shared" si="157"/>
        <v>#VALUE!</v>
      </c>
      <c r="Y1998" t="s">
        <v>4835</v>
      </c>
      <c r="Z1998" s="67" t="e">
        <f t="shared" si="158"/>
        <v>#VALUE!</v>
      </c>
      <c r="AA1998">
        <f>VLOOKUP($C1998,[1]Disability!$1:$1048576,5,FALSE)</f>
        <v>0</v>
      </c>
      <c r="AB1998" s="67">
        <f t="shared" si="159"/>
        <v>0</v>
      </c>
      <c r="AC1998" t="e">
        <f>VLOOKUP($A1998,#REF!,9,FALSE)</f>
        <v>#REF!</v>
      </c>
    </row>
    <row r="1999" spans="1:29">
      <c r="A1999">
        <v>52258</v>
      </c>
      <c r="B1999">
        <v>1998</v>
      </c>
      <c r="C1999">
        <v>1002070</v>
      </c>
      <c r="D1999" t="s">
        <v>4235</v>
      </c>
      <c r="E1999" t="s">
        <v>4236</v>
      </c>
      <c r="G1999" t="e">
        <f>VLOOKUP($H1999,[1]BRT!$1:$1048576,1,0)</f>
        <v>#N/A</v>
      </c>
      <c r="H1999" t="s">
        <v>5743</v>
      </c>
      <c r="I1999">
        <v>37.784317999999999</v>
      </c>
      <c r="J1999">
        <v>-122.216503</v>
      </c>
      <c r="K1999">
        <v>964</v>
      </c>
      <c r="L1999">
        <v>15</v>
      </c>
      <c r="M1999">
        <v>4</v>
      </c>
      <c r="N1999">
        <v>8</v>
      </c>
      <c r="O1999">
        <v>8</v>
      </c>
      <c r="P1999">
        <v>16</v>
      </c>
      <c r="Q1999" t="e">
        <f>VLOOKUP($A1999,'[1]SheltersALL_2.17.22'!$1:$1048576,6,0)</f>
        <v>#N/A</v>
      </c>
      <c r="R1999" t="str">
        <f>VLOOKUP($A1999, [1]FA21_Ridership!$1:$1048576,11, 0)</f>
        <v>OAKLAND</v>
      </c>
      <c r="S1999" t="str">
        <f>VLOOKUP($A1999, [1]FA21_Ridership!$1:$1048576,12, 0)</f>
        <v>ALAMEDA</v>
      </c>
      <c r="T1999">
        <f>VLOOKUP($A1999, [1]FA21_Ridership!$1:$1048576,13, 0)</f>
        <v>3</v>
      </c>
      <c r="U1999">
        <f t="shared" si="156"/>
        <v>240</v>
      </c>
      <c r="V1999" s="67">
        <f t="shared" si="155"/>
        <v>0.47</v>
      </c>
      <c r="W1999">
        <v>0.94726200000000005</v>
      </c>
      <c r="X1999" s="67">
        <f t="shared" si="157"/>
        <v>0.90100000000000002</v>
      </c>
      <c r="Y1999">
        <v>0.51489499999999999</v>
      </c>
      <c r="Z1999" s="67">
        <f t="shared" si="158"/>
        <v>0.871</v>
      </c>
      <c r="AA1999">
        <f>VLOOKUP($C1999,[1]Disability!$1:$1048576,5,FALSE)</f>
        <v>0</v>
      </c>
      <c r="AB1999" s="67">
        <f t="shared" si="159"/>
        <v>0</v>
      </c>
      <c r="AC1999" t="e">
        <f>VLOOKUP($A1999,#REF!,9,FALSE)</f>
        <v>#REF!</v>
      </c>
    </row>
    <row r="2000" spans="1:29">
      <c r="A2000">
        <v>59266</v>
      </c>
      <c r="B2000">
        <v>1999</v>
      </c>
      <c r="C2000">
        <v>1003090</v>
      </c>
      <c r="D2000" t="s">
        <v>4235</v>
      </c>
      <c r="E2000" t="s">
        <v>4236</v>
      </c>
      <c r="G2000" t="e">
        <f>VLOOKUP($H2000,[1]BRT!$1:$1048576,1,0)</f>
        <v>#N/A</v>
      </c>
      <c r="H2000" t="s">
        <v>5744</v>
      </c>
      <c r="I2000">
        <v>37.796531000000002</v>
      </c>
      <c r="J2000">
        <v>-122.252869</v>
      </c>
      <c r="K2000">
        <v>1078</v>
      </c>
      <c r="L2000">
        <v>20</v>
      </c>
      <c r="M2000">
        <v>3</v>
      </c>
      <c r="N2000">
        <v>6</v>
      </c>
      <c r="O2000">
        <v>6</v>
      </c>
      <c r="P2000">
        <v>12</v>
      </c>
      <c r="Q2000" t="e">
        <f>VLOOKUP($A2000,'[1]SheltersALL_2.17.22'!$1:$1048576,6,0)</f>
        <v>#N/A</v>
      </c>
      <c r="R2000" t="str">
        <f>VLOOKUP($A2000, [1]FA21_Ridership!$1:$1048576,11, 0)</f>
        <v>OAKLAND</v>
      </c>
      <c r="S2000" t="str">
        <f>VLOOKUP($A2000, [1]FA21_Ridership!$1:$1048576,12, 0)</f>
        <v>ALAMEDA</v>
      </c>
      <c r="T2000">
        <f>VLOOKUP($A2000, [1]FA21_Ridership!$1:$1048576,13, 0)</f>
        <v>2</v>
      </c>
      <c r="U2000">
        <f t="shared" si="156"/>
        <v>240</v>
      </c>
      <c r="V2000" s="67">
        <f t="shared" si="155"/>
        <v>0.47</v>
      </c>
      <c r="W2000">
        <v>0.76036199999999998</v>
      </c>
      <c r="X2000" s="67">
        <f t="shared" si="157"/>
        <v>0.51100000000000001</v>
      </c>
      <c r="Y2000">
        <v>0.39035399999999998</v>
      </c>
      <c r="Z2000" s="67">
        <f t="shared" si="158"/>
        <v>0.753</v>
      </c>
      <c r="AA2000">
        <f>VLOOKUP($C2000,[1]Disability!$1:$1048576,5,FALSE)</f>
        <v>1</v>
      </c>
      <c r="AB2000" s="67">
        <f t="shared" si="159"/>
        <v>0.72499999999999998</v>
      </c>
      <c r="AC2000" t="e">
        <f>VLOOKUP($A2000,#REF!,9,FALSE)</f>
        <v>#REF!</v>
      </c>
    </row>
    <row r="2001" spans="1:29">
      <c r="A2001">
        <v>57728</v>
      </c>
      <c r="B2001">
        <v>2000</v>
      </c>
      <c r="C2001">
        <v>1700660</v>
      </c>
      <c r="D2001" t="s">
        <v>4235</v>
      </c>
      <c r="E2001" t="s">
        <v>4236</v>
      </c>
      <c r="G2001" t="e">
        <f>VLOOKUP($H2001,[1]BRT!$1:$1048576,1,0)</f>
        <v>#N/A</v>
      </c>
      <c r="H2001" t="s">
        <v>5745</v>
      </c>
      <c r="I2001">
        <v>37.605784999999997</v>
      </c>
      <c r="J2001">
        <v>-122.019818</v>
      </c>
      <c r="K2001">
        <v>1394</v>
      </c>
      <c r="L2001">
        <v>30</v>
      </c>
      <c r="M2001">
        <v>2</v>
      </c>
      <c r="N2001">
        <v>4</v>
      </c>
      <c r="O2001">
        <v>4</v>
      </c>
      <c r="P2001">
        <v>8</v>
      </c>
      <c r="Q2001" t="e">
        <f>VLOOKUP($A2001,'[1]SheltersALL_2.17.22'!$1:$1048576,6,0)</f>
        <v>#N/A</v>
      </c>
      <c r="R2001" t="str">
        <f>VLOOKUP($A2001, [1]FA21_Ridership!$1:$1048576,11, 0)</f>
        <v>UNION CITY</v>
      </c>
      <c r="S2001" t="str">
        <f>VLOOKUP($A2001, [1]FA21_Ridership!$1:$1048576,12, 0)</f>
        <v>ALAMEDA</v>
      </c>
      <c r="T2001">
        <f>VLOOKUP($A2001, [1]FA21_Ridership!$1:$1048576,13, 0)</f>
        <v>9</v>
      </c>
      <c r="U2001">
        <f t="shared" si="156"/>
        <v>240</v>
      </c>
      <c r="V2001" s="67">
        <f t="shared" si="155"/>
        <v>0.47</v>
      </c>
      <c r="W2001">
        <v>0.97326999999999997</v>
      </c>
      <c r="X2001" s="67">
        <f t="shared" si="157"/>
        <v>0.95</v>
      </c>
      <c r="Y2001">
        <v>0.129717</v>
      </c>
      <c r="Z2001" s="67">
        <f t="shared" si="158"/>
        <v>0.314</v>
      </c>
      <c r="AA2001">
        <f>VLOOKUP($C2001,[1]Disability!$1:$1048576,5,FALSE)</f>
        <v>0</v>
      </c>
      <c r="AB2001" s="67">
        <f t="shared" si="159"/>
        <v>0</v>
      </c>
      <c r="AC2001" t="e">
        <f>VLOOKUP($A2001,#REF!,9,FALSE)</f>
        <v>#REF!</v>
      </c>
    </row>
    <row r="2002" spans="1:29">
      <c r="A2002">
        <v>52005</v>
      </c>
      <c r="B2002">
        <v>2001</v>
      </c>
      <c r="C2002">
        <v>1303650</v>
      </c>
      <c r="D2002" t="s">
        <v>4235</v>
      </c>
      <c r="E2002" t="s">
        <v>4236</v>
      </c>
      <c r="G2002" t="e">
        <f>VLOOKUP($H2002,[1]BRT!$1:$1048576,1,0)</f>
        <v>#N/A</v>
      </c>
      <c r="H2002" t="s">
        <v>5746</v>
      </c>
      <c r="I2002">
        <v>37.908034999999998</v>
      </c>
      <c r="J2002">
        <v>-122.30655</v>
      </c>
      <c r="K2002">
        <v>1444</v>
      </c>
      <c r="L2002">
        <v>30</v>
      </c>
      <c r="M2002">
        <v>2</v>
      </c>
      <c r="N2002">
        <v>4</v>
      </c>
      <c r="O2002">
        <v>4</v>
      </c>
      <c r="P2002">
        <v>8</v>
      </c>
      <c r="Q2002" t="e">
        <f>VLOOKUP($A2002,'[1]SheltersALL_2.17.22'!$1:$1048576,6,0)</f>
        <v>#N/A</v>
      </c>
      <c r="R2002" t="str">
        <f>VLOOKUP($A2002, [1]FA21_Ridership!$1:$1048576,11, 0)</f>
        <v>RICHMOND</v>
      </c>
      <c r="S2002" t="str">
        <f>VLOOKUP($A2002, [1]FA21_Ridership!$1:$1048576,12, 0)</f>
        <v>CONTRA COSTA</v>
      </c>
      <c r="T2002">
        <f>VLOOKUP($A2002, [1]FA21_Ridership!$1:$1048576,13, 0)</f>
        <v>1</v>
      </c>
      <c r="U2002">
        <f t="shared" si="156"/>
        <v>240</v>
      </c>
      <c r="V2002" s="67">
        <f t="shared" si="155"/>
        <v>0.47</v>
      </c>
      <c r="W2002">
        <v>0.62346100000000004</v>
      </c>
      <c r="X2002" s="67">
        <f t="shared" si="157"/>
        <v>0.316</v>
      </c>
      <c r="Y2002">
        <v>0.331173</v>
      </c>
      <c r="Z2002" s="67">
        <f t="shared" si="158"/>
        <v>0.67100000000000004</v>
      </c>
      <c r="AA2002">
        <f>VLOOKUP($C2002,[1]Disability!$1:$1048576,5,FALSE)</f>
        <v>1</v>
      </c>
      <c r="AB2002" s="67">
        <f t="shared" si="159"/>
        <v>0.72499999999999998</v>
      </c>
      <c r="AC2002" t="e">
        <f>VLOOKUP($A2002,#REF!,9,FALSE)</f>
        <v>#REF!</v>
      </c>
    </row>
    <row r="2003" spans="1:29">
      <c r="A2003">
        <v>56743</v>
      </c>
      <c r="B2003">
        <v>2002</v>
      </c>
      <c r="C2003">
        <v>803670</v>
      </c>
      <c r="D2003" t="s">
        <v>4235</v>
      </c>
      <c r="E2003" t="s">
        <v>4236</v>
      </c>
      <c r="G2003" t="e">
        <f>VLOOKUP($H2003,[1]BRT!$1:$1048576,1,0)</f>
        <v>#N/A</v>
      </c>
      <c r="H2003" t="s">
        <v>5335</v>
      </c>
      <c r="I2003">
        <v>37.633364</v>
      </c>
      <c r="J2003">
        <v>-122.051357</v>
      </c>
      <c r="K2003">
        <v>1394</v>
      </c>
      <c r="L2003">
        <v>30</v>
      </c>
      <c r="M2003">
        <v>2</v>
      </c>
      <c r="N2003">
        <v>4</v>
      </c>
      <c r="O2003">
        <v>4</v>
      </c>
      <c r="P2003">
        <v>8</v>
      </c>
      <c r="Q2003" t="e">
        <f>VLOOKUP($A2003,'[1]SheltersALL_2.17.22'!$1:$1048576,6,0)</f>
        <v>#N/A</v>
      </c>
      <c r="R2003" t="str">
        <f>VLOOKUP($A2003, [1]FA21_Ridership!$1:$1048576,11, 0)</f>
        <v>HAYWARD</v>
      </c>
      <c r="S2003" t="str">
        <f>VLOOKUP($A2003, [1]FA21_Ridership!$1:$1048576,12, 0)</f>
        <v>ALAMEDA</v>
      </c>
      <c r="T2003">
        <f>VLOOKUP($A2003, [1]FA21_Ridership!$1:$1048576,13, 0)</f>
        <v>4</v>
      </c>
      <c r="U2003">
        <f t="shared" si="156"/>
        <v>240</v>
      </c>
      <c r="V2003" s="67">
        <f t="shared" si="155"/>
        <v>0.47</v>
      </c>
      <c r="W2003">
        <v>0.88751100000000005</v>
      </c>
      <c r="X2003" s="67">
        <f t="shared" si="157"/>
        <v>0.748</v>
      </c>
      <c r="Y2003">
        <v>0.469252</v>
      </c>
      <c r="Z2003" s="67">
        <f t="shared" si="158"/>
        <v>0.83899999999999997</v>
      </c>
      <c r="AA2003">
        <f>VLOOKUP($C2003,[1]Disability!$1:$1048576,5,FALSE)</f>
        <v>0</v>
      </c>
      <c r="AB2003" s="67">
        <f t="shared" si="159"/>
        <v>0</v>
      </c>
      <c r="AC2003" t="e">
        <f>VLOOKUP($A2003,#REF!,9,FALSE)</f>
        <v>#REF!</v>
      </c>
    </row>
    <row r="2004" spans="1:29">
      <c r="A2004">
        <v>58544</v>
      </c>
      <c r="B2004">
        <v>2003</v>
      </c>
      <c r="C2004">
        <v>9800950</v>
      </c>
      <c r="D2004" t="s">
        <v>4235</v>
      </c>
      <c r="E2004" t="s">
        <v>4236</v>
      </c>
      <c r="G2004" t="e">
        <f>VLOOKUP($H2004,[1]BRT!$1:$1048576,1,0)</f>
        <v>#N/A</v>
      </c>
      <c r="H2004" t="s">
        <v>4494</v>
      </c>
      <c r="I2004">
        <v>37.698132000000001</v>
      </c>
      <c r="J2004">
        <v>-122.11858100000001</v>
      </c>
      <c r="K2004">
        <v>1411</v>
      </c>
      <c r="L2004">
        <v>30</v>
      </c>
      <c r="M2004">
        <v>2</v>
      </c>
      <c r="N2004">
        <v>4</v>
      </c>
      <c r="O2004">
        <v>4</v>
      </c>
      <c r="P2004">
        <v>8</v>
      </c>
      <c r="Q2004" t="str">
        <f>VLOOKUP($A2004,'[1]SheltersALL_2.17.22'!$1:$1048576,6,0)</f>
        <v>Alameda Unincorporated</v>
      </c>
      <c r="R2004" t="str">
        <f>VLOOKUP($A2004, [1]FA21_Ridership!$1:$1048576,11, 0)</f>
        <v>COUNTY-ALAMEDA</v>
      </c>
      <c r="S2004" t="str">
        <f>VLOOKUP($A2004, [1]FA21_Ridership!$1:$1048576,12, 0)</f>
        <v>ALAMEDA</v>
      </c>
      <c r="T2004">
        <f>VLOOKUP($A2004, [1]FA21_Ridership!$1:$1048576,13, 0)</f>
        <v>4</v>
      </c>
      <c r="U2004">
        <f t="shared" si="156"/>
        <v>240</v>
      </c>
      <c r="V2004" s="67">
        <f t="shared" si="155"/>
        <v>0.47</v>
      </c>
      <c r="W2004">
        <v>0.93279100000000004</v>
      </c>
      <c r="X2004" s="67">
        <f t="shared" si="157"/>
        <v>0.83899999999999997</v>
      </c>
      <c r="Y2004">
        <v>0.35284599999999999</v>
      </c>
      <c r="Z2004" s="67">
        <f t="shared" si="158"/>
        <v>0.70299999999999996</v>
      </c>
      <c r="AA2004">
        <f>VLOOKUP($C2004,[1]Disability!$1:$1048576,5,FALSE)</f>
        <v>0</v>
      </c>
      <c r="AB2004" s="67">
        <f t="shared" si="159"/>
        <v>0</v>
      </c>
      <c r="AC2004" t="e">
        <f>VLOOKUP($A2004,#REF!,9,FALSE)</f>
        <v>#REF!</v>
      </c>
    </row>
    <row r="2005" spans="1:29">
      <c r="A2005">
        <v>50951</v>
      </c>
      <c r="B2005">
        <v>2004</v>
      </c>
      <c r="C2005">
        <v>9902030</v>
      </c>
      <c r="D2005" t="s">
        <v>4235</v>
      </c>
      <c r="E2005" t="s">
        <v>4236</v>
      </c>
      <c r="G2005" t="e">
        <f>VLOOKUP($H2005,[1]BRT!$1:$1048576,1,0)</f>
        <v>#N/A</v>
      </c>
      <c r="H2005" t="s">
        <v>5445</v>
      </c>
      <c r="I2005">
        <v>37.537393999999999</v>
      </c>
      <c r="J2005">
        <v>-121.97558100000001</v>
      </c>
      <c r="K2005">
        <v>720</v>
      </c>
      <c r="L2005">
        <v>60</v>
      </c>
      <c r="M2005">
        <v>1</v>
      </c>
      <c r="N2005">
        <v>2</v>
      </c>
      <c r="O2005">
        <v>2</v>
      </c>
      <c r="P2005">
        <v>4</v>
      </c>
      <c r="Q2005" t="e">
        <f>VLOOKUP($A2005,'[1]SheltersALL_2.17.22'!$1:$1048576,6,0)</f>
        <v>#N/A</v>
      </c>
      <c r="R2005" t="str">
        <f>VLOOKUP($A2005, [1]FA21_Ridership!$1:$1048576,11, 0)</f>
        <v>FREMONT</v>
      </c>
      <c r="S2005" t="str">
        <f>VLOOKUP($A2005, [1]FA21_Ridership!$1:$1048576,12, 0)</f>
        <v>ALAMEDA</v>
      </c>
      <c r="T2005">
        <f>VLOOKUP($A2005, [1]FA21_Ridership!$1:$1048576,13, 0)</f>
        <v>5</v>
      </c>
      <c r="U2005">
        <f t="shared" si="156"/>
        <v>240</v>
      </c>
      <c r="V2005" s="67">
        <f t="shared" si="155"/>
        <v>0.47</v>
      </c>
      <c r="W2005">
        <v>0.76313600000000004</v>
      </c>
      <c r="X2005" s="67">
        <f t="shared" si="157"/>
        <v>0.51400000000000001</v>
      </c>
      <c r="Y2005">
        <v>0.224354</v>
      </c>
      <c r="Z2005" s="67">
        <f t="shared" si="158"/>
        <v>0.51200000000000001</v>
      </c>
      <c r="AA2005">
        <f>VLOOKUP($C2005,[1]Disability!$1:$1048576,5,FALSE)</f>
        <v>0</v>
      </c>
      <c r="AB2005" s="67">
        <f t="shared" si="159"/>
        <v>0</v>
      </c>
      <c r="AC2005" t="e">
        <f>VLOOKUP($A2005,#REF!,9,FALSE)</f>
        <v>#REF!</v>
      </c>
    </row>
    <row r="2006" spans="1:29">
      <c r="A2006">
        <v>50757</v>
      </c>
      <c r="B2006">
        <v>2005</v>
      </c>
      <c r="C2006">
        <v>1600840</v>
      </c>
      <c r="D2006" t="s">
        <v>4235</v>
      </c>
      <c r="E2006" t="s">
        <v>4236</v>
      </c>
      <c r="G2006" t="e">
        <f>VLOOKUP($H2006,[1]BRT!$1:$1048576,1,0)</f>
        <v>#N/A</v>
      </c>
      <c r="H2006" t="s">
        <v>5500</v>
      </c>
      <c r="I2006">
        <v>37.964979</v>
      </c>
      <c r="J2006">
        <v>-122.354237</v>
      </c>
      <c r="K2006">
        <v>1249</v>
      </c>
      <c r="L2006">
        <v>60</v>
      </c>
      <c r="M2006">
        <v>1</v>
      </c>
      <c r="N2006">
        <v>2</v>
      </c>
      <c r="O2006">
        <v>2</v>
      </c>
      <c r="P2006">
        <v>4</v>
      </c>
      <c r="Q2006" t="e">
        <f>VLOOKUP($A2006,'[1]SheltersALL_2.17.22'!$1:$1048576,6,0)</f>
        <v>#N/A</v>
      </c>
      <c r="R2006" t="str">
        <f>VLOOKUP($A2006, [1]FA21_Ridership!$1:$1048576,11, 0)</f>
        <v>SAN PABLO</v>
      </c>
      <c r="S2006" t="str">
        <f>VLOOKUP($A2006, [1]FA21_Ridership!$1:$1048576,12, 0)</f>
        <v>CONTRA COSTA</v>
      </c>
      <c r="T2006">
        <f>VLOOKUP($A2006, [1]FA21_Ridership!$1:$1048576,13, 0)</f>
        <v>1</v>
      </c>
      <c r="U2006">
        <f t="shared" si="156"/>
        <v>240</v>
      </c>
      <c r="V2006" s="67">
        <f t="shared" si="155"/>
        <v>0.47</v>
      </c>
      <c r="W2006">
        <v>0.97059799999999996</v>
      </c>
      <c r="X2006" s="67">
        <f t="shared" si="157"/>
        <v>0.94699999999999995</v>
      </c>
      <c r="Y2006">
        <v>0.38627899999999998</v>
      </c>
      <c r="Z2006" s="67">
        <f t="shared" si="158"/>
        <v>0.747</v>
      </c>
      <c r="AA2006">
        <f>VLOOKUP($C2006,[1]Disability!$1:$1048576,5,FALSE)</f>
        <v>1</v>
      </c>
      <c r="AB2006" s="67">
        <f t="shared" si="159"/>
        <v>0.72499999999999998</v>
      </c>
      <c r="AC2006" t="e">
        <f>VLOOKUP($A2006,#REF!,9,FALSE)</f>
        <v>#REF!</v>
      </c>
    </row>
    <row r="2007" spans="1:29">
      <c r="A2007">
        <v>55491</v>
      </c>
      <c r="B2007">
        <v>2006</v>
      </c>
      <c r="C2007">
        <v>1502700</v>
      </c>
      <c r="D2007" t="s">
        <v>4235</v>
      </c>
      <c r="E2007" t="s">
        <v>4236</v>
      </c>
      <c r="G2007" t="e">
        <f>VLOOKUP($H2007,[1]BRT!$1:$1048576,1,0)</f>
        <v>#N/A</v>
      </c>
      <c r="H2007" t="s">
        <v>5747</v>
      </c>
      <c r="I2007">
        <v>37.700780000000002</v>
      </c>
      <c r="J2007">
        <v>-122.189195</v>
      </c>
      <c r="K2007">
        <v>960</v>
      </c>
      <c r="L2007">
        <v>60</v>
      </c>
      <c r="M2007">
        <v>1</v>
      </c>
      <c r="N2007">
        <v>2</v>
      </c>
      <c r="O2007">
        <v>2</v>
      </c>
      <c r="P2007">
        <v>4</v>
      </c>
      <c r="Q2007" t="e">
        <f>VLOOKUP($A2007,'[1]SheltersALL_2.17.22'!$1:$1048576,6,0)</f>
        <v>#N/A</v>
      </c>
      <c r="R2007" t="str">
        <f>VLOOKUP($A2007, [1]FA21_Ridership!$1:$1048576,11, 0)</f>
        <v>SAN LEANDRO</v>
      </c>
      <c r="S2007" t="str">
        <f>VLOOKUP($A2007, [1]FA21_Ridership!$1:$1048576,12, 0)</f>
        <v>ALAMEDA</v>
      </c>
      <c r="T2007">
        <f>VLOOKUP($A2007, [1]FA21_Ridership!$1:$1048576,13, 0)</f>
        <v>3</v>
      </c>
      <c r="U2007">
        <f t="shared" si="156"/>
        <v>240</v>
      </c>
      <c r="V2007" s="67">
        <f t="shared" si="155"/>
        <v>0.47</v>
      </c>
      <c r="W2007">
        <v>0.819191</v>
      </c>
      <c r="X2007" s="67">
        <f t="shared" si="157"/>
        <v>0.61099999999999999</v>
      </c>
      <c r="Y2007">
        <v>0.19028700000000001</v>
      </c>
      <c r="Z2007" s="67">
        <f t="shared" si="158"/>
        <v>0.45800000000000002</v>
      </c>
      <c r="AA2007">
        <f>VLOOKUP($C2007,[1]Disability!$1:$1048576,5,FALSE)</f>
        <v>0</v>
      </c>
      <c r="AB2007" s="67">
        <f t="shared" si="159"/>
        <v>0</v>
      </c>
      <c r="AC2007" t="e">
        <f>VLOOKUP($A2007,#REF!,9,FALSE)</f>
        <v>#REF!</v>
      </c>
    </row>
    <row r="2008" spans="1:29">
      <c r="A2008">
        <v>50673</v>
      </c>
      <c r="B2008">
        <v>2007</v>
      </c>
      <c r="C2008">
        <v>1504410</v>
      </c>
      <c r="D2008" t="s">
        <v>4235</v>
      </c>
      <c r="E2008" t="s">
        <v>4236</v>
      </c>
      <c r="G2008" t="e">
        <f>VLOOKUP($H2008,[1]BRT!$1:$1048576,1,0)</f>
        <v>#N/A</v>
      </c>
      <c r="H2008" t="s">
        <v>5748</v>
      </c>
      <c r="I2008">
        <v>37.709203000000002</v>
      </c>
      <c r="J2008">
        <v>-122.171103</v>
      </c>
      <c r="K2008">
        <v>960</v>
      </c>
      <c r="L2008">
        <v>60</v>
      </c>
      <c r="M2008">
        <v>1</v>
      </c>
      <c r="N2008">
        <v>2</v>
      </c>
      <c r="O2008">
        <v>2</v>
      </c>
      <c r="P2008">
        <v>4</v>
      </c>
      <c r="Q2008" t="e">
        <f>VLOOKUP($A2008,'[1]SheltersALL_2.17.22'!$1:$1048576,6,0)</f>
        <v>#N/A</v>
      </c>
      <c r="R2008" t="str">
        <f>VLOOKUP($A2008, [1]FA21_Ridership!$1:$1048576,11, 0)</f>
        <v>SAN LEANDRO</v>
      </c>
      <c r="S2008" t="str">
        <f>VLOOKUP($A2008, [1]FA21_Ridership!$1:$1048576,12, 0)</f>
        <v>ALAMEDA</v>
      </c>
      <c r="T2008">
        <f>VLOOKUP($A2008, [1]FA21_Ridership!$1:$1048576,13, 0)</f>
        <v>3</v>
      </c>
      <c r="U2008">
        <f t="shared" si="156"/>
        <v>240</v>
      </c>
      <c r="V2008" s="67">
        <f t="shared" si="155"/>
        <v>0.47</v>
      </c>
      <c r="W2008">
        <v>0.87933600000000001</v>
      </c>
      <c r="X2008" s="67">
        <f t="shared" si="157"/>
        <v>0.72799999999999998</v>
      </c>
      <c r="Y2008">
        <v>0.34489500000000001</v>
      </c>
      <c r="Z2008" s="67">
        <f t="shared" si="158"/>
        <v>0.68700000000000006</v>
      </c>
      <c r="AA2008">
        <f>VLOOKUP($C2008,[1]Disability!$1:$1048576,5,FALSE)</f>
        <v>0</v>
      </c>
      <c r="AB2008" s="67">
        <f t="shared" si="159"/>
        <v>0</v>
      </c>
      <c r="AC2008" t="e">
        <f>VLOOKUP($A2008,#REF!,9,FALSE)</f>
        <v>#REF!</v>
      </c>
    </row>
    <row r="2009" spans="1:29">
      <c r="A2009">
        <v>54785</v>
      </c>
      <c r="B2009">
        <v>2008</v>
      </c>
      <c r="C2009">
        <v>1503510</v>
      </c>
      <c r="D2009" t="s">
        <v>4235</v>
      </c>
      <c r="E2009" t="s">
        <v>4236</v>
      </c>
      <c r="G2009" t="e">
        <f>VLOOKUP($H2009,[1]BRT!$1:$1048576,1,0)</f>
        <v>#N/A</v>
      </c>
      <c r="H2009" t="s">
        <v>5749</v>
      </c>
      <c r="I2009">
        <v>37.682701999999999</v>
      </c>
      <c r="J2009">
        <v>-122.158269</v>
      </c>
      <c r="K2009">
        <v>960</v>
      </c>
      <c r="L2009">
        <v>60</v>
      </c>
      <c r="M2009">
        <v>1</v>
      </c>
      <c r="N2009">
        <v>2</v>
      </c>
      <c r="O2009">
        <v>2</v>
      </c>
      <c r="P2009">
        <v>4</v>
      </c>
      <c r="Q2009" t="str">
        <f>VLOOKUP($A2009,'[1]SheltersALL_2.17.22'!$1:$1048576,6,0)</f>
        <v>San Leandro</v>
      </c>
      <c r="R2009" t="str">
        <f>VLOOKUP($A2009, [1]FA21_Ridership!$1:$1048576,11, 0)</f>
        <v>SAN LEANDRO</v>
      </c>
      <c r="S2009" t="str">
        <f>VLOOKUP($A2009, [1]FA21_Ridership!$1:$1048576,12, 0)</f>
        <v>ALAMEDA</v>
      </c>
      <c r="T2009">
        <f>VLOOKUP($A2009, [1]FA21_Ridership!$1:$1048576,13, 0)</f>
        <v>4</v>
      </c>
      <c r="U2009">
        <f t="shared" si="156"/>
        <v>240</v>
      </c>
      <c r="V2009" s="67">
        <f t="shared" si="155"/>
        <v>0.47</v>
      </c>
      <c r="W2009">
        <v>0.80335500000000004</v>
      </c>
      <c r="X2009" s="67">
        <f t="shared" si="157"/>
        <v>0.59199999999999997</v>
      </c>
      <c r="Y2009">
        <v>0.25442700000000001</v>
      </c>
      <c r="Z2009" s="67">
        <f t="shared" si="158"/>
        <v>0.57699999999999996</v>
      </c>
      <c r="AA2009">
        <f>VLOOKUP($C2009,[1]Disability!$1:$1048576,5,FALSE)</f>
        <v>0</v>
      </c>
      <c r="AB2009" s="67">
        <f t="shared" si="159"/>
        <v>0</v>
      </c>
      <c r="AC2009" t="e">
        <f>VLOOKUP($A2009,#REF!,9,FALSE)</f>
        <v>#REF!</v>
      </c>
    </row>
    <row r="2010" spans="1:29">
      <c r="A2010">
        <v>51725</v>
      </c>
      <c r="B2010">
        <v>2009</v>
      </c>
      <c r="C2010">
        <v>9904070</v>
      </c>
      <c r="D2010" t="s">
        <v>4235</v>
      </c>
      <c r="E2010" t="s">
        <v>4236</v>
      </c>
      <c r="G2010" t="e">
        <f>VLOOKUP($H2010,[1]BRT!$1:$1048576,1,0)</f>
        <v>#N/A</v>
      </c>
      <c r="H2010" t="s">
        <v>5750</v>
      </c>
      <c r="I2010">
        <v>37.776209999999999</v>
      </c>
      <c r="J2010">
        <v>-122.25804100000001</v>
      </c>
      <c r="K2010">
        <v>960</v>
      </c>
      <c r="L2010">
        <v>60</v>
      </c>
      <c r="M2010">
        <v>1</v>
      </c>
      <c r="N2010">
        <v>2</v>
      </c>
      <c r="O2010">
        <v>2</v>
      </c>
      <c r="P2010">
        <v>4</v>
      </c>
      <c r="Q2010" t="e">
        <f>VLOOKUP($A2010,'[1]SheltersALL_2.17.22'!$1:$1048576,6,0)</f>
        <v>#N/A</v>
      </c>
      <c r="R2010" t="str">
        <f>VLOOKUP($A2010, [1]FA21_Ridership!$1:$1048576,11, 0)</f>
        <v>ALAMEDA</v>
      </c>
      <c r="S2010" t="str">
        <f>VLOOKUP($A2010, [1]FA21_Ridership!$1:$1048576,12, 0)</f>
        <v>ALAMEDA</v>
      </c>
      <c r="T2010">
        <f>VLOOKUP($A2010, [1]FA21_Ridership!$1:$1048576,13, 0)</f>
        <v>3</v>
      </c>
      <c r="U2010">
        <f t="shared" si="156"/>
        <v>240</v>
      </c>
      <c r="V2010" s="67">
        <f t="shared" si="155"/>
        <v>0.47</v>
      </c>
      <c r="W2010">
        <v>0.73538899999999996</v>
      </c>
      <c r="X2010" s="67">
        <f t="shared" si="157"/>
        <v>0.45200000000000001</v>
      </c>
      <c r="Y2010">
        <v>9.8266000000000006E-2</v>
      </c>
      <c r="Z2010" s="67">
        <f t="shared" si="158"/>
        <v>0.24</v>
      </c>
      <c r="AA2010">
        <f>VLOOKUP($C2010,[1]Disability!$1:$1048576,5,FALSE)</f>
        <v>1</v>
      </c>
      <c r="AB2010" s="67">
        <f t="shared" si="159"/>
        <v>0.72499999999999998</v>
      </c>
      <c r="AC2010" t="e">
        <f>VLOOKUP($A2010,#REF!,9,FALSE)</f>
        <v>#REF!</v>
      </c>
    </row>
    <row r="2011" spans="1:29">
      <c r="A2011">
        <v>58824</v>
      </c>
      <c r="B2011">
        <v>2010</v>
      </c>
      <c r="C2011">
        <v>1502200</v>
      </c>
      <c r="D2011" t="s">
        <v>4235</v>
      </c>
      <c r="E2011" t="s">
        <v>4236</v>
      </c>
      <c r="G2011" t="e">
        <f>VLOOKUP($H2011,[1]BRT!$1:$1048576,1,0)</f>
        <v>#N/A</v>
      </c>
      <c r="H2011" t="s">
        <v>5751</v>
      </c>
      <c r="I2011">
        <v>37.683520999999999</v>
      </c>
      <c r="J2011">
        <v>-122.146214</v>
      </c>
      <c r="K2011">
        <v>960</v>
      </c>
      <c r="L2011">
        <v>60</v>
      </c>
      <c r="M2011">
        <v>1</v>
      </c>
      <c r="N2011">
        <v>2</v>
      </c>
      <c r="O2011">
        <v>2</v>
      </c>
      <c r="P2011">
        <v>4</v>
      </c>
      <c r="Q2011" t="e">
        <f>VLOOKUP($A2011,'[1]SheltersALL_2.17.22'!$1:$1048576,6,0)</f>
        <v>#N/A</v>
      </c>
      <c r="R2011" t="str">
        <f>VLOOKUP($A2011, [1]FA21_Ridership!$1:$1048576,11, 0)</f>
        <v>SAN LEANDRO</v>
      </c>
      <c r="S2011" t="str">
        <f>VLOOKUP($A2011, [1]FA21_Ridership!$1:$1048576,12, 0)</f>
        <v>ALAMEDA</v>
      </c>
      <c r="T2011">
        <f>VLOOKUP($A2011, [1]FA21_Ridership!$1:$1048576,13, 0)</f>
        <v>4</v>
      </c>
      <c r="U2011">
        <f t="shared" si="156"/>
        <v>240</v>
      </c>
      <c r="V2011" s="67">
        <f t="shared" si="155"/>
        <v>0.47</v>
      </c>
      <c r="W2011">
        <v>0.74828799999999995</v>
      </c>
      <c r="X2011" s="67">
        <f t="shared" si="157"/>
        <v>0.47499999999999998</v>
      </c>
      <c r="Y2011">
        <v>0.52682600000000002</v>
      </c>
      <c r="Z2011" s="67">
        <f t="shared" si="158"/>
        <v>0.88500000000000001</v>
      </c>
      <c r="AA2011">
        <f>VLOOKUP($C2011,[1]Disability!$1:$1048576,5,FALSE)</f>
        <v>0</v>
      </c>
      <c r="AB2011" s="67">
        <f t="shared" si="159"/>
        <v>0</v>
      </c>
      <c r="AC2011" t="e">
        <f>VLOOKUP($A2011,#REF!,9,FALSE)</f>
        <v>#REF!</v>
      </c>
    </row>
    <row r="2012" spans="1:29">
      <c r="A2012">
        <v>58814</v>
      </c>
      <c r="B2012">
        <v>2011</v>
      </c>
      <c r="C2012">
        <v>1502190</v>
      </c>
      <c r="D2012" t="s">
        <v>4235</v>
      </c>
      <c r="E2012" t="s">
        <v>4236</v>
      </c>
      <c r="G2012" t="e">
        <f>VLOOKUP($H2012,[1]BRT!$1:$1048576,1,0)</f>
        <v>#N/A</v>
      </c>
      <c r="H2012" t="s">
        <v>5751</v>
      </c>
      <c r="I2012">
        <v>37.683171000000002</v>
      </c>
      <c r="J2012">
        <v>-122.14639200000001</v>
      </c>
      <c r="K2012">
        <v>960</v>
      </c>
      <c r="L2012">
        <v>60</v>
      </c>
      <c r="M2012">
        <v>1</v>
      </c>
      <c r="N2012">
        <v>2</v>
      </c>
      <c r="O2012">
        <v>2</v>
      </c>
      <c r="P2012">
        <v>4</v>
      </c>
      <c r="Q2012" t="e">
        <f>VLOOKUP($A2012,'[1]SheltersALL_2.17.22'!$1:$1048576,6,0)</f>
        <v>#N/A</v>
      </c>
      <c r="R2012" t="str">
        <f>VLOOKUP($A2012, [1]FA21_Ridership!$1:$1048576,11, 0)</f>
        <v>SAN LEANDRO</v>
      </c>
      <c r="S2012" t="str">
        <f>VLOOKUP($A2012, [1]FA21_Ridership!$1:$1048576,12, 0)</f>
        <v>ALAMEDA</v>
      </c>
      <c r="T2012">
        <f>VLOOKUP($A2012, [1]FA21_Ridership!$1:$1048576,13, 0)</f>
        <v>4</v>
      </c>
      <c r="U2012">
        <f t="shared" si="156"/>
        <v>240</v>
      </c>
      <c r="V2012" s="67">
        <f t="shared" si="155"/>
        <v>0.47</v>
      </c>
      <c r="W2012">
        <v>0.65375099999999997</v>
      </c>
      <c r="X2012" s="67">
        <f t="shared" si="157"/>
        <v>0.34100000000000003</v>
      </c>
      <c r="Y2012">
        <v>0.30008200000000002</v>
      </c>
      <c r="Z2012" s="67">
        <f t="shared" si="158"/>
        <v>0.63800000000000001</v>
      </c>
      <c r="AA2012">
        <f>VLOOKUP($C2012,[1]Disability!$1:$1048576,5,FALSE)</f>
        <v>0</v>
      </c>
      <c r="AB2012" s="67">
        <f t="shared" si="159"/>
        <v>0</v>
      </c>
      <c r="AC2012" t="e">
        <f>VLOOKUP($A2012,#REF!,9,FALSE)</f>
        <v>#REF!</v>
      </c>
    </row>
    <row r="2013" spans="1:29">
      <c r="A2013">
        <v>56882</v>
      </c>
      <c r="B2013">
        <v>2012</v>
      </c>
      <c r="C2013">
        <v>1301820</v>
      </c>
      <c r="D2013" t="s">
        <v>4235</v>
      </c>
      <c r="E2013" t="s">
        <v>4236</v>
      </c>
      <c r="G2013" t="e">
        <f>VLOOKUP($H2013,[1]BRT!$1:$1048576,1,0)</f>
        <v>#N/A</v>
      </c>
      <c r="H2013" t="s">
        <v>5752</v>
      </c>
      <c r="I2013">
        <v>37.914991000000001</v>
      </c>
      <c r="J2013">
        <v>-122.323306</v>
      </c>
      <c r="K2013">
        <v>839</v>
      </c>
      <c r="L2013">
        <v>60</v>
      </c>
      <c r="M2013">
        <v>1</v>
      </c>
      <c r="N2013">
        <v>2</v>
      </c>
      <c r="O2013">
        <v>2</v>
      </c>
      <c r="P2013">
        <v>4</v>
      </c>
      <c r="Q2013" t="e">
        <f>VLOOKUP($A2013,'[1]SheltersALL_2.17.22'!$1:$1048576,6,0)</f>
        <v>#N/A</v>
      </c>
      <c r="R2013" t="str">
        <f>VLOOKUP($A2013, [1]FA21_Ridership!$1:$1048576,11, 0)</f>
        <v>RICHMOND</v>
      </c>
      <c r="S2013" t="str">
        <f>VLOOKUP($A2013, [1]FA21_Ridership!$1:$1048576,12, 0)</f>
        <v>CONTRA COSTA</v>
      </c>
      <c r="T2013">
        <f>VLOOKUP($A2013, [1]FA21_Ridership!$1:$1048576,13, 0)</f>
        <v>1</v>
      </c>
      <c r="U2013">
        <f t="shared" si="156"/>
        <v>240</v>
      </c>
      <c r="V2013" s="67">
        <f t="shared" si="155"/>
        <v>0.47</v>
      </c>
      <c r="W2013">
        <v>0.92701699999999998</v>
      </c>
      <c r="X2013" s="67">
        <f t="shared" si="157"/>
        <v>0.82599999999999996</v>
      </c>
      <c r="Y2013">
        <v>0.55774999999999997</v>
      </c>
      <c r="Z2013" s="67">
        <f t="shared" si="158"/>
        <v>0.9</v>
      </c>
      <c r="AA2013">
        <f>VLOOKUP($C2013,[1]Disability!$1:$1048576,5,FALSE)</f>
        <v>0</v>
      </c>
      <c r="AB2013" s="67">
        <f t="shared" si="159"/>
        <v>0</v>
      </c>
      <c r="AC2013" t="e">
        <f>VLOOKUP($A2013,#REF!,9,FALSE)</f>
        <v>#REF!</v>
      </c>
    </row>
    <row r="2014" spans="1:29">
      <c r="A2014">
        <v>55871</v>
      </c>
      <c r="B2014">
        <v>2013</v>
      </c>
      <c r="C2014">
        <v>9900980</v>
      </c>
      <c r="D2014" t="s">
        <v>4235</v>
      </c>
      <c r="E2014" t="s">
        <v>4236</v>
      </c>
      <c r="G2014" t="e">
        <f>VLOOKUP($H2014,[1]BRT!$1:$1048576,1,0)</f>
        <v>#N/A</v>
      </c>
      <c r="H2014" t="s">
        <v>5753</v>
      </c>
      <c r="I2014">
        <v>37.966486000000003</v>
      </c>
      <c r="J2014">
        <v>-122.328185</v>
      </c>
      <c r="K2014">
        <v>719</v>
      </c>
      <c r="L2014">
        <v>60</v>
      </c>
      <c r="M2014">
        <v>1</v>
      </c>
      <c r="N2014">
        <v>2</v>
      </c>
      <c r="O2014">
        <v>2</v>
      </c>
      <c r="P2014">
        <v>4</v>
      </c>
      <c r="Q2014" t="e">
        <f>VLOOKUP($A2014,'[1]SheltersALL_2.17.22'!$1:$1048576,6,0)</f>
        <v>#N/A</v>
      </c>
      <c r="R2014" t="str">
        <f>VLOOKUP($A2014, [1]FA21_Ridership!$1:$1048576,11, 0)</f>
        <v>COUNTY-CONTRA COSTA</v>
      </c>
      <c r="S2014" t="str">
        <f>VLOOKUP($A2014, [1]FA21_Ridership!$1:$1048576,12, 0)</f>
        <v>CONTRA COSTA</v>
      </c>
      <c r="T2014">
        <f>VLOOKUP($A2014, [1]FA21_Ridership!$1:$1048576,13, 0)</f>
        <v>1</v>
      </c>
      <c r="U2014">
        <f t="shared" si="156"/>
        <v>240</v>
      </c>
      <c r="V2014" s="67">
        <f t="shared" si="155"/>
        <v>0.47</v>
      </c>
      <c r="W2014">
        <v>0.967611</v>
      </c>
      <c r="X2014" s="67">
        <f t="shared" si="157"/>
        <v>0.93899999999999995</v>
      </c>
      <c r="Y2014">
        <v>0.25610899999999998</v>
      </c>
      <c r="Z2014" s="67">
        <f t="shared" si="158"/>
        <v>0.58099999999999996</v>
      </c>
      <c r="AA2014">
        <f>VLOOKUP($C2014,[1]Disability!$1:$1048576,5,FALSE)</f>
        <v>0</v>
      </c>
      <c r="AB2014" s="67">
        <f t="shared" si="159"/>
        <v>0</v>
      </c>
      <c r="AC2014" t="e">
        <f>VLOOKUP($A2014,#REF!,9,FALSE)</f>
        <v>#REF!</v>
      </c>
    </row>
    <row r="2015" spans="1:29">
      <c r="A2015">
        <v>51723</v>
      </c>
      <c r="B2015">
        <v>2014</v>
      </c>
      <c r="C2015">
        <v>9904060</v>
      </c>
      <c r="D2015" t="s">
        <v>4235</v>
      </c>
      <c r="E2015" t="s">
        <v>4236</v>
      </c>
      <c r="G2015" t="e">
        <f>VLOOKUP($H2015,[1]BRT!$1:$1048576,1,0)</f>
        <v>#N/A</v>
      </c>
      <c r="H2015" t="s">
        <v>5750</v>
      </c>
      <c r="I2015">
        <v>37.775942999999998</v>
      </c>
      <c r="J2015">
        <v>-122.257655</v>
      </c>
      <c r="K2015">
        <v>897</v>
      </c>
      <c r="L2015">
        <v>60</v>
      </c>
      <c r="M2015">
        <v>1</v>
      </c>
      <c r="N2015">
        <v>2</v>
      </c>
      <c r="O2015">
        <v>2</v>
      </c>
      <c r="P2015">
        <v>4</v>
      </c>
      <c r="Q2015" t="e">
        <f>VLOOKUP($A2015,'[1]SheltersALL_2.17.22'!$1:$1048576,6,0)</f>
        <v>#N/A</v>
      </c>
      <c r="R2015" t="str">
        <f>VLOOKUP($A2015, [1]FA21_Ridership!$1:$1048576,11, 0)</f>
        <v>ALAMEDA</v>
      </c>
      <c r="S2015" t="str">
        <f>VLOOKUP($A2015, [1]FA21_Ridership!$1:$1048576,12, 0)</f>
        <v>ALAMEDA</v>
      </c>
      <c r="T2015">
        <f>VLOOKUP($A2015, [1]FA21_Ridership!$1:$1048576,13, 0)</f>
        <v>3</v>
      </c>
      <c r="U2015">
        <f t="shared" si="156"/>
        <v>240</v>
      </c>
      <c r="V2015" s="67">
        <f t="shared" si="155"/>
        <v>0.47</v>
      </c>
      <c r="W2015">
        <v>0.52773800000000004</v>
      </c>
      <c r="X2015" s="67">
        <f t="shared" si="157"/>
        <v>0.224</v>
      </c>
      <c r="Y2015">
        <v>0.307255</v>
      </c>
      <c r="Z2015" s="67">
        <f t="shared" si="158"/>
        <v>0.64500000000000002</v>
      </c>
      <c r="AA2015">
        <f>VLOOKUP($C2015,[1]Disability!$1:$1048576,5,FALSE)</f>
        <v>1</v>
      </c>
      <c r="AB2015" s="67">
        <f t="shared" si="159"/>
        <v>0.72499999999999998</v>
      </c>
      <c r="AC2015" t="e">
        <f>VLOOKUP($A2015,#REF!,9,FALSE)</f>
        <v>#REF!</v>
      </c>
    </row>
    <row r="2016" spans="1:29">
      <c r="A2016">
        <v>55982</v>
      </c>
      <c r="B2016">
        <v>2015</v>
      </c>
      <c r="C2016">
        <v>802600</v>
      </c>
      <c r="D2016" t="s">
        <v>4235</v>
      </c>
      <c r="E2016" t="s">
        <v>4236</v>
      </c>
      <c r="G2016" t="e">
        <f>VLOOKUP($H2016,[1]BRT!$1:$1048576,1,0)</f>
        <v>#N/A</v>
      </c>
      <c r="H2016" t="s">
        <v>5754</v>
      </c>
      <c r="I2016">
        <v>37.626429999999999</v>
      </c>
      <c r="J2016">
        <v>-122.060614</v>
      </c>
      <c r="K2016">
        <v>960</v>
      </c>
      <c r="L2016">
        <v>60</v>
      </c>
      <c r="M2016">
        <v>1</v>
      </c>
      <c r="N2016">
        <v>2</v>
      </c>
      <c r="O2016">
        <v>2</v>
      </c>
      <c r="P2016">
        <v>4</v>
      </c>
      <c r="Q2016" t="e">
        <f>VLOOKUP($A2016,'[1]SheltersALL_2.17.22'!$1:$1048576,6,0)</f>
        <v>#N/A</v>
      </c>
      <c r="R2016" t="str">
        <f>VLOOKUP($A2016, [1]FA21_Ridership!$1:$1048576,11, 0)</f>
        <v>HAYWARD</v>
      </c>
      <c r="S2016" t="str">
        <f>VLOOKUP($A2016, [1]FA21_Ridership!$1:$1048576,12, 0)</f>
        <v>ALAMEDA</v>
      </c>
      <c r="T2016">
        <f>VLOOKUP($A2016, [1]FA21_Ridership!$1:$1048576,13, 0)</f>
        <v>4</v>
      </c>
      <c r="U2016">
        <f t="shared" si="156"/>
        <v>240</v>
      </c>
      <c r="V2016" s="67">
        <f t="shared" si="155"/>
        <v>0.47</v>
      </c>
      <c r="W2016">
        <v>0.83967499999999995</v>
      </c>
      <c r="X2016" s="67">
        <f t="shared" si="157"/>
        <v>0.64600000000000002</v>
      </c>
      <c r="Y2016">
        <v>0.170984</v>
      </c>
      <c r="Z2016" s="67">
        <f t="shared" si="158"/>
        <v>0.41099999999999998</v>
      </c>
      <c r="AA2016">
        <f>VLOOKUP($C2016,[1]Disability!$1:$1048576,5,FALSE)</f>
        <v>0</v>
      </c>
      <c r="AB2016" s="67">
        <f t="shared" si="159"/>
        <v>0</v>
      </c>
      <c r="AC2016" t="e">
        <f>VLOOKUP($A2016,#REF!,9,FALSE)</f>
        <v>#REF!</v>
      </c>
    </row>
    <row r="2017" spans="1:29">
      <c r="A2017">
        <v>55029</v>
      </c>
      <c r="B2017">
        <v>2016</v>
      </c>
      <c r="C2017">
        <v>805470</v>
      </c>
      <c r="D2017" t="s">
        <v>4235</v>
      </c>
      <c r="E2017" t="s">
        <v>4236</v>
      </c>
      <c r="G2017" t="e">
        <f>VLOOKUP($H2017,[1]BRT!$1:$1048576,1,0)</f>
        <v>#N/A</v>
      </c>
      <c r="H2017" t="s">
        <v>5548</v>
      </c>
      <c r="I2017">
        <v>37.651125</v>
      </c>
      <c r="J2017">
        <v>-122.07091200000001</v>
      </c>
      <c r="K2017">
        <v>960</v>
      </c>
      <c r="L2017">
        <v>60</v>
      </c>
      <c r="M2017">
        <v>1</v>
      </c>
      <c r="N2017">
        <v>2</v>
      </c>
      <c r="O2017">
        <v>2</v>
      </c>
      <c r="P2017">
        <v>4</v>
      </c>
      <c r="Q2017" t="e">
        <f>VLOOKUP($A2017,'[1]SheltersALL_2.17.22'!$1:$1048576,6,0)</f>
        <v>#N/A</v>
      </c>
      <c r="R2017" t="str">
        <f>VLOOKUP($A2017, [1]FA21_Ridership!$1:$1048576,11, 0)</f>
        <v>HAYWARD</v>
      </c>
      <c r="S2017" t="str">
        <f>VLOOKUP($A2017, [1]FA21_Ridership!$1:$1048576,12, 0)</f>
        <v>ALAMEDA</v>
      </c>
      <c r="T2017">
        <f>VLOOKUP($A2017, [1]FA21_Ridership!$1:$1048576,13, 0)</f>
        <v>4</v>
      </c>
      <c r="U2017">
        <f t="shared" si="156"/>
        <v>240</v>
      </c>
      <c r="V2017" s="67">
        <f t="shared" si="155"/>
        <v>0.47</v>
      </c>
      <c r="W2017">
        <v>0.90228799999999998</v>
      </c>
      <c r="X2017" s="67">
        <f t="shared" si="157"/>
        <v>0.77700000000000002</v>
      </c>
      <c r="Y2017">
        <v>0.34366099999999999</v>
      </c>
      <c r="Z2017" s="67">
        <f t="shared" si="158"/>
        <v>0.68500000000000005</v>
      </c>
      <c r="AA2017">
        <f>VLOOKUP($C2017,[1]Disability!$1:$1048576,5,FALSE)</f>
        <v>0</v>
      </c>
      <c r="AB2017" s="67">
        <f t="shared" si="159"/>
        <v>0</v>
      </c>
      <c r="AC2017" t="e">
        <f>VLOOKUP($A2017,#REF!,9,FALSE)</f>
        <v>#REF!</v>
      </c>
    </row>
    <row r="2018" spans="1:29">
      <c r="A2018">
        <v>56335</v>
      </c>
      <c r="B2018">
        <v>2017</v>
      </c>
      <c r="C2018">
        <v>1600730</v>
      </c>
      <c r="D2018" t="s">
        <v>4235</v>
      </c>
      <c r="E2018" t="s">
        <v>4236</v>
      </c>
      <c r="G2018" t="e">
        <f>VLOOKUP($H2018,[1]BRT!$1:$1048576,1,0)</f>
        <v>#N/A</v>
      </c>
      <c r="H2018" t="s">
        <v>5198</v>
      </c>
      <c r="I2018">
        <v>37.963379000000003</v>
      </c>
      <c r="J2018">
        <v>-122.355254</v>
      </c>
      <c r="K2018">
        <v>1250</v>
      </c>
      <c r="L2018">
        <v>60</v>
      </c>
      <c r="M2018">
        <v>1</v>
      </c>
      <c r="N2018">
        <v>2</v>
      </c>
      <c r="O2018">
        <v>2</v>
      </c>
      <c r="P2018">
        <v>4</v>
      </c>
      <c r="Q2018" t="e">
        <f>VLOOKUP($A2018,'[1]SheltersALL_2.17.22'!$1:$1048576,6,0)</f>
        <v>#N/A</v>
      </c>
      <c r="R2018" t="str">
        <f>VLOOKUP($A2018, [1]FA21_Ridership!$1:$1048576,11, 0)</f>
        <v>SAN PABLO</v>
      </c>
      <c r="S2018" t="str">
        <f>VLOOKUP($A2018, [1]FA21_Ridership!$1:$1048576,12, 0)</f>
        <v>CONTRA COSTA</v>
      </c>
      <c r="T2018">
        <f>VLOOKUP($A2018, [1]FA21_Ridership!$1:$1048576,13, 0)</f>
        <v>1</v>
      </c>
      <c r="U2018">
        <f t="shared" si="156"/>
        <v>240</v>
      </c>
      <c r="V2018" s="67">
        <f t="shared" si="155"/>
        <v>0.47</v>
      </c>
      <c r="W2018">
        <v>0.966472</v>
      </c>
      <c r="X2018" s="67">
        <f t="shared" si="157"/>
        <v>0.93700000000000006</v>
      </c>
      <c r="Y2018">
        <v>0.29643399999999998</v>
      </c>
      <c r="Z2018" s="67">
        <f t="shared" si="158"/>
        <v>0.63100000000000001</v>
      </c>
      <c r="AA2018">
        <f>VLOOKUP($C2018,[1]Disability!$1:$1048576,5,FALSE)</f>
        <v>1</v>
      </c>
      <c r="AB2018" s="67">
        <f t="shared" si="159"/>
        <v>0.72499999999999998</v>
      </c>
      <c r="AC2018" t="e">
        <f>VLOOKUP($A2018,#REF!,9,FALSE)</f>
        <v>#REF!</v>
      </c>
    </row>
    <row r="2019" spans="1:29">
      <c r="A2019">
        <v>57656</v>
      </c>
      <c r="B2019">
        <v>2018</v>
      </c>
      <c r="C2019">
        <v>102010</v>
      </c>
      <c r="D2019" t="s">
        <v>4235</v>
      </c>
      <c r="E2019" t="s">
        <v>4236</v>
      </c>
      <c r="G2019" t="e">
        <f>VLOOKUP($H2019,[1]BRT!$1:$1048576,1,0)</f>
        <v>#N/A</v>
      </c>
      <c r="H2019" t="s">
        <v>5755</v>
      </c>
      <c r="I2019">
        <v>37.782750999999998</v>
      </c>
      <c r="J2019">
        <v>-122.271361</v>
      </c>
      <c r="K2019">
        <v>960</v>
      </c>
      <c r="L2019">
        <v>60</v>
      </c>
      <c r="M2019">
        <v>1</v>
      </c>
      <c r="N2019">
        <v>2</v>
      </c>
      <c r="O2019">
        <v>2</v>
      </c>
      <c r="P2019">
        <v>4</v>
      </c>
      <c r="Q2019" t="e">
        <f>VLOOKUP($A2019,'[1]SheltersALL_2.17.22'!$1:$1048576,6,0)</f>
        <v>#N/A</v>
      </c>
      <c r="R2019" t="str">
        <f>VLOOKUP($A2019, [1]FA21_Ridership!$1:$1048576,11, 0)</f>
        <v>ALAMEDA</v>
      </c>
      <c r="S2019" t="str">
        <f>VLOOKUP($A2019, [1]FA21_Ridership!$1:$1048576,12, 0)</f>
        <v>ALAMEDA</v>
      </c>
      <c r="T2019">
        <f>VLOOKUP($A2019, [1]FA21_Ridership!$1:$1048576,13, 0)</f>
        <v>3</v>
      </c>
      <c r="U2019">
        <f t="shared" si="156"/>
        <v>240</v>
      </c>
      <c r="V2019" s="67">
        <f t="shared" si="155"/>
        <v>0.47</v>
      </c>
      <c r="W2019">
        <v>0.73538899999999996</v>
      </c>
      <c r="X2019" s="67">
        <f t="shared" si="157"/>
        <v>0.45200000000000001</v>
      </c>
      <c r="Y2019">
        <v>9.8266000000000006E-2</v>
      </c>
      <c r="Z2019" s="67">
        <f t="shared" si="158"/>
        <v>0.24</v>
      </c>
      <c r="AA2019">
        <f>VLOOKUP($C2019,[1]Disability!$1:$1048576,5,FALSE)</f>
        <v>1</v>
      </c>
      <c r="AB2019" s="67">
        <f t="shared" si="159"/>
        <v>0.72499999999999998</v>
      </c>
      <c r="AC2019" t="e">
        <f>VLOOKUP($A2019,#REF!,9,FALSE)</f>
        <v>#REF!</v>
      </c>
    </row>
    <row r="2020" spans="1:29">
      <c r="A2020">
        <v>53433</v>
      </c>
      <c r="B2020">
        <v>2019</v>
      </c>
      <c r="C2020">
        <v>800320</v>
      </c>
      <c r="D2020" t="s">
        <v>4235</v>
      </c>
      <c r="E2020" t="s">
        <v>4236</v>
      </c>
      <c r="G2020" t="e">
        <f>VLOOKUP($H2020,[1]BRT!$1:$1048576,1,0)</f>
        <v>#N/A</v>
      </c>
      <c r="H2020" t="s">
        <v>5499</v>
      </c>
      <c r="I2020">
        <v>37.658510999999997</v>
      </c>
      <c r="J2020">
        <v>-122.094258</v>
      </c>
      <c r="K2020">
        <v>960</v>
      </c>
      <c r="L2020">
        <v>60</v>
      </c>
      <c r="M2020">
        <v>1</v>
      </c>
      <c r="N2020">
        <v>2</v>
      </c>
      <c r="O2020">
        <v>2</v>
      </c>
      <c r="P2020">
        <v>4</v>
      </c>
      <c r="Q2020" t="e">
        <f>VLOOKUP($A2020,'[1]SheltersALL_2.17.22'!$1:$1048576,6,0)</f>
        <v>#N/A</v>
      </c>
      <c r="R2020" t="str">
        <f>VLOOKUP($A2020, [1]FA21_Ridership!$1:$1048576,11, 0)</f>
        <v>HAYWARD</v>
      </c>
      <c r="S2020" t="str">
        <f>VLOOKUP($A2020, [1]FA21_Ridership!$1:$1048576,12, 0)</f>
        <v>ALAMEDA</v>
      </c>
      <c r="T2020">
        <f>VLOOKUP($A2020, [1]FA21_Ridership!$1:$1048576,13, 0)</f>
        <v>4</v>
      </c>
      <c r="U2020">
        <f t="shared" si="156"/>
        <v>240</v>
      </c>
      <c r="V2020" s="67">
        <f t="shared" ref="V2020:V2083" si="160">_xlfn.PERCENTRANK.INC($U$2:$U$4161,U2020)</f>
        <v>0.47</v>
      </c>
      <c r="W2020">
        <v>0.92960100000000001</v>
      </c>
      <c r="X2020" s="67">
        <f t="shared" si="157"/>
        <v>0.83599999999999997</v>
      </c>
      <c r="Y2020">
        <v>0.109098</v>
      </c>
      <c r="Z2020" s="67">
        <f t="shared" si="158"/>
        <v>0.26800000000000002</v>
      </c>
      <c r="AA2020">
        <f>VLOOKUP($C2020,[1]Disability!$1:$1048576,5,FALSE)</f>
        <v>1</v>
      </c>
      <c r="AB2020" s="67">
        <f t="shared" si="159"/>
        <v>0.72499999999999998</v>
      </c>
      <c r="AC2020" t="e">
        <f>VLOOKUP($A2020,#REF!,9,FALSE)</f>
        <v>#REF!</v>
      </c>
    </row>
    <row r="2021" spans="1:29">
      <c r="A2021">
        <v>59724</v>
      </c>
      <c r="B2021">
        <v>2020</v>
      </c>
      <c r="C2021">
        <v>1500120</v>
      </c>
      <c r="D2021" t="s">
        <v>4235</v>
      </c>
      <c r="E2021" t="s">
        <v>4236</v>
      </c>
      <c r="G2021" t="e">
        <f>VLOOKUP($H2021,[1]BRT!$1:$1048576,1,0)</f>
        <v>#N/A</v>
      </c>
      <c r="H2021" t="s">
        <v>5573</v>
      </c>
      <c r="I2021">
        <v>37.713495000000002</v>
      </c>
      <c r="J2021">
        <v>-122.157594</v>
      </c>
      <c r="K2021">
        <v>960</v>
      </c>
      <c r="L2021">
        <v>60</v>
      </c>
      <c r="M2021">
        <v>1</v>
      </c>
      <c r="N2021">
        <v>2</v>
      </c>
      <c r="O2021">
        <v>2</v>
      </c>
      <c r="P2021">
        <v>4</v>
      </c>
      <c r="Q2021" t="e">
        <f>VLOOKUP($A2021,'[1]SheltersALL_2.17.22'!$1:$1048576,6,0)</f>
        <v>#N/A</v>
      </c>
      <c r="R2021" t="str">
        <f>VLOOKUP($A2021, [1]FA21_Ridership!$1:$1048576,11, 0)</f>
        <v>SAN LEANDRO</v>
      </c>
      <c r="S2021" t="str">
        <f>VLOOKUP($A2021, [1]FA21_Ridership!$1:$1048576,12, 0)</f>
        <v>ALAMEDA</v>
      </c>
      <c r="T2021">
        <f>VLOOKUP($A2021, [1]FA21_Ridership!$1:$1048576,13, 0)</f>
        <v>3</v>
      </c>
      <c r="U2021">
        <f t="shared" si="156"/>
        <v>240</v>
      </c>
      <c r="V2021" s="67">
        <f t="shared" si="160"/>
        <v>0.47</v>
      </c>
      <c r="W2021">
        <v>0.81991800000000004</v>
      </c>
      <c r="X2021" s="67">
        <f t="shared" si="157"/>
        <v>0.61199999999999999</v>
      </c>
      <c r="Y2021">
        <v>0.55934499999999998</v>
      </c>
      <c r="Z2021" s="67">
        <f t="shared" si="158"/>
        <v>0.90400000000000003</v>
      </c>
      <c r="AA2021">
        <f>VLOOKUP($C2021,[1]Disability!$1:$1048576,5,FALSE)</f>
        <v>0</v>
      </c>
      <c r="AB2021" s="67">
        <f t="shared" si="159"/>
        <v>0</v>
      </c>
      <c r="AC2021" t="e">
        <f>VLOOKUP($A2021,#REF!,9,FALSE)</f>
        <v>#REF!</v>
      </c>
    </row>
    <row r="2022" spans="1:29">
      <c r="A2022">
        <v>53340</v>
      </c>
      <c r="B2022">
        <v>2021</v>
      </c>
      <c r="C2022">
        <v>1300970</v>
      </c>
      <c r="D2022" t="s">
        <v>4235</v>
      </c>
      <c r="E2022" t="s">
        <v>4236</v>
      </c>
      <c r="G2022" t="e">
        <f>VLOOKUP($H2022,[1]BRT!$1:$1048576,1,0)</f>
        <v>#N/A</v>
      </c>
      <c r="H2022" t="s">
        <v>5446</v>
      </c>
      <c r="I2022">
        <v>37.922606000000002</v>
      </c>
      <c r="J2022">
        <v>-122.33433599999999</v>
      </c>
      <c r="K2022">
        <v>838</v>
      </c>
      <c r="L2022">
        <v>60</v>
      </c>
      <c r="M2022">
        <v>1</v>
      </c>
      <c r="N2022">
        <v>2</v>
      </c>
      <c r="O2022">
        <v>2</v>
      </c>
      <c r="P2022">
        <v>4</v>
      </c>
      <c r="Q2022" t="e">
        <f>VLOOKUP($A2022,'[1]SheltersALL_2.17.22'!$1:$1048576,6,0)</f>
        <v>#N/A</v>
      </c>
      <c r="R2022" t="str">
        <f>VLOOKUP($A2022, [1]FA21_Ridership!$1:$1048576,11, 0)</f>
        <v>RICHMOND</v>
      </c>
      <c r="S2022" t="str">
        <f>VLOOKUP($A2022, [1]FA21_Ridership!$1:$1048576,12, 0)</f>
        <v>CONTRA COSTA</v>
      </c>
      <c r="T2022">
        <f>VLOOKUP($A2022, [1]FA21_Ridership!$1:$1048576,13, 0)</f>
        <v>1</v>
      </c>
      <c r="U2022">
        <f t="shared" si="156"/>
        <v>240</v>
      </c>
      <c r="V2022" s="67">
        <f t="shared" si="160"/>
        <v>0.47</v>
      </c>
      <c r="W2022">
        <v>0.89219199999999999</v>
      </c>
      <c r="X2022" s="67">
        <f t="shared" si="157"/>
        <v>0.754</v>
      </c>
      <c r="Y2022">
        <v>0.57556799999999997</v>
      </c>
      <c r="Z2022" s="67">
        <f t="shared" si="158"/>
        <v>0.92200000000000004</v>
      </c>
      <c r="AA2022">
        <f>VLOOKUP($C2022,[1]Disability!$1:$1048576,5,FALSE)</f>
        <v>1</v>
      </c>
      <c r="AB2022" s="67">
        <f t="shared" si="159"/>
        <v>0.72499999999999998</v>
      </c>
      <c r="AC2022" t="e">
        <f>VLOOKUP($A2022,#REF!,9,FALSE)</f>
        <v>#REF!</v>
      </c>
    </row>
    <row r="2023" spans="1:29">
      <c r="A2023">
        <v>55649</v>
      </c>
      <c r="B2023">
        <v>2022</v>
      </c>
      <c r="C2023">
        <v>1020370</v>
      </c>
      <c r="D2023" t="s">
        <v>4235</v>
      </c>
      <c r="E2023" t="s">
        <v>4236</v>
      </c>
      <c r="G2023" t="e">
        <f>VLOOKUP($H2023,[1]BRT!$1:$1048576,1,0)</f>
        <v>#N/A</v>
      </c>
      <c r="H2023" t="s">
        <v>5285</v>
      </c>
      <c r="I2023">
        <v>37.841687</v>
      </c>
      <c r="J2023">
        <v>-122.261572</v>
      </c>
      <c r="K2023">
        <v>1375</v>
      </c>
      <c r="L2023">
        <v>20</v>
      </c>
      <c r="M2023">
        <v>3</v>
      </c>
      <c r="N2023">
        <v>5</v>
      </c>
      <c r="O2023">
        <v>7</v>
      </c>
      <c r="P2023">
        <v>12</v>
      </c>
      <c r="Q2023" t="e">
        <f>VLOOKUP($A2023,'[1]SheltersALL_2.17.22'!$1:$1048576,6,0)</f>
        <v>#N/A</v>
      </c>
      <c r="R2023" t="str">
        <f>VLOOKUP($A2023, [1]FA21_Ridership!$1:$1048576,11, 0)</f>
        <v>OAKLAND</v>
      </c>
      <c r="S2023" t="str">
        <f>VLOOKUP($A2023, [1]FA21_Ridership!$1:$1048576,12, 0)</f>
        <v>ALAMEDA</v>
      </c>
      <c r="T2023">
        <f>VLOOKUP($A2023, [1]FA21_Ridership!$1:$1048576,13, 0)</f>
        <v>2</v>
      </c>
      <c r="U2023">
        <f t="shared" si="156"/>
        <v>240</v>
      </c>
      <c r="V2023" s="67">
        <f t="shared" si="160"/>
        <v>0.47</v>
      </c>
      <c r="W2023">
        <v>0.44343900000000003</v>
      </c>
      <c r="X2023" s="67">
        <f t="shared" si="157"/>
        <v>0.15</v>
      </c>
      <c r="Y2023">
        <v>0.28717399999999998</v>
      </c>
      <c r="Z2023" s="67">
        <f t="shared" si="158"/>
        <v>0.61899999999999999</v>
      </c>
      <c r="AA2023">
        <f>VLOOKUP($C2023,[1]Disability!$1:$1048576,5,FALSE)</f>
        <v>0</v>
      </c>
      <c r="AB2023" s="67">
        <f t="shared" si="159"/>
        <v>0</v>
      </c>
      <c r="AC2023" t="e">
        <f>VLOOKUP($A2023,#REF!,9,FALSE)</f>
        <v>#REF!</v>
      </c>
    </row>
    <row r="2024" spans="1:29">
      <c r="A2024">
        <v>52028</v>
      </c>
      <c r="B2024">
        <v>2023</v>
      </c>
      <c r="C2024">
        <v>9905460</v>
      </c>
      <c r="D2024" t="s">
        <v>4235</v>
      </c>
      <c r="E2024" t="s">
        <v>4236</v>
      </c>
      <c r="G2024" t="e">
        <f>VLOOKUP($H2024,[1]BRT!$1:$1048576,1,0)</f>
        <v>#N/A</v>
      </c>
      <c r="H2024" t="s">
        <v>5756</v>
      </c>
      <c r="I2024">
        <v>37.834180000000003</v>
      </c>
      <c r="J2024">
        <v>-122.273163</v>
      </c>
      <c r="K2024">
        <v>1179</v>
      </c>
      <c r="L2024">
        <v>20</v>
      </c>
      <c r="M2024">
        <v>3</v>
      </c>
      <c r="N2024">
        <v>5</v>
      </c>
      <c r="O2024">
        <v>7</v>
      </c>
      <c r="P2024">
        <v>12</v>
      </c>
      <c r="Q2024" t="e">
        <f>VLOOKUP($A2024,'[1]SheltersALL_2.17.22'!$1:$1048576,6,0)</f>
        <v>#N/A</v>
      </c>
      <c r="R2024" t="str">
        <f>VLOOKUP($A2024, [1]FA21_Ridership!$1:$1048576,11, 0)</f>
        <v>OAKLAND</v>
      </c>
      <c r="S2024" t="str">
        <f>VLOOKUP($A2024, [1]FA21_Ridership!$1:$1048576,12, 0)</f>
        <v>ALAMEDA</v>
      </c>
      <c r="T2024">
        <f>VLOOKUP($A2024, [1]FA21_Ridership!$1:$1048576,13, 0)</f>
        <v>2</v>
      </c>
      <c r="U2024">
        <f t="shared" si="156"/>
        <v>240</v>
      </c>
      <c r="V2024" s="67">
        <f t="shared" si="160"/>
        <v>0.47</v>
      </c>
      <c r="W2024">
        <v>0.72931599999999996</v>
      </c>
      <c r="X2024" s="67">
        <f t="shared" si="157"/>
        <v>0.44700000000000001</v>
      </c>
      <c r="Y2024">
        <v>0.12768099999999999</v>
      </c>
      <c r="Z2024" s="67">
        <f t="shared" si="158"/>
        <v>0.31</v>
      </c>
      <c r="AA2024">
        <f>VLOOKUP($C2024,[1]Disability!$1:$1048576,5,FALSE)</f>
        <v>0</v>
      </c>
      <c r="AB2024" s="67">
        <f t="shared" si="159"/>
        <v>0</v>
      </c>
      <c r="AC2024" t="e">
        <f>VLOOKUP($A2024,#REF!,9,FALSE)</f>
        <v>#REF!</v>
      </c>
    </row>
    <row r="2025" spans="1:29">
      <c r="A2025">
        <v>55816</v>
      </c>
      <c r="B2025">
        <v>2024</v>
      </c>
      <c r="C2025">
        <v>1700330</v>
      </c>
      <c r="D2025" t="s">
        <v>4235</v>
      </c>
      <c r="E2025" t="s">
        <v>4236</v>
      </c>
      <c r="G2025" t="e">
        <f>VLOOKUP($H2025,[1]BRT!$1:$1048576,1,0)</f>
        <v>#N/A</v>
      </c>
      <c r="H2025" t="s">
        <v>5757</v>
      </c>
      <c r="I2025">
        <v>37.590792999999998</v>
      </c>
      <c r="J2025">
        <v>-122.034831</v>
      </c>
      <c r="K2025">
        <v>1031</v>
      </c>
      <c r="L2025">
        <v>20</v>
      </c>
      <c r="M2025">
        <v>3</v>
      </c>
      <c r="N2025">
        <v>5</v>
      </c>
      <c r="O2025">
        <v>7</v>
      </c>
      <c r="P2025">
        <v>12</v>
      </c>
      <c r="Q2025" t="e">
        <f>VLOOKUP($A2025,'[1]SheltersALL_2.17.22'!$1:$1048576,6,0)</f>
        <v>#N/A</v>
      </c>
      <c r="R2025" t="str">
        <f>VLOOKUP($A2025, [1]FA21_Ridership!$1:$1048576,11, 0)</f>
        <v>UNION CITY</v>
      </c>
      <c r="S2025" t="str">
        <f>VLOOKUP($A2025, [1]FA21_Ridership!$1:$1048576,12, 0)</f>
        <v>ALAMEDA</v>
      </c>
      <c r="T2025">
        <f>VLOOKUP($A2025, [1]FA21_Ridership!$1:$1048576,13, 0)</f>
        <v>9</v>
      </c>
      <c r="U2025">
        <f t="shared" si="156"/>
        <v>240</v>
      </c>
      <c r="V2025" s="67">
        <f t="shared" si="160"/>
        <v>0.47</v>
      </c>
      <c r="W2025">
        <v>0.86585400000000001</v>
      </c>
      <c r="X2025" s="67">
        <f t="shared" si="157"/>
        <v>0.71</v>
      </c>
      <c r="Y2025">
        <v>9.4511999999999999E-2</v>
      </c>
      <c r="Z2025" s="67">
        <f t="shared" si="158"/>
        <v>0.222</v>
      </c>
      <c r="AA2025">
        <f>VLOOKUP($C2025,[1]Disability!$1:$1048576,5,FALSE)</f>
        <v>0</v>
      </c>
      <c r="AB2025" s="67">
        <f t="shared" si="159"/>
        <v>0</v>
      </c>
      <c r="AC2025" t="e">
        <f>VLOOKUP($A2025,#REF!,9,FALSE)</f>
        <v>#REF!</v>
      </c>
    </row>
    <row r="2026" spans="1:29">
      <c r="A2026">
        <v>50221</v>
      </c>
      <c r="B2026">
        <v>2025</v>
      </c>
      <c r="C2026">
        <v>1700880</v>
      </c>
      <c r="D2026" t="s">
        <v>4235</v>
      </c>
      <c r="E2026" t="s">
        <v>4236</v>
      </c>
      <c r="G2026" t="e">
        <f>VLOOKUP($H2026,[1]BRT!$1:$1048576,1,0)</f>
        <v>#N/A</v>
      </c>
      <c r="H2026" t="s">
        <v>5758</v>
      </c>
      <c r="I2026">
        <v>37.596955999999999</v>
      </c>
      <c r="J2026">
        <v>-122.080839</v>
      </c>
      <c r="K2026">
        <v>1039</v>
      </c>
      <c r="L2026">
        <v>20</v>
      </c>
      <c r="M2026">
        <v>3</v>
      </c>
      <c r="N2026">
        <v>5</v>
      </c>
      <c r="O2026">
        <v>7</v>
      </c>
      <c r="P2026">
        <v>12</v>
      </c>
      <c r="Q2026" t="e">
        <f>VLOOKUP($A2026,'[1]SheltersALL_2.17.22'!$1:$1048576,6,0)</f>
        <v>#N/A</v>
      </c>
      <c r="R2026" t="str">
        <f>VLOOKUP($A2026, [1]FA21_Ridership!$1:$1048576,11, 0)</f>
        <v>UNION CITY</v>
      </c>
      <c r="S2026" t="str">
        <f>VLOOKUP($A2026, [1]FA21_Ridership!$1:$1048576,12, 0)</f>
        <v>ALAMEDA</v>
      </c>
      <c r="T2026">
        <f>VLOOKUP($A2026, [1]FA21_Ridership!$1:$1048576,13, 0)</f>
        <v>9</v>
      </c>
      <c r="U2026">
        <f t="shared" si="156"/>
        <v>240</v>
      </c>
      <c r="V2026" s="67">
        <f t="shared" si="160"/>
        <v>0.47</v>
      </c>
      <c r="W2026">
        <v>0.86519400000000002</v>
      </c>
      <c r="X2026" s="67">
        <f t="shared" si="157"/>
        <v>0.70499999999999996</v>
      </c>
      <c r="Y2026">
        <v>9.6947000000000005E-2</v>
      </c>
      <c r="Z2026" s="67">
        <f t="shared" si="158"/>
        <v>0.23799999999999999</v>
      </c>
      <c r="AA2026">
        <f>VLOOKUP($C2026,[1]Disability!$1:$1048576,5,FALSE)</f>
        <v>0</v>
      </c>
      <c r="AB2026" s="67">
        <f t="shared" si="159"/>
        <v>0</v>
      </c>
      <c r="AC2026" t="e">
        <f>VLOOKUP($A2026,#REF!,9,FALSE)</f>
        <v>#REF!</v>
      </c>
    </row>
    <row r="2027" spans="1:29">
      <c r="A2027">
        <v>55848</v>
      </c>
      <c r="B2027">
        <v>2026</v>
      </c>
      <c r="C2027">
        <v>1301440</v>
      </c>
      <c r="D2027" t="s">
        <v>4235</v>
      </c>
      <c r="E2027" t="s">
        <v>4236</v>
      </c>
      <c r="G2027" t="e">
        <f>VLOOKUP($H2027,[1]BRT!$1:$1048576,1,0)</f>
        <v>#N/A</v>
      </c>
      <c r="H2027" t="s">
        <v>5759</v>
      </c>
      <c r="I2027">
        <v>37.954607000000003</v>
      </c>
      <c r="J2027">
        <v>-122.36689200000001</v>
      </c>
      <c r="K2027">
        <v>1201</v>
      </c>
      <c r="L2027">
        <v>30</v>
      </c>
      <c r="M2027">
        <v>2</v>
      </c>
      <c r="N2027">
        <v>3</v>
      </c>
      <c r="O2027">
        <v>5</v>
      </c>
      <c r="P2027">
        <v>8</v>
      </c>
      <c r="Q2027" t="e">
        <f>VLOOKUP($A2027,'[1]SheltersALL_2.17.22'!$1:$1048576,6,0)</f>
        <v>#N/A</v>
      </c>
      <c r="R2027" t="str">
        <f>VLOOKUP($A2027, [1]FA21_Ridership!$1:$1048576,11, 0)</f>
        <v>RICHMOND</v>
      </c>
      <c r="S2027" t="str">
        <f>VLOOKUP($A2027, [1]FA21_Ridership!$1:$1048576,12, 0)</f>
        <v>CONTRA COSTA</v>
      </c>
      <c r="T2027">
        <f>VLOOKUP($A2027, [1]FA21_Ridership!$1:$1048576,13, 0)</f>
        <v>1</v>
      </c>
      <c r="U2027">
        <f t="shared" si="156"/>
        <v>240</v>
      </c>
      <c r="V2027" s="67">
        <f t="shared" si="160"/>
        <v>0.47</v>
      </c>
      <c r="W2027">
        <v>0.95526100000000003</v>
      </c>
      <c r="X2027" s="67">
        <f t="shared" si="157"/>
        <v>0.91600000000000004</v>
      </c>
      <c r="Y2027">
        <v>0.73322299999999996</v>
      </c>
      <c r="Z2027" s="67">
        <f t="shared" si="158"/>
        <v>0.98499999999999999</v>
      </c>
      <c r="AA2027">
        <f>VLOOKUP($C2027,[1]Disability!$1:$1048576,5,FALSE)</f>
        <v>1</v>
      </c>
      <c r="AB2027" s="67">
        <f t="shared" si="159"/>
        <v>0.72499999999999998</v>
      </c>
      <c r="AC2027" t="e">
        <f>VLOOKUP($A2027,#REF!,9,FALSE)</f>
        <v>#REF!</v>
      </c>
    </row>
    <row r="2028" spans="1:29">
      <c r="A2028">
        <v>53778</v>
      </c>
      <c r="B2028">
        <v>2027</v>
      </c>
      <c r="C2028">
        <v>9802220</v>
      </c>
      <c r="D2028" t="s">
        <v>4235</v>
      </c>
      <c r="E2028" t="s">
        <v>4236</v>
      </c>
      <c r="G2028" t="e">
        <f>VLOOKUP($H2028,[1]BRT!$1:$1048576,1,0)</f>
        <v>#N/A</v>
      </c>
      <c r="H2028" t="s">
        <v>5250</v>
      </c>
      <c r="I2028">
        <v>37.681775000000002</v>
      </c>
      <c r="J2028">
        <v>-122.096093</v>
      </c>
      <c r="K2028">
        <v>1412</v>
      </c>
      <c r="L2028">
        <v>30</v>
      </c>
      <c r="M2028">
        <v>2</v>
      </c>
      <c r="N2028">
        <v>3</v>
      </c>
      <c r="O2028">
        <v>5</v>
      </c>
      <c r="P2028">
        <v>8</v>
      </c>
      <c r="Q2028" t="e">
        <f>VLOOKUP($A2028,'[1]SheltersALL_2.17.22'!$1:$1048576,6,0)</f>
        <v>#N/A</v>
      </c>
      <c r="R2028" t="str">
        <f>VLOOKUP($A2028, [1]FA21_Ridership!$1:$1048576,11, 0)</f>
        <v>COUNTY-ALAMEDA</v>
      </c>
      <c r="S2028" t="str">
        <f>VLOOKUP($A2028, [1]FA21_Ridership!$1:$1048576,12, 0)</f>
        <v>ALAMEDA</v>
      </c>
      <c r="T2028">
        <f>VLOOKUP($A2028, [1]FA21_Ridership!$1:$1048576,13, 0)</f>
        <v>4</v>
      </c>
      <c r="U2028">
        <f t="shared" si="156"/>
        <v>240</v>
      </c>
      <c r="V2028" s="67">
        <f t="shared" si="160"/>
        <v>0.47</v>
      </c>
      <c r="W2028">
        <v>0.52760700000000005</v>
      </c>
      <c r="X2028" s="67">
        <f t="shared" si="157"/>
        <v>0.222</v>
      </c>
      <c r="Y2028">
        <v>0.31901800000000002</v>
      </c>
      <c r="Z2028" s="67">
        <f t="shared" si="158"/>
        <v>0.65500000000000003</v>
      </c>
      <c r="AA2028">
        <f>VLOOKUP($C2028,[1]Disability!$1:$1048576,5,FALSE)</f>
        <v>0</v>
      </c>
      <c r="AB2028" s="67">
        <f t="shared" si="159"/>
        <v>0</v>
      </c>
      <c r="AC2028" t="e">
        <f>VLOOKUP($A2028,#REF!,9,FALSE)</f>
        <v>#REF!</v>
      </c>
    </row>
    <row r="2029" spans="1:29">
      <c r="A2029">
        <v>58966</v>
      </c>
      <c r="B2029">
        <v>2028</v>
      </c>
      <c r="C2029">
        <v>1300520</v>
      </c>
      <c r="D2029" t="s">
        <v>4235</v>
      </c>
      <c r="E2029" t="s">
        <v>4236</v>
      </c>
      <c r="G2029" t="e">
        <f>VLOOKUP($H2029,[1]BRT!$1:$1048576,1,0)</f>
        <v>#N/A</v>
      </c>
      <c r="H2029" t="s">
        <v>5625</v>
      </c>
      <c r="I2029">
        <v>37.942714000000002</v>
      </c>
      <c r="J2029">
        <v>-122.362686</v>
      </c>
      <c r="K2029">
        <v>1240</v>
      </c>
      <c r="L2029">
        <v>30</v>
      </c>
      <c r="M2029">
        <v>2</v>
      </c>
      <c r="N2029">
        <v>3</v>
      </c>
      <c r="O2029">
        <v>5</v>
      </c>
      <c r="P2029">
        <v>8</v>
      </c>
      <c r="Q2029" t="e">
        <f>VLOOKUP($A2029,'[1]SheltersALL_2.17.22'!$1:$1048576,6,0)</f>
        <v>#N/A</v>
      </c>
      <c r="R2029" t="str">
        <f>VLOOKUP($A2029, [1]FA21_Ridership!$1:$1048576,11, 0)</f>
        <v>RICHMOND</v>
      </c>
      <c r="S2029" t="str">
        <f>VLOOKUP($A2029, [1]FA21_Ridership!$1:$1048576,12, 0)</f>
        <v>CONTRA COSTA</v>
      </c>
      <c r="T2029">
        <f>VLOOKUP($A2029, [1]FA21_Ridership!$1:$1048576,13, 0)</f>
        <v>1</v>
      </c>
      <c r="U2029">
        <f t="shared" si="156"/>
        <v>240</v>
      </c>
      <c r="V2029" s="67">
        <f t="shared" si="160"/>
        <v>0.47</v>
      </c>
      <c r="W2029">
        <v>0.98912999999999995</v>
      </c>
      <c r="X2029" s="67">
        <f t="shared" si="157"/>
        <v>0.98299999999999998</v>
      </c>
      <c r="Y2029">
        <v>0.63897499999999996</v>
      </c>
      <c r="Z2029" s="67">
        <f t="shared" si="158"/>
        <v>0.95699999999999996</v>
      </c>
      <c r="AA2029">
        <f>VLOOKUP($C2029,[1]Disability!$1:$1048576,5,FALSE)</f>
        <v>0</v>
      </c>
      <c r="AB2029" s="67">
        <f t="shared" si="159"/>
        <v>0</v>
      </c>
      <c r="AC2029" t="e">
        <f>VLOOKUP($A2029,#REF!,9,FALSE)</f>
        <v>#REF!</v>
      </c>
    </row>
    <row r="2030" spans="1:29">
      <c r="A2030">
        <v>55152</v>
      </c>
      <c r="B2030">
        <v>2029</v>
      </c>
      <c r="C2030">
        <v>1018840</v>
      </c>
      <c r="D2030" t="s">
        <v>4235</v>
      </c>
      <c r="E2030" t="s">
        <v>4236</v>
      </c>
      <c r="G2030" t="e">
        <f>VLOOKUP($H2030,[1]BRT!$1:$1048576,1,0)</f>
        <v>#N/A</v>
      </c>
      <c r="H2030" t="s">
        <v>5760</v>
      </c>
      <c r="I2030">
        <v>37.769435000000001</v>
      </c>
      <c r="J2030">
        <v>-122.19329999999999</v>
      </c>
      <c r="K2030">
        <v>990</v>
      </c>
      <c r="L2030">
        <v>30</v>
      </c>
      <c r="M2030">
        <v>2</v>
      </c>
      <c r="N2030">
        <v>3</v>
      </c>
      <c r="O2030">
        <v>5</v>
      </c>
      <c r="P2030">
        <v>8</v>
      </c>
      <c r="Q2030" t="e">
        <f>VLOOKUP($A2030,'[1]SheltersALL_2.17.22'!$1:$1048576,6,0)</f>
        <v>#N/A</v>
      </c>
      <c r="R2030" t="str">
        <f>VLOOKUP($A2030, [1]FA21_Ridership!$1:$1048576,11, 0)</f>
        <v>OAKLAND</v>
      </c>
      <c r="S2030" t="str">
        <f>VLOOKUP($A2030, [1]FA21_Ridership!$1:$1048576,12, 0)</f>
        <v>ALAMEDA</v>
      </c>
      <c r="T2030">
        <f>VLOOKUP($A2030, [1]FA21_Ridership!$1:$1048576,13, 0)</f>
        <v>3</v>
      </c>
      <c r="U2030">
        <f t="shared" si="156"/>
        <v>240</v>
      </c>
      <c r="V2030" s="67">
        <f t="shared" si="160"/>
        <v>0.47</v>
      </c>
      <c r="W2030">
        <v>0.72271099999999999</v>
      </c>
      <c r="X2030" s="67">
        <f t="shared" si="157"/>
        <v>0.439</v>
      </c>
      <c r="Y2030">
        <v>0.51672499999999999</v>
      </c>
      <c r="Z2030" s="67">
        <f t="shared" si="158"/>
        <v>0.872</v>
      </c>
      <c r="AA2030">
        <f>VLOOKUP($C2030,[1]Disability!$1:$1048576,5,FALSE)</f>
        <v>1</v>
      </c>
      <c r="AB2030" s="67">
        <f t="shared" si="159"/>
        <v>0.72499999999999998</v>
      </c>
      <c r="AC2030" t="e">
        <f>VLOOKUP($A2030,#REF!,9,FALSE)</f>
        <v>#REF!</v>
      </c>
    </row>
    <row r="2031" spans="1:29">
      <c r="A2031">
        <v>59755</v>
      </c>
      <c r="B2031">
        <v>2030</v>
      </c>
      <c r="C2031">
        <v>304500</v>
      </c>
      <c r="D2031" t="s">
        <v>4235</v>
      </c>
      <c r="E2031" t="s">
        <v>4236</v>
      </c>
      <c r="G2031" t="e">
        <f>VLOOKUP($H2031,[1]BRT!$1:$1048576,1,0)</f>
        <v>#N/A</v>
      </c>
      <c r="H2031" t="s">
        <v>5355</v>
      </c>
      <c r="I2031">
        <v>37.871763000000001</v>
      </c>
      <c r="J2031">
        <v>-122.293147</v>
      </c>
      <c r="K2031">
        <v>1448</v>
      </c>
      <c r="L2031">
        <v>30</v>
      </c>
      <c r="M2031">
        <v>2</v>
      </c>
      <c r="N2031">
        <v>3</v>
      </c>
      <c r="O2031">
        <v>5</v>
      </c>
      <c r="P2031">
        <v>8</v>
      </c>
      <c r="Q2031" t="e">
        <f>VLOOKUP($A2031,'[1]SheltersALL_2.17.22'!$1:$1048576,6,0)</f>
        <v>#N/A</v>
      </c>
      <c r="R2031" t="str">
        <f>VLOOKUP($A2031, [1]FA21_Ridership!$1:$1048576,11, 0)</f>
        <v>BERKELEY</v>
      </c>
      <c r="S2031" t="str">
        <f>VLOOKUP($A2031, [1]FA21_Ridership!$1:$1048576,12, 0)</f>
        <v>ALAMEDA</v>
      </c>
      <c r="T2031">
        <f>VLOOKUP($A2031, [1]FA21_Ridership!$1:$1048576,13, 0)</f>
        <v>1</v>
      </c>
      <c r="U2031">
        <f t="shared" si="156"/>
        <v>240</v>
      </c>
      <c r="V2031" s="67">
        <f t="shared" si="160"/>
        <v>0.47</v>
      </c>
      <c r="W2031">
        <v>0.52759900000000004</v>
      </c>
      <c r="X2031" s="67">
        <f t="shared" si="157"/>
        <v>0.221</v>
      </c>
      <c r="Y2031">
        <v>0.24471000000000001</v>
      </c>
      <c r="Z2031" s="67">
        <f t="shared" si="158"/>
        <v>0.56599999999999995</v>
      </c>
      <c r="AA2031">
        <f>VLOOKUP($C2031,[1]Disability!$1:$1048576,5,FALSE)</f>
        <v>1</v>
      </c>
      <c r="AB2031" s="67">
        <f t="shared" si="159"/>
        <v>0.72499999999999998</v>
      </c>
      <c r="AC2031" t="e">
        <f>VLOOKUP($A2031,#REF!,9,FALSE)</f>
        <v>#REF!</v>
      </c>
    </row>
    <row r="2032" spans="1:29">
      <c r="A2032">
        <v>55135</v>
      </c>
      <c r="B2032">
        <v>2031</v>
      </c>
      <c r="C2032">
        <v>1301200</v>
      </c>
      <c r="D2032" t="s">
        <v>4235</v>
      </c>
      <c r="E2032" t="s">
        <v>4236</v>
      </c>
      <c r="G2032" t="e">
        <f>VLOOKUP($H2032,[1]BRT!$1:$1048576,1,0)</f>
        <v>#N/A</v>
      </c>
      <c r="H2032" t="s">
        <v>5617</v>
      </c>
      <c r="I2032">
        <v>37.925319000000002</v>
      </c>
      <c r="J2032">
        <v>-122.34741200000001</v>
      </c>
      <c r="K2032">
        <v>1207</v>
      </c>
      <c r="L2032">
        <v>30</v>
      </c>
      <c r="M2032">
        <v>2</v>
      </c>
      <c r="N2032">
        <v>3</v>
      </c>
      <c r="O2032">
        <v>5</v>
      </c>
      <c r="P2032">
        <v>8</v>
      </c>
      <c r="Q2032" t="e">
        <f>VLOOKUP($A2032,'[1]SheltersALL_2.17.22'!$1:$1048576,6,0)</f>
        <v>#N/A</v>
      </c>
      <c r="R2032" t="str">
        <f>VLOOKUP($A2032, [1]FA21_Ridership!$1:$1048576,11, 0)</f>
        <v>RICHMOND</v>
      </c>
      <c r="S2032" t="str">
        <f>VLOOKUP($A2032, [1]FA21_Ridership!$1:$1048576,12, 0)</f>
        <v>CONTRA COSTA</v>
      </c>
      <c r="T2032">
        <f>VLOOKUP($A2032, [1]FA21_Ridership!$1:$1048576,13, 0)</f>
        <v>1</v>
      </c>
      <c r="U2032">
        <f t="shared" si="156"/>
        <v>240</v>
      </c>
      <c r="V2032" s="67">
        <f t="shared" si="160"/>
        <v>0.47</v>
      </c>
      <c r="W2032">
        <v>0.98475199999999996</v>
      </c>
      <c r="X2032" s="67">
        <f t="shared" si="157"/>
        <v>0.97699999999999998</v>
      </c>
      <c r="Y2032">
        <v>0.435197</v>
      </c>
      <c r="Z2032" s="67">
        <f t="shared" si="158"/>
        <v>0.80500000000000005</v>
      </c>
      <c r="AA2032">
        <f>VLOOKUP($C2032,[1]Disability!$1:$1048576,5,FALSE)</f>
        <v>0</v>
      </c>
      <c r="AB2032" s="67">
        <f t="shared" si="159"/>
        <v>0</v>
      </c>
      <c r="AC2032" t="e">
        <f>VLOOKUP($A2032,#REF!,9,FALSE)</f>
        <v>#REF!</v>
      </c>
    </row>
    <row r="2033" spans="1:29">
      <c r="A2033">
        <v>59905</v>
      </c>
      <c r="B2033">
        <v>2032</v>
      </c>
      <c r="C2033">
        <v>1010490</v>
      </c>
      <c r="D2033" t="s">
        <v>4235</v>
      </c>
      <c r="E2033" t="s">
        <v>4236</v>
      </c>
      <c r="G2033" t="e">
        <f>VLOOKUP($H2033,[1]BRT!$1:$1048576,1,0)</f>
        <v>#N/A</v>
      </c>
      <c r="H2033" t="s">
        <v>5761</v>
      </c>
      <c r="I2033">
        <v>37.797246000000001</v>
      </c>
      <c r="J2033">
        <v>-122.25210199999999</v>
      </c>
      <c r="K2033">
        <v>1429</v>
      </c>
      <c r="L2033">
        <v>20</v>
      </c>
      <c r="M2033">
        <v>3</v>
      </c>
      <c r="N2033">
        <v>4</v>
      </c>
      <c r="O2033">
        <v>8</v>
      </c>
      <c r="P2033">
        <v>12</v>
      </c>
      <c r="Q2033" t="e">
        <f>VLOOKUP($A2033,'[1]SheltersALL_2.17.22'!$1:$1048576,6,0)</f>
        <v>#N/A</v>
      </c>
      <c r="R2033" t="str">
        <f>VLOOKUP($A2033, [1]FA21_Ridership!$1:$1048576,11, 0)</f>
        <v>OAKLAND</v>
      </c>
      <c r="S2033" t="str">
        <f>VLOOKUP($A2033, [1]FA21_Ridership!$1:$1048576,12, 0)</f>
        <v>ALAMEDA</v>
      </c>
      <c r="T2033">
        <f>VLOOKUP($A2033, [1]FA21_Ridership!$1:$1048576,13, 0)</f>
        <v>2</v>
      </c>
      <c r="U2033">
        <f t="shared" si="156"/>
        <v>240</v>
      </c>
      <c r="V2033" s="67">
        <f t="shared" si="160"/>
        <v>0.47</v>
      </c>
      <c r="W2033">
        <v>0.76036199999999998</v>
      </c>
      <c r="X2033" s="67">
        <f t="shared" si="157"/>
        <v>0.51100000000000001</v>
      </c>
      <c r="Y2033">
        <v>0.39035399999999998</v>
      </c>
      <c r="Z2033" s="67">
        <f t="shared" si="158"/>
        <v>0.753</v>
      </c>
      <c r="AA2033">
        <f>VLOOKUP($C2033,[1]Disability!$1:$1048576,5,FALSE)</f>
        <v>1</v>
      </c>
      <c r="AB2033" s="67">
        <f t="shared" si="159"/>
        <v>0.72499999999999998</v>
      </c>
      <c r="AC2033" t="e">
        <f>VLOOKUP($A2033,#REF!,9,FALSE)</f>
        <v>#REF!</v>
      </c>
    </row>
    <row r="2034" spans="1:29">
      <c r="A2034">
        <v>50953</v>
      </c>
      <c r="B2034">
        <v>2033</v>
      </c>
      <c r="C2034">
        <v>9902050</v>
      </c>
      <c r="D2034" t="s">
        <v>4235</v>
      </c>
      <c r="E2034" t="s">
        <v>4236</v>
      </c>
      <c r="G2034" t="e">
        <f>VLOOKUP($H2034,[1]BRT!$1:$1048576,1,0)</f>
        <v>#N/A</v>
      </c>
      <c r="H2034" t="s">
        <v>5762</v>
      </c>
      <c r="I2034">
        <v>37.607061000000002</v>
      </c>
      <c r="J2034">
        <v>-122.082795</v>
      </c>
      <c r="K2034">
        <v>1029</v>
      </c>
      <c r="L2034">
        <v>20</v>
      </c>
      <c r="M2034">
        <v>3</v>
      </c>
      <c r="N2034">
        <v>4</v>
      </c>
      <c r="O2034">
        <v>8</v>
      </c>
      <c r="P2034">
        <v>12</v>
      </c>
      <c r="Q2034" t="e">
        <f>VLOOKUP($A2034,'[1]SheltersALL_2.17.22'!$1:$1048576,6,0)</f>
        <v>#N/A</v>
      </c>
      <c r="R2034" t="str">
        <f>VLOOKUP($A2034, [1]FA21_Ridership!$1:$1048576,11, 0)</f>
        <v>UNION CITY</v>
      </c>
      <c r="S2034" t="str">
        <f>VLOOKUP($A2034, [1]FA21_Ridership!$1:$1048576,12, 0)</f>
        <v>ALAMEDA</v>
      </c>
      <c r="T2034">
        <f>VLOOKUP($A2034, [1]FA21_Ridership!$1:$1048576,13, 0)</f>
        <v>9</v>
      </c>
      <c r="U2034">
        <f t="shared" si="156"/>
        <v>240</v>
      </c>
      <c r="V2034" s="67">
        <f t="shared" si="160"/>
        <v>0.47</v>
      </c>
      <c r="W2034">
        <v>0.82125000000000004</v>
      </c>
      <c r="X2034" s="67">
        <f t="shared" si="157"/>
        <v>0.61699999999999999</v>
      </c>
      <c r="Y2034">
        <v>0.121875</v>
      </c>
      <c r="Z2034" s="67">
        <f t="shared" si="158"/>
        <v>0.30399999999999999</v>
      </c>
      <c r="AA2034">
        <f>VLOOKUP($C2034,[1]Disability!$1:$1048576,5,FALSE)</f>
        <v>0</v>
      </c>
      <c r="AB2034" s="67">
        <f t="shared" si="159"/>
        <v>0</v>
      </c>
      <c r="AC2034" t="e">
        <f>VLOOKUP($A2034,#REF!,9,FALSE)</f>
        <v>#REF!</v>
      </c>
    </row>
    <row r="2035" spans="1:29">
      <c r="A2035">
        <v>50559</v>
      </c>
      <c r="B2035">
        <v>2034</v>
      </c>
      <c r="C2035">
        <v>1001940</v>
      </c>
      <c r="D2035" t="s">
        <v>4235</v>
      </c>
      <c r="E2035" t="s">
        <v>4236</v>
      </c>
      <c r="G2035" t="e">
        <f>VLOOKUP($H2035,[1]BRT!$1:$1048576,1,0)</f>
        <v>#N/A</v>
      </c>
      <c r="H2035" t="s">
        <v>5763</v>
      </c>
      <c r="I2035">
        <v>37.785440999999999</v>
      </c>
      <c r="J2035">
        <v>-122.214617</v>
      </c>
      <c r="K2035">
        <v>964</v>
      </c>
      <c r="L2035">
        <v>15</v>
      </c>
      <c r="M2035">
        <v>4</v>
      </c>
      <c r="N2035">
        <v>4</v>
      </c>
      <c r="O2035">
        <v>12</v>
      </c>
      <c r="P2035">
        <v>16</v>
      </c>
      <c r="Q2035" t="e">
        <f>VLOOKUP($A2035,'[1]SheltersALL_2.17.22'!$1:$1048576,6,0)</f>
        <v>#N/A</v>
      </c>
      <c r="R2035" t="str">
        <f>VLOOKUP($A2035, [1]FA21_Ridership!$1:$1048576,11, 0)</f>
        <v>OAKLAND</v>
      </c>
      <c r="S2035" t="str">
        <f>VLOOKUP($A2035, [1]FA21_Ridership!$1:$1048576,12, 0)</f>
        <v>ALAMEDA</v>
      </c>
      <c r="T2035">
        <f>VLOOKUP($A2035, [1]FA21_Ridership!$1:$1048576,13, 0)</f>
        <v>3</v>
      </c>
      <c r="U2035">
        <f t="shared" si="156"/>
        <v>240</v>
      </c>
      <c r="V2035" s="67">
        <f t="shared" si="160"/>
        <v>0.47</v>
      </c>
      <c r="W2035">
        <v>0.95736699999999997</v>
      </c>
      <c r="X2035" s="67">
        <f t="shared" si="157"/>
        <v>0.92</v>
      </c>
      <c r="Y2035">
        <v>0.49139899999999997</v>
      </c>
      <c r="Z2035" s="67">
        <f t="shared" si="158"/>
        <v>0.85299999999999998</v>
      </c>
      <c r="AA2035">
        <f>VLOOKUP($C2035,[1]Disability!$1:$1048576,5,FALSE)</f>
        <v>0</v>
      </c>
      <c r="AB2035" s="67">
        <f t="shared" si="159"/>
        <v>0</v>
      </c>
      <c r="AC2035" t="e">
        <f>VLOOKUP($A2035,#REF!,9,FALSE)</f>
        <v>#REF!</v>
      </c>
    </row>
    <row r="2036" spans="1:29">
      <c r="A2036">
        <v>55418</v>
      </c>
      <c r="B2036">
        <v>2035</v>
      </c>
      <c r="C2036">
        <v>1012280</v>
      </c>
      <c r="D2036" t="s">
        <v>4235</v>
      </c>
      <c r="E2036" t="s">
        <v>4236</v>
      </c>
      <c r="G2036" t="e">
        <f>VLOOKUP($H2036,[1]BRT!$1:$1048576,1,0)</f>
        <v>#N/A</v>
      </c>
      <c r="H2036" t="s">
        <v>5764</v>
      </c>
      <c r="I2036">
        <v>37.811199999999999</v>
      </c>
      <c r="J2036">
        <v>-122.26209799999999</v>
      </c>
      <c r="K2036">
        <v>981</v>
      </c>
      <c r="L2036">
        <v>20</v>
      </c>
      <c r="M2036">
        <v>3</v>
      </c>
      <c r="N2036">
        <v>3</v>
      </c>
      <c r="O2036">
        <v>9</v>
      </c>
      <c r="P2036">
        <v>12</v>
      </c>
      <c r="Q2036" t="e">
        <f>VLOOKUP($A2036,'[1]SheltersALL_2.17.22'!$1:$1048576,6,0)</f>
        <v>#N/A</v>
      </c>
      <c r="R2036" t="str">
        <f>VLOOKUP($A2036, [1]FA21_Ridership!$1:$1048576,11, 0)</f>
        <v>OAKLAND</v>
      </c>
      <c r="S2036" t="str">
        <f>VLOOKUP($A2036, [1]FA21_Ridership!$1:$1048576,12, 0)</f>
        <v>ALAMEDA</v>
      </c>
      <c r="T2036">
        <f>VLOOKUP($A2036, [1]FA21_Ridership!$1:$1048576,13, 0)</f>
        <v>2</v>
      </c>
      <c r="U2036">
        <f t="shared" si="156"/>
        <v>240</v>
      </c>
      <c r="V2036" s="67">
        <f t="shared" si="160"/>
        <v>0.47</v>
      </c>
      <c r="W2036">
        <v>0.59256600000000004</v>
      </c>
      <c r="X2036" s="67">
        <f t="shared" si="157"/>
        <v>0.28100000000000003</v>
      </c>
      <c r="Y2036">
        <v>0.21160899999999999</v>
      </c>
      <c r="Z2036" s="67">
        <f t="shared" si="158"/>
        <v>0.49199999999999999</v>
      </c>
      <c r="AA2036">
        <f>VLOOKUP($C2036,[1]Disability!$1:$1048576,5,FALSE)</f>
        <v>2</v>
      </c>
      <c r="AB2036" s="67">
        <f t="shared" si="159"/>
        <v>0.91600000000000004</v>
      </c>
      <c r="AC2036" t="e">
        <f>VLOOKUP($A2036,#REF!,9,FALSE)</f>
        <v>#REF!</v>
      </c>
    </row>
    <row r="2037" spans="1:29">
      <c r="A2037">
        <v>55809</v>
      </c>
      <c r="B2037">
        <v>2036</v>
      </c>
      <c r="C2037">
        <v>1700210</v>
      </c>
      <c r="D2037" t="s">
        <v>4235</v>
      </c>
      <c r="E2037" t="s">
        <v>4236</v>
      </c>
      <c r="G2037" t="e">
        <f>VLOOKUP($H2037,[1]BRT!$1:$1048576,1,0)</f>
        <v>#N/A</v>
      </c>
      <c r="H2037" t="s">
        <v>5276</v>
      </c>
      <c r="I2037">
        <v>37.589269000000002</v>
      </c>
      <c r="J2037">
        <v>-122.029291</v>
      </c>
      <c r="K2037">
        <v>1031</v>
      </c>
      <c r="L2037">
        <v>20</v>
      </c>
      <c r="M2037">
        <v>3</v>
      </c>
      <c r="N2037">
        <v>3</v>
      </c>
      <c r="O2037">
        <v>9</v>
      </c>
      <c r="P2037">
        <v>12</v>
      </c>
      <c r="Q2037" t="e">
        <f>VLOOKUP($A2037,'[1]SheltersALL_2.17.22'!$1:$1048576,6,0)</f>
        <v>#N/A</v>
      </c>
      <c r="R2037" t="str">
        <f>VLOOKUP($A2037, [1]FA21_Ridership!$1:$1048576,11, 0)</f>
        <v>UNION CITY</v>
      </c>
      <c r="S2037" t="str">
        <f>VLOOKUP($A2037, [1]FA21_Ridership!$1:$1048576,12, 0)</f>
        <v>ALAMEDA</v>
      </c>
      <c r="T2037">
        <f>VLOOKUP($A2037, [1]FA21_Ridership!$1:$1048576,13, 0)</f>
        <v>9</v>
      </c>
      <c r="U2037">
        <f t="shared" si="156"/>
        <v>240</v>
      </c>
      <c r="V2037" s="67">
        <f t="shared" si="160"/>
        <v>0.47</v>
      </c>
      <c r="W2037">
        <v>0.782609</v>
      </c>
      <c r="X2037" s="67">
        <f t="shared" si="157"/>
        <v>0.55600000000000005</v>
      </c>
      <c r="Y2037">
        <v>8.8100999999999999E-2</v>
      </c>
      <c r="Z2037" s="67">
        <f t="shared" si="158"/>
        <v>0.20200000000000001</v>
      </c>
      <c r="AA2037">
        <f>VLOOKUP($C2037,[1]Disability!$1:$1048576,5,FALSE)</f>
        <v>1</v>
      </c>
      <c r="AB2037" s="67">
        <f t="shared" si="159"/>
        <v>0.72499999999999998</v>
      </c>
      <c r="AC2037" t="e">
        <f>VLOOKUP($A2037,#REF!,9,FALSE)</f>
        <v>#REF!</v>
      </c>
    </row>
    <row r="2038" spans="1:29">
      <c r="A2038">
        <v>58225</v>
      </c>
      <c r="B2038">
        <v>2037</v>
      </c>
      <c r="C2038">
        <v>304290</v>
      </c>
      <c r="D2038" t="s">
        <v>4235</v>
      </c>
      <c r="E2038" t="s">
        <v>4236</v>
      </c>
      <c r="G2038" t="e">
        <f>VLOOKUP($H2038,[1]BRT!$1:$1048576,1,0)</f>
        <v>#N/A</v>
      </c>
      <c r="H2038" t="s">
        <v>5668</v>
      </c>
      <c r="I2038">
        <v>37.855772000000002</v>
      </c>
      <c r="J2038">
        <v>-122.27970999999999</v>
      </c>
      <c r="K2038">
        <v>982</v>
      </c>
      <c r="L2038">
        <v>20</v>
      </c>
      <c r="M2038">
        <v>3</v>
      </c>
      <c r="N2038">
        <v>3</v>
      </c>
      <c r="O2038">
        <v>9</v>
      </c>
      <c r="P2038">
        <v>12</v>
      </c>
      <c r="Q2038" t="e">
        <f>VLOOKUP($A2038,'[1]SheltersALL_2.17.22'!$1:$1048576,6,0)</f>
        <v>#N/A</v>
      </c>
      <c r="R2038" t="str">
        <f>VLOOKUP($A2038, [1]FA21_Ridership!$1:$1048576,11, 0)</f>
        <v>BERKELEY</v>
      </c>
      <c r="S2038" t="str">
        <f>VLOOKUP($A2038, [1]FA21_Ridership!$1:$1048576,12, 0)</f>
        <v>ALAMEDA</v>
      </c>
      <c r="T2038">
        <f>VLOOKUP($A2038, [1]FA21_Ridership!$1:$1048576,13, 0)</f>
        <v>1</v>
      </c>
      <c r="U2038">
        <f t="shared" si="156"/>
        <v>240</v>
      </c>
      <c r="V2038" s="67">
        <f t="shared" si="160"/>
        <v>0.47</v>
      </c>
      <c r="W2038">
        <v>0.60147399999999995</v>
      </c>
      <c r="X2038" s="67">
        <f t="shared" si="157"/>
        <v>0.28699999999999998</v>
      </c>
      <c r="Y2038">
        <v>0.32418000000000002</v>
      </c>
      <c r="Z2038" s="67">
        <f t="shared" si="158"/>
        <v>0.66100000000000003</v>
      </c>
      <c r="AA2038">
        <f>VLOOKUP($C2038,[1]Disability!$1:$1048576,5,FALSE)</f>
        <v>0</v>
      </c>
      <c r="AB2038" s="67">
        <f t="shared" si="159"/>
        <v>0</v>
      </c>
      <c r="AC2038" t="e">
        <f>VLOOKUP($A2038,#REF!,9,FALSE)</f>
        <v>#REF!</v>
      </c>
    </row>
    <row r="2039" spans="1:29">
      <c r="A2039">
        <v>52873</v>
      </c>
      <c r="B2039">
        <v>2038</v>
      </c>
      <c r="C2039">
        <v>9907580</v>
      </c>
      <c r="D2039" t="s">
        <v>4235</v>
      </c>
      <c r="E2039" t="s">
        <v>4236</v>
      </c>
      <c r="G2039" t="e">
        <f>VLOOKUP($H2039,[1]BRT!$1:$1048576,1,0)</f>
        <v>#N/A</v>
      </c>
      <c r="H2039" t="s">
        <v>5765</v>
      </c>
      <c r="I2039">
        <v>37.524560000000001</v>
      </c>
      <c r="J2039">
        <v>-121.95783</v>
      </c>
      <c r="K2039">
        <v>782</v>
      </c>
      <c r="L2039">
        <v>30</v>
      </c>
      <c r="M2039">
        <v>2</v>
      </c>
      <c r="N2039">
        <v>2</v>
      </c>
      <c r="O2039">
        <v>6</v>
      </c>
      <c r="P2039">
        <v>8</v>
      </c>
      <c r="Q2039" t="e">
        <f>VLOOKUP($A2039,'[1]SheltersALL_2.17.22'!$1:$1048576,6,0)</f>
        <v>#N/A</v>
      </c>
      <c r="R2039" t="str">
        <f>VLOOKUP($A2039, [1]FA21_Ridership!$1:$1048576,11, 0)</f>
        <v>FREMONT</v>
      </c>
      <c r="S2039" t="str">
        <f>VLOOKUP($A2039, [1]FA21_Ridership!$1:$1048576,12, 0)</f>
        <v>ALAMEDA</v>
      </c>
      <c r="T2039">
        <f>VLOOKUP($A2039, [1]FA21_Ridership!$1:$1048576,13, 0)</f>
        <v>5</v>
      </c>
      <c r="U2039">
        <f t="shared" si="156"/>
        <v>240</v>
      </c>
      <c r="V2039" s="67">
        <f t="shared" si="160"/>
        <v>0.47</v>
      </c>
      <c r="W2039">
        <v>0.89078199999999996</v>
      </c>
      <c r="X2039" s="67">
        <f t="shared" si="157"/>
        <v>0.752</v>
      </c>
      <c r="Y2039">
        <v>4.0079999999999998E-2</v>
      </c>
      <c r="Z2039" s="67">
        <f t="shared" si="158"/>
        <v>0.05</v>
      </c>
      <c r="AA2039">
        <f>VLOOKUP($C2039,[1]Disability!$1:$1048576,5,FALSE)</f>
        <v>0</v>
      </c>
      <c r="AB2039" s="67">
        <f t="shared" si="159"/>
        <v>0</v>
      </c>
      <c r="AC2039" t="e">
        <f>VLOOKUP($A2039,#REF!,9,FALSE)</f>
        <v>#REF!</v>
      </c>
    </row>
    <row r="2040" spans="1:29">
      <c r="A2040">
        <v>53523</v>
      </c>
      <c r="B2040">
        <v>2039</v>
      </c>
      <c r="C2040">
        <v>1700650</v>
      </c>
      <c r="D2040" t="s">
        <v>4235</v>
      </c>
      <c r="E2040" t="s">
        <v>4236</v>
      </c>
      <c r="G2040" t="e">
        <f>VLOOKUP($H2040,[1]BRT!$1:$1048576,1,0)</f>
        <v>#N/A</v>
      </c>
      <c r="H2040" t="s">
        <v>5766</v>
      </c>
      <c r="I2040">
        <v>37.609003999999999</v>
      </c>
      <c r="J2040">
        <v>-122.02306</v>
      </c>
      <c r="K2040">
        <v>1441</v>
      </c>
      <c r="L2040">
        <v>30</v>
      </c>
      <c r="M2040">
        <v>2</v>
      </c>
      <c r="N2040">
        <v>2</v>
      </c>
      <c r="O2040">
        <v>6</v>
      </c>
      <c r="P2040">
        <v>8</v>
      </c>
      <c r="Q2040" t="e">
        <f>VLOOKUP($A2040,'[1]SheltersALL_2.17.22'!$1:$1048576,6,0)</f>
        <v>#N/A</v>
      </c>
      <c r="R2040" t="str">
        <f>VLOOKUP($A2040, [1]FA21_Ridership!$1:$1048576,11, 0)</f>
        <v>UNION CITY</v>
      </c>
      <c r="S2040" t="str">
        <f>VLOOKUP($A2040, [1]FA21_Ridership!$1:$1048576,12, 0)</f>
        <v>ALAMEDA</v>
      </c>
      <c r="T2040">
        <f>VLOOKUP($A2040, [1]FA21_Ridership!$1:$1048576,13, 0)</f>
        <v>9</v>
      </c>
      <c r="U2040">
        <f t="shared" si="156"/>
        <v>240</v>
      </c>
      <c r="V2040" s="67">
        <f t="shared" si="160"/>
        <v>0.47</v>
      </c>
      <c r="W2040">
        <v>0.77063899999999996</v>
      </c>
      <c r="X2040" s="67">
        <f t="shared" si="157"/>
        <v>0.52500000000000002</v>
      </c>
      <c r="Y2040">
        <v>6.9481000000000001E-2</v>
      </c>
      <c r="Z2040" s="67">
        <f t="shared" si="158"/>
        <v>0.13</v>
      </c>
      <c r="AA2040">
        <f>VLOOKUP($C2040,[1]Disability!$1:$1048576,5,FALSE)</f>
        <v>0</v>
      </c>
      <c r="AB2040" s="67">
        <f t="shared" si="159"/>
        <v>0</v>
      </c>
      <c r="AC2040" t="e">
        <f>VLOOKUP($A2040,#REF!,9,FALSE)</f>
        <v>#REF!</v>
      </c>
    </row>
    <row r="2041" spans="1:29">
      <c r="A2041">
        <v>56634</v>
      </c>
      <c r="B2041">
        <v>2040</v>
      </c>
      <c r="C2041">
        <v>1020860</v>
      </c>
      <c r="D2041" t="s">
        <v>4235</v>
      </c>
      <c r="E2041" t="s">
        <v>4236</v>
      </c>
      <c r="G2041" t="e">
        <f>VLOOKUP($H2041,[1]BRT!$1:$1048576,1,0)</f>
        <v>#N/A</v>
      </c>
      <c r="H2041" t="s">
        <v>5358</v>
      </c>
      <c r="I2041">
        <v>37.805132999999998</v>
      </c>
      <c r="J2041">
        <v>-122.290173</v>
      </c>
      <c r="K2041">
        <v>954</v>
      </c>
      <c r="L2041">
        <v>30</v>
      </c>
      <c r="M2041">
        <v>2</v>
      </c>
      <c r="N2041">
        <v>2</v>
      </c>
      <c r="O2041">
        <v>6</v>
      </c>
      <c r="P2041">
        <v>8</v>
      </c>
      <c r="Q2041" t="str">
        <f>VLOOKUP($A2041,'[1]SheltersALL_2.17.22'!$1:$1048576,6,0)</f>
        <v>Oakland</v>
      </c>
      <c r="R2041" t="str">
        <f>VLOOKUP($A2041, [1]FA21_Ridership!$1:$1048576,11, 0)</f>
        <v>OAKLAND</v>
      </c>
      <c r="S2041" t="str">
        <f>VLOOKUP($A2041, [1]FA21_Ridership!$1:$1048576,12, 0)</f>
        <v>ALAMEDA</v>
      </c>
      <c r="T2041">
        <f>VLOOKUP($A2041, [1]FA21_Ridership!$1:$1048576,13, 0)</f>
        <v>2</v>
      </c>
      <c r="U2041">
        <f t="shared" si="156"/>
        <v>240</v>
      </c>
      <c r="V2041" s="67">
        <f t="shared" si="160"/>
        <v>0.47</v>
      </c>
      <c r="W2041">
        <v>0.85101700000000002</v>
      </c>
      <c r="X2041" s="67">
        <f t="shared" si="157"/>
        <v>0.67700000000000005</v>
      </c>
      <c r="Y2041">
        <v>0.63253199999999998</v>
      </c>
      <c r="Z2041" s="67">
        <f t="shared" si="158"/>
        <v>0.95299999999999996</v>
      </c>
      <c r="AA2041">
        <f>VLOOKUP($C2041,[1]Disability!$1:$1048576,5,FALSE)</f>
        <v>1</v>
      </c>
      <c r="AB2041" s="67">
        <f t="shared" si="159"/>
        <v>0.72499999999999998</v>
      </c>
      <c r="AC2041" t="e">
        <f>VLOOKUP($A2041,#REF!,9,FALSE)</f>
        <v>#REF!</v>
      </c>
    </row>
    <row r="2042" spans="1:29">
      <c r="A2042">
        <v>51203</v>
      </c>
      <c r="B2042">
        <v>2041</v>
      </c>
      <c r="C2042">
        <v>9902510</v>
      </c>
      <c r="D2042" t="s">
        <v>4235</v>
      </c>
      <c r="E2042" t="s">
        <v>4236</v>
      </c>
      <c r="G2042" t="e">
        <f>VLOOKUP($H2042,[1]BRT!$1:$1048576,1,0)</f>
        <v>#N/A</v>
      </c>
      <c r="H2042" t="s">
        <v>5767</v>
      </c>
      <c r="I2042">
        <v>37.666345</v>
      </c>
      <c r="J2042">
        <v>-122.079804</v>
      </c>
      <c r="K2042">
        <v>1447</v>
      </c>
      <c r="L2042">
        <v>30</v>
      </c>
      <c r="M2042">
        <v>2</v>
      </c>
      <c r="N2042">
        <v>2</v>
      </c>
      <c r="O2042">
        <v>6</v>
      </c>
      <c r="P2042">
        <v>8</v>
      </c>
      <c r="Q2042" t="e">
        <f>VLOOKUP($A2042,'[1]SheltersALL_2.17.22'!$1:$1048576,6,0)</f>
        <v>#N/A</v>
      </c>
      <c r="R2042" t="str">
        <f>VLOOKUP($A2042, [1]FA21_Ridership!$1:$1048576,11, 0)</f>
        <v>HAYWARD</v>
      </c>
      <c r="S2042" t="str">
        <f>VLOOKUP($A2042, [1]FA21_Ridership!$1:$1048576,12, 0)</f>
        <v>ALAMEDA</v>
      </c>
      <c r="T2042">
        <f>VLOOKUP($A2042, [1]FA21_Ridership!$1:$1048576,13, 0)</f>
        <v>4</v>
      </c>
      <c r="U2042">
        <f t="shared" si="156"/>
        <v>240</v>
      </c>
      <c r="V2042" s="67">
        <f t="shared" si="160"/>
        <v>0.47</v>
      </c>
      <c r="W2042">
        <v>0.90344500000000005</v>
      </c>
      <c r="X2042" s="67">
        <f t="shared" si="157"/>
        <v>0.77900000000000003</v>
      </c>
      <c r="Y2042">
        <v>0.244787</v>
      </c>
      <c r="Z2042" s="67">
        <f t="shared" si="158"/>
        <v>0.56699999999999995</v>
      </c>
      <c r="AA2042">
        <f>VLOOKUP($C2042,[1]Disability!$1:$1048576,5,FALSE)</f>
        <v>1</v>
      </c>
      <c r="AB2042" s="67">
        <f t="shared" si="159"/>
        <v>0.72499999999999998</v>
      </c>
      <c r="AC2042" t="e">
        <f>VLOOKUP($A2042,#REF!,9,FALSE)</f>
        <v>#REF!</v>
      </c>
    </row>
    <row r="2043" spans="1:29">
      <c r="A2043">
        <v>50503</v>
      </c>
      <c r="B2043">
        <v>2042</v>
      </c>
      <c r="C2043">
        <v>1600350</v>
      </c>
      <c r="D2043" t="s">
        <v>4235</v>
      </c>
      <c r="E2043" t="s">
        <v>4236</v>
      </c>
      <c r="F2043" t="s">
        <v>5342</v>
      </c>
      <c r="G2043" t="e">
        <f>VLOOKUP($H2043,[1]BRT!$1:$1048576,1,0)</f>
        <v>#N/A</v>
      </c>
      <c r="H2043" t="s">
        <v>5768</v>
      </c>
      <c r="I2043">
        <v>37.971041</v>
      </c>
      <c r="J2043">
        <v>-122.34035</v>
      </c>
      <c r="K2043">
        <v>418</v>
      </c>
      <c r="L2043">
        <v>30</v>
      </c>
      <c r="M2043">
        <v>2</v>
      </c>
      <c r="N2043">
        <v>2</v>
      </c>
      <c r="O2043">
        <v>6</v>
      </c>
      <c r="P2043">
        <v>8</v>
      </c>
      <c r="Q2043" t="e">
        <f>VLOOKUP($A2043,'[1]SheltersALL_2.17.22'!$1:$1048576,6,0)</f>
        <v>#N/A</v>
      </c>
      <c r="R2043" t="str">
        <f>VLOOKUP($A2043, [1]FA21_Ridership!$1:$1048576,11, 0)</f>
        <v>SAN PABLO</v>
      </c>
      <c r="S2043" t="str">
        <f>VLOOKUP($A2043, [1]FA21_Ridership!$1:$1048576,12, 0)</f>
        <v>CONTRA COSTA</v>
      </c>
      <c r="T2043">
        <f>VLOOKUP($A2043, [1]FA21_Ridership!$1:$1048576,13, 0)</f>
        <v>1</v>
      </c>
      <c r="U2043">
        <f t="shared" si="156"/>
        <v>240</v>
      </c>
      <c r="V2043" s="67">
        <f t="shared" si="160"/>
        <v>0.47</v>
      </c>
      <c r="W2043">
        <v>0.91733200000000004</v>
      </c>
      <c r="X2043" s="67">
        <f t="shared" si="157"/>
        <v>0.80500000000000005</v>
      </c>
      <c r="Y2043">
        <v>0.43229200000000001</v>
      </c>
      <c r="Z2043" s="67">
        <f t="shared" si="158"/>
        <v>0.79400000000000004</v>
      </c>
      <c r="AA2043">
        <f>VLOOKUP($C2043,[1]Disability!$1:$1048576,5,FALSE)</f>
        <v>1</v>
      </c>
      <c r="AB2043" s="67">
        <f t="shared" si="159"/>
        <v>0.72499999999999998</v>
      </c>
      <c r="AC2043" t="e">
        <f>VLOOKUP($A2043,#REF!,9,FALSE)</f>
        <v>#REF!</v>
      </c>
    </row>
    <row r="2044" spans="1:29">
      <c r="A2044">
        <v>51644</v>
      </c>
      <c r="B2044">
        <v>2043</v>
      </c>
      <c r="C2044">
        <v>705245</v>
      </c>
      <c r="D2044" t="s">
        <v>4235</v>
      </c>
      <c r="E2044" t="s">
        <v>4236</v>
      </c>
      <c r="G2044" t="e">
        <f>VLOOKUP($H2044,[1]BRT!$1:$1048576,1,0)</f>
        <v>#N/A</v>
      </c>
      <c r="H2044" t="s">
        <v>5082</v>
      </c>
      <c r="I2044">
        <v>37.578738999999999</v>
      </c>
      <c r="J2044">
        <v>-122.029235</v>
      </c>
      <c r="K2044">
        <v>720</v>
      </c>
      <c r="L2044">
        <v>60</v>
      </c>
      <c r="M2044">
        <v>1</v>
      </c>
      <c r="N2044">
        <v>1</v>
      </c>
      <c r="O2044">
        <v>3</v>
      </c>
      <c r="P2044">
        <v>4</v>
      </c>
      <c r="Q2044" t="e">
        <f>VLOOKUP($A2044,'[1]SheltersALL_2.17.22'!$1:$1048576,6,0)</f>
        <v>#N/A</v>
      </c>
      <c r="R2044" t="str">
        <f>VLOOKUP($A2044, [1]FA21_Ridership!$1:$1048576,11, 0)</f>
        <v>FREMONT</v>
      </c>
      <c r="S2044" t="str">
        <f>VLOOKUP($A2044, [1]FA21_Ridership!$1:$1048576,12, 0)</f>
        <v>ALAMEDA</v>
      </c>
      <c r="T2044">
        <f>VLOOKUP($A2044, [1]FA21_Ridership!$1:$1048576,13, 0)</f>
        <v>5</v>
      </c>
      <c r="U2044">
        <f t="shared" si="156"/>
        <v>240</v>
      </c>
      <c r="V2044" s="67">
        <f t="shared" si="160"/>
        <v>0.47</v>
      </c>
      <c r="W2044">
        <v>0.79508199999999996</v>
      </c>
      <c r="X2044" s="67">
        <f t="shared" si="157"/>
        <v>0.57999999999999996</v>
      </c>
      <c r="Y2044">
        <v>7.4680999999999997E-2</v>
      </c>
      <c r="Z2044" s="67">
        <f t="shared" si="158"/>
        <v>0.14899999999999999</v>
      </c>
      <c r="AA2044">
        <f>VLOOKUP($C2044,[1]Disability!$1:$1048576,5,FALSE)</f>
        <v>0</v>
      </c>
      <c r="AB2044" s="67">
        <f t="shared" si="159"/>
        <v>0</v>
      </c>
      <c r="AC2044" t="e">
        <f>VLOOKUP($A2044,#REF!,9,FALSE)</f>
        <v>#REF!</v>
      </c>
    </row>
    <row r="2045" spans="1:29">
      <c r="A2045">
        <v>55937</v>
      </c>
      <c r="B2045">
        <v>2044</v>
      </c>
      <c r="C2045">
        <v>803980</v>
      </c>
      <c r="D2045" t="s">
        <v>4235</v>
      </c>
      <c r="E2045" t="s">
        <v>4236</v>
      </c>
      <c r="G2045" t="e">
        <f>VLOOKUP($H2045,[1]BRT!$1:$1048576,1,0)</f>
        <v>#N/A</v>
      </c>
      <c r="H2045" t="s">
        <v>5769</v>
      </c>
      <c r="I2045">
        <v>37.625089000000003</v>
      </c>
      <c r="J2045">
        <v>-122.06585200000001</v>
      </c>
      <c r="K2045">
        <v>960</v>
      </c>
      <c r="L2045">
        <v>60</v>
      </c>
      <c r="M2045">
        <v>1</v>
      </c>
      <c r="N2045">
        <v>1</v>
      </c>
      <c r="O2045">
        <v>3</v>
      </c>
      <c r="P2045">
        <v>4</v>
      </c>
      <c r="Q2045" t="e">
        <f>VLOOKUP($A2045,'[1]SheltersALL_2.17.22'!$1:$1048576,6,0)</f>
        <v>#N/A</v>
      </c>
      <c r="R2045" t="str">
        <f>VLOOKUP($A2045, [1]FA21_Ridership!$1:$1048576,11, 0)</f>
        <v>HAYWARD</v>
      </c>
      <c r="S2045" t="str">
        <f>VLOOKUP($A2045, [1]FA21_Ridership!$1:$1048576,12, 0)</f>
        <v>ALAMEDA</v>
      </c>
      <c r="T2045">
        <f>VLOOKUP($A2045, [1]FA21_Ridership!$1:$1048576,13, 0)</f>
        <v>4</v>
      </c>
      <c r="U2045">
        <f t="shared" si="156"/>
        <v>240</v>
      </c>
      <c r="V2045" s="67">
        <f t="shared" si="160"/>
        <v>0.47</v>
      </c>
      <c r="W2045">
        <v>0.75361400000000001</v>
      </c>
      <c r="X2045" s="67">
        <f t="shared" si="157"/>
        <v>0.48</v>
      </c>
      <c r="Y2045">
        <v>0.15021999999999999</v>
      </c>
      <c r="Z2045" s="67">
        <f t="shared" si="158"/>
        <v>0.35899999999999999</v>
      </c>
      <c r="AA2045">
        <f>VLOOKUP($C2045,[1]Disability!$1:$1048576,5,FALSE)</f>
        <v>0</v>
      </c>
      <c r="AB2045" s="67">
        <f t="shared" si="159"/>
        <v>0</v>
      </c>
      <c r="AC2045" t="e">
        <f>VLOOKUP($A2045,#REF!,9,FALSE)</f>
        <v>#REF!</v>
      </c>
    </row>
    <row r="2046" spans="1:29">
      <c r="A2046">
        <v>52801</v>
      </c>
      <c r="B2046">
        <v>2045</v>
      </c>
      <c r="C2046">
        <v>9907350</v>
      </c>
      <c r="D2046" t="s">
        <v>4235</v>
      </c>
      <c r="E2046" t="s">
        <v>4236</v>
      </c>
      <c r="G2046" t="e">
        <f>VLOOKUP($H2046,[1]BRT!$1:$1048576,1,0)</f>
        <v>#N/A</v>
      </c>
      <c r="H2046" t="s">
        <v>5080</v>
      </c>
      <c r="I2046">
        <v>37.554783999999998</v>
      </c>
      <c r="J2046">
        <v>-121.98378099999999</v>
      </c>
      <c r="K2046">
        <v>720</v>
      </c>
      <c r="L2046">
        <v>60</v>
      </c>
      <c r="M2046">
        <v>1</v>
      </c>
      <c r="N2046">
        <v>1</v>
      </c>
      <c r="O2046">
        <v>3</v>
      </c>
      <c r="P2046">
        <v>4</v>
      </c>
      <c r="Q2046" t="e">
        <f>VLOOKUP($A2046,'[1]SheltersALL_2.17.22'!$1:$1048576,6,0)</f>
        <v>#N/A</v>
      </c>
      <c r="R2046" t="str">
        <f>VLOOKUP($A2046, [1]FA21_Ridership!$1:$1048576,11, 0)</f>
        <v>FREMONT</v>
      </c>
      <c r="S2046" t="str">
        <f>VLOOKUP($A2046, [1]FA21_Ridership!$1:$1048576,12, 0)</f>
        <v>ALAMEDA</v>
      </c>
      <c r="T2046">
        <f>VLOOKUP($A2046, [1]FA21_Ridership!$1:$1048576,13, 0)</f>
        <v>5</v>
      </c>
      <c r="U2046">
        <f t="shared" si="156"/>
        <v>240</v>
      </c>
      <c r="V2046" s="67">
        <f t="shared" si="160"/>
        <v>0.47</v>
      </c>
      <c r="W2046">
        <v>0.77392000000000005</v>
      </c>
      <c r="X2046" s="67">
        <f t="shared" si="157"/>
        <v>0.53200000000000003</v>
      </c>
      <c r="Y2046">
        <v>0.13058800000000001</v>
      </c>
      <c r="Z2046" s="67">
        <f t="shared" si="158"/>
        <v>0.317</v>
      </c>
      <c r="AA2046">
        <f>VLOOKUP($C2046,[1]Disability!$1:$1048576,5,FALSE)</f>
        <v>2</v>
      </c>
      <c r="AB2046" s="67">
        <f t="shared" si="159"/>
        <v>0.91600000000000004</v>
      </c>
      <c r="AC2046" t="e">
        <f>VLOOKUP($A2046,#REF!,9,FALSE)</f>
        <v>#REF!</v>
      </c>
    </row>
    <row r="2047" spans="1:29">
      <c r="A2047">
        <v>57739</v>
      </c>
      <c r="B2047">
        <v>2046</v>
      </c>
      <c r="C2047">
        <v>9900830</v>
      </c>
      <c r="D2047" t="s">
        <v>4235</v>
      </c>
      <c r="E2047" t="s">
        <v>4236</v>
      </c>
      <c r="G2047" t="e">
        <f>VLOOKUP($H2047,[1]BRT!$1:$1048576,1,0)</f>
        <v>#N/A</v>
      </c>
      <c r="H2047" t="s">
        <v>5770</v>
      </c>
      <c r="I2047">
        <v>37.965451000000002</v>
      </c>
      <c r="J2047">
        <v>-122.296612</v>
      </c>
      <c r="K2047">
        <v>720</v>
      </c>
      <c r="L2047">
        <v>60</v>
      </c>
      <c r="M2047">
        <v>1</v>
      </c>
      <c r="N2047">
        <v>1</v>
      </c>
      <c r="O2047">
        <v>3</v>
      </c>
      <c r="P2047">
        <v>4</v>
      </c>
      <c r="Q2047" t="e">
        <f>VLOOKUP($A2047,'[1]SheltersALL_2.17.22'!$1:$1048576,6,0)</f>
        <v>#N/A</v>
      </c>
      <c r="R2047" t="str">
        <f>VLOOKUP($A2047, [1]FA21_Ridership!$1:$1048576,11, 0)</f>
        <v>COUNTY-CONTRA COSTA</v>
      </c>
      <c r="S2047" t="str">
        <f>VLOOKUP($A2047, [1]FA21_Ridership!$1:$1048576,12, 0)</f>
        <v>CONTRA COSTA</v>
      </c>
      <c r="T2047">
        <f>VLOOKUP($A2047, [1]FA21_Ridership!$1:$1048576,13, 0)</f>
        <v>1</v>
      </c>
      <c r="U2047">
        <f t="shared" si="156"/>
        <v>240</v>
      </c>
      <c r="V2047" s="67">
        <f t="shared" si="160"/>
        <v>0.47</v>
      </c>
      <c r="W2047">
        <v>0.681199</v>
      </c>
      <c r="X2047" s="67">
        <f t="shared" si="157"/>
        <v>0.38500000000000001</v>
      </c>
      <c r="Y2047">
        <v>8.9010000000000006E-2</v>
      </c>
      <c r="Z2047" s="67">
        <f t="shared" si="158"/>
        <v>0.20399999999999999</v>
      </c>
      <c r="AA2047">
        <f>VLOOKUP($C2047,[1]Disability!$1:$1048576,5,FALSE)</f>
        <v>0</v>
      </c>
      <c r="AB2047" s="67">
        <f t="shared" si="159"/>
        <v>0</v>
      </c>
      <c r="AC2047" t="e">
        <f>VLOOKUP($A2047,#REF!,9,FALSE)</f>
        <v>#REF!</v>
      </c>
    </row>
    <row r="2048" spans="1:29">
      <c r="A2048">
        <v>50912</v>
      </c>
      <c r="B2048">
        <v>2047</v>
      </c>
      <c r="C2048">
        <v>9901900</v>
      </c>
      <c r="D2048" t="s">
        <v>4235</v>
      </c>
      <c r="E2048" t="s">
        <v>4236</v>
      </c>
      <c r="G2048" t="e">
        <f>VLOOKUP($H2048,[1]BRT!$1:$1048576,1,0)</f>
        <v>#N/A</v>
      </c>
      <c r="H2048" t="s">
        <v>5771</v>
      </c>
      <c r="I2048">
        <v>37.552916000000003</v>
      </c>
      <c r="J2048">
        <v>-121.98016</v>
      </c>
      <c r="K2048">
        <v>720</v>
      </c>
      <c r="L2048">
        <v>60</v>
      </c>
      <c r="M2048">
        <v>1</v>
      </c>
      <c r="N2048">
        <v>1</v>
      </c>
      <c r="O2048">
        <v>3</v>
      </c>
      <c r="P2048">
        <v>4</v>
      </c>
      <c r="Q2048" t="e">
        <f>VLOOKUP($A2048,'[1]SheltersALL_2.17.22'!$1:$1048576,6,0)</f>
        <v>#N/A</v>
      </c>
      <c r="R2048" t="str">
        <f>VLOOKUP($A2048, [1]FA21_Ridership!$1:$1048576,11, 0)</f>
        <v>FREMONT</v>
      </c>
      <c r="S2048" t="str">
        <f>VLOOKUP($A2048, [1]FA21_Ridership!$1:$1048576,12, 0)</f>
        <v>ALAMEDA</v>
      </c>
      <c r="T2048">
        <f>VLOOKUP($A2048, [1]FA21_Ridership!$1:$1048576,13, 0)</f>
        <v>5</v>
      </c>
      <c r="U2048">
        <f t="shared" si="156"/>
        <v>240</v>
      </c>
      <c r="V2048" s="67">
        <f t="shared" si="160"/>
        <v>0.47</v>
      </c>
      <c r="W2048">
        <v>0.938195</v>
      </c>
      <c r="X2048" s="67">
        <f t="shared" si="157"/>
        <v>0.85099999999999998</v>
      </c>
      <c r="Y2048">
        <v>8.2818000000000003E-2</v>
      </c>
      <c r="Z2048" s="67">
        <f t="shared" si="158"/>
        <v>0.182</v>
      </c>
      <c r="AA2048">
        <f>VLOOKUP($C2048,[1]Disability!$1:$1048576,5,FALSE)</f>
        <v>3</v>
      </c>
      <c r="AB2048" s="67">
        <f t="shared" si="159"/>
        <v>0.96499999999999997</v>
      </c>
      <c r="AC2048" t="e">
        <f>VLOOKUP($A2048,#REF!,9,FALSE)</f>
        <v>#REF!</v>
      </c>
    </row>
    <row r="2049" spans="1:29">
      <c r="A2049">
        <v>53002</v>
      </c>
      <c r="B2049">
        <v>2048</v>
      </c>
      <c r="C2049">
        <v>800270</v>
      </c>
      <c r="D2049" t="s">
        <v>4235</v>
      </c>
      <c r="E2049" t="s">
        <v>4236</v>
      </c>
      <c r="G2049" t="e">
        <f>VLOOKUP($H2049,[1]BRT!$1:$1048576,1,0)</f>
        <v>#N/A</v>
      </c>
      <c r="H2049" t="s">
        <v>5460</v>
      </c>
      <c r="I2049">
        <v>37.655199000000003</v>
      </c>
      <c r="J2049">
        <v>-122.09133</v>
      </c>
      <c r="K2049">
        <v>960</v>
      </c>
      <c r="L2049">
        <v>60</v>
      </c>
      <c r="M2049">
        <v>1</v>
      </c>
      <c r="N2049">
        <v>1</v>
      </c>
      <c r="O2049">
        <v>3</v>
      </c>
      <c r="P2049">
        <v>4</v>
      </c>
      <c r="Q2049" t="e">
        <f>VLOOKUP($A2049,'[1]SheltersALL_2.17.22'!$1:$1048576,6,0)</f>
        <v>#N/A</v>
      </c>
      <c r="R2049" t="str">
        <f>VLOOKUP($A2049, [1]FA21_Ridership!$1:$1048576,11, 0)</f>
        <v>HAYWARD</v>
      </c>
      <c r="S2049" t="str">
        <f>VLOOKUP($A2049, [1]FA21_Ridership!$1:$1048576,12, 0)</f>
        <v>ALAMEDA</v>
      </c>
      <c r="T2049">
        <f>VLOOKUP($A2049, [1]FA21_Ridership!$1:$1048576,13, 0)</f>
        <v>4</v>
      </c>
      <c r="U2049">
        <f t="shared" si="156"/>
        <v>240</v>
      </c>
      <c r="V2049" s="67">
        <f t="shared" si="160"/>
        <v>0.47</v>
      </c>
      <c r="W2049">
        <v>0.92960100000000001</v>
      </c>
      <c r="X2049" s="67">
        <f t="shared" si="157"/>
        <v>0.83599999999999997</v>
      </c>
      <c r="Y2049">
        <v>0.109098</v>
      </c>
      <c r="Z2049" s="67">
        <f t="shared" si="158"/>
        <v>0.26800000000000002</v>
      </c>
      <c r="AA2049">
        <f>VLOOKUP($C2049,[1]Disability!$1:$1048576,5,FALSE)</f>
        <v>0</v>
      </c>
      <c r="AB2049" s="67">
        <f t="shared" si="159"/>
        <v>0</v>
      </c>
      <c r="AC2049" t="e">
        <f>VLOOKUP($A2049,#REF!,9,FALSE)</f>
        <v>#REF!</v>
      </c>
    </row>
    <row r="2050" spans="1:29">
      <c r="A2050">
        <v>58221</v>
      </c>
      <c r="B2050">
        <v>2049</v>
      </c>
      <c r="C2050">
        <v>1503570</v>
      </c>
      <c r="D2050" t="s">
        <v>4235</v>
      </c>
      <c r="E2050" t="s">
        <v>4236</v>
      </c>
      <c r="G2050" t="e">
        <f>VLOOKUP($H2050,[1]BRT!$1:$1048576,1,0)</f>
        <v>#N/A</v>
      </c>
      <c r="H2050" t="s">
        <v>5772</v>
      </c>
      <c r="I2050">
        <v>37.698579000000002</v>
      </c>
      <c r="J2050">
        <v>-122.15745800000001</v>
      </c>
      <c r="K2050">
        <v>960</v>
      </c>
      <c r="L2050">
        <v>60</v>
      </c>
      <c r="M2050">
        <v>1</v>
      </c>
      <c r="N2050">
        <v>1</v>
      </c>
      <c r="O2050">
        <v>3</v>
      </c>
      <c r="P2050">
        <v>4</v>
      </c>
      <c r="Q2050" t="e">
        <f>VLOOKUP($A2050,'[1]SheltersALL_2.17.22'!$1:$1048576,6,0)</f>
        <v>#N/A</v>
      </c>
      <c r="R2050" t="str">
        <f>VLOOKUP($A2050, [1]FA21_Ridership!$1:$1048576,11, 0)</f>
        <v>SAN LEANDRO</v>
      </c>
      <c r="S2050" t="str">
        <f>VLOOKUP($A2050, [1]FA21_Ridership!$1:$1048576,12, 0)</f>
        <v>ALAMEDA</v>
      </c>
      <c r="T2050">
        <f>VLOOKUP($A2050, [1]FA21_Ridership!$1:$1048576,13, 0)</f>
        <v>4</v>
      </c>
      <c r="U2050">
        <f t="shared" ref="U2050:U2113" si="161">$L2050*$P2050</f>
        <v>240</v>
      </c>
      <c r="V2050" s="67">
        <f t="shared" si="160"/>
        <v>0.47</v>
      </c>
      <c r="W2050">
        <v>0.73912999999999995</v>
      </c>
      <c r="X2050" s="67">
        <f t="shared" ref="X2050:X2113" si="162">_xlfn.PERCENTRANK.INC($W$2:$W$4161,W2050)</f>
        <v>0.46</v>
      </c>
      <c r="Y2050">
        <v>0.28832999999999998</v>
      </c>
      <c r="Z2050" s="67">
        <f t="shared" ref="Z2050:Z2113" si="163">_xlfn.PERCENTRANK.INC($Y$2:$Y$4161,Y2050)</f>
        <v>0.62</v>
      </c>
      <c r="AA2050">
        <f>VLOOKUP($C2050,[1]Disability!$1:$1048576,5,FALSE)</f>
        <v>0</v>
      </c>
      <c r="AB2050" s="67">
        <f t="shared" ref="AB2050:AB2113" si="164">_xlfn.PERCENTRANK.INC($AA$2:$AA$4163,AA2050)</f>
        <v>0</v>
      </c>
      <c r="AC2050" t="e">
        <f>VLOOKUP($A2050,#REF!,9,FALSE)</f>
        <v>#REF!</v>
      </c>
    </row>
    <row r="2051" spans="1:29">
      <c r="A2051">
        <v>50120</v>
      </c>
      <c r="B2051">
        <v>2050</v>
      </c>
      <c r="C2051">
        <v>803820</v>
      </c>
      <c r="D2051" t="s">
        <v>4235</v>
      </c>
      <c r="E2051" t="s">
        <v>4236</v>
      </c>
      <c r="G2051" t="e">
        <f>VLOOKUP($H2051,[1]BRT!$1:$1048576,1,0)</f>
        <v>#N/A</v>
      </c>
      <c r="H2051" t="s">
        <v>5773</v>
      </c>
      <c r="I2051">
        <v>37.633656000000002</v>
      </c>
      <c r="J2051">
        <v>-122.07952299999999</v>
      </c>
      <c r="K2051">
        <v>960</v>
      </c>
      <c r="L2051">
        <v>60</v>
      </c>
      <c r="M2051">
        <v>1</v>
      </c>
      <c r="N2051">
        <v>1</v>
      </c>
      <c r="O2051">
        <v>3</v>
      </c>
      <c r="P2051">
        <v>4</v>
      </c>
      <c r="Q2051" t="e">
        <f>VLOOKUP($A2051,'[1]SheltersALL_2.17.22'!$1:$1048576,6,0)</f>
        <v>#N/A</v>
      </c>
      <c r="R2051" t="str">
        <f>VLOOKUP($A2051, [1]FA21_Ridership!$1:$1048576,11, 0)</f>
        <v>HAYWARD</v>
      </c>
      <c r="S2051" t="str">
        <f>VLOOKUP($A2051, [1]FA21_Ridership!$1:$1048576,12, 0)</f>
        <v>ALAMEDA</v>
      </c>
      <c r="T2051">
        <f>VLOOKUP($A2051, [1]FA21_Ridership!$1:$1048576,13, 0)</f>
        <v>4</v>
      </c>
      <c r="U2051">
        <f t="shared" si="161"/>
        <v>240</v>
      </c>
      <c r="V2051" s="67">
        <f t="shared" si="160"/>
        <v>0.47</v>
      </c>
      <c r="W2051">
        <v>0.90856199999999998</v>
      </c>
      <c r="X2051" s="67">
        <f t="shared" si="162"/>
        <v>0.78800000000000003</v>
      </c>
      <c r="Y2051">
        <v>0.14713200000000001</v>
      </c>
      <c r="Z2051" s="67">
        <f t="shared" si="163"/>
        <v>0.35</v>
      </c>
      <c r="AA2051">
        <f>VLOOKUP($C2051,[1]Disability!$1:$1048576,5,FALSE)</f>
        <v>0</v>
      </c>
      <c r="AB2051" s="67">
        <f t="shared" si="164"/>
        <v>0</v>
      </c>
      <c r="AC2051" t="e">
        <f>VLOOKUP($A2051,#REF!,9,FALSE)</f>
        <v>#REF!</v>
      </c>
    </row>
    <row r="2052" spans="1:29">
      <c r="A2052">
        <v>54530</v>
      </c>
      <c r="B2052">
        <v>2051</v>
      </c>
      <c r="C2052">
        <v>703900</v>
      </c>
      <c r="D2052" t="s">
        <v>4235</v>
      </c>
      <c r="E2052" t="s">
        <v>4236</v>
      </c>
      <c r="G2052" t="e">
        <f>VLOOKUP($H2052,[1]BRT!$1:$1048576,1,0)</f>
        <v>#N/A</v>
      </c>
      <c r="H2052" t="s">
        <v>4689</v>
      </c>
      <c r="I2052">
        <v>37.566037000000001</v>
      </c>
      <c r="J2052">
        <v>-121.97527100000001</v>
      </c>
      <c r="K2052">
        <v>720</v>
      </c>
      <c r="L2052">
        <v>60</v>
      </c>
      <c r="M2052">
        <v>1</v>
      </c>
      <c r="N2052">
        <v>1</v>
      </c>
      <c r="O2052">
        <v>3</v>
      </c>
      <c r="P2052">
        <v>4</v>
      </c>
      <c r="Q2052" t="e">
        <f>VLOOKUP($A2052,'[1]SheltersALL_2.17.22'!$1:$1048576,6,0)</f>
        <v>#N/A</v>
      </c>
      <c r="R2052" t="str">
        <f>VLOOKUP($A2052, [1]FA21_Ridership!$1:$1048576,11, 0)</f>
        <v>FREMONT</v>
      </c>
      <c r="S2052" t="str">
        <f>VLOOKUP($A2052, [1]FA21_Ridership!$1:$1048576,12, 0)</f>
        <v>ALAMEDA</v>
      </c>
      <c r="T2052">
        <f>VLOOKUP($A2052, [1]FA21_Ridership!$1:$1048576,13, 0)</f>
        <v>5</v>
      </c>
      <c r="U2052">
        <f t="shared" si="161"/>
        <v>240</v>
      </c>
      <c r="V2052" s="67">
        <f t="shared" si="160"/>
        <v>0.47</v>
      </c>
      <c r="W2052">
        <v>0.79003999999999996</v>
      </c>
      <c r="X2052" s="67">
        <f t="shared" si="162"/>
        <v>0.57299999999999995</v>
      </c>
      <c r="Y2052">
        <v>0.101868</v>
      </c>
      <c r="Z2052" s="67">
        <f t="shared" si="163"/>
        <v>0.254</v>
      </c>
      <c r="AA2052">
        <f>VLOOKUP($C2052,[1]Disability!$1:$1048576,5,FALSE)</f>
        <v>0</v>
      </c>
      <c r="AB2052" s="67">
        <f t="shared" si="164"/>
        <v>0</v>
      </c>
      <c r="AC2052" t="e">
        <f>VLOOKUP($A2052,#REF!,9,FALSE)</f>
        <v>#REF!</v>
      </c>
    </row>
    <row r="2053" spans="1:29">
      <c r="A2053">
        <v>54564</v>
      </c>
      <c r="B2053">
        <v>2052</v>
      </c>
      <c r="C2053">
        <v>1502250</v>
      </c>
      <c r="D2053" t="s">
        <v>4235</v>
      </c>
      <c r="E2053" t="s">
        <v>4236</v>
      </c>
      <c r="G2053" t="e">
        <f>VLOOKUP($H2053,[1]BRT!$1:$1048576,1,0)</f>
        <v>#N/A</v>
      </c>
      <c r="H2053" t="s">
        <v>5774</v>
      </c>
      <c r="I2053">
        <v>37.681590999999997</v>
      </c>
      <c r="J2053">
        <v>-122.150041</v>
      </c>
      <c r="K2053">
        <v>960</v>
      </c>
      <c r="L2053">
        <v>60</v>
      </c>
      <c r="M2053">
        <v>1</v>
      </c>
      <c r="N2053">
        <v>1</v>
      </c>
      <c r="O2053">
        <v>3</v>
      </c>
      <c r="P2053">
        <v>4</v>
      </c>
      <c r="Q2053" t="e">
        <f>VLOOKUP($A2053,'[1]SheltersALL_2.17.22'!$1:$1048576,6,0)</f>
        <v>#N/A</v>
      </c>
      <c r="R2053" t="str">
        <f>VLOOKUP($A2053, [1]FA21_Ridership!$1:$1048576,11, 0)</f>
        <v>SAN LEANDRO</v>
      </c>
      <c r="S2053" t="str">
        <f>VLOOKUP($A2053, [1]FA21_Ridership!$1:$1048576,12, 0)</f>
        <v>ALAMEDA</v>
      </c>
      <c r="T2053">
        <f>VLOOKUP($A2053, [1]FA21_Ridership!$1:$1048576,13, 0)</f>
        <v>4</v>
      </c>
      <c r="U2053">
        <f t="shared" si="161"/>
        <v>240</v>
      </c>
      <c r="V2053" s="67">
        <f t="shared" si="160"/>
        <v>0.47</v>
      </c>
      <c r="W2053">
        <v>0.74828799999999995</v>
      </c>
      <c r="X2053" s="67">
        <f t="shared" si="162"/>
        <v>0.47499999999999998</v>
      </c>
      <c r="Y2053">
        <v>0.52682600000000002</v>
      </c>
      <c r="Z2053" s="67">
        <f t="shared" si="163"/>
        <v>0.88500000000000001</v>
      </c>
      <c r="AA2053">
        <f>VLOOKUP($C2053,[1]Disability!$1:$1048576,5,FALSE)</f>
        <v>0</v>
      </c>
      <c r="AB2053" s="67">
        <f t="shared" si="164"/>
        <v>0</v>
      </c>
      <c r="AC2053" t="e">
        <f>VLOOKUP($A2053,#REF!,9,FALSE)</f>
        <v>#REF!</v>
      </c>
    </row>
    <row r="2054" spans="1:29">
      <c r="A2054">
        <v>57759</v>
      </c>
      <c r="B2054">
        <v>2053</v>
      </c>
      <c r="C2054">
        <v>705680</v>
      </c>
      <c r="D2054" t="s">
        <v>4235</v>
      </c>
      <c r="E2054" t="s">
        <v>4236</v>
      </c>
      <c r="G2054" t="e">
        <f>VLOOKUP($H2054,[1]BRT!$1:$1048576,1,0)</f>
        <v>#N/A</v>
      </c>
      <c r="H2054" t="s">
        <v>5465</v>
      </c>
      <c r="I2054">
        <v>37.539634</v>
      </c>
      <c r="J2054">
        <v>-121.973682</v>
      </c>
      <c r="K2054">
        <v>720</v>
      </c>
      <c r="L2054">
        <v>60</v>
      </c>
      <c r="M2054">
        <v>1</v>
      </c>
      <c r="N2054">
        <v>1</v>
      </c>
      <c r="O2054">
        <v>3</v>
      </c>
      <c r="P2054">
        <v>4</v>
      </c>
      <c r="Q2054" t="e">
        <f>VLOOKUP($A2054,'[1]SheltersALL_2.17.22'!$1:$1048576,6,0)</f>
        <v>#N/A</v>
      </c>
      <c r="R2054" t="str">
        <f>VLOOKUP($A2054, [1]FA21_Ridership!$1:$1048576,11, 0)</f>
        <v>FREMONT</v>
      </c>
      <c r="S2054" t="str">
        <f>VLOOKUP($A2054, [1]FA21_Ridership!$1:$1048576,12, 0)</f>
        <v>ALAMEDA</v>
      </c>
      <c r="T2054">
        <f>VLOOKUP($A2054, [1]FA21_Ridership!$1:$1048576,13, 0)</f>
        <v>5</v>
      </c>
      <c r="U2054">
        <f t="shared" si="161"/>
        <v>240</v>
      </c>
      <c r="V2054" s="67">
        <f t="shared" si="160"/>
        <v>0.47</v>
      </c>
      <c r="W2054">
        <v>0.76313600000000004</v>
      </c>
      <c r="X2054" s="67">
        <f t="shared" si="162"/>
        <v>0.51400000000000001</v>
      </c>
      <c r="Y2054">
        <v>0.224354</v>
      </c>
      <c r="Z2054" s="67">
        <f t="shared" si="163"/>
        <v>0.51200000000000001</v>
      </c>
      <c r="AA2054">
        <f>VLOOKUP($C2054,[1]Disability!$1:$1048576,5,FALSE)</f>
        <v>0</v>
      </c>
      <c r="AB2054" s="67">
        <f t="shared" si="164"/>
        <v>0</v>
      </c>
      <c r="AC2054" t="e">
        <f>VLOOKUP($A2054,#REF!,9,FALSE)</f>
        <v>#REF!</v>
      </c>
    </row>
    <row r="2055" spans="1:29">
      <c r="A2055">
        <v>52985</v>
      </c>
      <c r="B2055">
        <v>2054</v>
      </c>
      <c r="C2055">
        <v>9801460</v>
      </c>
      <c r="D2055" t="s">
        <v>4235</v>
      </c>
      <c r="E2055" t="s">
        <v>4236</v>
      </c>
      <c r="G2055" t="e">
        <f>VLOOKUP($H2055,[1]BRT!$1:$1048576,1,0)</f>
        <v>#N/A</v>
      </c>
      <c r="H2055" t="s">
        <v>5775</v>
      </c>
      <c r="I2055">
        <v>37.675119000000002</v>
      </c>
      <c r="J2055">
        <v>-122.147239</v>
      </c>
      <c r="K2055">
        <v>960</v>
      </c>
      <c r="L2055">
        <v>60</v>
      </c>
      <c r="M2055">
        <v>1</v>
      </c>
      <c r="N2055">
        <v>1</v>
      </c>
      <c r="O2055">
        <v>3</v>
      </c>
      <c r="P2055">
        <v>4</v>
      </c>
      <c r="Q2055" t="e">
        <f>VLOOKUP($A2055,'[1]SheltersALL_2.17.22'!$1:$1048576,6,0)</f>
        <v>#N/A</v>
      </c>
      <c r="R2055" t="str">
        <f>VLOOKUP($A2055, [1]FA21_Ridership!$1:$1048576,11, 0)</f>
        <v>COUNTY-ALAMEDA</v>
      </c>
      <c r="S2055" t="str">
        <f>VLOOKUP($A2055, [1]FA21_Ridership!$1:$1048576,12, 0)</f>
        <v>ALAMEDA</v>
      </c>
      <c r="T2055">
        <f>VLOOKUP($A2055, [1]FA21_Ridership!$1:$1048576,13, 0)</f>
        <v>4</v>
      </c>
      <c r="U2055">
        <f t="shared" si="161"/>
        <v>240</v>
      </c>
      <c r="V2055" s="67">
        <f t="shared" si="160"/>
        <v>0.47</v>
      </c>
      <c r="W2055">
        <v>0.67756700000000003</v>
      </c>
      <c r="X2055" s="67">
        <f t="shared" si="162"/>
        <v>0.371</v>
      </c>
      <c r="Y2055">
        <v>8.4336999999999995E-2</v>
      </c>
      <c r="Z2055" s="67">
        <f t="shared" si="163"/>
        <v>0.19400000000000001</v>
      </c>
      <c r="AA2055">
        <f>VLOOKUP($C2055,[1]Disability!$1:$1048576,5,FALSE)</f>
        <v>0</v>
      </c>
      <c r="AB2055" s="67">
        <f t="shared" si="164"/>
        <v>0</v>
      </c>
      <c r="AC2055" t="e">
        <f>VLOOKUP($A2055,#REF!,9,FALSE)</f>
        <v>#REF!</v>
      </c>
    </row>
    <row r="2056" spans="1:29">
      <c r="A2056">
        <v>52874</v>
      </c>
      <c r="B2056">
        <v>2055</v>
      </c>
      <c r="C2056">
        <v>9907590</v>
      </c>
      <c r="D2056" t="s">
        <v>4235</v>
      </c>
      <c r="E2056" t="s">
        <v>4236</v>
      </c>
      <c r="G2056" t="e">
        <f>VLOOKUP($H2056,[1]BRT!$1:$1048576,1,0)</f>
        <v>#N/A</v>
      </c>
      <c r="H2056" t="s">
        <v>5776</v>
      </c>
      <c r="I2056">
        <v>37.527016000000003</v>
      </c>
      <c r="J2056">
        <v>-121.969646</v>
      </c>
      <c r="K2056">
        <v>1022</v>
      </c>
      <c r="L2056">
        <v>60</v>
      </c>
      <c r="M2056">
        <v>1</v>
      </c>
      <c r="N2056">
        <v>1</v>
      </c>
      <c r="O2056">
        <v>3</v>
      </c>
      <c r="P2056">
        <v>4</v>
      </c>
      <c r="Q2056" t="e">
        <f>VLOOKUP($A2056,'[1]SheltersALL_2.17.22'!$1:$1048576,6,0)</f>
        <v>#N/A</v>
      </c>
      <c r="R2056" t="str">
        <f>VLOOKUP($A2056, [1]FA21_Ridership!$1:$1048576,11, 0)</f>
        <v>FREMONT</v>
      </c>
      <c r="S2056" t="str">
        <f>VLOOKUP($A2056, [1]FA21_Ridership!$1:$1048576,12, 0)</f>
        <v>ALAMEDA</v>
      </c>
      <c r="T2056">
        <f>VLOOKUP($A2056, [1]FA21_Ridership!$1:$1048576,13, 0)</f>
        <v>5</v>
      </c>
      <c r="U2056">
        <f t="shared" si="161"/>
        <v>240</v>
      </c>
      <c r="V2056" s="67">
        <f t="shared" si="160"/>
        <v>0.47</v>
      </c>
      <c r="W2056">
        <v>0.89078199999999996</v>
      </c>
      <c r="X2056" s="67">
        <f t="shared" si="162"/>
        <v>0.752</v>
      </c>
      <c r="Y2056">
        <v>4.0079999999999998E-2</v>
      </c>
      <c r="Z2056" s="67">
        <f t="shared" si="163"/>
        <v>0.05</v>
      </c>
      <c r="AA2056">
        <f>VLOOKUP($C2056,[1]Disability!$1:$1048576,5,FALSE)</f>
        <v>0</v>
      </c>
      <c r="AB2056" s="67">
        <f t="shared" si="164"/>
        <v>0</v>
      </c>
      <c r="AC2056" t="e">
        <f>VLOOKUP($A2056,#REF!,9,FALSE)</f>
        <v>#REF!</v>
      </c>
    </row>
    <row r="2057" spans="1:29">
      <c r="A2057">
        <v>58510</v>
      </c>
      <c r="B2057">
        <v>2056</v>
      </c>
      <c r="C2057">
        <v>801760</v>
      </c>
      <c r="D2057" t="s">
        <v>4235</v>
      </c>
      <c r="E2057" t="s">
        <v>4236</v>
      </c>
      <c r="G2057" t="e">
        <f>VLOOKUP($H2057,[1]BRT!$1:$1048576,1,0)</f>
        <v>#N/A</v>
      </c>
      <c r="H2057" t="s">
        <v>5506</v>
      </c>
      <c r="I2057">
        <v>37.624831999999998</v>
      </c>
      <c r="J2057">
        <v>-122.06960100000001</v>
      </c>
      <c r="K2057">
        <v>960</v>
      </c>
      <c r="L2057">
        <v>60</v>
      </c>
      <c r="M2057">
        <v>1</v>
      </c>
      <c r="N2057">
        <v>1</v>
      </c>
      <c r="O2057">
        <v>3</v>
      </c>
      <c r="P2057">
        <v>4</v>
      </c>
      <c r="Q2057" t="e">
        <f>VLOOKUP($A2057,'[1]SheltersALL_2.17.22'!$1:$1048576,6,0)</f>
        <v>#N/A</v>
      </c>
      <c r="R2057" t="str">
        <f>VLOOKUP($A2057, [1]FA21_Ridership!$1:$1048576,11, 0)</f>
        <v>HAYWARD</v>
      </c>
      <c r="S2057" t="str">
        <f>VLOOKUP($A2057, [1]FA21_Ridership!$1:$1048576,12, 0)</f>
        <v>ALAMEDA</v>
      </c>
      <c r="T2057">
        <f>VLOOKUP($A2057, [1]FA21_Ridership!$1:$1048576,13, 0)</f>
        <v>4</v>
      </c>
      <c r="U2057">
        <f t="shared" si="161"/>
        <v>240</v>
      </c>
      <c r="V2057" s="67">
        <f t="shared" si="160"/>
        <v>0.47</v>
      </c>
      <c r="W2057">
        <v>0.75361400000000001</v>
      </c>
      <c r="X2057" s="67">
        <f t="shared" si="162"/>
        <v>0.48</v>
      </c>
      <c r="Y2057">
        <v>0.15021999999999999</v>
      </c>
      <c r="Z2057" s="67">
        <f t="shared" si="163"/>
        <v>0.35899999999999999</v>
      </c>
      <c r="AA2057">
        <f>VLOOKUP($C2057,[1]Disability!$1:$1048576,5,FALSE)</f>
        <v>0</v>
      </c>
      <c r="AB2057" s="67">
        <f t="shared" si="164"/>
        <v>0</v>
      </c>
      <c r="AC2057" t="e">
        <f>VLOOKUP($A2057,#REF!,9,FALSE)</f>
        <v>#REF!</v>
      </c>
    </row>
    <row r="2058" spans="1:29">
      <c r="A2058">
        <v>54270</v>
      </c>
      <c r="B2058">
        <v>2057</v>
      </c>
      <c r="C2058">
        <v>1504010</v>
      </c>
      <c r="D2058" t="s">
        <v>4235</v>
      </c>
      <c r="E2058" t="s">
        <v>4236</v>
      </c>
      <c r="G2058" t="e">
        <f>VLOOKUP($H2058,[1]BRT!$1:$1048576,1,0)</f>
        <v>#N/A</v>
      </c>
      <c r="H2058" t="s">
        <v>5777</v>
      </c>
      <c r="I2058">
        <v>37.695839999999997</v>
      </c>
      <c r="J2058">
        <v>-122.185875</v>
      </c>
      <c r="K2058">
        <v>960</v>
      </c>
      <c r="L2058">
        <v>60</v>
      </c>
      <c r="M2058">
        <v>1</v>
      </c>
      <c r="N2058">
        <v>1</v>
      </c>
      <c r="O2058">
        <v>3</v>
      </c>
      <c r="P2058">
        <v>4</v>
      </c>
      <c r="Q2058" t="e">
        <f>VLOOKUP($A2058,'[1]SheltersALL_2.17.22'!$1:$1048576,6,0)</f>
        <v>#N/A</v>
      </c>
      <c r="R2058" t="str">
        <f>VLOOKUP($A2058, [1]FA21_Ridership!$1:$1048576,11, 0)</f>
        <v>SAN LEANDRO</v>
      </c>
      <c r="S2058" t="str">
        <f>VLOOKUP($A2058, [1]FA21_Ridership!$1:$1048576,12, 0)</f>
        <v>ALAMEDA</v>
      </c>
      <c r="T2058">
        <f>VLOOKUP($A2058, [1]FA21_Ridership!$1:$1048576,13, 0)</f>
        <v>4</v>
      </c>
      <c r="U2058">
        <f t="shared" si="161"/>
        <v>240</v>
      </c>
      <c r="V2058" s="67">
        <f t="shared" si="160"/>
        <v>0.47</v>
      </c>
      <c r="W2058">
        <v>0.57683200000000001</v>
      </c>
      <c r="X2058" s="67">
        <f t="shared" si="162"/>
        <v>0.26300000000000001</v>
      </c>
      <c r="Y2058">
        <v>0.31678499999999998</v>
      </c>
      <c r="Z2058" s="67">
        <f t="shared" si="163"/>
        <v>0.65200000000000002</v>
      </c>
      <c r="AA2058">
        <f>VLOOKUP($C2058,[1]Disability!$1:$1048576,5,FALSE)</f>
        <v>0</v>
      </c>
      <c r="AB2058" s="67">
        <f t="shared" si="164"/>
        <v>0</v>
      </c>
      <c r="AC2058" t="e">
        <f>VLOOKUP($A2058,#REF!,9,FALSE)</f>
        <v>#REF!</v>
      </c>
    </row>
    <row r="2059" spans="1:29">
      <c r="A2059">
        <v>56185</v>
      </c>
      <c r="B2059">
        <v>2058</v>
      </c>
      <c r="C2059">
        <v>805830</v>
      </c>
      <c r="D2059" t="s">
        <v>4235</v>
      </c>
      <c r="E2059" t="s">
        <v>4236</v>
      </c>
      <c r="G2059" t="e">
        <f>VLOOKUP($H2059,[1]BRT!$1:$1048576,1,0)</f>
        <v>#N/A</v>
      </c>
      <c r="H2059" t="s">
        <v>5457</v>
      </c>
      <c r="I2059">
        <v>37.66695</v>
      </c>
      <c r="J2059">
        <v>-122.099144</v>
      </c>
      <c r="K2059">
        <v>960</v>
      </c>
      <c r="L2059">
        <v>60</v>
      </c>
      <c r="M2059">
        <v>1</v>
      </c>
      <c r="N2059">
        <v>1</v>
      </c>
      <c r="O2059">
        <v>3</v>
      </c>
      <c r="P2059">
        <v>4</v>
      </c>
      <c r="Q2059" t="e">
        <f>VLOOKUP($A2059,'[1]SheltersALL_2.17.22'!$1:$1048576,6,0)</f>
        <v>#N/A</v>
      </c>
      <c r="R2059" t="str">
        <f>VLOOKUP($A2059, [1]FA21_Ridership!$1:$1048576,11, 0)</f>
        <v>HAYWARD</v>
      </c>
      <c r="S2059" t="str">
        <f>VLOOKUP($A2059, [1]FA21_Ridership!$1:$1048576,12, 0)</f>
        <v>ALAMEDA</v>
      </c>
      <c r="T2059">
        <f>VLOOKUP($A2059, [1]FA21_Ridership!$1:$1048576,13, 0)</f>
        <v>4</v>
      </c>
      <c r="U2059">
        <f t="shared" si="161"/>
        <v>240</v>
      </c>
      <c r="V2059" s="67">
        <f t="shared" si="160"/>
        <v>0.47</v>
      </c>
      <c r="W2059">
        <v>0.90020699999999998</v>
      </c>
      <c r="X2059" s="67">
        <f t="shared" si="162"/>
        <v>0.77200000000000002</v>
      </c>
      <c r="Y2059">
        <v>0.39832299999999998</v>
      </c>
      <c r="Z2059" s="67">
        <f t="shared" si="163"/>
        <v>0.76100000000000001</v>
      </c>
      <c r="AA2059">
        <f>VLOOKUP($C2059,[1]Disability!$1:$1048576,5,FALSE)</f>
        <v>0</v>
      </c>
      <c r="AB2059" s="67">
        <f t="shared" si="164"/>
        <v>0</v>
      </c>
      <c r="AC2059" t="e">
        <f>VLOOKUP($A2059,#REF!,9,FALSE)</f>
        <v>#REF!</v>
      </c>
    </row>
    <row r="2060" spans="1:29">
      <c r="A2060">
        <v>55795</v>
      </c>
      <c r="B2060">
        <v>2059</v>
      </c>
      <c r="C2060">
        <v>9900550</v>
      </c>
      <c r="D2060" t="s">
        <v>4235</v>
      </c>
      <c r="E2060" t="s">
        <v>4236</v>
      </c>
      <c r="G2060" t="e">
        <f>VLOOKUP($H2060,[1]BRT!$1:$1048576,1,0)</f>
        <v>#N/A</v>
      </c>
      <c r="H2060" t="s">
        <v>5778</v>
      </c>
      <c r="I2060">
        <v>37.955275999999998</v>
      </c>
      <c r="J2060">
        <v>-122.27110999999999</v>
      </c>
      <c r="K2060">
        <v>720</v>
      </c>
      <c r="L2060">
        <v>60</v>
      </c>
      <c r="M2060">
        <v>1</v>
      </c>
      <c r="N2060">
        <v>1</v>
      </c>
      <c r="O2060">
        <v>3</v>
      </c>
      <c r="P2060">
        <v>4</v>
      </c>
      <c r="Q2060" t="e">
        <f>VLOOKUP($A2060,'[1]SheltersALL_2.17.22'!$1:$1048576,6,0)</f>
        <v>#N/A</v>
      </c>
      <c r="R2060" t="str">
        <f>VLOOKUP($A2060, [1]FA21_Ridership!$1:$1048576,11, 0)</f>
        <v>COUNTY-CONTRA COSTA</v>
      </c>
      <c r="S2060" t="str">
        <f>VLOOKUP($A2060, [1]FA21_Ridership!$1:$1048576,12, 0)</f>
        <v>CONTRA COSTA</v>
      </c>
      <c r="T2060">
        <f>VLOOKUP($A2060, [1]FA21_Ridership!$1:$1048576,13, 0)</f>
        <v>1</v>
      </c>
      <c r="U2060">
        <f t="shared" si="161"/>
        <v>240</v>
      </c>
      <c r="V2060" s="67">
        <f t="shared" si="160"/>
        <v>0.47</v>
      </c>
      <c r="W2060">
        <v>0.43106</v>
      </c>
      <c r="X2060" s="67">
        <f t="shared" si="162"/>
        <v>0.14499999999999999</v>
      </c>
      <c r="Y2060">
        <v>6.5311999999999995E-2</v>
      </c>
      <c r="Z2060" s="67">
        <f t="shared" si="163"/>
        <v>0.11899999999999999</v>
      </c>
      <c r="AA2060">
        <f>VLOOKUP($C2060,[1]Disability!$1:$1048576,5,FALSE)</f>
        <v>0</v>
      </c>
      <c r="AB2060" s="67">
        <f t="shared" si="164"/>
        <v>0</v>
      </c>
      <c r="AC2060" t="e">
        <f>VLOOKUP($A2060,#REF!,9,FALSE)</f>
        <v>#REF!</v>
      </c>
    </row>
    <row r="2061" spans="1:29">
      <c r="A2061">
        <v>53060</v>
      </c>
      <c r="B2061">
        <v>2060</v>
      </c>
      <c r="C2061">
        <v>1504030</v>
      </c>
      <c r="D2061" t="s">
        <v>4235</v>
      </c>
      <c r="E2061" t="s">
        <v>4236</v>
      </c>
      <c r="G2061" t="e">
        <f>VLOOKUP($H2061,[1]BRT!$1:$1048576,1,0)</f>
        <v>#N/A</v>
      </c>
      <c r="H2061" t="s">
        <v>5779</v>
      </c>
      <c r="I2061">
        <v>37.695031</v>
      </c>
      <c r="J2061">
        <v>-122.179722</v>
      </c>
      <c r="K2061">
        <v>960</v>
      </c>
      <c r="L2061">
        <v>60</v>
      </c>
      <c r="M2061">
        <v>1</v>
      </c>
      <c r="N2061">
        <v>1</v>
      </c>
      <c r="O2061">
        <v>3</v>
      </c>
      <c r="P2061">
        <v>4</v>
      </c>
      <c r="Q2061" t="e">
        <f>VLOOKUP($A2061,'[1]SheltersALL_2.17.22'!$1:$1048576,6,0)</f>
        <v>#N/A</v>
      </c>
      <c r="R2061" t="str">
        <f>VLOOKUP($A2061, [1]FA21_Ridership!$1:$1048576,11, 0)</f>
        <v>SAN LEANDRO</v>
      </c>
      <c r="S2061" t="str">
        <f>VLOOKUP($A2061, [1]FA21_Ridership!$1:$1048576,12, 0)</f>
        <v>ALAMEDA</v>
      </c>
      <c r="T2061">
        <f>VLOOKUP($A2061, [1]FA21_Ridership!$1:$1048576,13, 0)</f>
        <v>4</v>
      </c>
      <c r="U2061">
        <f t="shared" si="161"/>
        <v>240</v>
      </c>
      <c r="V2061" s="67">
        <f t="shared" si="160"/>
        <v>0.47</v>
      </c>
      <c r="W2061">
        <v>0.57683200000000001</v>
      </c>
      <c r="X2061" s="67">
        <f t="shared" si="162"/>
        <v>0.26300000000000001</v>
      </c>
      <c r="Y2061">
        <v>0.31678499999999998</v>
      </c>
      <c r="Z2061" s="67">
        <f t="shared" si="163"/>
        <v>0.65200000000000002</v>
      </c>
      <c r="AA2061">
        <f>VLOOKUP($C2061,[1]Disability!$1:$1048576,5,FALSE)</f>
        <v>0</v>
      </c>
      <c r="AB2061" s="67">
        <f t="shared" si="164"/>
        <v>0</v>
      </c>
      <c r="AC2061" t="e">
        <f>VLOOKUP($A2061,#REF!,9,FALSE)</f>
        <v>#REF!</v>
      </c>
    </row>
    <row r="2062" spans="1:29">
      <c r="A2062">
        <v>53244</v>
      </c>
      <c r="B2062">
        <v>2061</v>
      </c>
      <c r="C2062">
        <v>1601110</v>
      </c>
      <c r="D2062" t="s">
        <v>4235</v>
      </c>
      <c r="E2062" t="s">
        <v>4236</v>
      </c>
      <c r="G2062" t="e">
        <f>VLOOKUP($H2062,[1]BRT!$1:$1048576,1,0)</f>
        <v>#N/A</v>
      </c>
      <c r="H2062" t="s">
        <v>5543</v>
      </c>
      <c r="I2062">
        <v>37.953425000000003</v>
      </c>
      <c r="J2062">
        <v>-122.33803399999999</v>
      </c>
      <c r="K2062">
        <v>840</v>
      </c>
      <c r="L2062">
        <v>60</v>
      </c>
      <c r="M2062">
        <v>1</v>
      </c>
      <c r="N2062">
        <v>1</v>
      </c>
      <c r="O2062">
        <v>3</v>
      </c>
      <c r="P2062">
        <v>4</v>
      </c>
      <c r="Q2062" t="e">
        <f>VLOOKUP($A2062,'[1]SheltersALL_2.17.22'!$1:$1048576,6,0)</f>
        <v>#N/A</v>
      </c>
      <c r="R2062" t="str">
        <f>VLOOKUP($A2062, [1]FA21_Ridership!$1:$1048576,11, 0)</f>
        <v>SAN PABLO</v>
      </c>
      <c r="S2062" t="str">
        <f>VLOOKUP($A2062, [1]FA21_Ridership!$1:$1048576,12, 0)</f>
        <v>CONTRA COSTA</v>
      </c>
      <c r="T2062">
        <f>VLOOKUP($A2062, [1]FA21_Ridership!$1:$1048576,13, 0)</f>
        <v>1</v>
      </c>
      <c r="U2062">
        <f t="shared" si="161"/>
        <v>240</v>
      </c>
      <c r="V2062" s="67">
        <f t="shared" si="160"/>
        <v>0.47</v>
      </c>
      <c r="W2062">
        <v>0.76011200000000001</v>
      </c>
      <c r="X2062" s="67">
        <f t="shared" si="162"/>
        <v>0.50700000000000001</v>
      </c>
      <c r="Y2062">
        <v>0.46605400000000002</v>
      </c>
      <c r="Z2062" s="67">
        <f t="shared" si="163"/>
        <v>0.83299999999999996</v>
      </c>
      <c r="AA2062">
        <f>VLOOKUP($C2062,[1]Disability!$1:$1048576,5,FALSE)</f>
        <v>2</v>
      </c>
      <c r="AB2062" s="67">
        <f t="shared" si="164"/>
        <v>0.91600000000000004</v>
      </c>
      <c r="AC2062" t="e">
        <f>VLOOKUP($A2062,#REF!,9,FALSE)</f>
        <v>#REF!</v>
      </c>
    </row>
    <row r="2063" spans="1:29">
      <c r="A2063">
        <v>55862</v>
      </c>
      <c r="B2063">
        <v>2062</v>
      </c>
      <c r="C2063">
        <v>9800110</v>
      </c>
      <c r="D2063" t="s">
        <v>4235</v>
      </c>
      <c r="E2063" t="s">
        <v>4236</v>
      </c>
      <c r="G2063" t="e">
        <f>VLOOKUP($H2063,[1]BRT!$1:$1048576,1,0)</f>
        <v>#N/A</v>
      </c>
      <c r="H2063" t="s">
        <v>5780</v>
      </c>
      <c r="I2063">
        <v>37.698025999999999</v>
      </c>
      <c r="J2063">
        <v>-122.109517</v>
      </c>
      <c r="K2063">
        <v>960</v>
      </c>
      <c r="L2063">
        <v>60</v>
      </c>
      <c r="M2063">
        <v>1</v>
      </c>
      <c r="N2063">
        <v>1</v>
      </c>
      <c r="O2063">
        <v>3</v>
      </c>
      <c r="P2063">
        <v>4</v>
      </c>
      <c r="Q2063" t="e">
        <f>VLOOKUP($A2063,'[1]SheltersALL_2.17.22'!$1:$1048576,6,0)</f>
        <v>#N/A</v>
      </c>
      <c r="R2063" t="str">
        <f>VLOOKUP($A2063, [1]FA21_Ridership!$1:$1048576,11, 0)</f>
        <v>COUNTY-ALAMEDA</v>
      </c>
      <c r="S2063" t="str">
        <f>VLOOKUP($A2063, [1]FA21_Ridership!$1:$1048576,12, 0)</f>
        <v>ALAMEDA</v>
      </c>
      <c r="T2063">
        <f>VLOOKUP($A2063, [1]FA21_Ridership!$1:$1048576,13, 0)</f>
        <v>4</v>
      </c>
      <c r="U2063">
        <f t="shared" si="161"/>
        <v>240</v>
      </c>
      <c r="V2063" s="67">
        <f t="shared" si="160"/>
        <v>0.47</v>
      </c>
      <c r="W2063">
        <v>0.95452599999999999</v>
      </c>
      <c r="X2063" s="67">
        <f t="shared" si="162"/>
        <v>0.91500000000000004</v>
      </c>
      <c r="Y2063">
        <v>0.32475300000000001</v>
      </c>
      <c r="Z2063" s="67">
        <f t="shared" si="163"/>
        <v>0.66100000000000003</v>
      </c>
      <c r="AA2063">
        <f>VLOOKUP($C2063,[1]Disability!$1:$1048576,5,FALSE)</f>
        <v>0</v>
      </c>
      <c r="AB2063" s="67">
        <f t="shared" si="164"/>
        <v>0</v>
      </c>
      <c r="AC2063" t="e">
        <f>VLOOKUP($A2063,#REF!,9,FALSE)</f>
        <v>#REF!</v>
      </c>
    </row>
    <row r="2064" spans="1:29">
      <c r="A2064">
        <v>51932</v>
      </c>
      <c r="B2064">
        <v>2063</v>
      </c>
      <c r="C2064">
        <v>9904790</v>
      </c>
      <c r="D2064" t="s">
        <v>4235</v>
      </c>
      <c r="E2064" t="s">
        <v>4236</v>
      </c>
      <c r="G2064" t="e">
        <f>VLOOKUP($H2064,[1]BRT!$1:$1048576,1,0)</f>
        <v>#N/A</v>
      </c>
      <c r="H2064" t="s">
        <v>5464</v>
      </c>
      <c r="I2064">
        <v>37.686601000000003</v>
      </c>
      <c r="J2064">
        <v>-122.125179</v>
      </c>
      <c r="K2064">
        <v>960</v>
      </c>
      <c r="L2064">
        <v>60</v>
      </c>
      <c r="M2064">
        <v>1</v>
      </c>
      <c r="N2064">
        <v>1</v>
      </c>
      <c r="O2064">
        <v>3</v>
      </c>
      <c r="P2064">
        <v>4</v>
      </c>
      <c r="Q2064" t="e">
        <f>VLOOKUP($A2064,'[1]SheltersALL_2.17.22'!$1:$1048576,6,0)</f>
        <v>#N/A</v>
      </c>
      <c r="R2064" t="str">
        <f>VLOOKUP($A2064, [1]FA21_Ridership!$1:$1048576,11, 0)</f>
        <v>COUNTY-ALAMEDA</v>
      </c>
      <c r="S2064" t="str">
        <f>VLOOKUP($A2064, [1]FA21_Ridership!$1:$1048576,12, 0)</f>
        <v>ALAMEDA</v>
      </c>
      <c r="T2064">
        <f>VLOOKUP($A2064, [1]FA21_Ridership!$1:$1048576,13, 0)</f>
        <v>4</v>
      </c>
      <c r="U2064">
        <f t="shared" si="161"/>
        <v>240</v>
      </c>
      <c r="V2064" s="67">
        <f t="shared" si="160"/>
        <v>0.47</v>
      </c>
      <c r="W2064">
        <v>0.95978799999999997</v>
      </c>
      <c r="X2064" s="67">
        <f t="shared" si="162"/>
        <v>0.92300000000000004</v>
      </c>
      <c r="Y2064">
        <v>0.19470899999999999</v>
      </c>
      <c r="Z2064" s="67">
        <f t="shared" si="163"/>
        <v>0.46500000000000002</v>
      </c>
      <c r="AA2064">
        <f>VLOOKUP($C2064,[1]Disability!$1:$1048576,5,FALSE)</f>
        <v>0</v>
      </c>
      <c r="AB2064" s="67">
        <f t="shared" si="164"/>
        <v>0</v>
      </c>
      <c r="AC2064" t="e">
        <f>VLOOKUP($A2064,#REF!,9,FALSE)</f>
        <v>#REF!</v>
      </c>
    </row>
    <row r="2065" spans="1:29">
      <c r="A2065">
        <v>51149</v>
      </c>
      <c r="B2065">
        <v>2064</v>
      </c>
      <c r="C2065">
        <v>9900620</v>
      </c>
      <c r="D2065" t="s">
        <v>4235</v>
      </c>
      <c r="E2065" t="s">
        <v>4236</v>
      </c>
      <c r="G2065" t="e">
        <f>VLOOKUP($H2065,[1]BRT!$1:$1048576,1,0)</f>
        <v>#N/A</v>
      </c>
      <c r="H2065" t="s">
        <v>5781</v>
      </c>
      <c r="I2065">
        <v>37.964888000000002</v>
      </c>
      <c r="J2065">
        <v>-122.32609100000001</v>
      </c>
      <c r="K2065">
        <v>719</v>
      </c>
      <c r="L2065">
        <v>60</v>
      </c>
      <c r="M2065">
        <v>1</v>
      </c>
      <c r="N2065">
        <v>1</v>
      </c>
      <c r="O2065">
        <v>3</v>
      </c>
      <c r="P2065">
        <v>4</v>
      </c>
      <c r="Q2065" t="e">
        <f>VLOOKUP($A2065,'[1]SheltersALL_2.17.22'!$1:$1048576,6,0)</f>
        <v>#N/A</v>
      </c>
      <c r="R2065" t="str">
        <f>VLOOKUP($A2065, [1]FA21_Ridership!$1:$1048576,11, 0)</f>
        <v>COUNTY-CONTRA COSTA</v>
      </c>
      <c r="S2065" t="str">
        <f>VLOOKUP($A2065, [1]FA21_Ridership!$1:$1048576,12, 0)</f>
        <v>CONTRA COSTA</v>
      </c>
      <c r="T2065">
        <f>VLOOKUP($A2065, [1]FA21_Ridership!$1:$1048576,13, 0)</f>
        <v>1</v>
      </c>
      <c r="U2065">
        <f t="shared" si="161"/>
        <v>240</v>
      </c>
      <c r="V2065" s="67">
        <f t="shared" si="160"/>
        <v>0.47</v>
      </c>
      <c r="W2065">
        <v>0.87756699999999999</v>
      </c>
      <c r="X2065" s="67">
        <f t="shared" si="162"/>
        <v>0.72699999999999998</v>
      </c>
      <c r="Y2065">
        <v>0.44638800000000001</v>
      </c>
      <c r="Z2065" s="67">
        <f t="shared" si="163"/>
        <v>0.81699999999999995</v>
      </c>
      <c r="AA2065">
        <f>VLOOKUP($C2065,[1]Disability!$1:$1048576,5,FALSE)</f>
        <v>0</v>
      </c>
      <c r="AB2065" s="67">
        <f t="shared" si="164"/>
        <v>0</v>
      </c>
      <c r="AC2065" t="e">
        <f>VLOOKUP($A2065,#REF!,9,FALSE)</f>
        <v>#REF!</v>
      </c>
    </row>
    <row r="2066" spans="1:29">
      <c r="A2066">
        <v>50994</v>
      </c>
      <c r="B2066">
        <v>2065</v>
      </c>
      <c r="C2066">
        <v>9814260</v>
      </c>
      <c r="D2066" t="s">
        <v>4235</v>
      </c>
      <c r="E2066" t="s">
        <v>4236</v>
      </c>
      <c r="G2066" t="e">
        <f>VLOOKUP($H2066,[1]BRT!$1:$1048576,1,0)</f>
        <v>#N/A</v>
      </c>
      <c r="H2066" t="s">
        <v>5782</v>
      </c>
      <c r="I2066">
        <v>37.671658000000001</v>
      </c>
      <c r="J2066">
        <v>-122.148475</v>
      </c>
      <c r="K2066">
        <v>960</v>
      </c>
      <c r="L2066">
        <v>60</v>
      </c>
      <c r="M2066">
        <v>1</v>
      </c>
      <c r="N2066">
        <v>1</v>
      </c>
      <c r="O2066">
        <v>3</v>
      </c>
      <c r="P2066">
        <v>4</v>
      </c>
      <c r="Q2066" t="e">
        <f>VLOOKUP($A2066,'[1]SheltersALL_2.17.22'!$1:$1048576,6,0)</f>
        <v>#N/A</v>
      </c>
      <c r="R2066" t="str">
        <f>VLOOKUP($A2066, [1]FA21_Ridership!$1:$1048576,11, 0)</f>
        <v>COUNTY-ALAMEDA</v>
      </c>
      <c r="S2066" t="str">
        <f>VLOOKUP($A2066, [1]FA21_Ridership!$1:$1048576,12, 0)</f>
        <v>ALAMEDA</v>
      </c>
      <c r="T2066">
        <f>VLOOKUP($A2066, [1]FA21_Ridership!$1:$1048576,13, 0)</f>
        <v>4</v>
      </c>
      <c r="U2066">
        <f t="shared" si="161"/>
        <v>240</v>
      </c>
      <c r="V2066" s="67">
        <f t="shared" si="160"/>
        <v>0.47</v>
      </c>
      <c r="W2066">
        <v>0.76028099999999998</v>
      </c>
      <c r="X2066" s="67">
        <f t="shared" si="162"/>
        <v>0.51</v>
      </c>
      <c r="Y2066">
        <v>0.21590899999999999</v>
      </c>
      <c r="Z2066" s="67">
        <f t="shared" si="163"/>
        <v>0.5</v>
      </c>
      <c r="AA2066">
        <f>VLOOKUP($C2066,[1]Disability!$1:$1048576,5,FALSE)</f>
        <v>0</v>
      </c>
      <c r="AB2066" s="67">
        <f t="shared" si="164"/>
        <v>0</v>
      </c>
      <c r="AC2066" t="e">
        <f>VLOOKUP($A2066,#REF!,9,FALSE)</f>
        <v>#REF!</v>
      </c>
    </row>
    <row r="2067" spans="1:29">
      <c r="A2067">
        <v>59984</v>
      </c>
      <c r="B2067">
        <v>2066</v>
      </c>
      <c r="C2067">
        <v>1015720</v>
      </c>
      <c r="D2067" t="s">
        <v>4235</v>
      </c>
      <c r="E2067" t="s">
        <v>4236</v>
      </c>
      <c r="G2067" t="e">
        <f>VLOOKUP($H2067,[1]BRT!$1:$1048576,1,0)</f>
        <v>#N/A</v>
      </c>
      <c r="H2067" t="s">
        <v>5783</v>
      </c>
      <c r="I2067">
        <v>37.826211999999998</v>
      </c>
      <c r="J2067">
        <v>-122.274919</v>
      </c>
      <c r="K2067">
        <v>980</v>
      </c>
      <c r="L2067">
        <v>20</v>
      </c>
      <c r="M2067">
        <v>3</v>
      </c>
      <c r="N2067">
        <v>2</v>
      </c>
      <c r="O2067">
        <v>10</v>
      </c>
      <c r="P2067">
        <v>12</v>
      </c>
      <c r="Q2067" t="e">
        <f>VLOOKUP($A2067,'[1]SheltersALL_2.17.22'!$1:$1048576,6,0)</f>
        <v>#N/A</v>
      </c>
      <c r="R2067" t="str">
        <f>VLOOKUP($A2067, [1]FA21_Ridership!$1:$1048576,11, 0)</f>
        <v>OAKLAND</v>
      </c>
      <c r="S2067" t="str">
        <f>VLOOKUP($A2067, [1]FA21_Ridership!$1:$1048576,12, 0)</f>
        <v>ALAMEDA</v>
      </c>
      <c r="T2067">
        <f>VLOOKUP($A2067, [1]FA21_Ridership!$1:$1048576,13, 0)</f>
        <v>2</v>
      </c>
      <c r="U2067">
        <f t="shared" si="161"/>
        <v>240</v>
      </c>
      <c r="V2067" s="67">
        <f t="shared" si="160"/>
        <v>0.47</v>
      </c>
      <c r="W2067">
        <v>0.63862699999999994</v>
      </c>
      <c r="X2067" s="67">
        <f t="shared" si="162"/>
        <v>0.33400000000000002</v>
      </c>
      <c r="Y2067">
        <v>0.37791200000000003</v>
      </c>
      <c r="Z2067" s="67">
        <f t="shared" si="163"/>
        <v>0.73699999999999999</v>
      </c>
      <c r="AA2067">
        <f>VLOOKUP($C2067,[1]Disability!$1:$1048576,5,FALSE)</f>
        <v>2</v>
      </c>
      <c r="AB2067" s="67">
        <f t="shared" si="164"/>
        <v>0.91600000000000004</v>
      </c>
      <c r="AC2067" t="e">
        <f>VLOOKUP($A2067,#REF!,9,FALSE)</f>
        <v>#REF!</v>
      </c>
    </row>
    <row r="2068" spans="1:29">
      <c r="A2068">
        <v>52459</v>
      </c>
      <c r="B2068">
        <v>2067</v>
      </c>
      <c r="C2068">
        <v>1030200</v>
      </c>
      <c r="D2068" t="s">
        <v>4235</v>
      </c>
      <c r="E2068" t="s">
        <v>4236</v>
      </c>
      <c r="G2068" t="e">
        <f>VLOOKUP($H2068,[1]BRT!$1:$1048576,1,0)</f>
        <v>#N/A</v>
      </c>
      <c r="H2068" t="s">
        <v>5556</v>
      </c>
      <c r="I2068">
        <v>37.82105</v>
      </c>
      <c r="J2068">
        <v>-122.28611600000001</v>
      </c>
      <c r="K2068">
        <v>954</v>
      </c>
      <c r="L2068">
        <v>30</v>
      </c>
      <c r="M2068">
        <v>2</v>
      </c>
      <c r="N2068">
        <v>1</v>
      </c>
      <c r="O2068">
        <v>7</v>
      </c>
      <c r="P2068">
        <v>8</v>
      </c>
      <c r="Q2068" t="e">
        <f>VLOOKUP($A2068,'[1]SheltersALL_2.17.22'!$1:$1048576,6,0)</f>
        <v>#N/A</v>
      </c>
      <c r="R2068" t="str">
        <f>VLOOKUP($A2068, [1]FA21_Ridership!$1:$1048576,11, 0)</f>
        <v>OAKLAND</v>
      </c>
      <c r="S2068" t="str">
        <f>VLOOKUP($A2068, [1]FA21_Ridership!$1:$1048576,12, 0)</f>
        <v>ALAMEDA</v>
      </c>
      <c r="T2068">
        <f>VLOOKUP($A2068, [1]FA21_Ridership!$1:$1048576,13, 0)</f>
        <v>2</v>
      </c>
      <c r="U2068">
        <f t="shared" si="161"/>
        <v>240</v>
      </c>
      <c r="V2068" s="67">
        <f t="shared" si="160"/>
        <v>0.47</v>
      </c>
      <c r="W2068">
        <v>0.68809500000000001</v>
      </c>
      <c r="X2068" s="67">
        <f t="shared" si="162"/>
        <v>0.39700000000000002</v>
      </c>
      <c r="Y2068">
        <v>0.372222</v>
      </c>
      <c r="Z2068" s="67">
        <f t="shared" si="163"/>
        <v>0.72699999999999998</v>
      </c>
      <c r="AA2068">
        <f>VLOOKUP($C2068,[1]Disability!$1:$1048576,5,FALSE)</f>
        <v>0</v>
      </c>
      <c r="AB2068" s="67">
        <f t="shared" si="164"/>
        <v>0</v>
      </c>
      <c r="AC2068" t="e">
        <f>VLOOKUP($A2068,#REF!,9,FALSE)</f>
        <v>#REF!</v>
      </c>
    </row>
    <row r="2069" spans="1:29">
      <c r="A2069">
        <v>59234</v>
      </c>
      <c r="B2069">
        <v>2068</v>
      </c>
      <c r="C2069">
        <v>302110</v>
      </c>
      <c r="D2069" t="s">
        <v>4235</v>
      </c>
      <c r="E2069" t="s">
        <v>4236</v>
      </c>
      <c r="G2069" t="e">
        <f>VLOOKUP($H2069,[1]BRT!$1:$1048576,1,0)</f>
        <v>#N/A</v>
      </c>
      <c r="H2069" t="s">
        <v>5784</v>
      </c>
      <c r="I2069">
        <v>37.861390999999998</v>
      </c>
      <c r="J2069">
        <v>-122.28779</v>
      </c>
      <c r="K2069">
        <v>1080</v>
      </c>
      <c r="L2069">
        <v>30</v>
      </c>
      <c r="M2069">
        <v>2</v>
      </c>
      <c r="N2069">
        <v>1</v>
      </c>
      <c r="O2069">
        <v>7</v>
      </c>
      <c r="P2069">
        <v>8</v>
      </c>
      <c r="Q2069" t="e">
        <f>VLOOKUP($A2069,'[1]SheltersALL_2.17.22'!$1:$1048576,6,0)</f>
        <v>#N/A</v>
      </c>
      <c r="R2069" t="str">
        <f>VLOOKUP($A2069, [1]FA21_Ridership!$1:$1048576,11, 0)</f>
        <v>BERKELEY</v>
      </c>
      <c r="S2069" t="str">
        <f>VLOOKUP($A2069, [1]FA21_Ridership!$1:$1048576,12, 0)</f>
        <v>ALAMEDA</v>
      </c>
      <c r="T2069">
        <f>VLOOKUP($A2069, [1]FA21_Ridership!$1:$1048576,13, 0)</f>
        <v>1</v>
      </c>
      <c r="U2069">
        <f t="shared" si="161"/>
        <v>240</v>
      </c>
      <c r="V2069" s="67">
        <f t="shared" si="160"/>
        <v>0.47</v>
      </c>
      <c r="W2069">
        <v>0.396648</v>
      </c>
      <c r="X2069" s="67">
        <f t="shared" si="162"/>
        <v>0.123</v>
      </c>
      <c r="Y2069">
        <v>9.4972000000000001E-2</v>
      </c>
      <c r="Z2069" s="67">
        <f t="shared" si="163"/>
        <v>0.22800000000000001</v>
      </c>
      <c r="AA2069">
        <f>VLOOKUP($C2069,[1]Disability!$1:$1048576,5,FALSE)</f>
        <v>0</v>
      </c>
      <c r="AB2069" s="67">
        <f t="shared" si="164"/>
        <v>0</v>
      </c>
      <c r="AC2069" t="e">
        <f>VLOOKUP($A2069,#REF!,9,FALSE)</f>
        <v>#REF!</v>
      </c>
    </row>
    <row r="2070" spans="1:29">
      <c r="A2070">
        <v>50612</v>
      </c>
      <c r="B2070">
        <v>2069</v>
      </c>
      <c r="C2070">
        <v>104810</v>
      </c>
      <c r="D2070" t="s">
        <v>4235</v>
      </c>
      <c r="E2070" t="s">
        <v>4236</v>
      </c>
      <c r="G2070" t="e">
        <f>VLOOKUP($H2070,[1]BRT!$1:$1048576,1,0)</f>
        <v>#N/A</v>
      </c>
      <c r="H2070" t="s">
        <v>5785</v>
      </c>
      <c r="I2070">
        <v>37.785082000000003</v>
      </c>
      <c r="J2070">
        <v>-122.278177</v>
      </c>
      <c r="K2070">
        <v>960</v>
      </c>
      <c r="L2070">
        <v>30</v>
      </c>
      <c r="M2070">
        <v>2</v>
      </c>
      <c r="N2070">
        <v>1</v>
      </c>
      <c r="O2070">
        <v>7</v>
      </c>
      <c r="P2070">
        <v>8</v>
      </c>
      <c r="Q2070" t="e">
        <f>VLOOKUP($A2070,'[1]SheltersALL_2.17.22'!$1:$1048576,6,0)</f>
        <v>#N/A</v>
      </c>
      <c r="R2070" t="str">
        <f>VLOOKUP($A2070, [1]FA21_Ridership!$1:$1048576,11, 0)</f>
        <v>ALAMEDA</v>
      </c>
      <c r="S2070" t="str">
        <f>VLOOKUP($A2070, [1]FA21_Ridership!$1:$1048576,12, 0)</f>
        <v>ALAMEDA</v>
      </c>
      <c r="T2070">
        <f>VLOOKUP($A2070, [1]FA21_Ridership!$1:$1048576,13, 0)</f>
        <v>3</v>
      </c>
      <c r="U2070">
        <f t="shared" si="161"/>
        <v>240</v>
      </c>
      <c r="V2070" s="67">
        <f t="shared" si="160"/>
        <v>0.47</v>
      </c>
      <c r="W2070">
        <v>0.70572000000000001</v>
      </c>
      <c r="X2070" s="67">
        <f t="shared" si="162"/>
        <v>0.41299999999999998</v>
      </c>
      <c r="Y2070">
        <v>0.19975499999999999</v>
      </c>
      <c r="Z2070" s="67">
        <f t="shared" si="163"/>
        <v>0.47599999999999998</v>
      </c>
      <c r="AA2070">
        <f>VLOOKUP($C2070,[1]Disability!$1:$1048576,5,FALSE)</f>
        <v>1</v>
      </c>
      <c r="AB2070" s="67">
        <f t="shared" si="164"/>
        <v>0.72499999999999998</v>
      </c>
      <c r="AC2070" t="e">
        <f>VLOOKUP($A2070,#REF!,9,FALSE)</f>
        <v>#REF!</v>
      </c>
    </row>
    <row r="2071" spans="1:29">
      <c r="A2071">
        <v>51866</v>
      </c>
      <c r="B2071">
        <v>2070</v>
      </c>
      <c r="C2071">
        <v>1303740</v>
      </c>
      <c r="D2071" t="s">
        <v>4235</v>
      </c>
      <c r="E2071" t="s">
        <v>4236</v>
      </c>
      <c r="G2071" t="e">
        <f>VLOOKUP($H2071,[1]BRT!$1:$1048576,1,0)</f>
        <v>#N/A</v>
      </c>
      <c r="H2071" t="s">
        <v>5413</v>
      </c>
      <c r="I2071">
        <v>37.975127999999998</v>
      </c>
      <c r="J2071">
        <v>-122.328532</v>
      </c>
      <c r="K2071">
        <v>912</v>
      </c>
      <c r="L2071">
        <v>30</v>
      </c>
      <c r="M2071">
        <v>2</v>
      </c>
      <c r="N2071">
        <v>1</v>
      </c>
      <c r="O2071">
        <v>7</v>
      </c>
      <c r="P2071">
        <v>8</v>
      </c>
      <c r="Q2071" t="e">
        <f>VLOOKUP($A2071,'[1]SheltersALL_2.17.22'!$1:$1048576,6,0)</f>
        <v>#N/A</v>
      </c>
      <c r="R2071" t="str">
        <f>VLOOKUP($A2071, [1]FA21_Ridership!$1:$1048576,11, 0)</f>
        <v>RICHMOND</v>
      </c>
      <c r="S2071" t="str">
        <f>VLOOKUP($A2071, [1]FA21_Ridership!$1:$1048576,12, 0)</f>
        <v>CONTRA COSTA</v>
      </c>
      <c r="T2071">
        <f>VLOOKUP($A2071, [1]FA21_Ridership!$1:$1048576,13, 0)</f>
        <v>1</v>
      </c>
      <c r="U2071">
        <f t="shared" si="161"/>
        <v>240</v>
      </c>
      <c r="V2071" s="67">
        <f t="shared" si="160"/>
        <v>0.47</v>
      </c>
      <c r="W2071">
        <v>0.896845</v>
      </c>
      <c r="X2071" s="67">
        <f t="shared" si="162"/>
        <v>0.76500000000000001</v>
      </c>
      <c r="Y2071">
        <v>0.30218400000000001</v>
      </c>
      <c r="Z2071" s="67">
        <f t="shared" si="163"/>
        <v>0.64</v>
      </c>
      <c r="AA2071">
        <f>VLOOKUP($C2071,[1]Disability!$1:$1048576,5,FALSE)</f>
        <v>0</v>
      </c>
      <c r="AB2071" s="67">
        <f t="shared" si="164"/>
        <v>0</v>
      </c>
      <c r="AC2071" t="e">
        <f>VLOOKUP($A2071,#REF!,9,FALSE)</f>
        <v>#REF!</v>
      </c>
    </row>
    <row r="2072" spans="1:29">
      <c r="A2072">
        <v>55219</v>
      </c>
      <c r="B2072">
        <v>2071</v>
      </c>
      <c r="C2072">
        <v>1001860</v>
      </c>
      <c r="D2072" t="s">
        <v>4235</v>
      </c>
      <c r="E2072" t="s">
        <v>4236</v>
      </c>
      <c r="G2072" t="e">
        <f>VLOOKUP($H2072,[1]BRT!$1:$1048576,1,0)</f>
        <v>#N/A</v>
      </c>
      <c r="H2072" t="s">
        <v>5786</v>
      </c>
      <c r="I2072">
        <v>37.826135999999998</v>
      </c>
      <c r="J2072">
        <v>-122.284116</v>
      </c>
      <c r="K2072">
        <v>954</v>
      </c>
      <c r="L2072">
        <v>30</v>
      </c>
      <c r="M2072">
        <v>2</v>
      </c>
      <c r="N2072">
        <v>1</v>
      </c>
      <c r="O2072">
        <v>7</v>
      </c>
      <c r="P2072">
        <v>8</v>
      </c>
      <c r="Q2072" t="e">
        <f>VLOOKUP($A2072,'[1]SheltersALL_2.17.22'!$1:$1048576,6,0)</f>
        <v>#N/A</v>
      </c>
      <c r="R2072" t="str">
        <f>VLOOKUP($A2072, [1]FA21_Ridership!$1:$1048576,11, 0)</f>
        <v>OAKLAND</v>
      </c>
      <c r="S2072" t="str">
        <f>VLOOKUP($A2072, [1]FA21_Ridership!$1:$1048576,12, 0)</f>
        <v>ALAMEDA</v>
      </c>
      <c r="T2072">
        <f>VLOOKUP($A2072, [1]FA21_Ridership!$1:$1048576,13, 0)</f>
        <v>2</v>
      </c>
      <c r="U2072">
        <f t="shared" si="161"/>
        <v>240</v>
      </c>
      <c r="V2072" s="67">
        <f t="shared" si="160"/>
        <v>0.47</v>
      </c>
      <c r="W2072">
        <v>0.58074899999999996</v>
      </c>
      <c r="X2072" s="67">
        <f t="shared" si="162"/>
        <v>0.27200000000000002</v>
      </c>
      <c r="Y2072">
        <v>0.156587</v>
      </c>
      <c r="Z2072" s="67">
        <f t="shared" si="163"/>
        <v>0.376</v>
      </c>
      <c r="AA2072">
        <f>VLOOKUP($C2072,[1]Disability!$1:$1048576,5,FALSE)</f>
        <v>0</v>
      </c>
      <c r="AB2072" s="67">
        <f t="shared" si="164"/>
        <v>0</v>
      </c>
      <c r="AC2072" t="e">
        <f>VLOOKUP($A2072,#REF!,9,FALSE)</f>
        <v>#REF!</v>
      </c>
    </row>
    <row r="2073" spans="1:29">
      <c r="A2073">
        <v>54351</v>
      </c>
      <c r="B2073">
        <v>2072</v>
      </c>
      <c r="C2073">
        <v>305320</v>
      </c>
      <c r="D2073" t="s">
        <v>4235</v>
      </c>
      <c r="E2073" t="s">
        <v>4236</v>
      </c>
      <c r="G2073" t="e">
        <f>VLOOKUP($H2073,[1]BRT!$1:$1048576,1,0)</f>
        <v>#N/A</v>
      </c>
      <c r="H2073" t="s">
        <v>5710</v>
      </c>
      <c r="I2073">
        <v>37.893368000000002</v>
      </c>
      <c r="J2073">
        <v>-122.267895</v>
      </c>
      <c r="K2073">
        <v>632</v>
      </c>
      <c r="L2073">
        <v>30</v>
      </c>
      <c r="M2073">
        <v>2</v>
      </c>
      <c r="N2073">
        <v>1</v>
      </c>
      <c r="O2073">
        <v>7</v>
      </c>
      <c r="P2073">
        <v>8</v>
      </c>
      <c r="Q2073" t="e">
        <f>VLOOKUP($A2073,'[1]SheltersALL_2.17.22'!$1:$1048576,6,0)</f>
        <v>#N/A</v>
      </c>
      <c r="R2073" t="str">
        <f>VLOOKUP($A2073, [1]FA21_Ridership!$1:$1048576,11, 0)</f>
        <v>BERKELEY</v>
      </c>
      <c r="S2073" t="str">
        <f>VLOOKUP($A2073, [1]FA21_Ridership!$1:$1048576,12, 0)</f>
        <v>ALAMEDA</v>
      </c>
      <c r="T2073">
        <f>VLOOKUP($A2073, [1]FA21_Ridership!$1:$1048576,13, 0)</f>
        <v>1</v>
      </c>
      <c r="U2073">
        <f t="shared" si="161"/>
        <v>240</v>
      </c>
      <c r="V2073" s="67">
        <f t="shared" si="160"/>
        <v>0.47</v>
      </c>
      <c r="W2073">
        <v>0.187692</v>
      </c>
      <c r="X2073" s="67">
        <f t="shared" si="162"/>
        <v>1.0999999999999999E-2</v>
      </c>
      <c r="Y2073">
        <v>1.7691999999999999E-2</v>
      </c>
      <c r="Z2073" s="67">
        <f t="shared" si="163"/>
        <v>2.1000000000000001E-2</v>
      </c>
      <c r="AA2073">
        <f>VLOOKUP($C2073,[1]Disability!$1:$1048576,5,FALSE)</f>
        <v>0</v>
      </c>
      <c r="AB2073" s="67">
        <f t="shared" si="164"/>
        <v>0</v>
      </c>
      <c r="AC2073" t="e">
        <f>VLOOKUP($A2073,#REF!,9,FALSE)</f>
        <v>#REF!</v>
      </c>
    </row>
    <row r="2074" spans="1:29">
      <c r="A2074">
        <v>56746</v>
      </c>
      <c r="B2074">
        <v>2073</v>
      </c>
      <c r="C2074">
        <v>303510</v>
      </c>
      <c r="D2074" t="s">
        <v>4235</v>
      </c>
      <c r="E2074" t="s">
        <v>4236</v>
      </c>
      <c r="G2074" t="e">
        <f>VLOOKUP($H2074,[1]BRT!$1:$1048576,1,0)</f>
        <v>#N/A</v>
      </c>
      <c r="H2074" t="s">
        <v>5787</v>
      </c>
      <c r="I2074">
        <v>37.883524999999999</v>
      </c>
      <c r="J2074">
        <v>-122.274261</v>
      </c>
      <c r="K2074">
        <v>1029</v>
      </c>
      <c r="L2074">
        <v>30</v>
      </c>
      <c r="M2074">
        <v>2</v>
      </c>
      <c r="N2074">
        <v>1</v>
      </c>
      <c r="O2074">
        <v>7</v>
      </c>
      <c r="P2074">
        <v>8</v>
      </c>
      <c r="Q2074" t="e">
        <f>VLOOKUP($A2074,'[1]SheltersALL_2.17.22'!$1:$1048576,6,0)</f>
        <v>#N/A</v>
      </c>
      <c r="R2074" t="str">
        <f>VLOOKUP($A2074, [1]FA21_Ridership!$1:$1048576,11, 0)</f>
        <v>BERKELEY</v>
      </c>
      <c r="S2074" t="str">
        <f>VLOOKUP($A2074, [1]FA21_Ridership!$1:$1048576,12, 0)</f>
        <v>ALAMEDA</v>
      </c>
      <c r="T2074">
        <f>VLOOKUP($A2074, [1]FA21_Ridership!$1:$1048576,13, 0)</f>
        <v>1</v>
      </c>
      <c r="U2074">
        <f t="shared" si="161"/>
        <v>240</v>
      </c>
      <c r="V2074" s="67">
        <f t="shared" si="160"/>
        <v>0.47</v>
      </c>
      <c r="W2074">
        <v>0.26484600000000003</v>
      </c>
      <c r="X2074" s="67">
        <f t="shared" si="162"/>
        <v>4.7E-2</v>
      </c>
      <c r="Y2074">
        <v>0.14607500000000001</v>
      </c>
      <c r="Z2074" s="67">
        <f t="shared" si="163"/>
        <v>0.34799999999999998</v>
      </c>
      <c r="AA2074">
        <f>VLOOKUP($C2074,[1]Disability!$1:$1048576,5,FALSE)</f>
        <v>0</v>
      </c>
      <c r="AB2074" s="67">
        <f t="shared" si="164"/>
        <v>0</v>
      </c>
      <c r="AC2074" t="e">
        <f>VLOOKUP($A2074,#REF!,9,FALSE)</f>
        <v>#REF!</v>
      </c>
    </row>
    <row r="2075" spans="1:29">
      <c r="A2075">
        <v>56480</v>
      </c>
      <c r="B2075">
        <v>2074</v>
      </c>
      <c r="C2075">
        <v>901390</v>
      </c>
      <c r="D2075" t="s">
        <v>4235</v>
      </c>
      <c r="E2075" t="s">
        <v>4236</v>
      </c>
      <c r="G2075" t="e">
        <f>VLOOKUP($H2075,[1]BRT!$1:$1048576,1,0)</f>
        <v>#N/A</v>
      </c>
      <c r="H2075" t="s">
        <v>5788</v>
      </c>
      <c r="I2075">
        <v>37.543396000000001</v>
      </c>
      <c r="J2075">
        <v>-122.025661</v>
      </c>
      <c r="K2075">
        <v>720</v>
      </c>
      <c r="L2075">
        <v>60</v>
      </c>
      <c r="M2075">
        <v>1</v>
      </c>
      <c r="N2075">
        <v>0</v>
      </c>
      <c r="O2075">
        <v>4</v>
      </c>
      <c r="P2075">
        <v>4</v>
      </c>
      <c r="Q2075" t="e">
        <f>VLOOKUP($A2075,'[1]SheltersALL_2.17.22'!$1:$1048576,6,0)</f>
        <v>#N/A</v>
      </c>
      <c r="R2075" t="str">
        <f>VLOOKUP($A2075, [1]FA21_Ridership!$1:$1048576,11, 0)</f>
        <v>NEWARK</v>
      </c>
      <c r="S2075" t="str">
        <f>VLOOKUP($A2075, [1]FA21_Ridership!$1:$1048576,12, 0)</f>
        <v>ALAMEDA</v>
      </c>
      <c r="T2075">
        <f>VLOOKUP($A2075, [1]FA21_Ridership!$1:$1048576,13, 0)</f>
        <v>5</v>
      </c>
      <c r="U2075">
        <f t="shared" si="161"/>
        <v>240</v>
      </c>
      <c r="V2075" s="67">
        <f t="shared" si="160"/>
        <v>0.47</v>
      </c>
      <c r="W2075">
        <v>0.53946099999999997</v>
      </c>
      <c r="X2075" s="67">
        <f t="shared" si="162"/>
        <v>0.24099999999999999</v>
      </c>
      <c r="Y2075">
        <v>4.6443999999999999E-2</v>
      </c>
      <c r="Z2075" s="67">
        <f t="shared" si="163"/>
        <v>6.0999999999999999E-2</v>
      </c>
      <c r="AA2075">
        <f>VLOOKUP($C2075,[1]Disability!$1:$1048576,5,FALSE)</f>
        <v>0</v>
      </c>
      <c r="AB2075" s="67">
        <f t="shared" si="164"/>
        <v>0</v>
      </c>
      <c r="AC2075" t="e">
        <f>VLOOKUP($A2075,#REF!,9,FALSE)</f>
        <v>#REF!</v>
      </c>
    </row>
    <row r="2076" spans="1:29">
      <c r="A2076">
        <v>56994</v>
      </c>
      <c r="B2076">
        <v>2075</v>
      </c>
      <c r="C2076">
        <v>1303310</v>
      </c>
      <c r="D2076" t="s">
        <v>4235</v>
      </c>
      <c r="E2076" t="s">
        <v>4236</v>
      </c>
      <c r="G2076" t="e">
        <f>VLOOKUP($H2076,[1]BRT!$1:$1048576,1,0)</f>
        <v>#N/A</v>
      </c>
      <c r="H2076" t="s">
        <v>5430</v>
      </c>
      <c r="I2076">
        <v>37.919806999999999</v>
      </c>
      <c r="J2076">
        <v>-122.326412</v>
      </c>
      <c r="K2076">
        <v>838</v>
      </c>
      <c r="L2076">
        <v>60</v>
      </c>
      <c r="M2076">
        <v>1</v>
      </c>
      <c r="N2076">
        <v>0</v>
      </c>
      <c r="O2076">
        <v>4</v>
      </c>
      <c r="P2076">
        <v>4</v>
      </c>
      <c r="Q2076" t="e">
        <f>VLOOKUP($A2076,'[1]SheltersALL_2.17.22'!$1:$1048576,6,0)</f>
        <v>#N/A</v>
      </c>
      <c r="R2076" t="str">
        <f>VLOOKUP($A2076, [1]FA21_Ridership!$1:$1048576,11, 0)</f>
        <v>RICHMOND</v>
      </c>
      <c r="S2076" t="str">
        <f>VLOOKUP($A2076, [1]FA21_Ridership!$1:$1048576,12, 0)</f>
        <v>CONTRA COSTA</v>
      </c>
      <c r="T2076">
        <f>VLOOKUP($A2076, [1]FA21_Ridership!$1:$1048576,13, 0)</f>
        <v>1</v>
      </c>
      <c r="U2076">
        <f t="shared" si="161"/>
        <v>240</v>
      </c>
      <c r="V2076" s="67">
        <f t="shared" si="160"/>
        <v>0.47</v>
      </c>
      <c r="W2076">
        <v>0.92701699999999998</v>
      </c>
      <c r="X2076" s="67">
        <f t="shared" si="162"/>
        <v>0.82599999999999996</v>
      </c>
      <c r="Y2076">
        <v>0.55774999999999997</v>
      </c>
      <c r="Z2076" s="67">
        <f t="shared" si="163"/>
        <v>0.9</v>
      </c>
      <c r="AA2076">
        <f>VLOOKUP($C2076,[1]Disability!$1:$1048576,5,FALSE)</f>
        <v>0</v>
      </c>
      <c r="AB2076" s="67">
        <f t="shared" si="164"/>
        <v>0</v>
      </c>
      <c r="AC2076" t="e">
        <f>VLOOKUP($A2076,#REF!,9,FALSE)</f>
        <v>#REF!</v>
      </c>
    </row>
    <row r="2077" spans="1:29">
      <c r="A2077">
        <v>54394</v>
      </c>
      <c r="B2077">
        <v>2076</v>
      </c>
      <c r="C2077">
        <v>700110</v>
      </c>
      <c r="D2077" t="s">
        <v>4235</v>
      </c>
      <c r="E2077" t="s">
        <v>4236</v>
      </c>
      <c r="G2077" t="e">
        <f>VLOOKUP($H2077,[1]BRT!$1:$1048576,1,0)</f>
        <v>#N/A</v>
      </c>
      <c r="H2077" t="s">
        <v>5462</v>
      </c>
      <c r="I2077">
        <v>37.554535999999999</v>
      </c>
      <c r="J2077">
        <v>-122.06219</v>
      </c>
      <c r="K2077">
        <v>720</v>
      </c>
      <c r="L2077">
        <v>60</v>
      </c>
      <c r="M2077">
        <v>1</v>
      </c>
      <c r="N2077">
        <v>0</v>
      </c>
      <c r="O2077">
        <v>4</v>
      </c>
      <c r="P2077">
        <v>4</v>
      </c>
      <c r="Q2077" t="e">
        <f>VLOOKUP($A2077,'[1]SheltersALL_2.17.22'!$1:$1048576,6,0)</f>
        <v>#N/A</v>
      </c>
      <c r="R2077" t="str">
        <f>VLOOKUP($A2077, [1]FA21_Ridership!$1:$1048576,11, 0)</f>
        <v>FREMONT</v>
      </c>
      <c r="S2077" t="str">
        <f>VLOOKUP($A2077, [1]FA21_Ridership!$1:$1048576,12, 0)</f>
        <v>ALAMEDA</v>
      </c>
      <c r="T2077">
        <f>VLOOKUP($A2077, [1]FA21_Ridership!$1:$1048576,13, 0)</f>
        <v>5</v>
      </c>
      <c r="U2077">
        <f t="shared" si="161"/>
        <v>240</v>
      </c>
      <c r="V2077" s="67">
        <f t="shared" si="160"/>
        <v>0.47</v>
      </c>
      <c r="W2077">
        <v>0.94135500000000005</v>
      </c>
      <c r="X2077" s="67">
        <f t="shared" si="162"/>
        <v>0.86599999999999999</v>
      </c>
      <c r="Y2077">
        <v>7.7732999999999997E-2</v>
      </c>
      <c r="Z2077" s="67">
        <f t="shared" si="163"/>
        <v>0.16</v>
      </c>
      <c r="AA2077">
        <f>VLOOKUP($C2077,[1]Disability!$1:$1048576,5,FALSE)</f>
        <v>0</v>
      </c>
      <c r="AB2077" s="67">
        <f t="shared" si="164"/>
        <v>0</v>
      </c>
      <c r="AC2077" t="e">
        <f>VLOOKUP($A2077,#REF!,9,FALSE)</f>
        <v>#REF!</v>
      </c>
    </row>
    <row r="2078" spans="1:29">
      <c r="A2078">
        <v>59558</v>
      </c>
      <c r="B2078">
        <v>2077</v>
      </c>
      <c r="C2078">
        <v>703610</v>
      </c>
      <c r="D2078" t="s">
        <v>4235</v>
      </c>
      <c r="E2078" t="s">
        <v>4236</v>
      </c>
      <c r="G2078" t="e">
        <f>VLOOKUP($H2078,[1]BRT!$1:$1048576,1,0)</f>
        <v>#N/A</v>
      </c>
      <c r="H2078" t="s">
        <v>5789</v>
      </c>
      <c r="I2078">
        <v>37.545411999999999</v>
      </c>
      <c r="J2078">
        <v>-121.932056</v>
      </c>
      <c r="K2078">
        <v>877</v>
      </c>
      <c r="L2078">
        <v>30.1</v>
      </c>
      <c r="M2078">
        <v>1.9933554819999999</v>
      </c>
      <c r="N2078">
        <v>6</v>
      </c>
      <c r="O2078">
        <v>2</v>
      </c>
      <c r="P2078">
        <v>8</v>
      </c>
      <c r="Q2078" t="str">
        <f>VLOOKUP($A2078,'[1]SheltersALL_2.17.22'!$1:$1048576,6,0)</f>
        <v>Fremont</v>
      </c>
      <c r="R2078" t="str">
        <f>VLOOKUP($A2078, [1]FA21_Ridership!$1:$1048576,11, 0)</f>
        <v>FREMONT</v>
      </c>
      <c r="S2078" t="str">
        <f>VLOOKUP($A2078, [1]FA21_Ridership!$1:$1048576,12, 0)</f>
        <v>ALAMEDA</v>
      </c>
      <c r="T2078">
        <f>VLOOKUP($A2078, [1]FA21_Ridership!$1:$1048576,13, 0)</f>
        <v>5</v>
      </c>
      <c r="U2078">
        <f t="shared" si="161"/>
        <v>240.8</v>
      </c>
      <c r="V2078" s="67">
        <f t="shared" si="160"/>
        <v>0.499</v>
      </c>
      <c r="W2078">
        <v>0.974823</v>
      </c>
      <c r="X2078" s="67">
        <f t="shared" si="162"/>
        <v>0.95299999999999996</v>
      </c>
      <c r="Y2078">
        <v>6.2940000000000001E-3</v>
      </c>
      <c r="Z2078" s="67">
        <f t="shared" si="163"/>
        <v>4.0000000000000001E-3</v>
      </c>
      <c r="AA2078">
        <f>VLOOKUP($C2078,[1]Disability!$1:$1048576,5,FALSE)</f>
        <v>0</v>
      </c>
      <c r="AB2078" s="67">
        <f t="shared" si="164"/>
        <v>0</v>
      </c>
      <c r="AC2078" t="e">
        <f>VLOOKUP($A2078,#REF!,9,FALSE)</f>
        <v>#REF!</v>
      </c>
    </row>
    <row r="2079" spans="1:29">
      <c r="A2079">
        <v>55987</v>
      </c>
      <c r="B2079">
        <v>2078</v>
      </c>
      <c r="C2079">
        <v>100340</v>
      </c>
      <c r="D2079" t="s">
        <v>4235</v>
      </c>
      <c r="E2079" t="s">
        <v>4236</v>
      </c>
      <c r="G2079" t="e">
        <f>VLOOKUP($H2079,[1]BRT!$1:$1048576,1,0)</f>
        <v>#N/A</v>
      </c>
      <c r="H2079" t="s">
        <v>4503</v>
      </c>
      <c r="I2079">
        <v>37.768580999999998</v>
      </c>
      <c r="J2079">
        <v>-122.23377000000001</v>
      </c>
      <c r="K2079">
        <v>1422</v>
      </c>
      <c r="L2079">
        <v>14.2</v>
      </c>
      <c r="M2079">
        <v>4.2253521129999996</v>
      </c>
      <c r="N2079">
        <v>6</v>
      </c>
      <c r="O2079">
        <v>11</v>
      </c>
      <c r="P2079">
        <v>17</v>
      </c>
      <c r="Q2079" t="e">
        <f>VLOOKUP($A2079,'[1]SheltersALL_2.17.22'!$1:$1048576,6,0)</f>
        <v>#N/A</v>
      </c>
      <c r="R2079" t="str">
        <f>VLOOKUP($A2079, [1]FA21_Ridership!$1:$1048576,11, 0)</f>
        <v>ALAMEDA</v>
      </c>
      <c r="S2079" t="str">
        <f>VLOOKUP($A2079, [1]FA21_Ridership!$1:$1048576,12, 0)</f>
        <v>ALAMEDA</v>
      </c>
      <c r="T2079">
        <f>VLOOKUP($A2079, [1]FA21_Ridership!$1:$1048576,13, 0)</f>
        <v>3</v>
      </c>
      <c r="U2079">
        <f t="shared" si="161"/>
        <v>241.39999999999998</v>
      </c>
      <c r="V2079" s="67">
        <f t="shared" si="160"/>
        <v>0.499</v>
      </c>
      <c r="W2079">
        <v>0.52729999999999999</v>
      </c>
      <c r="X2079" s="67">
        <f t="shared" si="162"/>
        <v>0.219</v>
      </c>
      <c r="Y2079">
        <v>0.13431599999999999</v>
      </c>
      <c r="Z2079" s="67">
        <f t="shared" si="163"/>
        <v>0.32500000000000001</v>
      </c>
      <c r="AA2079">
        <f>VLOOKUP($C2079,[1]Disability!$1:$1048576,5,FALSE)</f>
        <v>0</v>
      </c>
      <c r="AB2079" s="67">
        <f t="shared" si="164"/>
        <v>0</v>
      </c>
      <c r="AC2079" t="e">
        <f>VLOOKUP($A2079,#REF!,9,FALSE)</f>
        <v>#REF!</v>
      </c>
    </row>
    <row r="2080" spans="1:29">
      <c r="A2080">
        <v>53143</v>
      </c>
      <c r="B2080">
        <v>2079</v>
      </c>
      <c r="C2080">
        <v>9804630</v>
      </c>
      <c r="D2080" t="s">
        <v>4235</v>
      </c>
      <c r="E2080" t="s">
        <v>4236</v>
      </c>
      <c r="G2080" t="e">
        <f>VLOOKUP($H2080,[1]BRT!$1:$1048576,1,0)</f>
        <v>#N/A</v>
      </c>
      <c r="H2080" t="s">
        <v>5790</v>
      </c>
      <c r="I2080">
        <v>37.671314000000002</v>
      </c>
      <c r="J2080">
        <v>-122.12271699999999</v>
      </c>
      <c r="K2080">
        <v>960</v>
      </c>
      <c r="L2080">
        <v>60.5</v>
      </c>
      <c r="M2080">
        <v>0.99173553699999994</v>
      </c>
      <c r="N2080">
        <v>2</v>
      </c>
      <c r="O2080">
        <v>2</v>
      </c>
      <c r="P2080">
        <v>4</v>
      </c>
      <c r="Q2080" t="e">
        <f>VLOOKUP($A2080,'[1]SheltersALL_2.17.22'!$1:$1048576,6,0)</f>
        <v>#N/A</v>
      </c>
      <c r="R2080" t="str">
        <f>VLOOKUP($A2080, [1]FA21_Ridership!$1:$1048576,11, 0)</f>
        <v>COUNTY-ALAMEDA</v>
      </c>
      <c r="S2080" t="str">
        <f>VLOOKUP($A2080, [1]FA21_Ridership!$1:$1048576,12, 0)</f>
        <v>ALAMEDA</v>
      </c>
      <c r="T2080">
        <f>VLOOKUP($A2080, [1]FA21_Ridership!$1:$1048576,13, 0)</f>
        <v>4</v>
      </c>
      <c r="U2080">
        <f t="shared" si="161"/>
        <v>242</v>
      </c>
      <c r="V2080" s="67">
        <f t="shared" si="160"/>
        <v>0.499</v>
      </c>
      <c r="W2080">
        <v>0.83382000000000001</v>
      </c>
      <c r="X2080" s="67">
        <f t="shared" si="162"/>
        <v>0.63200000000000001</v>
      </c>
      <c r="Y2080">
        <v>0.12901899999999999</v>
      </c>
      <c r="Z2080" s="67">
        <f t="shared" si="163"/>
        <v>0.313</v>
      </c>
      <c r="AA2080">
        <f>VLOOKUP($C2080,[1]Disability!$1:$1048576,5,FALSE)</f>
        <v>0</v>
      </c>
      <c r="AB2080" s="67">
        <f t="shared" si="164"/>
        <v>0</v>
      </c>
      <c r="AC2080" t="e">
        <f>VLOOKUP($A2080,#REF!,9,FALSE)</f>
        <v>#REF!</v>
      </c>
    </row>
    <row r="2081" spans="1:29">
      <c r="A2081">
        <v>55415</v>
      </c>
      <c r="B2081">
        <v>2080</v>
      </c>
      <c r="C2081">
        <v>1019250</v>
      </c>
      <c r="D2081" t="s">
        <v>4235</v>
      </c>
      <c r="E2081" t="s">
        <v>4236</v>
      </c>
      <c r="G2081" t="e">
        <f>VLOOKUP($H2081,[1]BRT!$1:$1048576,1,0)</f>
        <v>#N/A</v>
      </c>
      <c r="H2081" t="s">
        <v>5791</v>
      </c>
      <c r="I2081">
        <v>37.842126</v>
      </c>
      <c r="J2081">
        <v>-122.264848</v>
      </c>
      <c r="K2081">
        <v>1080</v>
      </c>
      <c r="L2081">
        <v>22</v>
      </c>
      <c r="M2081">
        <v>2.7272727269999999</v>
      </c>
      <c r="N2081">
        <v>5</v>
      </c>
      <c r="O2081">
        <v>6</v>
      </c>
      <c r="P2081">
        <v>11</v>
      </c>
      <c r="Q2081" t="e">
        <f>VLOOKUP($A2081,'[1]SheltersALL_2.17.22'!$1:$1048576,6,0)</f>
        <v>#N/A</v>
      </c>
      <c r="R2081" t="str">
        <f>VLOOKUP($A2081, [1]FA21_Ridership!$1:$1048576,11, 0)</f>
        <v>OAKLAND</v>
      </c>
      <c r="S2081" t="str">
        <f>VLOOKUP($A2081, [1]FA21_Ridership!$1:$1048576,12, 0)</f>
        <v>ALAMEDA</v>
      </c>
      <c r="T2081">
        <f>VLOOKUP($A2081, [1]FA21_Ridership!$1:$1048576,13, 0)</f>
        <v>2</v>
      </c>
      <c r="U2081">
        <f t="shared" si="161"/>
        <v>242</v>
      </c>
      <c r="V2081" s="67">
        <f t="shared" si="160"/>
        <v>0.499</v>
      </c>
      <c r="W2081">
        <v>0.59078299999999995</v>
      </c>
      <c r="X2081" s="67">
        <f t="shared" si="162"/>
        <v>0.27700000000000002</v>
      </c>
      <c r="Y2081">
        <v>0.199078</v>
      </c>
      <c r="Z2081" s="67">
        <f t="shared" si="163"/>
        <v>0.47499999999999998</v>
      </c>
      <c r="AA2081">
        <f>VLOOKUP($C2081,[1]Disability!$1:$1048576,5,FALSE)</f>
        <v>0</v>
      </c>
      <c r="AB2081" s="67">
        <f t="shared" si="164"/>
        <v>0</v>
      </c>
      <c r="AC2081" t="e">
        <f>VLOOKUP($A2081,#REF!,9,FALSE)</f>
        <v>#REF!</v>
      </c>
    </row>
    <row r="2082" spans="1:29">
      <c r="A2082">
        <v>55124</v>
      </c>
      <c r="B2082">
        <v>2081</v>
      </c>
      <c r="C2082">
        <v>1016220</v>
      </c>
      <c r="D2082" t="s">
        <v>4235</v>
      </c>
      <c r="E2082" t="s">
        <v>4236</v>
      </c>
      <c r="G2082" t="e">
        <f>VLOOKUP($H2082,[1]BRT!$1:$1048576,1,0)</f>
        <v>#N/A</v>
      </c>
      <c r="H2082" t="s">
        <v>5675</v>
      </c>
      <c r="I2082">
        <v>37.834794000000002</v>
      </c>
      <c r="J2082">
        <v>-122.267296</v>
      </c>
      <c r="K2082">
        <v>1080</v>
      </c>
      <c r="L2082">
        <v>22</v>
      </c>
      <c r="M2082">
        <v>2.7272727269999999</v>
      </c>
      <c r="N2082">
        <v>4</v>
      </c>
      <c r="O2082">
        <v>7</v>
      </c>
      <c r="P2082">
        <v>11</v>
      </c>
      <c r="Q2082" t="e">
        <f>VLOOKUP($A2082,'[1]SheltersALL_2.17.22'!$1:$1048576,6,0)</f>
        <v>#N/A</v>
      </c>
      <c r="R2082" t="str">
        <f>VLOOKUP($A2082, [1]FA21_Ridership!$1:$1048576,11, 0)</f>
        <v>OAKLAND</v>
      </c>
      <c r="S2082" t="str">
        <f>VLOOKUP($A2082, [1]FA21_Ridership!$1:$1048576,12, 0)</f>
        <v>ALAMEDA</v>
      </c>
      <c r="T2082">
        <f>VLOOKUP($A2082, [1]FA21_Ridership!$1:$1048576,13, 0)</f>
        <v>2</v>
      </c>
      <c r="U2082">
        <f t="shared" si="161"/>
        <v>242</v>
      </c>
      <c r="V2082" s="67">
        <f t="shared" si="160"/>
        <v>0.499</v>
      </c>
      <c r="W2082">
        <v>0.83870999999999996</v>
      </c>
      <c r="X2082" s="67">
        <f t="shared" si="162"/>
        <v>0.64500000000000002</v>
      </c>
      <c r="Y2082">
        <v>0.49276999999999999</v>
      </c>
      <c r="Z2082" s="67">
        <f t="shared" si="163"/>
        <v>0.85499999999999998</v>
      </c>
      <c r="AA2082">
        <f>VLOOKUP($C2082,[1]Disability!$1:$1048576,5,FALSE)</f>
        <v>1</v>
      </c>
      <c r="AB2082" s="67">
        <f t="shared" si="164"/>
        <v>0.72499999999999998</v>
      </c>
      <c r="AC2082" t="e">
        <f>VLOOKUP($A2082,#REF!,9,FALSE)</f>
        <v>#REF!</v>
      </c>
    </row>
    <row r="2083" spans="1:29">
      <c r="A2083">
        <v>56613</v>
      </c>
      <c r="B2083">
        <v>2082</v>
      </c>
      <c r="C2083">
        <v>1601150</v>
      </c>
      <c r="D2083" t="s">
        <v>4235</v>
      </c>
      <c r="E2083" t="s">
        <v>4236</v>
      </c>
      <c r="G2083" t="e">
        <f>VLOOKUP($H2083,[1]BRT!$1:$1048576,1,0)</f>
        <v>#N/A</v>
      </c>
      <c r="H2083" t="s">
        <v>5536</v>
      </c>
      <c r="I2083">
        <v>37.962860999999997</v>
      </c>
      <c r="J2083">
        <v>-122.32541399999999</v>
      </c>
      <c r="K2083">
        <v>780</v>
      </c>
      <c r="L2083">
        <v>60.5</v>
      </c>
      <c r="M2083">
        <v>0.99173553699999994</v>
      </c>
      <c r="N2083">
        <v>1</v>
      </c>
      <c r="O2083">
        <v>3</v>
      </c>
      <c r="P2083">
        <v>4</v>
      </c>
      <c r="Q2083" t="e">
        <f>VLOOKUP($A2083,'[1]SheltersALL_2.17.22'!$1:$1048576,6,0)</f>
        <v>#N/A</v>
      </c>
      <c r="R2083" t="str">
        <f>VLOOKUP($A2083, [1]FA21_Ridership!$1:$1048576,11, 0)</f>
        <v>SAN PABLO</v>
      </c>
      <c r="S2083" t="str">
        <f>VLOOKUP($A2083, [1]FA21_Ridership!$1:$1048576,12, 0)</f>
        <v>CONTRA COSTA</v>
      </c>
      <c r="T2083">
        <f>VLOOKUP($A2083, [1]FA21_Ridership!$1:$1048576,13, 0)</f>
        <v>1</v>
      </c>
      <c r="U2083">
        <f t="shared" si="161"/>
        <v>242</v>
      </c>
      <c r="V2083" s="67">
        <f t="shared" si="160"/>
        <v>0.499</v>
      </c>
      <c r="W2083">
        <v>0.85355599999999998</v>
      </c>
      <c r="X2083" s="67">
        <f t="shared" si="162"/>
        <v>0.68300000000000005</v>
      </c>
      <c r="Y2083">
        <v>0.30543900000000002</v>
      </c>
      <c r="Z2083" s="67">
        <f t="shared" si="163"/>
        <v>0.64300000000000002</v>
      </c>
      <c r="AA2083">
        <f>VLOOKUP($C2083,[1]Disability!$1:$1048576,5,FALSE)</f>
        <v>0</v>
      </c>
      <c r="AB2083" s="67">
        <f t="shared" si="164"/>
        <v>0</v>
      </c>
      <c r="AC2083" t="e">
        <f>VLOOKUP($A2083,#REF!,9,FALSE)</f>
        <v>#REF!</v>
      </c>
    </row>
    <row r="2084" spans="1:29">
      <c r="A2084">
        <v>57731</v>
      </c>
      <c r="B2084">
        <v>2083</v>
      </c>
      <c r="C2084">
        <v>9900190</v>
      </c>
      <c r="D2084" t="s">
        <v>4235</v>
      </c>
      <c r="E2084" t="s">
        <v>4236</v>
      </c>
      <c r="G2084" t="e">
        <f>VLOOKUP($H2084,[1]BRT!$1:$1048576,1,0)</f>
        <v>#N/A</v>
      </c>
      <c r="H2084" t="s">
        <v>5495</v>
      </c>
      <c r="I2084">
        <v>37.969493999999997</v>
      </c>
      <c r="J2084">
        <v>-122.307475</v>
      </c>
      <c r="K2084">
        <v>840</v>
      </c>
      <c r="L2084">
        <v>60.7</v>
      </c>
      <c r="M2084">
        <v>0.988467875</v>
      </c>
      <c r="N2084">
        <v>2</v>
      </c>
      <c r="O2084">
        <v>2</v>
      </c>
      <c r="P2084">
        <v>4</v>
      </c>
      <c r="Q2084" t="e">
        <f>VLOOKUP($A2084,'[1]SheltersALL_2.17.22'!$1:$1048576,6,0)</f>
        <v>#N/A</v>
      </c>
      <c r="R2084" t="str">
        <f>VLOOKUP($A2084, [1]FA21_Ridership!$1:$1048576,11, 0)</f>
        <v>COUNTY-CONTRA COSTA</v>
      </c>
      <c r="S2084" t="str">
        <f>VLOOKUP($A2084, [1]FA21_Ridership!$1:$1048576,12, 0)</f>
        <v>CONTRA COSTA</v>
      </c>
      <c r="T2084">
        <f>VLOOKUP($A2084, [1]FA21_Ridership!$1:$1048576,13, 0)</f>
        <v>1</v>
      </c>
      <c r="U2084">
        <f t="shared" si="161"/>
        <v>242.8</v>
      </c>
      <c r="V2084" s="67">
        <f t="shared" ref="V2084:V2147" si="165">_xlfn.PERCENTRANK.INC($U$2:$U$4161,U2084)</f>
        <v>0.5</v>
      </c>
      <c r="W2084">
        <v>0.65398800000000001</v>
      </c>
      <c r="X2084" s="67">
        <f t="shared" si="162"/>
        <v>0.34200000000000003</v>
      </c>
      <c r="Y2084">
        <v>0.23006099999999999</v>
      </c>
      <c r="Z2084" s="67">
        <f t="shared" si="163"/>
        <v>0.52200000000000002</v>
      </c>
      <c r="AA2084">
        <f>VLOOKUP($C2084,[1]Disability!$1:$1048576,5,FALSE)</f>
        <v>1</v>
      </c>
      <c r="AB2084" s="67">
        <f t="shared" si="164"/>
        <v>0.72499999999999998</v>
      </c>
      <c r="AC2084" t="e">
        <f>VLOOKUP($A2084,#REF!,9,FALSE)</f>
        <v>#REF!</v>
      </c>
    </row>
    <row r="2085" spans="1:29">
      <c r="A2085">
        <v>50133</v>
      </c>
      <c r="B2085">
        <v>2084</v>
      </c>
      <c r="C2085">
        <v>9900100</v>
      </c>
      <c r="D2085" t="s">
        <v>4235</v>
      </c>
      <c r="E2085" t="s">
        <v>4236</v>
      </c>
      <c r="G2085" t="e">
        <f>VLOOKUP($H2085,[1]BRT!$1:$1048576,1,0)</f>
        <v>#N/A</v>
      </c>
      <c r="H2085" t="s">
        <v>5792</v>
      </c>
      <c r="I2085">
        <v>37.973709999999997</v>
      </c>
      <c r="J2085">
        <v>-122.30137999999999</v>
      </c>
      <c r="K2085">
        <v>840</v>
      </c>
      <c r="L2085">
        <v>60.7</v>
      </c>
      <c r="M2085">
        <v>0.988467875</v>
      </c>
      <c r="N2085">
        <v>1</v>
      </c>
      <c r="O2085">
        <v>3</v>
      </c>
      <c r="P2085">
        <v>4</v>
      </c>
      <c r="Q2085" t="e">
        <f>VLOOKUP($A2085,'[1]SheltersALL_2.17.22'!$1:$1048576,6,0)</f>
        <v>#N/A</v>
      </c>
      <c r="R2085" t="str">
        <f>VLOOKUP($A2085, [1]FA21_Ridership!$1:$1048576,11, 0)</f>
        <v>COUNTY-CONTRA COSTA</v>
      </c>
      <c r="S2085" t="str">
        <f>VLOOKUP($A2085, [1]FA21_Ridership!$1:$1048576,12, 0)</f>
        <v>CONTRA COSTA</v>
      </c>
      <c r="T2085">
        <f>VLOOKUP($A2085, [1]FA21_Ridership!$1:$1048576,13, 0)</f>
        <v>1</v>
      </c>
      <c r="U2085">
        <f t="shared" si="161"/>
        <v>242.8</v>
      </c>
      <c r="V2085" s="67">
        <f t="shared" si="165"/>
        <v>0.5</v>
      </c>
      <c r="W2085">
        <v>0.749386</v>
      </c>
      <c r="X2085" s="67">
        <f t="shared" si="162"/>
        <v>0.47699999999999998</v>
      </c>
      <c r="Y2085">
        <v>0.25511899999999998</v>
      </c>
      <c r="Z2085" s="67">
        <f t="shared" si="163"/>
        <v>0.57999999999999996</v>
      </c>
      <c r="AA2085">
        <f>VLOOKUP($C2085,[1]Disability!$1:$1048576,5,FALSE)</f>
        <v>0</v>
      </c>
      <c r="AB2085" s="67">
        <f t="shared" si="164"/>
        <v>0</v>
      </c>
      <c r="AC2085" t="e">
        <f>VLOOKUP($A2085,#REF!,9,FALSE)</f>
        <v>#REF!</v>
      </c>
    </row>
    <row r="2086" spans="1:29">
      <c r="A2086">
        <v>50489</v>
      </c>
      <c r="B2086">
        <v>2085</v>
      </c>
      <c r="C2086">
        <v>1410200</v>
      </c>
      <c r="D2086" t="s">
        <v>4235</v>
      </c>
      <c r="E2086" t="s">
        <v>4236</v>
      </c>
      <c r="G2086" t="e">
        <f>VLOOKUP($H2086,[1]BRT!$1:$1048576,1,0)</f>
        <v>#N/A</v>
      </c>
      <c r="H2086" t="s">
        <v>5793</v>
      </c>
      <c r="I2086">
        <v>37.772829000000002</v>
      </c>
      <c r="J2086">
        <v>-122.421947</v>
      </c>
      <c r="K2086">
        <v>450</v>
      </c>
      <c r="L2086">
        <v>27</v>
      </c>
      <c r="M2086">
        <v>2.2222222220000001</v>
      </c>
      <c r="N2086">
        <v>2</v>
      </c>
      <c r="O2086">
        <v>7</v>
      </c>
      <c r="P2086">
        <v>9</v>
      </c>
      <c r="Q2086" t="e">
        <f>VLOOKUP($A2086,'[1]SheltersALL_2.17.22'!$1:$1048576,6,0)</f>
        <v>#N/A</v>
      </c>
      <c r="R2086" t="str">
        <f>VLOOKUP($A2086, [1]FA21_Ridership!$1:$1048576,11, 0)</f>
        <v>SAN FRANCISCO</v>
      </c>
      <c r="S2086" t="str">
        <f>VLOOKUP($A2086, [1]FA21_Ridership!$1:$1048576,12, 0)</f>
        <v>SAN FRANCISCO</v>
      </c>
      <c r="T2086">
        <f>VLOOKUP($A2086, [1]FA21_Ridership!$1:$1048576,13, 0)</f>
        <v>9</v>
      </c>
      <c r="U2086">
        <f t="shared" si="161"/>
        <v>243</v>
      </c>
      <c r="V2086" s="67">
        <f t="shared" si="165"/>
        <v>0.501</v>
      </c>
      <c r="W2086">
        <v>0.66179200000000005</v>
      </c>
      <c r="X2086" s="67">
        <f t="shared" si="162"/>
        <v>0.35099999999999998</v>
      </c>
      <c r="Y2086">
        <v>0.20841000000000001</v>
      </c>
      <c r="Z2086" s="67">
        <f t="shared" si="163"/>
        <v>0.48899999999999999</v>
      </c>
      <c r="AA2086">
        <f>VLOOKUP($C2086,[1]Disability!$1:$1048576,5,FALSE)</f>
        <v>0</v>
      </c>
      <c r="AB2086" s="67">
        <f t="shared" si="164"/>
        <v>0</v>
      </c>
      <c r="AC2086" t="e">
        <f>VLOOKUP($A2086,#REF!,9,FALSE)</f>
        <v>#REF!</v>
      </c>
    </row>
    <row r="2087" spans="1:29">
      <c r="A2087">
        <v>53453</v>
      </c>
      <c r="B2087">
        <v>2086</v>
      </c>
      <c r="C2087">
        <v>1700590</v>
      </c>
      <c r="D2087" t="s">
        <v>4235</v>
      </c>
      <c r="E2087" t="s">
        <v>4236</v>
      </c>
      <c r="G2087" t="e">
        <f>VLOOKUP($H2087,[1]BRT!$1:$1048576,1,0)</f>
        <v>#N/A</v>
      </c>
      <c r="H2087" t="s">
        <v>5794</v>
      </c>
      <c r="I2087">
        <v>37.590809</v>
      </c>
      <c r="J2087">
        <v>-122.003067</v>
      </c>
      <c r="K2087">
        <v>721</v>
      </c>
      <c r="L2087">
        <v>60.9</v>
      </c>
      <c r="M2087">
        <v>0.98522167500000002</v>
      </c>
      <c r="N2087">
        <v>1</v>
      </c>
      <c r="O2087">
        <v>3</v>
      </c>
      <c r="P2087">
        <v>4</v>
      </c>
      <c r="Q2087" t="e">
        <f>VLOOKUP($A2087,'[1]SheltersALL_2.17.22'!$1:$1048576,6,0)</f>
        <v>#N/A</v>
      </c>
      <c r="R2087" t="str">
        <f>VLOOKUP($A2087, [1]FA21_Ridership!$1:$1048576,11, 0)</f>
        <v>UNION CITY</v>
      </c>
      <c r="S2087" t="str">
        <f>VLOOKUP($A2087, [1]FA21_Ridership!$1:$1048576,12, 0)</f>
        <v>ALAMEDA</v>
      </c>
      <c r="T2087">
        <f>VLOOKUP($A2087, [1]FA21_Ridership!$1:$1048576,13, 0)</f>
        <v>9</v>
      </c>
      <c r="U2087">
        <f t="shared" si="161"/>
        <v>243.6</v>
      </c>
      <c r="V2087" s="67">
        <f t="shared" si="165"/>
        <v>0.501</v>
      </c>
      <c r="W2087">
        <v>0.74100500000000002</v>
      </c>
      <c r="X2087" s="67">
        <f t="shared" si="162"/>
        <v>0.46500000000000002</v>
      </c>
      <c r="Y2087">
        <v>5.4328000000000001E-2</v>
      </c>
      <c r="Z2087" s="67">
        <f t="shared" si="163"/>
        <v>9.1999999999999998E-2</v>
      </c>
      <c r="AA2087">
        <f>VLOOKUP($C2087,[1]Disability!$1:$1048576,5,FALSE)</f>
        <v>0</v>
      </c>
      <c r="AB2087" s="67">
        <f t="shared" si="164"/>
        <v>0</v>
      </c>
      <c r="AC2087" t="e">
        <f>VLOOKUP($A2087,#REF!,9,FALSE)</f>
        <v>#REF!</v>
      </c>
    </row>
    <row r="2088" spans="1:29">
      <c r="A2088">
        <v>59839</v>
      </c>
      <c r="B2088">
        <v>2087</v>
      </c>
      <c r="C2088">
        <v>9804130</v>
      </c>
      <c r="D2088" t="s">
        <v>4235</v>
      </c>
      <c r="E2088" t="s">
        <v>4236</v>
      </c>
      <c r="G2088" t="e">
        <f>VLOOKUP($H2088,[1]BRT!$1:$1048576,1,0)</f>
        <v>#N/A</v>
      </c>
      <c r="H2088" t="s">
        <v>4274</v>
      </c>
      <c r="I2088">
        <v>37.708880000000001</v>
      </c>
      <c r="J2088">
        <v>-122.06851399999999</v>
      </c>
      <c r="K2088">
        <v>962</v>
      </c>
      <c r="L2088">
        <v>61</v>
      </c>
      <c r="M2088">
        <v>0.98360655699999999</v>
      </c>
      <c r="N2088">
        <v>2</v>
      </c>
      <c r="O2088">
        <v>2</v>
      </c>
      <c r="P2088">
        <v>4</v>
      </c>
      <c r="Q2088" t="e">
        <f>VLOOKUP($A2088,'[1]SheltersALL_2.17.22'!$1:$1048576,6,0)</f>
        <v>#N/A</v>
      </c>
      <c r="R2088" t="str">
        <f>VLOOKUP($A2088, [1]FA21_Ridership!$1:$1048576,11, 0)</f>
        <v>COUNTY-ALAMEDA</v>
      </c>
      <c r="S2088" t="str">
        <f>VLOOKUP($A2088, [1]FA21_Ridership!$1:$1048576,12, 0)</f>
        <v>ALAMEDA</v>
      </c>
      <c r="T2088">
        <f>VLOOKUP($A2088, [1]FA21_Ridership!$1:$1048576,13, 0)</f>
        <v>4</v>
      </c>
      <c r="U2088">
        <f t="shared" si="161"/>
        <v>244</v>
      </c>
      <c r="V2088" s="67">
        <f t="shared" si="165"/>
        <v>0.501</v>
      </c>
      <c r="W2088">
        <v>0.35274</v>
      </c>
      <c r="X2088" s="67">
        <f t="shared" si="162"/>
        <v>9.8000000000000004E-2</v>
      </c>
      <c r="Y2088">
        <v>7.5342000000000006E-2</v>
      </c>
      <c r="Z2088" s="67">
        <f t="shared" si="163"/>
        <v>0.15</v>
      </c>
      <c r="AA2088">
        <f>VLOOKUP($C2088,[1]Disability!$1:$1048576,5,FALSE)</f>
        <v>1</v>
      </c>
      <c r="AB2088" s="67">
        <f t="shared" si="164"/>
        <v>0.72499999999999998</v>
      </c>
      <c r="AC2088" t="e">
        <f>VLOOKUP($A2088,#REF!,9,FALSE)</f>
        <v>#REF!</v>
      </c>
    </row>
    <row r="2089" spans="1:29">
      <c r="A2089">
        <v>50991</v>
      </c>
      <c r="B2089">
        <v>2088</v>
      </c>
      <c r="C2089">
        <v>306520</v>
      </c>
      <c r="D2089" t="s">
        <v>4235</v>
      </c>
      <c r="E2089" t="s">
        <v>4236</v>
      </c>
      <c r="G2089" t="e">
        <f>VLOOKUP($H2089,[1]BRT!$1:$1048576,1,0)</f>
        <v>#N/A</v>
      </c>
      <c r="H2089" t="s">
        <v>5795</v>
      </c>
      <c r="I2089">
        <v>37.881104000000001</v>
      </c>
      <c r="J2089">
        <v>-122.246038</v>
      </c>
      <c r="K2089">
        <v>663</v>
      </c>
      <c r="L2089">
        <v>61</v>
      </c>
      <c r="M2089">
        <v>0.98360655699999999</v>
      </c>
      <c r="N2089">
        <v>2</v>
      </c>
      <c r="O2089">
        <v>2</v>
      </c>
      <c r="P2089">
        <v>4</v>
      </c>
      <c r="Q2089" t="e">
        <f>VLOOKUP($A2089,'[1]SheltersALL_2.17.22'!$1:$1048576,6,0)</f>
        <v>#N/A</v>
      </c>
      <c r="R2089" t="str">
        <f>VLOOKUP($A2089, [1]FA21_Ridership!$1:$1048576,11, 0)</f>
        <v>BERKELEY</v>
      </c>
      <c r="S2089" t="str">
        <f>VLOOKUP($A2089, [1]FA21_Ridership!$1:$1048576,12, 0)</f>
        <v>ALAMEDA</v>
      </c>
      <c r="T2089">
        <f>VLOOKUP($A2089, [1]FA21_Ridership!$1:$1048576,13, 0)</f>
        <v>2</v>
      </c>
      <c r="U2089">
        <f t="shared" si="161"/>
        <v>244</v>
      </c>
      <c r="V2089" s="67">
        <f t="shared" si="165"/>
        <v>0.501</v>
      </c>
      <c r="W2089">
        <v>0.25737199999999999</v>
      </c>
      <c r="X2089" s="67">
        <f t="shared" si="162"/>
        <v>4.4999999999999998E-2</v>
      </c>
      <c r="Y2089">
        <v>0.104227</v>
      </c>
      <c r="Z2089" s="67">
        <f t="shared" si="163"/>
        <v>0.25900000000000001</v>
      </c>
      <c r="AA2089">
        <f>VLOOKUP($C2089,[1]Disability!$1:$1048576,5,FALSE)</f>
        <v>0</v>
      </c>
      <c r="AB2089" s="67">
        <f t="shared" si="164"/>
        <v>0</v>
      </c>
      <c r="AC2089" t="e">
        <f>VLOOKUP($A2089,#REF!,9,FALSE)</f>
        <v>#REF!</v>
      </c>
    </row>
    <row r="2090" spans="1:29">
      <c r="A2090">
        <v>58156</v>
      </c>
      <c r="B2090">
        <v>2089</v>
      </c>
      <c r="C2090">
        <v>400100</v>
      </c>
      <c r="D2090" t="s">
        <v>4235</v>
      </c>
      <c r="E2090" t="s">
        <v>4236</v>
      </c>
      <c r="G2090" t="e">
        <f>VLOOKUP($H2090,[1]BRT!$1:$1048576,1,0)</f>
        <v>#N/A</v>
      </c>
      <c r="H2090" t="s">
        <v>5796</v>
      </c>
      <c r="I2090">
        <v>37.702902999999999</v>
      </c>
      <c r="J2090">
        <v>-122.073903</v>
      </c>
      <c r="K2090">
        <v>960</v>
      </c>
      <c r="L2090">
        <v>61</v>
      </c>
      <c r="M2090">
        <v>0.98360655699999999</v>
      </c>
      <c r="N2090">
        <v>2</v>
      </c>
      <c r="O2090">
        <v>2</v>
      </c>
      <c r="P2090">
        <v>4</v>
      </c>
      <c r="Q2090" t="e">
        <f>VLOOKUP($A2090,'[1]SheltersALL_2.17.22'!$1:$1048576,6,0)</f>
        <v>#N/A</v>
      </c>
      <c r="R2090" t="s">
        <v>5225</v>
      </c>
      <c r="S2090" t="str">
        <f>VLOOKUP($A2090, [1]FA21_Ridership!$1:$1048576,12, 0)</f>
        <v>ALAMEDA</v>
      </c>
      <c r="T2090">
        <f>VLOOKUP($A2090, [1]FA21_Ridership!$1:$1048576,13, 0)</f>
        <v>4</v>
      </c>
      <c r="U2090">
        <f t="shared" si="161"/>
        <v>244</v>
      </c>
      <c r="V2090" s="67">
        <f t="shared" si="165"/>
        <v>0.501</v>
      </c>
      <c r="W2090">
        <v>0.345109</v>
      </c>
      <c r="X2090" s="67">
        <f t="shared" si="162"/>
        <v>9.5000000000000001E-2</v>
      </c>
      <c r="Y2090">
        <v>2.9891000000000001E-2</v>
      </c>
      <c r="Z2090" s="67">
        <f t="shared" si="163"/>
        <v>3.6999999999999998E-2</v>
      </c>
      <c r="AA2090">
        <f>VLOOKUP($C2090,[1]Disability!$1:$1048576,5,FALSE)</f>
        <v>0</v>
      </c>
      <c r="AB2090" s="67">
        <f t="shared" si="164"/>
        <v>0</v>
      </c>
      <c r="AC2090" t="e">
        <f>VLOOKUP($A2090,#REF!,9,FALSE)</f>
        <v>#REF!</v>
      </c>
    </row>
    <row r="2091" spans="1:29">
      <c r="A2091">
        <v>54234</v>
      </c>
      <c r="B2091">
        <v>2090</v>
      </c>
      <c r="C2091">
        <v>805520</v>
      </c>
      <c r="D2091" t="s">
        <v>4235</v>
      </c>
      <c r="E2091" t="s">
        <v>4236</v>
      </c>
      <c r="G2091" t="e">
        <f>VLOOKUP($H2091,[1]BRT!$1:$1048576,1,0)</f>
        <v>#N/A</v>
      </c>
      <c r="H2091" t="s">
        <v>5797</v>
      </c>
      <c r="I2091">
        <v>37.661859999999997</v>
      </c>
      <c r="J2091">
        <v>-122.079145</v>
      </c>
      <c r="K2091">
        <v>960</v>
      </c>
      <c r="L2091">
        <v>61</v>
      </c>
      <c r="M2091">
        <v>0.98360655699999999</v>
      </c>
      <c r="N2091">
        <v>1</v>
      </c>
      <c r="O2091">
        <v>3</v>
      </c>
      <c r="P2091">
        <v>4</v>
      </c>
      <c r="Q2091" t="e">
        <f>VLOOKUP($A2091,'[1]SheltersALL_2.17.22'!$1:$1048576,6,0)</f>
        <v>#N/A</v>
      </c>
      <c r="R2091" t="str">
        <f>VLOOKUP($A2091, [1]FA21_Ridership!$1:$1048576,11, 0)</f>
        <v>HAYWARD</v>
      </c>
      <c r="S2091" t="str">
        <f>VLOOKUP($A2091, [1]FA21_Ridership!$1:$1048576,12, 0)</f>
        <v>ALAMEDA</v>
      </c>
      <c r="T2091">
        <f>VLOOKUP($A2091, [1]FA21_Ridership!$1:$1048576,13, 0)</f>
        <v>4</v>
      </c>
      <c r="U2091">
        <f t="shared" si="161"/>
        <v>244</v>
      </c>
      <c r="V2091" s="67">
        <f t="shared" si="165"/>
        <v>0.501</v>
      </c>
      <c r="W2091">
        <v>0.86675000000000002</v>
      </c>
      <c r="X2091" s="67">
        <f t="shared" si="162"/>
        <v>0.71099999999999997</v>
      </c>
      <c r="Y2091">
        <v>0.195496</v>
      </c>
      <c r="Z2091" s="67">
        <f t="shared" si="163"/>
        <v>0.47099999999999997</v>
      </c>
      <c r="AA2091">
        <f>VLOOKUP($C2091,[1]Disability!$1:$1048576,5,FALSE)</f>
        <v>0</v>
      </c>
      <c r="AB2091" s="67">
        <f t="shared" si="164"/>
        <v>0</v>
      </c>
      <c r="AC2091" t="e">
        <f>VLOOKUP($A2091,#REF!,9,FALSE)</f>
        <v>#REF!</v>
      </c>
    </row>
    <row r="2092" spans="1:29">
      <c r="A2092">
        <v>50558</v>
      </c>
      <c r="B2092">
        <v>2091</v>
      </c>
      <c r="C2092">
        <v>805220</v>
      </c>
      <c r="D2092" t="s">
        <v>4235</v>
      </c>
      <c r="E2092" t="s">
        <v>4236</v>
      </c>
      <c r="G2092" t="e">
        <f>VLOOKUP($H2092,[1]BRT!$1:$1048576,1,0)</f>
        <v>#N/A</v>
      </c>
      <c r="H2092" t="s">
        <v>5798</v>
      </c>
      <c r="I2092">
        <v>37.653005</v>
      </c>
      <c r="J2092">
        <v>-122.117744</v>
      </c>
      <c r="K2092">
        <v>1149</v>
      </c>
      <c r="L2092">
        <v>35</v>
      </c>
      <c r="M2092">
        <v>1.7142857140000001</v>
      </c>
      <c r="N2092">
        <v>4</v>
      </c>
      <c r="O2092">
        <v>3</v>
      </c>
      <c r="P2092">
        <v>7</v>
      </c>
      <c r="Q2092" t="str">
        <f>VLOOKUP($A2092,'[1]SheltersALL_2.17.22'!$1:$1048576,6,0)</f>
        <v>Hayward</v>
      </c>
      <c r="R2092" t="str">
        <f>VLOOKUP($A2092, [1]FA21_Ridership!$1:$1048576,11, 0)</f>
        <v>HAYWARD</v>
      </c>
      <c r="S2092" t="str">
        <f>VLOOKUP($A2092, [1]FA21_Ridership!$1:$1048576,12, 0)</f>
        <v>ALAMEDA</v>
      </c>
      <c r="T2092">
        <f>VLOOKUP($A2092, [1]FA21_Ridership!$1:$1048576,13, 0)</f>
        <v>5</v>
      </c>
      <c r="U2092">
        <f t="shared" si="161"/>
        <v>245</v>
      </c>
      <c r="V2092" s="67">
        <f t="shared" si="165"/>
        <v>0.502</v>
      </c>
      <c r="W2092">
        <v>0.85763699999999998</v>
      </c>
      <c r="X2092" s="67">
        <f t="shared" si="162"/>
        <v>0.69199999999999995</v>
      </c>
      <c r="Y2092">
        <v>0.24168300000000001</v>
      </c>
      <c r="Z2092" s="67">
        <f t="shared" si="163"/>
        <v>0.55400000000000005</v>
      </c>
      <c r="AA2092">
        <f>VLOOKUP($C2092,[1]Disability!$1:$1048576,5,FALSE)</f>
        <v>0</v>
      </c>
      <c r="AB2092" s="67">
        <f t="shared" si="164"/>
        <v>0</v>
      </c>
      <c r="AC2092" t="e">
        <f>VLOOKUP($A2092,#REF!,9,FALSE)</f>
        <v>#REF!</v>
      </c>
    </row>
    <row r="2093" spans="1:29">
      <c r="A2093">
        <v>55837</v>
      </c>
      <c r="B2093">
        <v>2092</v>
      </c>
      <c r="C2093">
        <v>301200</v>
      </c>
      <c r="D2093" t="s">
        <v>4235</v>
      </c>
      <c r="E2093" t="s">
        <v>4236</v>
      </c>
      <c r="G2093" t="e">
        <f>VLOOKUP($H2093,[1]BRT!$1:$1048576,1,0)</f>
        <v>#N/A</v>
      </c>
      <c r="H2093" t="s">
        <v>5799</v>
      </c>
      <c r="I2093">
        <v>37.860993000000001</v>
      </c>
      <c r="J2093">
        <v>-122.245777</v>
      </c>
      <c r="K2093">
        <v>851</v>
      </c>
      <c r="L2093">
        <v>35</v>
      </c>
      <c r="M2093">
        <v>1.7142857140000001</v>
      </c>
      <c r="N2093">
        <v>4</v>
      </c>
      <c r="O2093">
        <v>3</v>
      </c>
      <c r="P2093">
        <v>7</v>
      </c>
      <c r="Q2093" t="e">
        <f>VLOOKUP($A2093,'[1]SheltersALL_2.17.22'!$1:$1048576,6,0)</f>
        <v>#N/A</v>
      </c>
      <c r="R2093" t="str">
        <f>VLOOKUP($A2093, [1]FA21_Ridership!$1:$1048576,11, 0)</f>
        <v>BERKELEY</v>
      </c>
      <c r="S2093" t="str">
        <f>VLOOKUP($A2093, [1]FA21_Ridership!$1:$1048576,12, 0)</f>
        <v>ALAMEDA</v>
      </c>
      <c r="T2093">
        <f>VLOOKUP($A2093, [1]FA21_Ridership!$1:$1048576,13, 0)</f>
        <v>2</v>
      </c>
      <c r="U2093">
        <f t="shared" si="161"/>
        <v>245</v>
      </c>
      <c r="V2093" s="67">
        <f t="shared" si="165"/>
        <v>0.502</v>
      </c>
      <c r="W2093">
        <v>0.43359900000000001</v>
      </c>
      <c r="X2093" s="67">
        <f t="shared" si="162"/>
        <v>0.14699999999999999</v>
      </c>
      <c r="Y2093">
        <v>0.35601100000000002</v>
      </c>
      <c r="Z2093" s="67">
        <f t="shared" si="163"/>
        <v>0.70499999999999996</v>
      </c>
      <c r="AA2093">
        <f>VLOOKUP($C2093,[1]Disability!$1:$1048576,5,FALSE)</f>
        <v>0</v>
      </c>
      <c r="AB2093" s="67">
        <f t="shared" si="164"/>
        <v>0</v>
      </c>
      <c r="AC2093" t="e">
        <f>VLOOKUP($A2093,#REF!,9,FALSE)</f>
        <v>#REF!</v>
      </c>
    </row>
    <row r="2094" spans="1:29">
      <c r="A2094">
        <v>53034</v>
      </c>
      <c r="B2094">
        <v>2093</v>
      </c>
      <c r="C2094">
        <v>803070</v>
      </c>
      <c r="D2094" t="s">
        <v>4235</v>
      </c>
      <c r="E2094" t="s">
        <v>4236</v>
      </c>
      <c r="G2094" t="e">
        <f>VLOOKUP($H2094,[1]BRT!$1:$1048576,1,0)</f>
        <v>#N/A</v>
      </c>
      <c r="H2094" t="s">
        <v>5415</v>
      </c>
      <c r="I2094">
        <v>37.656340999999998</v>
      </c>
      <c r="J2094">
        <v>-122.13383899999999</v>
      </c>
      <c r="K2094">
        <v>1015</v>
      </c>
      <c r="L2094">
        <v>35</v>
      </c>
      <c r="M2094">
        <v>1.7142857140000001</v>
      </c>
      <c r="N2094">
        <v>4</v>
      </c>
      <c r="O2094">
        <v>3</v>
      </c>
      <c r="P2094">
        <v>7</v>
      </c>
      <c r="Q2094" t="e">
        <f>VLOOKUP($A2094,'[1]SheltersALL_2.17.22'!$1:$1048576,6,0)</f>
        <v>#N/A</v>
      </c>
      <c r="R2094" t="str">
        <f>VLOOKUP($A2094, [1]FA21_Ridership!$1:$1048576,11, 0)</f>
        <v>HAYWARD</v>
      </c>
      <c r="S2094" t="str">
        <f>VLOOKUP($A2094, [1]FA21_Ridership!$1:$1048576,12, 0)</f>
        <v>ALAMEDA</v>
      </c>
      <c r="T2094">
        <f>VLOOKUP($A2094, [1]FA21_Ridership!$1:$1048576,13, 0)</f>
        <v>5</v>
      </c>
      <c r="U2094">
        <f t="shared" si="161"/>
        <v>245</v>
      </c>
      <c r="V2094" s="67">
        <f t="shared" si="165"/>
        <v>0.502</v>
      </c>
      <c r="W2094">
        <v>0.84332499999999999</v>
      </c>
      <c r="X2094" s="67">
        <f t="shared" si="162"/>
        <v>0.65</v>
      </c>
      <c r="Y2094">
        <v>4.8722000000000001E-2</v>
      </c>
      <c r="Z2094" s="67">
        <f t="shared" si="163"/>
        <v>6.7000000000000004E-2</v>
      </c>
      <c r="AA2094">
        <f>VLOOKUP($C2094,[1]Disability!$1:$1048576,5,FALSE)</f>
        <v>0</v>
      </c>
      <c r="AB2094" s="67">
        <f t="shared" si="164"/>
        <v>0</v>
      </c>
      <c r="AC2094" t="e">
        <f>VLOOKUP($A2094,#REF!,9,FALSE)</f>
        <v>#REF!</v>
      </c>
    </row>
    <row r="2095" spans="1:29">
      <c r="A2095">
        <v>56987</v>
      </c>
      <c r="B2095">
        <v>2094</v>
      </c>
      <c r="C2095">
        <v>800730</v>
      </c>
      <c r="D2095" t="s">
        <v>4235</v>
      </c>
      <c r="E2095" t="s">
        <v>4236</v>
      </c>
      <c r="G2095" t="e">
        <f>VLOOKUP($H2095,[1]BRT!$1:$1048576,1,0)</f>
        <v>#N/A</v>
      </c>
      <c r="H2095" t="s">
        <v>5619</v>
      </c>
      <c r="I2095">
        <v>37.642476000000002</v>
      </c>
      <c r="J2095">
        <v>-122.137191</v>
      </c>
      <c r="K2095">
        <v>1085</v>
      </c>
      <c r="L2095">
        <v>35</v>
      </c>
      <c r="M2095">
        <v>1.7142857140000001</v>
      </c>
      <c r="N2095">
        <v>3</v>
      </c>
      <c r="O2095">
        <v>4</v>
      </c>
      <c r="P2095">
        <v>7</v>
      </c>
      <c r="Q2095" t="e">
        <f>VLOOKUP($A2095,'[1]SheltersALL_2.17.22'!$1:$1048576,6,0)</f>
        <v>#N/A</v>
      </c>
      <c r="R2095" t="str">
        <f>VLOOKUP($A2095, [1]FA21_Ridership!$1:$1048576,11, 0)</f>
        <v>HAYWARD</v>
      </c>
      <c r="S2095" t="str">
        <f>VLOOKUP($A2095, [1]FA21_Ridership!$1:$1048576,12, 0)</f>
        <v>ALAMEDA</v>
      </c>
      <c r="T2095">
        <f>VLOOKUP($A2095, [1]FA21_Ridership!$1:$1048576,13, 0)</f>
        <v>5</v>
      </c>
      <c r="U2095">
        <f t="shared" si="161"/>
        <v>245</v>
      </c>
      <c r="V2095" s="67">
        <f t="shared" si="165"/>
        <v>0.502</v>
      </c>
      <c r="W2095">
        <v>0.84332499999999999</v>
      </c>
      <c r="X2095" s="67">
        <f t="shared" si="162"/>
        <v>0.65</v>
      </c>
      <c r="Y2095">
        <v>4.8722000000000001E-2</v>
      </c>
      <c r="Z2095" s="67">
        <f t="shared" si="163"/>
        <v>6.7000000000000004E-2</v>
      </c>
      <c r="AA2095">
        <f>VLOOKUP($C2095,[1]Disability!$1:$1048576,5,FALSE)</f>
        <v>0</v>
      </c>
      <c r="AB2095" s="67">
        <f t="shared" si="164"/>
        <v>0</v>
      </c>
      <c r="AC2095" t="e">
        <f>VLOOKUP($A2095,#REF!,9,FALSE)</f>
        <v>#REF!</v>
      </c>
    </row>
    <row r="2096" spans="1:29">
      <c r="A2096">
        <v>56276</v>
      </c>
      <c r="B2096">
        <v>2095</v>
      </c>
      <c r="C2096">
        <v>805930</v>
      </c>
      <c r="D2096" t="s">
        <v>4235</v>
      </c>
      <c r="E2096" t="s">
        <v>4236</v>
      </c>
      <c r="G2096" t="e">
        <f>VLOOKUP($H2096,[1]BRT!$1:$1048576,1,0)</f>
        <v>#N/A</v>
      </c>
      <c r="H2096" t="s">
        <v>5800</v>
      </c>
      <c r="I2096">
        <v>37.638685000000002</v>
      </c>
      <c r="J2096">
        <v>-122.120098</v>
      </c>
      <c r="K2096">
        <v>1015</v>
      </c>
      <c r="L2096">
        <v>35</v>
      </c>
      <c r="M2096">
        <v>1.7142857140000001</v>
      </c>
      <c r="N2096">
        <v>2</v>
      </c>
      <c r="O2096">
        <v>5</v>
      </c>
      <c r="P2096">
        <v>7</v>
      </c>
      <c r="Q2096" t="e">
        <f>VLOOKUP($A2096,'[1]SheltersALL_2.17.22'!$1:$1048576,6,0)</f>
        <v>#N/A</v>
      </c>
      <c r="R2096" t="str">
        <f>VLOOKUP($A2096, [1]FA21_Ridership!$1:$1048576,11, 0)</f>
        <v>HAYWARD</v>
      </c>
      <c r="S2096" t="str">
        <f>VLOOKUP($A2096, [1]FA21_Ridership!$1:$1048576,12, 0)</f>
        <v>ALAMEDA</v>
      </c>
      <c r="T2096">
        <f>VLOOKUP($A2096, [1]FA21_Ridership!$1:$1048576,13, 0)</f>
        <v>5</v>
      </c>
      <c r="U2096">
        <f t="shared" si="161"/>
        <v>245</v>
      </c>
      <c r="V2096" s="67">
        <f t="shared" si="165"/>
        <v>0.502</v>
      </c>
      <c r="W2096">
        <v>0.84332499999999999</v>
      </c>
      <c r="X2096" s="67">
        <f t="shared" si="162"/>
        <v>0.65</v>
      </c>
      <c r="Y2096">
        <v>4.8722000000000001E-2</v>
      </c>
      <c r="Z2096" s="67">
        <f t="shared" si="163"/>
        <v>6.7000000000000004E-2</v>
      </c>
      <c r="AA2096">
        <f>VLOOKUP($C2096,[1]Disability!$1:$1048576,5,FALSE)</f>
        <v>0</v>
      </c>
      <c r="AB2096" s="67">
        <f t="shared" si="164"/>
        <v>0</v>
      </c>
      <c r="AC2096" t="e">
        <f>VLOOKUP($A2096,#REF!,9,FALSE)</f>
        <v>#REF!</v>
      </c>
    </row>
    <row r="2097" spans="1:29">
      <c r="A2097">
        <v>54653</v>
      </c>
      <c r="B2097">
        <v>2096</v>
      </c>
      <c r="C2097">
        <v>804980</v>
      </c>
      <c r="D2097" t="s">
        <v>4235</v>
      </c>
      <c r="E2097" t="s">
        <v>4236</v>
      </c>
      <c r="G2097" t="e">
        <f>VLOOKUP($H2097,[1]BRT!$1:$1048576,1,0)</f>
        <v>#N/A</v>
      </c>
      <c r="H2097" t="s">
        <v>5801</v>
      </c>
      <c r="I2097">
        <v>37.628901999999997</v>
      </c>
      <c r="J2097">
        <v>-122.102147</v>
      </c>
      <c r="K2097">
        <v>1015</v>
      </c>
      <c r="L2097">
        <v>35</v>
      </c>
      <c r="M2097">
        <v>1.7142857140000001</v>
      </c>
      <c r="N2097">
        <v>1</v>
      </c>
      <c r="O2097">
        <v>6</v>
      </c>
      <c r="P2097">
        <v>7</v>
      </c>
      <c r="Q2097" t="e">
        <f>VLOOKUP($A2097,'[1]SheltersALL_2.17.22'!$1:$1048576,6,0)</f>
        <v>#N/A</v>
      </c>
      <c r="R2097" t="str">
        <f>VLOOKUP($A2097, [1]FA21_Ridership!$1:$1048576,11, 0)</f>
        <v>HAYWARD</v>
      </c>
      <c r="S2097" t="str">
        <f>VLOOKUP($A2097, [1]FA21_Ridership!$1:$1048576,12, 0)</f>
        <v>ALAMEDA</v>
      </c>
      <c r="T2097">
        <f>VLOOKUP($A2097, [1]FA21_Ridership!$1:$1048576,13, 0)</f>
        <v>5</v>
      </c>
      <c r="U2097">
        <f t="shared" si="161"/>
        <v>245</v>
      </c>
      <c r="V2097" s="67">
        <f t="shared" si="165"/>
        <v>0.502</v>
      </c>
      <c r="W2097">
        <v>0.80448200000000003</v>
      </c>
      <c r="X2097" s="67">
        <f t="shared" si="162"/>
        <v>0.59299999999999997</v>
      </c>
      <c r="Y2097">
        <v>0.32534800000000003</v>
      </c>
      <c r="Z2097" s="67">
        <f t="shared" si="163"/>
        <v>0.66200000000000003</v>
      </c>
      <c r="AA2097">
        <f>VLOOKUP($C2097,[1]Disability!$1:$1048576,5,FALSE)</f>
        <v>0</v>
      </c>
      <c r="AB2097" s="67">
        <f t="shared" si="164"/>
        <v>0</v>
      </c>
      <c r="AC2097" t="e">
        <f>VLOOKUP($A2097,#REF!,9,FALSE)</f>
        <v>#REF!</v>
      </c>
    </row>
    <row r="2098" spans="1:29">
      <c r="A2098">
        <v>51713</v>
      </c>
      <c r="B2098">
        <v>2097</v>
      </c>
      <c r="C2098">
        <v>9904010</v>
      </c>
      <c r="D2098" t="s">
        <v>4235</v>
      </c>
      <c r="E2098" t="s">
        <v>4236</v>
      </c>
      <c r="G2098" t="e">
        <f>VLOOKUP($H2098,[1]BRT!$1:$1048576,1,0)</f>
        <v>#N/A</v>
      </c>
      <c r="H2098" t="s">
        <v>5802</v>
      </c>
      <c r="I2098">
        <v>37.634991999999997</v>
      </c>
      <c r="J2098">
        <v>-122.061386</v>
      </c>
      <c r="K2098">
        <v>1085</v>
      </c>
      <c r="L2098">
        <v>35</v>
      </c>
      <c r="M2098">
        <v>1.7142857140000001</v>
      </c>
      <c r="N2098">
        <v>1</v>
      </c>
      <c r="O2098">
        <v>6</v>
      </c>
      <c r="P2098">
        <v>7</v>
      </c>
      <c r="Q2098" t="e">
        <f>VLOOKUP($A2098,'[1]SheltersALL_2.17.22'!$1:$1048576,6,0)</f>
        <v>#N/A</v>
      </c>
      <c r="R2098" t="str">
        <f>VLOOKUP($A2098, [1]FA21_Ridership!$1:$1048576,11, 0)</f>
        <v>HAYWARD</v>
      </c>
      <c r="S2098" t="str">
        <f>VLOOKUP($A2098, [1]FA21_Ridership!$1:$1048576,12, 0)</f>
        <v>ALAMEDA</v>
      </c>
      <c r="T2098">
        <f>VLOOKUP($A2098, [1]FA21_Ridership!$1:$1048576,13, 0)</f>
        <v>4</v>
      </c>
      <c r="U2098">
        <f t="shared" si="161"/>
        <v>245</v>
      </c>
      <c r="V2098" s="67">
        <f t="shared" si="165"/>
        <v>0.502</v>
      </c>
      <c r="W2098">
        <v>0.87737699999999996</v>
      </c>
      <c r="X2098" s="67">
        <f t="shared" si="162"/>
        <v>0.72599999999999998</v>
      </c>
      <c r="Y2098">
        <v>0.26360699999999998</v>
      </c>
      <c r="Z2098" s="67">
        <f t="shared" si="163"/>
        <v>0.59</v>
      </c>
      <c r="AA2098">
        <f>VLOOKUP($C2098,[1]Disability!$1:$1048576,5,FALSE)</f>
        <v>0</v>
      </c>
      <c r="AB2098" s="67">
        <f t="shared" si="164"/>
        <v>0</v>
      </c>
      <c r="AC2098" t="e">
        <f>VLOOKUP($A2098,#REF!,9,FALSE)</f>
        <v>#REF!</v>
      </c>
    </row>
    <row r="2099" spans="1:29">
      <c r="A2099">
        <v>54190</v>
      </c>
      <c r="B2099">
        <v>2098</v>
      </c>
      <c r="C2099">
        <v>9802550</v>
      </c>
      <c r="D2099" t="s">
        <v>4235</v>
      </c>
      <c r="E2099" t="s">
        <v>4236</v>
      </c>
      <c r="G2099" t="e">
        <f>VLOOKUP($H2099,[1]BRT!$1:$1048576,1,0)</f>
        <v>#N/A</v>
      </c>
      <c r="H2099" t="s">
        <v>5803</v>
      </c>
      <c r="I2099">
        <v>37.676819999999999</v>
      </c>
      <c r="J2099">
        <v>-122.134372</v>
      </c>
      <c r="K2099">
        <v>966</v>
      </c>
      <c r="L2099">
        <v>61.5</v>
      </c>
      <c r="M2099">
        <v>0.97560975599999999</v>
      </c>
      <c r="N2099">
        <v>2</v>
      </c>
      <c r="O2099">
        <v>2</v>
      </c>
      <c r="P2099">
        <v>4</v>
      </c>
      <c r="Q2099" t="e">
        <f>VLOOKUP($A2099,'[1]SheltersALL_2.17.22'!$1:$1048576,6,0)</f>
        <v>#N/A</v>
      </c>
      <c r="R2099" t="str">
        <f>VLOOKUP($A2099, [1]FA21_Ridership!$1:$1048576,11, 0)</f>
        <v>COUNTY-ALAMEDA</v>
      </c>
      <c r="S2099" t="str">
        <f>VLOOKUP($A2099, [1]FA21_Ridership!$1:$1048576,12, 0)</f>
        <v>ALAMEDA</v>
      </c>
      <c r="T2099">
        <f>VLOOKUP($A2099, [1]FA21_Ridership!$1:$1048576,13, 0)</f>
        <v>4</v>
      </c>
      <c r="U2099">
        <f t="shared" si="161"/>
        <v>246</v>
      </c>
      <c r="V2099" s="67">
        <f t="shared" si="165"/>
        <v>0.504</v>
      </c>
      <c r="W2099">
        <v>0.83830499999999997</v>
      </c>
      <c r="X2099" s="67">
        <f t="shared" si="162"/>
        <v>0.64200000000000002</v>
      </c>
      <c r="Y2099">
        <v>0.16012599999999999</v>
      </c>
      <c r="Z2099" s="67">
        <f t="shared" si="163"/>
        <v>0.38200000000000001</v>
      </c>
      <c r="AA2099">
        <f>VLOOKUP($C2099,[1]Disability!$1:$1048576,5,FALSE)</f>
        <v>0</v>
      </c>
      <c r="AB2099" s="67">
        <f t="shared" si="164"/>
        <v>0</v>
      </c>
      <c r="AC2099" t="e">
        <f>VLOOKUP($A2099,#REF!,9,FALSE)</f>
        <v>#REF!</v>
      </c>
    </row>
    <row r="2100" spans="1:29">
      <c r="A2100">
        <v>53130</v>
      </c>
      <c r="B2100">
        <v>2099</v>
      </c>
      <c r="C2100">
        <v>9800810</v>
      </c>
      <c r="D2100" t="s">
        <v>4235</v>
      </c>
      <c r="E2100" t="s">
        <v>4236</v>
      </c>
      <c r="G2100" t="e">
        <f>VLOOKUP($H2100,[1]BRT!$1:$1048576,1,0)</f>
        <v>#N/A</v>
      </c>
      <c r="H2100" t="s">
        <v>5428</v>
      </c>
      <c r="I2100">
        <v>37.693221999999999</v>
      </c>
      <c r="J2100">
        <v>-122.11926699999999</v>
      </c>
      <c r="K2100">
        <v>966</v>
      </c>
      <c r="L2100">
        <v>61.5</v>
      </c>
      <c r="M2100">
        <v>0.97560975599999999</v>
      </c>
      <c r="N2100">
        <v>0</v>
      </c>
      <c r="O2100">
        <v>4</v>
      </c>
      <c r="P2100">
        <v>4</v>
      </c>
      <c r="Q2100" t="e">
        <f>VLOOKUP($A2100,'[1]SheltersALL_2.17.22'!$1:$1048576,6,0)</f>
        <v>#N/A</v>
      </c>
      <c r="R2100" t="str">
        <f>VLOOKUP($A2100, [1]FA21_Ridership!$1:$1048576,11, 0)</f>
        <v>COUNTY-ALAMEDA</v>
      </c>
      <c r="S2100" t="str">
        <f>VLOOKUP($A2100, [1]FA21_Ridership!$1:$1048576,12, 0)</f>
        <v>ALAMEDA</v>
      </c>
      <c r="T2100">
        <f>VLOOKUP($A2100, [1]FA21_Ridership!$1:$1048576,13, 0)</f>
        <v>4</v>
      </c>
      <c r="U2100">
        <f t="shared" si="161"/>
        <v>246</v>
      </c>
      <c r="V2100" s="67">
        <f t="shared" si="165"/>
        <v>0.504</v>
      </c>
      <c r="W2100">
        <v>0.89667699999999995</v>
      </c>
      <c r="X2100" s="67">
        <f t="shared" si="162"/>
        <v>0.76200000000000001</v>
      </c>
      <c r="Y2100">
        <v>0.14246700000000001</v>
      </c>
      <c r="Z2100" s="67">
        <f t="shared" si="163"/>
        <v>0.33900000000000002</v>
      </c>
      <c r="AA2100">
        <f>VLOOKUP($C2100,[1]Disability!$1:$1048576,5,FALSE)</f>
        <v>0</v>
      </c>
      <c r="AB2100" s="67">
        <f t="shared" si="164"/>
        <v>0</v>
      </c>
      <c r="AC2100" t="e">
        <f>VLOOKUP($A2100,#REF!,9,FALSE)</f>
        <v>#REF!</v>
      </c>
    </row>
    <row r="2101" spans="1:29">
      <c r="A2101">
        <v>55961</v>
      </c>
      <c r="B2101">
        <v>2100</v>
      </c>
      <c r="C2101">
        <v>1011220</v>
      </c>
      <c r="D2101" t="s">
        <v>4235</v>
      </c>
      <c r="E2101" t="s">
        <v>4236</v>
      </c>
      <c r="G2101" t="e">
        <f>VLOOKUP($H2101,[1]BRT!$1:$1048576,1,0)</f>
        <v>#N/A</v>
      </c>
      <c r="H2101" t="s">
        <v>5736</v>
      </c>
      <c r="I2101">
        <v>37.798507999999998</v>
      </c>
      <c r="J2101">
        <v>-122.21683299999999</v>
      </c>
      <c r="K2101">
        <v>787</v>
      </c>
      <c r="L2101">
        <v>61.7</v>
      </c>
      <c r="M2101">
        <v>0.97244732599999995</v>
      </c>
      <c r="N2101">
        <v>1</v>
      </c>
      <c r="O2101">
        <v>3</v>
      </c>
      <c r="P2101">
        <v>4</v>
      </c>
      <c r="Q2101" t="e">
        <f>VLOOKUP($A2101,'[1]SheltersALL_2.17.22'!$1:$1048576,6,0)</f>
        <v>#N/A</v>
      </c>
      <c r="R2101" t="str">
        <f>VLOOKUP($A2101, [1]FA21_Ridership!$1:$1048576,11, 0)</f>
        <v>OAKLAND</v>
      </c>
      <c r="S2101" t="str">
        <f>VLOOKUP($A2101, [1]FA21_Ridership!$1:$1048576,12, 0)</f>
        <v>ALAMEDA</v>
      </c>
      <c r="T2101">
        <f>VLOOKUP($A2101, [1]FA21_Ridership!$1:$1048576,13, 0)</f>
        <v>3</v>
      </c>
      <c r="U2101">
        <f t="shared" si="161"/>
        <v>246.8</v>
      </c>
      <c r="V2101" s="67">
        <f t="shared" si="165"/>
        <v>0.504</v>
      </c>
      <c r="W2101">
        <v>0.827928</v>
      </c>
      <c r="X2101" s="67">
        <f t="shared" si="162"/>
        <v>0.624</v>
      </c>
      <c r="Y2101">
        <v>0.24324299999999999</v>
      </c>
      <c r="Z2101" s="67">
        <f t="shared" si="163"/>
        <v>0.55900000000000005</v>
      </c>
      <c r="AA2101">
        <f>VLOOKUP($C2101,[1]Disability!$1:$1048576,5,FALSE)</f>
        <v>0</v>
      </c>
      <c r="AB2101" s="67">
        <f t="shared" si="164"/>
        <v>0</v>
      </c>
      <c r="AC2101" t="e">
        <f>VLOOKUP($A2101,#REF!,9,FALSE)</f>
        <v>#REF!</v>
      </c>
    </row>
    <row r="2102" spans="1:29">
      <c r="A2102">
        <v>55994</v>
      </c>
      <c r="B2102">
        <v>2101</v>
      </c>
      <c r="C2102">
        <v>103370</v>
      </c>
      <c r="D2102" t="s">
        <v>4235</v>
      </c>
      <c r="E2102" t="s">
        <v>4236</v>
      </c>
      <c r="G2102" t="e">
        <f>VLOOKUP($H2102,[1]BRT!$1:$1048576,1,0)</f>
        <v>#N/A</v>
      </c>
      <c r="H2102" t="s">
        <v>5663</v>
      </c>
      <c r="I2102">
        <v>37.772913000000003</v>
      </c>
      <c r="J2102">
        <v>-122.25988700000001</v>
      </c>
      <c r="K2102">
        <v>1414</v>
      </c>
      <c r="L2102">
        <v>13</v>
      </c>
      <c r="M2102">
        <v>4.615384615</v>
      </c>
      <c r="N2102">
        <v>13</v>
      </c>
      <c r="O2102">
        <v>6</v>
      </c>
      <c r="P2102">
        <v>19</v>
      </c>
      <c r="Q2102" t="e">
        <f>VLOOKUP($A2102,'[1]SheltersALL_2.17.22'!$1:$1048576,6,0)</f>
        <v>#N/A</v>
      </c>
      <c r="R2102" t="str">
        <f>VLOOKUP($A2102, [1]FA21_Ridership!$1:$1048576,11, 0)</f>
        <v>ALAMEDA</v>
      </c>
      <c r="S2102" t="str">
        <f>VLOOKUP($A2102, [1]FA21_Ridership!$1:$1048576,12, 0)</f>
        <v>ALAMEDA</v>
      </c>
      <c r="T2102">
        <f>VLOOKUP($A2102, [1]FA21_Ridership!$1:$1048576,13, 0)</f>
        <v>3</v>
      </c>
      <c r="U2102">
        <f t="shared" si="161"/>
        <v>247</v>
      </c>
      <c r="V2102" s="67">
        <f t="shared" si="165"/>
        <v>0.504</v>
      </c>
      <c r="W2102">
        <v>0.62326199999999998</v>
      </c>
      <c r="X2102" s="67">
        <f t="shared" si="162"/>
        <v>0.315</v>
      </c>
      <c r="Y2102">
        <v>0.21618200000000001</v>
      </c>
      <c r="Z2102" s="67">
        <f t="shared" si="163"/>
        <v>0.503</v>
      </c>
      <c r="AA2102">
        <f>VLOOKUP($C2102,[1]Disability!$1:$1048576,5,FALSE)</f>
        <v>1</v>
      </c>
      <c r="AB2102" s="67">
        <f t="shared" si="164"/>
        <v>0.72499999999999998</v>
      </c>
      <c r="AC2102" t="e">
        <f>VLOOKUP($A2102,#REF!,9,FALSE)</f>
        <v>#REF!</v>
      </c>
    </row>
    <row r="2103" spans="1:29">
      <c r="A2103">
        <v>55691</v>
      </c>
      <c r="B2103">
        <v>2102</v>
      </c>
      <c r="C2103">
        <v>600950</v>
      </c>
      <c r="D2103" t="s">
        <v>4235</v>
      </c>
      <c r="E2103" t="s">
        <v>4236</v>
      </c>
      <c r="G2103" t="e">
        <f>VLOOKUP($H2103,[1]BRT!$1:$1048576,1,0)</f>
        <v>#N/A</v>
      </c>
      <c r="H2103" t="s">
        <v>5804</v>
      </c>
      <c r="I2103">
        <v>37.843659000000002</v>
      </c>
      <c r="J2103">
        <v>-122.290583</v>
      </c>
      <c r="K2103">
        <v>966</v>
      </c>
      <c r="L2103">
        <v>30.9</v>
      </c>
      <c r="M2103">
        <v>1.941747573</v>
      </c>
      <c r="N2103">
        <v>7</v>
      </c>
      <c r="O2103">
        <v>1</v>
      </c>
      <c r="P2103">
        <v>8</v>
      </c>
      <c r="Q2103" t="str">
        <f>VLOOKUP($A2103,'[1]SheltersALL_2.17.22'!$1:$1048576,6,0)</f>
        <v>Emeryville</v>
      </c>
      <c r="R2103" t="str">
        <f>VLOOKUP($A2103, [1]FA21_Ridership!$1:$1048576,11, 0)</f>
        <v>EMERYVILLE</v>
      </c>
      <c r="S2103" t="str">
        <f>VLOOKUP($A2103, [1]FA21_Ridership!$1:$1048576,12, 0)</f>
        <v>ALAMEDA</v>
      </c>
      <c r="T2103">
        <f>VLOOKUP($A2103, [1]FA21_Ridership!$1:$1048576,13, 0)</f>
        <v>2</v>
      </c>
      <c r="U2103">
        <f t="shared" si="161"/>
        <v>247.2</v>
      </c>
      <c r="V2103" s="67">
        <f t="shared" si="165"/>
        <v>0.505</v>
      </c>
      <c r="W2103">
        <v>0.67995399999999995</v>
      </c>
      <c r="X2103" s="67">
        <f t="shared" si="162"/>
        <v>0.375</v>
      </c>
      <c r="Y2103">
        <v>0.142369</v>
      </c>
      <c r="Z2103" s="67">
        <f t="shared" si="163"/>
        <v>0.33800000000000002</v>
      </c>
      <c r="AA2103">
        <f>VLOOKUP($C2103,[1]Disability!$1:$1048576,5,FALSE)</f>
        <v>0</v>
      </c>
      <c r="AB2103" s="67">
        <f t="shared" si="164"/>
        <v>0</v>
      </c>
      <c r="AC2103" t="e">
        <f>VLOOKUP($A2103,#REF!,9,FALSE)</f>
        <v>#REF!</v>
      </c>
    </row>
    <row r="2104" spans="1:29">
      <c r="A2104">
        <v>52695</v>
      </c>
      <c r="B2104">
        <v>2103</v>
      </c>
      <c r="C2104">
        <v>9906990</v>
      </c>
      <c r="D2104" t="s">
        <v>4235</v>
      </c>
      <c r="E2104" t="s">
        <v>4236</v>
      </c>
      <c r="G2104" t="e">
        <f>VLOOKUP($H2104,[1]BRT!$1:$1048576,1,0)</f>
        <v>#N/A</v>
      </c>
      <c r="H2104" t="s">
        <v>5805</v>
      </c>
      <c r="I2104">
        <v>37.422075999999997</v>
      </c>
      <c r="J2104">
        <v>-121.89313300000001</v>
      </c>
      <c r="K2104">
        <v>865</v>
      </c>
      <c r="L2104">
        <v>31</v>
      </c>
      <c r="M2104">
        <v>1.935483871</v>
      </c>
      <c r="N2104">
        <v>4</v>
      </c>
      <c r="O2104">
        <v>4</v>
      </c>
      <c r="P2104">
        <v>8</v>
      </c>
      <c r="Q2104" t="e">
        <f>VLOOKUP($A2104,'[1]SheltersALL_2.17.22'!$1:$1048576,6,0)</f>
        <v>#N/A</v>
      </c>
      <c r="R2104" t="str">
        <f>VLOOKUP($A2104, [1]FA21_Ridership!$1:$1048576,11, 0)</f>
        <v>MILPITAS</v>
      </c>
      <c r="S2104" t="str">
        <f>VLOOKUP($A2104, [1]FA21_Ridership!$1:$1048576,12, 0)</f>
        <v>SANTA CLARA</v>
      </c>
      <c r="T2104">
        <f>VLOOKUP($A2104, [1]FA21_Ridership!$1:$1048576,13, 0)</f>
        <v>9</v>
      </c>
      <c r="U2104">
        <f t="shared" si="161"/>
        <v>248</v>
      </c>
      <c r="V2104" s="67">
        <f t="shared" si="165"/>
        <v>0.505</v>
      </c>
      <c r="W2104">
        <v>0.93840699999999999</v>
      </c>
      <c r="X2104" s="67">
        <f t="shared" si="162"/>
        <v>0.85799999999999998</v>
      </c>
      <c r="Y2104">
        <v>0.149865</v>
      </c>
      <c r="Z2104" s="67">
        <f t="shared" si="163"/>
        <v>0.35499999999999998</v>
      </c>
      <c r="AA2104">
        <f>VLOOKUP($C2104,[1]Disability!$1:$1048576,5,FALSE)</f>
        <v>0</v>
      </c>
      <c r="AB2104" s="67">
        <f t="shared" si="164"/>
        <v>0</v>
      </c>
      <c r="AC2104" t="e">
        <f>VLOOKUP($A2104,#REF!,9,FALSE)</f>
        <v>#REF!</v>
      </c>
    </row>
    <row r="2105" spans="1:29">
      <c r="A2105">
        <v>56997</v>
      </c>
      <c r="B2105">
        <v>2104</v>
      </c>
      <c r="C2105">
        <v>1300560</v>
      </c>
      <c r="D2105" t="s">
        <v>4235</v>
      </c>
      <c r="E2105" t="s">
        <v>4236</v>
      </c>
      <c r="G2105" t="e">
        <f>VLOOKUP($H2105,[1]BRT!$1:$1048576,1,0)</f>
        <v>#N/A</v>
      </c>
      <c r="H2105" t="s">
        <v>5806</v>
      </c>
      <c r="I2105">
        <v>37.974463999999998</v>
      </c>
      <c r="J2105">
        <v>-122.33925600000001</v>
      </c>
      <c r="K2105">
        <v>782</v>
      </c>
      <c r="L2105">
        <v>31</v>
      </c>
      <c r="M2105">
        <v>1.935483871</v>
      </c>
      <c r="N2105">
        <v>1</v>
      </c>
      <c r="O2105">
        <v>7</v>
      </c>
      <c r="P2105">
        <v>8</v>
      </c>
      <c r="Q2105" t="e">
        <f>VLOOKUP($A2105,'[1]SheltersALL_2.17.22'!$1:$1048576,6,0)</f>
        <v>#N/A</v>
      </c>
      <c r="R2105" t="str">
        <f>VLOOKUP($A2105, [1]FA21_Ridership!$1:$1048576,11, 0)</f>
        <v>RICHMOND</v>
      </c>
      <c r="S2105" t="str">
        <f>VLOOKUP($A2105, [1]FA21_Ridership!$1:$1048576,12, 0)</f>
        <v>CONTRA COSTA</v>
      </c>
      <c r="T2105">
        <f>VLOOKUP($A2105, [1]FA21_Ridership!$1:$1048576,13, 0)</f>
        <v>1</v>
      </c>
      <c r="U2105">
        <f t="shared" si="161"/>
        <v>248</v>
      </c>
      <c r="V2105" s="67">
        <f t="shared" si="165"/>
        <v>0.505</v>
      </c>
      <c r="W2105">
        <v>0.92886500000000005</v>
      </c>
      <c r="X2105" s="67">
        <f t="shared" si="162"/>
        <v>0.83199999999999996</v>
      </c>
      <c r="Y2105">
        <v>0.45827600000000002</v>
      </c>
      <c r="Z2105" s="67">
        <f t="shared" si="163"/>
        <v>0.82299999999999995</v>
      </c>
      <c r="AA2105">
        <f>VLOOKUP($C2105,[1]Disability!$1:$1048576,5,FALSE)</f>
        <v>1</v>
      </c>
      <c r="AB2105" s="67">
        <f t="shared" si="164"/>
        <v>0.72499999999999998</v>
      </c>
      <c r="AC2105" t="e">
        <f>VLOOKUP($A2105,#REF!,9,FALSE)</f>
        <v>#REF!</v>
      </c>
    </row>
    <row r="2106" spans="1:29">
      <c r="A2106">
        <v>54363</v>
      </c>
      <c r="B2106">
        <v>2105</v>
      </c>
      <c r="C2106">
        <v>305410</v>
      </c>
      <c r="D2106" t="s">
        <v>4235</v>
      </c>
      <c r="E2106" t="s">
        <v>4236</v>
      </c>
      <c r="G2106" t="e">
        <f>VLOOKUP($H2106,[1]BRT!$1:$1048576,1,0)</f>
        <v>#N/A</v>
      </c>
      <c r="H2106" t="s">
        <v>5307</v>
      </c>
      <c r="I2106">
        <v>37.902399000000003</v>
      </c>
      <c r="J2106">
        <v>-122.27057000000001</v>
      </c>
      <c r="K2106">
        <v>634</v>
      </c>
      <c r="L2106">
        <v>31</v>
      </c>
      <c r="M2106">
        <v>1.935483871</v>
      </c>
      <c r="N2106">
        <v>0</v>
      </c>
      <c r="O2106">
        <v>8</v>
      </c>
      <c r="P2106">
        <v>8</v>
      </c>
      <c r="Q2106" t="e">
        <f>VLOOKUP($A2106,'[1]SheltersALL_2.17.22'!$1:$1048576,6,0)</f>
        <v>#N/A</v>
      </c>
      <c r="R2106" t="str">
        <f>VLOOKUP($A2106, [1]FA21_Ridership!$1:$1048576,11, 0)</f>
        <v>BERKELEY</v>
      </c>
      <c r="S2106" t="str">
        <f>VLOOKUP($A2106, [1]FA21_Ridership!$1:$1048576,12, 0)</f>
        <v>ALAMEDA</v>
      </c>
      <c r="T2106">
        <f>VLOOKUP($A2106, [1]FA21_Ridership!$1:$1048576,13, 0)</f>
        <v>1</v>
      </c>
      <c r="U2106">
        <f t="shared" si="161"/>
        <v>248</v>
      </c>
      <c r="V2106" s="67">
        <f t="shared" si="165"/>
        <v>0.505</v>
      </c>
      <c r="W2106">
        <v>0.187692</v>
      </c>
      <c r="X2106" s="67">
        <f t="shared" si="162"/>
        <v>1.0999999999999999E-2</v>
      </c>
      <c r="Y2106">
        <v>1.7691999999999999E-2</v>
      </c>
      <c r="Z2106" s="67">
        <f t="shared" si="163"/>
        <v>2.1000000000000001E-2</v>
      </c>
      <c r="AA2106">
        <f>VLOOKUP($C2106,[1]Disability!$1:$1048576,5,FALSE)</f>
        <v>0</v>
      </c>
      <c r="AB2106" s="67">
        <f t="shared" si="164"/>
        <v>0</v>
      </c>
      <c r="AC2106" t="e">
        <f>VLOOKUP($A2106,#REF!,9,FALSE)</f>
        <v>#REF!</v>
      </c>
    </row>
    <row r="2107" spans="1:29">
      <c r="A2107">
        <v>54344</v>
      </c>
      <c r="B2107">
        <v>2106</v>
      </c>
      <c r="C2107">
        <v>200430</v>
      </c>
      <c r="D2107" t="s">
        <v>4235</v>
      </c>
      <c r="E2107" t="s">
        <v>4236</v>
      </c>
      <c r="G2107" t="e">
        <f>VLOOKUP($H2107,[1]BRT!$1:$1048576,1,0)</f>
        <v>#N/A</v>
      </c>
      <c r="H2107" t="s">
        <v>5067</v>
      </c>
      <c r="I2107">
        <v>37.884410000000003</v>
      </c>
      <c r="J2107">
        <v>-122.297213</v>
      </c>
      <c r="K2107">
        <v>1447</v>
      </c>
      <c r="L2107">
        <v>25</v>
      </c>
      <c r="M2107">
        <v>2.4</v>
      </c>
      <c r="N2107">
        <v>6</v>
      </c>
      <c r="O2107">
        <v>4</v>
      </c>
      <c r="P2107">
        <v>10</v>
      </c>
      <c r="Q2107" t="str">
        <f>VLOOKUP($A2107,'[1]SheltersALL_2.17.22'!$1:$1048576,6,0)</f>
        <v>Albany</v>
      </c>
      <c r="R2107" t="str">
        <f>VLOOKUP($A2107, [1]FA21_Ridership!$1:$1048576,11, 0)</f>
        <v>ALBANY</v>
      </c>
      <c r="S2107" t="str">
        <f>VLOOKUP($A2107, [1]FA21_Ridership!$1:$1048576,12, 0)</f>
        <v>ALAMEDA</v>
      </c>
      <c r="T2107">
        <f>VLOOKUP($A2107, [1]FA21_Ridership!$1:$1048576,13, 0)</f>
        <v>1</v>
      </c>
      <c r="U2107">
        <f t="shared" si="161"/>
        <v>250</v>
      </c>
      <c r="V2107" s="67">
        <f t="shared" si="165"/>
        <v>0.50600000000000001</v>
      </c>
      <c r="W2107">
        <v>0.68288700000000002</v>
      </c>
      <c r="X2107" s="67">
        <f t="shared" si="162"/>
        <v>0.39</v>
      </c>
      <c r="Y2107">
        <v>0.44023499999999999</v>
      </c>
      <c r="Z2107" s="67">
        <f t="shared" si="163"/>
        <v>0.81</v>
      </c>
      <c r="AA2107">
        <f>VLOOKUP($C2107,[1]Disability!$1:$1048576,5,FALSE)</f>
        <v>1</v>
      </c>
      <c r="AB2107" s="67">
        <f t="shared" si="164"/>
        <v>0.72499999999999998</v>
      </c>
      <c r="AC2107" t="e">
        <f>VLOOKUP($A2107,#REF!,9,FALSE)</f>
        <v>#REF!</v>
      </c>
    </row>
    <row r="2108" spans="1:29">
      <c r="A2108">
        <v>56696</v>
      </c>
      <c r="B2108">
        <v>2107</v>
      </c>
      <c r="C2108">
        <v>1006980</v>
      </c>
      <c r="D2108" t="s">
        <v>4235</v>
      </c>
      <c r="E2108" t="s">
        <v>4236</v>
      </c>
      <c r="G2108" t="e">
        <f>VLOOKUP($H2108,[1]BRT!$1:$1048576,1,0)</f>
        <v>#N/A</v>
      </c>
      <c r="H2108" t="s">
        <v>5807</v>
      </c>
      <c r="I2108">
        <v>37.854840000000003</v>
      </c>
      <c r="J2108">
        <v>-122.220394</v>
      </c>
      <c r="K2108">
        <v>715</v>
      </c>
      <c r="L2108">
        <v>50</v>
      </c>
      <c r="M2108">
        <v>1.2</v>
      </c>
      <c r="N2108">
        <v>2</v>
      </c>
      <c r="O2108">
        <v>3</v>
      </c>
      <c r="P2108">
        <v>5</v>
      </c>
      <c r="Q2108" t="e">
        <f>VLOOKUP($A2108,'[1]SheltersALL_2.17.22'!$1:$1048576,6,0)</f>
        <v>#N/A</v>
      </c>
      <c r="R2108" t="str">
        <f>VLOOKUP($A2108, [1]FA21_Ridership!$1:$1048576,11, 0)</f>
        <v>OAKLAND</v>
      </c>
      <c r="S2108" t="str">
        <f>VLOOKUP($A2108, [1]FA21_Ridership!$1:$1048576,12, 0)</f>
        <v>ALAMEDA</v>
      </c>
      <c r="T2108">
        <f>VLOOKUP($A2108, [1]FA21_Ridership!$1:$1048576,13, 0)</f>
        <v>2</v>
      </c>
      <c r="U2108">
        <f t="shared" si="161"/>
        <v>250</v>
      </c>
      <c r="V2108" s="67">
        <f t="shared" si="165"/>
        <v>0.50600000000000001</v>
      </c>
      <c r="W2108">
        <v>0.336283</v>
      </c>
      <c r="X2108" s="67">
        <f t="shared" si="162"/>
        <v>9.1999999999999998E-2</v>
      </c>
      <c r="Y2108">
        <v>0.112516</v>
      </c>
      <c r="Z2108" s="67">
        <f t="shared" si="163"/>
        <v>0.27900000000000003</v>
      </c>
      <c r="AA2108">
        <f>VLOOKUP($C2108,[1]Disability!$1:$1048576,5,FALSE)</f>
        <v>0</v>
      </c>
      <c r="AB2108" s="67">
        <f t="shared" si="164"/>
        <v>0</v>
      </c>
      <c r="AC2108" t="e">
        <f>VLOOKUP($A2108,#REF!,9,FALSE)</f>
        <v>#REF!</v>
      </c>
    </row>
    <row r="2109" spans="1:29">
      <c r="A2109">
        <v>59377</v>
      </c>
      <c r="B2109">
        <v>2108</v>
      </c>
      <c r="C2109">
        <v>304610</v>
      </c>
      <c r="D2109" t="s">
        <v>4235</v>
      </c>
      <c r="E2109" t="s">
        <v>4236</v>
      </c>
      <c r="G2109" t="e">
        <f>VLOOKUP($H2109,[1]BRT!$1:$1048576,1,0)</f>
        <v>#N/A</v>
      </c>
      <c r="H2109" t="s">
        <v>5808</v>
      </c>
      <c r="I2109">
        <v>37.854455999999999</v>
      </c>
      <c r="J2109">
        <v>-122.287577</v>
      </c>
      <c r="K2109">
        <v>1475</v>
      </c>
      <c r="L2109">
        <v>25</v>
      </c>
      <c r="M2109">
        <v>2.4</v>
      </c>
      <c r="N2109">
        <v>3</v>
      </c>
      <c r="O2109">
        <v>7</v>
      </c>
      <c r="P2109">
        <v>10</v>
      </c>
      <c r="Q2109" t="e">
        <f>VLOOKUP($A2109,'[1]SheltersALL_2.17.22'!$1:$1048576,6,0)</f>
        <v>#N/A</v>
      </c>
      <c r="R2109" t="str">
        <f>VLOOKUP($A2109, [1]FA21_Ridership!$1:$1048576,11, 0)</f>
        <v>BERKELEY</v>
      </c>
      <c r="S2109" t="str">
        <f>VLOOKUP($A2109, [1]FA21_Ridership!$1:$1048576,12, 0)</f>
        <v>ALAMEDA</v>
      </c>
      <c r="T2109">
        <f>VLOOKUP($A2109, [1]FA21_Ridership!$1:$1048576,13, 0)</f>
        <v>1</v>
      </c>
      <c r="U2109">
        <f t="shared" si="161"/>
        <v>250</v>
      </c>
      <c r="V2109" s="67">
        <f t="shared" si="165"/>
        <v>0.50600000000000001</v>
      </c>
      <c r="W2109">
        <v>0.31289899999999998</v>
      </c>
      <c r="X2109" s="67">
        <f t="shared" si="162"/>
        <v>7.5999999999999998E-2</v>
      </c>
      <c r="Y2109">
        <v>0.16028100000000001</v>
      </c>
      <c r="Z2109" s="67">
        <f t="shared" si="163"/>
        <v>0.38500000000000001</v>
      </c>
      <c r="AA2109">
        <f>VLOOKUP($C2109,[1]Disability!$1:$1048576,5,FALSE)</f>
        <v>0</v>
      </c>
      <c r="AB2109" s="67">
        <f t="shared" si="164"/>
        <v>0</v>
      </c>
      <c r="AC2109" t="e">
        <f>VLOOKUP($A2109,#REF!,9,FALSE)</f>
        <v>#REF!</v>
      </c>
    </row>
    <row r="2110" spans="1:29">
      <c r="A2110">
        <v>55059</v>
      </c>
      <c r="B2110">
        <v>2109</v>
      </c>
      <c r="C2110">
        <v>1016070</v>
      </c>
      <c r="D2110" t="s">
        <v>4235</v>
      </c>
      <c r="E2110" t="s">
        <v>4236</v>
      </c>
      <c r="G2110" t="e">
        <f>VLOOKUP($H2110,[1]BRT!$1:$1048576,1,0)</f>
        <v>#N/A</v>
      </c>
      <c r="H2110" t="s">
        <v>5809</v>
      </c>
      <c r="I2110">
        <v>37.818840999999999</v>
      </c>
      <c r="J2110">
        <v>-122.27129600000001</v>
      </c>
      <c r="K2110">
        <v>1080</v>
      </c>
      <c r="L2110">
        <v>22.9</v>
      </c>
      <c r="M2110">
        <v>2.6200873360000001</v>
      </c>
      <c r="N2110">
        <v>6</v>
      </c>
      <c r="O2110">
        <v>5</v>
      </c>
      <c r="P2110">
        <v>11</v>
      </c>
      <c r="Q2110" t="e">
        <f>VLOOKUP($A2110,'[1]SheltersALL_2.17.22'!$1:$1048576,6,0)</f>
        <v>#N/A</v>
      </c>
      <c r="R2110" t="str">
        <f>VLOOKUP($A2110, [1]FA21_Ridership!$1:$1048576,11, 0)</f>
        <v>OAKLAND</v>
      </c>
      <c r="S2110" t="str">
        <f>VLOOKUP($A2110, [1]FA21_Ridership!$1:$1048576,12, 0)</f>
        <v>ALAMEDA</v>
      </c>
      <c r="T2110">
        <f>VLOOKUP($A2110, [1]FA21_Ridership!$1:$1048576,13, 0)</f>
        <v>2</v>
      </c>
      <c r="U2110">
        <f t="shared" si="161"/>
        <v>251.89999999999998</v>
      </c>
      <c r="V2110" s="67">
        <f t="shared" si="165"/>
        <v>0.50600000000000001</v>
      </c>
      <c r="W2110">
        <v>0.68494600000000005</v>
      </c>
      <c r="X2110" s="67">
        <f t="shared" si="162"/>
        <v>0.39300000000000002</v>
      </c>
      <c r="Y2110">
        <v>0.53817199999999998</v>
      </c>
      <c r="Z2110" s="67">
        <f t="shared" si="163"/>
        <v>0.89300000000000002</v>
      </c>
      <c r="AA2110">
        <f>VLOOKUP($C2110,[1]Disability!$1:$1048576,5,FALSE)</f>
        <v>1</v>
      </c>
      <c r="AB2110" s="67">
        <f t="shared" si="164"/>
        <v>0.72499999999999998</v>
      </c>
      <c r="AC2110" t="e">
        <f>VLOOKUP($A2110,#REF!,9,FALSE)</f>
        <v>#REF!</v>
      </c>
    </row>
    <row r="2111" spans="1:29">
      <c r="A2111">
        <v>52214</v>
      </c>
      <c r="B2111">
        <v>2110</v>
      </c>
      <c r="C2111">
        <v>1016190</v>
      </c>
      <c r="D2111" t="s">
        <v>4235</v>
      </c>
      <c r="E2111" t="s">
        <v>4236</v>
      </c>
      <c r="G2111" t="e">
        <f>VLOOKUP($H2111,[1]BRT!$1:$1048576,1,0)</f>
        <v>#N/A</v>
      </c>
      <c r="H2111" t="s">
        <v>5810</v>
      </c>
      <c r="I2111">
        <v>37.831629</v>
      </c>
      <c r="J2111">
        <v>-122.268073</v>
      </c>
      <c r="K2111">
        <v>1080</v>
      </c>
      <c r="L2111">
        <v>22.9</v>
      </c>
      <c r="M2111">
        <v>2.6200873360000001</v>
      </c>
      <c r="N2111">
        <v>5</v>
      </c>
      <c r="O2111">
        <v>6</v>
      </c>
      <c r="P2111">
        <v>11</v>
      </c>
      <c r="Q2111" t="e">
        <f>VLOOKUP($A2111,'[1]SheltersALL_2.17.22'!$1:$1048576,6,0)</f>
        <v>#N/A</v>
      </c>
      <c r="R2111" t="str">
        <f>VLOOKUP($A2111, [1]FA21_Ridership!$1:$1048576,11, 0)</f>
        <v>OAKLAND</v>
      </c>
      <c r="S2111" t="str">
        <f>VLOOKUP($A2111, [1]FA21_Ridership!$1:$1048576,12, 0)</f>
        <v>ALAMEDA</v>
      </c>
      <c r="T2111">
        <f>VLOOKUP($A2111, [1]FA21_Ridership!$1:$1048576,13, 0)</f>
        <v>2</v>
      </c>
      <c r="U2111">
        <f t="shared" si="161"/>
        <v>251.89999999999998</v>
      </c>
      <c r="V2111" s="67">
        <f t="shared" si="165"/>
        <v>0.50600000000000001</v>
      </c>
      <c r="W2111">
        <v>0.53836099999999998</v>
      </c>
      <c r="X2111" s="67">
        <f t="shared" si="162"/>
        <v>0.23699999999999999</v>
      </c>
      <c r="Y2111">
        <v>0.114098</v>
      </c>
      <c r="Z2111" s="67">
        <f t="shared" si="163"/>
        <v>0.28499999999999998</v>
      </c>
      <c r="AA2111">
        <f>VLOOKUP($C2111,[1]Disability!$1:$1048576,5,FALSE)</f>
        <v>0</v>
      </c>
      <c r="AB2111" s="67">
        <f t="shared" si="164"/>
        <v>0</v>
      </c>
      <c r="AC2111" t="e">
        <f>VLOOKUP($A2111,#REF!,9,FALSE)</f>
        <v>#REF!</v>
      </c>
    </row>
    <row r="2112" spans="1:29">
      <c r="A2112">
        <v>55676</v>
      </c>
      <c r="B2112">
        <v>2111</v>
      </c>
      <c r="C2112">
        <v>1014700</v>
      </c>
      <c r="D2112" t="s">
        <v>4235</v>
      </c>
      <c r="E2112" t="s">
        <v>4236</v>
      </c>
      <c r="G2112" t="e">
        <f>VLOOKUP($H2112,[1]BRT!$1:$1048576,1,0)</f>
        <v>#N/A</v>
      </c>
      <c r="H2112" t="s">
        <v>5516</v>
      </c>
      <c r="I2112">
        <v>37.747295999999999</v>
      </c>
      <c r="J2112">
        <v>-122.15705800000001</v>
      </c>
      <c r="K2112">
        <v>1164</v>
      </c>
      <c r="L2112">
        <v>18</v>
      </c>
      <c r="M2112">
        <v>3.3333333330000001</v>
      </c>
      <c r="N2112">
        <v>11</v>
      </c>
      <c r="O2112">
        <v>3</v>
      </c>
      <c r="P2112">
        <v>14</v>
      </c>
      <c r="Q2112" t="e">
        <f>VLOOKUP($A2112,'[1]SheltersALL_2.17.22'!$1:$1048576,6,0)</f>
        <v>#N/A</v>
      </c>
      <c r="R2112" t="str">
        <f>VLOOKUP($A2112, [1]FA21_Ridership!$1:$1048576,11, 0)</f>
        <v>OAKLAND</v>
      </c>
      <c r="S2112" t="str">
        <f>VLOOKUP($A2112, [1]FA21_Ridership!$1:$1048576,12, 0)</f>
        <v>ALAMEDA</v>
      </c>
      <c r="T2112">
        <f>VLOOKUP($A2112, [1]FA21_Ridership!$1:$1048576,13, 0)</f>
        <v>3</v>
      </c>
      <c r="U2112">
        <f t="shared" si="161"/>
        <v>252</v>
      </c>
      <c r="V2112" s="67">
        <f t="shared" si="165"/>
        <v>0.50700000000000001</v>
      </c>
      <c r="W2112">
        <v>0.90406600000000004</v>
      </c>
      <c r="X2112" s="67">
        <f t="shared" si="162"/>
        <v>0.78200000000000003</v>
      </c>
      <c r="Y2112">
        <v>0.34942800000000002</v>
      </c>
      <c r="Z2112" s="67">
        <f t="shared" si="163"/>
        <v>0.69599999999999995</v>
      </c>
      <c r="AA2112">
        <f>VLOOKUP($C2112,[1]Disability!$1:$1048576,5,FALSE)</f>
        <v>0</v>
      </c>
      <c r="AB2112" s="67">
        <f t="shared" si="164"/>
        <v>0</v>
      </c>
      <c r="AC2112" t="e">
        <f>VLOOKUP($A2112,#REF!,9,FALSE)</f>
        <v>#REF!</v>
      </c>
    </row>
    <row r="2113" spans="1:29">
      <c r="A2113">
        <v>51212</v>
      </c>
      <c r="B2113">
        <v>2112</v>
      </c>
      <c r="C2113">
        <v>200610</v>
      </c>
      <c r="D2113" t="s">
        <v>4235</v>
      </c>
      <c r="E2113" t="s">
        <v>4236</v>
      </c>
      <c r="G2113" t="e">
        <f>VLOOKUP($H2113,[1]BRT!$1:$1048576,1,0)</f>
        <v>#N/A</v>
      </c>
      <c r="H2113" t="s">
        <v>5811</v>
      </c>
      <c r="I2113">
        <v>37.890870999999997</v>
      </c>
      <c r="J2113">
        <v>-122.287156</v>
      </c>
      <c r="K2113">
        <v>1080</v>
      </c>
      <c r="L2113">
        <v>21</v>
      </c>
      <c r="M2113">
        <v>2.8571428569999999</v>
      </c>
      <c r="N2113">
        <v>9</v>
      </c>
      <c r="O2113">
        <v>3</v>
      </c>
      <c r="P2113">
        <v>12</v>
      </c>
      <c r="Q2113" t="e">
        <f>VLOOKUP($A2113,'[1]SheltersALL_2.17.22'!$1:$1048576,6,0)</f>
        <v>#N/A</v>
      </c>
      <c r="R2113" t="str">
        <f>VLOOKUP($A2113, [1]FA21_Ridership!$1:$1048576,11, 0)</f>
        <v>ALBANY</v>
      </c>
      <c r="S2113" t="str">
        <f>VLOOKUP($A2113, [1]FA21_Ridership!$1:$1048576,12, 0)</f>
        <v>ALAMEDA</v>
      </c>
      <c r="T2113">
        <f>VLOOKUP($A2113, [1]FA21_Ridership!$1:$1048576,13, 0)</f>
        <v>1</v>
      </c>
      <c r="U2113">
        <f t="shared" si="161"/>
        <v>252</v>
      </c>
      <c r="V2113" s="67">
        <f t="shared" si="165"/>
        <v>0.50700000000000001</v>
      </c>
      <c r="W2113">
        <v>0.340113</v>
      </c>
      <c r="X2113" s="67">
        <f t="shared" si="162"/>
        <v>9.2999999999999999E-2</v>
      </c>
      <c r="Y2113">
        <v>5.1977000000000002E-2</v>
      </c>
      <c r="Z2113" s="67">
        <f t="shared" si="163"/>
        <v>8.5999999999999993E-2</v>
      </c>
      <c r="AA2113">
        <f>VLOOKUP($C2113,[1]Disability!$1:$1048576,5,FALSE)</f>
        <v>0</v>
      </c>
      <c r="AB2113" s="67">
        <f t="shared" si="164"/>
        <v>0</v>
      </c>
      <c r="AC2113" t="e">
        <f>VLOOKUP($A2113,#REF!,9,FALSE)</f>
        <v>#REF!</v>
      </c>
    </row>
    <row r="2114" spans="1:29">
      <c r="A2114">
        <v>55510</v>
      </c>
      <c r="B2114">
        <v>2113</v>
      </c>
      <c r="C2114">
        <v>1015000</v>
      </c>
      <c r="D2114" t="s">
        <v>4235</v>
      </c>
      <c r="E2114" t="s">
        <v>4236</v>
      </c>
      <c r="G2114" t="e">
        <f>VLOOKUP($H2114,[1]BRT!$1:$1048576,1,0)</f>
        <v>#N/A</v>
      </c>
      <c r="H2114" t="s">
        <v>5812</v>
      </c>
      <c r="I2114">
        <v>37.787255000000002</v>
      </c>
      <c r="J2114">
        <v>-122.19462900000001</v>
      </c>
      <c r="K2114">
        <v>1475</v>
      </c>
      <c r="L2114">
        <v>18</v>
      </c>
      <c r="M2114">
        <v>3.3333333330000001</v>
      </c>
      <c r="N2114">
        <v>10</v>
      </c>
      <c r="O2114">
        <v>4</v>
      </c>
      <c r="P2114">
        <v>14</v>
      </c>
      <c r="Q2114" t="e">
        <f>VLOOKUP($A2114,'[1]SheltersALL_2.17.22'!$1:$1048576,6,0)</f>
        <v>#N/A</v>
      </c>
      <c r="R2114" t="str">
        <f>VLOOKUP($A2114, [1]FA21_Ridership!$1:$1048576,11, 0)</f>
        <v>OAKLAND</v>
      </c>
      <c r="S2114" t="str">
        <f>VLOOKUP($A2114, [1]FA21_Ridership!$1:$1048576,12, 0)</f>
        <v>ALAMEDA</v>
      </c>
      <c r="T2114">
        <f>VLOOKUP($A2114, [1]FA21_Ridership!$1:$1048576,13, 0)</f>
        <v>3</v>
      </c>
      <c r="U2114">
        <f t="shared" ref="U2114:U2177" si="166">$L2114*$P2114</f>
        <v>252</v>
      </c>
      <c r="V2114" s="67">
        <f t="shared" si="165"/>
        <v>0.50700000000000001</v>
      </c>
      <c r="W2114">
        <v>0.51116600000000001</v>
      </c>
      <c r="X2114" s="67">
        <f t="shared" ref="X2114:X2177" si="167">_xlfn.PERCENTRANK.INC($W$2:$W$4161,W2114)</f>
        <v>0.20599999999999999</v>
      </c>
      <c r="Y2114">
        <v>2.9093999999999998E-2</v>
      </c>
      <c r="Z2114" s="67">
        <f t="shared" ref="Z2114:Z2177" si="168">_xlfn.PERCENTRANK.INC($Y$2:$Y$4161,Y2114)</f>
        <v>3.5000000000000003E-2</v>
      </c>
      <c r="AA2114">
        <f>VLOOKUP($C2114,[1]Disability!$1:$1048576,5,FALSE)</f>
        <v>0</v>
      </c>
      <c r="AB2114" s="67">
        <f t="shared" ref="AB2114:AB2177" si="169">_xlfn.PERCENTRANK.INC($AA$2:$AA$4163,AA2114)</f>
        <v>0</v>
      </c>
      <c r="AC2114" t="e">
        <f>VLOOKUP($A2114,#REF!,9,FALSE)</f>
        <v>#REF!</v>
      </c>
    </row>
    <row r="2115" spans="1:29">
      <c r="A2115">
        <v>55754</v>
      </c>
      <c r="B2115">
        <v>2114</v>
      </c>
      <c r="C2115">
        <v>901160</v>
      </c>
      <c r="D2115" t="s">
        <v>4235</v>
      </c>
      <c r="E2115" t="s">
        <v>4236</v>
      </c>
      <c r="G2115" t="e">
        <f>VLOOKUP($H2115,[1]BRT!$1:$1048576,1,0)</f>
        <v>#N/A</v>
      </c>
      <c r="H2115" t="s">
        <v>5813</v>
      </c>
      <c r="I2115">
        <v>37.545819999999999</v>
      </c>
      <c r="J2115">
        <v>-122.04104100000001</v>
      </c>
      <c r="K2115">
        <v>1079</v>
      </c>
      <c r="L2115">
        <v>21</v>
      </c>
      <c r="M2115">
        <v>2.8571428569999999</v>
      </c>
      <c r="N2115">
        <v>8</v>
      </c>
      <c r="O2115">
        <v>4</v>
      </c>
      <c r="P2115">
        <v>12</v>
      </c>
      <c r="Q2115" t="e">
        <f>VLOOKUP($A2115,'[1]SheltersALL_2.17.22'!$1:$1048576,6,0)</f>
        <v>#N/A</v>
      </c>
      <c r="R2115" t="str">
        <f>VLOOKUP($A2115, [1]FA21_Ridership!$1:$1048576,11, 0)</f>
        <v>NEWARK</v>
      </c>
      <c r="S2115" t="str">
        <f>VLOOKUP($A2115, [1]FA21_Ridership!$1:$1048576,12, 0)</f>
        <v>ALAMEDA</v>
      </c>
      <c r="T2115">
        <f>VLOOKUP($A2115, [1]FA21_Ridership!$1:$1048576,13, 0)</f>
        <v>5</v>
      </c>
      <c r="U2115">
        <f t="shared" si="166"/>
        <v>252</v>
      </c>
      <c r="V2115" s="67">
        <f t="shared" si="165"/>
        <v>0.50700000000000001</v>
      </c>
      <c r="W2115">
        <v>0.85679300000000003</v>
      </c>
      <c r="X2115" s="67">
        <f t="shared" si="167"/>
        <v>0.69</v>
      </c>
      <c r="Y2115">
        <v>0.19817000000000001</v>
      </c>
      <c r="Z2115" s="67">
        <f t="shared" si="168"/>
        <v>0.47399999999999998</v>
      </c>
      <c r="AA2115">
        <f>VLOOKUP($C2115,[1]Disability!$1:$1048576,5,FALSE)</f>
        <v>0</v>
      </c>
      <c r="AB2115" s="67">
        <f t="shared" si="169"/>
        <v>0</v>
      </c>
      <c r="AC2115" t="e">
        <f>VLOOKUP($A2115,#REF!,9,FALSE)</f>
        <v>#REF!</v>
      </c>
    </row>
    <row r="2116" spans="1:29">
      <c r="A2116">
        <v>55949</v>
      </c>
      <c r="B2116">
        <v>2115</v>
      </c>
      <c r="C2116">
        <v>9901090</v>
      </c>
      <c r="D2116" t="s">
        <v>4235</v>
      </c>
      <c r="E2116" t="s">
        <v>4236</v>
      </c>
      <c r="G2116" t="e">
        <f>VLOOKUP($H2116,[1]BRT!$1:$1048576,1,0)</f>
        <v>#N/A</v>
      </c>
      <c r="H2116" t="s">
        <v>5494</v>
      </c>
      <c r="I2116">
        <v>37.966273999999999</v>
      </c>
      <c r="J2116">
        <v>-122.309878</v>
      </c>
      <c r="K2116">
        <v>779</v>
      </c>
      <c r="L2116">
        <v>42</v>
      </c>
      <c r="M2116">
        <v>1.428571429</v>
      </c>
      <c r="N2116">
        <v>4</v>
      </c>
      <c r="O2116">
        <v>2</v>
      </c>
      <c r="P2116">
        <v>6</v>
      </c>
      <c r="Q2116" t="e">
        <f>VLOOKUP($A2116,'[1]SheltersALL_2.17.22'!$1:$1048576,6,0)</f>
        <v>#N/A</v>
      </c>
      <c r="R2116" t="str">
        <f>VLOOKUP($A2116, [1]FA21_Ridership!$1:$1048576,11, 0)</f>
        <v>COUNTY-CONTRA COSTA</v>
      </c>
      <c r="S2116" t="str">
        <f>VLOOKUP($A2116, [1]FA21_Ridership!$1:$1048576,12, 0)</f>
        <v>CONTRA COSTA</v>
      </c>
      <c r="T2116">
        <f>VLOOKUP($A2116, [1]FA21_Ridership!$1:$1048576,13, 0)</f>
        <v>1</v>
      </c>
      <c r="U2116">
        <f t="shared" si="166"/>
        <v>252</v>
      </c>
      <c r="V2116" s="67">
        <f t="shared" si="165"/>
        <v>0.50700000000000001</v>
      </c>
      <c r="W2116">
        <v>0.67328699999999997</v>
      </c>
      <c r="X2116" s="67">
        <f t="shared" si="167"/>
        <v>0.36099999999999999</v>
      </c>
      <c r="Y2116">
        <v>0.21549199999999999</v>
      </c>
      <c r="Z2116" s="67">
        <f t="shared" si="168"/>
        <v>0.497</v>
      </c>
      <c r="AA2116">
        <f>VLOOKUP($C2116,[1]Disability!$1:$1048576,5,FALSE)</f>
        <v>1</v>
      </c>
      <c r="AB2116" s="67">
        <f t="shared" si="169"/>
        <v>0.72499999999999998</v>
      </c>
      <c r="AC2116" t="e">
        <f>VLOOKUP($A2116,#REF!,9,FALSE)</f>
        <v>#REF!</v>
      </c>
    </row>
    <row r="2117" spans="1:29">
      <c r="A2117">
        <v>56669</v>
      </c>
      <c r="B2117">
        <v>2116</v>
      </c>
      <c r="C2117">
        <v>1015190</v>
      </c>
      <c r="D2117" t="s">
        <v>4235</v>
      </c>
      <c r="E2117" t="s">
        <v>4236</v>
      </c>
      <c r="G2117" t="e">
        <f>VLOOKUP($H2117,[1]BRT!$1:$1048576,1,0)</f>
        <v>#N/A</v>
      </c>
      <c r="H2117" t="s">
        <v>5814</v>
      </c>
      <c r="I2117">
        <v>37.800865999999999</v>
      </c>
      <c r="J2117">
        <v>-122.2248</v>
      </c>
      <c r="K2117">
        <v>1474</v>
      </c>
      <c r="L2117">
        <v>12</v>
      </c>
      <c r="M2117">
        <v>5</v>
      </c>
      <c r="N2117">
        <v>12</v>
      </c>
      <c r="O2117">
        <v>9</v>
      </c>
      <c r="P2117">
        <v>21</v>
      </c>
      <c r="Q2117" t="e">
        <f>VLOOKUP($A2117,'[1]SheltersALL_2.17.22'!$1:$1048576,6,0)</f>
        <v>#N/A</v>
      </c>
      <c r="R2117" t="str">
        <f>VLOOKUP($A2117, [1]FA21_Ridership!$1:$1048576,11, 0)</f>
        <v>OAKLAND</v>
      </c>
      <c r="S2117" t="str">
        <f>VLOOKUP($A2117, [1]FA21_Ridership!$1:$1048576,12, 0)</f>
        <v>ALAMEDA</v>
      </c>
      <c r="T2117">
        <f>VLOOKUP($A2117, [1]FA21_Ridership!$1:$1048576,13, 0)</f>
        <v>2</v>
      </c>
      <c r="U2117">
        <f t="shared" si="166"/>
        <v>252</v>
      </c>
      <c r="V2117" s="67">
        <f t="shared" si="165"/>
        <v>0.50700000000000001</v>
      </c>
      <c r="W2117">
        <v>0.41267799999999999</v>
      </c>
      <c r="X2117" s="67">
        <f t="shared" si="167"/>
        <v>0.13200000000000001</v>
      </c>
      <c r="Y2117">
        <v>0.14230300000000001</v>
      </c>
      <c r="Z2117" s="67">
        <f t="shared" si="168"/>
        <v>0.33600000000000002</v>
      </c>
      <c r="AA2117">
        <f>VLOOKUP($C2117,[1]Disability!$1:$1048576,5,FALSE)</f>
        <v>1</v>
      </c>
      <c r="AB2117" s="67">
        <f t="shared" si="169"/>
        <v>0.72499999999999998</v>
      </c>
      <c r="AC2117" t="e">
        <f>VLOOKUP($A2117,#REF!,9,FALSE)</f>
        <v>#REF!</v>
      </c>
    </row>
    <row r="2118" spans="1:29">
      <c r="A2118">
        <v>50103</v>
      </c>
      <c r="B2118">
        <v>2117</v>
      </c>
      <c r="C2118">
        <v>1500150</v>
      </c>
      <c r="D2118" t="s">
        <v>4235</v>
      </c>
      <c r="E2118" t="s">
        <v>4236</v>
      </c>
      <c r="G2118" t="e">
        <f>VLOOKUP($H2118,[1]BRT!$1:$1048576,1,0)</f>
        <v>#N/A</v>
      </c>
      <c r="H2118" t="s">
        <v>5815</v>
      </c>
      <c r="I2118">
        <v>37.706029000000001</v>
      </c>
      <c r="J2118">
        <v>-122.15233000000001</v>
      </c>
      <c r="K2118">
        <v>963</v>
      </c>
      <c r="L2118">
        <v>63</v>
      </c>
      <c r="M2118">
        <v>0.95238095199999995</v>
      </c>
      <c r="N2118">
        <v>2</v>
      </c>
      <c r="O2118">
        <v>2</v>
      </c>
      <c r="P2118">
        <v>4</v>
      </c>
      <c r="Q2118" t="e">
        <f>VLOOKUP($A2118,'[1]SheltersALL_2.17.22'!$1:$1048576,6,0)</f>
        <v>#N/A</v>
      </c>
      <c r="R2118" t="str">
        <f>VLOOKUP($A2118, [1]FA21_Ridership!$1:$1048576,11, 0)</f>
        <v>SAN LEANDRO</v>
      </c>
      <c r="S2118" t="str">
        <f>VLOOKUP($A2118, [1]FA21_Ridership!$1:$1048576,12, 0)</f>
        <v>ALAMEDA</v>
      </c>
      <c r="T2118">
        <f>VLOOKUP($A2118, [1]FA21_Ridership!$1:$1048576,13, 0)</f>
        <v>4</v>
      </c>
      <c r="U2118">
        <f t="shared" si="166"/>
        <v>252</v>
      </c>
      <c r="V2118" s="67">
        <f t="shared" si="165"/>
        <v>0.50700000000000001</v>
      </c>
      <c r="W2118">
        <v>0.81991800000000004</v>
      </c>
      <c r="X2118" s="67">
        <f t="shared" si="167"/>
        <v>0.61199999999999999</v>
      </c>
      <c r="Y2118">
        <v>0.55934499999999998</v>
      </c>
      <c r="Z2118" s="67">
        <f t="shared" si="168"/>
        <v>0.90400000000000003</v>
      </c>
      <c r="AA2118">
        <f>VLOOKUP($C2118,[1]Disability!$1:$1048576,5,FALSE)</f>
        <v>0</v>
      </c>
      <c r="AB2118" s="67">
        <f t="shared" si="169"/>
        <v>0</v>
      </c>
      <c r="AC2118" t="e">
        <f>VLOOKUP($A2118,#REF!,9,FALSE)</f>
        <v>#REF!</v>
      </c>
    </row>
    <row r="2119" spans="1:29">
      <c r="A2119">
        <v>54223</v>
      </c>
      <c r="B2119">
        <v>2118</v>
      </c>
      <c r="C2119">
        <v>1504090</v>
      </c>
      <c r="D2119" t="s">
        <v>4235</v>
      </c>
      <c r="E2119" t="s">
        <v>4236</v>
      </c>
      <c r="G2119" t="e">
        <f>VLOOKUP($H2119,[1]BRT!$1:$1048576,1,0)</f>
        <v>#N/A</v>
      </c>
      <c r="H2119" t="s">
        <v>5816</v>
      </c>
      <c r="I2119">
        <v>37.702012000000003</v>
      </c>
      <c r="J2119">
        <v>-122.130627</v>
      </c>
      <c r="K2119">
        <v>963</v>
      </c>
      <c r="L2119">
        <v>63</v>
      </c>
      <c r="M2119">
        <v>0.95238095199999995</v>
      </c>
      <c r="N2119">
        <v>2</v>
      </c>
      <c r="O2119">
        <v>2</v>
      </c>
      <c r="P2119">
        <v>4</v>
      </c>
      <c r="Q2119" t="e">
        <f>VLOOKUP($A2119,'[1]SheltersALL_2.17.22'!$1:$1048576,6,0)</f>
        <v>#N/A</v>
      </c>
      <c r="R2119" t="str">
        <f>VLOOKUP($A2119, [1]FA21_Ridership!$1:$1048576,11, 0)</f>
        <v>SAN LEANDRO</v>
      </c>
      <c r="S2119" t="str">
        <f>VLOOKUP($A2119, [1]FA21_Ridership!$1:$1048576,12, 0)</f>
        <v>ALAMEDA</v>
      </c>
      <c r="T2119">
        <f>VLOOKUP($A2119, [1]FA21_Ridership!$1:$1048576,13, 0)</f>
        <v>4</v>
      </c>
      <c r="U2119">
        <f t="shared" si="166"/>
        <v>252</v>
      </c>
      <c r="V2119" s="67">
        <f t="shared" si="165"/>
        <v>0.50700000000000001</v>
      </c>
      <c r="W2119">
        <v>0.90632699999999999</v>
      </c>
      <c r="X2119" s="67">
        <f t="shared" si="167"/>
        <v>0.78500000000000003</v>
      </c>
      <c r="Y2119">
        <v>0.116922</v>
      </c>
      <c r="Z2119" s="67">
        <f t="shared" si="168"/>
        <v>0.29399999999999998</v>
      </c>
      <c r="AA2119">
        <f>VLOOKUP($C2119,[1]Disability!$1:$1048576,5,FALSE)</f>
        <v>0</v>
      </c>
      <c r="AB2119" s="67">
        <f t="shared" si="169"/>
        <v>0</v>
      </c>
      <c r="AC2119" t="e">
        <f>VLOOKUP($A2119,#REF!,9,FALSE)</f>
        <v>#REF!</v>
      </c>
    </row>
    <row r="2120" spans="1:29">
      <c r="A2120">
        <v>57225</v>
      </c>
      <c r="B2120">
        <v>2119</v>
      </c>
      <c r="C2120">
        <v>305080</v>
      </c>
      <c r="D2120" t="s">
        <v>4235</v>
      </c>
      <c r="E2120" t="s">
        <v>4236</v>
      </c>
      <c r="G2120" t="e">
        <f>VLOOKUP($H2120,[1]BRT!$1:$1048576,1,0)</f>
        <v>#N/A</v>
      </c>
      <c r="H2120" t="s">
        <v>5817</v>
      </c>
      <c r="I2120">
        <v>37.876519999999999</v>
      </c>
      <c r="J2120">
        <v>-122.268753</v>
      </c>
      <c r="K2120">
        <v>1086</v>
      </c>
      <c r="L2120">
        <v>21</v>
      </c>
      <c r="M2120">
        <v>2.8571428569999999</v>
      </c>
      <c r="N2120">
        <v>5</v>
      </c>
      <c r="O2120">
        <v>7</v>
      </c>
      <c r="P2120">
        <v>12</v>
      </c>
      <c r="Q2120" t="e">
        <f>VLOOKUP($A2120,'[1]SheltersALL_2.17.22'!$1:$1048576,6,0)</f>
        <v>#N/A</v>
      </c>
      <c r="R2120" t="str">
        <f>VLOOKUP($A2120, [1]FA21_Ridership!$1:$1048576,11, 0)</f>
        <v>BERKELEY</v>
      </c>
      <c r="S2120" t="str">
        <f>VLOOKUP($A2120, [1]FA21_Ridership!$1:$1048576,12, 0)</f>
        <v>ALAMEDA</v>
      </c>
      <c r="T2120">
        <f>VLOOKUP($A2120, [1]FA21_Ridership!$1:$1048576,13, 0)</f>
        <v>1</v>
      </c>
      <c r="U2120">
        <f t="shared" si="166"/>
        <v>252</v>
      </c>
      <c r="V2120" s="67">
        <f t="shared" si="165"/>
        <v>0.50700000000000001</v>
      </c>
      <c r="W2120">
        <v>0.61444100000000001</v>
      </c>
      <c r="X2120" s="67">
        <f t="shared" si="167"/>
        <v>0.30399999999999999</v>
      </c>
      <c r="Y2120">
        <v>0.42000900000000002</v>
      </c>
      <c r="Z2120" s="67">
        <f t="shared" si="168"/>
        <v>0.78200000000000003</v>
      </c>
      <c r="AA2120">
        <f>VLOOKUP($C2120,[1]Disability!$1:$1048576,5,FALSE)</f>
        <v>0</v>
      </c>
      <c r="AB2120" s="67">
        <f t="shared" si="169"/>
        <v>0</v>
      </c>
      <c r="AC2120" t="e">
        <f>VLOOKUP($A2120,#REF!,9,FALSE)</f>
        <v>#REF!</v>
      </c>
    </row>
    <row r="2121" spans="1:29">
      <c r="A2121">
        <v>51330</v>
      </c>
      <c r="B2121">
        <v>2120</v>
      </c>
      <c r="C2121">
        <v>900800</v>
      </c>
      <c r="D2121" t="s">
        <v>4235</v>
      </c>
      <c r="E2121" t="s">
        <v>4236</v>
      </c>
      <c r="G2121" t="e">
        <f>VLOOKUP($H2121,[1]BRT!$1:$1048576,1,0)</f>
        <v>#N/A</v>
      </c>
      <c r="H2121" t="s">
        <v>4846</v>
      </c>
      <c r="I2121">
        <v>37.525269999999999</v>
      </c>
      <c r="J2121">
        <v>-122.03632899999999</v>
      </c>
      <c r="K2121">
        <v>1059</v>
      </c>
      <c r="L2121">
        <v>21</v>
      </c>
      <c r="M2121">
        <v>2.8571428569999999</v>
      </c>
      <c r="N2121">
        <v>5</v>
      </c>
      <c r="O2121">
        <v>7</v>
      </c>
      <c r="P2121">
        <v>12</v>
      </c>
      <c r="Q2121" t="str">
        <f>VLOOKUP($A2121,'[1]SheltersALL_2.17.22'!$1:$1048576,6,0)</f>
        <v>Newark</v>
      </c>
      <c r="R2121" t="str">
        <f>VLOOKUP($A2121, [1]FA21_Ridership!$1:$1048576,11, 0)</f>
        <v>NEWARK</v>
      </c>
      <c r="S2121" t="str">
        <f>VLOOKUP($A2121, [1]FA21_Ridership!$1:$1048576,12, 0)</f>
        <v>ALAMEDA</v>
      </c>
      <c r="T2121">
        <f>VLOOKUP($A2121, [1]FA21_Ridership!$1:$1048576,13, 0)</f>
        <v>5</v>
      </c>
      <c r="U2121">
        <f t="shared" si="166"/>
        <v>252</v>
      </c>
      <c r="V2121" s="67">
        <f t="shared" si="165"/>
        <v>0.50700000000000001</v>
      </c>
      <c r="W2121">
        <v>0.88497499999999996</v>
      </c>
      <c r="X2121" s="67">
        <f t="shared" si="167"/>
        <v>0.745</v>
      </c>
      <c r="Y2121">
        <v>0.28480499999999997</v>
      </c>
      <c r="Z2121" s="67">
        <f t="shared" si="168"/>
        <v>0.61099999999999999</v>
      </c>
      <c r="AA2121">
        <f>VLOOKUP($C2121,[1]Disability!$1:$1048576,5,FALSE)</f>
        <v>0</v>
      </c>
      <c r="AB2121" s="67">
        <f t="shared" si="169"/>
        <v>0</v>
      </c>
      <c r="AC2121" t="e">
        <f>VLOOKUP($A2121,#REF!,9,FALSE)</f>
        <v>#REF!</v>
      </c>
    </row>
    <row r="2122" spans="1:29">
      <c r="A2122">
        <v>52844</v>
      </c>
      <c r="B2122">
        <v>2121</v>
      </c>
      <c r="C2122">
        <v>703800</v>
      </c>
      <c r="D2122" t="s">
        <v>4235</v>
      </c>
      <c r="E2122" t="s">
        <v>4236</v>
      </c>
      <c r="G2122" t="e">
        <f>VLOOKUP($H2122,[1]BRT!$1:$1048576,1,0)</f>
        <v>#N/A</v>
      </c>
      <c r="H2122" t="s">
        <v>5818</v>
      </c>
      <c r="I2122">
        <v>37.537025</v>
      </c>
      <c r="J2122">
        <v>-121.99811099999999</v>
      </c>
      <c r="K2122">
        <v>1059</v>
      </c>
      <c r="L2122">
        <v>21</v>
      </c>
      <c r="M2122">
        <v>2.8571428569999999</v>
      </c>
      <c r="N2122">
        <v>5</v>
      </c>
      <c r="O2122">
        <v>7</v>
      </c>
      <c r="P2122">
        <v>12</v>
      </c>
      <c r="Q2122" t="e">
        <f>VLOOKUP($A2122,'[1]SheltersALL_2.17.22'!$1:$1048576,6,0)</f>
        <v>#N/A</v>
      </c>
      <c r="R2122" t="str">
        <f>VLOOKUP($A2122, [1]FA21_Ridership!$1:$1048576,11, 0)</f>
        <v>FREMONT</v>
      </c>
      <c r="S2122" t="str">
        <f>VLOOKUP($A2122, [1]FA21_Ridership!$1:$1048576,12, 0)</f>
        <v>ALAMEDA</v>
      </c>
      <c r="T2122">
        <f>VLOOKUP($A2122, [1]FA21_Ridership!$1:$1048576,13, 0)</f>
        <v>5</v>
      </c>
      <c r="U2122">
        <f t="shared" si="166"/>
        <v>252</v>
      </c>
      <c r="V2122" s="67">
        <f t="shared" si="165"/>
        <v>0.50700000000000001</v>
      </c>
      <c r="W2122">
        <v>0.63775000000000004</v>
      </c>
      <c r="X2122" s="67">
        <f t="shared" si="167"/>
        <v>0.33200000000000002</v>
      </c>
      <c r="Y2122">
        <v>0.11608400000000001</v>
      </c>
      <c r="Z2122" s="67">
        <f t="shared" si="168"/>
        <v>0.28899999999999998</v>
      </c>
      <c r="AA2122">
        <f>VLOOKUP($C2122,[1]Disability!$1:$1048576,5,FALSE)</f>
        <v>0</v>
      </c>
      <c r="AB2122" s="67">
        <f t="shared" si="169"/>
        <v>0</v>
      </c>
      <c r="AC2122" t="e">
        <f>VLOOKUP($A2122,#REF!,9,FALSE)</f>
        <v>#REF!</v>
      </c>
    </row>
    <row r="2123" spans="1:29">
      <c r="A2123">
        <v>59112</v>
      </c>
      <c r="B2123">
        <v>2122</v>
      </c>
      <c r="C2123">
        <v>1002680</v>
      </c>
      <c r="D2123" t="s">
        <v>4235</v>
      </c>
      <c r="E2123" t="s">
        <v>4236</v>
      </c>
      <c r="G2123" t="e">
        <f>VLOOKUP($H2123,[1]BRT!$1:$1048576,1,0)</f>
        <v>#N/A</v>
      </c>
      <c r="H2123" t="s">
        <v>5819</v>
      </c>
      <c r="I2123">
        <v>37.828670000000002</v>
      </c>
      <c r="J2123">
        <v>-122.26070199999999</v>
      </c>
      <c r="K2123">
        <v>1162</v>
      </c>
      <c r="L2123">
        <v>18</v>
      </c>
      <c r="M2123">
        <v>3.3333333330000001</v>
      </c>
      <c r="N2123">
        <v>3</v>
      </c>
      <c r="O2123">
        <v>11</v>
      </c>
      <c r="P2123">
        <v>14</v>
      </c>
      <c r="Q2123" t="e">
        <f>VLOOKUP($A2123,'[1]SheltersALL_2.17.22'!$1:$1048576,6,0)</f>
        <v>#N/A</v>
      </c>
      <c r="R2123" t="str">
        <f>VLOOKUP($A2123, [1]FA21_Ridership!$1:$1048576,11, 0)</f>
        <v>OAKLAND</v>
      </c>
      <c r="S2123" t="str">
        <f>VLOOKUP($A2123, [1]FA21_Ridership!$1:$1048576,12, 0)</f>
        <v>ALAMEDA</v>
      </c>
      <c r="T2123">
        <f>VLOOKUP($A2123, [1]FA21_Ridership!$1:$1048576,13, 0)</f>
        <v>2</v>
      </c>
      <c r="U2123">
        <f t="shared" si="166"/>
        <v>252</v>
      </c>
      <c r="V2123" s="67">
        <f t="shared" si="165"/>
        <v>0.50700000000000001</v>
      </c>
      <c r="W2123">
        <v>0.41428599999999999</v>
      </c>
      <c r="X2123" s="67">
        <f t="shared" si="167"/>
        <v>0.13600000000000001</v>
      </c>
      <c r="Y2123">
        <v>0.14766099999999999</v>
      </c>
      <c r="Z2123" s="67">
        <f t="shared" si="168"/>
        <v>0.35099999999999998</v>
      </c>
      <c r="AA2123">
        <f>VLOOKUP($C2123,[1]Disability!$1:$1048576,5,FALSE)</f>
        <v>1</v>
      </c>
      <c r="AB2123" s="67">
        <f t="shared" si="169"/>
        <v>0.72499999999999998</v>
      </c>
      <c r="AC2123" t="e">
        <f>VLOOKUP($A2123,#REF!,9,FALSE)</f>
        <v>#REF!</v>
      </c>
    </row>
    <row r="2124" spans="1:29">
      <c r="A2124">
        <v>55905</v>
      </c>
      <c r="B2124">
        <v>2123</v>
      </c>
      <c r="C2124">
        <v>200710</v>
      </c>
      <c r="D2124" t="s">
        <v>4235</v>
      </c>
      <c r="E2124" t="s">
        <v>4236</v>
      </c>
      <c r="G2124" t="e">
        <f>VLOOKUP($H2124,[1]BRT!$1:$1048576,1,0)</f>
        <v>#N/A</v>
      </c>
      <c r="H2124" t="s">
        <v>5045</v>
      </c>
      <c r="I2124">
        <v>37.890863000000003</v>
      </c>
      <c r="J2124">
        <v>-122.28919399999999</v>
      </c>
      <c r="K2124">
        <v>1087</v>
      </c>
      <c r="L2124">
        <v>23</v>
      </c>
      <c r="M2124">
        <v>2.6086956520000002</v>
      </c>
      <c r="N2124">
        <v>2</v>
      </c>
      <c r="O2124">
        <v>9</v>
      </c>
      <c r="P2124">
        <v>11</v>
      </c>
      <c r="Q2124" t="e">
        <f>VLOOKUP($A2124,'[1]SheltersALL_2.17.22'!$1:$1048576,6,0)</f>
        <v>#N/A</v>
      </c>
      <c r="R2124" t="str">
        <f>VLOOKUP($A2124, [1]FA21_Ridership!$1:$1048576,11, 0)</f>
        <v>ALBANY</v>
      </c>
      <c r="S2124" t="str">
        <f>VLOOKUP($A2124, [1]FA21_Ridership!$1:$1048576,12, 0)</f>
        <v>ALAMEDA</v>
      </c>
      <c r="T2124">
        <f>VLOOKUP($A2124, [1]FA21_Ridership!$1:$1048576,13, 0)</f>
        <v>1</v>
      </c>
      <c r="U2124">
        <f t="shared" si="166"/>
        <v>253</v>
      </c>
      <c r="V2124" s="67">
        <f t="shared" si="165"/>
        <v>0.51</v>
      </c>
      <c r="W2124">
        <v>0.41622599999999998</v>
      </c>
      <c r="X2124" s="67">
        <f t="shared" si="167"/>
        <v>0.13600000000000001</v>
      </c>
      <c r="Y2124">
        <v>9.1711000000000001E-2</v>
      </c>
      <c r="Z2124" s="67">
        <f t="shared" si="168"/>
        <v>0.22</v>
      </c>
      <c r="AA2124">
        <f>VLOOKUP($C2124,[1]Disability!$1:$1048576,5,FALSE)</f>
        <v>0</v>
      </c>
      <c r="AB2124" s="67">
        <f t="shared" si="169"/>
        <v>0</v>
      </c>
      <c r="AC2124" t="e">
        <f>VLOOKUP($A2124,#REF!,9,FALSE)</f>
        <v>#REF!</v>
      </c>
    </row>
    <row r="2125" spans="1:29">
      <c r="A2125">
        <v>54557</v>
      </c>
      <c r="B2125">
        <v>2124</v>
      </c>
      <c r="C2125">
        <v>1012820</v>
      </c>
      <c r="D2125" t="s">
        <v>4235</v>
      </c>
      <c r="E2125" t="s">
        <v>4236</v>
      </c>
      <c r="G2125" t="e">
        <f>VLOOKUP($H2125,[1]BRT!$1:$1048576,1,0)</f>
        <v>#N/A</v>
      </c>
      <c r="H2125" t="s">
        <v>5264</v>
      </c>
      <c r="I2125">
        <v>37.787140999999998</v>
      </c>
      <c r="J2125">
        <v>-122.19541700000001</v>
      </c>
      <c r="K2125">
        <v>1038</v>
      </c>
      <c r="L2125">
        <v>17</v>
      </c>
      <c r="M2125">
        <v>3.5294117649999999</v>
      </c>
      <c r="N2125">
        <v>9</v>
      </c>
      <c r="O2125">
        <v>6</v>
      </c>
      <c r="P2125">
        <v>15</v>
      </c>
      <c r="Q2125" t="e">
        <f>VLOOKUP($A2125,'[1]SheltersALL_2.17.22'!$1:$1048576,6,0)</f>
        <v>#N/A</v>
      </c>
      <c r="R2125" t="str">
        <f>VLOOKUP($A2125, [1]FA21_Ridership!$1:$1048576,11, 0)</f>
        <v>OAKLAND</v>
      </c>
      <c r="S2125" t="str">
        <f>VLOOKUP($A2125, [1]FA21_Ridership!$1:$1048576,12, 0)</f>
        <v>ALAMEDA</v>
      </c>
      <c r="T2125">
        <f>VLOOKUP($A2125, [1]FA21_Ridership!$1:$1048576,13, 0)</f>
        <v>3</v>
      </c>
      <c r="U2125">
        <f t="shared" si="166"/>
        <v>255</v>
      </c>
      <c r="V2125" s="67">
        <f t="shared" si="165"/>
        <v>0.51</v>
      </c>
      <c r="W2125">
        <v>0.94465299999999996</v>
      </c>
      <c r="X2125" s="67">
        <f t="shared" si="167"/>
        <v>0.88100000000000001</v>
      </c>
      <c r="Y2125">
        <v>0.23264499999999999</v>
      </c>
      <c r="Z2125" s="67">
        <f t="shared" si="168"/>
        <v>0.52500000000000002</v>
      </c>
      <c r="AA2125">
        <f>VLOOKUP($C2125,[1]Disability!$1:$1048576,5,FALSE)</f>
        <v>0</v>
      </c>
      <c r="AB2125" s="67">
        <f t="shared" si="169"/>
        <v>0</v>
      </c>
      <c r="AC2125" t="e">
        <f>VLOOKUP($A2125,#REF!,9,FALSE)</f>
        <v>#REF!</v>
      </c>
    </row>
    <row r="2126" spans="1:29">
      <c r="A2126">
        <v>58322</v>
      </c>
      <c r="B2126">
        <v>2125</v>
      </c>
      <c r="C2126">
        <v>1001470</v>
      </c>
      <c r="D2126" t="s">
        <v>4235</v>
      </c>
      <c r="E2126" t="s">
        <v>4236</v>
      </c>
      <c r="G2126" t="e">
        <f>VLOOKUP($H2126,[1]BRT!$1:$1048576,1,0)</f>
        <v>#N/A</v>
      </c>
      <c r="H2126" t="s">
        <v>5820</v>
      </c>
      <c r="I2126">
        <v>37.789589999999997</v>
      </c>
      <c r="J2126">
        <v>-122.230929</v>
      </c>
      <c r="K2126">
        <v>1149</v>
      </c>
      <c r="L2126">
        <v>17</v>
      </c>
      <c r="M2126">
        <v>3.5294117649999999</v>
      </c>
      <c r="N2126">
        <v>9</v>
      </c>
      <c r="O2126">
        <v>6</v>
      </c>
      <c r="P2126">
        <v>15</v>
      </c>
      <c r="Q2126" t="e">
        <f>VLOOKUP($A2126,'[1]SheltersALL_2.17.22'!$1:$1048576,6,0)</f>
        <v>#N/A</v>
      </c>
      <c r="R2126" t="str">
        <f>VLOOKUP($A2126, [1]FA21_Ridership!$1:$1048576,11, 0)</f>
        <v>OAKLAND</v>
      </c>
      <c r="S2126" t="str">
        <f>VLOOKUP($A2126, [1]FA21_Ridership!$1:$1048576,12, 0)</f>
        <v>ALAMEDA</v>
      </c>
      <c r="T2126">
        <f>VLOOKUP($A2126, [1]FA21_Ridership!$1:$1048576,13, 0)</f>
        <v>2</v>
      </c>
      <c r="U2126">
        <f t="shared" si="166"/>
        <v>255</v>
      </c>
      <c r="V2126" s="67">
        <f t="shared" si="165"/>
        <v>0.51</v>
      </c>
      <c r="W2126">
        <v>0.86965000000000003</v>
      </c>
      <c r="X2126" s="67">
        <f t="shared" si="167"/>
        <v>0.71499999999999997</v>
      </c>
      <c r="Y2126">
        <v>0.36089500000000002</v>
      </c>
      <c r="Z2126" s="67">
        <f t="shared" si="168"/>
        <v>0.71299999999999997</v>
      </c>
      <c r="AA2126">
        <f>VLOOKUP($C2126,[1]Disability!$1:$1048576,5,FALSE)</f>
        <v>0</v>
      </c>
      <c r="AB2126" s="67">
        <f t="shared" si="169"/>
        <v>0</v>
      </c>
      <c r="AC2126" t="e">
        <f>VLOOKUP($A2126,#REF!,9,FALSE)</f>
        <v>#REF!</v>
      </c>
    </row>
    <row r="2127" spans="1:29">
      <c r="A2127">
        <v>58878</v>
      </c>
      <c r="B2127">
        <v>2126</v>
      </c>
      <c r="C2127">
        <v>1002060</v>
      </c>
      <c r="D2127" t="s">
        <v>4235</v>
      </c>
      <c r="E2127" t="s">
        <v>4236</v>
      </c>
      <c r="G2127" t="e">
        <f>VLOOKUP($H2127,[1]BRT!$1:$1048576,1,0)</f>
        <v>#N/A</v>
      </c>
      <c r="H2127" t="s">
        <v>5743</v>
      </c>
      <c r="I2127">
        <v>37.784461999999998</v>
      </c>
      <c r="J2127">
        <v>-122.21650200000001</v>
      </c>
      <c r="K2127">
        <v>975</v>
      </c>
      <c r="L2127">
        <v>15</v>
      </c>
      <c r="M2127">
        <v>4</v>
      </c>
      <c r="N2127">
        <v>8</v>
      </c>
      <c r="O2127">
        <v>9</v>
      </c>
      <c r="P2127">
        <v>17</v>
      </c>
      <c r="Q2127" t="e">
        <f>VLOOKUP($A2127,'[1]SheltersALL_2.17.22'!$1:$1048576,6,0)</f>
        <v>#N/A</v>
      </c>
      <c r="R2127" t="str">
        <f>VLOOKUP($A2127, [1]FA21_Ridership!$1:$1048576,11, 0)</f>
        <v>OAKLAND</v>
      </c>
      <c r="S2127" t="str">
        <f>VLOOKUP($A2127, [1]FA21_Ridership!$1:$1048576,12, 0)</f>
        <v>ALAMEDA</v>
      </c>
      <c r="T2127">
        <f>VLOOKUP($A2127, [1]FA21_Ridership!$1:$1048576,13, 0)</f>
        <v>3</v>
      </c>
      <c r="U2127">
        <f t="shared" si="166"/>
        <v>255</v>
      </c>
      <c r="V2127" s="67">
        <f t="shared" si="165"/>
        <v>0.51</v>
      </c>
      <c r="W2127">
        <v>0.97519199999999995</v>
      </c>
      <c r="X2127" s="67">
        <f t="shared" si="167"/>
        <v>0.95499999999999996</v>
      </c>
      <c r="Y2127">
        <v>0.64500900000000005</v>
      </c>
      <c r="Z2127" s="67">
        <f t="shared" si="168"/>
        <v>0.96299999999999997</v>
      </c>
      <c r="AA2127">
        <f>VLOOKUP($C2127,[1]Disability!$1:$1048576,5,FALSE)</f>
        <v>0</v>
      </c>
      <c r="AB2127" s="67">
        <f t="shared" si="169"/>
        <v>0</v>
      </c>
      <c r="AC2127" t="e">
        <f>VLOOKUP($A2127,#REF!,9,FALSE)</f>
        <v>#REF!</v>
      </c>
    </row>
    <row r="2128" spans="1:29">
      <c r="A2128">
        <v>53567</v>
      </c>
      <c r="B2128">
        <v>2127</v>
      </c>
      <c r="C2128">
        <v>1000890</v>
      </c>
      <c r="D2128" t="s">
        <v>4235</v>
      </c>
      <c r="E2128" t="s">
        <v>4236</v>
      </c>
      <c r="G2128" t="e">
        <f>VLOOKUP($H2128,[1]BRT!$1:$1048576,1,0)</f>
        <v>#N/A</v>
      </c>
      <c r="H2128" t="s">
        <v>5821</v>
      </c>
      <c r="I2128">
        <v>37.807464000000003</v>
      </c>
      <c r="J2128">
        <v>-122.27896800000001</v>
      </c>
      <c r="K2128">
        <v>1039</v>
      </c>
      <c r="L2128">
        <v>17</v>
      </c>
      <c r="M2128">
        <v>3.5294117649999999</v>
      </c>
      <c r="N2128">
        <v>4</v>
      </c>
      <c r="O2128">
        <v>11</v>
      </c>
      <c r="P2128">
        <v>15</v>
      </c>
      <c r="Q2128" t="e">
        <f>VLOOKUP($A2128,'[1]SheltersALL_2.17.22'!$1:$1048576,6,0)</f>
        <v>#N/A</v>
      </c>
      <c r="R2128" t="str">
        <f>VLOOKUP($A2128, [1]FA21_Ridership!$1:$1048576,11, 0)</f>
        <v>OAKLAND</v>
      </c>
      <c r="S2128" t="str">
        <f>VLOOKUP($A2128, [1]FA21_Ridership!$1:$1048576,12, 0)</f>
        <v>ALAMEDA</v>
      </c>
      <c r="T2128">
        <f>VLOOKUP($A2128, [1]FA21_Ridership!$1:$1048576,13, 0)</f>
        <v>2</v>
      </c>
      <c r="U2128">
        <f t="shared" si="166"/>
        <v>255</v>
      </c>
      <c r="V2128" s="67">
        <f t="shared" si="165"/>
        <v>0.51</v>
      </c>
      <c r="W2128">
        <v>0.73924999999999996</v>
      </c>
      <c r="X2128" s="67">
        <f t="shared" si="167"/>
        <v>0.46100000000000002</v>
      </c>
      <c r="Y2128">
        <v>0.34583700000000001</v>
      </c>
      <c r="Z2128" s="67">
        <f t="shared" si="168"/>
        <v>0.69099999999999995</v>
      </c>
      <c r="AA2128">
        <f>VLOOKUP($C2128,[1]Disability!$1:$1048576,5,FALSE)</f>
        <v>1</v>
      </c>
      <c r="AB2128" s="67">
        <f t="shared" si="169"/>
        <v>0.72499999999999998</v>
      </c>
      <c r="AC2128" t="e">
        <f>VLOOKUP($A2128,#REF!,9,FALSE)</f>
        <v>#REF!</v>
      </c>
    </row>
    <row r="2129" spans="1:29">
      <c r="A2129">
        <v>59008</v>
      </c>
      <c r="B2129">
        <v>2128</v>
      </c>
      <c r="C2129">
        <v>102160</v>
      </c>
      <c r="D2129" t="s">
        <v>4235</v>
      </c>
      <c r="E2129" t="s">
        <v>4236</v>
      </c>
      <c r="G2129" t="e">
        <f>VLOOKUP($H2129,[1]BRT!$1:$1048576,1,0)</f>
        <v>#N/A</v>
      </c>
      <c r="H2129" t="s">
        <v>5822</v>
      </c>
      <c r="I2129">
        <v>37.735177999999998</v>
      </c>
      <c r="J2129">
        <v>-122.23710199999999</v>
      </c>
      <c r="K2129">
        <v>925</v>
      </c>
      <c r="L2129">
        <v>32</v>
      </c>
      <c r="M2129">
        <v>1.875</v>
      </c>
      <c r="N2129">
        <v>7</v>
      </c>
      <c r="O2129">
        <v>1</v>
      </c>
      <c r="P2129">
        <v>8</v>
      </c>
      <c r="Q2129" t="e">
        <f>VLOOKUP($A2129,'[1]SheltersALL_2.17.22'!$1:$1048576,6,0)</f>
        <v>#N/A</v>
      </c>
      <c r="R2129" t="str">
        <f>VLOOKUP($A2129, [1]FA21_Ridership!$1:$1048576,11, 0)</f>
        <v>ALAMEDA</v>
      </c>
      <c r="S2129" t="str">
        <f>VLOOKUP($A2129, [1]FA21_Ridership!$1:$1048576,12, 0)</f>
        <v>ALAMEDA</v>
      </c>
      <c r="T2129">
        <f>VLOOKUP($A2129, [1]FA21_Ridership!$1:$1048576,13, 0)</f>
        <v>3</v>
      </c>
      <c r="U2129">
        <f t="shared" si="166"/>
        <v>256</v>
      </c>
      <c r="V2129" s="67">
        <f t="shared" si="165"/>
        <v>0.51100000000000001</v>
      </c>
      <c r="W2129">
        <v>0.65082200000000001</v>
      </c>
      <c r="X2129" s="67">
        <f t="shared" si="167"/>
        <v>0.33900000000000002</v>
      </c>
      <c r="Y2129">
        <v>7.2193999999999994E-2</v>
      </c>
      <c r="Z2129" s="67">
        <f t="shared" si="168"/>
        <v>0.13900000000000001</v>
      </c>
      <c r="AA2129">
        <f>VLOOKUP($C2129,[1]Disability!$1:$1048576,5,FALSE)</f>
        <v>1</v>
      </c>
      <c r="AB2129" s="67">
        <f t="shared" si="169"/>
        <v>0.72499999999999998</v>
      </c>
      <c r="AC2129" t="e">
        <f>VLOOKUP($A2129,#REF!,9,FALSE)</f>
        <v>#REF!</v>
      </c>
    </row>
    <row r="2130" spans="1:29">
      <c r="A2130">
        <v>52855</v>
      </c>
      <c r="B2130">
        <v>2129</v>
      </c>
      <c r="C2130">
        <v>1012470</v>
      </c>
      <c r="D2130" t="s">
        <v>4235</v>
      </c>
      <c r="E2130" t="s">
        <v>4236</v>
      </c>
      <c r="G2130" t="e">
        <f>VLOOKUP($H2130,[1]BRT!$1:$1048576,1,0)</f>
        <v>#N/A</v>
      </c>
      <c r="H2130" t="s">
        <v>5637</v>
      </c>
      <c r="I2130">
        <v>37.747416999999999</v>
      </c>
      <c r="J2130">
        <v>-122.195885</v>
      </c>
      <c r="K2130">
        <v>1395</v>
      </c>
      <c r="L2130">
        <v>16</v>
      </c>
      <c r="M2130">
        <v>3.75</v>
      </c>
      <c r="N2130">
        <v>13</v>
      </c>
      <c r="O2130">
        <v>3</v>
      </c>
      <c r="P2130">
        <v>16</v>
      </c>
      <c r="Q2130" t="str">
        <f>VLOOKUP($A2130,'[1]SheltersALL_2.17.22'!$1:$1048576,6,0)</f>
        <v>Oakland</v>
      </c>
      <c r="R2130" t="str">
        <f>VLOOKUP($A2130, [1]FA21_Ridership!$1:$1048576,11, 0)</f>
        <v>OAKLAND</v>
      </c>
      <c r="S2130" t="str">
        <f>VLOOKUP($A2130, [1]FA21_Ridership!$1:$1048576,12, 0)</f>
        <v>ALAMEDA</v>
      </c>
      <c r="T2130">
        <f>VLOOKUP($A2130, [1]FA21_Ridership!$1:$1048576,13, 0)</f>
        <v>3</v>
      </c>
      <c r="U2130">
        <f t="shared" si="166"/>
        <v>256</v>
      </c>
      <c r="V2130" s="67">
        <f t="shared" si="165"/>
        <v>0.51100000000000001</v>
      </c>
      <c r="W2130">
        <v>0.979518</v>
      </c>
      <c r="X2130" s="67">
        <f t="shared" si="167"/>
        <v>0.96299999999999997</v>
      </c>
      <c r="Y2130">
        <v>0.32811200000000001</v>
      </c>
      <c r="Z2130" s="67">
        <f t="shared" si="168"/>
        <v>0.66400000000000003</v>
      </c>
      <c r="AA2130">
        <f>VLOOKUP($C2130,[1]Disability!$1:$1048576,5,FALSE)</f>
        <v>1</v>
      </c>
      <c r="AB2130" s="67">
        <f t="shared" si="169"/>
        <v>0.72499999999999998</v>
      </c>
      <c r="AC2130" t="e">
        <f>VLOOKUP($A2130,#REF!,9,FALSE)</f>
        <v>#REF!</v>
      </c>
    </row>
    <row r="2131" spans="1:29">
      <c r="A2131">
        <v>56063</v>
      </c>
      <c r="B2131">
        <v>2130</v>
      </c>
      <c r="C2131">
        <v>1009860</v>
      </c>
      <c r="D2131" t="s">
        <v>4235</v>
      </c>
      <c r="E2131" t="s">
        <v>4236</v>
      </c>
      <c r="G2131" t="e">
        <f>VLOOKUP($H2131,[1]BRT!$1:$1048576,1,0)</f>
        <v>#N/A</v>
      </c>
      <c r="H2131" t="s">
        <v>5823</v>
      </c>
      <c r="I2131">
        <v>37.794702999999998</v>
      </c>
      <c r="J2131">
        <v>-122.275418</v>
      </c>
      <c r="K2131">
        <v>1017</v>
      </c>
      <c r="L2131">
        <v>32</v>
      </c>
      <c r="M2131">
        <v>1.875</v>
      </c>
      <c r="N2131">
        <v>1</v>
      </c>
      <c r="O2131">
        <v>7</v>
      </c>
      <c r="P2131">
        <v>8</v>
      </c>
      <c r="Q2131" t="e">
        <f>VLOOKUP($A2131,'[1]SheltersALL_2.17.22'!$1:$1048576,6,0)</f>
        <v>#N/A</v>
      </c>
      <c r="R2131" t="str">
        <f>VLOOKUP($A2131, [1]FA21_Ridership!$1:$1048576,11, 0)</f>
        <v>OAKLAND</v>
      </c>
      <c r="S2131" t="str">
        <f>VLOOKUP($A2131, [1]FA21_Ridership!$1:$1048576,12, 0)</f>
        <v>ALAMEDA</v>
      </c>
      <c r="T2131">
        <f>VLOOKUP($A2131, [1]FA21_Ridership!$1:$1048576,13, 0)</f>
        <v>2</v>
      </c>
      <c r="U2131">
        <f t="shared" si="166"/>
        <v>256</v>
      </c>
      <c r="V2131" s="67">
        <f t="shared" si="165"/>
        <v>0.51100000000000001</v>
      </c>
      <c r="W2131">
        <v>0.47169800000000001</v>
      </c>
      <c r="X2131" s="67">
        <f t="shared" si="167"/>
        <v>0.16800000000000001</v>
      </c>
      <c r="Y2131">
        <v>0.109777</v>
      </c>
      <c r="Z2131" s="67">
        <f t="shared" si="168"/>
        <v>0.27200000000000002</v>
      </c>
      <c r="AA2131">
        <f>VLOOKUP($C2131,[1]Disability!$1:$1048576,5,FALSE)</f>
        <v>0</v>
      </c>
      <c r="AB2131" s="67">
        <f t="shared" si="169"/>
        <v>0</v>
      </c>
      <c r="AC2131" t="e">
        <f>VLOOKUP($A2131,#REF!,9,FALSE)</f>
        <v>#REF!</v>
      </c>
    </row>
    <row r="2132" spans="1:29">
      <c r="A2132">
        <v>50601</v>
      </c>
      <c r="B2132">
        <v>2131</v>
      </c>
      <c r="C2132">
        <v>500560</v>
      </c>
      <c r="D2132" t="s">
        <v>4235</v>
      </c>
      <c r="E2132" t="s">
        <v>4236</v>
      </c>
      <c r="G2132" t="e">
        <f>VLOOKUP($H2132,[1]BRT!$1:$1048576,1,0)</f>
        <v>#N/A</v>
      </c>
      <c r="H2132" t="s">
        <v>5824</v>
      </c>
      <c r="I2132">
        <v>37.901747999999998</v>
      </c>
      <c r="J2132">
        <v>-122.305328</v>
      </c>
      <c r="K2132">
        <v>75</v>
      </c>
      <c r="L2132">
        <v>51.5</v>
      </c>
      <c r="M2132">
        <v>1.165048544</v>
      </c>
      <c r="N2132">
        <v>2</v>
      </c>
      <c r="O2132">
        <v>3</v>
      </c>
      <c r="P2132">
        <v>5</v>
      </c>
      <c r="Q2132" t="e">
        <f>VLOOKUP($A2132,'[1]SheltersALL_2.17.22'!$1:$1048576,6,0)</f>
        <v>#N/A</v>
      </c>
      <c r="R2132" t="str">
        <f>VLOOKUP($A2132, [1]FA21_Ridership!$1:$1048576,11, 0)</f>
        <v>EL CERRITO</v>
      </c>
      <c r="S2132" t="str">
        <f>VLOOKUP($A2132, [1]FA21_Ridership!$1:$1048576,12, 0)</f>
        <v>CONTRA COSTA</v>
      </c>
      <c r="T2132">
        <f>VLOOKUP($A2132, [1]FA21_Ridership!$1:$1048576,13, 0)</f>
        <v>1</v>
      </c>
      <c r="U2132">
        <f t="shared" si="166"/>
        <v>257.5</v>
      </c>
      <c r="V2132" s="67">
        <f t="shared" si="165"/>
        <v>0.51200000000000001</v>
      </c>
      <c r="W2132">
        <v>0.760714</v>
      </c>
      <c r="X2132" s="67">
        <f t="shared" si="167"/>
        <v>0.51300000000000001</v>
      </c>
      <c r="Y2132">
        <v>0.23752300000000001</v>
      </c>
      <c r="Z2132" s="67">
        <f t="shared" si="168"/>
        <v>0.53900000000000003</v>
      </c>
      <c r="AA2132">
        <f>VLOOKUP($C2132,[1]Disability!$1:$1048576,5,FALSE)</f>
        <v>0</v>
      </c>
      <c r="AB2132" s="67">
        <f t="shared" si="169"/>
        <v>0</v>
      </c>
      <c r="AC2132" t="e">
        <f>VLOOKUP($A2132,#REF!,9,FALSE)</f>
        <v>#REF!</v>
      </c>
    </row>
    <row r="2133" spans="1:29">
      <c r="A2133">
        <v>56157</v>
      </c>
      <c r="B2133">
        <v>2132</v>
      </c>
      <c r="C2133">
        <v>702960</v>
      </c>
      <c r="D2133" t="s">
        <v>4235</v>
      </c>
      <c r="E2133" t="s">
        <v>4236</v>
      </c>
      <c r="G2133" t="e">
        <f>VLOOKUP($H2133,[1]BRT!$1:$1048576,1,0)</f>
        <v>#N/A</v>
      </c>
      <c r="H2133" t="s">
        <v>5825</v>
      </c>
      <c r="I2133">
        <v>37.531838</v>
      </c>
      <c r="J2133">
        <v>-121.969443</v>
      </c>
      <c r="K2133">
        <v>961</v>
      </c>
      <c r="L2133">
        <v>36.799999999999997</v>
      </c>
      <c r="M2133">
        <v>1.6304347830000001</v>
      </c>
      <c r="N2133">
        <v>3</v>
      </c>
      <c r="O2133">
        <v>4</v>
      </c>
      <c r="P2133">
        <v>7</v>
      </c>
      <c r="Q2133" t="e">
        <f>VLOOKUP($A2133,'[1]SheltersALL_2.17.22'!$1:$1048576,6,0)</f>
        <v>#N/A</v>
      </c>
      <c r="R2133" t="str">
        <f>VLOOKUP($A2133, [1]FA21_Ridership!$1:$1048576,11, 0)</f>
        <v>FREMONT</v>
      </c>
      <c r="S2133" t="str">
        <f>VLOOKUP($A2133, [1]FA21_Ridership!$1:$1048576,12, 0)</f>
        <v>ALAMEDA</v>
      </c>
      <c r="T2133">
        <f>VLOOKUP($A2133, [1]FA21_Ridership!$1:$1048576,13, 0)</f>
        <v>5</v>
      </c>
      <c r="U2133">
        <f t="shared" si="166"/>
        <v>257.59999999999997</v>
      </c>
      <c r="V2133" s="67">
        <f t="shared" si="165"/>
        <v>0.51200000000000001</v>
      </c>
      <c r="W2133">
        <v>0.82880200000000004</v>
      </c>
      <c r="X2133" s="67">
        <f t="shared" si="167"/>
        <v>0.626</v>
      </c>
      <c r="Y2133">
        <v>9.0634000000000006E-2</v>
      </c>
      <c r="Z2133" s="67">
        <f t="shared" si="168"/>
        <v>0.21099999999999999</v>
      </c>
      <c r="AA2133">
        <f>VLOOKUP($C2133,[1]Disability!$1:$1048576,5,FALSE)</f>
        <v>0</v>
      </c>
      <c r="AB2133" s="67">
        <f t="shared" si="169"/>
        <v>0</v>
      </c>
      <c r="AC2133" t="e">
        <f>VLOOKUP($A2133,#REF!,9,FALSE)</f>
        <v>#REF!</v>
      </c>
    </row>
    <row r="2134" spans="1:29">
      <c r="A2134">
        <v>59860</v>
      </c>
      <c r="B2134">
        <v>2133</v>
      </c>
      <c r="C2134">
        <v>1302500</v>
      </c>
      <c r="D2134" t="s">
        <v>4235</v>
      </c>
      <c r="E2134" t="s">
        <v>4236</v>
      </c>
      <c r="G2134" t="e">
        <f>VLOOKUP($H2134,[1]BRT!$1:$1048576,1,0)</f>
        <v>#N/A</v>
      </c>
      <c r="H2134" t="s">
        <v>5826</v>
      </c>
      <c r="I2134">
        <v>37.917005000000003</v>
      </c>
      <c r="J2134">
        <v>-122.344756</v>
      </c>
      <c r="K2134">
        <v>738</v>
      </c>
      <c r="L2134">
        <v>43</v>
      </c>
      <c r="M2134">
        <v>1.395348837</v>
      </c>
      <c r="N2134">
        <v>0</v>
      </c>
      <c r="O2134">
        <v>6</v>
      </c>
      <c r="P2134">
        <v>6</v>
      </c>
      <c r="Q2134" t="e">
        <f>VLOOKUP($A2134,'[1]SheltersALL_2.17.22'!$1:$1048576,6,0)</f>
        <v>#N/A</v>
      </c>
      <c r="R2134" t="str">
        <f>VLOOKUP($A2134, [1]FA21_Ridership!$1:$1048576,11, 0)</f>
        <v>RICHMOND</v>
      </c>
      <c r="S2134" t="str">
        <f>VLOOKUP($A2134, [1]FA21_Ridership!$1:$1048576,12, 0)</f>
        <v>CONTRA COSTA</v>
      </c>
      <c r="T2134">
        <f>VLOOKUP($A2134, [1]FA21_Ridership!$1:$1048576,13, 0)</f>
        <v>1</v>
      </c>
      <c r="U2134">
        <f t="shared" si="166"/>
        <v>258</v>
      </c>
      <c r="V2134" s="67">
        <f t="shared" si="165"/>
        <v>0.51200000000000001</v>
      </c>
      <c r="W2134">
        <v>0.61509999999999998</v>
      </c>
      <c r="X2134" s="67">
        <f t="shared" si="167"/>
        <v>0.30599999999999999</v>
      </c>
      <c r="Y2134">
        <v>0.21310499999999999</v>
      </c>
      <c r="Z2134" s="67">
        <f t="shared" si="168"/>
        <v>0.49299999999999999</v>
      </c>
      <c r="AA2134">
        <f>VLOOKUP($C2134,[1]Disability!$1:$1048576,5,FALSE)</f>
        <v>0</v>
      </c>
      <c r="AB2134" s="67">
        <f t="shared" si="169"/>
        <v>0</v>
      </c>
      <c r="AC2134" t="e">
        <f>VLOOKUP($A2134,#REF!,9,FALSE)</f>
        <v>#REF!</v>
      </c>
    </row>
    <row r="2135" spans="1:29">
      <c r="A2135">
        <v>53335</v>
      </c>
      <c r="B2135">
        <v>2134</v>
      </c>
      <c r="C2135">
        <v>1006420</v>
      </c>
      <c r="D2135" t="s">
        <v>4235</v>
      </c>
      <c r="E2135" t="s">
        <v>4236</v>
      </c>
      <c r="G2135" t="e">
        <f>VLOOKUP($H2135,[1]BRT!$1:$1048576,1,0)</f>
        <v>#N/A</v>
      </c>
      <c r="H2135" t="s">
        <v>5827</v>
      </c>
      <c r="I2135">
        <v>37.806505999999999</v>
      </c>
      <c r="J2135">
        <v>-122.26971</v>
      </c>
      <c r="K2135">
        <v>1421</v>
      </c>
      <c r="L2135">
        <v>7</v>
      </c>
      <c r="M2135">
        <v>8.5714285710000002</v>
      </c>
      <c r="N2135">
        <v>28</v>
      </c>
      <c r="O2135">
        <v>9</v>
      </c>
      <c r="P2135">
        <v>37</v>
      </c>
      <c r="Q2135" t="e">
        <f>VLOOKUP($A2135,'[1]SheltersALL_2.17.22'!$1:$1048576,6,0)</f>
        <v>#N/A</v>
      </c>
      <c r="R2135" t="str">
        <f>VLOOKUP($A2135, [1]FA21_Ridership!$1:$1048576,11, 0)</f>
        <v>OAKLAND</v>
      </c>
      <c r="S2135" t="str">
        <f>VLOOKUP($A2135, [1]FA21_Ridership!$1:$1048576,12, 0)</f>
        <v>ALAMEDA</v>
      </c>
      <c r="T2135">
        <f>VLOOKUP($A2135, [1]FA21_Ridership!$1:$1048576,13, 0)</f>
        <v>2</v>
      </c>
      <c r="U2135">
        <f t="shared" si="166"/>
        <v>259</v>
      </c>
      <c r="V2135" s="67">
        <f t="shared" si="165"/>
        <v>0.51200000000000001</v>
      </c>
      <c r="W2135">
        <v>0.78449500000000005</v>
      </c>
      <c r="X2135" s="67">
        <f t="shared" si="167"/>
        <v>0.55800000000000005</v>
      </c>
      <c r="Y2135">
        <v>0.50342699999999996</v>
      </c>
      <c r="Z2135" s="67">
        <f t="shared" si="168"/>
        <v>0.86099999999999999</v>
      </c>
      <c r="AA2135">
        <f>VLOOKUP($C2135,[1]Disability!$1:$1048576,5,FALSE)</f>
        <v>6</v>
      </c>
      <c r="AB2135" s="67">
        <f t="shared" si="169"/>
        <v>0.99199999999999999</v>
      </c>
      <c r="AC2135" t="e">
        <f>VLOOKUP($A2135,#REF!,9,FALSE)</f>
        <v>#REF!</v>
      </c>
    </row>
    <row r="2136" spans="1:29">
      <c r="A2136">
        <v>59499</v>
      </c>
      <c r="B2136">
        <v>2135</v>
      </c>
      <c r="C2136">
        <v>1018250</v>
      </c>
      <c r="D2136" t="s">
        <v>4235</v>
      </c>
      <c r="E2136" t="s">
        <v>4236</v>
      </c>
      <c r="G2136" t="e">
        <f>VLOOKUP($H2136,[1]BRT!$1:$1048576,1,0)</f>
        <v>#N/A</v>
      </c>
      <c r="H2136" t="s">
        <v>5828</v>
      </c>
      <c r="I2136">
        <v>37.815282000000003</v>
      </c>
      <c r="J2136">
        <v>-122.27466800000001</v>
      </c>
      <c r="K2136">
        <v>1398</v>
      </c>
      <c r="L2136">
        <v>21.6</v>
      </c>
      <c r="M2136">
        <v>2.7777777779999999</v>
      </c>
      <c r="N2136">
        <v>7</v>
      </c>
      <c r="O2136">
        <v>5</v>
      </c>
      <c r="P2136">
        <v>12</v>
      </c>
      <c r="Q2136" t="e">
        <f>VLOOKUP($A2136,'[1]SheltersALL_2.17.22'!$1:$1048576,6,0)</f>
        <v>#N/A</v>
      </c>
      <c r="R2136" t="str">
        <f>VLOOKUP($A2136, [1]FA21_Ridership!$1:$1048576,11, 0)</f>
        <v>OAKLAND</v>
      </c>
      <c r="S2136" t="str">
        <f>VLOOKUP($A2136, [1]FA21_Ridership!$1:$1048576,12, 0)</f>
        <v>ALAMEDA</v>
      </c>
      <c r="T2136">
        <f>VLOOKUP($A2136, [1]FA21_Ridership!$1:$1048576,13, 0)</f>
        <v>2</v>
      </c>
      <c r="U2136">
        <f t="shared" si="166"/>
        <v>259.20000000000005</v>
      </c>
      <c r="V2136" s="67">
        <f t="shared" si="165"/>
        <v>0.51300000000000001</v>
      </c>
      <c r="W2136">
        <v>0.69642899999999996</v>
      </c>
      <c r="X2136" s="67">
        <f t="shared" si="167"/>
        <v>0.40400000000000003</v>
      </c>
      <c r="Y2136">
        <v>0.57539700000000005</v>
      </c>
      <c r="Z2136" s="67">
        <f t="shared" si="168"/>
        <v>0.91900000000000004</v>
      </c>
      <c r="AA2136">
        <f>VLOOKUP($C2136,[1]Disability!$1:$1048576,5,FALSE)</f>
        <v>2</v>
      </c>
      <c r="AB2136" s="67">
        <f t="shared" si="169"/>
        <v>0.91600000000000004</v>
      </c>
      <c r="AC2136" t="e">
        <f>VLOOKUP($A2136,#REF!,9,FALSE)</f>
        <v>#REF!</v>
      </c>
    </row>
    <row r="2137" spans="1:29">
      <c r="A2137">
        <v>51156</v>
      </c>
      <c r="B2137">
        <v>2136</v>
      </c>
      <c r="C2137">
        <v>1018270</v>
      </c>
      <c r="D2137" t="s">
        <v>4235</v>
      </c>
      <c r="E2137" t="s">
        <v>4236</v>
      </c>
      <c r="G2137" t="e">
        <f>VLOOKUP($H2137,[1]BRT!$1:$1048576,1,0)</f>
        <v>#N/A</v>
      </c>
      <c r="H2137" t="s">
        <v>5829</v>
      </c>
      <c r="I2137">
        <v>37.818390999999998</v>
      </c>
      <c r="J2137">
        <v>-122.275676</v>
      </c>
      <c r="K2137">
        <v>1398</v>
      </c>
      <c r="L2137">
        <v>21.6</v>
      </c>
      <c r="M2137">
        <v>2.7777777779999999</v>
      </c>
      <c r="N2137">
        <v>5</v>
      </c>
      <c r="O2137">
        <v>7</v>
      </c>
      <c r="P2137">
        <v>12</v>
      </c>
      <c r="Q2137" t="e">
        <f>VLOOKUP($A2137,'[1]SheltersALL_2.17.22'!$1:$1048576,6,0)</f>
        <v>#N/A</v>
      </c>
      <c r="R2137" t="str">
        <f>VLOOKUP($A2137, [1]FA21_Ridership!$1:$1048576,11, 0)</f>
        <v>OAKLAND</v>
      </c>
      <c r="S2137" t="str">
        <f>VLOOKUP($A2137, [1]FA21_Ridership!$1:$1048576,12, 0)</f>
        <v>ALAMEDA</v>
      </c>
      <c r="T2137">
        <f>VLOOKUP($A2137, [1]FA21_Ridership!$1:$1048576,13, 0)</f>
        <v>2</v>
      </c>
      <c r="U2137">
        <f t="shared" si="166"/>
        <v>259.20000000000005</v>
      </c>
      <c r="V2137" s="67">
        <f t="shared" si="165"/>
        <v>0.51300000000000001</v>
      </c>
      <c r="W2137">
        <v>0.69642899999999996</v>
      </c>
      <c r="X2137" s="67">
        <f t="shared" si="167"/>
        <v>0.40400000000000003</v>
      </c>
      <c r="Y2137">
        <v>0.57539700000000005</v>
      </c>
      <c r="Z2137" s="67">
        <f t="shared" si="168"/>
        <v>0.91900000000000004</v>
      </c>
      <c r="AA2137">
        <f>VLOOKUP($C2137,[1]Disability!$1:$1048576,5,FALSE)</f>
        <v>0</v>
      </c>
      <c r="AB2137" s="67">
        <f t="shared" si="169"/>
        <v>0</v>
      </c>
      <c r="AC2137" t="e">
        <f>VLOOKUP($A2137,#REF!,9,FALSE)</f>
        <v>#REF!</v>
      </c>
    </row>
    <row r="2138" spans="1:29">
      <c r="A2138">
        <v>55350</v>
      </c>
      <c r="B2138">
        <v>2137</v>
      </c>
      <c r="C2138">
        <v>1012330</v>
      </c>
      <c r="D2138" t="s">
        <v>4235</v>
      </c>
      <c r="E2138" t="s">
        <v>4236</v>
      </c>
      <c r="G2138" t="e">
        <f>VLOOKUP($H2138,[1]BRT!$1:$1048576,1,0)</f>
        <v>#N/A</v>
      </c>
      <c r="H2138" t="s">
        <v>5830</v>
      </c>
      <c r="I2138">
        <v>37.820051999999997</v>
      </c>
      <c r="J2138">
        <v>-122.25390400000001</v>
      </c>
      <c r="K2138">
        <v>960</v>
      </c>
      <c r="L2138">
        <v>20</v>
      </c>
      <c r="M2138">
        <v>3</v>
      </c>
      <c r="N2138">
        <v>12</v>
      </c>
      <c r="O2138">
        <v>1</v>
      </c>
      <c r="P2138">
        <v>13</v>
      </c>
      <c r="Q2138" t="e">
        <f>VLOOKUP($A2138,'[1]SheltersALL_2.17.22'!$1:$1048576,6,0)</f>
        <v>#N/A</v>
      </c>
      <c r="R2138" t="str">
        <f>VLOOKUP($A2138, [1]FA21_Ridership!$1:$1048576,11, 0)</f>
        <v>OAKLAND</v>
      </c>
      <c r="S2138" t="str">
        <f>VLOOKUP($A2138, [1]FA21_Ridership!$1:$1048576,12, 0)</f>
        <v>ALAMEDA</v>
      </c>
      <c r="T2138">
        <f>VLOOKUP($A2138, [1]FA21_Ridership!$1:$1048576,13, 0)</f>
        <v>2</v>
      </c>
      <c r="U2138">
        <f t="shared" si="166"/>
        <v>260</v>
      </c>
      <c r="V2138" s="67">
        <f t="shared" si="165"/>
        <v>0.51300000000000001</v>
      </c>
      <c r="W2138">
        <v>0.47339799999999999</v>
      </c>
      <c r="X2138" s="67">
        <f t="shared" si="167"/>
        <v>0.17299999999999999</v>
      </c>
      <c r="Y2138">
        <v>0.21584</v>
      </c>
      <c r="Z2138" s="67">
        <f t="shared" si="168"/>
        <v>0.499</v>
      </c>
      <c r="AA2138">
        <f>VLOOKUP($C2138,[1]Disability!$1:$1048576,5,FALSE)</f>
        <v>0</v>
      </c>
      <c r="AB2138" s="67">
        <f t="shared" si="169"/>
        <v>0</v>
      </c>
      <c r="AC2138" t="e">
        <f>VLOOKUP($A2138,#REF!,9,FALSE)</f>
        <v>#REF!</v>
      </c>
    </row>
    <row r="2139" spans="1:29">
      <c r="A2139">
        <v>57547</v>
      </c>
      <c r="B2139">
        <v>2138</v>
      </c>
      <c r="C2139">
        <v>1006270</v>
      </c>
      <c r="D2139" t="s">
        <v>4235</v>
      </c>
      <c r="E2139" t="s">
        <v>4236</v>
      </c>
      <c r="G2139" t="e">
        <f>VLOOKUP($H2139,[1]BRT!$1:$1048576,1,0)</f>
        <v>#N/A</v>
      </c>
      <c r="H2139" t="s">
        <v>5831</v>
      </c>
      <c r="I2139">
        <v>37.822986999999998</v>
      </c>
      <c r="J2139">
        <v>-122.25968</v>
      </c>
      <c r="K2139">
        <v>1422</v>
      </c>
      <c r="L2139">
        <v>20</v>
      </c>
      <c r="M2139">
        <v>3</v>
      </c>
      <c r="N2139">
        <v>11</v>
      </c>
      <c r="O2139">
        <v>2</v>
      </c>
      <c r="P2139">
        <v>13</v>
      </c>
      <c r="Q2139" t="e">
        <f>VLOOKUP($A2139,'[1]SheltersALL_2.17.22'!$1:$1048576,6,0)</f>
        <v>#N/A</v>
      </c>
      <c r="R2139" t="str">
        <f>VLOOKUP($A2139, [1]FA21_Ridership!$1:$1048576,11, 0)</f>
        <v>OAKLAND</v>
      </c>
      <c r="S2139" t="str">
        <f>VLOOKUP($A2139, [1]FA21_Ridership!$1:$1048576,12, 0)</f>
        <v>ALAMEDA</v>
      </c>
      <c r="T2139">
        <f>VLOOKUP($A2139, [1]FA21_Ridership!$1:$1048576,13, 0)</f>
        <v>2</v>
      </c>
      <c r="U2139">
        <f t="shared" si="166"/>
        <v>260</v>
      </c>
      <c r="V2139" s="67">
        <f t="shared" si="165"/>
        <v>0.51300000000000001</v>
      </c>
      <c r="W2139">
        <v>0.45232</v>
      </c>
      <c r="X2139" s="67">
        <f t="shared" si="167"/>
        <v>0.154</v>
      </c>
      <c r="Y2139">
        <v>0.161082</v>
      </c>
      <c r="Z2139" s="67">
        <f t="shared" si="168"/>
        <v>0.39300000000000002</v>
      </c>
      <c r="AA2139">
        <f>VLOOKUP($C2139,[1]Disability!$1:$1048576,5,FALSE)</f>
        <v>0</v>
      </c>
      <c r="AB2139" s="67">
        <f t="shared" si="169"/>
        <v>0</v>
      </c>
      <c r="AC2139" t="e">
        <f>VLOOKUP($A2139,#REF!,9,FALSE)</f>
        <v>#REF!</v>
      </c>
    </row>
    <row r="2140" spans="1:29">
      <c r="A2140">
        <v>51524</v>
      </c>
      <c r="B2140">
        <v>2139</v>
      </c>
      <c r="C2140">
        <v>9903450</v>
      </c>
      <c r="D2140" t="s">
        <v>4235</v>
      </c>
      <c r="E2140" t="s">
        <v>4236</v>
      </c>
      <c r="G2140" t="e">
        <f>VLOOKUP($H2140,[1]BRT!$1:$1048576,1,0)</f>
        <v>#N/A</v>
      </c>
      <c r="H2140" t="s">
        <v>5832</v>
      </c>
      <c r="I2140">
        <v>37.841926999999998</v>
      </c>
      <c r="J2140">
        <v>-122.251623</v>
      </c>
      <c r="K2140">
        <v>1420</v>
      </c>
      <c r="L2140">
        <v>20</v>
      </c>
      <c r="M2140">
        <v>3</v>
      </c>
      <c r="N2140">
        <v>11</v>
      </c>
      <c r="O2140">
        <v>2</v>
      </c>
      <c r="P2140">
        <v>13</v>
      </c>
      <c r="Q2140" t="e">
        <f>VLOOKUP($A2140,'[1]SheltersALL_2.17.22'!$1:$1048576,6,0)</f>
        <v>#N/A</v>
      </c>
      <c r="R2140" t="str">
        <f>VLOOKUP($A2140, [1]FA21_Ridership!$1:$1048576,11, 0)</f>
        <v>OAKLAND</v>
      </c>
      <c r="S2140" t="str">
        <f>VLOOKUP($A2140, [1]FA21_Ridership!$1:$1048576,12, 0)</f>
        <v>ALAMEDA</v>
      </c>
      <c r="T2140">
        <f>VLOOKUP($A2140, [1]FA21_Ridership!$1:$1048576,13, 0)</f>
        <v>2</v>
      </c>
      <c r="U2140">
        <f t="shared" si="166"/>
        <v>260</v>
      </c>
      <c r="V2140" s="67">
        <f t="shared" si="165"/>
        <v>0.51300000000000001</v>
      </c>
      <c r="W2140">
        <v>0.31411899999999998</v>
      </c>
      <c r="X2140" s="67">
        <f t="shared" si="167"/>
        <v>8.2000000000000003E-2</v>
      </c>
      <c r="Y2140">
        <v>0.113342</v>
      </c>
      <c r="Z2140" s="67">
        <f t="shared" si="168"/>
        <v>0.28100000000000003</v>
      </c>
      <c r="AA2140">
        <f>VLOOKUP($C2140,[1]Disability!$1:$1048576,5,FALSE)</f>
        <v>0</v>
      </c>
      <c r="AB2140" s="67">
        <f t="shared" si="169"/>
        <v>0</v>
      </c>
      <c r="AC2140" t="e">
        <f>VLOOKUP($A2140,#REF!,9,FALSE)</f>
        <v>#REF!</v>
      </c>
    </row>
    <row r="2141" spans="1:29">
      <c r="A2141">
        <v>57475</v>
      </c>
      <c r="B2141">
        <v>2140</v>
      </c>
      <c r="C2141">
        <v>1500510</v>
      </c>
      <c r="D2141" t="s">
        <v>4235</v>
      </c>
      <c r="E2141" t="s">
        <v>4236</v>
      </c>
      <c r="G2141" t="e">
        <f>VLOOKUP($H2141,[1]BRT!$1:$1048576,1,0)</f>
        <v>#N/A</v>
      </c>
      <c r="H2141" t="s">
        <v>5263</v>
      </c>
      <c r="I2141">
        <v>37.722011999999999</v>
      </c>
      <c r="J2141">
        <v>-122.14551899999999</v>
      </c>
      <c r="K2141">
        <v>910</v>
      </c>
      <c r="L2141">
        <v>20</v>
      </c>
      <c r="M2141">
        <v>3</v>
      </c>
      <c r="N2141">
        <v>10</v>
      </c>
      <c r="O2141">
        <v>3</v>
      </c>
      <c r="P2141">
        <v>13</v>
      </c>
      <c r="Q2141" t="e">
        <f>VLOOKUP($A2141,'[1]SheltersALL_2.17.22'!$1:$1048576,6,0)</f>
        <v>#N/A</v>
      </c>
      <c r="R2141" t="str">
        <f>VLOOKUP($A2141, [1]FA21_Ridership!$1:$1048576,11, 0)</f>
        <v>SAN LEANDRO</v>
      </c>
      <c r="S2141" t="str">
        <f>VLOOKUP($A2141, [1]FA21_Ridership!$1:$1048576,12, 0)</f>
        <v>ALAMEDA</v>
      </c>
      <c r="T2141">
        <f>VLOOKUP($A2141, [1]FA21_Ridership!$1:$1048576,13, 0)</f>
        <v>3</v>
      </c>
      <c r="U2141">
        <f t="shared" si="166"/>
        <v>260</v>
      </c>
      <c r="V2141" s="67">
        <f t="shared" si="165"/>
        <v>0.51300000000000001</v>
      </c>
      <c r="W2141">
        <v>0.57916199999999995</v>
      </c>
      <c r="X2141" s="67">
        <f t="shared" si="167"/>
        <v>0.26600000000000001</v>
      </c>
      <c r="Y2141">
        <v>0.100832</v>
      </c>
      <c r="Z2141" s="67">
        <f t="shared" si="168"/>
        <v>0.248</v>
      </c>
      <c r="AA2141">
        <f>VLOOKUP($C2141,[1]Disability!$1:$1048576,5,FALSE)</f>
        <v>0</v>
      </c>
      <c r="AB2141" s="67">
        <f t="shared" si="169"/>
        <v>0</v>
      </c>
      <c r="AC2141" t="e">
        <f>VLOOKUP($A2141,#REF!,9,FALSE)</f>
        <v>#REF!</v>
      </c>
    </row>
    <row r="2142" spans="1:29">
      <c r="A2142">
        <v>55899</v>
      </c>
      <c r="B2142">
        <v>2141</v>
      </c>
      <c r="C2142">
        <v>701980</v>
      </c>
      <c r="D2142" t="s">
        <v>4235</v>
      </c>
      <c r="E2142" t="s">
        <v>4236</v>
      </c>
      <c r="G2142" t="e">
        <f>VLOOKUP($H2142,[1]BRT!$1:$1048576,1,0)</f>
        <v>#N/A</v>
      </c>
      <c r="H2142" t="s">
        <v>5833</v>
      </c>
      <c r="I2142">
        <v>37.549489000000001</v>
      </c>
      <c r="J2142">
        <v>-121.98973700000001</v>
      </c>
      <c r="K2142">
        <v>1435</v>
      </c>
      <c r="L2142">
        <v>20</v>
      </c>
      <c r="M2142">
        <v>3</v>
      </c>
      <c r="N2142">
        <v>10</v>
      </c>
      <c r="O2142">
        <v>3</v>
      </c>
      <c r="P2142">
        <v>13</v>
      </c>
      <c r="Q2142" t="str">
        <f>VLOOKUP($A2142,'[1]SheltersALL_2.17.22'!$1:$1048576,6,0)</f>
        <v>Fremont</v>
      </c>
      <c r="R2142" t="str">
        <f>VLOOKUP($A2142, [1]FA21_Ridership!$1:$1048576,11, 0)</f>
        <v>FREMONT</v>
      </c>
      <c r="S2142" t="str">
        <f>VLOOKUP($A2142, [1]FA21_Ridership!$1:$1048576,12, 0)</f>
        <v>ALAMEDA</v>
      </c>
      <c r="T2142">
        <f>VLOOKUP($A2142, [1]FA21_Ridership!$1:$1048576,13, 0)</f>
        <v>5</v>
      </c>
      <c r="U2142">
        <f t="shared" si="166"/>
        <v>260</v>
      </c>
      <c r="V2142" s="67">
        <f t="shared" si="165"/>
        <v>0.51300000000000001</v>
      </c>
      <c r="W2142">
        <v>0.83859799999999995</v>
      </c>
      <c r="X2142" s="67">
        <f t="shared" si="167"/>
        <v>0.64400000000000002</v>
      </c>
      <c r="Y2142">
        <v>8.6351999999999998E-2</v>
      </c>
      <c r="Z2142" s="67">
        <f t="shared" si="168"/>
        <v>0.19600000000000001</v>
      </c>
      <c r="AA2142">
        <f>VLOOKUP($C2142,[1]Disability!$1:$1048576,5,FALSE)</f>
        <v>0</v>
      </c>
      <c r="AB2142" s="67">
        <f t="shared" si="169"/>
        <v>0</v>
      </c>
      <c r="AC2142" t="e">
        <f>VLOOKUP($A2142,#REF!,9,FALSE)</f>
        <v>#REF!</v>
      </c>
    </row>
    <row r="2143" spans="1:29">
      <c r="A2143">
        <v>57422</v>
      </c>
      <c r="B2143">
        <v>2142</v>
      </c>
      <c r="C2143">
        <v>1009720</v>
      </c>
      <c r="D2143" t="s">
        <v>4235</v>
      </c>
      <c r="E2143" t="s">
        <v>4236</v>
      </c>
      <c r="G2143" t="e">
        <f>VLOOKUP($H2143,[1]BRT!$1:$1048576,1,0)</f>
        <v>#N/A</v>
      </c>
      <c r="H2143" t="s">
        <v>5834</v>
      </c>
      <c r="I2143">
        <v>37.743369000000001</v>
      </c>
      <c r="J2143">
        <v>-122.204685</v>
      </c>
      <c r="K2143">
        <v>1014</v>
      </c>
      <c r="L2143">
        <v>20</v>
      </c>
      <c r="M2143">
        <v>3</v>
      </c>
      <c r="N2143">
        <v>9</v>
      </c>
      <c r="O2143">
        <v>4</v>
      </c>
      <c r="P2143">
        <v>13</v>
      </c>
      <c r="Q2143" t="e">
        <f>VLOOKUP($A2143,'[1]SheltersALL_2.17.22'!$1:$1048576,6,0)</f>
        <v>#N/A</v>
      </c>
      <c r="R2143" t="str">
        <f>VLOOKUP($A2143, [1]FA21_Ridership!$1:$1048576,11, 0)</f>
        <v>OAKLAND</v>
      </c>
      <c r="S2143" t="str">
        <f>VLOOKUP($A2143, [1]FA21_Ridership!$1:$1048576,12, 0)</f>
        <v>ALAMEDA</v>
      </c>
      <c r="T2143">
        <f>VLOOKUP($A2143, [1]FA21_Ridership!$1:$1048576,13, 0)</f>
        <v>3</v>
      </c>
      <c r="U2143">
        <f t="shared" si="166"/>
        <v>260</v>
      </c>
      <c r="V2143" s="67">
        <f t="shared" si="165"/>
        <v>0.51300000000000001</v>
      </c>
      <c r="W2143" t="s">
        <v>4835</v>
      </c>
      <c r="X2143" s="67" t="e">
        <f t="shared" si="167"/>
        <v>#VALUE!</v>
      </c>
      <c r="Y2143" t="s">
        <v>4835</v>
      </c>
      <c r="Z2143" s="67" t="e">
        <f t="shared" si="168"/>
        <v>#VALUE!</v>
      </c>
      <c r="AA2143">
        <f>VLOOKUP($C2143,[1]Disability!$1:$1048576,5,FALSE)</f>
        <v>1</v>
      </c>
      <c r="AB2143" s="67">
        <f t="shared" si="169"/>
        <v>0.72499999999999998</v>
      </c>
      <c r="AC2143" t="e">
        <f>VLOOKUP($A2143,#REF!,9,FALSE)</f>
        <v>#REF!</v>
      </c>
    </row>
    <row r="2144" spans="1:29">
      <c r="A2144">
        <v>56654</v>
      </c>
      <c r="B2144">
        <v>2143</v>
      </c>
      <c r="C2144">
        <v>305090</v>
      </c>
      <c r="D2144" t="s">
        <v>4235</v>
      </c>
      <c r="E2144" t="s">
        <v>4236</v>
      </c>
      <c r="G2144" t="e">
        <f>VLOOKUP($H2144,[1]BRT!$1:$1048576,1,0)</f>
        <v>#N/A</v>
      </c>
      <c r="H2144" t="s">
        <v>5817</v>
      </c>
      <c r="I2144">
        <v>37.876351</v>
      </c>
      <c r="J2144">
        <v>-122.269002</v>
      </c>
      <c r="K2144">
        <v>1080</v>
      </c>
      <c r="L2144">
        <v>20</v>
      </c>
      <c r="M2144">
        <v>3</v>
      </c>
      <c r="N2144">
        <v>9</v>
      </c>
      <c r="O2144">
        <v>4</v>
      </c>
      <c r="P2144">
        <v>13</v>
      </c>
      <c r="Q2144" t="e">
        <f>VLOOKUP($A2144,'[1]SheltersALL_2.17.22'!$1:$1048576,6,0)</f>
        <v>#N/A</v>
      </c>
      <c r="R2144" t="str">
        <f>VLOOKUP($A2144, [1]FA21_Ridership!$1:$1048576,11, 0)</f>
        <v>BERKELEY</v>
      </c>
      <c r="S2144" t="str">
        <f>VLOOKUP($A2144, [1]FA21_Ridership!$1:$1048576,12, 0)</f>
        <v>ALAMEDA</v>
      </c>
      <c r="T2144">
        <f>VLOOKUP($A2144, [1]FA21_Ridership!$1:$1048576,13, 0)</f>
        <v>1</v>
      </c>
      <c r="U2144">
        <f t="shared" si="166"/>
        <v>260</v>
      </c>
      <c r="V2144" s="67">
        <f t="shared" si="165"/>
        <v>0.51300000000000001</v>
      </c>
      <c r="W2144">
        <v>0.39593600000000001</v>
      </c>
      <c r="X2144" s="67">
        <f t="shared" si="167"/>
        <v>0.122</v>
      </c>
      <c r="Y2144">
        <v>0.246671</v>
      </c>
      <c r="Z2144" s="67">
        <f t="shared" si="168"/>
        <v>0.56999999999999995</v>
      </c>
      <c r="AA2144">
        <f>VLOOKUP($C2144,[1]Disability!$1:$1048576,5,FALSE)</f>
        <v>0</v>
      </c>
      <c r="AB2144" s="67">
        <f t="shared" si="169"/>
        <v>0</v>
      </c>
      <c r="AC2144" t="e">
        <f>VLOOKUP($A2144,#REF!,9,FALSE)</f>
        <v>#REF!</v>
      </c>
    </row>
    <row r="2145" spans="1:29">
      <c r="A2145">
        <v>56556</v>
      </c>
      <c r="B2145">
        <v>2144</v>
      </c>
      <c r="C2145">
        <v>1005850</v>
      </c>
      <c r="D2145" t="s">
        <v>4235</v>
      </c>
      <c r="E2145" t="s">
        <v>4236</v>
      </c>
      <c r="G2145" t="e">
        <f>VLOOKUP($H2145,[1]BRT!$1:$1048576,1,0)</f>
        <v>#N/A</v>
      </c>
      <c r="H2145" t="s">
        <v>5835</v>
      </c>
      <c r="I2145">
        <v>37.799022999999998</v>
      </c>
      <c r="J2145">
        <v>-122.229557</v>
      </c>
      <c r="K2145">
        <v>1098</v>
      </c>
      <c r="L2145">
        <v>20</v>
      </c>
      <c r="M2145">
        <v>3</v>
      </c>
      <c r="N2145">
        <v>9</v>
      </c>
      <c r="O2145">
        <v>4</v>
      </c>
      <c r="P2145">
        <v>13</v>
      </c>
      <c r="Q2145" t="e">
        <f>VLOOKUP($A2145,'[1]SheltersALL_2.17.22'!$1:$1048576,6,0)</f>
        <v>#N/A</v>
      </c>
      <c r="R2145" t="str">
        <f>VLOOKUP($A2145, [1]FA21_Ridership!$1:$1048576,11, 0)</f>
        <v>OAKLAND</v>
      </c>
      <c r="S2145" t="str">
        <f>VLOOKUP($A2145, [1]FA21_Ridership!$1:$1048576,12, 0)</f>
        <v>ALAMEDA</v>
      </c>
      <c r="T2145">
        <f>VLOOKUP($A2145, [1]FA21_Ridership!$1:$1048576,13, 0)</f>
        <v>2</v>
      </c>
      <c r="U2145">
        <f t="shared" si="166"/>
        <v>260</v>
      </c>
      <c r="V2145" s="67">
        <f t="shared" si="165"/>
        <v>0.51300000000000001</v>
      </c>
      <c r="W2145">
        <v>0.84588300000000005</v>
      </c>
      <c r="X2145" s="67">
        <f t="shared" si="167"/>
        <v>0.66300000000000003</v>
      </c>
      <c r="Y2145">
        <v>0.49261100000000002</v>
      </c>
      <c r="Z2145" s="67">
        <f t="shared" si="168"/>
        <v>0.85299999999999998</v>
      </c>
      <c r="AA2145">
        <f>VLOOKUP($C2145,[1]Disability!$1:$1048576,5,FALSE)</f>
        <v>2</v>
      </c>
      <c r="AB2145" s="67">
        <f t="shared" si="169"/>
        <v>0.91600000000000004</v>
      </c>
      <c r="AC2145" t="e">
        <f>VLOOKUP($A2145,#REF!,9,FALSE)</f>
        <v>#REF!</v>
      </c>
    </row>
    <row r="2146" spans="1:29">
      <c r="A2146">
        <v>59822</v>
      </c>
      <c r="B2146">
        <v>2145</v>
      </c>
      <c r="C2146">
        <v>1004400</v>
      </c>
      <c r="D2146" t="s">
        <v>4235</v>
      </c>
      <c r="E2146" t="s">
        <v>4236</v>
      </c>
      <c r="G2146" t="e">
        <f>VLOOKUP($H2146,[1]BRT!$1:$1048576,1,0)</f>
        <v>#N/A</v>
      </c>
      <c r="H2146" t="s">
        <v>5836</v>
      </c>
      <c r="I2146">
        <v>37.733443000000001</v>
      </c>
      <c r="J2146">
        <v>-122.185689</v>
      </c>
      <c r="K2146">
        <v>1015</v>
      </c>
      <c r="L2146">
        <v>20</v>
      </c>
      <c r="M2146">
        <v>3</v>
      </c>
      <c r="N2146">
        <v>7</v>
      </c>
      <c r="O2146">
        <v>6</v>
      </c>
      <c r="P2146">
        <v>13</v>
      </c>
      <c r="Q2146" t="e">
        <f>VLOOKUP($A2146,'[1]SheltersALL_2.17.22'!$1:$1048576,6,0)</f>
        <v>#N/A</v>
      </c>
      <c r="R2146" t="str">
        <f>VLOOKUP($A2146, [1]FA21_Ridership!$1:$1048576,11, 0)</f>
        <v>OAKLAND</v>
      </c>
      <c r="S2146" t="str">
        <f>VLOOKUP($A2146, [1]FA21_Ridership!$1:$1048576,12, 0)</f>
        <v>ALAMEDA</v>
      </c>
      <c r="T2146">
        <f>VLOOKUP($A2146, [1]FA21_Ridership!$1:$1048576,13, 0)</f>
        <v>3</v>
      </c>
      <c r="U2146">
        <f t="shared" si="166"/>
        <v>260</v>
      </c>
      <c r="V2146" s="67">
        <f t="shared" si="165"/>
        <v>0.51300000000000001</v>
      </c>
      <c r="W2146">
        <v>0.97647099999999998</v>
      </c>
      <c r="X2146" s="67">
        <f t="shared" si="167"/>
        <v>0.95899999999999996</v>
      </c>
      <c r="Y2146">
        <v>0.35656100000000002</v>
      </c>
      <c r="Z2146" s="67">
        <f t="shared" si="168"/>
        <v>0.70799999999999996</v>
      </c>
      <c r="AA2146">
        <f>VLOOKUP($C2146,[1]Disability!$1:$1048576,5,FALSE)</f>
        <v>0</v>
      </c>
      <c r="AB2146" s="67">
        <f t="shared" si="169"/>
        <v>0</v>
      </c>
      <c r="AC2146" t="e">
        <f>VLOOKUP($A2146,#REF!,9,FALSE)</f>
        <v>#REF!</v>
      </c>
    </row>
    <row r="2147" spans="1:29">
      <c r="A2147">
        <v>51665</v>
      </c>
      <c r="B2147">
        <v>2146</v>
      </c>
      <c r="C2147">
        <v>1700810</v>
      </c>
      <c r="D2147" t="s">
        <v>4235</v>
      </c>
      <c r="E2147" t="s">
        <v>4236</v>
      </c>
      <c r="G2147" t="e">
        <f>VLOOKUP($H2147,[1]BRT!$1:$1048576,1,0)</f>
        <v>#N/A</v>
      </c>
      <c r="H2147" t="s">
        <v>5837</v>
      </c>
      <c r="I2147">
        <v>37.608866999999996</v>
      </c>
      <c r="J2147">
        <v>-122.083045</v>
      </c>
      <c r="K2147">
        <v>1039</v>
      </c>
      <c r="L2147">
        <v>20</v>
      </c>
      <c r="M2147">
        <v>3</v>
      </c>
      <c r="N2147">
        <v>7</v>
      </c>
      <c r="O2147">
        <v>6</v>
      </c>
      <c r="P2147">
        <v>13</v>
      </c>
      <c r="Q2147" t="e">
        <f>VLOOKUP($A2147,'[1]SheltersALL_2.17.22'!$1:$1048576,6,0)</f>
        <v>#N/A</v>
      </c>
      <c r="R2147" t="str">
        <f>VLOOKUP($A2147, [1]FA21_Ridership!$1:$1048576,11, 0)</f>
        <v>UNION CITY</v>
      </c>
      <c r="S2147" t="str">
        <f>VLOOKUP($A2147, [1]FA21_Ridership!$1:$1048576,12, 0)</f>
        <v>ALAMEDA</v>
      </c>
      <c r="T2147">
        <f>VLOOKUP($A2147, [1]FA21_Ridership!$1:$1048576,13, 0)</f>
        <v>9</v>
      </c>
      <c r="U2147">
        <f t="shared" si="166"/>
        <v>260</v>
      </c>
      <c r="V2147" s="67">
        <f t="shared" si="165"/>
        <v>0.51300000000000001</v>
      </c>
      <c r="W2147">
        <v>0.82125000000000004</v>
      </c>
      <c r="X2147" s="67">
        <f t="shared" si="167"/>
        <v>0.61699999999999999</v>
      </c>
      <c r="Y2147">
        <v>0.121875</v>
      </c>
      <c r="Z2147" s="67">
        <f t="shared" si="168"/>
        <v>0.30399999999999999</v>
      </c>
      <c r="AA2147">
        <f>VLOOKUP($C2147,[1]Disability!$1:$1048576,5,FALSE)</f>
        <v>0</v>
      </c>
      <c r="AB2147" s="67">
        <f t="shared" si="169"/>
        <v>0</v>
      </c>
      <c r="AC2147" t="e">
        <f>VLOOKUP($A2147,#REF!,9,FALSE)</f>
        <v>#REF!</v>
      </c>
    </row>
    <row r="2148" spans="1:29">
      <c r="A2148">
        <v>55894</v>
      </c>
      <c r="B2148">
        <v>2147</v>
      </c>
      <c r="C2148">
        <v>1009760</v>
      </c>
      <c r="D2148" t="s">
        <v>4235</v>
      </c>
      <c r="E2148" t="s">
        <v>4236</v>
      </c>
      <c r="G2148" t="e">
        <f>VLOOKUP($H2148,[1]BRT!$1:$1048576,1,0)</f>
        <v>#N/A</v>
      </c>
      <c r="H2148" t="s">
        <v>5679</v>
      </c>
      <c r="I2148">
        <v>37.741917999999998</v>
      </c>
      <c r="J2148">
        <v>-122.202943</v>
      </c>
      <c r="K2148">
        <v>1020</v>
      </c>
      <c r="L2148">
        <v>20</v>
      </c>
      <c r="M2148">
        <v>3</v>
      </c>
      <c r="N2148">
        <v>7</v>
      </c>
      <c r="O2148">
        <v>6</v>
      </c>
      <c r="P2148">
        <v>13</v>
      </c>
      <c r="Q2148" t="e">
        <f>VLOOKUP($A2148,'[1]SheltersALL_2.17.22'!$1:$1048576,6,0)</f>
        <v>#N/A</v>
      </c>
      <c r="R2148" t="str">
        <f>VLOOKUP($A2148, [1]FA21_Ridership!$1:$1048576,11, 0)</f>
        <v>OAKLAND</v>
      </c>
      <c r="S2148" t="str">
        <f>VLOOKUP($A2148, [1]FA21_Ridership!$1:$1048576,12, 0)</f>
        <v>ALAMEDA</v>
      </c>
      <c r="T2148">
        <f>VLOOKUP($A2148, [1]FA21_Ridership!$1:$1048576,13, 0)</f>
        <v>3</v>
      </c>
      <c r="U2148">
        <f t="shared" si="166"/>
        <v>260</v>
      </c>
      <c r="V2148" s="67">
        <f t="shared" ref="V2148:V2211" si="170">_xlfn.PERCENTRANK.INC($U$2:$U$4161,U2148)</f>
        <v>0.51300000000000001</v>
      </c>
      <c r="W2148" t="s">
        <v>4835</v>
      </c>
      <c r="X2148" s="67" t="e">
        <f t="shared" si="167"/>
        <v>#VALUE!</v>
      </c>
      <c r="Y2148" t="s">
        <v>4835</v>
      </c>
      <c r="Z2148" s="67" t="e">
        <f t="shared" si="168"/>
        <v>#VALUE!</v>
      </c>
      <c r="AA2148">
        <f>VLOOKUP($C2148,[1]Disability!$1:$1048576,5,FALSE)</f>
        <v>0</v>
      </c>
      <c r="AB2148" s="67">
        <f t="shared" si="169"/>
        <v>0</v>
      </c>
      <c r="AC2148" t="e">
        <f>VLOOKUP($A2148,#REF!,9,FALSE)</f>
        <v>#REF!</v>
      </c>
    </row>
    <row r="2149" spans="1:29">
      <c r="A2149">
        <v>53558</v>
      </c>
      <c r="B2149">
        <v>2148</v>
      </c>
      <c r="C2149">
        <v>1009390</v>
      </c>
      <c r="D2149" t="s">
        <v>4235</v>
      </c>
      <c r="E2149" t="s">
        <v>4236</v>
      </c>
      <c r="G2149" t="e">
        <f>VLOOKUP($H2149,[1]BRT!$1:$1048576,1,0)</f>
        <v>#N/A</v>
      </c>
      <c r="H2149" t="s">
        <v>5838</v>
      </c>
      <c r="I2149">
        <v>37.798887999999998</v>
      </c>
      <c r="J2149">
        <v>-122.229652</v>
      </c>
      <c r="K2149">
        <v>1078</v>
      </c>
      <c r="L2149">
        <v>20</v>
      </c>
      <c r="M2149">
        <v>3</v>
      </c>
      <c r="N2149">
        <v>6</v>
      </c>
      <c r="O2149">
        <v>7</v>
      </c>
      <c r="P2149">
        <v>13</v>
      </c>
      <c r="Q2149" t="e">
        <f>VLOOKUP($A2149,'[1]SheltersALL_2.17.22'!$1:$1048576,6,0)</f>
        <v>#N/A</v>
      </c>
      <c r="R2149" t="str">
        <f>VLOOKUP($A2149, [1]FA21_Ridership!$1:$1048576,11, 0)</f>
        <v>OAKLAND</v>
      </c>
      <c r="S2149" t="str">
        <f>VLOOKUP($A2149, [1]FA21_Ridership!$1:$1048576,12, 0)</f>
        <v>ALAMEDA</v>
      </c>
      <c r="T2149">
        <f>VLOOKUP($A2149, [1]FA21_Ridership!$1:$1048576,13, 0)</f>
        <v>2</v>
      </c>
      <c r="U2149">
        <f t="shared" si="166"/>
        <v>260</v>
      </c>
      <c r="V2149" s="67">
        <f t="shared" si="170"/>
        <v>0.51300000000000001</v>
      </c>
      <c r="W2149">
        <v>0.79530599999999996</v>
      </c>
      <c r="X2149" s="67">
        <f t="shared" si="167"/>
        <v>0.57999999999999996</v>
      </c>
      <c r="Y2149">
        <v>0.38852700000000001</v>
      </c>
      <c r="Z2149" s="67">
        <f t="shared" si="168"/>
        <v>0.75</v>
      </c>
      <c r="AA2149">
        <f>VLOOKUP($C2149,[1]Disability!$1:$1048576,5,FALSE)</f>
        <v>2</v>
      </c>
      <c r="AB2149" s="67">
        <f t="shared" si="169"/>
        <v>0.91600000000000004</v>
      </c>
      <c r="AC2149" t="e">
        <f>VLOOKUP($A2149,#REF!,9,FALSE)</f>
        <v>#REF!</v>
      </c>
    </row>
    <row r="2150" spans="1:29">
      <c r="A2150">
        <v>55391</v>
      </c>
      <c r="B2150">
        <v>2149</v>
      </c>
      <c r="C2150">
        <v>1004610</v>
      </c>
      <c r="D2150" t="s">
        <v>4235</v>
      </c>
      <c r="E2150" t="s">
        <v>4236</v>
      </c>
      <c r="G2150" t="e">
        <f>VLOOKUP($H2150,[1]BRT!$1:$1048576,1,0)</f>
        <v>#N/A</v>
      </c>
      <c r="H2150" t="s">
        <v>5437</v>
      </c>
      <c r="I2150">
        <v>37.745508000000001</v>
      </c>
      <c r="J2150">
        <v>-122.16826500000001</v>
      </c>
      <c r="K2150">
        <v>1020</v>
      </c>
      <c r="L2150">
        <v>20</v>
      </c>
      <c r="M2150">
        <v>3</v>
      </c>
      <c r="N2150">
        <v>5</v>
      </c>
      <c r="O2150">
        <v>8</v>
      </c>
      <c r="P2150">
        <v>13</v>
      </c>
      <c r="Q2150" t="e">
        <f>VLOOKUP($A2150,'[1]SheltersALL_2.17.22'!$1:$1048576,6,0)</f>
        <v>#N/A</v>
      </c>
      <c r="R2150" t="str">
        <f>VLOOKUP($A2150, [1]FA21_Ridership!$1:$1048576,11, 0)</f>
        <v>OAKLAND</v>
      </c>
      <c r="S2150" t="str">
        <f>VLOOKUP($A2150, [1]FA21_Ridership!$1:$1048576,12, 0)</f>
        <v>ALAMEDA</v>
      </c>
      <c r="T2150">
        <f>VLOOKUP($A2150, [1]FA21_Ridership!$1:$1048576,13, 0)</f>
        <v>3</v>
      </c>
      <c r="U2150">
        <f t="shared" si="166"/>
        <v>260</v>
      </c>
      <c r="V2150" s="67">
        <f t="shared" si="170"/>
        <v>0.51300000000000001</v>
      </c>
      <c r="W2150">
        <v>0.98153699999999999</v>
      </c>
      <c r="X2150" s="67">
        <f t="shared" si="167"/>
        <v>0.97299999999999998</v>
      </c>
      <c r="Y2150">
        <v>0.55985700000000005</v>
      </c>
      <c r="Z2150" s="67">
        <f t="shared" si="168"/>
        <v>0.90600000000000003</v>
      </c>
      <c r="AA2150">
        <f>VLOOKUP($C2150,[1]Disability!$1:$1048576,5,FALSE)</f>
        <v>0</v>
      </c>
      <c r="AB2150" s="67">
        <f t="shared" si="169"/>
        <v>0</v>
      </c>
      <c r="AC2150" t="e">
        <f>VLOOKUP($A2150,#REF!,9,FALSE)</f>
        <v>#REF!</v>
      </c>
    </row>
    <row r="2151" spans="1:29">
      <c r="A2151">
        <v>51554</v>
      </c>
      <c r="B2151">
        <v>2150</v>
      </c>
      <c r="C2151">
        <v>1009730</v>
      </c>
      <c r="D2151" t="s">
        <v>4235</v>
      </c>
      <c r="E2151" t="s">
        <v>4236</v>
      </c>
      <c r="G2151" t="e">
        <f>VLOOKUP($H2151,[1]BRT!$1:$1048576,1,0)</f>
        <v>#N/A</v>
      </c>
      <c r="H2151" t="s">
        <v>5834</v>
      </c>
      <c r="I2151">
        <v>37.743575</v>
      </c>
      <c r="J2151">
        <v>-122.20439500000001</v>
      </c>
      <c r="K2151">
        <v>1020</v>
      </c>
      <c r="L2151">
        <v>20</v>
      </c>
      <c r="M2151">
        <v>3</v>
      </c>
      <c r="N2151">
        <v>5</v>
      </c>
      <c r="O2151">
        <v>8</v>
      </c>
      <c r="P2151">
        <v>13</v>
      </c>
      <c r="Q2151" t="e">
        <f>VLOOKUP($A2151,'[1]SheltersALL_2.17.22'!$1:$1048576,6,0)</f>
        <v>#N/A</v>
      </c>
      <c r="R2151" t="str">
        <f>VLOOKUP($A2151, [1]FA21_Ridership!$1:$1048576,11, 0)</f>
        <v>OAKLAND</v>
      </c>
      <c r="S2151" t="str">
        <f>VLOOKUP($A2151, [1]FA21_Ridership!$1:$1048576,12, 0)</f>
        <v>ALAMEDA</v>
      </c>
      <c r="T2151">
        <f>VLOOKUP($A2151, [1]FA21_Ridership!$1:$1048576,13, 0)</f>
        <v>3</v>
      </c>
      <c r="U2151">
        <f t="shared" si="166"/>
        <v>260</v>
      </c>
      <c r="V2151" s="67">
        <f t="shared" si="170"/>
        <v>0.51300000000000001</v>
      </c>
      <c r="W2151" t="s">
        <v>4835</v>
      </c>
      <c r="X2151" s="67" t="e">
        <f t="shared" si="167"/>
        <v>#VALUE!</v>
      </c>
      <c r="Y2151" t="s">
        <v>4835</v>
      </c>
      <c r="Z2151" s="67" t="e">
        <f t="shared" si="168"/>
        <v>#VALUE!</v>
      </c>
      <c r="AA2151">
        <f>VLOOKUP($C2151,[1]Disability!$1:$1048576,5,FALSE)</f>
        <v>1</v>
      </c>
      <c r="AB2151" s="67">
        <f t="shared" si="169"/>
        <v>0.72499999999999998</v>
      </c>
      <c r="AC2151" t="e">
        <f>VLOOKUP($A2151,#REF!,9,FALSE)</f>
        <v>#REF!</v>
      </c>
    </row>
    <row r="2152" spans="1:29">
      <c r="A2152">
        <v>51558</v>
      </c>
      <c r="B2152">
        <v>2151</v>
      </c>
      <c r="C2152">
        <v>1001430</v>
      </c>
      <c r="D2152" t="s">
        <v>4235</v>
      </c>
      <c r="E2152" t="s">
        <v>4236</v>
      </c>
      <c r="G2152" t="e">
        <f>VLOOKUP($H2152,[1]BRT!$1:$1048576,1,0)</f>
        <v>#N/A</v>
      </c>
      <c r="H2152" t="s">
        <v>5839</v>
      </c>
      <c r="I2152">
        <v>37.786442999999998</v>
      </c>
      <c r="J2152">
        <v>-122.232567</v>
      </c>
      <c r="K2152">
        <v>1080</v>
      </c>
      <c r="L2152">
        <v>20</v>
      </c>
      <c r="M2152">
        <v>3</v>
      </c>
      <c r="N2152">
        <v>5</v>
      </c>
      <c r="O2152">
        <v>8</v>
      </c>
      <c r="P2152">
        <v>13</v>
      </c>
      <c r="Q2152" t="e">
        <f>VLOOKUP($A2152,'[1]SheltersALL_2.17.22'!$1:$1048576,6,0)</f>
        <v>#N/A</v>
      </c>
      <c r="R2152" t="str">
        <f>VLOOKUP($A2152, [1]FA21_Ridership!$1:$1048576,11, 0)</f>
        <v>OAKLAND</v>
      </c>
      <c r="S2152" t="str">
        <f>VLOOKUP($A2152, [1]FA21_Ridership!$1:$1048576,12, 0)</f>
        <v>ALAMEDA</v>
      </c>
      <c r="T2152">
        <f>VLOOKUP($A2152, [1]FA21_Ridership!$1:$1048576,13, 0)</f>
        <v>2</v>
      </c>
      <c r="U2152">
        <f t="shared" si="166"/>
        <v>260</v>
      </c>
      <c r="V2152" s="67">
        <f t="shared" si="170"/>
        <v>0.51300000000000001</v>
      </c>
      <c r="W2152">
        <v>0.95386499999999996</v>
      </c>
      <c r="X2152" s="67">
        <f t="shared" si="167"/>
        <v>0.91500000000000004</v>
      </c>
      <c r="Y2152">
        <v>0.528721</v>
      </c>
      <c r="Z2152" s="67">
        <f t="shared" si="168"/>
        <v>0.88800000000000001</v>
      </c>
      <c r="AA2152">
        <f>VLOOKUP($C2152,[1]Disability!$1:$1048576,5,FALSE)</f>
        <v>0</v>
      </c>
      <c r="AB2152" s="67">
        <f t="shared" si="169"/>
        <v>0</v>
      </c>
      <c r="AC2152" t="e">
        <f>VLOOKUP($A2152,#REF!,9,FALSE)</f>
        <v>#REF!</v>
      </c>
    </row>
    <row r="2153" spans="1:29">
      <c r="A2153">
        <v>53881</v>
      </c>
      <c r="B2153">
        <v>2152</v>
      </c>
      <c r="C2153">
        <v>1009680</v>
      </c>
      <c r="D2153" t="s">
        <v>4235</v>
      </c>
      <c r="E2153" t="s">
        <v>4236</v>
      </c>
      <c r="G2153" t="e">
        <f>VLOOKUP($H2153,[1]BRT!$1:$1048576,1,0)</f>
        <v>#N/A</v>
      </c>
      <c r="H2153" t="s">
        <v>5840</v>
      </c>
      <c r="I2153">
        <v>37.739795999999998</v>
      </c>
      <c r="J2153">
        <v>-122.201543</v>
      </c>
      <c r="K2153">
        <v>1014</v>
      </c>
      <c r="L2153">
        <v>20</v>
      </c>
      <c r="M2153">
        <v>3</v>
      </c>
      <c r="N2153">
        <v>5</v>
      </c>
      <c r="O2153">
        <v>8</v>
      </c>
      <c r="P2153">
        <v>13</v>
      </c>
      <c r="Q2153" t="e">
        <f>VLOOKUP($A2153,'[1]SheltersALL_2.17.22'!$1:$1048576,6,0)</f>
        <v>#N/A</v>
      </c>
      <c r="R2153" t="str">
        <f>VLOOKUP($A2153, [1]FA21_Ridership!$1:$1048576,11, 0)</f>
        <v>OAKLAND</v>
      </c>
      <c r="S2153" t="str">
        <f>VLOOKUP($A2153, [1]FA21_Ridership!$1:$1048576,12, 0)</f>
        <v>ALAMEDA</v>
      </c>
      <c r="T2153">
        <f>VLOOKUP($A2153, [1]FA21_Ridership!$1:$1048576,13, 0)</f>
        <v>3</v>
      </c>
      <c r="U2153">
        <f t="shared" si="166"/>
        <v>260</v>
      </c>
      <c r="V2153" s="67">
        <f t="shared" si="170"/>
        <v>0.51300000000000001</v>
      </c>
      <c r="W2153" t="s">
        <v>4835</v>
      </c>
      <c r="X2153" s="67" t="e">
        <f t="shared" si="167"/>
        <v>#VALUE!</v>
      </c>
      <c r="Y2153" t="s">
        <v>4835</v>
      </c>
      <c r="Z2153" s="67" t="e">
        <f t="shared" si="168"/>
        <v>#VALUE!</v>
      </c>
      <c r="AA2153">
        <f>VLOOKUP($C2153,[1]Disability!$1:$1048576,5,FALSE)</f>
        <v>0</v>
      </c>
      <c r="AB2153" s="67">
        <f t="shared" si="169"/>
        <v>0</v>
      </c>
      <c r="AC2153" t="e">
        <f>VLOOKUP($A2153,#REF!,9,FALSE)</f>
        <v>#REF!</v>
      </c>
    </row>
    <row r="2154" spans="1:29">
      <c r="A2154">
        <v>52843</v>
      </c>
      <c r="B2154">
        <v>2153</v>
      </c>
      <c r="C2154">
        <v>9907490</v>
      </c>
      <c r="D2154" t="s">
        <v>4235</v>
      </c>
      <c r="E2154" t="s">
        <v>4236</v>
      </c>
      <c r="G2154" t="e">
        <f>VLOOKUP($H2154,[1]BRT!$1:$1048576,1,0)</f>
        <v>#N/A</v>
      </c>
      <c r="H2154" t="s">
        <v>5841</v>
      </c>
      <c r="I2154">
        <v>37.560332000000002</v>
      </c>
      <c r="J2154">
        <v>-122.011478</v>
      </c>
      <c r="K2154">
        <v>1401</v>
      </c>
      <c r="L2154">
        <v>20</v>
      </c>
      <c r="M2154">
        <v>3</v>
      </c>
      <c r="N2154">
        <v>5</v>
      </c>
      <c r="O2154">
        <v>8</v>
      </c>
      <c r="P2154">
        <v>13</v>
      </c>
      <c r="Q2154" t="e">
        <f>VLOOKUP($A2154,'[1]SheltersALL_2.17.22'!$1:$1048576,6,0)</f>
        <v>#N/A</v>
      </c>
      <c r="R2154" t="str">
        <f>VLOOKUP($A2154, [1]FA21_Ridership!$1:$1048576,11, 0)</f>
        <v>FREMONT</v>
      </c>
      <c r="S2154" t="str">
        <f>VLOOKUP($A2154, [1]FA21_Ridership!$1:$1048576,12, 0)</f>
        <v>ALAMEDA</v>
      </c>
      <c r="T2154">
        <f>VLOOKUP($A2154, [1]FA21_Ridership!$1:$1048576,13, 0)</f>
        <v>5</v>
      </c>
      <c r="U2154">
        <f t="shared" si="166"/>
        <v>260</v>
      </c>
      <c r="V2154" s="67">
        <f t="shared" si="170"/>
        <v>0.51300000000000001</v>
      </c>
      <c r="W2154">
        <v>0.78178599999999998</v>
      </c>
      <c r="X2154" s="67">
        <f t="shared" si="167"/>
        <v>0.55400000000000005</v>
      </c>
      <c r="Y2154">
        <v>0.1875</v>
      </c>
      <c r="Z2154" s="67">
        <f t="shared" si="168"/>
        <v>0.44900000000000001</v>
      </c>
      <c r="AA2154">
        <f>VLOOKUP($C2154,[1]Disability!$1:$1048576,5,FALSE)</f>
        <v>0</v>
      </c>
      <c r="AB2154" s="67">
        <f t="shared" si="169"/>
        <v>0</v>
      </c>
      <c r="AC2154" t="e">
        <f>VLOOKUP($A2154,#REF!,9,FALSE)</f>
        <v>#REF!</v>
      </c>
    </row>
    <row r="2155" spans="1:29">
      <c r="A2155">
        <v>58335</v>
      </c>
      <c r="B2155">
        <v>2154</v>
      </c>
      <c r="C2155">
        <v>304380</v>
      </c>
      <c r="D2155" t="s">
        <v>4235</v>
      </c>
      <c r="E2155" t="s">
        <v>4236</v>
      </c>
      <c r="G2155" t="e">
        <f>VLOOKUP($H2155,[1]BRT!$1:$1048576,1,0)</f>
        <v>#N/A</v>
      </c>
      <c r="H2155" t="s">
        <v>5842</v>
      </c>
      <c r="I2155">
        <v>37.857892999999997</v>
      </c>
      <c r="J2155">
        <v>-122.280157</v>
      </c>
      <c r="K2155">
        <v>981</v>
      </c>
      <c r="L2155">
        <v>20</v>
      </c>
      <c r="M2155">
        <v>3</v>
      </c>
      <c r="N2155">
        <v>5</v>
      </c>
      <c r="O2155">
        <v>8</v>
      </c>
      <c r="P2155">
        <v>13</v>
      </c>
      <c r="Q2155" t="e">
        <f>VLOOKUP($A2155,'[1]SheltersALL_2.17.22'!$1:$1048576,6,0)</f>
        <v>#N/A</v>
      </c>
      <c r="R2155" t="str">
        <f>VLOOKUP($A2155, [1]FA21_Ridership!$1:$1048576,11, 0)</f>
        <v>BERKELEY</v>
      </c>
      <c r="S2155" t="str">
        <f>VLOOKUP($A2155, [1]FA21_Ridership!$1:$1048576,12, 0)</f>
        <v>ALAMEDA</v>
      </c>
      <c r="T2155">
        <f>VLOOKUP($A2155, [1]FA21_Ridership!$1:$1048576,13, 0)</f>
        <v>1</v>
      </c>
      <c r="U2155">
        <f t="shared" si="166"/>
        <v>260</v>
      </c>
      <c r="V2155" s="67">
        <f t="shared" si="170"/>
        <v>0.51300000000000001</v>
      </c>
      <c r="W2155">
        <v>0.60147399999999995</v>
      </c>
      <c r="X2155" s="67">
        <f t="shared" si="167"/>
        <v>0.28699999999999998</v>
      </c>
      <c r="Y2155">
        <v>0.32418000000000002</v>
      </c>
      <c r="Z2155" s="67">
        <f t="shared" si="168"/>
        <v>0.66100000000000003</v>
      </c>
      <c r="AA2155">
        <f>VLOOKUP($C2155,[1]Disability!$1:$1048576,5,FALSE)</f>
        <v>0</v>
      </c>
      <c r="AB2155" s="67">
        <f t="shared" si="169"/>
        <v>0</v>
      </c>
      <c r="AC2155" t="e">
        <f>VLOOKUP($A2155,#REF!,9,FALSE)</f>
        <v>#REF!</v>
      </c>
    </row>
    <row r="2156" spans="1:29">
      <c r="A2156">
        <v>57399</v>
      </c>
      <c r="B2156">
        <v>2155</v>
      </c>
      <c r="C2156">
        <v>1004180</v>
      </c>
      <c r="D2156" t="s">
        <v>4235</v>
      </c>
      <c r="E2156" t="s">
        <v>4236</v>
      </c>
      <c r="G2156" t="e">
        <f>VLOOKUP($H2156,[1]BRT!$1:$1048576,1,0)</f>
        <v>#N/A</v>
      </c>
      <c r="H2156" t="s">
        <v>5843</v>
      </c>
      <c r="I2156">
        <v>37.753726</v>
      </c>
      <c r="J2156">
        <v>-122.165244</v>
      </c>
      <c r="K2156">
        <v>1021</v>
      </c>
      <c r="L2156">
        <v>20</v>
      </c>
      <c r="M2156">
        <v>3</v>
      </c>
      <c r="N2156">
        <v>4</v>
      </c>
      <c r="O2156">
        <v>9</v>
      </c>
      <c r="P2156">
        <v>13</v>
      </c>
      <c r="Q2156" t="e">
        <f>VLOOKUP($A2156,'[1]SheltersALL_2.17.22'!$1:$1048576,6,0)</f>
        <v>#N/A</v>
      </c>
      <c r="R2156" t="str">
        <f>VLOOKUP($A2156, [1]FA21_Ridership!$1:$1048576,11, 0)</f>
        <v>OAKLAND</v>
      </c>
      <c r="S2156" t="str">
        <f>VLOOKUP($A2156, [1]FA21_Ridership!$1:$1048576,12, 0)</f>
        <v>ALAMEDA</v>
      </c>
      <c r="T2156">
        <f>VLOOKUP($A2156, [1]FA21_Ridership!$1:$1048576,13, 0)</f>
        <v>3</v>
      </c>
      <c r="U2156">
        <f t="shared" si="166"/>
        <v>260</v>
      </c>
      <c r="V2156" s="67">
        <f t="shared" si="170"/>
        <v>0.51300000000000001</v>
      </c>
      <c r="W2156">
        <v>0.96936100000000003</v>
      </c>
      <c r="X2156" s="67">
        <f t="shared" si="167"/>
        <v>0.94499999999999995</v>
      </c>
      <c r="Y2156">
        <v>0.35278199999999998</v>
      </c>
      <c r="Z2156" s="67">
        <f t="shared" si="168"/>
        <v>0.70099999999999996</v>
      </c>
      <c r="AA2156">
        <f>VLOOKUP($C2156,[1]Disability!$1:$1048576,5,FALSE)</f>
        <v>0</v>
      </c>
      <c r="AB2156" s="67">
        <f t="shared" si="169"/>
        <v>0</v>
      </c>
      <c r="AC2156" t="e">
        <f>VLOOKUP($A2156,#REF!,9,FALSE)</f>
        <v>#REF!</v>
      </c>
    </row>
    <row r="2157" spans="1:29">
      <c r="A2157">
        <v>59937</v>
      </c>
      <c r="B2157">
        <v>2156</v>
      </c>
      <c r="C2157">
        <v>1002980</v>
      </c>
      <c r="D2157" t="s">
        <v>4235</v>
      </c>
      <c r="E2157" t="s">
        <v>4236</v>
      </c>
      <c r="G2157" t="e">
        <f>VLOOKUP($H2157,[1]BRT!$1:$1048576,1,0)</f>
        <v>#N/A</v>
      </c>
      <c r="H2157" t="s">
        <v>5551</v>
      </c>
      <c r="I2157">
        <v>37.840499000000001</v>
      </c>
      <c r="J2157">
        <v>-122.264939</v>
      </c>
      <c r="K2157">
        <v>1080</v>
      </c>
      <c r="L2157">
        <v>20</v>
      </c>
      <c r="M2157">
        <v>3</v>
      </c>
      <c r="N2157">
        <v>4</v>
      </c>
      <c r="O2157">
        <v>9</v>
      </c>
      <c r="P2157">
        <v>13</v>
      </c>
      <c r="Q2157" t="e">
        <f>VLOOKUP($A2157,'[1]SheltersALL_2.17.22'!$1:$1048576,6,0)</f>
        <v>#N/A</v>
      </c>
      <c r="R2157" t="str">
        <f>VLOOKUP($A2157, [1]FA21_Ridership!$1:$1048576,11, 0)</f>
        <v>OAKLAND</v>
      </c>
      <c r="S2157" t="str">
        <f>VLOOKUP($A2157, [1]FA21_Ridership!$1:$1048576,12, 0)</f>
        <v>ALAMEDA</v>
      </c>
      <c r="T2157">
        <f>VLOOKUP($A2157, [1]FA21_Ridership!$1:$1048576,13, 0)</f>
        <v>2</v>
      </c>
      <c r="U2157">
        <f t="shared" si="166"/>
        <v>260</v>
      </c>
      <c r="V2157" s="67">
        <f t="shared" si="170"/>
        <v>0.51300000000000001</v>
      </c>
      <c r="W2157">
        <v>0.369697</v>
      </c>
      <c r="X2157" s="67">
        <f t="shared" si="167"/>
        <v>0.106</v>
      </c>
      <c r="Y2157">
        <v>9.5454999999999998E-2</v>
      </c>
      <c r="Z2157" s="67">
        <f t="shared" si="168"/>
        <v>0.23100000000000001</v>
      </c>
      <c r="AA2157">
        <f>VLOOKUP($C2157,[1]Disability!$1:$1048576,5,FALSE)</f>
        <v>0</v>
      </c>
      <c r="AB2157" s="67">
        <f t="shared" si="169"/>
        <v>0</v>
      </c>
      <c r="AC2157" t="e">
        <f>VLOOKUP($A2157,#REF!,9,FALSE)</f>
        <v>#REF!</v>
      </c>
    </row>
    <row r="2158" spans="1:29">
      <c r="A2158">
        <v>50509</v>
      </c>
      <c r="B2158">
        <v>2157</v>
      </c>
      <c r="C2158">
        <v>1700500</v>
      </c>
      <c r="D2158" t="s">
        <v>4235</v>
      </c>
      <c r="E2158" t="s">
        <v>4236</v>
      </c>
      <c r="G2158" t="e">
        <f>VLOOKUP($H2158,[1]BRT!$1:$1048576,1,0)</f>
        <v>#N/A</v>
      </c>
      <c r="H2158" t="s">
        <v>5844</v>
      </c>
      <c r="I2158">
        <v>37.596592999999999</v>
      </c>
      <c r="J2158">
        <v>-122.07084399999999</v>
      </c>
      <c r="K2158">
        <v>1051</v>
      </c>
      <c r="L2158">
        <v>20</v>
      </c>
      <c r="M2158">
        <v>3</v>
      </c>
      <c r="N2158">
        <v>3</v>
      </c>
      <c r="O2158">
        <v>10</v>
      </c>
      <c r="P2158">
        <v>13</v>
      </c>
      <c r="Q2158" t="e">
        <f>VLOOKUP($A2158,'[1]SheltersALL_2.17.22'!$1:$1048576,6,0)</f>
        <v>#N/A</v>
      </c>
      <c r="R2158" t="str">
        <f>VLOOKUP($A2158, [1]FA21_Ridership!$1:$1048576,11, 0)</f>
        <v>UNION CITY</v>
      </c>
      <c r="S2158" t="str">
        <f>VLOOKUP($A2158, [1]FA21_Ridership!$1:$1048576,12, 0)</f>
        <v>ALAMEDA</v>
      </c>
      <c r="T2158">
        <f>VLOOKUP($A2158, [1]FA21_Ridership!$1:$1048576,13, 0)</f>
        <v>9</v>
      </c>
      <c r="U2158">
        <f t="shared" si="166"/>
        <v>260</v>
      </c>
      <c r="V2158" s="67">
        <f t="shared" si="170"/>
        <v>0.51300000000000001</v>
      </c>
      <c r="W2158">
        <v>0.80121299999999995</v>
      </c>
      <c r="X2158" s="67">
        <f t="shared" si="167"/>
        <v>0.58899999999999997</v>
      </c>
      <c r="Y2158">
        <v>6.4097000000000001E-2</v>
      </c>
      <c r="Z2158" s="67">
        <f t="shared" si="168"/>
        <v>0.115</v>
      </c>
      <c r="AA2158">
        <f>VLOOKUP($C2158,[1]Disability!$1:$1048576,5,FALSE)</f>
        <v>0</v>
      </c>
      <c r="AB2158" s="67">
        <f t="shared" si="169"/>
        <v>0</v>
      </c>
      <c r="AC2158" t="e">
        <f>VLOOKUP($A2158,#REF!,9,FALSE)</f>
        <v>#REF!</v>
      </c>
    </row>
    <row r="2159" spans="1:29">
      <c r="A2159">
        <v>50886</v>
      </c>
      <c r="B2159">
        <v>2158</v>
      </c>
      <c r="C2159">
        <v>1004390</v>
      </c>
      <c r="D2159" t="s">
        <v>4235</v>
      </c>
      <c r="E2159" t="s">
        <v>4236</v>
      </c>
      <c r="G2159" t="e">
        <f>VLOOKUP($H2159,[1]BRT!$1:$1048576,1,0)</f>
        <v>#N/A</v>
      </c>
      <c r="H2159" t="s">
        <v>5836</v>
      </c>
      <c r="I2159">
        <v>37.733781</v>
      </c>
      <c r="J2159">
        <v>-122.185614</v>
      </c>
      <c r="K2159">
        <v>1020</v>
      </c>
      <c r="L2159">
        <v>20</v>
      </c>
      <c r="M2159">
        <v>3</v>
      </c>
      <c r="N2159">
        <v>3</v>
      </c>
      <c r="O2159">
        <v>10</v>
      </c>
      <c r="P2159">
        <v>13</v>
      </c>
      <c r="Q2159" t="e">
        <f>VLOOKUP($A2159,'[1]SheltersALL_2.17.22'!$1:$1048576,6,0)</f>
        <v>#N/A</v>
      </c>
      <c r="R2159" t="str">
        <f>VLOOKUP($A2159, [1]FA21_Ridership!$1:$1048576,11, 0)</f>
        <v>OAKLAND</v>
      </c>
      <c r="S2159" t="str">
        <f>VLOOKUP($A2159, [1]FA21_Ridership!$1:$1048576,12, 0)</f>
        <v>ALAMEDA</v>
      </c>
      <c r="T2159">
        <f>VLOOKUP($A2159, [1]FA21_Ridership!$1:$1048576,13, 0)</f>
        <v>3</v>
      </c>
      <c r="U2159">
        <f t="shared" si="166"/>
        <v>260</v>
      </c>
      <c r="V2159" s="67">
        <f t="shared" si="170"/>
        <v>0.51300000000000001</v>
      </c>
      <c r="W2159">
        <v>0.979518</v>
      </c>
      <c r="X2159" s="67">
        <f t="shared" si="167"/>
        <v>0.96299999999999997</v>
      </c>
      <c r="Y2159">
        <v>0.32811200000000001</v>
      </c>
      <c r="Z2159" s="67">
        <f t="shared" si="168"/>
        <v>0.66400000000000003</v>
      </c>
      <c r="AA2159">
        <f>VLOOKUP($C2159,[1]Disability!$1:$1048576,5,FALSE)</f>
        <v>0</v>
      </c>
      <c r="AB2159" s="67">
        <f t="shared" si="169"/>
        <v>0</v>
      </c>
      <c r="AC2159" t="e">
        <f>VLOOKUP($A2159,#REF!,9,FALSE)</f>
        <v>#REF!</v>
      </c>
    </row>
    <row r="2160" spans="1:29">
      <c r="A2160">
        <v>57740</v>
      </c>
      <c r="B2160">
        <v>2159</v>
      </c>
      <c r="C2160">
        <v>305420</v>
      </c>
      <c r="D2160" t="s">
        <v>4235</v>
      </c>
      <c r="E2160" t="s">
        <v>4236</v>
      </c>
      <c r="G2160" t="e">
        <f>VLOOKUP($H2160,[1]BRT!$1:$1048576,1,0)</f>
        <v>#N/A</v>
      </c>
      <c r="H2160" t="s">
        <v>5845</v>
      </c>
      <c r="I2160">
        <v>37.888418000000001</v>
      </c>
      <c r="J2160">
        <v>-122.272268</v>
      </c>
      <c r="K2160">
        <v>1087</v>
      </c>
      <c r="L2160">
        <v>20</v>
      </c>
      <c r="M2160">
        <v>3</v>
      </c>
      <c r="N2160">
        <v>1</v>
      </c>
      <c r="O2160">
        <v>12</v>
      </c>
      <c r="P2160">
        <v>13</v>
      </c>
      <c r="Q2160" t="e">
        <f>VLOOKUP($A2160,'[1]SheltersALL_2.17.22'!$1:$1048576,6,0)</f>
        <v>#N/A</v>
      </c>
      <c r="R2160" t="str">
        <f>VLOOKUP($A2160, [1]FA21_Ridership!$1:$1048576,11, 0)</f>
        <v>BERKELEY</v>
      </c>
      <c r="S2160" t="str">
        <f>VLOOKUP($A2160, [1]FA21_Ridership!$1:$1048576,12, 0)</f>
        <v>ALAMEDA</v>
      </c>
      <c r="T2160">
        <f>VLOOKUP($A2160, [1]FA21_Ridership!$1:$1048576,13, 0)</f>
        <v>1</v>
      </c>
      <c r="U2160">
        <f t="shared" si="166"/>
        <v>260</v>
      </c>
      <c r="V2160" s="67">
        <f t="shared" si="170"/>
        <v>0.51300000000000001</v>
      </c>
      <c r="W2160">
        <v>0.24172199999999999</v>
      </c>
      <c r="X2160" s="67">
        <f t="shared" si="167"/>
        <v>4.1000000000000002E-2</v>
      </c>
      <c r="Y2160">
        <v>7.4503E-2</v>
      </c>
      <c r="Z2160" s="67">
        <f t="shared" si="168"/>
        <v>0.14599999999999999</v>
      </c>
      <c r="AA2160">
        <f>VLOOKUP($C2160,[1]Disability!$1:$1048576,5,FALSE)</f>
        <v>0</v>
      </c>
      <c r="AB2160" s="67">
        <f t="shared" si="169"/>
        <v>0</v>
      </c>
      <c r="AC2160" t="e">
        <f>VLOOKUP($A2160,#REF!,9,FALSE)</f>
        <v>#REF!</v>
      </c>
    </row>
    <row r="2161" spans="1:29">
      <c r="A2161">
        <v>57065</v>
      </c>
      <c r="B2161">
        <v>2160</v>
      </c>
      <c r="C2161">
        <v>1017310</v>
      </c>
      <c r="D2161" t="s">
        <v>4235</v>
      </c>
      <c r="E2161" t="s">
        <v>4236</v>
      </c>
      <c r="G2161" t="e">
        <f>VLOOKUP($H2161,[1]BRT!$1:$1048576,1,0)</f>
        <v>#N/A</v>
      </c>
      <c r="H2161" t="s">
        <v>5846</v>
      </c>
      <c r="I2161">
        <v>37.816391000000003</v>
      </c>
      <c r="J2161">
        <v>-122.25729</v>
      </c>
      <c r="K2161">
        <v>981</v>
      </c>
      <c r="L2161">
        <v>20</v>
      </c>
      <c r="M2161">
        <v>3</v>
      </c>
      <c r="N2161">
        <v>1</v>
      </c>
      <c r="O2161">
        <v>12</v>
      </c>
      <c r="P2161">
        <v>13</v>
      </c>
      <c r="Q2161" t="e">
        <f>VLOOKUP($A2161,'[1]SheltersALL_2.17.22'!$1:$1048576,6,0)</f>
        <v>#N/A</v>
      </c>
      <c r="R2161" t="str">
        <f>VLOOKUP($A2161, [1]FA21_Ridership!$1:$1048576,11, 0)</f>
        <v>OAKLAND</v>
      </c>
      <c r="S2161" t="str">
        <f>VLOOKUP($A2161, [1]FA21_Ridership!$1:$1048576,12, 0)</f>
        <v>ALAMEDA</v>
      </c>
      <c r="T2161">
        <f>VLOOKUP($A2161, [1]FA21_Ridership!$1:$1048576,13, 0)</f>
        <v>2</v>
      </c>
      <c r="U2161">
        <f t="shared" si="166"/>
        <v>260</v>
      </c>
      <c r="V2161" s="67">
        <f t="shared" si="170"/>
        <v>0.51300000000000001</v>
      </c>
      <c r="W2161">
        <v>0.61644900000000002</v>
      </c>
      <c r="X2161" s="67">
        <f t="shared" si="167"/>
        <v>0.308</v>
      </c>
      <c r="Y2161">
        <v>0.278248</v>
      </c>
      <c r="Z2161" s="67">
        <f t="shared" si="168"/>
        <v>0.60599999999999998</v>
      </c>
      <c r="AA2161">
        <f>VLOOKUP($C2161,[1]Disability!$1:$1048576,5,FALSE)</f>
        <v>0</v>
      </c>
      <c r="AB2161" s="67">
        <f t="shared" si="169"/>
        <v>0</v>
      </c>
      <c r="AC2161" t="e">
        <f>VLOOKUP($A2161,#REF!,9,FALSE)</f>
        <v>#REF!</v>
      </c>
    </row>
    <row r="2162" spans="1:29">
      <c r="A2162">
        <v>50774</v>
      </c>
      <c r="B2162">
        <v>2161</v>
      </c>
      <c r="C2162">
        <v>1016180</v>
      </c>
      <c r="D2162" t="s">
        <v>4235</v>
      </c>
      <c r="E2162" t="s">
        <v>4236</v>
      </c>
      <c r="G2162" t="e">
        <f>VLOOKUP($H2162,[1]BRT!$1:$1048576,1,0)</f>
        <v>#N/A</v>
      </c>
      <c r="H2162" t="s">
        <v>5810</v>
      </c>
      <c r="I2162">
        <v>37.831349000000003</v>
      </c>
      <c r="J2162">
        <v>-122.267934</v>
      </c>
      <c r="K2162">
        <v>1086</v>
      </c>
      <c r="L2162">
        <v>21.8</v>
      </c>
      <c r="M2162">
        <v>2.7522935780000002</v>
      </c>
      <c r="N2162">
        <v>7</v>
      </c>
      <c r="O2162">
        <v>5</v>
      </c>
      <c r="P2162">
        <v>12</v>
      </c>
      <c r="Q2162" t="e">
        <f>VLOOKUP($A2162,'[1]SheltersALL_2.17.22'!$1:$1048576,6,0)</f>
        <v>#N/A</v>
      </c>
      <c r="R2162" t="str">
        <f>VLOOKUP($A2162, [1]FA21_Ridership!$1:$1048576,11, 0)</f>
        <v>OAKLAND</v>
      </c>
      <c r="S2162" t="str">
        <f>VLOOKUP($A2162, [1]FA21_Ridership!$1:$1048576,12, 0)</f>
        <v>ALAMEDA</v>
      </c>
      <c r="T2162">
        <f>VLOOKUP($A2162, [1]FA21_Ridership!$1:$1048576,13, 0)</f>
        <v>2</v>
      </c>
      <c r="U2162">
        <f t="shared" si="166"/>
        <v>261.60000000000002</v>
      </c>
      <c r="V2162" s="67">
        <f t="shared" si="170"/>
        <v>0.51900000000000002</v>
      </c>
      <c r="W2162">
        <v>0.766378</v>
      </c>
      <c r="X2162" s="67">
        <f t="shared" si="167"/>
        <v>0.51600000000000001</v>
      </c>
      <c r="Y2162">
        <v>0.24598300000000001</v>
      </c>
      <c r="Z2162" s="67">
        <f t="shared" si="168"/>
        <v>0.56899999999999995</v>
      </c>
      <c r="AA2162">
        <f>VLOOKUP($C2162,[1]Disability!$1:$1048576,5,FALSE)</f>
        <v>0</v>
      </c>
      <c r="AB2162" s="67">
        <f t="shared" si="169"/>
        <v>0</v>
      </c>
      <c r="AC2162" t="e">
        <f>VLOOKUP($A2162,#REF!,9,FALSE)</f>
        <v>#REF!</v>
      </c>
    </row>
    <row r="2163" spans="1:29">
      <c r="A2163">
        <v>50765</v>
      </c>
      <c r="B2163">
        <v>2162</v>
      </c>
      <c r="C2163">
        <v>303630</v>
      </c>
      <c r="D2163" t="s">
        <v>4235</v>
      </c>
      <c r="E2163" t="s">
        <v>4236</v>
      </c>
      <c r="G2163" t="e">
        <f>VLOOKUP($H2163,[1]BRT!$1:$1048576,1,0)</f>
        <v>#N/A</v>
      </c>
      <c r="H2163" t="s">
        <v>5647</v>
      </c>
      <c r="I2163">
        <v>37.861778000000001</v>
      </c>
      <c r="J2163">
        <v>-122.271826</v>
      </c>
      <c r="K2163">
        <v>1018</v>
      </c>
      <c r="L2163">
        <v>32.700000000000003</v>
      </c>
      <c r="M2163">
        <v>1.8348623850000001</v>
      </c>
      <c r="N2163">
        <v>4</v>
      </c>
      <c r="O2163">
        <v>4</v>
      </c>
      <c r="P2163">
        <v>8</v>
      </c>
      <c r="Q2163" t="e">
        <f>VLOOKUP($A2163,'[1]SheltersALL_2.17.22'!$1:$1048576,6,0)</f>
        <v>#N/A</v>
      </c>
      <c r="R2163" t="str">
        <f>VLOOKUP($A2163, [1]FA21_Ridership!$1:$1048576,11, 0)</f>
        <v>BERKELEY</v>
      </c>
      <c r="S2163" t="str">
        <f>VLOOKUP($A2163, [1]FA21_Ridership!$1:$1048576,12, 0)</f>
        <v>ALAMEDA</v>
      </c>
      <c r="T2163">
        <f>VLOOKUP($A2163, [1]FA21_Ridership!$1:$1048576,13, 0)</f>
        <v>1</v>
      </c>
      <c r="U2163">
        <f t="shared" si="166"/>
        <v>261.60000000000002</v>
      </c>
      <c r="V2163" s="67">
        <f t="shared" si="170"/>
        <v>0.51900000000000002</v>
      </c>
      <c r="W2163">
        <v>0.49746200000000002</v>
      </c>
      <c r="X2163" s="67">
        <f t="shared" si="167"/>
        <v>0.193</v>
      </c>
      <c r="Y2163">
        <v>0.39258700000000002</v>
      </c>
      <c r="Z2163" s="67">
        <f t="shared" si="168"/>
        <v>0.754</v>
      </c>
      <c r="AA2163">
        <f>VLOOKUP($C2163,[1]Disability!$1:$1048576,5,FALSE)</f>
        <v>1</v>
      </c>
      <c r="AB2163" s="67">
        <f t="shared" si="169"/>
        <v>0.72499999999999998</v>
      </c>
      <c r="AC2163" t="e">
        <f>VLOOKUP($A2163,#REF!,9,FALSE)</f>
        <v>#REF!</v>
      </c>
    </row>
    <row r="2164" spans="1:29">
      <c r="A2164">
        <v>55242</v>
      </c>
      <c r="B2164">
        <v>2163</v>
      </c>
      <c r="C2164">
        <v>9901020</v>
      </c>
      <c r="D2164" t="s">
        <v>4235</v>
      </c>
      <c r="E2164" t="s">
        <v>4236</v>
      </c>
      <c r="G2164" t="e">
        <f>VLOOKUP($H2164,[1]BRT!$1:$1048576,1,0)</f>
        <v>#N/A</v>
      </c>
      <c r="H2164" t="s">
        <v>5700</v>
      </c>
      <c r="I2164">
        <v>37.964106999999998</v>
      </c>
      <c r="J2164">
        <v>-122.33613800000001</v>
      </c>
      <c r="K2164">
        <v>961</v>
      </c>
      <c r="L2164">
        <v>32.700000000000003</v>
      </c>
      <c r="M2164">
        <v>1.8348623850000001</v>
      </c>
      <c r="N2164">
        <v>4</v>
      </c>
      <c r="O2164">
        <v>4</v>
      </c>
      <c r="P2164">
        <v>8</v>
      </c>
      <c r="Q2164" t="e">
        <f>VLOOKUP($A2164,'[1]SheltersALL_2.17.22'!$1:$1048576,6,0)</f>
        <v>#N/A</v>
      </c>
      <c r="R2164" t="str">
        <f>VLOOKUP($A2164, [1]FA21_Ridership!$1:$1048576,11, 0)</f>
        <v>COUNTY-CONTRA COSTA</v>
      </c>
      <c r="S2164" t="str">
        <f>VLOOKUP($A2164, [1]FA21_Ridership!$1:$1048576,12, 0)</f>
        <v>CONTRA COSTA</v>
      </c>
      <c r="T2164">
        <f>VLOOKUP($A2164, [1]FA21_Ridership!$1:$1048576,13, 0)</f>
        <v>1</v>
      </c>
      <c r="U2164">
        <f t="shared" si="166"/>
        <v>261.60000000000002</v>
      </c>
      <c r="V2164" s="67">
        <f t="shared" si="170"/>
        <v>0.51900000000000002</v>
      </c>
      <c r="W2164">
        <v>0.91733200000000004</v>
      </c>
      <c r="X2164" s="67">
        <f t="shared" si="167"/>
        <v>0.80500000000000005</v>
      </c>
      <c r="Y2164">
        <v>0.43229200000000001</v>
      </c>
      <c r="Z2164" s="67">
        <f t="shared" si="168"/>
        <v>0.79400000000000004</v>
      </c>
      <c r="AA2164">
        <f>VLOOKUP($C2164,[1]Disability!$1:$1048576,5,FALSE)</f>
        <v>1</v>
      </c>
      <c r="AB2164" s="67">
        <f t="shared" si="169"/>
        <v>0.72499999999999998</v>
      </c>
      <c r="AC2164" t="e">
        <f>VLOOKUP($A2164,#REF!,9,FALSE)</f>
        <v>#REF!</v>
      </c>
    </row>
    <row r="2165" spans="1:29">
      <c r="A2165">
        <v>54006</v>
      </c>
      <c r="B2165">
        <v>2164</v>
      </c>
      <c r="C2165">
        <v>1017770</v>
      </c>
      <c r="D2165" t="s">
        <v>4235</v>
      </c>
      <c r="E2165" t="s">
        <v>4236</v>
      </c>
      <c r="G2165" t="e">
        <f>VLOOKUP($H2165,[1]BRT!$1:$1048576,1,0)</f>
        <v>#N/A</v>
      </c>
      <c r="H2165" t="s">
        <v>5847</v>
      </c>
      <c r="I2165">
        <v>37.829762000000002</v>
      </c>
      <c r="J2165">
        <v>-122.247879</v>
      </c>
      <c r="K2165">
        <v>1018</v>
      </c>
      <c r="L2165">
        <v>32.700000000000003</v>
      </c>
      <c r="M2165">
        <v>1.8348623850000001</v>
      </c>
      <c r="N2165">
        <v>4</v>
      </c>
      <c r="O2165">
        <v>4</v>
      </c>
      <c r="P2165">
        <v>8</v>
      </c>
      <c r="Q2165" t="e">
        <f>VLOOKUP($A2165,'[1]SheltersALL_2.17.22'!$1:$1048576,6,0)</f>
        <v>#N/A</v>
      </c>
      <c r="R2165" t="str">
        <f>VLOOKUP($A2165, [1]FA21_Ridership!$1:$1048576,11, 0)</f>
        <v>OAKLAND</v>
      </c>
      <c r="S2165" t="str">
        <f>VLOOKUP($A2165, [1]FA21_Ridership!$1:$1048576,12, 0)</f>
        <v>ALAMEDA</v>
      </c>
      <c r="T2165">
        <f>VLOOKUP($A2165, [1]FA21_Ridership!$1:$1048576,13, 0)</f>
        <v>2</v>
      </c>
      <c r="U2165">
        <f t="shared" si="166"/>
        <v>261.60000000000002</v>
      </c>
      <c r="V2165" s="67">
        <f t="shared" si="170"/>
        <v>0.51900000000000002</v>
      </c>
      <c r="W2165">
        <v>0.24792</v>
      </c>
      <c r="X2165" s="67">
        <f t="shared" si="167"/>
        <v>4.3999999999999997E-2</v>
      </c>
      <c r="Y2165">
        <v>7.3272000000000004E-2</v>
      </c>
      <c r="Z2165" s="67">
        <f t="shared" si="168"/>
        <v>0.14199999999999999</v>
      </c>
      <c r="AA2165">
        <f>VLOOKUP($C2165,[1]Disability!$1:$1048576,5,FALSE)</f>
        <v>0</v>
      </c>
      <c r="AB2165" s="67">
        <f t="shared" si="169"/>
        <v>0</v>
      </c>
      <c r="AC2165" t="e">
        <f>VLOOKUP($A2165,#REF!,9,FALSE)</f>
        <v>#REF!</v>
      </c>
    </row>
    <row r="2166" spans="1:29">
      <c r="A2166">
        <v>50997</v>
      </c>
      <c r="B2166">
        <v>2165</v>
      </c>
      <c r="C2166">
        <v>303270</v>
      </c>
      <c r="D2166" t="s">
        <v>4235</v>
      </c>
      <c r="E2166" t="s">
        <v>4236</v>
      </c>
      <c r="G2166" t="e">
        <f>VLOOKUP($H2166,[1]BRT!$1:$1048576,1,0)</f>
        <v>#N/A</v>
      </c>
      <c r="H2166" t="s">
        <v>5848</v>
      </c>
      <c r="I2166">
        <v>37.882928</v>
      </c>
      <c r="J2166">
        <v>-122.279578</v>
      </c>
      <c r="K2166">
        <v>1018</v>
      </c>
      <c r="L2166">
        <v>32.700000000000003</v>
      </c>
      <c r="M2166">
        <v>1.8348623850000001</v>
      </c>
      <c r="N2166">
        <v>1</v>
      </c>
      <c r="O2166">
        <v>7</v>
      </c>
      <c r="P2166">
        <v>8</v>
      </c>
      <c r="Q2166" t="e">
        <f>VLOOKUP($A2166,'[1]SheltersALL_2.17.22'!$1:$1048576,6,0)</f>
        <v>#N/A</v>
      </c>
      <c r="R2166" t="str">
        <f>VLOOKUP($A2166, [1]FA21_Ridership!$1:$1048576,11, 0)</f>
        <v>BERKELEY</v>
      </c>
      <c r="S2166" t="str">
        <f>VLOOKUP($A2166, [1]FA21_Ridership!$1:$1048576,12, 0)</f>
        <v>ALAMEDA</v>
      </c>
      <c r="T2166">
        <f>VLOOKUP($A2166, [1]FA21_Ridership!$1:$1048576,13, 0)</f>
        <v>1</v>
      </c>
      <c r="U2166">
        <f t="shared" si="166"/>
        <v>261.60000000000002</v>
      </c>
      <c r="V2166" s="67">
        <f t="shared" si="170"/>
        <v>0.51900000000000002</v>
      </c>
      <c r="W2166">
        <v>0.24151700000000001</v>
      </c>
      <c r="X2166" s="67">
        <f t="shared" si="167"/>
        <v>3.7999999999999999E-2</v>
      </c>
      <c r="Y2166">
        <v>6.4322000000000004E-2</v>
      </c>
      <c r="Z2166" s="67">
        <f t="shared" si="168"/>
        <v>0.11600000000000001</v>
      </c>
      <c r="AA2166">
        <f>VLOOKUP($C2166,[1]Disability!$1:$1048576,5,FALSE)</f>
        <v>0</v>
      </c>
      <c r="AB2166" s="67">
        <f t="shared" si="169"/>
        <v>0</v>
      </c>
      <c r="AC2166" t="e">
        <f>VLOOKUP($A2166,#REF!,9,FALSE)</f>
        <v>#REF!</v>
      </c>
    </row>
    <row r="2167" spans="1:29">
      <c r="A2167">
        <v>55231</v>
      </c>
      <c r="B2167">
        <v>2166</v>
      </c>
      <c r="C2167">
        <v>303230</v>
      </c>
      <c r="D2167" t="s">
        <v>4235</v>
      </c>
      <c r="E2167" t="s">
        <v>4236</v>
      </c>
      <c r="G2167" t="e">
        <f>VLOOKUP($H2167,[1]BRT!$1:$1048576,1,0)</f>
        <v>#N/A</v>
      </c>
      <c r="H2167" t="s">
        <v>5849</v>
      </c>
      <c r="I2167">
        <v>37.884366</v>
      </c>
      <c r="J2167">
        <v>-122.27668799999999</v>
      </c>
      <c r="K2167">
        <v>1018</v>
      </c>
      <c r="L2167">
        <v>32.700000000000003</v>
      </c>
      <c r="M2167">
        <v>1.8348623850000001</v>
      </c>
      <c r="N2167">
        <v>1</v>
      </c>
      <c r="O2167">
        <v>7</v>
      </c>
      <c r="P2167">
        <v>8</v>
      </c>
      <c r="Q2167" t="e">
        <f>VLOOKUP($A2167,'[1]SheltersALL_2.17.22'!$1:$1048576,6,0)</f>
        <v>#N/A</v>
      </c>
      <c r="R2167" t="str">
        <f>VLOOKUP($A2167, [1]FA21_Ridership!$1:$1048576,11, 0)</f>
        <v>BERKELEY</v>
      </c>
      <c r="S2167" t="str">
        <f>VLOOKUP($A2167, [1]FA21_Ridership!$1:$1048576,12, 0)</f>
        <v>ALAMEDA</v>
      </c>
      <c r="T2167">
        <f>VLOOKUP($A2167, [1]FA21_Ridership!$1:$1048576,13, 0)</f>
        <v>1</v>
      </c>
      <c r="U2167">
        <f t="shared" si="166"/>
        <v>261.60000000000002</v>
      </c>
      <c r="V2167" s="67">
        <f t="shared" si="170"/>
        <v>0.51900000000000002</v>
      </c>
      <c r="W2167">
        <v>0.24151700000000001</v>
      </c>
      <c r="X2167" s="67">
        <f t="shared" si="167"/>
        <v>3.7999999999999999E-2</v>
      </c>
      <c r="Y2167">
        <v>6.4322000000000004E-2</v>
      </c>
      <c r="Z2167" s="67">
        <f t="shared" si="168"/>
        <v>0.11600000000000001</v>
      </c>
      <c r="AA2167">
        <f>VLOOKUP($C2167,[1]Disability!$1:$1048576,5,FALSE)</f>
        <v>0</v>
      </c>
      <c r="AB2167" s="67">
        <f t="shared" si="169"/>
        <v>0</v>
      </c>
      <c r="AC2167" t="e">
        <f>VLOOKUP($A2167,#REF!,9,FALSE)</f>
        <v>#REF!</v>
      </c>
    </row>
    <row r="2168" spans="1:29">
      <c r="A2168">
        <v>52052</v>
      </c>
      <c r="B2168">
        <v>2167</v>
      </c>
      <c r="C2168">
        <v>302710</v>
      </c>
      <c r="D2168" t="s">
        <v>4235</v>
      </c>
      <c r="E2168" t="s">
        <v>4236</v>
      </c>
      <c r="G2168" t="e">
        <f>VLOOKUP($H2168,[1]BRT!$1:$1048576,1,0)</f>
        <v>#N/A</v>
      </c>
      <c r="H2168" t="s">
        <v>5850</v>
      </c>
      <c r="I2168">
        <v>37.879902999999999</v>
      </c>
      <c r="J2168">
        <v>-122.299063</v>
      </c>
      <c r="K2168">
        <v>1018</v>
      </c>
      <c r="L2168">
        <v>32.700000000000003</v>
      </c>
      <c r="M2168">
        <v>1.8348623850000001</v>
      </c>
      <c r="N2168">
        <v>0</v>
      </c>
      <c r="O2168">
        <v>8</v>
      </c>
      <c r="P2168">
        <v>8</v>
      </c>
      <c r="Q2168" t="e">
        <f>VLOOKUP($A2168,'[1]SheltersALL_2.17.22'!$1:$1048576,6,0)</f>
        <v>#N/A</v>
      </c>
      <c r="R2168" t="str">
        <f>VLOOKUP($A2168, [1]FA21_Ridership!$1:$1048576,11, 0)</f>
        <v>BERKELEY</v>
      </c>
      <c r="S2168" t="str">
        <f>VLOOKUP($A2168, [1]FA21_Ridership!$1:$1048576,12, 0)</f>
        <v>ALAMEDA</v>
      </c>
      <c r="T2168">
        <f>VLOOKUP($A2168, [1]FA21_Ridership!$1:$1048576,13, 0)</f>
        <v>1</v>
      </c>
      <c r="U2168">
        <f t="shared" si="166"/>
        <v>261.60000000000002</v>
      </c>
      <c r="V2168" s="67">
        <f t="shared" si="170"/>
        <v>0.51900000000000002</v>
      </c>
      <c r="W2168">
        <v>0.472881</v>
      </c>
      <c r="X2168" s="67">
        <f t="shared" si="167"/>
        <v>0.17</v>
      </c>
      <c r="Y2168">
        <v>0.47478300000000001</v>
      </c>
      <c r="Z2168" s="67">
        <f t="shared" si="168"/>
        <v>0.84499999999999997</v>
      </c>
      <c r="AA2168">
        <f>VLOOKUP($C2168,[1]Disability!$1:$1048576,5,FALSE)</f>
        <v>0</v>
      </c>
      <c r="AB2168" s="67">
        <f t="shared" si="169"/>
        <v>0</v>
      </c>
      <c r="AC2168" t="e">
        <f>VLOOKUP($A2168,#REF!,9,FALSE)</f>
        <v>#REF!</v>
      </c>
    </row>
    <row r="2169" spans="1:29">
      <c r="A2169">
        <v>56075</v>
      </c>
      <c r="B2169">
        <v>2168</v>
      </c>
      <c r="C2169">
        <v>702900</v>
      </c>
      <c r="D2169" t="s">
        <v>4235</v>
      </c>
      <c r="E2169" t="s">
        <v>4236</v>
      </c>
      <c r="G2169" t="e">
        <f>VLOOKUP($H2169,[1]BRT!$1:$1048576,1,0)</f>
        <v>#N/A</v>
      </c>
      <c r="H2169" t="s">
        <v>5776</v>
      </c>
      <c r="I2169">
        <v>37.526896999999998</v>
      </c>
      <c r="J2169">
        <v>-121.969945</v>
      </c>
      <c r="K2169">
        <v>962</v>
      </c>
      <c r="L2169">
        <v>37.6</v>
      </c>
      <c r="M2169">
        <v>1.595744681</v>
      </c>
      <c r="N2169">
        <v>5</v>
      </c>
      <c r="O2169">
        <v>2</v>
      </c>
      <c r="P2169">
        <v>7</v>
      </c>
      <c r="Q2169" t="e">
        <f>VLOOKUP($A2169,'[1]SheltersALL_2.17.22'!$1:$1048576,6,0)</f>
        <v>#N/A</v>
      </c>
      <c r="R2169" t="str">
        <f>VLOOKUP($A2169, [1]FA21_Ridership!$1:$1048576,11, 0)</f>
        <v>FREMONT</v>
      </c>
      <c r="S2169" t="str">
        <f>VLOOKUP($A2169, [1]FA21_Ridership!$1:$1048576,12, 0)</f>
        <v>ALAMEDA</v>
      </c>
      <c r="T2169">
        <f>VLOOKUP($A2169, [1]FA21_Ridership!$1:$1048576,13, 0)</f>
        <v>5</v>
      </c>
      <c r="U2169">
        <f t="shared" si="166"/>
        <v>263.2</v>
      </c>
      <c r="V2169" s="67">
        <f t="shared" si="170"/>
        <v>0.52100000000000002</v>
      </c>
      <c r="W2169">
        <v>0.70562499999999995</v>
      </c>
      <c r="X2169" s="67">
        <f t="shared" si="167"/>
        <v>0.41199999999999998</v>
      </c>
      <c r="Y2169">
        <v>0.18312500000000001</v>
      </c>
      <c r="Z2169" s="67">
        <f t="shared" si="168"/>
        <v>0.44400000000000001</v>
      </c>
      <c r="AA2169">
        <f>VLOOKUP($C2169,[1]Disability!$1:$1048576,5,FALSE)</f>
        <v>0</v>
      </c>
      <c r="AB2169" s="67">
        <f t="shared" si="169"/>
        <v>0</v>
      </c>
      <c r="AC2169" t="e">
        <f>VLOOKUP($A2169,#REF!,9,FALSE)</f>
        <v>#REF!</v>
      </c>
    </row>
    <row r="2170" spans="1:29">
      <c r="A2170">
        <v>57944</v>
      </c>
      <c r="B2170">
        <v>2169</v>
      </c>
      <c r="C2170">
        <v>702920</v>
      </c>
      <c r="D2170" t="s">
        <v>4235</v>
      </c>
      <c r="E2170" t="s">
        <v>4236</v>
      </c>
      <c r="G2170" t="e">
        <f>VLOOKUP($H2170,[1]BRT!$1:$1048576,1,0)</f>
        <v>#N/A</v>
      </c>
      <c r="H2170" t="s">
        <v>5851</v>
      </c>
      <c r="I2170">
        <v>37.533662</v>
      </c>
      <c r="J2170">
        <v>-121.96795299999999</v>
      </c>
      <c r="K2170">
        <v>962</v>
      </c>
      <c r="L2170">
        <v>37.6</v>
      </c>
      <c r="M2170">
        <v>1.595744681</v>
      </c>
      <c r="N2170">
        <v>4</v>
      </c>
      <c r="O2170">
        <v>3</v>
      </c>
      <c r="P2170">
        <v>7</v>
      </c>
      <c r="Q2170" t="e">
        <f>VLOOKUP($A2170,'[1]SheltersALL_2.17.22'!$1:$1048576,6,0)</f>
        <v>#N/A</v>
      </c>
      <c r="R2170" t="str">
        <f>VLOOKUP($A2170, [1]FA21_Ridership!$1:$1048576,11, 0)</f>
        <v>FREMONT</v>
      </c>
      <c r="S2170" t="str">
        <f>VLOOKUP($A2170, [1]FA21_Ridership!$1:$1048576,12, 0)</f>
        <v>ALAMEDA</v>
      </c>
      <c r="T2170">
        <f>VLOOKUP($A2170, [1]FA21_Ridership!$1:$1048576,13, 0)</f>
        <v>5</v>
      </c>
      <c r="U2170">
        <f t="shared" si="166"/>
        <v>263.2</v>
      </c>
      <c r="V2170" s="67">
        <f t="shared" si="170"/>
        <v>0.52100000000000002</v>
      </c>
      <c r="W2170">
        <v>0.82880200000000004</v>
      </c>
      <c r="X2170" s="67">
        <f t="shared" si="167"/>
        <v>0.626</v>
      </c>
      <c r="Y2170">
        <v>9.0634000000000006E-2</v>
      </c>
      <c r="Z2170" s="67">
        <f t="shared" si="168"/>
        <v>0.21099999999999999</v>
      </c>
      <c r="AA2170">
        <f>VLOOKUP($C2170,[1]Disability!$1:$1048576,5,FALSE)</f>
        <v>0</v>
      </c>
      <c r="AB2170" s="67">
        <f t="shared" si="169"/>
        <v>0</v>
      </c>
      <c r="AC2170" t="e">
        <f>VLOOKUP($A2170,#REF!,9,FALSE)</f>
        <v>#REF!</v>
      </c>
    </row>
    <row r="2171" spans="1:29">
      <c r="A2171">
        <v>58245</v>
      </c>
      <c r="B2171">
        <v>2170</v>
      </c>
      <c r="C2171">
        <v>705460</v>
      </c>
      <c r="D2171" t="s">
        <v>4235</v>
      </c>
      <c r="E2171" t="s">
        <v>4236</v>
      </c>
      <c r="G2171" t="e">
        <f>VLOOKUP($H2171,[1]BRT!$1:$1048576,1,0)</f>
        <v>#N/A</v>
      </c>
      <c r="H2171" t="s">
        <v>5852</v>
      </c>
      <c r="I2171">
        <v>37.504817000000003</v>
      </c>
      <c r="J2171">
        <v>-121.95881799999999</v>
      </c>
      <c r="K2171">
        <v>963</v>
      </c>
      <c r="L2171">
        <v>37.6</v>
      </c>
      <c r="M2171">
        <v>1.595744681</v>
      </c>
      <c r="N2171">
        <v>3</v>
      </c>
      <c r="O2171">
        <v>4</v>
      </c>
      <c r="P2171">
        <v>7</v>
      </c>
      <c r="Q2171" t="e">
        <f>VLOOKUP($A2171,'[1]SheltersALL_2.17.22'!$1:$1048576,6,0)</f>
        <v>#N/A</v>
      </c>
      <c r="R2171" t="str">
        <f>VLOOKUP($A2171, [1]FA21_Ridership!$1:$1048576,11, 0)</f>
        <v>FREMONT</v>
      </c>
      <c r="S2171" t="str">
        <f>VLOOKUP($A2171, [1]FA21_Ridership!$1:$1048576,12, 0)</f>
        <v>ALAMEDA</v>
      </c>
      <c r="T2171">
        <f>VLOOKUP($A2171, [1]FA21_Ridership!$1:$1048576,13, 0)</f>
        <v>5</v>
      </c>
      <c r="U2171">
        <f t="shared" si="166"/>
        <v>263.2</v>
      </c>
      <c r="V2171" s="67">
        <f t="shared" si="170"/>
        <v>0.52100000000000002</v>
      </c>
      <c r="W2171">
        <v>0.94135500000000005</v>
      </c>
      <c r="X2171" s="67">
        <f t="shared" si="167"/>
        <v>0.86599999999999999</v>
      </c>
      <c r="Y2171">
        <v>7.7732999999999997E-2</v>
      </c>
      <c r="Z2171" s="67">
        <f t="shared" si="168"/>
        <v>0.16</v>
      </c>
      <c r="AA2171">
        <f>VLOOKUP($C2171,[1]Disability!$1:$1048576,5,FALSE)</f>
        <v>0</v>
      </c>
      <c r="AB2171" s="67">
        <f t="shared" si="169"/>
        <v>0</v>
      </c>
      <c r="AC2171" t="e">
        <f>VLOOKUP($A2171,#REF!,9,FALSE)</f>
        <v>#REF!</v>
      </c>
    </row>
    <row r="2172" spans="1:29">
      <c r="A2172">
        <v>52120</v>
      </c>
      <c r="B2172">
        <v>2171</v>
      </c>
      <c r="C2172">
        <v>703030</v>
      </c>
      <c r="D2172" t="s">
        <v>4235</v>
      </c>
      <c r="E2172" t="s">
        <v>4236</v>
      </c>
      <c r="G2172" t="e">
        <f>VLOOKUP($H2172,[1]BRT!$1:$1048576,1,0)</f>
        <v>#N/A</v>
      </c>
      <c r="H2172" t="s">
        <v>5853</v>
      </c>
      <c r="I2172">
        <v>37.513081999999997</v>
      </c>
      <c r="J2172">
        <v>-121.965506</v>
      </c>
      <c r="K2172">
        <v>962</v>
      </c>
      <c r="L2172">
        <v>37.6</v>
      </c>
      <c r="M2172">
        <v>1.595744681</v>
      </c>
      <c r="N2172">
        <v>2</v>
      </c>
      <c r="O2172">
        <v>5</v>
      </c>
      <c r="P2172">
        <v>7</v>
      </c>
      <c r="Q2172" t="e">
        <f>VLOOKUP($A2172,'[1]SheltersALL_2.17.22'!$1:$1048576,6,0)</f>
        <v>#N/A</v>
      </c>
      <c r="R2172" t="str">
        <f>VLOOKUP($A2172, [1]FA21_Ridership!$1:$1048576,11, 0)</f>
        <v>FREMONT</v>
      </c>
      <c r="S2172" t="str">
        <f>VLOOKUP($A2172, [1]FA21_Ridership!$1:$1048576,12, 0)</f>
        <v>ALAMEDA</v>
      </c>
      <c r="T2172">
        <f>VLOOKUP($A2172, [1]FA21_Ridership!$1:$1048576,13, 0)</f>
        <v>5</v>
      </c>
      <c r="U2172">
        <f t="shared" si="166"/>
        <v>263.2</v>
      </c>
      <c r="V2172" s="67">
        <f t="shared" si="170"/>
        <v>0.52100000000000002</v>
      </c>
      <c r="W2172">
        <v>0.69979199999999997</v>
      </c>
      <c r="X2172" s="67">
        <f t="shared" si="167"/>
        <v>0.40799999999999997</v>
      </c>
      <c r="Y2172">
        <v>0.12856200000000001</v>
      </c>
      <c r="Z2172" s="67">
        <f t="shared" si="168"/>
        <v>0.31</v>
      </c>
      <c r="AA2172">
        <f>VLOOKUP($C2172,[1]Disability!$1:$1048576,5,FALSE)</f>
        <v>0</v>
      </c>
      <c r="AB2172" s="67">
        <f t="shared" si="169"/>
        <v>0</v>
      </c>
      <c r="AC2172" t="e">
        <f>VLOOKUP($A2172,#REF!,9,FALSE)</f>
        <v>#REF!</v>
      </c>
    </row>
    <row r="2173" spans="1:29">
      <c r="A2173">
        <v>50339</v>
      </c>
      <c r="B2173">
        <v>2172</v>
      </c>
      <c r="C2173">
        <v>303500</v>
      </c>
      <c r="D2173" t="s">
        <v>4235</v>
      </c>
      <c r="E2173" t="s">
        <v>4236</v>
      </c>
      <c r="G2173" t="e">
        <f>VLOOKUP($H2173,[1]BRT!$1:$1048576,1,0)</f>
        <v>#N/A</v>
      </c>
      <c r="H2173" t="s">
        <v>5787</v>
      </c>
      <c r="I2173">
        <v>37.882975000000002</v>
      </c>
      <c r="J2173">
        <v>-122.274345</v>
      </c>
      <c r="K2173">
        <v>1032</v>
      </c>
      <c r="L2173">
        <v>29.3</v>
      </c>
      <c r="M2173">
        <v>2.0477815700000002</v>
      </c>
      <c r="N2173">
        <v>8</v>
      </c>
      <c r="O2173">
        <v>1</v>
      </c>
      <c r="P2173">
        <v>9</v>
      </c>
      <c r="Q2173" t="e">
        <f>VLOOKUP($A2173,'[1]SheltersALL_2.17.22'!$1:$1048576,6,0)</f>
        <v>#N/A</v>
      </c>
      <c r="R2173" t="str">
        <f>VLOOKUP($A2173, [1]FA21_Ridership!$1:$1048576,11, 0)</f>
        <v>BERKELEY</v>
      </c>
      <c r="S2173" t="str">
        <f>VLOOKUP($A2173, [1]FA21_Ridership!$1:$1048576,12, 0)</f>
        <v>ALAMEDA</v>
      </c>
      <c r="T2173">
        <f>VLOOKUP($A2173, [1]FA21_Ridership!$1:$1048576,13, 0)</f>
        <v>1</v>
      </c>
      <c r="U2173">
        <f t="shared" si="166"/>
        <v>263.7</v>
      </c>
      <c r="V2173" s="67">
        <f t="shared" si="170"/>
        <v>0.52200000000000002</v>
      </c>
      <c r="W2173">
        <v>0.23957400000000001</v>
      </c>
      <c r="X2173" s="67">
        <f t="shared" si="167"/>
        <v>3.5999999999999997E-2</v>
      </c>
      <c r="Y2173">
        <v>0.15124599999999999</v>
      </c>
      <c r="Z2173" s="67">
        <f t="shared" si="168"/>
        <v>0.36699999999999999</v>
      </c>
      <c r="AA2173">
        <f>VLOOKUP($C2173,[1]Disability!$1:$1048576,5,FALSE)</f>
        <v>0</v>
      </c>
      <c r="AB2173" s="67">
        <f t="shared" si="169"/>
        <v>0</v>
      </c>
      <c r="AC2173" t="e">
        <f>VLOOKUP($A2173,#REF!,9,FALSE)</f>
        <v>#REF!</v>
      </c>
    </row>
    <row r="2174" spans="1:29">
      <c r="A2174">
        <v>55159</v>
      </c>
      <c r="B2174">
        <v>2173</v>
      </c>
      <c r="C2174">
        <v>1019240</v>
      </c>
      <c r="D2174" t="s">
        <v>4235</v>
      </c>
      <c r="E2174" t="s">
        <v>4236</v>
      </c>
      <c r="G2174" t="e">
        <f>VLOOKUP($H2174,[1]BRT!$1:$1048576,1,0)</f>
        <v>#N/A</v>
      </c>
      <c r="H2174" t="s">
        <v>5791</v>
      </c>
      <c r="I2174">
        <v>37.841889999999999</v>
      </c>
      <c r="J2174">
        <v>-122.26464799999999</v>
      </c>
      <c r="K2174">
        <v>1086</v>
      </c>
      <c r="L2174">
        <v>22</v>
      </c>
      <c r="M2174">
        <v>2.7272727269999999</v>
      </c>
      <c r="N2174">
        <v>8</v>
      </c>
      <c r="O2174">
        <v>4</v>
      </c>
      <c r="P2174">
        <v>12</v>
      </c>
      <c r="Q2174" t="e">
        <f>VLOOKUP($A2174,'[1]SheltersALL_2.17.22'!$1:$1048576,6,0)</f>
        <v>#N/A</v>
      </c>
      <c r="R2174" t="str">
        <f>VLOOKUP($A2174, [1]FA21_Ridership!$1:$1048576,11, 0)</f>
        <v>OAKLAND</v>
      </c>
      <c r="S2174" t="str">
        <f>VLOOKUP($A2174, [1]FA21_Ridership!$1:$1048576,12, 0)</f>
        <v>ALAMEDA</v>
      </c>
      <c r="T2174">
        <f>VLOOKUP($A2174, [1]FA21_Ridership!$1:$1048576,13, 0)</f>
        <v>2</v>
      </c>
      <c r="U2174">
        <f t="shared" si="166"/>
        <v>264</v>
      </c>
      <c r="V2174" s="67">
        <f t="shared" si="170"/>
        <v>0.52200000000000002</v>
      </c>
      <c r="W2174">
        <v>0.369697</v>
      </c>
      <c r="X2174" s="67">
        <f t="shared" si="167"/>
        <v>0.106</v>
      </c>
      <c r="Y2174">
        <v>9.5454999999999998E-2</v>
      </c>
      <c r="Z2174" s="67">
        <f t="shared" si="168"/>
        <v>0.23100000000000001</v>
      </c>
      <c r="AA2174">
        <f>VLOOKUP($C2174,[1]Disability!$1:$1048576,5,FALSE)</f>
        <v>0</v>
      </c>
      <c r="AB2174" s="67">
        <f t="shared" si="169"/>
        <v>0</v>
      </c>
      <c r="AC2174" t="e">
        <f>VLOOKUP($A2174,#REF!,9,FALSE)</f>
        <v>#REF!</v>
      </c>
    </row>
    <row r="2175" spans="1:29">
      <c r="A2175">
        <v>50542</v>
      </c>
      <c r="B2175">
        <v>2174</v>
      </c>
      <c r="C2175">
        <v>104800</v>
      </c>
      <c r="D2175" t="s">
        <v>4235</v>
      </c>
      <c r="E2175" t="s">
        <v>4236</v>
      </c>
      <c r="G2175" t="e">
        <f>VLOOKUP($H2175,[1]BRT!$1:$1048576,1,0)</f>
        <v>#N/A</v>
      </c>
      <c r="H2175" t="s">
        <v>5854</v>
      </c>
      <c r="I2175">
        <v>37.783169000000001</v>
      </c>
      <c r="J2175">
        <v>-122.276388</v>
      </c>
      <c r="K2175">
        <v>1417</v>
      </c>
      <c r="L2175">
        <v>12</v>
      </c>
      <c r="M2175">
        <v>5</v>
      </c>
      <c r="N2175">
        <v>13</v>
      </c>
      <c r="O2175">
        <v>9</v>
      </c>
      <c r="P2175">
        <v>22</v>
      </c>
      <c r="Q2175" t="e">
        <f>VLOOKUP($A2175,'[1]SheltersALL_2.17.22'!$1:$1048576,6,0)</f>
        <v>#N/A</v>
      </c>
      <c r="R2175" t="str">
        <f>VLOOKUP($A2175, [1]FA21_Ridership!$1:$1048576,11, 0)</f>
        <v>ALAMEDA</v>
      </c>
      <c r="S2175" t="str">
        <f>VLOOKUP($A2175, [1]FA21_Ridership!$1:$1048576,12, 0)</f>
        <v>ALAMEDA</v>
      </c>
      <c r="T2175">
        <f>VLOOKUP($A2175, [1]FA21_Ridership!$1:$1048576,13, 0)</f>
        <v>3</v>
      </c>
      <c r="U2175">
        <f t="shared" si="166"/>
        <v>264</v>
      </c>
      <c r="V2175" s="67">
        <f t="shared" si="170"/>
        <v>0.52200000000000002</v>
      </c>
      <c r="W2175">
        <v>0.88905299999999998</v>
      </c>
      <c r="X2175" s="67">
        <f t="shared" si="167"/>
        <v>0.749</v>
      </c>
      <c r="Y2175">
        <v>0.29585800000000001</v>
      </c>
      <c r="Z2175" s="67">
        <f t="shared" si="168"/>
        <v>0.629</v>
      </c>
      <c r="AA2175">
        <f>VLOOKUP($C2175,[1]Disability!$1:$1048576,5,FALSE)</f>
        <v>0</v>
      </c>
      <c r="AB2175" s="67">
        <f t="shared" si="169"/>
        <v>0</v>
      </c>
      <c r="AC2175" t="e">
        <f>VLOOKUP($A2175,#REF!,9,FALSE)</f>
        <v>#REF!</v>
      </c>
    </row>
    <row r="2176" spans="1:29">
      <c r="A2176">
        <v>52201</v>
      </c>
      <c r="B2176">
        <v>2175</v>
      </c>
      <c r="C2176">
        <v>805340</v>
      </c>
      <c r="D2176" t="s">
        <v>4235</v>
      </c>
      <c r="E2176" t="s">
        <v>4236</v>
      </c>
      <c r="G2176" t="e">
        <f>VLOOKUP($H2176,[1]BRT!$1:$1048576,1,0)</f>
        <v>#N/A</v>
      </c>
      <c r="H2176" t="s">
        <v>5855</v>
      </c>
      <c r="I2176">
        <v>37.606594000000001</v>
      </c>
      <c r="J2176">
        <v>-122.061278</v>
      </c>
      <c r="K2176">
        <v>990</v>
      </c>
      <c r="L2176">
        <v>33</v>
      </c>
      <c r="M2176">
        <v>1.818181818</v>
      </c>
      <c r="N2176">
        <v>1</v>
      </c>
      <c r="O2176">
        <v>7</v>
      </c>
      <c r="P2176">
        <v>8</v>
      </c>
      <c r="Q2176" t="e">
        <f>VLOOKUP($A2176,'[1]SheltersALL_2.17.22'!$1:$1048576,6,0)</f>
        <v>#N/A</v>
      </c>
      <c r="R2176" t="str">
        <f>VLOOKUP($A2176, [1]FA21_Ridership!$1:$1048576,11, 0)</f>
        <v>HAYWARD</v>
      </c>
      <c r="S2176" t="str">
        <f>VLOOKUP($A2176, [1]FA21_Ridership!$1:$1048576,12, 0)</f>
        <v>ALAMEDA</v>
      </c>
      <c r="T2176">
        <f>VLOOKUP($A2176, [1]FA21_Ridership!$1:$1048576,13, 0)</f>
        <v>4</v>
      </c>
      <c r="U2176">
        <f t="shared" si="166"/>
        <v>264</v>
      </c>
      <c r="V2176" s="67">
        <f t="shared" si="170"/>
        <v>0.52200000000000002</v>
      </c>
      <c r="W2176">
        <v>0.75361400000000001</v>
      </c>
      <c r="X2176" s="67">
        <f t="shared" si="167"/>
        <v>0.48</v>
      </c>
      <c r="Y2176">
        <v>0.15021999999999999</v>
      </c>
      <c r="Z2176" s="67">
        <f t="shared" si="168"/>
        <v>0.35899999999999999</v>
      </c>
      <c r="AA2176">
        <f>VLOOKUP($C2176,[1]Disability!$1:$1048576,5,FALSE)</f>
        <v>0</v>
      </c>
      <c r="AB2176" s="67">
        <f t="shared" si="169"/>
        <v>0</v>
      </c>
      <c r="AC2176" t="e">
        <f>VLOOKUP($A2176,#REF!,9,FALSE)</f>
        <v>#REF!</v>
      </c>
    </row>
    <row r="2177" spans="1:29">
      <c r="A2177">
        <v>58658</v>
      </c>
      <c r="B2177">
        <v>2176</v>
      </c>
      <c r="C2177">
        <v>1004150</v>
      </c>
      <c r="D2177" t="s">
        <v>4235</v>
      </c>
      <c r="E2177" t="s">
        <v>4236</v>
      </c>
      <c r="G2177" t="e">
        <f>VLOOKUP($H2177,[1]BRT!$1:$1048576,1,0)</f>
        <v>#N/A</v>
      </c>
      <c r="H2177" t="s">
        <v>5856</v>
      </c>
      <c r="I2177">
        <v>37.797874</v>
      </c>
      <c r="J2177">
        <v>-122.267628</v>
      </c>
      <c r="K2177">
        <v>1122</v>
      </c>
      <c r="L2177">
        <v>19</v>
      </c>
      <c r="M2177">
        <v>3.1578947369999999</v>
      </c>
      <c r="N2177">
        <v>8</v>
      </c>
      <c r="O2177">
        <v>6</v>
      </c>
      <c r="P2177">
        <v>14</v>
      </c>
      <c r="Q2177" t="str">
        <f>VLOOKUP($A2177,'[1]SheltersALL_2.17.22'!$1:$1048576,6,0)</f>
        <v>Oakland</v>
      </c>
      <c r="R2177" t="str">
        <f>VLOOKUP($A2177, [1]FA21_Ridership!$1:$1048576,11, 0)</f>
        <v>OAKLAND</v>
      </c>
      <c r="S2177" t="str">
        <f>VLOOKUP($A2177, [1]FA21_Ridership!$1:$1048576,12, 0)</f>
        <v>ALAMEDA</v>
      </c>
      <c r="T2177">
        <f>VLOOKUP($A2177, [1]FA21_Ridership!$1:$1048576,13, 0)</f>
        <v>2</v>
      </c>
      <c r="U2177">
        <f t="shared" si="166"/>
        <v>266</v>
      </c>
      <c r="V2177" s="67">
        <f t="shared" si="170"/>
        <v>0.52200000000000002</v>
      </c>
      <c r="W2177">
        <v>0.85901400000000006</v>
      </c>
      <c r="X2177" s="67">
        <f t="shared" si="167"/>
        <v>0.69799999999999995</v>
      </c>
      <c r="Y2177">
        <v>0.62461800000000001</v>
      </c>
      <c r="Z2177" s="67">
        <f t="shared" si="168"/>
        <v>0.94799999999999995</v>
      </c>
      <c r="AA2177">
        <f>VLOOKUP($C2177,[1]Disability!$1:$1048576,5,FALSE)</f>
        <v>2</v>
      </c>
      <c r="AB2177" s="67">
        <f t="shared" si="169"/>
        <v>0.91600000000000004</v>
      </c>
      <c r="AC2177" t="e">
        <f>VLOOKUP($A2177,#REF!,9,FALSE)</f>
        <v>#REF!</v>
      </c>
    </row>
    <row r="2178" spans="1:29">
      <c r="A2178">
        <v>56884</v>
      </c>
      <c r="B2178">
        <v>2177</v>
      </c>
      <c r="C2178">
        <v>1003400</v>
      </c>
      <c r="D2178" t="s">
        <v>4235</v>
      </c>
      <c r="E2178" t="s">
        <v>4236</v>
      </c>
      <c r="G2178" t="e">
        <f>VLOOKUP($H2178,[1]BRT!$1:$1048576,1,0)</f>
        <v>#N/A</v>
      </c>
      <c r="H2178" t="s">
        <v>5857</v>
      </c>
      <c r="I2178">
        <v>37.804088</v>
      </c>
      <c r="J2178">
        <v>-122.288512</v>
      </c>
      <c r="K2178">
        <v>1083</v>
      </c>
      <c r="L2178">
        <v>19</v>
      </c>
      <c r="M2178">
        <v>3.1578947369999999</v>
      </c>
      <c r="N2178">
        <v>2</v>
      </c>
      <c r="O2178">
        <v>12</v>
      </c>
      <c r="P2178">
        <v>14</v>
      </c>
      <c r="Q2178" t="e">
        <f>VLOOKUP($A2178,'[1]SheltersALL_2.17.22'!$1:$1048576,6,0)</f>
        <v>#N/A</v>
      </c>
      <c r="R2178" t="str">
        <f>VLOOKUP($A2178, [1]FA21_Ridership!$1:$1048576,11, 0)</f>
        <v>OAKLAND</v>
      </c>
      <c r="S2178" t="str">
        <f>VLOOKUP($A2178, [1]FA21_Ridership!$1:$1048576,12, 0)</f>
        <v>ALAMEDA</v>
      </c>
      <c r="T2178">
        <f>VLOOKUP($A2178, [1]FA21_Ridership!$1:$1048576,13, 0)</f>
        <v>2</v>
      </c>
      <c r="U2178">
        <f t="shared" ref="U2178:U2241" si="171">$L2178*$P2178</f>
        <v>266</v>
      </c>
      <c r="V2178" s="67">
        <f t="shared" si="170"/>
        <v>0.52200000000000002</v>
      </c>
      <c r="W2178">
        <v>0.85101700000000002</v>
      </c>
      <c r="X2178" s="67">
        <f t="shared" ref="X2178:X2241" si="172">_xlfn.PERCENTRANK.INC($W$2:$W$4161,W2178)</f>
        <v>0.67700000000000005</v>
      </c>
      <c r="Y2178">
        <v>0.63253199999999998</v>
      </c>
      <c r="Z2178" s="67">
        <f t="shared" ref="Z2178:Z2241" si="173">_xlfn.PERCENTRANK.INC($Y$2:$Y$4161,Y2178)</f>
        <v>0.95299999999999996</v>
      </c>
      <c r="AA2178">
        <f>VLOOKUP($C2178,[1]Disability!$1:$1048576,5,FALSE)</f>
        <v>1</v>
      </c>
      <c r="AB2178" s="67">
        <f t="shared" ref="AB2178:AB2241" si="174">_xlfn.PERCENTRANK.INC($AA$2:$AA$4163,AA2178)</f>
        <v>0.72499999999999998</v>
      </c>
      <c r="AC2178" t="e">
        <f>VLOOKUP($A2178,#REF!,9,FALSE)</f>
        <v>#REF!</v>
      </c>
    </row>
    <row r="2179" spans="1:29">
      <c r="A2179">
        <v>52811</v>
      </c>
      <c r="B2179">
        <v>2178</v>
      </c>
      <c r="C2179">
        <v>1500310</v>
      </c>
      <c r="D2179" t="s">
        <v>4235</v>
      </c>
      <c r="E2179" t="s">
        <v>4236</v>
      </c>
      <c r="G2179" t="e">
        <f>VLOOKUP($H2179,[1]BRT!$1:$1048576,1,0)</f>
        <v>#N/A</v>
      </c>
      <c r="H2179" t="s">
        <v>5421</v>
      </c>
      <c r="I2179">
        <v>37.710911000000003</v>
      </c>
      <c r="J2179">
        <v>-122.133696</v>
      </c>
      <c r="K2179">
        <v>909</v>
      </c>
      <c r="L2179">
        <v>20.6</v>
      </c>
      <c r="M2179">
        <v>2.9126213590000001</v>
      </c>
      <c r="N2179">
        <v>11</v>
      </c>
      <c r="O2179">
        <v>2</v>
      </c>
      <c r="P2179">
        <v>13</v>
      </c>
      <c r="Q2179" t="e">
        <f>VLOOKUP($A2179,'[1]SheltersALL_2.17.22'!$1:$1048576,6,0)</f>
        <v>#N/A</v>
      </c>
      <c r="R2179" t="str">
        <f>VLOOKUP($A2179, [1]FA21_Ridership!$1:$1048576,11, 0)</f>
        <v>SAN LEANDRO</v>
      </c>
      <c r="S2179" t="str">
        <f>VLOOKUP($A2179, [1]FA21_Ridership!$1:$1048576,12, 0)</f>
        <v>ALAMEDA</v>
      </c>
      <c r="T2179">
        <f>VLOOKUP($A2179, [1]FA21_Ridership!$1:$1048576,13, 0)</f>
        <v>3</v>
      </c>
      <c r="U2179">
        <f t="shared" si="171"/>
        <v>267.8</v>
      </c>
      <c r="V2179" s="67">
        <f t="shared" si="170"/>
        <v>0.52300000000000002</v>
      </c>
      <c r="W2179">
        <v>0.66320599999999996</v>
      </c>
      <c r="X2179" s="67">
        <f t="shared" si="172"/>
        <v>0.35299999999999998</v>
      </c>
      <c r="Y2179">
        <v>0.282584</v>
      </c>
      <c r="Z2179" s="67">
        <f t="shared" si="173"/>
        <v>0.61</v>
      </c>
      <c r="AA2179">
        <f>VLOOKUP($C2179,[1]Disability!$1:$1048576,5,FALSE)</f>
        <v>0</v>
      </c>
      <c r="AB2179" s="67">
        <f t="shared" si="174"/>
        <v>0</v>
      </c>
      <c r="AC2179" t="e">
        <f>VLOOKUP($A2179,#REF!,9,FALSE)</f>
        <v>#REF!</v>
      </c>
    </row>
    <row r="2180" spans="1:29">
      <c r="A2180">
        <v>55747</v>
      </c>
      <c r="B2180">
        <v>2179</v>
      </c>
      <c r="C2180">
        <v>1302380</v>
      </c>
      <c r="D2180" t="s">
        <v>4235</v>
      </c>
      <c r="E2180" t="s">
        <v>4236</v>
      </c>
      <c r="G2180" t="e">
        <f>VLOOKUP($H2180,[1]BRT!$1:$1048576,1,0)</f>
        <v>#N/A</v>
      </c>
      <c r="H2180" t="s">
        <v>5858</v>
      </c>
      <c r="I2180">
        <v>37.932814</v>
      </c>
      <c r="J2180">
        <v>-122.327845</v>
      </c>
      <c r="K2180">
        <v>1385</v>
      </c>
      <c r="L2180">
        <v>38.299999999999997</v>
      </c>
      <c r="M2180">
        <v>1.566579634</v>
      </c>
      <c r="N2180">
        <v>4</v>
      </c>
      <c r="O2180">
        <v>3</v>
      </c>
      <c r="P2180">
        <v>7</v>
      </c>
      <c r="Q2180" t="e">
        <f>VLOOKUP($A2180,'[1]SheltersALL_2.17.22'!$1:$1048576,6,0)</f>
        <v>#N/A</v>
      </c>
      <c r="R2180" t="str">
        <f>VLOOKUP($A2180, [1]FA21_Ridership!$1:$1048576,11, 0)</f>
        <v>RICHMOND</v>
      </c>
      <c r="S2180" t="str">
        <f>VLOOKUP($A2180, [1]FA21_Ridership!$1:$1048576,12, 0)</f>
        <v>CONTRA COSTA</v>
      </c>
      <c r="T2180">
        <f>VLOOKUP($A2180, [1]FA21_Ridership!$1:$1048576,13, 0)</f>
        <v>1</v>
      </c>
      <c r="U2180">
        <f t="shared" si="171"/>
        <v>268.09999999999997</v>
      </c>
      <c r="V2180" s="67">
        <f t="shared" si="170"/>
        <v>0.52300000000000002</v>
      </c>
      <c r="W2180">
        <v>0.94588899999999998</v>
      </c>
      <c r="X2180" s="67">
        <f t="shared" si="172"/>
        <v>0.89100000000000001</v>
      </c>
      <c r="Y2180">
        <v>0.435699</v>
      </c>
      <c r="Z2180" s="67">
        <f t="shared" si="173"/>
        <v>0.80600000000000005</v>
      </c>
      <c r="AA2180">
        <f>VLOOKUP($C2180,[1]Disability!$1:$1048576,5,FALSE)</f>
        <v>2</v>
      </c>
      <c r="AB2180" s="67">
        <f t="shared" si="174"/>
        <v>0.91600000000000004</v>
      </c>
      <c r="AC2180" t="e">
        <f>VLOOKUP($A2180,#REF!,9,FALSE)</f>
        <v>#REF!</v>
      </c>
    </row>
    <row r="2181" spans="1:29">
      <c r="A2181">
        <v>57738</v>
      </c>
      <c r="B2181">
        <v>2180</v>
      </c>
      <c r="C2181">
        <v>2200050</v>
      </c>
      <c r="D2181" t="s">
        <v>4235</v>
      </c>
      <c r="E2181" t="s">
        <v>4236</v>
      </c>
      <c r="G2181" t="e">
        <f>VLOOKUP($H2181,[1]BRT!$1:$1048576,1,0)</f>
        <v>#N/A</v>
      </c>
      <c r="H2181" t="s">
        <v>5859</v>
      </c>
      <c r="I2181">
        <v>37.438343000000003</v>
      </c>
      <c r="J2181">
        <v>-122.171449</v>
      </c>
      <c r="K2181">
        <v>664</v>
      </c>
      <c r="L2181">
        <v>53.8</v>
      </c>
      <c r="M2181">
        <v>1.1152416359999999</v>
      </c>
      <c r="N2181">
        <v>2</v>
      </c>
      <c r="O2181">
        <v>3</v>
      </c>
      <c r="P2181">
        <v>5</v>
      </c>
      <c r="Q2181" t="e">
        <f>VLOOKUP($A2181,'[1]SheltersALL_2.17.22'!$1:$1048576,6,0)</f>
        <v>#N/A</v>
      </c>
      <c r="R2181" t="str">
        <f>VLOOKUP($A2181, [1]FA21_Ridership!$1:$1048576,11, 0)</f>
        <v>PALO ALTO</v>
      </c>
      <c r="S2181" t="str">
        <f>VLOOKUP($A2181, [1]FA21_Ridership!$1:$1048576,12, 0)</f>
        <v>SANTA CLARA</v>
      </c>
      <c r="T2181">
        <f>VLOOKUP($A2181, [1]FA21_Ridership!$1:$1048576,13, 0)</f>
        <v>9</v>
      </c>
      <c r="U2181">
        <f t="shared" si="171"/>
        <v>269</v>
      </c>
      <c r="V2181" s="67">
        <f t="shared" si="170"/>
        <v>0.52300000000000002</v>
      </c>
      <c r="W2181">
        <v>0</v>
      </c>
      <c r="X2181" s="67">
        <f t="shared" si="172"/>
        <v>0</v>
      </c>
      <c r="Y2181">
        <v>0</v>
      </c>
      <c r="Z2181" s="67">
        <f t="shared" si="173"/>
        <v>0</v>
      </c>
      <c r="AA2181">
        <f>VLOOKUP($C2181,[1]Disability!$1:$1048576,5,FALSE)</f>
        <v>0</v>
      </c>
      <c r="AB2181" s="67">
        <f t="shared" si="174"/>
        <v>0</v>
      </c>
      <c r="AC2181" t="e">
        <f>VLOOKUP($A2181,#REF!,9,FALSE)</f>
        <v>#REF!</v>
      </c>
    </row>
    <row r="2182" spans="1:29">
      <c r="A2182">
        <v>51595</v>
      </c>
      <c r="B2182">
        <v>2181</v>
      </c>
      <c r="C2182">
        <v>104190</v>
      </c>
      <c r="D2182" t="s">
        <v>4235</v>
      </c>
      <c r="E2182" t="s">
        <v>4236</v>
      </c>
      <c r="G2182" t="e">
        <f>VLOOKUP($H2182,[1]BRT!$1:$1048576,1,0)</f>
        <v>#N/A</v>
      </c>
      <c r="H2182" t="s">
        <v>5860</v>
      </c>
      <c r="I2182">
        <v>37.780104000000001</v>
      </c>
      <c r="J2182">
        <v>-122.284981</v>
      </c>
      <c r="K2182">
        <v>963</v>
      </c>
      <c r="L2182">
        <v>89.8</v>
      </c>
      <c r="M2182">
        <v>0.66815144800000004</v>
      </c>
      <c r="N2182">
        <v>0</v>
      </c>
      <c r="O2182">
        <v>3</v>
      </c>
      <c r="P2182">
        <v>3</v>
      </c>
      <c r="Q2182" t="e">
        <f>VLOOKUP($A2182,'[1]SheltersALL_2.17.22'!$1:$1048576,6,0)</f>
        <v>#N/A</v>
      </c>
      <c r="R2182" t="str">
        <f>VLOOKUP($A2182, [1]FA21_Ridership!$1:$1048576,11, 0)</f>
        <v>ALAMEDA</v>
      </c>
      <c r="S2182" t="str">
        <f>VLOOKUP($A2182, [1]FA21_Ridership!$1:$1048576,12, 0)</f>
        <v>ALAMEDA</v>
      </c>
      <c r="T2182">
        <f>VLOOKUP($A2182, [1]FA21_Ridership!$1:$1048576,13, 0)</f>
        <v>3</v>
      </c>
      <c r="U2182">
        <f t="shared" si="171"/>
        <v>269.39999999999998</v>
      </c>
      <c r="V2182" s="67">
        <f t="shared" si="170"/>
        <v>0.52400000000000002</v>
      </c>
      <c r="W2182">
        <v>0.70572000000000001</v>
      </c>
      <c r="X2182" s="67">
        <f t="shared" si="172"/>
        <v>0.41299999999999998</v>
      </c>
      <c r="Y2182">
        <v>0.19975499999999999</v>
      </c>
      <c r="Z2182" s="67">
        <f t="shared" si="173"/>
        <v>0.47599999999999998</v>
      </c>
      <c r="AA2182">
        <f>VLOOKUP($C2182,[1]Disability!$1:$1048576,5,FALSE)</f>
        <v>0</v>
      </c>
      <c r="AB2182" s="67">
        <f t="shared" si="174"/>
        <v>0</v>
      </c>
      <c r="AC2182" t="e">
        <f>VLOOKUP($A2182,#REF!,9,FALSE)</f>
        <v>#REF!</v>
      </c>
    </row>
    <row r="2183" spans="1:29">
      <c r="A2183">
        <v>55409</v>
      </c>
      <c r="B2183">
        <v>2182</v>
      </c>
      <c r="C2183">
        <v>1410170</v>
      </c>
      <c r="D2183" t="s">
        <v>4235</v>
      </c>
      <c r="E2183" t="s">
        <v>4236</v>
      </c>
      <c r="G2183" t="e">
        <f>VLOOKUP($H2183,[1]BRT!$1:$1048576,1,0)</f>
        <v>#N/A</v>
      </c>
      <c r="H2183" t="s">
        <v>5861</v>
      </c>
      <c r="I2183">
        <v>37.787661</v>
      </c>
      <c r="J2183">
        <v>-122.403362</v>
      </c>
      <c r="K2183">
        <v>420</v>
      </c>
      <c r="L2183">
        <v>30</v>
      </c>
      <c r="M2183">
        <v>2</v>
      </c>
      <c r="N2183">
        <v>9</v>
      </c>
      <c r="O2183">
        <v>0</v>
      </c>
      <c r="P2183">
        <v>9</v>
      </c>
      <c r="Q2183" t="e">
        <f>VLOOKUP($A2183,'[1]SheltersALL_2.17.22'!$1:$1048576,6,0)</f>
        <v>#N/A</v>
      </c>
      <c r="R2183" t="str">
        <f>VLOOKUP($A2183, [1]FA21_Ridership!$1:$1048576,11, 0)</f>
        <v>SAN FRANCISCO</v>
      </c>
      <c r="S2183" t="str">
        <f>VLOOKUP($A2183, [1]FA21_Ridership!$1:$1048576,12, 0)</f>
        <v>SAN FRANCISCO</v>
      </c>
      <c r="T2183">
        <f>VLOOKUP($A2183, [1]FA21_Ridership!$1:$1048576,13, 0)</f>
        <v>9</v>
      </c>
      <c r="U2183">
        <f t="shared" si="171"/>
        <v>270</v>
      </c>
      <c r="V2183" s="67">
        <f t="shared" si="170"/>
        <v>0.52400000000000002</v>
      </c>
      <c r="W2183">
        <v>0.49795099999999998</v>
      </c>
      <c r="X2183" s="67">
        <f t="shared" si="172"/>
        <v>0.19500000000000001</v>
      </c>
      <c r="Y2183">
        <v>5.6351999999999999E-2</v>
      </c>
      <c r="Z2183" s="67">
        <f t="shared" si="173"/>
        <v>0.10100000000000001</v>
      </c>
      <c r="AA2183">
        <f>VLOOKUP($C2183,[1]Disability!$1:$1048576,5,FALSE)</f>
        <v>0</v>
      </c>
      <c r="AB2183" s="67">
        <f t="shared" si="174"/>
        <v>0</v>
      </c>
      <c r="AC2183" t="e">
        <f>VLOOKUP($A2183,#REF!,9,FALSE)</f>
        <v>#REF!</v>
      </c>
    </row>
    <row r="2184" spans="1:29">
      <c r="A2184">
        <v>56512</v>
      </c>
      <c r="B2184">
        <v>2183</v>
      </c>
      <c r="C2184">
        <v>104570</v>
      </c>
      <c r="D2184" t="s">
        <v>4235</v>
      </c>
      <c r="E2184" t="s">
        <v>4236</v>
      </c>
      <c r="G2184" t="e">
        <f>VLOOKUP($H2184,[1]BRT!$1:$1048576,1,0)</f>
        <v>#N/A</v>
      </c>
      <c r="H2184" t="s">
        <v>5862</v>
      </c>
      <c r="I2184">
        <v>37.776330000000002</v>
      </c>
      <c r="J2184">
        <v>-122.28772600000001</v>
      </c>
      <c r="K2184">
        <v>960</v>
      </c>
      <c r="L2184">
        <v>30</v>
      </c>
      <c r="M2184">
        <v>2</v>
      </c>
      <c r="N2184">
        <v>9</v>
      </c>
      <c r="O2184">
        <v>0</v>
      </c>
      <c r="P2184">
        <v>9</v>
      </c>
      <c r="Q2184" t="e">
        <f>VLOOKUP($A2184,'[1]SheltersALL_2.17.22'!$1:$1048576,6,0)</f>
        <v>#N/A</v>
      </c>
      <c r="R2184" t="str">
        <f>VLOOKUP($A2184, [1]FA21_Ridership!$1:$1048576,11, 0)</f>
        <v>ALAMEDA</v>
      </c>
      <c r="S2184" t="str">
        <f>VLOOKUP($A2184, [1]FA21_Ridership!$1:$1048576,12, 0)</f>
        <v>ALAMEDA</v>
      </c>
      <c r="T2184">
        <f>VLOOKUP($A2184, [1]FA21_Ridership!$1:$1048576,13, 0)</f>
        <v>3</v>
      </c>
      <c r="U2184">
        <f t="shared" si="171"/>
        <v>270</v>
      </c>
      <c r="V2184" s="67">
        <f t="shared" si="170"/>
        <v>0.52400000000000002</v>
      </c>
      <c r="W2184">
        <v>0.30275200000000002</v>
      </c>
      <c r="X2184" s="67">
        <f t="shared" si="172"/>
        <v>7.1999999999999995E-2</v>
      </c>
      <c r="Y2184">
        <v>0.17533099999999999</v>
      </c>
      <c r="Z2184" s="67">
        <f t="shared" si="173"/>
        <v>0.42599999999999999</v>
      </c>
      <c r="AA2184">
        <f>VLOOKUP($C2184,[1]Disability!$1:$1048576,5,FALSE)</f>
        <v>0</v>
      </c>
      <c r="AB2184" s="67">
        <f t="shared" si="174"/>
        <v>0</v>
      </c>
      <c r="AC2184" t="e">
        <f>VLOOKUP($A2184,#REF!,9,FALSE)</f>
        <v>#REF!</v>
      </c>
    </row>
    <row r="2185" spans="1:29">
      <c r="A2185">
        <v>52077</v>
      </c>
      <c r="B2185">
        <v>2184</v>
      </c>
      <c r="C2185">
        <v>302730</v>
      </c>
      <c r="D2185" t="s">
        <v>4235</v>
      </c>
      <c r="E2185" t="s">
        <v>4236</v>
      </c>
      <c r="G2185" t="e">
        <f>VLOOKUP($H2185,[1]BRT!$1:$1048576,1,0)</f>
        <v>#N/A</v>
      </c>
      <c r="H2185" t="s">
        <v>5863</v>
      </c>
      <c r="I2185">
        <v>37.880949000000001</v>
      </c>
      <c r="J2185">
        <v>-122.293306</v>
      </c>
      <c r="K2185">
        <v>1018</v>
      </c>
      <c r="L2185">
        <v>30</v>
      </c>
      <c r="M2185">
        <v>2</v>
      </c>
      <c r="N2185">
        <v>9</v>
      </c>
      <c r="O2185">
        <v>0</v>
      </c>
      <c r="P2185">
        <v>9</v>
      </c>
      <c r="Q2185" t="e">
        <f>VLOOKUP($A2185,'[1]SheltersALL_2.17.22'!$1:$1048576,6,0)</f>
        <v>#N/A</v>
      </c>
      <c r="R2185" t="str">
        <f>VLOOKUP($A2185, [1]FA21_Ridership!$1:$1048576,11, 0)</f>
        <v>BERKELEY</v>
      </c>
      <c r="S2185" t="str">
        <f>VLOOKUP($A2185, [1]FA21_Ridership!$1:$1048576,12, 0)</f>
        <v>ALAMEDA</v>
      </c>
      <c r="T2185">
        <f>VLOOKUP($A2185, [1]FA21_Ridership!$1:$1048576,13, 0)</f>
        <v>1</v>
      </c>
      <c r="U2185">
        <f t="shared" si="171"/>
        <v>270</v>
      </c>
      <c r="V2185" s="67">
        <f t="shared" si="170"/>
        <v>0.52400000000000002</v>
      </c>
      <c r="W2185">
        <v>0.48907400000000001</v>
      </c>
      <c r="X2185" s="67">
        <f t="shared" si="172"/>
        <v>0.188</v>
      </c>
      <c r="Y2185">
        <v>0.10718</v>
      </c>
      <c r="Z2185" s="67">
        <f t="shared" si="173"/>
        <v>0.26200000000000001</v>
      </c>
      <c r="AA2185">
        <f>VLOOKUP($C2185,[1]Disability!$1:$1048576,5,FALSE)</f>
        <v>0</v>
      </c>
      <c r="AB2185" s="67">
        <f t="shared" si="174"/>
        <v>0</v>
      </c>
      <c r="AC2185" t="e">
        <f>VLOOKUP($A2185,#REF!,9,FALSE)</f>
        <v>#REF!</v>
      </c>
    </row>
    <row r="2186" spans="1:29">
      <c r="A2186">
        <v>55708</v>
      </c>
      <c r="B2186">
        <v>2185</v>
      </c>
      <c r="C2186">
        <v>102960</v>
      </c>
      <c r="D2186" t="s">
        <v>4235</v>
      </c>
      <c r="E2186" t="s">
        <v>4236</v>
      </c>
      <c r="G2186" t="e">
        <f>VLOOKUP($H2186,[1]BRT!$1:$1048576,1,0)</f>
        <v>#N/A</v>
      </c>
      <c r="H2186" t="s">
        <v>4985</v>
      </c>
      <c r="I2186">
        <v>37.744242</v>
      </c>
      <c r="J2186">
        <v>-122.242717</v>
      </c>
      <c r="K2186">
        <v>925</v>
      </c>
      <c r="L2186">
        <v>30</v>
      </c>
      <c r="M2186">
        <v>2</v>
      </c>
      <c r="N2186">
        <v>8</v>
      </c>
      <c r="O2186">
        <v>1</v>
      </c>
      <c r="P2186">
        <v>9</v>
      </c>
      <c r="Q2186" t="e">
        <f>VLOOKUP($A2186,'[1]SheltersALL_2.17.22'!$1:$1048576,6,0)</f>
        <v>#N/A</v>
      </c>
      <c r="R2186" t="str">
        <f>VLOOKUP($A2186, [1]FA21_Ridership!$1:$1048576,11, 0)</f>
        <v>ALAMEDA</v>
      </c>
      <c r="S2186" t="str">
        <f>VLOOKUP($A2186, [1]FA21_Ridership!$1:$1048576,12, 0)</f>
        <v>ALAMEDA</v>
      </c>
      <c r="T2186">
        <f>VLOOKUP($A2186, [1]FA21_Ridership!$1:$1048576,13, 0)</f>
        <v>3</v>
      </c>
      <c r="U2186">
        <f t="shared" si="171"/>
        <v>270</v>
      </c>
      <c r="V2186" s="67">
        <f t="shared" si="170"/>
        <v>0.52400000000000002</v>
      </c>
      <c r="W2186">
        <v>0.57969800000000005</v>
      </c>
      <c r="X2186" s="67">
        <f t="shared" si="172"/>
        <v>0.26700000000000002</v>
      </c>
      <c r="Y2186">
        <v>9.1436000000000003E-2</v>
      </c>
      <c r="Z2186" s="67">
        <f t="shared" si="173"/>
        <v>0.21199999999999999</v>
      </c>
      <c r="AA2186">
        <f>VLOOKUP($C2186,[1]Disability!$1:$1048576,5,FALSE)</f>
        <v>0</v>
      </c>
      <c r="AB2186" s="67">
        <f t="shared" si="174"/>
        <v>0</v>
      </c>
      <c r="AC2186" t="e">
        <f>VLOOKUP($A2186,#REF!,9,FALSE)</f>
        <v>#REF!</v>
      </c>
    </row>
    <row r="2187" spans="1:29">
      <c r="A2187">
        <v>52188</v>
      </c>
      <c r="B2187">
        <v>2186</v>
      </c>
      <c r="C2187">
        <v>803530</v>
      </c>
      <c r="D2187" t="s">
        <v>4235</v>
      </c>
      <c r="E2187" t="s">
        <v>4236</v>
      </c>
      <c r="G2187" t="e">
        <f>VLOOKUP($H2187,[1]BRT!$1:$1048576,1,0)</f>
        <v>#N/A</v>
      </c>
      <c r="H2187" t="s">
        <v>5864</v>
      </c>
      <c r="I2187">
        <v>37.668239999999997</v>
      </c>
      <c r="J2187">
        <v>-122.080609</v>
      </c>
      <c r="K2187">
        <v>1389</v>
      </c>
      <c r="L2187">
        <v>30</v>
      </c>
      <c r="M2187">
        <v>2</v>
      </c>
      <c r="N2187">
        <v>8</v>
      </c>
      <c r="O2187">
        <v>1</v>
      </c>
      <c r="P2187">
        <v>9</v>
      </c>
      <c r="Q2187" t="e">
        <f>VLOOKUP($A2187,'[1]SheltersALL_2.17.22'!$1:$1048576,6,0)</f>
        <v>#N/A</v>
      </c>
      <c r="R2187" t="str">
        <f>VLOOKUP($A2187, [1]FA21_Ridership!$1:$1048576,11, 0)</f>
        <v>HAYWARD</v>
      </c>
      <c r="S2187" t="str">
        <f>VLOOKUP($A2187, [1]FA21_Ridership!$1:$1048576,12, 0)</f>
        <v>ALAMEDA</v>
      </c>
      <c r="T2187">
        <f>VLOOKUP($A2187, [1]FA21_Ridership!$1:$1048576,13, 0)</f>
        <v>4</v>
      </c>
      <c r="U2187">
        <f t="shared" si="171"/>
        <v>270</v>
      </c>
      <c r="V2187" s="67">
        <f t="shared" si="170"/>
        <v>0.52400000000000002</v>
      </c>
      <c r="W2187">
        <v>0.90344500000000005</v>
      </c>
      <c r="X2187" s="67">
        <f t="shared" si="172"/>
        <v>0.77900000000000003</v>
      </c>
      <c r="Y2187">
        <v>0.244787</v>
      </c>
      <c r="Z2187" s="67">
        <f t="shared" si="173"/>
        <v>0.56699999999999995</v>
      </c>
      <c r="AA2187">
        <f>VLOOKUP($C2187,[1]Disability!$1:$1048576,5,FALSE)</f>
        <v>1</v>
      </c>
      <c r="AB2187" s="67">
        <f t="shared" si="174"/>
        <v>0.72499999999999998</v>
      </c>
      <c r="AC2187" t="e">
        <f>VLOOKUP($A2187,#REF!,9,FALSE)</f>
        <v>#REF!</v>
      </c>
    </row>
    <row r="2188" spans="1:29">
      <c r="A2188">
        <v>52352</v>
      </c>
      <c r="B2188">
        <v>2187</v>
      </c>
      <c r="C2188">
        <v>702140</v>
      </c>
      <c r="D2188" t="s">
        <v>4235</v>
      </c>
      <c r="E2188" t="s">
        <v>4236</v>
      </c>
      <c r="G2188" t="e">
        <f>VLOOKUP($H2188,[1]BRT!$1:$1048576,1,0)</f>
        <v>#N/A</v>
      </c>
      <c r="H2188" t="s">
        <v>5765</v>
      </c>
      <c r="I2188">
        <v>37.52467</v>
      </c>
      <c r="J2188">
        <v>-121.957533</v>
      </c>
      <c r="K2188">
        <v>785</v>
      </c>
      <c r="L2188">
        <v>30</v>
      </c>
      <c r="M2188">
        <v>2</v>
      </c>
      <c r="N2188">
        <v>7</v>
      </c>
      <c r="O2188">
        <v>2</v>
      </c>
      <c r="P2188">
        <v>9</v>
      </c>
      <c r="Q2188" t="e">
        <f>VLOOKUP($A2188,'[1]SheltersALL_2.17.22'!$1:$1048576,6,0)</f>
        <v>#N/A</v>
      </c>
      <c r="R2188" t="str">
        <f>VLOOKUP($A2188, [1]FA21_Ridership!$1:$1048576,11, 0)</f>
        <v>FREMONT</v>
      </c>
      <c r="S2188" t="str">
        <f>VLOOKUP($A2188, [1]FA21_Ridership!$1:$1048576,12, 0)</f>
        <v>ALAMEDA</v>
      </c>
      <c r="T2188">
        <f>VLOOKUP($A2188, [1]FA21_Ridership!$1:$1048576,13, 0)</f>
        <v>5</v>
      </c>
      <c r="U2188">
        <f t="shared" si="171"/>
        <v>270</v>
      </c>
      <c r="V2188" s="67">
        <f t="shared" si="170"/>
        <v>0.52400000000000002</v>
      </c>
      <c r="W2188">
        <v>0.76771999999999996</v>
      </c>
      <c r="X2188" s="67">
        <f t="shared" si="172"/>
        <v>0.51800000000000002</v>
      </c>
      <c r="Y2188">
        <v>0.16994000000000001</v>
      </c>
      <c r="Z2188" s="67">
        <f t="shared" si="173"/>
        <v>0.40799999999999997</v>
      </c>
      <c r="AA2188">
        <f>VLOOKUP($C2188,[1]Disability!$1:$1048576,5,FALSE)</f>
        <v>0</v>
      </c>
      <c r="AB2188" s="67">
        <f t="shared" si="174"/>
        <v>0</v>
      </c>
      <c r="AC2188" t="e">
        <f>VLOOKUP($A2188,#REF!,9,FALSE)</f>
        <v>#REF!</v>
      </c>
    </row>
    <row r="2189" spans="1:29">
      <c r="A2189">
        <v>57727</v>
      </c>
      <c r="B2189">
        <v>2188</v>
      </c>
      <c r="C2189">
        <v>101570</v>
      </c>
      <c r="D2189" t="s">
        <v>4235</v>
      </c>
      <c r="E2189" t="s">
        <v>4236</v>
      </c>
      <c r="G2189" t="e">
        <f>VLOOKUP($H2189,[1]BRT!$1:$1048576,1,0)</f>
        <v>#N/A</v>
      </c>
      <c r="H2189" t="s">
        <v>5646</v>
      </c>
      <c r="I2189">
        <v>37.756371999999999</v>
      </c>
      <c r="J2189">
        <v>-122.234126</v>
      </c>
      <c r="K2189">
        <v>960</v>
      </c>
      <c r="L2189">
        <v>30</v>
      </c>
      <c r="M2189">
        <v>2</v>
      </c>
      <c r="N2189">
        <v>7</v>
      </c>
      <c r="O2189">
        <v>2</v>
      </c>
      <c r="P2189">
        <v>9</v>
      </c>
      <c r="Q2189" t="e">
        <f>VLOOKUP($A2189,'[1]SheltersALL_2.17.22'!$1:$1048576,6,0)</f>
        <v>#N/A</v>
      </c>
      <c r="R2189" t="str">
        <f>VLOOKUP($A2189, [1]FA21_Ridership!$1:$1048576,11, 0)</f>
        <v>ALAMEDA</v>
      </c>
      <c r="S2189" t="str">
        <f>VLOOKUP($A2189, [1]FA21_Ridership!$1:$1048576,12, 0)</f>
        <v>ALAMEDA</v>
      </c>
      <c r="T2189">
        <f>VLOOKUP($A2189, [1]FA21_Ridership!$1:$1048576,13, 0)</f>
        <v>3</v>
      </c>
      <c r="U2189">
        <f t="shared" si="171"/>
        <v>270</v>
      </c>
      <c r="V2189" s="67">
        <f t="shared" si="170"/>
        <v>0.52400000000000002</v>
      </c>
      <c r="W2189">
        <v>0.33703699999999998</v>
      </c>
      <c r="X2189" s="67">
        <f t="shared" si="172"/>
        <v>9.1999999999999998E-2</v>
      </c>
      <c r="Y2189">
        <v>3.0556E-2</v>
      </c>
      <c r="Z2189" s="67">
        <f t="shared" si="173"/>
        <v>3.6999999999999998E-2</v>
      </c>
      <c r="AA2189">
        <f>VLOOKUP($C2189,[1]Disability!$1:$1048576,5,FALSE)</f>
        <v>0</v>
      </c>
      <c r="AB2189" s="67">
        <f t="shared" si="174"/>
        <v>0</v>
      </c>
      <c r="AC2189" t="e">
        <f>VLOOKUP($A2189,#REF!,9,FALSE)</f>
        <v>#REF!</v>
      </c>
    </row>
    <row r="2190" spans="1:29">
      <c r="A2190">
        <v>58667</v>
      </c>
      <c r="B2190">
        <v>2189</v>
      </c>
      <c r="C2190">
        <v>300290</v>
      </c>
      <c r="D2190" t="s">
        <v>4235</v>
      </c>
      <c r="E2190" t="s">
        <v>4236</v>
      </c>
      <c r="G2190" t="e">
        <f>VLOOKUP($H2190,[1]BRT!$1:$1048576,1,0)</f>
        <v>#N/A</v>
      </c>
      <c r="H2190" t="s">
        <v>5865</v>
      </c>
      <c r="I2190">
        <v>37.853333999999997</v>
      </c>
      <c r="J2190">
        <v>-122.291766</v>
      </c>
      <c r="K2190">
        <v>1080</v>
      </c>
      <c r="L2190">
        <v>30</v>
      </c>
      <c r="M2190">
        <v>2</v>
      </c>
      <c r="N2190">
        <v>7</v>
      </c>
      <c r="O2190">
        <v>2</v>
      </c>
      <c r="P2190">
        <v>9</v>
      </c>
      <c r="Q2190" t="e">
        <f>VLOOKUP($A2190,'[1]SheltersALL_2.17.22'!$1:$1048576,6,0)</f>
        <v>#N/A</v>
      </c>
      <c r="R2190" t="str">
        <f>VLOOKUP($A2190, [1]FA21_Ridership!$1:$1048576,11, 0)</f>
        <v>BERKELEY</v>
      </c>
      <c r="S2190" t="str">
        <f>VLOOKUP($A2190, [1]FA21_Ridership!$1:$1048576,12, 0)</f>
        <v>ALAMEDA</v>
      </c>
      <c r="T2190">
        <f>VLOOKUP($A2190, [1]FA21_Ridership!$1:$1048576,13, 0)</f>
        <v>1</v>
      </c>
      <c r="U2190">
        <f t="shared" si="171"/>
        <v>270</v>
      </c>
      <c r="V2190" s="67">
        <f t="shared" si="170"/>
        <v>0.52400000000000002</v>
      </c>
      <c r="W2190">
        <v>0.31289899999999998</v>
      </c>
      <c r="X2190" s="67">
        <f t="shared" si="172"/>
        <v>7.5999999999999998E-2</v>
      </c>
      <c r="Y2190">
        <v>0.16028100000000001</v>
      </c>
      <c r="Z2190" s="67">
        <f t="shared" si="173"/>
        <v>0.38500000000000001</v>
      </c>
      <c r="AA2190">
        <f>VLOOKUP($C2190,[1]Disability!$1:$1048576,5,FALSE)</f>
        <v>0</v>
      </c>
      <c r="AB2190" s="67">
        <f t="shared" si="174"/>
        <v>0</v>
      </c>
      <c r="AC2190" t="e">
        <f>VLOOKUP($A2190,#REF!,9,FALSE)</f>
        <v>#REF!</v>
      </c>
    </row>
    <row r="2191" spans="1:29">
      <c r="A2191">
        <v>51800</v>
      </c>
      <c r="B2191">
        <v>2190</v>
      </c>
      <c r="C2191">
        <v>1003410</v>
      </c>
      <c r="D2191" t="s">
        <v>4235</v>
      </c>
      <c r="E2191" t="s">
        <v>4236</v>
      </c>
      <c r="G2191" t="e">
        <f>VLOOKUP($H2191,[1]BRT!$1:$1048576,1,0)</f>
        <v>#N/A</v>
      </c>
      <c r="H2191" t="s">
        <v>5857</v>
      </c>
      <c r="I2191">
        <v>37.803654999999999</v>
      </c>
      <c r="J2191">
        <v>-122.287898</v>
      </c>
      <c r="K2191">
        <v>1390</v>
      </c>
      <c r="L2191">
        <v>30</v>
      </c>
      <c r="M2191">
        <v>2</v>
      </c>
      <c r="N2191">
        <v>7</v>
      </c>
      <c r="O2191">
        <v>2</v>
      </c>
      <c r="P2191">
        <v>9</v>
      </c>
      <c r="Q2191" t="e">
        <f>VLOOKUP($A2191,'[1]SheltersALL_2.17.22'!$1:$1048576,6,0)</f>
        <v>#N/A</v>
      </c>
      <c r="R2191" t="str">
        <f>VLOOKUP($A2191, [1]FA21_Ridership!$1:$1048576,11, 0)</f>
        <v>OAKLAND</v>
      </c>
      <c r="S2191" t="str">
        <f>VLOOKUP($A2191, [1]FA21_Ridership!$1:$1048576,12, 0)</f>
        <v>ALAMEDA</v>
      </c>
      <c r="T2191">
        <f>VLOOKUP($A2191, [1]FA21_Ridership!$1:$1048576,13, 0)</f>
        <v>2</v>
      </c>
      <c r="U2191">
        <f t="shared" si="171"/>
        <v>270</v>
      </c>
      <c r="V2191" s="67">
        <f t="shared" si="170"/>
        <v>0.52400000000000002</v>
      </c>
      <c r="W2191">
        <v>1</v>
      </c>
      <c r="X2191" s="67">
        <f t="shared" si="172"/>
        <v>0.98899999999999999</v>
      </c>
      <c r="Y2191">
        <v>0.85751999999999995</v>
      </c>
      <c r="Z2191" s="67">
        <f t="shared" si="173"/>
        <v>0.996</v>
      </c>
      <c r="AA2191">
        <f>VLOOKUP($C2191,[1]Disability!$1:$1048576,5,FALSE)</f>
        <v>1</v>
      </c>
      <c r="AB2191" s="67">
        <f t="shared" si="174"/>
        <v>0.72499999999999998</v>
      </c>
      <c r="AC2191" t="e">
        <f>VLOOKUP($A2191,#REF!,9,FALSE)</f>
        <v>#REF!</v>
      </c>
    </row>
    <row r="2192" spans="1:29">
      <c r="A2192">
        <v>55931</v>
      </c>
      <c r="B2192">
        <v>2191</v>
      </c>
      <c r="C2192">
        <v>1009640</v>
      </c>
      <c r="D2192" t="s">
        <v>4235</v>
      </c>
      <c r="E2192" t="s">
        <v>4236</v>
      </c>
      <c r="G2192" t="e">
        <f>VLOOKUP($H2192,[1]BRT!$1:$1048576,1,0)</f>
        <v>#N/A</v>
      </c>
      <c r="H2192" t="s">
        <v>5866</v>
      </c>
      <c r="I2192">
        <v>37.738669999999999</v>
      </c>
      <c r="J2192">
        <v>-122.191238</v>
      </c>
      <c r="K2192">
        <v>990</v>
      </c>
      <c r="L2192">
        <v>30</v>
      </c>
      <c r="M2192">
        <v>2</v>
      </c>
      <c r="N2192">
        <v>7</v>
      </c>
      <c r="O2192">
        <v>2</v>
      </c>
      <c r="P2192">
        <v>9</v>
      </c>
      <c r="Q2192" t="e">
        <f>VLOOKUP($A2192,'[1]SheltersALL_2.17.22'!$1:$1048576,6,0)</f>
        <v>#N/A</v>
      </c>
      <c r="R2192" t="str">
        <f>VLOOKUP($A2192, [1]FA21_Ridership!$1:$1048576,11, 0)</f>
        <v>OAKLAND</v>
      </c>
      <c r="S2192" t="str">
        <f>VLOOKUP($A2192, [1]FA21_Ridership!$1:$1048576,12, 0)</f>
        <v>ALAMEDA</v>
      </c>
      <c r="T2192">
        <f>VLOOKUP($A2192, [1]FA21_Ridership!$1:$1048576,13, 0)</f>
        <v>3</v>
      </c>
      <c r="U2192">
        <f t="shared" si="171"/>
        <v>270</v>
      </c>
      <c r="V2192" s="67">
        <f t="shared" si="170"/>
        <v>0.52400000000000002</v>
      </c>
      <c r="W2192">
        <v>0.979518</v>
      </c>
      <c r="X2192" s="67">
        <f t="shared" si="172"/>
        <v>0.96299999999999997</v>
      </c>
      <c r="Y2192">
        <v>0.32811200000000001</v>
      </c>
      <c r="Z2192" s="67">
        <f t="shared" si="173"/>
        <v>0.66400000000000003</v>
      </c>
      <c r="AA2192">
        <f>VLOOKUP($C2192,[1]Disability!$1:$1048576,5,FALSE)</f>
        <v>0</v>
      </c>
      <c r="AB2192" s="67">
        <f t="shared" si="174"/>
        <v>0</v>
      </c>
      <c r="AC2192" t="e">
        <f>VLOOKUP($A2192,#REF!,9,FALSE)</f>
        <v>#REF!</v>
      </c>
    </row>
    <row r="2193" spans="1:29">
      <c r="A2193">
        <v>55697</v>
      </c>
      <c r="B2193">
        <v>2192</v>
      </c>
      <c r="C2193">
        <v>1018940</v>
      </c>
      <c r="D2193" t="s">
        <v>4235</v>
      </c>
      <c r="E2193" t="s">
        <v>4236</v>
      </c>
      <c r="G2193" t="e">
        <f>VLOOKUP($H2193,[1]BRT!$1:$1048576,1,0)</f>
        <v>#N/A</v>
      </c>
      <c r="H2193" t="s">
        <v>5867</v>
      </c>
      <c r="I2193">
        <v>37.762954000000001</v>
      </c>
      <c r="J2193">
        <v>-122.202736</v>
      </c>
      <c r="K2193">
        <v>961</v>
      </c>
      <c r="L2193">
        <v>30</v>
      </c>
      <c r="M2193">
        <v>2</v>
      </c>
      <c r="N2193">
        <v>7</v>
      </c>
      <c r="O2193">
        <v>2</v>
      </c>
      <c r="P2193">
        <v>9</v>
      </c>
      <c r="Q2193" t="e">
        <f>VLOOKUP($A2193,'[1]SheltersALL_2.17.22'!$1:$1048576,6,0)</f>
        <v>#N/A</v>
      </c>
      <c r="R2193" t="str">
        <f>VLOOKUP($A2193, [1]FA21_Ridership!$1:$1048576,11, 0)</f>
        <v>OAKLAND</v>
      </c>
      <c r="S2193" t="str">
        <f>VLOOKUP($A2193, [1]FA21_Ridership!$1:$1048576,12, 0)</f>
        <v>ALAMEDA</v>
      </c>
      <c r="T2193">
        <f>VLOOKUP($A2193, [1]FA21_Ridership!$1:$1048576,13, 0)</f>
        <v>3</v>
      </c>
      <c r="U2193">
        <f t="shared" si="171"/>
        <v>270</v>
      </c>
      <c r="V2193" s="67">
        <f t="shared" si="170"/>
        <v>0.52400000000000002</v>
      </c>
      <c r="W2193">
        <v>0.96067800000000003</v>
      </c>
      <c r="X2193" s="67">
        <f t="shared" si="172"/>
        <v>0.92400000000000004</v>
      </c>
      <c r="Y2193">
        <v>0.47095799999999999</v>
      </c>
      <c r="Z2193" s="67">
        <f t="shared" si="173"/>
        <v>0.84</v>
      </c>
      <c r="AA2193">
        <f>VLOOKUP($C2193,[1]Disability!$1:$1048576,5,FALSE)</f>
        <v>0</v>
      </c>
      <c r="AB2193" s="67">
        <f t="shared" si="174"/>
        <v>0</v>
      </c>
      <c r="AC2193" t="e">
        <f>VLOOKUP($A2193,#REF!,9,FALSE)</f>
        <v>#REF!</v>
      </c>
    </row>
    <row r="2194" spans="1:29">
      <c r="A2194">
        <v>51353</v>
      </c>
      <c r="B2194">
        <v>2193</v>
      </c>
      <c r="C2194">
        <v>1013690</v>
      </c>
      <c r="D2194" t="s">
        <v>4235</v>
      </c>
      <c r="E2194" t="s">
        <v>4236</v>
      </c>
      <c r="G2194" t="e">
        <f>VLOOKUP($H2194,[1]BRT!$1:$1048576,1,0)</f>
        <v>#N/A</v>
      </c>
      <c r="H2194" t="s">
        <v>5868</v>
      </c>
      <c r="I2194">
        <v>37.802371000000001</v>
      </c>
      <c r="J2194">
        <v>-122.25425300000001</v>
      </c>
      <c r="K2194">
        <v>955</v>
      </c>
      <c r="L2194">
        <v>30</v>
      </c>
      <c r="M2194">
        <v>2</v>
      </c>
      <c r="N2194">
        <v>7</v>
      </c>
      <c r="O2194">
        <v>2</v>
      </c>
      <c r="P2194">
        <v>9</v>
      </c>
      <c r="Q2194" t="e">
        <f>VLOOKUP($A2194,'[1]SheltersALL_2.17.22'!$1:$1048576,6,0)</f>
        <v>#N/A</v>
      </c>
      <c r="R2194" t="str">
        <f>VLOOKUP($A2194, [1]FA21_Ridership!$1:$1048576,11, 0)</f>
        <v>OAKLAND</v>
      </c>
      <c r="S2194" t="str">
        <f>VLOOKUP($A2194, [1]FA21_Ridership!$1:$1048576,12, 0)</f>
        <v>ALAMEDA</v>
      </c>
      <c r="T2194">
        <f>VLOOKUP($A2194, [1]FA21_Ridership!$1:$1048576,13, 0)</f>
        <v>2</v>
      </c>
      <c r="U2194">
        <f t="shared" si="171"/>
        <v>270</v>
      </c>
      <c r="V2194" s="67">
        <f t="shared" si="170"/>
        <v>0.52400000000000002</v>
      </c>
      <c r="W2194">
        <v>0.29185</v>
      </c>
      <c r="X2194" s="67">
        <f t="shared" si="172"/>
        <v>6.6000000000000003E-2</v>
      </c>
      <c r="Y2194">
        <v>5.0733E-2</v>
      </c>
      <c r="Z2194" s="67">
        <f t="shared" si="173"/>
        <v>8.1000000000000003E-2</v>
      </c>
      <c r="AA2194">
        <f>VLOOKUP($C2194,[1]Disability!$1:$1048576,5,FALSE)</f>
        <v>0</v>
      </c>
      <c r="AB2194" s="67">
        <f t="shared" si="174"/>
        <v>0</v>
      </c>
      <c r="AC2194" t="e">
        <f>VLOOKUP($A2194,#REF!,9,FALSE)</f>
        <v>#REF!</v>
      </c>
    </row>
    <row r="2195" spans="1:29">
      <c r="A2195">
        <v>51899</v>
      </c>
      <c r="B2195">
        <v>2194</v>
      </c>
      <c r="C2195">
        <v>1009650</v>
      </c>
      <c r="D2195" t="s">
        <v>4235</v>
      </c>
      <c r="E2195" t="s">
        <v>4236</v>
      </c>
      <c r="G2195" t="e">
        <f>VLOOKUP($H2195,[1]BRT!$1:$1048576,1,0)</f>
        <v>#N/A</v>
      </c>
      <c r="H2195" t="s">
        <v>5869</v>
      </c>
      <c r="I2195">
        <v>37.737093000000002</v>
      </c>
      <c r="J2195">
        <v>-122.185479</v>
      </c>
      <c r="K2195">
        <v>990</v>
      </c>
      <c r="L2195">
        <v>30</v>
      </c>
      <c r="M2195">
        <v>2</v>
      </c>
      <c r="N2195">
        <v>7</v>
      </c>
      <c r="O2195">
        <v>2</v>
      </c>
      <c r="P2195">
        <v>9</v>
      </c>
      <c r="Q2195" t="e">
        <f>VLOOKUP($A2195,'[1]SheltersALL_2.17.22'!$1:$1048576,6,0)</f>
        <v>#N/A</v>
      </c>
      <c r="R2195" t="str">
        <f>VLOOKUP($A2195, [1]FA21_Ridership!$1:$1048576,11, 0)</f>
        <v>OAKLAND</v>
      </c>
      <c r="S2195" t="str">
        <f>VLOOKUP($A2195, [1]FA21_Ridership!$1:$1048576,12, 0)</f>
        <v>ALAMEDA</v>
      </c>
      <c r="T2195">
        <f>VLOOKUP($A2195, [1]FA21_Ridership!$1:$1048576,13, 0)</f>
        <v>3</v>
      </c>
      <c r="U2195">
        <f t="shared" si="171"/>
        <v>270</v>
      </c>
      <c r="V2195" s="67">
        <f t="shared" si="170"/>
        <v>0.52400000000000002</v>
      </c>
      <c r="W2195">
        <v>0.979518</v>
      </c>
      <c r="X2195" s="67">
        <f t="shared" si="172"/>
        <v>0.96299999999999997</v>
      </c>
      <c r="Y2195">
        <v>0.32811200000000001</v>
      </c>
      <c r="Z2195" s="67">
        <f t="shared" si="173"/>
        <v>0.66400000000000003</v>
      </c>
      <c r="AA2195">
        <f>VLOOKUP($C2195,[1]Disability!$1:$1048576,5,FALSE)</f>
        <v>0</v>
      </c>
      <c r="AB2195" s="67">
        <f t="shared" si="174"/>
        <v>0</v>
      </c>
      <c r="AC2195" t="e">
        <f>VLOOKUP($A2195,#REF!,9,FALSE)</f>
        <v>#REF!</v>
      </c>
    </row>
    <row r="2196" spans="1:29">
      <c r="A2196">
        <v>54100</v>
      </c>
      <c r="B2196">
        <v>2195</v>
      </c>
      <c r="C2196">
        <v>1014680</v>
      </c>
      <c r="D2196" t="s">
        <v>4235</v>
      </c>
      <c r="E2196" t="s">
        <v>4236</v>
      </c>
      <c r="G2196" t="e">
        <f>VLOOKUP($H2196,[1]BRT!$1:$1048576,1,0)</f>
        <v>#N/A</v>
      </c>
      <c r="H2196" t="s">
        <v>5401</v>
      </c>
      <c r="I2196">
        <v>37.749769000000001</v>
      </c>
      <c r="J2196">
        <v>-122.15868399999999</v>
      </c>
      <c r="K2196">
        <v>1164</v>
      </c>
      <c r="L2196">
        <v>18</v>
      </c>
      <c r="M2196">
        <v>3.3333333330000001</v>
      </c>
      <c r="N2196">
        <v>11</v>
      </c>
      <c r="O2196">
        <v>4</v>
      </c>
      <c r="P2196">
        <v>15</v>
      </c>
      <c r="Q2196" t="e">
        <f>VLOOKUP($A2196,'[1]SheltersALL_2.17.22'!$1:$1048576,6,0)</f>
        <v>#N/A</v>
      </c>
      <c r="R2196" t="str">
        <f>VLOOKUP($A2196, [1]FA21_Ridership!$1:$1048576,11, 0)</f>
        <v>OAKLAND</v>
      </c>
      <c r="S2196" t="str">
        <f>VLOOKUP($A2196, [1]FA21_Ridership!$1:$1048576,12, 0)</f>
        <v>ALAMEDA</v>
      </c>
      <c r="T2196">
        <f>VLOOKUP($A2196, [1]FA21_Ridership!$1:$1048576,13, 0)</f>
        <v>3</v>
      </c>
      <c r="U2196">
        <f t="shared" si="171"/>
        <v>270</v>
      </c>
      <c r="V2196" s="67">
        <f t="shared" si="170"/>
        <v>0.52400000000000002</v>
      </c>
      <c r="W2196">
        <v>0.83623099999999995</v>
      </c>
      <c r="X2196" s="67">
        <f t="shared" si="172"/>
        <v>0.63600000000000001</v>
      </c>
      <c r="Y2196">
        <v>0.23604800000000001</v>
      </c>
      <c r="Z2196" s="67">
        <f t="shared" si="173"/>
        <v>0.53600000000000003</v>
      </c>
      <c r="AA2196">
        <f>VLOOKUP($C2196,[1]Disability!$1:$1048576,5,FALSE)</f>
        <v>0</v>
      </c>
      <c r="AB2196" s="67">
        <f t="shared" si="174"/>
        <v>0</v>
      </c>
      <c r="AC2196" t="e">
        <f>VLOOKUP($A2196,#REF!,9,FALSE)</f>
        <v>#REF!</v>
      </c>
    </row>
    <row r="2197" spans="1:29">
      <c r="A2197">
        <v>55633</v>
      </c>
      <c r="B2197">
        <v>2196</v>
      </c>
      <c r="C2197">
        <v>1014590</v>
      </c>
      <c r="D2197" t="s">
        <v>4235</v>
      </c>
      <c r="E2197" t="s">
        <v>4236</v>
      </c>
      <c r="G2197" t="e">
        <f>VLOOKUP($H2197,[1]BRT!$1:$1048576,1,0)</f>
        <v>#N/A</v>
      </c>
      <c r="H2197" t="s">
        <v>5870</v>
      </c>
      <c r="I2197">
        <v>37.762684</v>
      </c>
      <c r="J2197">
        <v>-122.164669</v>
      </c>
      <c r="K2197">
        <v>1163</v>
      </c>
      <c r="L2197">
        <v>18</v>
      </c>
      <c r="M2197">
        <v>3.3333333330000001</v>
      </c>
      <c r="N2197">
        <v>10</v>
      </c>
      <c r="O2197">
        <v>5</v>
      </c>
      <c r="P2197">
        <v>15</v>
      </c>
      <c r="Q2197" t="str">
        <f>VLOOKUP($A2197,'[1]SheltersALL_2.17.22'!$1:$1048576,6,0)</f>
        <v>Oakland</v>
      </c>
      <c r="R2197" t="str">
        <f>VLOOKUP($A2197, [1]FA21_Ridership!$1:$1048576,11, 0)</f>
        <v>OAKLAND</v>
      </c>
      <c r="S2197" t="str">
        <f>VLOOKUP($A2197, [1]FA21_Ridership!$1:$1048576,12, 0)</f>
        <v>ALAMEDA</v>
      </c>
      <c r="T2197">
        <f>VLOOKUP($A2197, [1]FA21_Ridership!$1:$1048576,13, 0)</f>
        <v>3</v>
      </c>
      <c r="U2197">
        <f t="shared" si="171"/>
        <v>270</v>
      </c>
      <c r="V2197" s="67">
        <f t="shared" si="170"/>
        <v>0.52400000000000002</v>
      </c>
      <c r="W2197">
        <v>0.83442300000000003</v>
      </c>
      <c r="X2197" s="67">
        <f t="shared" si="172"/>
        <v>0.63300000000000001</v>
      </c>
      <c r="Y2197">
        <v>0.31897500000000001</v>
      </c>
      <c r="Z2197" s="67">
        <f t="shared" si="173"/>
        <v>0.65400000000000003</v>
      </c>
      <c r="AA2197">
        <f>VLOOKUP($C2197,[1]Disability!$1:$1048576,5,FALSE)</f>
        <v>1</v>
      </c>
      <c r="AB2197" s="67">
        <f t="shared" si="174"/>
        <v>0.72499999999999998</v>
      </c>
      <c r="AC2197" t="e">
        <f>VLOOKUP($A2197,#REF!,9,FALSE)</f>
        <v>#REF!</v>
      </c>
    </row>
    <row r="2198" spans="1:29">
      <c r="A2198">
        <v>58988</v>
      </c>
      <c r="B2198">
        <v>2197</v>
      </c>
      <c r="C2198">
        <v>1303500</v>
      </c>
      <c r="D2198" t="s">
        <v>4235</v>
      </c>
      <c r="E2198" t="s">
        <v>4236</v>
      </c>
      <c r="G2198" t="e">
        <f>VLOOKUP($H2198,[1]BRT!$1:$1048576,1,0)</f>
        <v>#N/A</v>
      </c>
      <c r="H2198" t="s">
        <v>5871</v>
      </c>
      <c r="I2198">
        <v>37.915751</v>
      </c>
      <c r="J2198">
        <v>-122.311842</v>
      </c>
      <c r="K2198">
        <v>1443</v>
      </c>
      <c r="L2198">
        <v>30</v>
      </c>
      <c r="M2198">
        <v>2</v>
      </c>
      <c r="N2198">
        <v>6</v>
      </c>
      <c r="O2198">
        <v>3</v>
      </c>
      <c r="P2198">
        <v>9</v>
      </c>
      <c r="Q2198" t="e">
        <f>VLOOKUP($A2198,'[1]SheltersALL_2.17.22'!$1:$1048576,6,0)</f>
        <v>#N/A</v>
      </c>
      <c r="R2198" t="str">
        <f>VLOOKUP($A2198, [1]FA21_Ridership!$1:$1048576,11, 0)</f>
        <v>RICHMOND</v>
      </c>
      <c r="S2198" t="str">
        <f>VLOOKUP($A2198, [1]FA21_Ridership!$1:$1048576,12, 0)</f>
        <v>CONTRA COSTA</v>
      </c>
      <c r="T2198">
        <f>VLOOKUP($A2198, [1]FA21_Ridership!$1:$1048576,13, 0)</f>
        <v>1</v>
      </c>
      <c r="U2198">
        <f t="shared" si="171"/>
        <v>270</v>
      </c>
      <c r="V2198" s="67">
        <f t="shared" si="170"/>
        <v>0.52400000000000002</v>
      </c>
      <c r="W2198">
        <v>0.53929199999999999</v>
      </c>
      <c r="X2198" s="67">
        <f t="shared" si="172"/>
        <v>0.24</v>
      </c>
      <c r="Y2198">
        <v>0.30053999999999997</v>
      </c>
      <c r="Z2198" s="67">
        <f t="shared" si="173"/>
        <v>0.63900000000000001</v>
      </c>
      <c r="AA2198">
        <f>VLOOKUP($C2198,[1]Disability!$1:$1048576,5,FALSE)</f>
        <v>2</v>
      </c>
      <c r="AB2198" s="67">
        <f t="shared" si="174"/>
        <v>0.91600000000000004</v>
      </c>
      <c r="AC2198" t="e">
        <f>VLOOKUP($A2198,#REF!,9,FALSE)</f>
        <v>#REF!</v>
      </c>
    </row>
    <row r="2199" spans="1:29">
      <c r="A2199">
        <v>50566</v>
      </c>
      <c r="B2199">
        <v>2198</v>
      </c>
      <c r="C2199">
        <v>1015210</v>
      </c>
      <c r="D2199" t="s">
        <v>4235</v>
      </c>
      <c r="E2199" t="s">
        <v>4236</v>
      </c>
      <c r="G2199" t="e">
        <f>VLOOKUP($H2199,[1]BRT!$1:$1048576,1,0)</f>
        <v>#N/A</v>
      </c>
      <c r="H2199" t="s">
        <v>5872</v>
      </c>
      <c r="I2199">
        <v>37.764601999999996</v>
      </c>
      <c r="J2199">
        <v>-122.16642899999999</v>
      </c>
      <c r="K2199">
        <v>1163</v>
      </c>
      <c r="L2199">
        <v>18</v>
      </c>
      <c r="M2199">
        <v>3.3333333330000001</v>
      </c>
      <c r="N2199">
        <v>9</v>
      </c>
      <c r="O2199">
        <v>6</v>
      </c>
      <c r="P2199">
        <v>15</v>
      </c>
      <c r="Q2199" t="e">
        <f>VLOOKUP($A2199,'[1]SheltersALL_2.17.22'!$1:$1048576,6,0)</f>
        <v>#N/A</v>
      </c>
      <c r="R2199" t="str">
        <f>VLOOKUP($A2199, [1]FA21_Ridership!$1:$1048576,11, 0)</f>
        <v>OAKLAND</v>
      </c>
      <c r="S2199" t="str">
        <f>VLOOKUP($A2199, [1]FA21_Ridership!$1:$1048576,12, 0)</f>
        <v>ALAMEDA</v>
      </c>
      <c r="T2199">
        <f>VLOOKUP($A2199, [1]FA21_Ridership!$1:$1048576,13, 0)</f>
        <v>3</v>
      </c>
      <c r="U2199">
        <f t="shared" si="171"/>
        <v>270</v>
      </c>
      <c r="V2199" s="67">
        <f t="shared" si="170"/>
        <v>0.52400000000000002</v>
      </c>
      <c r="W2199">
        <v>0.933226</v>
      </c>
      <c r="X2199" s="67">
        <f t="shared" si="172"/>
        <v>0.84099999999999997</v>
      </c>
      <c r="Y2199">
        <v>0.47868100000000002</v>
      </c>
      <c r="Z2199" s="67">
        <f t="shared" si="173"/>
        <v>0.84799999999999998</v>
      </c>
      <c r="AA2199">
        <f>VLOOKUP($C2199,[1]Disability!$1:$1048576,5,FALSE)</f>
        <v>0</v>
      </c>
      <c r="AB2199" s="67">
        <f t="shared" si="174"/>
        <v>0</v>
      </c>
      <c r="AC2199" t="e">
        <f>VLOOKUP($A2199,#REF!,9,FALSE)</f>
        <v>#REF!</v>
      </c>
    </row>
    <row r="2200" spans="1:29">
      <c r="A2200">
        <v>54244</v>
      </c>
      <c r="B2200">
        <v>2199</v>
      </c>
      <c r="C2200">
        <v>1301280</v>
      </c>
      <c r="D2200" t="s">
        <v>4235</v>
      </c>
      <c r="E2200" t="s">
        <v>4236</v>
      </c>
      <c r="G2200" t="e">
        <f>VLOOKUP($H2200,[1]BRT!$1:$1048576,1,0)</f>
        <v>#N/A</v>
      </c>
      <c r="H2200" t="s">
        <v>5873</v>
      </c>
      <c r="I2200">
        <v>37.925480999999998</v>
      </c>
      <c r="J2200">
        <v>-122.33369399999999</v>
      </c>
      <c r="K2200">
        <v>1207</v>
      </c>
      <c r="L2200">
        <v>30</v>
      </c>
      <c r="M2200">
        <v>2</v>
      </c>
      <c r="N2200">
        <v>5</v>
      </c>
      <c r="O2200">
        <v>4</v>
      </c>
      <c r="P2200">
        <v>9</v>
      </c>
      <c r="Q2200" t="str">
        <f>VLOOKUP($A2200,'[1]SheltersALL_2.17.22'!$1:$1048576,6,0)</f>
        <v>Oakland</v>
      </c>
      <c r="R2200" t="str">
        <f>VLOOKUP($A2200, [1]FA21_Ridership!$1:$1048576,11, 0)</f>
        <v>RICHMOND</v>
      </c>
      <c r="S2200" t="str">
        <f>VLOOKUP($A2200, [1]FA21_Ridership!$1:$1048576,12, 0)</f>
        <v>CONTRA COSTA</v>
      </c>
      <c r="T2200">
        <f>VLOOKUP($A2200, [1]FA21_Ridership!$1:$1048576,13, 0)</f>
        <v>1</v>
      </c>
      <c r="U2200">
        <f t="shared" si="171"/>
        <v>270</v>
      </c>
      <c r="V2200" s="67">
        <f t="shared" si="170"/>
        <v>0.52400000000000002</v>
      </c>
      <c r="W2200">
        <v>0.93836200000000003</v>
      </c>
      <c r="X2200" s="67">
        <f t="shared" si="172"/>
        <v>0.85699999999999998</v>
      </c>
      <c r="Y2200">
        <v>0.49381700000000001</v>
      </c>
      <c r="Z2200" s="67">
        <f t="shared" si="173"/>
        <v>0.85599999999999998</v>
      </c>
      <c r="AA2200">
        <f>VLOOKUP($C2200,[1]Disability!$1:$1048576,5,FALSE)</f>
        <v>1</v>
      </c>
      <c r="AB2200" s="67">
        <f t="shared" si="174"/>
        <v>0.72499999999999998</v>
      </c>
      <c r="AC2200" t="e">
        <f>VLOOKUP($A2200,#REF!,9,FALSE)</f>
        <v>#REF!</v>
      </c>
    </row>
    <row r="2201" spans="1:29">
      <c r="A2201">
        <v>56614</v>
      </c>
      <c r="B2201">
        <v>2200</v>
      </c>
      <c r="C2201">
        <v>1301360</v>
      </c>
      <c r="D2201" t="s">
        <v>4235</v>
      </c>
      <c r="E2201" t="s">
        <v>4236</v>
      </c>
      <c r="G2201" t="e">
        <f>VLOOKUP($H2201,[1]BRT!$1:$1048576,1,0)</f>
        <v>#N/A</v>
      </c>
      <c r="H2201" t="s">
        <v>5347</v>
      </c>
      <c r="I2201">
        <v>37.925322000000001</v>
      </c>
      <c r="J2201">
        <v>-122.359402</v>
      </c>
      <c r="K2201">
        <v>781</v>
      </c>
      <c r="L2201">
        <v>30</v>
      </c>
      <c r="M2201">
        <v>2</v>
      </c>
      <c r="N2201">
        <v>5</v>
      </c>
      <c r="O2201">
        <v>4</v>
      </c>
      <c r="P2201">
        <v>9</v>
      </c>
      <c r="Q2201" t="e">
        <f>VLOOKUP($A2201,'[1]SheltersALL_2.17.22'!$1:$1048576,6,0)</f>
        <v>#N/A</v>
      </c>
      <c r="R2201" t="str">
        <f>VLOOKUP($A2201, [1]FA21_Ridership!$1:$1048576,11, 0)</f>
        <v>RICHMOND</v>
      </c>
      <c r="S2201" t="str">
        <f>VLOOKUP($A2201, [1]FA21_Ridership!$1:$1048576,12, 0)</f>
        <v>CONTRA COSTA</v>
      </c>
      <c r="T2201">
        <f>VLOOKUP($A2201, [1]FA21_Ridership!$1:$1048576,13, 0)</f>
        <v>1</v>
      </c>
      <c r="U2201">
        <f t="shared" si="171"/>
        <v>270</v>
      </c>
      <c r="V2201" s="67">
        <f t="shared" si="170"/>
        <v>0.52400000000000002</v>
      </c>
      <c r="W2201">
        <v>0.977518</v>
      </c>
      <c r="X2201" s="67">
        <f t="shared" si="172"/>
        <v>0.96199999999999997</v>
      </c>
      <c r="Y2201">
        <v>0.29946</v>
      </c>
      <c r="Z2201" s="67">
        <f t="shared" si="173"/>
        <v>0.63600000000000001</v>
      </c>
      <c r="AA2201">
        <f>VLOOKUP($C2201,[1]Disability!$1:$1048576,5,FALSE)</f>
        <v>1</v>
      </c>
      <c r="AB2201" s="67">
        <f t="shared" si="174"/>
        <v>0.72499999999999998</v>
      </c>
      <c r="AC2201" t="e">
        <f>VLOOKUP($A2201,#REF!,9,FALSE)</f>
        <v>#REF!</v>
      </c>
    </row>
    <row r="2202" spans="1:29">
      <c r="A2202">
        <v>58001</v>
      </c>
      <c r="B2202">
        <v>2201</v>
      </c>
      <c r="C2202">
        <v>803640</v>
      </c>
      <c r="D2202" t="s">
        <v>4235</v>
      </c>
      <c r="E2202" t="s">
        <v>4236</v>
      </c>
      <c r="G2202" t="e">
        <f>VLOOKUP($H2202,[1]BRT!$1:$1048576,1,0)</f>
        <v>#N/A</v>
      </c>
      <c r="H2202" t="s">
        <v>5188</v>
      </c>
      <c r="I2202">
        <v>37.636845999999998</v>
      </c>
      <c r="J2202">
        <v>-122.05466300000001</v>
      </c>
      <c r="K2202">
        <v>1442</v>
      </c>
      <c r="L2202">
        <v>30</v>
      </c>
      <c r="M2202">
        <v>2</v>
      </c>
      <c r="N2202">
        <v>5</v>
      </c>
      <c r="O2202">
        <v>4</v>
      </c>
      <c r="P2202">
        <v>9</v>
      </c>
      <c r="Q2202" t="str">
        <f>VLOOKUP($A2202,'[1]SheltersALL_2.17.22'!$1:$1048576,6,0)</f>
        <v>Hayward</v>
      </c>
      <c r="R2202" t="str">
        <f>VLOOKUP($A2202, [1]FA21_Ridership!$1:$1048576,11, 0)</f>
        <v>HAYWARD</v>
      </c>
      <c r="S2202" t="str">
        <f>VLOOKUP($A2202, [1]FA21_Ridership!$1:$1048576,12, 0)</f>
        <v>ALAMEDA</v>
      </c>
      <c r="T2202">
        <f>VLOOKUP($A2202, [1]FA21_Ridership!$1:$1048576,13, 0)</f>
        <v>4</v>
      </c>
      <c r="U2202">
        <f t="shared" si="171"/>
        <v>270</v>
      </c>
      <c r="V2202" s="67">
        <f t="shared" si="170"/>
        <v>0.52400000000000002</v>
      </c>
      <c r="W2202">
        <v>0.83291899999999996</v>
      </c>
      <c r="X2202" s="67">
        <f t="shared" si="172"/>
        <v>0.63100000000000001</v>
      </c>
      <c r="Y2202">
        <v>9.1496999999999995E-2</v>
      </c>
      <c r="Z2202" s="67">
        <f t="shared" si="173"/>
        <v>0.216</v>
      </c>
      <c r="AA2202">
        <f>VLOOKUP($C2202,[1]Disability!$1:$1048576,5,FALSE)</f>
        <v>0</v>
      </c>
      <c r="AB2202" s="67">
        <f t="shared" si="174"/>
        <v>0</v>
      </c>
      <c r="AC2202" t="e">
        <f>VLOOKUP($A2202,#REF!,9,FALSE)</f>
        <v>#REF!</v>
      </c>
    </row>
    <row r="2203" spans="1:29">
      <c r="A2203">
        <v>51305</v>
      </c>
      <c r="B2203">
        <v>2202</v>
      </c>
      <c r="C2203">
        <v>9902830</v>
      </c>
      <c r="D2203" t="s">
        <v>4235</v>
      </c>
      <c r="E2203" t="s">
        <v>4236</v>
      </c>
      <c r="G2203" t="e">
        <f>VLOOKUP($H2203,[1]BRT!$1:$1048576,1,0)</f>
        <v>#N/A</v>
      </c>
      <c r="H2203" t="s">
        <v>5874</v>
      </c>
      <c r="I2203">
        <v>37.660688999999998</v>
      </c>
      <c r="J2203">
        <v>-122.074048</v>
      </c>
      <c r="K2203">
        <v>1445</v>
      </c>
      <c r="L2203">
        <v>30</v>
      </c>
      <c r="M2203">
        <v>2</v>
      </c>
      <c r="N2203">
        <v>5</v>
      </c>
      <c r="O2203">
        <v>4</v>
      </c>
      <c r="P2203">
        <v>9</v>
      </c>
      <c r="Q2203" t="str">
        <f>VLOOKUP($A2203,'[1]SheltersALL_2.17.22'!$1:$1048576,6,0)</f>
        <v>Hayward</v>
      </c>
      <c r="R2203" t="str">
        <f>VLOOKUP($A2203, [1]FA21_Ridership!$1:$1048576,11, 0)</f>
        <v>HAYWARD</v>
      </c>
      <c r="S2203" t="str">
        <f>VLOOKUP($A2203, [1]FA21_Ridership!$1:$1048576,12, 0)</f>
        <v>ALAMEDA</v>
      </c>
      <c r="T2203">
        <f>VLOOKUP($A2203, [1]FA21_Ridership!$1:$1048576,13, 0)</f>
        <v>4</v>
      </c>
      <c r="U2203">
        <f t="shared" si="171"/>
        <v>270</v>
      </c>
      <c r="V2203" s="67">
        <f t="shared" si="170"/>
        <v>0.52400000000000002</v>
      </c>
      <c r="W2203">
        <v>0.81508400000000003</v>
      </c>
      <c r="X2203" s="67">
        <f t="shared" si="172"/>
        <v>0.60499999999999998</v>
      </c>
      <c r="Y2203">
        <v>0.371726</v>
      </c>
      <c r="Z2203" s="67">
        <f t="shared" si="173"/>
        <v>0.72599999999999998</v>
      </c>
      <c r="AA2203">
        <f>VLOOKUP($C2203,[1]Disability!$1:$1048576,5,FALSE)</f>
        <v>0</v>
      </c>
      <c r="AB2203" s="67">
        <f t="shared" si="174"/>
        <v>0</v>
      </c>
      <c r="AC2203" t="e">
        <f>VLOOKUP($A2203,#REF!,9,FALSE)</f>
        <v>#REF!</v>
      </c>
    </row>
    <row r="2204" spans="1:29">
      <c r="A2204">
        <v>53636</v>
      </c>
      <c r="B2204">
        <v>2203</v>
      </c>
      <c r="C2204">
        <v>1003300</v>
      </c>
      <c r="D2204" t="s">
        <v>4235</v>
      </c>
      <c r="E2204" t="s">
        <v>4236</v>
      </c>
      <c r="G2204" t="e">
        <f>VLOOKUP($H2204,[1]BRT!$1:$1048576,1,0)</f>
        <v>#N/A</v>
      </c>
      <c r="H2204" t="s">
        <v>5875</v>
      </c>
      <c r="I2204">
        <v>37.756773000000003</v>
      </c>
      <c r="J2204">
        <v>-122.190844</v>
      </c>
      <c r="K2204">
        <v>1394</v>
      </c>
      <c r="L2204">
        <v>30</v>
      </c>
      <c r="M2204">
        <v>2</v>
      </c>
      <c r="N2204">
        <v>5</v>
      </c>
      <c r="O2204">
        <v>4</v>
      </c>
      <c r="P2204">
        <v>9</v>
      </c>
      <c r="Q2204" t="e">
        <f>VLOOKUP($A2204,'[1]SheltersALL_2.17.22'!$1:$1048576,6,0)</f>
        <v>#N/A</v>
      </c>
      <c r="R2204" t="str">
        <f>VLOOKUP($A2204, [1]FA21_Ridership!$1:$1048576,11, 0)</f>
        <v>OAKLAND</v>
      </c>
      <c r="S2204" t="str">
        <f>VLOOKUP($A2204, [1]FA21_Ridership!$1:$1048576,12, 0)</f>
        <v>ALAMEDA</v>
      </c>
      <c r="T2204">
        <f>VLOOKUP($A2204, [1]FA21_Ridership!$1:$1048576,13, 0)</f>
        <v>3</v>
      </c>
      <c r="U2204">
        <f t="shared" si="171"/>
        <v>270</v>
      </c>
      <c r="V2204" s="67">
        <f t="shared" si="170"/>
        <v>0.52400000000000002</v>
      </c>
      <c r="W2204">
        <v>0.93321299999999996</v>
      </c>
      <c r="X2204" s="67">
        <f t="shared" si="172"/>
        <v>0.84</v>
      </c>
      <c r="Y2204">
        <v>0.456679</v>
      </c>
      <c r="Z2204" s="67">
        <f t="shared" si="173"/>
        <v>0.82199999999999995</v>
      </c>
      <c r="AA2204">
        <f>VLOOKUP($C2204,[1]Disability!$1:$1048576,5,FALSE)</f>
        <v>0</v>
      </c>
      <c r="AB2204" s="67">
        <f t="shared" si="174"/>
        <v>0</v>
      </c>
      <c r="AC2204" t="e">
        <f>VLOOKUP($A2204,#REF!,9,FALSE)</f>
        <v>#REF!</v>
      </c>
    </row>
    <row r="2205" spans="1:29">
      <c r="A2205">
        <v>52692</v>
      </c>
      <c r="B2205">
        <v>2204</v>
      </c>
      <c r="C2205">
        <v>9906980</v>
      </c>
      <c r="D2205" t="s">
        <v>4235</v>
      </c>
      <c r="E2205" t="s">
        <v>4236</v>
      </c>
      <c r="G2205" t="e">
        <f>VLOOKUP($H2205,[1]BRT!$1:$1048576,1,0)</f>
        <v>#N/A</v>
      </c>
      <c r="H2205" t="s">
        <v>5805</v>
      </c>
      <c r="I2205">
        <v>37.423034999999999</v>
      </c>
      <c r="J2205">
        <v>-121.89340799999999</v>
      </c>
      <c r="K2205">
        <v>869</v>
      </c>
      <c r="L2205">
        <v>30</v>
      </c>
      <c r="M2205">
        <v>2</v>
      </c>
      <c r="N2205">
        <v>4</v>
      </c>
      <c r="O2205">
        <v>5</v>
      </c>
      <c r="P2205">
        <v>9</v>
      </c>
      <c r="Q2205" t="e">
        <f>VLOOKUP($A2205,'[1]SheltersALL_2.17.22'!$1:$1048576,6,0)</f>
        <v>#N/A</v>
      </c>
      <c r="R2205" t="str">
        <f>VLOOKUP($A2205, [1]FA21_Ridership!$1:$1048576,11, 0)</f>
        <v>MILPITAS</v>
      </c>
      <c r="S2205" t="str">
        <f>VLOOKUP($A2205, [1]FA21_Ridership!$1:$1048576,12, 0)</f>
        <v>SANTA CLARA</v>
      </c>
      <c r="T2205">
        <f>VLOOKUP($A2205, [1]FA21_Ridership!$1:$1048576,13, 0)</f>
        <v>9</v>
      </c>
      <c r="U2205">
        <f t="shared" si="171"/>
        <v>270</v>
      </c>
      <c r="V2205" s="67">
        <f t="shared" si="170"/>
        <v>0.52400000000000002</v>
      </c>
      <c r="W2205">
        <v>0.93840699999999999</v>
      </c>
      <c r="X2205" s="67">
        <f t="shared" si="172"/>
        <v>0.85799999999999998</v>
      </c>
      <c r="Y2205">
        <v>0.149865</v>
      </c>
      <c r="Z2205" s="67">
        <f t="shared" si="173"/>
        <v>0.35499999999999998</v>
      </c>
      <c r="AA2205">
        <f>VLOOKUP($C2205,[1]Disability!$1:$1048576,5,FALSE)</f>
        <v>0</v>
      </c>
      <c r="AB2205" s="67">
        <f t="shared" si="174"/>
        <v>0</v>
      </c>
      <c r="AC2205" t="e">
        <f>VLOOKUP($A2205,#REF!,9,FALSE)</f>
        <v>#REF!</v>
      </c>
    </row>
    <row r="2206" spans="1:29">
      <c r="A2206">
        <v>59311</v>
      </c>
      <c r="B2206">
        <v>2205</v>
      </c>
      <c r="C2206">
        <v>1003310</v>
      </c>
      <c r="D2206" t="s">
        <v>4235</v>
      </c>
      <c r="E2206" t="s">
        <v>4236</v>
      </c>
      <c r="G2206" t="e">
        <f>VLOOKUP($H2206,[1]BRT!$1:$1048576,1,0)</f>
        <v>#N/A</v>
      </c>
      <c r="H2206" t="s">
        <v>5875</v>
      </c>
      <c r="I2206">
        <v>37.756773000000003</v>
      </c>
      <c r="J2206">
        <v>-122.191064</v>
      </c>
      <c r="K2206">
        <v>1376</v>
      </c>
      <c r="L2206">
        <v>30</v>
      </c>
      <c r="M2206">
        <v>2</v>
      </c>
      <c r="N2206">
        <v>4</v>
      </c>
      <c r="O2206">
        <v>5</v>
      </c>
      <c r="P2206">
        <v>9</v>
      </c>
      <c r="Q2206" t="e">
        <f>VLOOKUP($A2206,'[1]SheltersALL_2.17.22'!$1:$1048576,6,0)</f>
        <v>#N/A</v>
      </c>
      <c r="R2206" t="str">
        <f>VLOOKUP($A2206, [1]FA21_Ridership!$1:$1048576,11, 0)</f>
        <v>OAKLAND</v>
      </c>
      <c r="S2206" t="str">
        <f>VLOOKUP($A2206, [1]FA21_Ridership!$1:$1048576,12, 0)</f>
        <v>ALAMEDA</v>
      </c>
      <c r="T2206">
        <f>VLOOKUP($A2206, [1]FA21_Ridership!$1:$1048576,13, 0)</f>
        <v>3</v>
      </c>
      <c r="U2206">
        <f t="shared" si="171"/>
        <v>270</v>
      </c>
      <c r="V2206" s="67">
        <f t="shared" si="170"/>
        <v>0.52400000000000002</v>
      </c>
      <c r="W2206">
        <v>0.99349100000000001</v>
      </c>
      <c r="X2206" s="67">
        <f t="shared" si="172"/>
        <v>0.98699999999999999</v>
      </c>
      <c r="Y2206">
        <v>0.539053</v>
      </c>
      <c r="Z2206" s="67">
        <f t="shared" si="173"/>
        <v>0.89400000000000002</v>
      </c>
      <c r="AA2206">
        <f>VLOOKUP($C2206,[1]Disability!$1:$1048576,5,FALSE)</f>
        <v>0</v>
      </c>
      <c r="AB2206" s="67">
        <f t="shared" si="174"/>
        <v>0</v>
      </c>
      <c r="AC2206" t="e">
        <f>VLOOKUP($A2206,#REF!,9,FALSE)</f>
        <v>#REF!</v>
      </c>
    </row>
    <row r="2207" spans="1:29">
      <c r="A2207">
        <v>53554</v>
      </c>
      <c r="B2207">
        <v>2206</v>
      </c>
      <c r="C2207">
        <v>1014580</v>
      </c>
      <c r="D2207" t="s">
        <v>4235</v>
      </c>
      <c r="E2207" t="s">
        <v>4236</v>
      </c>
      <c r="G2207" t="e">
        <f>VLOOKUP($H2207,[1]BRT!$1:$1048576,1,0)</f>
        <v>#N/A</v>
      </c>
      <c r="H2207" t="s">
        <v>5870</v>
      </c>
      <c r="I2207">
        <v>37.762495000000001</v>
      </c>
      <c r="J2207">
        <v>-122.16485</v>
      </c>
      <c r="K2207">
        <v>1172</v>
      </c>
      <c r="L2207">
        <v>18</v>
      </c>
      <c r="M2207">
        <v>3.3333333330000001</v>
      </c>
      <c r="N2207">
        <v>5</v>
      </c>
      <c r="O2207">
        <v>10</v>
      </c>
      <c r="P2207">
        <v>15</v>
      </c>
      <c r="Q2207" t="e">
        <f>VLOOKUP($A2207,'[1]SheltersALL_2.17.22'!$1:$1048576,6,0)</f>
        <v>#N/A</v>
      </c>
      <c r="R2207" t="str">
        <f>VLOOKUP($A2207, [1]FA21_Ridership!$1:$1048576,11, 0)</f>
        <v>OAKLAND</v>
      </c>
      <c r="S2207" t="str">
        <f>VLOOKUP($A2207, [1]FA21_Ridership!$1:$1048576,12, 0)</f>
        <v>ALAMEDA</v>
      </c>
      <c r="T2207">
        <f>VLOOKUP($A2207, [1]FA21_Ridership!$1:$1048576,13, 0)</f>
        <v>3</v>
      </c>
      <c r="U2207">
        <f t="shared" si="171"/>
        <v>270</v>
      </c>
      <c r="V2207" s="67">
        <f t="shared" si="170"/>
        <v>0.52400000000000002</v>
      </c>
      <c r="W2207">
        <v>0.96193099999999998</v>
      </c>
      <c r="X2207" s="67">
        <f t="shared" si="172"/>
        <v>0.92600000000000005</v>
      </c>
      <c r="Y2207">
        <v>0.49582199999999998</v>
      </c>
      <c r="Z2207" s="67">
        <f t="shared" si="173"/>
        <v>0.85699999999999998</v>
      </c>
      <c r="AA2207">
        <f>VLOOKUP($C2207,[1]Disability!$1:$1048576,5,FALSE)</f>
        <v>1</v>
      </c>
      <c r="AB2207" s="67">
        <f t="shared" si="174"/>
        <v>0.72499999999999998</v>
      </c>
      <c r="AC2207" t="e">
        <f>VLOOKUP($A2207,#REF!,9,FALSE)</f>
        <v>#REF!</v>
      </c>
    </row>
    <row r="2208" spans="1:29">
      <c r="A2208">
        <v>55132</v>
      </c>
      <c r="B2208">
        <v>2207</v>
      </c>
      <c r="C2208">
        <v>9802280</v>
      </c>
      <c r="D2208" t="s">
        <v>4235</v>
      </c>
      <c r="E2208" t="s">
        <v>4236</v>
      </c>
      <c r="G2208" t="e">
        <f>VLOOKUP($H2208,[1]BRT!$1:$1048576,1,0)</f>
        <v>#N/A</v>
      </c>
      <c r="H2208" t="s">
        <v>5693</v>
      </c>
      <c r="I2208">
        <v>37.679927999999997</v>
      </c>
      <c r="J2208">
        <v>-122.09381399999999</v>
      </c>
      <c r="K2208">
        <v>1412</v>
      </c>
      <c r="L2208">
        <v>30</v>
      </c>
      <c r="M2208">
        <v>2</v>
      </c>
      <c r="N2208">
        <v>3</v>
      </c>
      <c r="O2208">
        <v>6</v>
      </c>
      <c r="P2208">
        <v>9</v>
      </c>
      <c r="Q2208" t="e">
        <f>VLOOKUP($A2208,'[1]SheltersALL_2.17.22'!$1:$1048576,6,0)</f>
        <v>#N/A</v>
      </c>
      <c r="R2208" t="str">
        <f>VLOOKUP($A2208, [1]FA21_Ridership!$1:$1048576,11, 0)</f>
        <v>COUNTY-ALAMEDA</v>
      </c>
      <c r="S2208" t="str">
        <f>VLOOKUP($A2208, [1]FA21_Ridership!$1:$1048576,12, 0)</f>
        <v>ALAMEDA</v>
      </c>
      <c r="T2208">
        <f>VLOOKUP($A2208, [1]FA21_Ridership!$1:$1048576,13, 0)</f>
        <v>4</v>
      </c>
      <c r="U2208">
        <f t="shared" si="171"/>
        <v>270</v>
      </c>
      <c r="V2208" s="67">
        <f t="shared" si="170"/>
        <v>0.52400000000000002</v>
      </c>
      <c r="W2208">
        <v>0.75749299999999997</v>
      </c>
      <c r="X2208" s="67">
        <f t="shared" si="172"/>
        <v>0.498</v>
      </c>
      <c r="Y2208">
        <v>0.25626700000000002</v>
      </c>
      <c r="Z2208" s="67">
        <f t="shared" si="173"/>
        <v>0.58499999999999996</v>
      </c>
      <c r="AA2208">
        <f>VLOOKUP($C2208,[1]Disability!$1:$1048576,5,FALSE)</f>
        <v>0</v>
      </c>
      <c r="AB2208" s="67">
        <f t="shared" si="174"/>
        <v>0</v>
      </c>
      <c r="AC2208" t="e">
        <f>VLOOKUP($A2208,#REF!,9,FALSE)</f>
        <v>#REF!</v>
      </c>
    </row>
    <row r="2209" spans="1:29">
      <c r="A2209">
        <v>55624</v>
      </c>
      <c r="B2209">
        <v>2208</v>
      </c>
      <c r="C2209">
        <v>1018790</v>
      </c>
      <c r="D2209" t="s">
        <v>4235</v>
      </c>
      <c r="E2209" t="s">
        <v>4236</v>
      </c>
      <c r="G2209" t="e">
        <f>VLOOKUP($H2209,[1]BRT!$1:$1048576,1,0)</f>
        <v>#N/A</v>
      </c>
      <c r="H2209" t="s">
        <v>5317</v>
      </c>
      <c r="I2209">
        <v>37.766708000000001</v>
      </c>
      <c r="J2209">
        <v>-122.197382</v>
      </c>
      <c r="K2209">
        <v>960</v>
      </c>
      <c r="L2209">
        <v>30</v>
      </c>
      <c r="M2209">
        <v>2</v>
      </c>
      <c r="N2209">
        <v>2</v>
      </c>
      <c r="O2209">
        <v>7</v>
      </c>
      <c r="P2209">
        <v>9</v>
      </c>
      <c r="Q2209" t="e">
        <f>VLOOKUP($A2209,'[1]SheltersALL_2.17.22'!$1:$1048576,6,0)</f>
        <v>#N/A</v>
      </c>
      <c r="R2209" t="str">
        <f>VLOOKUP($A2209, [1]FA21_Ridership!$1:$1048576,11, 0)</f>
        <v>OAKLAND</v>
      </c>
      <c r="S2209" t="str">
        <f>VLOOKUP($A2209, [1]FA21_Ridership!$1:$1048576,12, 0)</f>
        <v>ALAMEDA</v>
      </c>
      <c r="T2209">
        <f>VLOOKUP($A2209, [1]FA21_Ridership!$1:$1048576,13, 0)</f>
        <v>3</v>
      </c>
      <c r="U2209">
        <f t="shared" si="171"/>
        <v>270</v>
      </c>
      <c r="V2209" s="67">
        <f t="shared" si="170"/>
        <v>0.52400000000000002</v>
      </c>
      <c r="W2209">
        <v>0.97135800000000005</v>
      </c>
      <c r="X2209" s="67">
        <f t="shared" si="172"/>
        <v>0.94799999999999995</v>
      </c>
      <c r="Y2209">
        <v>0.73158800000000002</v>
      </c>
      <c r="Z2209" s="67">
        <f t="shared" si="173"/>
        <v>0.98299999999999998</v>
      </c>
      <c r="AA2209">
        <f>VLOOKUP($C2209,[1]Disability!$1:$1048576,5,FALSE)</f>
        <v>0</v>
      </c>
      <c r="AB2209" s="67">
        <f t="shared" si="174"/>
        <v>0</v>
      </c>
      <c r="AC2209" t="e">
        <f>VLOOKUP($A2209,#REF!,9,FALSE)</f>
        <v>#REF!</v>
      </c>
    </row>
    <row r="2210" spans="1:29">
      <c r="A2210">
        <v>57343</v>
      </c>
      <c r="B2210">
        <v>2209</v>
      </c>
      <c r="C2210">
        <v>1013830</v>
      </c>
      <c r="D2210" t="s">
        <v>4235</v>
      </c>
      <c r="E2210" t="s">
        <v>4236</v>
      </c>
      <c r="G2210" t="e">
        <f>VLOOKUP($H2210,[1]BRT!$1:$1048576,1,0)</f>
        <v>#N/A</v>
      </c>
      <c r="H2210" t="s">
        <v>5186</v>
      </c>
      <c r="I2210">
        <v>37.814525000000003</v>
      </c>
      <c r="J2210">
        <v>-122.232105</v>
      </c>
      <c r="K2210">
        <v>968</v>
      </c>
      <c r="L2210">
        <v>30</v>
      </c>
      <c r="M2210">
        <v>2</v>
      </c>
      <c r="N2210">
        <v>2</v>
      </c>
      <c r="O2210">
        <v>7</v>
      </c>
      <c r="P2210">
        <v>9</v>
      </c>
      <c r="Q2210" t="e">
        <f>VLOOKUP($A2210,'[1]SheltersALL_2.17.22'!$1:$1048576,6,0)</f>
        <v>#N/A</v>
      </c>
      <c r="R2210" t="str">
        <f>VLOOKUP($A2210, [1]FA21_Ridership!$1:$1048576,11, 0)</f>
        <v>OAKLAND</v>
      </c>
      <c r="S2210" t="str">
        <f>VLOOKUP($A2210, [1]FA21_Ridership!$1:$1048576,12, 0)</f>
        <v>ALAMEDA</v>
      </c>
      <c r="T2210">
        <f>VLOOKUP($A2210, [1]FA21_Ridership!$1:$1048576,13, 0)</f>
        <v>2</v>
      </c>
      <c r="U2210">
        <f t="shared" si="171"/>
        <v>270</v>
      </c>
      <c r="V2210" s="67">
        <f t="shared" si="170"/>
        <v>0.52400000000000002</v>
      </c>
      <c r="W2210">
        <v>0.38663500000000001</v>
      </c>
      <c r="X2210" s="67">
        <f t="shared" si="172"/>
        <v>0.11899999999999999</v>
      </c>
      <c r="Y2210">
        <v>9.5464999999999994E-2</v>
      </c>
      <c r="Z2210" s="67">
        <f t="shared" si="173"/>
        <v>0.23200000000000001</v>
      </c>
      <c r="AA2210">
        <f>VLOOKUP($C2210,[1]Disability!$1:$1048576,5,FALSE)</f>
        <v>0</v>
      </c>
      <c r="AB2210" s="67">
        <f t="shared" si="174"/>
        <v>0</v>
      </c>
      <c r="AC2210" t="e">
        <f>VLOOKUP($A2210,#REF!,9,FALSE)</f>
        <v>#REF!</v>
      </c>
    </row>
    <row r="2211" spans="1:29">
      <c r="A2211">
        <v>56212</v>
      </c>
      <c r="B2211">
        <v>2210</v>
      </c>
      <c r="C2211">
        <v>103750</v>
      </c>
      <c r="D2211" t="s">
        <v>4235</v>
      </c>
      <c r="E2211" t="s">
        <v>4236</v>
      </c>
      <c r="G2211" t="e">
        <f>VLOOKUP($H2211,[1]BRT!$1:$1048576,1,0)</f>
        <v>#N/A</v>
      </c>
      <c r="H2211" t="s">
        <v>5876</v>
      </c>
      <c r="I2211">
        <v>37.785837000000001</v>
      </c>
      <c r="J2211">
        <v>-122.30196599999999</v>
      </c>
      <c r="K2211">
        <v>960</v>
      </c>
      <c r="L2211">
        <v>30</v>
      </c>
      <c r="M2211">
        <v>2</v>
      </c>
      <c r="N2211">
        <v>2</v>
      </c>
      <c r="O2211">
        <v>7</v>
      </c>
      <c r="P2211">
        <v>9</v>
      </c>
      <c r="Q2211" t="e">
        <f>VLOOKUP($A2211,'[1]SheltersALL_2.17.22'!$1:$1048576,6,0)</f>
        <v>#N/A</v>
      </c>
      <c r="R2211" t="str">
        <f>VLOOKUP($A2211, [1]FA21_Ridership!$1:$1048576,11, 0)</f>
        <v>ALAMEDA</v>
      </c>
      <c r="S2211" t="str">
        <f>VLOOKUP($A2211, [1]FA21_Ridership!$1:$1048576,12, 0)</f>
        <v>ALAMEDA</v>
      </c>
      <c r="T2211">
        <f>VLOOKUP($A2211, [1]FA21_Ridership!$1:$1048576,13, 0)</f>
        <v>3</v>
      </c>
      <c r="U2211">
        <f t="shared" si="171"/>
        <v>270</v>
      </c>
      <c r="V2211" s="67">
        <f t="shared" si="170"/>
        <v>0.52400000000000002</v>
      </c>
      <c r="W2211">
        <v>0.78054900000000005</v>
      </c>
      <c r="X2211" s="67">
        <f t="shared" si="172"/>
        <v>0.54900000000000004</v>
      </c>
      <c r="Y2211">
        <v>0.78237199999999996</v>
      </c>
      <c r="Z2211" s="67">
        <f t="shared" si="173"/>
        <v>0.99099999999999999</v>
      </c>
      <c r="AA2211">
        <f>VLOOKUP($C2211,[1]Disability!$1:$1048576,5,FALSE)</f>
        <v>1</v>
      </c>
      <c r="AB2211" s="67">
        <f t="shared" si="174"/>
        <v>0.72499999999999998</v>
      </c>
      <c r="AC2211" t="e">
        <f>VLOOKUP($A2211,#REF!,9,FALSE)</f>
        <v>#REF!</v>
      </c>
    </row>
    <row r="2212" spans="1:29">
      <c r="A2212">
        <v>55604</v>
      </c>
      <c r="B2212">
        <v>2211</v>
      </c>
      <c r="C2212">
        <v>1018680</v>
      </c>
      <c r="D2212" t="s">
        <v>4235</v>
      </c>
      <c r="E2212" t="s">
        <v>4236</v>
      </c>
      <c r="G2212" t="e">
        <f>VLOOKUP($H2212,[1]BRT!$1:$1048576,1,0)</f>
        <v>#N/A</v>
      </c>
      <c r="H2212" t="s">
        <v>5877</v>
      </c>
      <c r="I2212">
        <v>37.770727999999998</v>
      </c>
      <c r="J2212">
        <v>-122.19145399999999</v>
      </c>
      <c r="K2212">
        <v>990</v>
      </c>
      <c r="L2212">
        <v>30</v>
      </c>
      <c r="M2212">
        <v>2</v>
      </c>
      <c r="N2212">
        <v>2</v>
      </c>
      <c r="O2212">
        <v>7</v>
      </c>
      <c r="P2212">
        <v>9</v>
      </c>
      <c r="Q2212" t="e">
        <f>VLOOKUP($A2212,'[1]SheltersALL_2.17.22'!$1:$1048576,6,0)</f>
        <v>#N/A</v>
      </c>
      <c r="R2212" t="str">
        <f>VLOOKUP($A2212, [1]FA21_Ridership!$1:$1048576,11, 0)</f>
        <v>OAKLAND</v>
      </c>
      <c r="S2212" t="str">
        <f>VLOOKUP($A2212, [1]FA21_Ridership!$1:$1048576,12, 0)</f>
        <v>ALAMEDA</v>
      </c>
      <c r="T2212">
        <f>VLOOKUP($A2212, [1]FA21_Ridership!$1:$1048576,13, 0)</f>
        <v>3</v>
      </c>
      <c r="U2212">
        <f t="shared" si="171"/>
        <v>270</v>
      </c>
      <c r="V2212" s="67">
        <f t="shared" ref="V2212:V2275" si="175">_xlfn.PERCENTRANK.INC($U$2:$U$4161,U2212)</f>
        <v>0.52400000000000002</v>
      </c>
      <c r="W2212">
        <v>0.989062</v>
      </c>
      <c r="X2212" s="67">
        <f t="shared" si="172"/>
        <v>0.98299999999999998</v>
      </c>
      <c r="Y2212">
        <v>0.31718800000000003</v>
      </c>
      <c r="Z2212" s="67">
        <f t="shared" si="173"/>
        <v>0.65300000000000002</v>
      </c>
      <c r="AA2212">
        <f>VLOOKUP($C2212,[1]Disability!$1:$1048576,5,FALSE)</f>
        <v>1</v>
      </c>
      <c r="AB2212" s="67">
        <f t="shared" si="174"/>
        <v>0.72499999999999998</v>
      </c>
      <c r="AC2212" t="e">
        <f>VLOOKUP($A2212,#REF!,9,FALSE)</f>
        <v>#REF!</v>
      </c>
    </row>
    <row r="2213" spans="1:29">
      <c r="A2213">
        <v>52218</v>
      </c>
      <c r="B2213">
        <v>2212</v>
      </c>
      <c r="C2213">
        <v>703330</v>
      </c>
      <c r="D2213" t="s">
        <v>4235</v>
      </c>
      <c r="E2213" t="s">
        <v>4236</v>
      </c>
      <c r="G2213" t="e">
        <f>VLOOKUP($H2213,[1]BRT!$1:$1048576,1,0)</f>
        <v>#N/A</v>
      </c>
      <c r="H2213" t="s">
        <v>5392</v>
      </c>
      <c r="I2213">
        <v>37.530287000000001</v>
      </c>
      <c r="J2213">
        <v>-121.919372</v>
      </c>
      <c r="K2213">
        <v>870</v>
      </c>
      <c r="L2213">
        <v>30</v>
      </c>
      <c r="M2213">
        <v>2</v>
      </c>
      <c r="N2213">
        <v>2</v>
      </c>
      <c r="O2213">
        <v>7</v>
      </c>
      <c r="P2213">
        <v>9</v>
      </c>
      <c r="Q2213" t="e">
        <f>VLOOKUP($A2213,'[1]SheltersALL_2.17.22'!$1:$1048576,6,0)</f>
        <v>#N/A</v>
      </c>
      <c r="R2213" t="str">
        <f>VLOOKUP($A2213, [1]FA21_Ridership!$1:$1048576,11, 0)</f>
        <v>FREMONT</v>
      </c>
      <c r="S2213" t="str">
        <f>VLOOKUP($A2213, [1]FA21_Ridership!$1:$1048576,12, 0)</f>
        <v>ALAMEDA</v>
      </c>
      <c r="T2213">
        <f>VLOOKUP($A2213, [1]FA21_Ridership!$1:$1048576,13, 0)</f>
        <v>5</v>
      </c>
      <c r="U2213">
        <f t="shared" si="171"/>
        <v>270</v>
      </c>
      <c r="V2213" s="67">
        <f t="shared" si="175"/>
        <v>0.52400000000000002</v>
      </c>
      <c r="W2213">
        <v>0.82852599999999998</v>
      </c>
      <c r="X2213" s="67">
        <f t="shared" si="172"/>
        <v>0.625</v>
      </c>
      <c r="Y2213">
        <v>2.2436000000000001E-2</v>
      </c>
      <c r="Z2213" s="67">
        <f t="shared" si="173"/>
        <v>2.7E-2</v>
      </c>
      <c r="AA2213">
        <f>VLOOKUP($C2213,[1]Disability!$1:$1048576,5,FALSE)</f>
        <v>0</v>
      </c>
      <c r="AB2213" s="67">
        <f t="shared" si="174"/>
        <v>0</v>
      </c>
      <c r="AC2213" t="e">
        <f>VLOOKUP($A2213,#REF!,9,FALSE)</f>
        <v>#REF!</v>
      </c>
    </row>
    <row r="2214" spans="1:29">
      <c r="A2214">
        <v>55368</v>
      </c>
      <c r="B2214">
        <v>2213</v>
      </c>
      <c r="C2214">
        <v>1600080</v>
      </c>
      <c r="D2214" t="s">
        <v>4235</v>
      </c>
      <c r="E2214" t="s">
        <v>4236</v>
      </c>
      <c r="G2214" t="e">
        <f>VLOOKUP($H2214,[1]BRT!$1:$1048576,1,0)</f>
        <v>#N/A</v>
      </c>
      <c r="H2214" t="s">
        <v>5878</v>
      </c>
      <c r="I2214">
        <v>37.954889000000001</v>
      </c>
      <c r="J2214">
        <v>-122.347247</v>
      </c>
      <c r="K2214">
        <v>752</v>
      </c>
      <c r="L2214">
        <v>30</v>
      </c>
      <c r="M2214">
        <v>2</v>
      </c>
      <c r="N2214">
        <v>1</v>
      </c>
      <c r="O2214">
        <v>8</v>
      </c>
      <c r="P2214">
        <v>9</v>
      </c>
      <c r="Q2214" t="e">
        <f>VLOOKUP($A2214,'[1]SheltersALL_2.17.22'!$1:$1048576,6,0)</f>
        <v>#N/A</v>
      </c>
      <c r="R2214" t="str">
        <f>VLOOKUP($A2214, [1]FA21_Ridership!$1:$1048576,11, 0)</f>
        <v>SAN PABLO</v>
      </c>
      <c r="S2214" t="str">
        <f>VLOOKUP($A2214, [1]FA21_Ridership!$1:$1048576,12, 0)</f>
        <v>CONTRA COSTA</v>
      </c>
      <c r="T2214">
        <f>VLOOKUP($A2214, [1]FA21_Ridership!$1:$1048576,13, 0)</f>
        <v>1</v>
      </c>
      <c r="U2214">
        <f t="shared" si="171"/>
        <v>270</v>
      </c>
      <c r="V2214" s="67">
        <f t="shared" si="175"/>
        <v>0.52400000000000002</v>
      </c>
      <c r="W2214">
        <v>0.89478800000000003</v>
      </c>
      <c r="X2214" s="67">
        <f t="shared" si="172"/>
        <v>0.76</v>
      </c>
      <c r="Y2214">
        <v>0.56467199999999995</v>
      </c>
      <c r="Z2214" s="67">
        <f t="shared" si="173"/>
        <v>0.90800000000000003</v>
      </c>
      <c r="AA2214">
        <f>VLOOKUP($C2214,[1]Disability!$1:$1048576,5,FALSE)</f>
        <v>0</v>
      </c>
      <c r="AB2214" s="67">
        <f t="shared" si="174"/>
        <v>0</v>
      </c>
      <c r="AC2214" t="e">
        <f>VLOOKUP($A2214,#REF!,9,FALSE)</f>
        <v>#REF!</v>
      </c>
    </row>
    <row r="2215" spans="1:29">
      <c r="A2215">
        <v>57467</v>
      </c>
      <c r="B2215">
        <v>2214</v>
      </c>
      <c r="C2215">
        <v>305380</v>
      </c>
      <c r="D2215" t="s">
        <v>4235</v>
      </c>
      <c r="E2215" t="s">
        <v>4236</v>
      </c>
      <c r="G2215" t="e">
        <f>VLOOKUP($H2215,[1]BRT!$1:$1048576,1,0)</f>
        <v>#N/A</v>
      </c>
      <c r="H2215" t="s">
        <v>4649</v>
      </c>
      <c r="I2215">
        <v>37.890892000000001</v>
      </c>
      <c r="J2215">
        <v>-122.267161</v>
      </c>
      <c r="K2215">
        <v>632</v>
      </c>
      <c r="L2215">
        <v>30</v>
      </c>
      <c r="M2215">
        <v>2</v>
      </c>
      <c r="N2215">
        <v>0</v>
      </c>
      <c r="O2215">
        <v>9</v>
      </c>
      <c r="P2215">
        <v>9</v>
      </c>
      <c r="Q2215" t="e">
        <f>VLOOKUP($A2215,'[1]SheltersALL_2.17.22'!$1:$1048576,6,0)</f>
        <v>#N/A</v>
      </c>
      <c r="R2215" t="str">
        <f>VLOOKUP($A2215, [1]FA21_Ridership!$1:$1048576,11, 0)</f>
        <v>BERKELEY</v>
      </c>
      <c r="S2215" t="str">
        <f>VLOOKUP($A2215, [1]FA21_Ridership!$1:$1048576,12, 0)</f>
        <v>ALAMEDA</v>
      </c>
      <c r="T2215">
        <f>VLOOKUP($A2215, [1]FA21_Ridership!$1:$1048576,13, 0)</f>
        <v>1</v>
      </c>
      <c r="U2215">
        <f t="shared" si="171"/>
        <v>270</v>
      </c>
      <c r="V2215" s="67">
        <f t="shared" si="175"/>
        <v>0.52400000000000002</v>
      </c>
      <c r="W2215">
        <v>0.23630899999999999</v>
      </c>
      <c r="X2215" s="67">
        <f t="shared" si="172"/>
        <v>3.2000000000000001E-2</v>
      </c>
      <c r="Y2215">
        <v>0.17704400000000001</v>
      </c>
      <c r="Z2215" s="67">
        <f t="shared" si="173"/>
        <v>0.43</v>
      </c>
      <c r="AA2215">
        <f>VLOOKUP($C2215,[1]Disability!$1:$1048576,5,FALSE)</f>
        <v>0</v>
      </c>
      <c r="AB2215" s="67">
        <f t="shared" si="174"/>
        <v>0</v>
      </c>
      <c r="AC2215" t="e">
        <f>VLOOKUP($A2215,#REF!,9,FALSE)</f>
        <v>#REF!</v>
      </c>
    </row>
    <row r="2216" spans="1:29">
      <c r="A2216">
        <v>53583</v>
      </c>
      <c r="B2216">
        <v>2215</v>
      </c>
      <c r="C2216">
        <v>1302310</v>
      </c>
      <c r="D2216" t="s">
        <v>4235</v>
      </c>
      <c r="E2216" t="s">
        <v>4236</v>
      </c>
      <c r="G2216" t="e">
        <f>VLOOKUP($H2216,[1]BRT!$1:$1048576,1,0)</f>
        <v>#N/A</v>
      </c>
      <c r="H2216" t="s">
        <v>5879</v>
      </c>
      <c r="I2216">
        <v>37.934224</v>
      </c>
      <c r="J2216">
        <v>-122.337568</v>
      </c>
      <c r="K2216">
        <v>1385</v>
      </c>
      <c r="L2216">
        <v>38.6</v>
      </c>
      <c r="M2216">
        <v>1.5544041449999999</v>
      </c>
      <c r="N2216">
        <v>3</v>
      </c>
      <c r="O2216">
        <v>4</v>
      </c>
      <c r="P2216">
        <v>7</v>
      </c>
      <c r="Q2216" t="e">
        <f>VLOOKUP($A2216,'[1]SheltersALL_2.17.22'!$1:$1048576,6,0)</f>
        <v>#N/A</v>
      </c>
      <c r="R2216" t="str">
        <f>VLOOKUP($A2216, [1]FA21_Ridership!$1:$1048576,11, 0)</f>
        <v>RICHMOND</v>
      </c>
      <c r="S2216" t="str">
        <f>VLOOKUP($A2216, [1]FA21_Ridership!$1:$1048576,12, 0)</f>
        <v>CONTRA COSTA</v>
      </c>
      <c r="T2216">
        <f>VLOOKUP($A2216, [1]FA21_Ridership!$1:$1048576,13, 0)</f>
        <v>1</v>
      </c>
      <c r="U2216">
        <f t="shared" si="171"/>
        <v>270.2</v>
      </c>
      <c r="V2216" s="67">
        <f t="shared" si="175"/>
        <v>0.53200000000000003</v>
      </c>
      <c r="W2216">
        <v>0.99113099999999998</v>
      </c>
      <c r="X2216" s="67">
        <f t="shared" si="172"/>
        <v>0.98499999999999999</v>
      </c>
      <c r="Y2216">
        <v>0.32039899999999999</v>
      </c>
      <c r="Z2216" s="67">
        <f t="shared" si="173"/>
        <v>0.65900000000000003</v>
      </c>
      <c r="AA2216">
        <f>VLOOKUP($C2216,[1]Disability!$1:$1048576,5,FALSE)</f>
        <v>1</v>
      </c>
      <c r="AB2216" s="67">
        <f t="shared" si="174"/>
        <v>0.72499999999999998</v>
      </c>
      <c r="AC2216" t="e">
        <f>VLOOKUP($A2216,#REF!,9,FALSE)</f>
        <v>#REF!</v>
      </c>
    </row>
    <row r="2217" spans="1:29">
      <c r="A2217">
        <v>55876</v>
      </c>
      <c r="B2217">
        <v>2216</v>
      </c>
      <c r="C2217">
        <v>100280</v>
      </c>
      <c r="D2217" t="s">
        <v>4235</v>
      </c>
      <c r="E2217" t="s">
        <v>4236</v>
      </c>
      <c r="G2217" t="e">
        <f>VLOOKUP($H2217,[1]BRT!$1:$1048576,1,0)</f>
        <v>#N/A</v>
      </c>
      <c r="H2217" t="s">
        <v>4567</v>
      </c>
      <c r="I2217">
        <v>37.738745000000002</v>
      </c>
      <c r="J2217">
        <v>-122.25214</v>
      </c>
      <c r="K2217">
        <v>955</v>
      </c>
      <c r="L2217">
        <v>30.1</v>
      </c>
      <c r="M2217">
        <v>1.9933554819999999</v>
      </c>
      <c r="N2217">
        <v>3</v>
      </c>
      <c r="O2217">
        <v>6</v>
      </c>
      <c r="P2217">
        <v>9</v>
      </c>
      <c r="Q2217" t="e">
        <f>VLOOKUP($A2217,'[1]SheltersALL_2.17.22'!$1:$1048576,6,0)</f>
        <v>#N/A</v>
      </c>
      <c r="R2217" t="str">
        <f>VLOOKUP($A2217, [1]FA21_Ridership!$1:$1048576,11, 0)</f>
        <v>ALAMEDA</v>
      </c>
      <c r="S2217" t="str">
        <f>VLOOKUP($A2217, [1]FA21_Ridership!$1:$1048576,12, 0)</f>
        <v>ALAMEDA</v>
      </c>
      <c r="T2217">
        <f>VLOOKUP($A2217, [1]FA21_Ridership!$1:$1048576,13, 0)</f>
        <v>3</v>
      </c>
      <c r="U2217">
        <f t="shared" si="171"/>
        <v>270.90000000000003</v>
      </c>
      <c r="V2217" s="67">
        <f t="shared" si="175"/>
        <v>0.53200000000000003</v>
      </c>
      <c r="W2217">
        <v>0.61122900000000002</v>
      </c>
      <c r="X2217" s="67">
        <f t="shared" si="172"/>
        <v>0.29499999999999998</v>
      </c>
      <c r="Y2217">
        <v>1.7864999999999999E-2</v>
      </c>
      <c r="Z2217" s="67">
        <f t="shared" si="173"/>
        <v>2.5000000000000001E-2</v>
      </c>
      <c r="AA2217">
        <f>VLOOKUP($C2217,[1]Disability!$1:$1048576,5,FALSE)</f>
        <v>0</v>
      </c>
      <c r="AB2217" s="67">
        <f t="shared" si="174"/>
        <v>0</v>
      </c>
      <c r="AC2217" t="e">
        <f>VLOOKUP($A2217,#REF!,9,FALSE)</f>
        <v>#REF!</v>
      </c>
    </row>
    <row r="2218" spans="1:29">
      <c r="A2218">
        <v>53153</v>
      </c>
      <c r="B2218">
        <v>2217</v>
      </c>
      <c r="C2218">
        <v>706350</v>
      </c>
      <c r="D2218" t="s">
        <v>4235</v>
      </c>
      <c r="E2218" t="s">
        <v>4236</v>
      </c>
      <c r="G2218" t="e">
        <f>VLOOKUP($H2218,[1]BRT!$1:$1048576,1,0)</f>
        <v>#N/A</v>
      </c>
      <c r="H2218" t="s">
        <v>5880</v>
      </c>
      <c r="I2218">
        <v>37.486826999999998</v>
      </c>
      <c r="J2218">
        <v>-121.927601</v>
      </c>
      <c r="K2218">
        <v>1021</v>
      </c>
      <c r="L2218">
        <v>27.1</v>
      </c>
      <c r="M2218">
        <v>2.21402214</v>
      </c>
      <c r="N2218">
        <v>8</v>
      </c>
      <c r="O2218">
        <v>2</v>
      </c>
      <c r="P2218">
        <v>10</v>
      </c>
      <c r="Q2218" t="e">
        <f>VLOOKUP($A2218,'[1]SheltersALL_2.17.22'!$1:$1048576,6,0)</f>
        <v>#N/A</v>
      </c>
      <c r="R2218" t="str">
        <f>VLOOKUP($A2218, [1]FA21_Ridership!$1:$1048576,11, 0)</f>
        <v>FREMONT</v>
      </c>
      <c r="S2218" t="str">
        <f>VLOOKUP($A2218, [1]FA21_Ridership!$1:$1048576,12, 0)</f>
        <v>ALAMEDA</v>
      </c>
      <c r="T2218">
        <f>VLOOKUP($A2218, [1]FA21_Ridership!$1:$1048576,13, 0)</f>
        <v>5</v>
      </c>
      <c r="U2218">
        <f t="shared" si="171"/>
        <v>271</v>
      </c>
      <c r="V2218" s="67">
        <f t="shared" si="175"/>
        <v>0.53200000000000003</v>
      </c>
      <c r="W2218">
        <v>0.91279100000000002</v>
      </c>
      <c r="X2218" s="67">
        <f t="shared" si="172"/>
        <v>0.79500000000000004</v>
      </c>
      <c r="Y2218">
        <v>5.9593E-2</v>
      </c>
      <c r="Z2218" s="67">
        <f t="shared" si="173"/>
        <v>0.109</v>
      </c>
      <c r="AA2218">
        <f>VLOOKUP($C2218,[1]Disability!$1:$1048576,5,FALSE)</f>
        <v>0</v>
      </c>
      <c r="AB2218" s="67">
        <f t="shared" si="174"/>
        <v>0</v>
      </c>
      <c r="AC2218" t="e">
        <f>VLOOKUP($A2218,#REF!,9,FALSE)</f>
        <v>#REF!</v>
      </c>
    </row>
    <row r="2219" spans="1:29">
      <c r="A2219">
        <v>50560</v>
      </c>
      <c r="B2219">
        <v>2218</v>
      </c>
      <c r="C2219">
        <v>9900590</v>
      </c>
      <c r="D2219" t="s">
        <v>4235</v>
      </c>
      <c r="E2219" t="s">
        <v>4236</v>
      </c>
      <c r="G2219" t="e">
        <f>VLOOKUP($H2219,[1]BRT!$1:$1048576,1,0)</f>
        <v>#N/A</v>
      </c>
      <c r="H2219" t="s">
        <v>5644</v>
      </c>
      <c r="I2219">
        <v>37.899639000000001</v>
      </c>
      <c r="J2219">
        <v>-122.287425</v>
      </c>
      <c r="K2219">
        <v>845</v>
      </c>
      <c r="L2219">
        <v>34</v>
      </c>
      <c r="M2219">
        <v>1.7647058819999999</v>
      </c>
      <c r="N2219">
        <v>7</v>
      </c>
      <c r="O2219">
        <v>1</v>
      </c>
      <c r="P2219">
        <v>8</v>
      </c>
      <c r="Q2219" t="e">
        <f>VLOOKUP($A2219,'[1]SheltersALL_2.17.22'!$1:$1048576,6,0)</f>
        <v>#N/A</v>
      </c>
      <c r="R2219" t="str">
        <f>VLOOKUP($A2219, [1]FA21_Ridership!$1:$1048576,11, 0)</f>
        <v>COUNTY-CONTRA COSTA</v>
      </c>
      <c r="S2219" t="str">
        <f>VLOOKUP($A2219, [1]FA21_Ridership!$1:$1048576,12, 0)</f>
        <v>CONTRA COSTA</v>
      </c>
      <c r="T2219">
        <f>VLOOKUP($A2219, [1]FA21_Ridership!$1:$1048576,13, 0)</f>
        <v>1</v>
      </c>
      <c r="U2219">
        <f t="shared" si="171"/>
        <v>272</v>
      </c>
      <c r="V2219" s="67">
        <f t="shared" si="175"/>
        <v>0.53300000000000003</v>
      </c>
      <c r="W2219">
        <v>0.29769099999999998</v>
      </c>
      <c r="X2219" s="67">
        <f t="shared" si="172"/>
        <v>6.9000000000000006E-2</v>
      </c>
      <c r="Y2219">
        <v>5.5892999999999998E-2</v>
      </c>
      <c r="Z2219" s="67">
        <f t="shared" si="173"/>
        <v>9.9000000000000005E-2</v>
      </c>
      <c r="AA2219">
        <f>VLOOKUP($C2219,[1]Disability!$1:$1048576,5,FALSE)</f>
        <v>0</v>
      </c>
      <c r="AB2219" s="67">
        <f t="shared" si="174"/>
        <v>0</v>
      </c>
      <c r="AC2219" t="e">
        <f>VLOOKUP($A2219,#REF!,9,FALSE)</f>
        <v>#REF!</v>
      </c>
    </row>
    <row r="2220" spans="1:29">
      <c r="A2220">
        <v>57543</v>
      </c>
      <c r="B2220">
        <v>2219</v>
      </c>
      <c r="C2220">
        <v>500950</v>
      </c>
      <c r="D2220" t="s">
        <v>4235</v>
      </c>
      <c r="E2220" t="s">
        <v>4236</v>
      </c>
      <c r="G2220" t="e">
        <f>VLOOKUP($H2220,[1]BRT!$1:$1048576,1,0)</f>
        <v>#N/A</v>
      </c>
      <c r="H2220" t="s">
        <v>5881</v>
      </c>
      <c r="I2220">
        <v>37.902734000000002</v>
      </c>
      <c r="J2220">
        <v>-122.29545899999999</v>
      </c>
      <c r="K2220">
        <v>845</v>
      </c>
      <c r="L2220">
        <v>34</v>
      </c>
      <c r="M2220">
        <v>1.7647058819999999</v>
      </c>
      <c r="N2220">
        <v>6</v>
      </c>
      <c r="O2220">
        <v>2</v>
      </c>
      <c r="P2220">
        <v>8</v>
      </c>
      <c r="Q2220" t="e">
        <f>VLOOKUP($A2220,'[1]SheltersALL_2.17.22'!$1:$1048576,6,0)</f>
        <v>#N/A</v>
      </c>
      <c r="R2220" t="str">
        <f>VLOOKUP($A2220, [1]FA21_Ridership!$1:$1048576,11, 0)</f>
        <v>EL CERRITO</v>
      </c>
      <c r="S2220" t="str">
        <f>VLOOKUP($A2220, [1]FA21_Ridership!$1:$1048576,12, 0)</f>
        <v>CONTRA COSTA</v>
      </c>
      <c r="T2220">
        <f>VLOOKUP($A2220, [1]FA21_Ridership!$1:$1048576,13, 0)</f>
        <v>1</v>
      </c>
      <c r="U2220">
        <f t="shared" si="171"/>
        <v>272</v>
      </c>
      <c r="V2220" s="67">
        <f t="shared" si="175"/>
        <v>0.53300000000000003</v>
      </c>
      <c r="W2220">
        <v>0.52703999999999995</v>
      </c>
      <c r="X2220" s="67">
        <f t="shared" si="172"/>
        <v>0.21299999999999999</v>
      </c>
      <c r="Y2220">
        <v>0.124752</v>
      </c>
      <c r="Z2220" s="67">
        <f t="shared" si="173"/>
        <v>0.30599999999999999</v>
      </c>
      <c r="AA2220">
        <f>VLOOKUP($C2220,[1]Disability!$1:$1048576,5,FALSE)</f>
        <v>0</v>
      </c>
      <c r="AB2220" s="67">
        <f t="shared" si="174"/>
        <v>0</v>
      </c>
      <c r="AC2220" t="e">
        <f>VLOOKUP($A2220,#REF!,9,FALSE)</f>
        <v>#REF!</v>
      </c>
    </row>
    <row r="2221" spans="1:29">
      <c r="A2221">
        <v>51022</v>
      </c>
      <c r="B2221">
        <v>2220</v>
      </c>
      <c r="C2221">
        <v>1009220</v>
      </c>
      <c r="D2221" t="s">
        <v>4235</v>
      </c>
      <c r="E2221" t="s">
        <v>4236</v>
      </c>
      <c r="G2221" t="e">
        <f>VLOOKUP($H2221,[1]BRT!$1:$1048576,1,0)</f>
        <v>#N/A</v>
      </c>
      <c r="H2221" t="s">
        <v>5566</v>
      </c>
      <c r="I2221">
        <v>37.792715999999999</v>
      </c>
      <c r="J2221">
        <v>-122.23811000000001</v>
      </c>
      <c r="K2221">
        <v>1039</v>
      </c>
      <c r="L2221">
        <v>17</v>
      </c>
      <c r="M2221">
        <v>3.5294117649999999</v>
      </c>
      <c r="N2221">
        <v>11</v>
      </c>
      <c r="O2221">
        <v>5</v>
      </c>
      <c r="P2221">
        <v>16</v>
      </c>
      <c r="Q2221" t="e">
        <f>VLOOKUP($A2221,'[1]SheltersALL_2.17.22'!$1:$1048576,6,0)</f>
        <v>#N/A</v>
      </c>
      <c r="R2221" t="str">
        <f>VLOOKUP($A2221, [1]FA21_Ridership!$1:$1048576,11, 0)</f>
        <v>OAKLAND</v>
      </c>
      <c r="S2221" t="str">
        <f>VLOOKUP($A2221, [1]FA21_Ridership!$1:$1048576,12, 0)</f>
        <v>ALAMEDA</v>
      </c>
      <c r="T2221">
        <f>VLOOKUP($A2221, [1]FA21_Ridership!$1:$1048576,13, 0)</f>
        <v>2</v>
      </c>
      <c r="U2221">
        <f t="shared" si="171"/>
        <v>272</v>
      </c>
      <c r="V2221" s="67">
        <f t="shared" si="175"/>
        <v>0.53300000000000003</v>
      </c>
      <c r="W2221">
        <v>0.88015699999999997</v>
      </c>
      <c r="X2221" s="67">
        <f t="shared" si="172"/>
        <v>0.73299999999999998</v>
      </c>
      <c r="Y2221">
        <v>0.51015100000000002</v>
      </c>
      <c r="Z2221" s="67">
        <f t="shared" si="173"/>
        <v>0.86899999999999999</v>
      </c>
      <c r="AA2221">
        <f>VLOOKUP($C2221,[1]Disability!$1:$1048576,5,FALSE)</f>
        <v>0</v>
      </c>
      <c r="AB2221" s="67">
        <f t="shared" si="174"/>
        <v>0</v>
      </c>
      <c r="AC2221" t="e">
        <f>VLOOKUP($A2221,#REF!,9,FALSE)</f>
        <v>#REF!</v>
      </c>
    </row>
    <row r="2222" spans="1:29">
      <c r="A2222">
        <v>59988</v>
      </c>
      <c r="B2222">
        <v>2221</v>
      </c>
      <c r="C2222">
        <v>1100360</v>
      </c>
      <c r="D2222" t="s">
        <v>4235</v>
      </c>
      <c r="E2222" t="s">
        <v>4236</v>
      </c>
      <c r="G2222" t="e">
        <f>VLOOKUP($H2222,[1]BRT!$1:$1048576,1,0)</f>
        <v>#N/A</v>
      </c>
      <c r="H2222" t="s">
        <v>5882</v>
      </c>
      <c r="I2222">
        <v>37.825040999999999</v>
      </c>
      <c r="J2222">
        <v>-122.231964</v>
      </c>
      <c r="K2222">
        <v>1003</v>
      </c>
      <c r="L2222">
        <v>16</v>
      </c>
      <c r="M2222">
        <v>3.75</v>
      </c>
      <c r="N2222">
        <v>11</v>
      </c>
      <c r="O2222">
        <v>6</v>
      </c>
      <c r="P2222">
        <v>17</v>
      </c>
      <c r="Q2222" t="e">
        <f>VLOOKUP($A2222,'[1]SheltersALL_2.17.22'!$1:$1048576,6,0)</f>
        <v>#N/A</v>
      </c>
      <c r="R2222" t="str">
        <f>VLOOKUP($A2222, [1]FA21_Ridership!$1:$1048576,11, 0)</f>
        <v>PIEDMONT</v>
      </c>
      <c r="S2222" t="str">
        <f>VLOOKUP($A2222, [1]FA21_Ridership!$1:$1048576,12, 0)</f>
        <v>ALAMEDA</v>
      </c>
      <c r="T2222">
        <f>VLOOKUP($A2222, [1]FA21_Ridership!$1:$1048576,13, 0)</f>
        <v>2</v>
      </c>
      <c r="U2222">
        <f t="shared" si="171"/>
        <v>272</v>
      </c>
      <c r="V2222" s="67">
        <f t="shared" si="175"/>
        <v>0.53300000000000003</v>
      </c>
      <c r="W2222">
        <v>0.36073100000000002</v>
      </c>
      <c r="X2222" s="67">
        <f t="shared" si="172"/>
        <v>0.10100000000000001</v>
      </c>
      <c r="Y2222">
        <v>1.0845E-2</v>
      </c>
      <c r="Z2222" s="67">
        <f t="shared" si="173"/>
        <v>8.9999999999999993E-3</v>
      </c>
      <c r="AA2222">
        <f>VLOOKUP($C2222,[1]Disability!$1:$1048576,5,FALSE)</f>
        <v>0</v>
      </c>
      <c r="AB2222" s="67">
        <f t="shared" si="174"/>
        <v>0</v>
      </c>
      <c r="AC2222" t="e">
        <f>VLOOKUP($A2222,#REF!,9,FALSE)</f>
        <v>#REF!</v>
      </c>
    </row>
    <row r="2223" spans="1:29">
      <c r="A2223">
        <v>55087</v>
      </c>
      <c r="B2223">
        <v>2222</v>
      </c>
      <c r="C2223">
        <v>1001380</v>
      </c>
      <c r="D2223" t="s">
        <v>4235</v>
      </c>
      <c r="E2223" t="s">
        <v>4236</v>
      </c>
      <c r="G2223" t="e">
        <f>VLOOKUP($H2223,[1]BRT!$1:$1048576,1,0)</f>
        <v>#N/A</v>
      </c>
      <c r="H2223" t="s">
        <v>5883</v>
      </c>
      <c r="I2223">
        <v>37.792343000000002</v>
      </c>
      <c r="J2223">
        <v>-122.22764100000001</v>
      </c>
      <c r="K2223">
        <v>1149</v>
      </c>
      <c r="L2223">
        <v>17</v>
      </c>
      <c r="M2223">
        <v>3.5294117649999999</v>
      </c>
      <c r="N2223">
        <v>10</v>
      </c>
      <c r="O2223">
        <v>6</v>
      </c>
      <c r="P2223">
        <v>16</v>
      </c>
      <c r="Q2223" t="e">
        <f>VLOOKUP($A2223,'[1]SheltersALL_2.17.22'!$1:$1048576,6,0)</f>
        <v>#N/A</v>
      </c>
      <c r="R2223" t="str">
        <f>VLOOKUP($A2223, [1]FA21_Ridership!$1:$1048576,11, 0)</f>
        <v>OAKLAND</v>
      </c>
      <c r="S2223" t="str">
        <f>VLOOKUP($A2223, [1]FA21_Ridership!$1:$1048576,12, 0)</f>
        <v>ALAMEDA</v>
      </c>
      <c r="T2223">
        <f>VLOOKUP($A2223, [1]FA21_Ridership!$1:$1048576,13, 0)</f>
        <v>2</v>
      </c>
      <c r="U2223">
        <f t="shared" si="171"/>
        <v>272</v>
      </c>
      <c r="V2223" s="67">
        <f t="shared" si="175"/>
        <v>0.53300000000000003</v>
      </c>
      <c r="W2223">
        <v>0.86965000000000003</v>
      </c>
      <c r="X2223" s="67">
        <f t="shared" si="172"/>
        <v>0.71499999999999997</v>
      </c>
      <c r="Y2223">
        <v>0.36089500000000002</v>
      </c>
      <c r="Z2223" s="67">
        <f t="shared" si="173"/>
        <v>0.71299999999999997</v>
      </c>
      <c r="AA2223">
        <f>VLOOKUP($C2223,[1]Disability!$1:$1048576,5,FALSE)</f>
        <v>1</v>
      </c>
      <c r="AB2223" s="67">
        <f t="shared" si="174"/>
        <v>0.72499999999999998</v>
      </c>
      <c r="AC2223" t="e">
        <f>VLOOKUP($A2223,#REF!,9,FALSE)</f>
        <v>#REF!</v>
      </c>
    </row>
    <row r="2224" spans="1:29">
      <c r="A2224">
        <v>53290</v>
      </c>
      <c r="B2224">
        <v>2223</v>
      </c>
      <c r="C2224">
        <v>1502260</v>
      </c>
      <c r="D2224" t="s">
        <v>4235</v>
      </c>
      <c r="E2224" t="s">
        <v>4236</v>
      </c>
      <c r="G2224" t="e">
        <f>VLOOKUP($H2224,[1]BRT!$1:$1048576,1,0)</f>
        <v>#N/A</v>
      </c>
      <c r="H2224" t="s">
        <v>5884</v>
      </c>
      <c r="I2224">
        <v>37.686818000000002</v>
      </c>
      <c r="J2224">
        <v>-122.13068800000001</v>
      </c>
      <c r="K2224">
        <v>986</v>
      </c>
      <c r="L2224">
        <v>34</v>
      </c>
      <c r="M2224">
        <v>1.7647058819999999</v>
      </c>
      <c r="N2224">
        <v>5</v>
      </c>
      <c r="O2224">
        <v>3</v>
      </c>
      <c r="P2224">
        <v>8</v>
      </c>
      <c r="Q2224" t="e">
        <f>VLOOKUP($A2224,'[1]SheltersALL_2.17.22'!$1:$1048576,6,0)</f>
        <v>#N/A</v>
      </c>
      <c r="R2224" t="str">
        <f>VLOOKUP($A2224, [1]FA21_Ridership!$1:$1048576,11, 0)</f>
        <v>SAN LEANDRO</v>
      </c>
      <c r="S2224" t="str">
        <f>VLOOKUP($A2224, [1]FA21_Ridership!$1:$1048576,12, 0)</f>
        <v>ALAMEDA</v>
      </c>
      <c r="T2224">
        <f>VLOOKUP($A2224, [1]FA21_Ridership!$1:$1048576,13, 0)</f>
        <v>4</v>
      </c>
      <c r="U2224">
        <f t="shared" si="171"/>
        <v>272</v>
      </c>
      <c r="V2224" s="67">
        <f t="shared" si="175"/>
        <v>0.53300000000000003</v>
      </c>
      <c r="W2224">
        <v>0.93450100000000003</v>
      </c>
      <c r="X2224" s="67">
        <f t="shared" si="172"/>
        <v>0.84299999999999997</v>
      </c>
      <c r="Y2224">
        <v>0.38716</v>
      </c>
      <c r="Z2224" s="67">
        <f t="shared" si="173"/>
        <v>0.748</v>
      </c>
      <c r="AA2224">
        <f>VLOOKUP($C2224,[1]Disability!$1:$1048576,5,FALSE)</f>
        <v>0</v>
      </c>
      <c r="AB2224" s="67">
        <f t="shared" si="174"/>
        <v>0</v>
      </c>
      <c r="AC2224" t="e">
        <f>VLOOKUP($A2224,#REF!,9,FALSE)</f>
        <v>#REF!</v>
      </c>
    </row>
    <row r="2225" spans="1:29">
      <c r="A2225">
        <v>53155</v>
      </c>
      <c r="B2225">
        <v>2224</v>
      </c>
      <c r="C2225">
        <v>1001490</v>
      </c>
      <c r="D2225" t="s">
        <v>4235</v>
      </c>
      <c r="E2225" t="s">
        <v>4236</v>
      </c>
      <c r="G2225" t="e">
        <f>VLOOKUP($H2225,[1]BRT!$1:$1048576,1,0)</f>
        <v>#N/A</v>
      </c>
      <c r="H2225" t="s">
        <v>5885</v>
      </c>
      <c r="I2225">
        <v>37.790697999999999</v>
      </c>
      <c r="J2225">
        <v>-122.229173</v>
      </c>
      <c r="K2225">
        <v>1093</v>
      </c>
      <c r="L2225">
        <v>17</v>
      </c>
      <c r="M2225">
        <v>3.5294117649999999</v>
      </c>
      <c r="N2225">
        <v>6</v>
      </c>
      <c r="O2225">
        <v>10</v>
      </c>
      <c r="P2225">
        <v>16</v>
      </c>
      <c r="Q2225" t="e">
        <f>VLOOKUP($A2225,'[1]SheltersALL_2.17.22'!$1:$1048576,6,0)</f>
        <v>#N/A</v>
      </c>
      <c r="R2225" t="str">
        <f>VLOOKUP($A2225, [1]FA21_Ridership!$1:$1048576,11, 0)</f>
        <v>OAKLAND</v>
      </c>
      <c r="S2225" t="str">
        <f>VLOOKUP($A2225, [1]FA21_Ridership!$1:$1048576,12, 0)</f>
        <v>ALAMEDA</v>
      </c>
      <c r="T2225">
        <f>VLOOKUP($A2225, [1]FA21_Ridership!$1:$1048576,13, 0)</f>
        <v>2</v>
      </c>
      <c r="U2225">
        <f t="shared" si="171"/>
        <v>272</v>
      </c>
      <c r="V2225" s="67">
        <f t="shared" si="175"/>
        <v>0.53300000000000003</v>
      </c>
      <c r="W2225">
        <v>0.98505600000000004</v>
      </c>
      <c r="X2225" s="67">
        <f t="shared" si="172"/>
        <v>0.97899999999999998</v>
      </c>
      <c r="Y2225">
        <v>0.33623900000000001</v>
      </c>
      <c r="Z2225" s="67">
        <f t="shared" si="173"/>
        <v>0.68100000000000005</v>
      </c>
      <c r="AA2225">
        <f>VLOOKUP($C2225,[1]Disability!$1:$1048576,5,FALSE)</f>
        <v>0</v>
      </c>
      <c r="AB2225" s="67">
        <f t="shared" si="174"/>
        <v>0</v>
      </c>
      <c r="AC2225" t="e">
        <f>VLOOKUP($A2225,#REF!,9,FALSE)</f>
        <v>#REF!</v>
      </c>
    </row>
    <row r="2226" spans="1:29">
      <c r="A2226">
        <v>59633</v>
      </c>
      <c r="B2226">
        <v>2225</v>
      </c>
      <c r="C2226">
        <v>1005780</v>
      </c>
      <c r="D2226" t="s">
        <v>4235</v>
      </c>
      <c r="E2226" t="s">
        <v>4236</v>
      </c>
      <c r="G2226" t="e">
        <f>VLOOKUP($H2226,[1]BRT!$1:$1048576,1,0)</f>
        <v>#N/A</v>
      </c>
      <c r="H2226" t="s">
        <v>5886</v>
      </c>
      <c r="I2226">
        <v>37.741819999999997</v>
      </c>
      <c r="J2226">
        <v>-122.157251</v>
      </c>
      <c r="K2226">
        <v>798</v>
      </c>
      <c r="L2226">
        <v>21</v>
      </c>
      <c r="M2226">
        <v>2.8571428569999999</v>
      </c>
      <c r="N2226">
        <v>5</v>
      </c>
      <c r="O2226">
        <v>8</v>
      </c>
      <c r="P2226">
        <v>13</v>
      </c>
      <c r="Q2226" t="e">
        <f>VLOOKUP($A2226,'[1]SheltersALL_2.17.22'!$1:$1048576,6,0)</f>
        <v>#N/A</v>
      </c>
      <c r="R2226" t="str">
        <f>VLOOKUP($A2226, [1]FA21_Ridership!$1:$1048576,11, 0)</f>
        <v>OAKLAND</v>
      </c>
      <c r="S2226" t="str">
        <f>VLOOKUP($A2226, [1]FA21_Ridership!$1:$1048576,12, 0)</f>
        <v>ALAMEDA</v>
      </c>
      <c r="T2226">
        <f>VLOOKUP($A2226, [1]FA21_Ridership!$1:$1048576,13, 0)</f>
        <v>3</v>
      </c>
      <c r="U2226">
        <f t="shared" si="171"/>
        <v>273</v>
      </c>
      <c r="V2226" s="67">
        <f t="shared" si="175"/>
        <v>0.53400000000000003</v>
      </c>
      <c r="W2226">
        <v>0.98294599999999999</v>
      </c>
      <c r="X2226" s="67">
        <f t="shared" si="172"/>
        <v>0.97299999999999998</v>
      </c>
      <c r="Y2226">
        <v>0.27364300000000003</v>
      </c>
      <c r="Z2226" s="67">
        <f t="shared" si="173"/>
        <v>0.60199999999999998</v>
      </c>
      <c r="AA2226">
        <f>VLOOKUP($C2226,[1]Disability!$1:$1048576,5,FALSE)</f>
        <v>0</v>
      </c>
      <c r="AB2226" s="67">
        <f t="shared" si="174"/>
        <v>0</v>
      </c>
      <c r="AC2226" t="e">
        <f>VLOOKUP($A2226,#REF!,9,FALSE)</f>
        <v>#REF!</v>
      </c>
    </row>
    <row r="2227" spans="1:29">
      <c r="A2227">
        <v>57966</v>
      </c>
      <c r="B2227">
        <v>2226</v>
      </c>
      <c r="C2227">
        <v>1005540</v>
      </c>
      <c r="D2227" t="s">
        <v>4235</v>
      </c>
      <c r="E2227" t="s">
        <v>4236</v>
      </c>
      <c r="G2227" t="e">
        <f>VLOOKUP($H2227,[1]BRT!$1:$1048576,1,0)</f>
        <v>#N/A</v>
      </c>
      <c r="H2227" t="s">
        <v>5887</v>
      </c>
      <c r="I2227">
        <v>37.763629999999999</v>
      </c>
      <c r="J2227">
        <v>-122.17439</v>
      </c>
      <c r="K2227">
        <v>796</v>
      </c>
      <c r="L2227">
        <v>21</v>
      </c>
      <c r="M2227">
        <v>2.8571428569999999</v>
      </c>
      <c r="N2227">
        <v>4</v>
      </c>
      <c r="O2227">
        <v>9</v>
      </c>
      <c r="P2227">
        <v>13</v>
      </c>
      <c r="Q2227" t="e">
        <f>VLOOKUP($A2227,'[1]SheltersALL_2.17.22'!$1:$1048576,6,0)</f>
        <v>#N/A</v>
      </c>
      <c r="R2227" t="str">
        <f>VLOOKUP($A2227, [1]FA21_Ridership!$1:$1048576,11, 0)</f>
        <v>OAKLAND</v>
      </c>
      <c r="S2227" t="str">
        <f>VLOOKUP($A2227, [1]FA21_Ridership!$1:$1048576,12, 0)</f>
        <v>ALAMEDA</v>
      </c>
      <c r="T2227">
        <f>VLOOKUP($A2227, [1]FA21_Ridership!$1:$1048576,13, 0)</f>
        <v>3</v>
      </c>
      <c r="U2227">
        <f t="shared" si="171"/>
        <v>273</v>
      </c>
      <c r="V2227" s="67">
        <f t="shared" si="175"/>
        <v>0.53400000000000003</v>
      </c>
      <c r="W2227">
        <v>1</v>
      </c>
      <c r="X2227" s="67">
        <f t="shared" si="172"/>
        <v>0.98899999999999999</v>
      </c>
      <c r="Y2227">
        <v>0.70926299999999998</v>
      </c>
      <c r="Z2227" s="67">
        <f t="shared" si="173"/>
        <v>0.98199999999999998</v>
      </c>
      <c r="AA2227">
        <f>VLOOKUP($C2227,[1]Disability!$1:$1048576,5,FALSE)</f>
        <v>0</v>
      </c>
      <c r="AB2227" s="67">
        <f t="shared" si="174"/>
        <v>0</v>
      </c>
      <c r="AC2227" t="e">
        <f>VLOOKUP($A2227,#REF!,9,FALSE)</f>
        <v>#REF!</v>
      </c>
    </row>
    <row r="2228" spans="1:29">
      <c r="A2228">
        <v>55473</v>
      </c>
      <c r="B2228">
        <v>2227</v>
      </c>
      <c r="C2228">
        <v>1004880</v>
      </c>
      <c r="D2228" t="s">
        <v>4235</v>
      </c>
      <c r="E2228" t="s">
        <v>4236</v>
      </c>
      <c r="G2228" t="e">
        <f>VLOOKUP($H2228,[1]BRT!$1:$1048576,1,0)</f>
        <v>#N/A</v>
      </c>
      <c r="H2228" t="s">
        <v>5888</v>
      </c>
      <c r="I2228">
        <v>37.818601999999998</v>
      </c>
      <c r="J2228">
        <v>-122.28277</v>
      </c>
      <c r="K2228">
        <v>1081</v>
      </c>
      <c r="L2228">
        <v>30.5</v>
      </c>
      <c r="M2228">
        <v>1.9672131150000001</v>
      </c>
      <c r="N2228">
        <v>4</v>
      </c>
      <c r="O2228">
        <v>5</v>
      </c>
      <c r="P2228">
        <v>9</v>
      </c>
      <c r="Q2228" t="e">
        <f>VLOOKUP($A2228,'[1]SheltersALL_2.17.22'!$1:$1048576,6,0)</f>
        <v>#N/A</v>
      </c>
      <c r="R2228" t="str">
        <f>VLOOKUP($A2228, [1]FA21_Ridership!$1:$1048576,11, 0)</f>
        <v>OAKLAND</v>
      </c>
      <c r="S2228" t="str">
        <f>VLOOKUP($A2228, [1]FA21_Ridership!$1:$1048576,12, 0)</f>
        <v>ALAMEDA</v>
      </c>
      <c r="T2228">
        <f>VLOOKUP($A2228, [1]FA21_Ridership!$1:$1048576,13, 0)</f>
        <v>2</v>
      </c>
      <c r="U2228">
        <f t="shared" si="171"/>
        <v>274.5</v>
      </c>
      <c r="V2228" s="67">
        <f t="shared" si="175"/>
        <v>0.53500000000000003</v>
      </c>
      <c r="W2228">
        <v>0.68809500000000001</v>
      </c>
      <c r="X2228" s="67">
        <f t="shared" si="172"/>
        <v>0.39700000000000002</v>
      </c>
      <c r="Y2228">
        <v>0.372222</v>
      </c>
      <c r="Z2228" s="67">
        <f t="shared" si="173"/>
        <v>0.72699999999999998</v>
      </c>
      <c r="AA2228">
        <f>VLOOKUP($C2228,[1]Disability!$1:$1048576,5,FALSE)</f>
        <v>0</v>
      </c>
      <c r="AB2228" s="67">
        <f t="shared" si="174"/>
        <v>0</v>
      </c>
      <c r="AC2228" t="e">
        <f>VLOOKUP($A2228,#REF!,9,FALSE)</f>
        <v>#REF!</v>
      </c>
    </row>
    <row r="2229" spans="1:29">
      <c r="A2229">
        <v>51832</v>
      </c>
      <c r="B2229">
        <v>2228</v>
      </c>
      <c r="C2229">
        <v>9904450</v>
      </c>
      <c r="D2229" t="s">
        <v>4235</v>
      </c>
      <c r="E2229" t="s">
        <v>4236</v>
      </c>
      <c r="G2229" t="e">
        <f>VLOOKUP($H2229,[1]BRT!$1:$1048576,1,0)</f>
        <v>#N/A</v>
      </c>
      <c r="H2229" t="s">
        <v>5889</v>
      </c>
      <c r="I2229">
        <v>37.849789000000001</v>
      </c>
      <c r="J2229">
        <v>-122.286072</v>
      </c>
      <c r="K2229">
        <v>1476</v>
      </c>
      <c r="L2229">
        <v>25</v>
      </c>
      <c r="M2229">
        <v>2.4</v>
      </c>
      <c r="N2229">
        <v>6</v>
      </c>
      <c r="O2229">
        <v>5</v>
      </c>
      <c r="P2229">
        <v>11</v>
      </c>
      <c r="Q2229" t="e">
        <f>VLOOKUP($A2229,'[1]SheltersALL_2.17.22'!$1:$1048576,6,0)</f>
        <v>#N/A</v>
      </c>
      <c r="R2229" t="str">
        <f>VLOOKUP($A2229, [1]FA21_Ridership!$1:$1048576,11, 0)</f>
        <v>OAKLAND</v>
      </c>
      <c r="S2229" t="str">
        <f>VLOOKUP($A2229, [1]FA21_Ridership!$1:$1048576,12, 0)</f>
        <v>ALAMEDA</v>
      </c>
      <c r="T2229">
        <f>VLOOKUP($A2229, [1]FA21_Ridership!$1:$1048576,13, 0)</f>
        <v>2</v>
      </c>
      <c r="U2229">
        <f t="shared" si="171"/>
        <v>275</v>
      </c>
      <c r="V2229" s="67">
        <f t="shared" si="175"/>
        <v>0.53500000000000003</v>
      </c>
      <c r="W2229">
        <v>0.66779200000000005</v>
      </c>
      <c r="X2229" s="67">
        <f t="shared" si="172"/>
        <v>0.35799999999999998</v>
      </c>
      <c r="Y2229">
        <v>0.28561799999999998</v>
      </c>
      <c r="Z2229" s="67">
        <f t="shared" si="173"/>
        <v>0.61599999999999999</v>
      </c>
      <c r="AA2229">
        <f>VLOOKUP($C2229,[1]Disability!$1:$1048576,5,FALSE)</f>
        <v>0</v>
      </c>
      <c r="AB2229" s="67">
        <f t="shared" si="174"/>
        <v>0</v>
      </c>
      <c r="AC2229" t="e">
        <f>VLOOKUP($A2229,#REF!,9,FALSE)</f>
        <v>#REF!</v>
      </c>
    </row>
    <row r="2230" spans="1:29">
      <c r="A2230">
        <v>54565</v>
      </c>
      <c r="B2230">
        <v>2229</v>
      </c>
      <c r="C2230">
        <v>1016300</v>
      </c>
      <c r="D2230" t="s">
        <v>4235</v>
      </c>
      <c r="E2230" t="s">
        <v>4236</v>
      </c>
      <c r="G2230" t="e">
        <f>VLOOKUP($H2230,[1]BRT!$1:$1048576,1,0)</f>
        <v>#N/A</v>
      </c>
      <c r="H2230" t="s">
        <v>5890</v>
      </c>
      <c r="I2230">
        <v>37.845762999999998</v>
      </c>
      <c r="J2230">
        <v>-122.27117</v>
      </c>
      <c r="K2230">
        <v>1016</v>
      </c>
      <c r="L2230">
        <v>30.7</v>
      </c>
      <c r="M2230">
        <v>1.9543973939999999</v>
      </c>
      <c r="N2230">
        <v>5</v>
      </c>
      <c r="O2230">
        <v>4</v>
      </c>
      <c r="P2230">
        <v>9</v>
      </c>
      <c r="Q2230" t="e">
        <f>VLOOKUP($A2230,'[1]SheltersALL_2.17.22'!$1:$1048576,6,0)</f>
        <v>#N/A</v>
      </c>
      <c r="R2230" t="str">
        <f>VLOOKUP($A2230, [1]FA21_Ridership!$1:$1048576,11, 0)</f>
        <v>OAKLAND</v>
      </c>
      <c r="S2230" t="str">
        <f>VLOOKUP($A2230, [1]FA21_Ridership!$1:$1048576,12, 0)</f>
        <v>ALAMEDA</v>
      </c>
      <c r="T2230">
        <f>VLOOKUP($A2230, [1]FA21_Ridership!$1:$1048576,13, 0)</f>
        <v>2</v>
      </c>
      <c r="U2230">
        <f t="shared" si="171"/>
        <v>276.3</v>
      </c>
      <c r="V2230" s="67">
        <f t="shared" si="175"/>
        <v>0.53500000000000003</v>
      </c>
      <c r="W2230">
        <v>0.67641799999999996</v>
      </c>
      <c r="X2230" s="67">
        <f t="shared" si="172"/>
        <v>0.36799999999999999</v>
      </c>
      <c r="Y2230">
        <v>0.22429099999999999</v>
      </c>
      <c r="Z2230" s="67">
        <f t="shared" si="173"/>
        <v>0.51100000000000001</v>
      </c>
      <c r="AA2230">
        <f>VLOOKUP($C2230,[1]Disability!$1:$1048576,5,FALSE)</f>
        <v>1</v>
      </c>
      <c r="AB2230" s="67">
        <f t="shared" si="174"/>
        <v>0.72499999999999998</v>
      </c>
      <c r="AC2230" t="e">
        <f>VLOOKUP($A2230,#REF!,9,FALSE)</f>
        <v>#REF!</v>
      </c>
    </row>
    <row r="2231" spans="1:29">
      <c r="A2231">
        <v>59919</v>
      </c>
      <c r="B2231">
        <v>2230</v>
      </c>
      <c r="C2231">
        <v>1013160</v>
      </c>
      <c r="D2231" t="s">
        <v>4235</v>
      </c>
      <c r="E2231" t="s">
        <v>4236</v>
      </c>
      <c r="G2231" t="e">
        <f>VLOOKUP($H2231,[1]BRT!$1:$1048576,1,0)</f>
        <v>#N/A</v>
      </c>
      <c r="H2231" t="s">
        <v>5786</v>
      </c>
      <c r="I2231">
        <v>37.825983000000001</v>
      </c>
      <c r="J2231">
        <v>-122.284249</v>
      </c>
      <c r="K2231">
        <v>966</v>
      </c>
      <c r="L2231">
        <v>31</v>
      </c>
      <c r="M2231">
        <v>1.935483871</v>
      </c>
      <c r="N2231">
        <v>8</v>
      </c>
      <c r="O2231">
        <v>1</v>
      </c>
      <c r="P2231">
        <v>9</v>
      </c>
      <c r="Q2231" t="e">
        <f>VLOOKUP($A2231,'[1]SheltersALL_2.17.22'!$1:$1048576,6,0)</f>
        <v>#N/A</v>
      </c>
      <c r="R2231" t="str">
        <f>VLOOKUP($A2231, [1]FA21_Ridership!$1:$1048576,11, 0)</f>
        <v>OAKLAND</v>
      </c>
      <c r="S2231" t="str">
        <f>VLOOKUP($A2231, [1]FA21_Ridership!$1:$1048576,12, 0)</f>
        <v>ALAMEDA</v>
      </c>
      <c r="T2231">
        <f>VLOOKUP($A2231, [1]FA21_Ridership!$1:$1048576,13, 0)</f>
        <v>2</v>
      </c>
      <c r="U2231">
        <f t="shared" si="171"/>
        <v>279</v>
      </c>
      <c r="V2231" s="67">
        <f t="shared" si="175"/>
        <v>0.53500000000000003</v>
      </c>
      <c r="W2231">
        <v>0.58074899999999996</v>
      </c>
      <c r="X2231" s="67">
        <f t="shared" si="172"/>
        <v>0.27200000000000002</v>
      </c>
      <c r="Y2231">
        <v>0.156587</v>
      </c>
      <c r="Z2231" s="67">
        <f t="shared" si="173"/>
        <v>0.376</v>
      </c>
      <c r="AA2231">
        <f>VLOOKUP($C2231,[1]Disability!$1:$1048576,5,FALSE)</f>
        <v>0</v>
      </c>
      <c r="AB2231" s="67">
        <f t="shared" si="174"/>
        <v>0</v>
      </c>
      <c r="AC2231" t="e">
        <f>VLOOKUP($A2231,#REF!,9,FALSE)</f>
        <v>#REF!</v>
      </c>
    </row>
    <row r="2232" spans="1:29">
      <c r="A2232">
        <v>51315</v>
      </c>
      <c r="B2232">
        <v>2231</v>
      </c>
      <c r="C2232">
        <v>1011410</v>
      </c>
      <c r="D2232" t="s">
        <v>4235</v>
      </c>
      <c r="E2232" t="s">
        <v>4236</v>
      </c>
      <c r="G2232" t="e">
        <f>VLOOKUP($H2232,[1]BRT!$1:$1048576,1,0)</f>
        <v>#N/A</v>
      </c>
      <c r="H2232" t="s">
        <v>5891</v>
      </c>
      <c r="I2232">
        <v>37.826248999999997</v>
      </c>
      <c r="J2232">
        <v>-122.249894</v>
      </c>
      <c r="K2232">
        <v>1016</v>
      </c>
      <c r="L2232">
        <v>31</v>
      </c>
      <c r="M2232">
        <v>1.935483871</v>
      </c>
      <c r="N2232">
        <v>8</v>
      </c>
      <c r="O2232">
        <v>1</v>
      </c>
      <c r="P2232">
        <v>9</v>
      </c>
      <c r="Q2232" t="e">
        <f>VLOOKUP($A2232,'[1]SheltersALL_2.17.22'!$1:$1048576,6,0)</f>
        <v>#N/A</v>
      </c>
      <c r="R2232" t="str">
        <f>VLOOKUP($A2232, [1]FA21_Ridership!$1:$1048576,11, 0)</f>
        <v>OAKLAND</v>
      </c>
      <c r="S2232" t="str">
        <f>VLOOKUP($A2232, [1]FA21_Ridership!$1:$1048576,12, 0)</f>
        <v>ALAMEDA</v>
      </c>
      <c r="T2232">
        <f>VLOOKUP($A2232, [1]FA21_Ridership!$1:$1048576,13, 0)</f>
        <v>2</v>
      </c>
      <c r="U2232">
        <f t="shared" si="171"/>
        <v>279</v>
      </c>
      <c r="V2232" s="67">
        <f t="shared" si="175"/>
        <v>0.53500000000000003</v>
      </c>
      <c r="W2232">
        <v>0.30788500000000002</v>
      </c>
      <c r="X2232" s="67">
        <f t="shared" si="172"/>
        <v>7.2999999999999995E-2</v>
      </c>
      <c r="Y2232">
        <v>0.200876</v>
      </c>
      <c r="Z2232" s="67">
        <f t="shared" si="173"/>
        <v>0.47899999999999998</v>
      </c>
      <c r="AA2232">
        <f>VLOOKUP($C2232,[1]Disability!$1:$1048576,5,FALSE)</f>
        <v>1</v>
      </c>
      <c r="AB2232" s="67">
        <f t="shared" si="174"/>
        <v>0.72499999999999998</v>
      </c>
      <c r="AC2232" t="e">
        <f>VLOOKUP($A2232,#REF!,9,FALSE)</f>
        <v>#REF!</v>
      </c>
    </row>
    <row r="2233" spans="1:29">
      <c r="A2233">
        <v>55487</v>
      </c>
      <c r="B2233">
        <v>2232</v>
      </c>
      <c r="C2233">
        <v>100310</v>
      </c>
      <c r="D2233" t="s">
        <v>4235</v>
      </c>
      <c r="E2233" t="s">
        <v>4236</v>
      </c>
      <c r="G2233" t="e">
        <f>VLOOKUP($H2233,[1]BRT!$1:$1048576,1,0)</f>
        <v>#N/A</v>
      </c>
      <c r="H2233" t="s">
        <v>5643</v>
      </c>
      <c r="I2233">
        <v>37.742888999999998</v>
      </c>
      <c r="J2233">
        <v>-122.24996299999999</v>
      </c>
      <c r="K2233">
        <v>925</v>
      </c>
      <c r="L2233">
        <v>31</v>
      </c>
      <c r="M2233">
        <v>1.935483871</v>
      </c>
      <c r="N2233">
        <v>7</v>
      </c>
      <c r="O2233">
        <v>2</v>
      </c>
      <c r="P2233">
        <v>9</v>
      </c>
      <c r="Q2233" t="e">
        <f>VLOOKUP($A2233,'[1]SheltersALL_2.17.22'!$1:$1048576,6,0)</f>
        <v>#N/A</v>
      </c>
      <c r="R2233" t="str">
        <f>VLOOKUP($A2233, [1]FA21_Ridership!$1:$1048576,11, 0)</f>
        <v>ALAMEDA</v>
      </c>
      <c r="S2233" t="str">
        <f>VLOOKUP($A2233, [1]FA21_Ridership!$1:$1048576,12, 0)</f>
        <v>ALAMEDA</v>
      </c>
      <c r="T2233">
        <f>VLOOKUP($A2233, [1]FA21_Ridership!$1:$1048576,13, 0)</f>
        <v>3</v>
      </c>
      <c r="U2233">
        <f t="shared" si="171"/>
        <v>279</v>
      </c>
      <c r="V2233" s="67">
        <f t="shared" si="175"/>
        <v>0.53500000000000003</v>
      </c>
      <c r="W2233">
        <v>0.57969800000000005</v>
      </c>
      <c r="X2233" s="67">
        <f t="shared" si="172"/>
        <v>0.26700000000000002</v>
      </c>
      <c r="Y2233">
        <v>9.1436000000000003E-2</v>
      </c>
      <c r="Z2233" s="67">
        <f t="shared" si="173"/>
        <v>0.21199999999999999</v>
      </c>
      <c r="AA2233">
        <f>VLOOKUP($C2233,[1]Disability!$1:$1048576,5,FALSE)</f>
        <v>0</v>
      </c>
      <c r="AB2233" s="67">
        <f t="shared" si="174"/>
        <v>0</v>
      </c>
      <c r="AC2233" t="e">
        <f>VLOOKUP($A2233,#REF!,9,FALSE)</f>
        <v>#REF!</v>
      </c>
    </row>
    <row r="2234" spans="1:29">
      <c r="A2234">
        <v>52301</v>
      </c>
      <c r="B2234">
        <v>2233</v>
      </c>
      <c r="C2234">
        <v>9905820</v>
      </c>
      <c r="D2234" t="s">
        <v>4235</v>
      </c>
      <c r="E2234" t="s">
        <v>4236</v>
      </c>
      <c r="G2234" t="e">
        <f>VLOOKUP($H2234,[1]BRT!$1:$1048576,1,0)</f>
        <v>#N/A</v>
      </c>
      <c r="H2234" t="s">
        <v>5477</v>
      </c>
      <c r="I2234">
        <v>37.806778000000001</v>
      </c>
      <c r="J2234">
        <v>-122.297725</v>
      </c>
      <c r="K2234">
        <v>966</v>
      </c>
      <c r="L2234">
        <v>31</v>
      </c>
      <c r="M2234">
        <v>1.935483871</v>
      </c>
      <c r="N2234">
        <v>5</v>
      </c>
      <c r="O2234">
        <v>4</v>
      </c>
      <c r="P2234">
        <v>9</v>
      </c>
      <c r="Q2234" t="e">
        <f>VLOOKUP($A2234,'[1]SheltersALL_2.17.22'!$1:$1048576,6,0)</f>
        <v>#N/A</v>
      </c>
      <c r="R2234" t="str">
        <f>VLOOKUP($A2234, [1]FA21_Ridership!$1:$1048576,11, 0)</f>
        <v>OAKLAND</v>
      </c>
      <c r="S2234" t="str">
        <f>VLOOKUP($A2234, [1]FA21_Ridership!$1:$1048576,12, 0)</f>
        <v>ALAMEDA</v>
      </c>
      <c r="T2234">
        <f>VLOOKUP($A2234, [1]FA21_Ridership!$1:$1048576,13, 0)</f>
        <v>2</v>
      </c>
      <c r="U2234">
        <f t="shared" si="171"/>
        <v>279</v>
      </c>
      <c r="V2234" s="67">
        <f t="shared" si="175"/>
        <v>0.53500000000000003</v>
      </c>
      <c r="W2234">
        <v>0.70657300000000001</v>
      </c>
      <c r="X2234" s="67">
        <f t="shared" si="172"/>
        <v>0.41499999999999998</v>
      </c>
      <c r="Y2234">
        <v>0.48591499999999999</v>
      </c>
      <c r="Z2234" s="67">
        <f t="shared" si="173"/>
        <v>0.84899999999999998</v>
      </c>
      <c r="AA2234">
        <f>VLOOKUP($C2234,[1]Disability!$1:$1048576,5,FALSE)</f>
        <v>0</v>
      </c>
      <c r="AB2234" s="67">
        <f t="shared" si="174"/>
        <v>0</v>
      </c>
      <c r="AC2234" t="e">
        <f>VLOOKUP($A2234,#REF!,9,FALSE)</f>
        <v>#REF!</v>
      </c>
    </row>
    <row r="2235" spans="1:29">
      <c r="A2235">
        <v>57288</v>
      </c>
      <c r="B2235">
        <v>2234</v>
      </c>
      <c r="C2235">
        <v>306450</v>
      </c>
      <c r="D2235" t="s">
        <v>4235</v>
      </c>
      <c r="E2235" t="s">
        <v>4236</v>
      </c>
      <c r="G2235" t="e">
        <f>VLOOKUP($H2235,[1]BRT!$1:$1048576,1,0)</f>
        <v>#N/A</v>
      </c>
      <c r="H2235" t="s">
        <v>5892</v>
      </c>
      <c r="I2235">
        <v>37.859594000000001</v>
      </c>
      <c r="J2235">
        <v>-122.293981</v>
      </c>
      <c r="K2235">
        <v>1080</v>
      </c>
      <c r="L2235">
        <v>31</v>
      </c>
      <c r="M2235">
        <v>1.935483871</v>
      </c>
      <c r="N2235">
        <v>4</v>
      </c>
      <c r="O2235">
        <v>5</v>
      </c>
      <c r="P2235">
        <v>9</v>
      </c>
      <c r="Q2235" t="e">
        <f>VLOOKUP($A2235,'[1]SheltersALL_2.17.22'!$1:$1048576,6,0)</f>
        <v>#N/A</v>
      </c>
      <c r="R2235" t="str">
        <f>VLOOKUP($A2235, [1]FA21_Ridership!$1:$1048576,11, 0)</f>
        <v>BERKELEY</v>
      </c>
      <c r="S2235" t="str">
        <f>VLOOKUP($A2235, [1]FA21_Ridership!$1:$1048576,12, 0)</f>
        <v>ALAMEDA</v>
      </c>
      <c r="T2235">
        <f>VLOOKUP($A2235, [1]FA21_Ridership!$1:$1048576,13, 0)</f>
        <v>1</v>
      </c>
      <c r="U2235">
        <f t="shared" si="171"/>
        <v>279</v>
      </c>
      <c r="V2235" s="67">
        <f t="shared" si="175"/>
        <v>0.53500000000000003</v>
      </c>
      <c r="W2235">
        <v>0.31289899999999998</v>
      </c>
      <c r="X2235" s="67">
        <f t="shared" si="172"/>
        <v>7.5999999999999998E-2</v>
      </c>
      <c r="Y2235">
        <v>0.16028100000000001</v>
      </c>
      <c r="Z2235" s="67">
        <f t="shared" si="173"/>
        <v>0.38500000000000001</v>
      </c>
      <c r="AA2235">
        <f>VLOOKUP($C2235,[1]Disability!$1:$1048576,5,FALSE)</f>
        <v>0</v>
      </c>
      <c r="AB2235" s="67">
        <f t="shared" si="174"/>
        <v>0</v>
      </c>
      <c r="AC2235" t="e">
        <f>VLOOKUP($A2235,#REF!,9,FALSE)</f>
        <v>#REF!</v>
      </c>
    </row>
    <row r="2236" spans="1:29">
      <c r="A2236">
        <v>54359</v>
      </c>
      <c r="B2236">
        <v>2235</v>
      </c>
      <c r="C2236">
        <v>305390</v>
      </c>
      <c r="D2236" t="s">
        <v>4235</v>
      </c>
      <c r="E2236" t="s">
        <v>4236</v>
      </c>
      <c r="G2236" t="e">
        <f>VLOOKUP($H2236,[1]BRT!$1:$1048576,1,0)</f>
        <v>#N/A</v>
      </c>
      <c r="H2236" t="s">
        <v>5077</v>
      </c>
      <c r="I2236">
        <v>37.892184</v>
      </c>
      <c r="J2236">
        <v>-122.266921</v>
      </c>
      <c r="K2236">
        <v>633</v>
      </c>
      <c r="L2236">
        <v>31</v>
      </c>
      <c r="M2236">
        <v>1.935483871</v>
      </c>
      <c r="N2236">
        <v>0</v>
      </c>
      <c r="O2236">
        <v>9</v>
      </c>
      <c r="P2236">
        <v>9</v>
      </c>
      <c r="Q2236" t="e">
        <f>VLOOKUP($A2236,'[1]SheltersALL_2.17.22'!$1:$1048576,6,0)</f>
        <v>#N/A</v>
      </c>
      <c r="R2236" t="str">
        <f>VLOOKUP($A2236, [1]FA21_Ridership!$1:$1048576,11, 0)</f>
        <v>BERKELEY</v>
      </c>
      <c r="S2236" t="str">
        <f>VLOOKUP($A2236, [1]FA21_Ridership!$1:$1048576,12, 0)</f>
        <v>ALAMEDA</v>
      </c>
      <c r="T2236">
        <f>VLOOKUP($A2236, [1]FA21_Ridership!$1:$1048576,13, 0)</f>
        <v>1</v>
      </c>
      <c r="U2236">
        <f t="shared" si="171"/>
        <v>279</v>
      </c>
      <c r="V2236" s="67">
        <f t="shared" si="175"/>
        <v>0.53500000000000003</v>
      </c>
      <c r="W2236">
        <v>0.23630899999999999</v>
      </c>
      <c r="X2236" s="67">
        <f t="shared" si="172"/>
        <v>3.2000000000000001E-2</v>
      </c>
      <c r="Y2236">
        <v>0.17704400000000001</v>
      </c>
      <c r="Z2236" s="67">
        <f t="shared" si="173"/>
        <v>0.43</v>
      </c>
      <c r="AA2236">
        <f>VLOOKUP($C2236,[1]Disability!$1:$1048576,5,FALSE)</f>
        <v>0</v>
      </c>
      <c r="AB2236" s="67">
        <f t="shared" si="174"/>
        <v>0</v>
      </c>
      <c r="AC2236" t="e">
        <f>VLOOKUP($A2236,#REF!,9,FALSE)</f>
        <v>#REF!</v>
      </c>
    </row>
    <row r="2237" spans="1:29">
      <c r="A2237">
        <v>55822</v>
      </c>
      <c r="B2237">
        <v>2236</v>
      </c>
      <c r="C2237">
        <v>800980</v>
      </c>
      <c r="D2237" t="s">
        <v>4235</v>
      </c>
      <c r="E2237" t="s">
        <v>4236</v>
      </c>
      <c r="G2237" t="e">
        <f>VLOOKUP($H2237,[1]BRT!$1:$1048576,1,0)</f>
        <v>#N/A</v>
      </c>
      <c r="H2237" t="s">
        <v>5893</v>
      </c>
      <c r="I2237">
        <v>37.662165999999999</v>
      </c>
      <c r="J2237">
        <v>-122.057908</v>
      </c>
      <c r="K2237">
        <v>1040</v>
      </c>
      <c r="L2237">
        <v>40</v>
      </c>
      <c r="M2237">
        <v>1.5</v>
      </c>
      <c r="N2237">
        <v>7</v>
      </c>
      <c r="O2237">
        <v>0</v>
      </c>
      <c r="P2237">
        <v>7</v>
      </c>
      <c r="Q2237" t="e">
        <f>VLOOKUP($A2237,'[1]SheltersALL_2.17.22'!$1:$1048576,6,0)</f>
        <v>#N/A</v>
      </c>
      <c r="R2237" t="str">
        <f>VLOOKUP($A2237, [1]FA21_Ridership!$1:$1048576,11, 0)</f>
        <v>HAYWARD</v>
      </c>
      <c r="S2237" t="str">
        <f>VLOOKUP($A2237, [1]FA21_Ridership!$1:$1048576,12, 0)</f>
        <v>ALAMEDA</v>
      </c>
      <c r="T2237">
        <f>VLOOKUP($A2237, [1]FA21_Ridership!$1:$1048576,13, 0)</f>
        <v>4</v>
      </c>
      <c r="U2237">
        <f t="shared" si="171"/>
        <v>280</v>
      </c>
      <c r="V2237" s="67">
        <f t="shared" si="175"/>
        <v>0.53700000000000003</v>
      </c>
      <c r="W2237">
        <v>0.663439</v>
      </c>
      <c r="X2237" s="67">
        <f t="shared" si="172"/>
        <v>0.35299999999999998</v>
      </c>
      <c r="Y2237">
        <v>0.16920199999999999</v>
      </c>
      <c r="Z2237" s="67">
        <f t="shared" si="173"/>
        <v>0.40500000000000003</v>
      </c>
      <c r="AA2237">
        <f>VLOOKUP($C2237,[1]Disability!$1:$1048576,5,FALSE)</f>
        <v>0</v>
      </c>
      <c r="AB2237" s="67">
        <f t="shared" si="174"/>
        <v>0</v>
      </c>
      <c r="AC2237" t="e">
        <f>VLOOKUP($A2237,#REF!,9,FALSE)</f>
        <v>#REF!</v>
      </c>
    </row>
    <row r="2238" spans="1:29">
      <c r="A2238">
        <v>53635</v>
      </c>
      <c r="B2238">
        <v>2237</v>
      </c>
      <c r="C2238">
        <v>804660</v>
      </c>
      <c r="D2238" t="s">
        <v>4235</v>
      </c>
      <c r="E2238" t="s">
        <v>4236</v>
      </c>
      <c r="G2238" t="e">
        <f>VLOOKUP($H2238,[1]BRT!$1:$1048576,1,0)</f>
        <v>#N/A</v>
      </c>
      <c r="H2238" t="s">
        <v>5894</v>
      </c>
      <c r="I2238">
        <v>37.654178999999999</v>
      </c>
      <c r="J2238">
        <v>-122.104854</v>
      </c>
      <c r="K2238">
        <v>1040</v>
      </c>
      <c r="L2238">
        <v>40</v>
      </c>
      <c r="M2238">
        <v>1.5</v>
      </c>
      <c r="N2238">
        <v>6</v>
      </c>
      <c r="O2238">
        <v>1</v>
      </c>
      <c r="P2238">
        <v>7</v>
      </c>
      <c r="Q2238" t="e">
        <f>VLOOKUP($A2238,'[1]SheltersALL_2.17.22'!$1:$1048576,6,0)</f>
        <v>#N/A</v>
      </c>
      <c r="R2238" t="str">
        <f>VLOOKUP($A2238, [1]FA21_Ridership!$1:$1048576,11, 0)</f>
        <v>HAYWARD</v>
      </c>
      <c r="S2238" t="str">
        <f>VLOOKUP($A2238, [1]FA21_Ridership!$1:$1048576,12, 0)</f>
        <v>ALAMEDA</v>
      </c>
      <c r="T2238">
        <f>VLOOKUP($A2238, [1]FA21_Ridership!$1:$1048576,13, 0)</f>
        <v>5</v>
      </c>
      <c r="U2238">
        <f t="shared" si="171"/>
        <v>280</v>
      </c>
      <c r="V2238" s="67">
        <f t="shared" si="175"/>
        <v>0.53700000000000003</v>
      </c>
      <c r="W2238">
        <v>0.82065699999999997</v>
      </c>
      <c r="X2238" s="67">
        <f t="shared" si="172"/>
        <v>0.61399999999999999</v>
      </c>
      <c r="Y2238">
        <v>0.19215399999999999</v>
      </c>
      <c r="Z2238" s="67">
        <f t="shared" si="173"/>
        <v>0.46</v>
      </c>
      <c r="AA2238">
        <f>VLOOKUP($C2238,[1]Disability!$1:$1048576,5,FALSE)</f>
        <v>0</v>
      </c>
      <c r="AB2238" s="67">
        <f t="shared" si="174"/>
        <v>0</v>
      </c>
      <c r="AC2238" t="e">
        <f>VLOOKUP($A2238,#REF!,9,FALSE)</f>
        <v>#REF!</v>
      </c>
    </row>
    <row r="2239" spans="1:29">
      <c r="A2239">
        <v>59177</v>
      </c>
      <c r="B2239">
        <v>2238</v>
      </c>
      <c r="C2239">
        <v>304310</v>
      </c>
      <c r="D2239" t="s">
        <v>4235</v>
      </c>
      <c r="E2239" t="s">
        <v>4236</v>
      </c>
      <c r="G2239" t="e">
        <f>VLOOKUP($H2239,[1]BRT!$1:$1048576,1,0)</f>
        <v>#N/A</v>
      </c>
      <c r="H2239" t="s">
        <v>5895</v>
      </c>
      <c r="I2239">
        <v>37.851399000000001</v>
      </c>
      <c r="J2239">
        <v>-122.278448</v>
      </c>
      <c r="K2239">
        <v>980</v>
      </c>
      <c r="L2239">
        <v>20</v>
      </c>
      <c r="M2239">
        <v>3</v>
      </c>
      <c r="N2239">
        <v>11</v>
      </c>
      <c r="O2239">
        <v>3</v>
      </c>
      <c r="P2239">
        <v>14</v>
      </c>
      <c r="Q2239" t="e">
        <f>VLOOKUP($A2239,'[1]SheltersALL_2.17.22'!$1:$1048576,6,0)</f>
        <v>#N/A</v>
      </c>
      <c r="R2239" t="str">
        <f>VLOOKUP($A2239, [1]FA21_Ridership!$1:$1048576,11, 0)</f>
        <v>BERKELEY</v>
      </c>
      <c r="S2239" t="str">
        <f>VLOOKUP($A2239, [1]FA21_Ridership!$1:$1048576,12, 0)</f>
        <v>ALAMEDA</v>
      </c>
      <c r="T2239">
        <f>VLOOKUP($A2239, [1]FA21_Ridership!$1:$1048576,13, 0)</f>
        <v>1</v>
      </c>
      <c r="U2239">
        <f t="shared" si="171"/>
        <v>280</v>
      </c>
      <c r="V2239" s="67">
        <f t="shared" si="175"/>
        <v>0.53700000000000003</v>
      </c>
      <c r="W2239">
        <v>0.48291099999999998</v>
      </c>
      <c r="X2239" s="67">
        <f t="shared" si="172"/>
        <v>0.184</v>
      </c>
      <c r="Y2239">
        <v>0.102336</v>
      </c>
      <c r="Z2239" s="67">
        <f t="shared" si="173"/>
        <v>0.255</v>
      </c>
      <c r="AA2239">
        <f>VLOOKUP($C2239,[1]Disability!$1:$1048576,5,FALSE)</f>
        <v>0</v>
      </c>
      <c r="AB2239" s="67">
        <f t="shared" si="174"/>
        <v>0</v>
      </c>
      <c r="AC2239" t="e">
        <f>VLOOKUP($A2239,#REF!,9,FALSE)</f>
        <v>#REF!</v>
      </c>
    </row>
    <row r="2240" spans="1:29">
      <c r="A2240">
        <v>50122</v>
      </c>
      <c r="B2240">
        <v>2239</v>
      </c>
      <c r="C2240">
        <v>304390</v>
      </c>
      <c r="D2240" t="s">
        <v>4235</v>
      </c>
      <c r="E2240" t="s">
        <v>4236</v>
      </c>
      <c r="G2240" t="e">
        <f>VLOOKUP($H2240,[1]BRT!$1:$1048576,1,0)</f>
        <v>#N/A</v>
      </c>
      <c r="H2240" t="s">
        <v>5842</v>
      </c>
      <c r="I2240">
        <v>37.858069</v>
      </c>
      <c r="J2240">
        <v>-122.279877</v>
      </c>
      <c r="K2240">
        <v>981</v>
      </c>
      <c r="L2240">
        <v>20</v>
      </c>
      <c r="M2240">
        <v>3</v>
      </c>
      <c r="N2240">
        <v>9</v>
      </c>
      <c r="O2240">
        <v>5</v>
      </c>
      <c r="P2240">
        <v>14</v>
      </c>
      <c r="Q2240" t="e">
        <f>VLOOKUP($A2240,'[1]SheltersALL_2.17.22'!$1:$1048576,6,0)</f>
        <v>#N/A</v>
      </c>
      <c r="R2240" t="str">
        <f>VLOOKUP($A2240, [1]FA21_Ridership!$1:$1048576,11, 0)</f>
        <v>BERKELEY</v>
      </c>
      <c r="S2240" t="str">
        <f>VLOOKUP($A2240, [1]FA21_Ridership!$1:$1048576,12, 0)</f>
        <v>ALAMEDA</v>
      </c>
      <c r="T2240">
        <f>VLOOKUP($A2240, [1]FA21_Ridership!$1:$1048576,13, 0)</f>
        <v>1</v>
      </c>
      <c r="U2240">
        <f t="shared" si="171"/>
        <v>280</v>
      </c>
      <c r="V2240" s="67">
        <f t="shared" si="175"/>
        <v>0.53700000000000003</v>
      </c>
      <c r="W2240">
        <v>0.37181599999999998</v>
      </c>
      <c r="X2240" s="67">
        <f t="shared" si="172"/>
        <v>0.109</v>
      </c>
      <c r="Y2240">
        <v>0.25420100000000001</v>
      </c>
      <c r="Z2240" s="67">
        <f t="shared" si="173"/>
        <v>0.57699999999999996</v>
      </c>
      <c r="AA2240">
        <f>VLOOKUP($C2240,[1]Disability!$1:$1048576,5,FALSE)</f>
        <v>0</v>
      </c>
      <c r="AB2240" s="67">
        <f t="shared" si="174"/>
        <v>0</v>
      </c>
      <c r="AC2240" t="e">
        <f>VLOOKUP($A2240,#REF!,9,FALSE)</f>
        <v>#REF!</v>
      </c>
    </row>
    <row r="2241" spans="1:29">
      <c r="A2241">
        <v>55011</v>
      </c>
      <c r="B2241">
        <v>2240</v>
      </c>
      <c r="C2241">
        <v>702180</v>
      </c>
      <c r="D2241" t="s">
        <v>4235</v>
      </c>
      <c r="E2241" t="s">
        <v>4236</v>
      </c>
      <c r="G2241" t="e">
        <f>VLOOKUP($H2241,[1]BRT!$1:$1048576,1,0)</f>
        <v>#N/A</v>
      </c>
      <c r="H2241" t="s">
        <v>5896</v>
      </c>
      <c r="I2241">
        <v>37.556094000000002</v>
      </c>
      <c r="J2241">
        <v>-122.003174</v>
      </c>
      <c r="K2241">
        <v>1402</v>
      </c>
      <c r="L2241">
        <v>20</v>
      </c>
      <c r="M2241">
        <v>3</v>
      </c>
      <c r="N2241">
        <v>9</v>
      </c>
      <c r="O2241">
        <v>5</v>
      </c>
      <c r="P2241">
        <v>14</v>
      </c>
      <c r="Q2241" t="str">
        <f>VLOOKUP($A2241,'[1]SheltersALL_2.17.22'!$1:$1048576,6,0)</f>
        <v>Fremont</v>
      </c>
      <c r="R2241" t="str">
        <f>VLOOKUP($A2241, [1]FA21_Ridership!$1:$1048576,11, 0)</f>
        <v>FREMONT</v>
      </c>
      <c r="S2241" t="str">
        <f>VLOOKUP($A2241, [1]FA21_Ridership!$1:$1048576,12, 0)</f>
        <v>ALAMEDA</v>
      </c>
      <c r="T2241">
        <f>VLOOKUP($A2241, [1]FA21_Ridership!$1:$1048576,13, 0)</f>
        <v>5</v>
      </c>
      <c r="U2241">
        <f t="shared" si="171"/>
        <v>280</v>
      </c>
      <c r="V2241" s="67">
        <f t="shared" si="175"/>
        <v>0.53700000000000003</v>
      </c>
      <c r="W2241">
        <v>0.77898800000000001</v>
      </c>
      <c r="X2241" s="67">
        <f t="shared" si="172"/>
        <v>0.54200000000000004</v>
      </c>
      <c r="Y2241">
        <v>0.22217899999999999</v>
      </c>
      <c r="Z2241" s="67">
        <f t="shared" si="173"/>
        <v>0.50700000000000001</v>
      </c>
      <c r="AA2241">
        <f>VLOOKUP($C2241,[1]Disability!$1:$1048576,5,FALSE)</f>
        <v>0</v>
      </c>
      <c r="AB2241" s="67">
        <f t="shared" si="174"/>
        <v>0</v>
      </c>
      <c r="AC2241" t="e">
        <f>VLOOKUP($A2241,#REF!,9,FALSE)</f>
        <v>#REF!</v>
      </c>
    </row>
    <row r="2242" spans="1:29">
      <c r="A2242">
        <v>57844</v>
      </c>
      <c r="B2242">
        <v>2241</v>
      </c>
      <c r="C2242">
        <v>1700160</v>
      </c>
      <c r="D2242" t="s">
        <v>4235</v>
      </c>
      <c r="E2242" t="s">
        <v>4236</v>
      </c>
      <c r="G2242" t="e">
        <f>VLOOKUP($H2242,[1]BRT!$1:$1048576,1,0)</f>
        <v>#N/A</v>
      </c>
      <c r="H2242" t="s">
        <v>5672</v>
      </c>
      <c r="I2242">
        <v>37.592485000000003</v>
      </c>
      <c r="J2242">
        <v>-122.040032</v>
      </c>
      <c r="K2242">
        <v>1039</v>
      </c>
      <c r="L2242">
        <v>20</v>
      </c>
      <c r="M2242">
        <v>3</v>
      </c>
      <c r="N2242">
        <v>8</v>
      </c>
      <c r="O2242">
        <v>6</v>
      </c>
      <c r="P2242">
        <v>14</v>
      </c>
      <c r="Q2242" t="e">
        <f>VLOOKUP($A2242,'[1]SheltersALL_2.17.22'!$1:$1048576,6,0)</f>
        <v>#N/A</v>
      </c>
      <c r="R2242" t="str">
        <f>VLOOKUP($A2242, [1]FA21_Ridership!$1:$1048576,11, 0)</f>
        <v>UNION CITY</v>
      </c>
      <c r="S2242" t="str">
        <f>VLOOKUP($A2242, [1]FA21_Ridership!$1:$1048576,12, 0)</f>
        <v>ALAMEDA</v>
      </c>
      <c r="T2242">
        <f>VLOOKUP($A2242, [1]FA21_Ridership!$1:$1048576,13, 0)</f>
        <v>9</v>
      </c>
      <c r="U2242">
        <f t="shared" ref="U2242:U2305" si="176">$L2242*$P2242</f>
        <v>280</v>
      </c>
      <c r="V2242" s="67">
        <f t="shared" si="175"/>
        <v>0.53700000000000003</v>
      </c>
      <c r="W2242">
        <v>0.84626100000000004</v>
      </c>
      <c r="X2242" s="67">
        <f t="shared" ref="X2242:X2305" si="177">_xlfn.PERCENTRANK.INC($W$2:$W$4161,W2242)</f>
        <v>0.66500000000000004</v>
      </c>
      <c r="Y2242">
        <v>0.23549999999999999</v>
      </c>
      <c r="Z2242" s="67">
        <f t="shared" ref="Z2242:Z2305" si="178">_xlfn.PERCENTRANK.INC($Y$2:$Y$4161,Y2242)</f>
        <v>0.53600000000000003</v>
      </c>
      <c r="AA2242">
        <f>VLOOKUP($C2242,[1]Disability!$1:$1048576,5,FALSE)</f>
        <v>1</v>
      </c>
      <c r="AB2242" s="67">
        <f t="shared" ref="AB2242:AB2305" si="179">_xlfn.PERCENTRANK.INC($AA$2:$AA$4163,AA2242)</f>
        <v>0.72499999999999998</v>
      </c>
      <c r="AC2242" t="e">
        <f>VLOOKUP($A2242,#REF!,9,FALSE)</f>
        <v>#REF!</v>
      </c>
    </row>
    <row r="2243" spans="1:29">
      <c r="A2243">
        <v>50882</v>
      </c>
      <c r="B2243">
        <v>2242</v>
      </c>
      <c r="C2243">
        <v>1003890</v>
      </c>
      <c r="D2243" t="s">
        <v>4235</v>
      </c>
      <c r="E2243" t="s">
        <v>4236</v>
      </c>
      <c r="G2243" t="e">
        <f>VLOOKUP($H2243,[1]BRT!$1:$1048576,1,0)</f>
        <v>#N/A</v>
      </c>
      <c r="H2243" t="s">
        <v>5897</v>
      </c>
      <c r="I2243">
        <v>37.751083999999999</v>
      </c>
      <c r="J2243">
        <v>-122.181833</v>
      </c>
      <c r="K2243">
        <v>1020</v>
      </c>
      <c r="L2243">
        <v>20</v>
      </c>
      <c r="M2243">
        <v>3</v>
      </c>
      <c r="N2243">
        <v>8</v>
      </c>
      <c r="O2243">
        <v>6</v>
      </c>
      <c r="P2243">
        <v>14</v>
      </c>
      <c r="Q2243" t="e">
        <f>VLOOKUP($A2243,'[1]SheltersALL_2.17.22'!$1:$1048576,6,0)</f>
        <v>#N/A</v>
      </c>
      <c r="R2243" t="str">
        <f>VLOOKUP($A2243, [1]FA21_Ridership!$1:$1048576,11, 0)</f>
        <v>OAKLAND</v>
      </c>
      <c r="S2243" t="str">
        <f>VLOOKUP($A2243, [1]FA21_Ridership!$1:$1048576,12, 0)</f>
        <v>ALAMEDA</v>
      </c>
      <c r="T2243">
        <f>VLOOKUP($A2243, [1]FA21_Ridership!$1:$1048576,13, 0)</f>
        <v>3</v>
      </c>
      <c r="U2243">
        <f t="shared" si="176"/>
        <v>280</v>
      </c>
      <c r="V2243" s="67">
        <f t="shared" si="175"/>
        <v>0.53700000000000003</v>
      </c>
      <c r="W2243">
        <v>0.94105700000000003</v>
      </c>
      <c r="X2243" s="67">
        <f t="shared" si="177"/>
        <v>0.86499999999999999</v>
      </c>
      <c r="Y2243">
        <v>0.59688300000000005</v>
      </c>
      <c r="Z2243" s="67">
        <f t="shared" si="178"/>
        <v>0.93500000000000005</v>
      </c>
      <c r="AA2243">
        <f>VLOOKUP($C2243,[1]Disability!$1:$1048576,5,FALSE)</f>
        <v>0</v>
      </c>
      <c r="AB2243" s="67">
        <f t="shared" si="179"/>
        <v>0</v>
      </c>
      <c r="AC2243" t="e">
        <f>VLOOKUP($A2243,#REF!,9,FALSE)</f>
        <v>#REF!</v>
      </c>
    </row>
    <row r="2244" spans="1:29">
      <c r="A2244">
        <v>53243</v>
      </c>
      <c r="B2244">
        <v>2243</v>
      </c>
      <c r="C2244">
        <v>304360</v>
      </c>
      <c r="D2244" t="s">
        <v>4235</v>
      </c>
      <c r="E2244" t="s">
        <v>4236</v>
      </c>
      <c r="F2244" t="s">
        <v>4373</v>
      </c>
      <c r="G2244" t="e">
        <f>VLOOKUP($H2244,[1]BRT!$1:$1048576,1,0)</f>
        <v>#N/A</v>
      </c>
      <c r="H2244" t="s">
        <v>5898</v>
      </c>
      <c r="I2244">
        <v>37.873775000000002</v>
      </c>
      <c r="J2244">
        <v>-122.28252000000001</v>
      </c>
      <c r="K2244">
        <v>660</v>
      </c>
      <c r="L2244">
        <v>20</v>
      </c>
      <c r="M2244">
        <v>3</v>
      </c>
      <c r="N2244">
        <v>8</v>
      </c>
      <c r="O2244">
        <v>6</v>
      </c>
      <c r="P2244">
        <v>14</v>
      </c>
      <c r="Q2244" t="e">
        <f>VLOOKUP($A2244,'[1]SheltersALL_2.17.22'!$1:$1048576,6,0)</f>
        <v>#N/A</v>
      </c>
      <c r="R2244" t="str">
        <f>VLOOKUP($A2244, [1]FA21_Ridership!$1:$1048576,11, 0)</f>
        <v>BERKELEY</v>
      </c>
      <c r="S2244" t="str">
        <f>VLOOKUP($A2244, [1]FA21_Ridership!$1:$1048576,12, 0)</f>
        <v>ALAMEDA</v>
      </c>
      <c r="T2244">
        <f>VLOOKUP($A2244, [1]FA21_Ridership!$1:$1048576,13, 0)</f>
        <v>1</v>
      </c>
      <c r="U2244">
        <f t="shared" si="176"/>
        <v>280</v>
      </c>
      <c r="V2244" s="67">
        <f t="shared" si="175"/>
        <v>0.53700000000000003</v>
      </c>
      <c r="W2244">
        <v>0.41744799999999999</v>
      </c>
      <c r="X2244" s="67">
        <f t="shared" si="177"/>
        <v>0.13700000000000001</v>
      </c>
      <c r="Y2244">
        <v>0.17635999999999999</v>
      </c>
      <c r="Z2244" s="67">
        <f t="shared" si="178"/>
        <v>0.42799999999999999</v>
      </c>
      <c r="AA2244">
        <f>VLOOKUP($C2244,[1]Disability!$1:$1048576,5,FALSE)</f>
        <v>0</v>
      </c>
      <c r="AB2244" s="67">
        <f t="shared" si="179"/>
        <v>0</v>
      </c>
      <c r="AC2244" t="e">
        <f>VLOOKUP($A2244,#REF!,9,FALSE)</f>
        <v>#REF!</v>
      </c>
    </row>
    <row r="2245" spans="1:29">
      <c r="A2245">
        <v>55995</v>
      </c>
      <c r="B2245">
        <v>2244</v>
      </c>
      <c r="C2245">
        <v>103150</v>
      </c>
      <c r="D2245" t="s">
        <v>4235</v>
      </c>
      <c r="E2245" t="s">
        <v>4236</v>
      </c>
      <c r="G2245" t="e">
        <f>VLOOKUP($H2245,[1]BRT!$1:$1048576,1,0)</f>
        <v>#N/A</v>
      </c>
      <c r="H2245" t="s">
        <v>5899</v>
      </c>
      <c r="I2245">
        <v>37.773302999999999</v>
      </c>
      <c r="J2245">
        <v>-122.272594</v>
      </c>
      <c r="K2245">
        <v>1415</v>
      </c>
      <c r="L2245">
        <v>20</v>
      </c>
      <c r="M2245">
        <v>3</v>
      </c>
      <c r="N2245">
        <v>8</v>
      </c>
      <c r="O2245">
        <v>6</v>
      </c>
      <c r="P2245">
        <v>14</v>
      </c>
      <c r="Q2245" t="e">
        <f>VLOOKUP($A2245,'[1]SheltersALL_2.17.22'!$1:$1048576,6,0)</f>
        <v>#N/A</v>
      </c>
      <c r="R2245" t="str">
        <f>VLOOKUP($A2245, [1]FA21_Ridership!$1:$1048576,11, 0)</f>
        <v>ALAMEDA</v>
      </c>
      <c r="S2245" t="str">
        <f>VLOOKUP($A2245, [1]FA21_Ridership!$1:$1048576,12, 0)</f>
        <v>ALAMEDA</v>
      </c>
      <c r="T2245">
        <f>VLOOKUP($A2245, [1]FA21_Ridership!$1:$1048576,13, 0)</f>
        <v>3</v>
      </c>
      <c r="U2245">
        <f t="shared" si="176"/>
        <v>280</v>
      </c>
      <c r="V2245" s="67">
        <f t="shared" si="175"/>
        <v>0.53700000000000003</v>
      </c>
      <c r="W2245">
        <v>0.37690400000000002</v>
      </c>
      <c r="X2245" s="67">
        <f t="shared" si="177"/>
        <v>0.11</v>
      </c>
      <c r="Y2245">
        <v>0.189086</v>
      </c>
      <c r="Z2245" s="67">
        <f t="shared" si="178"/>
        <v>0.45500000000000002</v>
      </c>
      <c r="AA2245">
        <f>VLOOKUP($C2245,[1]Disability!$1:$1048576,5,FALSE)</f>
        <v>0</v>
      </c>
      <c r="AB2245" s="67">
        <f t="shared" si="179"/>
        <v>0</v>
      </c>
      <c r="AC2245" t="e">
        <f>VLOOKUP($A2245,#REF!,9,FALSE)</f>
        <v>#REF!</v>
      </c>
    </row>
    <row r="2246" spans="1:29">
      <c r="A2246">
        <v>51599</v>
      </c>
      <c r="B2246">
        <v>2245</v>
      </c>
      <c r="C2246">
        <v>1015920</v>
      </c>
      <c r="D2246" t="s">
        <v>4235</v>
      </c>
      <c r="E2246" t="s">
        <v>4236</v>
      </c>
      <c r="G2246" t="e">
        <f>VLOOKUP($H2246,[1]BRT!$1:$1048576,1,0)</f>
        <v>#N/A</v>
      </c>
      <c r="H2246" t="s">
        <v>5900</v>
      </c>
      <c r="I2246">
        <v>37.842410000000001</v>
      </c>
      <c r="J2246">
        <v>-122.27477</v>
      </c>
      <c r="K2246">
        <v>1178</v>
      </c>
      <c r="L2246">
        <v>20</v>
      </c>
      <c r="M2246">
        <v>3</v>
      </c>
      <c r="N2246">
        <v>8</v>
      </c>
      <c r="O2246">
        <v>6</v>
      </c>
      <c r="P2246">
        <v>14</v>
      </c>
      <c r="Q2246" t="e">
        <f>VLOOKUP($A2246,'[1]SheltersALL_2.17.22'!$1:$1048576,6,0)</f>
        <v>#N/A</v>
      </c>
      <c r="R2246" t="str">
        <f>VLOOKUP($A2246, [1]FA21_Ridership!$1:$1048576,11, 0)</f>
        <v>OAKLAND</v>
      </c>
      <c r="S2246" t="str">
        <f>VLOOKUP($A2246, [1]FA21_Ridership!$1:$1048576,12, 0)</f>
        <v>ALAMEDA</v>
      </c>
      <c r="T2246">
        <f>VLOOKUP($A2246, [1]FA21_Ridership!$1:$1048576,13, 0)</f>
        <v>2</v>
      </c>
      <c r="U2246">
        <f t="shared" si="176"/>
        <v>280</v>
      </c>
      <c r="V2246" s="67">
        <f t="shared" si="175"/>
        <v>0.53700000000000003</v>
      </c>
      <c r="W2246">
        <v>0.57739200000000002</v>
      </c>
      <c r="X2246" s="67">
        <f t="shared" si="177"/>
        <v>0.26400000000000001</v>
      </c>
      <c r="Y2246">
        <v>0.42389199999999999</v>
      </c>
      <c r="Z2246" s="67">
        <f t="shared" si="178"/>
        <v>0.78700000000000003</v>
      </c>
      <c r="AA2246">
        <f>VLOOKUP($C2246,[1]Disability!$1:$1048576,5,FALSE)</f>
        <v>0</v>
      </c>
      <c r="AB2246" s="67">
        <f t="shared" si="179"/>
        <v>0</v>
      </c>
      <c r="AC2246" t="e">
        <f>VLOOKUP($A2246,#REF!,9,FALSE)</f>
        <v>#REF!</v>
      </c>
    </row>
    <row r="2247" spans="1:29">
      <c r="A2247">
        <v>55997</v>
      </c>
      <c r="B2247">
        <v>2246</v>
      </c>
      <c r="C2247">
        <v>1016520</v>
      </c>
      <c r="D2247" t="s">
        <v>4235</v>
      </c>
      <c r="E2247" t="s">
        <v>4236</v>
      </c>
      <c r="G2247" t="e">
        <f>VLOOKUP($H2247,[1]BRT!$1:$1048576,1,0)</f>
        <v>#N/A</v>
      </c>
      <c r="H2247" t="s">
        <v>5901</v>
      </c>
      <c r="I2247">
        <v>37.798659000000001</v>
      </c>
      <c r="J2247">
        <v>-122.21664699999999</v>
      </c>
      <c r="K2247">
        <v>1000</v>
      </c>
      <c r="L2247">
        <v>20</v>
      </c>
      <c r="M2247">
        <v>3</v>
      </c>
      <c r="N2247">
        <v>7</v>
      </c>
      <c r="O2247">
        <v>7</v>
      </c>
      <c r="P2247">
        <v>14</v>
      </c>
      <c r="Q2247" t="str">
        <f>VLOOKUP($A2247,'[1]SheltersALL_2.17.22'!$1:$1048576,6,0)</f>
        <v>Oakland</v>
      </c>
      <c r="R2247" t="str">
        <f>VLOOKUP($A2247, [1]FA21_Ridership!$1:$1048576,11, 0)</f>
        <v>OAKLAND</v>
      </c>
      <c r="S2247" t="str">
        <f>VLOOKUP($A2247, [1]FA21_Ridership!$1:$1048576,12, 0)</f>
        <v>ALAMEDA</v>
      </c>
      <c r="T2247">
        <f>VLOOKUP($A2247, [1]FA21_Ridership!$1:$1048576,13, 0)</f>
        <v>3</v>
      </c>
      <c r="U2247">
        <f t="shared" si="176"/>
        <v>280</v>
      </c>
      <c r="V2247" s="67">
        <f t="shared" si="175"/>
        <v>0.53700000000000003</v>
      </c>
      <c r="W2247">
        <v>0.827928</v>
      </c>
      <c r="X2247" s="67">
        <f t="shared" si="177"/>
        <v>0.624</v>
      </c>
      <c r="Y2247">
        <v>0.24324299999999999</v>
      </c>
      <c r="Z2247" s="67">
        <f t="shared" si="178"/>
        <v>0.55900000000000005</v>
      </c>
      <c r="AA2247">
        <f>VLOOKUP($C2247,[1]Disability!$1:$1048576,5,FALSE)</f>
        <v>0</v>
      </c>
      <c r="AB2247" s="67">
        <f t="shared" si="179"/>
        <v>0</v>
      </c>
      <c r="AC2247" t="e">
        <f>VLOOKUP($A2247,#REF!,9,FALSE)</f>
        <v>#REF!</v>
      </c>
    </row>
    <row r="2248" spans="1:29">
      <c r="A2248">
        <v>50887</v>
      </c>
      <c r="B2248">
        <v>2247</v>
      </c>
      <c r="C2248">
        <v>804920</v>
      </c>
      <c r="D2248" t="s">
        <v>4235</v>
      </c>
      <c r="E2248" t="s">
        <v>4236</v>
      </c>
      <c r="G2248" t="e">
        <f>VLOOKUP($H2248,[1]BRT!$1:$1048576,1,0)</f>
        <v>#N/A</v>
      </c>
      <c r="H2248" t="s">
        <v>5486</v>
      </c>
      <c r="I2248">
        <v>37.613025</v>
      </c>
      <c r="J2248">
        <v>-122.085534</v>
      </c>
      <c r="K2248">
        <v>1039</v>
      </c>
      <c r="L2248">
        <v>20</v>
      </c>
      <c r="M2248">
        <v>3</v>
      </c>
      <c r="N2248">
        <v>7</v>
      </c>
      <c r="O2248">
        <v>7</v>
      </c>
      <c r="P2248">
        <v>14</v>
      </c>
      <c r="Q2248" t="e">
        <f>VLOOKUP($A2248,'[1]SheltersALL_2.17.22'!$1:$1048576,6,0)</f>
        <v>#N/A</v>
      </c>
      <c r="R2248" t="str">
        <f>VLOOKUP($A2248, [1]FA21_Ridership!$1:$1048576,11, 0)</f>
        <v>HAYWARD</v>
      </c>
      <c r="S2248" t="str">
        <f>VLOOKUP($A2248, [1]FA21_Ridership!$1:$1048576,12, 0)</f>
        <v>ALAMEDA</v>
      </c>
      <c r="T2248">
        <f>VLOOKUP($A2248, [1]FA21_Ridership!$1:$1048576,13, 0)</f>
        <v>5</v>
      </c>
      <c r="U2248">
        <f t="shared" si="176"/>
        <v>280</v>
      </c>
      <c r="V2248" s="67">
        <f t="shared" si="175"/>
        <v>0.53700000000000003</v>
      </c>
      <c r="W2248">
        <v>0.81594699999999998</v>
      </c>
      <c r="X2248" s="67">
        <f t="shared" si="177"/>
        <v>0.60699999999999998</v>
      </c>
      <c r="Y2248">
        <v>0.25899299999999997</v>
      </c>
      <c r="Z2248" s="67">
        <f t="shared" si="178"/>
        <v>0.58699999999999997</v>
      </c>
      <c r="AA2248">
        <f>VLOOKUP($C2248,[1]Disability!$1:$1048576,5,FALSE)</f>
        <v>0</v>
      </c>
      <c r="AB2248" s="67">
        <f t="shared" si="179"/>
        <v>0</v>
      </c>
      <c r="AC2248" t="e">
        <f>VLOOKUP($A2248,#REF!,9,FALSE)</f>
        <v>#REF!</v>
      </c>
    </row>
    <row r="2249" spans="1:29">
      <c r="A2249">
        <v>55157</v>
      </c>
      <c r="B2249">
        <v>2248</v>
      </c>
      <c r="C2249">
        <v>1009020</v>
      </c>
      <c r="D2249" t="s">
        <v>4235</v>
      </c>
      <c r="E2249" t="s">
        <v>4236</v>
      </c>
      <c r="G2249" t="e">
        <f>VLOOKUP($H2249,[1]BRT!$1:$1048576,1,0)</f>
        <v>#N/A</v>
      </c>
      <c r="H2249" t="s">
        <v>5902</v>
      </c>
      <c r="I2249">
        <v>37.790582000000001</v>
      </c>
      <c r="J2249">
        <v>-122.24642</v>
      </c>
      <c r="K2249">
        <v>1395</v>
      </c>
      <c r="L2249">
        <v>20</v>
      </c>
      <c r="M2249">
        <v>3</v>
      </c>
      <c r="N2249">
        <v>6</v>
      </c>
      <c r="O2249">
        <v>8</v>
      </c>
      <c r="P2249">
        <v>14</v>
      </c>
      <c r="Q2249" t="e">
        <f>VLOOKUP($A2249,'[1]SheltersALL_2.17.22'!$1:$1048576,6,0)</f>
        <v>#N/A</v>
      </c>
      <c r="R2249" t="str">
        <f>VLOOKUP($A2249, [1]FA21_Ridership!$1:$1048576,11, 0)</f>
        <v>OAKLAND</v>
      </c>
      <c r="S2249" t="str">
        <f>VLOOKUP($A2249, [1]FA21_Ridership!$1:$1048576,12, 0)</f>
        <v>ALAMEDA</v>
      </c>
      <c r="T2249">
        <f>VLOOKUP($A2249, [1]FA21_Ridership!$1:$1048576,13, 0)</f>
        <v>2</v>
      </c>
      <c r="U2249">
        <f t="shared" si="176"/>
        <v>280</v>
      </c>
      <c r="V2249" s="67">
        <f t="shared" si="175"/>
        <v>0.53700000000000003</v>
      </c>
      <c r="W2249">
        <v>0.94278499999999998</v>
      </c>
      <c r="X2249" s="67">
        <f t="shared" si="177"/>
        <v>0.879</v>
      </c>
      <c r="Y2249">
        <v>0.47392400000000001</v>
      </c>
      <c r="Z2249" s="67">
        <f t="shared" si="178"/>
        <v>0.84299999999999997</v>
      </c>
      <c r="AA2249">
        <f>VLOOKUP($C2249,[1]Disability!$1:$1048576,5,FALSE)</f>
        <v>1</v>
      </c>
      <c r="AB2249" s="67">
        <f t="shared" si="179"/>
        <v>0.72499999999999998</v>
      </c>
      <c r="AC2249" t="e">
        <f>VLOOKUP($A2249,#REF!,9,FALSE)</f>
        <v>#REF!</v>
      </c>
    </row>
    <row r="2250" spans="1:29">
      <c r="A2250">
        <v>52902</v>
      </c>
      <c r="B2250">
        <v>2249</v>
      </c>
      <c r="C2250">
        <v>9907670</v>
      </c>
      <c r="D2250" t="s">
        <v>4235</v>
      </c>
      <c r="E2250" t="s">
        <v>4236</v>
      </c>
      <c r="G2250" t="e">
        <f>VLOOKUP($H2250,[1]BRT!$1:$1048576,1,0)</f>
        <v>#N/A</v>
      </c>
      <c r="H2250" t="s">
        <v>5903</v>
      </c>
      <c r="I2250">
        <v>37.556817000000002</v>
      </c>
      <c r="J2250">
        <v>-122.00406</v>
      </c>
      <c r="K2250">
        <v>1436</v>
      </c>
      <c r="L2250">
        <v>20</v>
      </c>
      <c r="M2250">
        <v>3</v>
      </c>
      <c r="N2250">
        <v>6</v>
      </c>
      <c r="O2250">
        <v>8</v>
      </c>
      <c r="P2250">
        <v>14</v>
      </c>
      <c r="Q2250" t="e">
        <f>VLOOKUP($A2250,'[1]SheltersALL_2.17.22'!$1:$1048576,6,0)</f>
        <v>#N/A</v>
      </c>
      <c r="R2250" t="str">
        <f>VLOOKUP($A2250, [1]FA21_Ridership!$1:$1048576,11, 0)</f>
        <v>FREMONT</v>
      </c>
      <c r="S2250" t="str">
        <f>VLOOKUP($A2250, [1]FA21_Ridership!$1:$1048576,12, 0)</f>
        <v>ALAMEDA</v>
      </c>
      <c r="T2250">
        <f>VLOOKUP($A2250, [1]FA21_Ridership!$1:$1048576,13, 0)</f>
        <v>5</v>
      </c>
      <c r="U2250">
        <f t="shared" si="176"/>
        <v>280</v>
      </c>
      <c r="V2250" s="67">
        <f t="shared" si="175"/>
        <v>0.53700000000000003</v>
      </c>
      <c r="W2250">
        <v>0.67386100000000004</v>
      </c>
      <c r="X2250" s="67">
        <f t="shared" si="177"/>
        <v>0.36299999999999999</v>
      </c>
      <c r="Y2250">
        <v>0.15060000000000001</v>
      </c>
      <c r="Z2250" s="67">
        <f t="shared" si="178"/>
        <v>0.36499999999999999</v>
      </c>
      <c r="AA2250">
        <f>VLOOKUP($C2250,[1]Disability!$1:$1048576,5,FALSE)</f>
        <v>0</v>
      </c>
      <c r="AB2250" s="67">
        <f t="shared" si="179"/>
        <v>0</v>
      </c>
      <c r="AC2250" t="e">
        <f>VLOOKUP($A2250,#REF!,9,FALSE)</f>
        <v>#REF!</v>
      </c>
    </row>
    <row r="2251" spans="1:29">
      <c r="A2251">
        <v>59788</v>
      </c>
      <c r="B2251">
        <v>2250</v>
      </c>
      <c r="C2251">
        <v>800090</v>
      </c>
      <c r="D2251" t="s">
        <v>4235</v>
      </c>
      <c r="E2251" t="s">
        <v>4236</v>
      </c>
      <c r="G2251" t="e">
        <f>VLOOKUP($H2251,[1]BRT!$1:$1048576,1,0)</f>
        <v>#N/A</v>
      </c>
      <c r="H2251" t="s">
        <v>5079</v>
      </c>
      <c r="I2251">
        <v>37.673214999999999</v>
      </c>
      <c r="J2251">
        <v>-122.077701</v>
      </c>
      <c r="K2251">
        <v>1040</v>
      </c>
      <c r="L2251">
        <v>40</v>
      </c>
      <c r="M2251">
        <v>1.5</v>
      </c>
      <c r="N2251">
        <v>3</v>
      </c>
      <c r="O2251">
        <v>4</v>
      </c>
      <c r="P2251">
        <v>7</v>
      </c>
      <c r="Q2251" t="e">
        <f>VLOOKUP($A2251,'[1]SheltersALL_2.17.22'!$1:$1048576,6,0)</f>
        <v>#N/A</v>
      </c>
      <c r="R2251" t="str">
        <f>VLOOKUP($A2251, [1]FA21_Ridership!$1:$1048576,11, 0)</f>
        <v>HAYWARD</v>
      </c>
      <c r="S2251" t="str">
        <f>VLOOKUP($A2251, [1]FA21_Ridership!$1:$1048576,12, 0)</f>
        <v>ALAMEDA</v>
      </c>
      <c r="T2251">
        <f>VLOOKUP($A2251, [1]FA21_Ridership!$1:$1048576,13, 0)</f>
        <v>4</v>
      </c>
      <c r="U2251">
        <f t="shared" si="176"/>
        <v>280</v>
      </c>
      <c r="V2251" s="67">
        <f t="shared" si="175"/>
        <v>0.53700000000000003</v>
      </c>
      <c r="W2251">
        <v>0.759494</v>
      </c>
      <c r="X2251" s="67">
        <f t="shared" si="177"/>
        <v>0.501</v>
      </c>
      <c r="Y2251">
        <v>0.23935500000000001</v>
      </c>
      <c r="Z2251" s="67">
        <f t="shared" si="178"/>
        <v>0.54600000000000004</v>
      </c>
      <c r="AA2251">
        <f>VLOOKUP($C2251,[1]Disability!$1:$1048576,5,FALSE)</f>
        <v>1</v>
      </c>
      <c r="AB2251" s="67">
        <f t="shared" si="179"/>
        <v>0.72499999999999998</v>
      </c>
      <c r="AC2251" t="e">
        <f>VLOOKUP($A2251,#REF!,9,FALSE)</f>
        <v>#REF!</v>
      </c>
    </row>
    <row r="2252" spans="1:29">
      <c r="A2252">
        <v>55826</v>
      </c>
      <c r="B2252">
        <v>2251</v>
      </c>
      <c r="C2252">
        <v>1700820</v>
      </c>
      <c r="D2252" t="s">
        <v>4235</v>
      </c>
      <c r="E2252" t="s">
        <v>4236</v>
      </c>
      <c r="G2252" t="e">
        <f>VLOOKUP($H2252,[1]BRT!$1:$1048576,1,0)</f>
        <v>#N/A</v>
      </c>
      <c r="H2252" t="s">
        <v>5837</v>
      </c>
      <c r="I2252">
        <v>37.608561999999999</v>
      </c>
      <c r="J2252">
        <v>-122.08322099999999</v>
      </c>
      <c r="K2252">
        <v>1029</v>
      </c>
      <c r="L2252">
        <v>20</v>
      </c>
      <c r="M2252">
        <v>3</v>
      </c>
      <c r="N2252">
        <v>5</v>
      </c>
      <c r="O2252">
        <v>9</v>
      </c>
      <c r="P2252">
        <v>14</v>
      </c>
      <c r="Q2252" t="e">
        <f>VLOOKUP($A2252,'[1]SheltersALL_2.17.22'!$1:$1048576,6,0)</f>
        <v>#N/A</v>
      </c>
      <c r="R2252" t="str">
        <f>VLOOKUP($A2252, [1]FA21_Ridership!$1:$1048576,11, 0)</f>
        <v>UNION CITY</v>
      </c>
      <c r="S2252" t="str">
        <f>VLOOKUP($A2252, [1]FA21_Ridership!$1:$1048576,12, 0)</f>
        <v>ALAMEDA</v>
      </c>
      <c r="T2252">
        <f>VLOOKUP($A2252, [1]FA21_Ridership!$1:$1048576,13, 0)</f>
        <v>9</v>
      </c>
      <c r="U2252">
        <f t="shared" si="176"/>
        <v>280</v>
      </c>
      <c r="V2252" s="67">
        <f t="shared" si="175"/>
        <v>0.53700000000000003</v>
      </c>
      <c r="W2252">
        <v>0.82125000000000004</v>
      </c>
      <c r="X2252" s="67">
        <f t="shared" si="177"/>
        <v>0.61699999999999999</v>
      </c>
      <c r="Y2252">
        <v>0.121875</v>
      </c>
      <c r="Z2252" s="67">
        <f t="shared" si="178"/>
        <v>0.30399999999999999</v>
      </c>
      <c r="AA2252">
        <f>VLOOKUP($C2252,[1]Disability!$1:$1048576,5,FALSE)</f>
        <v>0</v>
      </c>
      <c r="AB2252" s="67">
        <f t="shared" si="179"/>
        <v>0</v>
      </c>
      <c r="AC2252" t="e">
        <f>VLOOKUP($A2252,#REF!,9,FALSE)</f>
        <v>#REF!</v>
      </c>
    </row>
    <row r="2253" spans="1:29">
      <c r="A2253">
        <v>59199</v>
      </c>
      <c r="B2253">
        <v>2252</v>
      </c>
      <c r="C2253">
        <v>9801700</v>
      </c>
      <c r="D2253" t="s">
        <v>4235</v>
      </c>
      <c r="E2253" t="s">
        <v>4236</v>
      </c>
      <c r="G2253" t="e">
        <f>VLOOKUP($H2253,[1]BRT!$1:$1048576,1,0)</f>
        <v>#N/A</v>
      </c>
      <c r="H2253" t="s">
        <v>5485</v>
      </c>
      <c r="I2253">
        <v>37.682541999999998</v>
      </c>
      <c r="J2253">
        <v>-122.129032</v>
      </c>
      <c r="K2253">
        <v>1030</v>
      </c>
      <c r="L2253">
        <v>20</v>
      </c>
      <c r="M2253">
        <v>3</v>
      </c>
      <c r="N2253">
        <v>4</v>
      </c>
      <c r="O2253">
        <v>10</v>
      </c>
      <c r="P2253">
        <v>14</v>
      </c>
      <c r="Q2253" t="e">
        <f>VLOOKUP($A2253,'[1]SheltersALL_2.17.22'!$1:$1048576,6,0)</f>
        <v>#N/A</v>
      </c>
      <c r="R2253" t="str">
        <f>VLOOKUP($A2253, [1]FA21_Ridership!$1:$1048576,11, 0)</f>
        <v>COUNTY-ALAMEDA</v>
      </c>
      <c r="S2253" t="str">
        <f>VLOOKUP($A2253, [1]FA21_Ridership!$1:$1048576,12, 0)</f>
        <v>ALAMEDA</v>
      </c>
      <c r="T2253">
        <f>VLOOKUP($A2253, [1]FA21_Ridership!$1:$1048576,13, 0)</f>
        <v>4</v>
      </c>
      <c r="U2253">
        <f t="shared" si="176"/>
        <v>280</v>
      </c>
      <c r="V2253" s="67">
        <f t="shared" si="175"/>
        <v>0.53700000000000003</v>
      </c>
      <c r="W2253">
        <v>0.67682100000000001</v>
      </c>
      <c r="X2253" s="67">
        <f t="shared" si="177"/>
        <v>0.37</v>
      </c>
      <c r="Y2253">
        <v>6.8568000000000004E-2</v>
      </c>
      <c r="Z2253" s="67">
        <f t="shared" si="178"/>
        <v>0.128</v>
      </c>
      <c r="AA2253">
        <f>VLOOKUP($C2253,[1]Disability!$1:$1048576,5,FALSE)</f>
        <v>0</v>
      </c>
      <c r="AB2253" s="67">
        <f t="shared" si="179"/>
        <v>0</v>
      </c>
      <c r="AC2253" t="e">
        <f>VLOOKUP($A2253,#REF!,9,FALSE)</f>
        <v>#REF!</v>
      </c>
    </row>
    <row r="2254" spans="1:29">
      <c r="A2254">
        <v>51263</v>
      </c>
      <c r="B2254">
        <v>2253</v>
      </c>
      <c r="C2254">
        <v>9902620</v>
      </c>
      <c r="D2254" t="s">
        <v>4235</v>
      </c>
      <c r="E2254" t="s">
        <v>4236</v>
      </c>
      <c r="G2254" t="e">
        <f>VLOOKUP($H2254,[1]BRT!$1:$1048576,1,0)</f>
        <v>#N/A</v>
      </c>
      <c r="H2254" t="s">
        <v>5904</v>
      </c>
      <c r="I2254">
        <v>37.793438999999999</v>
      </c>
      <c r="J2254">
        <v>-122.21882100000001</v>
      </c>
      <c r="K2254">
        <v>1116</v>
      </c>
      <c r="L2254">
        <v>14</v>
      </c>
      <c r="M2254">
        <v>4.2857142860000002</v>
      </c>
      <c r="N2254">
        <v>5</v>
      </c>
      <c r="O2254">
        <v>15</v>
      </c>
      <c r="P2254">
        <v>20</v>
      </c>
      <c r="Q2254" t="e">
        <f>VLOOKUP($A2254,'[1]SheltersALL_2.17.22'!$1:$1048576,6,0)</f>
        <v>#N/A</v>
      </c>
      <c r="R2254" t="str">
        <f>VLOOKUP($A2254, [1]FA21_Ridership!$1:$1048576,11, 0)</f>
        <v>OAKLAND</v>
      </c>
      <c r="S2254" t="str">
        <f>VLOOKUP($A2254, [1]FA21_Ridership!$1:$1048576,12, 0)</f>
        <v>ALAMEDA</v>
      </c>
      <c r="T2254">
        <f>VLOOKUP($A2254, [1]FA21_Ridership!$1:$1048576,13, 0)</f>
        <v>3</v>
      </c>
      <c r="U2254">
        <f t="shared" si="176"/>
        <v>280</v>
      </c>
      <c r="V2254" s="67">
        <f t="shared" si="175"/>
        <v>0.53700000000000003</v>
      </c>
      <c r="W2254">
        <v>0.84772800000000004</v>
      </c>
      <c r="X2254" s="67">
        <f t="shared" si="177"/>
        <v>0.66600000000000004</v>
      </c>
      <c r="Y2254">
        <v>0.37397399999999997</v>
      </c>
      <c r="Z2254" s="67">
        <f t="shared" si="178"/>
        <v>0.73199999999999998</v>
      </c>
      <c r="AA2254">
        <f>VLOOKUP($C2254,[1]Disability!$1:$1048576,5,FALSE)</f>
        <v>1</v>
      </c>
      <c r="AB2254" s="67">
        <f t="shared" si="179"/>
        <v>0.72499999999999998</v>
      </c>
      <c r="AC2254" t="e">
        <f>VLOOKUP($A2254,#REF!,9,FALSE)</f>
        <v>#REF!</v>
      </c>
    </row>
    <row r="2255" spans="1:29">
      <c r="A2255">
        <v>53557</v>
      </c>
      <c r="B2255">
        <v>2254</v>
      </c>
      <c r="C2255">
        <v>1004260</v>
      </c>
      <c r="D2255" t="s">
        <v>4235</v>
      </c>
      <c r="E2255" t="s">
        <v>4236</v>
      </c>
      <c r="G2255" t="e">
        <f>VLOOKUP($H2255,[1]BRT!$1:$1048576,1,0)</f>
        <v>#N/A</v>
      </c>
      <c r="H2255" t="s">
        <v>5905</v>
      </c>
      <c r="I2255">
        <v>37.755262000000002</v>
      </c>
      <c r="J2255">
        <v>-122.161896</v>
      </c>
      <c r="K2255">
        <v>1021</v>
      </c>
      <c r="L2255">
        <v>20</v>
      </c>
      <c r="M2255">
        <v>3</v>
      </c>
      <c r="N2255">
        <v>2</v>
      </c>
      <c r="O2255">
        <v>12</v>
      </c>
      <c r="P2255">
        <v>14</v>
      </c>
      <c r="Q2255" t="e">
        <f>VLOOKUP($A2255,'[1]SheltersALL_2.17.22'!$1:$1048576,6,0)</f>
        <v>#N/A</v>
      </c>
      <c r="R2255" t="str">
        <f>VLOOKUP($A2255, [1]FA21_Ridership!$1:$1048576,11, 0)</f>
        <v>OAKLAND</v>
      </c>
      <c r="S2255" t="str">
        <f>VLOOKUP($A2255, [1]FA21_Ridership!$1:$1048576,12, 0)</f>
        <v>ALAMEDA</v>
      </c>
      <c r="T2255">
        <f>VLOOKUP($A2255, [1]FA21_Ridership!$1:$1048576,13, 0)</f>
        <v>3</v>
      </c>
      <c r="U2255">
        <f t="shared" si="176"/>
        <v>280</v>
      </c>
      <c r="V2255" s="67">
        <f t="shared" si="175"/>
        <v>0.53700000000000003</v>
      </c>
      <c r="W2255">
        <v>0.96936100000000003</v>
      </c>
      <c r="X2255" s="67">
        <f t="shared" si="177"/>
        <v>0.94499999999999995</v>
      </c>
      <c r="Y2255">
        <v>0.35278199999999998</v>
      </c>
      <c r="Z2255" s="67">
        <f t="shared" si="178"/>
        <v>0.70099999999999996</v>
      </c>
      <c r="AA2255">
        <f>VLOOKUP($C2255,[1]Disability!$1:$1048576,5,FALSE)</f>
        <v>0</v>
      </c>
      <c r="AB2255" s="67">
        <f t="shared" si="179"/>
        <v>0</v>
      </c>
      <c r="AC2255" t="e">
        <f>VLOOKUP($A2255,#REF!,9,FALSE)</f>
        <v>#REF!</v>
      </c>
    </row>
    <row r="2256" spans="1:29">
      <c r="A2256">
        <v>55644</v>
      </c>
      <c r="B2256">
        <v>2255</v>
      </c>
      <c r="C2256">
        <v>1007520</v>
      </c>
      <c r="D2256" t="s">
        <v>4235</v>
      </c>
      <c r="E2256" t="s">
        <v>4236</v>
      </c>
      <c r="G2256" t="e">
        <f>VLOOKUP($H2256,[1]BRT!$1:$1048576,1,0)</f>
        <v>#N/A</v>
      </c>
      <c r="H2256" t="s">
        <v>5906</v>
      </c>
      <c r="I2256">
        <v>37.840021</v>
      </c>
      <c r="J2256">
        <v>-122.251261</v>
      </c>
      <c r="K2256">
        <v>1417</v>
      </c>
      <c r="L2256">
        <v>20</v>
      </c>
      <c r="M2256">
        <v>3</v>
      </c>
      <c r="N2256">
        <v>2</v>
      </c>
      <c r="O2256">
        <v>12</v>
      </c>
      <c r="P2256">
        <v>14</v>
      </c>
      <c r="Q2256" t="e">
        <f>VLOOKUP($A2256,'[1]SheltersALL_2.17.22'!$1:$1048576,6,0)</f>
        <v>#N/A</v>
      </c>
      <c r="R2256" t="str">
        <f>VLOOKUP($A2256, [1]FA21_Ridership!$1:$1048576,11, 0)</f>
        <v>OAKLAND</v>
      </c>
      <c r="S2256" t="str">
        <f>VLOOKUP($A2256, [1]FA21_Ridership!$1:$1048576,12, 0)</f>
        <v>ALAMEDA</v>
      </c>
      <c r="T2256">
        <f>VLOOKUP($A2256, [1]FA21_Ridership!$1:$1048576,13, 0)</f>
        <v>2</v>
      </c>
      <c r="U2256">
        <f t="shared" si="176"/>
        <v>280</v>
      </c>
      <c r="V2256" s="67">
        <f t="shared" si="175"/>
        <v>0.53700000000000003</v>
      </c>
      <c r="W2256">
        <v>0.18512500000000001</v>
      </c>
      <c r="X2256" s="67">
        <f t="shared" si="177"/>
        <v>8.0000000000000002E-3</v>
      </c>
      <c r="Y2256">
        <v>9.8580000000000001E-2</v>
      </c>
      <c r="Z2256" s="67">
        <f t="shared" si="178"/>
        <v>0.24299999999999999</v>
      </c>
      <c r="AA2256">
        <f>VLOOKUP($C2256,[1]Disability!$1:$1048576,5,FALSE)</f>
        <v>0</v>
      </c>
      <c r="AB2256" s="67">
        <f t="shared" si="179"/>
        <v>0</v>
      </c>
      <c r="AC2256" t="e">
        <f>VLOOKUP($A2256,#REF!,9,FALSE)</f>
        <v>#REF!</v>
      </c>
    </row>
    <row r="2257" spans="1:29">
      <c r="A2257">
        <v>52533</v>
      </c>
      <c r="B2257">
        <v>2256</v>
      </c>
      <c r="C2257">
        <v>103280</v>
      </c>
      <c r="D2257" t="s">
        <v>4235</v>
      </c>
      <c r="E2257" t="s">
        <v>4236</v>
      </c>
      <c r="G2257" t="e">
        <f>VLOOKUP($H2257,[1]BRT!$1:$1048576,1,0)</f>
        <v>#N/A</v>
      </c>
      <c r="H2257" t="s">
        <v>5907</v>
      </c>
      <c r="I2257">
        <v>37.771537000000002</v>
      </c>
      <c r="J2257">
        <v>-122.256317</v>
      </c>
      <c r="K2257">
        <v>1420</v>
      </c>
      <c r="L2257">
        <v>12.8</v>
      </c>
      <c r="M2257">
        <v>4.6875</v>
      </c>
      <c r="N2257">
        <v>6</v>
      </c>
      <c r="O2257">
        <v>16</v>
      </c>
      <c r="P2257">
        <v>22</v>
      </c>
      <c r="Q2257" t="e">
        <f>VLOOKUP($A2257,'[1]SheltersALL_2.17.22'!$1:$1048576,6,0)</f>
        <v>#N/A</v>
      </c>
      <c r="R2257" t="str">
        <f>VLOOKUP($A2257, [1]FA21_Ridership!$1:$1048576,11, 0)</f>
        <v>ALAMEDA</v>
      </c>
      <c r="S2257" t="str">
        <f>VLOOKUP($A2257, [1]FA21_Ridership!$1:$1048576,12, 0)</f>
        <v>ALAMEDA</v>
      </c>
      <c r="T2257">
        <f>VLOOKUP($A2257, [1]FA21_Ridership!$1:$1048576,13, 0)</f>
        <v>3</v>
      </c>
      <c r="U2257">
        <f t="shared" si="176"/>
        <v>281.60000000000002</v>
      </c>
      <c r="V2257" s="67">
        <f t="shared" si="175"/>
        <v>0.54200000000000004</v>
      </c>
      <c r="W2257">
        <v>0.51469500000000001</v>
      </c>
      <c r="X2257" s="67">
        <f t="shared" si="177"/>
        <v>0.20899999999999999</v>
      </c>
      <c r="Y2257">
        <v>0.167295</v>
      </c>
      <c r="Z2257" s="67">
        <f t="shared" si="178"/>
        <v>0.40200000000000002</v>
      </c>
      <c r="AA2257">
        <f>VLOOKUP($C2257,[1]Disability!$1:$1048576,5,FALSE)</f>
        <v>0</v>
      </c>
      <c r="AB2257" s="67">
        <f t="shared" si="179"/>
        <v>0</v>
      </c>
      <c r="AC2257" t="e">
        <f>VLOOKUP($A2257,#REF!,9,FALSE)</f>
        <v>#REF!</v>
      </c>
    </row>
    <row r="2258" spans="1:29">
      <c r="A2258">
        <v>50880</v>
      </c>
      <c r="B2258">
        <v>2257</v>
      </c>
      <c r="C2258">
        <v>805230</v>
      </c>
      <c r="D2258" t="s">
        <v>4235</v>
      </c>
      <c r="E2258" t="s">
        <v>4236</v>
      </c>
      <c r="G2258" t="e">
        <f>VLOOKUP($H2258,[1]BRT!$1:$1048576,1,0)</f>
        <v>#N/A</v>
      </c>
      <c r="H2258" t="s">
        <v>5908</v>
      </c>
      <c r="I2258">
        <v>37.657879999999999</v>
      </c>
      <c r="J2258">
        <v>-122.098004</v>
      </c>
      <c r="K2258">
        <v>1190</v>
      </c>
      <c r="L2258">
        <v>31.4</v>
      </c>
      <c r="M2258">
        <v>1.910828025</v>
      </c>
      <c r="N2258">
        <v>4</v>
      </c>
      <c r="O2258">
        <v>5</v>
      </c>
      <c r="P2258">
        <v>9</v>
      </c>
      <c r="Q2258" t="str">
        <f>VLOOKUP($A2258,'[1]SheltersALL_2.17.22'!$1:$1048576,6,0)</f>
        <v>Hayward</v>
      </c>
      <c r="R2258" t="str">
        <f>VLOOKUP($A2258, [1]FA21_Ridership!$1:$1048576,11, 0)</f>
        <v>HAYWARD</v>
      </c>
      <c r="S2258" t="str">
        <f>VLOOKUP($A2258, [1]FA21_Ridership!$1:$1048576,12, 0)</f>
        <v>ALAMEDA</v>
      </c>
      <c r="T2258">
        <f>VLOOKUP($A2258, [1]FA21_Ridership!$1:$1048576,13, 0)</f>
        <v>4</v>
      </c>
      <c r="U2258">
        <f t="shared" si="176"/>
        <v>282.59999999999997</v>
      </c>
      <c r="V2258" s="67">
        <f t="shared" si="175"/>
        <v>0.54200000000000004</v>
      </c>
      <c r="W2258">
        <v>0.75670999999999999</v>
      </c>
      <c r="X2258" s="67">
        <f t="shared" si="177"/>
        <v>0.496</v>
      </c>
      <c r="Y2258">
        <v>0.28612199999999999</v>
      </c>
      <c r="Z2258" s="67">
        <f t="shared" si="178"/>
        <v>0.61699999999999999</v>
      </c>
      <c r="AA2258">
        <f>VLOOKUP($C2258,[1]Disability!$1:$1048576,5,FALSE)</f>
        <v>1</v>
      </c>
      <c r="AB2258" s="67">
        <f t="shared" si="179"/>
        <v>0.72499999999999998</v>
      </c>
      <c r="AC2258" t="e">
        <f>VLOOKUP($A2258,#REF!,9,FALSE)</f>
        <v>#REF!</v>
      </c>
    </row>
    <row r="2259" spans="1:29">
      <c r="A2259">
        <v>51274</v>
      </c>
      <c r="B2259">
        <v>2258</v>
      </c>
      <c r="C2259">
        <v>9902680</v>
      </c>
      <c r="D2259" t="s">
        <v>4235</v>
      </c>
      <c r="E2259" t="s">
        <v>4236</v>
      </c>
      <c r="G2259" t="e">
        <f>VLOOKUP($H2259,[1]BRT!$1:$1048576,1,0)</f>
        <v>#N/A</v>
      </c>
      <c r="H2259" t="s">
        <v>5909</v>
      </c>
      <c r="I2259">
        <v>37.791338000000003</v>
      </c>
      <c r="J2259">
        <v>-122.219832</v>
      </c>
      <c r="K2259">
        <v>1113</v>
      </c>
      <c r="L2259">
        <v>14.2</v>
      </c>
      <c r="M2259">
        <v>4.2253521129999996</v>
      </c>
      <c r="N2259">
        <v>12</v>
      </c>
      <c r="O2259">
        <v>8</v>
      </c>
      <c r="P2259">
        <v>20</v>
      </c>
      <c r="Q2259" t="e">
        <f>VLOOKUP($A2259,'[1]SheltersALL_2.17.22'!$1:$1048576,6,0)</f>
        <v>#N/A</v>
      </c>
      <c r="R2259" t="str">
        <f>VLOOKUP($A2259, [1]FA21_Ridership!$1:$1048576,11, 0)</f>
        <v>OAKLAND</v>
      </c>
      <c r="S2259" t="str">
        <f>VLOOKUP($A2259, [1]FA21_Ridership!$1:$1048576,12, 0)</f>
        <v>ALAMEDA</v>
      </c>
      <c r="T2259">
        <f>VLOOKUP($A2259, [1]FA21_Ridership!$1:$1048576,13, 0)</f>
        <v>2</v>
      </c>
      <c r="U2259">
        <f t="shared" si="176"/>
        <v>284</v>
      </c>
      <c r="V2259" s="67">
        <f t="shared" si="175"/>
        <v>0.54200000000000004</v>
      </c>
      <c r="W2259">
        <v>0.496226</v>
      </c>
      <c r="X2259" s="67">
        <f t="shared" si="177"/>
        <v>0.192</v>
      </c>
      <c r="Y2259">
        <v>0.26766600000000002</v>
      </c>
      <c r="Z2259" s="67">
        <f t="shared" si="178"/>
        <v>0.59699999999999998</v>
      </c>
      <c r="AA2259">
        <f>VLOOKUP($C2259,[1]Disability!$1:$1048576,5,FALSE)</f>
        <v>1</v>
      </c>
      <c r="AB2259" s="67">
        <f t="shared" si="179"/>
        <v>0.72499999999999998</v>
      </c>
      <c r="AC2259" t="e">
        <f>VLOOKUP($A2259,#REF!,9,FALSE)</f>
        <v>#REF!</v>
      </c>
    </row>
    <row r="2260" spans="1:29">
      <c r="A2260">
        <v>50850</v>
      </c>
      <c r="B2260">
        <v>2259</v>
      </c>
      <c r="C2260">
        <v>800250</v>
      </c>
      <c r="D2260" t="s">
        <v>4235</v>
      </c>
      <c r="E2260" t="s">
        <v>4236</v>
      </c>
      <c r="G2260" t="e">
        <f>VLOOKUP($H2260,[1]BRT!$1:$1048576,1,0)</f>
        <v>#N/A</v>
      </c>
      <c r="H2260" t="s">
        <v>5910</v>
      </c>
      <c r="I2260">
        <v>37.666240999999999</v>
      </c>
      <c r="J2260">
        <v>-122.10268600000001</v>
      </c>
      <c r="K2260">
        <v>1014</v>
      </c>
      <c r="L2260">
        <v>56.8</v>
      </c>
      <c r="M2260">
        <v>1.0563380280000001</v>
      </c>
      <c r="N2260">
        <v>2</v>
      </c>
      <c r="O2260">
        <v>3</v>
      </c>
      <c r="P2260">
        <v>5</v>
      </c>
      <c r="Q2260" t="e">
        <f>VLOOKUP($A2260,'[1]SheltersALL_2.17.22'!$1:$1048576,6,0)</f>
        <v>#N/A</v>
      </c>
      <c r="R2260" t="str">
        <f>VLOOKUP($A2260, [1]FA21_Ridership!$1:$1048576,11, 0)</f>
        <v>HAYWARD</v>
      </c>
      <c r="S2260" t="str">
        <f>VLOOKUP($A2260, [1]FA21_Ridership!$1:$1048576,12, 0)</f>
        <v>ALAMEDA</v>
      </c>
      <c r="T2260">
        <f>VLOOKUP($A2260, [1]FA21_Ridership!$1:$1048576,13, 0)</f>
        <v>4</v>
      </c>
      <c r="U2260">
        <f t="shared" si="176"/>
        <v>284</v>
      </c>
      <c r="V2260" s="67">
        <f t="shared" si="175"/>
        <v>0.54200000000000004</v>
      </c>
      <c r="W2260">
        <v>0.75670999999999999</v>
      </c>
      <c r="X2260" s="67">
        <f t="shared" si="177"/>
        <v>0.496</v>
      </c>
      <c r="Y2260">
        <v>0.28612199999999999</v>
      </c>
      <c r="Z2260" s="67">
        <f t="shared" si="178"/>
        <v>0.61699999999999999</v>
      </c>
      <c r="AA2260">
        <f>VLOOKUP($C2260,[1]Disability!$1:$1048576,5,FALSE)</f>
        <v>1</v>
      </c>
      <c r="AB2260" s="67">
        <f t="shared" si="179"/>
        <v>0.72499999999999998</v>
      </c>
      <c r="AC2260" t="e">
        <f>VLOOKUP($A2260,#REF!,9,FALSE)</f>
        <v>#REF!</v>
      </c>
    </row>
    <row r="2261" spans="1:29">
      <c r="A2261">
        <v>56526</v>
      </c>
      <c r="B2261">
        <v>2260</v>
      </c>
      <c r="C2261">
        <v>800180</v>
      </c>
      <c r="D2261" t="s">
        <v>4235</v>
      </c>
      <c r="E2261" t="s">
        <v>4236</v>
      </c>
      <c r="G2261" t="e">
        <f>VLOOKUP($H2261,[1]BRT!$1:$1048576,1,0)</f>
        <v>#N/A</v>
      </c>
      <c r="H2261" t="s">
        <v>4856</v>
      </c>
      <c r="I2261">
        <v>37.668255000000002</v>
      </c>
      <c r="J2261">
        <v>-122.096062</v>
      </c>
      <c r="K2261">
        <v>1013</v>
      </c>
      <c r="L2261">
        <v>56.8</v>
      </c>
      <c r="M2261">
        <v>1.0563380280000001</v>
      </c>
      <c r="N2261">
        <v>1</v>
      </c>
      <c r="O2261">
        <v>4</v>
      </c>
      <c r="P2261">
        <v>5</v>
      </c>
      <c r="Q2261" t="str">
        <f>VLOOKUP($A2261,'[1]SheltersALL_2.17.22'!$1:$1048576,6,0)</f>
        <v>Hayward</v>
      </c>
      <c r="R2261" t="str">
        <f>VLOOKUP($A2261, [1]FA21_Ridership!$1:$1048576,11, 0)</f>
        <v>HAYWARD</v>
      </c>
      <c r="S2261" t="str">
        <f>VLOOKUP($A2261, [1]FA21_Ridership!$1:$1048576,12, 0)</f>
        <v>ALAMEDA</v>
      </c>
      <c r="T2261">
        <f>VLOOKUP($A2261, [1]FA21_Ridership!$1:$1048576,13, 0)</f>
        <v>4</v>
      </c>
      <c r="U2261">
        <f t="shared" si="176"/>
        <v>284</v>
      </c>
      <c r="V2261" s="67">
        <f t="shared" si="175"/>
        <v>0.54200000000000004</v>
      </c>
      <c r="W2261">
        <v>0.85029500000000002</v>
      </c>
      <c r="X2261" s="67">
        <f t="shared" si="177"/>
        <v>0.67600000000000005</v>
      </c>
      <c r="Y2261">
        <v>7.9841999999999996E-2</v>
      </c>
      <c r="Z2261" s="67">
        <f t="shared" si="178"/>
        <v>0.17499999999999999</v>
      </c>
      <c r="AA2261">
        <f>VLOOKUP($C2261,[1]Disability!$1:$1048576,5,FALSE)</f>
        <v>1</v>
      </c>
      <c r="AB2261" s="67">
        <f t="shared" si="179"/>
        <v>0.72499999999999998</v>
      </c>
      <c r="AC2261" t="e">
        <f>VLOOKUP($A2261,#REF!,9,FALSE)</f>
        <v>#REF!</v>
      </c>
    </row>
    <row r="2262" spans="1:29">
      <c r="A2262">
        <v>51269</v>
      </c>
      <c r="B2262">
        <v>2261</v>
      </c>
      <c r="C2262">
        <v>9902660</v>
      </c>
      <c r="D2262" t="s">
        <v>4235</v>
      </c>
      <c r="E2262" t="s">
        <v>4236</v>
      </c>
      <c r="G2262" t="e">
        <f>VLOOKUP($H2262,[1]BRT!$1:$1048576,1,0)</f>
        <v>#N/A</v>
      </c>
      <c r="H2262" t="s">
        <v>5708</v>
      </c>
      <c r="I2262">
        <v>37.795473000000001</v>
      </c>
      <c r="J2262">
        <v>-122.218187</v>
      </c>
      <c r="K2262">
        <v>1113</v>
      </c>
      <c r="L2262">
        <v>15</v>
      </c>
      <c r="M2262">
        <v>4</v>
      </c>
      <c r="N2262">
        <v>14</v>
      </c>
      <c r="O2262">
        <v>5</v>
      </c>
      <c r="P2262">
        <v>19</v>
      </c>
      <c r="Q2262" t="e">
        <f>VLOOKUP($A2262,'[1]SheltersALL_2.17.22'!$1:$1048576,6,0)</f>
        <v>#N/A</v>
      </c>
      <c r="R2262" t="str">
        <f>VLOOKUP($A2262, [1]FA21_Ridership!$1:$1048576,11, 0)</f>
        <v>OAKLAND</v>
      </c>
      <c r="S2262" t="str">
        <f>VLOOKUP($A2262, [1]FA21_Ridership!$1:$1048576,12, 0)</f>
        <v>ALAMEDA</v>
      </c>
      <c r="T2262">
        <f>VLOOKUP($A2262, [1]FA21_Ridership!$1:$1048576,13, 0)</f>
        <v>2</v>
      </c>
      <c r="U2262">
        <f t="shared" si="176"/>
        <v>285</v>
      </c>
      <c r="V2262" s="67">
        <f t="shared" si="175"/>
        <v>0.54300000000000004</v>
      </c>
      <c r="W2262">
        <v>0.496226</v>
      </c>
      <c r="X2262" s="67">
        <f t="shared" si="177"/>
        <v>0.192</v>
      </c>
      <c r="Y2262">
        <v>0.26766600000000002</v>
      </c>
      <c r="Z2262" s="67">
        <f t="shared" si="178"/>
        <v>0.59699999999999998</v>
      </c>
      <c r="AA2262">
        <f>VLOOKUP($C2262,[1]Disability!$1:$1048576,5,FALSE)</f>
        <v>0</v>
      </c>
      <c r="AB2262" s="67">
        <f t="shared" si="179"/>
        <v>0</v>
      </c>
      <c r="AC2262" t="e">
        <f>VLOOKUP($A2262,#REF!,9,FALSE)</f>
        <v>#REF!</v>
      </c>
    </row>
    <row r="2263" spans="1:29">
      <c r="A2263">
        <v>54665</v>
      </c>
      <c r="B2263">
        <v>2262</v>
      </c>
      <c r="C2263">
        <v>1002140</v>
      </c>
      <c r="D2263" t="s">
        <v>4235</v>
      </c>
      <c r="E2263" t="s">
        <v>4236</v>
      </c>
      <c r="G2263" t="e">
        <f>VLOOKUP($H2263,[1]BRT!$1:$1048576,1,0)</f>
        <v>#N/A</v>
      </c>
      <c r="H2263" t="s">
        <v>5911</v>
      </c>
      <c r="I2263">
        <v>37.786707</v>
      </c>
      <c r="J2263">
        <v>-122.21245</v>
      </c>
      <c r="K2263">
        <v>964</v>
      </c>
      <c r="L2263">
        <v>15</v>
      </c>
      <c r="M2263">
        <v>4</v>
      </c>
      <c r="N2263">
        <v>6</v>
      </c>
      <c r="O2263">
        <v>13</v>
      </c>
      <c r="P2263">
        <v>19</v>
      </c>
      <c r="Q2263" t="e">
        <f>VLOOKUP($A2263,'[1]SheltersALL_2.17.22'!$1:$1048576,6,0)</f>
        <v>#N/A</v>
      </c>
      <c r="R2263" t="str">
        <f>VLOOKUP($A2263, [1]FA21_Ridership!$1:$1048576,11, 0)</f>
        <v>OAKLAND</v>
      </c>
      <c r="S2263" t="str">
        <f>VLOOKUP($A2263, [1]FA21_Ridership!$1:$1048576,12, 0)</f>
        <v>ALAMEDA</v>
      </c>
      <c r="T2263">
        <f>VLOOKUP($A2263, [1]FA21_Ridership!$1:$1048576,13, 0)</f>
        <v>3</v>
      </c>
      <c r="U2263">
        <f t="shared" si="176"/>
        <v>285</v>
      </c>
      <c r="V2263" s="67">
        <f t="shared" si="175"/>
        <v>0.54300000000000004</v>
      </c>
      <c r="W2263">
        <v>0.95736699999999997</v>
      </c>
      <c r="X2263" s="67">
        <f t="shared" si="177"/>
        <v>0.92</v>
      </c>
      <c r="Y2263">
        <v>0.49139899999999997</v>
      </c>
      <c r="Z2263" s="67">
        <f t="shared" si="178"/>
        <v>0.85299999999999998</v>
      </c>
      <c r="AA2263">
        <f>VLOOKUP($C2263,[1]Disability!$1:$1048576,5,FALSE)</f>
        <v>0</v>
      </c>
      <c r="AB2263" s="67">
        <f t="shared" si="179"/>
        <v>0</v>
      </c>
      <c r="AC2263" t="e">
        <f>VLOOKUP($A2263,#REF!,9,FALSE)</f>
        <v>#REF!</v>
      </c>
    </row>
    <row r="2264" spans="1:29">
      <c r="A2264">
        <v>51976</v>
      </c>
      <c r="B2264">
        <v>2263</v>
      </c>
      <c r="C2264">
        <v>9905310</v>
      </c>
      <c r="D2264" t="s">
        <v>4235</v>
      </c>
      <c r="E2264" t="s">
        <v>4236</v>
      </c>
      <c r="G2264" t="e">
        <f>VLOOKUP($H2264,[1]BRT!$1:$1048576,1,0)</f>
        <v>#N/A</v>
      </c>
      <c r="H2264" t="s">
        <v>5912</v>
      </c>
      <c r="I2264">
        <v>37.789597999999998</v>
      </c>
      <c r="J2264">
        <v>-122.22036</v>
      </c>
      <c r="K2264">
        <v>1116</v>
      </c>
      <c r="L2264">
        <v>15</v>
      </c>
      <c r="M2264">
        <v>4</v>
      </c>
      <c r="N2264">
        <v>4</v>
      </c>
      <c r="O2264">
        <v>15</v>
      </c>
      <c r="P2264">
        <v>19</v>
      </c>
      <c r="Q2264" t="e">
        <f>VLOOKUP($A2264,'[1]SheltersALL_2.17.22'!$1:$1048576,6,0)</f>
        <v>#N/A</v>
      </c>
      <c r="R2264" t="str">
        <f>VLOOKUP($A2264, [1]FA21_Ridership!$1:$1048576,11, 0)</f>
        <v>OAKLAND</v>
      </c>
      <c r="S2264" t="str">
        <f>VLOOKUP($A2264, [1]FA21_Ridership!$1:$1048576,12, 0)</f>
        <v>ALAMEDA</v>
      </c>
      <c r="T2264">
        <f>VLOOKUP($A2264, [1]FA21_Ridership!$1:$1048576,13, 0)</f>
        <v>3</v>
      </c>
      <c r="U2264">
        <f t="shared" si="176"/>
        <v>285</v>
      </c>
      <c r="V2264" s="67">
        <f t="shared" si="175"/>
        <v>0.54300000000000004</v>
      </c>
      <c r="W2264">
        <v>0.83201599999999998</v>
      </c>
      <c r="X2264" s="67">
        <f t="shared" si="177"/>
        <v>0.629</v>
      </c>
      <c r="Y2264">
        <v>0.52824899999999997</v>
      </c>
      <c r="Z2264" s="67">
        <f t="shared" si="178"/>
        <v>0.88700000000000001</v>
      </c>
      <c r="AA2264">
        <f>VLOOKUP($C2264,[1]Disability!$1:$1048576,5,FALSE)</f>
        <v>0</v>
      </c>
      <c r="AB2264" s="67">
        <f t="shared" si="179"/>
        <v>0</v>
      </c>
      <c r="AC2264" t="e">
        <f>VLOOKUP($A2264,#REF!,9,FALSE)</f>
        <v>#REF!</v>
      </c>
    </row>
    <row r="2265" spans="1:29">
      <c r="A2265">
        <v>56738</v>
      </c>
      <c r="B2265">
        <v>2264</v>
      </c>
      <c r="C2265">
        <v>1008170</v>
      </c>
      <c r="D2265" t="s">
        <v>4235</v>
      </c>
      <c r="E2265" t="s">
        <v>4236</v>
      </c>
      <c r="G2265" t="e">
        <f>VLOOKUP($H2265,[1]BRT!$1:$1048576,1,0)</f>
        <v>#N/A</v>
      </c>
      <c r="H2265" t="s">
        <v>5913</v>
      </c>
      <c r="I2265">
        <v>37.777883000000003</v>
      </c>
      <c r="J2265">
        <v>-122.230065</v>
      </c>
      <c r="K2265">
        <v>1138</v>
      </c>
      <c r="L2265">
        <v>15</v>
      </c>
      <c r="M2265">
        <v>4</v>
      </c>
      <c r="N2265">
        <v>2</v>
      </c>
      <c r="O2265">
        <v>17</v>
      </c>
      <c r="P2265">
        <v>19</v>
      </c>
      <c r="Q2265" t="e">
        <f>VLOOKUP($A2265,'[1]SheltersALL_2.17.22'!$1:$1048576,6,0)</f>
        <v>#N/A</v>
      </c>
      <c r="R2265" t="str">
        <f>VLOOKUP($A2265, [1]FA21_Ridership!$1:$1048576,11, 0)</f>
        <v>OAKLAND</v>
      </c>
      <c r="S2265" t="str">
        <f>VLOOKUP($A2265, [1]FA21_Ridership!$1:$1048576,12, 0)</f>
        <v>ALAMEDA</v>
      </c>
      <c r="T2265">
        <f>VLOOKUP($A2265, [1]FA21_Ridership!$1:$1048576,13, 0)</f>
        <v>2</v>
      </c>
      <c r="U2265">
        <f t="shared" si="176"/>
        <v>285</v>
      </c>
      <c r="V2265" s="67">
        <f t="shared" si="175"/>
        <v>0.54300000000000004</v>
      </c>
      <c r="W2265">
        <v>0.94576300000000002</v>
      </c>
      <c r="X2265" s="67">
        <f t="shared" si="177"/>
        <v>0.88400000000000001</v>
      </c>
      <c r="Y2265">
        <v>0.61525399999999997</v>
      </c>
      <c r="Z2265" s="67">
        <f t="shared" si="178"/>
        <v>0.94099999999999995</v>
      </c>
      <c r="AA2265">
        <f>VLOOKUP($C2265,[1]Disability!$1:$1048576,5,FALSE)</f>
        <v>2</v>
      </c>
      <c r="AB2265" s="67">
        <f t="shared" si="179"/>
        <v>0.91600000000000004</v>
      </c>
      <c r="AC2265" t="e">
        <f>VLOOKUP($A2265,#REF!,9,FALSE)</f>
        <v>#REF!</v>
      </c>
    </row>
    <row r="2266" spans="1:29">
      <c r="A2266">
        <v>55410</v>
      </c>
      <c r="B2266">
        <v>2265</v>
      </c>
      <c r="C2266">
        <v>101380</v>
      </c>
      <c r="D2266" t="s">
        <v>4235</v>
      </c>
      <c r="E2266" t="s">
        <v>4236</v>
      </c>
      <c r="G2266" t="e">
        <f>VLOOKUP($H2266,[1]BRT!$1:$1048576,1,0)</f>
        <v>#N/A</v>
      </c>
      <c r="H2266" t="s">
        <v>5914</v>
      </c>
      <c r="I2266">
        <v>37.761640999999997</v>
      </c>
      <c r="J2266">
        <v>-122.262755</v>
      </c>
      <c r="K2266">
        <v>1017</v>
      </c>
      <c r="L2266">
        <v>31.7</v>
      </c>
      <c r="M2266">
        <v>1.8927444790000001</v>
      </c>
      <c r="N2266">
        <v>7</v>
      </c>
      <c r="O2266">
        <v>2</v>
      </c>
      <c r="P2266">
        <v>9</v>
      </c>
      <c r="Q2266" t="e">
        <f>VLOOKUP($A2266,'[1]SheltersALL_2.17.22'!$1:$1048576,6,0)</f>
        <v>#N/A</v>
      </c>
      <c r="R2266" t="str">
        <f>VLOOKUP($A2266, [1]FA21_Ridership!$1:$1048576,11, 0)</f>
        <v>ALAMEDA</v>
      </c>
      <c r="S2266" t="str">
        <f>VLOOKUP($A2266, [1]FA21_Ridership!$1:$1048576,12, 0)</f>
        <v>ALAMEDA</v>
      </c>
      <c r="T2266">
        <f>VLOOKUP($A2266, [1]FA21_Ridership!$1:$1048576,13, 0)</f>
        <v>3</v>
      </c>
      <c r="U2266">
        <f t="shared" si="176"/>
        <v>285.3</v>
      </c>
      <c r="V2266" s="67">
        <f t="shared" si="175"/>
        <v>0.54400000000000004</v>
      </c>
      <c r="W2266">
        <v>0.63028499999999998</v>
      </c>
      <c r="X2266" s="67">
        <f t="shared" si="177"/>
        <v>0.32300000000000001</v>
      </c>
      <c r="Y2266">
        <v>0.25151000000000001</v>
      </c>
      <c r="Z2266" s="67">
        <f t="shared" si="178"/>
        <v>0.57199999999999995</v>
      </c>
      <c r="AA2266">
        <f>VLOOKUP($C2266,[1]Disability!$1:$1048576,5,FALSE)</f>
        <v>0</v>
      </c>
      <c r="AB2266" s="67">
        <f t="shared" si="179"/>
        <v>0</v>
      </c>
      <c r="AC2266" t="e">
        <f>VLOOKUP($A2266,#REF!,9,FALSE)</f>
        <v>#REF!</v>
      </c>
    </row>
    <row r="2267" spans="1:29">
      <c r="A2267">
        <v>56112</v>
      </c>
      <c r="B2267">
        <v>2266</v>
      </c>
      <c r="C2267">
        <v>1014200</v>
      </c>
      <c r="D2267" t="s">
        <v>4235</v>
      </c>
      <c r="E2267" t="s">
        <v>4236</v>
      </c>
      <c r="G2267" t="e">
        <f>VLOOKUP($H2267,[1]BRT!$1:$1048576,1,0)</f>
        <v>#N/A</v>
      </c>
      <c r="H2267" t="s">
        <v>5687</v>
      </c>
      <c r="I2267">
        <v>37.825183000000003</v>
      </c>
      <c r="J2267">
        <v>-122.248082</v>
      </c>
      <c r="K2267">
        <v>1016</v>
      </c>
      <c r="L2267">
        <v>31.7</v>
      </c>
      <c r="M2267">
        <v>1.8927444790000001</v>
      </c>
      <c r="N2267">
        <v>4</v>
      </c>
      <c r="O2267">
        <v>5</v>
      </c>
      <c r="P2267">
        <v>9</v>
      </c>
      <c r="Q2267" t="e">
        <f>VLOOKUP($A2267,'[1]SheltersALL_2.17.22'!$1:$1048576,6,0)</f>
        <v>#N/A</v>
      </c>
      <c r="R2267" t="str">
        <f>VLOOKUP($A2267, [1]FA21_Ridership!$1:$1048576,11, 0)</f>
        <v>OAKLAND</v>
      </c>
      <c r="S2267" t="str">
        <f>VLOOKUP($A2267, [1]FA21_Ridership!$1:$1048576,12, 0)</f>
        <v>ALAMEDA</v>
      </c>
      <c r="T2267">
        <f>VLOOKUP($A2267, [1]FA21_Ridership!$1:$1048576,13, 0)</f>
        <v>2</v>
      </c>
      <c r="U2267">
        <f t="shared" si="176"/>
        <v>285.3</v>
      </c>
      <c r="V2267" s="67">
        <f t="shared" si="175"/>
        <v>0.54400000000000004</v>
      </c>
      <c r="W2267">
        <v>0.30788500000000002</v>
      </c>
      <c r="X2267" s="67">
        <f t="shared" si="177"/>
        <v>7.2999999999999995E-2</v>
      </c>
      <c r="Y2267">
        <v>0.200876</v>
      </c>
      <c r="Z2267" s="67">
        <f t="shared" si="178"/>
        <v>0.47899999999999998</v>
      </c>
      <c r="AA2267">
        <f>VLOOKUP($C2267,[1]Disability!$1:$1048576,5,FALSE)</f>
        <v>1</v>
      </c>
      <c r="AB2267" s="67">
        <f t="shared" si="179"/>
        <v>0.72499999999999998</v>
      </c>
      <c r="AC2267" t="e">
        <f>VLOOKUP($A2267,#REF!,9,FALSE)</f>
        <v>#REF!</v>
      </c>
    </row>
    <row r="2268" spans="1:29">
      <c r="A2268">
        <v>59393</v>
      </c>
      <c r="B2268">
        <v>2267</v>
      </c>
      <c r="C2268">
        <v>1006620</v>
      </c>
      <c r="D2268" t="s">
        <v>4235</v>
      </c>
      <c r="E2268" t="s">
        <v>4236</v>
      </c>
      <c r="G2268" t="e">
        <f>VLOOKUP($H2268,[1]BRT!$1:$1048576,1,0)</f>
        <v>#N/A</v>
      </c>
      <c r="H2268" t="s">
        <v>5915</v>
      </c>
      <c r="I2268">
        <v>37.796581000000003</v>
      </c>
      <c r="J2268">
        <v>-122.275884</v>
      </c>
      <c r="K2268">
        <v>1140</v>
      </c>
      <c r="L2268">
        <v>13</v>
      </c>
      <c r="M2268">
        <v>4.615384615</v>
      </c>
      <c r="N2268">
        <v>20</v>
      </c>
      <c r="O2268">
        <v>2</v>
      </c>
      <c r="P2268">
        <v>22</v>
      </c>
      <c r="Q2268" t="e">
        <f>VLOOKUP($A2268,'[1]SheltersALL_2.17.22'!$1:$1048576,6,0)</f>
        <v>#N/A</v>
      </c>
      <c r="R2268" t="str">
        <f>VLOOKUP($A2268, [1]FA21_Ridership!$1:$1048576,11, 0)</f>
        <v>OAKLAND</v>
      </c>
      <c r="S2268" t="str">
        <f>VLOOKUP($A2268, [1]FA21_Ridership!$1:$1048576,12, 0)</f>
        <v>ALAMEDA</v>
      </c>
      <c r="T2268">
        <f>VLOOKUP($A2268, [1]FA21_Ridership!$1:$1048576,13, 0)</f>
        <v>2</v>
      </c>
      <c r="U2268">
        <f t="shared" si="176"/>
        <v>286</v>
      </c>
      <c r="V2268" s="67">
        <f t="shared" si="175"/>
        <v>0.54400000000000004</v>
      </c>
      <c r="W2268">
        <v>0.47169800000000001</v>
      </c>
      <c r="X2268" s="67">
        <f t="shared" si="177"/>
        <v>0.16800000000000001</v>
      </c>
      <c r="Y2268">
        <v>0.109777</v>
      </c>
      <c r="Z2268" s="67">
        <f t="shared" si="178"/>
        <v>0.27200000000000002</v>
      </c>
      <c r="AA2268">
        <f>VLOOKUP($C2268,[1]Disability!$1:$1048576,5,FALSE)</f>
        <v>1</v>
      </c>
      <c r="AB2268" s="67">
        <f t="shared" si="179"/>
        <v>0.72499999999999998</v>
      </c>
      <c r="AC2268" t="e">
        <f>VLOOKUP($A2268,#REF!,9,FALSE)</f>
        <v>#REF!</v>
      </c>
    </row>
    <row r="2269" spans="1:29">
      <c r="A2269">
        <v>56661</v>
      </c>
      <c r="B2269">
        <v>2268</v>
      </c>
      <c r="C2269">
        <v>103270</v>
      </c>
      <c r="D2269" t="s">
        <v>4235</v>
      </c>
      <c r="E2269" t="s">
        <v>4236</v>
      </c>
      <c r="G2269" t="e">
        <f>VLOOKUP($H2269,[1]BRT!$1:$1048576,1,0)</f>
        <v>#N/A</v>
      </c>
      <c r="H2269" t="s">
        <v>5907</v>
      </c>
      <c r="I2269">
        <v>37.771552</v>
      </c>
      <c r="J2269">
        <v>-122.256027</v>
      </c>
      <c r="K2269">
        <v>1415</v>
      </c>
      <c r="L2269">
        <v>13</v>
      </c>
      <c r="M2269">
        <v>4.615384615</v>
      </c>
      <c r="N2269">
        <v>15</v>
      </c>
      <c r="O2269">
        <v>7</v>
      </c>
      <c r="P2269">
        <v>22</v>
      </c>
      <c r="Q2269" t="e">
        <f>VLOOKUP($A2269,'[1]SheltersALL_2.17.22'!$1:$1048576,6,0)</f>
        <v>#N/A</v>
      </c>
      <c r="R2269" t="str">
        <f>VLOOKUP($A2269, [1]FA21_Ridership!$1:$1048576,11, 0)</f>
        <v>ALAMEDA</v>
      </c>
      <c r="S2269" t="str">
        <f>VLOOKUP($A2269, [1]FA21_Ridership!$1:$1048576,12, 0)</f>
        <v>ALAMEDA</v>
      </c>
      <c r="T2269">
        <f>VLOOKUP($A2269, [1]FA21_Ridership!$1:$1048576,13, 0)</f>
        <v>3</v>
      </c>
      <c r="U2269">
        <f t="shared" si="176"/>
        <v>286</v>
      </c>
      <c r="V2269" s="67">
        <f t="shared" si="175"/>
        <v>0.54400000000000004</v>
      </c>
      <c r="W2269">
        <v>0.51469500000000001</v>
      </c>
      <c r="X2269" s="67">
        <f t="shared" si="177"/>
        <v>0.20899999999999999</v>
      </c>
      <c r="Y2269">
        <v>0.167295</v>
      </c>
      <c r="Z2269" s="67">
        <f t="shared" si="178"/>
        <v>0.40200000000000002</v>
      </c>
      <c r="AA2269">
        <f>VLOOKUP($C2269,[1]Disability!$1:$1048576,5,FALSE)</f>
        <v>0</v>
      </c>
      <c r="AB2269" s="67">
        <f t="shared" si="179"/>
        <v>0</v>
      </c>
      <c r="AC2269" t="e">
        <f>VLOOKUP($A2269,#REF!,9,FALSE)</f>
        <v>#REF!</v>
      </c>
    </row>
    <row r="2270" spans="1:29">
      <c r="A2270">
        <v>50499</v>
      </c>
      <c r="B2270">
        <v>2269</v>
      </c>
      <c r="C2270">
        <v>1300010</v>
      </c>
      <c r="D2270" t="s">
        <v>4235</v>
      </c>
      <c r="E2270" t="s">
        <v>4236</v>
      </c>
      <c r="G2270" t="e">
        <f>VLOOKUP($H2270,[1]BRT!$1:$1048576,1,0)</f>
        <v>#N/A</v>
      </c>
      <c r="H2270" t="s">
        <v>5916</v>
      </c>
      <c r="I2270">
        <v>37.946232999999999</v>
      </c>
      <c r="J2270">
        <v>-122.357293</v>
      </c>
      <c r="K2270">
        <v>859</v>
      </c>
      <c r="L2270">
        <v>41</v>
      </c>
      <c r="M2270">
        <v>1.463414634</v>
      </c>
      <c r="N2270">
        <v>4</v>
      </c>
      <c r="O2270">
        <v>3</v>
      </c>
      <c r="P2270">
        <v>7</v>
      </c>
      <c r="Q2270" t="e">
        <f>VLOOKUP($A2270,'[1]SheltersALL_2.17.22'!$1:$1048576,6,0)</f>
        <v>#N/A</v>
      </c>
      <c r="R2270" t="str">
        <f>VLOOKUP($A2270, [1]FA21_Ridership!$1:$1048576,11, 0)</f>
        <v>RICHMOND</v>
      </c>
      <c r="S2270" t="str">
        <f>VLOOKUP($A2270, [1]FA21_Ridership!$1:$1048576,12, 0)</f>
        <v>CONTRA COSTA</v>
      </c>
      <c r="T2270">
        <f>VLOOKUP($A2270, [1]FA21_Ridership!$1:$1048576,13, 0)</f>
        <v>1</v>
      </c>
      <c r="U2270">
        <f t="shared" si="176"/>
        <v>287</v>
      </c>
      <c r="V2270" s="67">
        <f t="shared" si="175"/>
        <v>0.54500000000000004</v>
      </c>
      <c r="W2270">
        <v>0.94942499999999996</v>
      </c>
      <c r="X2270" s="67">
        <f t="shared" si="177"/>
        <v>0.90200000000000002</v>
      </c>
      <c r="Y2270">
        <v>0.57547899999999996</v>
      </c>
      <c r="Z2270" s="67">
        <f t="shared" si="178"/>
        <v>0.92100000000000004</v>
      </c>
      <c r="AA2270">
        <f>VLOOKUP($C2270,[1]Disability!$1:$1048576,5,FALSE)</f>
        <v>1</v>
      </c>
      <c r="AB2270" s="67">
        <f t="shared" si="179"/>
        <v>0.72499999999999998</v>
      </c>
      <c r="AC2270" t="e">
        <f>VLOOKUP($A2270,#REF!,9,FALSE)</f>
        <v>#REF!</v>
      </c>
    </row>
    <row r="2271" spans="1:29">
      <c r="A2271">
        <v>53306</v>
      </c>
      <c r="B2271">
        <v>2270</v>
      </c>
      <c r="C2271">
        <v>801350</v>
      </c>
      <c r="D2271" t="s">
        <v>4235</v>
      </c>
      <c r="E2271" t="s">
        <v>4236</v>
      </c>
      <c r="G2271" t="e">
        <f>VLOOKUP($H2271,[1]BRT!$1:$1048576,1,0)</f>
        <v>#N/A</v>
      </c>
      <c r="H2271" t="s">
        <v>5595</v>
      </c>
      <c r="I2271">
        <v>37.675724000000002</v>
      </c>
      <c r="J2271">
        <v>-122.072502</v>
      </c>
      <c r="K2271">
        <v>801</v>
      </c>
      <c r="L2271">
        <v>41.1</v>
      </c>
      <c r="M2271">
        <v>1.4598540149999999</v>
      </c>
      <c r="N2271">
        <v>2</v>
      </c>
      <c r="O2271">
        <v>5</v>
      </c>
      <c r="P2271">
        <v>7</v>
      </c>
      <c r="Q2271" t="e">
        <f>VLOOKUP($A2271,'[1]SheltersALL_2.17.22'!$1:$1048576,6,0)</f>
        <v>#N/A</v>
      </c>
      <c r="R2271" t="str">
        <f>VLOOKUP($A2271, [1]FA21_Ridership!$1:$1048576,11, 0)</f>
        <v>HAYWARD</v>
      </c>
      <c r="S2271" t="str">
        <f>VLOOKUP($A2271, [1]FA21_Ridership!$1:$1048576,12, 0)</f>
        <v>ALAMEDA</v>
      </c>
      <c r="T2271">
        <f>VLOOKUP($A2271, [1]FA21_Ridership!$1:$1048576,13, 0)</f>
        <v>4</v>
      </c>
      <c r="U2271">
        <f t="shared" si="176"/>
        <v>287.7</v>
      </c>
      <c r="V2271" s="67">
        <f t="shared" si="175"/>
        <v>0.54500000000000004</v>
      </c>
      <c r="W2271">
        <v>0.70792500000000003</v>
      </c>
      <c r="X2271" s="67">
        <f t="shared" si="177"/>
        <v>0.41599999999999998</v>
      </c>
      <c r="Y2271">
        <v>0.129834</v>
      </c>
      <c r="Z2271" s="67">
        <f t="shared" si="178"/>
        <v>0.314</v>
      </c>
      <c r="AA2271">
        <f>VLOOKUP($C2271,[1]Disability!$1:$1048576,5,FALSE)</f>
        <v>0</v>
      </c>
      <c r="AB2271" s="67">
        <f t="shared" si="179"/>
        <v>0</v>
      </c>
      <c r="AC2271" t="e">
        <f>VLOOKUP($A2271,#REF!,9,FALSE)</f>
        <v>#REF!</v>
      </c>
    </row>
    <row r="2272" spans="1:29">
      <c r="A2272">
        <v>56611</v>
      </c>
      <c r="B2272">
        <v>2271</v>
      </c>
      <c r="C2272">
        <v>1014880</v>
      </c>
      <c r="D2272" t="s">
        <v>4235</v>
      </c>
      <c r="E2272" t="s">
        <v>4236</v>
      </c>
      <c r="G2272" t="e">
        <f>VLOOKUP($H2272,[1]BRT!$1:$1048576,1,0)</f>
        <v>#N/A</v>
      </c>
      <c r="H2272" t="s">
        <v>5917</v>
      </c>
      <c r="I2272">
        <v>37.798641000000003</v>
      </c>
      <c r="J2272">
        <v>-122.208473</v>
      </c>
      <c r="K2272">
        <v>1475</v>
      </c>
      <c r="L2272">
        <v>18</v>
      </c>
      <c r="M2272">
        <v>3.3333333330000001</v>
      </c>
      <c r="N2272">
        <v>11</v>
      </c>
      <c r="O2272">
        <v>5</v>
      </c>
      <c r="P2272">
        <v>16</v>
      </c>
      <c r="Q2272" t="e">
        <f>VLOOKUP($A2272,'[1]SheltersALL_2.17.22'!$1:$1048576,6,0)</f>
        <v>#N/A</v>
      </c>
      <c r="R2272" t="str">
        <f>VLOOKUP($A2272, [1]FA21_Ridership!$1:$1048576,11, 0)</f>
        <v>OAKLAND</v>
      </c>
      <c r="S2272" t="str">
        <f>VLOOKUP($A2272, [1]FA21_Ridership!$1:$1048576,12, 0)</f>
        <v>ALAMEDA</v>
      </c>
      <c r="T2272">
        <f>VLOOKUP($A2272, [1]FA21_Ridership!$1:$1048576,13, 0)</f>
        <v>3</v>
      </c>
      <c r="U2272">
        <f t="shared" si="176"/>
        <v>288</v>
      </c>
      <c r="V2272" s="67">
        <f t="shared" si="175"/>
        <v>0.54500000000000004</v>
      </c>
      <c r="W2272">
        <v>0.72357300000000002</v>
      </c>
      <c r="X2272" s="67">
        <f t="shared" si="177"/>
        <v>0.44</v>
      </c>
      <c r="Y2272">
        <v>0.33654400000000001</v>
      </c>
      <c r="Z2272" s="67">
        <f t="shared" si="178"/>
        <v>0.68200000000000005</v>
      </c>
      <c r="AA2272">
        <f>VLOOKUP($C2272,[1]Disability!$1:$1048576,5,FALSE)</f>
        <v>0</v>
      </c>
      <c r="AB2272" s="67">
        <f t="shared" si="179"/>
        <v>0</v>
      </c>
      <c r="AC2272" t="e">
        <f>VLOOKUP($A2272,#REF!,9,FALSE)</f>
        <v>#REF!</v>
      </c>
    </row>
    <row r="2273" spans="1:29">
      <c r="A2273">
        <v>54443</v>
      </c>
      <c r="B2273">
        <v>2272</v>
      </c>
      <c r="C2273">
        <v>1013570</v>
      </c>
      <c r="D2273" t="s">
        <v>4235</v>
      </c>
      <c r="E2273" t="s">
        <v>4236</v>
      </c>
      <c r="G2273" t="e">
        <f>VLOOKUP($H2273,[1]BRT!$1:$1048576,1,0)</f>
        <v>#N/A</v>
      </c>
      <c r="H2273" t="s">
        <v>5918</v>
      </c>
      <c r="I2273">
        <v>37.811396000000002</v>
      </c>
      <c r="J2273">
        <v>-122.247693</v>
      </c>
      <c r="K2273">
        <v>1161</v>
      </c>
      <c r="L2273">
        <v>18</v>
      </c>
      <c r="M2273">
        <v>3.3333333330000001</v>
      </c>
      <c r="N2273">
        <v>10</v>
      </c>
      <c r="O2273">
        <v>6</v>
      </c>
      <c r="P2273">
        <v>16</v>
      </c>
      <c r="Q2273" t="str">
        <f>VLOOKUP($A2273,'[1]SheltersALL_2.17.22'!$1:$1048576,6,0)</f>
        <v>Oakland</v>
      </c>
      <c r="R2273" t="str">
        <f>VLOOKUP($A2273, [1]FA21_Ridership!$1:$1048576,11, 0)</f>
        <v>OAKLAND</v>
      </c>
      <c r="S2273" t="str">
        <f>VLOOKUP($A2273, [1]FA21_Ridership!$1:$1048576,12, 0)</f>
        <v>ALAMEDA</v>
      </c>
      <c r="T2273">
        <f>VLOOKUP($A2273, [1]FA21_Ridership!$1:$1048576,13, 0)</f>
        <v>2</v>
      </c>
      <c r="U2273">
        <f t="shared" si="176"/>
        <v>288</v>
      </c>
      <c r="V2273" s="67">
        <f t="shared" si="175"/>
        <v>0.54500000000000004</v>
      </c>
      <c r="W2273">
        <v>0.52322400000000002</v>
      </c>
      <c r="X2273" s="67">
        <f t="shared" si="177"/>
        <v>0.21</v>
      </c>
      <c r="Y2273">
        <v>0.26639299999999999</v>
      </c>
      <c r="Z2273" s="67">
        <f t="shared" si="178"/>
        <v>0.59299999999999997</v>
      </c>
      <c r="AA2273">
        <f>VLOOKUP($C2273,[1]Disability!$1:$1048576,5,FALSE)</f>
        <v>1</v>
      </c>
      <c r="AB2273" s="67">
        <f t="shared" si="179"/>
        <v>0.72499999999999998</v>
      </c>
      <c r="AC2273" t="e">
        <f>VLOOKUP($A2273,#REF!,9,FALSE)</f>
        <v>#REF!</v>
      </c>
    </row>
    <row r="2274" spans="1:29">
      <c r="A2274">
        <v>51818</v>
      </c>
      <c r="B2274">
        <v>2273</v>
      </c>
      <c r="C2274">
        <v>1004900</v>
      </c>
      <c r="D2274" t="s">
        <v>4235</v>
      </c>
      <c r="E2274" t="s">
        <v>4236</v>
      </c>
      <c r="G2274" t="e">
        <f>VLOOKUP($H2274,[1]BRT!$1:$1048576,1,0)</f>
        <v>#N/A</v>
      </c>
      <c r="H2274" t="s">
        <v>5919</v>
      </c>
      <c r="I2274">
        <v>37.820072000000003</v>
      </c>
      <c r="J2274">
        <v>-122.28246</v>
      </c>
      <c r="K2274">
        <v>1074</v>
      </c>
      <c r="L2274">
        <v>32</v>
      </c>
      <c r="M2274">
        <v>1.875</v>
      </c>
      <c r="N2274">
        <v>5</v>
      </c>
      <c r="O2274">
        <v>4</v>
      </c>
      <c r="P2274">
        <v>9</v>
      </c>
      <c r="Q2274" t="e">
        <f>VLOOKUP($A2274,'[1]SheltersALL_2.17.22'!$1:$1048576,6,0)</f>
        <v>#N/A</v>
      </c>
      <c r="R2274" t="str">
        <f>VLOOKUP($A2274, [1]FA21_Ridership!$1:$1048576,11, 0)</f>
        <v>OAKLAND</v>
      </c>
      <c r="S2274" t="str">
        <f>VLOOKUP($A2274, [1]FA21_Ridership!$1:$1048576,12, 0)</f>
        <v>ALAMEDA</v>
      </c>
      <c r="T2274">
        <f>VLOOKUP($A2274, [1]FA21_Ridership!$1:$1048576,13, 0)</f>
        <v>2</v>
      </c>
      <c r="U2274">
        <f t="shared" si="176"/>
        <v>288</v>
      </c>
      <c r="V2274" s="67">
        <f t="shared" si="175"/>
        <v>0.54500000000000004</v>
      </c>
      <c r="W2274">
        <v>0.68809500000000001</v>
      </c>
      <c r="X2274" s="67">
        <f t="shared" si="177"/>
        <v>0.39700000000000002</v>
      </c>
      <c r="Y2274">
        <v>0.372222</v>
      </c>
      <c r="Z2274" s="67">
        <f t="shared" si="178"/>
        <v>0.72699999999999998</v>
      </c>
      <c r="AA2274">
        <f>VLOOKUP($C2274,[1]Disability!$1:$1048576,5,FALSE)</f>
        <v>0</v>
      </c>
      <c r="AB2274" s="67">
        <f t="shared" si="179"/>
        <v>0</v>
      </c>
      <c r="AC2274" t="e">
        <f>VLOOKUP($A2274,#REF!,9,FALSE)</f>
        <v>#REF!</v>
      </c>
    </row>
    <row r="2275" spans="1:29">
      <c r="A2275">
        <v>52388</v>
      </c>
      <c r="B2275">
        <v>2274</v>
      </c>
      <c r="C2275">
        <v>1004870</v>
      </c>
      <c r="D2275" t="s">
        <v>4235</v>
      </c>
      <c r="E2275" t="s">
        <v>4236</v>
      </c>
      <c r="G2275" t="e">
        <f>VLOOKUP($H2275,[1]BRT!$1:$1048576,1,0)</f>
        <v>#N/A</v>
      </c>
      <c r="H2275" t="s">
        <v>5888</v>
      </c>
      <c r="I2275">
        <v>37.818852999999997</v>
      </c>
      <c r="J2275">
        <v>-122.282906</v>
      </c>
      <c r="K2275">
        <v>1074</v>
      </c>
      <c r="L2275">
        <v>32</v>
      </c>
      <c r="M2275">
        <v>1.875</v>
      </c>
      <c r="N2275">
        <v>4</v>
      </c>
      <c r="O2275">
        <v>5</v>
      </c>
      <c r="P2275">
        <v>9</v>
      </c>
      <c r="Q2275" t="e">
        <f>VLOOKUP($A2275,'[1]SheltersALL_2.17.22'!$1:$1048576,6,0)</f>
        <v>#N/A</v>
      </c>
      <c r="R2275" t="str">
        <f>VLOOKUP($A2275, [1]FA21_Ridership!$1:$1048576,11, 0)</f>
        <v>OAKLAND</v>
      </c>
      <c r="S2275" t="str">
        <f>VLOOKUP($A2275, [1]FA21_Ridership!$1:$1048576,12, 0)</f>
        <v>ALAMEDA</v>
      </c>
      <c r="T2275">
        <f>VLOOKUP($A2275, [1]FA21_Ridership!$1:$1048576,13, 0)</f>
        <v>2</v>
      </c>
      <c r="U2275">
        <f t="shared" si="176"/>
        <v>288</v>
      </c>
      <c r="V2275" s="67">
        <f t="shared" si="175"/>
        <v>0.54500000000000004</v>
      </c>
      <c r="W2275">
        <v>0.68809500000000001</v>
      </c>
      <c r="X2275" s="67">
        <f t="shared" si="177"/>
        <v>0.39700000000000002</v>
      </c>
      <c r="Y2275">
        <v>0.372222</v>
      </c>
      <c r="Z2275" s="67">
        <f t="shared" si="178"/>
        <v>0.72699999999999998</v>
      </c>
      <c r="AA2275">
        <f>VLOOKUP($C2275,[1]Disability!$1:$1048576,5,FALSE)</f>
        <v>0</v>
      </c>
      <c r="AB2275" s="67">
        <f t="shared" si="179"/>
        <v>0</v>
      </c>
      <c r="AC2275" t="e">
        <f>VLOOKUP($A2275,#REF!,9,FALSE)</f>
        <v>#REF!</v>
      </c>
    </row>
    <row r="2276" spans="1:29">
      <c r="A2276">
        <v>57578</v>
      </c>
      <c r="B2276">
        <v>2275</v>
      </c>
      <c r="C2276">
        <v>600060</v>
      </c>
      <c r="D2276" t="s">
        <v>4235</v>
      </c>
      <c r="E2276" t="s">
        <v>4236</v>
      </c>
      <c r="G2276" t="e">
        <f>VLOOKUP($H2276,[1]BRT!$1:$1048576,1,0)</f>
        <v>#N/A</v>
      </c>
      <c r="H2276" t="s">
        <v>5391</v>
      </c>
      <c r="I2276">
        <v>37.830056999999996</v>
      </c>
      <c r="J2276">
        <v>-122.285184</v>
      </c>
      <c r="K2276">
        <v>1232</v>
      </c>
      <c r="L2276">
        <v>16</v>
      </c>
      <c r="M2276">
        <v>3.75</v>
      </c>
      <c r="N2276">
        <v>6</v>
      </c>
      <c r="O2276">
        <v>12</v>
      </c>
      <c r="P2276">
        <v>18</v>
      </c>
      <c r="Q2276" t="e">
        <f>VLOOKUP($A2276,'[1]SheltersALL_2.17.22'!$1:$1048576,6,0)</f>
        <v>#N/A</v>
      </c>
      <c r="R2276" t="str">
        <f>VLOOKUP($A2276, [1]FA21_Ridership!$1:$1048576,11, 0)</f>
        <v>EMERYVILLE</v>
      </c>
      <c r="S2276" t="str">
        <f>VLOOKUP($A2276, [1]FA21_Ridership!$1:$1048576,12, 0)</f>
        <v>ALAMEDA</v>
      </c>
      <c r="T2276">
        <f>VLOOKUP($A2276, [1]FA21_Ridership!$1:$1048576,13, 0)</f>
        <v>2</v>
      </c>
      <c r="U2276">
        <f t="shared" si="176"/>
        <v>288</v>
      </c>
      <c r="V2276" s="67">
        <f t="shared" ref="V2276:V2339" si="180">_xlfn.PERCENTRANK.INC($U$2:$U$4161,U2276)</f>
        <v>0.54500000000000004</v>
      </c>
      <c r="W2276">
        <v>0.59630099999999997</v>
      </c>
      <c r="X2276" s="67">
        <f t="shared" si="177"/>
        <v>0.28199999999999997</v>
      </c>
      <c r="Y2276">
        <v>0.29230800000000001</v>
      </c>
      <c r="Z2276" s="67">
        <f t="shared" si="178"/>
        <v>0.624</v>
      </c>
      <c r="AA2276">
        <f>VLOOKUP($C2276,[1]Disability!$1:$1048576,5,FALSE)</f>
        <v>1</v>
      </c>
      <c r="AB2276" s="67">
        <f t="shared" si="179"/>
        <v>0.72499999999999998</v>
      </c>
      <c r="AC2276" t="e">
        <f>VLOOKUP($A2276,#REF!,9,FALSE)</f>
        <v>#REF!</v>
      </c>
    </row>
    <row r="2277" spans="1:29">
      <c r="A2277">
        <v>53460</v>
      </c>
      <c r="B2277">
        <v>2276</v>
      </c>
      <c r="C2277">
        <v>1001090</v>
      </c>
      <c r="D2277" t="s">
        <v>4235</v>
      </c>
      <c r="E2277" t="s">
        <v>4236</v>
      </c>
      <c r="G2277" t="e">
        <f>VLOOKUP($H2277,[1]BRT!$1:$1048576,1,0)</f>
        <v>#N/A</v>
      </c>
      <c r="H2277" t="s">
        <v>5920</v>
      </c>
      <c r="I2277">
        <v>37.810341000000001</v>
      </c>
      <c r="J2277">
        <v>-122.289057</v>
      </c>
      <c r="K2277">
        <v>1039</v>
      </c>
      <c r="L2277">
        <v>17</v>
      </c>
      <c r="M2277">
        <v>3.5294117649999999</v>
      </c>
      <c r="N2277">
        <v>3</v>
      </c>
      <c r="O2277">
        <v>14</v>
      </c>
      <c r="P2277">
        <v>17</v>
      </c>
      <c r="Q2277" t="e">
        <f>VLOOKUP($A2277,'[1]SheltersALL_2.17.22'!$1:$1048576,6,0)</f>
        <v>#N/A</v>
      </c>
      <c r="R2277" t="str">
        <f>VLOOKUP($A2277, [1]FA21_Ridership!$1:$1048576,11, 0)</f>
        <v>OAKLAND</v>
      </c>
      <c r="S2277" t="str">
        <f>VLOOKUP($A2277, [1]FA21_Ridership!$1:$1048576,12, 0)</f>
        <v>ALAMEDA</v>
      </c>
      <c r="T2277">
        <f>VLOOKUP($A2277, [1]FA21_Ridership!$1:$1048576,13, 0)</f>
        <v>2</v>
      </c>
      <c r="U2277">
        <f t="shared" si="176"/>
        <v>289</v>
      </c>
      <c r="V2277" s="67">
        <f t="shared" si="180"/>
        <v>0.54700000000000004</v>
      </c>
      <c r="W2277">
        <v>0.85101700000000002</v>
      </c>
      <c r="X2277" s="67">
        <f t="shared" si="177"/>
        <v>0.67700000000000005</v>
      </c>
      <c r="Y2277">
        <v>0.63253199999999998</v>
      </c>
      <c r="Z2277" s="67">
        <f t="shared" si="178"/>
        <v>0.95299999999999996</v>
      </c>
      <c r="AA2277">
        <f>VLOOKUP($C2277,[1]Disability!$1:$1048576,5,FALSE)</f>
        <v>0</v>
      </c>
      <c r="AB2277" s="67">
        <f t="shared" si="179"/>
        <v>0</v>
      </c>
      <c r="AC2277" t="e">
        <f>VLOOKUP($A2277,#REF!,9,FALSE)</f>
        <v>#REF!</v>
      </c>
    </row>
    <row r="2278" spans="1:29">
      <c r="A2278">
        <v>53566</v>
      </c>
      <c r="B2278">
        <v>2277</v>
      </c>
      <c r="C2278">
        <v>702720</v>
      </c>
      <c r="D2278" t="s">
        <v>4235</v>
      </c>
      <c r="E2278" t="s">
        <v>4236</v>
      </c>
      <c r="G2278" t="e">
        <f>VLOOKUP($H2278,[1]BRT!$1:$1048576,1,0)</f>
        <v>#N/A</v>
      </c>
      <c r="H2278" t="s">
        <v>5435</v>
      </c>
      <c r="I2278">
        <v>37.540165999999999</v>
      </c>
      <c r="J2278">
        <v>-121.972393</v>
      </c>
      <c r="K2278">
        <v>991</v>
      </c>
      <c r="L2278">
        <v>29.1</v>
      </c>
      <c r="M2278">
        <v>2.0618556699999999</v>
      </c>
      <c r="N2278">
        <v>4</v>
      </c>
      <c r="O2278">
        <v>6</v>
      </c>
      <c r="P2278">
        <v>10</v>
      </c>
      <c r="Q2278" t="e">
        <f>VLOOKUP($A2278,'[1]SheltersALL_2.17.22'!$1:$1048576,6,0)</f>
        <v>#N/A</v>
      </c>
      <c r="R2278" t="str">
        <f>VLOOKUP($A2278, [1]FA21_Ridership!$1:$1048576,11, 0)</f>
        <v>FREMONT</v>
      </c>
      <c r="S2278" t="str">
        <f>VLOOKUP($A2278, [1]FA21_Ridership!$1:$1048576,12, 0)</f>
        <v>ALAMEDA</v>
      </c>
      <c r="T2278">
        <f>VLOOKUP($A2278, [1]FA21_Ridership!$1:$1048576,13, 0)</f>
        <v>5</v>
      </c>
      <c r="U2278">
        <f t="shared" si="176"/>
        <v>291</v>
      </c>
      <c r="V2278" s="67">
        <f t="shared" si="180"/>
        <v>0.54700000000000004</v>
      </c>
      <c r="W2278">
        <v>0.76313600000000004</v>
      </c>
      <c r="X2278" s="67">
        <f t="shared" si="177"/>
        <v>0.51400000000000001</v>
      </c>
      <c r="Y2278">
        <v>0.224354</v>
      </c>
      <c r="Z2278" s="67">
        <f t="shared" si="178"/>
        <v>0.51200000000000001</v>
      </c>
      <c r="AA2278">
        <f>VLOOKUP($C2278,[1]Disability!$1:$1048576,5,FALSE)</f>
        <v>0</v>
      </c>
      <c r="AB2278" s="67">
        <f t="shared" si="179"/>
        <v>0</v>
      </c>
      <c r="AC2278" t="e">
        <f>VLOOKUP($A2278,#REF!,9,FALSE)</f>
        <v>#REF!</v>
      </c>
    </row>
    <row r="2279" spans="1:29">
      <c r="A2279">
        <v>52066</v>
      </c>
      <c r="B2279">
        <v>2278</v>
      </c>
      <c r="C2279">
        <v>500550</v>
      </c>
      <c r="D2279" t="s">
        <v>4235</v>
      </c>
      <c r="E2279" t="s">
        <v>4236</v>
      </c>
      <c r="G2279" t="e">
        <f>VLOOKUP($H2279,[1]BRT!$1:$1048576,1,0)</f>
        <v>#N/A</v>
      </c>
      <c r="H2279" t="s">
        <v>5921</v>
      </c>
      <c r="I2279">
        <v>37.902315999999999</v>
      </c>
      <c r="J2279">
        <v>-122.30292900000001</v>
      </c>
      <c r="K2279">
        <v>1167</v>
      </c>
      <c r="L2279">
        <v>19.5</v>
      </c>
      <c r="M2279">
        <v>3.076923077</v>
      </c>
      <c r="N2279">
        <v>4</v>
      </c>
      <c r="O2279">
        <v>11</v>
      </c>
      <c r="P2279">
        <v>15</v>
      </c>
      <c r="Q2279" t="e">
        <f>VLOOKUP($A2279,'[1]SheltersALL_2.17.22'!$1:$1048576,6,0)</f>
        <v>#N/A</v>
      </c>
      <c r="R2279" t="str">
        <f>VLOOKUP($A2279, [1]FA21_Ridership!$1:$1048576,11, 0)</f>
        <v>EL CERRITO</v>
      </c>
      <c r="S2279" t="str">
        <f>VLOOKUP($A2279, [1]FA21_Ridership!$1:$1048576,12, 0)</f>
        <v>CONTRA COSTA</v>
      </c>
      <c r="T2279">
        <f>VLOOKUP($A2279, [1]FA21_Ridership!$1:$1048576,13, 0)</f>
        <v>1</v>
      </c>
      <c r="U2279">
        <f t="shared" si="176"/>
        <v>292.5</v>
      </c>
      <c r="V2279" s="67">
        <f t="shared" si="180"/>
        <v>0.54700000000000004</v>
      </c>
      <c r="W2279">
        <v>0.52703999999999995</v>
      </c>
      <c r="X2279" s="67">
        <f t="shared" si="177"/>
        <v>0.21299999999999999</v>
      </c>
      <c r="Y2279">
        <v>0.124752</v>
      </c>
      <c r="Z2279" s="67">
        <f t="shared" si="178"/>
        <v>0.30599999999999999</v>
      </c>
      <c r="AA2279">
        <f>VLOOKUP($C2279,[1]Disability!$1:$1048576,5,FALSE)</f>
        <v>0</v>
      </c>
      <c r="AB2279" s="67">
        <f t="shared" si="179"/>
        <v>0</v>
      </c>
      <c r="AC2279" t="e">
        <f>VLOOKUP($A2279,#REF!,9,FALSE)</f>
        <v>#REF!</v>
      </c>
    </row>
    <row r="2280" spans="1:29">
      <c r="A2280">
        <v>50766</v>
      </c>
      <c r="B2280">
        <v>2279</v>
      </c>
      <c r="C2280">
        <v>703730</v>
      </c>
      <c r="D2280" t="s">
        <v>4235</v>
      </c>
      <c r="E2280" t="s">
        <v>4236</v>
      </c>
      <c r="G2280" t="e">
        <f>VLOOKUP($H2280,[1]BRT!$1:$1048576,1,0)</f>
        <v>#N/A</v>
      </c>
      <c r="H2280" t="s">
        <v>5922</v>
      </c>
      <c r="I2280">
        <v>37.545673999999998</v>
      </c>
      <c r="J2280">
        <v>-121.99102499999999</v>
      </c>
      <c r="K2280">
        <v>1059</v>
      </c>
      <c r="L2280">
        <v>21</v>
      </c>
      <c r="M2280">
        <v>2.8571428569999999</v>
      </c>
      <c r="N2280">
        <v>10</v>
      </c>
      <c r="O2280">
        <v>4</v>
      </c>
      <c r="P2280">
        <v>14</v>
      </c>
      <c r="Q2280" t="e">
        <f>VLOOKUP($A2280,'[1]SheltersALL_2.17.22'!$1:$1048576,6,0)</f>
        <v>#N/A</v>
      </c>
      <c r="R2280" t="str">
        <f>VLOOKUP($A2280, [1]FA21_Ridership!$1:$1048576,11, 0)</f>
        <v>FREMONT</v>
      </c>
      <c r="S2280" t="str">
        <f>VLOOKUP($A2280, [1]FA21_Ridership!$1:$1048576,12, 0)</f>
        <v>ALAMEDA</v>
      </c>
      <c r="T2280">
        <f>VLOOKUP($A2280, [1]FA21_Ridership!$1:$1048576,13, 0)</f>
        <v>5</v>
      </c>
      <c r="U2280">
        <f t="shared" si="176"/>
        <v>294</v>
      </c>
      <c r="V2280" s="67">
        <f t="shared" si="180"/>
        <v>0.54700000000000004</v>
      </c>
      <c r="W2280">
        <v>0.938195</v>
      </c>
      <c r="X2280" s="67">
        <f t="shared" si="177"/>
        <v>0.85099999999999998</v>
      </c>
      <c r="Y2280">
        <v>8.2818000000000003E-2</v>
      </c>
      <c r="Z2280" s="67">
        <f t="shared" si="178"/>
        <v>0.182</v>
      </c>
      <c r="AA2280">
        <f>VLOOKUP($C2280,[1]Disability!$1:$1048576,5,FALSE)</f>
        <v>0</v>
      </c>
      <c r="AB2280" s="67">
        <f t="shared" si="179"/>
        <v>0</v>
      </c>
      <c r="AC2280" t="e">
        <f>VLOOKUP($A2280,#REF!,9,FALSE)</f>
        <v>#REF!</v>
      </c>
    </row>
    <row r="2281" spans="1:29">
      <c r="A2281">
        <v>58800</v>
      </c>
      <c r="B2281">
        <v>2280</v>
      </c>
      <c r="C2281">
        <v>901225</v>
      </c>
      <c r="D2281" t="s">
        <v>4235</v>
      </c>
      <c r="E2281" t="s">
        <v>4236</v>
      </c>
      <c r="G2281" t="e">
        <f>VLOOKUP($H2281,[1]BRT!$1:$1048576,1,0)</f>
        <v>#N/A</v>
      </c>
      <c r="H2281" t="s">
        <v>5923</v>
      </c>
      <c r="I2281">
        <v>37.549005000000001</v>
      </c>
      <c r="J2281">
        <v>-122.046755</v>
      </c>
      <c r="K2281">
        <v>1079</v>
      </c>
      <c r="L2281">
        <v>21</v>
      </c>
      <c r="M2281">
        <v>2.8571428569999999</v>
      </c>
      <c r="N2281">
        <v>9</v>
      </c>
      <c r="O2281">
        <v>5</v>
      </c>
      <c r="P2281">
        <v>14</v>
      </c>
      <c r="Q2281" t="str">
        <f>VLOOKUP($A2281,'[1]SheltersALL_2.17.22'!$1:$1048576,6,0)</f>
        <v>Newark</v>
      </c>
      <c r="R2281" t="str">
        <f>VLOOKUP($A2281, [1]FA21_Ridership!$1:$1048576,11, 0)</f>
        <v>NEWARK</v>
      </c>
      <c r="S2281" t="str">
        <f>VLOOKUP($A2281, [1]FA21_Ridership!$1:$1048576,12, 0)</f>
        <v>ALAMEDA</v>
      </c>
      <c r="T2281">
        <f>VLOOKUP($A2281, [1]FA21_Ridership!$1:$1048576,13, 0)</f>
        <v>5</v>
      </c>
      <c r="U2281">
        <f t="shared" si="176"/>
        <v>294</v>
      </c>
      <c r="V2281" s="67">
        <f t="shared" si="180"/>
        <v>0.54700000000000004</v>
      </c>
      <c r="W2281">
        <v>0.85679300000000003</v>
      </c>
      <c r="X2281" s="67">
        <f t="shared" si="177"/>
        <v>0.69</v>
      </c>
      <c r="Y2281">
        <v>0.19817000000000001</v>
      </c>
      <c r="Z2281" s="67">
        <f t="shared" si="178"/>
        <v>0.47399999999999998</v>
      </c>
      <c r="AA2281">
        <f>VLOOKUP($C2281,[1]Disability!$1:$1048576,5,FALSE)</f>
        <v>1</v>
      </c>
      <c r="AB2281" s="67">
        <f t="shared" si="179"/>
        <v>0.72499999999999998</v>
      </c>
      <c r="AC2281" t="e">
        <f>VLOOKUP($A2281,#REF!,9,FALSE)</f>
        <v>#REF!</v>
      </c>
    </row>
    <row r="2282" spans="1:29">
      <c r="A2282">
        <v>52565</v>
      </c>
      <c r="B2282">
        <v>2281</v>
      </c>
      <c r="C2282">
        <v>1500520</v>
      </c>
      <c r="D2282" t="s">
        <v>4235</v>
      </c>
      <c r="E2282" t="s">
        <v>4236</v>
      </c>
      <c r="G2282" t="e">
        <f>VLOOKUP($H2282,[1]BRT!$1:$1048576,1,0)</f>
        <v>#N/A</v>
      </c>
      <c r="H2282" t="s">
        <v>5924</v>
      </c>
      <c r="I2282">
        <v>37.736593999999997</v>
      </c>
      <c r="J2282">
        <v>-122.153353</v>
      </c>
      <c r="K2282">
        <v>798</v>
      </c>
      <c r="L2282">
        <v>21</v>
      </c>
      <c r="M2282">
        <v>2.8571428569999999</v>
      </c>
      <c r="N2282">
        <v>8</v>
      </c>
      <c r="O2282">
        <v>6</v>
      </c>
      <c r="P2282">
        <v>14</v>
      </c>
      <c r="Q2282" t="e">
        <f>VLOOKUP($A2282,'[1]SheltersALL_2.17.22'!$1:$1048576,6,0)</f>
        <v>#N/A</v>
      </c>
      <c r="R2282" t="str">
        <f>VLOOKUP($A2282, [1]FA21_Ridership!$1:$1048576,11, 0)</f>
        <v>SAN LEANDRO</v>
      </c>
      <c r="S2282" t="str">
        <f>VLOOKUP($A2282, [1]FA21_Ridership!$1:$1048576,12, 0)</f>
        <v>ALAMEDA</v>
      </c>
      <c r="T2282">
        <f>VLOOKUP($A2282, [1]FA21_Ridership!$1:$1048576,13, 0)</f>
        <v>3</v>
      </c>
      <c r="U2282">
        <f t="shared" si="176"/>
        <v>294</v>
      </c>
      <c r="V2282" s="67">
        <f t="shared" si="180"/>
        <v>0.54700000000000004</v>
      </c>
      <c r="W2282">
        <v>0.57160200000000005</v>
      </c>
      <c r="X2282" s="67">
        <f t="shared" si="177"/>
        <v>0.25900000000000001</v>
      </c>
      <c r="Y2282">
        <v>0.17961199999999999</v>
      </c>
      <c r="Z2282" s="67">
        <f t="shared" si="178"/>
        <v>0.438</v>
      </c>
      <c r="AA2282">
        <f>VLOOKUP($C2282,[1]Disability!$1:$1048576,5,FALSE)</f>
        <v>0</v>
      </c>
      <c r="AB2282" s="67">
        <f t="shared" si="179"/>
        <v>0</v>
      </c>
      <c r="AC2282" t="e">
        <f>VLOOKUP($A2282,#REF!,9,FALSE)</f>
        <v>#REF!</v>
      </c>
    </row>
    <row r="2283" spans="1:29">
      <c r="A2283">
        <v>51718</v>
      </c>
      <c r="B2283">
        <v>2282</v>
      </c>
      <c r="C2283">
        <v>9904040</v>
      </c>
      <c r="D2283" t="s">
        <v>4235</v>
      </c>
      <c r="E2283" t="s">
        <v>4236</v>
      </c>
      <c r="G2283" t="e">
        <f>VLOOKUP($H2283,[1]BRT!$1:$1048576,1,0)</f>
        <v>#N/A</v>
      </c>
      <c r="H2283" t="s">
        <v>5925</v>
      </c>
      <c r="I2283">
        <v>37.535128999999998</v>
      </c>
      <c r="J2283">
        <v>-122.031898</v>
      </c>
      <c r="K2283">
        <v>1059</v>
      </c>
      <c r="L2283">
        <v>21</v>
      </c>
      <c r="M2283">
        <v>2.8571428569999999</v>
      </c>
      <c r="N2283">
        <v>6</v>
      </c>
      <c r="O2283">
        <v>8</v>
      </c>
      <c r="P2283">
        <v>14</v>
      </c>
      <c r="Q2283" t="e">
        <f>VLOOKUP($A2283,'[1]SheltersALL_2.17.22'!$1:$1048576,6,0)</f>
        <v>#N/A</v>
      </c>
      <c r="R2283" t="str">
        <f>VLOOKUP($A2283, [1]FA21_Ridership!$1:$1048576,11, 0)</f>
        <v>NEWARK</v>
      </c>
      <c r="S2283" t="str">
        <f>VLOOKUP($A2283, [1]FA21_Ridership!$1:$1048576,12, 0)</f>
        <v>ALAMEDA</v>
      </c>
      <c r="T2283">
        <f>VLOOKUP($A2283, [1]FA21_Ridership!$1:$1048576,13, 0)</f>
        <v>5</v>
      </c>
      <c r="U2283">
        <f t="shared" si="176"/>
        <v>294</v>
      </c>
      <c r="V2283" s="67">
        <f t="shared" si="180"/>
        <v>0.54700000000000004</v>
      </c>
      <c r="W2283">
        <v>0.81564499999999995</v>
      </c>
      <c r="X2283" s="67">
        <f t="shared" si="177"/>
        <v>0.60599999999999998</v>
      </c>
      <c r="Y2283">
        <v>0.120085</v>
      </c>
      <c r="Z2283" s="67">
        <f t="shared" si="178"/>
        <v>0.30199999999999999</v>
      </c>
      <c r="AA2283">
        <f>VLOOKUP($C2283,[1]Disability!$1:$1048576,5,FALSE)</f>
        <v>0</v>
      </c>
      <c r="AB2283" s="67">
        <f t="shared" si="179"/>
        <v>0</v>
      </c>
      <c r="AC2283" t="e">
        <f>VLOOKUP($A2283,#REF!,9,FALSE)</f>
        <v>#REF!</v>
      </c>
    </row>
    <row r="2284" spans="1:29">
      <c r="A2284">
        <v>57559</v>
      </c>
      <c r="B2284">
        <v>2283</v>
      </c>
      <c r="C2284">
        <v>901360</v>
      </c>
      <c r="D2284" t="s">
        <v>4235</v>
      </c>
      <c r="E2284" t="s">
        <v>4236</v>
      </c>
      <c r="G2284" t="e">
        <f>VLOOKUP($H2284,[1]BRT!$1:$1048576,1,0)</f>
        <v>#N/A</v>
      </c>
      <c r="H2284" t="s">
        <v>5926</v>
      </c>
      <c r="I2284">
        <v>37.529874</v>
      </c>
      <c r="J2284">
        <v>-122.037831</v>
      </c>
      <c r="K2284">
        <v>1059</v>
      </c>
      <c r="L2284">
        <v>21</v>
      </c>
      <c r="M2284">
        <v>2.8571428569999999</v>
      </c>
      <c r="N2284">
        <v>5</v>
      </c>
      <c r="O2284">
        <v>9</v>
      </c>
      <c r="P2284">
        <v>14</v>
      </c>
      <c r="Q2284" t="e">
        <f>VLOOKUP($A2284,'[1]SheltersALL_2.17.22'!$1:$1048576,6,0)</f>
        <v>#N/A</v>
      </c>
      <c r="R2284" t="str">
        <f>VLOOKUP($A2284, [1]FA21_Ridership!$1:$1048576,11, 0)</f>
        <v>NEWARK</v>
      </c>
      <c r="S2284" t="str">
        <f>VLOOKUP($A2284, [1]FA21_Ridership!$1:$1048576,12, 0)</f>
        <v>ALAMEDA</v>
      </c>
      <c r="T2284">
        <f>VLOOKUP($A2284, [1]FA21_Ridership!$1:$1048576,13, 0)</f>
        <v>5</v>
      </c>
      <c r="U2284">
        <f t="shared" si="176"/>
        <v>294</v>
      </c>
      <c r="V2284" s="67">
        <f t="shared" si="180"/>
        <v>0.54700000000000004</v>
      </c>
      <c r="W2284">
        <v>0.87969200000000003</v>
      </c>
      <c r="X2284" s="67">
        <f t="shared" si="177"/>
        <v>0.73099999999999998</v>
      </c>
      <c r="Y2284">
        <v>0.18323200000000001</v>
      </c>
      <c r="Z2284" s="67">
        <f t="shared" si="178"/>
        <v>0.44400000000000001</v>
      </c>
      <c r="AA2284">
        <f>VLOOKUP($C2284,[1]Disability!$1:$1048576,5,FALSE)</f>
        <v>0</v>
      </c>
      <c r="AB2284" s="67">
        <f t="shared" si="179"/>
        <v>0</v>
      </c>
      <c r="AC2284" t="e">
        <f>VLOOKUP($A2284,#REF!,9,FALSE)</f>
        <v>#REF!</v>
      </c>
    </row>
    <row r="2285" spans="1:29">
      <c r="A2285">
        <v>55127</v>
      </c>
      <c r="B2285">
        <v>2284</v>
      </c>
      <c r="C2285">
        <v>1016310</v>
      </c>
      <c r="D2285" t="s">
        <v>4235</v>
      </c>
      <c r="E2285" t="s">
        <v>4236</v>
      </c>
      <c r="G2285" t="e">
        <f>VLOOKUP($H2285,[1]BRT!$1:$1048576,1,0)</f>
        <v>#N/A</v>
      </c>
      <c r="H2285" t="s">
        <v>5890</v>
      </c>
      <c r="I2285">
        <v>37.845975000000003</v>
      </c>
      <c r="J2285">
        <v>-122.270771</v>
      </c>
      <c r="K2285">
        <v>1018</v>
      </c>
      <c r="L2285">
        <v>32.700000000000003</v>
      </c>
      <c r="M2285">
        <v>1.8348623850000001</v>
      </c>
      <c r="N2285">
        <v>3</v>
      </c>
      <c r="O2285">
        <v>6</v>
      </c>
      <c r="P2285">
        <v>9</v>
      </c>
      <c r="Q2285" t="e">
        <f>VLOOKUP($A2285,'[1]SheltersALL_2.17.22'!$1:$1048576,6,0)</f>
        <v>#N/A</v>
      </c>
      <c r="R2285" t="str">
        <f>VLOOKUP($A2285, [1]FA21_Ridership!$1:$1048576,11, 0)</f>
        <v>OAKLAND</v>
      </c>
      <c r="S2285" t="str">
        <f>VLOOKUP($A2285, [1]FA21_Ridership!$1:$1048576,12, 0)</f>
        <v>ALAMEDA</v>
      </c>
      <c r="T2285">
        <f>VLOOKUP($A2285, [1]FA21_Ridership!$1:$1048576,13, 0)</f>
        <v>2</v>
      </c>
      <c r="U2285">
        <f t="shared" si="176"/>
        <v>294.3</v>
      </c>
      <c r="V2285" s="67">
        <f t="shared" si="180"/>
        <v>0.54800000000000004</v>
      </c>
      <c r="W2285">
        <v>0.67641799999999996</v>
      </c>
      <c r="X2285" s="67">
        <f t="shared" si="177"/>
        <v>0.36799999999999999</v>
      </c>
      <c r="Y2285">
        <v>0.22429099999999999</v>
      </c>
      <c r="Z2285" s="67">
        <f t="shared" si="178"/>
        <v>0.51100000000000001</v>
      </c>
      <c r="AA2285">
        <f>VLOOKUP($C2285,[1]Disability!$1:$1048576,5,FALSE)</f>
        <v>1</v>
      </c>
      <c r="AB2285" s="67">
        <f t="shared" si="179"/>
        <v>0.72499999999999998</v>
      </c>
      <c r="AC2285" t="e">
        <f>VLOOKUP($A2285,#REF!,9,FALSE)</f>
        <v>#REF!</v>
      </c>
    </row>
    <row r="2286" spans="1:29">
      <c r="A2286">
        <v>58955</v>
      </c>
      <c r="B2286">
        <v>2285</v>
      </c>
      <c r="C2286">
        <v>1011620</v>
      </c>
      <c r="D2286" t="s">
        <v>4235</v>
      </c>
      <c r="E2286" t="s">
        <v>4236</v>
      </c>
      <c r="G2286" t="e">
        <f>VLOOKUP($H2286,[1]BRT!$1:$1048576,1,0)</f>
        <v>#N/A</v>
      </c>
      <c r="H2286" t="s">
        <v>5927</v>
      </c>
      <c r="I2286">
        <v>37.752471999999997</v>
      </c>
      <c r="J2286">
        <v>-122.125709</v>
      </c>
      <c r="K2286">
        <v>800</v>
      </c>
      <c r="L2286">
        <v>59</v>
      </c>
      <c r="M2286">
        <v>1.0169491530000001</v>
      </c>
      <c r="N2286">
        <v>2</v>
      </c>
      <c r="O2286">
        <v>3</v>
      </c>
      <c r="P2286">
        <v>5</v>
      </c>
      <c r="Q2286" t="e">
        <f>VLOOKUP($A2286,'[1]SheltersALL_2.17.22'!$1:$1048576,6,0)</f>
        <v>#N/A</v>
      </c>
      <c r="R2286" t="str">
        <f>VLOOKUP($A2286, [1]FA21_Ridership!$1:$1048576,11, 0)</f>
        <v>OAKLAND</v>
      </c>
      <c r="S2286" t="str">
        <f>VLOOKUP($A2286, [1]FA21_Ridership!$1:$1048576,12, 0)</f>
        <v>ALAMEDA</v>
      </c>
      <c r="T2286">
        <f>VLOOKUP($A2286, [1]FA21_Ridership!$1:$1048576,13, 0)</f>
        <v>3</v>
      </c>
      <c r="U2286">
        <f t="shared" si="176"/>
        <v>295</v>
      </c>
      <c r="V2286" s="67">
        <f t="shared" si="180"/>
        <v>0.54900000000000004</v>
      </c>
      <c r="W2286">
        <v>0.71252400000000005</v>
      </c>
      <c r="X2286" s="67">
        <f t="shared" si="177"/>
        <v>0.42299999999999999</v>
      </c>
      <c r="Y2286">
        <v>0.17077800000000001</v>
      </c>
      <c r="Z2286" s="67">
        <f t="shared" si="178"/>
        <v>0.40899999999999997</v>
      </c>
      <c r="AA2286">
        <f>VLOOKUP($C2286,[1]Disability!$1:$1048576,5,FALSE)</f>
        <v>0</v>
      </c>
      <c r="AB2286" s="67">
        <f t="shared" si="179"/>
        <v>0</v>
      </c>
      <c r="AC2286" t="e">
        <f>VLOOKUP($A2286,#REF!,9,FALSE)</f>
        <v>#REF!</v>
      </c>
    </row>
    <row r="2287" spans="1:29">
      <c r="A2287">
        <v>55352</v>
      </c>
      <c r="B2287">
        <v>2286</v>
      </c>
      <c r="C2287">
        <v>9901000</v>
      </c>
      <c r="D2287" t="s">
        <v>4235</v>
      </c>
      <c r="E2287" t="s">
        <v>4236</v>
      </c>
      <c r="G2287" t="e">
        <f>VLOOKUP($H2287,[1]BRT!$1:$1048576,1,0)</f>
        <v>#N/A</v>
      </c>
      <c r="H2287" t="s">
        <v>5928</v>
      </c>
      <c r="I2287">
        <v>37.965381000000001</v>
      </c>
      <c r="J2287">
        <v>-122.332733</v>
      </c>
      <c r="K2287">
        <v>912</v>
      </c>
      <c r="L2287">
        <v>33</v>
      </c>
      <c r="M2287">
        <v>1.818181818</v>
      </c>
      <c r="N2287">
        <v>4</v>
      </c>
      <c r="O2287">
        <v>5</v>
      </c>
      <c r="P2287">
        <v>9</v>
      </c>
      <c r="Q2287" t="e">
        <f>VLOOKUP($A2287,'[1]SheltersALL_2.17.22'!$1:$1048576,6,0)</f>
        <v>#N/A</v>
      </c>
      <c r="R2287" t="str">
        <f>VLOOKUP($A2287, [1]FA21_Ridership!$1:$1048576,11, 0)</f>
        <v>COUNTY-CONTRA COSTA</v>
      </c>
      <c r="S2287" t="str">
        <f>VLOOKUP($A2287, [1]FA21_Ridership!$1:$1048576,12, 0)</f>
        <v>CONTRA COSTA</v>
      </c>
      <c r="T2287">
        <f>VLOOKUP($A2287, [1]FA21_Ridership!$1:$1048576,13, 0)</f>
        <v>1</v>
      </c>
      <c r="U2287">
        <f t="shared" si="176"/>
        <v>297</v>
      </c>
      <c r="V2287" s="67">
        <f t="shared" si="180"/>
        <v>0.54900000000000004</v>
      </c>
      <c r="W2287">
        <v>0.967611</v>
      </c>
      <c r="X2287" s="67">
        <f t="shared" si="177"/>
        <v>0.93899999999999995</v>
      </c>
      <c r="Y2287">
        <v>0.25610899999999998</v>
      </c>
      <c r="Z2287" s="67">
        <f t="shared" si="178"/>
        <v>0.58099999999999996</v>
      </c>
      <c r="AA2287">
        <f>VLOOKUP($C2287,[1]Disability!$1:$1048576,5,FALSE)</f>
        <v>0</v>
      </c>
      <c r="AB2287" s="67">
        <f t="shared" si="179"/>
        <v>0</v>
      </c>
      <c r="AC2287" t="e">
        <f>VLOOKUP($A2287,#REF!,9,FALSE)</f>
        <v>#REF!</v>
      </c>
    </row>
    <row r="2288" spans="1:29">
      <c r="A2288">
        <v>51268</v>
      </c>
      <c r="B2288">
        <v>2287</v>
      </c>
      <c r="C2288">
        <v>9902650</v>
      </c>
      <c r="D2288" t="s">
        <v>4235</v>
      </c>
      <c r="E2288" t="s">
        <v>4236</v>
      </c>
      <c r="G2288" t="e">
        <f>VLOOKUP($H2288,[1]BRT!$1:$1048576,1,0)</f>
        <v>#N/A</v>
      </c>
      <c r="H2288" t="s">
        <v>5814</v>
      </c>
      <c r="I2288">
        <v>37.800685999999999</v>
      </c>
      <c r="J2288">
        <v>-122.224632</v>
      </c>
      <c r="K2288">
        <v>1434</v>
      </c>
      <c r="L2288">
        <v>13.5</v>
      </c>
      <c r="M2288">
        <v>4.4444444440000002</v>
      </c>
      <c r="N2288">
        <v>9</v>
      </c>
      <c r="O2288">
        <v>13</v>
      </c>
      <c r="P2288">
        <v>22</v>
      </c>
      <c r="Q2288" t="e">
        <f>VLOOKUP($A2288,'[1]SheltersALL_2.17.22'!$1:$1048576,6,0)</f>
        <v>#N/A</v>
      </c>
      <c r="R2288" t="str">
        <f>VLOOKUP($A2288, [1]FA21_Ridership!$1:$1048576,11, 0)</f>
        <v>OAKLAND</v>
      </c>
      <c r="S2288" t="str">
        <f>VLOOKUP($A2288, [1]FA21_Ridership!$1:$1048576,12, 0)</f>
        <v>ALAMEDA</v>
      </c>
      <c r="T2288">
        <f>VLOOKUP($A2288, [1]FA21_Ridership!$1:$1048576,13, 0)</f>
        <v>2</v>
      </c>
      <c r="U2288">
        <f t="shared" si="176"/>
        <v>297</v>
      </c>
      <c r="V2288" s="67">
        <f t="shared" si="180"/>
        <v>0.54900000000000004</v>
      </c>
      <c r="W2288">
        <v>0.41267799999999999</v>
      </c>
      <c r="X2288" s="67">
        <f t="shared" si="177"/>
        <v>0.13200000000000001</v>
      </c>
      <c r="Y2288">
        <v>0.14230300000000001</v>
      </c>
      <c r="Z2288" s="67">
        <f t="shared" si="178"/>
        <v>0.33600000000000002</v>
      </c>
      <c r="AA2288">
        <f>VLOOKUP($C2288,[1]Disability!$1:$1048576,5,FALSE)</f>
        <v>1</v>
      </c>
      <c r="AB2288" s="67">
        <f t="shared" si="179"/>
        <v>0.72499999999999998</v>
      </c>
      <c r="AC2288" t="e">
        <f>VLOOKUP($A2288,#REF!,9,FALSE)</f>
        <v>#REF!</v>
      </c>
    </row>
    <row r="2289" spans="1:29">
      <c r="A2289">
        <v>55325</v>
      </c>
      <c r="B2289">
        <v>2288</v>
      </c>
      <c r="C2289">
        <v>800580</v>
      </c>
      <c r="D2289" t="s">
        <v>4235</v>
      </c>
      <c r="E2289" t="s">
        <v>4236</v>
      </c>
      <c r="G2289" t="e">
        <f>VLOOKUP($H2289,[1]BRT!$1:$1048576,1,0)</f>
        <v>#N/A</v>
      </c>
      <c r="H2289" t="s">
        <v>5929</v>
      </c>
      <c r="I2289">
        <v>37.671950000000002</v>
      </c>
      <c r="J2289">
        <v>-122.08439300000001</v>
      </c>
      <c r="K2289">
        <v>1413</v>
      </c>
      <c r="L2289">
        <v>18.600000000000001</v>
      </c>
      <c r="M2289">
        <v>3.225806452</v>
      </c>
      <c r="N2289">
        <v>3</v>
      </c>
      <c r="O2289">
        <v>13</v>
      </c>
      <c r="P2289">
        <v>16</v>
      </c>
      <c r="Q2289" t="str">
        <f>VLOOKUP($A2289,'[1]SheltersALL_2.17.22'!$1:$1048576,6,0)</f>
        <v>Hayward</v>
      </c>
      <c r="R2289" t="str">
        <f>VLOOKUP($A2289, [1]FA21_Ridership!$1:$1048576,11, 0)</f>
        <v>HAYWARD</v>
      </c>
      <c r="S2289" t="str">
        <f>VLOOKUP($A2289, [1]FA21_Ridership!$1:$1048576,12, 0)</f>
        <v>ALAMEDA</v>
      </c>
      <c r="T2289">
        <f>VLOOKUP($A2289, [1]FA21_Ridership!$1:$1048576,13, 0)</f>
        <v>4</v>
      </c>
      <c r="U2289">
        <f t="shared" si="176"/>
        <v>297.60000000000002</v>
      </c>
      <c r="V2289" s="67">
        <f t="shared" si="180"/>
        <v>0.54900000000000004</v>
      </c>
      <c r="W2289">
        <v>0.759494</v>
      </c>
      <c r="X2289" s="67">
        <f t="shared" si="177"/>
        <v>0.501</v>
      </c>
      <c r="Y2289">
        <v>0.35183300000000001</v>
      </c>
      <c r="Z2289" s="67">
        <f t="shared" si="178"/>
        <v>0.69799999999999995</v>
      </c>
      <c r="AA2289">
        <f>VLOOKUP($C2289,[1]Disability!$1:$1048576,5,FALSE)</f>
        <v>1</v>
      </c>
      <c r="AB2289" s="67">
        <f t="shared" si="179"/>
        <v>0.72499999999999998</v>
      </c>
      <c r="AC2289" t="e">
        <f>VLOOKUP($A2289,#REF!,9,FALSE)</f>
        <v>#REF!</v>
      </c>
    </row>
    <row r="2290" spans="1:29">
      <c r="A2290">
        <v>53585</v>
      </c>
      <c r="B2290">
        <v>2289</v>
      </c>
      <c r="C2290">
        <v>1302690</v>
      </c>
      <c r="D2290" t="s">
        <v>4235</v>
      </c>
      <c r="E2290" t="s">
        <v>4236</v>
      </c>
      <c r="G2290" t="e">
        <f>VLOOKUP($H2290,[1]BRT!$1:$1048576,1,0)</f>
        <v>#N/A</v>
      </c>
      <c r="H2290" t="s">
        <v>5930</v>
      </c>
      <c r="I2290">
        <v>37.969320000000003</v>
      </c>
      <c r="J2290">
        <v>-122.326579</v>
      </c>
      <c r="K2290">
        <v>912</v>
      </c>
      <c r="L2290">
        <v>37.299999999999997</v>
      </c>
      <c r="M2290">
        <v>1.6085790879999999</v>
      </c>
      <c r="N2290">
        <v>3</v>
      </c>
      <c r="O2290">
        <v>5</v>
      </c>
      <c r="P2290">
        <v>8</v>
      </c>
      <c r="Q2290" t="e">
        <f>VLOOKUP($A2290,'[1]SheltersALL_2.17.22'!$1:$1048576,6,0)</f>
        <v>#N/A</v>
      </c>
      <c r="R2290" t="str">
        <f>VLOOKUP($A2290, [1]FA21_Ridership!$1:$1048576,11, 0)</f>
        <v>RICHMOND</v>
      </c>
      <c r="S2290" t="str">
        <f>VLOOKUP($A2290, [1]FA21_Ridership!$1:$1048576,12, 0)</f>
        <v>CONTRA COSTA</v>
      </c>
      <c r="T2290">
        <f>VLOOKUP($A2290, [1]FA21_Ridership!$1:$1048576,13, 0)</f>
        <v>1</v>
      </c>
      <c r="U2290">
        <f t="shared" si="176"/>
        <v>298.39999999999998</v>
      </c>
      <c r="V2290" s="67">
        <f t="shared" si="180"/>
        <v>0.55000000000000004</v>
      </c>
      <c r="W2290">
        <v>0.967611</v>
      </c>
      <c r="X2290" s="67">
        <f t="shared" si="177"/>
        <v>0.93899999999999995</v>
      </c>
      <c r="Y2290">
        <v>0.25610899999999998</v>
      </c>
      <c r="Z2290" s="67">
        <f t="shared" si="178"/>
        <v>0.58099999999999996</v>
      </c>
      <c r="AA2290">
        <f>VLOOKUP($C2290,[1]Disability!$1:$1048576,5,FALSE)</f>
        <v>0</v>
      </c>
      <c r="AB2290" s="67">
        <f t="shared" si="179"/>
        <v>0</v>
      </c>
      <c r="AC2290" t="e">
        <f>VLOOKUP($A2290,#REF!,9,FALSE)</f>
        <v>#REF!</v>
      </c>
    </row>
    <row r="2291" spans="1:29">
      <c r="A2291">
        <v>51507</v>
      </c>
      <c r="B2291">
        <v>2290</v>
      </c>
      <c r="C2291">
        <v>9903420</v>
      </c>
      <c r="D2291" t="s">
        <v>4235</v>
      </c>
      <c r="E2291" t="s">
        <v>4236</v>
      </c>
      <c r="G2291" t="e">
        <f>VLOOKUP($H2291,[1]BRT!$1:$1048576,1,0)</f>
        <v>#N/A</v>
      </c>
      <c r="H2291" t="s">
        <v>5931</v>
      </c>
      <c r="I2291">
        <v>37.851618000000002</v>
      </c>
      <c r="J2291">
        <v>-122.252364</v>
      </c>
      <c r="K2291">
        <v>1390</v>
      </c>
      <c r="L2291">
        <v>13</v>
      </c>
      <c r="M2291">
        <v>4.615384615</v>
      </c>
      <c r="N2291">
        <v>21</v>
      </c>
      <c r="O2291">
        <v>2</v>
      </c>
      <c r="P2291">
        <v>23</v>
      </c>
      <c r="Q2291" t="e">
        <f>VLOOKUP($A2291,'[1]SheltersALL_2.17.22'!$1:$1048576,6,0)</f>
        <v>#N/A</v>
      </c>
      <c r="R2291" t="str">
        <f>VLOOKUP($A2291, [1]FA21_Ridership!$1:$1048576,11, 0)</f>
        <v>BERKELEY</v>
      </c>
      <c r="S2291" t="str">
        <f>VLOOKUP($A2291, [1]FA21_Ridership!$1:$1048576,12, 0)</f>
        <v>ALAMEDA</v>
      </c>
      <c r="T2291">
        <f>VLOOKUP($A2291, [1]FA21_Ridership!$1:$1048576,13, 0)</f>
        <v>2</v>
      </c>
      <c r="U2291">
        <f t="shared" si="176"/>
        <v>299</v>
      </c>
      <c r="V2291" s="67">
        <f t="shared" si="180"/>
        <v>0.55000000000000004</v>
      </c>
      <c r="W2291">
        <v>0.22699800000000001</v>
      </c>
      <c r="X2291" s="67">
        <f t="shared" si="177"/>
        <v>2.7E-2</v>
      </c>
      <c r="Y2291">
        <v>0.165158</v>
      </c>
      <c r="Z2291" s="67">
        <f t="shared" si="178"/>
        <v>0.39900000000000002</v>
      </c>
      <c r="AA2291">
        <f>VLOOKUP($C2291,[1]Disability!$1:$1048576,5,FALSE)</f>
        <v>1</v>
      </c>
      <c r="AB2291" s="67">
        <f t="shared" si="179"/>
        <v>0.72499999999999998</v>
      </c>
      <c r="AC2291" t="e">
        <f>VLOOKUP($A2291,#REF!,9,FALSE)</f>
        <v>#REF!</v>
      </c>
    </row>
    <row r="2292" spans="1:29">
      <c r="A2292">
        <v>51877</v>
      </c>
      <c r="B2292">
        <v>2291</v>
      </c>
      <c r="C2292">
        <v>302400</v>
      </c>
      <c r="D2292" t="s">
        <v>4235</v>
      </c>
      <c r="E2292" t="s">
        <v>4236</v>
      </c>
      <c r="G2292" t="e">
        <f>VLOOKUP($H2292,[1]BRT!$1:$1048576,1,0)</f>
        <v>#N/A</v>
      </c>
      <c r="H2292" t="s">
        <v>5932</v>
      </c>
      <c r="I2292">
        <v>37.890737000000001</v>
      </c>
      <c r="J2292">
        <v>-122.264053</v>
      </c>
      <c r="K2292">
        <v>662</v>
      </c>
      <c r="L2292">
        <v>60</v>
      </c>
      <c r="M2292">
        <v>1</v>
      </c>
      <c r="N2292">
        <v>5</v>
      </c>
      <c r="O2292">
        <v>0</v>
      </c>
      <c r="P2292">
        <v>5</v>
      </c>
      <c r="Q2292" t="e">
        <f>VLOOKUP($A2292,'[1]SheltersALL_2.17.22'!$1:$1048576,6,0)</f>
        <v>#N/A</v>
      </c>
      <c r="R2292" t="str">
        <f>VLOOKUP($A2292, [1]FA21_Ridership!$1:$1048576,11, 0)</f>
        <v>BERKELEY</v>
      </c>
      <c r="S2292" t="str">
        <f>VLOOKUP($A2292, [1]FA21_Ridership!$1:$1048576,12, 0)</f>
        <v>ALAMEDA</v>
      </c>
      <c r="T2292">
        <f>VLOOKUP($A2292, [1]FA21_Ridership!$1:$1048576,13, 0)</f>
        <v>1</v>
      </c>
      <c r="U2292">
        <f t="shared" si="176"/>
        <v>300</v>
      </c>
      <c r="V2292" s="67">
        <f t="shared" si="180"/>
        <v>0.55000000000000004</v>
      </c>
      <c r="W2292">
        <v>0.23630899999999999</v>
      </c>
      <c r="X2292" s="67">
        <f t="shared" si="177"/>
        <v>3.2000000000000001E-2</v>
      </c>
      <c r="Y2292">
        <v>0.17704400000000001</v>
      </c>
      <c r="Z2292" s="67">
        <f t="shared" si="178"/>
        <v>0.43</v>
      </c>
      <c r="AA2292">
        <f>VLOOKUP($C2292,[1]Disability!$1:$1048576,5,FALSE)</f>
        <v>0</v>
      </c>
      <c r="AB2292" s="67">
        <f t="shared" si="179"/>
        <v>0</v>
      </c>
      <c r="AC2292" t="e">
        <f>VLOOKUP($A2292,#REF!,9,FALSE)</f>
        <v>#REF!</v>
      </c>
    </row>
    <row r="2293" spans="1:29">
      <c r="A2293">
        <v>50705</v>
      </c>
      <c r="B2293">
        <v>2292</v>
      </c>
      <c r="C2293">
        <v>302440</v>
      </c>
      <c r="D2293" t="s">
        <v>4235</v>
      </c>
      <c r="E2293" t="s">
        <v>4236</v>
      </c>
      <c r="G2293" t="e">
        <f>VLOOKUP($H2293,[1]BRT!$1:$1048576,1,0)</f>
        <v>#N/A</v>
      </c>
      <c r="H2293" t="s">
        <v>5933</v>
      </c>
      <c r="I2293">
        <v>37.886293000000002</v>
      </c>
      <c r="J2293">
        <v>-122.26250400000001</v>
      </c>
      <c r="K2293">
        <v>662</v>
      </c>
      <c r="L2293">
        <v>60</v>
      </c>
      <c r="M2293">
        <v>1</v>
      </c>
      <c r="N2293">
        <v>5</v>
      </c>
      <c r="O2293">
        <v>0</v>
      </c>
      <c r="P2293">
        <v>5</v>
      </c>
      <c r="Q2293" t="e">
        <f>VLOOKUP($A2293,'[1]SheltersALL_2.17.22'!$1:$1048576,6,0)</f>
        <v>#N/A</v>
      </c>
      <c r="R2293" t="str">
        <f>VLOOKUP($A2293, [1]FA21_Ridership!$1:$1048576,11, 0)</f>
        <v>BERKELEY</v>
      </c>
      <c r="S2293" t="str">
        <f>VLOOKUP($A2293, [1]FA21_Ridership!$1:$1048576,12, 0)</f>
        <v>ALAMEDA</v>
      </c>
      <c r="T2293">
        <f>VLOOKUP($A2293, [1]FA21_Ridership!$1:$1048576,13, 0)</f>
        <v>1</v>
      </c>
      <c r="U2293">
        <f t="shared" si="176"/>
        <v>300</v>
      </c>
      <c r="V2293" s="67">
        <f t="shared" si="180"/>
        <v>0.55000000000000004</v>
      </c>
      <c r="W2293">
        <v>0.26758399999999999</v>
      </c>
      <c r="X2293" s="67">
        <f t="shared" si="177"/>
        <v>4.9000000000000002E-2</v>
      </c>
      <c r="Y2293">
        <v>4.5872000000000003E-2</v>
      </c>
      <c r="Z2293" s="67">
        <f t="shared" si="178"/>
        <v>5.8999999999999997E-2</v>
      </c>
      <c r="AA2293">
        <f>VLOOKUP($C2293,[1]Disability!$1:$1048576,5,FALSE)</f>
        <v>0</v>
      </c>
      <c r="AB2293" s="67">
        <f t="shared" si="179"/>
        <v>0</v>
      </c>
      <c r="AC2293" t="e">
        <f>VLOOKUP($A2293,#REF!,9,FALSE)</f>
        <v>#REF!</v>
      </c>
    </row>
    <row r="2294" spans="1:29">
      <c r="A2294">
        <v>55035</v>
      </c>
      <c r="B2294">
        <v>2293</v>
      </c>
      <c r="C2294">
        <v>1012500</v>
      </c>
      <c r="D2294" t="s">
        <v>4235</v>
      </c>
      <c r="E2294" t="s">
        <v>4236</v>
      </c>
      <c r="G2294" t="e">
        <f>VLOOKUP($H2294,[1]BRT!$1:$1048576,1,0)</f>
        <v>#N/A</v>
      </c>
      <c r="H2294" t="s">
        <v>5934</v>
      </c>
      <c r="I2294">
        <v>37.727586000000002</v>
      </c>
      <c r="J2294">
        <v>-122.20117500000001</v>
      </c>
      <c r="K2294">
        <v>1395</v>
      </c>
      <c r="L2294">
        <v>30</v>
      </c>
      <c r="M2294">
        <v>2</v>
      </c>
      <c r="N2294">
        <v>9</v>
      </c>
      <c r="O2294">
        <v>1</v>
      </c>
      <c r="P2294">
        <v>10</v>
      </c>
      <c r="Q2294" t="e">
        <f>VLOOKUP($A2294,'[1]SheltersALL_2.17.22'!$1:$1048576,6,0)</f>
        <v>#N/A</v>
      </c>
      <c r="R2294" t="str">
        <f>VLOOKUP($A2294, [1]FA21_Ridership!$1:$1048576,11, 0)</f>
        <v>OAKLAND</v>
      </c>
      <c r="S2294" t="str">
        <f>VLOOKUP($A2294, [1]FA21_Ridership!$1:$1048576,12, 0)</f>
        <v>ALAMEDA</v>
      </c>
      <c r="T2294">
        <f>VLOOKUP($A2294, [1]FA21_Ridership!$1:$1048576,13, 0)</f>
        <v>3</v>
      </c>
      <c r="U2294">
        <f t="shared" si="176"/>
        <v>300</v>
      </c>
      <c r="V2294" s="67">
        <f t="shared" si="180"/>
        <v>0.55000000000000004</v>
      </c>
      <c r="W2294">
        <v>0.98042799999999997</v>
      </c>
      <c r="X2294" s="67">
        <f t="shared" si="177"/>
        <v>0.96699999999999997</v>
      </c>
      <c r="Y2294">
        <v>0.58981700000000004</v>
      </c>
      <c r="Z2294" s="67">
        <f t="shared" si="178"/>
        <v>0.93100000000000005</v>
      </c>
      <c r="AA2294">
        <f>VLOOKUP($C2294,[1]Disability!$1:$1048576,5,FALSE)</f>
        <v>0</v>
      </c>
      <c r="AB2294" s="67">
        <f t="shared" si="179"/>
        <v>0</v>
      </c>
      <c r="AC2294" t="e">
        <f>VLOOKUP($A2294,#REF!,9,FALSE)</f>
        <v>#REF!</v>
      </c>
    </row>
    <row r="2295" spans="1:29">
      <c r="A2295">
        <v>55313</v>
      </c>
      <c r="B2295">
        <v>2294</v>
      </c>
      <c r="C2295">
        <v>302170</v>
      </c>
      <c r="D2295" t="s">
        <v>4235</v>
      </c>
      <c r="E2295" t="s">
        <v>4236</v>
      </c>
      <c r="G2295" t="e">
        <f>VLOOKUP($H2295,[1]BRT!$1:$1048576,1,0)</f>
        <v>#N/A</v>
      </c>
      <c r="H2295" t="s">
        <v>5935</v>
      </c>
      <c r="I2295">
        <v>37.861370000000001</v>
      </c>
      <c r="J2295">
        <v>-122.287041</v>
      </c>
      <c r="K2295">
        <v>1080</v>
      </c>
      <c r="L2295">
        <v>30</v>
      </c>
      <c r="M2295">
        <v>2</v>
      </c>
      <c r="N2295">
        <v>9</v>
      </c>
      <c r="O2295">
        <v>1</v>
      </c>
      <c r="P2295">
        <v>10</v>
      </c>
      <c r="Q2295" t="e">
        <f>VLOOKUP($A2295,'[1]SheltersALL_2.17.22'!$1:$1048576,6,0)</f>
        <v>#N/A</v>
      </c>
      <c r="R2295" t="str">
        <f>VLOOKUP($A2295, [1]FA21_Ridership!$1:$1048576,11, 0)</f>
        <v>BERKELEY</v>
      </c>
      <c r="S2295" t="str">
        <f>VLOOKUP($A2295, [1]FA21_Ridership!$1:$1048576,12, 0)</f>
        <v>ALAMEDA</v>
      </c>
      <c r="T2295">
        <f>VLOOKUP($A2295, [1]FA21_Ridership!$1:$1048576,13, 0)</f>
        <v>1</v>
      </c>
      <c r="U2295">
        <f t="shared" si="176"/>
        <v>300</v>
      </c>
      <c r="V2295" s="67">
        <f t="shared" si="180"/>
        <v>0.55000000000000004</v>
      </c>
      <c r="W2295">
        <v>0.63519300000000001</v>
      </c>
      <c r="X2295" s="67">
        <f t="shared" si="177"/>
        <v>0.32900000000000001</v>
      </c>
      <c r="Y2295">
        <v>0.20171700000000001</v>
      </c>
      <c r="Z2295" s="67">
        <f t="shared" si="178"/>
        <v>0.48199999999999998</v>
      </c>
      <c r="AA2295">
        <f>VLOOKUP($C2295,[1]Disability!$1:$1048576,5,FALSE)</f>
        <v>0</v>
      </c>
      <c r="AB2295" s="67">
        <f t="shared" si="179"/>
        <v>0</v>
      </c>
      <c r="AC2295" t="e">
        <f>VLOOKUP($A2295,#REF!,9,FALSE)</f>
        <v>#REF!</v>
      </c>
    </row>
    <row r="2296" spans="1:29">
      <c r="A2296">
        <v>56876</v>
      </c>
      <c r="B2296">
        <v>2295</v>
      </c>
      <c r="C2296">
        <v>1410180</v>
      </c>
      <c r="D2296" t="s">
        <v>4235</v>
      </c>
      <c r="E2296" t="s">
        <v>4236</v>
      </c>
      <c r="G2296" t="e">
        <f>VLOOKUP($H2296,[1]BRT!$1:$1048576,1,0)</f>
        <v>#N/A</v>
      </c>
      <c r="H2296" t="s">
        <v>5936</v>
      </c>
      <c r="I2296">
        <v>37.790483000000002</v>
      </c>
      <c r="J2296">
        <v>-122.39979200000001</v>
      </c>
      <c r="K2296">
        <v>420</v>
      </c>
      <c r="L2296">
        <v>30</v>
      </c>
      <c r="M2296">
        <v>2</v>
      </c>
      <c r="N2296">
        <v>9</v>
      </c>
      <c r="O2296">
        <v>1</v>
      </c>
      <c r="P2296">
        <v>10</v>
      </c>
      <c r="Q2296" t="e">
        <f>VLOOKUP($A2296,'[1]SheltersALL_2.17.22'!$1:$1048576,6,0)</f>
        <v>#N/A</v>
      </c>
      <c r="R2296" t="str">
        <f>VLOOKUP($A2296, [1]FA21_Ridership!$1:$1048576,11, 0)</f>
        <v>SAN FRANCISCO</v>
      </c>
      <c r="S2296" t="str">
        <f>VLOOKUP($A2296, [1]FA21_Ridership!$1:$1048576,12, 0)</f>
        <v>SAN FRANCISCO</v>
      </c>
      <c r="T2296">
        <f>VLOOKUP($A2296, [1]FA21_Ridership!$1:$1048576,13, 0)</f>
        <v>9</v>
      </c>
      <c r="U2296">
        <f t="shared" si="176"/>
        <v>300</v>
      </c>
      <c r="V2296" s="67">
        <f t="shared" si="180"/>
        <v>0.55000000000000004</v>
      </c>
      <c r="W2296">
        <v>0.49795099999999998</v>
      </c>
      <c r="X2296" s="67">
        <f t="shared" si="177"/>
        <v>0.19500000000000001</v>
      </c>
      <c r="Y2296">
        <v>5.6351999999999999E-2</v>
      </c>
      <c r="Z2296" s="67">
        <f t="shared" si="178"/>
        <v>0.10100000000000001</v>
      </c>
      <c r="AA2296">
        <f>VLOOKUP($C2296,[1]Disability!$1:$1048576,5,FALSE)</f>
        <v>0</v>
      </c>
      <c r="AB2296" s="67">
        <f t="shared" si="179"/>
        <v>0</v>
      </c>
      <c r="AC2296" t="e">
        <f>VLOOKUP($A2296,#REF!,9,FALSE)</f>
        <v>#REF!</v>
      </c>
    </row>
    <row r="2297" spans="1:29">
      <c r="A2297">
        <v>50955</v>
      </c>
      <c r="B2297">
        <v>2296</v>
      </c>
      <c r="C2297">
        <v>1007460</v>
      </c>
      <c r="D2297" t="s">
        <v>4235</v>
      </c>
      <c r="E2297" t="s">
        <v>4236</v>
      </c>
      <c r="G2297" t="e">
        <f>VLOOKUP($H2297,[1]BRT!$1:$1048576,1,0)</f>
        <v>#N/A</v>
      </c>
      <c r="H2297" t="s">
        <v>5043</v>
      </c>
      <c r="I2297">
        <v>37.847031999999999</v>
      </c>
      <c r="J2297">
        <v>-122.25197</v>
      </c>
      <c r="K2297">
        <v>1389</v>
      </c>
      <c r="L2297">
        <v>12</v>
      </c>
      <c r="M2297">
        <v>5</v>
      </c>
      <c r="N2297">
        <v>22</v>
      </c>
      <c r="O2297">
        <v>3</v>
      </c>
      <c r="P2297">
        <v>25</v>
      </c>
      <c r="Q2297" t="e">
        <f>VLOOKUP($A2297,'[1]SheltersALL_2.17.22'!$1:$1048576,6,0)</f>
        <v>#N/A</v>
      </c>
      <c r="R2297" t="str">
        <f>VLOOKUP($A2297, [1]FA21_Ridership!$1:$1048576,11, 0)</f>
        <v>OAKLAND</v>
      </c>
      <c r="S2297" t="str">
        <f>VLOOKUP($A2297, [1]FA21_Ridership!$1:$1048576,12, 0)</f>
        <v>ALAMEDA</v>
      </c>
      <c r="T2297">
        <f>VLOOKUP($A2297, [1]FA21_Ridership!$1:$1048576,13, 0)</f>
        <v>2</v>
      </c>
      <c r="U2297">
        <f t="shared" si="176"/>
        <v>300</v>
      </c>
      <c r="V2297" s="67">
        <f t="shared" si="180"/>
        <v>0.55000000000000004</v>
      </c>
      <c r="W2297">
        <v>0.29793500000000001</v>
      </c>
      <c r="X2297" s="67">
        <f t="shared" si="177"/>
        <v>7.0999999999999994E-2</v>
      </c>
      <c r="Y2297">
        <v>0.135458</v>
      </c>
      <c r="Z2297" s="67">
        <f t="shared" si="178"/>
        <v>0.32900000000000001</v>
      </c>
      <c r="AA2297">
        <f>VLOOKUP($C2297,[1]Disability!$1:$1048576,5,FALSE)</f>
        <v>1</v>
      </c>
      <c r="AB2297" s="67">
        <f t="shared" si="179"/>
        <v>0.72499999999999998</v>
      </c>
      <c r="AC2297" t="e">
        <f>VLOOKUP($A2297,#REF!,9,FALSE)</f>
        <v>#REF!</v>
      </c>
    </row>
    <row r="2298" spans="1:29">
      <c r="A2298">
        <v>55998</v>
      </c>
      <c r="B2298">
        <v>2297</v>
      </c>
      <c r="C2298">
        <v>306720</v>
      </c>
      <c r="D2298" t="s">
        <v>4235</v>
      </c>
      <c r="E2298" t="s">
        <v>4236</v>
      </c>
      <c r="G2298" t="e">
        <f>VLOOKUP($H2298,[1]BRT!$1:$1048576,1,0)</f>
        <v>#N/A</v>
      </c>
      <c r="H2298" t="s">
        <v>5937</v>
      </c>
      <c r="I2298">
        <v>37.870072</v>
      </c>
      <c r="J2298">
        <v>-122.28207999999999</v>
      </c>
      <c r="K2298">
        <v>981</v>
      </c>
      <c r="L2298">
        <v>20</v>
      </c>
      <c r="M2298">
        <v>3</v>
      </c>
      <c r="N2298">
        <v>13</v>
      </c>
      <c r="O2298">
        <v>2</v>
      </c>
      <c r="P2298">
        <v>15</v>
      </c>
      <c r="Q2298" t="str">
        <f>VLOOKUP($A2298,'[1]SheltersALL_2.17.22'!$1:$1048576,6,0)</f>
        <v>Berkeley</v>
      </c>
      <c r="R2298" t="str">
        <f>VLOOKUP($A2298, [1]FA21_Ridership!$1:$1048576,11, 0)</f>
        <v>BERKELEY</v>
      </c>
      <c r="S2298" t="str">
        <f>VLOOKUP($A2298, [1]FA21_Ridership!$1:$1048576,12, 0)</f>
        <v>ALAMEDA</v>
      </c>
      <c r="T2298">
        <f>VLOOKUP($A2298, [1]FA21_Ridership!$1:$1048576,13, 0)</f>
        <v>1</v>
      </c>
      <c r="U2298">
        <f t="shared" si="176"/>
        <v>300</v>
      </c>
      <c r="V2298" s="67">
        <f t="shared" si="180"/>
        <v>0.55000000000000004</v>
      </c>
      <c r="W2298">
        <v>0.53398599999999996</v>
      </c>
      <c r="X2298" s="67">
        <f t="shared" si="177"/>
        <v>0.22700000000000001</v>
      </c>
      <c r="Y2298">
        <v>0.38097900000000001</v>
      </c>
      <c r="Z2298" s="67">
        <f t="shared" si="178"/>
        <v>0.74099999999999999</v>
      </c>
      <c r="AA2298">
        <f>VLOOKUP($C2298,[1]Disability!$1:$1048576,5,FALSE)</f>
        <v>0</v>
      </c>
      <c r="AB2298" s="67">
        <f t="shared" si="179"/>
        <v>0</v>
      </c>
      <c r="AC2298" t="e">
        <f>VLOOKUP($A2298,#REF!,9,FALSE)</f>
        <v>#REF!</v>
      </c>
    </row>
    <row r="2299" spans="1:29">
      <c r="A2299">
        <v>56300</v>
      </c>
      <c r="B2299">
        <v>2298</v>
      </c>
      <c r="C2299">
        <v>305430</v>
      </c>
      <c r="D2299" t="s">
        <v>4235</v>
      </c>
      <c r="E2299" t="s">
        <v>4236</v>
      </c>
      <c r="G2299" t="e">
        <f>VLOOKUP($H2299,[1]BRT!$1:$1048576,1,0)</f>
        <v>#N/A</v>
      </c>
      <c r="H2299" t="s">
        <v>5845</v>
      </c>
      <c r="I2299">
        <v>37.888576</v>
      </c>
      <c r="J2299">
        <v>-122.272504</v>
      </c>
      <c r="K2299">
        <v>1080</v>
      </c>
      <c r="L2299">
        <v>20</v>
      </c>
      <c r="M2299">
        <v>3</v>
      </c>
      <c r="N2299">
        <v>13</v>
      </c>
      <c r="O2299">
        <v>2</v>
      </c>
      <c r="P2299">
        <v>15</v>
      </c>
      <c r="Q2299" t="e">
        <f>VLOOKUP($A2299,'[1]SheltersALL_2.17.22'!$1:$1048576,6,0)</f>
        <v>#N/A</v>
      </c>
      <c r="R2299" t="str">
        <f>VLOOKUP($A2299, [1]FA21_Ridership!$1:$1048576,11, 0)</f>
        <v>BERKELEY</v>
      </c>
      <c r="S2299" t="str">
        <f>VLOOKUP($A2299, [1]FA21_Ridership!$1:$1048576,12, 0)</f>
        <v>ALAMEDA</v>
      </c>
      <c r="T2299">
        <f>VLOOKUP($A2299, [1]FA21_Ridership!$1:$1048576,13, 0)</f>
        <v>1</v>
      </c>
      <c r="U2299">
        <f t="shared" si="176"/>
        <v>300</v>
      </c>
      <c r="V2299" s="67">
        <f t="shared" si="180"/>
        <v>0.55000000000000004</v>
      </c>
      <c r="W2299">
        <v>0.24172199999999999</v>
      </c>
      <c r="X2299" s="67">
        <f t="shared" si="177"/>
        <v>4.1000000000000002E-2</v>
      </c>
      <c r="Y2299">
        <v>7.4503E-2</v>
      </c>
      <c r="Z2299" s="67">
        <f t="shared" si="178"/>
        <v>0.14599999999999999</v>
      </c>
      <c r="AA2299">
        <f>VLOOKUP($C2299,[1]Disability!$1:$1048576,5,FALSE)</f>
        <v>0</v>
      </c>
      <c r="AB2299" s="67">
        <f t="shared" si="179"/>
        <v>0</v>
      </c>
      <c r="AC2299" t="e">
        <f>VLOOKUP($A2299,#REF!,9,FALSE)</f>
        <v>#REF!</v>
      </c>
    </row>
    <row r="2300" spans="1:29">
      <c r="A2300">
        <v>51735</v>
      </c>
      <c r="B2300">
        <v>2299</v>
      </c>
      <c r="C2300">
        <v>9904120</v>
      </c>
      <c r="D2300" t="s">
        <v>4235</v>
      </c>
      <c r="E2300" t="s">
        <v>4236</v>
      </c>
      <c r="G2300" t="e">
        <f>VLOOKUP($H2300,[1]BRT!$1:$1048576,1,0)</f>
        <v>#N/A</v>
      </c>
      <c r="H2300" t="s">
        <v>5938</v>
      </c>
      <c r="I2300">
        <v>37.875923</v>
      </c>
      <c r="J2300">
        <v>-122.288428</v>
      </c>
      <c r="K2300">
        <v>660</v>
      </c>
      <c r="L2300">
        <v>20</v>
      </c>
      <c r="M2300">
        <v>3</v>
      </c>
      <c r="N2300">
        <v>12</v>
      </c>
      <c r="O2300">
        <v>3</v>
      </c>
      <c r="P2300">
        <v>15</v>
      </c>
      <c r="Q2300" t="e">
        <f>VLOOKUP($A2300,'[1]SheltersALL_2.17.22'!$1:$1048576,6,0)</f>
        <v>#N/A</v>
      </c>
      <c r="R2300" t="str">
        <f>VLOOKUP($A2300, [1]FA21_Ridership!$1:$1048576,11, 0)</f>
        <v>BERKELEY</v>
      </c>
      <c r="S2300" t="str">
        <f>VLOOKUP($A2300, [1]FA21_Ridership!$1:$1048576,12, 0)</f>
        <v>ALAMEDA</v>
      </c>
      <c r="T2300">
        <f>VLOOKUP($A2300, [1]FA21_Ridership!$1:$1048576,13, 0)</f>
        <v>1</v>
      </c>
      <c r="U2300">
        <f t="shared" si="176"/>
        <v>300</v>
      </c>
      <c r="V2300" s="67">
        <f t="shared" si="180"/>
        <v>0.55000000000000004</v>
      </c>
      <c r="W2300">
        <v>0.41744799999999999</v>
      </c>
      <c r="X2300" s="67">
        <f t="shared" si="177"/>
        <v>0.13700000000000001</v>
      </c>
      <c r="Y2300">
        <v>0.17635999999999999</v>
      </c>
      <c r="Z2300" s="67">
        <f t="shared" si="178"/>
        <v>0.42799999999999999</v>
      </c>
      <c r="AA2300">
        <f>VLOOKUP($C2300,[1]Disability!$1:$1048576,5,FALSE)</f>
        <v>1</v>
      </c>
      <c r="AB2300" s="67">
        <f t="shared" si="179"/>
        <v>0.72499999999999998</v>
      </c>
      <c r="AC2300" t="e">
        <f>VLOOKUP($A2300,#REF!,9,FALSE)</f>
        <v>#REF!</v>
      </c>
    </row>
    <row r="2301" spans="1:29">
      <c r="A2301">
        <v>55229</v>
      </c>
      <c r="B2301">
        <v>2300</v>
      </c>
      <c r="C2301">
        <v>702060</v>
      </c>
      <c r="D2301" t="s">
        <v>4235</v>
      </c>
      <c r="E2301" t="s">
        <v>4236</v>
      </c>
      <c r="G2301" t="e">
        <f>VLOOKUP($H2301,[1]BRT!$1:$1048576,1,0)</f>
        <v>#N/A</v>
      </c>
      <c r="H2301" t="s">
        <v>5680</v>
      </c>
      <c r="I2301">
        <v>37.563423999999998</v>
      </c>
      <c r="J2301">
        <v>-122.01698500000001</v>
      </c>
      <c r="K2301">
        <v>1438</v>
      </c>
      <c r="L2301">
        <v>20</v>
      </c>
      <c r="M2301">
        <v>3</v>
      </c>
      <c r="N2301">
        <v>12</v>
      </c>
      <c r="O2301">
        <v>3</v>
      </c>
      <c r="P2301">
        <v>15</v>
      </c>
      <c r="Q2301" t="str">
        <f>VLOOKUP($A2301,'[1]SheltersALL_2.17.22'!$1:$1048576,6,0)</f>
        <v>Fremont</v>
      </c>
      <c r="R2301" t="str">
        <f>VLOOKUP($A2301, [1]FA21_Ridership!$1:$1048576,11, 0)</f>
        <v>FREMONT</v>
      </c>
      <c r="S2301" t="str">
        <f>VLOOKUP($A2301, [1]FA21_Ridership!$1:$1048576,12, 0)</f>
        <v>ALAMEDA</v>
      </c>
      <c r="T2301">
        <f>VLOOKUP($A2301, [1]FA21_Ridership!$1:$1048576,13, 0)</f>
        <v>5</v>
      </c>
      <c r="U2301">
        <f t="shared" si="176"/>
        <v>300</v>
      </c>
      <c r="V2301" s="67">
        <f t="shared" si="180"/>
        <v>0.55000000000000004</v>
      </c>
      <c r="W2301">
        <v>0.67653399999999997</v>
      </c>
      <c r="X2301" s="67">
        <f t="shared" si="177"/>
        <v>0.36899999999999999</v>
      </c>
      <c r="Y2301">
        <v>8.3754999999999996E-2</v>
      </c>
      <c r="Z2301" s="67">
        <f t="shared" si="178"/>
        <v>0.191</v>
      </c>
      <c r="AA2301">
        <f>VLOOKUP($C2301,[1]Disability!$1:$1048576,5,FALSE)</f>
        <v>0</v>
      </c>
      <c r="AB2301" s="67">
        <f t="shared" si="179"/>
        <v>0</v>
      </c>
      <c r="AC2301" t="e">
        <f>VLOOKUP($A2301,#REF!,9,FALSE)</f>
        <v>#REF!</v>
      </c>
    </row>
    <row r="2302" spans="1:29">
      <c r="A2302">
        <v>56377</v>
      </c>
      <c r="B2302">
        <v>2301</v>
      </c>
      <c r="C2302">
        <v>306250</v>
      </c>
      <c r="D2302" t="s">
        <v>4235</v>
      </c>
      <c r="E2302" t="s">
        <v>4236</v>
      </c>
      <c r="G2302" t="e">
        <f>VLOOKUP($H2302,[1]BRT!$1:$1048576,1,0)</f>
        <v>#N/A</v>
      </c>
      <c r="H2302" t="s">
        <v>5939</v>
      </c>
      <c r="I2302">
        <v>37.904381000000001</v>
      </c>
      <c r="J2302">
        <v>-122.27036099999999</v>
      </c>
      <c r="K2302">
        <v>630</v>
      </c>
      <c r="L2302">
        <v>30</v>
      </c>
      <c r="M2302">
        <v>2</v>
      </c>
      <c r="N2302">
        <v>8</v>
      </c>
      <c r="O2302">
        <v>2</v>
      </c>
      <c r="P2302">
        <v>10</v>
      </c>
      <c r="Q2302" t="e">
        <f>VLOOKUP($A2302,'[1]SheltersALL_2.17.22'!$1:$1048576,6,0)</f>
        <v>#N/A</v>
      </c>
      <c r="R2302" t="str">
        <f>VLOOKUP($A2302, [1]FA21_Ridership!$1:$1048576,11, 0)</f>
        <v>BERKELEY</v>
      </c>
      <c r="S2302" t="str">
        <f>VLOOKUP($A2302, [1]FA21_Ridership!$1:$1048576,12, 0)</f>
        <v>ALAMEDA</v>
      </c>
      <c r="T2302">
        <f>VLOOKUP($A2302, [1]FA21_Ridership!$1:$1048576,13, 0)</f>
        <v>1</v>
      </c>
      <c r="U2302">
        <f t="shared" si="176"/>
        <v>300</v>
      </c>
      <c r="V2302" s="67">
        <f t="shared" si="180"/>
        <v>0.55000000000000004</v>
      </c>
      <c r="W2302">
        <v>0.39609499999999997</v>
      </c>
      <c r="X2302" s="67">
        <f t="shared" si="177"/>
        <v>0.122</v>
      </c>
      <c r="Y2302">
        <v>2.3709999999999998E-2</v>
      </c>
      <c r="Z2302" s="67">
        <f t="shared" si="178"/>
        <v>2.9000000000000001E-2</v>
      </c>
      <c r="AA2302">
        <f>VLOOKUP($C2302,[1]Disability!$1:$1048576,5,FALSE)</f>
        <v>0</v>
      </c>
      <c r="AB2302" s="67">
        <f t="shared" si="179"/>
        <v>0</v>
      </c>
      <c r="AC2302" t="e">
        <f>VLOOKUP($A2302,#REF!,9,FALSE)</f>
        <v>#REF!</v>
      </c>
    </row>
    <row r="2303" spans="1:29">
      <c r="A2303">
        <v>58166</v>
      </c>
      <c r="B2303">
        <v>2302</v>
      </c>
      <c r="C2303">
        <v>1700070</v>
      </c>
      <c r="D2303" t="s">
        <v>4235</v>
      </c>
      <c r="E2303" t="s">
        <v>4236</v>
      </c>
      <c r="G2303" t="e">
        <f>VLOOKUP($H2303,[1]BRT!$1:$1048576,1,0)</f>
        <v>#N/A</v>
      </c>
      <c r="H2303" t="s">
        <v>5940</v>
      </c>
      <c r="I2303">
        <v>37.588245999999998</v>
      </c>
      <c r="J2303">
        <v>-122.06727100000001</v>
      </c>
      <c r="K2303">
        <v>990</v>
      </c>
      <c r="L2303">
        <v>30</v>
      </c>
      <c r="M2303">
        <v>2</v>
      </c>
      <c r="N2303">
        <v>8</v>
      </c>
      <c r="O2303">
        <v>2</v>
      </c>
      <c r="P2303">
        <v>10</v>
      </c>
      <c r="Q2303" t="e">
        <f>VLOOKUP($A2303,'[1]SheltersALL_2.17.22'!$1:$1048576,6,0)</f>
        <v>#N/A</v>
      </c>
      <c r="R2303" t="str">
        <f>VLOOKUP($A2303, [1]FA21_Ridership!$1:$1048576,11, 0)</f>
        <v>UNION CITY</v>
      </c>
      <c r="S2303" t="str">
        <f>VLOOKUP($A2303, [1]FA21_Ridership!$1:$1048576,12, 0)</f>
        <v>ALAMEDA</v>
      </c>
      <c r="T2303">
        <f>VLOOKUP($A2303, [1]FA21_Ridership!$1:$1048576,13, 0)</f>
        <v>9</v>
      </c>
      <c r="U2303">
        <f t="shared" si="176"/>
        <v>300</v>
      </c>
      <c r="V2303" s="67">
        <f t="shared" si="180"/>
        <v>0.55000000000000004</v>
      </c>
      <c r="W2303">
        <v>0.87294899999999997</v>
      </c>
      <c r="X2303" s="67">
        <f t="shared" si="177"/>
        <v>0.71899999999999997</v>
      </c>
      <c r="Y2303">
        <v>0.20946200000000001</v>
      </c>
      <c r="Z2303" s="67">
        <f t="shared" si="178"/>
        <v>0.49099999999999999</v>
      </c>
      <c r="AA2303">
        <f>VLOOKUP($C2303,[1]Disability!$1:$1048576,5,FALSE)</f>
        <v>0</v>
      </c>
      <c r="AB2303" s="67">
        <f t="shared" si="179"/>
        <v>0</v>
      </c>
      <c r="AC2303" t="e">
        <f>VLOOKUP($A2303,#REF!,9,FALSE)</f>
        <v>#REF!</v>
      </c>
    </row>
    <row r="2304" spans="1:29">
      <c r="A2304">
        <v>55061</v>
      </c>
      <c r="B2304">
        <v>2303</v>
      </c>
      <c r="C2304">
        <v>805890</v>
      </c>
      <c r="D2304" t="s">
        <v>4235</v>
      </c>
      <c r="E2304" t="s">
        <v>4236</v>
      </c>
      <c r="G2304" t="e">
        <f>VLOOKUP($H2304,[1]BRT!$1:$1048576,1,0)</f>
        <v>#N/A</v>
      </c>
      <c r="H2304" t="s">
        <v>5797</v>
      </c>
      <c r="I2304">
        <v>37.661710999999997</v>
      </c>
      <c r="J2304">
        <v>-122.079252</v>
      </c>
      <c r="K2304">
        <v>960</v>
      </c>
      <c r="L2304">
        <v>60</v>
      </c>
      <c r="M2304">
        <v>1</v>
      </c>
      <c r="N2304">
        <v>4</v>
      </c>
      <c r="O2304">
        <v>1</v>
      </c>
      <c r="P2304">
        <v>5</v>
      </c>
      <c r="Q2304" t="e">
        <f>VLOOKUP($A2304,'[1]SheltersALL_2.17.22'!$1:$1048576,6,0)</f>
        <v>#N/A</v>
      </c>
      <c r="R2304" t="str">
        <f>VLOOKUP($A2304, [1]FA21_Ridership!$1:$1048576,11, 0)</f>
        <v>HAYWARD</v>
      </c>
      <c r="S2304" t="str">
        <f>VLOOKUP($A2304, [1]FA21_Ridership!$1:$1048576,12, 0)</f>
        <v>ALAMEDA</v>
      </c>
      <c r="T2304">
        <f>VLOOKUP($A2304, [1]FA21_Ridership!$1:$1048576,13, 0)</f>
        <v>4</v>
      </c>
      <c r="U2304">
        <f t="shared" si="176"/>
        <v>300</v>
      </c>
      <c r="V2304" s="67">
        <f t="shared" si="180"/>
        <v>0.55000000000000004</v>
      </c>
      <c r="W2304">
        <v>0.86675000000000002</v>
      </c>
      <c r="X2304" s="67">
        <f t="shared" si="177"/>
        <v>0.71099999999999997</v>
      </c>
      <c r="Y2304">
        <v>0.195496</v>
      </c>
      <c r="Z2304" s="67">
        <f t="shared" si="178"/>
        <v>0.47099999999999997</v>
      </c>
      <c r="AA2304">
        <f>VLOOKUP($C2304,[1]Disability!$1:$1048576,5,FALSE)</f>
        <v>0</v>
      </c>
      <c r="AB2304" s="67">
        <f t="shared" si="179"/>
        <v>0</v>
      </c>
      <c r="AC2304" t="e">
        <f>VLOOKUP($A2304,#REF!,9,FALSE)</f>
        <v>#REF!</v>
      </c>
    </row>
    <row r="2305" spans="1:29">
      <c r="A2305">
        <v>55640</v>
      </c>
      <c r="B2305">
        <v>2304</v>
      </c>
      <c r="C2305">
        <v>1301840</v>
      </c>
      <c r="D2305" t="s">
        <v>4235</v>
      </c>
      <c r="E2305" t="s">
        <v>4236</v>
      </c>
      <c r="G2305" t="e">
        <f>VLOOKUP($H2305,[1]BRT!$1:$1048576,1,0)</f>
        <v>#N/A</v>
      </c>
      <c r="H2305" t="s">
        <v>5941</v>
      </c>
      <c r="I2305">
        <v>37.916908999999997</v>
      </c>
      <c r="J2305">
        <v>-122.326572</v>
      </c>
      <c r="K2305">
        <v>839</v>
      </c>
      <c r="L2305">
        <v>60</v>
      </c>
      <c r="M2305">
        <v>1</v>
      </c>
      <c r="N2305">
        <v>4</v>
      </c>
      <c r="O2305">
        <v>1</v>
      </c>
      <c r="P2305">
        <v>5</v>
      </c>
      <c r="Q2305" t="e">
        <f>VLOOKUP($A2305,'[1]SheltersALL_2.17.22'!$1:$1048576,6,0)</f>
        <v>#N/A</v>
      </c>
      <c r="R2305" t="str">
        <f>VLOOKUP($A2305, [1]FA21_Ridership!$1:$1048576,11, 0)</f>
        <v>RICHMOND</v>
      </c>
      <c r="S2305" t="str">
        <f>VLOOKUP($A2305, [1]FA21_Ridership!$1:$1048576,12, 0)</f>
        <v>CONTRA COSTA</v>
      </c>
      <c r="T2305">
        <f>VLOOKUP($A2305, [1]FA21_Ridership!$1:$1048576,13, 0)</f>
        <v>1</v>
      </c>
      <c r="U2305">
        <f t="shared" si="176"/>
        <v>300</v>
      </c>
      <c r="V2305" s="67">
        <f t="shared" si="180"/>
        <v>0.55000000000000004</v>
      </c>
      <c r="W2305">
        <v>0.92701699999999998</v>
      </c>
      <c r="X2305" s="67">
        <f t="shared" si="177"/>
        <v>0.82599999999999996</v>
      </c>
      <c r="Y2305">
        <v>0.55774999999999997</v>
      </c>
      <c r="Z2305" s="67">
        <f t="shared" si="178"/>
        <v>0.9</v>
      </c>
      <c r="AA2305">
        <f>VLOOKUP($C2305,[1]Disability!$1:$1048576,5,FALSE)</f>
        <v>0</v>
      </c>
      <c r="AB2305" s="67">
        <f t="shared" si="179"/>
        <v>0</v>
      </c>
      <c r="AC2305" t="e">
        <f>VLOOKUP($A2305,#REF!,9,FALSE)</f>
        <v>#REF!</v>
      </c>
    </row>
    <row r="2306" spans="1:29">
      <c r="A2306">
        <v>58772</v>
      </c>
      <c r="B2306">
        <v>2305</v>
      </c>
      <c r="C2306">
        <v>1600010</v>
      </c>
      <c r="D2306" t="s">
        <v>4235</v>
      </c>
      <c r="E2306" t="s">
        <v>4236</v>
      </c>
      <c r="G2306" t="e">
        <f>VLOOKUP($H2306,[1]BRT!$1:$1048576,1,0)</f>
        <v>#N/A</v>
      </c>
      <c r="H2306" t="s">
        <v>5942</v>
      </c>
      <c r="I2306">
        <v>37.976021000000003</v>
      </c>
      <c r="J2306">
        <v>-122.351471</v>
      </c>
      <c r="K2306">
        <v>840</v>
      </c>
      <c r="L2306">
        <v>60</v>
      </c>
      <c r="M2306">
        <v>1</v>
      </c>
      <c r="N2306">
        <v>4</v>
      </c>
      <c r="O2306">
        <v>1</v>
      </c>
      <c r="P2306">
        <v>5</v>
      </c>
      <c r="Q2306" t="e">
        <f>VLOOKUP($A2306,'[1]SheltersALL_2.17.22'!$1:$1048576,6,0)</f>
        <v>#N/A</v>
      </c>
      <c r="R2306" t="str">
        <f>VLOOKUP($A2306, [1]FA21_Ridership!$1:$1048576,11, 0)</f>
        <v>SAN PABLO</v>
      </c>
      <c r="S2306" t="str">
        <f>VLOOKUP($A2306, [1]FA21_Ridership!$1:$1048576,12, 0)</f>
        <v>CONTRA COSTA</v>
      </c>
      <c r="T2306">
        <f>VLOOKUP($A2306, [1]FA21_Ridership!$1:$1048576,13, 0)</f>
        <v>1</v>
      </c>
      <c r="U2306">
        <f t="shared" ref="U2306:U2369" si="181">$L2306*$P2306</f>
        <v>300</v>
      </c>
      <c r="V2306" s="67">
        <f t="shared" si="180"/>
        <v>0.55000000000000004</v>
      </c>
      <c r="W2306">
        <v>0.97059799999999996</v>
      </c>
      <c r="X2306" s="67">
        <f t="shared" ref="X2306:X2369" si="182">_xlfn.PERCENTRANK.INC($W$2:$W$4161,W2306)</f>
        <v>0.94699999999999995</v>
      </c>
      <c r="Y2306">
        <v>0.38627899999999998</v>
      </c>
      <c r="Z2306" s="67">
        <f t="shared" ref="Z2306:Z2369" si="183">_xlfn.PERCENTRANK.INC($Y$2:$Y$4161,Y2306)</f>
        <v>0.747</v>
      </c>
      <c r="AA2306">
        <f>VLOOKUP($C2306,[1]Disability!$1:$1048576,5,FALSE)</f>
        <v>0</v>
      </c>
      <c r="AB2306" s="67">
        <f t="shared" ref="AB2306:AB2369" si="184">_xlfn.PERCENTRANK.INC($AA$2:$AA$4163,AA2306)</f>
        <v>0</v>
      </c>
      <c r="AC2306" t="e">
        <f>VLOOKUP($A2306,#REF!,9,FALSE)</f>
        <v>#REF!</v>
      </c>
    </row>
    <row r="2307" spans="1:29">
      <c r="A2307">
        <v>58956</v>
      </c>
      <c r="B2307">
        <v>2306</v>
      </c>
      <c r="C2307">
        <v>702830</v>
      </c>
      <c r="D2307" t="s">
        <v>4235</v>
      </c>
      <c r="E2307" t="s">
        <v>4236</v>
      </c>
      <c r="G2307" t="e">
        <f>VLOOKUP($H2307,[1]BRT!$1:$1048576,1,0)</f>
        <v>#N/A</v>
      </c>
      <c r="H2307" t="s">
        <v>5493</v>
      </c>
      <c r="I2307">
        <v>37.559029000000002</v>
      </c>
      <c r="J2307">
        <v>-121.964405</v>
      </c>
      <c r="K2307">
        <v>837</v>
      </c>
      <c r="L2307">
        <v>60</v>
      </c>
      <c r="M2307">
        <v>1</v>
      </c>
      <c r="N2307">
        <v>4</v>
      </c>
      <c r="O2307">
        <v>1</v>
      </c>
      <c r="P2307">
        <v>5</v>
      </c>
      <c r="Q2307" t="e">
        <f>VLOOKUP($A2307,'[1]SheltersALL_2.17.22'!$1:$1048576,6,0)</f>
        <v>#N/A</v>
      </c>
      <c r="R2307" t="str">
        <f>VLOOKUP($A2307, [1]FA21_Ridership!$1:$1048576,11, 0)</f>
        <v>FREMONT</v>
      </c>
      <c r="S2307" t="str">
        <f>VLOOKUP($A2307, [1]FA21_Ridership!$1:$1048576,12, 0)</f>
        <v>ALAMEDA</v>
      </c>
      <c r="T2307">
        <f>VLOOKUP($A2307, [1]FA21_Ridership!$1:$1048576,13, 0)</f>
        <v>5</v>
      </c>
      <c r="U2307">
        <f t="shared" si="181"/>
        <v>300</v>
      </c>
      <c r="V2307" s="67">
        <f t="shared" si="180"/>
        <v>0.55000000000000004</v>
      </c>
      <c r="W2307">
        <v>0.78836600000000001</v>
      </c>
      <c r="X2307" s="67">
        <f t="shared" si="182"/>
        <v>0.56799999999999995</v>
      </c>
      <c r="Y2307">
        <v>7.6453999999999994E-2</v>
      </c>
      <c r="Z2307" s="67">
        <f t="shared" si="183"/>
        <v>0.152</v>
      </c>
      <c r="AA2307">
        <f>VLOOKUP($C2307,[1]Disability!$1:$1048576,5,FALSE)</f>
        <v>1</v>
      </c>
      <c r="AB2307" s="67">
        <f t="shared" si="184"/>
        <v>0.72499999999999998</v>
      </c>
      <c r="AC2307" t="e">
        <f>VLOOKUP($A2307,#REF!,9,FALSE)</f>
        <v>#REF!</v>
      </c>
    </row>
    <row r="2308" spans="1:29">
      <c r="A2308">
        <v>50202</v>
      </c>
      <c r="B2308">
        <v>2307</v>
      </c>
      <c r="C2308">
        <v>705760</v>
      </c>
      <c r="D2308" t="s">
        <v>4235</v>
      </c>
      <c r="E2308" t="s">
        <v>4236</v>
      </c>
      <c r="G2308" t="e">
        <f>VLOOKUP($H2308,[1]BRT!$1:$1048576,1,0)</f>
        <v>#N/A</v>
      </c>
      <c r="H2308" t="s">
        <v>5943</v>
      </c>
      <c r="I2308">
        <v>37.543714999999999</v>
      </c>
      <c r="J2308">
        <v>-121.97313800000001</v>
      </c>
      <c r="K2308">
        <v>720</v>
      </c>
      <c r="L2308">
        <v>60</v>
      </c>
      <c r="M2308">
        <v>1</v>
      </c>
      <c r="N2308">
        <v>4</v>
      </c>
      <c r="O2308">
        <v>1</v>
      </c>
      <c r="P2308">
        <v>5</v>
      </c>
      <c r="Q2308" t="e">
        <f>VLOOKUP($A2308,'[1]SheltersALL_2.17.22'!$1:$1048576,6,0)</f>
        <v>#N/A</v>
      </c>
      <c r="R2308" t="str">
        <f>VLOOKUP($A2308, [1]FA21_Ridership!$1:$1048576,11, 0)</f>
        <v>FREMONT</v>
      </c>
      <c r="S2308" t="str">
        <f>VLOOKUP($A2308, [1]FA21_Ridership!$1:$1048576,12, 0)</f>
        <v>ALAMEDA</v>
      </c>
      <c r="T2308">
        <f>VLOOKUP($A2308, [1]FA21_Ridership!$1:$1048576,13, 0)</f>
        <v>5</v>
      </c>
      <c r="U2308">
        <f t="shared" si="181"/>
        <v>300</v>
      </c>
      <c r="V2308" s="67">
        <f t="shared" si="180"/>
        <v>0.55000000000000004</v>
      </c>
      <c r="W2308">
        <v>0.87560899999999997</v>
      </c>
      <c r="X2308" s="67">
        <f t="shared" si="182"/>
        <v>0.72499999999999998</v>
      </c>
      <c r="Y2308">
        <v>9.8733000000000001E-2</v>
      </c>
      <c r="Z2308" s="67">
        <f t="shared" si="183"/>
        <v>0.246</v>
      </c>
      <c r="AA2308">
        <f>VLOOKUP($C2308,[1]Disability!$1:$1048576,5,FALSE)</f>
        <v>0</v>
      </c>
      <c r="AB2308" s="67">
        <f t="shared" si="184"/>
        <v>0</v>
      </c>
      <c r="AC2308" t="e">
        <f>VLOOKUP($A2308,#REF!,9,FALSE)</f>
        <v>#REF!</v>
      </c>
    </row>
    <row r="2309" spans="1:29">
      <c r="A2309">
        <v>55430</v>
      </c>
      <c r="B2309">
        <v>2308</v>
      </c>
      <c r="C2309">
        <v>102000</v>
      </c>
      <c r="D2309" t="s">
        <v>4235</v>
      </c>
      <c r="E2309" t="s">
        <v>4236</v>
      </c>
      <c r="G2309" t="e">
        <f>VLOOKUP($H2309,[1]BRT!$1:$1048576,1,0)</f>
        <v>#N/A</v>
      </c>
      <c r="H2309" t="s">
        <v>5944</v>
      </c>
      <c r="I2309">
        <v>37.782344000000002</v>
      </c>
      <c r="J2309">
        <v>-122.271734</v>
      </c>
      <c r="K2309">
        <v>897</v>
      </c>
      <c r="L2309">
        <v>60</v>
      </c>
      <c r="M2309">
        <v>1</v>
      </c>
      <c r="N2309">
        <v>4</v>
      </c>
      <c r="O2309">
        <v>1</v>
      </c>
      <c r="P2309">
        <v>5</v>
      </c>
      <c r="Q2309" t="e">
        <f>VLOOKUP($A2309,'[1]SheltersALL_2.17.22'!$1:$1048576,6,0)</f>
        <v>#N/A</v>
      </c>
      <c r="R2309" t="str">
        <f>VLOOKUP($A2309, [1]FA21_Ridership!$1:$1048576,11, 0)</f>
        <v>ALAMEDA</v>
      </c>
      <c r="S2309" t="str">
        <f>VLOOKUP($A2309, [1]FA21_Ridership!$1:$1048576,12, 0)</f>
        <v>ALAMEDA</v>
      </c>
      <c r="T2309">
        <f>VLOOKUP($A2309, [1]FA21_Ridership!$1:$1048576,13, 0)</f>
        <v>3</v>
      </c>
      <c r="U2309">
        <f t="shared" si="181"/>
        <v>300</v>
      </c>
      <c r="V2309" s="67">
        <f t="shared" si="180"/>
        <v>0.55000000000000004</v>
      </c>
      <c r="W2309">
        <v>0.73538899999999996</v>
      </c>
      <c r="X2309" s="67">
        <f t="shared" si="182"/>
        <v>0.45200000000000001</v>
      </c>
      <c r="Y2309">
        <v>9.8266000000000006E-2</v>
      </c>
      <c r="Z2309" s="67">
        <f t="shared" si="183"/>
        <v>0.24</v>
      </c>
      <c r="AA2309">
        <f>VLOOKUP($C2309,[1]Disability!$1:$1048576,5,FALSE)</f>
        <v>1</v>
      </c>
      <c r="AB2309" s="67">
        <f t="shared" si="184"/>
        <v>0.72499999999999998</v>
      </c>
      <c r="AC2309" t="e">
        <f>VLOOKUP($A2309,#REF!,9,FALSE)</f>
        <v>#REF!</v>
      </c>
    </row>
    <row r="2310" spans="1:29">
      <c r="A2310">
        <v>52927</v>
      </c>
      <c r="B2310">
        <v>2309</v>
      </c>
      <c r="C2310">
        <v>9907740</v>
      </c>
      <c r="D2310" t="s">
        <v>4235</v>
      </c>
      <c r="E2310" t="s">
        <v>4236</v>
      </c>
      <c r="G2310" t="e">
        <f>VLOOKUP($H2310,[1]BRT!$1:$1048576,1,0)</f>
        <v>#N/A</v>
      </c>
      <c r="H2310" t="s">
        <v>5945</v>
      </c>
      <c r="I2310">
        <v>37.680275000000002</v>
      </c>
      <c r="J2310">
        <v>-122.113151</v>
      </c>
      <c r="K2310">
        <v>960</v>
      </c>
      <c r="L2310">
        <v>60</v>
      </c>
      <c r="M2310">
        <v>1</v>
      </c>
      <c r="N2310">
        <v>4</v>
      </c>
      <c r="O2310">
        <v>1</v>
      </c>
      <c r="P2310">
        <v>5</v>
      </c>
      <c r="Q2310" t="e">
        <f>VLOOKUP($A2310,'[1]SheltersALL_2.17.22'!$1:$1048576,6,0)</f>
        <v>#N/A</v>
      </c>
      <c r="R2310" t="str">
        <f>VLOOKUP($A2310, [1]FA21_Ridership!$1:$1048576,11, 0)</f>
        <v>COUNTY-ALAMEDA</v>
      </c>
      <c r="S2310" t="str">
        <f>VLOOKUP($A2310, [1]FA21_Ridership!$1:$1048576,12, 0)</f>
        <v>ALAMEDA</v>
      </c>
      <c r="T2310">
        <f>VLOOKUP($A2310, [1]FA21_Ridership!$1:$1048576,13, 0)</f>
        <v>4</v>
      </c>
      <c r="U2310">
        <f t="shared" si="181"/>
        <v>300</v>
      </c>
      <c r="V2310" s="67">
        <f t="shared" si="180"/>
        <v>0.55000000000000004</v>
      </c>
      <c r="W2310">
        <v>0.74571699999999996</v>
      </c>
      <c r="X2310" s="67">
        <f t="shared" si="182"/>
        <v>0.47199999999999998</v>
      </c>
      <c r="Y2310">
        <v>0.239957</v>
      </c>
      <c r="Z2310" s="67">
        <f t="shared" si="183"/>
        <v>0.54900000000000004</v>
      </c>
      <c r="AA2310">
        <f>VLOOKUP($C2310,[1]Disability!$1:$1048576,5,FALSE)</f>
        <v>0</v>
      </c>
      <c r="AB2310" s="67">
        <f t="shared" si="184"/>
        <v>0</v>
      </c>
      <c r="AC2310" t="e">
        <f>VLOOKUP($A2310,#REF!,9,FALSE)</f>
        <v>#REF!</v>
      </c>
    </row>
    <row r="2311" spans="1:29">
      <c r="A2311">
        <v>59292</v>
      </c>
      <c r="B2311">
        <v>2310</v>
      </c>
      <c r="C2311">
        <v>1004190</v>
      </c>
      <c r="D2311" t="s">
        <v>4235</v>
      </c>
      <c r="E2311" t="s">
        <v>4236</v>
      </c>
      <c r="G2311" t="e">
        <f>VLOOKUP($H2311,[1]BRT!$1:$1048576,1,0)</f>
        <v>#N/A</v>
      </c>
      <c r="H2311" t="s">
        <v>5843</v>
      </c>
      <c r="I2311">
        <v>37.753829000000003</v>
      </c>
      <c r="J2311">
        <v>-122.165465</v>
      </c>
      <c r="K2311">
        <v>1019</v>
      </c>
      <c r="L2311">
        <v>20</v>
      </c>
      <c r="M2311">
        <v>3</v>
      </c>
      <c r="N2311">
        <v>11</v>
      </c>
      <c r="O2311">
        <v>4</v>
      </c>
      <c r="P2311">
        <v>15</v>
      </c>
      <c r="Q2311" t="e">
        <f>VLOOKUP($A2311,'[1]SheltersALL_2.17.22'!$1:$1048576,6,0)</f>
        <v>#N/A</v>
      </c>
      <c r="R2311" t="str">
        <f>VLOOKUP($A2311, [1]FA21_Ridership!$1:$1048576,11, 0)</f>
        <v>OAKLAND</v>
      </c>
      <c r="S2311" t="str">
        <f>VLOOKUP($A2311, [1]FA21_Ridership!$1:$1048576,12, 0)</f>
        <v>ALAMEDA</v>
      </c>
      <c r="T2311">
        <f>VLOOKUP($A2311, [1]FA21_Ridership!$1:$1048576,13, 0)</f>
        <v>3</v>
      </c>
      <c r="U2311">
        <f t="shared" si="181"/>
        <v>300</v>
      </c>
      <c r="V2311" s="67">
        <f t="shared" si="180"/>
        <v>0.55000000000000004</v>
      </c>
      <c r="W2311">
        <v>0.93983399999999995</v>
      </c>
      <c r="X2311" s="67">
        <f t="shared" si="182"/>
        <v>0.86399999999999999</v>
      </c>
      <c r="Y2311">
        <v>0.69696999999999998</v>
      </c>
      <c r="Z2311" s="67">
        <f t="shared" si="183"/>
        <v>0.97799999999999998</v>
      </c>
      <c r="AA2311">
        <f>VLOOKUP($C2311,[1]Disability!$1:$1048576,5,FALSE)</f>
        <v>0</v>
      </c>
      <c r="AB2311" s="67">
        <f t="shared" si="184"/>
        <v>0</v>
      </c>
      <c r="AC2311" t="e">
        <f>VLOOKUP($A2311,#REF!,9,FALSE)</f>
        <v>#REF!</v>
      </c>
    </row>
    <row r="2312" spans="1:29">
      <c r="A2312">
        <v>56716</v>
      </c>
      <c r="B2312">
        <v>2311</v>
      </c>
      <c r="C2312">
        <v>102050</v>
      </c>
      <c r="D2312" t="s">
        <v>4235</v>
      </c>
      <c r="E2312" t="s">
        <v>4236</v>
      </c>
      <c r="G2312" t="e">
        <f>VLOOKUP($H2312,[1]BRT!$1:$1048576,1,0)</f>
        <v>#N/A</v>
      </c>
      <c r="H2312" t="s">
        <v>5946</v>
      </c>
      <c r="I2312">
        <v>37.788308999999998</v>
      </c>
      <c r="J2312">
        <v>-122.277503</v>
      </c>
      <c r="K2312">
        <v>960</v>
      </c>
      <c r="L2312">
        <v>30</v>
      </c>
      <c r="M2312">
        <v>2</v>
      </c>
      <c r="N2312">
        <v>7</v>
      </c>
      <c r="O2312">
        <v>3</v>
      </c>
      <c r="P2312">
        <v>10</v>
      </c>
      <c r="Q2312" t="e">
        <f>VLOOKUP($A2312,'[1]SheltersALL_2.17.22'!$1:$1048576,6,0)</f>
        <v>#N/A</v>
      </c>
      <c r="R2312" t="str">
        <f>VLOOKUP($A2312, [1]FA21_Ridership!$1:$1048576,11, 0)</f>
        <v>ALAMEDA</v>
      </c>
      <c r="S2312" t="str">
        <f>VLOOKUP($A2312, [1]FA21_Ridership!$1:$1048576,12, 0)</f>
        <v>ALAMEDA</v>
      </c>
      <c r="T2312">
        <f>VLOOKUP($A2312, [1]FA21_Ridership!$1:$1048576,13, 0)</f>
        <v>3</v>
      </c>
      <c r="U2312">
        <f t="shared" si="181"/>
        <v>300</v>
      </c>
      <c r="V2312" s="67">
        <f t="shared" si="180"/>
        <v>0.55000000000000004</v>
      </c>
      <c r="W2312">
        <v>0.70572000000000001</v>
      </c>
      <c r="X2312" s="67">
        <f t="shared" si="182"/>
        <v>0.41299999999999998</v>
      </c>
      <c r="Y2312">
        <v>0.19975499999999999</v>
      </c>
      <c r="Z2312" s="67">
        <f t="shared" si="183"/>
        <v>0.47599999999999998</v>
      </c>
      <c r="AA2312">
        <f>VLOOKUP($C2312,[1]Disability!$1:$1048576,5,FALSE)</f>
        <v>1</v>
      </c>
      <c r="AB2312" s="67">
        <f t="shared" si="184"/>
        <v>0.72499999999999998</v>
      </c>
      <c r="AC2312" t="e">
        <f>VLOOKUP($A2312,#REF!,9,FALSE)</f>
        <v>#REF!</v>
      </c>
    </row>
    <row r="2313" spans="1:29">
      <c r="A2313">
        <v>59985</v>
      </c>
      <c r="B2313">
        <v>2312</v>
      </c>
      <c r="C2313">
        <v>304880</v>
      </c>
      <c r="D2313" t="s">
        <v>4235</v>
      </c>
      <c r="E2313" t="s">
        <v>4236</v>
      </c>
      <c r="G2313" t="e">
        <f>VLOOKUP($H2313,[1]BRT!$1:$1048576,1,0)</f>
        <v>#N/A</v>
      </c>
      <c r="H2313" t="s">
        <v>5639</v>
      </c>
      <c r="I2313">
        <v>37.860275000000001</v>
      </c>
      <c r="J2313">
        <v>-122.26691700000001</v>
      </c>
      <c r="K2313">
        <v>1379</v>
      </c>
      <c r="L2313">
        <v>30</v>
      </c>
      <c r="M2313">
        <v>2</v>
      </c>
      <c r="N2313">
        <v>7</v>
      </c>
      <c r="O2313">
        <v>3</v>
      </c>
      <c r="P2313">
        <v>10</v>
      </c>
      <c r="Q2313" t="e">
        <f>VLOOKUP($A2313,'[1]SheltersALL_2.17.22'!$1:$1048576,6,0)</f>
        <v>#N/A</v>
      </c>
      <c r="R2313" t="str">
        <f>VLOOKUP($A2313, [1]FA21_Ridership!$1:$1048576,11, 0)</f>
        <v>BERKELEY</v>
      </c>
      <c r="S2313" t="str">
        <f>VLOOKUP($A2313, [1]FA21_Ridership!$1:$1048576,12, 0)</f>
        <v>ALAMEDA</v>
      </c>
      <c r="T2313">
        <f>VLOOKUP($A2313, [1]FA21_Ridership!$1:$1048576,13, 0)</f>
        <v>1</v>
      </c>
      <c r="U2313">
        <f t="shared" si="181"/>
        <v>300</v>
      </c>
      <c r="V2313" s="67">
        <f t="shared" si="180"/>
        <v>0.55000000000000004</v>
      </c>
      <c r="W2313">
        <v>0.621</v>
      </c>
      <c r="X2313" s="67">
        <f t="shared" si="182"/>
        <v>0.312</v>
      </c>
      <c r="Y2313">
        <v>0.38100000000000001</v>
      </c>
      <c r="Z2313" s="67">
        <f t="shared" si="183"/>
        <v>0.74299999999999999</v>
      </c>
      <c r="AA2313">
        <f>VLOOKUP($C2313,[1]Disability!$1:$1048576,5,FALSE)</f>
        <v>0</v>
      </c>
      <c r="AB2313" s="67">
        <f t="shared" si="184"/>
        <v>0</v>
      </c>
      <c r="AC2313" t="e">
        <f>VLOOKUP($A2313,#REF!,9,FALSE)</f>
        <v>#REF!</v>
      </c>
    </row>
    <row r="2314" spans="1:29">
      <c r="A2314">
        <v>51799</v>
      </c>
      <c r="B2314">
        <v>2313</v>
      </c>
      <c r="C2314">
        <v>803540</v>
      </c>
      <c r="D2314" t="s">
        <v>4235</v>
      </c>
      <c r="E2314" t="s">
        <v>4236</v>
      </c>
      <c r="G2314" t="e">
        <f>VLOOKUP($H2314,[1]BRT!$1:$1048576,1,0)</f>
        <v>#N/A</v>
      </c>
      <c r="H2314" t="s">
        <v>5947</v>
      </c>
      <c r="I2314">
        <v>37.642512000000004</v>
      </c>
      <c r="J2314">
        <v>-122.06029700000001</v>
      </c>
      <c r="K2314">
        <v>1391</v>
      </c>
      <c r="L2314">
        <v>30</v>
      </c>
      <c r="M2314">
        <v>2</v>
      </c>
      <c r="N2314">
        <v>7</v>
      </c>
      <c r="O2314">
        <v>3</v>
      </c>
      <c r="P2314">
        <v>10</v>
      </c>
      <c r="Q2314" t="str">
        <f>VLOOKUP($A2314,'[1]SheltersALL_2.17.22'!$1:$1048576,6,0)</f>
        <v>Hayward</v>
      </c>
      <c r="R2314" t="str">
        <f>VLOOKUP($A2314, [1]FA21_Ridership!$1:$1048576,11, 0)</f>
        <v>HAYWARD</v>
      </c>
      <c r="S2314" t="str">
        <f>VLOOKUP($A2314, [1]FA21_Ridership!$1:$1048576,12, 0)</f>
        <v>ALAMEDA</v>
      </c>
      <c r="T2314">
        <f>VLOOKUP($A2314, [1]FA21_Ridership!$1:$1048576,13, 0)</f>
        <v>4</v>
      </c>
      <c r="U2314">
        <f t="shared" si="181"/>
        <v>300</v>
      </c>
      <c r="V2314" s="67">
        <f t="shared" si="180"/>
        <v>0.55000000000000004</v>
      </c>
      <c r="W2314">
        <v>0.87469699999999995</v>
      </c>
      <c r="X2314" s="67">
        <f t="shared" si="182"/>
        <v>0.72199999999999998</v>
      </c>
      <c r="Y2314">
        <v>0.280032</v>
      </c>
      <c r="Z2314" s="67">
        <f t="shared" si="183"/>
        <v>0.60799999999999998</v>
      </c>
      <c r="AA2314">
        <f>VLOOKUP($C2314,[1]Disability!$1:$1048576,5,FALSE)</f>
        <v>0</v>
      </c>
      <c r="AB2314" s="67">
        <f t="shared" si="184"/>
        <v>0</v>
      </c>
      <c r="AC2314" t="e">
        <f>VLOOKUP($A2314,#REF!,9,FALSE)</f>
        <v>#REF!</v>
      </c>
    </row>
    <row r="2315" spans="1:29">
      <c r="A2315">
        <v>52067</v>
      </c>
      <c r="B2315">
        <v>2314</v>
      </c>
      <c r="C2315">
        <v>9905580</v>
      </c>
      <c r="D2315" t="s">
        <v>4235</v>
      </c>
      <c r="E2315" t="s">
        <v>4236</v>
      </c>
      <c r="G2315" t="e">
        <f>VLOOKUP($H2315,[1]BRT!$1:$1048576,1,0)</f>
        <v>#N/A</v>
      </c>
      <c r="H2315" t="s">
        <v>5948</v>
      </c>
      <c r="I2315">
        <v>37.591745000000003</v>
      </c>
      <c r="J2315">
        <v>-122.07364099999999</v>
      </c>
      <c r="K2315">
        <v>1030</v>
      </c>
      <c r="L2315">
        <v>20</v>
      </c>
      <c r="M2315">
        <v>3</v>
      </c>
      <c r="N2315">
        <v>10</v>
      </c>
      <c r="O2315">
        <v>5</v>
      </c>
      <c r="P2315">
        <v>15</v>
      </c>
      <c r="Q2315" t="e">
        <f>VLOOKUP($A2315,'[1]SheltersALL_2.17.22'!$1:$1048576,6,0)</f>
        <v>#N/A</v>
      </c>
      <c r="R2315" t="str">
        <f>VLOOKUP($A2315, [1]FA21_Ridership!$1:$1048576,11, 0)</f>
        <v>UNION CITY</v>
      </c>
      <c r="S2315" t="str">
        <f>VLOOKUP($A2315, [1]FA21_Ridership!$1:$1048576,12, 0)</f>
        <v>ALAMEDA</v>
      </c>
      <c r="T2315">
        <f>VLOOKUP($A2315, [1]FA21_Ridership!$1:$1048576,13, 0)</f>
        <v>9</v>
      </c>
      <c r="U2315">
        <f t="shared" si="181"/>
        <v>300</v>
      </c>
      <c r="V2315" s="67">
        <f t="shared" si="180"/>
        <v>0.55000000000000004</v>
      </c>
      <c r="W2315">
        <v>0.926539</v>
      </c>
      <c r="X2315" s="67">
        <f t="shared" si="182"/>
        <v>0.82499999999999996</v>
      </c>
      <c r="Y2315">
        <v>0.17367299999999999</v>
      </c>
      <c r="Z2315" s="67">
        <f t="shared" si="183"/>
        <v>0.41799999999999998</v>
      </c>
      <c r="AA2315">
        <f>VLOOKUP($C2315,[1]Disability!$1:$1048576,5,FALSE)</f>
        <v>0</v>
      </c>
      <c r="AB2315" s="67">
        <f t="shared" si="184"/>
        <v>0</v>
      </c>
      <c r="AC2315" t="e">
        <f>VLOOKUP($A2315,#REF!,9,FALSE)</f>
        <v>#REF!</v>
      </c>
    </row>
    <row r="2316" spans="1:29">
      <c r="A2316">
        <v>58441</v>
      </c>
      <c r="B2316">
        <v>2315</v>
      </c>
      <c r="C2316">
        <v>1600340</v>
      </c>
      <c r="D2316" t="s">
        <v>4235</v>
      </c>
      <c r="E2316" t="s">
        <v>4236</v>
      </c>
      <c r="F2316" t="s">
        <v>5342</v>
      </c>
      <c r="G2316" t="e">
        <f>VLOOKUP($H2316,[1]BRT!$1:$1048576,1,0)</f>
        <v>#N/A</v>
      </c>
      <c r="H2316" t="s">
        <v>5768</v>
      </c>
      <c r="I2316">
        <v>37.970908999999999</v>
      </c>
      <c r="J2316">
        <v>-122.340413</v>
      </c>
      <c r="K2316">
        <v>420</v>
      </c>
      <c r="L2316">
        <v>30</v>
      </c>
      <c r="M2316">
        <v>2</v>
      </c>
      <c r="N2316">
        <v>6</v>
      </c>
      <c r="O2316">
        <v>4</v>
      </c>
      <c r="P2316">
        <v>10</v>
      </c>
      <c r="Q2316" t="e">
        <f>VLOOKUP($A2316,'[1]SheltersALL_2.17.22'!$1:$1048576,6,0)</f>
        <v>#N/A</v>
      </c>
      <c r="R2316" t="str">
        <f>VLOOKUP($A2316, [1]FA21_Ridership!$1:$1048576,11, 0)</f>
        <v>SAN PABLO</v>
      </c>
      <c r="S2316" t="str">
        <f>VLOOKUP($A2316, [1]FA21_Ridership!$1:$1048576,12, 0)</f>
        <v>CONTRA COSTA</v>
      </c>
      <c r="T2316">
        <f>VLOOKUP($A2316, [1]FA21_Ridership!$1:$1048576,13, 0)</f>
        <v>1</v>
      </c>
      <c r="U2316">
        <f t="shared" si="181"/>
        <v>300</v>
      </c>
      <c r="V2316" s="67">
        <f t="shared" si="180"/>
        <v>0.55000000000000004</v>
      </c>
      <c r="W2316">
        <v>0.91733200000000004</v>
      </c>
      <c r="X2316" s="67">
        <f t="shared" si="182"/>
        <v>0.80500000000000005</v>
      </c>
      <c r="Y2316">
        <v>0.43229200000000001</v>
      </c>
      <c r="Z2316" s="67">
        <f t="shared" si="183"/>
        <v>0.79400000000000004</v>
      </c>
      <c r="AA2316">
        <f>VLOOKUP($C2316,[1]Disability!$1:$1048576,5,FALSE)</f>
        <v>1</v>
      </c>
      <c r="AB2316" s="67">
        <f t="shared" si="184"/>
        <v>0.72499999999999998</v>
      </c>
      <c r="AC2316" t="e">
        <f>VLOOKUP($A2316,#REF!,9,FALSE)</f>
        <v>#REF!</v>
      </c>
    </row>
    <row r="2317" spans="1:29">
      <c r="A2317">
        <v>51294</v>
      </c>
      <c r="B2317">
        <v>2316</v>
      </c>
      <c r="C2317">
        <v>9902780</v>
      </c>
      <c r="D2317" t="s">
        <v>4235</v>
      </c>
      <c r="E2317" t="s">
        <v>4236</v>
      </c>
      <c r="G2317" t="e">
        <f>VLOOKUP($H2317,[1]BRT!$1:$1048576,1,0)</f>
        <v>#N/A</v>
      </c>
      <c r="H2317" t="s">
        <v>5949</v>
      </c>
      <c r="I2317">
        <v>37.659823000000003</v>
      </c>
      <c r="J2317">
        <v>-122.073858</v>
      </c>
      <c r="K2317">
        <v>1390</v>
      </c>
      <c r="L2317">
        <v>30</v>
      </c>
      <c r="M2317">
        <v>2</v>
      </c>
      <c r="N2317">
        <v>6</v>
      </c>
      <c r="O2317">
        <v>4</v>
      </c>
      <c r="P2317">
        <v>10</v>
      </c>
      <c r="Q2317" t="e">
        <f>VLOOKUP($A2317,'[1]SheltersALL_2.17.22'!$1:$1048576,6,0)</f>
        <v>#N/A</v>
      </c>
      <c r="R2317" t="str">
        <f>VLOOKUP($A2317, [1]FA21_Ridership!$1:$1048576,11, 0)</f>
        <v>HAYWARD</v>
      </c>
      <c r="S2317" t="str">
        <f>VLOOKUP($A2317, [1]FA21_Ridership!$1:$1048576,12, 0)</f>
        <v>ALAMEDA</v>
      </c>
      <c r="T2317">
        <f>VLOOKUP($A2317, [1]FA21_Ridership!$1:$1048576,13, 0)</f>
        <v>4</v>
      </c>
      <c r="U2317">
        <f t="shared" si="181"/>
        <v>300</v>
      </c>
      <c r="V2317" s="67">
        <f t="shared" si="180"/>
        <v>0.55000000000000004</v>
      </c>
      <c r="W2317">
        <v>0.90344500000000005</v>
      </c>
      <c r="X2317" s="67">
        <f t="shared" si="182"/>
        <v>0.77900000000000003</v>
      </c>
      <c r="Y2317">
        <v>0.244787</v>
      </c>
      <c r="Z2317" s="67">
        <f t="shared" si="183"/>
        <v>0.56699999999999995</v>
      </c>
      <c r="AA2317">
        <f>VLOOKUP($C2317,[1]Disability!$1:$1048576,5,FALSE)</f>
        <v>0</v>
      </c>
      <c r="AB2317" s="67">
        <f t="shared" si="184"/>
        <v>0</v>
      </c>
      <c r="AC2317" t="e">
        <f>VLOOKUP($A2317,#REF!,9,FALSE)</f>
        <v>#REF!</v>
      </c>
    </row>
    <row r="2318" spans="1:29">
      <c r="A2318">
        <v>51298</v>
      </c>
      <c r="B2318">
        <v>2317</v>
      </c>
      <c r="C2318">
        <v>9902810</v>
      </c>
      <c r="D2318" t="s">
        <v>4235</v>
      </c>
      <c r="E2318" t="s">
        <v>4236</v>
      </c>
      <c r="G2318" t="e">
        <f>VLOOKUP($H2318,[1]BRT!$1:$1048576,1,0)</f>
        <v>#N/A</v>
      </c>
      <c r="H2318" t="s">
        <v>5950</v>
      </c>
      <c r="I2318">
        <v>37.655037999999998</v>
      </c>
      <c r="J2318">
        <v>-122.069779</v>
      </c>
      <c r="K2318">
        <v>1444</v>
      </c>
      <c r="L2318">
        <v>30</v>
      </c>
      <c r="M2318">
        <v>2</v>
      </c>
      <c r="N2318">
        <v>6</v>
      </c>
      <c r="O2318">
        <v>4</v>
      </c>
      <c r="P2318">
        <v>10</v>
      </c>
      <c r="Q2318" t="e">
        <f>VLOOKUP($A2318,'[1]SheltersALL_2.17.22'!$1:$1048576,6,0)</f>
        <v>#N/A</v>
      </c>
      <c r="R2318" t="str">
        <f>VLOOKUP($A2318, [1]FA21_Ridership!$1:$1048576,11, 0)</f>
        <v>HAYWARD</v>
      </c>
      <c r="S2318" t="str">
        <f>VLOOKUP($A2318, [1]FA21_Ridership!$1:$1048576,12, 0)</f>
        <v>ALAMEDA</v>
      </c>
      <c r="T2318">
        <f>VLOOKUP($A2318, [1]FA21_Ridership!$1:$1048576,13, 0)</f>
        <v>4</v>
      </c>
      <c r="U2318">
        <f t="shared" si="181"/>
        <v>300</v>
      </c>
      <c r="V2318" s="67">
        <f t="shared" si="180"/>
        <v>0.55000000000000004</v>
      </c>
      <c r="W2318">
        <v>0.81508400000000003</v>
      </c>
      <c r="X2318" s="67">
        <f t="shared" si="182"/>
        <v>0.60499999999999998</v>
      </c>
      <c r="Y2318">
        <v>0.371726</v>
      </c>
      <c r="Z2318" s="67">
        <f t="shared" si="183"/>
        <v>0.72599999999999998</v>
      </c>
      <c r="AA2318">
        <f>VLOOKUP($C2318,[1]Disability!$1:$1048576,5,FALSE)</f>
        <v>0</v>
      </c>
      <c r="AB2318" s="67">
        <f t="shared" si="184"/>
        <v>0</v>
      </c>
      <c r="AC2318" t="e">
        <f>VLOOKUP($A2318,#REF!,9,FALSE)</f>
        <v>#REF!</v>
      </c>
    </row>
    <row r="2319" spans="1:29">
      <c r="A2319">
        <v>56365</v>
      </c>
      <c r="B2319">
        <v>2318</v>
      </c>
      <c r="C2319">
        <v>1700640</v>
      </c>
      <c r="D2319" t="s">
        <v>4235</v>
      </c>
      <c r="E2319" t="s">
        <v>4236</v>
      </c>
      <c r="G2319" t="e">
        <f>VLOOKUP($H2319,[1]BRT!$1:$1048576,1,0)</f>
        <v>#N/A</v>
      </c>
      <c r="H2319" t="s">
        <v>5766</v>
      </c>
      <c r="I2319">
        <v>37.608265000000003</v>
      </c>
      <c r="J2319">
        <v>-122.022632</v>
      </c>
      <c r="K2319">
        <v>1394</v>
      </c>
      <c r="L2319">
        <v>30</v>
      </c>
      <c r="M2319">
        <v>2</v>
      </c>
      <c r="N2319">
        <v>6</v>
      </c>
      <c r="O2319">
        <v>4</v>
      </c>
      <c r="P2319">
        <v>10</v>
      </c>
      <c r="Q2319" t="e">
        <f>VLOOKUP($A2319,'[1]SheltersALL_2.17.22'!$1:$1048576,6,0)</f>
        <v>#N/A</v>
      </c>
      <c r="R2319" t="str">
        <f>VLOOKUP($A2319, [1]FA21_Ridership!$1:$1048576,11, 0)</f>
        <v>UNION CITY</v>
      </c>
      <c r="S2319" t="str">
        <f>VLOOKUP($A2319, [1]FA21_Ridership!$1:$1048576,12, 0)</f>
        <v>ALAMEDA</v>
      </c>
      <c r="T2319">
        <f>VLOOKUP($A2319, [1]FA21_Ridership!$1:$1048576,13, 0)</f>
        <v>9</v>
      </c>
      <c r="U2319">
        <f t="shared" si="181"/>
        <v>300</v>
      </c>
      <c r="V2319" s="67">
        <f t="shared" si="180"/>
        <v>0.55000000000000004</v>
      </c>
      <c r="W2319">
        <v>0.84626100000000004</v>
      </c>
      <c r="X2319" s="67">
        <f t="shared" si="182"/>
        <v>0.66500000000000004</v>
      </c>
      <c r="Y2319">
        <v>0.23549999999999999</v>
      </c>
      <c r="Z2319" s="67">
        <f t="shared" si="183"/>
        <v>0.53600000000000003</v>
      </c>
      <c r="AA2319">
        <f>VLOOKUP($C2319,[1]Disability!$1:$1048576,5,FALSE)</f>
        <v>0</v>
      </c>
      <c r="AB2319" s="67">
        <f t="shared" si="184"/>
        <v>0</v>
      </c>
      <c r="AC2319" t="e">
        <f>VLOOKUP($A2319,#REF!,9,FALSE)</f>
        <v>#REF!</v>
      </c>
    </row>
    <row r="2320" spans="1:29">
      <c r="A2320">
        <v>59688</v>
      </c>
      <c r="B2320">
        <v>2319</v>
      </c>
      <c r="C2320">
        <v>1300020</v>
      </c>
      <c r="D2320" t="s">
        <v>4235</v>
      </c>
      <c r="E2320" t="s">
        <v>4236</v>
      </c>
      <c r="G2320" t="e">
        <f>VLOOKUP($H2320,[1]BRT!$1:$1048576,1,0)</f>
        <v>#N/A</v>
      </c>
      <c r="H2320" t="s">
        <v>5916</v>
      </c>
      <c r="I2320">
        <v>37.946136000000003</v>
      </c>
      <c r="J2320">
        <v>-122.357524</v>
      </c>
      <c r="K2320">
        <v>840</v>
      </c>
      <c r="L2320">
        <v>60</v>
      </c>
      <c r="M2320">
        <v>1</v>
      </c>
      <c r="N2320">
        <v>3</v>
      </c>
      <c r="O2320">
        <v>2</v>
      </c>
      <c r="P2320">
        <v>5</v>
      </c>
      <c r="Q2320" t="e">
        <f>VLOOKUP($A2320,'[1]SheltersALL_2.17.22'!$1:$1048576,6,0)</f>
        <v>#N/A</v>
      </c>
      <c r="R2320" t="str">
        <f>VLOOKUP($A2320, [1]FA21_Ridership!$1:$1048576,11, 0)</f>
        <v>RICHMOND</v>
      </c>
      <c r="S2320" t="str">
        <f>VLOOKUP($A2320, [1]FA21_Ridership!$1:$1048576,12, 0)</f>
        <v>CONTRA COSTA</v>
      </c>
      <c r="T2320">
        <f>VLOOKUP($A2320, [1]FA21_Ridership!$1:$1048576,13, 0)</f>
        <v>1</v>
      </c>
      <c r="U2320">
        <f t="shared" si="181"/>
        <v>300</v>
      </c>
      <c r="V2320" s="67">
        <f t="shared" si="180"/>
        <v>0.55000000000000004</v>
      </c>
      <c r="W2320">
        <v>0.94942499999999996</v>
      </c>
      <c r="X2320" s="67">
        <f t="shared" si="182"/>
        <v>0.90200000000000002</v>
      </c>
      <c r="Y2320">
        <v>0.57547899999999996</v>
      </c>
      <c r="Z2320" s="67">
        <f t="shared" si="183"/>
        <v>0.92100000000000004</v>
      </c>
      <c r="AA2320">
        <f>VLOOKUP($C2320,[1]Disability!$1:$1048576,5,FALSE)</f>
        <v>1</v>
      </c>
      <c r="AB2320" s="67">
        <f t="shared" si="184"/>
        <v>0.72499999999999998</v>
      </c>
      <c r="AC2320" t="e">
        <f>VLOOKUP($A2320,#REF!,9,FALSE)</f>
        <v>#REF!</v>
      </c>
    </row>
    <row r="2321" spans="1:29">
      <c r="A2321">
        <v>52915</v>
      </c>
      <c r="B2321">
        <v>2320</v>
      </c>
      <c r="C2321">
        <v>9907700</v>
      </c>
      <c r="D2321" t="s">
        <v>4235</v>
      </c>
      <c r="E2321" t="s">
        <v>4236</v>
      </c>
      <c r="G2321" t="e">
        <f>VLOOKUP($H2321,[1]BRT!$1:$1048576,1,0)</f>
        <v>#N/A</v>
      </c>
      <c r="H2321" t="s">
        <v>5951</v>
      </c>
      <c r="I2321">
        <v>37.671348999999999</v>
      </c>
      <c r="J2321">
        <v>-122.10413800000001</v>
      </c>
      <c r="K2321">
        <v>960</v>
      </c>
      <c r="L2321">
        <v>60</v>
      </c>
      <c r="M2321">
        <v>1</v>
      </c>
      <c r="N2321">
        <v>3</v>
      </c>
      <c r="O2321">
        <v>2</v>
      </c>
      <c r="P2321">
        <v>5</v>
      </c>
      <c r="Q2321" t="e">
        <f>VLOOKUP($A2321,'[1]SheltersALL_2.17.22'!$1:$1048576,6,0)</f>
        <v>#N/A</v>
      </c>
      <c r="R2321" t="str">
        <f>VLOOKUP($A2321, [1]FA21_Ridership!$1:$1048576,11, 0)</f>
        <v>COUNTY-ALAMEDA</v>
      </c>
      <c r="S2321" t="str">
        <f>VLOOKUP($A2321, [1]FA21_Ridership!$1:$1048576,12, 0)</f>
        <v>ALAMEDA</v>
      </c>
      <c r="T2321">
        <f>VLOOKUP($A2321, [1]FA21_Ridership!$1:$1048576,13, 0)</f>
        <v>4</v>
      </c>
      <c r="U2321">
        <f t="shared" si="181"/>
        <v>300</v>
      </c>
      <c r="V2321" s="67">
        <f t="shared" si="180"/>
        <v>0.55000000000000004</v>
      </c>
      <c r="W2321">
        <v>0.90020699999999998</v>
      </c>
      <c r="X2321" s="67">
        <f t="shared" si="182"/>
        <v>0.77200000000000002</v>
      </c>
      <c r="Y2321">
        <v>0.39832299999999998</v>
      </c>
      <c r="Z2321" s="67">
        <f t="shared" si="183"/>
        <v>0.76100000000000001</v>
      </c>
      <c r="AA2321">
        <f>VLOOKUP($C2321,[1]Disability!$1:$1048576,5,FALSE)</f>
        <v>0</v>
      </c>
      <c r="AB2321" s="67">
        <f t="shared" si="184"/>
        <v>0</v>
      </c>
      <c r="AC2321" t="e">
        <f>VLOOKUP($A2321,#REF!,9,FALSE)</f>
        <v>#REF!</v>
      </c>
    </row>
    <row r="2322" spans="1:29">
      <c r="A2322">
        <v>59569</v>
      </c>
      <c r="B2322">
        <v>2321</v>
      </c>
      <c r="C2322">
        <v>803810</v>
      </c>
      <c r="D2322" t="s">
        <v>4235</v>
      </c>
      <c r="E2322" t="s">
        <v>4236</v>
      </c>
      <c r="G2322" t="e">
        <f>VLOOKUP($H2322,[1]BRT!$1:$1048576,1,0)</f>
        <v>#N/A</v>
      </c>
      <c r="H2322" t="s">
        <v>5773</v>
      </c>
      <c r="I2322">
        <v>37.633768000000003</v>
      </c>
      <c r="J2322">
        <v>-122.07925899999999</v>
      </c>
      <c r="K2322">
        <v>960</v>
      </c>
      <c r="L2322">
        <v>60</v>
      </c>
      <c r="M2322">
        <v>1</v>
      </c>
      <c r="N2322">
        <v>3</v>
      </c>
      <c r="O2322">
        <v>2</v>
      </c>
      <c r="P2322">
        <v>5</v>
      </c>
      <c r="Q2322" t="str">
        <f>VLOOKUP($A2322,'[1]SheltersALL_2.17.22'!$1:$1048576,6,0)</f>
        <v>Hayward</v>
      </c>
      <c r="R2322" t="str">
        <f>VLOOKUP($A2322, [1]FA21_Ridership!$1:$1048576,11, 0)</f>
        <v>HAYWARD</v>
      </c>
      <c r="S2322" t="str">
        <f>VLOOKUP($A2322, [1]FA21_Ridership!$1:$1048576,12, 0)</f>
        <v>ALAMEDA</v>
      </c>
      <c r="T2322">
        <f>VLOOKUP($A2322, [1]FA21_Ridership!$1:$1048576,13, 0)</f>
        <v>4</v>
      </c>
      <c r="U2322">
        <f t="shared" si="181"/>
        <v>300</v>
      </c>
      <c r="V2322" s="67">
        <f t="shared" si="180"/>
        <v>0.55000000000000004</v>
      </c>
      <c r="W2322">
        <v>0.84826400000000002</v>
      </c>
      <c r="X2322" s="67">
        <f t="shared" si="182"/>
        <v>0.66700000000000004</v>
      </c>
      <c r="Y2322">
        <v>0.29742400000000002</v>
      </c>
      <c r="Z2322" s="67">
        <f t="shared" si="183"/>
        <v>0.63400000000000001</v>
      </c>
      <c r="AA2322">
        <f>VLOOKUP($C2322,[1]Disability!$1:$1048576,5,FALSE)</f>
        <v>0</v>
      </c>
      <c r="AB2322" s="67">
        <f t="shared" si="184"/>
        <v>0</v>
      </c>
      <c r="AC2322" t="e">
        <f>VLOOKUP($A2322,#REF!,9,FALSE)</f>
        <v>#REF!</v>
      </c>
    </row>
    <row r="2323" spans="1:29">
      <c r="A2323">
        <v>58993</v>
      </c>
      <c r="B2323">
        <v>2322</v>
      </c>
      <c r="C2323">
        <v>100780</v>
      </c>
      <c r="D2323" t="s">
        <v>4235</v>
      </c>
      <c r="E2323" t="s">
        <v>4236</v>
      </c>
      <c r="G2323" t="e">
        <f>VLOOKUP($H2323,[1]BRT!$1:$1048576,1,0)</f>
        <v>#N/A</v>
      </c>
      <c r="H2323" t="s">
        <v>5952</v>
      </c>
      <c r="I2323">
        <v>37.771374000000002</v>
      </c>
      <c r="J2323">
        <v>-122.247174</v>
      </c>
      <c r="K2323">
        <v>897</v>
      </c>
      <c r="L2323">
        <v>60</v>
      </c>
      <c r="M2323">
        <v>1</v>
      </c>
      <c r="N2323">
        <v>3</v>
      </c>
      <c r="O2323">
        <v>2</v>
      </c>
      <c r="P2323">
        <v>5</v>
      </c>
      <c r="Q2323" t="e">
        <f>VLOOKUP($A2323,'[1]SheltersALL_2.17.22'!$1:$1048576,6,0)</f>
        <v>#N/A</v>
      </c>
      <c r="R2323" t="str">
        <f>VLOOKUP($A2323, [1]FA21_Ridership!$1:$1048576,11, 0)</f>
        <v>ALAMEDA</v>
      </c>
      <c r="S2323" t="str">
        <f>VLOOKUP($A2323, [1]FA21_Ridership!$1:$1048576,12, 0)</f>
        <v>ALAMEDA</v>
      </c>
      <c r="T2323">
        <f>VLOOKUP($A2323, [1]FA21_Ridership!$1:$1048576,13, 0)</f>
        <v>3</v>
      </c>
      <c r="U2323">
        <f t="shared" si="181"/>
        <v>300</v>
      </c>
      <c r="V2323" s="67">
        <f t="shared" si="180"/>
        <v>0.55000000000000004</v>
      </c>
      <c r="W2323">
        <v>0.68485700000000005</v>
      </c>
      <c r="X2323" s="67">
        <f t="shared" si="182"/>
        <v>0.39200000000000002</v>
      </c>
      <c r="Y2323">
        <v>0.26739400000000002</v>
      </c>
      <c r="Z2323" s="67">
        <f t="shared" si="183"/>
        <v>0.59599999999999997</v>
      </c>
      <c r="AA2323">
        <f>VLOOKUP($C2323,[1]Disability!$1:$1048576,5,FALSE)</f>
        <v>0</v>
      </c>
      <c r="AB2323" s="67">
        <f t="shared" si="184"/>
        <v>0</v>
      </c>
      <c r="AC2323" t="e">
        <f>VLOOKUP($A2323,#REF!,9,FALSE)</f>
        <v>#REF!</v>
      </c>
    </row>
    <row r="2324" spans="1:29">
      <c r="A2324">
        <v>56778</v>
      </c>
      <c r="B2324">
        <v>2323</v>
      </c>
      <c r="C2324">
        <v>1502240</v>
      </c>
      <c r="D2324" t="s">
        <v>4235</v>
      </c>
      <c r="E2324" t="s">
        <v>4236</v>
      </c>
      <c r="G2324" t="e">
        <f>VLOOKUP($H2324,[1]BRT!$1:$1048576,1,0)</f>
        <v>#N/A</v>
      </c>
      <c r="H2324" t="s">
        <v>5774</v>
      </c>
      <c r="I2324">
        <v>37.681387000000001</v>
      </c>
      <c r="J2324">
        <v>-122.149939</v>
      </c>
      <c r="K2324">
        <v>960</v>
      </c>
      <c r="L2324">
        <v>60</v>
      </c>
      <c r="M2324">
        <v>1</v>
      </c>
      <c r="N2324">
        <v>3</v>
      </c>
      <c r="O2324">
        <v>2</v>
      </c>
      <c r="P2324">
        <v>5</v>
      </c>
      <c r="Q2324" t="e">
        <f>VLOOKUP($A2324,'[1]SheltersALL_2.17.22'!$1:$1048576,6,0)</f>
        <v>#N/A</v>
      </c>
      <c r="R2324" t="str">
        <f>VLOOKUP($A2324, [1]FA21_Ridership!$1:$1048576,11, 0)</f>
        <v>SAN LEANDRO</v>
      </c>
      <c r="S2324" t="str">
        <f>VLOOKUP($A2324, [1]FA21_Ridership!$1:$1048576,12, 0)</f>
        <v>ALAMEDA</v>
      </c>
      <c r="T2324">
        <f>VLOOKUP($A2324, [1]FA21_Ridership!$1:$1048576,13, 0)</f>
        <v>4</v>
      </c>
      <c r="U2324">
        <f t="shared" si="181"/>
        <v>300</v>
      </c>
      <c r="V2324" s="67">
        <f t="shared" si="180"/>
        <v>0.55000000000000004</v>
      </c>
      <c r="W2324">
        <v>0.65375099999999997</v>
      </c>
      <c r="X2324" s="67">
        <f t="shared" si="182"/>
        <v>0.34100000000000003</v>
      </c>
      <c r="Y2324">
        <v>0.30008200000000002</v>
      </c>
      <c r="Z2324" s="67">
        <f t="shared" si="183"/>
        <v>0.63800000000000001</v>
      </c>
      <c r="AA2324">
        <f>VLOOKUP($C2324,[1]Disability!$1:$1048576,5,FALSE)</f>
        <v>0</v>
      </c>
      <c r="AB2324" s="67">
        <f t="shared" si="184"/>
        <v>0</v>
      </c>
      <c r="AC2324" t="e">
        <f>VLOOKUP($A2324,#REF!,9,FALSE)</f>
        <v>#REF!</v>
      </c>
    </row>
    <row r="2325" spans="1:29">
      <c r="A2325">
        <v>50920</v>
      </c>
      <c r="B2325">
        <v>2324</v>
      </c>
      <c r="C2325">
        <v>1501790</v>
      </c>
      <c r="D2325" t="s">
        <v>4235</v>
      </c>
      <c r="E2325" t="s">
        <v>4236</v>
      </c>
      <c r="G2325" t="e">
        <f>VLOOKUP($H2325,[1]BRT!$1:$1048576,1,0)</f>
        <v>#N/A</v>
      </c>
      <c r="H2325" t="s">
        <v>5953</v>
      </c>
      <c r="I2325">
        <v>37.687995999999998</v>
      </c>
      <c r="J2325">
        <v>-122.143404</v>
      </c>
      <c r="K2325">
        <v>960</v>
      </c>
      <c r="L2325">
        <v>60</v>
      </c>
      <c r="M2325">
        <v>1</v>
      </c>
      <c r="N2325">
        <v>3</v>
      </c>
      <c r="O2325">
        <v>2</v>
      </c>
      <c r="P2325">
        <v>5</v>
      </c>
      <c r="Q2325" t="e">
        <f>VLOOKUP($A2325,'[1]SheltersALL_2.17.22'!$1:$1048576,6,0)</f>
        <v>#N/A</v>
      </c>
      <c r="R2325" t="str">
        <f>VLOOKUP($A2325, [1]FA21_Ridership!$1:$1048576,11, 0)</f>
        <v>SAN LEANDRO</v>
      </c>
      <c r="S2325" t="str">
        <f>VLOOKUP($A2325, [1]FA21_Ridership!$1:$1048576,12, 0)</f>
        <v>ALAMEDA</v>
      </c>
      <c r="T2325">
        <f>VLOOKUP($A2325, [1]FA21_Ridership!$1:$1048576,13, 0)</f>
        <v>4</v>
      </c>
      <c r="U2325">
        <f t="shared" si="181"/>
        <v>300</v>
      </c>
      <c r="V2325" s="67">
        <f t="shared" si="180"/>
        <v>0.55000000000000004</v>
      </c>
      <c r="W2325">
        <v>0.85821899999999995</v>
      </c>
      <c r="X2325" s="67">
        <f t="shared" si="182"/>
        <v>0.69299999999999995</v>
      </c>
      <c r="Y2325">
        <v>0.33356200000000003</v>
      </c>
      <c r="Z2325" s="67">
        <f t="shared" si="183"/>
        <v>0.67800000000000005</v>
      </c>
      <c r="AA2325">
        <f>VLOOKUP($C2325,[1]Disability!$1:$1048576,5,FALSE)</f>
        <v>0</v>
      </c>
      <c r="AB2325" s="67">
        <f t="shared" si="184"/>
        <v>0</v>
      </c>
      <c r="AC2325" t="e">
        <f>VLOOKUP($A2325,#REF!,9,FALSE)</f>
        <v>#REF!</v>
      </c>
    </row>
    <row r="2326" spans="1:29">
      <c r="A2326">
        <v>54595</v>
      </c>
      <c r="B2326">
        <v>2325</v>
      </c>
      <c r="C2326">
        <v>1300950</v>
      </c>
      <c r="D2326" t="s">
        <v>4235</v>
      </c>
      <c r="E2326" t="s">
        <v>4236</v>
      </c>
      <c r="G2326" t="e">
        <f>VLOOKUP($H2326,[1]BRT!$1:$1048576,1,0)</f>
        <v>#N/A</v>
      </c>
      <c r="H2326" t="s">
        <v>5954</v>
      </c>
      <c r="I2326">
        <v>37.928733999999999</v>
      </c>
      <c r="J2326">
        <v>-122.342702</v>
      </c>
      <c r="K2326">
        <v>838</v>
      </c>
      <c r="L2326">
        <v>60</v>
      </c>
      <c r="M2326">
        <v>1</v>
      </c>
      <c r="N2326">
        <v>3</v>
      </c>
      <c r="O2326">
        <v>2</v>
      </c>
      <c r="P2326">
        <v>5</v>
      </c>
      <c r="Q2326" t="e">
        <f>VLOOKUP($A2326,'[1]SheltersALL_2.17.22'!$1:$1048576,6,0)</f>
        <v>#N/A</v>
      </c>
      <c r="R2326" t="str">
        <f>VLOOKUP($A2326, [1]FA21_Ridership!$1:$1048576,11, 0)</f>
        <v>RICHMOND</v>
      </c>
      <c r="S2326" t="str">
        <f>VLOOKUP($A2326, [1]FA21_Ridership!$1:$1048576,12, 0)</f>
        <v>CONTRA COSTA</v>
      </c>
      <c r="T2326">
        <f>VLOOKUP($A2326, [1]FA21_Ridership!$1:$1048576,13, 0)</f>
        <v>1</v>
      </c>
      <c r="U2326">
        <f t="shared" si="181"/>
        <v>300</v>
      </c>
      <c r="V2326" s="67">
        <f t="shared" si="180"/>
        <v>0.55000000000000004</v>
      </c>
      <c r="W2326">
        <v>0.94628800000000002</v>
      </c>
      <c r="X2326" s="67">
        <f t="shared" si="182"/>
        <v>0.89400000000000002</v>
      </c>
      <c r="Y2326">
        <v>0.70523000000000002</v>
      </c>
      <c r="Z2326" s="67">
        <f t="shared" si="183"/>
        <v>0.98</v>
      </c>
      <c r="AA2326">
        <f>VLOOKUP($C2326,[1]Disability!$1:$1048576,5,FALSE)</f>
        <v>0</v>
      </c>
      <c r="AB2326" s="67">
        <f t="shared" si="184"/>
        <v>0</v>
      </c>
      <c r="AC2326" t="e">
        <f>VLOOKUP($A2326,#REF!,9,FALSE)</f>
        <v>#REF!</v>
      </c>
    </row>
    <row r="2327" spans="1:29">
      <c r="A2327">
        <v>55186</v>
      </c>
      <c r="B2327">
        <v>2326</v>
      </c>
      <c r="C2327">
        <v>1501930</v>
      </c>
      <c r="D2327" t="s">
        <v>4235</v>
      </c>
      <c r="E2327" t="s">
        <v>4236</v>
      </c>
      <c r="G2327" t="e">
        <f>VLOOKUP($H2327,[1]BRT!$1:$1048576,1,0)</f>
        <v>#N/A</v>
      </c>
      <c r="H2327" t="s">
        <v>5572</v>
      </c>
      <c r="I2327">
        <v>37.699784000000001</v>
      </c>
      <c r="J2327">
        <v>-122.146978</v>
      </c>
      <c r="K2327">
        <v>960</v>
      </c>
      <c r="L2327">
        <v>60</v>
      </c>
      <c r="M2327">
        <v>1</v>
      </c>
      <c r="N2327">
        <v>3</v>
      </c>
      <c r="O2327">
        <v>2</v>
      </c>
      <c r="P2327">
        <v>5</v>
      </c>
      <c r="Q2327" t="e">
        <f>VLOOKUP($A2327,'[1]SheltersALL_2.17.22'!$1:$1048576,6,0)</f>
        <v>#N/A</v>
      </c>
      <c r="R2327" t="str">
        <f>VLOOKUP($A2327, [1]FA21_Ridership!$1:$1048576,11, 0)</f>
        <v>SAN LEANDRO</v>
      </c>
      <c r="S2327" t="str">
        <f>VLOOKUP($A2327, [1]FA21_Ridership!$1:$1048576,12, 0)</f>
        <v>ALAMEDA</v>
      </c>
      <c r="T2327">
        <f>VLOOKUP($A2327, [1]FA21_Ridership!$1:$1048576,13, 0)</f>
        <v>4</v>
      </c>
      <c r="U2327">
        <f t="shared" si="181"/>
        <v>300</v>
      </c>
      <c r="V2327" s="67">
        <f t="shared" si="180"/>
        <v>0.55000000000000004</v>
      </c>
      <c r="W2327">
        <v>0.83432899999999999</v>
      </c>
      <c r="X2327" s="67">
        <f t="shared" si="182"/>
        <v>0.63300000000000001</v>
      </c>
      <c r="Y2327">
        <v>0.31745400000000001</v>
      </c>
      <c r="Z2327" s="67">
        <f t="shared" si="183"/>
        <v>0.65300000000000002</v>
      </c>
      <c r="AA2327">
        <f>VLOOKUP($C2327,[1]Disability!$1:$1048576,5,FALSE)</f>
        <v>0</v>
      </c>
      <c r="AB2327" s="67">
        <f t="shared" si="184"/>
        <v>0</v>
      </c>
      <c r="AC2327" t="e">
        <f>VLOOKUP($A2327,#REF!,9,FALSE)</f>
        <v>#REF!</v>
      </c>
    </row>
    <row r="2328" spans="1:29">
      <c r="A2328">
        <v>56171</v>
      </c>
      <c r="B2328">
        <v>2327</v>
      </c>
      <c r="C2328">
        <v>702970</v>
      </c>
      <c r="D2328" t="s">
        <v>4235</v>
      </c>
      <c r="E2328" t="s">
        <v>4236</v>
      </c>
      <c r="G2328" t="e">
        <f>VLOOKUP($H2328,[1]BRT!$1:$1048576,1,0)</f>
        <v>#N/A</v>
      </c>
      <c r="H2328" t="s">
        <v>5825</v>
      </c>
      <c r="I2328">
        <v>37.532392999999999</v>
      </c>
      <c r="J2328">
        <v>-121.968603</v>
      </c>
      <c r="K2328">
        <v>1022</v>
      </c>
      <c r="L2328">
        <v>60</v>
      </c>
      <c r="M2328">
        <v>1</v>
      </c>
      <c r="N2328">
        <v>3</v>
      </c>
      <c r="O2328">
        <v>2</v>
      </c>
      <c r="P2328">
        <v>5</v>
      </c>
      <c r="Q2328" t="e">
        <f>VLOOKUP($A2328,'[1]SheltersALL_2.17.22'!$1:$1048576,6,0)</f>
        <v>#N/A</v>
      </c>
      <c r="R2328" t="str">
        <f>VLOOKUP($A2328, [1]FA21_Ridership!$1:$1048576,11, 0)</f>
        <v>FREMONT</v>
      </c>
      <c r="S2328" t="str">
        <f>VLOOKUP($A2328, [1]FA21_Ridership!$1:$1048576,12, 0)</f>
        <v>ALAMEDA</v>
      </c>
      <c r="T2328">
        <f>VLOOKUP($A2328, [1]FA21_Ridership!$1:$1048576,13, 0)</f>
        <v>5</v>
      </c>
      <c r="U2328">
        <f t="shared" si="181"/>
        <v>300</v>
      </c>
      <c r="V2328" s="67">
        <f t="shared" si="180"/>
        <v>0.55000000000000004</v>
      </c>
      <c r="W2328">
        <v>0.91183800000000004</v>
      </c>
      <c r="X2328" s="67">
        <f t="shared" si="182"/>
        <v>0.79400000000000004</v>
      </c>
      <c r="Y2328">
        <v>0.299653</v>
      </c>
      <c r="Z2328" s="67">
        <f t="shared" si="183"/>
        <v>0.63600000000000001</v>
      </c>
      <c r="AA2328">
        <f>VLOOKUP($C2328,[1]Disability!$1:$1048576,5,FALSE)</f>
        <v>0</v>
      </c>
      <c r="AB2328" s="67">
        <f t="shared" si="184"/>
        <v>0</v>
      </c>
      <c r="AC2328" t="e">
        <f>VLOOKUP($A2328,#REF!,9,FALSE)</f>
        <v>#REF!</v>
      </c>
    </row>
    <row r="2329" spans="1:29">
      <c r="A2329">
        <v>53422</v>
      </c>
      <c r="B2329">
        <v>2328</v>
      </c>
      <c r="C2329">
        <v>104330</v>
      </c>
      <c r="D2329" t="s">
        <v>4235</v>
      </c>
      <c r="E2329" t="s">
        <v>4236</v>
      </c>
      <c r="G2329" t="e">
        <f>VLOOKUP($H2329,[1]BRT!$1:$1048576,1,0)</f>
        <v>#N/A</v>
      </c>
      <c r="H2329" t="s">
        <v>5952</v>
      </c>
      <c r="I2329">
        <v>37.771543999999999</v>
      </c>
      <c r="J2329">
        <v>-122.247226</v>
      </c>
      <c r="K2329">
        <v>960</v>
      </c>
      <c r="L2329">
        <v>60</v>
      </c>
      <c r="M2329">
        <v>1</v>
      </c>
      <c r="N2329">
        <v>3</v>
      </c>
      <c r="O2329">
        <v>2</v>
      </c>
      <c r="P2329">
        <v>5</v>
      </c>
      <c r="Q2329" t="e">
        <f>VLOOKUP($A2329,'[1]SheltersALL_2.17.22'!$1:$1048576,6,0)</f>
        <v>#N/A</v>
      </c>
      <c r="R2329" t="str">
        <f>VLOOKUP($A2329, [1]FA21_Ridership!$1:$1048576,11, 0)</f>
        <v>ALAMEDA</v>
      </c>
      <c r="S2329" t="str">
        <f>VLOOKUP($A2329, [1]FA21_Ridership!$1:$1048576,12, 0)</f>
        <v>ALAMEDA</v>
      </c>
      <c r="T2329">
        <f>VLOOKUP($A2329, [1]FA21_Ridership!$1:$1048576,13, 0)</f>
        <v>3</v>
      </c>
      <c r="U2329">
        <f t="shared" si="181"/>
        <v>300</v>
      </c>
      <c r="V2329" s="67">
        <f t="shared" si="180"/>
        <v>0.55000000000000004</v>
      </c>
      <c r="W2329">
        <v>0.68485700000000005</v>
      </c>
      <c r="X2329" s="67">
        <f t="shared" si="182"/>
        <v>0.39200000000000002</v>
      </c>
      <c r="Y2329">
        <v>0.26739400000000002</v>
      </c>
      <c r="Z2329" s="67">
        <f t="shared" si="183"/>
        <v>0.59599999999999997</v>
      </c>
      <c r="AA2329">
        <f>VLOOKUP($C2329,[1]Disability!$1:$1048576,5,FALSE)</f>
        <v>0</v>
      </c>
      <c r="AB2329" s="67">
        <f t="shared" si="184"/>
        <v>0</v>
      </c>
      <c r="AC2329" t="e">
        <f>VLOOKUP($A2329,#REF!,9,FALSE)</f>
        <v>#REF!</v>
      </c>
    </row>
    <row r="2330" spans="1:29">
      <c r="A2330">
        <v>50134</v>
      </c>
      <c r="B2330">
        <v>2329</v>
      </c>
      <c r="C2330">
        <v>1304360</v>
      </c>
      <c r="D2330" t="s">
        <v>4235</v>
      </c>
      <c r="E2330" t="s">
        <v>4236</v>
      </c>
      <c r="G2330" t="e">
        <f>VLOOKUP($H2330,[1]BRT!$1:$1048576,1,0)</f>
        <v>#N/A</v>
      </c>
      <c r="H2330" t="s">
        <v>5480</v>
      </c>
      <c r="I2330">
        <v>37.935775</v>
      </c>
      <c r="J2330">
        <v>-122.35657</v>
      </c>
      <c r="K2330">
        <v>1242</v>
      </c>
      <c r="L2330">
        <v>25</v>
      </c>
      <c r="M2330">
        <v>2.4</v>
      </c>
      <c r="N2330">
        <v>7</v>
      </c>
      <c r="O2330">
        <v>5</v>
      </c>
      <c r="P2330">
        <v>12</v>
      </c>
      <c r="Q2330" t="e">
        <f>VLOOKUP($A2330,'[1]SheltersALL_2.17.22'!$1:$1048576,6,0)</f>
        <v>#N/A</v>
      </c>
      <c r="R2330" t="str">
        <f>VLOOKUP($A2330, [1]FA21_Ridership!$1:$1048576,11, 0)</f>
        <v>RICHMOND</v>
      </c>
      <c r="S2330" t="str">
        <f>VLOOKUP($A2330, [1]FA21_Ridership!$1:$1048576,12, 0)</f>
        <v>CONTRA COSTA</v>
      </c>
      <c r="T2330">
        <f>VLOOKUP($A2330, [1]FA21_Ridership!$1:$1048576,13, 0)</f>
        <v>1</v>
      </c>
      <c r="U2330">
        <f t="shared" si="181"/>
        <v>300</v>
      </c>
      <c r="V2330" s="67">
        <f t="shared" si="180"/>
        <v>0.55000000000000004</v>
      </c>
      <c r="W2330">
        <v>0.95234600000000003</v>
      </c>
      <c r="X2330" s="67">
        <f t="shared" si="182"/>
        <v>0.90700000000000003</v>
      </c>
      <c r="Y2330">
        <v>0.51747200000000004</v>
      </c>
      <c r="Z2330" s="67">
        <f t="shared" si="183"/>
        <v>0.874</v>
      </c>
      <c r="AA2330">
        <f>VLOOKUP($C2330,[1]Disability!$1:$1048576,5,FALSE)</f>
        <v>4</v>
      </c>
      <c r="AB2330" s="67">
        <f t="shared" si="184"/>
        <v>0.97699999999999998</v>
      </c>
      <c r="AC2330" t="e">
        <f>VLOOKUP($A2330,#REF!,9,FALSE)</f>
        <v>#REF!</v>
      </c>
    </row>
    <row r="2331" spans="1:29">
      <c r="A2331">
        <v>51894</v>
      </c>
      <c r="B2331">
        <v>2330</v>
      </c>
      <c r="C2331">
        <v>9904650</v>
      </c>
      <c r="D2331" t="s">
        <v>4235</v>
      </c>
      <c r="E2331" t="s">
        <v>4236</v>
      </c>
      <c r="G2331" t="e">
        <f>VLOOKUP($H2331,[1]BRT!$1:$1048576,1,0)</f>
        <v>#N/A</v>
      </c>
      <c r="H2331" t="s">
        <v>5955</v>
      </c>
      <c r="I2331">
        <v>37.752220000000001</v>
      </c>
      <c r="J2331">
        <v>-122.176132</v>
      </c>
      <c r="K2331">
        <v>1019</v>
      </c>
      <c r="L2331">
        <v>20</v>
      </c>
      <c r="M2331">
        <v>3</v>
      </c>
      <c r="N2331">
        <v>8</v>
      </c>
      <c r="O2331">
        <v>7</v>
      </c>
      <c r="P2331">
        <v>15</v>
      </c>
      <c r="Q2331" t="e">
        <f>VLOOKUP($A2331,'[1]SheltersALL_2.17.22'!$1:$1048576,6,0)</f>
        <v>#N/A</v>
      </c>
      <c r="R2331" t="str">
        <f>VLOOKUP($A2331, [1]FA21_Ridership!$1:$1048576,11, 0)</f>
        <v>OAKLAND</v>
      </c>
      <c r="S2331" t="str">
        <f>VLOOKUP($A2331, [1]FA21_Ridership!$1:$1048576,12, 0)</f>
        <v>ALAMEDA</v>
      </c>
      <c r="T2331">
        <f>VLOOKUP($A2331, [1]FA21_Ridership!$1:$1048576,13, 0)</f>
        <v>3</v>
      </c>
      <c r="U2331">
        <f t="shared" si="181"/>
        <v>300</v>
      </c>
      <c r="V2331" s="67">
        <f t="shared" si="180"/>
        <v>0.55000000000000004</v>
      </c>
      <c r="W2331">
        <v>0.97138400000000003</v>
      </c>
      <c r="X2331" s="67">
        <f t="shared" si="182"/>
        <v>0.94899999999999995</v>
      </c>
      <c r="Y2331">
        <v>0.25908700000000001</v>
      </c>
      <c r="Z2331" s="67">
        <f t="shared" si="183"/>
        <v>0.58799999999999997</v>
      </c>
      <c r="AA2331">
        <f>VLOOKUP($C2331,[1]Disability!$1:$1048576,5,FALSE)</f>
        <v>0</v>
      </c>
      <c r="AB2331" s="67">
        <f t="shared" si="184"/>
        <v>0</v>
      </c>
      <c r="AC2331" t="e">
        <f>VLOOKUP($A2331,#REF!,9,FALSE)</f>
        <v>#REF!</v>
      </c>
    </row>
    <row r="2332" spans="1:29">
      <c r="A2332">
        <v>59090</v>
      </c>
      <c r="B2332">
        <v>2331</v>
      </c>
      <c r="C2332">
        <v>1015880</v>
      </c>
      <c r="D2332" t="s">
        <v>4235</v>
      </c>
      <c r="E2332" t="s">
        <v>4236</v>
      </c>
      <c r="G2332" t="e">
        <f>VLOOKUP($H2332,[1]BRT!$1:$1048576,1,0)</f>
        <v>#N/A</v>
      </c>
      <c r="H2332" t="s">
        <v>5956</v>
      </c>
      <c r="I2332">
        <v>37.843522999999998</v>
      </c>
      <c r="J2332">
        <v>-122.275026</v>
      </c>
      <c r="K2332">
        <v>1178</v>
      </c>
      <c r="L2332">
        <v>20</v>
      </c>
      <c r="M2332">
        <v>3</v>
      </c>
      <c r="N2332">
        <v>7</v>
      </c>
      <c r="O2332">
        <v>8</v>
      </c>
      <c r="P2332">
        <v>15</v>
      </c>
      <c r="Q2332" t="e">
        <f>VLOOKUP($A2332,'[1]SheltersALL_2.17.22'!$1:$1048576,6,0)</f>
        <v>#N/A</v>
      </c>
      <c r="R2332" t="str">
        <f>VLOOKUP($A2332, [1]FA21_Ridership!$1:$1048576,11, 0)</f>
        <v>OAKLAND</v>
      </c>
      <c r="S2332" t="str">
        <f>VLOOKUP($A2332, [1]FA21_Ridership!$1:$1048576,12, 0)</f>
        <v>ALAMEDA</v>
      </c>
      <c r="T2332">
        <f>VLOOKUP($A2332, [1]FA21_Ridership!$1:$1048576,13, 0)</f>
        <v>2</v>
      </c>
      <c r="U2332">
        <f t="shared" si="181"/>
        <v>300</v>
      </c>
      <c r="V2332" s="67">
        <f t="shared" si="180"/>
        <v>0.55000000000000004</v>
      </c>
      <c r="W2332">
        <v>0.57739200000000002</v>
      </c>
      <c r="X2332" s="67">
        <f t="shared" si="182"/>
        <v>0.26400000000000001</v>
      </c>
      <c r="Y2332">
        <v>0.42389199999999999</v>
      </c>
      <c r="Z2332" s="67">
        <f t="shared" si="183"/>
        <v>0.78700000000000003</v>
      </c>
      <c r="AA2332">
        <f>VLOOKUP($C2332,[1]Disability!$1:$1048576,5,FALSE)</f>
        <v>0</v>
      </c>
      <c r="AB2332" s="67">
        <f t="shared" si="184"/>
        <v>0</v>
      </c>
      <c r="AC2332" t="e">
        <f>VLOOKUP($A2332,#REF!,9,FALSE)</f>
        <v>#REF!</v>
      </c>
    </row>
    <row r="2333" spans="1:29">
      <c r="A2333">
        <v>57033</v>
      </c>
      <c r="B2333">
        <v>2332</v>
      </c>
      <c r="C2333">
        <v>1001550</v>
      </c>
      <c r="D2333" t="s">
        <v>4235</v>
      </c>
      <c r="E2333" t="s">
        <v>4236</v>
      </c>
      <c r="G2333" t="e">
        <f>VLOOKUP($H2333,[1]BRT!$1:$1048576,1,0)</f>
        <v>#N/A</v>
      </c>
      <c r="H2333" t="s">
        <v>5957</v>
      </c>
      <c r="I2333">
        <v>37.795678000000002</v>
      </c>
      <c r="J2333">
        <v>-122.226124</v>
      </c>
      <c r="K2333">
        <v>1079</v>
      </c>
      <c r="L2333">
        <v>20</v>
      </c>
      <c r="M2333">
        <v>3</v>
      </c>
      <c r="N2333">
        <v>6</v>
      </c>
      <c r="O2333">
        <v>9</v>
      </c>
      <c r="P2333">
        <v>15</v>
      </c>
      <c r="Q2333" t="e">
        <f>VLOOKUP($A2333,'[1]SheltersALL_2.17.22'!$1:$1048576,6,0)</f>
        <v>#N/A</v>
      </c>
      <c r="R2333" t="str">
        <f>VLOOKUP($A2333, [1]FA21_Ridership!$1:$1048576,11, 0)</f>
        <v>OAKLAND</v>
      </c>
      <c r="S2333" t="str">
        <f>VLOOKUP($A2333, [1]FA21_Ridership!$1:$1048576,12, 0)</f>
        <v>ALAMEDA</v>
      </c>
      <c r="T2333">
        <f>VLOOKUP($A2333, [1]FA21_Ridership!$1:$1048576,13, 0)</f>
        <v>2</v>
      </c>
      <c r="U2333">
        <f t="shared" si="181"/>
        <v>300</v>
      </c>
      <c r="V2333" s="67">
        <f t="shared" si="180"/>
        <v>0.55000000000000004</v>
      </c>
      <c r="W2333">
        <v>0.90171299999999999</v>
      </c>
      <c r="X2333" s="67">
        <f t="shared" si="182"/>
        <v>0.77500000000000002</v>
      </c>
      <c r="Y2333">
        <v>0.34475099999999997</v>
      </c>
      <c r="Z2333" s="67">
        <f t="shared" si="183"/>
        <v>0.68600000000000005</v>
      </c>
      <c r="AA2333">
        <f>VLOOKUP($C2333,[1]Disability!$1:$1048576,5,FALSE)</f>
        <v>2</v>
      </c>
      <c r="AB2333" s="67">
        <f t="shared" si="184"/>
        <v>0.91600000000000004</v>
      </c>
      <c r="AC2333" t="e">
        <f>VLOOKUP($A2333,#REF!,9,FALSE)</f>
        <v>#REF!</v>
      </c>
    </row>
    <row r="2334" spans="1:29">
      <c r="A2334">
        <v>55690</v>
      </c>
      <c r="B2334">
        <v>2333</v>
      </c>
      <c r="C2334">
        <v>803300</v>
      </c>
      <c r="D2334" t="s">
        <v>4235</v>
      </c>
      <c r="E2334" t="s">
        <v>4236</v>
      </c>
      <c r="G2334" t="e">
        <f>VLOOKUP($H2334,[1]BRT!$1:$1048576,1,0)</f>
        <v>#N/A</v>
      </c>
      <c r="H2334" t="s">
        <v>5627</v>
      </c>
      <c r="I2334">
        <v>37.625089000000003</v>
      </c>
      <c r="J2334">
        <v>-122.04183999999999</v>
      </c>
      <c r="K2334">
        <v>1394</v>
      </c>
      <c r="L2334">
        <v>30</v>
      </c>
      <c r="M2334">
        <v>2</v>
      </c>
      <c r="N2334">
        <v>4</v>
      </c>
      <c r="O2334">
        <v>6</v>
      </c>
      <c r="P2334">
        <v>10</v>
      </c>
      <c r="Q2334" t="e">
        <f>VLOOKUP($A2334,'[1]SheltersALL_2.17.22'!$1:$1048576,6,0)</f>
        <v>#N/A</v>
      </c>
      <c r="R2334" t="str">
        <f>VLOOKUP($A2334, [1]FA21_Ridership!$1:$1048576,11, 0)</f>
        <v>HAYWARD</v>
      </c>
      <c r="S2334" t="str">
        <f>VLOOKUP($A2334, [1]FA21_Ridership!$1:$1048576,12, 0)</f>
        <v>ALAMEDA</v>
      </c>
      <c r="T2334">
        <f>VLOOKUP($A2334, [1]FA21_Ridership!$1:$1048576,13, 0)</f>
        <v>4</v>
      </c>
      <c r="U2334">
        <f t="shared" si="181"/>
        <v>300</v>
      </c>
      <c r="V2334" s="67">
        <f t="shared" si="180"/>
        <v>0.55000000000000004</v>
      </c>
      <c r="W2334">
        <v>0.96216500000000005</v>
      </c>
      <c r="X2334" s="67">
        <f t="shared" si="182"/>
        <v>0.92800000000000005</v>
      </c>
      <c r="Y2334">
        <v>0.27346700000000002</v>
      </c>
      <c r="Z2334" s="67">
        <f t="shared" si="183"/>
        <v>0.6</v>
      </c>
      <c r="AA2334">
        <f>VLOOKUP($C2334,[1]Disability!$1:$1048576,5,FALSE)</f>
        <v>0</v>
      </c>
      <c r="AB2334" s="67">
        <f t="shared" si="184"/>
        <v>0</v>
      </c>
      <c r="AC2334" t="e">
        <f>VLOOKUP($A2334,#REF!,9,FALSE)</f>
        <v>#REF!</v>
      </c>
    </row>
    <row r="2335" spans="1:29">
      <c r="A2335">
        <v>52398</v>
      </c>
      <c r="B2335">
        <v>2334</v>
      </c>
      <c r="C2335">
        <v>9906090</v>
      </c>
      <c r="D2335" t="s">
        <v>4235</v>
      </c>
      <c r="E2335" t="s">
        <v>4236</v>
      </c>
      <c r="G2335" t="e">
        <f>VLOOKUP($H2335,[1]BRT!$1:$1048576,1,0)</f>
        <v>#N/A</v>
      </c>
      <c r="H2335" t="s">
        <v>5958</v>
      </c>
      <c r="I2335">
        <v>37.956561000000001</v>
      </c>
      <c r="J2335">
        <v>-122.347227</v>
      </c>
      <c r="K2335">
        <v>753</v>
      </c>
      <c r="L2335">
        <v>30</v>
      </c>
      <c r="M2335">
        <v>2</v>
      </c>
      <c r="N2335">
        <v>4</v>
      </c>
      <c r="O2335">
        <v>6</v>
      </c>
      <c r="P2335">
        <v>10</v>
      </c>
      <c r="Q2335" t="e">
        <f>VLOOKUP($A2335,'[1]SheltersALL_2.17.22'!$1:$1048576,6,0)</f>
        <v>#N/A</v>
      </c>
      <c r="R2335" t="str">
        <f>VLOOKUP($A2335, [1]FA21_Ridership!$1:$1048576,11, 0)</f>
        <v>SAN PABLO</v>
      </c>
      <c r="S2335" t="str">
        <f>VLOOKUP($A2335, [1]FA21_Ridership!$1:$1048576,12, 0)</f>
        <v>CONTRA COSTA</v>
      </c>
      <c r="T2335">
        <f>VLOOKUP($A2335, [1]FA21_Ridership!$1:$1048576,13, 0)</f>
        <v>1</v>
      </c>
      <c r="U2335">
        <f t="shared" si="181"/>
        <v>300</v>
      </c>
      <c r="V2335" s="67">
        <f t="shared" si="180"/>
        <v>0.55000000000000004</v>
      </c>
      <c r="W2335">
        <v>0.89478800000000003</v>
      </c>
      <c r="X2335" s="67">
        <f t="shared" si="182"/>
        <v>0.76</v>
      </c>
      <c r="Y2335">
        <v>0.56467199999999995</v>
      </c>
      <c r="Z2335" s="67">
        <f t="shared" si="183"/>
        <v>0.90800000000000003</v>
      </c>
      <c r="AA2335">
        <f>VLOOKUP($C2335,[1]Disability!$1:$1048576,5,FALSE)</f>
        <v>0</v>
      </c>
      <c r="AB2335" s="67">
        <f t="shared" si="184"/>
        <v>0</v>
      </c>
      <c r="AC2335" t="e">
        <f>VLOOKUP($A2335,#REF!,9,FALSE)</f>
        <v>#REF!</v>
      </c>
    </row>
    <row r="2336" spans="1:29">
      <c r="A2336">
        <v>50907</v>
      </c>
      <c r="B2336">
        <v>2335</v>
      </c>
      <c r="C2336">
        <v>9901880</v>
      </c>
      <c r="D2336" t="s">
        <v>4235</v>
      </c>
      <c r="E2336" t="s">
        <v>4236</v>
      </c>
      <c r="G2336" t="e">
        <f>VLOOKUP($H2336,[1]BRT!$1:$1048576,1,0)</f>
        <v>#N/A</v>
      </c>
      <c r="H2336" t="s">
        <v>5959</v>
      </c>
      <c r="I2336">
        <v>37.549759000000002</v>
      </c>
      <c r="J2336">
        <v>-121.973343</v>
      </c>
      <c r="K2336">
        <v>1022</v>
      </c>
      <c r="L2336">
        <v>60</v>
      </c>
      <c r="M2336">
        <v>1</v>
      </c>
      <c r="N2336">
        <v>2</v>
      </c>
      <c r="O2336">
        <v>3</v>
      </c>
      <c r="P2336">
        <v>5</v>
      </c>
      <c r="Q2336" t="e">
        <f>VLOOKUP($A2336,'[1]SheltersALL_2.17.22'!$1:$1048576,6,0)</f>
        <v>#N/A</v>
      </c>
      <c r="R2336" t="str">
        <f>VLOOKUP($A2336, [1]FA21_Ridership!$1:$1048576,11, 0)</f>
        <v>FREMONT</v>
      </c>
      <c r="S2336" t="str">
        <f>VLOOKUP($A2336, [1]FA21_Ridership!$1:$1048576,12, 0)</f>
        <v>ALAMEDA</v>
      </c>
      <c r="T2336">
        <f>VLOOKUP($A2336, [1]FA21_Ridership!$1:$1048576,13, 0)</f>
        <v>5</v>
      </c>
      <c r="U2336">
        <f t="shared" si="181"/>
        <v>300</v>
      </c>
      <c r="V2336" s="67">
        <f t="shared" si="180"/>
        <v>0.55000000000000004</v>
      </c>
      <c r="W2336">
        <v>0.91551199999999999</v>
      </c>
      <c r="X2336" s="67">
        <f t="shared" si="182"/>
        <v>0.79800000000000004</v>
      </c>
      <c r="Y2336">
        <v>9.4539999999999999E-2</v>
      </c>
      <c r="Z2336" s="67">
        <f t="shared" si="183"/>
        <v>0.223</v>
      </c>
      <c r="AA2336">
        <f>VLOOKUP($C2336,[1]Disability!$1:$1048576,5,FALSE)</f>
        <v>1</v>
      </c>
      <c r="AB2336" s="67">
        <f t="shared" si="184"/>
        <v>0.72499999999999998</v>
      </c>
      <c r="AC2336" t="e">
        <f>VLOOKUP($A2336,#REF!,9,FALSE)</f>
        <v>#REF!</v>
      </c>
    </row>
    <row r="2337" spans="1:29">
      <c r="A2337">
        <v>53811</v>
      </c>
      <c r="B2337">
        <v>2336</v>
      </c>
      <c r="C2337">
        <v>1501800</v>
      </c>
      <c r="D2337" t="s">
        <v>4235</v>
      </c>
      <c r="E2337" t="s">
        <v>4236</v>
      </c>
      <c r="G2337" t="e">
        <f>VLOOKUP($H2337,[1]BRT!$1:$1048576,1,0)</f>
        <v>#N/A</v>
      </c>
      <c r="H2337" t="s">
        <v>5953</v>
      </c>
      <c r="I2337">
        <v>37.687876000000003</v>
      </c>
      <c r="J2337">
        <v>-122.143451</v>
      </c>
      <c r="K2337">
        <v>960</v>
      </c>
      <c r="L2337">
        <v>60</v>
      </c>
      <c r="M2337">
        <v>1</v>
      </c>
      <c r="N2337">
        <v>2</v>
      </c>
      <c r="O2337">
        <v>3</v>
      </c>
      <c r="P2337">
        <v>5</v>
      </c>
      <c r="Q2337" t="e">
        <f>VLOOKUP($A2337,'[1]SheltersALL_2.17.22'!$1:$1048576,6,0)</f>
        <v>#N/A</v>
      </c>
      <c r="R2337" t="str">
        <f>VLOOKUP($A2337, [1]FA21_Ridership!$1:$1048576,11, 0)</f>
        <v>SAN LEANDRO</v>
      </c>
      <c r="S2337" t="str">
        <f>VLOOKUP($A2337, [1]FA21_Ridership!$1:$1048576,12, 0)</f>
        <v>ALAMEDA</v>
      </c>
      <c r="T2337">
        <f>VLOOKUP($A2337, [1]FA21_Ridership!$1:$1048576,13, 0)</f>
        <v>4</v>
      </c>
      <c r="U2337">
        <f t="shared" si="181"/>
        <v>300</v>
      </c>
      <c r="V2337" s="67">
        <f t="shared" si="180"/>
        <v>0.55000000000000004</v>
      </c>
      <c r="W2337">
        <v>0.74828799999999995</v>
      </c>
      <c r="X2337" s="67">
        <f t="shared" si="182"/>
        <v>0.47499999999999998</v>
      </c>
      <c r="Y2337">
        <v>0.52682600000000002</v>
      </c>
      <c r="Z2337" s="67">
        <f t="shared" si="183"/>
        <v>0.88500000000000001</v>
      </c>
      <c r="AA2337">
        <f>VLOOKUP($C2337,[1]Disability!$1:$1048576,5,FALSE)</f>
        <v>0</v>
      </c>
      <c r="AB2337" s="67">
        <f t="shared" si="184"/>
        <v>0</v>
      </c>
      <c r="AC2337" t="e">
        <f>VLOOKUP($A2337,#REF!,9,FALSE)</f>
        <v>#REF!</v>
      </c>
    </row>
    <row r="2338" spans="1:29">
      <c r="A2338">
        <v>52926</v>
      </c>
      <c r="B2338">
        <v>2337</v>
      </c>
      <c r="C2338">
        <v>9907730</v>
      </c>
      <c r="D2338" t="s">
        <v>4235</v>
      </c>
      <c r="E2338" t="s">
        <v>4236</v>
      </c>
      <c r="G2338" t="e">
        <f>VLOOKUP($H2338,[1]BRT!$1:$1048576,1,0)</f>
        <v>#N/A</v>
      </c>
      <c r="H2338" t="s">
        <v>5960</v>
      </c>
      <c r="I2338">
        <v>37.680708000000003</v>
      </c>
      <c r="J2338">
        <v>-122.11374499999999</v>
      </c>
      <c r="K2338">
        <v>960</v>
      </c>
      <c r="L2338">
        <v>60</v>
      </c>
      <c r="M2338">
        <v>1</v>
      </c>
      <c r="N2338">
        <v>2</v>
      </c>
      <c r="O2338">
        <v>3</v>
      </c>
      <c r="P2338">
        <v>5</v>
      </c>
      <c r="Q2338" t="e">
        <f>VLOOKUP($A2338,'[1]SheltersALL_2.17.22'!$1:$1048576,6,0)</f>
        <v>#N/A</v>
      </c>
      <c r="R2338" t="str">
        <f>VLOOKUP($A2338, [1]FA21_Ridership!$1:$1048576,11, 0)</f>
        <v>COUNTY-ALAMEDA</v>
      </c>
      <c r="S2338" t="str">
        <f>VLOOKUP($A2338, [1]FA21_Ridership!$1:$1048576,12, 0)</f>
        <v>ALAMEDA</v>
      </c>
      <c r="T2338">
        <f>VLOOKUP($A2338, [1]FA21_Ridership!$1:$1048576,13, 0)</f>
        <v>4</v>
      </c>
      <c r="U2338">
        <f t="shared" si="181"/>
        <v>300</v>
      </c>
      <c r="V2338" s="67">
        <f t="shared" si="180"/>
        <v>0.55000000000000004</v>
      </c>
      <c r="W2338">
        <v>0.87685599999999997</v>
      </c>
      <c r="X2338" s="67">
        <f t="shared" si="182"/>
        <v>0.72599999999999998</v>
      </c>
      <c r="Y2338">
        <v>0.60519800000000001</v>
      </c>
      <c r="Z2338" s="67">
        <f t="shared" si="183"/>
        <v>0.93799999999999994</v>
      </c>
      <c r="AA2338">
        <f>VLOOKUP($C2338,[1]Disability!$1:$1048576,5,FALSE)</f>
        <v>0</v>
      </c>
      <c r="AB2338" s="67">
        <f t="shared" si="184"/>
        <v>0</v>
      </c>
      <c r="AC2338" t="e">
        <f>VLOOKUP($A2338,#REF!,9,FALSE)</f>
        <v>#REF!</v>
      </c>
    </row>
    <row r="2339" spans="1:29">
      <c r="A2339">
        <v>57230</v>
      </c>
      <c r="B2339">
        <v>2338</v>
      </c>
      <c r="C2339">
        <v>705060</v>
      </c>
      <c r="D2339" t="s">
        <v>4235</v>
      </c>
      <c r="E2339" t="s">
        <v>4236</v>
      </c>
      <c r="G2339" t="e">
        <f>VLOOKUP($H2339,[1]BRT!$1:$1048576,1,0)</f>
        <v>#N/A</v>
      </c>
      <c r="H2339" t="s">
        <v>5961</v>
      </c>
      <c r="I2339">
        <v>37.563690000000001</v>
      </c>
      <c r="J2339">
        <v>-122.002196</v>
      </c>
      <c r="K2339">
        <v>720</v>
      </c>
      <c r="L2339">
        <v>60</v>
      </c>
      <c r="M2339">
        <v>1</v>
      </c>
      <c r="N2339">
        <v>2</v>
      </c>
      <c r="O2339">
        <v>3</v>
      </c>
      <c r="P2339">
        <v>5</v>
      </c>
      <c r="Q2339" t="e">
        <f>VLOOKUP($A2339,'[1]SheltersALL_2.17.22'!$1:$1048576,6,0)</f>
        <v>#N/A</v>
      </c>
      <c r="R2339" t="str">
        <f>VLOOKUP($A2339, [1]FA21_Ridership!$1:$1048576,11, 0)</f>
        <v>FREMONT</v>
      </c>
      <c r="S2339" t="str">
        <f>VLOOKUP($A2339, [1]FA21_Ridership!$1:$1048576,12, 0)</f>
        <v>ALAMEDA</v>
      </c>
      <c r="T2339">
        <f>VLOOKUP($A2339, [1]FA21_Ridership!$1:$1048576,13, 0)</f>
        <v>5</v>
      </c>
      <c r="U2339">
        <f t="shared" si="181"/>
        <v>300</v>
      </c>
      <c r="V2339" s="67">
        <f t="shared" si="180"/>
        <v>0.55000000000000004</v>
      </c>
      <c r="W2339">
        <v>0.79770799999999997</v>
      </c>
      <c r="X2339" s="67">
        <f t="shared" si="182"/>
        <v>0.58599999999999997</v>
      </c>
      <c r="Y2339">
        <v>9.9565000000000001E-2</v>
      </c>
      <c r="Z2339" s="67">
        <f t="shared" si="183"/>
        <v>0.248</v>
      </c>
      <c r="AA2339">
        <f>VLOOKUP($C2339,[1]Disability!$1:$1048576,5,FALSE)</f>
        <v>0</v>
      </c>
      <c r="AB2339" s="67">
        <f t="shared" si="184"/>
        <v>0</v>
      </c>
      <c r="AC2339" t="e">
        <f>VLOOKUP($A2339,#REF!,9,FALSE)</f>
        <v>#REF!</v>
      </c>
    </row>
    <row r="2340" spans="1:29">
      <c r="A2340">
        <v>55469</v>
      </c>
      <c r="B2340">
        <v>2339</v>
      </c>
      <c r="C2340">
        <v>1502590</v>
      </c>
      <c r="D2340" t="s">
        <v>4235</v>
      </c>
      <c r="E2340" t="s">
        <v>4236</v>
      </c>
      <c r="G2340" t="e">
        <f>VLOOKUP($H2340,[1]BRT!$1:$1048576,1,0)</f>
        <v>#N/A</v>
      </c>
      <c r="H2340" t="s">
        <v>5748</v>
      </c>
      <c r="I2340">
        <v>37.708142000000002</v>
      </c>
      <c r="J2340">
        <v>-122.170709</v>
      </c>
      <c r="K2340">
        <v>960</v>
      </c>
      <c r="L2340">
        <v>60</v>
      </c>
      <c r="M2340">
        <v>1</v>
      </c>
      <c r="N2340">
        <v>2</v>
      </c>
      <c r="O2340">
        <v>3</v>
      </c>
      <c r="P2340">
        <v>5</v>
      </c>
      <c r="Q2340" t="e">
        <f>VLOOKUP($A2340,'[1]SheltersALL_2.17.22'!$1:$1048576,6,0)</f>
        <v>#N/A</v>
      </c>
      <c r="R2340" t="str">
        <f>VLOOKUP($A2340, [1]FA21_Ridership!$1:$1048576,11, 0)</f>
        <v>SAN LEANDRO</v>
      </c>
      <c r="S2340" t="str">
        <f>VLOOKUP($A2340, [1]FA21_Ridership!$1:$1048576,12, 0)</f>
        <v>ALAMEDA</v>
      </c>
      <c r="T2340">
        <f>VLOOKUP($A2340, [1]FA21_Ridership!$1:$1048576,13, 0)</f>
        <v>3</v>
      </c>
      <c r="U2340">
        <f t="shared" si="181"/>
        <v>300</v>
      </c>
      <c r="V2340" s="67">
        <f t="shared" ref="V2340:V2403" si="185">_xlfn.PERCENTRANK.INC($U$2:$U$4161,U2340)</f>
        <v>0.55000000000000004</v>
      </c>
      <c r="W2340">
        <v>0.819191</v>
      </c>
      <c r="X2340" s="67">
        <f t="shared" si="182"/>
        <v>0.61099999999999999</v>
      </c>
      <c r="Y2340">
        <v>0.19028700000000001</v>
      </c>
      <c r="Z2340" s="67">
        <f t="shared" si="183"/>
        <v>0.45800000000000002</v>
      </c>
      <c r="AA2340">
        <f>VLOOKUP($C2340,[1]Disability!$1:$1048576,5,FALSE)</f>
        <v>0</v>
      </c>
      <c r="AB2340" s="67">
        <f t="shared" si="184"/>
        <v>0</v>
      </c>
      <c r="AC2340" t="e">
        <f>VLOOKUP($A2340,#REF!,9,FALSE)</f>
        <v>#REF!</v>
      </c>
    </row>
    <row r="2341" spans="1:29">
      <c r="A2341">
        <v>50695</v>
      </c>
      <c r="B2341">
        <v>2340</v>
      </c>
      <c r="C2341">
        <v>1504480</v>
      </c>
      <c r="D2341" t="s">
        <v>4235</v>
      </c>
      <c r="E2341" t="s">
        <v>4236</v>
      </c>
      <c r="G2341" t="e">
        <f>VLOOKUP($H2341,[1]BRT!$1:$1048576,1,0)</f>
        <v>#N/A</v>
      </c>
      <c r="H2341" t="s">
        <v>5962</v>
      </c>
      <c r="I2341">
        <v>37.693792999999999</v>
      </c>
      <c r="J2341">
        <v>-122.171902</v>
      </c>
      <c r="K2341">
        <v>960</v>
      </c>
      <c r="L2341">
        <v>60</v>
      </c>
      <c r="M2341">
        <v>1</v>
      </c>
      <c r="N2341">
        <v>2</v>
      </c>
      <c r="O2341">
        <v>3</v>
      </c>
      <c r="P2341">
        <v>5</v>
      </c>
      <c r="Q2341" t="e">
        <f>VLOOKUP($A2341,'[1]SheltersALL_2.17.22'!$1:$1048576,6,0)</f>
        <v>#N/A</v>
      </c>
      <c r="R2341" t="str">
        <f>VLOOKUP($A2341, [1]FA21_Ridership!$1:$1048576,11, 0)</f>
        <v>SAN LEANDRO</v>
      </c>
      <c r="S2341" t="str">
        <f>VLOOKUP($A2341, [1]FA21_Ridership!$1:$1048576,12, 0)</f>
        <v>ALAMEDA</v>
      </c>
      <c r="T2341">
        <f>VLOOKUP($A2341, [1]FA21_Ridership!$1:$1048576,13, 0)</f>
        <v>4</v>
      </c>
      <c r="U2341">
        <f t="shared" si="181"/>
        <v>300</v>
      </c>
      <c r="V2341" s="67">
        <f t="shared" si="185"/>
        <v>0.55000000000000004</v>
      </c>
      <c r="W2341">
        <v>0.85876600000000003</v>
      </c>
      <c r="X2341" s="67">
        <f t="shared" si="182"/>
        <v>0.69399999999999995</v>
      </c>
      <c r="Y2341">
        <v>3.5714000000000003E-2</v>
      </c>
      <c r="Z2341" s="67">
        <f t="shared" si="183"/>
        <v>4.1000000000000002E-2</v>
      </c>
      <c r="AA2341">
        <f>VLOOKUP($C2341,[1]Disability!$1:$1048576,5,FALSE)</f>
        <v>1</v>
      </c>
      <c r="AB2341" s="67">
        <f t="shared" si="184"/>
        <v>0.72499999999999998</v>
      </c>
      <c r="AC2341" t="e">
        <f>VLOOKUP($A2341,#REF!,9,FALSE)</f>
        <v>#REF!</v>
      </c>
    </row>
    <row r="2342" spans="1:29">
      <c r="A2342">
        <v>54125</v>
      </c>
      <c r="B2342">
        <v>2341</v>
      </c>
      <c r="C2342">
        <v>9802140</v>
      </c>
      <c r="D2342" t="s">
        <v>4235</v>
      </c>
      <c r="E2342" t="s">
        <v>4236</v>
      </c>
      <c r="G2342" t="e">
        <f>VLOOKUP($H2342,[1]BRT!$1:$1048576,1,0)</f>
        <v>#N/A</v>
      </c>
      <c r="H2342" t="s">
        <v>5951</v>
      </c>
      <c r="I2342">
        <v>37.671717999999998</v>
      </c>
      <c r="J2342">
        <v>-122.10432</v>
      </c>
      <c r="K2342">
        <v>960</v>
      </c>
      <c r="L2342">
        <v>60</v>
      </c>
      <c r="M2342">
        <v>1</v>
      </c>
      <c r="N2342">
        <v>2</v>
      </c>
      <c r="O2342">
        <v>3</v>
      </c>
      <c r="P2342">
        <v>5</v>
      </c>
      <c r="Q2342" t="e">
        <f>VLOOKUP($A2342,'[1]SheltersALL_2.17.22'!$1:$1048576,6,0)</f>
        <v>#N/A</v>
      </c>
      <c r="R2342" t="str">
        <f>VLOOKUP($A2342, [1]FA21_Ridership!$1:$1048576,11, 0)</f>
        <v>COUNTY-ALAMEDA</v>
      </c>
      <c r="S2342" t="str">
        <f>VLOOKUP($A2342, [1]FA21_Ridership!$1:$1048576,12, 0)</f>
        <v>ALAMEDA</v>
      </c>
      <c r="T2342">
        <f>VLOOKUP($A2342, [1]FA21_Ridership!$1:$1048576,13, 0)</f>
        <v>4</v>
      </c>
      <c r="U2342">
        <f t="shared" si="181"/>
        <v>300</v>
      </c>
      <c r="V2342" s="67">
        <f t="shared" si="185"/>
        <v>0.55000000000000004</v>
      </c>
      <c r="W2342">
        <v>0.90020699999999998</v>
      </c>
      <c r="X2342" s="67">
        <f t="shared" si="182"/>
        <v>0.77200000000000002</v>
      </c>
      <c r="Y2342">
        <v>0.39832299999999998</v>
      </c>
      <c r="Z2342" s="67">
        <f t="shared" si="183"/>
        <v>0.76100000000000001</v>
      </c>
      <c r="AA2342">
        <f>VLOOKUP($C2342,[1]Disability!$1:$1048576,5,FALSE)</f>
        <v>0</v>
      </c>
      <c r="AB2342" s="67">
        <f t="shared" si="184"/>
        <v>0</v>
      </c>
      <c r="AC2342" t="e">
        <f>VLOOKUP($A2342,#REF!,9,FALSE)</f>
        <v>#REF!</v>
      </c>
    </row>
    <row r="2343" spans="1:29">
      <c r="A2343">
        <v>51950</v>
      </c>
      <c r="B2343">
        <v>2342</v>
      </c>
      <c r="C2343">
        <v>1502640</v>
      </c>
      <c r="D2343" t="s">
        <v>4235</v>
      </c>
      <c r="E2343" t="s">
        <v>4236</v>
      </c>
      <c r="G2343" t="e">
        <f>VLOOKUP($H2343,[1]BRT!$1:$1048576,1,0)</f>
        <v>#N/A</v>
      </c>
      <c r="H2343" t="s">
        <v>5963</v>
      </c>
      <c r="I2343">
        <v>37.711658</v>
      </c>
      <c r="J2343">
        <v>-122.17303099999999</v>
      </c>
      <c r="K2343">
        <v>960</v>
      </c>
      <c r="L2343">
        <v>60</v>
      </c>
      <c r="M2343">
        <v>1</v>
      </c>
      <c r="N2343">
        <v>2</v>
      </c>
      <c r="O2343">
        <v>3</v>
      </c>
      <c r="P2343">
        <v>5</v>
      </c>
      <c r="Q2343" t="e">
        <f>VLOOKUP($A2343,'[1]SheltersALL_2.17.22'!$1:$1048576,6,0)</f>
        <v>#N/A</v>
      </c>
      <c r="R2343" t="str">
        <f>VLOOKUP($A2343, [1]FA21_Ridership!$1:$1048576,11, 0)</f>
        <v>SAN LEANDRO</v>
      </c>
      <c r="S2343" t="str">
        <f>VLOOKUP($A2343, [1]FA21_Ridership!$1:$1048576,12, 0)</f>
        <v>ALAMEDA</v>
      </c>
      <c r="T2343">
        <f>VLOOKUP($A2343, [1]FA21_Ridership!$1:$1048576,13, 0)</f>
        <v>3</v>
      </c>
      <c r="U2343">
        <f t="shared" si="181"/>
        <v>300</v>
      </c>
      <c r="V2343" s="67">
        <f t="shared" si="185"/>
        <v>0.55000000000000004</v>
      </c>
      <c r="W2343">
        <v>0.87933600000000001</v>
      </c>
      <c r="X2343" s="67">
        <f t="shared" si="182"/>
        <v>0.72799999999999998</v>
      </c>
      <c r="Y2343">
        <v>0.34489500000000001</v>
      </c>
      <c r="Z2343" s="67">
        <f t="shared" si="183"/>
        <v>0.68700000000000006</v>
      </c>
      <c r="AA2343">
        <f>VLOOKUP($C2343,[1]Disability!$1:$1048576,5,FALSE)</f>
        <v>0</v>
      </c>
      <c r="AB2343" s="67">
        <f t="shared" si="184"/>
        <v>0</v>
      </c>
      <c r="AC2343" t="e">
        <f>VLOOKUP($A2343,#REF!,9,FALSE)</f>
        <v>#REF!</v>
      </c>
    </row>
    <row r="2344" spans="1:29">
      <c r="A2344">
        <v>57448</v>
      </c>
      <c r="B2344">
        <v>2343</v>
      </c>
      <c r="C2344">
        <v>1500760</v>
      </c>
      <c r="D2344" t="s">
        <v>4235</v>
      </c>
      <c r="E2344" t="s">
        <v>4236</v>
      </c>
      <c r="G2344" t="e">
        <f>VLOOKUP($H2344,[1]BRT!$1:$1048576,1,0)</f>
        <v>#N/A</v>
      </c>
      <c r="H2344" t="s">
        <v>5964</v>
      </c>
      <c r="I2344">
        <v>37.696263999999999</v>
      </c>
      <c r="J2344">
        <v>-122.177121</v>
      </c>
      <c r="K2344">
        <v>960</v>
      </c>
      <c r="L2344">
        <v>60</v>
      </c>
      <c r="M2344">
        <v>1</v>
      </c>
      <c r="N2344">
        <v>2</v>
      </c>
      <c r="O2344">
        <v>3</v>
      </c>
      <c r="P2344">
        <v>5</v>
      </c>
      <c r="Q2344" t="e">
        <f>VLOOKUP($A2344,'[1]SheltersALL_2.17.22'!$1:$1048576,6,0)</f>
        <v>#N/A</v>
      </c>
      <c r="R2344" t="str">
        <f>VLOOKUP($A2344, [1]FA21_Ridership!$1:$1048576,11, 0)</f>
        <v>SAN LEANDRO</v>
      </c>
      <c r="S2344" t="str">
        <f>VLOOKUP($A2344, [1]FA21_Ridership!$1:$1048576,12, 0)</f>
        <v>ALAMEDA</v>
      </c>
      <c r="T2344">
        <f>VLOOKUP($A2344, [1]FA21_Ridership!$1:$1048576,13, 0)</f>
        <v>4</v>
      </c>
      <c r="U2344">
        <f t="shared" si="181"/>
        <v>300</v>
      </c>
      <c r="V2344" s="67">
        <f t="shared" si="185"/>
        <v>0.55000000000000004</v>
      </c>
      <c r="W2344">
        <v>0.85876600000000003</v>
      </c>
      <c r="X2344" s="67">
        <f t="shared" si="182"/>
        <v>0.69399999999999995</v>
      </c>
      <c r="Y2344">
        <v>3.5714000000000003E-2</v>
      </c>
      <c r="Z2344" s="67">
        <f t="shared" si="183"/>
        <v>4.1000000000000002E-2</v>
      </c>
      <c r="AA2344">
        <f>VLOOKUP($C2344,[1]Disability!$1:$1048576,5,FALSE)</f>
        <v>0</v>
      </c>
      <c r="AB2344" s="67">
        <f t="shared" si="184"/>
        <v>0</v>
      </c>
      <c r="AC2344" t="e">
        <f>VLOOKUP($A2344,#REF!,9,FALSE)</f>
        <v>#REF!</v>
      </c>
    </row>
    <row r="2345" spans="1:29">
      <c r="A2345">
        <v>58177</v>
      </c>
      <c r="B2345">
        <v>2344</v>
      </c>
      <c r="C2345">
        <v>102040</v>
      </c>
      <c r="D2345" t="s">
        <v>4235</v>
      </c>
      <c r="E2345" t="s">
        <v>4236</v>
      </c>
      <c r="G2345" t="e">
        <f>VLOOKUP($H2345,[1]BRT!$1:$1048576,1,0)</f>
        <v>#N/A</v>
      </c>
      <c r="H2345" t="s">
        <v>4336</v>
      </c>
      <c r="I2345">
        <v>37.788040000000002</v>
      </c>
      <c r="J2345">
        <v>-122.275728</v>
      </c>
      <c r="K2345">
        <v>960</v>
      </c>
      <c r="L2345">
        <v>60</v>
      </c>
      <c r="M2345">
        <v>1</v>
      </c>
      <c r="N2345">
        <v>2</v>
      </c>
      <c r="O2345">
        <v>3</v>
      </c>
      <c r="P2345">
        <v>5</v>
      </c>
      <c r="Q2345" t="e">
        <f>VLOOKUP($A2345,'[1]SheltersALL_2.17.22'!$1:$1048576,6,0)</f>
        <v>#N/A</v>
      </c>
      <c r="R2345" t="str">
        <f>VLOOKUP($A2345, [1]FA21_Ridership!$1:$1048576,11, 0)</f>
        <v>ALAMEDA</v>
      </c>
      <c r="S2345" t="str">
        <f>VLOOKUP($A2345, [1]FA21_Ridership!$1:$1048576,12, 0)</f>
        <v>ALAMEDA</v>
      </c>
      <c r="T2345">
        <f>VLOOKUP($A2345, [1]FA21_Ridership!$1:$1048576,13, 0)</f>
        <v>3</v>
      </c>
      <c r="U2345">
        <f t="shared" si="181"/>
        <v>300</v>
      </c>
      <c r="V2345" s="67">
        <f t="shared" si="185"/>
        <v>0.55000000000000004</v>
      </c>
      <c r="W2345">
        <v>0.73538899999999996</v>
      </c>
      <c r="X2345" s="67">
        <f t="shared" si="182"/>
        <v>0.45200000000000001</v>
      </c>
      <c r="Y2345">
        <v>9.8266000000000006E-2</v>
      </c>
      <c r="Z2345" s="67">
        <f t="shared" si="183"/>
        <v>0.24</v>
      </c>
      <c r="AA2345">
        <f>VLOOKUP($C2345,[1]Disability!$1:$1048576,5,FALSE)</f>
        <v>1</v>
      </c>
      <c r="AB2345" s="67">
        <f t="shared" si="184"/>
        <v>0.72499999999999998</v>
      </c>
      <c r="AC2345" t="e">
        <f>VLOOKUP($A2345,#REF!,9,FALSE)</f>
        <v>#REF!</v>
      </c>
    </row>
    <row r="2346" spans="1:29">
      <c r="A2346">
        <v>57719</v>
      </c>
      <c r="B2346">
        <v>2345</v>
      </c>
      <c r="C2346">
        <v>9900120</v>
      </c>
      <c r="D2346" t="s">
        <v>4235</v>
      </c>
      <c r="E2346" t="s">
        <v>4236</v>
      </c>
      <c r="G2346" t="e">
        <f>VLOOKUP($H2346,[1]BRT!$1:$1048576,1,0)</f>
        <v>#N/A</v>
      </c>
      <c r="H2346" t="s">
        <v>5965</v>
      </c>
      <c r="I2346">
        <v>37.967717999999998</v>
      </c>
      <c r="J2346">
        <v>-122.309106</v>
      </c>
      <c r="K2346">
        <v>779</v>
      </c>
      <c r="L2346">
        <v>60</v>
      </c>
      <c r="M2346">
        <v>1</v>
      </c>
      <c r="N2346">
        <v>2</v>
      </c>
      <c r="O2346">
        <v>3</v>
      </c>
      <c r="P2346">
        <v>5</v>
      </c>
      <c r="Q2346" t="e">
        <f>VLOOKUP($A2346,'[1]SheltersALL_2.17.22'!$1:$1048576,6,0)</f>
        <v>#N/A</v>
      </c>
      <c r="R2346" t="str">
        <f>VLOOKUP($A2346, [1]FA21_Ridership!$1:$1048576,11, 0)</f>
        <v>COUNTY-CONTRA COSTA</v>
      </c>
      <c r="S2346" t="str">
        <f>VLOOKUP($A2346, [1]FA21_Ridership!$1:$1048576,12, 0)</f>
        <v>CONTRA COSTA</v>
      </c>
      <c r="T2346">
        <f>VLOOKUP($A2346, [1]FA21_Ridership!$1:$1048576,13, 0)</f>
        <v>1</v>
      </c>
      <c r="U2346">
        <f t="shared" si="181"/>
        <v>300</v>
      </c>
      <c r="V2346" s="67">
        <f t="shared" si="185"/>
        <v>0.55000000000000004</v>
      </c>
      <c r="W2346">
        <v>0.67328699999999997</v>
      </c>
      <c r="X2346" s="67">
        <f t="shared" si="182"/>
        <v>0.36099999999999999</v>
      </c>
      <c r="Y2346">
        <v>0.21549199999999999</v>
      </c>
      <c r="Z2346" s="67">
        <f t="shared" si="183"/>
        <v>0.497</v>
      </c>
      <c r="AA2346">
        <f>VLOOKUP($C2346,[1]Disability!$1:$1048576,5,FALSE)</f>
        <v>1</v>
      </c>
      <c r="AB2346" s="67">
        <f t="shared" si="184"/>
        <v>0.72499999999999998</v>
      </c>
      <c r="AC2346" t="e">
        <f>VLOOKUP($A2346,#REF!,9,FALSE)</f>
        <v>#REF!</v>
      </c>
    </row>
    <row r="2347" spans="1:29">
      <c r="A2347">
        <v>53250</v>
      </c>
      <c r="B2347">
        <v>2346</v>
      </c>
      <c r="C2347">
        <v>805420</v>
      </c>
      <c r="D2347" t="s">
        <v>4235</v>
      </c>
      <c r="E2347" t="s">
        <v>4236</v>
      </c>
      <c r="G2347" t="e">
        <f>VLOOKUP($H2347,[1]BRT!$1:$1048576,1,0)</f>
        <v>#N/A</v>
      </c>
      <c r="H2347" t="s">
        <v>5221</v>
      </c>
      <c r="I2347">
        <v>37.652996000000002</v>
      </c>
      <c r="J2347">
        <v>-122.072335</v>
      </c>
      <c r="K2347">
        <v>960</v>
      </c>
      <c r="L2347">
        <v>60</v>
      </c>
      <c r="M2347">
        <v>1</v>
      </c>
      <c r="N2347">
        <v>2</v>
      </c>
      <c r="O2347">
        <v>3</v>
      </c>
      <c r="P2347">
        <v>5</v>
      </c>
      <c r="Q2347" t="e">
        <f>VLOOKUP($A2347,'[1]SheltersALL_2.17.22'!$1:$1048576,6,0)</f>
        <v>#N/A</v>
      </c>
      <c r="R2347" t="str">
        <f>VLOOKUP($A2347, [1]FA21_Ridership!$1:$1048576,11, 0)</f>
        <v>HAYWARD</v>
      </c>
      <c r="S2347" t="str">
        <f>VLOOKUP($A2347, [1]FA21_Ridership!$1:$1048576,12, 0)</f>
        <v>ALAMEDA</v>
      </c>
      <c r="T2347">
        <f>VLOOKUP($A2347, [1]FA21_Ridership!$1:$1048576,13, 0)</f>
        <v>4</v>
      </c>
      <c r="U2347">
        <f t="shared" si="181"/>
        <v>300</v>
      </c>
      <c r="V2347" s="67">
        <f t="shared" si="185"/>
        <v>0.55000000000000004</v>
      </c>
      <c r="W2347">
        <v>0.90228799999999998</v>
      </c>
      <c r="X2347" s="67">
        <f t="shared" si="182"/>
        <v>0.77700000000000002</v>
      </c>
      <c r="Y2347">
        <v>0.34366099999999999</v>
      </c>
      <c r="Z2347" s="67">
        <f t="shared" si="183"/>
        <v>0.68500000000000005</v>
      </c>
      <c r="AA2347">
        <f>VLOOKUP($C2347,[1]Disability!$1:$1048576,5,FALSE)</f>
        <v>0</v>
      </c>
      <c r="AB2347" s="67">
        <f t="shared" si="184"/>
        <v>0</v>
      </c>
      <c r="AC2347" t="e">
        <f>VLOOKUP($A2347,#REF!,9,FALSE)</f>
        <v>#REF!</v>
      </c>
    </row>
    <row r="2348" spans="1:29">
      <c r="A2348">
        <v>56740</v>
      </c>
      <c r="B2348">
        <v>2347</v>
      </c>
      <c r="C2348">
        <v>1500160</v>
      </c>
      <c r="D2348" t="s">
        <v>4235</v>
      </c>
      <c r="E2348" t="s">
        <v>4236</v>
      </c>
      <c r="G2348" t="e">
        <f>VLOOKUP($H2348,[1]BRT!$1:$1048576,1,0)</f>
        <v>#N/A</v>
      </c>
      <c r="H2348" t="s">
        <v>5815</v>
      </c>
      <c r="I2348">
        <v>37.705888000000002</v>
      </c>
      <c r="J2348">
        <v>-122.152541</v>
      </c>
      <c r="K2348">
        <v>960</v>
      </c>
      <c r="L2348">
        <v>60</v>
      </c>
      <c r="M2348">
        <v>1</v>
      </c>
      <c r="N2348">
        <v>2</v>
      </c>
      <c r="O2348">
        <v>3</v>
      </c>
      <c r="P2348">
        <v>5</v>
      </c>
      <c r="Q2348" t="e">
        <f>VLOOKUP($A2348,'[1]SheltersALL_2.17.22'!$1:$1048576,6,0)</f>
        <v>#N/A</v>
      </c>
      <c r="R2348" t="str">
        <f>VLOOKUP($A2348, [1]FA21_Ridership!$1:$1048576,11, 0)</f>
        <v>SAN LEANDRO</v>
      </c>
      <c r="S2348" t="str">
        <f>VLOOKUP($A2348, [1]FA21_Ridership!$1:$1048576,12, 0)</f>
        <v>ALAMEDA</v>
      </c>
      <c r="T2348">
        <f>VLOOKUP($A2348, [1]FA21_Ridership!$1:$1048576,13, 0)</f>
        <v>4</v>
      </c>
      <c r="U2348">
        <f t="shared" si="181"/>
        <v>300</v>
      </c>
      <c r="V2348" s="67">
        <f t="shared" si="185"/>
        <v>0.55000000000000004</v>
      </c>
      <c r="W2348">
        <v>0.81991800000000004</v>
      </c>
      <c r="X2348" s="67">
        <f t="shared" si="182"/>
        <v>0.61199999999999999</v>
      </c>
      <c r="Y2348">
        <v>0.55934499999999998</v>
      </c>
      <c r="Z2348" s="67">
        <f t="shared" si="183"/>
        <v>0.90400000000000003</v>
      </c>
      <c r="AA2348">
        <f>VLOOKUP($C2348,[1]Disability!$1:$1048576,5,FALSE)</f>
        <v>0</v>
      </c>
      <c r="AB2348" s="67">
        <f t="shared" si="184"/>
        <v>0</v>
      </c>
      <c r="AC2348" t="e">
        <f>VLOOKUP($A2348,#REF!,9,FALSE)</f>
        <v>#REF!</v>
      </c>
    </row>
    <row r="2349" spans="1:29">
      <c r="A2349">
        <v>55281</v>
      </c>
      <c r="B2349">
        <v>2348</v>
      </c>
      <c r="C2349">
        <v>1502490</v>
      </c>
      <c r="D2349" t="s">
        <v>4235</v>
      </c>
      <c r="E2349" t="s">
        <v>4236</v>
      </c>
      <c r="G2349" t="e">
        <f>VLOOKUP($H2349,[1]BRT!$1:$1048576,1,0)</f>
        <v>#N/A</v>
      </c>
      <c r="H2349" t="s">
        <v>5966</v>
      </c>
      <c r="I2349">
        <v>37.701341999999997</v>
      </c>
      <c r="J2349">
        <v>-122.188776</v>
      </c>
      <c r="K2349">
        <v>960</v>
      </c>
      <c r="L2349">
        <v>60</v>
      </c>
      <c r="M2349">
        <v>1</v>
      </c>
      <c r="N2349">
        <v>2</v>
      </c>
      <c r="O2349">
        <v>3</v>
      </c>
      <c r="P2349">
        <v>5</v>
      </c>
      <c r="Q2349" t="e">
        <f>VLOOKUP($A2349,'[1]SheltersALL_2.17.22'!$1:$1048576,6,0)</f>
        <v>#N/A</v>
      </c>
      <c r="R2349" t="str">
        <f>VLOOKUP($A2349, [1]FA21_Ridership!$1:$1048576,11, 0)</f>
        <v>SAN LEANDRO</v>
      </c>
      <c r="S2349" t="str">
        <f>VLOOKUP($A2349, [1]FA21_Ridership!$1:$1048576,12, 0)</f>
        <v>ALAMEDA</v>
      </c>
      <c r="T2349">
        <f>VLOOKUP($A2349, [1]FA21_Ridership!$1:$1048576,13, 0)</f>
        <v>3</v>
      </c>
      <c r="U2349">
        <f t="shared" si="181"/>
        <v>300</v>
      </c>
      <c r="V2349" s="67">
        <f t="shared" si="185"/>
        <v>0.55000000000000004</v>
      </c>
      <c r="W2349">
        <v>0.79439700000000002</v>
      </c>
      <c r="X2349" s="67">
        <f t="shared" si="182"/>
        <v>0.57599999999999996</v>
      </c>
      <c r="Y2349">
        <v>0.331432</v>
      </c>
      <c r="Z2349" s="67">
        <f t="shared" si="183"/>
        <v>0.67300000000000004</v>
      </c>
      <c r="AA2349">
        <f>VLOOKUP($C2349,[1]Disability!$1:$1048576,5,FALSE)</f>
        <v>0</v>
      </c>
      <c r="AB2349" s="67">
        <f t="shared" si="184"/>
        <v>0</v>
      </c>
      <c r="AC2349" t="e">
        <f>VLOOKUP($A2349,#REF!,9,FALSE)</f>
        <v>#REF!</v>
      </c>
    </row>
    <row r="2350" spans="1:29">
      <c r="A2350">
        <v>50689</v>
      </c>
      <c r="B2350">
        <v>2349</v>
      </c>
      <c r="C2350">
        <v>1504470</v>
      </c>
      <c r="D2350" t="s">
        <v>4235</v>
      </c>
      <c r="E2350" t="s">
        <v>4236</v>
      </c>
      <c r="G2350" t="e">
        <f>VLOOKUP($H2350,[1]BRT!$1:$1048576,1,0)</f>
        <v>#N/A</v>
      </c>
      <c r="H2350" t="s">
        <v>5962</v>
      </c>
      <c r="I2350">
        <v>37.69359</v>
      </c>
      <c r="J2350">
        <v>-122.171216</v>
      </c>
      <c r="K2350">
        <v>960</v>
      </c>
      <c r="L2350">
        <v>60</v>
      </c>
      <c r="M2350">
        <v>1</v>
      </c>
      <c r="N2350">
        <v>2</v>
      </c>
      <c r="O2350">
        <v>3</v>
      </c>
      <c r="P2350">
        <v>5</v>
      </c>
      <c r="Q2350" t="e">
        <f>VLOOKUP($A2350,'[1]SheltersALL_2.17.22'!$1:$1048576,6,0)</f>
        <v>#N/A</v>
      </c>
      <c r="R2350" t="str">
        <f>VLOOKUP($A2350, [1]FA21_Ridership!$1:$1048576,11, 0)</f>
        <v>SAN LEANDRO</v>
      </c>
      <c r="S2350" t="str">
        <f>VLOOKUP($A2350, [1]FA21_Ridership!$1:$1048576,12, 0)</f>
        <v>ALAMEDA</v>
      </c>
      <c r="T2350">
        <f>VLOOKUP($A2350, [1]FA21_Ridership!$1:$1048576,13, 0)</f>
        <v>4</v>
      </c>
      <c r="U2350">
        <f t="shared" si="181"/>
        <v>300</v>
      </c>
      <c r="V2350" s="67">
        <f t="shared" si="185"/>
        <v>0.55000000000000004</v>
      </c>
      <c r="W2350">
        <v>0.85876600000000003</v>
      </c>
      <c r="X2350" s="67">
        <f t="shared" si="182"/>
        <v>0.69399999999999995</v>
      </c>
      <c r="Y2350">
        <v>3.5714000000000003E-2</v>
      </c>
      <c r="Z2350" s="67">
        <f t="shared" si="183"/>
        <v>4.1000000000000002E-2</v>
      </c>
      <c r="AA2350">
        <f>VLOOKUP($C2350,[1]Disability!$1:$1048576,5,FALSE)</f>
        <v>1</v>
      </c>
      <c r="AB2350" s="67">
        <f t="shared" si="184"/>
        <v>0.72499999999999998</v>
      </c>
      <c r="AC2350" t="e">
        <f>VLOOKUP($A2350,#REF!,9,FALSE)</f>
        <v>#REF!</v>
      </c>
    </row>
    <row r="2351" spans="1:29">
      <c r="A2351">
        <v>55386</v>
      </c>
      <c r="B2351">
        <v>2350</v>
      </c>
      <c r="C2351">
        <v>1600740</v>
      </c>
      <c r="D2351" t="s">
        <v>4235</v>
      </c>
      <c r="E2351" t="s">
        <v>4236</v>
      </c>
      <c r="G2351" t="e">
        <f>VLOOKUP($H2351,[1]BRT!$1:$1048576,1,0)</f>
        <v>#N/A</v>
      </c>
      <c r="H2351" t="s">
        <v>5967</v>
      </c>
      <c r="I2351">
        <v>37.955883999999998</v>
      </c>
      <c r="J2351">
        <v>-122.356746</v>
      </c>
      <c r="K2351">
        <v>838</v>
      </c>
      <c r="L2351">
        <v>60</v>
      </c>
      <c r="M2351">
        <v>1</v>
      </c>
      <c r="N2351">
        <v>2</v>
      </c>
      <c r="O2351">
        <v>3</v>
      </c>
      <c r="P2351">
        <v>5</v>
      </c>
      <c r="Q2351" t="e">
        <f>VLOOKUP($A2351,'[1]SheltersALL_2.17.22'!$1:$1048576,6,0)</f>
        <v>#N/A</v>
      </c>
      <c r="R2351" t="str">
        <f>VLOOKUP($A2351, [1]FA21_Ridership!$1:$1048576,11, 0)</f>
        <v>SAN PABLO</v>
      </c>
      <c r="S2351" t="str">
        <f>VLOOKUP($A2351, [1]FA21_Ridership!$1:$1048576,12, 0)</f>
        <v>CONTRA COSTA</v>
      </c>
      <c r="T2351">
        <f>VLOOKUP($A2351, [1]FA21_Ridership!$1:$1048576,13, 0)</f>
        <v>1</v>
      </c>
      <c r="U2351">
        <f t="shared" si="181"/>
        <v>300</v>
      </c>
      <c r="V2351" s="67">
        <f t="shared" si="185"/>
        <v>0.55000000000000004</v>
      </c>
      <c r="W2351">
        <v>1</v>
      </c>
      <c r="X2351" s="67">
        <f t="shared" si="182"/>
        <v>0.98899999999999999</v>
      </c>
      <c r="Y2351">
        <v>0.36835600000000002</v>
      </c>
      <c r="Z2351" s="67">
        <f t="shared" si="183"/>
        <v>0.72199999999999998</v>
      </c>
      <c r="AA2351">
        <f>VLOOKUP($C2351,[1]Disability!$1:$1048576,5,FALSE)</f>
        <v>0</v>
      </c>
      <c r="AB2351" s="67">
        <f t="shared" si="184"/>
        <v>0</v>
      </c>
      <c r="AC2351" t="e">
        <f>VLOOKUP($A2351,#REF!,9,FALSE)</f>
        <v>#REF!</v>
      </c>
    </row>
    <row r="2352" spans="1:29">
      <c r="A2352">
        <v>58433</v>
      </c>
      <c r="B2352">
        <v>2351</v>
      </c>
      <c r="C2352">
        <v>1300940</v>
      </c>
      <c r="D2352" t="s">
        <v>4235</v>
      </c>
      <c r="E2352" t="s">
        <v>4236</v>
      </c>
      <c r="G2352" t="e">
        <f>VLOOKUP($H2352,[1]BRT!$1:$1048576,1,0)</f>
        <v>#N/A</v>
      </c>
      <c r="H2352" t="s">
        <v>5954</v>
      </c>
      <c r="I2352">
        <v>37.928230999999997</v>
      </c>
      <c r="J2352">
        <v>-122.3424</v>
      </c>
      <c r="K2352">
        <v>839</v>
      </c>
      <c r="L2352">
        <v>60</v>
      </c>
      <c r="M2352">
        <v>1</v>
      </c>
      <c r="N2352">
        <v>2</v>
      </c>
      <c r="O2352">
        <v>3</v>
      </c>
      <c r="P2352">
        <v>5</v>
      </c>
      <c r="Q2352" t="e">
        <f>VLOOKUP($A2352,'[1]SheltersALL_2.17.22'!$1:$1048576,6,0)</f>
        <v>#N/A</v>
      </c>
      <c r="R2352" t="str">
        <f>VLOOKUP($A2352, [1]FA21_Ridership!$1:$1048576,11, 0)</f>
        <v>RICHMOND</v>
      </c>
      <c r="S2352" t="str">
        <f>VLOOKUP($A2352, [1]FA21_Ridership!$1:$1048576,12, 0)</f>
        <v>CONTRA COSTA</v>
      </c>
      <c r="T2352">
        <f>VLOOKUP($A2352, [1]FA21_Ridership!$1:$1048576,13, 0)</f>
        <v>1</v>
      </c>
      <c r="U2352">
        <f t="shared" si="181"/>
        <v>300</v>
      </c>
      <c r="V2352" s="67">
        <f t="shared" si="185"/>
        <v>0.55000000000000004</v>
      </c>
      <c r="W2352">
        <v>0.94628800000000002</v>
      </c>
      <c r="X2352" s="67">
        <f t="shared" si="182"/>
        <v>0.89400000000000002</v>
      </c>
      <c r="Y2352">
        <v>0.70523000000000002</v>
      </c>
      <c r="Z2352" s="67">
        <f t="shared" si="183"/>
        <v>0.98</v>
      </c>
      <c r="AA2352">
        <f>VLOOKUP($C2352,[1]Disability!$1:$1048576,5,FALSE)</f>
        <v>0</v>
      </c>
      <c r="AB2352" s="67">
        <f t="shared" si="184"/>
        <v>0</v>
      </c>
      <c r="AC2352" t="e">
        <f>VLOOKUP($A2352,#REF!,9,FALSE)</f>
        <v>#REF!</v>
      </c>
    </row>
    <row r="2353" spans="1:29">
      <c r="A2353">
        <v>55944</v>
      </c>
      <c r="B2353">
        <v>2352</v>
      </c>
      <c r="C2353">
        <v>103180</v>
      </c>
      <c r="D2353" t="s">
        <v>4235</v>
      </c>
      <c r="E2353" t="s">
        <v>4236</v>
      </c>
      <c r="G2353" t="e">
        <f>VLOOKUP($H2353,[1]BRT!$1:$1048576,1,0)</f>
        <v>#N/A</v>
      </c>
      <c r="H2353" t="s">
        <v>5968</v>
      </c>
      <c r="I2353">
        <v>37.772879000000003</v>
      </c>
      <c r="J2353">
        <v>-122.26477199999999</v>
      </c>
      <c r="K2353">
        <v>1420</v>
      </c>
      <c r="L2353">
        <v>12</v>
      </c>
      <c r="M2353">
        <v>5</v>
      </c>
      <c r="N2353">
        <v>9</v>
      </c>
      <c r="O2353">
        <v>16</v>
      </c>
      <c r="P2353">
        <v>25</v>
      </c>
      <c r="Q2353" t="e">
        <f>VLOOKUP($A2353,'[1]SheltersALL_2.17.22'!$1:$1048576,6,0)</f>
        <v>#N/A</v>
      </c>
      <c r="R2353" t="str">
        <f>VLOOKUP($A2353, [1]FA21_Ridership!$1:$1048576,11, 0)</f>
        <v>ALAMEDA</v>
      </c>
      <c r="S2353" t="str">
        <f>VLOOKUP($A2353, [1]FA21_Ridership!$1:$1048576,12, 0)</f>
        <v>ALAMEDA</v>
      </c>
      <c r="T2353">
        <f>VLOOKUP($A2353, [1]FA21_Ridership!$1:$1048576,13, 0)</f>
        <v>3</v>
      </c>
      <c r="U2353">
        <f t="shared" si="181"/>
        <v>300</v>
      </c>
      <c r="V2353" s="67">
        <f t="shared" si="185"/>
        <v>0.55000000000000004</v>
      </c>
      <c r="W2353">
        <v>0.770872</v>
      </c>
      <c r="X2353" s="67">
        <f t="shared" si="182"/>
        <v>0.52700000000000002</v>
      </c>
      <c r="Y2353">
        <v>3.0612E-2</v>
      </c>
      <c r="Z2353" s="67">
        <f t="shared" si="183"/>
        <v>3.7999999999999999E-2</v>
      </c>
      <c r="AA2353">
        <f>VLOOKUP($C2353,[1]Disability!$1:$1048576,5,FALSE)</f>
        <v>1</v>
      </c>
      <c r="AB2353" s="67">
        <f t="shared" si="184"/>
        <v>0.72499999999999998</v>
      </c>
      <c r="AC2353" t="e">
        <f>VLOOKUP($A2353,#REF!,9,FALSE)</f>
        <v>#REF!</v>
      </c>
    </row>
    <row r="2354" spans="1:29">
      <c r="A2354">
        <v>58266</v>
      </c>
      <c r="B2354">
        <v>2353</v>
      </c>
      <c r="C2354">
        <v>1700250</v>
      </c>
      <c r="D2354" t="s">
        <v>4235</v>
      </c>
      <c r="E2354" t="s">
        <v>4236</v>
      </c>
      <c r="G2354" t="e">
        <f>VLOOKUP($H2354,[1]BRT!$1:$1048576,1,0)</f>
        <v>#N/A</v>
      </c>
      <c r="H2354" t="s">
        <v>5374</v>
      </c>
      <c r="I2354">
        <v>37.595779</v>
      </c>
      <c r="J2354">
        <v>-122.051946</v>
      </c>
      <c r="K2354">
        <v>1040</v>
      </c>
      <c r="L2354">
        <v>20</v>
      </c>
      <c r="M2354">
        <v>3</v>
      </c>
      <c r="N2354">
        <v>5</v>
      </c>
      <c r="O2354">
        <v>10</v>
      </c>
      <c r="P2354">
        <v>15</v>
      </c>
      <c r="Q2354" t="e">
        <f>VLOOKUP($A2354,'[1]SheltersALL_2.17.22'!$1:$1048576,6,0)</f>
        <v>#N/A</v>
      </c>
      <c r="R2354" t="str">
        <f>VLOOKUP($A2354, [1]FA21_Ridership!$1:$1048576,11, 0)</f>
        <v>UNION CITY</v>
      </c>
      <c r="S2354" t="str">
        <f>VLOOKUP($A2354, [1]FA21_Ridership!$1:$1048576,12, 0)</f>
        <v>ALAMEDA</v>
      </c>
      <c r="T2354">
        <f>VLOOKUP($A2354, [1]FA21_Ridership!$1:$1048576,13, 0)</f>
        <v>9</v>
      </c>
      <c r="U2354">
        <f t="shared" si="181"/>
        <v>300</v>
      </c>
      <c r="V2354" s="67">
        <f t="shared" si="185"/>
        <v>0.55000000000000004</v>
      </c>
      <c r="W2354">
        <v>0.61701099999999998</v>
      </c>
      <c r="X2354" s="67">
        <f t="shared" si="182"/>
        <v>0.309</v>
      </c>
      <c r="Y2354">
        <v>0.131109</v>
      </c>
      <c r="Z2354" s="67">
        <f t="shared" si="183"/>
        <v>0.318</v>
      </c>
      <c r="AA2354">
        <f>VLOOKUP($C2354,[1]Disability!$1:$1048576,5,FALSE)</f>
        <v>0</v>
      </c>
      <c r="AB2354" s="67">
        <f t="shared" si="184"/>
        <v>0</v>
      </c>
      <c r="AC2354" t="e">
        <f>VLOOKUP($A2354,#REF!,9,FALSE)</f>
        <v>#REF!</v>
      </c>
    </row>
    <row r="2355" spans="1:29">
      <c r="A2355">
        <v>51861</v>
      </c>
      <c r="B2355">
        <v>2354</v>
      </c>
      <c r="C2355">
        <v>9904560</v>
      </c>
      <c r="D2355" t="s">
        <v>4235</v>
      </c>
      <c r="E2355" t="s">
        <v>4236</v>
      </c>
      <c r="G2355" t="e">
        <f>VLOOKUP($H2355,[1]BRT!$1:$1048576,1,0)</f>
        <v>#N/A</v>
      </c>
      <c r="H2355" t="s">
        <v>5969</v>
      </c>
      <c r="I2355">
        <v>37.751466999999998</v>
      </c>
      <c r="J2355">
        <v>-122.17595300000001</v>
      </c>
      <c r="K2355">
        <v>1020</v>
      </c>
      <c r="L2355">
        <v>20</v>
      </c>
      <c r="M2355">
        <v>3</v>
      </c>
      <c r="N2355">
        <v>5</v>
      </c>
      <c r="O2355">
        <v>10</v>
      </c>
      <c r="P2355">
        <v>15</v>
      </c>
      <c r="Q2355" t="e">
        <f>VLOOKUP($A2355,'[1]SheltersALL_2.17.22'!$1:$1048576,6,0)</f>
        <v>#N/A</v>
      </c>
      <c r="R2355" t="str">
        <f>VLOOKUP($A2355, [1]FA21_Ridership!$1:$1048576,11, 0)</f>
        <v>OAKLAND</v>
      </c>
      <c r="S2355" t="str">
        <f>VLOOKUP($A2355, [1]FA21_Ridership!$1:$1048576,12, 0)</f>
        <v>ALAMEDA</v>
      </c>
      <c r="T2355">
        <f>VLOOKUP($A2355, [1]FA21_Ridership!$1:$1048576,13, 0)</f>
        <v>3</v>
      </c>
      <c r="U2355">
        <f t="shared" si="181"/>
        <v>300</v>
      </c>
      <c r="V2355" s="67">
        <f t="shared" si="185"/>
        <v>0.55000000000000004</v>
      </c>
      <c r="W2355">
        <v>0.97766299999999995</v>
      </c>
      <c r="X2355" s="67">
        <f t="shared" si="182"/>
        <v>0.96199999999999997</v>
      </c>
      <c r="Y2355">
        <v>0.65034400000000003</v>
      </c>
      <c r="Z2355" s="67">
        <f t="shared" si="183"/>
        <v>0.96599999999999997</v>
      </c>
      <c r="AA2355">
        <f>VLOOKUP($C2355,[1]Disability!$1:$1048576,5,FALSE)</f>
        <v>0</v>
      </c>
      <c r="AB2355" s="67">
        <f t="shared" si="184"/>
        <v>0</v>
      </c>
      <c r="AC2355" t="e">
        <f>VLOOKUP($A2355,#REF!,9,FALSE)</f>
        <v>#REF!</v>
      </c>
    </row>
    <row r="2356" spans="1:29">
      <c r="A2356">
        <v>58839</v>
      </c>
      <c r="B2356">
        <v>2355</v>
      </c>
      <c r="C2356">
        <v>1013130</v>
      </c>
      <c r="D2356" t="s">
        <v>4235</v>
      </c>
      <c r="E2356" t="s">
        <v>4236</v>
      </c>
      <c r="G2356" t="e">
        <f>VLOOKUP($H2356,[1]BRT!$1:$1048576,1,0)</f>
        <v>#N/A</v>
      </c>
      <c r="H2356" t="s">
        <v>5970</v>
      </c>
      <c r="I2356">
        <v>37.774546000000001</v>
      </c>
      <c r="J2356">
        <v>-122.169749</v>
      </c>
      <c r="K2356">
        <v>990</v>
      </c>
      <c r="L2356">
        <v>30</v>
      </c>
      <c r="M2356">
        <v>2</v>
      </c>
      <c r="N2356">
        <v>3</v>
      </c>
      <c r="O2356">
        <v>7</v>
      </c>
      <c r="P2356">
        <v>10</v>
      </c>
      <c r="Q2356" t="e">
        <f>VLOOKUP($A2356,'[1]SheltersALL_2.17.22'!$1:$1048576,6,0)</f>
        <v>#N/A</v>
      </c>
      <c r="R2356" t="str">
        <f>VLOOKUP($A2356, [1]FA21_Ridership!$1:$1048576,11, 0)</f>
        <v>OAKLAND</v>
      </c>
      <c r="S2356" t="str">
        <f>VLOOKUP($A2356, [1]FA21_Ridership!$1:$1048576,12, 0)</f>
        <v>ALAMEDA</v>
      </c>
      <c r="T2356">
        <f>VLOOKUP($A2356, [1]FA21_Ridership!$1:$1048576,13, 0)</f>
        <v>3</v>
      </c>
      <c r="U2356">
        <f t="shared" si="181"/>
        <v>300</v>
      </c>
      <c r="V2356" s="67">
        <f t="shared" si="185"/>
        <v>0.55000000000000004</v>
      </c>
      <c r="W2356">
        <v>0.90027599999999997</v>
      </c>
      <c r="X2356" s="67">
        <f t="shared" si="182"/>
        <v>0.77400000000000002</v>
      </c>
      <c r="Y2356">
        <v>0.39330500000000002</v>
      </c>
      <c r="Z2356" s="67">
        <f t="shared" si="183"/>
        <v>0.75700000000000001</v>
      </c>
      <c r="AA2356">
        <f>VLOOKUP($C2356,[1]Disability!$1:$1048576,5,FALSE)</f>
        <v>0</v>
      </c>
      <c r="AB2356" s="67">
        <f t="shared" si="184"/>
        <v>0</v>
      </c>
      <c r="AC2356" t="e">
        <f>VLOOKUP($A2356,#REF!,9,FALSE)</f>
        <v>#REF!</v>
      </c>
    </row>
    <row r="2357" spans="1:29">
      <c r="A2357">
        <v>56119</v>
      </c>
      <c r="B2357">
        <v>2356</v>
      </c>
      <c r="C2357">
        <v>702630</v>
      </c>
      <c r="D2357" t="s">
        <v>4235</v>
      </c>
      <c r="E2357" t="s">
        <v>4236</v>
      </c>
      <c r="G2357" t="e">
        <f>VLOOKUP($H2357,[1]BRT!$1:$1048576,1,0)</f>
        <v>#N/A</v>
      </c>
      <c r="H2357" t="s">
        <v>5971</v>
      </c>
      <c r="I2357">
        <v>37.575591000000003</v>
      </c>
      <c r="J2357">
        <v>-122.04163200000001</v>
      </c>
      <c r="K2357">
        <v>1019</v>
      </c>
      <c r="L2357">
        <v>30</v>
      </c>
      <c r="M2357">
        <v>2</v>
      </c>
      <c r="N2357">
        <v>3</v>
      </c>
      <c r="O2357">
        <v>7</v>
      </c>
      <c r="P2357">
        <v>10</v>
      </c>
      <c r="Q2357" t="e">
        <f>VLOOKUP($A2357,'[1]SheltersALL_2.17.22'!$1:$1048576,6,0)</f>
        <v>#N/A</v>
      </c>
      <c r="R2357" t="str">
        <f>VLOOKUP($A2357, [1]FA21_Ridership!$1:$1048576,11, 0)</f>
        <v>FREMONT</v>
      </c>
      <c r="S2357" t="str">
        <f>VLOOKUP($A2357, [1]FA21_Ridership!$1:$1048576,12, 0)</f>
        <v>ALAMEDA</v>
      </c>
      <c r="T2357">
        <f>VLOOKUP($A2357, [1]FA21_Ridership!$1:$1048576,13, 0)</f>
        <v>5</v>
      </c>
      <c r="U2357">
        <f t="shared" si="181"/>
        <v>300</v>
      </c>
      <c r="V2357" s="67">
        <f t="shared" si="185"/>
        <v>0.55000000000000004</v>
      </c>
      <c r="W2357">
        <v>0.86291300000000004</v>
      </c>
      <c r="X2357" s="67">
        <f t="shared" si="182"/>
        <v>0.70099999999999996</v>
      </c>
      <c r="Y2357">
        <v>5.0874000000000003E-2</v>
      </c>
      <c r="Z2357" s="67">
        <f t="shared" si="183"/>
        <v>8.3000000000000004E-2</v>
      </c>
      <c r="AA2357">
        <f>VLOOKUP($C2357,[1]Disability!$1:$1048576,5,FALSE)</f>
        <v>0</v>
      </c>
      <c r="AB2357" s="67">
        <f t="shared" si="184"/>
        <v>0</v>
      </c>
      <c r="AC2357" t="e">
        <f>VLOOKUP($A2357,#REF!,9,FALSE)</f>
        <v>#REF!</v>
      </c>
    </row>
    <row r="2358" spans="1:29">
      <c r="A2358">
        <v>59033</v>
      </c>
      <c r="B2358">
        <v>2357</v>
      </c>
      <c r="C2358">
        <v>1000240</v>
      </c>
      <c r="D2358" t="s">
        <v>4235</v>
      </c>
      <c r="E2358" t="s">
        <v>4236</v>
      </c>
      <c r="G2358" t="e">
        <f>VLOOKUP($H2358,[1]BRT!$1:$1048576,1,0)</f>
        <v>#N/A</v>
      </c>
      <c r="H2358" t="s">
        <v>5658</v>
      </c>
      <c r="I2358">
        <v>37.806013999999998</v>
      </c>
      <c r="J2358">
        <v>-122.28421400000001</v>
      </c>
      <c r="K2358">
        <v>954</v>
      </c>
      <c r="L2358">
        <v>30</v>
      </c>
      <c r="M2358">
        <v>2</v>
      </c>
      <c r="N2358">
        <v>2</v>
      </c>
      <c r="O2358">
        <v>8</v>
      </c>
      <c r="P2358">
        <v>10</v>
      </c>
      <c r="Q2358" t="e">
        <f>VLOOKUP($A2358,'[1]SheltersALL_2.17.22'!$1:$1048576,6,0)</f>
        <v>#N/A</v>
      </c>
      <c r="R2358" t="str">
        <f>VLOOKUP($A2358, [1]FA21_Ridership!$1:$1048576,11, 0)</f>
        <v>OAKLAND</v>
      </c>
      <c r="S2358" t="str">
        <f>VLOOKUP($A2358, [1]FA21_Ridership!$1:$1048576,12, 0)</f>
        <v>ALAMEDA</v>
      </c>
      <c r="T2358">
        <f>VLOOKUP($A2358, [1]FA21_Ridership!$1:$1048576,13, 0)</f>
        <v>2</v>
      </c>
      <c r="U2358">
        <f t="shared" si="181"/>
        <v>300</v>
      </c>
      <c r="V2358" s="67">
        <f t="shared" si="185"/>
        <v>0.55000000000000004</v>
      </c>
      <c r="W2358">
        <v>0.81036200000000003</v>
      </c>
      <c r="X2358" s="67">
        <f t="shared" si="182"/>
        <v>0.59899999999999998</v>
      </c>
      <c r="Y2358">
        <v>0.52297199999999999</v>
      </c>
      <c r="Z2358" s="67">
        <f t="shared" si="183"/>
        <v>0.879</v>
      </c>
      <c r="AA2358">
        <f>VLOOKUP($C2358,[1]Disability!$1:$1048576,5,FALSE)</f>
        <v>2</v>
      </c>
      <c r="AB2358" s="67">
        <f t="shared" si="184"/>
        <v>0.91600000000000004</v>
      </c>
      <c r="AC2358" t="e">
        <f>VLOOKUP($A2358,#REF!,9,FALSE)</f>
        <v>#REF!</v>
      </c>
    </row>
    <row r="2359" spans="1:29">
      <c r="A2359">
        <v>55890</v>
      </c>
      <c r="B2359">
        <v>2358</v>
      </c>
      <c r="C2359">
        <v>1600040</v>
      </c>
      <c r="D2359" t="s">
        <v>4235</v>
      </c>
      <c r="E2359" t="s">
        <v>4236</v>
      </c>
      <c r="G2359" t="e">
        <f>VLOOKUP($H2359,[1]BRT!$1:$1048576,1,0)</f>
        <v>#N/A</v>
      </c>
      <c r="H2359" t="s">
        <v>5407</v>
      </c>
      <c r="I2359">
        <v>37.958328000000002</v>
      </c>
      <c r="J2359">
        <v>-122.34694500000001</v>
      </c>
      <c r="K2359">
        <v>752</v>
      </c>
      <c r="L2359">
        <v>30</v>
      </c>
      <c r="M2359">
        <v>2</v>
      </c>
      <c r="N2359">
        <v>2</v>
      </c>
      <c r="O2359">
        <v>8</v>
      </c>
      <c r="P2359">
        <v>10</v>
      </c>
      <c r="Q2359" t="e">
        <f>VLOOKUP($A2359,'[1]SheltersALL_2.17.22'!$1:$1048576,6,0)</f>
        <v>#N/A</v>
      </c>
      <c r="R2359" t="str">
        <f>VLOOKUP($A2359, [1]FA21_Ridership!$1:$1048576,11, 0)</f>
        <v>SAN PABLO</v>
      </c>
      <c r="S2359" t="str">
        <f>VLOOKUP($A2359, [1]FA21_Ridership!$1:$1048576,12, 0)</f>
        <v>CONTRA COSTA</v>
      </c>
      <c r="T2359">
        <f>VLOOKUP($A2359, [1]FA21_Ridership!$1:$1048576,13, 0)</f>
        <v>1</v>
      </c>
      <c r="U2359">
        <f t="shared" si="181"/>
        <v>300</v>
      </c>
      <c r="V2359" s="67">
        <f t="shared" si="185"/>
        <v>0.55000000000000004</v>
      </c>
      <c r="W2359">
        <v>0.93111299999999997</v>
      </c>
      <c r="X2359" s="67">
        <f t="shared" si="182"/>
        <v>0.83799999999999997</v>
      </c>
      <c r="Y2359">
        <v>0.39917900000000001</v>
      </c>
      <c r="Z2359" s="67">
        <f t="shared" si="183"/>
        <v>0.76300000000000001</v>
      </c>
      <c r="AA2359">
        <f>VLOOKUP($C2359,[1]Disability!$1:$1048576,5,FALSE)</f>
        <v>0</v>
      </c>
      <c r="AB2359" s="67">
        <f t="shared" si="184"/>
        <v>0</v>
      </c>
      <c r="AC2359" t="e">
        <f>VLOOKUP($A2359,#REF!,9,FALSE)</f>
        <v>#REF!</v>
      </c>
    </row>
    <row r="2360" spans="1:29">
      <c r="A2360">
        <v>59958</v>
      </c>
      <c r="B2360">
        <v>2359</v>
      </c>
      <c r="C2360">
        <v>704780</v>
      </c>
      <c r="D2360" t="s">
        <v>4235</v>
      </c>
      <c r="E2360" t="s">
        <v>4236</v>
      </c>
      <c r="G2360" t="e">
        <f>VLOOKUP($H2360,[1]BRT!$1:$1048576,1,0)</f>
        <v>#N/A</v>
      </c>
      <c r="H2360" t="s">
        <v>5972</v>
      </c>
      <c r="I2360">
        <v>37.577105000000003</v>
      </c>
      <c r="J2360">
        <v>-122.039788</v>
      </c>
      <c r="K2360">
        <v>720</v>
      </c>
      <c r="L2360">
        <v>60</v>
      </c>
      <c r="M2360">
        <v>1</v>
      </c>
      <c r="N2360">
        <v>1</v>
      </c>
      <c r="O2360">
        <v>4</v>
      </c>
      <c r="P2360">
        <v>5</v>
      </c>
      <c r="Q2360" t="str">
        <f>VLOOKUP($A2360,'[1]SheltersALL_2.17.22'!$1:$1048576,6,0)</f>
        <v>Fremont</v>
      </c>
      <c r="R2360" t="str">
        <f>VLOOKUP($A2360, [1]FA21_Ridership!$1:$1048576,11, 0)</f>
        <v>FREMONT</v>
      </c>
      <c r="S2360" t="str">
        <f>VLOOKUP($A2360, [1]FA21_Ridership!$1:$1048576,12, 0)</f>
        <v>ALAMEDA</v>
      </c>
      <c r="T2360">
        <f>VLOOKUP($A2360, [1]FA21_Ridership!$1:$1048576,13, 0)</f>
        <v>5</v>
      </c>
      <c r="U2360">
        <f t="shared" si="181"/>
        <v>300</v>
      </c>
      <c r="V2360" s="67">
        <f t="shared" si="185"/>
        <v>0.55000000000000004</v>
      </c>
      <c r="W2360">
        <v>0.86291300000000004</v>
      </c>
      <c r="X2360" s="67">
        <f t="shared" si="182"/>
        <v>0.70099999999999996</v>
      </c>
      <c r="Y2360">
        <v>5.0874000000000003E-2</v>
      </c>
      <c r="Z2360" s="67">
        <f t="shared" si="183"/>
        <v>8.3000000000000004E-2</v>
      </c>
      <c r="AA2360">
        <f>VLOOKUP($C2360,[1]Disability!$1:$1048576,5,FALSE)</f>
        <v>0</v>
      </c>
      <c r="AB2360" s="67">
        <f t="shared" si="184"/>
        <v>0</v>
      </c>
      <c r="AC2360" t="e">
        <f>VLOOKUP($A2360,#REF!,9,FALSE)</f>
        <v>#REF!</v>
      </c>
    </row>
    <row r="2361" spans="1:29">
      <c r="A2361">
        <v>53590</v>
      </c>
      <c r="B2361">
        <v>2360</v>
      </c>
      <c r="C2361">
        <v>1600170</v>
      </c>
      <c r="D2361" t="s">
        <v>4235</v>
      </c>
      <c r="E2361" t="s">
        <v>4236</v>
      </c>
      <c r="G2361" t="e">
        <f>VLOOKUP($H2361,[1]BRT!$1:$1048576,1,0)</f>
        <v>#N/A</v>
      </c>
      <c r="H2361" t="s">
        <v>4673</v>
      </c>
      <c r="I2361">
        <v>37.969242999999999</v>
      </c>
      <c r="J2361">
        <v>-122.34605999999999</v>
      </c>
      <c r="K2361">
        <v>840</v>
      </c>
      <c r="L2361">
        <v>60</v>
      </c>
      <c r="M2361">
        <v>1</v>
      </c>
      <c r="N2361">
        <v>1</v>
      </c>
      <c r="O2361">
        <v>4</v>
      </c>
      <c r="P2361">
        <v>5</v>
      </c>
      <c r="Q2361" t="e">
        <f>VLOOKUP($A2361,'[1]SheltersALL_2.17.22'!$1:$1048576,6,0)</f>
        <v>#N/A</v>
      </c>
      <c r="R2361" t="str">
        <f>VLOOKUP($A2361, [1]FA21_Ridership!$1:$1048576,11, 0)</f>
        <v>SAN PABLO</v>
      </c>
      <c r="S2361" t="str">
        <f>VLOOKUP($A2361, [1]FA21_Ridership!$1:$1048576,12, 0)</f>
        <v>CONTRA COSTA</v>
      </c>
      <c r="T2361">
        <f>VLOOKUP($A2361, [1]FA21_Ridership!$1:$1048576,13, 0)</f>
        <v>1</v>
      </c>
      <c r="U2361">
        <f t="shared" si="181"/>
        <v>300</v>
      </c>
      <c r="V2361" s="67">
        <f t="shared" si="185"/>
        <v>0.55000000000000004</v>
      </c>
      <c r="W2361">
        <v>0.93550100000000003</v>
      </c>
      <c r="X2361" s="67">
        <f t="shared" si="182"/>
        <v>0.84499999999999997</v>
      </c>
      <c r="Y2361">
        <v>0.28947400000000001</v>
      </c>
      <c r="Z2361" s="67">
        <f t="shared" si="183"/>
        <v>0.622</v>
      </c>
      <c r="AA2361">
        <f>VLOOKUP($C2361,[1]Disability!$1:$1048576,5,FALSE)</f>
        <v>0</v>
      </c>
      <c r="AB2361" s="67">
        <f t="shared" si="184"/>
        <v>0</v>
      </c>
      <c r="AC2361" t="e">
        <f>VLOOKUP($A2361,#REF!,9,FALSE)</f>
        <v>#REF!</v>
      </c>
    </row>
    <row r="2362" spans="1:29">
      <c r="A2362">
        <v>58775</v>
      </c>
      <c r="B2362">
        <v>2361</v>
      </c>
      <c r="C2362">
        <v>1303250</v>
      </c>
      <c r="D2362" t="s">
        <v>4235</v>
      </c>
      <c r="E2362" t="s">
        <v>4236</v>
      </c>
      <c r="G2362" t="e">
        <f>VLOOKUP($H2362,[1]BRT!$1:$1048576,1,0)</f>
        <v>#N/A</v>
      </c>
      <c r="H2362" t="s">
        <v>5973</v>
      </c>
      <c r="I2362">
        <v>37.989888000000001</v>
      </c>
      <c r="J2362">
        <v>-122.328254</v>
      </c>
      <c r="K2362">
        <v>1222</v>
      </c>
      <c r="L2362">
        <v>60</v>
      </c>
      <c r="M2362">
        <v>1</v>
      </c>
      <c r="N2362">
        <v>1</v>
      </c>
      <c r="O2362">
        <v>4</v>
      </c>
      <c r="P2362">
        <v>5</v>
      </c>
      <c r="Q2362" t="e">
        <f>VLOOKUP($A2362,'[1]SheltersALL_2.17.22'!$1:$1048576,6,0)</f>
        <v>#N/A</v>
      </c>
      <c r="R2362" t="str">
        <f>VLOOKUP($A2362, [1]FA21_Ridership!$1:$1048576,11, 0)</f>
        <v>RICHMOND</v>
      </c>
      <c r="S2362" t="str">
        <f>VLOOKUP($A2362, [1]FA21_Ridership!$1:$1048576,12, 0)</f>
        <v>CONTRA COSTA</v>
      </c>
      <c r="T2362">
        <f>VLOOKUP($A2362, [1]FA21_Ridership!$1:$1048576,13, 0)</f>
        <v>1</v>
      </c>
      <c r="U2362">
        <f t="shared" si="181"/>
        <v>300</v>
      </c>
      <c r="V2362" s="67">
        <f t="shared" si="185"/>
        <v>0.55000000000000004</v>
      </c>
      <c r="W2362">
        <v>0.73306199999999999</v>
      </c>
      <c r="X2362" s="67">
        <f t="shared" si="182"/>
        <v>0.44800000000000001</v>
      </c>
      <c r="Y2362">
        <v>0.32384800000000002</v>
      </c>
      <c r="Z2362" s="67">
        <f t="shared" si="183"/>
        <v>0.66</v>
      </c>
      <c r="AA2362">
        <f>VLOOKUP($C2362,[1]Disability!$1:$1048576,5,FALSE)</f>
        <v>2</v>
      </c>
      <c r="AB2362" s="67">
        <f t="shared" si="184"/>
        <v>0.91600000000000004</v>
      </c>
      <c r="AC2362" t="e">
        <f>VLOOKUP($A2362,#REF!,9,FALSE)</f>
        <v>#REF!</v>
      </c>
    </row>
    <row r="2363" spans="1:29">
      <c r="A2363">
        <v>52234</v>
      </c>
      <c r="B2363">
        <v>2362</v>
      </c>
      <c r="C2363">
        <v>1301850</v>
      </c>
      <c r="D2363" t="s">
        <v>4235</v>
      </c>
      <c r="E2363" t="s">
        <v>4236</v>
      </c>
      <c r="G2363" t="e">
        <f>VLOOKUP($H2363,[1]BRT!$1:$1048576,1,0)</f>
        <v>#N/A</v>
      </c>
      <c r="H2363" t="s">
        <v>5941</v>
      </c>
      <c r="I2363">
        <v>37.917000999999999</v>
      </c>
      <c r="J2363">
        <v>-122.326818</v>
      </c>
      <c r="K2363">
        <v>838</v>
      </c>
      <c r="L2363">
        <v>60</v>
      </c>
      <c r="M2363">
        <v>1</v>
      </c>
      <c r="N2363">
        <v>1</v>
      </c>
      <c r="O2363">
        <v>4</v>
      </c>
      <c r="P2363">
        <v>5</v>
      </c>
      <c r="Q2363" t="e">
        <f>VLOOKUP($A2363,'[1]SheltersALL_2.17.22'!$1:$1048576,6,0)</f>
        <v>#N/A</v>
      </c>
      <c r="R2363" t="str">
        <f>VLOOKUP($A2363, [1]FA21_Ridership!$1:$1048576,11, 0)</f>
        <v>RICHMOND</v>
      </c>
      <c r="S2363" t="str">
        <f>VLOOKUP($A2363, [1]FA21_Ridership!$1:$1048576,12, 0)</f>
        <v>CONTRA COSTA</v>
      </c>
      <c r="T2363">
        <f>VLOOKUP($A2363, [1]FA21_Ridership!$1:$1048576,13, 0)</f>
        <v>1</v>
      </c>
      <c r="U2363">
        <f t="shared" si="181"/>
        <v>300</v>
      </c>
      <c r="V2363" s="67">
        <f t="shared" si="185"/>
        <v>0.55000000000000004</v>
      </c>
      <c r="W2363">
        <v>0.92701699999999998</v>
      </c>
      <c r="X2363" s="67">
        <f t="shared" si="182"/>
        <v>0.82599999999999996</v>
      </c>
      <c r="Y2363">
        <v>0.55774999999999997</v>
      </c>
      <c r="Z2363" s="67">
        <f t="shared" si="183"/>
        <v>0.9</v>
      </c>
      <c r="AA2363">
        <f>VLOOKUP($C2363,[1]Disability!$1:$1048576,5,FALSE)</f>
        <v>0</v>
      </c>
      <c r="AB2363" s="67">
        <f t="shared" si="184"/>
        <v>0</v>
      </c>
      <c r="AC2363" t="e">
        <f>VLOOKUP($A2363,#REF!,9,FALSE)</f>
        <v>#REF!</v>
      </c>
    </row>
    <row r="2364" spans="1:29">
      <c r="A2364">
        <v>54373</v>
      </c>
      <c r="B2364">
        <v>2363</v>
      </c>
      <c r="C2364">
        <v>302460</v>
      </c>
      <c r="D2364" t="s">
        <v>4235</v>
      </c>
      <c r="E2364" t="s">
        <v>4236</v>
      </c>
      <c r="G2364" t="e">
        <f>VLOOKUP($H2364,[1]BRT!$1:$1048576,1,0)</f>
        <v>#N/A</v>
      </c>
      <c r="H2364" t="s">
        <v>5729</v>
      </c>
      <c r="I2364">
        <v>37.901812999999997</v>
      </c>
      <c r="J2364">
        <v>-122.267278</v>
      </c>
      <c r="K2364">
        <v>662</v>
      </c>
      <c r="L2364">
        <v>60</v>
      </c>
      <c r="M2364">
        <v>1</v>
      </c>
      <c r="N2364">
        <v>1</v>
      </c>
      <c r="O2364">
        <v>4</v>
      </c>
      <c r="P2364">
        <v>5</v>
      </c>
      <c r="Q2364" t="e">
        <f>VLOOKUP($A2364,'[1]SheltersALL_2.17.22'!$1:$1048576,6,0)</f>
        <v>#N/A</v>
      </c>
      <c r="R2364" t="str">
        <f>VLOOKUP($A2364, [1]FA21_Ridership!$1:$1048576,11, 0)</f>
        <v>BERKELEY</v>
      </c>
      <c r="S2364" t="str">
        <f>VLOOKUP($A2364, [1]FA21_Ridership!$1:$1048576,12, 0)</f>
        <v>ALAMEDA</v>
      </c>
      <c r="T2364">
        <f>VLOOKUP($A2364, [1]FA21_Ridership!$1:$1048576,13, 0)</f>
        <v>1</v>
      </c>
      <c r="U2364">
        <f t="shared" si="181"/>
        <v>300</v>
      </c>
      <c r="V2364" s="67">
        <f t="shared" si="185"/>
        <v>0.55000000000000004</v>
      </c>
      <c r="W2364">
        <v>0.187692</v>
      </c>
      <c r="X2364" s="67">
        <f t="shared" si="182"/>
        <v>1.0999999999999999E-2</v>
      </c>
      <c r="Y2364">
        <v>1.7691999999999999E-2</v>
      </c>
      <c r="Z2364" s="67">
        <f t="shared" si="183"/>
        <v>2.1000000000000001E-2</v>
      </c>
      <c r="AA2364">
        <f>VLOOKUP($C2364,[1]Disability!$1:$1048576,5,FALSE)</f>
        <v>0</v>
      </c>
      <c r="AB2364" s="67">
        <f t="shared" si="184"/>
        <v>0</v>
      </c>
      <c r="AC2364" t="e">
        <f>VLOOKUP($A2364,#REF!,9,FALSE)</f>
        <v>#REF!</v>
      </c>
    </row>
    <row r="2365" spans="1:29">
      <c r="A2365">
        <v>50611</v>
      </c>
      <c r="B2365">
        <v>2364</v>
      </c>
      <c r="C2365">
        <v>104370</v>
      </c>
      <c r="D2365" t="s">
        <v>4235</v>
      </c>
      <c r="E2365" t="s">
        <v>4236</v>
      </c>
      <c r="G2365" t="e">
        <f>VLOOKUP($H2365,[1]BRT!$1:$1048576,1,0)</f>
        <v>#N/A</v>
      </c>
      <c r="H2365" t="s">
        <v>5974</v>
      </c>
      <c r="I2365">
        <v>37.768146000000002</v>
      </c>
      <c r="J2365">
        <v>-122.239735</v>
      </c>
      <c r="K2365">
        <v>897</v>
      </c>
      <c r="L2365">
        <v>60</v>
      </c>
      <c r="M2365">
        <v>1</v>
      </c>
      <c r="N2365">
        <v>1</v>
      </c>
      <c r="O2365">
        <v>4</v>
      </c>
      <c r="P2365">
        <v>5</v>
      </c>
      <c r="Q2365" t="e">
        <f>VLOOKUP($A2365,'[1]SheltersALL_2.17.22'!$1:$1048576,6,0)</f>
        <v>#N/A</v>
      </c>
      <c r="R2365" t="str">
        <f>VLOOKUP($A2365, [1]FA21_Ridership!$1:$1048576,11, 0)</f>
        <v>ALAMEDA</v>
      </c>
      <c r="S2365" t="str">
        <f>VLOOKUP($A2365, [1]FA21_Ridership!$1:$1048576,12, 0)</f>
        <v>ALAMEDA</v>
      </c>
      <c r="T2365">
        <f>VLOOKUP($A2365, [1]FA21_Ridership!$1:$1048576,13, 0)</f>
        <v>3</v>
      </c>
      <c r="U2365">
        <f t="shared" si="181"/>
        <v>300</v>
      </c>
      <c r="V2365" s="67">
        <f t="shared" si="185"/>
        <v>0.55000000000000004</v>
      </c>
      <c r="W2365">
        <v>0.53830599999999995</v>
      </c>
      <c r="X2365" s="67">
        <f t="shared" si="182"/>
        <v>0.23499999999999999</v>
      </c>
      <c r="Y2365">
        <v>0.16128999999999999</v>
      </c>
      <c r="Z2365" s="67">
        <f t="shared" si="183"/>
        <v>0.39400000000000002</v>
      </c>
      <c r="AA2365">
        <f>VLOOKUP($C2365,[1]Disability!$1:$1048576,5,FALSE)</f>
        <v>0</v>
      </c>
      <c r="AB2365" s="67">
        <f t="shared" si="184"/>
        <v>0</v>
      </c>
      <c r="AC2365" t="e">
        <f>VLOOKUP($A2365,#REF!,9,FALSE)</f>
        <v>#REF!</v>
      </c>
    </row>
    <row r="2366" spans="1:29">
      <c r="A2366">
        <v>58244</v>
      </c>
      <c r="B2366">
        <v>2365</v>
      </c>
      <c r="C2366">
        <v>704190</v>
      </c>
      <c r="D2366" t="s">
        <v>4235</v>
      </c>
      <c r="E2366" t="s">
        <v>4236</v>
      </c>
      <c r="G2366" t="e">
        <f>VLOOKUP($H2366,[1]BRT!$1:$1048576,1,0)</f>
        <v>#N/A</v>
      </c>
      <c r="H2366" t="s">
        <v>5083</v>
      </c>
      <c r="I2366">
        <v>37.57602</v>
      </c>
      <c r="J2366">
        <v>-121.972335</v>
      </c>
      <c r="K2366">
        <v>720</v>
      </c>
      <c r="L2366">
        <v>60</v>
      </c>
      <c r="M2366">
        <v>1</v>
      </c>
      <c r="N2366">
        <v>1</v>
      </c>
      <c r="O2366">
        <v>4</v>
      </c>
      <c r="P2366">
        <v>5</v>
      </c>
      <c r="Q2366" t="e">
        <f>VLOOKUP($A2366,'[1]SheltersALL_2.17.22'!$1:$1048576,6,0)</f>
        <v>#N/A</v>
      </c>
      <c r="R2366" t="str">
        <f>VLOOKUP($A2366, [1]FA21_Ridership!$1:$1048576,11, 0)</f>
        <v>FREMONT</v>
      </c>
      <c r="S2366" t="str">
        <f>VLOOKUP($A2366, [1]FA21_Ridership!$1:$1048576,12, 0)</f>
        <v>ALAMEDA</v>
      </c>
      <c r="T2366">
        <f>VLOOKUP($A2366, [1]FA21_Ridership!$1:$1048576,13, 0)</f>
        <v>5</v>
      </c>
      <c r="U2366">
        <f t="shared" si="181"/>
        <v>300</v>
      </c>
      <c r="V2366" s="67">
        <f t="shared" si="185"/>
        <v>0.55000000000000004</v>
      </c>
      <c r="W2366">
        <v>0.52717199999999997</v>
      </c>
      <c r="X2366" s="67">
        <f t="shared" si="182"/>
        <v>0.216</v>
      </c>
      <c r="Y2366">
        <v>0.10176499999999999</v>
      </c>
      <c r="Z2366" s="67">
        <f t="shared" si="183"/>
        <v>0.251</v>
      </c>
      <c r="AA2366">
        <f>VLOOKUP($C2366,[1]Disability!$1:$1048576,5,FALSE)</f>
        <v>0</v>
      </c>
      <c r="AB2366" s="67">
        <f t="shared" si="184"/>
        <v>0</v>
      </c>
      <c r="AC2366" t="e">
        <f>VLOOKUP($A2366,#REF!,9,FALSE)</f>
        <v>#REF!</v>
      </c>
    </row>
    <row r="2367" spans="1:29">
      <c r="A2367">
        <v>56344</v>
      </c>
      <c r="B2367">
        <v>2366</v>
      </c>
      <c r="C2367">
        <v>1501870</v>
      </c>
      <c r="D2367" t="s">
        <v>4235</v>
      </c>
      <c r="E2367" t="s">
        <v>4236</v>
      </c>
      <c r="G2367" t="e">
        <f>VLOOKUP($H2367,[1]BRT!$1:$1048576,1,0)</f>
        <v>#N/A</v>
      </c>
      <c r="H2367" t="s">
        <v>5975</v>
      </c>
      <c r="I2367">
        <v>37.689163000000001</v>
      </c>
      <c r="J2367">
        <v>-122.15114800000001</v>
      </c>
      <c r="K2367">
        <v>960</v>
      </c>
      <c r="L2367">
        <v>60</v>
      </c>
      <c r="M2367">
        <v>1</v>
      </c>
      <c r="N2367">
        <v>1</v>
      </c>
      <c r="O2367">
        <v>4</v>
      </c>
      <c r="P2367">
        <v>5</v>
      </c>
      <c r="Q2367" t="e">
        <f>VLOOKUP($A2367,'[1]SheltersALL_2.17.22'!$1:$1048576,6,0)</f>
        <v>#N/A</v>
      </c>
      <c r="R2367" t="str">
        <f>VLOOKUP($A2367, [1]FA21_Ridership!$1:$1048576,11, 0)</f>
        <v>SAN LEANDRO</v>
      </c>
      <c r="S2367" t="str">
        <f>VLOOKUP($A2367, [1]FA21_Ridership!$1:$1048576,12, 0)</f>
        <v>ALAMEDA</v>
      </c>
      <c r="T2367">
        <f>VLOOKUP($A2367, [1]FA21_Ridership!$1:$1048576,13, 0)</f>
        <v>4</v>
      </c>
      <c r="U2367">
        <f t="shared" si="181"/>
        <v>300</v>
      </c>
      <c r="V2367" s="67">
        <f t="shared" si="185"/>
        <v>0.55000000000000004</v>
      </c>
      <c r="W2367">
        <v>0.795686</v>
      </c>
      <c r="X2367" s="67">
        <f t="shared" si="182"/>
        <v>0.58199999999999996</v>
      </c>
      <c r="Y2367">
        <v>0.27321699999999999</v>
      </c>
      <c r="Z2367" s="67">
        <f t="shared" si="183"/>
        <v>0.6</v>
      </c>
      <c r="AA2367">
        <f>VLOOKUP($C2367,[1]Disability!$1:$1048576,5,FALSE)</f>
        <v>0</v>
      </c>
      <c r="AB2367" s="67">
        <f t="shared" si="184"/>
        <v>0</v>
      </c>
      <c r="AC2367" t="e">
        <f>VLOOKUP($A2367,#REF!,9,FALSE)</f>
        <v>#REF!</v>
      </c>
    </row>
    <row r="2368" spans="1:29">
      <c r="A2368">
        <v>55249</v>
      </c>
      <c r="B2368">
        <v>2367</v>
      </c>
      <c r="C2368">
        <v>302250</v>
      </c>
      <c r="D2368" t="s">
        <v>4235</v>
      </c>
      <c r="E2368" t="s">
        <v>4236</v>
      </c>
      <c r="G2368" t="e">
        <f>VLOOKUP($H2368,[1]BRT!$1:$1048576,1,0)</f>
        <v>#N/A</v>
      </c>
      <c r="H2368" t="s">
        <v>5976</v>
      </c>
      <c r="I2368">
        <v>37.861877</v>
      </c>
      <c r="J2368">
        <v>-122.284008</v>
      </c>
      <c r="K2368">
        <v>1080</v>
      </c>
      <c r="L2368">
        <v>30</v>
      </c>
      <c r="M2368">
        <v>2</v>
      </c>
      <c r="N2368">
        <v>1</v>
      </c>
      <c r="O2368">
        <v>9</v>
      </c>
      <c r="P2368">
        <v>10</v>
      </c>
      <c r="Q2368" t="e">
        <f>VLOOKUP($A2368,'[1]SheltersALL_2.17.22'!$1:$1048576,6,0)</f>
        <v>#N/A</v>
      </c>
      <c r="R2368" t="str">
        <f>VLOOKUP($A2368, [1]FA21_Ridership!$1:$1048576,11, 0)</f>
        <v>BERKELEY</v>
      </c>
      <c r="S2368" t="str">
        <f>VLOOKUP($A2368, [1]FA21_Ridership!$1:$1048576,12, 0)</f>
        <v>ALAMEDA</v>
      </c>
      <c r="T2368">
        <f>VLOOKUP($A2368, [1]FA21_Ridership!$1:$1048576,13, 0)</f>
        <v>1</v>
      </c>
      <c r="U2368">
        <f t="shared" si="181"/>
        <v>300</v>
      </c>
      <c r="V2368" s="67">
        <f t="shared" si="185"/>
        <v>0.55000000000000004</v>
      </c>
      <c r="W2368">
        <v>0.396648</v>
      </c>
      <c r="X2368" s="67">
        <f t="shared" si="182"/>
        <v>0.123</v>
      </c>
      <c r="Y2368">
        <v>9.4972000000000001E-2</v>
      </c>
      <c r="Z2368" s="67">
        <f t="shared" si="183"/>
        <v>0.22800000000000001</v>
      </c>
      <c r="AA2368">
        <f>VLOOKUP($C2368,[1]Disability!$1:$1048576,5,FALSE)</f>
        <v>0</v>
      </c>
      <c r="AB2368" s="67">
        <f t="shared" si="184"/>
        <v>0</v>
      </c>
      <c r="AC2368" t="e">
        <f>VLOOKUP($A2368,#REF!,9,FALSE)</f>
        <v>#REF!</v>
      </c>
    </row>
    <row r="2369" spans="1:29">
      <c r="A2369">
        <v>53044</v>
      </c>
      <c r="B2369">
        <v>2368</v>
      </c>
      <c r="C2369">
        <v>706500</v>
      </c>
      <c r="D2369" t="s">
        <v>4235</v>
      </c>
      <c r="E2369" t="s">
        <v>4236</v>
      </c>
      <c r="G2369" t="e">
        <f>VLOOKUP($H2369,[1]BRT!$1:$1048576,1,0)</f>
        <v>#N/A</v>
      </c>
      <c r="H2369" t="s">
        <v>5044</v>
      </c>
      <c r="I2369">
        <v>37.466918999999997</v>
      </c>
      <c r="J2369">
        <v>-121.91647399999999</v>
      </c>
      <c r="K2369">
        <v>965</v>
      </c>
      <c r="L2369">
        <v>20</v>
      </c>
      <c r="M2369">
        <v>3</v>
      </c>
      <c r="N2369">
        <v>1</v>
      </c>
      <c r="O2369">
        <v>14</v>
      </c>
      <c r="P2369">
        <v>15</v>
      </c>
      <c r="Q2369" t="e">
        <f>VLOOKUP($A2369,'[1]SheltersALL_2.17.22'!$1:$1048576,6,0)</f>
        <v>#N/A</v>
      </c>
      <c r="R2369" t="str">
        <f>VLOOKUP($A2369, [1]FA21_Ridership!$1:$1048576,11, 0)</f>
        <v>FREMONT</v>
      </c>
      <c r="S2369" t="str">
        <f>VLOOKUP($A2369, [1]FA21_Ridership!$1:$1048576,12, 0)</f>
        <v>ALAMEDA</v>
      </c>
      <c r="T2369">
        <f>VLOOKUP($A2369, [1]FA21_Ridership!$1:$1048576,13, 0)</f>
        <v>5</v>
      </c>
      <c r="U2369">
        <f t="shared" si="181"/>
        <v>300</v>
      </c>
      <c r="V2369" s="67">
        <f t="shared" si="185"/>
        <v>0.55000000000000004</v>
      </c>
      <c r="W2369">
        <v>0.94135500000000005</v>
      </c>
      <c r="X2369" s="67">
        <f t="shared" si="182"/>
        <v>0.86599999999999999</v>
      </c>
      <c r="Y2369">
        <v>7.7732999999999997E-2</v>
      </c>
      <c r="Z2369" s="67">
        <f t="shared" si="183"/>
        <v>0.16</v>
      </c>
      <c r="AA2369">
        <f>VLOOKUP($C2369,[1]Disability!$1:$1048576,5,FALSE)</f>
        <v>0</v>
      </c>
      <c r="AB2369" s="67">
        <f t="shared" si="184"/>
        <v>0</v>
      </c>
      <c r="AC2369" t="e">
        <f>VLOOKUP($A2369,#REF!,9,FALSE)</f>
        <v>#REF!</v>
      </c>
    </row>
    <row r="2370" spans="1:29">
      <c r="A2370">
        <v>54310</v>
      </c>
      <c r="B2370">
        <v>2369</v>
      </c>
      <c r="C2370">
        <v>704150</v>
      </c>
      <c r="D2370" t="s">
        <v>4235</v>
      </c>
      <c r="E2370" t="s">
        <v>4236</v>
      </c>
      <c r="G2370" t="e">
        <f>VLOOKUP($H2370,[1]BRT!$1:$1048576,1,0)</f>
        <v>#N/A</v>
      </c>
      <c r="H2370" t="s">
        <v>4696</v>
      </c>
      <c r="I2370">
        <v>37.579779000000002</v>
      </c>
      <c r="J2370">
        <v>-121.990713</v>
      </c>
      <c r="K2370">
        <v>720</v>
      </c>
      <c r="L2370">
        <v>60</v>
      </c>
      <c r="M2370">
        <v>1</v>
      </c>
      <c r="N2370">
        <v>0</v>
      </c>
      <c r="O2370">
        <v>5</v>
      </c>
      <c r="P2370">
        <v>5</v>
      </c>
      <c r="Q2370" t="e">
        <f>VLOOKUP($A2370,'[1]SheltersALL_2.17.22'!$1:$1048576,6,0)</f>
        <v>#N/A</v>
      </c>
      <c r="R2370" t="str">
        <f>VLOOKUP($A2370, [1]FA21_Ridership!$1:$1048576,11, 0)</f>
        <v>FREMONT</v>
      </c>
      <c r="S2370" t="str">
        <f>VLOOKUP($A2370, [1]FA21_Ridership!$1:$1048576,12, 0)</f>
        <v>ALAMEDA</v>
      </c>
      <c r="T2370">
        <f>VLOOKUP($A2370, [1]FA21_Ridership!$1:$1048576,13, 0)</f>
        <v>5</v>
      </c>
      <c r="U2370">
        <f t="shared" ref="U2370:U2433" si="186">$L2370*$P2370</f>
        <v>300</v>
      </c>
      <c r="V2370" s="67">
        <f t="shared" si="185"/>
        <v>0.55000000000000004</v>
      </c>
      <c r="W2370">
        <v>0.52717199999999997</v>
      </c>
      <c r="X2370" s="67">
        <f t="shared" ref="X2370:X2433" si="187">_xlfn.PERCENTRANK.INC($W$2:$W$4161,W2370)</f>
        <v>0.216</v>
      </c>
      <c r="Y2370">
        <v>0.10176499999999999</v>
      </c>
      <c r="Z2370" s="67">
        <f t="shared" ref="Z2370:Z2433" si="188">_xlfn.PERCENTRANK.INC($Y$2:$Y$4161,Y2370)</f>
        <v>0.251</v>
      </c>
      <c r="AA2370">
        <f>VLOOKUP($C2370,[1]Disability!$1:$1048576,5,FALSE)</f>
        <v>0</v>
      </c>
      <c r="AB2370" s="67">
        <f t="shared" ref="AB2370:AB2433" si="189">_xlfn.PERCENTRANK.INC($AA$2:$AA$4163,AA2370)</f>
        <v>0</v>
      </c>
      <c r="AC2370" t="e">
        <f>VLOOKUP($A2370,#REF!,9,FALSE)</f>
        <v>#REF!</v>
      </c>
    </row>
    <row r="2371" spans="1:29">
      <c r="A2371">
        <v>52261</v>
      </c>
      <c r="B2371">
        <v>2370</v>
      </c>
      <c r="C2371">
        <v>704130</v>
      </c>
      <c r="D2371" t="s">
        <v>4235</v>
      </c>
      <c r="E2371" t="s">
        <v>4236</v>
      </c>
      <c r="G2371" t="e">
        <f>VLOOKUP($H2371,[1]BRT!$1:$1048576,1,0)</f>
        <v>#N/A</v>
      </c>
      <c r="H2371" t="s">
        <v>5427</v>
      </c>
      <c r="I2371">
        <v>37.57647</v>
      </c>
      <c r="J2371">
        <v>-121.976558</v>
      </c>
      <c r="K2371">
        <v>720</v>
      </c>
      <c r="L2371">
        <v>60</v>
      </c>
      <c r="M2371">
        <v>1</v>
      </c>
      <c r="N2371">
        <v>0</v>
      </c>
      <c r="O2371">
        <v>5</v>
      </c>
      <c r="P2371">
        <v>5</v>
      </c>
      <c r="Q2371" t="e">
        <f>VLOOKUP($A2371,'[1]SheltersALL_2.17.22'!$1:$1048576,6,0)</f>
        <v>#N/A</v>
      </c>
      <c r="R2371" t="str">
        <f>VLOOKUP($A2371, [1]FA21_Ridership!$1:$1048576,11, 0)</f>
        <v>FREMONT</v>
      </c>
      <c r="S2371" t="str">
        <f>VLOOKUP($A2371, [1]FA21_Ridership!$1:$1048576,12, 0)</f>
        <v>ALAMEDA</v>
      </c>
      <c r="T2371">
        <f>VLOOKUP($A2371, [1]FA21_Ridership!$1:$1048576,13, 0)</f>
        <v>5</v>
      </c>
      <c r="U2371">
        <f t="shared" si="186"/>
        <v>300</v>
      </c>
      <c r="V2371" s="67">
        <f t="shared" si="185"/>
        <v>0.55000000000000004</v>
      </c>
      <c r="W2371">
        <v>0.52717199999999997</v>
      </c>
      <c r="X2371" s="67">
        <f t="shared" si="187"/>
        <v>0.216</v>
      </c>
      <c r="Y2371">
        <v>0.10176499999999999</v>
      </c>
      <c r="Z2371" s="67">
        <f t="shared" si="188"/>
        <v>0.251</v>
      </c>
      <c r="AA2371">
        <f>VLOOKUP($C2371,[1]Disability!$1:$1048576,5,FALSE)</f>
        <v>0</v>
      </c>
      <c r="AB2371" s="67">
        <f t="shared" si="189"/>
        <v>0</v>
      </c>
      <c r="AC2371" t="e">
        <f>VLOOKUP($A2371,#REF!,9,FALSE)</f>
        <v>#REF!</v>
      </c>
    </row>
    <row r="2372" spans="1:29">
      <c r="A2372">
        <v>50943</v>
      </c>
      <c r="B2372">
        <v>2371</v>
      </c>
      <c r="C2372">
        <v>9902010</v>
      </c>
      <c r="D2372" t="s">
        <v>4235</v>
      </c>
      <c r="E2372" t="s">
        <v>4236</v>
      </c>
      <c r="G2372" t="e">
        <f>VLOOKUP($H2372,[1]BRT!$1:$1048576,1,0)</f>
        <v>#N/A</v>
      </c>
      <c r="H2372" t="s">
        <v>5977</v>
      </c>
      <c r="I2372">
        <v>37.482674000000003</v>
      </c>
      <c r="J2372">
        <v>-121.94208399999999</v>
      </c>
      <c r="K2372">
        <v>837</v>
      </c>
      <c r="L2372">
        <v>60</v>
      </c>
      <c r="M2372">
        <v>1</v>
      </c>
      <c r="N2372">
        <v>0</v>
      </c>
      <c r="O2372">
        <v>5</v>
      </c>
      <c r="P2372">
        <v>5</v>
      </c>
      <c r="Q2372" t="e">
        <f>VLOOKUP($A2372,'[1]SheltersALL_2.17.22'!$1:$1048576,6,0)</f>
        <v>#N/A</v>
      </c>
      <c r="R2372" t="str">
        <f>VLOOKUP($A2372, [1]FA21_Ridership!$1:$1048576,11, 0)</f>
        <v>FREMONT</v>
      </c>
      <c r="S2372" t="str">
        <f>VLOOKUP($A2372, [1]FA21_Ridership!$1:$1048576,12, 0)</f>
        <v>ALAMEDA</v>
      </c>
      <c r="T2372">
        <f>VLOOKUP($A2372, [1]FA21_Ridership!$1:$1048576,13, 0)</f>
        <v>5</v>
      </c>
      <c r="U2372">
        <f t="shared" si="186"/>
        <v>300</v>
      </c>
      <c r="V2372" s="67">
        <f t="shared" si="185"/>
        <v>0.55000000000000004</v>
      </c>
      <c r="W2372">
        <v>0.94135500000000005</v>
      </c>
      <c r="X2372" s="67">
        <f t="shared" si="187"/>
        <v>0.86599999999999999</v>
      </c>
      <c r="Y2372">
        <v>7.7732999999999997E-2</v>
      </c>
      <c r="Z2372" s="67">
        <f t="shared" si="188"/>
        <v>0.16</v>
      </c>
      <c r="AA2372">
        <f>VLOOKUP($C2372,[1]Disability!$1:$1048576,5,FALSE)</f>
        <v>0</v>
      </c>
      <c r="AB2372" s="67">
        <f t="shared" si="189"/>
        <v>0</v>
      </c>
      <c r="AC2372" t="e">
        <f>VLOOKUP($A2372,#REF!,9,FALSE)</f>
        <v>#REF!</v>
      </c>
    </row>
    <row r="2373" spans="1:29">
      <c r="A2373">
        <v>55396</v>
      </c>
      <c r="B2373">
        <v>2372</v>
      </c>
      <c r="C2373">
        <v>1006760</v>
      </c>
      <c r="D2373" t="s">
        <v>4235</v>
      </c>
      <c r="E2373" t="s">
        <v>4236</v>
      </c>
      <c r="G2373" t="e">
        <f>VLOOKUP($H2373,[1]BRT!$1:$1048576,1,0)</f>
        <v>#N/A</v>
      </c>
      <c r="H2373" t="s">
        <v>4870</v>
      </c>
      <c r="I2373">
        <v>37.836835999999998</v>
      </c>
      <c r="J2373">
        <v>-122.25107800000001</v>
      </c>
      <c r="K2373">
        <v>113</v>
      </c>
      <c r="L2373">
        <v>42.9</v>
      </c>
      <c r="M2373">
        <v>1.3986013989999999</v>
      </c>
      <c r="N2373">
        <v>0</v>
      </c>
      <c r="O2373">
        <v>7</v>
      </c>
      <c r="P2373">
        <v>7</v>
      </c>
      <c r="Q2373" t="e">
        <f>VLOOKUP($A2373,'[1]SheltersALL_2.17.22'!$1:$1048576,6,0)</f>
        <v>#N/A</v>
      </c>
      <c r="R2373" t="str">
        <f>VLOOKUP($A2373, [1]FA21_Ridership!$1:$1048576,11, 0)</f>
        <v>OAKLAND</v>
      </c>
      <c r="S2373" t="str">
        <f>VLOOKUP($A2373, [1]FA21_Ridership!$1:$1048576,12, 0)</f>
        <v>ALAMEDA</v>
      </c>
      <c r="T2373">
        <f>VLOOKUP($A2373, [1]FA21_Ridership!$1:$1048576,13, 0)</f>
        <v>2</v>
      </c>
      <c r="U2373">
        <f t="shared" si="186"/>
        <v>300.3</v>
      </c>
      <c r="V2373" s="67">
        <f t="shared" si="185"/>
        <v>0.56999999999999995</v>
      </c>
      <c r="W2373">
        <v>0.18512500000000001</v>
      </c>
      <c r="X2373" s="67">
        <f t="shared" si="187"/>
        <v>8.0000000000000002E-3</v>
      </c>
      <c r="Y2373">
        <v>9.8580000000000001E-2</v>
      </c>
      <c r="Z2373" s="67">
        <f t="shared" si="188"/>
        <v>0.24299999999999999</v>
      </c>
      <c r="AA2373">
        <f>VLOOKUP($C2373,[1]Disability!$1:$1048576,5,FALSE)</f>
        <v>1</v>
      </c>
      <c r="AB2373" s="67">
        <f t="shared" si="189"/>
        <v>0.72499999999999998</v>
      </c>
      <c r="AC2373" t="e">
        <f>VLOOKUP($A2373,#REF!,9,FALSE)</f>
        <v>#REF!</v>
      </c>
    </row>
    <row r="2374" spans="1:29">
      <c r="A2374">
        <v>50935</v>
      </c>
      <c r="B2374">
        <v>2373</v>
      </c>
      <c r="C2374">
        <v>9901990</v>
      </c>
      <c r="D2374" t="s">
        <v>4235</v>
      </c>
      <c r="E2374" t="s">
        <v>4236</v>
      </c>
      <c r="G2374" t="e">
        <f>VLOOKUP($H2374,[1]BRT!$1:$1048576,1,0)</f>
        <v>#N/A</v>
      </c>
      <c r="H2374" t="s">
        <v>5878</v>
      </c>
      <c r="I2374">
        <v>37.954763</v>
      </c>
      <c r="J2374">
        <v>-122.347447</v>
      </c>
      <c r="K2374">
        <v>737</v>
      </c>
      <c r="L2374">
        <v>43</v>
      </c>
      <c r="M2374">
        <v>1.395348837</v>
      </c>
      <c r="N2374">
        <v>3</v>
      </c>
      <c r="O2374">
        <v>4</v>
      </c>
      <c r="P2374">
        <v>7</v>
      </c>
      <c r="Q2374" t="e">
        <f>VLOOKUP($A2374,'[1]SheltersALL_2.17.22'!$1:$1048576,6,0)</f>
        <v>#N/A</v>
      </c>
      <c r="R2374" t="str">
        <f>VLOOKUP($A2374, [1]FA21_Ridership!$1:$1048576,11, 0)</f>
        <v>SAN PABLO</v>
      </c>
      <c r="S2374" t="str">
        <f>VLOOKUP($A2374, [1]FA21_Ridership!$1:$1048576,12, 0)</f>
        <v>CONTRA COSTA</v>
      </c>
      <c r="T2374">
        <f>VLOOKUP($A2374, [1]FA21_Ridership!$1:$1048576,13, 0)</f>
        <v>1</v>
      </c>
      <c r="U2374">
        <f t="shared" si="186"/>
        <v>301</v>
      </c>
      <c r="V2374" s="67">
        <f t="shared" si="185"/>
        <v>0.56999999999999995</v>
      </c>
      <c r="W2374">
        <v>0.89478800000000003</v>
      </c>
      <c r="X2374" s="67">
        <f t="shared" si="187"/>
        <v>0.76</v>
      </c>
      <c r="Y2374">
        <v>0.56467199999999995</v>
      </c>
      <c r="Z2374" s="67">
        <f t="shared" si="188"/>
        <v>0.90800000000000003</v>
      </c>
      <c r="AA2374">
        <f>VLOOKUP($C2374,[1]Disability!$1:$1048576,5,FALSE)</f>
        <v>0</v>
      </c>
      <c r="AB2374" s="67">
        <f t="shared" si="189"/>
        <v>0</v>
      </c>
      <c r="AC2374" t="e">
        <f>VLOOKUP($A2374,#REF!,9,FALSE)</f>
        <v>#REF!</v>
      </c>
    </row>
    <row r="2375" spans="1:29">
      <c r="A2375">
        <v>52065</v>
      </c>
      <c r="B2375">
        <v>2374</v>
      </c>
      <c r="C2375">
        <v>1302475</v>
      </c>
      <c r="D2375" t="s">
        <v>4235</v>
      </c>
      <c r="E2375" t="s">
        <v>4236</v>
      </c>
      <c r="G2375" t="e">
        <f>VLOOKUP($H2375,[1]BRT!$1:$1048576,1,0)</f>
        <v>#N/A</v>
      </c>
      <c r="H2375" t="s">
        <v>4947</v>
      </c>
      <c r="I2375">
        <v>37.920268</v>
      </c>
      <c r="J2375">
        <v>-122.347317</v>
      </c>
      <c r="K2375">
        <v>738</v>
      </c>
      <c r="L2375">
        <v>43</v>
      </c>
      <c r="M2375">
        <v>1.395348837</v>
      </c>
      <c r="N2375">
        <v>2</v>
      </c>
      <c r="O2375">
        <v>5</v>
      </c>
      <c r="P2375">
        <v>7</v>
      </c>
      <c r="Q2375" t="e">
        <f>VLOOKUP($A2375,'[1]SheltersALL_2.17.22'!$1:$1048576,6,0)</f>
        <v>#N/A</v>
      </c>
      <c r="R2375" t="str">
        <f>VLOOKUP($A2375, [1]FA21_Ridership!$1:$1048576,11, 0)</f>
        <v>RICHMOND</v>
      </c>
      <c r="S2375" t="str">
        <f>VLOOKUP($A2375, [1]FA21_Ridership!$1:$1048576,12, 0)</f>
        <v>CONTRA COSTA</v>
      </c>
      <c r="T2375">
        <f>VLOOKUP($A2375, [1]FA21_Ridership!$1:$1048576,13, 0)</f>
        <v>1</v>
      </c>
      <c r="U2375">
        <f t="shared" si="186"/>
        <v>301</v>
      </c>
      <c r="V2375" s="67">
        <f t="shared" si="185"/>
        <v>0.56999999999999995</v>
      </c>
      <c r="W2375">
        <v>0.77786699999999998</v>
      </c>
      <c r="X2375" s="67">
        <f t="shared" si="187"/>
        <v>0.53900000000000003</v>
      </c>
      <c r="Y2375">
        <v>0.17241400000000001</v>
      </c>
      <c r="Z2375" s="67">
        <f t="shared" si="188"/>
        <v>0.41399999999999998</v>
      </c>
      <c r="AA2375">
        <f>VLOOKUP($C2375,[1]Disability!$1:$1048576,5,FALSE)</f>
        <v>0</v>
      </c>
      <c r="AB2375" s="67">
        <f t="shared" si="189"/>
        <v>0</v>
      </c>
      <c r="AC2375" t="e">
        <f>VLOOKUP($A2375,#REF!,9,FALSE)</f>
        <v>#REF!</v>
      </c>
    </row>
    <row r="2376" spans="1:29">
      <c r="A2376">
        <v>55133</v>
      </c>
      <c r="B2376">
        <v>2375</v>
      </c>
      <c r="C2376">
        <v>200630</v>
      </c>
      <c r="D2376" t="s">
        <v>4235</v>
      </c>
      <c r="E2376" t="s">
        <v>4236</v>
      </c>
      <c r="G2376" t="e">
        <f>VLOOKUP($H2376,[1]BRT!$1:$1048576,1,0)</f>
        <v>#N/A</v>
      </c>
      <c r="H2376" t="s">
        <v>5696</v>
      </c>
      <c r="I2376">
        <v>37.890503000000002</v>
      </c>
      <c r="J2376">
        <v>-122.293296</v>
      </c>
      <c r="K2376">
        <v>1080</v>
      </c>
      <c r="L2376">
        <v>21.6</v>
      </c>
      <c r="M2376">
        <v>2.7777777779999999</v>
      </c>
      <c r="N2376">
        <v>12</v>
      </c>
      <c r="O2376">
        <v>2</v>
      </c>
      <c r="P2376">
        <v>14</v>
      </c>
      <c r="Q2376" t="str">
        <f>VLOOKUP($A2376,'[1]SheltersALL_2.17.22'!$1:$1048576,6,0)</f>
        <v>Albany</v>
      </c>
      <c r="R2376" t="str">
        <f>VLOOKUP($A2376, [1]FA21_Ridership!$1:$1048576,11, 0)</f>
        <v>ALBANY</v>
      </c>
      <c r="S2376" t="str">
        <f>VLOOKUP($A2376, [1]FA21_Ridership!$1:$1048576,12, 0)</f>
        <v>ALAMEDA</v>
      </c>
      <c r="T2376">
        <f>VLOOKUP($A2376, [1]FA21_Ridership!$1:$1048576,13, 0)</f>
        <v>1</v>
      </c>
      <c r="U2376">
        <f t="shared" si="186"/>
        <v>302.40000000000003</v>
      </c>
      <c r="V2376" s="67">
        <f t="shared" si="185"/>
        <v>0.56999999999999995</v>
      </c>
      <c r="W2376">
        <v>0.507799</v>
      </c>
      <c r="X2376" s="67">
        <f t="shared" si="187"/>
        <v>0.20399999999999999</v>
      </c>
      <c r="Y2376">
        <v>8.6654999999999996E-2</v>
      </c>
      <c r="Z2376" s="67">
        <f t="shared" si="188"/>
        <v>0.19700000000000001</v>
      </c>
      <c r="AA2376">
        <f>VLOOKUP($C2376,[1]Disability!$1:$1048576,5,FALSE)</f>
        <v>1</v>
      </c>
      <c r="AB2376" s="67">
        <f t="shared" si="189"/>
        <v>0.72499999999999998</v>
      </c>
      <c r="AC2376" t="e">
        <f>VLOOKUP($A2376,#REF!,9,FALSE)</f>
        <v>#REF!</v>
      </c>
    </row>
    <row r="2377" spans="1:29">
      <c r="A2377">
        <v>53363</v>
      </c>
      <c r="B2377">
        <v>2376</v>
      </c>
      <c r="C2377">
        <v>804940</v>
      </c>
      <c r="D2377" t="s">
        <v>4235</v>
      </c>
      <c r="E2377" t="s">
        <v>4236</v>
      </c>
      <c r="G2377" t="e">
        <f>VLOOKUP($H2377,[1]BRT!$1:$1048576,1,0)</f>
        <v>#N/A</v>
      </c>
      <c r="H2377" t="s">
        <v>5978</v>
      </c>
      <c r="I2377">
        <v>37.665894999999999</v>
      </c>
      <c r="J2377">
        <v>-122.11282300000001</v>
      </c>
      <c r="K2377">
        <v>960</v>
      </c>
      <c r="L2377">
        <v>60.5</v>
      </c>
      <c r="M2377">
        <v>0.99173553699999994</v>
      </c>
      <c r="N2377">
        <v>4</v>
      </c>
      <c r="O2377">
        <v>1</v>
      </c>
      <c r="P2377">
        <v>5</v>
      </c>
      <c r="Q2377" t="e">
        <f>VLOOKUP($A2377,'[1]SheltersALL_2.17.22'!$1:$1048576,6,0)</f>
        <v>#N/A</v>
      </c>
      <c r="R2377" t="str">
        <f>VLOOKUP($A2377, [1]FA21_Ridership!$1:$1048576,11, 0)</f>
        <v>HAYWARD</v>
      </c>
      <c r="S2377" t="str">
        <f>VLOOKUP($A2377, [1]FA21_Ridership!$1:$1048576,12, 0)</f>
        <v>ALAMEDA</v>
      </c>
      <c r="T2377">
        <f>VLOOKUP($A2377, [1]FA21_Ridership!$1:$1048576,13, 0)</f>
        <v>4</v>
      </c>
      <c r="U2377">
        <f t="shared" si="186"/>
        <v>302.5</v>
      </c>
      <c r="V2377" s="67">
        <f t="shared" si="185"/>
        <v>0.57099999999999995</v>
      </c>
      <c r="W2377">
        <v>0.91599600000000003</v>
      </c>
      <c r="X2377" s="67">
        <f t="shared" si="187"/>
        <v>0.80200000000000005</v>
      </c>
      <c r="Y2377">
        <v>0.38873999999999997</v>
      </c>
      <c r="Z2377" s="67">
        <f t="shared" si="188"/>
        <v>0.751</v>
      </c>
      <c r="AA2377">
        <f>VLOOKUP($C2377,[1]Disability!$1:$1048576,5,FALSE)</f>
        <v>0</v>
      </c>
      <c r="AB2377" s="67">
        <f t="shared" si="189"/>
        <v>0</v>
      </c>
      <c r="AC2377" t="e">
        <f>VLOOKUP($A2377,#REF!,9,FALSE)</f>
        <v>#REF!</v>
      </c>
    </row>
    <row r="2378" spans="1:29">
      <c r="A2378">
        <v>51733</v>
      </c>
      <c r="B2378">
        <v>2377</v>
      </c>
      <c r="C2378">
        <v>802610</v>
      </c>
      <c r="D2378" t="s">
        <v>4235</v>
      </c>
      <c r="E2378" t="s">
        <v>4236</v>
      </c>
      <c r="G2378" t="e">
        <f>VLOOKUP($H2378,[1]BRT!$1:$1048576,1,0)</f>
        <v>#N/A</v>
      </c>
      <c r="H2378" t="s">
        <v>5754</v>
      </c>
      <c r="I2378">
        <v>37.626800000000003</v>
      </c>
      <c r="J2378">
        <v>-122.060534</v>
      </c>
      <c r="K2378">
        <v>960</v>
      </c>
      <c r="L2378">
        <v>60.5</v>
      </c>
      <c r="M2378">
        <v>0.99173553699999994</v>
      </c>
      <c r="N2378">
        <v>3</v>
      </c>
      <c r="O2378">
        <v>2</v>
      </c>
      <c r="P2378">
        <v>5</v>
      </c>
      <c r="Q2378" t="e">
        <f>VLOOKUP($A2378,'[1]SheltersALL_2.17.22'!$1:$1048576,6,0)</f>
        <v>#N/A</v>
      </c>
      <c r="R2378" t="str">
        <f>VLOOKUP($A2378, [1]FA21_Ridership!$1:$1048576,11, 0)</f>
        <v>HAYWARD</v>
      </c>
      <c r="S2378" t="str">
        <f>VLOOKUP($A2378, [1]FA21_Ridership!$1:$1048576,12, 0)</f>
        <v>ALAMEDA</v>
      </c>
      <c r="T2378">
        <f>VLOOKUP($A2378, [1]FA21_Ridership!$1:$1048576,13, 0)</f>
        <v>4</v>
      </c>
      <c r="U2378">
        <f t="shared" si="186"/>
        <v>302.5</v>
      </c>
      <c r="V2378" s="67">
        <f t="shared" si="185"/>
        <v>0.57099999999999995</v>
      </c>
      <c r="W2378">
        <v>0.83967499999999995</v>
      </c>
      <c r="X2378" s="67">
        <f t="shared" si="187"/>
        <v>0.64600000000000002</v>
      </c>
      <c r="Y2378">
        <v>0.170984</v>
      </c>
      <c r="Z2378" s="67">
        <f t="shared" si="188"/>
        <v>0.41099999999999998</v>
      </c>
      <c r="AA2378">
        <f>VLOOKUP($C2378,[1]Disability!$1:$1048576,5,FALSE)</f>
        <v>0</v>
      </c>
      <c r="AB2378" s="67">
        <f t="shared" si="189"/>
        <v>0</v>
      </c>
      <c r="AC2378" t="e">
        <f>VLOOKUP($A2378,#REF!,9,FALSE)</f>
        <v>#REF!</v>
      </c>
    </row>
    <row r="2379" spans="1:29">
      <c r="A2379">
        <v>55849</v>
      </c>
      <c r="B2379">
        <v>2378</v>
      </c>
      <c r="C2379">
        <v>9800240</v>
      </c>
      <c r="D2379" t="s">
        <v>4235</v>
      </c>
      <c r="E2379" t="s">
        <v>4236</v>
      </c>
      <c r="G2379" t="e">
        <f>VLOOKUP($H2379,[1]BRT!$1:$1048576,1,0)</f>
        <v>#N/A</v>
      </c>
      <c r="H2379" t="s">
        <v>5979</v>
      </c>
      <c r="I2379">
        <v>37.670164</v>
      </c>
      <c r="J2379">
        <v>-122.13816799999999</v>
      </c>
      <c r="K2379">
        <v>962</v>
      </c>
      <c r="L2379">
        <v>60.5</v>
      </c>
      <c r="M2379">
        <v>0.99173553699999994</v>
      </c>
      <c r="N2379">
        <v>3</v>
      </c>
      <c r="O2379">
        <v>2</v>
      </c>
      <c r="P2379">
        <v>5</v>
      </c>
      <c r="Q2379" t="e">
        <f>VLOOKUP($A2379,'[1]SheltersALL_2.17.22'!$1:$1048576,6,0)</f>
        <v>#N/A</v>
      </c>
      <c r="R2379" t="str">
        <f>VLOOKUP($A2379, [1]FA21_Ridership!$1:$1048576,11, 0)</f>
        <v>COUNTY-ALAMEDA</v>
      </c>
      <c r="S2379" t="str">
        <f>VLOOKUP($A2379, [1]FA21_Ridership!$1:$1048576,12, 0)</f>
        <v>ALAMEDA</v>
      </c>
      <c r="T2379">
        <f>VLOOKUP($A2379, [1]FA21_Ridership!$1:$1048576,13, 0)</f>
        <v>4</v>
      </c>
      <c r="U2379">
        <f t="shared" si="186"/>
        <v>302.5</v>
      </c>
      <c r="V2379" s="67">
        <f t="shared" si="185"/>
        <v>0.57099999999999995</v>
      </c>
      <c r="W2379">
        <v>0.78057900000000002</v>
      </c>
      <c r="X2379" s="67">
        <f t="shared" si="187"/>
        <v>0.55200000000000005</v>
      </c>
      <c r="Y2379">
        <v>0.113636</v>
      </c>
      <c r="Z2379" s="67">
        <f t="shared" si="188"/>
        <v>0.28199999999999997</v>
      </c>
      <c r="AA2379">
        <f>VLOOKUP($C2379,[1]Disability!$1:$1048576,5,FALSE)</f>
        <v>0</v>
      </c>
      <c r="AB2379" s="67">
        <f t="shared" si="189"/>
        <v>0</v>
      </c>
      <c r="AC2379" t="e">
        <f>VLOOKUP($A2379,#REF!,9,FALSE)</f>
        <v>#REF!</v>
      </c>
    </row>
    <row r="2380" spans="1:29">
      <c r="A2380">
        <v>55480</v>
      </c>
      <c r="B2380">
        <v>2379</v>
      </c>
      <c r="C2380">
        <v>9803240</v>
      </c>
      <c r="D2380" t="s">
        <v>4235</v>
      </c>
      <c r="E2380" t="s">
        <v>4236</v>
      </c>
      <c r="G2380" t="e">
        <f>VLOOKUP($H2380,[1]BRT!$1:$1048576,1,0)</f>
        <v>#N/A</v>
      </c>
      <c r="H2380" t="s">
        <v>5978</v>
      </c>
      <c r="I2380">
        <v>37.666082000000003</v>
      </c>
      <c r="J2380">
        <v>-122.113618</v>
      </c>
      <c r="K2380">
        <v>960</v>
      </c>
      <c r="L2380">
        <v>60.5</v>
      </c>
      <c r="M2380">
        <v>0.99173553699999994</v>
      </c>
      <c r="N2380">
        <v>2</v>
      </c>
      <c r="O2380">
        <v>3</v>
      </c>
      <c r="P2380">
        <v>5</v>
      </c>
      <c r="Q2380" t="e">
        <f>VLOOKUP($A2380,'[1]SheltersALL_2.17.22'!$1:$1048576,6,0)</f>
        <v>#N/A</v>
      </c>
      <c r="R2380" t="str">
        <f>VLOOKUP($A2380, [1]FA21_Ridership!$1:$1048576,11, 0)</f>
        <v>COUNTY-ALAMEDA</v>
      </c>
      <c r="S2380" t="str">
        <f>VLOOKUP($A2380, [1]FA21_Ridership!$1:$1048576,12, 0)</f>
        <v>ALAMEDA</v>
      </c>
      <c r="T2380">
        <f>VLOOKUP($A2380, [1]FA21_Ridership!$1:$1048576,13, 0)</f>
        <v>4</v>
      </c>
      <c r="U2380">
        <f t="shared" si="186"/>
        <v>302.5</v>
      </c>
      <c r="V2380" s="67">
        <f t="shared" si="185"/>
        <v>0.57099999999999995</v>
      </c>
      <c r="W2380">
        <v>0.865479</v>
      </c>
      <c r="X2380" s="67">
        <f t="shared" si="187"/>
        <v>0.70799999999999996</v>
      </c>
      <c r="Y2380">
        <v>0.369286</v>
      </c>
      <c r="Z2380" s="67">
        <f t="shared" si="188"/>
        <v>0.72499999999999998</v>
      </c>
      <c r="AA2380">
        <f>VLOOKUP($C2380,[1]Disability!$1:$1048576,5,FALSE)</f>
        <v>0</v>
      </c>
      <c r="AB2380" s="67">
        <f t="shared" si="189"/>
        <v>0</v>
      </c>
      <c r="AC2380" t="e">
        <f>VLOOKUP($A2380,#REF!,9,FALSE)</f>
        <v>#REF!</v>
      </c>
    </row>
    <row r="2381" spans="1:29">
      <c r="A2381">
        <v>59221</v>
      </c>
      <c r="B2381">
        <v>2380</v>
      </c>
      <c r="C2381">
        <v>9800280</v>
      </c>
      <c r="D2381" t="s">
        <v>4235</v>
      </c>
      <c r="E2381" t="s">
        <v>4236</v>
      </c>
      <c r="G2381" t="e">
        <f>VLOOKUP($H2381,[1]BRT!$1:$1048576,1,0)</f>
        <v>#N/A</v>
      </c>
      <c r="H2381" t="s">
        <v>5980</v>
      </c>
      <c r="I2381">
        <v>37.670333999999997</v>
      </c>
      <c r="J2381">
        <v>-122.134109</v>
      </c>
      <c r="K2381">
        <v>961</v>
      </c>
      <c r="L2381">
        <v>60.5</v>
      </c>
      <c r="M2381">
        <v>0.99173553699999994</v>
      </c>
      <c r="N2381">
        <v>2</v>
      </c>
      <c r="O2381">
        <v>3</v>
      </c>
      <c r="P2381">
        <v>5</v>
      </c>
      <c r="Q2381" t="e">
        <f>VLOOKUP($A2381,'[1]SheltersALL_2.17.22'!$1:$1048576,6,0)</f>
        <v>#N/A</v>
      </c>
      <c r="R2381" t="str">
        <f>VLOOKUP($A2381, [1]FA21_Ridership!$1:$1048576,11, 0)</f>
        <v>COUNTY-ALAMEDA</v>
      </c>
      <c r="S2381" t="str">
        <f>VLOOKUP($A2381, [1]FA21_Ridership!$1:$1048576,12, 0)</f>
        <v>ALAMEDA</v>
      </c>
      <c r="T2381">
        <f>VLOOKUP($A2381, [1]FA21_Ridership!$1:$1048576,13, 0)</f>
        <v>4</v>
      </c>
      <c r="U2381">
        <f t="shared" si="186"/>
        <v>302.5</v>
      </c>
      <c r="V2381" s="67">
        <f t="shared" si="185"/>
        <v>0.57099999999999995</v>
      </c>
      <c r="W2381">
        <v>0.78057900000000002</v>
      </c>
      <c r="X2381" s="67">
        <f t="shared" si="187"/>
        <v>0.55200000000000005</v>
      </c>
      <c r="Y2381">
        <v>0.113636</v>
      </c>
      <c r="Z2381" s="67">
        <f t="shared" si="188"/>
        <v>0.28199999999999997</v>
      </c>
      <c r="AA2381">
        <f>VLOOKUP($C2381,[1]Disability!$1:$1048576,5,FALSE)</f>
        <v>0</v>
      </c>
      <c r="AB2381" s="67">
        <f t="shared" si="189"/>
        <v>0</v>
      </c>
      <c r="AC2381" t="e">
        <f>VLOOKUP($A2381,#REF!,9,FALSE)</f>
        <v>#REF!</v>
      </c>
    </row>
    <row r="2382" spans="1:29">
      <c r="A2382">
        <v>59446</v>
      </c>
      <c r="B2382">
        <v>2381</v>
      </c>
      <c r="C2382">
        <v>9800450</v>
      </c>
      <c r="D2382" t="s">
        <v>4235</v>
      </c>
      <c r="E2382" t="s">
        <v>4236</v>
      </c>
      <c r="G2382" t="e">
        <f>VLOOKUP($H2382,[1]BRT!$1:$1048576,1,0)</f>
        <v>#N/A</v>
      </c>
      <c r="H2382" t="s">
        <v>5981</v>
      </c>
      <c r="I2382">
        <v>37.694322999999997</v>
      </c>
      <c r="J2382">
        <v>-122.08606</v>
      </c>
      <c r="K2382">
        <v>960</v>
      </c>
      <c r="L2382">
        <v>60.5</v>
      </c>
      <c r="M2382">
        <v>0.99173553699999994</v>
      </c>
      <c r="N2382">
        <v>2</v>
      </c>
      <c r="O2382">
        <v>3</v>
      </c>
      <c r="P2382">
        <v>5</v>
      </c>
      <c r="Q2382" t="e">
        <f>VLOOKUP($A2382,'[1]SheltersALL_2.17.22'!$1:$1048576,6,0)</f>
        <v>#N/A</v>
      </c>
      <c r="R2382" t="str">
        <f>VLOOKUP($A2382, [1]FA21_Ridership!$1:$1048576,11, 0)</f>
        <v>COUNTY-ALAMEDA</v>
      </c>
      <c r="S2382" t="str">
        <f>VLOOKUP($A2382, [1]FA21_Ridership!$1:$1048576,12, 0)</f>
        <v>ALAMEDA</v>
      </c>
      <c r="T2382">
        <f>VLOOKUP($A2382, [1]FA21_Ridership!$1:$1048576,13, 0)</f>
        <v>4</v>
      </c>
      <c r="U2382">
        <f t="shared" si="186"/>
        <v>302.5</v>
      </c>
      <c r="V2382" s="67">
        <f t="shared" si="185"/>
        <v>0.57099999999999995</v>
      </c>
      <c r="W2382">
        <v>0.65940600000000005</v>
      </c>
      <c r="X2382" s="67">
        <f t="shared" si="187"/>
        <v>0.34499999999999997</v>
      </c>
      <c r="Y2382">
        <v>0.143234</v>
      </c>
      <c r="Z2382" s="67">
        <f t="shared" si="188"/>
        <v>0.34499999999999997</v>
      </c>
      <c r="AA2382">
        <f>VLOOKUP($C2382,[1]Disability!$1:$1048576,5,FALSE)</f>
        <v>0</v>
      </c>
      <c r="AB2382" s="67">
        <f t="shared" si="189"/>
        <v>0</v>
      </c>
      <c r="AC2382" t="e">
        <f>VLOOKUP($A2382,#REF!,9,FALSE)</f>
        <v>#REF!</v>
      </c>
    </row>
    <row r="2383" spans="1:29">
      <c r="A2383">
        <v>57749</v>
      </c>
      <c r="B2383">
        <v>2382</v>
      </c>
      <c r="C2383">
        <v>9803050</v>
      </c>
      <c r="D2383" t="s">
        <v>4235</v>
      </c>
      <c r="E2383" t="s">
        <v>4236</v>
      </c>
      <c r="G2383" t="e">
        <f>VLOOKUP($H2383,[1]BRT!$1:$1048576,1,0)</f>
        <v>#N/A</v>
      </c>
      <c r="H2383" t="s">
        <v>5982</v>
      </c>
      <c r="I2383">
        <v>37.700646999999996</v>
      </c>
      <c r="J2383">
        <v>-122.090728</v>
      </c>
      <c r="K2383">
        <v>960</v>
      </c>
      <c r="L2383">
        <v>60.5</v>
      </c>
      <c r="M2383">
        <v>0.99173553699999994</v>
      </c>
      <c r="N2383">
        <v>1</v>
      </c>
      <c r="O2383">
        <v>4</v>
      </c>
      <c r="P2383">
        <v>5</v>
      </c>
      <c r="Q2383" t="e">
        <f>VLOOKUP($A2383,'[1]SheltersALL_2.17.22'!$1:$1048576,6,0)</f>
        <v>#N/A</v>
      </c>
      <c r="R2383" t="str">
        <f>VLOOKUP($A2383, [1]FA21_Ridership!$1:$1048576,11, 0)</f>
        <v>COUNTY-ALAMEDA</v>
      </c>
      <c r="S2383" t="str">
        <f>VLOOKUP($A2383, [1]FA21_Ridership!$1:$1048576,12, 0)</f>
        <v>ALAMEDA</v>
      </c>
      <c r="T2383">
        <f>VLOOKUP($A2383, [1]FA21_Ridership!$1:$1048576,13, 0)</f>
        <v>4</v>
      </c>
      <c r="U2383">
        <f t="shared" si="186"/>
        <v>302.5</v>
      </c>
      <c r="V2383" s="67">
        <f t="shared" si="185"/>
        <v>0.57099999999999995</v>
      </c>
      <c r="W2383">
        <v>0.63839599999999996</v>
      </c>
      <c r="X2383" s="67">
        <f t="shared" si="187"/>
        <v>0.33300000000000002</v>
      </c>
      <c r="Y2383">
        <v>0.37889600000000001</v>
      </c>
      <c r="Z2383" s="67">
        <f t="shared" si="188"/>
        <v>0.73799999999999999</v>
      </c>
      <c r="AA2383">
        <f>VLOOKUP($C2383,[1]Disability!$1:$1048576,5,FALSE)</f>
        <v>0</v>
      </c>
      <c r="AB2383" s="67">
        <f t="shared" si="189"/>
        <v>0</v>
      </c>
      <c r="AC2383" t="e">
        <f>VLOOKUP($A2383,#REF!,9,FALSE)</f>
        <v>#REF!</v>
      </c>
    </row>
    <row r="2384" spans="1:29">
      <c r="A2384">
        <v>53362</v>
      </c>
      <c r="B2384">
        <v>2383</v>
      </c>
      <c r="C2384">
        <v>801860</v>
      </c>
      <c r="D2384" t="s">
        <v>4235</v>
      </c>
      <c r="E2384" t="s">
        <v>4236</v>
      </c>
      <c r="G2384" t="e">
        <f>VLOOKUP($H2384,[1]BRT!$1:$1048576,1,0)</f>
        <v>#N/A</v>
      </c>
      <c r="H2384" t="s">
        <v>5983</v>
      </c>
      <c r="I2384">
        <v>37.683619</v>
      </c>
      <c r="J2384">
        <v>-122.089862</v>
      </c>
      <c r="K2384">
        <v>959</v>
      </c>
      <c r="L2384">
        <v>60.5</v>
      </c>
      <c r="M2384">
        <v>0.99173553699999994</v>
      </c>
      <c r="N2384">
        <v>1</v>
      </c>
      <c r="O2384">
        <v>4</v>
      </c>
      <c r="P2384">
        <v>5</v>
      </c>
      <c r="Q2384" t="e">
        <f>VLOOKUP($A2384,'[1]SheltersALL_2.17.22'!$1:$1048576,6,0)</f>
        <v>#N/A</v>
      </c>
      <c r="R2384" t="str">
        <f>VLOOKUP($A2384, [1]FA21_Ridership!$1:$1048576,11, 0)</f>
        <v>HAYWARD</v>
      </c>
      <c r="S2384" t="str">
        <f>VLOOKUP($A2384, [1]FA21_Ridership!$1:$1048576,12, 0)</f>
        <v>ALAMEDA</v>
      </c>
      <c r="T2384">
        <f>VLOOKUP($A2384, [1]FA21_Ridership!$1:$1048576,13, 0)</f>
        <v>4</v>
      </c>
      <c r="U2384">
        <f t="shared" si="186"/>
        <v>302.5</v>
      </c>
      <c r="V2384" s="67">
        <f t="shared" si="185"/>
        <v>0.57099999999999995</v>
      </c>
      <c r="W2384">
        <v>0.73955400000000004</v>
      </c>
      <c r="X2384" s="67">
        <f t="shared" si="187"/>
        <v>0.46200000000000002</v>
      </c>
      <c r="Y2384">
        <v>0.233547</v>
      </c>
      <c r="Z2384" s="67">
        <f t="shared" si="188"/>
        <v>0.52900000000000003</v>
      </c>
      <c r="AA2384">
        <f>VLOOKUP($C2384,[1]Disability!$1:$1048576,5,FALSE)</f>
        <v>0</v>
      </c>
      <c r="AB2384" s="67">
        <f t="shared" si="189"/>
        <v>0</v>
      </c>
      <c r="AC2384" t="e">
        <f>VLOOKUP($A2384,#REF!,9,FALSE)</f>
        <v>#REF!</v>
      </c>
    </row>
    <row r="2385" spans="1:29">
      <c r="A2385">
        <v>50640</v>
      </c>
      <c r="B2385">
        <v>2384</v>
      </c>
      <c r="C2385">
        <v>9900990</v>
      </c>
      <c r="D2385" t="s">
        <v>4235</v>
      </c>
      <c r="E2385" t="s">
        <v>4236</v>
      </c>
      <c r="G2385" t="e">
        <f>VLOOKUP($H2385,[1]BRT!$1:$1048576,1,0)</f>
        <v>#N/A</v>
      </c>
      <c r="H2385" t="s">
        <v>5928</v>
      </c>
      <c r="I2385">
        <v>37.965463</v>
      </c>
      <c r="J2385">
        <v>-122.33238799999999</v>
      </c>
      <c r="K2385">
        <v>720</v>
      </c>
      <c r="L2385">
        <v>60.9</v>
      </c>
      <c r="M2385">
        <v>0.98522167500000002</v>
      </c>
      <c r="N2385">
        <v>2</v>
      </c>
      <c r="O2385">
        <v>3</v>
      </c>
      <c r="P2385">
        <v>5</v>
      </c>
      <c r="Q2385" t="e">
        <f>VLOOKUP($A2385,'[1]SheltersALL_2.17.22'!$1:$1048576,6,0)</f>
        <v>#N/A</v>
      </c>
      <c r="R2385" t="str">
        <f>VLOOKUP($A2385, [1]FA21_Ridership!$1:$1048576,11, 0)</f>
        <v>COUNTY-CONTRA COSTA</v>
      </c>
      <c r="S2385" t="str">
        <f>VLOOKUP($A2385, [1]FA21_Ridership!$1:$1048576,12, 0)</f>
        <v>CONTRA COSTA</v>
      </c>
      <c r="T2385">
        <f>VLOOKUP($A2385, [1]FA21_Ridership!$1:$1048576,13, 0)</f>
        <v>1</v>
      </c>
      <c r="U2385">
        <f t="shared" si="186"/>
        <v>304.5</v>
      </c>
      <c r="V2385" s="67">
        <f t="shared" si="185"/>
        <v>0.57199999999999995</v>
      </c>
      <c r="W2385">
        <v>0.967611</v>
      </c>
      <c r="X2385" s="67">
        <f t="shared" si="187"/>
        <v>0.93899999999999995</v>
      </c>
      <c r="Y2385">
        <v>0.25610899999999998</v>
      </c>
      <c r="Z2385" s="67">
        <f t="shared" si="188"/>
        <v>0.58099999999999996</v>
      </c>
      <c r="AA2385">
        <f>VLOOKUP($C2385,[1]Disability!$1:$1048576,5,FALSE)</f>
        <v>0</v>
      </c>
      <c r="AB2385" s="67">
        <f t="shared" si="189"/>
        <v>0</v>
      </c>
      <c r="AC2385" t="e">
        <f>VLOOKUP($A2385,#REF!,9,FALSE)</f>
        <v>#REF!</v>
      </c>
    </row>
    <row r="2386" spans="1:29">
      <c r="A2386">
        <v>57992</v>
      </c>
      <c r="B2386">
        <v>2385</v>
      </c>
      <c r="C2386">
        <v>902020</v>
      </c>
      <c r="D2386" t="s">
        <v>4235</v>
      </c>
      <c r="E2386" t="s">
        <v>4236</v>
      </c>
      <c r="G2386" t="e">
        <f>VLOOKUP($H2386,[1]BRT!$1:$1048576,1,0)</f>
        <v>#N/A</v>
      </c>
      <c r="H2386" t="s">
        <v>5725</v>
      </c>
      <c r="I2386">
        <v>37.585290000000001</v>
      </c>
      <c r="J2386">
        <v>-121.99664</v>
      </c>
      <c r="K2386">
        <v>721</v>
      </c>
      <c r="L2386">
        <v>60.9</v>
      </c>
      <c r="M2386">
        <v>0.98522167500000002</v>
      </c>
      <c r="N2386">
        <v>1</v>
      </c>
      <c r="O2386">
        <v>4</v>
      </c>
      <c r="P2386">
        <v>5</v>
      </c>
      <c r="Q2386" t="str">
        <f>VLOOKUP($A2386,'[1]SheltersALL_2.17.22'!$1:$1048576,6,0)</f>
        <v>Fremont</v>
      </c>
      <c r="R2386" t="str">
        <f>VLOOKUP($A2386, [1]FA21_Ridership!$1:$1048576,11, 0)</f>
        <v>NEWARK</v>
      </c>
      <c r="S2386" t="str">
        <f>VLOOKUP($A2386, [1]FA21_Ridership!$1:$1048576,12, 0)</f>
        <v>ALAMEDA</v>
      </c>
      <c r="T2386">
        <f>VLOOKUP($A2386, [1]FA21_Ridership!$1:$1048576,13, 0)</f>
        <v>5</v>
      </c>
      <c r="U2386">
        <f t="shared" si="186"/>
        <v>304.5</v>
      </c>
      <c r="V2386" s="67">
        <f t="shared" si="185"/>
        <v>0.57199999999999995</v>
      </c>
      <c r="W2386">
        <v>0.78728200000000004</v>
      </c>
      <c r="X2386" s="67">
        <f t="shared" si="187"/>
        <v>0.56299999999999994</v>
      </c>
      <c r="Y2386">
        <v>3.9379999999999998E-2</v>
      </c>
      <c r="Z2386" s="67">
        <f t="shared" si="188"/>
        <v>4.9000000000000002E-2</v>
      </c>
      <c r="AA2386">
        <f>VLOOKUP($C2386,[1]Disability!$1:$1048576,5,FALSE)</f>
        <v>0</v>
      </c>
      <c r="AB2386" s="67">
        <f t="shared" si="189"/>
        <v>0</v>
      </c>
      <c r="AC2386" t="e">
        <f>VLOOKUP($A2386,#REF!,9,FALSE)</f>
        <v>#REF!</v>
      </c>
    </row>
    <row r="2387" spans="1:29">
      <c r="A2387">
        <v>57662</v>
      </c>
      <c r="B2387">
        <v>2386</v>
      </c>
      <c r="C2387">
        <v>302990</v>
      </c>
      <c r="D2387" t="s">
        <v>4235</v>
      </c>
      <c r="E2387" t="s">
        <v>4236</v>
      </c>
      <c r="G2387" t="e">
        <f>VLOOKUP($H2387,[1]BRT!$1:$1048576,1,0)</f>
        <v>#N/A</v>
      </c>
      <c r="H2387" t="s">
        <v>5984</v>
      </c>
      <c r="I2387">
        <v>37.891648000000004</v>
      </c>
      <c r="J2387">
        <v>-122.255</v>
      </c>
      <c r="K2387">
        <v>663</v>
      </c>
      <c r="L2387">
        <v>61</v>
      </c>
      <c r="M2387">
        <v>0.98360655699999999</v>
      </c>
      <c r="N2387">
        <v>5</v>
      </c>
      <c r="O2387">
        <v>0</v>
      </c>
      <c r="P2387">
        <v>5</v>
      </c>
      <c r="Q2387" t="e">
        <f>VLOOKUP($A2387,'[1]SheltersALL_2.17.22'!$1:$1048576,6,0)</f>
        <v>#N/A</v>
      </c>
      <c r="R2387" t="str">
        <f>VLOOKUP($A2387, [1]FA21_Ridership!$1:$1048576,11, 0)</f>
        <v>BERKELEY</v>
      </c>
      <c r="S2387" t="str">
        <f>VLOOKUP($A2387, [1]FA21_Ridership!$1:$1048576,12, 0)</f>
        <v>ALAMEDA</v>
      </c>
      <c r="T2387">
        <f>VLOOKUP($A2387, [1]FA21_Ridership!$1:$1048576,13, 0)</f>
        <v>1</v>
      </c>
      <c r="U2387">
        <f t="shared" si="186"/>
        <v>305</v>
      </c>
      <c r="V2387" s="67">
        <f t="shared" si="185"/>
        <v>0.57299999999999995</v>
      </c>
      <c r="W2387">
        <v>0.224268</v>
      </c>
      <c r="X2387" s="67">
        <f t="shared" si="187"/>
        <v>2.5000000000000001E-2</v>
      </c>
      <c r="Y2387">
        <v>5.6701000000000001E-2</v>
      </c>
      <c r="Z2387" s="67">
        <f t="shared" si="188"/>
        <v>0.106</v>
      </c>
      <c r="AA2387">
        <f>VLOOKUP($C2387,[1]Disability!$1:$1048576,5,FALSE)</f>
        <v>0</v>
      </c>
      <c r="AB2387" s="67">
        <f t="shared" si="189"/>
        <v>0</v>
      </c>
      <c r="AC2387" t="e">
        <f>VLOOKUP($A2387,#REF!,9,FALSE)</f>
        <v>#REF!</v>
      </c>
    </row>
    <row r="2388" spans="1:29">
      <c r="A2388">
        <v>58530</v>
      </c>
      <c r="B2388">
        <v>2387</v>
      </c>
      <c r="C2388">
        <v>1303040</v>
      </c>
      <c r="D2388" t="s">
        <v>4235</v>
      </c>
      <c r="E2388" t="s">
        <v>4236</v>
      </c>
      <c r="G2388" t="e">
        <f>VLOOKUP($H2388,[1]BRT!$1:$1048576,1,0)</f>
        <v>#N/A</v>
      </c>
      <c r="H2388" t="s">
        <v>4700</v>
      </c>
      <c r="I2388">
        <v>37.949911999999998</v>
      </c>
      <c r="J2388">
        <v>-122.345264</v>
      </c>
      <c r="K2388">
        <v>780</v>
      </c>
      <c r="L2388">
        <v>61</v>
      </c>
      <c r="M2388">
        <v>0.98360655699999999</v>
      </c>
      <c r="N2388">
        <v>4</v>
      </c>
      <c r="O2388">
        <v>1</v>
      </c>
      <c r="P2388">
        <v>5</v>
      </c>
      <c r="Q2388" t="e">
        <f>VLOOKUP($A2388,'[1]SheltersALL_2.17.22'!$1:$1048576,6,0)</f>
        <v>#N/A</v>
      </c>
      <c r="R2388" t="str">
        <f>VLOOKUP($A2388, [1]FA21_Ridership!$1:$1048576,11, 0)</f>
        <v>RICHMOND</v>
      </c>
      <c r="S2388" t="str">
        <f>VLOOKUP($A2388, [1]FA21_Ridership!$1:$1048576,12, 0)</f>
        <v>CONTRA COSTA</v>
      </c>
      <c r="T2388">
        <f>VLOOKUP($A2388, [1]FA21_Ridership!$1:$1048576,13, 0)</f>
        <v>1</v>
      </c>
      <c r="U2388">
        <f t="shared" si="186"/>
        <v>305</v>
      </c>
      <c r="V2388" s="67">
        <f t="shared" si="185"/>
        <v>0.57299999999999995</v>
      </c>
      <c r="W2388">
        <v>0.92706999999999995</v>
      </c>
      <c r="X2388" s="67">
        <f t="shared" si="187"/>
        <v>0.82899999999999996</v>
      </c>
      <c r="Y2388">
        <v>0.45859100000000003</v>
      </c>
      <c r="Z2388" s="67">
        <f t="shared" si="188"/>
        <v>0.82499999999999996</v>
      </c>
      <c r="AA2388">
        <f>VLOOKUP($C2388,[1]Disability!$1:$1048576,5,FALSE)</f>
        <v>0</v>
      </c>
      <c r="AB2388" s="67">
        <f t="shared" si="189"/>
        <v>0</v>
      </c>
      <c r="AC2388" t="e">
        <f>VLOOKUP($A2388,#REF!,9,FALSE)</f>
        <v>#REF!</v>
      </c>
    </row>
    <row r="2389" spans="1:29">
      <c r="A2389">
        <v>59180</v>
      </c>
      <c r="B2389">
        <v>2388</v>
      </c>
      <c r="C2389">
        <v>1004950</v>
      </c>
      <c r="D2389" t="s">
        <v>4235</v>
      </c>
      <c r="E2389" t="s">
        <v>4236</v>
      </c>
      <c r="G2389" t="e">
        <f>VLOOKUP($H2389,[1]BRT!$1:$1048576,1,0)</f>
        <v>#N/A</v>
      </c>
      <c r="H2389" t="s">
        <v>5985</v>
      </c>
      <c r="I2389">
        <v>37.815339999999999</v>
      </c>
      <c r="J2389">
        <v>-122.28394900000001</v>
      </c>
      <c r="K2389">
        <v>1081</v>
      </c>
      <c r="L2389">
        <v>30.5</v>
      </c>
      <c r="M2389">
        <v>1.9672131150000001</v>
      </c>
      <c r="N2389">
        <v>6</v>
      </c>
      <c r="O2389">
        <v>4</v>
      </c>
      <c r="P2389">
        <v>10</v>
      </c>
      <c r="Q2389" t="e">
        <f>VLOOKUP($A2389,'[1]SheltersALL_2.17.22'!$1:$1048576,6,0)</f>
        <v>#N/A</v>
      </c>
      <c r="R2389" t="str">
        <f>VLOOKUP($A2389, [1]FA21_Ridership!$1:$1048576,11, 0)</f>
        <v>OAKLAND</v>
      </c>
      <c r="S2389" t="str">
        <f>VLOOKUP($A2389, [1]FA21_Ridership!$1:$1048576,12, 0)</f>
        <v>ALAMEDA</v>
      </c>
      <c r="T2389">
        <f>VLOOKUP($A2389, [1]FA21_Ridership!$1:$1048576,13, 0)</f>
        <v>2</v>
      </c>
      <c r="U2389">
        <f t="shared" si="186"/>
        <v>305</v>
      </c>
      <c r="V2389" s="67">
        <f t="shared" si="185"/>
        <v>0.57299999999999995</v>
      </c>
      <c r="W2389">
        <v>0.71493499999999999</v>
      </c>
      <c r="X2389" s="67">
        <f t="shared" si="187"/>
        <v>0.42499999999999999</v>
      </c>
      <c r="Y2389">
        <v>0.315162</v>
      </c>
      <c r="Z2389" s="67">
        <f t="shared" si="188"/>
        <v>0.64800000000000002</v>
      </c>
      <c r="AA2389">
        <f>VLOOKUP($C2389,[1]Disability!$1:$1048576,5,FALSE)</f>
        <v>0</v>
      </c>
      <c r="AB2389" s="67">
        <f t="shared" si="189"/>
        <v>0</v>
      </c>
      <c r="AC2389" t="e">
        <f>VLOOKUP($A2389,#REF!,9,FALSE)</f>
        <v>#REF!</v>
      </c>
    </row>
    <row r="2390" spans="1:29">
      <c r="A2390">
        <v>58050</v>
      </c>
      <c r="B2390">
        <v>2389</v>
      </c>
      <c r="C2390">
        <v>801880</v>
      </c>
      <c r="D2390" t="s">
        <v>4235</v>
      </c>
      <c r="E2390" t="s">
        <v>4236</v>
      </c>
      <c r="G2390" t="e">
        <f>VLOOKUP($H2390,[1]BRT!$1:$1048576,1,0)</f>
        <v>#N/A</v>
      </c>
      <c r="H2390" t="s">
        <v>5986</v>
      </c>
      <c r="I2390">
        <v>37.644401999999999</v>
      </c>
      <c r="J2390">
        <v>-122.08110600000001</v>
      </c>
      <c r="K2390">
        <v>960</v>
      </c>
      <c r="L2390">
        <v>61</v>
      </c>
      <c r="M2390">
        <v>0.98360655699999999</v>
      </c>
      <c r="N2390">
        <v>2</v>
      </c>
      <c r="O2390">
        <v>3</v>
      </c>
      <c r="P2390">
        <v>5</v>
      </c>
      <c r="Q2390" t="e">
        <f>VLOOKUP($A2390,'[1]SheltersALL_2.17.22'!$1:$1048576,6,0)</f>
        <v>#N/A</v>
      </c>
      <c r="R2390" t="str">
        <f>VLOOKUP($A2390, [1]FA21_Ridership!$1:$1048576,11, 0)</f>
        <v>HAYWARD</v>
      </c>
      <c r="S2390" t="str">
        <f>VLOOKUP($A2390, [1]FA21_Ridership!$1:$1048576,12, 0)</f>
        <v>ALAMEDA</v>
      </c>
      <c r="T2390">
        <f>VLOOKUP($A2390, [1]FA21_Ridership!$1:$1048576,13, 0)</f>
        <v>4</v>
      </c>
      <c r="U2390">
        <f t="shared" si="186"/>
        <v>305</v>
      </c>
      <c r="V2390" s="67">
        <f t="shared" si="185"/>
        <v>0.57299999999999995</v>
      </c>
      <c r="W2390">
        <v>0.79574500000000004</v>
      </c>
      <c r="X2390" s="67">
        <f t="shared" si="187"/>
        <v>0.58199999999999996</v>
      </c>
      <c r="Y2390">
        <v>0.346383</v>
      </c>
      <c r="Z2390" s="67">
        <f t="shared" si="188"/>
        <v>0.69099999999999995</v>
      </c>
      <c r="AA2390">
        <f>VLOOKUP($C2390,[1]Disability!$1:$1048576,5,FALSE)</f>
        <v>0</v>
      </c>
      <c r="AB2390" s="67">
        <f t="shared" si="189"/>
        <v>0</v>
      </c>
      <c r="AC2390" t="e">
        <f>VLOOKUP($A2390,#REF!,9,FALSE)</f>
        <v>#REF!</v>
      </c>
    </row>
    <row r="2391" spans="1:29">
      <c r="A2391">
        <v>52433</v>
      </c>
      <c r="B2391">
        <v>2390</v>
      </c>
      <c r="C2391">
        <v>1303020</v>
      </c>
      <c r="D2391" t="s">
        <v>4235</v>
      </c>
      <c r="E2391" t="s">
        <v>4236</v>
      </c>
      <c r="G2391" t="e">
        <f>VLOOKUP($H2391,[1]BRT!$1:$1048576,1,0)</f>
        <v>#N/A</v>
      </c>
      <c r="H2391" t="s">
        <v>5987</v>
      </c>
      <c r="I2391">
        <v>37.949908000000001</v>
      </c>
      <c r="J2391">
        <v>-122.34723200000001</v>
      </c>
      <c r="K2391">
        <v>780</v>
      </c>
      <c r="L2391">
        <v>61</v>
      </c>
      <c r="M2391">
        <v>0.98360655699999999</v>
      </c>
      <c r="N2391">
        <v>2</v>
      </c>
      <c r="O2391">
        <v>3</v>
      </c>
      <c r="P2391">
        <v>5</v>
      </c>
      <c r="Q2391" t="e">
        <f>VLOOKUP($A2391,'[1]SheltersALL_2.17.22'!$1:$1048576,6,0)</f>
        <v>#N/A</v>
      </c>
      <c r="R2391" t="str">
        <f>VLOOKUP($A2391, [1]FA21_Ridership!$1:$1048576,11, 0)</f>
        <v>RICHMOND</v>
      </c>
      <c r="S2391" t="str">
        <f>VLOOKUP($A2391, [1]FA21_Ridership!$1:$1048576,12, 0)</f>
        <v>CONTRA COSTA</v>
      </c>
      <c r="T2391">
        <f>VLOOKUP($A2391, [1]FA21_Ridership!$1:$1048576,13, 0)</f>
        <v>1</v>
      </c>
      <c r="U2391">
        <f t="shared" si="186"/>
        <v>305</v>
      </c>
      <c r="V2391" s="67">
        <f t="shared" si="185"/>
        <v>0.57299999999999995</v>
      </c>
      <c r="W2391">
        <v>0.92706999999999995</v>
      </c>
      <c r="X2391" s="67">
        <f t="shared" si="187"/>
        <v>0.82899999999999996</v>
      </c>
      <c r="Y2391">
        <v>0.45859100000000003</v>
      </c>
      <c r="Z2391" s="67">
        <f t="shared" si="188"/>
        <v>0.82499999999999996</v>
      </c>
      <c r="AA2391">
        <f>VLOOKUP($C2391,[1]Disability!$1:$1048576,5,FALSE)</f>
        <v>0</v>
      </c>
      <c r="AB2391" s="67">
        <f t="shared" si="189"/>
        <v>0</v>
      </c>
      <c r="AC2391" t="e">
        <f>VLOOKUP($A2391,#REF!,9,FALSE)</f>
        <v>#REF!</v>
      </c>
    </row>
    <row r="2392" spans="1:29">
      <c r="A2392">
        <v>54225</v>
      </c>
      <c r="B2392">
        <v>2391</v>
      </c>
      <c r="C2392">
        <v>1016080</v>
      </c>
      <c r="D2392" t="s">
        <v>4235</v>
      </c>
      <c r="E2392" t="s">
        <v>4236</v>
      </c>
      <c r="G2392" t="e">
        <f>VLOOKUP($H2392,[1]BRT!$1:$1048576,1,0)</f>
        <v>#N/A</v>
      </c>
      <c r="H2392" t="s">
        <v>5809</v>
      </c>
      <c r="I2392">
        <v>37.819007999999997</v>
      </c>
      <c r="J2392">
        <v>-122.271046</v>
      </c>
      <c r="K2392">
        <v>1086</v>
      </c>
      <c r="L2392">
        <v>21.8</v>
      </c>
      <c r="M2392">
        <v>2.7522935780000002</v>
      </c>
      <c r="N2392">
        <v>5</v>
      </c>
      <c r="O2392">
        <v>9</v>
      </c>
      <c r="P2392">
        <v>14</v>
      </c>
      <c r="Q2392" t="e">
        <f>VLOOKUP($A2392,'[1]SheltersALL_2.17.22'!$1:$1048576,6,0)</f>
        <v>#N/A</v>
      </c>
      <c r="R2392" t="str">
        <f>VLOOKUP($A2392, [1]FA21_Ridership!$1:$1048576,11, 0)</f>
        <v>OAKLAND</v>
      </c>
      <c r="S2392" t="str">
        <f>VLOOKUP($A2392, [1]FA21_Ridership!$1:$1048576,12, 0)</f>
        <v>ALAMEDA</v>
      </c>
      <c r="T2392">
        <f>VLOOKUP($A2392, [1]FA21_Ridership!$1:$1048576,13, 0)</f>
        <v>2</v>
      </c>
      <c r="U2392">
        <f t="shared" si="186"/>
        <v>305.2</v>
      </c>
      <c r="V2392" s="67">
        <f t="shared" si="185"/>
        <v>0.57399999999999995</v>
      </c>
      <c r="W2392">
        <v>0.69642899999999996</v>
      </c>
      <c r="X2392" s="67">
        <f t="shared" si="187"/>
        <v>0.40400000000000003</v>
      </c>
      <c r="Y2392">
        <v>0.57539700000000005</v>
      </c>
      <c r="Z2392" s="67">
        <f t="shared" si="188"/>
        <v>0.91900000000000004</v>
      </c>
      <c r="AA2392">
        <f>VLOOKUP($C2392,[1]Disability!$1:$1048576,5,FALSE)</f>
        <v>1</v>
      </c>
      <c r="AB2392" s="67">
        <f t="shared" si="189"/>
        <v>0.72499999999999998</v>
      </c>
      <c r="AC2392" t="e">
        <f>VLOOKUP($A2392,#REF!,9,FALSE)</f>
        <v>#REF!</v>
      </c>
    </row>
    <row r="2393" spans="1:29">
      <c r="A2393">
        <v>57733</v>
      </c>
      <c r="B2393">
        <v>2392</v>
      </c>
      <c r="C2393">
        <v>103200</v>
      </c>
      <c r="D2393" t="s">
        <v>4235</v>
      </c>
      <c r="E2393" t="s">
        <v>4236</v>
      </c>
      <c r="G2393" t="e">
        <f>VLOOKUP($H2393,[1]BRT!$1:$1048576,1,0)</f>
        <v>#N/A</v>
      </c>
      <c r="H2393" t="s">
        <v>5988</v>
      </c>
      <c r="I2393">
        <v>37.763680000000001</v>
      </c>
      <c r="J2393">
        <v>-122.23858199999999</v>
      </c>
      <c r="K2393">
        <v>1414</v>
      </c>
      <c r="L2393">
        <v>13.3</v>
      </c>
      <c r="M2393">
        <v>4.511278195</v>
      </c>
      <c r="N2393">
        <v>15</v>
      </c>
      <c r="O2393">
        <v>8</v>
      </c>
      <c r="P2393">
        <v>23</v>
      </c>
      <c r="Q2393" t="e">
        <f>VLOOKUP($A2393,'[1]SheltersALL_2.17.22'!$1:$1048576,6,0)</f>
        <v>#N/A</v>
      </c>
      <c r="R2393" t="str">
        <f>VLOOKUP($A2393, [1]FA21_Ridership!$1:$1048576,11, 0)</f>
        <v>ALAMEDA</v>
      </c>
      <c r="S2393" t="str">
        <f>VLOOKUP($A2393, [1]FA21_Ridership!$1:$1048576,12, 0)</f>
        <v>ALAMEDA</v>
      </c>
      <c r="T2393">
        <f>VLOOKUP($A2393, [1]FA21_Ridership!$1:$1048576,13, 0)</f>
        <v>3</v>
      </c>
      <c r="U2393">
        <f t="shared" si="186"/>
        <v>305.90000000000003</v>
      </c>
      <c r="V2393" s="67">
        <f t="shared" si="185"/>
        <v>0.57399999999999995</v>
      </c>
      <c r="W2393">
        <v>0.51388900000000004</v>
      </c>
      <c r="X2393" s="67">
        <f t="shared" si="187"/>
        <v>0.20799999999999999</v>
      </c>
      <c r="Y2393">
        <v>8.9286000000000004E-2</v>
      </c>
      <c r="Z2393" s="67">
        <f t="shared" si="188"/>
        <v>0.20699999999999999</v>
      </c>
      <c r="AA2393">
        <f>VLOOKUP($C2393,[1]Disability!$1:$1048576,5,FALSE)</f>
        <v>0</v>
      </c>
      <c r="AB2393" s="67">
        <f t="shared" si="189"/>
        <v>0</v>
      </c>
      <c r="AC2393" t="e">
        <f>VLOOKUP($A2393,#REF!,9,FALSE)</f>
        <v>#REF!</v>
      </c>
    </row>
    <row r="2394" spans="1:29">
      <c r="A2394">
        <v>54177</v>
      </c>
      <c r="B2394">
        <v>2393</v>
      </c>
      <c r="C2394">
        <v>1000880</v>
      </c>
      <c r="D2394" t="s">
        <v>4235</v>
      </c>
      <c r="E2394" t="s">
        <v>4236</v>
      </c>
      <c r="G2394" t="e">
        <f>VLOOKUP($H2394,[1]BRT!$1:$1048576,1,0)</f>
        <v>#N/A</v>
      </c>
      <c r="H2394" t="s">
        <v>5821</v>
      </c>
      <c r="I2394">
        <v>37.807319999999997</v>
      </c>
      <c r="J2394">
        <v>-122.27924899999999</v>
      </c>
      <c r="K2394">
        <v>1004</v>
      </c>
      <c r="L2394">
        <v>17</v>
      </c>
      <c r="M2394">
        <v>3.5294117649999999</v>
      </c>
      <c r="N2394">
        <v>13</v>
      </c>
      <c r="O2394">
        <v>5</v>
      </c>
      <c r="P2394">
        <v>18</v>
      </c>
      <c r="Q2394" t="e">
        <f>VLOOKUP($A2394,'[1]SheltersALL_2.17.22'!$1:$1048576,6,0)</f>
        <v>#N/A</v>
      </c>
      <c r="R2394" t="str">
        <f>VLOOKUP($A2394, [1]FA21_Ridership!$1:$1048576,11, 0)</f>
        <v>OAKLAND</v>
      </c>
      <c r="S2394" t="str">
        <f>VLOOKUP($A2394, [1]FA21_Ridership!$1:$1048576,12, 0)</f>
        <v>ALAMEDA</v>
      </c>
      <c r="T2394">
        <f>VLOOKUP($A2394, [1]FA21_Ridership!$1:$1048576,13, 0)</f>
        <v>2</v>
      </c>
      <c r="U2394">
        <f t="shared" si="186"/>
        <v>306</v>
      </c>
      <c r="V2394" s="67">
        <f t="shared" si="185"/>
        <v>0.57499999999999996</v>
      </c>
      <c r="W2394">
        <v>0.85599400000000003</v>
      </c>
      <c r="X2394" s="67">
        <f t="shared" si="187"/>
        <v>0.68700000000000006</v>
      </c>
      <c r="Y2394">
        <v>0.62992800000000004</v>
      </c>
      <c r="Z2394" s="67">
        <f t="shared" si="188"/>
        <v>0.95</v>
      </c>
      <c r="AA2394">
        <f>VLOOKUP($C2394,[1]Disability!$1:$1048576,5,FALSE)</f>
        <v>1</v>
      </c>
      <c r="AB2394" s="67">
        <f t="shared" si="189"/>
        <v>0.72499999999999998</v>
      </c>
      <c r="AC2394" t="e">
        <f>VLOOKUP($A2394,#REF!,9,FALSE)</f>
        <v>#REF!</v>
      </c>
    </row>
    <row r="2395" spans="1:29">
      <c r="A2395">
        <v>58766</v>
      </c>
      <c r="B2395">
        <v>2394</v>
      </c>
      <c r="C2395">
        <v>1302700</v>
      </c>
      <c r="D2395" t="s">
        <v>4235</v>
      </c>
      <c r="E2395" t="s">
        <v>4236</v>
      </c>
      <c r="G2395" t="e">
        <f>VLOOKUP($H2395,[1]BRT!$1:$1048576,1,0)</f>
        <v>#N/A</v>
      </c>
      <c r="H2395" t="s">
        <v>5989</v>
      </c>
      <c r="I2395">
        <v>37.969628999999998</v>
      </c>
      <c r="J2395">
        <v>-122.326567</v>
      </c>
      <c r="K2395">
        <v>961</v>
      </c>
      <c r="L2395">
        <v>34</v>
      </c>
      <c r="M2395">
        <v>1.7647058819999999</v>
      </c>
      <c r="N2395">
        <v>6</v>
      </c>
      <c r="O2395">
        <v>3</v>
      </c>
      <c r="P2395">
        <v>9</v>
      </c>
      <c r="Q2395" t="e">
        <f>VLOOKUP($A2395,'[1]SheltersALL_2.17.22'!$1:$1048576,6,0)</f>
        <v>#N/A</v>
      </c>
      <c r="R2395" t="str">
        <f>VLOOKUP($A2395, [1]FA21_Ridership!$1:$1048576,11, 0)</f>
        <v>RICHMOND</v>
      </c>
      <c r="S2395" t="str">
        <f>VLOOKUP($A2395, [1]FA21_Ridership!$1:$1048576,12, 0)</f>
        <v>CONTRA COSTA</v>
      </c>
      <c r="T2395">
        <f>VLOOKUP($A2395, [1]FA21_Ridership!$1:$1048576,13, 0)</f>
        <v>1</v>
      </c>
      <c r="U2395">
        <f t="shared" si="186"/>
        <v>306</v>
      </c>
      <c r="V2395" s="67">
        <f t="shared" si="185"/>
        <v>0.57499999999999996</v>
      </c>
      <c r="W2395">
        <v>0.88743499999999997</v>
      </c>
      <c r="X2395" s="67">
        <f t="shared" si="187"/>
        <v>0.747</v>
      </c>
      <c r="Y2395">
        <v>8.7431999999999996E-2</v>
      </c>
      <c r="Z2395" s="67">
        <f t="shared" si="188"/>
        <v>0.20100000000000001</v>
      </c>
      <c r="AA2395">
        <f>VLOOKUP($C2395,[1]Disability!$1:$1048576,5,FALSE)</f>
        <v>0</v>
      </c>
      <c r="AB2395" s="67">
        <f t="shared" si="189"/>
        <v>0</v>
      </c>
      <c r="AC2395" t="e">
        <f>VLOOKUP($A2395,#REF!,9,FALSE)</f>
        <v>#REF!</v>
      </c>
    </row>
    <row r="2396" spans="1:29">
      <c r="A2396">
        <v>53373</v>
      </c>
      <c r="B2396">
        <v>2395</v>
      </c>
      <c r="C2396">
        <v>1002610</v>
      </c>
      <c r="D2396" t="s">
        <v>4235</v>
      </c>
      <c r="E2396" t="s">
        <v>4236</v>
      </c>
      <c r="G2396" t="e">
        <f>VLOOKUP($H2396,[1]BRT!$1:$1048576,1,0)</f>
        <v>#N/A</v>
      </c>
      <c r="H2396" t="s">
        <v>5990</v>
      </c>
      <c r="I2396">
        <v>37.829869000000002</v>
      </c>
      <c r="J2396">
        <v>-122.268254</v>
      </c>
      <c r="K2396">
        <v>1229</v>
      </c>
      <c r="L2396">
        <v>18</v>
      </c>
      <c r="M2396">
        <v>3.3333333330000001</v>
      </c>
      <c r="N2396">
        <v>7</v>
      </c>
      <c r="O2396">
        <v>10</v>
      </c>
      <c r="P2396">
        <v>17</v>
      </c>
      <c r="Q2396" t="e">
        <f>VLOOKUP($A2396,'[1]SheltersALL_2.17.22'!$1:$1048576,6,0)</f>
        <v>#N/A</v>
      </c>
      <c r="R2396" t="str">
        <f>VLOOKUP($A2396, [1]FA21_Ridership!$1:$1048576,11, 0)</f>
        <v>OAKLAND</v>
      </c>
      <c r="S2396" t="str">
        <f>VLOOKUP($A2396, [1]FA21_Ridership!$1:$1048576,12, 0)</f>
        <v>ALAMEDA</v>
      </c>
      <c r="T2396">
        <f>VLOOKUP($A2396, [1]FA21_Ridership!$1:$1048576,13, 0)</f>
        <v>2</v>
      </c>
      <c r="U2396">
        <f t="shared" si="186"/>
        <v>306</v>
      </c>
      <c r="V2396" s="67">
        <f t="shared" si="185"/>
        <v>0.57499999999999996</v>
      </c>
      <c r="W2396">
        <v>0.766378</v>
      </c>
      <c r="X2396" s="67">
        <f t="shared" si="187"/>
        <v>0.51600000000000001</v>
      </c>
      <c r="Y2396">
        <v>0.24598300000000001</v>
      </c>
      <c r="Z2396" s="67">
        <f t="shared" si="188"/>
        <v>0.56899999999999995</v>
      </c>
      <c r="AA2396">
        <f>VLOOKUP($C2396,[1]Disability!$1:$1048576,5,FALSE)</f>
        <v>0</v>
      </c>
      <c r="AB2396" s="67">
        <f t="shared" si="189"/>
        <v>0</v>
      </c>
      <c r="AC2396" t="e">
        <f>VLOOKUP($A2396,#REF!,9,FALSE)</f>
        <v>#REF!</v>
      </c>
    </row>
    <row r="2397" spans="1:29">
      <c r="A2397">
        <v>55627</v>
      </c>
      <c r="B2397">
        <v>2396</v>
      </c>
      <c r="C2397">
        <v>1018650</v>
      </c>
      <c r="D2397" t="s">
        <v>4235</v>
      </c>
      <c r="E2397" t="s">
        <v>4236</v>
      </c>
      <c r="G2397" t="e">
        <f>VLOOKUP($H2397,[1]BRT!$1:$1048576,1,0)</f>
        <v>#N/A</v>
      </c>
      <c r="H2397" t="s">
        <v>5991</v>
      </c>
      <c r="I2397">
        <v>37.792668999999997</v>
      </c>
      <c r="J2397">
        <v>-122.207999</v>
      </c>
      <c r="K2397">
        <v>1004</v>
      </c>
      <c r="L2397">
        <v>17</v>
      </c>
      <c r="M2397">
        <v>3.5294117649999999</v>
      </c>
      <c r="N2397">
        <v>7</v>
      </c>
      <c r="O2397">
        <v>11</v>
      </c>
      <c r="P2397">
        <v>18</v>
      </c>
      <c r="Q2397" t="e">
        <f>VLOOKUP($A2397,'[1]SheltersALL_2.17.22'!$1:$1048576,6,0)</f>
        <v>#N/A</v>
      </c>
      <c r="R2397" t="str">
        <f>VLOOKUP($A2397, [1]FA21_Ridership!$1:$1048576,11, 0)</f>
        <v>OAKLAND</v>
      </c>
      <c r="S2397" t="str">
        <f>VLOOKUP($A2397, [1]FA21_Ridership!$1:$1048576,12, 0)</f>
        <v>ALAMEDA</v>
      </c>
      <c r="T2397">
        <f>VLOOKUP($A2397, [1]FA21_Ridership!$1:$1048576,13, 0)</f>
        <v>3</v>
      </c>
      <c r="U2397">
        <f t="shared" si="186"/>
        <v>306</v>
      </c>
      <c r="V2397" s="67">
        <f t="shared" si="185"/>
        <v>0.57499999999999996</v>
      </c>
      <c r="W2397">
        <v>0.77497000000000005</v>
      </c>
      <c r="X2397" s="67">
        <f t="shared" si="187"/>
        <v>0.53300000000000003</v>
      </c>
      <c r="Y2397">
        <v>0.68110700000000002</v>
      </c>
      <c r="Z2397" s="67">
        <f t="shared" si="188"/>
        <v>0.97299999999999998</v>
      </c>
      <c r="AA2397">
        <f>VLOOKUP($C2397,[1]Disability!$1:$1048576,5,FALSE)</f>
        <v>0</v>
      </c>
      <c r="AB2397" s="67">
        <f t="shared" si="189"/>
        <v>0</v>
      </c>
      <c r="AC2397" t="e">
        <f>VLOOKUP($A2397,#REF!,9,FALSE)</f>
        <v>#REF!</v>
      </c>
    </row>
    <row r="2398" spans="1:29">
      <c r="A2398">
        <v>58582</v>
      </c>
      <c r="B2398">
        <v>2397</v>
      </c>
      <c r="C2398">
        <v>1015220</v>
      </c>
      <c r="D2398" t="s">
        <v>4235</v>
      </c>
      <c r="E2398" t="s">
        <v>4236</v>
      </c>
      <c r="G2398" t="e">
        <f>VLOOKUP($H2398,[1]BRT!$1:$1048576,1,0)</f>
        <v>#N/A</v>
      </c>
      <c r="H2398" t="s">
        <v>5872</v>
      </c>
      <c r="I2398">
        <v>37.764716999999997</v>
      </c>
      <c r="J2398">
        <v>-122.16677300000001</v>
      </c>
      <c r="K2398">
        <v>1172</v>
      </c>
      <c r="L2398">
        <v>18</v>
      </c>
      <c r="M2398">
        <v>3.3333333330000001</v>
      </c>
      <c r="N2398">
        <v>6</v>
      </c>
      <c r="O2398">
        <v>11</v>
      </c>
      <c r="P2398">
        <v>17</v>
      </c>
      <c r="Q2398" t="e">
        <f>VLOOKUP($A2398,'[1]SheltersALL_2.17.22'!$1:$1048576,6,0)</f>
        <v>#N/A</v>
      </c>
      <c r="R2398" t="str">
        <f>VLOOKUP($A2398, [1]FA21_Ridership!$1:$1048576,11, 0)</f>
        <v>OAKLAND</v>
      </c>
      <c r="S2398" t="str">
        <f>VLOOKUP($A2398, [1]FA21_Ridership!$1:$1048576,12, 0)</f>
        <v>ALAMEDA</v>
      </c>
      <c r="T2398">
        <f>VLOOKUP($A2398, [1]FA21_Ridership!$1:$1048576,13, 0)</f>
        <v>3</v>
      </c>
      <c r="U2398">
        <f t="shared" si="186"/>
        <v>306</v>
      </c>
      <c r="V2398" s="67">
        <f t="shared" si="185"/>
        <v>0.57499999999999996</v>
      </c>
      <c r="W2398">
        <v>0.915578</v>
      </c>
      <c r="X2398" s="67">
        <f t="shared" si="187"/>
        <v>0.80100000000000005</v>
      </c>
      <c r="Y2398">
        <v>0.46060600000000002</v>
      </c>
      <c r="Z2398" s="67">
        <f t="shared" si="188"/>
        <v>0.82799999999999996</v>
      </c>
      <c r="AA2398">
        <f>VLOOKUP($C2398,[1]Disability!$1:$1048576,5,FALSE)</f>
        <v>0</v>
      </c>
      <c r="AB2398" s="67">
        <f t="shared" si="189"/>
        <v>0</v>
      </c>
      <c r="AC2398" t="e">
        <f>VLOOKUP($A2398,#REF!,9,FALSE)</f>
        <v>#REF!</v>
      </c>
    </row>
    <row r="2399" spans="1:29">
      <c r="A2399">
        <v>51481</v>
      </c>
      <c r="B2399">
        <v>2398</v>
      </c>
      <c r="C2399">
        <v>9903300</v>
      </c>
      <c r="D2399" t="s">
        <v>4235</v>
      </c>
      <c r="E2399" t="s">
        <v>4236</v>
      </c>
      <c r="G2399" t="e">
        <f>VLOOKUP($H2399,[1]BRT!$1:$1048576,1,0)</f>
        <v>#N/A</v>
      </c>
      <c r="H2399" t="s">
        <v>5992</v>
      </c>
      <c r="I2399">
        <v>37.768304999999998</v>
      </c>
      <c r="J2399">
        <v>-122.24889899999999</v>
      </c>
      <c r="K2399">
        <v>1420</v>
      </c>
      <c r="L2399">
        <v>12.8</v>
      </c>
      <c r="M2399">
        <v>4.6875</v>
      </c>
      <c r="N2399">
        <v>6</v>
      </c>
      <c r="O2399">
        <v>18</v>
      </c>
      <c r="P2399">
        <v>24</v>
      </c>
      <c r="Q2399" t="e">
        <f>VLOOKUP($A2399,'[1]SheltersALL_2.17.22'!$1:$1048576,6,0)</f>
        <v>#N/A</v>
      </c>
      <c r="R2399" t="str">
        <f>VLOOKUP($A2399, [1]FA21_Ridership!$1:$1048576,11, 0)</f>
        <v>ALAMEDA</v>
      </c>
      <c r="S2399" t="str">
        <f>VLOOKUP($A2399, [1]FA21_Ridership!$1:$1048576,12, 0)</f>
        <v>ALAMEDA</v>
      </c>
      <c r="T2399">
        <f>VLOOKUP($A2399, [1]FA21_Ridership!$1:$1048576,13, 0)</f>
        <v>3</v>
      </c>
      <c r="U2399">
        <f t="shared" si="186"/>
        <v>307.20000000000005</v>
      </c>
      <c r="V2399" s="67">
        <f t="shared" si="185"/>
        <v>0.57599999999999996</v>
      </c>
      <c r="W2399">
        <v>0.55566000000000004</v>
      </c>
      <c r="X2399" s="67">
        <f t="shared" si="187"/>
        <v>0.25</v>
      </c>
      <c r="Y2399">
        <v>0.16486600000000001</v>
      </c>
      <c r="Z2399" s="67">
        <f t="shared" si="188"/>
        <v>0.39700000000000002</v>
      </c>
      <c r="AA2399">
        <f>VLOOKUP($C2399,[1]Disability!$1:$1048576,5,FALSE)</f>
        <v>1</v>
      </c>
      <c r="AB2399" s="67">
        <f t="shared" si="189"/>
        <v>0.72499999999999998</v>
      </c>
      <c r="AC2399" t="e">
        <f>VLOOKUP($A2399,#REF!,9,FALSE)</f>
        <v>#REF!</v>
      </c>
    </row>
    <row r="2400" spans="1:29">
      <c r="A2400">
        <v>50874</v>
      </c>
      <c r="B2400">
        <v>2399</v>
      </c>
      <c r="C2400">
        <v>9901760</v>
      </c>
      <c r="D2400" t="s">
        <v>4235</v>
      </c>
      <c r="E2400" t="s">
        <v>4236</v>
      </c>
      <c r="G2400" t="e">
        <f>VLOOKUP($H2400,[1]BRT!$1:$1048576,1,0)</f>
        <v>#N/A</v>
      </c>
      <c r="H2400" t="s">
        <v>5993</v>
      </c>
      <c r="I2400">
        <v>37.536368000000003</v>
      </c>
      <c r="J2400">
        <v>-121.96512300000001</v>
      </c>
      <c r="K2400">
        <v>1020</v>
      </c>
      <c r="L2400">
        <v>28</v>
      </c>
      <c r="M2400">
        <v>2.1428571430000001</v>
      </c>
      <c r="N2400">
        <v>9</v>
      </c>
      <c r="O2400">
        <v>2</v>
      </c>
      <c r="P2400">
        <v>11</v>
      </c>
      <c r="Q2400" t="e">
        <f>VLOOKUP($A2400,'[1]SheltersALL_2.17.22'!$1:$1048576,6,0)</f>
        <v>#N/A</v>
      </c>
      <c r="R2400" t="str">
        <f>VLOOKUP($A2400, [1]FA21_Ridership!$1:$1048576,11, 0)</f>
        <v>FREMONT</v>
      </c>
      <c r="S2400" t="str">
        <f>VLOOKUP($A2400, [1]FA21_Ridership!$1:$1048576,12, 0)</f>
        <v>ALAMEDA</v>
      </c>
      <c r="T2400">
        <f>VLOOKUP($A2400, [1]FA21_Ridership!$1:$1048576,13, 0)</f>
        <v>5</v>
      </c>
      <c r="U2400">
        <f t="shared" si="186"/>
        <v>308</v>
      </c>
      <c r="V2400" s="67">
        <f t="shared" si="185"/>
        <v>0.57599999999999996</v>
      </c>
      <c r="W2400">
        <v>0.71554799999999996</v>
      </c>
      <c r="X2400" s="67">
        <f t="shared" si="187"/>
        <v>0.43</v>
      </c>
      <c r="Y2400">
        <v>0.205536</v>
      </c>
      <c r="Z2400" s="67">
        <f t="shared" si="188"/>
        <v>0.48699999999999999</v>
      </c>
      <c r="AA2400">
        <f>VLOOKUP($C2400,[1]Disability!$1:$1048576,5,FALSE)</f>
        <v>1</v>
      </c>
      <c r="AB2400" s="67">
        <f t="shared" si="189"/>
        <v>0.72499999999999998</v>
      </c>
      <c r="AC2400" t="e">
        <f>VLOOKUP($A2400,#REF!,9,FALSE)</f>
        <v>#REF!</v>
      </c>
    </row>
    <row r="2401" spans="1:29">
      <c r="A2401">
        <v>53853</v>
      </c>
      <c r="B2401">
        <v>2400</v>
      </c>
      <c r="C2401">
        <v>1500250</v>
      </c>
      <c r="D2401" t="s">
        <v>4235</v>
      </c>
      <c r="E2401" t="s">
        <v>4236</v>
      </c>
      <c r="G2401" t="e">
        <f>VLOOKUP($H2401,[1]BRT!$1:$1048576,1,0)</f>
        <v>#N/A</v>
      </c>
      <c r="H2401" t="s">
        <v>5994</v>
      </c>
      <c r="I2401">
        <v>37.712367</v>
      </c>
      <c r="J2401">
        <v>-122.136049</v>
      </c>
      <c r="K2401">
        <v>799</v>
      </c>
      <c r="L2401">
        <v>22</v>
      </c>
      <c r="M2401">
        <v>2.7272727269999999</v>
      </c>
      <c r="N2401">
        <v>4</v>
      </c>
      <c r="O2401">
        <v>10</v>
      </c>
      <c r="P2401">
        <v>14</v>
      </c>
      <c r="Q2401" t="e">
        <f>VLOOKUP($A2401,'[1]SheltersALL_2.17.22'!$1:$1048576,6,0)</f>
        <v>#N/A</v>
      </c>
      <c r="R2401" t="str">
        <f>VLOOKUP($A2401, [1]FA21_Ridership!$1:$1048576,11, 0)</f>
        <v>SAN LEANDRO</v>
      </c>
      <c r="S2401" t="str">
        <f>VLOOKUP($A2401, [1]FA21_Ridership!$1:$1048576,12, 0)</f>
        <v>ALAMEDA</v>
      </c>
      <c r="T2401">
        <f>VLOOKUP($A2401, [1]FA21_Ridership!$1:$1048576,13, 0)</f>
        <v>3</v>
      </c>
      <c r="U2401">
        <f t="shared" si="186"/>
        <v>308</v>
      </c>
      <c r="V2401" s="67">
        <f t="shared" si="185"/>
        <v>0.57599999999999996</v>
      </c>
      <c r="W2401">
        <v>0.89348399999999994</v>
      </c>
      <c r="X2401" s="67">
        <f t="shared" si="187"/>
        <v>0.75800000000000001</v>
      </c>
      <c r="Y2401">
        <v>0.58270699999999997</v>
      </c>
      <c r="Z2401" s="67">
        <f t="shared" si="188"/>
        <v>0.92700000000000005</v>
      </c>
      <c r="AA2401">
        <f>VLOOKUP($C2401,[1]Disability!$1:$1048576,5,FALSE)</f>
        <v>0</v>
      </c>
      <c r="AB2401" s="67">
        <f t="shared" si="189"/>
        <v>0</v>
      </c>
      <c r="AC2401" t="e">
        <f>VLOOKUP($A2401,#REF!,9,FALSE)</f>
        <v>#REF!</v>
      </c>
    </row>
    <row r="2402" spans="1:29">
      <c r="A2402">
        <v>58255</v>
      </c>
      <c r="B2402">
        <v>2401</v>
      </c>
      <c r="C2402">
        <v>1501350</v>
      </c>
      <c r="D2402" t="s">
        <v>4235</v>
      </c>
      <c r="E2402" t="s">
        <v>4236</v>
      </c>
      <c r="G2402" t="e">
        <f>VLOOKUP($H2402,[1]BRT!$1:$1048576,1,0)</f>
        <v>#N/A</v>
      </c>
      <c r="H2402" t="s">
        <v>5995</v>
      </c>
      <c r="I2402">
        <v>37.718035</v>
      </c>
      <c r="J2402">
        <v>-122.14634</v>
      </c>
      <c r="K2402">
        <v>1402</v>
      </c>
      <c r="L2402">
        <v>23.7</v>
      </c>
      <c r="M2402">
        <v>2.5316455699999998</v>
      </c>
      <c r="N2402">
        <v>7</v>
      </c>
      <c r="O2402">
        <v>6</v>
      </c>
      <c r="P2402">
        <v>13</v>
      </c>
      <c r="Q2402" t="e">
        <f>VLOOKUP($A2402,'[1]SheltersALL_2.17.22'!$1:$1048576,6,0)</f>
        <v>#N/A</v>
      </c>
      <c r="R2402" t="str">
        <f>VLOOKUP($A2402, [1]FA21_Ridership!$1:$1048576,11, 0)</f>
        <v>SAN LEANDRO</v>
      </c>
      <c r="S2402" t="str">
        <f>VLOOKUP($A2402, [1]FA21_Ridership!$1:$1048576,12, 0)</f>
        <v>ALAMEDA</v>
      </c>
      <c r="T2402">
        <f>VLOOKUP($A2402, [1]FA21_Ridership!$1:$1048576,13, 0)</f>
        <v>3</v>
      </c>
      <c r="U2402">
        <f t="shared" si="186"/>
        <v>308.09999999999997</v>
      </c>
      <c r="V2402" s="67">
        <f t="shared" si="185"/>
        <v>0.57699999999999996</v>
      </c>
      <c r="W2402">
        <v>0.68032800000000004</v>
      </c>
      <c r="X2402" s="67">
        <f t="shared" si="187"/>
        <v>0.38200000000000001</v>
      </c>
      <c r="Y2402">
        <v>0.53005500000000005</v>
      </c>
      <c r="Z2402" s="67">
        <f t="shared" si="188"/>
        <v>0.88800000000000001</v>
      </c>
      <c r="AA2402">
        <f>VLOOKUP($C2402,[1]Disability!$1:$1048576,5,FALSE)</f>
        <v>0</v>
      </c>
      <c r="AB2402" s="67">
        <f t="shared" si="189"/>
        <v>0</v>
      </c>
      <c r="AC2402" t="e">
        <f>VLOOKUP($A2402,#REF!,9,FALSE)</f>
        <v>#REF!</v>
      </c>
    </row>
    <row r="2403" spans="1:29">
      <c r="A2403">
        <v>56765</v>
      </c>
      <c r="B2403">
        <v>2402</v>
      </c>
      <c r="C2403">
        <v>1301450</v>
      </c>
      <c r="D2403" t="s">
        <v>4235</v>
      </c>
      <c r="E2403" t="s">
        <v>4236</v>
      </c>
      <c r="G2403" t="e">
        <f>VLOOKUP($H2403,[1]BRT!$1:$1048576,1,0)</f>
        <v>#N/A</v>
      </c>
      <c r="H2403" t="s">
        <v>5996</v>
      </c>
      <c r="I2403">
        <v>37.952570000000001</v>
      </c>
      <c r="J2403">
        <v>-122.36689200000001</v>
      </c>
      <c r="K2403">
        <v>1201</v>
      </c>
      <c r="L2403">
        <v>30.9</v>
      </c>
      <c r="M2403">
        <v>1.941747573</v>
      </c>
      <c r="N2403">
        <v>3</v>
      </c>
      <c r="O2403">
        <v>7</v>
      </c>
      <c r="P2403">
        <v>10</v>
      </c>
      <c r="Q2403" t="e">
        <f>VLOOKUP($A2403,'[1]SheltersALL_2.17.22'!$1:$1048576,6,0)</f>
        <v>#N/A</v>
      </c>
      <c r="R2403" t="str">
        <f>VLOOKUP($A2403, [1]FA21_Ridership!$1:$1048576,11, 0)</f>
        <v>RICHMOND</v>
      </c>
      <c r="S2403" t="str">
        <f>VLOOKUP($A2403, [1]FA21_Ridership!$1:$1048576,12, 0)</f>
        <v>CONTRA COSTA</v>
      </c>
      <c r="T2403">
        <f>VLOOKUP($A2403, [1]FA21_Ridership!$1:$1048576,13, 0)</f>
        <v>1</v>
      </c>
      <c r="U2403">
        <f t="shared" si="186"/>
        <v>309</v>
      </c>
      <c r="V2403" s="67">
        <f t="shared" si="185"/>
        <v>0.57699999999999996</v>
      </c>
      <c r="W2403">
        <v>0.95526100000000003</v>
      </c>
      <c r="X2403" s="67">
        <f t="shared" si="187"/>
        <v>0.91600000000000004</v>
      </c>
      <c r="Y2403">
        <v>0.73322299999999996</v>
      </c>
      <c r="Z2403" s="67">
        <f t="shared" si="188"/>
        <v>0.98499999999999999</v>
      </c>
      <c r="AA2403">
        <f>VLOOKUP($C2403,[1]Disability!$1:$1048576,5,FALSE)</f>
        <v>1</v>
      </c>
      <c r="AB2403" s="67">
        <f t="shared" si="189"/>
        <v>0.72499999999999998</v>
      </c>
      <c r="AC2403" t="e">
        <f>VLOOKUP($A2403,#REF!,9,FALSE)</f>
        <v>#REF!</v>
      </c>
    </row>
    <row r="2404" spans="1:29">
      <c r="A2404">
        <v>53488</v>
      </c>
      <c r="B2404">
        <v>2403</v>
      </c>
      <c r="C2404">
        <v>102110</v>
      </c>
      <c r="D2404" t="s">
        <v>4235</v>
      </c>
      <c r="E2404" t="s">
        <v>4236</v>
      </c>
      <c r="G2404" t="e">
        <f>VLOOKUP($H2404,[1]BRT!$1:$1048576,1,0)</f>
        <v>#N/A</v>
      </c>
      <c r="H2404" t="s">
        <v>5997</v>
      </c>
      <c r="I2404">
        <v>37.737566000000001</v>
      </c>
      <c r="J2404">
        <v>-122.24903399999999</v>
      </c>
      <c r="K2404">
        <v>925</v>
      </c>
      <c r="L2404">
        <v>31</v>
      </c>
      <c r="M2404">
        <v>1.935483871</v>
      </c>
      <c r="N2404">
        <v>9</v>
      </c>
      <c r="O2404">
        <v>1</v>
      </c>
      <c r="P2404">
        <v>10</v>
      </c>
      <c r="Q2404" t="e">
        <f>VLOOKUP($A2404,'[1]SheltersALL_2.17.22'!$1:$1048576,6,0)</f>
        <v>#N/A</v>
      </c>
      <c r="R2404" t="str">
        <f>VLOOKUP($A2404, [1]FA21_Ridership!$1:$1048576,11, 0)</f>
        <v>ALAMEDA</v>
      </c>
      <c r="S2404" t="str">
        <f>VLOOKUP($A2404, [1]FA21_Ridership!$1:$1048576,12, 0)</f>
        <v>ALAMEDA</v>
      </c>
      <c r="T2404">
        <f>VLOOKUP($A2404, [1]FA21_Ridership!$1:$1048576,13, 0)</f>
        <v>3</v>
      </c>
      <c r="U2404">
        <f t="shared" si="186"/>
        <v>310</v>
      </c>
      <c r="V2404" s="67">
        <f t="shared" ref="V2404:V2467" si="190">_xlfn.PERCENTRANK.INC($U$2:$U$4161,U2404)</f>
        <v>0.57699999999999996</v>
      </c>
      <c r="W2404">
        <v>0.57969800000000005</v>
      </c>
      <c r="X2404" s="67">
        <f t="shared" si="187"/>
        <v>0.26700000000000002</v>
      </c>
      <c r="Y2404">
        <v>9.1436000000000003E-2</v>
      </c>
      <c r="Z2404" s="67">
        <f t="shared" si="188"/>
        <v>0.21199999999999999</v>
      </c>
      <c r="AA2404">
        <f>VLOOKUP($C2404,[1]Disability!$1:$1048576,5,FALSE)</f>
        <v>0</v>
      </c>
      <c r="AB2404" s="67">
        <f t="shared" si="189"/>
        <v>0</v>
      </c>
      <c r="AC2404" t="e">
        <f>VLOOKUP($A2404,#REF!,9,FALSE)</f>
        <v>#REF!</v>
      </c>
    </row>
    <row r="2405" spans="1:29">
      <c r="A2405">
        <v>56356</v>
      </c>
      <c r="B2405">
        <v>2404</v>
      </c>
      <c r="C2405">
        <v>1017830</v>
      </c>
      <c r="D2405" t="s">
        <v>4235</v>
      </c>
      <c r="E2405" t="s">
        <v>4236</v>
      </c>
      <c r="G2405" t="e">
        <f>VLOOKUP($H2405,[1]BRT!$1:$1048576,1,0)</f>
        <v>#N/A</v>
      </c>
      <c r="H2405" t="s">
        <v>5998</v>
      </c>
      <c r="I2405">
        <v>37.829098999999999</v>
      </c>
      <c r="J2405">
        <v>-122.24899000000001</v>
      </c>
      <c r="K2405">
        <v>1016</v>
      </c>
      <c r="L2405">
        <v>31</v>
      </c>
      <c r="M2405">
        <v>1.935483871</v>
      </c>
      <c r="N2405">
        <v>8</v>
      </c>
      <c r="O2405">
        <v>2</v>
      </c>
      <c r="P2405">
        <v>10</v>
      </c>
      <c r="Q2405" t="e">
        <f>VLOOKUP($A2405,'[1]SheltersALL_2.17.22'!$1:$1048576,6,0)</f>
        <v>#N/A</v>
      </c>
      <c r="R2405" t="str">
        <f>VLOOKUP($A2405, [1]FA21_Ridership!$1:$1048576,11, 0)</f>
        <v>OAKLAND</v>
      </c>
      <c r="S2405" t="str">
        <f>VLOOKUP($A2405, [1]FA21_Ridership!$1:$1048576,12, 0)</f>
        <v>ALAMEDA</v>
      </c>
      <c r="T2405">
        <f>VLOOKUP($A2405, [1]FA21_Ridership!$1:$1048576,13, 0)</f>
        <v>2</v>
      </c>
      <c r="U2405">
        <f t="shared" si="186"/>
        <v>310</v>
      </c>
      <c r="V2405" s="67">
        <f t="shared" si="190"/>
        <v>0.57699999999999996</v>
      </c>
      <c r="W2405">
        <v>0.24792</v>
      </c>
      <c r="X2405" s="67">
        <f t="shared" si="187"/>
        <v>4.3999999999999997E-2</v>
      </c>
      <c r="Y2405">
        <v>7.3272000000000004E-2</v>
      </c>
      <c r="Z2405" s="67">
        <f t="shared" si="188"/>
        <v>0.14199999999999999</v>
      </c>
      <c r="AA2405">
        <f>VLOOKUP($C2405,[1]Disability!$1:$1048576,5,FALSE)</f>
        <v>1</v>
      </c>
      <c r="AB2405" s="67">
        <f t="shared" si="189"/>
        <v>0.72499999999999998</v>
      </c>
      <c r="AC2405" t="e">
        <f>VLOOKUP($A2405,#REF!,9,FALSE)</f>
        <v>#REF!</v>
      </c>
    </row>
    <row r="2406" spans="1:29">
      <c r="A2406">
        <v>51789</v>
      </c>
      <c r="B2406">
        <v>2405</v>
      </c>
      <c r="C2406">
        <v>9802540</v>
      </c>
      <c r="D2406" t="s">
        <v>4235</v>
      </c>
      <c r="E2406" t="s">
        <v>4236</v>
      </c>
      <c r="G2406" t="e">
        <f>VLOOKUP($H2406,[1]BRT!$1:$1048576,1,0)</f>
        <v>#N/A</v>
      </c>
      <c r="H2406" t="s">
        <v>5140</v>
      </c>
      <c r="I2406">
        <v>37.678013</v>
      </c>
      <c r="J2406">
        <v>-122.130748</v>
      </c>
      <c r="K2406">
        <v>966</v>
      </c>
      <c r="L2406">
        <v>62</v>
      </c>
      <c r="M2406">
        <v>0.96774193500000005</v>
      </c>
      <c r="N2406">
        <v>4</v>
      </c>
      <c r="O2406">
        <v>1</v>
      </c>
      <c r="P2406">
        <v>5</v>
      </c>
      <c r="Q2406" t="e">
        <f>VLOOKUP($A2406,'[1]SheltersALL_2.17.22'!$1:$1048576,6,0)</f>
        <v>#N/A</v>
      </c>
      <c r="R2406" t="str">
        <f>VLOOKUP($A2406, [1]FA21_Ridership!$1:$1048576,11, 0)</f>
        <v>COUNTY-ALAMEDA</v>
      </c>
      <c r="S2406" t="str">
        <f>VLOOKUP($A2406, [1]FA21_Ridership!$1:$1048576,12, 0)</f>
        <v>ALAMEDA</v>
      </c>
      <c r="T2406">
        <f>VLOOKUP($A2406, [1]FA21_Ridership!$1:$1048576,13, 0)</f>
        <v>4</v>
      </c>
      <c r="U2406">
        <f t="shared" si="186"/>
        <v>310</v>
      </c>
      <c r="V2406" s="67">
        <f t="shared" si="190"/>
        <v>0.57699999999999996</v>
      </c>
      <c r="W2406">
        <v>0.83830499999999997</v>
      </c>
      <c r="X2406" s="67">
        <f t="shared" si="187"/>
        <v>0.64200000000000002</v>
      </c>
      <c r="Y2406">
        <v>0.16012599999999999</v>
      </c>
      <c r="Z2406" s="67">
        <f t="shared" si="188"/>
        <v>0.38200000000000001</v>
      </c>
      <c r="AA2406">
        <f>VLOOKUP($C2406,[1]Disability!$1:$1048576,5,FALSE)</f>
        <v>0</v>
      </c>
      <c r="AB2406" s="67">
        <f t="shared" si="189"/>
        <v>0</v>
      </c>
      <c r="AC2406" t="e">
        <f>VLOOKUP($A2406,#REF!,9,FALSE)</f>
        <v>#REF!</v>
      </c>
    </row>
    <row r="2407" spans="1:29">
      <c r="A2407">
        <v>52688</v>
      </c>
      <c r="B2407">
        <v>2406</v>
      </c>
      <c r="C2407">
        <v>1014130</v>
      </c>
      <c r="D2407" t="s">
        <v>4235</v>
      </c>
      <c r="E2407" t="s">
        <v>4236</v>
      </c>
      <c r="G2407" t="e">
        <f>VLOOKUP($H2407,[1]BRT!$1:$1048576,1,0)</f>
        <v>#N/A</v>
      </c>
      <c r="H2407" t="s">
        <v>5999</v>
      </c>
      <c r="I2407">
        <v>37.802937</v>
      </c>
      <c r="J2407">
        <v>-122.211</v>
      </c>
      <c r="K2407">
        <v>785</v>
      </c>
      <c r="L2407">
        <v>62</v>
      </c>
      <c r="M2407">
        <v>0.96774193500000005</v>
      </c>
      <c r="N2407">
        <v>1</v>
      </c>
      <c r="O2407">
        <v>4</v>
      </c>
      <c r="P2407">
        <v>5</v>
      </c>
      <c r="Q2407" t="e">
        <f>VLOOKUP($A2407,'[1]SheltersALL_2.17.22'!$1:$1048576,6,0)</f>
        <v>#N/A</v>
      </c>
      <c r="R2407" t="str">
        <f>VLOOKUP($A2407, [1]FA21_Ridership!$1:$1048576,11, 0)</f>
        <v>OAKLAND</v>
      </c>
      <c r="S2407" t="str">
        <f>VLOOKUP($A2407, [1]FA21_Ridership!$1:$1048576,12, 0)</f>
        <v>ALAMEDA</v>
      </c>
      <c r="T2407">
        <f>VLOOKUP($A2407, [1]FA21_Ridership!$1:$1048576,13, 0)</f>
        <v>3</v>
      </c>
      <c r="U2407">
        <f t="shared" si="186"/>
        <v>310</v>
      </c>
      <c r="V2407" s="67">
        <f t="shared" si="190"/>
        <v>0.57699999999999996</v>
      </c>
      <c r="W2407">
        <v>0.54388999999999998</v>
      </c>
      <c r="X2407" s="67">
        <f t="shared" si="187"/>
        <v>0.24299999999999999</v>
      </c>
      <c r="Y2407">
        <v>0.17469899999999999</v>
      </c>
      <c r="Z2407" s="67">
        <f t="shared" si="188"/>
        <v>0.42499999999999999</v>
      </c>
      <c r="AA2407">
        <f>VLOOKUP($C2407,[1]Disability!$1:$1048576,5,FALSE)</f>
        <v>0</v>
      </c>
      <c r="AB2407" s="67">
        <f t="shared" si="189"/>
        <v>0</v>
      </c>
      <c r="AC2407" t="e">
        <f>VLOOKUP($A2407,#REF!,9,FALSE)</f>
        <v>#REF!</v>
      </c>
    </row>
    <row r="2408" spans="1:29">
      <c r="A2408">
        <v>54965</v>
      </c>
      <c r="B2408">
        <v>2407</v>
      </c>
      <c r="C2408">
        <v>305340</v>
      </c>
      <c r="D2408" t="s">
        <v>4235</v>
      </c>
      <c r="E2408" t="s">
        <v>4236</v>
      </c>
      <c r="G2408" t="e">
        <f>VLOOKUP($H2408,[1]BRT!$1:$1048576,1,0)</f>
        <v>#N/A</v>
      </c>
      <c r="H2408" t="s">
        <v>6000</v>
      </c>
      <c r="I2408">
        <v>37.895266999999997</v>
      </c>
      <c r="J2408">
        <v>-122.268979</v>
      </c>
      <c r="K2408">
        <v>633</v>
      </c>
      <c r="L2408">
        <v>31</v>
      </c>
      <c r="M2408">
        <v>1.935483871</v>
      </c>
      <c r="N2408">
        <v>1</v>
      </c>
      <c r="O2408">
        <v>9</v>
      </c>
      <c r="P2408">
        <v>10</v>
      </c>
      <c r="Q2408" t="e">
        <f>VLOOKUP($A2408,'[1]SheltersALL_2.17.22'!$1:$1048576,6,0)</f>
        <v>#N/A</v>
      </c>
      <c r="R2408" t="str">
        <f>VLOOKUP($A2408, [1]FA21_Ridership!$1:$1048576,11, 0)</f>
        <v>BERKELEY</v>
      </c>
      <c r="S2408" t="str">
        <f>VLOOKUP($A2408, [1]FA21_Ridership!$1:$1048576,12, 0)</f>
        <v>ALAMEDA</v>
      </c>
      <c r="T2408">
        <f>VLOOKUP($A2408, [1]FA21_Ridership!$1:$1048576,13, 0)</f>
        <v>1</v>
      </c>
      <c r="U2408">
        <f t="shared" si="186"/>
        <v>310</v>
      </c>
      <c r="V2408" s="67">
        <f t="shared" si="190"/>
        <v>0.57699999999999996</v>
      </c>
      <c r="W2408">
        <v>0.187692</v>
      </c>
      <c r="X2408" s="67">
        <f t="shared" si="187"/>
        <v>1.0999999999999999E-2</v>
      </c>
      <c r="Y2408">
        <v>1.7691999999999999E-2</v>
      </c>
      <c r="Z2408" s="67">
        <f t="shared" si="188"/>
        <v>2.1000000000000001E-2</v>
      </c>
      <c r="AA2408">
        <f>VLOOKUP($C2408,[1]Disability!$1:$1048576,5,FALSE)</f>
        <v>0</v>
      </c>
      <c r="AB2408" s="67">
        <f t="shared" si="189"/>
        <v>0</v>
      </c>
      <c r="AC2408" t="e">
        <f>VLOOKUP($A2408,#REF!,9,FALSE)</f>
        <v>#REF!</v>
      </c>
    </row>
    <row r="2409" spans="1:29">
      <c r="A2409">
        <v>51432</v>
      </c>
      <c r="B2409">
        <v>2408</v>
      </c>
      <c r="C2409">
        <v>301640</v>
      </c>
      <c r="D2409" t="s">
        <v>4235</v>
      </c>
      <c r="E2409" t="s">
        <v>4236</v>
      </c>
      <c r="G2409" t="e">
        <f>VLOOKUP($H2409,[1]BRT!$1:$1048576,1,0)</f>
        <v>#N/A</v>
      </c>
      <c r="H2409" t="s">
        <v>6001</v>
      </c>
      <c r="I2409">
        <v>37.860505000000003</v>
      </c>
      <c r="J2409">
        <v>-122.245636</v>
      </c>
      <c r="K2409">
        <v>851</v>
      </c>
      <c r="L2409">
        <v>34.6</v>
      </c>
      <c r="M2409">
        <v>1.7341040459999999</v>
      </c>
      <c r="N2409">
        <v>2</v>
      </c>
      <c r="O2409">
        <v>7</v>
      </c>
      <c r="P2409">
        <v>9</v>
      </c>
      <c r="Q2409" t="e">
        <f>VLOOKUP($A2409,'[1]SheltersALL_2.17.22'!$1:$1048576,6,0)</f>
        <v>#N/A</v>
      </c>
      <c r="R2409" t="str">
        <f>VLOOKUP($A2409, [1]FA21_Ridership!$1:$1048576,11, 0)</f>
        <v>BERKELEY</v>
      </c>
      <c r="S2409" t="str">
        <f>VLOOKUP($A2409, [1]FA21_Ridership!$1:$1048576,12, 0)</f>
        <v>ALAMEDA</v>
      </c>
      <c r="T2409">
        <f>VLOOKUP($A2409, [1]FA21_Ridership!$1:$1048576,13, 0)</f>
        <v>2</v>
      </c>
      <c r="U2409">
        <f t="shared" si="186"/>
        <v>311.40000000000003</v>
      </c>
      <c r="V2409" s="67">
        <f t="shared" si="190"/>
        <v>0.57799999999999996</v>
      </c>
      <c r="W2409">
        <v>0.21487600000000001</v>
      </c>
      <c r="X2409" s="67">
        <f t="shared" si="187"/>
        <v>2.1000000000000001E-2</v>
      </c>
      <c r="Y2409">
        <v>0.16942099999999999</v>
      </c>
      <c r="Z2409" s="67">
        <f t="shared" si="188"/>
        <v>0.40500000000000003</v>
      </c>
      <c r="AA2409">
        <f>VLOOKUP($C2409,[1]Disability!$1:$1048576,5,FALSE)</f>
        <v>0</v>
      </c>
      <c r="AB2409" s="67">
        <f t="shared" si="189"/>
        <v>0</v>
      </c>
      <c r="AC2409" t="e">
        <f>VLOOKUP($A2409,#REF!,9,FALSE)</f>
        <v>#REF!</v>
      </c>
    </row>
    <row r="2410" spans="1:29">
      <c r="A2410">
        <v>54395</v>
      </c>
      <c r="B2410">
        <v>2409</v>
      </c>
      <c r="C2410">
        <v>306100</v>
      </c>
      <c r="D2410" t="s">
        <v>4235</v>
      </c>
      <c r="E2410" t="s">
        <v>4236</v>
      </c>
      <c r="G2410" t="e">
        <f>VLOOKUP($H2410,[1]BRT!$1:$1048576,1,0)</f>
        <v>#N/A</v>
      </c>
      <c r="H2410" t="s">
        <v>6002</v>
      </c>
      <c r="I2410">
        <v>37.866166</v>
      </c>
      <c r="J2410">
        <v>-122.305699</v>
      </c>
      <c r="K2410">
        <v>1009</v>
      </c>
      <c r="L2410">
        <v>24</v>
      </c>
      <c r="M2410">
        <v>2.5</v>
      </c>
      <c r="N2410">
        <v>10</v>
      </c>
      <c r="O2410">
        <v>3</v>
      </c>
      <c r="P2410">
        <v>13</v>
      </c>
      <c r="Q2410" t="e">
        <f>VLOOKUP($A2410,'[1]SheltersALL_2.17.22'!$1:$1048576,6,0)</f>
        <v>#N/A</v>
      </c>
      <c r="R2410" t="str">
        <f>VLOOKUP($A2410, [1]FA21_Ridership!$1:$1048576,11, 0)</f>
        <v>BERKELEY</v>
      </c>
      <c r="S2410" t="str">
        <f>VLOOKUP($A2410, [1]FA21_Ridership!$1:$1048576,12, 0)</f>
        <v>ALAMEDA</v>
      </c>
      <c r="T2410">
        <f>VLOOKUP($A2410, [1]FA21_Ridership!$1:$1048576,13, 0)</f>
        <v>1</v>
      </c>
      <c r="U2410">
        <f t="shared" si="186"/>
        <v>312</v>
      </c>
      <c r="V2410" s="67">
        <f t="shared" si="190"/>
        <v>0.57799999999999996</v>
      </c>
      <c r="W2410">
        <v>0.31289899999999998</v>
      </c>
      <c r="X2410" s="67">
        <f t="shared" si="187"/>
        <v>7.5999999999999998E-2</v>
      </c>
      <c r="Y2410">
        <v>0.16028100000000001</v>
      </c>
      <c r="Z2410" s="67">
        <f t="shared" si="188"/>
        <v>0.38500000000000001</v>
      </c>
      <c r="AA2410">
        <f>VLOOKUP($C2410,[1]Disability!$1:$1048576,5,FALSE)</f>
        <v>0</v>
      </c>
      <c r="AB2410" s="67">
        <f t="shared" si="189"/>
        <v>0</v>
      </c>
      <c r="AC2410" t="e">
        <f>VLOOKUP($A2410,#REF!,9,FALSE)</f>
        <v>#REF!</v>
      </c>
    </row>
    <row r="2411" spans="1:29">
      <c r="A2411">
        <v>55549</v>
      </c>
      <c r="B2411">
        <v>2410</v>
      </c>
      <c r="C2411">
        <v>103830</v>
      </c>
      <c r="D2411" t="s">
        <v>4235</v>
      </c>
      <c r="E2411" t="s">
        <v>4236</v>
      </c>
      <c r="G2411" t="e">
        <f>VLOOKUP($H2411,[1]BRT!$1:$1048576,1,0)</f>
        <v>#N/A</v>
      </c>
      <c r="H2411" t="s">
        <v>5650</v>
      </c>
      <c r="I2411">
        <v>37.775491000000002</v>
      </c>
      <c r="J2411">
        <v>-122.276645</v>
      </c>
      <c r="K2411">
        <v>1416</v>
      </c>
      <c r="L2411">
        <v>12</v>
      </c>
      <c r="M2411">
        <v>5</v>
      </c>
      <c r="N2411">
        <v>11</v>
      </c>
      <c r="O2411">
        <v>15</v>
      </c>
      <c r="P2411">
        <v>26</v>
      </c>
      <c r="Q2411" t="e">
        <f>VLOOKUP($A2411,'[1]SheltersALL_2.17.22'!$1:$1048576,6,0)</f>
        <v>#N/A</v>
      </c>
      <c r="R2411" t="str">
        <f>VLOOKUP($A2411, [1]FA21_Ridership!$1:$1048576,11, 0)</f>
        <v>ALAMEDA</v>
      </c>
      <c r="S2411" t="str">
        <f>VLOOKUP($A2411, [1]FA21_Ridership!$1:$1048576,12, 0)</f>
        <v>ALAMEDA</v>
      </c>
      <c r="T2411">
        <f>VLOOKUP($A2411, [1]FA21_Ridership!$1:$1048576,13, 0)</f>
        <v>3</v>
      </c>
      <c r="U2411">
        <f t="shared" si="186"/>
        <v>312</v>
      </c>
      <c r="V2411" s="67">
        <f t="shared" si="190"/>
        <v>0.57799999999999996</v>
      </c>
      <c r="W2411">
        <v>0.52549000000000001</v>
      </c>
      <c r="X2411" s="67">
        <f t="shared" si="187"/>
        <v>0.21299999999999999</v>
      </c>
      <c r="Y2411">
        <v>0.24313699999999999</v>
      </c>
      <c r="Z2411" s="67">
        <f t="shared" si="188"/>
        <v>0.55900000000000005</v>
      </c>
      <c r="AA2411">
        <f>VLOOKUP($C2411,[1]Disability!$1:$1048576,5,FALSE)</f>
        <v>0</v>
      </c>
      <c r="AB2411" s="67">
        <f t="shared" si="189"/>
        <v>0</v>
      </c>
      <c r="AC2411" t="e">
        <f>VLOOKUP($A2411,#REF!,9,FALSE)</f>
        <v>#REF!</v>
      </c>
    </row>
    <row r="2412" spans="1:29">
      <c r="A2412">
        <v>54477</v>
      </c>
      <c r="B2412">
        <v>2411</v>
      </c>
      <c r="C2412">
        <v>305780</v>
      </c>
      <c r="D2412" t="s">
        <v>4235</v>
      </c>
      <c r="E2412" t="s">
        <v>4236</v>
      </c>
      <c r="G2412" t="e">
        <f>VLOOKUP($H2412,[1]BRT!$1:$1048576,1,0)</f>
        <v>#N/A</v>
      </c>
      <c r="H2412" t="s">
        <v>6003</v>
      </c>
      <c r="I2412">
        <v>37.867465000000003</v>
      </c>
      <c r="J2412">
        <v>-122.29955699999999</v>
      </c>
      <c r="K2412">
        <v>1104</v>
      </c>
      <c r="L2412">
        <v>24</v>
      </c>
      <c r="M2412">
        <v>2.5</v>
      </c>
      <c r="N2412">
        <v>2</v>
      </c>
      <c r="O2412">
        <v>11</v>
      </c>
      <c r="P2412">
        <v>13</v>
      </c>
      <c r="Q2412" t="e">
        <f>VLOOKUP($A2412,'[1]SheltersALL_2.17.22'!$1:$1048576,6,0)</f>
        <v>#N/A</v>
      </c>
      <c r="R2412" t="str">
        <f>VLOOKUP($A2412, [1]FA21_Ridership!$1:$1048576,11, 0)</f>
        <v>BERKELEY</v>
      </c>
      <c r="S2412" t="str">
        <f>VLOOKUP($A2412, [1]FA21_Ridership!$1:$1048576,12, 0)</f>
        <v>ALAMEDA</v>
      </c>
      <c r="T2412">
        <f>VLOOKUP($A2412, [1]FA21_Ridership!$1:$1048576,13, 0)</f>
        <v>1</v>
      </c>
      <c r="U2412">
        <f t="shared" si="186"/>
        <v>312</v>
      </c>
      <c r="V2412" s="67">
        <f t="shared" si="190"/>
        <v>0.57799999999999996</v>
      </c>
      <c r="W2412">
        <v>0.31289899999999998</v>
      </c>
      <c r="X2412" s="67">
        <f t="shared" si="187"/>
        <v>7.5999999999999998E-2</v>
      </c>
      <c r="Y2412">
        <v>0.16028100000000001</v>
      </c>
      <c r="Z2412" s="67">
        <f t="shared" si="188"/>
        <v>0.38500000000000001</v>
      </c>
      <c r="AA2412">
        <f>VLOOKUP($C2412,[1]Disability!$1:$1048576,5,FALSE)</f>
        <v>1</v>
      </c>
      <c r="AB2412" s="67">
        <f t="shared" si="189"/>
        <v>0.72499999999999998</v>
      </c>
      <c r="AC2412" t="e">
        <f>VLOOKUP($A2412,#REF!,9,FALSE)</f>
        <v>#REF!</v>
      </c>
    </row>
    <row r="2413" spans="1:29">
      <c r="A2413">
        <v>50487</v>
      </c>
      <c r="B2413">
        <v>2412</v>
      </c>
      <c r="C2413">
        <v>1031910</v>
      </c>
      <c r="D2413" t="s">
        <v>4235</v>
      </c>
      <c r="E2413" t="s">
        <v>4236</v>
      </c>
      <c r="G2413" t="e">
        <f>VLOOKUP($H2413,[1]BRT!$1:$1048576,1,0)</f>
        <v>#N/A</v>
      </c>
      <c r="H2413" t="s">
        <v>6004</v>
      </c>
      <c r="I2413">
        <v>37.743116000000001</v>
      </c>
      <c r="J2413">
        <v>-122.152078</v>
      </c>
      <c r="K2413">
        <v>1172</v>
      </c>
      <c r="L2413">
        <v>13</v>
      </c>
      <c r="M2413">
        <v>4.615384615</v>
      </c>
      <c r="N2413">
        <v>2</v>
      </c>
      <c r="O2413">
        <v>22</v>
      </c>
      <c r="P2413">
        <v>24</v>
      </c>
      <c r="Q2413" t="e">
        <f>VLOOKUP($A2413,'[1]SheltersALL_2.17.22'!$1:$1048576,6,0)</f>
        <v>#N/A</v>
      </c>
      <c r="R2413" t="str">
        <f>VLOOKUP($A2413, [1]FA21_Ridership!$1:$1048576,11, 0)</f>
        <v>OAKLAND</v>
      </c>
      <c r="S2413" t="str">
        <f>VLOOKUP($A2413, [1]FA21_Ridership!$1:$1048576,12, 0)</f>
        <v>ALAMEDA</v>
      </c>
      <c r="T2413">
        <f>VLOOKUP($A2413, [1]FA21_Ridership!$1:$1048576,13, 0)</f>
        <v>3</v>
      </c>
      <c r="U2413">
        <f t="shared" si="186"/>
        <v>312</v>
      </c>
      <c r="V2413" s="67">
        <f t="shared" si="190"/>
        <v>0.57799999999999996</v>
      </c>
      <c r="W2413">
        <v>0.90406600000000004</v>
      </c>
      <c r="X2413" s="67">
        <f t="shared" si="187"/>
        <v>0.78200000000000003</v>
      </c>
      <c r="Y2413">
        <v>0.34942800000000002</v>
      </c>
      <c r="Z2413" s="67">
        <f t="shared" si="188"/>
        <v>0.69599999999999995</v>
      </c>
      <c r="AA2413">
        <f>VLOOKUP($C2413,[1]Disability!$1:$1048576,5,FALSE)</f>
        <v>0</v>
      </c>
      <c r="AB2413" s="67">
        <f t="shared" si="189"/>
        <v>0</v>
      </c>
      <c r="AC2413" t="e">
        <f>VLOOKUP($A2413,#REF!,9,FALSE)</f>
        <v>#REF!</v>
      </c>
    </row>
    <row r="2414" spans="1:29">
      <c r="A2414">
        <v>57794</v>
      </c>
      <c r="B2414">
        <v>2413</v>
      </c>
      <c r="C2414">
        <v>9803060</v>
      </c>
      <c r="D2414" t="s">
        <v>4235</v>
      </c>
      <c r="E2414" t="s">
        <v>4236</v>
      </c>
      <c r="G2414" t="e">
        <f>VLOOKUP($H2414,[1]BRT!$1:$1048576,1,0)</f>
        <v>#N/A</v>
      </c>
      <c r="H2414" t="s">
        <v>6005</v>
      </c>
      <c r="I2414">
        <v>37.700572999999999</v>
      </c>
      <c r="J2414">
        <v>-122.091796</v>
      </c>
      <c r="K2414">
        <v>963</v>
      </c>
      <c r="L2414">
        <v>62.5</v>
      </c>
      <c r="M2414">
        <v>0.96</v>
      </c>
      <c r="N2414">
        <v>3</v>
      </c>
      <c r="O2414">
        <v>2</v>
      </c>
      <c r="P2414">
        <v>5</v>
      </c>
      <c r="Q2414" t="e">
        <f>VLOOKUP($A2414,'[1]SheltersALL_2.17.22'!$1:$1048576,6,0)</f>
        <v>#N/A</v>
      </c>
      <c r="R2414" t="str">
        <f>VLOOKUP($A2414, [1]FA21_Ridership!$1:$1048576,11, 0)</f>
        <v>COUNTY-ALAMEDA</v>
      </c>
      <c r="S2414" t="str">
        <f>VLOOKUP($A2414, [1]FA21_Ridership!$1:$1048576,12, 0)</f>
        <v>ALAMEDA</v>
      </c>
      <c r="T2414">
        <f>VLOOKUP($A2414, [1]FA21_Ridership!$1:$1048576,13, 0)</f>
        <v>4</v>
      </c>
      <c r="U2414">
        <f t="shared" si="186"/>
        <v>312.5</v>
      </c>
      <c r="V2414" s="67">
        <f t="shared" si="190"/>
        <v>0.57899999999999996</v>
      </c>
      <c r="W2414">
        <v>0.35372300000000001</v>
      </c>
      <c r="X2414" s="67">
        <f t="shared" si="187"/>
        <v>9.9000000000000005E-2</v>
      </c>
      <c r="Y2414">
        <v>0.14169999999999999</v>
      </c>
      <c r="Z2414" s="67">
        <f t="shared" si="188"/>
        <v>0.33600000000000002</v>
      </c>
      <c r="AA2414">
        <f>VLOOKUP($C2414,[1]Disability!$1:$1048576,5,FALSE)</f>
        <v>0</v>
      </c>
      <c r="AB2414" s="67">
        <f t="shared" si="189"/>
        <v>0</v>
      </c>
      <c r="AC2414" t="e">
        <f>VLOOKUP($A2414,#REF!,9,FALSE)</f>
        <v>#REF!</v>
      </c>
    </row>
    <row r="2415" spans="1:29">
      <c r="A2415">
        <v>56866</v>
      </c>
      <c r="B2415">
        <v>2414</v>
      </c>
      <c r="C2415">
        <v>805250</v>
      </c>
      <c r="D2415" t="s">
        <v>4235</v>
      </c>
      <c r="E2415" t="s">
        <v>4236</v>
      </c>
      <c r="G2415" t="e">
        <f>VLOOKUP($H2415,[1]BRT!$1:$1048576,1,0)</f>
        <v>#N/A</v>
      </c>
      <c r="H2415" t="s">
        <v>5908</v>
      </c>
      <c r="I2415">
        <v>37.657753</v>
      </c>
      <c r="J2415">
        <v>-122.097748</v>
      </c>
      <c r="K2415">
        <v>1153</v>
      </c>
      <c r="L2415">
        <v>31.4</v>
      </c>
      <c r="M2415">
        <v>1.910828025</v>
      </c>
      <c r="N2415">
        <v>6</v>
      </c>
      <c r="O2415">
        <v>4</v>
      </c>
      <c r="P2415">
        <v>10</v>
      </c>
      <c r="Q2415" t="str">
        <f>VLOOKUP($A2415,'[1]SheltersALL_2.17.22'!$1:$1048576,6,0)</f>
        <v>Hayward</v>
      </c>
      <c r="R2415" t="str">
        <f>VLOOKUP($A2415, [1]FA21_Ridership!$1:$1048576,11, 0)</f>
        <v>HAYWARD</v>
      </c>
      <c r="S2415" t="str">
        <f>VLOOKUP($A2415, [1]FA21_Ridership!$1:$1048576,12, 0)</f>
        <v>ALAMEDA</v>
      </c>
      <c r="T2415">
        <f>VLOOKUP($A2415, [1]FA21_Ridership!$1:$1048576,13, 0)</f>
        <v>4</v>
      </c>
      <c r="U2415">
        <f t="shared" si="186"/>
        <v>314</v>
      </c>
      <c r="V2415" s="67">
        <f t="shared" si="190"/>
        <v>0.57999999999999996</v>
      </c>
      <c r="W2415">
        <v>0.92960100000000001</v>
      </c>
      <c r="X2415" s="67">
        <f t="shared" si="187"/>
        <v>0.83599999999999997</v>
      </c>
      <c r="Y2415">
        <v>0.109098</v>
      </c>
      <c r="Z2415" s="67">
        <f t="shared" si="188"/>
        <v>0.26800000000000002</v>
      </c>
      <c r="AA2415">
        <f>VLOOKUP($C2415,[1]Disability!$1:$1048576,5,FALSE)</f>
        <v>1</v>
      </c>
      <c r="AB2415" s="67">
        <f t="shared" si="189"/>
        <v>0.72499999999999998</v>
      </c>
      <c r="AC2415" t="e">
        <f>VLOOKUP($A2415,#REF!,9,FALSE)</f>
        <v>#REF!</v>
      </c>
    </row>
    <row r="2416" spans="1:29">
      <c r="A2416">
        <v>51192</v>
      </c>
      <c r="B2416">
        <v>2415</v>
      </c>
      <c r="C2416">
        <v>700080</v>
      </c>
      <c r="D2416" t="s">
        <v>4235</v>
      </c>
      <c r="E2416" t="s">
        <v>4236</v>
      </c>
      <c r="G2416" t="e">
        <f>VLOOKUP($H2416,[1]BRT!$1:$1048576,1,0)</f>
        <v>#N/A</v>
      </c>
      <c r="H2416" t="s">
        <v>6006</v>
      </c>
      <c r="I2416">
        <v>37.585757999999998</v>
      </c>
      <c r="J2416">
        <v>-122.062161</v>
      </c>
      <c r="K2416">
        <v>1020</v>
      </c>
      <c r="L2416">
        <v>31.4</v>
      </c>
      <c r="M2416">
        <v>1.910828025</v>
      </c>
      <c r="N2416">
        <v>1</v>
      </c>
      <c r="O2416">
        <v>9</v>
      </c>
      <c r="P2416">
        <v>10</v>
      </c>
      <c r="Q2416" t="e">
        <f>VLOOKUP($A2416,'[1]SheltersALL_2.17.22'!$1:$1048576,6,0)</f>
        <v>#N/A</v>
      </c>
      <c r="R2416" t="str">
        <f>VLOOKUP($A2416, [1]FA21_Ridership!$1:$1048576,11, 0)</f>
        <v>FREMONT</v>
      </c>
      <c r="S2416" t="str">
        <f>VLOOKUP($A2416, [1]FA21_Ridership!$1:$1048576,12, 0)</f>
        <v>ALAMEDA</v>
      </c>
      <c r="T2416">
        <f>VLOOKUP($A2416, [1]FA21_Ridership!$1:$1048576,13, 0)</f>
        <v>5</v>
      </c>
      <c r="U2416">
        <f t="shared" si="186"/>
        <v>314</v>
      </c>
      <c r="V2416" s="67">
        <f t="shared" si="190"/>
        <v>0.57999999999999996</v>
      </c>
      <c r="W2416">
        <v>0.86320799999999998</v>
      </c>
      <c r="X2416" s="67">
        <f t="shared" si="187"/>
        <v>0.70199999999999996</v>
      </c>
      <c r="Y2416">
        <v>0.17033499999999999</v>
      </c>
      <c r="Z2416" s="67">
        <f t="shared" si="188"/>
        <v>0.40899999999999997</v>
      </c>
      <c r="AA2416">
        <f>VLOOKUP($C2416,[1]Disability!$1:$1048576,5,FALSE)</f>
        <v>0</v>
      </c>
      <c r="AB2416" s="67">
        <f t="shared" si="189"/>
        <v>0</v>
      </c>
      <c r="AC2416" t="e">
        <f>VLOOKUP($A2416,#REF!,9,FALSE)</f>
        <v>#REF!</v>
      </c>
    </row>
    <row r="2417" spans="1:29">
      <c r="A2417">
        <v>55400</v>
      </c>
      <c r="B2417">
        <v>2416</v>
      </c>
      <c r="C2417">
        <v>1010920</v>
      </c>
      <c r="D2417" t="s">
        <v>4235</v>
      </c>
      <c r="E2417" t="s">
        <v>4236</v>
      </c>
      <c r="G2417" t="e">
        <f>VLOOKUP($H2417,[1]BRT!$1:$1048576,1,0)</f>
        <v>#N/A</v>
      </c>
      <c r="H2417" t="s">
        <v>5912</v>
      </c>
      <c r="I2417">
        <v>37.789538</v>
      </c>
      <c r="J2417">
        <v>-122.220545</v>
      </c>
      <c r="K2417">
        <v>1113</v>
      </c>
      <c r="L2417">
        <v>15</v>
      </c>
      <c r="M2417">
        <v>4</v>
      </c>
      <c r="N2417">
        <v>17</v>
      </c>
      <c r="O2417">
        <v>4</v>
      </c>
      <c r="P2417">
        <v>21</v>
      </c>
      <c r="Q2417" t="e">
        <f>VLOOKUP($A2417,'[1]SheltersALL_2.17.22'!$1:$1048576,6,0)</f>
        <v>#N/A</v>
      </c>
      <c r="R2417" t="str">
        <f>VLOOKUP($A2417, [1]FA21_Ridership!$1:$1048576,11, 0)</f>
        <v>OAKLAND</v>
      </c>
      <c r="S2417" t="str">
        <f>VLOOKUP($A2417, [1]FA21_Ridership!$1:$1048576,12, 0)</f>
        <v>ALAMEDA</v>
      </c>
      <c r="T2417">
        <f>VLOOKUP($A2417, [1]FA21_Ridership!$1:$1048576,13, 0)</f>
        <v>2</v>
      </c>
      <c r="U2417">
        <f t="shared" si="186"/>
        <v>315</v>
      </c>
      <c r="V2417" s="67">
        <f t="shared" si="190"/>
        <v>0.57999999999999996</v>
      </c>
      <c r="W2417">
        <v>0.84558100000000003</v>
      </c>
      <c r="X2417" s="67">
        <f t="shared" si="187"/>
        <v>0.66200000000000003</v>
      </c>
      <c r="Y2417">
        <v>0.45209300000000002</v>
      </c>
      <c r="Z2417" s="67">
        <f t="shared" si="188"/>
        <v>0.81899999999999995</v>
      </c>
      <c r="AA2417">
        <f>VLOOKUP($C2417,[1]Disability!$1:$1048576,5,FALSE)</f>
        <v>0</v>
      </c>
      <c r="AB2417" s="67">
        <f t="shared" si="189"/>
        <v>0</v>
      </c>
      <c r="AC2417" t="e">
        <f>VLOOKUP($A2417,#REF!,9,FALSE)</f>
        <v>#REF!</v>
      </c>
    </row>
    <row r="2418" spans="1:29">
      <c r="A2418">
        <v>51273</v>
      </c>
      <c r="B2418">
        <v>2417</v>
      </c>
      <c r="C2418">
        <v>9902670</v>
      </c>
      <c r="D2418" t="s">
        <v>4235</v>
      </c>
      <c r="E2418" t="s">
        <v>4236</v>
      </c>
      <c r="G2418" t="e">
        <f>VLOOKUP($H2418,[1]BRT!$1:$1048576,1,0)</f>
        <v>#N/A</v>
      </c>
      <c r="H2418" t="s">
        <v>5904</v>
      </c>
      <c r="I2418">
        <v>37.792881000000001</v>
      </c>
      <c r="J2418">
        <v>-122.21921399999999</v>
      </c>
      <c r="K2418">
        <v>1113</v>
      </c>
      <c r="L2418">
        <v>15</v>
      </c>
      <c r="M2418">
        <v>4</v>
      </c>
      <c r="N2418">
        <v>15</v>
      </c>
      <c r="O2418">
        <v>6</v>
      </c>
      <c r="P2418">
        <v>21</v>
      </c>
      <c r="Q2418" t="e">
        <f>VLOOKUP($A2418,'[1]SheltersALL_2.17.22'!$1:$1048576,6,0)</f>
        <v>#N/A</v>
      </c>
      <c r="R2418" t="str">
        <f>VLOOKUP($A2418, [1]FA21_Ridership!$1:$1048576,11, 0)</f>
        <v>OAKLAND</v>
      </c>
      <c r="S2418" t="str">
        <f>VLOOKUP($A2418, [1]FA21_Ridership!$1:$1048576,12, 0)</f>
        <v>ALAMEDA</v>
      </c>
      <c r="T2418">
        <f>VLOOKUP($A2418, [1]FA21_Ridership!$1:$1048576,13, 0)</f>
        <v>2</v>
      </c>
      <c r="U2418">
        <f t="shared" si="186"/>
        <v>315</v>
      </c>
      <c r="V2418" s="67">
        <f t="shared" si="190"/>
        <v>0.57999999999999996</v>
      </c>
      <c r="W2418">
        <v>0.496226</v>
      </c>
      <c r="X2418" s="67">
        <f t="shared" si="187"/>
        <v>0.192</v>
      </c>
      <c r="Y2418">
        <v>0.26766600000000002</v>
      </c>
      <c r="Z2418" s="67">
        <f t="shared" si="188"/>
        <v>0.59699999999999998</v>
      </c>
      <c r="AA2418">
        <f>VLOOKUP($C2418,[1]Disability!$1:$1048576,5,FALSE)</f>
        <v>1</v>
      </c>
      <c r="AB2418" s="67">
        <f t="shared" si="189"/>
        <v>0.72499999999999998</v>
      </c>
      <c r="AC2418" t="e">
        <f>VLOOKUP($A2418,#REF!,9,FALSE)</f>
        <v>#REF!</v>
      </c>
    </row>
    <row r="2419" spans="1:29">
      <c r="A2419">
        <v>57003</v>
      </c>
      <c r="B2419">
        <v>2418</v>
      </c>
      <c r="C2419">
        <v>805180</v>
      </c>
      <c r="D2419" t="s">
        <v>4235</v>
      </c>
      <c r="E2419" t="s">
        <v>4236</v>
      </c>
      <c r="G2419" t="e">
        <f>VLOOKUP($H2419,[1]BRT!$1:$1048576,1,0)</f>
        <v>#N/A</v>
      </c>
      <c r="H2419" t="s">
        <v>6007</v>
      </c>
      <c r="I2419">
        <v>37.652949</v>
      </c>
      <c r="J2419">
        <v>-122.124025</v>
      </c>
      <c r="K2419">
        <v>1149</v>
      </c>
      <c r="L2419">
        <v>35</v>
      </c>
      <c r="M2419">
        <v>1.7142857140000001</v>
      </c>
      <c r="N2419">
        <v>6</v>
      </c>
      <c r="O2419">
        <v>3</v>
      </c>
      <c r="P2419">
        <v>9</v>
      </c>
      <c r="Q2419" t="e">
        <f>VLOOKUP($A2419,'[1]SheltersALL_2.17.22'!$1:$1048576,6,0)</f>
        <v>#N/A</v>
      </c>
      <c r="R2419" t="str">
        <f>VLOOKUP($A2419, [1]FA21_Ridership!$1:$1048576,11, 0)</f>
        <v>HAYWARD</v>
      </c>
      <c r="S2419" t="str">
        <f>VLOOKUP($A2419, [1]FA21_Ridership!$1:$1048576,12, 0)</f>
        <v>ALAMEDA</v>
      </c>
      <c r="T2419">
        <f>VLOOKUP($A2419, [1]FA21_Ridership!$1:$1048576,13, 0)</f>
        <v>5</v>
      </c>
      <c r="U2419">
        <f t="shared" si="186"/>
        <v>315</v>
      </c>
      <c r="V2419" s="67">
        <f t="shared" si="190"/>
        <v>0.57999999999999996</v>
      </c>
      <c r="W2419">
        <v>0.84332499999999999</v>
      </c>
      <c r="X2419" s="67">
        <f t="shared" si="187"/>
        <v>0.65</v>
      </c>
      <c r="Y2419">
        <v>4.8722000000000001E-2</v>
      </c>
      <c r="Z2419" s="67">
        <f t="shared" si="188"/>
        <v>6.7000000000000004E-2</v>
      </c>
      <c r="AA2419">
        <f>VLOOKUP($C2419,[1]Disability!$1:$1048576,5,FALSE)</f>
        <v>0</v>
      </c>
      <c r="AB2419" s="67">
        <f t="shared" si="189"/>
        <v>0</v>
      </c>
      <c r="AC2419" t="e">
        <f>VLOOKUP($A2419,#REF!,9,FALSE)</f>
        <v>#REF!</v>
      </c>
    </row>
    <row r="2420" spans="1:29">
      <c r="A2420">
        <v>51878</v>
      </c>
      <c r="B2420">
        <v>2419</v>
      </c>
      <c r="C2420">
        <v>802830</v>
      </c>
      <c r="D2420" t="s">
        <v>4235</v>
      </c>
      <c r="E2420" t="s">
        <v>4236</v>
      </c>
      <c r="G2420" t="e">
        <f>VLOOKUP($H2420,[1]BRT!$1:$1048576,1,0)</f>
        <v>#N/A</v>
      </c>
      <c r="H2420" t="s">
        <v>6008</v>
      </c>
      <c r="I2420">
        <v>37.637836</v>
      </c>
      <c r="J2420">
        <v>-122.116578</v>
      </c>
      <c r="K2420">
        <v>1085</v>
      </c>
      <c r="L2420">
        <v>35</v>
      </c>
      <c r="M2420">
        <v>1.7142857140000001</v>
      </c>
      <c r="N2420">
        <v>6</v>
      </c>
      <c r="O2420">
        <v>3</v>
      </c>
      <c r="P2420">
        <v>9</v>
      </c>
      <c r="Q2420" t="str">
        <f>VLOOKUP($A2420,'[1]SheltersALL_2.17.22'!$1:$1048576,6,0)</f>
        <v>Hayward</v>
      </c>
      <c r="R2420" t="str">
        <f>VLOOKUP($A2420, [1]FA21_Ridership!$1:$1048576,11, 0)</f>
        <v>HAYWARD</v>
      </c>
      <c r="S2420" t="str">
        <f>VLOOKUP($A2420, [1]FA21_Ridership!$1:$1048576,12, 0)</f>
        <v>ALAMEDA</v>
      </c>
      <c r="T2420">
        <f>VLOOKUP($A2420, [1]FA21_Ridership!$1:$1048576,13, 0)</f>
        <v>5</v>
      </c>
      <c r="U2420">
        <f t="shared" si="186"/>
        <v>315</v>
      </c>
      <c r="V2420" s="67">
        <f t="shared" si="190"/>
        <v>0.57999999999999996</v>
      </c>
      <c r="W2420">
        <v>0.84332499999999999</v>
      </c>
      <c r="X2420" s="67">
        <f t="shared" si="187"/>
        <v>0.65</v>
      </c>
      <c r="Y2420">
        <v>4.8722000000000001E-2</v>
      </c>
      <c r="Z2420" s="67">
        <f t="shared" si="188"/>
        <v>6.7000000000000004E-2</v>
      </c>
      <c r="AA2420">
        <f>VLOOKUP($C2420,[1]Disability!$1:$1048576,5,FALSE)</f>
        <v>0</v>
      </c>
      <c r="AB2420" s="67">
        <f t="shared" si="189"/>
        <v>0</v>
      </c>
      <c r="AC2420" t="e">
        <f>VLOOKUP($A2420,#REF!,9,FALSE)</f>
        <v>#REF!</v>
      </c>
    </row>
    <row r="2421" spans="1:29">
      <c r="A2421">
        <v>51002</v>
      </c>
      <c r="B2421">
        <v>2420</v>
      </c>
      <c r="C2421">
        <v>804990</v>
      </c>
      <c r="D2421" t="s">
        <v>4235</v>
      </c>
      <c r="E2421" t="s">
        <v>4236</v>
      </c>
      <c r="G2421" t="e">
        <f>VLOOKUP($H2421,[1]BRT!$1:$1048576,1,0)</f>
        <v>#N/A</v>
      </c>
      <c r="H2421" t="s">
        <v>6009</v>
      </c>
      <c r="I2421">
        <v>37.632770999999998</v>
      </c>
      <c r="J2421">
        <v>-122.067041</v>
      </c>
      <c r="K2421">
        <v>1015</v>
      </c>
      <c r="L2421">
        <v>35</v>
      </c>
      <c r="M2421">
        <v>1.7142857140000001</v>
      </c>
      <c r="N2421">
        <v>6</v>
      </c>
      <c r="O2421">
        <v>3</v>
      </c>
      <c r="P2421">
        <v>9</v>
      </c>
      <c r="Q2421" t="e">
        <f>VLOOKUP($A2421,'[1]SheltersALL_2.17.22'!$1:$1048576,6,0)</f>
        <v>#N/A</v>
      </c>
      <c r="R2421" t="str">
        <f>VLOOKUP($A2421, [1]FA21_Ridership!$1:$1048576,11, 0)</f>
        <v>HAYWARD</v>
      </c>
      <c r="S2421" t="str">
        <f>VLOOKUP($A2421, [1]FA21_Ridership!$1:$1048576,12, 0)</f>
        <v>ALAMEDA</v>
      </c>
      <c r="T2421">
        <f>VLOOKUP($A2421, [1]FA21_Ridership!$1:$1048576,13, 0)</f>
        <v>4</v>
      </c>
      <c r="U2421">
        <f t="shared" si="186"/>
        <v>315</v>
      </c>
      <c r="V2421" s="67">
        <f t="shared" si="190"/>
        <v>0.57999999999999996</v>
      </c>
      <c r="W2421">
        <v>0.87340399999999996</v>
      </c>
      <c r="X2421" s="67">
        <f t="shared" si="187"/>
        <v>0.72099999999999997</v>
      </c>
      <c r="Y2421">
        <v>0.40817500000000001</v>
      </c>
      <c r="Z2421" s="67">
        <f t="shared" si="188"/>
        <v>0.76500000000000001</v>
      </c>
      <c r="AA2421">
        <f>VLOOKUP($C2421,[1]Disability!$1:$1048576,5,FALSE)</f>
        <v>0</v>
      </c>
      <c r="AB2421" s="67">
        <f t="shared" si="189"/>
        <v>0</v>
      </c>
      <c r="AC2421" t="e">
        <f>VLOOKUP($A2421,#REF!,9,FALSE)</f>
        <v>#REF!</v>
      </c>
    </row>
    <row r="2422" spans="1:29">
      <c r="A2422">
        <v>55760</v>
      </c>
      <c r="B2422">
        <v>2421</v>
      </c>
      <c r="C2422">
        <v>9800130</v>
      </c>
      <c r="D2422" t="s">
        <v>4235</v>
      </c>
      <c r="E2422" t="s">
        <v>4236</v>
      </c>
      <c r="G2422" t="e">
        <f>VLOOKUP($H2422,[1]BRT!$1:$1048576,1,0)</f>
        <v>#N/A</v>
      </c>
      <c r="H2422" t="s">
        <v>6010</v>
      </c>
      <c r="I2422">
        <v>37.695087999999998</v>
      </c>
      <c r="J2422">
        <v>-122.11334100000001</v>
      </c>
      <c r="K2422">
        <v>963</v>
      </c>
      <c r="L2422">
        <v>63</v>
      </c>
      <c r="M2422">
        <v>0.95238095199999995</v>
      </c>
      <c r="N2422">
        <v>3</v>
      </c>
      <c r="O2422">
        <v>2</v>
      </c>
      <c r="P2422">
        <v>5</v>
      </c>
      <c r="Q2422" t="e">
        <f>VLOOKUP($A2422,'[1]SheltersALL_2.17.22'!$1:$1048576,6,0)</f>
        <v>#N/A</v>
      </c>
      <c r="R2422" t="str">
        <f>VLOOKUP($A2422, [1]FA21_Ridership!$1:$1048576,11, 0)</f>
        <v>COUNTY-ALAMEDA</v>
      </c>
      <c r="S2422" t="str">
        <f>VLOOKUP($A2422, [1]FA21_Ridership!$1:$1048576,12, 0)</f>
        <v>ALAMEDA</v>
      </c>
      <c r="T2422">
        <f>VLOOKUP($A2422, [1]FA21_Ridership!$1:$1048576,13, 0)</f>
        <v>4</v>
      </c>
      <c r="U2422">
        <f t="shared" si="186"/>
        <v>315</v>
      </c>
      <c r="V2422" s="67">
        <f t="shared" si="190"/>
        <v>0.57999999999999996</v>
      </c>
      <c r="W2422">
        <v>0.92258499999999999</v>
      </c>
      <c r="X2422" s="67">
        <f t="shared" si="187"/>
        <v>0.81599999999999995</v>
      </c>
      <c r="Y2422">
        <v>0.35582399999999997</v>
      </c>
      <c r="Z2422" s="67">
        <f t="shared" si="188"/>
        <v>0.70399999999999996</v>
      </c>
      <c r="AA2422">
        <f>VLOOKUP($C2422,[1]Disability!$1:$1048576,5,FALSE)</f>
        <v>0</v>
      </c>
      <c r="AB2422" s="67">
        <f t="shared" si="189"/>
        <v>0</v>
      </c>
      <c r="AC2422" t="e">
        <f>VLOOKUP($A2422,#REF!,9,FALSE)</f>
        <v>#REF!</v>
      </c>
    </row>
    <row r="2423" spans="1:29">
      <c r="A2423">
        <v>55227</v>
      </c>
      <c r="B2423">
        <v>2422</v>
      </c>
      <c r="C2423">
        <v>1002210</v>
      </c>
      <c r="D2423" t="s">
        <v>4235</v>
      </c>
      <c r="E2423" t="s">
        <v>4236</v>
      </c>
      <c r="G2423" t="e">
        <f>VLOOKUP($H2423,[1]BRT!$1:$1048576,1,0)</f>
        <v>#N/A</v>
      </c>
      <c r="H2423" t="s">
        <v>5691</v>
      </c>
      <c r="I2423">
        <v>37.791373</v>
      </c>
      <c r="J2423">
        <v>-122.20473800000001</v>
      </c>
      <c r="K2423">
        <v>1040</v>
      </c>
      <c r="L2423">
        <v>15</v>
      </c>
      <c r="M2423">
        <v>4</v>
      </c>
      <c r="N2423">
        <v>12</v>
      </c>
      <c r="O2423">
        <v>9</v>
      </c>
      <c r="P2423">
        <v>21</v>
      </c>
      <c r="Q2423" t="e">
        <f>VLOOKUP($A2423,'[1]SheltersALL_2.17.22'!$1:$1048576,6,0)</f>
        <v>#N/A</v>
      </c>
      <c r="R2423" t="str">
        <f>VLOOKUP($A2423, [1]FA21_Ridership!$1:$1048576,11, 0)</f>
        <v>OAKLAND</v>
      </c>
      <c r="S2423" t="str">
        <f>VLOOKUP($A2423, [1]FA21_Ridership!$1:$1048576,12, 0)</f>
        <v>ALAMEDA</v>
      </c>
      <c r="T2423">
        <f>VLOOKUP($A2423, [1]FA21_Ridership!$1:$1048576,13, 0)</f>
        <v>3</v>
      </c>
      <c r="U2423">
        <f t="shared" si="186"/>
        <v>315</v>
      </c>
      <c r="V2423" s="67">
        <f t="shared" si="190"/>
        <v>0.57999999999999996</v>
      </c>
      <c r="W2423">
        <v>0.92205599999999999</v>
      </c>
      <c r="X2423" s="67">
        <f t="shared" si="187"/>
        <v>0.81499999999999995</v>
      </c>
      <c r="Y2423">
        <v>0.55223900000000004</v>
      </c>
      <c r="Z2423" s="67">
        <f t="shared" si="188"/>
        <v>0.89800000000000002</v>
      </c>
      <c r="AA2423">
        <f>VLOOKUP($C2423,[1]Disability!$1:$1048576,5,FALSE)</f>
        <v>0</v>
      </c>
      <c r="AB2423" s="67">
        <f t="shared" si="189"/>
        <v>0</v>
      </c>
      <c r="AC2423" t="e">
        <f>VLOOKUP($A2423,#REF!,9,FALSE)</f>
        <v>#REF!</v>
      </c>
    </row>
    <row r="2424" spans="1:29">
      <c r="A2424">
        <v>50340</v>
      </c>
      <c r="B2424">
        <v>2423</v>
      </c>
      <c r="C2424">
        <v>801480</v>
      </c>
      <c r="D2424" t="s">
        <v>4235</v>
      </c>
      <c r="E2424" t="s">
        <v>4236</v>
      </c>
      <c r="G2424" t="e">
        <f>VLOOKUP($H2424,[1]BRT!$1:$1048576,1,0)</f>
        <v>#N/A</v>
      </c>
      <c r="H2424" t="s">
        <v>4865</v>
      </c>
      <c r="I2424">
        <v>37.638089999999998</v>
      </c>
      <c r="J2424">
        <v>-122.12946100000001</v>
      </c>
      <c r="K2424">
        <v>1085</v>
      </c>
      <c r="L2424">
        <v>35</v>
      </c>
      <c r="M2424">
        <v>1.7142857140000001</v>
      </c>
      <c r="N2424">
        <v>4</v>
      </c>
      <c r="O2424">
        <v>5</v>
      </c>
      <c r="P2424">
        <v>9</v>
      </c>
      <c r="Q2424" t="e">
        <f>VLOOKUP($A2424,'[1]SheltersALL_2.17.22'!$1:$1048576,6,0)</f>
        <v>#N/A</v>
      </c>
      <c r="R2424" t="str">
        <f>VLOOKUP($A2424, [1]FA21_Ridership!$1:$1048576,11, 0)</f>
        <v>HAYWARD</v>
      </c>
      <c r="S2424" t="str">
        <f>VLOOKUP($A2424, [1]FA21_Ridership!$1:$1048576,12, 0)</f>
        <v>ALAMEDA</v>
      </c>
      <c r="T2424">
        <f>VLOOKUP($A2424, [1]FA21_Ridership!$1:$1048576,13, 0)</f>
        <v>5</v>
      </c>
      <c r="U2424">
        <f t="shared" si="186"/>
        <v>315</v>
      </c>
      <c r="V2424" s="67">
        <f t="shared" si="190"/>
        <v>0.57999999999999996</v>
      </c>
      <c r="W2424">
        <v>0.84332499999999999</v>
      </c>
      <c r="X2424" s="67">
        <f t="shared" si="187"/>
        <v>0.65</v>
      </c>
      <c r="Y2424">
        <v>4.8722000000000001E-2</v>
      </c>
      <c r="Z2424" s="67">
        <f t="shared" si="188"/>
        <v>6.7000000000000004E-2</v>
      </c>
      <c r="AA2424">
        <f>VLOOKUP($C2424,[1]Disability!$1:$1048576,5,FALSE)</f>
        <v>0</v>
      </c>
      <c r="AB2424" s="67">
        <f t="shared" si="189"/>
        <v>0</v>
      </c>
      <c r="AC2424" t="e">
        <f>VLOOKUP($A2424,#REF!,9,FALSE)</f>
        <v>#REF!</v>
      </c>
    </row>
    <row r="2425" spans="1:29">
      <c r="A2425">
        <v>51916</v>
      </c>
      <c r="B2425">
        <v>2424</v>
      </c>
      <c r="C2425">
        <v>9904720</v>
      </c>
      <c r="D2425" t="s">
        <v>4235</v>
      </c>
      <c r="E2425" t="s">
        <v>4236</v>
      </c>
      <c r="G2425" t="e">
        <f>VLOOKUP($H2425,[1]BRT!$1:$1048576,1,0)</f>
        <v>#N/A</v>
      </c>
      <c r="H2425" t="s">
        <v>6011</v>
      </c>
      <c r="I2425">
        <v>37.631436999999998</v>
      </c>
      <c r="J2425">
        <v>-122.076218</v>
      </c>
      <c r="K2425">
        <v>1092</v>
      </c>
      <c r="L2425">
        <v>35</v>
      </c>
      <c r="M2425">
        <v>1.7142857140000001</v>
      </c>
      <c r="N2425">
        <v>2</v>
      </c>
      <c r="O2425">
        <v>7</v>
      </c>
      <c r="P2425">
        <v>9</v>
      </c>
      <c r="Q2425" t="e">
        <f>VLOOKUP($A2425,'[1]SheltersALL_2.17.22'!$1:$1048576,6,0)</f>
        <v>#N/A</v>
      </c>
      <c r="R2425" t="str">
        <f>VLOOKUP($A2425, [1]FA21_Ridership!$1:$1048576,11, 0)</f>
        <v>HAYWARD</v>
      </c>
      <c r="S2425" t="str">
        <f>VLOOKUP($A2425, [1]FA21_Ridership!$1:$1048576,12, 0)</f>
        <v>ALAMEDA</v>
      </c>
      <c r="T2425">
        <f>VLOOKUP($A2425, [1]FA21_Ridership!$1:$1048576,13, 0)</f>
        <v>4</v>
      </c>
      <c r="U2425">
        <f t="shared" si="186"/>
        <v>315</v>
      </c>
      <c r="V2425" s="67">
        <f t="shared" si="190"/>
        <v>0.57999999999999996</v>
      </c>
      <c r="W2425">
        <v>0.84826400000000002</v>
      </c>
      <c r="X2425" s="67">
        <f t="shared" si="187"/>
        <v>0.66700000000000004</v>
      </c>
      <c r="Y2425">
        <v>0.29742400000000002</v>
      </c>
      <c r="Z2425" s="67">
        <f t="shared" si="188"/>
        <v>0.63400000000000001</v>
      </c>
      <c r="AA2425">
        <f>VLOOKUP($C2425,[1]Disability!$1:$1048576,5,FALSE)</f>
        <v>0</v>
      </c>
      <c r="AB2425" s="67">
        <f t="shared" si="189"/>
        <v>0</v>
      </c>
      <c r="AC2425" t="e">
        <f>VLOOKUP($A2425,#REF!,9,FALSE)</f>
        <v>#REF!</v>
      </c>
    </row>
    <row r="2426" spans="1:29">
      <c r="A2426">
        <v>56585</v>
      </c>
      <c r="B2426">
        <v>2425</v>
      </c>
      <c r="C2426">
        <v>301810</v>
      </c>
      <c r="D2426" t="s">
        <v>4235</v>
      </c>
      <c r="E2426" t="s">
        <v>4236</v>
      </c>
      <c r="G2426" t="e">
        <f>VLOOKUP($H2426,[1]BRT!$1:$1048576,1,0)</f>
        <v>#N/A</v>
      </c>
      <c r="H2426" t="s">
        <v>6012</v>
      </c>
      <c r="I2426">
        <v>37.853701999999998</v>
      </c>
      <c r="J2426">
        <v>-122.252821</v>
      </c>
      <c r="K2426">
        <v>1409</v>
      </c>
      <c r="L2426">
        <v>15</v>
      </c>
      <c r="M2426">
        <v>4</v>
      </c>
      <c r="N2426">
        <v>2</v>
      </c>
      <c r="O2426">
        <v>19</v>
      </c>
      <c r="P2426">
        <v>21</v>
      </c>
      <c r="Q2426" t="e">
        <f>VLOOKUP($A2426,'[1]SheltersALL_2.17.22'!$1:$1048576,6,0)</f>
        <v>#N/A</v>
      </c>
      <c r="R2426" t="str">
        <f>VLOOKUP($A2426, [1]FA21_Ridership!$1:$1048576,11, 0)</f>
        <v>BERKELEY</v>
      </c>
      <c r="S2426" t="str">
        <f>VLOOKUP($A2426, [1]FA21_Ridership!$1:$1048576,12, 0)</f>
        <v>ALAMEDA</v>
      </c>
      <c r="T2426">
        <f>VLOOKUP($A2426, [1]FA21_Ridership!$1:$1048576,13, 0)</f>
        <v>2</v>
      </c>
      <c r="U2426">
        <f t="shared" si="186"/>
        <v>315</v>
      </c>
      <c r="V2426" s="67">
        <f t="shared" si="190"/>
        <v>0.57999999999999996</v>
      </c>
      <c r="W2426">
        <v>0.362205</v>
      </c>
      <c r="X2426" s="67">
        <f t="shared" si="187"/>
        <v>0.10100000000000001</v>
      </c>
      <c r="Y2426">
        <v>0.11496099999999999</v>
      </c>
      <c r="Z2426" s="67">
        <f t="shared" si="188"/>
        <v>0.28799999999999998</v>
      </c>
      <c r="AA2426">
        <f>VLOOKUP($C2426,[1]Disability!$1:$1048576,5,FALSE)</f>
        <v>0</v>
      </c>
      <c r="AB2426" s="67">
        <f t="shared" si="189"/>
        <v>0</v>
      </c>
      <c r="AC2426" t="e">
        <f>VLOOKUP($A2426,#REF!,9,FALSE)</f>
        <v>#REF!</v>
      </c>
    </row>
    <row r="2427" spans="1:29">
      <c r="A2427">
        <v>52268</v>
      </c>
      <c r="B2427">
        <v>2426</v>
      </c>
      <c r="C2427">
        <v>1018150</v>
      </c>
      <c r="D2427" t="s">
        <v>4235</v>
      </c>
      <c r="E2427" t="s">
        <v>4236</v>
      </c>
      <c r="G2427" t="e">
        <f>VLOOKUP($H2427,[1]BRT!$1:$1048576,1,0)</f>
        <v>#N/A</v>
      </c>
      <c r="H2427" t="s">
        <v>6013</v>
      </c>
      <c r="I2427">
        <v>37.756417999999996</v>
      </c>
      <c r="J2427">
        <v>-122.200473</v>
      </c>
      <c r="K2427">
        <v>1026</v>
      </c>
      <c r="L2427">
        <v>19.7</v>
      </c>
      <c r="M2427">
        <v>3.0456852790000002</v>
      </c>
      <c r="N2427">
        <v>6</v>
      </c>
      <c r="O2427">
        <v>10</v>
      </c>
      <c r="P2427">
        <v>16</v>
      </c>
      <c r="Q2427" t="e">
        <f>VLOOKUP($A2427,'[1]SheltersALL_2.17.22'!$1:$1048576,6,0)</f>
        <v>#N/A</v>
      </c>
      <c r="R2427" t="str">
        <f>VLOOKUP($A2427, [1]FA21_Ridership!$1:$1048576,11, 0)</f>
        <v>OAKLAND</v>
      </c>
      <c r="S2427" t="str">
        <f>VLOOKUP($A2427, [1]FA21_Ridership!$1:$1048576,12, 0)</f>
        <v>ALAMEDA</v>
      </c>
      <c r="T2427">
        <f>VLOOKUP($A2427, [1]FA21_Ridership!$1:$1048576,13, 0)</f>
        <v>3</v>
      </c>
      <c r="U2427">
        <f t="shared" si="186"/>
        <v>315.2</v>
      </c>
      <c r="V2427" s="67">
        <f t="shared" si="190"/>
        <v>0.58299999999999996</v>
      </c>
      <c r="W2427">
        <v>0.84946699999999997</v>
      </c>
      <c r="X2427" s="67">
        <f t="shared" si="187"/>
        <v>0.66900000000000004</v>
      </c>
      <c r="Y2427">
        <v>0.76672200000000001</v>
      </c>
      <c r="Z2427" s="67">
        <f t="shared" si="188"/>
        <v>0.98699999999999999</v>
      </c>
      <c r="AA2427">
        <f>VLOOKUP($C2427,[1]Disability!$1:$1048576,5,FALSE)</f>
        <v>0</v>
      </c>
      <c r="AB2427" s="67">
        <f t="shared" si="189"/>
        <v>0</v>
      </c>
      <c r="AC2427" t="e">
        <f>VLOOKUP($A2427,#REF!,9,FALSE)</f>
        <v>#REF!</v>
      </c>
    </row>
    <row r="2428" spans="1:29">
      <c r="A2428">
        <v>51145</v>
      </c>
      <c r="B2428">
        <v>2427</v>
      </c>
      <c r="C2428">
        <v>103910</v>
      </c>
      <c r="D2428" t="s">
        <v>4235</v>
      </c>
      <c r="E2428" t="s">
        <v>4236</v>
      </c>
      <c r="G2428" t="e">
        <f>VLOOKUP($H2428,[1]BRT!$1:$1048576,1,0)</f>
        <v>#N/A</v>
      </c>
      <c r="H2428" t="s">
        <v>6014</v>
      </c>
      <c r="I2428">
        <v>37.759534000000002</v>
      </c>
      <c r="J2428">
        <v>-122.254834</v>
      </c>
      <c r="K2428">
        <v>1017</v>
      </c>
      <c r="L2428">
        <v>31.7</v>
      </c>
      <c r="M2428">
        <v>1.8927444790000001</v>
      </c>
      <c r="N2428">
        <v>4</v>
      </c>
      <c r="O2428">
        <v>6</v>
      </c>
      <c r="P2428">
        <v>10</v>
      </c>
      <c r="Q2428" t="e">
        <f>VLOOKUP($A2428,'[1]SheltersALL_2.17.22'!$1:$1048576,6,0)</f>
        <v>#N/A</v>
      </c>
      <c r="R2428" t="str">
        <f>VLOOKUP($A2428, [1]FA21_Ridership!$1:$1048576,11, 0)</f>
        <v>ALAMEDA</v>
      </c>
      <c r="S2428" t="str">
        <f>VLOOKUP($A2428, [1]FA21_Ridership!$1:$1048576,12, 0)</f>
        <v>ALAMEDA</v>
      </c>
      <c r="T2428">
        <f>VLOOKUP($A2428, [1]FA21_Ridership!$1:$1048576,13, 0)</f>
        <v>3</v>
      </c>
      <c r="U2428">
        <f t="shared" si="186"/>
        <v>317</v>
      </c>
      <c r="V2428" s="67">
        <f t="shared" si="190"/>
        <v>0.58299999999999996</v>
      </c>
      <c r="W2428">
        <v>0.57394400000000001</v>
      </c>
      <c r="X2428" s="67">
        <f t="shared" si="187"/>
        <v>0.26</v>
      </c>
      <c r="Y2428">
        <v>8.2741999999999996E-2</v>
      </c>
      <c r="Z2428" s="67">
        <f t="shared" si="188"/>
        <v>0.17899999999999999</v>
      </c>
      <c r="AA2428">
        <f>VLOOKUP($C2428,[1]Disability!$1:$1048576,5,FALSE)</f>
        <v>0</v>
      </c>
      <c r="AB2428" s="67">
        <f t="shared" si="189"/>
        <v>0</v>
      </c>
      <c r="AC2428" t="e">
        <f>VLOOKUP($A2428,#REF!,9,FALSE)</f>
        <v>#REF!</v>
      </c>
    </row>
    <row r="2429" spans="1:29">
      <c r="A2429">
        <v>53770</v>
      </c>
      <c r="B2429">
        <v>2428</v>
      </c>
      <c r="C2429">
        <v>101630</v>
      </c>
      <c r="D2429" t="s">
        <v>4235</v>
      </c>
      <c r="E2429" t="s">
        <v>4236</v>
      </c>
      <c r="G2429" t="e">
        <f>VLOOKUP($H2429,[1]BRT!$1:$1048576,1,0)</f>
        <v>#N/A</v>
      </c>
      <c r="H2429" t="s">
        <v>4568</v>
      </c>
      <c r="I2429">
        <v>37.751927000000002</v>
      </c>
      <c r="J2429">
        <v>-122.239189</v>
      </c>
      <c r="K2429">
        <v>957</v>
      </c>
      <c r="L2429">
        <v>31.8</v>
      </c>
      <c r="M2429">
        <v>1.886792453</v>
      </c>
      <c r="N2429">
        <v>3</v>
      </c>
      <c r="O2429">
        <v>7</v>
      </c>
      <c r="P2429">
        <v>10</v>
      </c>
      <c r="Q2429" t="e">
        <f>VLOOKUP($A2429,'[1]SheltersALL_2.17.22'!$1:$1048576,6,0)</f>
        <v>#N/A</v>
      </c>
      <c r="R2429" t="str">
        <f>VLOOKUP($A2429, [1]FA21_Ridership!$1:$1048576,11, 0)</f>
        <v>ALAMEDA</v>
      </c>
      <c r="S2429" t="str">
        <f>VLOOKUP($A2429, [1]FA21_Ridership!$1:$1048576,12, 0)</f>
        <v>ALAMEDA</v>
      </c>
      <c r="T2429">
        <f>VLOOKUP($A2429, [1]FA21_Ridership!$1:$1048576,13, 0)</f>
        <v>3</v>
      </c>
      <c r="U2429">
        <f t="shared" si="186"/>
        <v>318</v>
      </c>
      <c r="V2429" s="67">
        <f t="shared" si="190"/>
        <v>0.58299999999999996</v>
      </c>
      <c r="W2429">
        <v>0.476387</v>
      </c>
      <c r="X2429" s="67">
        <f t="shared" si="187"/>
        <v>0.17599999999999999</v>
      </c>
      <c r="Y2429">
        <v>9.2090000000000005E-2</v>
      </c>
      <c r="Z2429" s="67">
        <f t="shared" si="188"/>
        <v>0.22</v>
      </c>
      <c r="AA2429">
        <f>VLOOKUP($C2429,[1]Disability!$1:$1048576,5,FALSE)</f>
        <v>0</v>
      </c>
      <c r="AB2429" s="67">
        <f t="shared" si="189"/>
        <v>0</v>
      </c>
      <c r="AC2429" t="e">
        <f>VLOOKUP($A2429,#REF!,9,FALSE)</f>
        <v>#REF!</v>
      </c>
    </row>
    <row r="2430" spans="1:29">
      <c r="A2430">
        <v>55311</v>
      </c>
      <c r="B2430">
        <v>2429</v>
      </c>
      <c r="C2430">
        <v>9800720</v>
      </c>
      <c r="D2430" t="s">
        <v>4235</v>
      </c>
      <c r="E2430" t="s">
        <v>4236</v>
      </c>
      <c r="G2430" t="e">
        <f>VLOOKUP($H2430,[1]BRT!$1:$1048576,1,0)</f>
        <v>#N/A</v>
      </c>
      <c r="H2430" t="s">
        <v>5612</v>
      </c>
      <c r="I2430">
        <v>37.698265999999997</v>
      </c>
      <c r="J2430">
        <v>-122.124512</v>
      </c>
      <c r="K2430">
        <v>1427</v>
      </c>
      <c r="L2430">
        <v>16</v>
      </c>
      <c r="M2430">
        <v>3.75</v>
      </c>
      <c r="N2430">
        <v>16</v>
      </c>
      <c r="O2430">
        <v>4</v>
      </c>
      <c r="P2430">
        <v>20</v>
      </c>
      <c r="Q2430" t="e">
        <f>VLOOKUP($A2430,'[1]SheltersALL_2.17.22'!$1:$1048576,6,0)</f>
        <v>#N/A</v>
      </c>
      <c r="R2430" t="str">
        <f>VLOOKUP($A2430, [1]FA21_Ridership!$1:$1048576,11, 0)</f>
        <v>COUNTY-ALAMEDA</v>
      </c>
      <c r="S2430" t="str">
        <f>VLOOKUP($A2430, [1]FA21_Ridership!$1:$1048576,12, 0)</f>
        <v>ALAMEDA</v>
      </c>
      <c r="T2430">
        <f>VLOOKUP($A2430, [1]FA21_Ridership!$1:$1048576,13, 0)</f>
        <v>4</v>
      </c>
      <c r="U2430">
        <f t="shared" si="186"/>
        <v>320</v>
      </c>
      <c r="V2430" s="67">
        <f t="shared" si="190"/>
        <v>0.58299999999999996</v>
      </c>
      <c r="W2430">
        <v>0.89667699999999995</v>
      </c>
      <c r="X2430" s="67">
        <f t="shared" si="187"/>
        <v>0.76200000000000001</v>
      </c>
      <c r="Y2430">
        <v>0.14246700000000001</v>
      </c>
      <c r="Z2430" s="67">
        <f t="shared" si="188"/>
        <v>0.33900000000000002</v>
      </c>
      <c r="AA2430">
        <f>VLOOKUP($C2430,[1]Disability!$1:$1048576,5,FALSE)</f>
        <v>0</v>
      </c>
      <c r="AB2430" s="67">
        <f t="shared" si="189"/>
        <v>0</v>
      </c>
      <c r="AC2430" t="e">
        <f>VLOOKUP($A2430,#REF!,9,FALSE)</f>
        <v>#REF!</v>
      </c>
    </row>
    <row r="2431" spans="1:29">
      <c r="A2431">
        <v>50549</v>
      </c>
      <c r="B2431">
        <v>2430</v>
      </c>
      <c r="C2431">
        <v>1031990</v>
      </c>
      <c r="D2431" t="s">
        <v>4235</v>
      </c>
      <c r="E2431" t="s">
        <v>4236</v>
      </c>
      <c r="G2431" t="e">
        <f>VLOOKUP($H2431,[1]BRT!$1:$1048576,1,0)</f>
        <v>#N/A</v>
      </c>
      <c r="H2431" t="s">
        <v>6015</v>
      </c>
      <c r="I2431">
        <v>37.823571000000001</v>
      </c>
      <c r="J2431">
        <v>-122.28118600000001</v>
      </c>
      <c r="K2431">
        <v>1074</v>
      </c>
      <c r="L2431">
        <v>32</v>
      </c>
      <c r="M2431">
        <v>1.875</v>
      </c>
      <c r="N2431">
        <v>7</v>
      </c>
      <c r="O2431">
        <v>3</v>
      </c>
      <c r="P2431">
        <v>10</v>
      </c>
      <c r="Q2431" t="e">
        <f>VLOOKUP($A2431,'[1]SheltersALL_2.17.22'!$1:$1048576,6,0)</f>
        <v>#N/A</v>
      </c>
      <c r="R2431" t="str">
        <f>VLOOKUP($A2431, [1]FA21_Ridership!$1:$1048576,11, 0)</f>
        <v>OAKLAND</v>
      </c>
      <c r="S2431" t="str">
        <f>VLOOKUP($A2431, [1]FA21_Ridership!$1:$1048576,12, 0)</f>
        <v>ALAMEDA</v>
      </c>
      <c r="T2431">
        <f>VLOOKUP($A2431, [1]FA21_Ridership!$1:$1048576,13, 0)</f>
        <v>2</v>
      </c>
      <c r="U2431">
        <f t="shared" si="186"/>
        <v>320</v>
      </c>
      <c r="V2431" s="67">
        <f t="shared" si="190"/>
        <v>0.58299999999999996</v>
      </c>
      <c r="W2431">
        <v>0.56484100000000004</v>
      </c>
      <c r="X2431" s="67">
        <f t="shared" si="187"/>
        <v>0.25600000000000001</v>
      </c>
      <c r="Y2431">
        <v>0.19020200000000001</v>
      </c>
      <c r="Z2431" s="67">
        <f t="shared" si="188"/>
        <v>0.45700000000000002</v>
      </c>
      <c r="AA2431">
        <f>VLOOKUP($C2431,[1]Disability!$1:$1048576,5,FALSE)</f>
        <v>1</v>
      </c>
      <c r="AB2431" s="67">
        <f t="shared" si="189"/>
        <v>0.72499999999999998</v>
      </c>
      <c r="AC2431" t="e">
        <f>VLOOKUP($A2431,#REF!,9,FALSE)</f>
        <v>#REF!</v>
      </c>
    </row>
    <row r="2432" spans="1:29">
      <c r="A2432">
        <v>59797</v>
      </c>
      <c r="B2432">
        <v>2431</v>
      </c>
      <c r="C2432">
        <v>1010500</v>
      </c>
      <c r="D2432" t="s">
        <v>4235</v>
      </c>
      <c r="E2432" t="s">
        <v>4236</v>
      </c>
      <c r="G2432" t="e">
        <f>VLOOKUP($H2432,[1]BRT!$1:$1048576,1,0)</f>
        <v>#N/A</v>
      </c>
      <c r="H2432" t="s">
        <v>6016</v>
      </c>
      <c r="I2432">
        <v>37.771273000000001</v>
      </c>
      <c r="J2432">
        <v>-122.187639</v>
      </c>
      <c r="K2432">
        <v>1424</v>
      </c>
      <c r="L2432">
        <v>20</v>
      </c>
      <c r="M2432">
        <v>3</v>
      </c>
      <c r="N2432">
        <v>11</v>
      </c>
      <c r="O2432">
        <v>5</v>
      </c>
      <c r="P2432">
        <v>16</v>
      </c>
      <c r="Q2432" t="e">
        <f>VLOOKUP($A2432,'[1]SheltersALL_2.17.22'!$1:$1048576,6,0)</f>
        <v>#N/A</v>
      </c>
      <c r="R2432" t="str">
        <f>VLOOKUP($A2432, [1]FA21_Ridership!$1:$1048576,11, 0)</f>
        <v>OAKLAND</v>
      </c>
      <c r="S2432" t="str">
        <f>VLOOKUP($A2432, [1]FA21_Ridership!$1:$1048576,12, 0)</f>
        <v>ALAMEDA</v>
      </c>
      <c r="T2432">
        <f>VLOOKUP($A2432, [1]FA21_Ridership!$1:$1048576,13, 0)</f>
        <v>3</v>
      </c>
      <c r="U2432">
        <f t="shared" si="186"/>
        <v>320</v>
      </c>
      <c r="V2432" s="67">
        <f t="shared" si="190"/>
        <v>0.58299999999999996</v>
      </c>
      <c r="W2432">
        <v>0.86470599999999997</v>
      </c>
      <c r="X2432" s="67">
        <f t="shared" si="187"/>
        <v>0.70299999999999996</v>
      </c>
      <c r="Y2432">
        <v>0.19411800000000001</v>
      </c>
      <c r="Z2432" s="67">
        <f t="shared" si="188"/>
        <v>0.46300000000000002</v>
      </c>
      <c r="AA2432">
        <f>VLOOKUP($C2432,[1]Disability!$1:$1048576,5,FALSE)</f>
        <v>0</v>
      </c>
      <c r="AB2432" s="67">
        <f t="shared" si="189"/>
        <v>0</v>
      </c>
      <c r="AC2432" t="e">
        <f>VLOOKUP($A2432,#REF!,9,FALSE)</f>
        <v>#REF!</v>
      </c>
    </row>
    <row r="2433" spans="1:29">
      <c r="A2433">
        <v>50881</v>
      </c>
      <c r="B2433">
        <v>2432</v>
      </c>
      <c r="C2433">
        <v>1003850</v>
      </c>
      <c r="D2433" t="s">
        <v>4235</v>
      </c>
      <c r="E2433" t="s">
        <v>4236</v>
      </c>
      <c r="G2433" t="e">
        <f>VLOOKUP($H2433,[1]BRT!$1:$1048576,1,0)</f>
        <v>#N/A</v>
      </c>
      <c r="H2433" t="s">
        <v>6017</v>
      </c>
      <c r="I2433">
        <v>37.752400000000002</v>
      </c>
      <c r="J2433">
        <v>-122.179019</v>
      </c>
      <c r="K2433">
        <v>1020</v>
      </c>
      <c r="L2433">
        <v>20</v>
      </c>
      <c r="M2433">
        <v>3</v>
      </c>
      <c r="N2433">
        <v>9</v>
      </c>
      <c r="O2433">
        <v>7</v>
      </c>
      <c r="P2433">
        <v>16</v>
      </c>
      <c r="Q2433" t="e">
        <f>VLOOKUP($A2433,'[1]SheltersALL_2.17.22'!$1:$1048576,6,0)</f>
        <v>#N/A</v>
      </c>
      <c r="R2433" t="str">
        <f>VLOOKUP($A2433, [1]FA21_Ridership!$1:$1048576,11, 0)</f>
        <v>OAKLAND</v>
      </c>
      <c r="S2433" t="str">
        <f>VLOOKUP($A2433, [1]FA21_Ridership!$1:$1048576,12, 0)</f>
        <v>ALAMEDA</v>
      </c>
      <c r="T2433">
        <f>VLOOKUP($A2433, [1]FA21_Ridership!$1:$1048576,13, 0)</f>
        <v>3</v>
      </c>
      <c r="U2433">
        <f t="shared" si="186"/>
        <v>320</v>
      </c>
      <c r="V2433" s="67">
        <f t="shared" si="190"/>
        <v>0.58299999999999996</v>
      </c>
      <c r="W2433">
        <v>0.94105700000000003</v>
      </c>
      <c r="X2433" s="67">
        <f t="shared" si="187"/>
        <v>0.86499999999999999</v>
      </c>
      <c r="Y2433">
        <v>0.59688300000000005</v>
      </c>
      <c r="Z2433" s="67">
        <f t="shared" si="188"/>
        <v>0.93500000000000005</v>
      </c>
      <c r="AA2433">
        <f>VLOOKUP($C2433,[1]Disability!$1:$1048576,5,FALSE)</f>
        <v>1</v>
      </c>
      <c r="AB2433" s="67">
        <f t="shared" si="189"/>
        <v>0.72499999999999998</v>
      </c>
      <c r="AC2433" t="e">
        <f>VLOOKUP($A2433,#REF!,9,FALSE)</f>
        <v>#REF!</v>
      </c>
    </row>
    <row r="2434" spans="1:29">
      <c r="A2434">
        <v>54453</v>
      </c>
      <c r="B2434">
        <v>2433</v>
      </c>
      <c r="C2434">
        <v>1005530</v>
      </c>
      <c r="D2434" t="s">
        <v>4235</v>
      </c>
      <c r="E2434" t="s">
        <v>4236</v>
      </c>
      <c r="G2434" t="e">
        <f>VLOOKUP($H2434,[1]BRT!$1:$1048576,1,0)</f>
        <v>#N/A</v>
      </c>
      <c r="H2434" t="s">
        <v>5887</v>
      </c>
      <c r="I2434">
        <v>37.764187</v>
      </c>
      <c r="J2434">
        <v>-122.174499</v>
      </c>
      <c r="K2434">
        <v>910</v>
      </c>
      <c r="L2434">
        <v>20</v>
      </c>
      <c r="M2434">
        <v>3</v>
      </c>
      <c r="N2434">
        <v>9</v>
      </c>
      <c r="O2434">
        <v>7</v>
      </c>
      <c r="P2434">
        <v>16</v>
      </c>
      <c r="Q2434" t="e">
        <f>VLOOKUP($A2434,'[1]SheltersALL_2.17.22'!$1:$1048576,6,0)</f>
        <v>#N/A</v>
      </c>
      <c r="R2434" t="str">
        <f>VLOOKUP($A2434, [1]FA21_Ridership!$1:$1048576,11, 0)</f>
        <v>OAKLAND</v>
      </c>
      <c r="S2434" t="str">
        <f>VLOOKUP($A2434, [1]FA21_Ridership!$1:$1048576,12, 0)</f>
        <v>ALAMEDA</v>
      </c>
      <c r="T2434">
        <f>VLOOKUP($A2434, [1]FA21_Ridership!$1:$1048576,13, 0)</f>
        <v>3</v>
      </c>
      <c r="U2434">
        <f t="shared" ref="U2434:U2497" si="191">$L2434*$P2434</f>
        <v>320</v>
      </c>
      <c r="V2434" s="67">
        <f t="shared" si="190"/>
        <v>0.58299999999999996</v>
      </c>
      <c r="W2434">
        <v>0.88421099999999997</v>
      </c>
      <c r="X2434" s="67">
        <f t="shared" ref="X2434:X2497" si="192">_xlfn.PERCENTRANK.INC($W$2:$W$4161,W2434)</f>
        <v>0.74199999999999999</v>
      </c>
      <c r="Y2434">
        <v>0.48947400000000002</v>
      </c>
      <c r="Z2434" s="67">
        <f t="shared" ref="Z2434:Z2497" si="193">_xlfn.PERCENTRANK.INC($Y$2:$Y$4161,Y2434)</f>
        <v>0.85</v>
      </c>
      <c r="AA2434">
        <f>VLOOKUP($C2434,[1]Disability!$1:$1048576,5,FALSE)</f>
        <v>0</v>
      </c>
      <c r="AB2434" s="67">
        <f t="shared" ref="AB2434:AB2497" si="194">_xlfn.PERCENTRANK.INC($AA$2:$AA$4163,AA2434)</f>
        <v>0</v>
      </c>
      <c r="AC2434" t="e">
        <f>VLOOKUP($A2434,#REF!,9,FALSE)</f>
        <v>#REF!</v>
      </c>
    </row>
    <row r="2435" spans="1:29">
      <c r="A2435">
        <v>58757</v>
      </c>
      <c r="B2435">
        <v>2434</v>
      </c>
      <c r="C2435">
        <v>1001540</v>
      </c>
      <c r="D2435" t="s">
        <v>4235</v>
      </c>
      <c r="E2435" t="s">
        <v>4236</v>
      </c>
      <c r="G2435" t="e">
        <f>VLOOKUP($H2435,[1]BRT!$1:$1048576,1,0)</f>
        <v>#N/A</v>
      </c>
      <c r="H2435" t="s">
        <v>5957</v>
      </c>
      <c r="I2435">
        <v>37.795377999999999</v>
      </c>
      <c r="J2435">
        <v>-122.226068</v>
      </c>
      <c r="K2435">
        <v>1080</v>
      </c>
      <c r="L2435">
        <v>20</v>
      </c>
      <c r="M2435">
        <v>3</v>
      </c>
      <c r="N2435">
        <v>8</v>
      </c>
      <c r="O2435">
        <v>8</v>
      </c>
      <c r="P2435">
        <v>16</v>
      </c>
      <c r="Q2435" t="e">
        <f>VLOOKUP($A2435,'[1]SheltersALL_2.17.22'!$1:$1048576,6,0)</f>
        <v>#N/A</v>
      </c>
      <c r="R2435" t="str">
        <f>VLOOKUP($A2435, [1]FA21_Ridership!$1:$1048576,11, 0)</f>
        <v>OAKLAND</v>
      </c>
      <c r="S2435" t="str">
        <f>VLOOKUP($A2435, [1]FA21_Ridership!$1:$1048576,12, 0)</f>
        <v>ALAMEDA</v>
      </c>
      <c r="T2435">
        <f>VLOOKUP($A2435, [1]FA21_Ridership!$1:$1048576,13, 0)</f>
        <v>2</v>
      </c>
      <c r="U2435">
        <f t="shared" si="191"/>
        <v>320</v>
      </c>
      <c r="V2435" s="67">
        <f t="shared" si="190"/>
        <v>0.58299999999999996</v>
      </c>
      <c r="W2435">
        <v>0.73498799999999997</v>
      </c>
      <c r="X2435" s="67">
        <f t="shared" si="192"/>
        <v>0.45</v>
      </c>
      <c r="Y2435">
        <v>0.44226599999999999</v>
      </c>
      <c r="Z2435" s="67">
        <f t="shared" si="193"/>
        <v>0.81399999999999995</v>
      </c>
      <c r="AA2435">
        <f>VLOOKUP($C2435,[1]Disability!$1:$1048576,5,FALSE)</f>
        <v>2</v>
      </c>
      <c r="AB2435" s="67">
        <f t="shared" si="194"/>
        <v>0.91600000000000004</v>
      </c>
      <c r="AC2435" t="e">
        <f>VLOOKUP($A2435,#REF!,9,FALSE)</f>
        <v>#REF!</v>
      </c>
    </row>
    <row r="2436" spans="1:29">
      <c r="A2436">
        <v>50188</v>
      </c>
      <c r="B2436">
        <v>2435</v>
      </c>
      <c r="C2436">
        <v>1003860</v>
      </c>
      <c r="D2436" t="s">
        <v>4235</v>
      </c>
      <c r="E2436" t="s">
        <v>4236</v>
      </c>
      <c r="G2436" t="e">
        <f>VLOOKUP($H2436,[1]BRT!$1:$1048576,1,0)</f>
        <v>#N/A</v>
      </c>
      <c r="H2436" t="s">
        <v>6017</v>
      </c>
      <c r="I2436">
        <v>37.752594000000002</v>
      </c>
      <c r="J2436">
        <v>-122.178861</v>
      </c>
      <c r="K2436">
        <v>1019</v>
      </c>
      <c r="L2436">
        <v>20</v>
      </c>
      <c r="M2436">
        <v>3</v>
      </c>
      <c r="N2436">
        <v>8</v>
      </c>
      <c r="O2436">
        <v>8</v>
      </c>
      <c r="P2436">
        <v>16</v>
      </c>
      <c r="Q2436" t="e">
        <f>VLOOKUP($A2436,'[1]SheltersALL_2.17.22'!$1:$1048576,6,0)</f>
        <v>#N/A</v>
      </c>
      <c r="R2436" t="str">
        <f>VLOOKUP($A2436, [1]FA21_Ridership!$1:$1048576,11, 0)</f>
        <v>OAKLAND</v>
      </c>
      <c r="S2436" t="str">
        <f>VLOOKUP($A2436, [1]FA21_Ridership!$1:$1048576,12, 0)</f>
        <v>ALAMEDA</v>
      </c>
      <c r="T2436">
        <f>VLOOKUP($A2436, [1]FA21_Ridership!$1:$1048576,13, 0)</f>
        <v>3</v>
      </c>
      <c r="U2436">
        <f t="shared" si="191"/>
        <v>320</v>
      </c>
      <c r="V2436" s="67">
        <f t="shared" si="190"/>
        <v>0.58299999999999996</v>
      </c>
      <c r="W2436">
        <v>0.94105700000000003</v>
      </c>
      <c r="X2436" s="67">
        <f t="shared" si="192"/>
        <v>0.86499999999999999</v>
      </c>
      <c r="Y2436">
        <v>0.59688300000000005</v>
      </c>
      <c r="Z2436" s="67">
        <f t="shared" si="193"/>
        <v>0.93500000000000005</v>
      </c>
      <c r="AA2436">
        <f>VLOOKUP($C2436,[1]Disability!$1:$1048576,5,FALSE)</f>
        <v>1</v>
      </c>
      <c r="AB2436" s="67">
        <f t="shared" si="194"/>
        <v>0.72499999999999998</v>
      </c>
      <c r="AC2436" t="e">
        <f>VLOOKUP($A2436,#REF!,9,FALSE)</f>
        <v>#REF!</v>
      </c>
    </row>
    <row r="2437" spans="1:29">
      <c r="A2437">
        <v>56088</v>
      </c>
      <c r="B2437">
        <v>2436</v>
      </c>
      <c r="C2437">
        <v>1004940</v>
      </c>
      <c r="D2437" t="s">
        <v>4235</v>
      </c>
      <c r="E2437" t="s">
        <v>4236</v>
      </c>
      <c r="G2437" t="e">
        <f>VLOOKUP($H2437,[1]BRT!$1:$1048576,1,0)</f>
        <v>#N/A</v>
      </c>
      <c r="H2437" t="s">
        <v>5985</v>
      </c>
      <c r="I2437">
        <v>37.81579</v>
      </c>
      <c r="J2437">
        <v>-122.284018</v>
      </c>
      <c r="K2437">
        <v>1074</v>
      </c>
      <c r="L2437">
        <v>32</v>
      </c>
      <c r="M2437">
        <v>1.875</v>
      </c>
      <c r="N2437">
        <v>5</v>
      </c>
      <c r="O2437">
        <v>5</v>
      </c>
      <c r="P2437">
        <v>10</v>
      </c>
      <c r="Q2437" t="e">
        <f>VLOOKUP($A2437,'[1]SheltersALL_2.17.22'!$1:$1048576,6,0)</f>
        <v>#N/A</v>
      </c>
      <c r="R2437" t="str">
        <f>VLOOKUP($A2437, [1]FA21_Ridership!$1:$1048576,11, 0)</f>
        <v>OAKLAND</v>
      </c>
      <c r="S2437" t="str">
        <f>VLOOKUP($A2437, [1]FA21_Ridership!$1:$1048576,12, 0)</f>
        <v>ALAMEDA</v>
      </c>
      <c r="T2437">
        <f>VLOOKUP($A2437, [1]FA21_Ridership!$1:$1048576,13, 0)</f>
        <v>2</v>
      </c>
      <c r="U2437">
        <f t="shared" si="191"/>
        <v>320</v>
      </c>
      <c r="V2437" s="67">
        <f t="shared" si="190"/>
        <v>0.58299999999999996</v>
      </c>
      <c r="W2437">
        <v>0.74441199999999996</v>
      </c>
      <c r="X2437" s="67">
        <f t="shared" si="192"/>
        <v>0.47</v>
      </c>
      <c r="Y2437">
        <v>0.463557</v>
      </c>
      <c r="Z2437" s="67">
        <f t="shared" si="193"/>
        <v>0.82899999999999996</v>
      </c>
      <c r="AA2437">
        <f>VLOOKUP($C2437,[1]Disability!$1:$1048576,5,FALSE)</f>
        <v>0</v>
      </c>
      <c r="AB2437" s="67">
        <f t="shared" si="194"/>
        <v>0</v>
      </c>
      <c r="AC2437" t="e">
        <f>VLOOKUP($A2437,#REF!,9,FALSE)</f>
        <v>#REF!</v>
      </c>
    </row>
    <row r="2438" spans="1:29">
      <c r="A2438">
        <v>59080</v>
      </c>
      <c r="B2438">
        <v>2437</v>
      </c>
      <c r="C2438">
        <v>1303480</v>
      </c>
      <c r="D2438" t="s">
        <v>4235</v>
      </c>
      <c r="E2438" t="s">
        <v>4236</v>
      </c>
      <c r="G2438" t="e">
        <f>VLOOKUP($H2438,[1]BRT!$1:$1048576,1,0)</f>
        <v>#N/A</v>
      </c>
      <c r="H2438" t="s">
        <v>6018</v>
      </c>
      <c r="I2438">
        <v>37.935602000000003</v>
      </c>
      <c r="J2438">
        <v>-122.32536500000001</v>
      </c>
      <c r="K2438">
        <v>1152</v>
      </c>
      <c r="L2438">
        <v>40</v>
      </c>
      <c r="M2438">
        <v>1.5</v>
      </c>
      <c r="N2438">
        <v>4</v>
      </c>
      <c r="O2438">
        <v>4</v>
      </c>
      <c r="P2438">
        <v>8</v>
      </c>
      <c r="Q2438" t="e">
        <f>VLOOKUP($A2438,'[1]SheltersALL_2.17.22'!$1:$1048576,6,0)</f>
        <v>#N/A</v>
      </c>
      <c r="R2438" t="str">
        <f>VLOOKUP($A2438, [1]FA21_Ridership!$1:$1048576,11, 0)</f>
        <v>RICHMOND</v>
      </c>
      <c r="S2438" t="str">
        <f>VLOOKUP($A2438, [1]FA21_Ridership!$1:$1048576,12, 0)</f>
        <v>CONTRA COSTA</v>
      </c>
      <c r="T2438">
        <f>VLOOKUP($A2438, [1]FA21_Ridership!$1:$1048576,13, 0)</f>
        <v>1</v>
      </c>
      <c r="U2438">
        <f t="shared" si="191"/>
        <v>320</v>
      </c>
      <c r="V2438" s="67">
        <f t="shared" si="190"/>
        <v>0.58299999999999996</v>
      </c>
      <c r="W2438">
        <v>0.47675800000000002</v>
      </c>
      <c r="X2438" s="67">
        <f t="shared" si="192"/>
        <v>0.17699999999999999</v>
      </c>
      <c r="Y2438">
        <v>0.11680599999999999</v>
      </c>
      <c r="Z2438" s="67">
        <f t="shared" si="193"/>
        <v>0.28999999999999998</v>
      </c>
      <c r="AA2438">
        <f>VLOOKUP($C2438,[1]Disability!$1:$1048576,5,FALSE)</f>
        <v>0</v>
      </c>
      <c r="AB2438" s="67">
        <f t="shared" si="194"/>
        <v>0</v>
      </c>
      <c r="AC2438" t="e">
        <f>VLOOKUP($A2438,#REF!,9,FALSE)</f>
        <v>#REF!</v>
      </c>
    </row>
    <row r="2439" spans="1:29">
      <c r="A2439">
        <v>59779</v>
      </c>
      <c r="B2439">
        <v>2438</v>
      </c>
      <c r="C2439">
        <v>1010260</v>
      </c>
      <c r="D2439" t="s">
        <v>4235</v>
      </c>
      <c r="E2439" t="s">
        <v>4236</v>
      </c>
      <c r="G2439" t="e">
        <f>VLOOKUP($H2439,[1]BRT!$1:$1048576,1,0)</f>
        <v>#N/A</v>
      </c>
      <c r="H2439" t="s">
        <v>6019</v>
      </c>
      <c r="I2439">
        <v>37.784716000000003</v>
      </c>
      <c r="J2439">
        <v>-122.23254799999999</v>
      </c>
      <c r="K2439">
        <v>1396</v>
      </c>
      <c r="L2439">
        <v>20</v>
      </c>
      <c r="M2439">
        <v>3</v>
      </c>
      <c r="N2439">
        <v>7</v>
      </c>
      <c r="O2439">
        <v>9</v>
      </c>
      <c r="P2439">
        <v>16</v>
      </c>
      <c r="Q2439" t="e">
        <f>VLOOKUP($A2439,'[1]SheltersALL_2.17.22'!$1:$1048576,6,0)</f>
        <v>#N/A</v>
      </c>
      <c r="R2439" t="str">
        <f>VLOOKUP($A2439, [1]FA21_Ridership!$1:$1048576,11, 0)</f>
        <v>OAKLAND</v>
      </c>
      <c r="S2439" t="str">
        <f>VLOOKUP($A2439, [1]FA21_Ridership!$1:$1048576,12, 0)</f>
        <v>ALAMEDA</v>
      </c>
      <c r="T2439">
        <f>VLOOKUP($A2439, [1]FA21_Ridership!$1:$1048576,13, 0)</f>
        <v>2</v>
      </c>
      <c r="U2439">
        <f t="shared" si="191"/>
        <v>320</v>
      </c>
      <c r="V2439" s="67">
        <f t="shared" si="190"/>
        <v>0.58299999999999996</v>
      </c>
      <c r="W2439">
        <v>0.93949700000000003</v>
      </c>
      <c r="X2439" s="67">
        <f t="shared" si="192"/>
        <v>0.86099999999999999</v>
      </c>
      <c r="Y2439">
        <v>0.65961999999999998</v>
      </c>
      <c r="Z2439" s="67">
        <f t="shared" si="193"/>
        <v>0.97</v>
      </c>
      <c r="AA2439">
        <f>VLOOKUP($C2439,[1]Disability!$1:$1048576,5,FALSE)</f>
        <v>0</v>
      </c>
      <c r="AB2439" s="67">
        <f t="shared" si="194"/>
        <v>0</v>
      </c>
      <c r="AC2439" t="e">
        <f>VLOOKUP($A2439,#REF!,9,FALSE)</f>
        <v>#REF!</v>
      </c>
    </row>
    <row r="2440" spans="1:29">
      <c r="A2440">
        <v>52100</v>
      </c>
      <c r="B2440">
        <v>2439</v>
      </c>
      <c r="C2440">
        <v>304110</v>
      </c>
      <c r="D2440" t="s">
        <v>4235</v>
      </c>
      <c r="E2440" t="s">
        <v>4236</v>
      </c>
      <c r="G2440" t="e">
        <f>VLOOKUP($H2440,[1]BRT!$1:$1048576,1,0)</f>
        <v>#N/A</v>
      </c>
      <c r="H2440" t="s">
        <v>6020</v>
      </c>
      <c r="I2440">
        <v>37.853456999999999</v>
      </c>
      <c r="J2440">
        <v>-122.27920399999999</v>
      </c>
      <c r="K2440">
        <v>982</v>
      </c>
      <c r="L2440">
        <v>20</v>
      </c>
      <c r="M2440">
        <v>3</v>
      </c>
      <c r="N2440">
        <v>6</v>
      </c>
      <c r="O2440">
        <v>10</v>
      </c>
      <c r="P2440">
        <v>16</v>
      </c>
      <c r="Q2440" t="e">
        <f>VLOOKUP($A2440,'[1]SheltersALL_2.17.22'!$1:$1048576,6,0)</f>
        <v>#N/A</v>
      </c>
      <c r="R2440" t="str">
        <f>VLOOKUP($A2440, [1]FA21_Ridership!$1:$1048576,11, 0)</f>
        <v>BERKELEY</v>
      </c>
      <c r="S2440" t="str">
        <f>VLOOKUP($A2440, [1]FA21_Ridership!$1:$1048576,12, 0)</f>
        <v>ALAMEDA</v>
      </c>
      <c r="T2440">
        <f>VLOOKUP($A2440, [1]FA21_Ridership!$1:$1048576,13, 0)</f>
        <v>1</v>
      </c>
      <c r="U2440">
        <f t="shared" si="191"/>
        <v>320</v>
      </c>
      <c r="V2440" s="67">
        <f t="shared" si="190"/>
        <v>0.58299999999999996</v>
      </c>
      <c r="W2440">
        <v>0.60147399999999995</v>
      </c>
      <c r="X2440" s="67">
        <f t="shared" si="192"/>
        <v>0.28699999999999998</v>
      </c>
      <c r="Y2440">
        <v>0.32418000000000002</v>
      </c>
      <c r="Z2440" s="67">
        <f t="shared" si="193"/>
        <v>0.66100000000000003</v>
      </c>
      <c r="AA2440">
        <f>VLOOKUP($C2440,[1]Disability!$1:$1048576,5,FALSE)</f>
        <v>0</v>
      </c>
      <c r="AB2440" s="67">
        <f t="shared" si="194"/>
        <v>0</v>
      </c>
      <c r="AC2440" t="e">
        <f>VLOOKUP($A2440,#REF!,9,FALSE)</f>
        <v>#REF!</v>
      </c>
    </row>
    <row r="2441" spans="1:29">
      <c r="A2441">
        <v>55117</v>
      </c>
      <c r="B2441">
        <v>2440</v>
      </c>
      <c r="C2441">
        <v>501570</v>
      </c>
      <c r="D2441" t="s">
        <v>4235</v>
      </c>
      <c r="E2441" t="s">
        <v>4236</v>
      </c>
      <c r="G2441" t="e">
        <f>VLOOKUP($H2441,[1]BRT!$1:$1048576,1,0)</f>
        <v>#N/A</v>
      </c>
      <c r="H2441" t="s">
        <v>6021</v>
      </c>
      <c r="I2441">
        <v>37.921202000000001</v>
      </c>
      <c r="J2441">
        <v>-122.31533</v>
      </c>
      <c r="K2441">
        <v>1370</v>
      </c>
      <c r="L2441">
        <v>20</v>
      </c>
      <c r="M2441">
        <v>3</v>
      </c>
      <c r="N2441">
        <v>6</v>
      </c>
      <c r="O2441">
        <v>10</v>
      </c>
      <c r="P2441">
        <v>16</v>
      </c>
      <c r="Q2441" t="str">
        <f>VLOOKUP($A2441,'[1]SheltersALL_2.17.22'!$1:$1048576,6,0)</f>
        <v>El Cerrito</v>
      </c>
      <c r="R2441" t="str">
        <f>VLOOKUP($A2441, [1]FA21_Ridership!$1:$1048576,11, 0)</f>
        <v>EL CERRITO</v>
      </c>
      <c r="S2441" t="str">
        <f>VLOOKUP($A2441, [1]FA21_Ridership!$1:$1048576,12, 0)</f>
        <v>CONTRA COSTA</v>
      </c>
      <c r="T2441">
        <f>VLOOKUP($A2441, [1]FA21_Ridership!$1:$1048576,13, 0)</f>
        <v>1</v>
      </c>
      <c r="U2441">
        <f t="shared" si="191"/>
        <v>320</v>
      </c>
      <c r="V2441" s="67">
        <f t="shared" si="190"/>
        <v>0.58299999999999996</v>
      </c>
      <c r="W2441">
        <v>0.63569500000000001</v>
      </c>
      <c r="X2441" s="67">
        <f t="shared" si="192"/>
        <v>0.33100000000000002</v>
      </c>
      <c r="Y2441">
        <v>0.58141699999999996</v>
      </c>
      <c r="Z2441" s="67">
        <f t="shared" si="193"/>
        <v>0.92600000000000005</v>
      </c>
      <c r="AA2441">
        <f>VLOOKUP($C2441,[1]Disability!$1:$1048576,5,FALSE)</f>
        <v>1</v>
      </c>
      <c r="AB2441" s="67">
        <f t="shared" si="194"/>
        <v>0.72499999999999998</v>
      </c>
      <c r="AC2441" t="e">
        <f>VLOOKUP($A2441,#REF!,9,FALSE)</f>
        <v>#REF!</v>
      </c>
    </row>
    <row r="2442" spans="1:29">
      <c r="A2442">
        <v>51198</v>
      </c>
      <c r="B2442">
        <v>2441</v>
      </c>
      <c r="C2442">
        <v>1303490</v>
      </c>
      <c r="D2442" t="s">
        <v>4235</v>
      </c>
      <c r="E2442" t="s">
        <v>4236</v>
      </c>
      <c r="G2442" t="e">
        <f>VLOOKUP($H2442,[1]BRT!$1:$1048576,1,0)</f>
        <v>#N/A</v>
      </c>
      <c r="H2442" t="s">
        <v>6018</v>
      </c>
      <c r="I2442">
        <v>37.935755</v>
      </c>
      <c r="J2442">
        <v>-122.325114</v>
      </c>
      <c r="K2442">
        <v>1144</v>
      </c>
      <c r="L2442">
        <v>40</v>
      </c>
      <c r="M2442">
        <v>1.5</v>
      </c>
      <c r="N2442">
        <v>3</v>
      </c>
      <c r="O2442">
        <v>5</v>
      </c>
      <c r="P2442">
        <v>8</v>
      </c>
      <c r="Q2442" t="e">
        <f>VLOOKUP($A2442,'[1]SheltersALL_2.17.22'!$1:$1048576,6,0)</f>
        <v>#N/A</v>
      </c>
      <c r="R2442" t="str">
        <f>VLOOKUP($A2442, [1]FA21_Ridership!$1:$1048576,11, 0)</f>
        <v>RICHMOND</v>
      </c>
      <c r="S2442" t="str">
        <f>VLOOKUP($A2442, [1]FA21_Ridership!$1:$1048576,12, 0)</f>
        <v>CONTRA COSTA</v>
      </c>
      <c r="T2442">
        <f>VLOOKUP($A2442, [1]FA21_Ridership!$1:$1048576,13, 0)</f>
        <v>1</v>
      </c>
      <c r="U2442">
        <f t="shared" si="191"/>
        <v>320</v>
      </c>
      <c r="V2442" s="67">
        <f t="shared" si="190"/>
        <v>0.58299999999999996</v>
      </c>
      <c r="W2442">
        <v>0.47675800000000002</v>
      </c>
      <c r="X2442" s="67">
        <f t="shared" si="192"/>
        <v>0.17699999999999999</v>
      </c>
      <c r="Y2442">
        <v>0.11680599999999999</v>
      </c>
      <c r="Z2442" s="67">
        <f t="shared" si="193"/>
        <v>0.28999999999999998</v>
      </c>
      <c r="AA2442">
        <f>VLOOKUP($C2442,[1]Disability!$1:$1048576,5,FALSE)</f>
        <v>0</v>
      </c>
      <c r="AB2442" s="67">
        <f t="shared" si="194"/>
        <v>0</v>
      </c>
      <c r="AC2442" t="e">
        <f>VLOOKUP($A2442,#REF!,9,FALSE)</f>
        <v>#REF!</v>
      </c>
    </row>
    <row r="2443" spans="1:29">
      <c r="A2443">
        <v>57275</v>
      </c>
      <c r="B2443">
        <v>2442</v>
      </c>
      <c r="C2443">
        <v>9802950</v>
      </c>
      <c r="D2443" t="s">
        <v>4235</v>
      </c>
      <c r="E2443" t="s">
        <v>4236</v>
      </c>
      <c r="G2443" t="e">
        <f>VLOOKUP($H2443,[1]BRT!$1:$1048576,1,0)</f>
        <v>#N/A</v>
      </c>
      <c r="H2443" t="s">
        <v>6022</v>
      </c>
      <c r="I2443">
        <v>37.684420000000003</v>
      </c>
      <c r="J2443">
        <v>-122.046173</v>
      </c>
      <c r="K2443">
        <v>800</v>
      </c>
      <c r="L2443">
        <v>40</v>
      </c>
      <c r="M2443">
        <v>1.5</v>
      </c>
      <c r="N2443">
        <v>3</v>
      </c>
      <c r="O2443">
        <v>5</v>
      </c>
      <c r="P2443">
        <v>8</v>
      </c>
      <c r="Q2443" t="e">
        <f>VLOOKUP($A2443,'[1]SheltersALL_2.17.22'!$1:$1048576,6,0)</f>
        <v>#N/A</v>
      </c>
      <c r="R2443" t="str">
        <f>VLOOKUP($A2443, [1]FA21_Ridership!$1:$1048576,11, 0)</f>
        <v>COUNTY-ALAMEDA</v>
      </c>
      <c r="S2443" t="str">
        <f>VLOOKUP($A2443, [1]FA21_Ridership!$1:$1048576,12, 0)</f>
        <v>ALAMEDA</v>
      </c>
      <c r="T2443">
        <f>VLOOKUP($A2443, [1]FA21_Ridership!$1:$1048576,13, 0)</f>
        <v>4</v>
      </c>
      <c r="U2443">
        <f t="shared" si="191"/>
        <v>320</v>
      </c>
      <c r="V2443" s="67">
        <f t="shared" si="190"/>
        <v>0.58299999999999996</v>
      </c>
      <c r="W2443">
        <v>0.77610400000000002</v>
      </c>
      <c r="X2443" s="67">
        <f t="shared" si="192"/>
        <v>0.53600000000000003</v>
      </c>
      <c r="Y2443">
        <v>0.160273</v>
      </c>
      <c r="Z2443" s="67">
        <f t="shared" si="193"/>
        <v>0.38200000000000001</v>
      </c>
      <c r="AA2443">
        <f>VLOOKUP($C2443,[1]Disability!$1:$1048576,5,FALSE)</f>
        <v>0</v>
      </c>
      <c r="AB2443" s="67">
        <f t="shared" si="194"/>
        <v>0</v>
      </c>
      <c r="AC2443" t="e">
        <f>VLOOKUP($A2443,#REF!,9,FALSE)</f>
        <v>#REF!</v>
      </c>
    </row>
    <row r="2444" spans="1:29">
      <c r="A2444">
        <v>54009</v>
      </c>
      <c r="B2444">
        <v>2443</v>
      </c>
      <c r="C2444">
        <v>1017790</v>
      </c>
      <c r="D2444" t="s">
        <v>4235</v>
      </c>
      <c r="E2444" t="s">
        <v>4236</v>
      </c>
      <c r="G2444" t="e">
        <f>VLOOKUP($H2444,[1]BRT!$1:$1048576,1,0)</f>
        <v>#N/A</v>
      </c>
      <c r="H2444" t="s">
        <v>6023</v>
      </c>
      <c r="I2444">
        <v>37.828867000000002</v>
      </c>
      <c r="J2444">
        <v>-122.24904600000001</v>
      </c>
      <c r="K2444">
        <v>1018</v>
      </c>
      <c r="L2444">
        <v>32</v>
      </c>
      <c r="M2444">
        <v>1.875</v>
      </c>
      <c r="N2444">
        <v>3</v>
      </c>
      <c r="O2444">
        <v>7</v>
      </c>
      <c r="P2444">
        <v>10</v>
      </c>
      <c r="Q2444" t="e">
        <f>VLOOKUP($A2444,'[1]SheltersALL_2.17.22'!$1:$1048576,6,0)</f>
        <v>#N/A</v>
      </c>
      <c r="R2444" t="str">
        <f>VLOOKUP($A2444, [1]FA21_Ridership!$1:$1048576,11, 0)</f>
        <v>OAKLAND</v>
      </c>
      <c r="S2444" t="str">
        <f>VLOOKUP($A2444, [1]FA21_Ridership!$1:$1048576,12, 0)</f>
        <v>ALAMEDA</v>
      </c>
      <c r="T2444">
        <f>VLOOKUP($A2444, [1]FA21_Ridership!$1:$1048576,13, 0)</f>
        <v>2</v>
      </c>
      <c r="U2444">
        <f t="shared" si="191"/>
        <v>320</v>
      </c>
      <c r="V2444" s="67">
        <f t="shared" si="190"/>
        <v>0.58299999999999996</v>
      </c>
      <c r="W2444">
        <v>0.24792</v>
      </c>
      <c r="X2444" s="67">
        <f t="shared" si="192"/>
        <v>4.3999999999999997E-2</v>
      </c>
      <c r="Y2444">
        <v>7.3272000000000004E-2</v>
      </c>
      <c r="Z2444" s="67">
        <f t="shared" si="193"/>
        <v>0.14199999999999999</v>
      </c>
      <c r="AA2444">
        <f>VLOOKUP($C2444,[1]Disability!$1:$1048576,5,FALSE)</f>
        <v>1</v>
      </c>
      <c r="AB2444" s="67">
        <f t="shared" si="194"/>
        <v>0.72499999999999998</v>
      </c>
      <c r="AC2444" t="e">
        <f>VLOOKUP($A2444,#REF!,9,FALSE)</f>
        <v>#REF!</v>
      </c>
    </row>
    <row r="2445" spans="1:29">
      <c r="A2445">
        <v>56643</v>
      </c>
      <c r="B2445">
        <v>2444</v>
      </c>
      <c r="C2445">
        <v>1700220</v>
      </c>
      <c r="D2445" t="s">
        <v>4235</v>
      </c>
      <c r="E2445" t="s">
        <v>4236</v>
      </c>
      <c r="G2445" t="e">
        <f>VLOOKUP($H2445,[1]BRT!$1:$1048576,1,0)</f>
        <v>#N/A</v>
      </c>
      <c r="H2445" t="s">
        <v>5670</v>
      </c>
      <c r="I2445">
        <v>37.594594999999998</v>
      </c>
      <c r="J2445">
        <v>-122.04764400000001</v>
      </c>
      <c r="K2445">
        <v>1039</v>
      </c>
      <c r="L2445">
        <v>20</v>
      </c>
      <c r="M2445">
        <v>3</v>
      </c>
      <c r="N2445">
        <v>4</v>
      </c>
      <c r="O2445">
        <v>12</v>
      </c>
      <c r="P2445">
        <v>16</v>
      </c>
      <c r="Q2445" t="e">
        <f>VLOOKUP($A2445,'[1]SheltersALL_2.17.22'!$1:$1048576,6,0)</f>
        <v>#N/A</v>
      </c>
      <c r="R2445" t="str">
        <f>VLOOKUP($A2445, [1]FA21_Ridership!$1:$1048576,11, 0)</f>
        <v>UNION CITY</v>
      </c>
      <c r="S2445" t="str">
        <f>VLOOKUP($A2445, [1]FA21_Ridership!$1:$1048576,12, 0)</f>
        <v>ALAMEDA</v>
      </c>
      <c r="T2445">
        <f>VLOOKUP($A2445, [1]FA21_Ridership!$1:$1048576,13, 0)</f>
        <v>9</v>
      </c>
      <c r="U2445">
        <f t="shared" si="191"/>
        <v>320</v>
      </c>
      <c r="V2445" s="67">
        <f t="shared" si="190"/>
        <v>0.58299999999999996</v>
      </c>
      <c r="W2445">
        <v>0.96118899999999996</v>
      </c>
      <c r="X2445" s="67">
        <f t="shared" si="192"/>
        <v>0.92600000000000005</v>
      </c>
      <c r="Y2445">
        <v>0</v>
      </c>
      <c r="Z2445" s="67">
        <f t="shared" si="193"/>
        <v>0</v>
      </c>
      <c r="AA2445">
        <f>VLOOKUP($C2445,[1]Disability!$1:$1048576,5,FALSE)</f>
        <v>0</v>
      </c>
      <c r="AB2445" s="67">
        <f t="shared" si="194"/>
        <v>0</v>
      </c>
      <c r="AC2445" t="e">
        <f>VLOOKUP($A2445,#REF!,9,FALSE)</f>
        <v>#REF!</v>
      </c>
    </row>
    <row r="2446" spans="1:29">
      <c r="A2446">
        <v>59622</v>
      </c>
      <c r="B2446">
        <v>2445</v>
      </c>
      <c r="C2446">
        <v>1004330</v>
      </c>
      <c r="D2446" t="s">
        <v>4235</v>
      </c>
      <c r="E2446" t="s">
        <v>4236</v>
      </c>
      <c r="G2446" t="e">
        <f>VLOOKUP($H2446,[1]BRT!$1:$1048576,1,0)</f>
        <v>#N/A</v>
      </c>
      <c r="H2446" t="s">
        <v>6024</v>
      </c>
      <c r="I2446">
        <v>37.742721000000003</v>
      </c>
      <c r="J2446">
        <v>-122.174194</v>
      </c>
      <c r="K2446">
        <v>1020</v>
      </c>
      <c r="L2446">
        <v>20</v>
      </c>
      <c r="M2446">
        <v>3</v>
      </c>
      <c r="N2446">
        <v>4</v>
      </c>
      <c r="O2446">
        <v>12</v>
      </c>
      <c r="P2446">
        <v>16</v>
      </c>
      <c r="Q2446" t="e">
        <f>VLOOKUP($A2446,'[1]SheltersALL_2.17.22'!$1:$1048576,6,0)</f>
        <v>#N/A</v>
      </c>
      <c r="R2446" t="str">
        <f>VLOOKUP($A2446, [1]FA21_Ridership!$1:$1048576,11, 0)</f>
        <v>OAKLAND</v>
      </c>
      <c r="S2446" t="str">
        <f>VLOOKUP($A2446, [1]FA21_Ridership!$1:$1048576,12, 0)</f>
        <v>ALAMEDA</v>
      </c>
      <c r="T2446">
        <f>VLOOKUP($A2446, [1]FA21_Ridership!$1:$1048576,13, 0)</f>
        <v>3</v>
      </c>
      <c r="U2446">
        <f t="shared" si="191"/>
        <v>320</v>
      </c>
      <c r="V2446" s="67">
        <f t="shared" si="190"/>
        <v>0.58299999999999996</v>
      </c>
      <c r="W2446">
        <v>0.93591999999999997</v>
      </c>
      <c r="X2446" s="67">
        <f t="shared" si="192"/>
        <v>0.84799999999999998</v>
      </c>
      <c r="Y2446">
        <v>0.606101</v>
      </c>
      <c r="Z2446" s="67">
        <f t="shared" si="193"/>
        <v>0.93899999999999995</v>
      </c>
      <c r="AA2446">
        <f>VLOOKUP($C2446,[1]Disability!$1:$1048576,5,FALSE)</f>
        <v>1</v>
      </c>
      <c r="AB2446" s="67">
        <f t="shared" si="194"/>
        <v>0.72499999999999998</v>
      </c>
      <c r="AC2446" t="e">
        <f>VLOOKUP($A2446,#REF!,9,FALSE)</f>
        <v>#REF!</v>
      </c>
    </row>
    <row r="2447" spans="1:29">
      <c r="A2447">
        <v>52078</v>
      </c>
      <c r="B2447">
        <v>2446</v>
      </c>
      <c r="C2447">
        <v>9905620</v>
      </c>
      <c r="D2447" t="s">
        <v>4235</v>
      </c>
      <c r="E2447" t="s">
        <v>4236</v>
      </c>
      <c r="G2447" t="e">
        <f>VLOOKUP($H2447,[1]BRT!$1:$1048576,1,0)</f>
        <v>#N/A</v>
      </c>
      <c r="H2447" t="s">
        <v>5669</v>
      </c>
      <c r="I2447">
        <v>37.598151999999999</v>
      </c>
      <c r="J2447">
        <v>-122.081727</v>
      </c>
      <c r="K2447">
        <v>1029</v>
      </c>
      <c r="L2447">
        <v>20</v>
      </c>
      <c r="M2447">
        <v>3</v>
      </c>
      <c r="N2447">
        <v>4</v>
      </c>
      <c r="O2447">
        <v>12</v>
      </c>
      <c r="P2447">
        <v>16</v>
      </c>
      <c r="Q2447" t="e">
        <f>VLOOKUP($A2447,'[1]SheltersALL_2.17.22'!$1:$1048576,6,0)</f>
        <v>#N/A</v>
      </c>
      <c r="R2447" t="str">
        <f>VLOOKUP($A2447, [1]FA21_Ridership!$1:$1048576,11, 0)</f>
        <v>UNION CITY</v>
      </c>
      <c r="S2447" t="str">
        <f>VLOOKUP($A2447, [1]FA21_Ridership!$1:$1048576,12, 0)</f>
        <v>ALAMEDA</v>
      </c>
      <c r="T2447">
        <f>VLOOKUP($A2447, [1]FA21_Ridership!$1:$1048576,13, 0)</f>
        <v>9</v>
      </c>
      <c r="U2447">
        <f t="shared" si="191"/>
        <v>320</v>
      </c>
      <c r="V2447" s="67">
        <f t="shared" si="190"/>
        <v>0.58299999999999996</v>
      </c>
      <c r="W2447">
        <v>0.89760600000000001</v>
      </c>
      <c r="X2447" s="67">
        <f t="shared" si="192"/>
        <v>0.76900000000000002</v>
      </c>
      <c r="Y2447">
        <v>0.17524200000000001</v>
      </c>
      <c r="Z2447" s="67">
        <f t="shared" si="193"/>
        <v>0.42499999999999999</v>
      </c>
      <c r="AA2447">
        <f>VLOOKUP($C2447,[1]Disability!$1:$1048576,5,FALSE)</f>
        <v>0</v>
      </c>
      <c r="AB2447" s="67">
        <f t="shared" si="194"/>
        <v>0</v>
      </c>
      <c r="AC2447" t="e">
        <f>VLOOKUP($A2447,#REF!,9,FALSE)</f>
        <v>#REF!</v>
      </c>
    </row>
    <row r="2448" spans="1:29">
      <c r="A2448">
        <v>56447</v>
      </c>
      <c r="B2448">
        <v>2447</v>
      </c>
      <c r="C2448">
        <v>1008150</v>
      </c>
      <c r="D2448" t="s">
        <v>4235</v>
      </c>
      <c r="E2448" t="s">
        <v>4236</v>
      </c>
      <c r="G2448" t="e">
        <f>VLOOKUP($H2448,[1]BRT!$1:$1048576,1,0)</f>
        <v>#N/A</v>
      </c>
      <c r="H2448" t="s">
        <v>6025</v>
      </c>
      <c r="I2448">
        <v>37.781013999999999</v>
      </c>
      <c r="J2448">
        <v>-122.234618</v>
      </c>
      <c r="K2448">
        <v>1078</v>
      </c>
      <c r="L2448">
        <v>20</v>
      </c>
      <c r="M2448">
        <v>3</v>
      </c>
      <c r="N2448">
        <v>3</v>
      </c>
      <c r="O2448">
        <v>13</v>
      </c>
      <c r="P2448">
        <v>16</v>
      </c>
      <c r="Q2448" t="e">
        <f>VLOOKUP($A2448,'[1]SheltersALL_2.17.22'!$1:$1048576,6,0)</f>
        <v>#N/A</v>
      </c>
      <c r="R2448" t="str">
        <f>VLOOKUP($A2448, [1]FA21_Ridership!$1:$1048576,11, 0)</f>
        <v>OAKLAND</v>
      </c>
      <c r="S2448" t="str">
        <f>VLOOKUP($A2448, [1]FA21_Ridership!$1:$1048576,12, 0)</f>
        <v>ALAMEDA</v>
      </c>
      <c r="T2448">
        <f>VLOOKUP($A2448, [1]FA21_Ridership!$1:$1048576,13, 0)</f>
        <v>2</v>
      </c>
      <c r="U2448">
        <f t="shared" si="191"/>
        <v>320</v>
      </c>
      <c r="V2448" s="67">
        <f t="shared" si="190"/>
        <v>0.58299999999999996</v>
      </c>
      <c r="W2448">
        <v>0.94604299999999997</v>
      </c>
      <c r="X2448" s="67">
        <f t="shared" si="192"/>
        <v>0.89200000000000002</v>
      </c>
      <c r="Y2448">
        <v>0.65169699999999997</v>
      </c>
      <c r="Z2448" s="67">
        <f t="shared" si="193"/>
        <v>0.96699999999999997</v>
      </c>
      <c r="AA2448">
        <f>VLOOKUP($C2448,[1]Disability!$1:$1048576,5,FALSE)</f>
        <v>0</v>
      </c>
      <c r="AB2448" s="67">
        <f t="shared" si="194"/>
        <v>0</v>
      </c>
      <c r="AC2448" t="e">
        <f>VLOOKUP($A2448,#REF!,9,FALSE)</f>
        <v>#REF!</v>
      </c>
    </row>
    <row r="2449" spans="1:29">
      <c r="A2449">
        <v>53237</v>
      </c>
      <c r="B2449">
        <v>2448</v>
      </c>
      <c r="C2449">
        <v>1017270</v>
      </c>
      <c r="D2449" t="s">
        <v>4235</v>
      </c>
      <c r="E2449" t="s">
        <v>4236</v>
      </c>
      <c r="G2449" t="e">
        <f>VLOOKUP($H2449,[1]BRT!$1:$1048576,1,0)</f>
        <v>#N/A</v>
      </c>
      <c r="H2449" t="s">
        <v>6026</v>
      </c>
      <c r="I2449">
        <v>37.821168</v>
      </c>
      <c r="J2449">
        <v>-122.248535</v>
      </c>
      <c r="K2449">
        <v>981</v>
      </c>
      <c r="L2449">
        <v>20</v>
      </c>
      <c r="M2449">
        <v>3</v>
      </c>
      <c r="N2449">
        <v>1</v>
      </c>
      <c r="O2449">
        <v>15</v>
      </c>
      <c r="P2449">
        <v>16</v>
      </c>
      <c r="Q2449" t="e">
        <f>VLOOKUP($A2449,'[1]SheltersALL_2.17.22'!$1:$1048576,6,0)</f>
        <v>#N/A</v>
      </c>
      <c r="R2449" t="str">
        <f>VLOOKUP($A2449, [1]FA21_Ridership!$1:$1048576,11, 0)</f>
        <v>OAKLAND</v>
      </c>
      <c r="S2449" t="str">
        <f>VLOOKUP($A2449, [1]FA21_Ridership!$1:$1048576,12, 0)</f>
        <v>ALAMEDA</v>
      </c>
      <c r="T2449">
        <f>VLOOKUP($A2449, [1]FA21_Ridership!$1:$1048576,13, 0)</f>
        <v>2</v>
      </c>
      <c r="U2449">
        <f t="shared" si="191"/>
        <v>320</v>
      </c>
      <c r="V2449" s="67">
        <f t="shared" si="190"/>
        <v>0.58299999999999996</v>
      </c>
      <c r="W2449">
        <v>0.52346000000000004</v>
      </c>
      <c r="X2449" s="67">
        <f t="shared" si="192"/>
        <v>0.21099999999999999</v>
      </c>
      <c r="Y2449">
        <v>0.15375900000000001</v>
      </c>
      <c r="Z2449" s="67">
        <f t="shared" si="193"/>
        <v>0.371</v>
      </c>
      <c r="AA2449">
        <f>VLOOKUP($C2449,[1]Disability!$1:$1048576,5,FALSE)</f>
        <v>0</v>
      </c>
      <c r="AB2449" s="67">
        <f t="shared" si="194"/>
        <v>0</v>
      </c>
      <c r="AC2449" t="e">
        <f>VLOOKUP($A2449,#REF!,9,FALSE)</f>
        <v>#REF!</v>
      </c>
    </row>
    <row r="2450" spans="1:29">
      <c r="A2450">
        <v>52912</v>
      </c>
      <c r="B2450">
        <v>2449</v>
      </c>
      <c r="C2450">
        <v>500980</v>
      </c>
      <c r="D2450" t="s">
        <v>4235</v>
      </c>
      <c r="E2450" t="s">
        <v>4236</v>
      </c>
      <c r="G2450" t="e">
        <f>VLOOKUP($H2450,[1]BRT!$1:$1048576,1,0)</f>
        <v>#N/A</v>
      </c>
      <c r="H2450" t="s">
        <v>6027</v>
      </c>
      <c r="I2450">
        <v>37.902116999999997</v>
      </c>
      <c r="J2450">
        <v>-122.29785200000001</v>
      </c>
      <c r="K2450">
        <v>851</v>
      </c>
      <c r="L2450">
        <v>35.6</v>
      </c>
      <c r="M2450">
        <v>1.6853932579999999</v>
      </c>
      <c r="N2450">
        <v>3</v>
      </c>
      <c r="O2450">
        <v>6</v>
      </c>
      <c r="P2450">
        <v>9</v>
      </c>
      <c r="Q2450" t="e">
        <f>VLOOKUP($A2450,'[1]SheltersALL_2.17.22'!$1:$1048576,6,0)</f>
        <v>#N/A</v>
      </c>
      <c r="R2450" t="str">
        <f>VLOOKUP($A2450, [1]FA21_Ridership!$1:$1048576,11, 0)</f>
        <v>EL CERRITO</v>
      </c>
      <c r="S2450" t="str">
        <f>VLOOKUP($A2450, [1]FA21_Ridership!$1:$1048576,12, 0)</f>
        <v>CONTRA COSTA</v>
      </c>
      <c r="T2450">
        <f>VLOOKUP($A2450, [1]FA21_Ridership!$1:$1048576,13, 0)</f>
        <v>1</v>
      </c>
      <c r="U2450">
        <f t="shared" si="191"/>
        <v>320.40000000000003</v>
      </c>
      <c r="V2450" s="67">
        <f t="shared" si="190"/>
        <v>0.58799999999999997</v>
      </c>
      <c r="W2450">
        <v>0.52703999999999995</v>
      </c>
      <c r="X2450" s="67">
        <f t="shared" si="192"/>
        <v>0.21299999999999999</v>
      </c>
      <c r="Y2450">
        <v>0.124752</v>
      </c>
      <c r="Z2450" s="67">
        <f t="shared" si="193"/>
        <v>0.30599999999999999</v>
      </c>
      <c r="AA2450">
        <f>VLOOKUP($C2450,[1]Disability!$1:$1048576,5,FALSE)</f>
        <v>0</v>
      </c>
      <c r="AB2450" s="67">
        <f t="shared" si="194"/>
        <v>0</v>
      </c>
      <c r="AC2450" t="e">
        <f>VLOOKUP($A2450,#REF!,9,FALSE)</f>
        <v>#REF!</v>
      </c>
    </row>
    <row r="2451" spans="1:29">
      <c r="A2451">
        <v>55506</v>
      </c>
      <c r="B2451">
        <v>2450</v>
      </c>
      <c r="C2451">
        <v>501580</v>
      </c>
      <c r="D2451" t="s">
        <v>4235</v>
      </c>
      <c r="E2451" t="s">
        <v>4236</v>
      </c>
      <c r="G2451" t="e">
        <f>VLOOKUP($H2451,[1]BRT!$1:$1048576,1,0)</f>
        <v>#N/A</v>
      </c>
      <c r="H2451" t="s">
        <v>6021</v>
      </c>
      <c r="I2451">
        <v>37.920158000000001</v>
      </c>
      <c r="J2451">
        <v>-122.31494499999999</v>
      </c>
      <c r="K2451">
        <v>1442</v>
      </c>
      <c r="L2451">
        <v>23</v>
      </c>
      <c r="M2451">
        <v>2.6086956520000002</v>
      </c>
      <c r="N2451">
        <v>9</v>
      </c>
      <c r="O2451">
        <v>5</v>
      </c>
      <c r="P2451">
        <v>14</v>
      </c>
      <c r="Q2451" t="str">
        <f>VLOOKUP($A2451,'[1]SheltersALL_2.17.22'!$1:$1048576,6,0)</f>
        <v>El Cerrito</v>
      </c>
      <c r="R2451" t="str">
        <f>VLOOKUP($A2451, [1]FA21_Ridership!$1:$1048576,11, 0)</f>
        <v>EL CERRITO</v>
      </c>
      <c r="S2451" t="str">
        <f>VLOOKUP($A2451, [1]FA21_Ridership!$1:$1048576,12, 0)</f>
        <v>CONTRA COSTA</v>
      </c>
      <c r="T2451">
        <f>VLOOKUP($A2451, [1]FA21_Ridership!$1:$1048576,13, 0)</f>
        <v>1</v>
      </c>
      <c r="U2451">
        <f t="shared" si="191"/>
        <v>322</v>
      </c>
      <c r="V2451" s="67">
        <f t="shared" si="190"/>
        <v>0.58799999999999997</v>
      </c>
      <c r="W2451">
        <v>0.91033399999999998</v>
      </c>
      <c r="X2451" s="67">
        <f t="shared" si="192"/>
        <v>0.79100000000000004</v>
      </c>
      <c r="Y2451">
        <v>0.29635299999999998</v>
      </c>
      <c r="Z2451" s="67">
        <f t="shared" si="193"/>
        <v>0.63</v>
      </c>
      <c r="AA2451">
        <f>VLOOKUP($C2451,[1]Disability!$1:$1048576,5,FALSE)</f>
        <v>2</v>
      </c>
      <c r="AB2451" s="67">
        <f t="shared" si="194"/>
        <v>0.91600000000000004</v>
      </c>
      <c r="AC2451" t="e">
        <f>VLOOKUP($A2451,#REF!,9,FALSE)</f>
        <v>#REF!</v>
      </c>
    </row>
    <row r="2452" spans="1:29">
      <c r="A2452">
        <v>55730</v>
      </c>
      <c r="B2452">
        <v>2451</v>
      </c>
      <c r="C2452">
        <v>200600</v>
      </c>
      <c r="D2452" t="s">
        <v>4235</v>
      </c>
      <c r="E2452" t="s">
        <v>4236</v>
      </c>
      <c r="G2452" t="e">
        <f>VLOOKUP($H2452,[1]BRT!$1:$1048576,1,0)</f>
        <v>#N/A</v>
      </c>
      <c r="H2452" t="s">
        <v>6028</v>
      </c>
      <c r="I2452">
        <v>37.890526999999999</v>
      </c>
      <c r="J2452">
        <v>-122.296019</v>
      </c>
      <c r="K2452">
        <v>1087</v>
      </c>
      <c r="L2452">
        <v>23</v>
      </c>
      <c r="M2452">
        <v>2.6086956520000002</v>
      </c>
      <c r="N2452">
        <v>1</v>
      </c>
      <c r="O2452">
        <v>13</v>
      </c>
      <c r="P2452">
        <v>14</v>
      </c>
      <c r="Q2452" t="e">
        <f>VLOOKUP($A2452,'[1]SheltersALL_2.17.22'!$1:$1048576,6,0)</f>
        <v>#N/A</v>
      </c>
      <c r="R2452" t="str">
        <f>VLOOKUP($A2452, [1]FA21_Ridership!$1:$1048576,11, 0)</f>
        <v>ALBANY</v>
      </c>
      <c r="S2452" t="str">
        <f>VLOOKUP($A2452, [1]FA21_Ridership!$1:$1048576,12, 0)</f>
        <v>ALAMEDA</v>
      </c>
      <c r="T2452">
        <f>VLOOKUP($A2452, [1]FA21_Ridership!$1:$1048576,13, 0)</f>
        <v>1</v>
      </c>
      <c r="U2452">
        <f t="shared" si="191"/>
        <v>322</v>
      </c>
      <c r="V2452" s="67">
        <f t="shared" si="190"/>
        <v>0.58799999999999997</v>
      </c>
      <c r="W2452">
        <v>0.54315800000000003</v>
      </c>
      <c r="X2452" s="67">
        <f t="shared" si="192"/>
        <v>0.24199999999999999</v>
      </c>
      <c r="Y2452">
        <v>8.6723999999999996E-2</v>
      </c>
      <c r="Z2452" s="67">
        <f t="shared" si="193"/>
        <v>0.19800000000000001</v>
      </c>
      <c r="AA2452">
        <f>VLOOKUP($C2452,[1]Disability!$1:$1048576,5,FALSE)</f>
        <v>1</v>
      </c>
      <c r="AB2452" s="67">
        <f t="shared" si="194"/>
        <v>0.72499999999999998</v>
      </c>
      <c r="AC2452" t="e">
        <f>VLOOKUP($A2452,#REF!,9,FALSE)</f>
        <v>#REF!</v>
      </c>
    </row>
    <row r="2453" spans="1:29">
      <c r="A2453">
        <v>50661</v>
      </c>
      <c r="B2453">
        <v>2452</v>
      </c>
      <c r="C2453">
        <v>303530</v>
      </c>
      <c r="D2453" t="s">
        <v>4235</v>
      </c>
      <c r="E2453" t="s">
        <v>4236</v>
      </c>
      <c r="G2453" t="e">
        <f>VLOOKUP($H2453,[1]BRT!$1:$1048576,1,0)</f>
        <v>#N/A</v>
      </c>
      <c r="H2453" t="s">
        <v>6029</v>
      </c>
      <c r="I2453">
        <v>37.877598999999996</v>
      </c>
      <c r="J2453">
        <v>-122.27381699999999</v>
      </c>
      <c r="K2453">
        <v>1032</v>
      </c>
      <c r="L2453">
        <v>29.3</v>
      </c>
      <c r="M2453">
        <v>2.0477815700000002</v>
      </c>
      <c r="N2453">
        <v>9</v>
      </c>
      <c r="O2453">
        <v>2</v>
      </c>
      <c r="P2453">
        <v>11</v>
      </c>
      <c r="Q2453" t="e">
        <f>VLOOKUP($A2453,'[1]SheltersALL_2.17.22'!$1:$1048576,6,0)</f>
        <v>#N/A</v>
      </c>
      <c r="R2453" t="str">
        <f>VLOOKUP($A2453, [1]FA21_Ridership!$1:$1048576,11, 0)</f>
        <v>BERKELEY</v>
      </c>
      <c r="S2453" t="str">
        <f>VLOOKUP($A2453, [1]FA21_Ridership!$1:$1048576,12, 0)</f>
        <v>ALAMEDA</v>
      </c>
      <c r="T2453">
        <f>VLOOKUP($A2453, [1]FA21_Ridership!$1:$1048576,13, 0)</f>
        <v>1</v>
      </c>
      <c r="U2453">
        <f t="shared" si="191"/>
        <v>322.3</v>
      </c>
      <c r="V2453" s="67">
        <f t="shared" si="190"/>
        <v>0.58899999999999997</v>
      </c>
      <c r="W2453">
        <v>0.47547200000000001</v>
      </c>
      <c r="X2453" s="67">
        <f t="shared" si="192"/>
        <v>0.17599999999999999</v>
      </c>
      <c r="Y2453">
        <v>0.17924499999999999</v>
      </c>
      <c r="Z2453" s="67">
        <f t="shared" si="193"/>
        <v>0.437</v>
      </c>
      <c r="AA2453">
        <f>VLOOKUP($C2453,[1]Disability!$1:$1048576,5,FALSE)</f>
        <v>0</v>
      </c>
      <c r="AB2453" s="67">
        <f t="shared" si="194"/>
        <v>0</v>
      </c>
      <c r="AC2453" t="e">
        <f>VLOOKUP($A2453,#REF!,9,FALSE)</f>
        <v>#REF!</v>
      </c>
    </row>
    <row r="2454" spans="1:29">
      <c r="A2454">
        <v>57663</v>
      </c>
      <c r="B2454">
        <v>2453</v>
      </c>
      <c r="C2454">
        <v>303600</v>
      </c>
      <c r="D2454" t="s">
        <v>4235</v>
      </c>
      <c r="E2454" t="s">
        <v>4236</v>
      </c>
      <c r="G2454" t="e">
        <f>VLOOKUP($H2454,[1]BRT!$1:$1048576,1,0)</f>
        <v>#N/A</v>
      </c>
      <c r="H2454" t="s">
        <v>6030</v>
      </c>
      <c r="I2454">
        <v>37.873426000000002</v>
      </c>
      <c r="J2454">
        <v>-122.273302</v>
      </c>
      <c r="K2454">
        <v>1031</v>
      </c>
      <c r="L2454">
        <v>29.3</v>
      </c>
      <c r="M2454">
        <v>2.0477815700000002</v>
      </c>
      <c r="N2454">
        <v>8</v>
      </c>
      <c r="O2454">
        <v>3</v>
      </c>
      <c r="P2454">
        <v>11</v>
      </c>
      <c r="Q2454" t="str">
        <f>VLOOKUP($A2454,'[1]SheltersALL_2.17.22'!$1:$1048576,6,0)</f>
        <v>Berkeley</v>
      </c>
      <c r="R2454" t="str">
        <f>VLOOKUP($A2454, [1]FA21_Ridership!$1:$1048576,11, 0)</f>
        <v>BERKELEY</v>
      </c>
      <c r="S2454" t="str">
        <f>VLOOKUP($A2454, [1]FA21_Ridership!$1:$1048576,12, 0)</f>
        <v>ALAMEDA</v>
      </c>
      <c r="T2454">
        <f>VLOOKUP($A2454, [1]FA21_Ridership!$1:$1048576,13, 0)</f>
        <v>1</v>
      </c>
      <c r="U2454">
        <f t="shared" si="191"/>
        <v>322.3</v>
      </c>
      <c r="V2454" s="67">
        <f t="shared" si="190"/>
        <v>0.58899999999999997</v>
      </c>
      <c r="W2454">
        <v>0.45517800000000003</v>
      </c>
      <c r="X2454" s="67">
        <f t="shared" si="192"/>
        <v>0.154</v>
      </c>
      <c r="Y2454">
        <v>0.23879400000000001</v>
      </c>
      <c r="Z2454" s="67">
        <f t="shared" si="193"/>
        <v>0.54500000000000004</v>
      </c>
      <c r="AA2454">
        <f>VLOOKUP($C2454,[1]Disability!$1:$1048576,5,FALSE)</f>
        <v>1</v>
      </c>
      <c r="AB2454" s="67">
        <f t="shared" si="194"/>
        <v>0.72499999999999998</v>
      </c>
      <c r="AC2454" t="e">
        <f>VLOOKUP($A2454,#REF!,9,FALSE)</f>
        <v>#REF!</v>
      </c>
    </row>
    <row r="2455" spans="1:29">
      <c r="A2455">
        <v>53490</v>
      </c>
      <c r="B2455">
        <v>2454</v>
      </c>
      <c r="C2455">
        <v>1001100</v>
      </c>
      <c r="D2455" t="s">
        <v>4235</v>
      </c>
      <c r="E2455" t="s">
        <v>4236</v>
      </c>
      <c r="G2455" t="e">
        <f>VLOOKUP($H2455,[1]BRT!$1:$1048576,1,0)</f>
        <v>#N/A</v>
      </c>
      <c r="H2455" t="s">
        <v>5920</v>
      </c>
      <c r="I2455">
        <v>37.810082000000001</v>
      </c>
      <c r="J2455">
        <v>-122.289056</v>
      </c>
      <c r="K2455">
        <v>1004</v>
      </c>
      <c r="L2455">
        <v>17</v>
      </c>
      <c r="M2455">
        <v>3.5294117649999999</v>
      </c>
      <c r="N2455">
        <v>15</v>
      </c>
      <c r="O2455">
        <v>4</v>
      </c>
      <c r="P2455">
        <v>19</v>
      </c>
      <c r="Q2455" t="e">
        <f>VLOOKUP($A2455,'[1]SheltersALL_2.17.22'!$1:$1048576,6,0)</f>
        <v>#N/A</v>
      </c>
      <c r="R2455" t="str">
        <f>VLOOKUP($A2455, [1]FA21_Ridership!$1:$1048576,11, 0)</f>
        <v>OAKLAND</v>
      </c>
      <c r="S2455" t="str">
        <f>VLOOKUP($A2455, [1]FA21_Ridership!$1:$1048576,12, 0)</f>
        <v>ALAMEDA</v>
      </c>
      <c r="T2455">
        <f>VLOOKUP($A2455, [1]FA21_Ridership!$1:$1048576,13, 0)</f>
        <v>2</v>
      </c>
      <c r="U2455">
        <f t="shared" si="191"/>
        <v>323</v>
      </c>
      <c r="V2455" s="67">
        <f t="shared" si="190"/>
        <v>0.58899999999999997</v>
      </c>
      <c r="W2455">
        <v>0.85101700000000002</v>
      </c>
      <c r="X2455" s="67">
        <f t="shared" si="192"/>
        <v>0.67700000000000005</v>
      </c>
      <c r="Y2455">
        <v>0.63253199999999998</v>
      </c>
      <c r="Z2455" s="67">
        <f t="shared" si="193"/>
        <v>0.95299999999999996</v>
      </c>
      <c r="AA2455">
        <f>VLOOKUP($C2455,[1]Disability!$1:$1048576,5,FALSE)</f>
        <v>0</v>
      </c>
      <c r="AB2455" s="67">
        <f t="shared" si="194"/>
        <v>0</v>
      </c>
      <c r="AC2455" t="e">
        <f>VLOOKUP($A2455,#REF!,9,FALSE)</f>
        <v>#REF!</v>
      </c>
    </row>
    <row r="2456" spans="1:29">
      <c r="A2456">
        <v>51651</v>
      </c>
      <c r="B2456">
        <v>2455</v>
      </c>
      <c r="C2456">
        <v>1009100</v>
      </c>
      <c r="D2456" t="s">
        <v>4235</v>
      </c>
      <c r="E2456" t="s">
        <v>4236</v>
      </c>
      <c r="G2456" t="e">
        <f>VLOOKUP($H2456,[1]BRT!$1:$1048576,1,0)</f>
        <v>#N/A</v>
      </c>
      <c r="H2456" t="s">
        <v>6031</v>
      </c>
      <c r="I2456">
        <v>37.793219000000001</v>
      </c>
      <c r="J2456">
        <v>-122.244215</v>
      </c>
      <c r="K2456">
        <v>1039</v>
      </c>
      <c r="L2456">
        <v>17</v>
      </c>
      <c r="M2456">
        <v>3.5294117649999999</v>
      </c>
      <c r="N2456">
        <v>15</v>
      </c>
      <c r="O2456">
        <v>4</v>
      </c>
      <c r="P2456">
        <v>19</v>
      </c>
      <c r="Q2456" t="e">
        <f>VLOOKUP($A2456,'[1]SheltersALL_2.17.22'!$1:$1048576,6,0)</f>
        <v>#N/A</v>
      </c>
      <c r="R2456" t="str">
        <f>VLOOKUP($A2456, [1]FA21_Ridership!$1:$1048576,11, 0)</f>
        <v>OAKLAND</v>
      </c>
      <c r="S2456" t="str">
        <f>VLOOKUP($A2456, [1]FA21_Ridership!$1:$1048576,12, 0)</f>
        <v>ALAMEDA</v>
      </c>
      <c r="T2456">
        <f>VLOOKUP($A2456, [1]FA21_Ridership!$1:$1048576,13, 0)</f>
        <v>2</v>
      </c>
      <c r="U2456">
        <f t="shared" si="191"/>
        <v>323</v>
      </c>
      <c r="V2456" s="67">
        <f t="shared" si="190"/>
        <v>0.58899999999999997</v>
      </c>
      <c r="W2456">
        <v>0.66280799999999995</v>
      </c>
      <c r="X2456" s="67">
        <f t="shared" si="192"/>
        <v>0.35199999999999998</v>
      </c>
      <c r="Y2456">
        <v>0.37748900000000002</v>
      </c>
      <c r="Z2456" s="67">
        <f t="shared" si="193"/>
        <v>0.73599999999999999</v>
      </c>
      <c r="AA2456">
        <f>VLOOKUP($C2456,[1]Disability!$1:$1048576,5,FALSE)</f>
        <v>0</v>
      </c>
      <c r="AB2456" s="67">
        <f t="shared" si="194"/>
        <v>0</v>
      </c>
      <c r="AC2456" t="e">
        <f>VLOOKUP($A2456,#REF!,9,FALSE)</f>
        <v>#REF!</v>
      </c>
    </row>
    <row r="2457" spans="1:29">
      <c r="A2457">
        <v>57411</v>
      </c>
      <c r="B2457">
        <v>2456</v>
      </c>
      <c r="C2457">
        <v>1009150</v>
      </c>
      <c r="D2457" t="s">
        <v>4235</v>
      </c>
      <c r="E2457" t="s">
        <v>4236</v>
      </c>
      <c r="G2457" t="e">
        <f>VLOOKUP($H2457,[1]BRT!$1:$1048576,1,0)</f>
        <v>#N/A</v>
      </c>
      <c r="H2457" t="s">
        <v>6032</v>
      </c>
      <c r="I2457">
        <v>37.79757</v>
      </c>
      <c r="J2457">
        <v>-122.249135</v>
      </c>
      <c r="K2457">
        <v>1039</v>
      </c>
      <c r="L2457">
        <v>17</v>
      </c>
      <c r="M2457">
        <v>3.5294117649999999</v>
      </c>
      <c r="N2457">
        <v>14</v>
      </c>
      <c r="O2457">
        <v>5</v>
      </c>
      <c r="P2457">
        <v>19</v>
      </c>
      <c r="Q2457" t="e">
        <f>VLOOKUP($A2457,'[1]SheltersALL_2.17.22'!$1:$1048576,6,0)</f>
        <v>#N/A</v>
      </c>
      <c r="R2457" t="str">
        <f>VLOOKUP($A2457, [1]FA21_Ridership!$1:$1048576,11, 0)</f>
        <v>OAKLAND</v>
      </c>
      <c r="S2457" t="str">
        <f>VLOOKUP($A2457, [1]FA21_Ridership!$1:$1048576,12, 0)</f>
        <v>ALAMEDA</v>
      </c>
      <c r="T2457">
        <f>VLOOKUP($A2457, [1]FA21_Ridership!$1:$1048576,13, 0)</f>
        <v>2</v>
      </c>
      <c r="U2457">
        <f t="shared" si="191"/>
        <v>323</v>
      </c>
      <c r="V2457" s="67">
        <f t="shared" si="190"/>
        <v>0.58899999999999997</v>
      </c>
      <c r="W2457">
        <v>0.71190799999999999</v>
      </c>
      <c r="X2457" s="67">
        <f t="shared" si="192"/>
        <v>0.42099999999999999</v>
      </c>
      <c r="Y2457">
        <v>0.42637599999999998</v>
      </c>
      <c r="Z2457" s="67">
        <f t="shared" si="193"/>
        <v>0.79100000000000004</v>
      </c>
      <c r="AA2457">
        <f>VLOOKUP($C2457,[1]Disability!$1:$1048576,5,FALSE)</f>
        <v>0</v>
      </c>
      <c r="AB2457" s="67">
        <f t="shared" si="194"/>
        <v>0</v>
      </c>
      <c r="AC2457" t="e">
        <f>VLOOKUP($A2457,#REF!,9,FALSE)</f>
        <v>#REF!</v>
      </c>
    </row>
    <row r="2458" spans="1:29">
      <c r="A2458">
        <v>55715</v>
      </c>
      <c r="B2458">
        <v>2457</v>
      </c>
      <c r="C2458">
        <v>1030490</v>
      </c>
      <c r="D2458" t="s">
        <v>4235</v>
      </c>
      <c r="E2458" t="s">
        <v>4236</v>
      </c>
      <c r="G2458" t="e">
        <f>VLOOKUP($H2458,[1]BRT!$1:$1048576,1,0)</f>
        <v>#N/A</v>
      </c>
      <c r="H2458" t="s">
        <v>6033</v>
      </c>
      <c r="I2458">
        <v>37.790672999999998</v>
      </c>
      <c r="J2458">
        <v>-122.22036799999999</v>
      </c>
      <c r="K2458">
        <v>1039</v>
      </c>
      <c r="L2458">
        <v>17</v>
      </c>
      <c r="M2458">
        <v>3.5294117649999999</v>
      </c>
      <c r="N2458">
        <v>11</v>
      </c>
      <c r="O2458">
        <v>8</v>
      </c>
      <c r="P2458">
        <v>19</v>
      </c>
      <c r="Q2458" t="e">
        <f>VLOOKUP($A2458,'[1]SheltersALL_2.17.22'!$1:$1048576,6,0)</f>
        <v>#N/A</v>
      </c>
      <c r="R2458" t="str">
        <f>VLOOKUP($A2458, [1]FA21_Ridership!$1:$1048576,11, 0)</f>
        <v>OAKLAND</v>
      </c>
      <c r="S2458" t="str">
        <f>VLOOKUP($A2458, [1]FA21_Ridership!$1:$1048576,12, 0)</f>
        <v>ALAMEDA</v>
      </c>
      <c r="T2458">
        <f>VLOOKUP($A2458, [1]FA21_Ridership!$1:$1048576,13, 0)</f>
        <v>2</v>
      </c>
      <c r="U2458">
        <f t="shared" si="191"/>
        <v>323</v>
      </c>
      <c r="V2458" s="67">
        <f t="shared" si="190"/>
        <v>0.58899999999999997</v>
      </c>
      <c r="W2458">
        <v>0.496226</v>
      </c>
      <c r="X2458" s="67">
        <f t="shared" si="192"/>
        <v>0.192</v>
      </c>
      <c r="Y2458">
        <v>0.26766600000000002</v>
      </c>
      <c r="Z2458" s="67">
        <f t="shared" si="193"/>
        <v>0.59699999999999998</v>
      </c>
      <c r="AA2458">
        <f>VLOOKUP($C2458,[1]Disability!$1:$1048576,5,FALSE)</f>
        <v>1</v>
      </c>
      <c r="AB2458" s="67">
        <f t="shared" si="194"/>
        <v>0.72499999999999998</v>
      </c>
      <c r="AC2458" t="e">
        <f>VLOOKUP($A2458,#REF!,9,FALSE)</f>
        <v>#REF!</v>
      </c>
    </row>
    <row r="2459" spans="1:29">
      <c r="A2459">
        <v>57795</v>
      </c>
      <c r="B2459">
        <v>2458</v>
      </c>
      <c r="C2459">
        <v>1001500</v>
      </c>
      <c r="D2459" t="s">
        <v>4235</v>
      </c>
      <c r="E2459" t="s">
        <v>4236</v>
      </c>
      <c r="G2459" t="e">
        <f>VLOOKUP($H2459,[1]BRT!$1:$1048576,1,0)</f>
        <v>#N/A</v>
      </c>
      <c r="H2459" t="s">
        <v>5885</v>
      </c>
      <c r="I2459">
        <v>37.790897000000001</v>
      </c>
      <c r="J2459">
        <v>-122.229023</v>
      </c>
      <c r="K2459">
        <v>1149</v>
      </c>
      <c r="L2459">
        <v>17</v>
      </c>
      <c r="M2459">
        <v>3.5294117649999999</v>
      </c>
      <c r="N2459">
        <v>10</v>
      </c>
      <c r="O2459">
        <v>9</v>
      </c>
      <c r="P2459">
        <v>19</v>
      </c>
      <c r="Q2459" t="e">
        <f>VLOOKUP($A2459,'[1]SheltersALL_2.17.22'!$1:$1048576,6,0)</f>
        <v>#N/A</v>
      </c>
      <c r="R2459" t="str">
        <f>VLOOKUP($A2459, [1]FA21_Ridership!$1:$1048576,11, 0)</f>
        <v>OAKLAND</v>
      </c>
      <c r="S2459" t="str">
        <f>VLOOKUP($A2459, [1]FA21_Ridership!$1:$1048576,12, 0)</f>
        <v>ALAMEDA</v>
      </c>
      <c r="T2459">
        <f>VLOOKUP($A2459, [1]FA21_Ridership!$1:$1048576,13, 0)</f>
        <v>2</v>
      </c>
      <c r="U2459">
        <f t="shared" si="191"/>
        <v>323</v>
      </c>
      <c r="V2459" s="67">
        <f t="shared" si="190"/>
        <v>0.58899999999999997</v>
      </c>
      <c r="W2459">
        <v>0.86965000000000003</v>
      </c>
      <c r="X2459" s="67">
        <f t="shared" si="192"/>
        <v>0.71499999999999997</v>
      </c>
      <c r="Y2459">
        <v>0.36089500000000002</v>
      </c>
      <c r="Z2459" s="67">
        <f t="shared" si="193"/>
        <v>0.71299999999999997</v>
      </c>
      <c r="AA2459">
        <f>VLOOKUP($C2459,[1]Disability!$1:$1048576,5,FALSE)</f>
        <v>0</v>
      </c>
      <c r="AB2459" s="67">
        <f t="shared" si="194"/>
        <v>0</v>
      </c>
      <c r="AC2459" t="e">
        <f>VLOOKUP($A2459,#REF!,9,FALSE)</f>
        <v>#REF!</v>
      </c>
    </row>
    <row r="2460" spans="1:29">
      <c r="A2460">
        <v>54434</v>
      </c>
      <c r="B2460">
        <v>2459</v>
      </c>
      <c r="C2460">
        <v>600260</v>
      </c>
      <c r="D2460" t="s">
        <v>4235</v>
      </c>
      <c r="E2460" t="s">
        <v>4236</v>
      </c>
      <c r="G2460" t="e">
        <f>VLOOKUP($H2460,[1]BRT!$1:$1048576,1,0)</f>
        <v>#N/A</v>
      </c>
      <c r="H2460" t="s">
        <v>6034</v>
      </c>
      <c r="I2460">
        <v>37.843705999999997</v>
      </c>
      <c r="J2460">
        <v>-122.29582600000001</v>
      </c>
      <c r="K2460">
        <v>140</v>
      </c>
      <c r="L2460">
        <v>54</v>
      </c>
      <c r="M2460">
        <v>1.111111111</v>
      </c>
      <c r="N2460">
        <v>6</v>
      </c>
      <c r="O2460">
        <v>0</v>
      </c>
      <c r="P2460">
        <v>6</v>
      </c>
      <c r="Q2460" t="e">
        <f>VLOOKUP($A2460,'[1]SheltersALL_2.17.22'!$1:$1048576,6,0)</f>
        <v>#N/A</v>
      </c>
      <c r="R2460" t="str">
        <f>VLOOKUP($A2460, [1]FA21_Ridership!$1:$1048576,11, 0)</f>
        <v>EMERYVILLE</v>
      </c>
      <c r="S2460" t="str">
        <f>VLOOKUP($A2460, [1]FA21_Ridership!$1:$1048576,12, 0)</f>
        <v>ALAMEDA</v>
      </c>
      <c r="T2460">
        <f>VLOOKUP($A2460, [1]FA21_Ridership!$1:$1048576,13, 0)</f>
        <v>2</v>
      </c>
      <c r="U2460">
        <f t="shared" si="191"/>
        <v>324</v>
      </c>
      <c r="V2460" s="67">
        <f t="shared" si="190"/>
        <v>0.59099999999999997</v>
      </c>
      <c r="W2460">
        <v>0.53906299999999996</v>
      </c>
      <c r="X2460" s="67">
        <f t="shared" si="192"/>
        <v>0.23799999999999999</v>
      </c>
      <c r="Y2460">
        <v>0.12890599999999999</v>
      </c>
      <c r="Z2460" s="67">
        <f t="shared" si="193"/>
        <v>0.311</v>
      </c>
      <c r="AA2460">
        <f>VLOOKUP($C2460,[1]Disability!$1:$1048576,5,FALSE)</f>
        <v>0</v>
      </c>
      <c r="AB2460" s="67">
        <f t="shared" si="194"/>
        <v>0</v>
      </c>
      <c r="AC2460" t="e">
        <f>VLOOKUP($A2460,#REF!,9,FALSE)</f>
        <v>#REF!</v>
      </c>
    </row>
    <row r="2461" spans="1:29">
      <c r="A2461">
        <v>55537</v>
      </c>
      <c r="B2461">
        <v>2460</v>
      </c>
      <c r="C2461">
        <v>103190</v>
      </c>
      <c r="D2461" t="s">
        <v>4235</v>
      </c>
      <c r="E2461" t="s">
        <v>4236</v>
      </c>
      <c r="G2461" t="e">
        <f>VLOOKUP($H2461,[1]BRT!$1:$1048576,1,0)</f>
        <v>#N/A</v>
      </c>
      <c r="H2461" t="s">
        <v>5968</v>
      </c>
      <c r="I2461">
        <v>37.773076000000003</v>
      </c>
      <c r="J2461">
        <v>-122.26492</v>
      </c>
      <c r="K2461">
        <v>1416</v>
      </c>
      <c r="L2461">
        <v>13</v>
      </c>
      <c r="M2461">
        <v>4.615384615</v>
      </c>
      <c r="N2461">
        <v>17</v>
      </c>
      <c r="O2461">
        <v>8</v>
      </c>
      <c r="P2461">
        <v>25</v>
      </c>
      <c r="Q2461" t="e">
        <f>VLOOKUP($A2461,'[1]SheltersALL_2.17.22'!$1:$1048576,6,0)</f>
        <v>#N/A</v>
      </c>
      <c r="R2461" t="str">
        <f>VLOOKUP($A2461, [1]FA21_Ridership!$1:$1048576,11, 0)</f>
        <v>ALAMEDA</v>
      </c>
      <c r="S2461" t="str">
        <f>VLOOKUP($A2461, [1]FA21_Ridership!$1:$1048576,12, 0)</f>
        <v>ALAMEDA</v>
      </c>
      <c r="T2461">
        <f>VLOOKUP($A2461, [1]FA21_Ridership!$1:$1048576,13, 0)</f>
        <v>3</v>
      </c>
      <c r="U2461">
        <f t="shared" si="191"/>
        <v>325</v>
      </c>
      <c r="V2461" s="67">
        <f t="shared" si="190"/>
        <v>0.59099999999999997</v>
      </c>
      <c r="W2461">
        <v>0.770872</v>
      </c>
      <c r="X2461" s="67">
        <f t="shared" si="192"/>
        <v>0.52700000000000002</v>
      </c>
      <c r="Y2461">
        <v>3.0612E-2</v>
      </c>
      <c r="Z2461" s="67">
        <f t="shared" si="193"/>
        <v>3.7999999999999999E-2</v>
      </c>
      <c r="AA2461">
        <f>VLOOKUP($C2461,[1]Disability!$1:$1048576,5,FALSE)</f>
        <v>2</v>
      </c>
      <c r="AB2461" s="67">
        <f t="shared" si="194"/>
        <v>0.91600000000000004</v>
      </c>
      <c r="AC2461" t="e">
        <f>VLOOKUP($A2461,#REF!,9,FALSE)</f>
        <v>#REF!</v>
      </c>
    </row>
    <row r="2462" spans="1:29">
      <c r="A2462">
        <v>51336</v>
      </c>
      <c r="B2462">
        <v>2461</v>
      </c>
      <c r="C2462">
        <v>1017820</v>
      </c>
      <c r="D2462" t="s">
        <v>4235</v>
      </c>
      <c r="E2462" t="s">
        <v>4236</v>
      </c>
      <c r="G2462" t="e">
        <f>VLOOKUP($H2462,[1]BRT!$1:$1048576,1,0)</f>
        <v>#N/A</v>
      </c>
      <c r="H2462" t="s">
        <v>5360</v>
      </c>
      <c r="I2462">
        <v>37.828130000000002</v>
      </c>
      <c r="J2462">
        <v>-122.250023</v>
      </c>
      <c r="K2462">
        <v>1018</v>
      </c>
      <c r="L2462">
        <v>32.700000000000003</v>
      </c>
      <c r="M2462">
        <v>1.8348623850000001</v>
      </c>
      <c r="N2462">
        <v>6</v>
      </c>
      <c r="O2462">
        <v>4</v>
      </c>
      <c r="P2462">
        <v>10</v>
      </c>
      <c r="Q2462" t="e">
        <f>VLOOKUP($A2462,'[1]SheltersALL_2.17.22'!$1:$1048576,6,0)</f>
        <v>#N/A</v>
      </c>
      <c r="R2462" t="str">
        <f>VLOOKUP($A2462, [1]FA21_Ridership!$1:$1048576,11, 0)</f>
        <v>OAKLAND</v>
      </c>
      <c r="S2462" t="str">
        <f>VLOOKUP($A2462, [1]FA21_Ridership!$1:$1048576,12, 0)</f>
        <v>ALAMEDA</v>
      </c>
      <c r="T2462">
        <f>VLOOKUP($A2462, [1]FA21_Ridership!$1:$1048576,13, 0)</f>
        <v>2</v>
      </c>
      <c r="U2462">
        <f t="shared" si="191"/>
        <v>327</v>
      </c>
      <c r="V2462" s="67">
        <f t="shared" si="190"/>
        <v>0.59099999999999997</v>
      </c>
      <c r="W2462">
        <v>0.30788500000000002</v>
      </c>
      <c r="X2462" s="67">
        <f t="shared" si="192"/>
        <v>7.2999999999999995E-2</v>
      </c>
      <c r="Y2462">
        <v>0.200876</v>
      </c>
      <c r="Z2462" s="67">
        <f t="shared" si="193"/>
        <v>0.47899999999999998</v>
      </c>
      <c r="AA2462">
        <f>VLOOKUP($C2462,[1]Disability!$1:$1048576,5,FALSE)</f>
        <v>1</v>
      </c>
      <c r="AB2462" s="67">
        <f t="shared" si="194"/>
        <v>0.72499999999999998</v>
      </c>
      <c r="AC2462" t="e">
        <f>VLOOKUP($A2462,#REF!,9,FALSE)</f>
        <v>#REF!</v>
      </c>
    </row>
    <row r="2463" spans="1:29">
      <c r="A2463">
        <v>54348</v>
      </c>
      <c r="B2463">
        <v>2462</v>
      </c>
      <c r="C2463">
        <v>1003010</v>
      </c>
      <c r="D2463" t="s">
        <v>4235</v>
      </c>
      <c r="E2463" t="s">
        <v>4236</v>
      </c>
      <c r="G2463" t="e">
        <f>VLOOKUP($H2463,[1]BRT!$1:$1048576,1,0)</f>
        <v>#N/A</v>
      </c>
      <c r="H2463" t="s">
        <v>6035</v>
      </c>
      <c r="I2463">
        <v>37.840322</v>
      </c>
      <c r="J2463">
        <v>-122.262232</v>
      </c>
      <c r="K2463">
        <v>1018</v>
      </c>
      <c r="L2463">
        <v>32.700000000000003</v>
      </c>
      <c r="M2463">
        <v>1.8348623850000001</v>
      </c>
      <c r="N2463">
        <v>4</v>
      </c>
      <c r="O2463">
        <v>6</v>
      </c>
      <c r="P2463">
        <v>10</v>
      </c>
      <c r="Q2463" t="e">
        <f>VLOOKUP($A2463,'[1]SheltersALL_2.17.22'!$1:$1048576,6,0)</f>
        <v>#N/A</v>
      </c>
      <c r="R2463" t="str">
        <f>VLOOKUP($A2463, [1]FA21_Ridership!$1:$1048576,11, 0)</f>
        <v>OAKLAND</v>
      </c>
      <c r="S2463" t="str">
        <f>VLOOKUP($A2463, [1]FA21_Ridership!$1:$1048576,12, 0)</f>
        <v>ALAMEDA</v>
      </c>
      <c r="T2463">
        <f>VLOOKUP($A2463, [1]FA21_Ridership!$1:$1048576,13, 0)</f>
        <v>2</v>
      </c>
      <c r="U2463">
        <f t="shared" si="191"/>
        <v>327</v>
      </c>
      <c r="V2463" s="67">
        <f t="shared" si="190"/>
        <v>0.59099999999999997</v>
      </c>
      <c r="W2463">
        <v>0.443662</v>
      </c>
      <c r="X2463" s="67">
        <f t="shared" si="192"/>
        <v>0.151</v>
      </c>
      <c r="Y2463">
        <v>0.17429600000000001</v>
      </c>
      <c r="Z2463" s="67">
        <f t="shared" si="193"/>
        <v>0.42099999999999999</v>
      </c>
      <c r="AA2463">
        <f>VLOOKUP($C2463,[1]Disability!$1:$1048576,5,FALSE)</f>
        <v>0</v>
      </c>
      <c r="AB2463" s="67">
        <f t="shared" si="194"/>
        <v>0</v>
      </c>
      <c r="AC2463" t="e">
        <f>VLOOKUP($A2463,#REF!,9,FALSE)</f>
        <v>#REF!</v>
      </c>
    </row>
    <row r="2464" spans="1:29">
      <c r="A2464">
        <v>52425</v>
      </c>
      <c r="B2464">
        <v>2463</v>
      </c>
      <c r="C2464">
        <v>1016280</v>
      </c>
      <c r="D2464" t="s">
        <v>4235</v>
      </c>
      <c r="E2464" t="s">
        <v>4236</v>
      </c>
      <c r="G2464" t="e">
        <f>VLOOKUP($H2464,[1]BRT!$1:$1048576,1,0)</f>
        <v>#N/A</v>
      </c>
      <c r="H2464" t="s">
        <v>6036</v>
      </c>
      <c r="I2464">
        <v>37.844186000000001</v>
      </c>
      <c r="J2464">
        <v>-122.270404</v>
      </c>
      <c r="K2464">
        <v>1018</v>
      </c>
      <c r="L2464">
        <v>32.700000000000003</v>
      </c>
      <c r="M2464">
        <v>1.8348623850000001</v>
      </c>
      <c r="N2464">
        <v>4</v>
      </c>
      <c r="O2464">
        <v>6</v>
      </c>
      <c r="P2464">
        <v>10</v>
      </c>
      <c r="Q2464" t="e">
        <f>VLOOKUP($A2464,'[1]SheltersALL_2.17.22'!$1:$1048576,6,0)</f>
        <v>#N/A</v>
      </c>
      <c r="R2464" t="str">
        <f>VLOOKUP($A2464, [1]FA21_Ridership!$1:$1048576,11, 0)</f>
        <v>OAKLAND</v>
      </c>
      <c r="S2464" t="str">
        <f>VLOOKUP($A2464, [1]FA21_Ridership!$1:$1048576,12, 0)</f>
        <v>ALAMEDA</v>
      </c>
      <c r="T2464">
        <f>VLOOKUP($A2464, [1]FA21_Ridership!$1:$1048576,13, 0)</f>
        <v>2</v>
      </c>
      <c r="U2464">
        <f t="shared" si="191"/>
        <v>327</v>
      </c>
      <c r="V2464" s="67">
        <f t="shared" si="190"/>
        <v>0.59099999999999997</v>
      </c>
      <c r="W2464">
        <v>0.57739200000000002</v>
      </c>
      <c r="X2464" s="67">
        <f t="shared" si="192"/>
        <v>0.26400000000000001</v>
      </c>
      <c r="Y2464">
        <v>0.42389199999999999</v>
      </c>
      <c r="Z2464" s="67">
        <f t="shared" si="193"/>
        <v>0.78700000000000003</v>
      </c>
      <c r="AA2464">
        <f>VLOOKUP($C2464,[1]Disability!$1:$1048576,5,FALSE)</f>
        <v>1</v>
      </c>
      <c r="AB2464" s="67">
        <f t="shared" si="194"/>
        <v>0.72499999999999998</v>
      </c>
      <c r="AC2464" t="e">
        <f>VLOOKUP($A2464,#REF!,9,FALSE)</f>
        <v>#REF!</v>
      </c>
    </row>
    <row r="2465" spans="1:29">
      <c r="A2465">
        <v>50602</v>
      </c>
      <c r="B2465">
        <v>2464</v>
      </c>
      <c r="C2465">
        <v>1032070</v>
      </c>
      <c r="D2465" t="s">
        <v>4235</v>
      </c>
      <c r="E2465" t="s">
        <v>4236</v>
      </c>
      <c r="G2465" t="e">
        <f>VLOOKUP($H2465,[1]BRT!$1:$1048576,1,0)</f>
        <v>#N/A</v>
      </c>
      <c r="H2465" t="s">
        <v>6037</v>
      </c>
      <c r="I2465">
        <v>37.840063000000001</v>
      </c>
      <c r="J2465">
        <v>-122.269537</v>
      </c>
      <c r="K2465">
        <v>1018</v>
      </c>
      <c r="L2465">
        <v>32.700000000000003</v>
      </c>
      <c r="M2465">
        <v>1.8348623850000001</v>
      </c>
      <c r="N2465">
        <v>3</v>
      </c>
      <c r="O2465">
        <v>7</v>
      </c>
      <c r="P2465">
        <v>10</v>
      </c>
      <c r="Q2465" t="e">
        <f>VLOOKUP($A2465,'[1]SheltersALL_2.17.22'!$1:$1048576,6,0)</f>
        <v>#N/A</v>
      </c>
      <c r="R2465" t="str">
        <f>VLOOKUP($A2465, [1]FA21_Ridership!$1:$1048576,11, 0)</f>
        <v>OAKLAND</v>
      </c>
      <c r="S2465" t="str">
        <f>VLOOKUP($A2465, [1]FA21_Ridership!$1:$1048576,12, 0)</f>
        <v>ALAMEDA</v>
      </c>
      <c r="T2465">
        <f>VLOOKUP($A2465, [1]FA21_Ridership!$1:$1048576,13, 0)</f>
        <v>2</v>
      </c>
      <c r="U2465">
        <f t="shared" si="191"/>
        <v>327</v>
      </c>
      <c r="V2465" s="67">
        <f t="shared" si="190"/>
        <v>0.59099999999999997</v>
      </c>
      <c r="W2465">
        <v>0.74322299999999997</v>
      </c>
      <c r="X2465" s="67">
        <f t="shared" si="192"/>
        <v>0.46800000000000003</v>
      </c>
      <c r="Y2465">
        <v>0.33057199999999998</v>
      </c>
      <c r="Z2465" s="67">
        <f t="shared" si="193"/>
        <v>0.67</v>
      </c>
      <c r="AA2465">
        <f>VLOOKUP($C2465,[1]Disability!$1:$1048576,5,FALSE)</f>
        <v>2</v>
      </c>
      <c r="AB2465" s="67">
        <f t="shared" si="194"/>
        <v>0.91600000000000004</v>
      </c>
      <c r="AC2465" t="e">
        <f>VLOOKUP($A2465,#REF!,9,FALSE)</f>
        <v>#REF!</v>
      </c>
    </row>
    <row r="2466" spans="1:29">
      <c r="A2466">
        <v>50958</v>
      </c>
      <c r="B2466">
        <v>2465</v>
      </c>
      <c r="C2466">
        <v>9902070</v>
      </c>
      <c r="D2466" t="s">
        <v>4235</v>
      </c>
      <c r="E2466" t="s">
        <v>4236</v>
      </c>
      <c r="F2466" t="s">
        <v>4373</v>
      </c>
      <c r="G2466" t="e">
        <f>VLOOKUP($H2466,[1]BRT!$1:$1048576,1,0)</f>
        <v>#N/A</v>
      </c>
      <c r="H2466" t="s">
        <v>6038</v>
      </c>
      <c r="I2466">
        <v>37.806322999999999</v>
      </c>
      <c r="J2466">
        <v>-122.270078</v>
      </c>
      <c r="K2466">
        <v>1504</v>
      </c>
      <c r="L2466">
        <v>8</v>
      </c>
      <c r="M2466">
        <v>7.5</v>
      </c>
      <c r="N2466">
        <v>13</v>
      </c>
      <c r="O2466">
        <v>28</v>
      </c>
      <c r="P2466">
        <v>41</v>
      </c>
      <c r="Q2466" t="e">
        <f>VLOOKUP($A2466,'[1]SheltersALL_2.17.22'!$1:$1048576,6,0)</f>
        <v>#N/A</v>
      </c>
      <c r="R2466" t="str">
        <f>VLOOKUP($A2466, [1]FA21_Ridership!$1:$1048576,11, 0)</f>
        <v>OAKLAND</v>
      </c>
      <c r="S2466" t="str">
        <f>VLOOKUP($A2466, [1]FA21_Ridership!$1:$1048576,12, 0)</f>
        <v>ALAMEDA</v>
      </c>
      <c r="T2466">
        <f>VLOOKUP($A2466, [1]FA21_Ridership!$1:$1048576,13, 0)</f>
        <v>2</v>
      </c>
      <c r="U2466">
        <f t="shared" si="191"/>
        <v>328</v>
      </c>
      <c r="V2466" s="67">
        <f t="shared" si="190"/>
        <v>0.59199999999999997</v>
      </c>
      <c r="W2466">
        <v>0.68016500000000002</v>
      </c>
      <c r="X2466" s="67">
        <f t="shared" si="192"/>
        <v>0.377</v>
      </c>
      <c r="Y2466">
        <v>0.36513400000000001</v>
      </c>
      <c r="Z2466" s="67">
        <f t="shared" si="193"/>
        <v>0.71599999999999997</v>
      </c>
      <c r="AA2466">
        <f>VLOOKUP($C2466,[1]Disability!$1:$1048576,5,FALSE)</f>
        <v>7</v>
      </c>
      <c r="AB2466" s="67">
        <f t="shared" si="194"/>
        <v>0.996</v>
      </c>
      <c r="AC2466" t="e">
        <f>VLOOKUP($A2466,#REF!,9,FALSE)</f>
        <v>#REF!</v>
      </c>
    </row>
    <row r="2467" spans="1:29">
      <c r="A2467">
        <v>55363</v>
      </c>
      <c r="B2467">
        <v>2466</v>
      </c>
      <c r="C2467">
        <v>101830</v>
      </c>
      <c r="D2467" t="s">
        <v>4235</v>
      </c>
      <c r="E2467" t="s">
        <v>4236</v>
      </c>
      <c r="G2467" t="e">
        <f>VLOOKUP($H2467,[1]BRT!$1:$1048576,1,0)</f>
        <v>#N/A</v>
      </c>
      <c r="H2467" t="s">
        <v>6039</v>
      </c>
      <c r="I2467">
        <v>37.779021999999998</v>
      </c>
      <c r="J2467">
        <v>-122.291369</v>
      </c>
      <c r="K2467">
        <v>960</v>
      </c>
      <c r="L2467">
        <v>30</v>
      </c>
      <c r="M2467">
        <v>2</v>
      </c>
      <c r="N2467">
        <v>10</v>
      </c>
      <c r="O2467">
        <v>1</v>
      </c>
      <c r="P2467">
        <v>11</v>
      </c>
      <c r="Q2467" t="e">
        <f>VLOOKUP($A2467,'[1]SheltersALL_2.17.22'!$1:$1048576,6,0)</f>
        <v>#N/A</v>
      </c>
      <c r="R2467" t="str">
        <f>VLOOKUP($A2467, [1]FA21_Ridership!$1:$1048576,11, 0)</f>
        <v>ALAMEDA</v>
      </c>
      <c r="S2467" t="str">
        <f>VLOOKUP($A2467, [1]FA21_Ridership!$1:$1048576,12, 0)</f>
        <v>ALAMEDA</v>
      </c>
      <c r="T2467">
        <f>VLOOKUP($A2467, [1]FA21_Ridership!$1:$1048576,13, 0)</f>
        <v>3</v>
      </c>
      <c r="U2467">
        <f t="shared" si="191"/>
        <v>330</v>
      </c>
      <c r="V2467" s="67">
        <f t="shared" si="190"/>
        <v>0.59199999999999997</v>
      </c>
      <c r="W2467">
        <v>0.78054900000000005</v>
      </c>
      <c r="X2467" s="67">
        <f t="shared" si="192"/>
        <v>0.54900000000000004</v>
      </c>
      <c r="Y2467">
        <v>0.78237199999999996</v>
      </c>
      <c r="Z2467" s="67">
        <f t="shared" si="193"/>
        <v>0.99099999999999999</v>
      </c>
      <c r="AA2467">
        <f>VLOOKUP($C2467,[1]Disability!$1:$1048576,5,FALSE)</f>
        <v>0</v>
      </c>
      <c r="AB2467" s="67">
        <f t="shared" si="194"/>
        <v>0</v>
      </c>
      <c r="AC2467" t="e">
        <f>VLOOKUP($A2467,#REF!,9,FALSE)</f>
        <v>#REF!</v>
      </c>
    </row>
    <row r="2468" spans="1:29">
      <c r="A2468">
        <v>58551</v>
      </c>
      <c r="B2468">
        <v>2467</v>
      </c>
      <c r="C2468">
        <v>700060</v>
      </c>
      <c r="D2468" t="s">
        <v>4235</v>
      </c>
      <c r="E2468" t="s">
        <v>4236</v>
      </c>
      <c r="G2468" t="e">
        <f>VLOOKUP($H2468,[1]BRT!$1:$1048576,1,0)</f>
        <v>#N/A</v>
      </c>
      <c r="H2468" t="s">
        <v>6040</v>
      </c>
      <c r="I2468">
        <v>37.584580000000003</v>
      </c>
      <c r="J2468">
        <v>-122.060671</v>
      </c>
      <c r="K2468">
        <v>990</v>
      </c>
      <c r="L2468">
        <v>30</v>
      </c>
      <c r="M2468">
        <v>2</v>
      </c>
      <c r="N2468">
        <v>10</v>
      </c>
      <c r="O2468">
        <v>1</v>
      </c>
      <c r="P2468">
        <v>11</v>
      </c>
      <c r="Q2468" t="e">
        <f>VLOOKUP($A2468,'[1]SheltersALL_2.17.22'!$1:$1048576,6,0)</f>
        <v>#N/A</v>
      </c>
      <c r="R2468" t="str">
        <f>VLOOKUP($A2468, [1]FA21_Ridership!$1:$1048576,11, 0)</f>
        <v>FREMONT</v>
      </c>
      <c r="S2468" t="str">
        <f>VLOOKUP($A2468, [1]FA21_Ridership!$1:$1048576,12, 0)</f>
        <v>ALAMEDA</v>
      </c>
      <c r="T2468">
        <f>VLOOKUP($A2468, [1]FA21_Ridership!$1:$1048576,13, 0)</f>
        <v>5</v>
      </c>
      <c r="U2468">
        <f t="shared" si="191"/>
        <v>330</v>
      </c>
      <c r="V2468" s="67">
        <f t="shared" ref="V2468:V2531" si="195">_xlfn.PERCENTRANK.INC($U$2:$U$4161,U2468)</f>
        <v>0.59199999999999997</v>
      </c>
      <c r="W2468">
        <v>0.79540200000000005</v>
      </c>
      <c r="X2468" s="67">
        <f t="shared" si="192"/>
        <v>0.58099999999999996</v>
      </c>
      <c r="Y2468">
        <v>0.15095800000000001</v>
      </c>
      <c r="Z2468" s="67">
        <f t="shared" si="193"/>
        <v>0.36599999999999999</v>
      </c>
      <c r="AA2468">
        <f>VLOOKUP($C2468,[1]Disability!$1:$1048576,5,FALSE)</f>
        <v>0</v>
      </c>
      <c r="AB2468" s="67">
        <f t="shared" si="194"/>
        <v>0</v>
      </c>
      <c r="AC2468" t="e">
        <f>VLOOKUP($A2468,#REF!,9,FALSE)</f>
        <v>#REF!</v>
      </c>
    </row>
    <row r="2469" spans="1:29">
      <c r="A2469">
        <v>53434</v>
      </c>
      <c r="B2469">
        <v>2468</v>
      </c>
      <c r="C2469">
        <v>1003460</v>
      </c>
      <c r="D2469" t="s">
        <v>4235</v>
      </c>
      <c r="E2469" t="s">
        <v>4236</v>
      </c>
      <c r="G2469" t="e">
        <f>VLOOKUP($H2469,[1]BRT!$1:$1048576,1,0)</f>
        <v>#N/A</v>
      </c>
      <c r="H2469" t="s">
        <v>6041</v>
      </c>
      <c r="I2469">
        <v>37.803060000000002</v>
      </c>
      <c r="J2469">
        <v>-122.285201</v>
      </c>
      <c r="K2469">
        <v>1390</v>
      </c>
      <c r="L2469">
        <v>30</v>
      </c>
      <c r="M2469">
        <v>2</v>
      </c>
      <c r="N2469">
        <v>9</v>
      </c>
      <c r="O2469">
        <v>2</v>
      </c>
      <c r="P2469">
        <v>11</v>
      </c>
      <c r="Q2469" t="e">
        <f>VLOOKUP($A2469,'[1]SheltersALL_2.17.22'!$1:$1048576,6,0)</f>
        <v>#N/A</v>
      </c>
      <c r="R2469" t="str">
        <f>VLOOKUP($A2469, [1]FA21_Ridership!$1:$1048576,11, 0)</f>
        <v>OAKLAND</v>
      </c>
      <c r="S2469" t="str">
        <f>VLOOKUP($A2469, [1]FA21_Ridership!$1:$1048576,12, 0)</f>
        <v>ALAMEDA</v>
      </c>
      <c r="T2469">
        <f>VLOOKUP($A2469, [1]FA21_Ridership!$1:$1048576,13, 0)</f>
        <v>2</v>
      </c>
      <c r="U2469">
        <f t="shared" si="191"/>
        <v>330</v>
      </c>
      <c r="V2469" s="67">
        <f t="shared" si="195"/>
        <v>0.59199999999999997</v>
      </c>
      <c r="W2469">
        <v>1</v>
      </c>
      <c r="X2469" s="67">
        <f t="shared" si="192"/>
        <v>0.98899999999999999</v>
      </c>
      <c r="Y2469">
        <v>0.85751999999999995</v>
      </c>
      <c r="Z2469" s="67">
        <f t="shared" si="193"/>
        <v>0.996</v>
      </c>
      <c r="AA2469">
        <f>VLOOKUP($C2469,[1]Disability!$1:$1048576,5,FALSE)</f>
        <v>1</v>
      </c>
      <c r="AB2469" s="67">
        <f t="shared" si="194"/>
        <v>0.72499999999999998</v>
      </c>
      <c r="AC2469" t="e">
        <f>VLOOKUP($A2469,#REF!,9,FALSE)</f>
        <v>#REF!</v>
      </c>
    </row>
    <row r="2470" spans="1:29">
      <c r="A2470">
        <v>53177</v>
      </c>
      <c r="B2470">
        <v>2469</v>
      </c>
      <c r="C2470">
        <v>303260</v>
      </c>
      <c r="D2470" t="s">
        <v>4235</v>
      </c>
      <c r="E2470" t="s">
        <v>4236</v>
      </c>
      <c r="G2470" t="e">
        <f>VLOOKUP($H2470,[1]BRT!$1:$1048576,1,0)</f>
        <v>#N/A</v>
      </c>
      <c r="H2470" t="s">
        <v>6042</v>
      </c>
      <c r="I2470">
        <v>37.882578000000002</v>
      </c>
      <c r="J2470">
        <v>-122.27998100000001</v>
      </c>
      <c r="K2470">
        <v>1018</v>
      </c>
      <c r="L2470">
        <v>30</v>
      </c>
      <c r="M2470">
        <v>2</v>
      </c>
      <c r="N2470">
        <v>9</v>
      </c>
      <c r="O2470">
        <v>2</v>
      </c>
      <c r="P2470">
        <v>11</v>
      </c>
      <c r="Q2470" t="e">
        <f>VLOOKUP($A2470,'[1]SheltersALL_2.17.22'!$1:$1048576,6,0)</f>
        <v>#N/A</v>
      </c>
      <c r="R2470" t="str">
        <f>VLOOKUP($A2470, [1]FA21_Ridership!$1:$1048576,11, 0)</f>
        <v>BERKELEY</v>
      </c>
      <c r="S2470" t="str">
        <f>VLOOKUP($A2470, [1]FA21_Ridership!$1:$1048576,12, 0)</f>
        <v>ALAMEDA</v>
      </c>
      <c r="T2470">
        <f>VLOOKUP($A2470, [1]FA21_Ridership!$1:$1048576,13, 0)</f>
        <v>1</v>
      </c>
      <c r="U2470">
        <f t="shared" si="191"/>
        <v>330</v>
      </c>
      <c r="V2470" s="67">
        <f t="shared" si="195"/>
        <v>0.59199999999999997</v>
      </c>
      <c r="W2470">
        <v>0.23957400000000001</v>
      </c>
      <c r="X2470" s="67">
        <f t="shared" si="192"/>
        <v>3.5999999999999997E-2</v>
      </c>
      <c r="Y2470">
        <v>0.15124599999999999</v>
      </c>
      <c r="Z2470" s="67">
        <f t="shared" si="193"/>
        <v>0.36699999999999999</v>
      </c>
      <c r="AA2470">
        <f>VLOOKUP($C2470,[1]Disability!$1:$1048576,5,FALSE)</f>
        <v>0</v>
      </c>
      <c r="AB2470" s="67">
        <f t="shared" si="194"/>
        <v>0</v>
      </c>
      <c r="AC2470" t="e">
        <f>VLOOKUP($A2470,#REF!,9,FALSE)</f>
        <v>#REF!</v>
      </c>
    </row>
    <row r="2471" spans="1:29">
      <c r="A2471">
        <v>57785</v>
      </c>
      <c r="B2471">
        <v>2470</v>
      </c>
      <c r="C2471">
        <v>1008220</v>
      </c>
      <c r="D2471" t="s">
        <v>4235</v>
      </c>
      <c r="E2471" t="s">
        <v>4236</v>
      </c>
      <c r="G2471" t="e">
        <f>VLOOKUP($H2471,[1]BRT!$1:$1048576,1,0)</f>
        <v>#N/A</v>
      </c>
      <c r="H2471" t="s">
        <v>6043</v>
      </c>
      <c r="I2471">
        <v>37.776552000000002</v>
      </c>
      <c r="J2471">
        <v>-122.22676300000001</v>
      </c>
      <c r="K2471">
        <v>1141</v>
      </c>
      <c r="L2471">
        <v>15</v>
      </c>
      <c r="M2471">
        <v>4</v>
      </c>
      <c r="N2471">
        <v>16</v>
      </c>
      <c r="O2471">
        <v>6</v>
      </c>
      <c r="P2471">
        <v>22</v>
      </c>
      <c r="Q2471" t="e">
        <f>VLOOKUP($A2471,'[1]SheltersALL_2.17.22'!$1:$1048576,6,0)</f>
        <v>#N/A</v>
      </c>
      <c r="R2471" t="str">
        <f>VLOOKUP($A2471, [1]FA21_Ridership!$1:$1048576,11, 0)</f>
        <v>OAKLAND</v>
      </c>
      <c r="S2471" t="str">
        <f>VLOOKUP($A2471, [1]FA21_Ridership!$1:$1048576,12, 0)</f>
        <v>ALAMEDA</v>
      </c>
      <c r="T2471">
        <f>VLOOKUP($A2471, [1]FA21_Ridership!$1:$1048576,13, 0)</f>
        <v>2</v>
      </c>
      <c r="U2471">
        <f t="shared" si="191"/>
        <v>330</v>
      </c>
      <c r="V2471" s="67">
        <f t="shared" si="195"/>
        <v>0.59199999999999997</v>
      </c>
      <c r="W2471">
        <v>0.94576300000000002</v>
      </c>
      <c r="X2471" s="67">
        <f t="shared" si="192"/>
        <v>0.88400000000000001</v>
      </c>
      <c r="Y2471">
        <v>0.61525399999999997</v>
      </c>
      <c r="Z2471" s="67">
        <f t="shared" si="193"/>
        <v>0.94099999999999995</v>
      </c>
      <c r="AA2471">
        <f>VLOOKUP($C2471,[1]Disability!$1:$1048576,5,FALSE)</f>
        <v>4</v>
      </c>
      <c r="AB2471" s="67">
        <f t="shared" si="194"/>
        <v>0.97699999999999998</v>
      </c>
      <c r="AC2471" t="e">
        <f>VLOOKUP($A2471,#REF!,9,FALSE)</f>
        <v>#REF!</v>
      </c>
    </row>
    <row r="2472" spans="1:29">
      <c r="A2472">
        <v>57737</v>
      </c>
      <c r="B2472">
        <v>2471</v>
      </c>
      <c r="C2472">
        <v>101820</v>
      </c>
      <c r="D2472" t="s">
        <v>4235</v>
      </c>
      <c r="E2472" t="s">
        <v>4236</v>
      </c>
      <c r="G2472" t="e">
        <f>VLOOKUP($H2472,[1]BRT!$1:$1048576,1,0)</f>
        <v>#N/A</v>
      </c>
      <c r="H2472" t="s">
        <v>6044</v>
      </c>
      <c r="I2472">
        <v>37.775303000000001</v>
      </c>
      <c r="J2472">
        <v>-122.277159</v>
      </c>
      <c r="K2472">
        <v>960</v>
      </c>
      <c r="L2472">
        <v>30</v>
      </c>
      <c r="M2472">
        <v>2</v>
      </c>
      <c r="N2472">
        <v>8</v>
      </c>
      <c r="O2472">
        <v>3</v>
      </c>
      <c r="P2472">
        <v>11</v>
      </c>
      <c r="Q2472" t="e">
        <f>VLOOKUP($A2472,'[1]SheltersALL_2.17.22'!$1:$1048576,6,0)</f>
        <v>#N/A</v>
      </c>
      <c r="R2472" t="str">
        <f>VLOOKUP($A2472, [1]FA21_Ridership!$1:$1048576,11, 0)</f>
        <v>ALAMEDA</v>
      </c>
      <c r="S2472" t="str">
        <f>VLOOKUP($A2472, [1]FA21_Ridership!$1:$1048576,12, 0)</f>
        <v>ALAMEDA</v>
      </c>
      <c r="T2472">
        <f>VLOOKUP($A2472, [1]FA21_Ridership!$1:$1048576,13, 0)</f>
        <v>3</v>
      </c>
      <c r="U2472">
        <f t="shared" si="191"/>
        <v>330</v>
      </c>
      <c r="V2472" s="67">
        <f t="shared" si="195"/>
        <v>0.59199999999999997</v>
      </c>
      <c r="W2472">
        <v>0.73748899999999995</v>
      </c>
      <c r="X2472" s="67">
        <f t="shared" si="192"/>
        <v>0.45800000000000002</v>
      </c>
      <c r="Y2472">
        <v>0.297153</v>
      </c>
      <c r="Z2472" s="67">
        <f t="shared" si="193"/>
        <v>0.63200000000000001</v>
      </c>
      <c r="AA2472">
        <f>VLOOKUP($C2472,[1]Disability!$1:$1048576,5,FALSE)</f>
        <v>0</v>
      </c>
      <c r="AB2472" s="67">
        <f t="shared" si="194"/>
        <v>0</v>
      </c>
      <c r="AC2472" t="e">
        <f>VLOOKUP($A2472,#REF!,9,FALSE)</f>
        <v>#REF!</v>
      </c>
    </row>
    <row r="2473" spans="1:29">
      <c r="A2473">
        <v>57553</v>
      </c>
      <c r="B2473">
        <v>2472</v>
      </c>
      <c r="C2473">
        <v>803360</v>
      </c>
      <c r="D2473" t="s">
        <v>4235</v>
      </c>
      <c r="E2473" t="s">
        <v>4236</v>
      </c>
      <c r="G2473" t="e">
        <f>VLOOKUP($H2473,[1]BRT!$1:$1048576,1,0)</f>
        <v>#N/A</v>
      </c>
      <c r="H2473" t="s">
        <v>967</v>
      </c>
      <c r="I2473">
        <v>37.614280000000001</v>
      </c>
      <c r="J2473">
        <v>-122.02949</v>
      </c>
      <c r="K2473">
        <v>1394</v>
      </c>
      <c r="L2473">
        <v>30</v>
      </c>
      <c r="M2473">
        <v>2</v>
      </c>
      <c r="N2473">
        <v>8</v>
      </c>
      <c r="O2473">
        <v>3</v>
      </c>
      <c r="P2473">
        <v>11</v>
      </c>
      <c r="Q2473" t="e">
        <f>VLOOKUP($A2473,'[1]SheltersALL_2.17.22'!$1:$1048576,6,0)</f>
        <v>#N/A</v>
      </c>
      <c r="R2473" t="str">
        <f>VLOOKUP($A2473, [1]FA21_Ridership!$1:$1048576,11, 0)</f>
        <v>HAYWARD</v>
      </c>
      <c r="S2473" t="str">
        <f>VLOOKUP($A2473, [1]FA21_Ridership!$1:$1048576,12, 0)</f>
        <v>ALAMEDA</v>
      </c>
      <c r="T2473">
        <f>VLOOKUP($A2473, [1]FA21_Ridership!$1:$1048576,13, 0)</f>
        <v>4</v>
      </c>
      <c r="U2473">
        <f t="shared" si="191"/>
        <v>330</v>
      </c>
      <c r="V2473" s="67">
        <f t="shared" si="195"/>
        <v>0.59199999999999997</v>
      </c>
      <c r="W2473">
        <v>0.81989000000000001</v>
      </c>
      <c r="X2473" s="67">
        <f t="shared" si="192"/>
        <v>0.61199999999999999</v>
      </c>
      <c r="Y2473">
        <v>0.16298299999999999</v>
      </c>
      <c r="Z2473" s="67">
        <f t="shared" si="193"/>
        <v>0.39500000000000002</v>
      </c>
      <c r="AA2473">
        <f>VLOOKUP($C2473,[1]Disability!$1:$1048576,5,FALSE)</f>
        <v>0</v>
      </c>
      <c r="AB2473" s="67">
        <f t="shared" si="194"/>
        <v>0</v>
      </c>
      <c r="AC2473" t="e">
        <f>VLOOKUP($A2473,#REF!,9,FALSE)</f>
        <v>#REF!</v>
      </c>
    </row>
    <row r="2474" spans="1:29">
      <c r="A2474">
        <v>59549</v>
      </c>
      <c r="B2474">
        <v>2473</v>
      </c>
      <c r="C2474">
        <v>1600600</v>
      </c>
      <c r="D2474" t="s">
        <v>4235</v>
      </c>
      <c r="E2474" t="s">
        <v>4236</v>
      </c>
      <c r="G2474" t="e">
        <f>VLOOKUP($H2474,[1]BRT!$1:$1048576,1,0)</f>
        <v>#N/A</v>
      </c>
      <c r="H2474" t="s">
        <v>6045</v>
      </c>
      <c r="I2474">
        <v>37.958894999999998</v>
      </c>
      <c r="J2474">
        <v>-122.3571</v>
      </c>
      <c r="K2474">
        <v>1241</v>
      </c>
      <c r="L2474">
        <v>30</v>
      </c>
      <c r="M2474">
        <v>2</v>
      </c>
      <c r="N2474">
        <v>7</v>
      </c>
      <c r="O2474">
        <v>4</v>
      </c>
      <c r="P2474">
        <v>11</v>
      </c>
      <c r="Q2474" t="e">
        <f>VLOOKUP($A2474,'[1]SheltersALL_2.17.22'!$1:$1048576,6,0)</f>
        <v>#N/A</v>
      </c>
      <c r="R2474" t="str">
        <f>VLOOKUP($A2474, [1]FA21_Ridership!$1:$1048576,11, 0)</f>
        <v>SAN PABLO</v>
      </c>
      <c r="S2474" t="str">
        <f>VLOOKUP($A2474, [1]FA21_Ridership!$1:$1048576,12, 0)</f>
        <v>CONTRA COSTA</v>
      </c>
      <c r="T2474">
        <f>VLOOKUP($A2474, [1]FA21_Ridership!$1:$1048576,13, 0)</f>
        <v>1</v>
      </c>
      <c r="U2474">
        <f t="shared" si="191"/>
        <v>330</v>
      </c>
      <c r="V2474" s="67">
        <f t="shared" si="195"/>
        <v>0.59199999999999997</v>
      </c>
      <c r="W2474">
        <v>0.95533400000000002</v>
      </c>
      <c r="X2474" s="67">
        <f t="shared" si="192"/>
        <v>0.91700000000000004</v>
      </c>
      <c r="Y2474">
        <v>0.34787200000000001</v>
      </c>
      <c r="Z2474" s="67">
        <f t="shared" si="193"/>
        <v>0.69199999999999995</v>
      </c>
      <c r="AA2474">
        <f>VLOOKUP($C2474,[1]Disability!$1:$1048576,5,FALSE)</f>
        <v>0</v>
      </c>
      <c r="AB2474" s="67">
        <f t="shared" si="194"/>
        <v>0</v>
      </c>
      <c r="AC2474" t="e">
        <f>VLOOKUP($A2474,#REF!,9,FALSE)</f>
        <v>#REF!</v>
      </c>
    </row>
    <row r="2475" spans="1:29">
      <c r="A2475">
        <v>56116</v>
      </c>
      <c r="B2475">
        <v>2474</v>
      </c>
      <c r="C2475">
        <v>1019190</v>
      </c>
      <c r="D2475" t="s">
        <v>4235</v>
      </c>
      <c r="E2475" t="s">
        <v>4236</v>
      </c>
      <c r="G2475" t="e">
        <f>VLOOKUP($H2475,[1]BRT!$1:$1048576,1,0)</f>
        <v>#N/A</v>
      </c>
      <c r="H2475" t="s">
        <v>6046</v>
      </c>
      <c r="I2475">
        <v>37.844437999999997</v>
      </c>
      <c r="J2475">
        <v>-122.26498599999999</v>
      </c>
      <c r="K2475">
        <v>1086</v>
      </c>
      <c r="L2475">
        <v>22</v>
      </c>
      <c r="M2475">
        <v>2.7272727269999999</v>
      </c>
      <c r="N2475">
        <v>9</v>
      </c>
      <c r="O2475">
        <v>6</v>
      </c>
      <c r="P2475">
        <v>15</v>
      </c>
      <c r="Q2475" t="e">
        <f>VLOOKUP($A2475,'[1]SheltersALL_2.17.22'!$1:$1048576,6,0)</f>
        <v>#N/A</v>
      </c>
      <c r="R2475" t="str">
        <f>VLOOKUP($A2475, [1]FA21_Ridership!$1:$1048576,11, 0)</f>
        <v>OAKLAND</v>
      </c>
      <c r="S2475" t="str">
        <f>VLOOKUP($A2475, [1]FA21_Ridership!$1:$1048576,12, 0)</f>
        <v>ALAMEDA</v>
      </c>
      <c r="T2475">
        <f>VLOOKUP($A2475, [1]FA21_Ridership!$1:$1048576,13, 0)</f>
        <v>2</v>
      </c>
      <c r="U2475">
        <f t="shared" si="191"/>
        <v>330</v>
      </c>
      <c r="V2475" s="67">
        <f t="shared" si="195"/>
        <v>0.59199999999999997</v>
      </c>
      <c r="W2475">
        <v>0.59078299999999995</v>
      </c>
      <c r="X2475" s="67">
        <f t="shared" si="192"/>
        <v>0.27700000000000002</v>
      </c>
      <c r="Y2475">
        <v>0.199078</v>
      </c>
      <c r="Z2475" s="67">
        <f t="shared" si="193"/>
        <v>0.47499999999999998</v>
      </c>
      <c r="AA2475">
        <f>VLOOKUP($C2475,[1]Disability!$1:$1048576,5,FALSE)</f>
        <v>0</v>
      </c>
      <c r="AB2475" s="67">
        <f t="shared" si="194"/>
        <v>0</v>
      </c>
      <c r="AC2475" t="e">
        <f>VLOOKUP($A2475,#REF!,9,FALSE)</f>
        <v>#REF!</v>
      </c>
    </row>
    <row r="2476" spans="1:29">
      <c r="A2476">
        <v>59969</v>
      </c>
      <c r="B2476">
        <v>2475</v>
      </c>
      <c r="C2476">
        <v>1018930</v>
      </c>
      <c r="D2476" t="s">
        <v>4235</v>
      </c>
      <c r="E2476" t="s">
        <v>4236</v>
      </c>
      <c r="G2476" t="e">
        <f>VLOOKUP($H2476,[1]BRT!$1:$1048576,1,0)</f>
        <v>#N/A</v>
      </c>
      <c r="H2476" t="s">
        <v>6047</v>
      </c>
      <c r="I2476">
        <v>37.769537999999997</v>
      </c>
      <c r="J2476">
        <v>-122.19336300000001</v>
      </c>
      <c r="K2476">
        <v>960</v>
      </c>
      <c r="L2476">
        <v>30</v>
      </c>
      <c r="M2476">
        <v>2</v>
      </c>
      <c r="N2476">
        <v>6</v>
      </c>
      <c r="O2476">
        <v>5</v>
      </c>
      <c r="P2476">
        <v>11</v>
      </c>
      <c r="Q2476" t="e">
        <f>VLOOKUP($A2476,'[1]SheltersALL_2.17.22'!$1:$1048576,6,0)</f>
        <v>#N/A</v>
      </c>
      <c r="R2476" t="str">
        <f>VLOOKUP($A2476, [1]FA21_Ridership!$1:$1048576,11, 0)</f>
        <v>OAKLAND</v>
      </c>
      <c r="S2476" t="str">
        <f>VLOOKUP($A2476, [1]FA21_Ridership!$1:$1048576,12, 0)</f>
        <v>ALAMEDA</v>
      </c>
      <c r="T2476">
        <f>VLOOKUP($A2476, [1]FA21_Ridership!$1:$1048576,13, 0)</f>
        <v>3</v>
      </c>
      <c r="U2476">
        <f t="shared" si="191"/>
        <v>330</v>
      </c>
      <c r="V2476" s="67">
        <f t="shared" si="195"/>
        <v>0.59199999999999997</v>
      </c>
      <c r="W2476">
        <v>0.89900199999999997</v>
      </c>
      <c r="X2476" s="67">
        <f t="shared" si="192"/>
        <v>0.77</v>
      </c>
      <c r="Y2476">
        <v>0.70794100000000004</v>
      </c>
      <c r="Z2476" s="67">
        <f t="shared" si="193"/>
        <v>0.98199999999999998</v>
      </c>
      <c r="AA2476">
        <f>VLOOKUP($C2476,[1]Disability!$1:$1048576,5,FALSE)</f>
        <v>1</v>
      </c>
      <c r="AB2476" s="67">
        <f t="shared" si="194"/>
        <v>0.72499999999999998</v>
      </c>
      <c r="AC2476" t="e">
        <f>VLOOKUP($A2476,#REF!,9,FALSE)</f>
        <v>#REF!</v>
      </c>
    </row>
    <row r="2477" spans="1:29">
      <c r="A2477">
        <v>56115</v>
      </c>
      <c r="B2477">
        <v>2476</v>
      </c>
      <c r="C2477">
        <v>1018770</v>
      </c>
      <c r="D2477" t="s">
        <v>4235</v>
      </c>
      <c r="E2477" t="s">
        <v>4236</v>
      </c>
      <c r="G2477" t="e">
        <f>VLOOKUP($H2477,[1]BRT!$1:$1048576,1,0)</f>
        <v>#N/A</v>
      </c>
      <c r="H2477" t="s">
        <v>6048</v>
      </c>
      <c r="I2477">
        <v>37.765270999999998</v>
      </c>
      <c r="J2477">
        <v>-122.19942899999999</v>
      </c>
      <c r="K2477">
        <v>961</v>
      </c>
      <c r="L2477">
        <v>30</v>
      </c>
      <c r="M2477">
        <v>2</v>
      </c>
      <c r="N2477">
        <v>6</v>
      </c>
      <c r="O2477">
        <v>5</v>
      </c>
      <c r="P2477">
        <v>11</v>
      </c>
      <c r="Q2477" t="e">
        <f>VLOOKUP($A2477,'[1]SheltersALL_2.17.22'!$1:$1048576,6,0)</f>
        <v>#N/A</v>
      </c>
      <c r="R2477" t="str">
        <f>VLOOKUP($A2477, [1]FA21_Ridership!$1:$1048576,11, 0)</f>
        <v>OAKLAND</v>
      </c>
      <c r="S2477" t="str">
        <f>VLOOKUP($A2477, [1]FA21_Ridership!$1:$1048576,12, 0)</f>
        <v>ALAMEDA</v>
      </c>
      <c r="T2477">
        <f>VLOOKUP($A2477, [1]FA21_Ridership!$1:$1048576,13, 0)</f>
        <v>3</v>
      </c>
      <c r="U2477">
        <f t="shared" si="191"/>
        <v>330</v>
      </c>
      <c r="V2477" s="67">
        <f t="shared" si="195"/>
        <v>0.59199999999999997</v>
      </c>
      <c r="W2477">
        <v>0.97135800000000005</v>
      </c>
      <c r="X2477" s="67">
        <f t="shared" si="192"/>
        <v>0.94799999999999995</v>
      </c>
      <c r="Y2477">
        <v>0.73158800000000002</v>
      </c>
      <c r="Z2477" s="67">
        <f t="shared" si="193"/>
        <v>0.98299999999999998</v>
      </c>
      <c r="AA2477">
        <f>VLOOKUP($C2477,[1]Disability!$1:$1048576,5,FALSE)</f>
        <v>0</v>
      </c>
      <c r="AB2477" s="67">
        <f t="shared" si="194"/>
        <v>0</v>
      </c>
      <c r="AC2477" t="e">
        <f>VLOOKUP($A2477,#REF!,9,FALSE)</f>
        <v>#REF!</v>
      </c>
    </row>
    <row r="2478" spans="1:29">
      <c r="A2478">
        <v>57755</v>
      </c>
      <c r="B2478">
        <v>2477</v>
      </c>
      <c r="C2478">
        <v>306320</v>
      </c>
      <c r="D2478" t="s">
        <v>4235</v>
      </c>
      <c r="E2478" t="s">
        <v>4236</v>
      </c>
      <c r="G2478" t="e">
        <f>VLOOKUP($H2478,[1]BRT!$1:$1048576,1,0)</f>
        <v>#N/A</v>
      </c>
      <c r="H2478" t="s">
        <v>6049</v>
      </c>
      <c r="I2478">
        <v>37.860793999999999</v>
      </c>
      <c r="J2478">
        <v>-122.28958299999999</v>
      </c>
      <c r="K2478">
        <v>1476</v>
      </c>
      <c r="L2478">
        <v>15</v>
      </c>
      <c r="M2478">
        <v>4</v>
      </c>
      <c r="N2478">
        <v>11</v>
      </c>
      <c r="O2478">
        <v>11</v>
      </c>
      <c r="P2478">
        <v>22</v>
      </c>
      <c r="Q2478" t="str">
        <f>VLOOKUP($A2478,'[1]SheltersALL_2.17.22'!$1:$1048576,6,0)</f>
        <v>Berkeley</v>
      </c>
      <c r="R2478" t="str">
        <f>VLOOKUP($A2478, [1]FA21_Ridership!$1:$1048576,11, 0)</f>
        <v>BERKELEY</v>
      </c>
      <c r="S2478" t="str">
        <f>VLOOKUP($A2478, [1]FA21_Ridership!$1:$1048576,12, 0)</f>
        <v>ALAMEDA</v>
      </c>
      <c r="T2478">
        <f>VLOOKUP($A2478, [1]FA21_Ridership!$1:$1048576,13, 0)</f>
        <v>1</v>
      </c>
      <c r="U2478">
        <f t="shared" si="191"/>
        <v>330</v>
      </c>
      <c r="V2478" s="67">
        <f t="shared" si="195"/>
        <v>0.59199999999999997</v>
      </c>
      <c r="W2478">
        <v>0.31289899999999998</v>
      </c>
      <c r="X2478" s="67">
        <f t="shared" si="192"/>
        <v>7.5999999999999998E-2</v>
      </c>
      <c r="Y2478">
        <v>0.16028100000000001</v>
      </c>
      <c r="Z2478" s="67">
        <f t="shared" si="193"/>
        <v>0.38500000000000001</v>
      </c>
      <c r="AA2478">
        <f>VLOOKUP($C2478,[1]Disability!$1:$1048576,5,FALSE)</f>
        <v>0</v>
      </c>
      <c r="AB2478" s="67">
        <f t="shared" si="194"/>
        <v>0</v>
      </c>
      <c r="AC2478" t="e">
        <f>VLOOKUP($A2478,#REF!,9,FALSE)</f>
        <v>#REF!</v>
      </c>
    </row>
    <row r="2479" spans="1:29">
      <c r="A2479">
        <v>55118</v>
      </c>
      <c r="B2479">
        <v>2478</v>
      </c>
      <c r="C2479">
        <v>1302220</v>
      </c>
      <c r="D2479" t="s">
        <v>4235</v>
      </c>
      <c r="E2479" t="s">
        <v>4236</v>
      </c>
      <c r="G2479" t="e">
        <f>VLOOKUP($H2479,[1]BRT!$1:$1048576,1,0)</f>
        <v>#N/A</v>
      </c>
      <c r="H2479" t="s">
        <v>6050</v>
      </c>
      <c r="I2479">
        <v>37.935816000000003</v>
      </c>
      <c r="J2479">
        <v>-122.349453</v>
      </c>
      <c r="K2479">
        <v>1483</v>
      </c>
      <c r="L2479">
        <v>30</v>
      </c>
      <c r="M2479">
        <v>2</v>
      </c>
      <c r="N2479">
        <v>5</v>
      </c>
      <c r="O2479">
        <v>6</v>
      </c>
      <c r="P2479">
        <v>11</v>
      </c>
      <c r="Q2479" t="e">
        <f>VLOOKUP($A2479,'[1]SheltersALL_2.17.22'!$1:$1048576,6,0)</f>
        <v>#N/A</v>
      </c>
      <c r="R2479" t="str">
        <f>VLOOKUP($A2479, [1]FA21_Ridership!$1:$1048576,11, 0)</f>
        <v>RICHMOND</v>
      </c>
      <c r="S2479" t="str">
        <f>VLOOKUP($A2479, [1]FA21_Ridership!$1:$1048576,12, 0)</f>
        <v>CONTRA COSTA</v>
      </c>
      <c r="T2479">
        <f>VLOOKUP($A2479, [1]FA21_Ridership!$1:$1048576,13, 0)</f>
        <v>1</v>
      </c>
      <c r="U2479">
        <f t="shared" si="191"/>
        <v>330</v>
      </c>
      <c r="V2479" s="67">
        <f t="shared" si="195"/>
        <v>0.59199999999999997</v>
      </c>
      <c r="W2479">
        <v>0.90225200000000005</v>
      </c>
      <c r="X2479" s="67">
        <f t="shared" si="192"/>
        <v>0.77600000000000002</v>
      </c>
      <c r="Y2479">
        <v>0.46457999999999999</v>
      </c>
      <c r="Z2479" s="67">
        <f t="shared" si="193"/>
        <v>0.83199999999999996</v>
      </c>
      <c r="AA2479">
        <f>VLOOKUP($C2479,[1]Disability!$1:$1048576,5,FALSE)</f>
        <v>1</v>
      </c>
      <c r="AB2479" s="67">
        <f t="shared" si="194"/>
        <v>0.72499999999999998</v>
      </c>
      <c r="AC2479" t="e">
        <f>VLOOKUP($A2479,#REF!,9,FALSE)</f>
        <v>#REF!</v>
      </c>
    </row>
    <row r="2480" spans="1:29">
      <c r="A2480">
        <v>50822</v>
      </c>
      <c r="B2480">
        <v>2479</v>
      </c>
      <c r="C2480">
        <v>1300570</v>
      </c>
      <c r="D2480" t="s">
        <v>4235</v>
      </c>
      <c r="E2480" t="s">
        <v>4236</v>
      </c>
      <c r="G2480" t="e">
        <f>VLOOKUP($H2480,[1]BRT!$1:$1048576,1,0)</f>
        <v>#N/A</v>
      </c>
      <c r="H2480" t="s">
        <v>5806</v>
      </c>
      <c r="I2480">
        <v>37.974556</v>
      </c>
      <c r="J2480">
        <v>-122.339127</v>
      </c>
      <c r="K2480">
        <v>780</v>
      </c>
      <c r="L2480">
        <v>30</v>
      </c>
      <c r="M2480">
        <v>2</v>
      </c>
      <c r="N2480">
        <v>5</v>
      </c>
      <c r="O2480">
        <v>6</v>
      </c>
      <c r="P2480">
        <v>11</v>
      </c>
      <c r="Q2480" t="e">
        <f>VLOOKUP($A2480,'[1]SheltersALL_2.17.22'!$1:$1048576,6,0)</f>
        <v>#N/A</v>
      </c>
      <c r="R2480" t="str">
        <f>VLOOKUP($A2480, [1]FA21_Ridership!$1:$1048576,11, 0)</f>
        <v>RICHMOND</v>
      </c>
      <c r="S2480" t="str">
        <f>VLOOKUP($A2480, [1]FA21_Ridership!$1:$1048576,12, 0)</f>
        <v>CONTRA COSTA</v>
      </c>
      <c r="T2480">
        <f>VLOOKUP($A2480, [1]FA21_Ridership!$1:$1048576,13, 0)</f>
        <v>1</v>
      </c>
      <c r="U2480">
        <f t="shared" si="191"/>
        <v>330</v>
      </c>
      <c r="V2480" s="67">
        <f t="shared" si="195"/>
        <v>0.59199999999999997</v>
      </c>
      <c r="W2480">
        <v>0.92886500000000005</v>
      </c>
      <c r="X2480" s="67">
        <f t="shared" si="192"/>
        <v>0.83199999999999996</v>
      </c>
      <c r="Y2480">
        <v>0.45827600000000002</v>
      </c>
      <c r="Z2480" s="67">
        <f t="shared" si="193"/>
        <v>0.82299999999999995</v>
      </c>
      <c r="AA2480">
        <f>VLOOKUP($C2480,[1]Disability!$1:$1048576,5,FALSE)</f>
        <v>1</v>
      </c>
      <c r="AB2480" s="67">
        <f t="shared" si="194"/>
        <v>0.72499999999999998</v>
      </c>
      <c r="AC2480" t="e">
        <f>VLOOKUP($A2480,#REF!,9,FALSE)</f>
        <v>#REF!</v>
      </c>
    </row>
    <row r="2481" spans="1:29">
      <c r="A2481">
        <v>56632</v>
      </c>
      <c r="B2481">
        <v>2480</v>
      </c>
      <c r="C2481">
        <v>1501300</v>
      </c>
      <c r="D2481" t="s">
        <v>4235</v>
      </c>
      <c r="E2481" t="s">
        <v>4236</v>
      </c>
      <c r="G2481" t="e">
        <f>VLOOKUP($H2481,[1]BRT!$1:$1048576,1,0)</f>
        <v>#N/A</v>
      </c>
      <c r="H2481" t="s">
        <v>5610</v>
      </c>
      <c r="I2481">
        <v>37.708786000000003</v>
      </c>
      <c r="J2481">
        <v>-122.133813</v>
      </c>
      <c r="K2481">
        <v>1410</v>
      </c>
      <c r="L2481">
        <v>30</v>
      </c>
      <c r="M2481">
        <v>2</v>
      </c>
      <c r="N2481">
        <v>4</v>
      </c>
      <c r="O2481">
        <v>7</v>
      </c>
      <c r="P2481">
        <v>11</v>
      </c>
      <c r="Q2481" t="e">
        <f>VLOOKUP($A2481,'[1]SheltersALL_2.17.22'!$1:$1048576,6,0)</f>
        <v>#N/A</v>
      </c>
      <c r="R2481" t="str">
        <f>VLOOKUP($A2481, [1]FA21_Ridership!$1:$1048576,11, 0)</f>
        <v>SAN LEANDRO</v>
      </c>
      <c r="S2481" t="str">
        <f>VLOOKUP($A2481, [1]FA21_Ridership!$1:$1048576,12, 0)</f>
        <v>ALAMEDA</v>
      </c>
      <c r="T2481">
        <f>VLOOKUP($A2481, [1]FA21_Ridership!$1:$1048576,13, 0)</f>
        <v>4</v>
      </c>
      <c r="U2481">
        <f t="shared" si="191"/>
        <v>330</v>
      </c>
      <c r="V2481" s="67">
        <f t="shared" si="195"/>
        <v>0.59199999999999997</v>
      </c>
      <c r="W2481">
        <v>0.90632699999999999</v>
      </c>
      <c r="X2481" s="67">
        <f t="shared" si="192"/>
        <v>0.78500000000000003</v>
      </c>
      <c r="Y2481">
        <v>0.116922</v>
      </c>
      <c r="Z2481" s="67">
        <f t="shared" si="193"/>
        <v>0.29399999999999998</v>
      </c>
      <c r="AA2481">
        <f>VLOOKUP($C2481,[1]Disability!$1:$1048576,5,FALSE)</f>
        <v>1</v>
      </c>
      <c r="AB2481" s="67">
        <f t="shared" si="194"/>
        <v>0.72499999999999998</v>
      </c>
      <c r="AC2481" t="e">
        <f>VLOOKUP($A2481,#REF!,9,FALSE)</f>
        <v>#REF!</v>
      </c>
    </row>
    <row r="2482" spans="1:29">
      <c r="A2482">
        <v>52776</v>
      </c>
      <c r="B2482">
        <v>2481</v>
      </c>
      <c r="C2482">
        <v>803420</v>
      </c>
      <c r="D2482" t="s">
        <v>4235</v>
      </c>
      <c r="E2482" t="s">
        <v>4236</v>
      </c>
      <c r="G2482" t="e">
        <f>VLOOKUP($H2482,[1]BRT!$1:$1048576,1,0)</f>
        <v>#N/A</v>
      </c>
      <c r="H2482" t="s">
        <v>6051</v>
      </c>
      <c r="I2482">
        <v>37.621856000000001</v>
      </c>
      <c r="J2482">
        <v>-122.038156</v>
      </c>
      <c r="K2482">
        <v>1394</v>
      </c>
      <c r="L2482">
        <v>30</v>
      </c>
      <c r="M2482">
        <v>2</v>
      </c>
      <c r="N2482">
        <v>3</v>
      </c>
      <c r="O2482">
        <v>8</v>
      </c>
      <c r="P2482">
        <v>11</v>
      </c>
      <c r="Q2482" t="e">
        <f>VLOOKUP($A2482,'[1]SheltersALL_2.17.22'!$1:$1048576,6,0)</f>
        <v>#N/A</v>
      </c>
      <c r="R2482" t="str">
        <f>VLOOKUP($A2482, [1]FA21_Ridership!$1:$1048576,11, 0)</f>
        <v>HAYWARD</v>
      </c>
      <c r="S2482" t="str">
        <f>VLOOKUP($A2482, [1]FA21_Ridership!$1:$1048576,12, 0)</f>
        <v>ALAMEDA</v>
      </c>
      <c r="T2482">
        <f>VLOOKUP($A2482, [1]FA21_Ridership!$1:$1048576,13, 0)</f>
        <v>4</v>
      </c>
      <c r="U2482">
        <f t="shared" si="191"/>
        <v>330</v>
      </c>
      <c r="V2482" s="67">
        <f t="shared" si="195"/>
        <v>0.59199999999999997</v>
      </c>
      <c r="W2482">
        <v>0.72736000000000001</v>
      </c>
      <c r="X2482" s="67">
        <f t="shared" si="192"/>
        <v>0.44600000000000001</v>
      </c>
      <c r="Y2482">
        <v>7.9961000000000004E-2</v>
      </c>
      <c r="Z2482" s="67">
        <f t="shared" si="193"/>
        <v>0.17499999999999999</v>
      </c>
      <c r="AA2482">
        <f>VLOOKUP($C2482,[1]Disability!$1:$1048576,5,FALSE)</f>
        <v>0</v>
      </c>
      <c r="AB2482" s="67">
        <f t="shared" si="194"/>
        <v>0</v>
      </c>
      <c r="AC2482" t="e">
        <f>VLOOKUP($A2482,#REF!,9,FALSE)</f>
        <v>#REF!</v>
      </c>
    </row>
    <row r="2483" spans="1:29">
      <c r="A2483">
        <v>59883</v>
      </c>
      <c r="B2483">
        <v>2482</v>
      </c>
      <c r="C2483">
        <v>500660</v>
      </c>
      <c r="D2483" t="s">
        <v>4235</v>
      </c>
      <c r="E2483" t="s">
        <v>4236</v>
      </c>
      <c r="G2483" t="e">
        <f>VLOOKUP($H2483,[1]BRT!$1:$1048576,1,0)</f>
        <v>#N/A</v>
      </c>
      <c r="H2483" t="s">
        <v>6052</v>
      </c>
      <c r="I2483">
        <v>37.925277999999999</v>
      </c>
      <c r="J2483">
        <v>-122.319688</v>
      </c>
      <c r="K2483">
        <v>1234</v>
      </c>
      <c r="L2483">
        <v>30</v>
      </c>
      <c r="M2483">
        <v>2</v>
      </c>
      <c r="N2483">
        <v>2</v>
      </c>
      <c r="O2483">
        <v>9</v>
      </c>
      <c r="P2483">
        <v>11</v>
      </c>
      <c r="Q2483" t="e">
        <f>VLOOKUP($A2483,'[1]SheltersALL_2.17.22'!$1:$1048576,6,0)</f>
        <v>#N/A</v>
      </c>
      <c r="R2483" t="str">
        <f>VLOOKUP($A2483, [1]FA21_Ridership!$1:$1048576,11, 0)</f>
        <v>EL CERRITO</v>
      </c>
      <c r="S2483" t="str">
        <f>VLOOKUP($A2483, [1]FA21_Ridership!$1:$1048576,12, 0)</f>
        <v>CONTRA COSTA</v>
      </c>
      <c r="T2483">
        <f>VLOOKUP($A2483, [1]FA21_Ridership!$1:$1048576,13, 0)</f>
        <v>1</v>
      </c>
      <c r="U2483">
        <f t="shared" si="191"/>
        <v>330</v>
      </c>
      <c r="V2483" s="67">
        <f t="shared" si="195"/>
        <v>0.59199999999999997</v>
      </c>
      <c r="W2483">
        <v>0.91033399999999998</v>
      </c>
      <c r="X2483" s="67">
        <f t="shared" si="192"/>
        <v>0.79100000000000004</v>
      </c>
      <c r="Y2483">
        <v>0.29635299999999998</v>
      </c>
      <c r="Z2483" s="67">
        <f t="shared" si="193"/>
        <v>0.63</v>
      </c>
      <c r="AA2483">
        <f>VLOOKUP($C2483,[1]Disability!$1:$1048576,5,FALSE)</f>
        <v>0</v>
      </c>
      <c r="AB2483" s="67">
        <f t="shared" si="194"/>
        <v>0</v>
      </c>
      <c r="AC2483" t="e">
        <f>VLOOKUP($A2483,#REF!,9,FALSE)</f>
        <v>#REF!</v>
      </c>
    </row>
    <row r="2484" spans="1:29">
      <c r="A2484">
        <v>55786</v>
      </c>
      <c r="B2484">
        <v>2483</v>
      </c>
      <c r="C2484">
        <v>1009630</v>
      </c>
      <c r="D2484" t="s">
        <v>4235</v>
      </c>
      <c r="E2484" t="s">
        <v>4236</v>
      </c>
      <c r="G2484" t="e">
        <f>VLOOKUP($H2484,[1]BRT!$1:$1048576,1,0)</f>
        <v>#N/A</v>
      </c>
      <c r="H2484" t="s">
        <v>5866</v>
      </c>
      <c r="I2484">
        <v>37.738317000000002</v>
      </c>
      <c r="J2484">
        <v>-122.19048600000001</v>
      </c>
      <c r="K2484">
        <v>961</v>
      </c>
      <c r="L2484">
        <v>30</v>
      </c>
      <c r="M2484">
        <v>2</v>
      </c>
      <c r="N2484">
        <v>2</v>
      </c>
      <c r="O2484">
        <v>9</v>
      </c>
      <c r="P2484">
        <v>11</v>
      </c>
      <c r="Q2484" t="e">
        <f>VLOOKUP($A2484,'[1]SheltersALL_2.17.22'!$1:$1048576,6,0)</f>
        <v>#N/A</v>
      </c>
      <c r="R2484" t="str">
        <f>VLOOKUP($A2484, [1]FA21_Ridership!$1:$1048576,11, 0)</f>
        <v>OAKLAND</v>
      </c>
      <c r="S2484" t="str">
        <f>VLOOKUP($A2484, [1]FA21_Ridership!$1:$1048576,12, 0)</f>
        <v>ALAMEDA</v>
      </c>
      <c r="T2484">
        <f>VLOOKUP($A2484, [1]FA21_Ridership!$1:$1048576,13, 0)</f>
        <v>3</v>
      </c>
      <c r="U2484">
        <f t="shared" si="191"/>
        <v>330</v>
      </c>
      <c r="V2484" s="67">
        <f t="shared" si="195"/>
        <v>0.59199999999999997</v>
      </c>
      <c r="W2484">
        <v>0.979518</v>
      </c>
      <c r="X2484" s="67">
        <f t="shared" si="192"/>
        <v>0.96299999999999997</v>
      </c>
      <c r="Y2484">
        <v>0.32811200000000001</v>
      </c>
      <c r="Z2484" s="67">
        <f t="shared" si="193"/>
        <v>0.66400000000000003</v>
      </c>
      <c r="AA2484">
        <f>VLOOKUP($C2484,[1]Disability!$1:$1048576,5,FALSE)</f>
        <v>0</v>
      </c>
      <c r="AB2484" s="67">
        <f t="shared" si="194"/>
        <v>0</v>
      </c>
      <c r="AC2484" t="e">
        <f>VLOOKUP($A2484,#REF!,9,FALSE)</f>
        <v>#REF!</v>
      </c>
    </row>
    <row r="2485" spans="1:29">
      <c r="A2485">
        <v>59971</v>
      </c>
      <c r="B2485">
        <v>2484</v>
      </c>
      <c r="C2485">
        <v>1003170</v>
      </c>
      <c r="D2485" t="s">
        <v>4235</v>
      </c>
      <c r="E2485" t="s">
        <v>4236</v>
      </c>
      <c r="G2485" t="e">
        <f>VLOOKUP($H2485,[1]BRT!$1:$1048576,1,0)</f>
        <v>#N/A</v>
      </c>
      <c r="H2485" t="s">
        <v>5109</v>
      </c>
      <c r="I2485">
        <v>37.755772999999998</v>
      </c>
      <c r="J2485">
        <v>-122.195329</v>
      </c>
      <c r="K2485">
        <v>1376</v>
      </c>
      <c r="L2485">
        <v>30</v>
      </c>
      <c r="M2485">
        <v>2</v>
      </c>
      <c r="N2485">
        <v>2</v>
      </c>
      <c r="O2485">
        <v>9</v>
      </c>
      <c r="P2485">
        <v>11</v>
      </c>
      <c r="Q2485" t="e">
        <f>VLOOKUP($A2485,'[1]SheltersALL_2.17.22'!$1:$1048576,6,0)</f>
        <v>#N/A</v>
      </c>
      <c r="R2485" t="str">
        <f>VLOOKUP($A2485, [1]FA21_Ridership!$1:$1048576,11, 0)</f>
        <v>OAKLAND</v>
      </c>
      <c r="S2485" t="str">
        <f>VLOOKUP($A2485, [1]FA21_Ridership!$1:$1048576,12, 0)</f>
        <v>ALAMEDA</v>
      </c>
      <c r="T2485">
        <f>VLOOKUP($A2485, [1]FA21_Ridership!$1:$1048576,13, 0)</f>
        <v>3</v>
      </c>
      <c r="U2485">
        <f t="shared" si="191"/>
        <v>330</v>
      </c>
      <c r="V2485" s="67">
        <f t="shared" si="195"/>
        <v>0.59199999999999997</v>
      </c>
      <c r="W2485">
        <v>0.84946699999999997</v>
      </c>
      <c r="X2485" s="67">
        <f t="shared" si="192"/>
        <v>0.66900000000000004</v>
      </c>
      <c r="Y2485">
        <v>0.76672200000000001</v>
      </c>
      <c r="Z2485" s="67">
        <f t="shared" si="193"/>
        <v>0.98699999999999999</v>
      </c>
      <c r="AA2485">
        <f>VLOOKUP($C2485,[1]Disability!$1:$1048576,5,FALSE)</f>
        <v>0</v>
      </c>
      <c r="AB2485" s="67">
        <f t="shared" si="194"/>
        <v>0</v>
      </c>
      <c r="AC2485" t="e">
        <f>VLOOKUP($A2485,#REF!,9,FALSE)</f>
        <v>#REF!</v>
      </c>
    </row>
    <row r="2486" spans="1:29">
      <c r="A2486">
        <v>58832</v>
      </c>
      <c r="B2486">
        <v>2485</v>
      </c>
      <c r="C2486">
        <v>1012570</v>
      </c>
      <c r="D2486" t="s">
        <v>4235</v>
      </c>
      <c r="E2486" t="s">
        <v>4236</v>
      </c>
      <c r="G2486" t="e">
        <f>VLOOKUP($H2486,[1]BRT!$1:$1048576,1,0)</f>
        <v>#N/A</v>
      </c>
      <c r="H2486" t="s">
        <v>6053</v>
      </c>
      <c r="I2486">
        <v>37.733196999999997</v>
      </c>
      <c r="J2486">
        <v>-122.19855800000001</v>
      </c>
      <c r="K2486">
        <v>1375</v>
      </c>
      <c r="L2486">
        <v>30</v>
      </c>
      <c r="M2486">
        <v>2</v>
      </c>
      <c r="N2486">
        <v>1</v>
      </c>
      <c r="O2486">
        <v>10</v>
      </c>
      <c r="P2486">
        <v>11</v>
      </c>
      <c r="Q2486" t="e">
        <f>VLOOKUP($A2486,'[1]SheltersALL_2.17.22'!$1:$1048576,6,0)</f>
        <v>#N/A</v>
      </c>
      <c r="R2486" t="str">
        <f>VLOOKUP($A2486, [1]FA21_Ridership!$1:$1048576,11, 0)</f>
        <v>OAKLAND</v>
      </c>
      <c r="S2486" t="str">
        <f>VLOOKUP($A2486, [1]FA21_Ridership!$1:$1048576,12, 0)</f>
        <v>ALAMEDA</v>
      </c>
      <c r="T2486">
        <f>VLOOKUP($A2486, [1]FA21_Ridership!$1:$1048576,13, 0)</f>
        <v>3</v>
      </c>
      <c r="U2486">
        <f t="shared" si="191"/>
        <v>330</v>
      </c>
      <c r="V2486" s="67">
        <f t="shared" si="195"/>
        <v>0.59199999999999997</v>
      </c>
      <c r="W2486" t="s">
        <v>4835</v>
      </c>
      <c r="X2486" s="67" t="e">
        <f t="shared" si="192"/>
        <v>#VALUE!</v>
      </c>
      <c r="Y2486" t="s">
        <v>4835</v>
      </c>
      <c r="Z2486" s="67" t="e">
        <f t="shared" si="193"/>
        <v>#VALUE!</v>
      </c>
      <c r="AA2486">
        <f>VLOOKUP($C2486,[1]Disability!$1:$1048576,5,FALSE)</f>
        <v>0</v>
      </c>
      <c r="AB2486" s="67">
        <f t="shared" si="194"/>
        <v>0</v>
      </c>
      <c r="AC2486" t="e">
        <f>VLOOKUP($A2486,#REF!,9,FALSE)</f>
        <v>#REF!</v>
      </c>
    </row>
    <row r="2487" spans="1:29">
      <c r="A2487">
        <v>54265</v>
      </c>
      <c r="B2487">
        <v>2486</v>
      </c>
      <c r="C2487">
        <v>305300</v>
      </c>
      <c r="D2487" t="s">
        <v>4235</v>
      </c>
      <c r="E2487" t="s">
        <v>4236</v>
      </c>
      <c r="G2487" t="e">
        <f>VLOOKUP($H2487,[1]BRT!$1:$1048576,1,0)</f>
        <v>#N/A</v>
      </c>
      <c r="H2487" t="s">
        <v>4652</v>
      </c>
      <c r="I2487">
        <v>37.888354999999997</v>
      </c>
      <c r="J2487">
        <v>-122.26676500000001</v>
      </c>
      <c r="K2487">
        <v>632</v>
      </c>
      <c r="L2487">
        <v>30</v>
      </c>
      <c r="M2487">
        <v>2</v>
      </c>
      <c r="N2487">
        <v>1</v>
      </c>
      <c r="O2487">
        <v>10</v>
      </c>
      <c r="P2487">
        <v>11</v>
      </c>
      <c r="Q2487" t="e">
        <f>VLOOKUP($A2487,'[1]SheltersALL_2.17.22'!$1:$1048576,6,0)</f>
        <v>#N/A</v>
      </c>
      <c r="R2487" t="str">
        <f>VLOOKUP($A2487, [1]FA21_Ridership!$1:$1048576,11, 0)</f>
        <v>BERKELEY</v>
      </c>
      <c r="S2487" t="str">
        <f>VLOOKUP($A2487, [1]FA21_Ridership!$1:$1048576,12, 0)</f>
        <v>ALAMEDA</v>
      </c>
      <c r="T2487">
        <f>VLOOKUP($A2487, [1]FA21_Ridership!$1:$1048576,13, 0)</f>
        <v>1</v>
      </c>
      <c r="U2487">
        <f t="shared" si="191"/>
        <v>330</v>
      </c>
      <c r="V2487" s="67">
        <f t="shared" si="195"/>
        <v>0.59199999999999997</v>
      </c>
      <c r="W2487">
        <v>0.20411699999999999</v>
      </c>
      <c r="X2487" s="67">
        <f t="shared" si="192"/>
        <v>1.9E-2</v>
      </c>
      <c r="Y2487">
        <v>1.3722E-2</v>
      </c>
      <c r="Z2487" s="67">
        <f t="shared" si="193"/>
        <v>1.4999999999999999E-2</v>
      </c>
      <c r="AA2487">
        <f>VLOOKUP($C2487,[1]Disability!$1:$1048576,5,FALSE)</f>
        <v>0</v>
      </c>
      <c r="AB2487" s="67">
        <f t="shared" si="194"/>
        <v>0</v>
      </c>
      <c r="AC2487" t="e">
        <f>VLOOKUP($A2487,#REF!,9,FALSE)</f>
        <v>#REF!</v>
      </c>
    </row>
    <row r="2488" spans="1:29">
      <c r="A2488">
        <v>56868</v>
      </c>
      <c r="B2488">
        <v>2487</v>
      </c>
      <c r="C2488">
        <v>1303400</v>
      </c>
      <c r="D2488" t="s">
        <v>4235</v>
      </c>
      <c r="E2488" t="s">
        <v>4236</v>
      </c>
      <c r="G2488" t="e">
        <f>VLOOKUP($H2488,[1]BRT!$1:$1048576,1,0)</f>
        <v>#N/A</v>
      </c>
      <c r="H2488" t="s">
        <v>6054</v>
      </c>
      <c r="I2488">
        <v>37.928213</v>
      </c>
      <c r="J2488">
        <v>-122.36015399999999</v>
      </c>
      <c r="K2488">
        <v>780</v>
      </c>
      <c r="L2488">
        <v>30.2</v>
      </c>
      <c r="M2488">
        <v>1.986754967</v>
      </c>
      <c r="N2488">
        <v>6</v>
      </c>
      <c r="O2488">
        <v>5</v>
      </c>
      <c r="P2488">
        <v>11</v>
      </c>
      <c r="Q2488" t="e">
        <f>VLOOKUP($A2488,'[1]SheltersALL_2.17.22'!$1:$1048576,6,0)</f>
        <v>#N/A</v>
      </c>
      <c r="R2488" t="str">
        <f>VLOOKUP($A2488, [1]FA21_Ridership!$1:$1048576,11, 0)</f>
        <v>RICHMOND</v>
      </c>
      <c r="S2488" t="str">
        <f>VLOOKUP($A2488, [1]FA21_Ridership!$1:$1048576,12, 0)</f>
        <v>CONTRA COSTA</v>
      </c>
      <c r="T2488">
        <f>VLOOKUP($A2488, [1]FA21_Ridership!$1:$1048576,13, 0)</f>
        <v>1</v>
      </c>
      <c r="U2488">
        <f t="shared" si="191"/>
        <v>332.2</v>
      </c>
      <c r="V2488" s="67">
        <f t="shared" si="195"/>
        <v>0.59699999999999998</v>
      </c>
      <c r="W2488">
        <v>0.97059799999999996</v>
      </c>
      <c r="X2488" s="67">
        <f t="shared" si="192"/>
        <v>0.94699999999999995</v>
      </c>
      <c r="Y2488">
        <v>0.66132999999999997</v>
      </c>
      <c r="Z2488" s="67">
        <f t="shared" si="193"/>
        <v>0.97099999999999997</v>
      </c>
      <c r="AA2488">
        <f>VLOOKUP($C2488,[1]Disability!$1:$1048576,5,FALSE)</f>
        <v>1</v>
      </c>
      <c r="AB2488" s="67">
        <f t="shared" si="194"/>
        <v>0.72499999999999998</v>
      </c>
      <c r="AC2488" t="e">
        <f>VLOOKUP($A2488,#REF!,9,FALSE)</f>
        <v>#REF!</v>
      </c>
    </row>
    <row r="2489" spans="1:29">
      <c r="A2489">
        <v>52319</v>
      </c>
      <c r="B2489">
        <v>2488</v>
      </c>
      <c r="C2489">
        <v>9905890</v>
      </c>
      <c r="D2489" t="s">
        <v>4235</v>
      </c>
      <c r="E2489" t="s">
        <v>4236</v>
      </c>
      <c r="G2489" t="e">
        <f>VLOOKUP($H2489,[1]BRT!$1:$1048576,1,0)</f>
        <v>#N/A</v>
      </c>
      <c r="H2489" t="s">
        <v>6055</v>
      </c>
      <c r="I2489">
        <v>37.491059999999997</v>
      </c>
      <c r="J2489">
        <v>-121.930341</v>
      </c>
      <c r="K2489">
        <v>865</v>
      </c>
      <c r="L2489">
        <v>30.2</v>
      </c>
      <c r="M2489">
        <v>1.986754967</v>
      </c>
      <c r="N2489">
        <v>6</v>
      </c>
      <c r="O2489">
        <v>5</v>
      </c>
      <c r="P2489">
        <v>11</v>
      </c>
      <c r="Q2489" t="e">
        <f>VLOOKUP($A2489,'[1]SheltersALL_2.17.22'!$1:$1048576,6,0)</f>
        <v>#N/A</v>
      </c>
      <c r="R2489" t="str">
        <f>VLOOKUP($A2489, [1]FA21_Ridership!$1:$1048576,11, 0)</f>
        <v>FREMONT</v>
      </c>
      <c r="S2489" t="str">
        <f>VLOOKUP($A2489, [1]FA21_Ridership!$1:$1048576,12, 0)</f>
        <v>ALAMEDA</v>
      </c>
      <c r="T2489">
        <f>VLOOKUP($A2489, [1]FA21_Ridership!$1:$1048576,13, 0)</f>
        <v>5</v>
      </c>
      <c r="U2489">
        <f t="shared" si="191"/>
        <v>332.2</v>
      </c>
      <c r="V2489" s="67">
        <f t="shared" si="195"/>
        <v>0.59699999999999998</v>
      </c>
      <c r="W2489">
        <v>0.94135500000000005</v>
      </c>
      <c r="X2489" s="67">
        <f t="shared" si="192"/>
        <v>0.86599999999999999</v>
      </c>
      <c r="Y2489">
        <v>7.7732999999999997E-2</v>
      </c>
      <c r="Z2489" s="67">
        <f t="shared" si="193"/>
        <v>0.16</v>
      </c>
      <c r="AA2489">
        <f>VLOOKUP($C2489,[1]Disability!$1:$1048576,5,FALSE)</f>
        <v>0</v>
      </c>
      <c r="AB2489" s="67">
        <f t="shared" si="194"/>
        <v>0</v>
      </c>
      <c r="AC2489" t="e">
        <f>VLOOKUP($A2489,#REF!,9,FALSE)</f>
        <v>#REF!</v>
      </c>
    </row>
    <row r="2490" spans="1:29">
      <c r="A2490">
        <v>51550</v>
      </c>
      <c r="B2490">
        <v>2489</v>
      </c>
      <c r="C2490">
        <v>102260</v>
      </c>
      <c r="D2490" t="s">
        <v>4235</v>
      </c>
      <c r="E2490" t="s">
        <v>4236</v>
      </c>
      <c r="G2490" t="e">
        <f>VLOOKUP($H2490,[1]BRT!$1:$1048576,1,0)</f>
        <v>#N/A</v>
      </c>
      <c r="H2490" t="s">
        <v>6056</v>
      </c>
      <c r="I2490">
        <v>37.736601999999998</v>
      </c>
      <c r="J2490">
        <v>-122.24451000000001</v>
      </c>
      <c r="K2490">
        <v>952</v>
      </c>
      <c r="L2490">
        <v>30.2</v>
      </c>
      <c r="M2490">
        <v>1.986754967</v>
      </c>
      <c r="N2490">
        <v>3</v>
      </c>
      <c r="O2490">
        <v>8</v>
      </c>
      <c r="P2490">
        <v>11</v>
      </c>
      <c r="Q2490" t="e">
        <f>VLOOKUP($A2490,'[1]SheltersALL_2.17.22'!$1:$1048576,6,0)</f>
        <v>#N/A</v>
      </c>
      <c r="R2490" t="str">
        <f>VLOOKUP($A2490, [1]FA21_Ridership!$1:$1048576,11, 0)</f>
        <v>ALAMEDA</v>
      </c>
      <c r="S2490" t="str">
        <f>VLOOKUP($A2490, [1]FA21_Ridership!$1:$1048576,12, 0)</f>
        <v>ALAMEDA</v>
      </c>
      <c r="T2490">
        <f>VLOOKUP($A2490, [1]FA21_Ridership!$1:$1048576,13, 0)</f>
        <v>3</v>
      </c>
      <c r="U2490">
        <f t="shared" si="191"/>
        <v>332.2</v>
      </c>
      <c r="V2490" s="67">
        <f t="shared" si="195"/>
        <v>0.59699999999999998</v>
      </c>
      <c r="W2490">
        <v>0.57969800000000005</v>
      </c>
      <c r="X2490" s="67">
        <f t="shared" si="192"/>
        <v>0.26700000000000002</v>
      </c>
      <c r="Y2490">
        <v>9.1436000000000003E-2</v>
      </c>
      <c r="Z2490" s="67">
        <f t="shared" si="193"/>
        <v>0.21199999999999999</v>
      </c>
      <c r="AA2490">
        <f>VLOOKUP($C2490,[1]Disability!$1:$1048576,5,FALSE)</f>
        <v>0</v>
      </c>
      <c r="AB2490" s="67">
        <f t="shared" si="194"/>
        <v>0</v>
      </c>
      <c r="AC2490" t="e">
        <f>VLOOKUP($A2490,#REF!,9,FALSE)</f>
        <v>#REF!</v>
      </c>
    </row>
    <row r="2491" spans="1:29">
      <c r="A2491">
        <v>54655</v>
      </c>
      <c r="B2491">
        <v>2490</v>
      </c>
      <c r="C2491">
        <v>306530</v>
      </c>
      <c r="D2491" t="s">
        <v>4235</v>
      </c>
      <c r="E2491" t="s">
        <v>4236</v>
      </c>
      <c r="F2491" t="s">
        <v>6057</v>
      </c>
      <c r="H2491" t="s">
        <v>6058</v>
      </c>
      <c r="I2491">
        <v>37.868169000000002</v>
      </c>
      <c r="J2491">
        <v>-122.264083</v>
      </c>
      <c r="K2491">
        <v>1433</v>
      </c>
      <c r="L2491">
        <v>8</v>
      </c>
      <c r="M2491">
        <v>7.5</v>
      </c>
      <c r="N2491">
        <v>21</v>
      </c>
      <c r="O2491">
        <v>21</v>
      </c>
      <c r="P2491">
        <v>42</v>
      </c>
      <c r="Q2491" t="str">
        <f>VLOOKUP($A2491,'[1]SheltersALL_2.17.22'!$1:$1048576,6,0)</f>
        <v>UC Berkeley</v>
      </c>
      <c r="R2491" t="str">
        <f>VLOOKUP($A2491, [1]FA21_Ridership!$1:$1048576,11, 0)</f>
        <v>BERKELEY</v>
      </c>
      <c r="S2491" t="str">
        <f>VLOOKUP($A2491, [1]FA21_Ridership!$1:$1048576,12, 0)</f>
        <v>ALAMEDA</v>
      </c>
      <c r="T2491">
        <f>VLOOKUP($A2491, [1]FA21_Ridership!$1:$1048576,13, 0)</f>
        <v>2</v>
      </c>
      <c r="U2491">
        <f t="shared" si="191"/>
        <v>336</v>
      </c>
      <c r="V2491" s="67">
        <f t="shared" si="195"/>
        <v>0.59799999999999998</v>
      </c>
      <c r="W2491">
        <v>0.61361500000000002</v>
      </c>
      <c r="X2491" s="67">
        <f t="shared" si="192"/>
        <v>0.29899999999999999</v>
      </c>
      <c r="Y2491">
        <v>6.8492999999999998E-2</v>
      </c>
      <c r="Z2491" s="67">
        <f t="shared" si="193"/>
        <v>0.125</v>
      </c>
      <c r="AA2491">
        <f>VLOOKUP($C2491,[1]Disability!$1:$1048576,5,FALSE)</f>
        <v>2</v>
      </c>
      <c r="AB2491" s="67">
        <f t="shared" si="194"/>
        <v>0.91600000000000004</v>
      </c>
      <c r="AC2491" t="e">
        <f>VLOOKUP($A2491,#REF!,9,FALSE)</f>
        <v>#REF!</v>
      </c>
    </row>
    <row r="2492" spans="1:29">
      <c r="A2492">
        <v>58340</v>
      </c>
      <c r="B2492">
        <v>2491</v>
      </c>
      <c r="C2492">
        <v>901470</v>
      </c>
      <c r="D2492" t="s">
        <v>4235</v>
      </c>
      <c r="E2492" t="s">
        <v>4236</v>
      </c>
      <c r="G2492" t="e">
        <f>VLOOKUP($H2492,[1]BRT!$1:$1048576,1,0)</f>
        <v>#N/A</v>
      </c>
      <c r="H2492" t="s">
        <v>6059</v>
      </c>
      <c r="I2492">
        <v>37.536428999999998</v>
      </c>
      <c r="J2492">
        <v>-122.03125199999999</v>
      </c>
      <c r="K2492">
        <v>1079</v>
      </c>
      <c r="L2492">
        <v>21</v>
      </c>
      <c r="M2492">
        <v>2.8571428569999999</v>
      </c>
      <c r="N2492">
        <v>7</v>
      </c>
      <c r="O2492">
        <v>9</v>
      </c>
      <c r="P2492">
        <v>16</v>
      </c>
      <c r="Q2492" t="e">
        <f>VLOOKUP($A2492,'[1]SheltersALL_2.17.22'!$1:$1048576,6,0)</f>
        <v>#N/A</v>
      </c>
      <c r="R2492" t="str">
        <f>VLOOKUP($A2492, [1]FA21_Ridership!$1:$1048576,11, 0)</f>
        <v>NEWARK</v>
      </c>
      <c r="S2492" t="str">
        <f>VLOOKUP($A2492, [1]FA21_Ridership!$1:$1048576,12, 0)</f>
        <v>ALAMEDA</v>
      </c>
      <c r="T2492">
        <f>VLOOKUP($A2492, [1]FA21_Ridership!$1:$1048576,13, 0)</f>
        <v>5</v>
      </c>
      <c r="U2492">
        <f t="shared" si="191"/>
        <v>336</v>
      </c>
      <c r="V2492" s="67">
        <f t="shared" si="195"/>
        <v>0.59799999999999998</v>
      </c>
      <c r="W2492">
        <v>0.88354699999999997</v>
      </c>
      <c r="X2492" s="67">
        <f t="shared" si="192"/>
        <v>0.73499999999999999</v>
      </c>
      <c r="Y2492">
        <v>0.21798600000000001</v>
      </c>
      <c r="Z2492" s="67">
        <f t="shared" si="193"/>
        <v>0.504</v>
      </c>
      <c r="AA2492">
        <f>VLOOKUP($C2492,[1]Disability!$1:$1048576,5,FALSE)</f>
        <v>0</v>
      </c>
      <c r="AB2492" s="67">
        <f t="shared" si="194"/>
        <v>0</v>
      </c>
      <c r="AC2492" t="e">
        <f>VLOOKUP($A2492,#REF!,9,FALSE)</f>
        <v>#REF!</v>
      </c>
    </row>
    <row r="2493" spans="1:29">
      <c r="A2493">
        <v>50528</v>
      </c>
      <c r="B2493">
        <v>2492</v>
      </c>
      <c r="C2493">
        <v>601170</v>
      </c>
      <c r="D2493" t="s">
        <v>4235</v>
      </c>
      <c r="E2493" t="s">
        <v>4236</v>
      </c>
      <c r="G2493" t="e">
        <f>VLOOKUP($H2493,[1]BRT!$1:$1048576,1,0)</f>
        <v>#N/A</v>
      </c>
      <c r="H2493" t="s">
        <v>6060</v>
      </c>
      <c r="I2493">
        <v>37.846713000000001</v>
      </c>
      <c r="J2493">
        <v>-122.292158</v>
      </c>
      <c r="K2493">
        <v>1080</v>
      </c>
      <c r="L2493">
        <v>21</v>
      </c>
      <c r="M2493">
        <v>2.8571428569999999</v>
      </c>
      <c r="N2493">
        <v>5</v>
      </c>
      <c r="O2493">
        <v>11</v>
      </c>
      <c r="P2493">
        <v>16</v>
      </c>
      <c r="Q2493" t="e">
        <f>VLOOKUP($A2493,'[1]SheltersALL_2.17.22'!$1:$1048576,6,0)</f>
        <v>#N/A</v>
      </c>
      <c r="R2493" t="str">
        <f>VLOOKUP($A2493, [1]FA21_Ridership!$1:$1048576,11, 0)</f>
        <v>EMERYVILLE</v>
      </c>
      <c r="S2493" t="str">
        <f>VLOOKUP($A2493, [1]FA21_Ridership!$1:$1048576,12, 0)</f>
        <v>ALAMEDA</v>
      </c>
      <c r="T2493">
        <f>VLOOKUP($A2493, [1]FA21_Ridership!$1:$1048576,13, 0)</f>
        <v>2</v>
      </c>
      <c r="U2493">
        <f t="shared" si="191"/>
        <v>336</v>
      </c>
      <c r="V2493" s="67">
        <f t="shared" si="195"/>
        <v>0.59799999999999998</v>
      </c>
      <c r="W2493">
        <v>0.67995399999999995</v>
      </c>
      <c r="X2493" s="67">
        <f t="shared" si="192"/>
        <v>0.375</v>
      </c>
      <c r="Y2493">
        <v>0.142369</v>
      </c>
      <c r="Z2493" s="67">
        <f t="shared" si="193"/>
        <v>0.33800000000000002</v>
      </c>
      <c r="AA2493">
        <f>VLOOKUP($C2493,[1]Disability!$1:$1048576,5,FALSE)</f>
        <v>0</v>
      </c>
      <c r="AB2493" s="67">
        <f t="shared" si="194"/>
        <v>0</v>
      </c>
      <c r="AC2493" t="e">
        <f>VLOOKUP($A2493,#REF!,9,FALSE)</f>
        <v>#REF!</v>
      </c>
    </row>
    <row r="2494" spans="1:29">
      <c r="A2494">
        <v>51233</v>
      </c>
      <c r="B2494">
        <v>2493</v>
      </c>
      <c r="C2494">
        <v>305180</v>
      </c>
      <c r="D2494" t="s">
        <v>4235</v>
      </c>
      <c r="E2494" t="s">
        <v>4236</v>
      </c>
      <c r="G2494" t="e">
        <f>VLOOKUP($H2494,[1]BRT!$1:$1048576,1,0)</f>
        <v>#N/A</v>
      </c>
      <c r="H2494" t="s">
        <v>5569</v>
      </c>
      <c r="I2494">
        <v>37.891089999999998</v>
      </c>
      <c r="J2494">
        <v>-122.28595799999999</v>
      </c>
      <c r="K2494">
        <v>1087</v>
      </c>
      <c r="L2494">
        <v>22.4</v>
      </c>
      <c r="M2494">
        <v>2.6785714289999998</v>
      </c>
      <c r="N2494">
        <v>2</v>
      </c>
      <c r="O2494">
        <v>13</v>
      </c>
      <c r="P2494">
        <v>15</v>
      </c>
      <c r="Q2494" t="e">
        <f>VLOOKUP($A2494,'[1]SheltersALL_2.17.22'!$1:$1048576,6,0)</f>
        <v>#N/A</v>
      </c>
      <c r="R2494" t="str">
        <f>VLOOKUP($A2494, [1]FA21_Ridership!$1:$1048576,11, 0)</f>
        <v>BERKELEY</v>
      </c>
      <c r="S2494" t="str">
        <f>VLOOKUP($A2494, [1]FA21_Ridership!$1:$1048576,12, 0)</f>
        <v>ALAMEDA</v>
      </c>
      <c r="T2494">
        <f>VLOOKUP($A2494, [1]FA21_Ridership!$1:$1048576,13, 0)</f>
        <v>1</v>
      </c>
      <c r="U2494">
        <f t="shared" si="191"/>
        <v>336</v>
      </c>
      <c r="V2494" s="67">
        <f t="shared" si="195"/>
        <v>0.59799999999999998</v>
      </c>
      <c r="W2494">
        <v>0.28599200000000002</v>
      </c>
      <c r="X2494" s="67">
        <f t="shared" si="192"/>
        <v>5.8999999999999997E-2</v>
      </c>
      <c r="Y2494">
        <v>7.2956999999999994E-2</v>
      </c>
      <c r="Z2494" s="67">
        <f t="shared" si="193"/>
        <v>0.14099999999999999</v>
      </c>
      <c r="AA2494">
        <f>VLOOKUP($C2494,[1]Disability!$1:$1048576,5,FALSE)</f>
        <v>0</v>
      </c>
      <c r="AB2494" s="67">
        <f t="shared" si="194"/>
        <v>0</v>
      </c>
      <c r="AC2494" t="e">
        <f>VLOOKUP($A2494,#REF!,9,FALSE)</f>
        <v>#REF!</v>
      </c>
    </row>
    <row r="2495" spans="1:29">
      <c r="A2495">
        <v>51019</v>
      </c>
      <c r="B2495">
        <v>2494</v>
      </c>
      <c r="C2495">
        <v>1500320</v>
      </c>
      <c r="D2495" t="s">
        <v>4235</v>
      </c>
      <c r="E2495" t="s">
        <v>4236</v>
      </c>
      <c r="G2495" t="e">
        <f>VLOOKUP($H2495,[1]BRT!$1:$1048576,1,0)</f>
        <v>#N/A</v>
      </c>
      <c r="H2495" t="s">
        <v>6061</v>
      </c>
      <c r="I2495">
        <v>37.709541999999999</v>
      </c>
      <c r="J2495">
        <v>-122.132002</v>
      </c>
      <c r="K2495">
        <v>799</v>
      </c>
      <c r="L2495">
        <v>21.1</v>
      </c>
      <c r="M2495">
        <v>2.843601896</v>
      </c>
      <c r="N2495">
        <v>1</v>
      </c>
      <c r="O2495">
        <v>15</v>
      </c>
      <c r="P2495">
        <v>16</v>
      </c>
      <c r="Q2495" t="e">
        <f>VLOOKUP($A2495,'[1]SheltersALL_2.17.22'!$1:$1048576,6,0)</f>
        <v>#N/A</v>
      </c>
      <c r="R2495" t="str">
        <f>VLOOKUP($A2495, [1]FA21_Ridership!$1:$1048576,11, 0)</f>
        <v>SAN LEANDRO</v>
      </c>
      <c r="S2495" t="str">
        <f>VLOOKUP($A2495, [1]FA21_Ridership!$1:$1048576,12, 0)</f>
        <v>ALAMEDA</v>
      </c>
      <c r="T2495">
        <f>VLOOKUP($A2495, [1]FA21_Ridership!$1:$1048576,13, 0)</f>
        <v>4</v>
      </c>
      <c r="U2495">
        <f t="shared" si="191"/>
        <v>337.6</v>
      </c>
      <c r="V2495" s="67">
        <f t="shared" si="195"/>
        <v>0.59899999999999998</v>
      </c>
      <c r="W2495">
        <v>0.89348399999999994</v>
      </c>
      <c r="X2495" s="67">
        <f t="shared" si="192"/>
        <v>0.75800000000000001</v>
      </c>
      <c r="Y2495">
        <v>0.58270699999999997</v>
      </c>
      <c r="Z2495" s="67">
        <f t="shared" si="193"/>
        <v>0.92700000000000005</v>
      </c>
      <c r="AA2495">
        <f>VLOOKUP($C2495,[1]Disability!$1:$1048576,5,FALSE)</f>
        <v>1</v>
      </c>
      <c r="AB2495" s="67">
        <f t="shared" si="194"/>
        <v>0.72499999999999998</v>
      </c>
      <c r="AC2495" t="e">
        <f>VLOOKUP($A2495,#REF!,9,FALSE)</f>
        <v>#REF!</v>
      </c>
    </row>
    <row r="2496" spans="1:29">
      <c r="A2496">
        <v>55236</v>
      </c>
      <c r="B2496">
        <v>2495</v>
      </c>
      <c r="C2496">
        <v>303550</v>
      </c>
      <c r="D2496" t="s">
        <v>4235</v>
      </c>
      <c r="E2496" t="s">
        <v>4236</v>
      </c>
      <c r="G2496" t="e">
        <f>VLOOKUP($H2496,[1]BRT!$1:$1048576,1,0)</f>
        <v>#N/A</v>
      </c>
      <c r="H2496" t="s">
        <v>6062</v>
      </c>
      <c r="I2496">
        <v>37.864936</v>
      </c>
      <c r="J2496">
        <v>-122.27238699999999</v>
      </c>
      <c r="K2496">
        <v>1017</v>
      </c>
      <c r="L2496">
        <v>30.7</v>
      </c>
      <c r="M2496">
        <v>1.9543973939999999</v>
      </c>
      <c r="N2496">
        <v>7</v>
      </c>
      <c r="O2496">
        <v>4</v>
      </c>
      <c r="P2496">
        <v>11</v>
      </c>
      <c r="Q2496" t="e">
        <f>VLOOKUP($A2496,'[1]SheltersALL_2.17.22'!$1:$1048576,6,0)</f>
        <v>#N/A</v>
      </c>
      <c r="R2496" t="str">
        <f>VLOOKUP($A2496, [1]FA21_Ridership!$1:$1048576,11, 0)</f>
        <v>BERKELEY</v>
      </c>
      <c r="S2496" t="str">
        <f>VLOOKUP($A2496, [1]FA21_Ridership!$1:$1048576,12, 0)</f>
        <v>ALAMEDA</v>
      </c>
      <c r="T2496">
        <f>VLOOKUP($A2496, [1]FA21_Ridership!$1:$1048576,13, 0)</f>
        <v>1</v>
      </c>
      <c r="U2496">
        <f t="shared" si="191"/>
        <v>337.7</v>
      </c>
      <c r="V2496" s="67">
        <f t="shared" si="195"/>
        <v>0.59899999999999998</v>
      </c>
      <c r="W2496">
        <v>0.39978399999999997</v>
      </c>
      <c r="X2496" s="67">
        <f t="shared" si="192"/>
        <v>0.125</v>
      </c>
      <c r="Y2496">
        <v>0.234375</v>
      </c>
      <c r="Z2496" s="67">
        <f t="shared" si="193"/>
        <v>0.53100000000000003</v>
      </c>
      <c r="AA2496">
        <f>VLOOKUP($C2496,[1]Disability!$1:$1048576,5,FALSE)</f>
        <v>1</v>
      </c>
      <c r="AB2496" s="67">
        <f t="shared" si="194"/>
        <v>0.72499999999999998</v>
      </c>
      <c r="AC2496" t="e">
        <f>VLOOKUP($A2496,#REF!,9,FALSE)</f>
        <v>#REF!</v>
      </c>
    </row>
    <row r="2497" spans="1:29">
      <c r="A2497">
        <v>55067</v>
      </c>
      <c r="B2497">
        <v>2496</v>
      </c>
      <c r="C2497">
        <v>303490</v>
      </c>
      <c r="D2497" t="s">
        <v>4235</v>
      </c>
      <c r="E2497" t="s">
        <v>4236</v>
      </c>
      <c r="G2497" t="e">
        <f>VLOOKUP($H2497,[1]BRT!$1:$1048576,1,0)</f>
        <v>#N/A</v>
      </c>
      <c r="H2497" t="s">
        <v>6063</v>
      </c>
      <c r="I2497">
        <v>37.866740999999998</v>
      </c>
      <c r="J2497">
        <v>-122.272586</v>
      </c>
      <c r="K2497">
        <v>1018</v>
      </c>
      <c r="L2497">
        <v>30.7</v>
      </c>
      <c r="M2497">
        <v>1.9543973939999999</v>
      </c>
      <c r="N2497">
        <v>7</v>
      </c>
      <c r="O2497">
        <v>4</v>
      </c>
      <c r="P2497">
        <v>11</v>
      </c>
      <c r="Q2497" t="e">
        <f>VLOOKUP($A2497,'[1]SheltersALL_2.17.22'!$1:$1048576,6,0)</f>
        <v>#N/A</v>
      </c>
      <c r="R2497" t="str">
        <f>VLOOKUP($A2497, [1]FA21_Ridership!$1:$1048576,11, 0)</f>
        <v>BERKELEY</v>
      </c>
      <c r="S2497" t="str">
        <f>VLOOKUP($A2497, [1]FA21_Ridership!$1:$1048576,12, 0)</f>
        <v>ALAMEDA</v>
      </c>
      <c r="T2497">
        <f>VLOOKUP($A2497, [1]FA21_Ridership!$1:$1048576,13, 0)</f>
        <v>1</v>
      </c>
      <c r="U2497">
        <f t="shared" si="191"/>
        <v>337.7</v>
      </c>
      <c r="V2497" s="67">
        <f t="shared" si="195"/>
        <v>0.59899999999999998</v>
      </c>
      <c r="W2497">
        <v>0.39978399999999997</v>
      </c>
      <c r="X2497" s="67">
        <f t="shared" si="192"/>
        <v>0.125</v>
      </c>
      <c r="Y2497">
        <v>0.234375</v>
      </c>
      <c r="Z2497" s="67">
        <f t="shared" si="193"/>
        <v>0.53100000000000003</v>
      </c>
      <c r="AA2497">
        <f>VLOOKUP($C2497,[1]Disability!$1:$1048576,5,FALSE)</f>
        <v>1</v>
      </c>
      <c r="AB2497" s="67">
        <f t="shared" si="194"/>
        <v>0.72499999999999998</v>
      </c>
      <c r="AC2497" t="e">
        <f>VLOOKUP($A2497,#REF!,9,FALSE)</f>
        <v>#REF!</v>
      </c>
    </row>
    <row r="2498" spans="1:29">
      <c r="A2498">
        <v>58856</v>
      </c>
      <c r="B2498">
        <v>2497</v>
      </c>
      <c r="C2498">
        <v>1001730</v>
      </c>
      <c r="D2498" t="s">
        <v>4235</v>
      </c>
      <c r="E2498" t="s">
        <v>4236</v>
      </c>
      <c r="G2498" t="e">
        <f>VLOOKUP($H2498,[1]BRT!$1:$1048576,1,0)</f>
        <v>#N/A</v>
      </c>
      <c r="H2498" t="s">
        <v>6064</v>
      </c>
      <c r="I2498">
        <v>37.777591999999999</v>
      </c>
      <c r="J2498">
        <v>-122.23088</v>
      </c>
      <c r="K2498">
        <v>1114</v>
      </c>
      <c r="L2498">
        <v>16.100000000000001</v>
      </c>
      <c r="M2498">
        <v>3.7267080749999999</v>
      </c>
      <c r="N2498">
        <v>12</v>
      </c>
      <c r="O2498">
        <v>9</v>
      </c>
      <c r="P2498">
        <v>21</v>
      </c>
      <c r="Q2498" t="e">
        <f>VLOOKUP($A2498,'[1]SheltersALL_2.17.22'!$1:$1048576,6,0)</f>
        <v>#N/A</v>
      </c>
      <c r="R2498" t="str">
        <f>VLOOKUP($A2498, [1]FA21_Ridership!$1:$1048576,11, 0)</f>
        <v>OAKLAND</v>
      </c>
      <c r="S2498" t="str">
        <f>VLOOKUP($A2498, [1]FA21_Ridership!$1:$1048576,12, 0)</f>
        <v>ALAMEDA</v>
      </c>
      <c r="T2498">
        <f>VLOOKUP($A2498, [1]FA21_Ridership!$1:$1048576,13, 0)</f>
        <v>2</v>
      </c>
      <c r="U2498">
        <f t="shared" ref="U2498:U2561" si="196">$L2498*$P2498</f>
        <v>338.1</v>
      </c>
      <c r="V2498" s="67">
        <f t="shared" si="195"/>
        <v>0.6</v>
      </c>
      <c r="W2498">
        <v>0.94604299999999997</v>
      </c>
      <c r="X2498" s="67">
        <f t="shared" ref="X2498:X2561" si="197">_xlfn.PERCENTRANK.INC($W$2:$W$4161,W2498)</f>
        <v>0.89200000000000002</v>
      </c>
      <c r="Y2498">
        <v>0.65169699999999997</v>
      </c>
      <c r="Z2498" s="67">
        <f t="shared" ref="Z2498:Z2561" si="198">_xlfn.PERCENTRANK.INC($Y$2:$Y$4161,Y2498)</f>
        <v>0.96699999999999997</v>
      </c>
      <c r="AA2498">
        <f>VLOOKUP($C2498,[1]Disability!$1:$1048576,5,FALSE)</f>
        <v>2</v>
      </c>
      <c r="AB2498" s="67">
        <f t="shared" ref="AB2498:AB2561" si="199">_xlfn.PERCENTRANK.INC($AA$2:$AA$4163,AA2498)</f>
        <v>0.91600000000000004</v>
      </c>
      <c r="AC2498" t="e">
        <f>VLOOKUP($A2498,#REF!,9,FALSE)</f>
        <v>#REF!</v>
      </c>
    </row>
    <row r="2499" spans="1:29">
      <c r="A2499">
        <v>56635</v>
      </c>
      <c r="B2499">
        <v>2498</v>
      </c>
      <c r="C2499">
        <v>805210</v>
      </c>
      <c r="D2499" t="s">
        <v>4235</v>
      </c>
      <c r="E2499" t="s">
        <v>4236</v>
      </c>
      <c r="G2499" t="e">
        <f>VLOOKUP($H2499,[1]BRT!$1:$1048576,1,0)</f>
        <v>#N/A</v>
      </c>
      <c r="H2499" t="s">
        <v>6065</v>
      </c>
      <c r="I2499">
        <v>37.661681000000002</v>
      </c>
      <c r="J2499">
        <v>-122.088291</v>
      </c>
      <c r="K2499">
        <v>1190</v>
      </c>
      <c r="L2499">
        <v>33.9</v>
      </c>
      <c r="M2499">
        <v>1.769911504</v>
      </c>
      <c r="N2499">
        <v>6</v>
      </c>
      <c r="O2499">
        <v>4</v>
      </c>
      <c r="P2499">
        <v>10</v>
      </c>
      <c r="Q2499" t="e">
        <f>VLOOKUP($A2499,'[1]SheltersALL_2.17.22'!$1:$1048576,6,0)</f>
        <v>#N/A</v>
      </c>
      <c r="R2499" t="str">
        <f>VLOOKUP($A2499, [1]FA21_Ridership!$1:$1048576,11, 0)</f>
        <v>HAYWARD</v>
      </c>
      <c r="S2499" t="str">
        <f>VLOOKUP($A2499, [1]FA21_Ridership!$1:$1048576,12, 0)</f>
        <v>ALAMEDA</v>
      </c>
      <c r="T2499">
        <f>VLOOKUP($A2499, [1]FA21_Ridership!$1:$1048576,13, 0)</f>
        <v>4</v>
      </c>
      <c r="U2499">
        <f t="shared" si="196"/>
        <v>339</v>
      </c>
      <c r="V2499" s="67">
        <f t="shared" si="195"/>
        <v>0.6</v>
      </c>
      <c r="W2499">
        <v>0.85029500000000002</v>
      </c>
      <c r="X2499" s="67">
        <f t="shared" si="197"/>
        <v>0.67600000000000005</v>
      </c>
      <c r="Y2499">
        <v>7.9841999999999996E-2</v>
      </c>
      <c r="Z2499" s="67">
        <f t="shared" si="198"/>
        <v>0.17499999999999999</v>
      </c>
      <c r="AA2499">
        <f>VLOOKUP($C2499,[1]Disability!$1:$1048576,5,FALSE)</f>
        <v>0</v>
      </c>
      <c r="AB2499" s="67">
        <f t="shared" si="199"/>
        <v>0</v>
      </c>
      <c r="AC2499" t="e">
        <f>VLOOKUP($A2499,#REF!,9,FALSE)</f>
        <v>#REF!</v>
      </c>
    </row>
    <row r="2500" spans="1:29">
      <c r="A2500">
        <v>56977</v>
      </c>
      <c r="B2500">
        <v>2499</v>
      </c>
      <c r="C2500">
        <v>600870</v>
      </c>
      <c r="D2500" t="s">
        <v>4235</v>
      </c>
      <c r="E2500" t="s">
        <v>4236</v>
      </c>
      <c r="G2500" t="e">
        <f>VLOOKUP($H2500,[1]BRT!$1:$1048576,1,0)</f>
        <v>#N/A</v>
      </c>
      <c r="H2500" t="s">
        <v>6066</v>
      </c>
      <c r="I2500">
        <v>37.841026999999997</v>
      </c>
      <c r="J2500">
        <v>-122.28976900000001</v>
      </c>
      <c r="K2500">
        <v>966</v>
      </c>
      <c r="L2500">
        <v>30.9</v>
      </c>
      <c r="M2500">
        <v>1.941747573</v>
      </c>
      <c r="N2500">
        <v>10</v>
      </c>
      <c r="O2500">
        <v>1</v>
      </c>
      <c r="P2500">
        <v>11</v>
      </c>
      <c r="Q2500" t="e">
        <f>VLOOKUP($A2500,'[1]SheltersALL_2.17.22'!$1:$1048576,6,0)</f>
        <v>#N/A</v>
      </c>
      <c r="R2500" t="str">
        <f>VLOOKUP($A2500, [1]FA21_Ridership!$1:$1048576,11, 0)</f>
        <v>EMERYVILLE</v>
      </c>
      <c r="S2500" t="str">
        <f>VLOOKUP($A2500, [1]FA21_Ridership!$1:$1048576,12, 0)</f>
        <v>ALAMEDA</v>
      </c>
      <c r="T2500">
        <f>VLOOKUP($A2500, [1]FA21_Ridership!$1:$1048576,13, 0)</f>
        <v>2</v>
      </c>
      <c r="U2500">
        <f t="shared" si="196"/>
        <v>339.9</v>
      </c>
      <c r="V2500" s="67">
        <f t="shared" si="195"/>
        <v>0.6</v>
      </c>
      <c r="W2500">
        <v>0.67995399999999995</v>
      </c>
      <c r="X2500" s="67">
        <f t="shared" si="197"/>
        <v>0.375</v>
      </c>
      <c r="Y2500">
        <v>0.142369</v>
      </c>
      <c r="Z2500" s="67">
        <f t="shared" si="198"/>
        <v>0.33800000000000002</v>
      </c>
      <c r="AA2500">
        <f>VLOOKUP($C2500,[1]Disability!$1:$1048576,5,FALSE)</f>
        <v>0</v>
      </c>
      <c r="AB2500" s="67">
        <f t="shared" si="199"/>
        <v>0</v>
      </c>
      <c r="AC2500" t="e">
        <f>VLOOKUP($A2500,#REF!,9,FALSE)</f>
        <v>#REF!</v>
      </c>
    </row>
    <row r="2501" spans="1:29">
      <c r="A2501">
        <v>59550</v>
      </c>
      <c r="B2501">
        <v>2500</v>
      </c>
      <c r="C2501">
        <v>1017280</v>
      </c>
      <c r="D2501" t="s">
        <v>4235</v>
      </c>
      <c r="E2501" t="s">
        <v>4236</v>
      </c>
      <c r="G2501" t="e">
        <f>VLOOKUP($H2501,[1]BRT!$1:$1048576,1,0)</f>
        <v>#N/A</v>
      </c>
      <c r="H2501" t="s">
        <v>6026</v>
      </c>
      <c r="I2501">
        <v>37.821286000000001</v>
      </c>
      <c r="J2501">
        <v>-122.248707</v>
      </c>
      <c r="K2501">
        <v>960</v>
      </c>
      <c r="L2501">
        <v>20</v>
      </c>
      <c r="M2501">
        <v>3</v>
      </c>
      <c r="N2501">
        <v>16</v>
      </c>
      <c r="O2501">
        <v>1</v>
      </c>
      <c r="P2501">
        <v>17</v>
      </c>
      <c r="Q2501" t="e">
        <f>VLOOKUP($A2501,'[1]SheltersALL_2.17.22'!$1:$1048576,6,0)</f>
        <v>#N/A</v>
      </c>
      <c r="R2501" t="str">
        <f>VLOOKUP($A2501, [1]FA21_Ridership!$1:$1048576,11, 0)</f>
        <v>OAKLAND</v>
      </c>
      <c r="S2501" t="str">
        <f>VLOOKUP($A2501, [1]FA21_Ridership!$1:$1048576,12, 0)</f>
        <v>ALAMEDA</v>
      </c>
      <c r="T2501">
        <f>VLOOKUP($A2501, [1]FA21_Ridership!$1:$1048576,13, 0)</f>
        <v>2</v>
      </c>
      <c r="U2501">
        <f t="shared" si="196"/>
        <v>340</v>
      </c>
      <c r="V2501" s="67">
        <f t="shared" si="195"/>
        <v>0.6</v>
      </c>
      <c r="W2501">
        <v>0.47339799999999999</v>
      </c>
      <c r="X2501" s="67">
        <f t="shared" si="197"/>
        <v>0.17299999999999999</v>
      </c>
      <c r="Y2501">
        <v>0.21584</v>
      </c>
      <c r="Z2501" s="67">
        <f t="shared" si="198"/>
        <v>0.499</v>
      </c>
      <c r="AA2501">
        <f>VLOOKUP($C2501,[1]Disability!$1:$1048576,5,FALSE)</f>
        <v>0</v>
      </c>
      <c r="AB2501" s="67">
        <f t="shared" si="199"/>
        <v>0</v>
      </c>
      <c r="AC2501" t="e">
        <f>VLOOKUP($A2501,#REF!,9,FALSE)</f>
        <v>#REF!</v>
      </c>
    </row>
    <row r="2502" spans="1:29">
      <c r="A2502">
        <v>51167</v>
      </c>
      <c r="B2502">
        <v>2501</v>
      </c>
      <c r="C2502">
        <v>301910</v>
      </c>
      <c r="D2502" t="s">
        <v>4235</v>
      </c>
      <c r="E2502" t="s">
        <v>4236</v>
      </c>
      <c r="G2502" t="e">
        <f>VLOOKUP($H2502,[1]BRT!$1:$1048576,1,0)</f>
        <v>#N/A</v>
      </c>
      <c r="H2502" t="s">
        <v>5422</v>
      </c>
      <c r="I2502">
        <v>37.898195999999999</v>
      </c>
      <c r="J2502">
        <v>-122.285657</v>
      </c>
      <c r="K2502">
        <v>845</v>
      </c>
      <c r="L2502">
        <v>34</v>
      </c>
      <c r="M2502">
        <v>1.7647058819999999</v>
      </c>
      <c r="N2502">
        <v>9</v>
      </c>
      <c r="O2502">
        <v>1</v>
      </c>
      <c r="P2502">
        <v>10</v>
      </c>
      <c r="Q2502" t="e">
        <f>VLOOKUP($A2502,'[1]SheltersALL_2.17.22'!$1:$1048576,6,0)</f>
        <v>#N/A</v>
      </c>
      <c r="R2502" t="str">
        <f>VLOOKUP($A2502, [1]FA21_Ridership!$1:$1048576,11, 0)</f>
        <v>BERKELEY</v>
      </c>
      <c r="S2502" t="str">
        <f>VLOOKUP($A2502, [1]FA21_Ridership!$1:$1048576,12, 0)</f>
        <v>ALAMEDA</v>
      </c>
      <c r="T2502">
        <f>VLOOKUP($A2502, [1]FA21_Ridership!$1:$1048576,13, 0)</f>
        <v>1</v>
      </c>
      <c r="U2502">
        <f t="shared" si="196"/>
        <v>340</v>
      </c>
      <c r="V2502" s="67">
        <f t="shared" si="195"/>
        <v>0.6</v>
      </c>
      <c r="W2502">
        <v>0.11838600000000001</v>
      </c>
      <c r="X2502" s="67">
        <f t="shared" si="197"/>
        <v>0</v>
      </c>
      <c r="Y2502">
        <v>4.1898999999999999E-2</v>
      </c>
      <c r="Z2502" s="67">
        <f t="shared" si="198"/>
        <v>5.0999999999999997E-2</v>
      </c>
      <c r="AA2502">
        <f>VLOOKUP($C2502,[1]Disability!$1:$1048576,5,FALSE)</f>
        <v>0</v>
      </c>
      <c r="AB2502" s="67">
        <f t="shared" si="199"/>
        <v>0</v>
      </c>
      <c r="AC2502" t="e">
        <f>VLOOKUP($A2502,#REF!,9,FALSE)</f>
        <v>#REF!</v>
      </c>
    </row>
    <row r="2503" spans="1:29">
      <c r="A2503">
        <v>55887</v>
      </c>
      <c r="B2503">
        <v>2502</v>
      </c>
      <c r="C2503">
        <v>1700310</v>
      </c>
      <c r="D2503" t="s">
        <v>4235</v>
      </c>
      <c r="E2503" t="s">
        <v>4236</v>
      </c>
      <c r="G2503" t="e">
        <f>VLOOKUP($H2503,[1]BRT!$1:$1048576,1,0)</f>
        <v>#N/A</v>
      </c>
      <c r="H2503" t="s">
        <v>6067</v>
      </c>
      <c r="I2503">
        <v>37.598032000000003</v>
      </c>
      <c r="J2503">
        <v>-122.06581300000001</v>
      </c>
      <c r="K2503">
        <v>1030</v>
      </c>
      <c r="L2503">
        <v>20</v>
      </c>
      <c r="M2503">
        <v>3</v>
      </c>
      <c r="N2503">
        <v>14</v>
      </c>
      <c r="O2503">
        <v>3</v>
      </c>
      <c r="P2503">
        <v>17</v>
      </c>
      <c r="Q2503" t="e">
        <f>VLOOKUP($A2503,'[1]SheltersALL_2.17.22'!$1:$1048576,6,0)</f>
        <v>#N/A</v>
      </c>
      <c r="R2503" t="str">
        <f>VLOOKUP($A2503, [1]FA21_Ridership!$1:$1048576,11, 0)</f>
        <v>UNION CITY</v>
      </c>
      <c r="S2503" t="str">
        <f>VLOOKUP($A2503, [1]FA21_Ridership!$1:$1048576,12, 0)</f>
        <v>ALAMEDA</v>
      </c>
      <c r="T2503">
        <f>VLOOKUP($A2503, [1]FA21_Ridership!$1:$1048576,13, 0)</f>
        <v>9</v>
      </c>
      <c r="U2503">
        <f t="shared" si="196"/>
        <v>340</v>
      </c>
      <c r="V2503" s="67">
        <f t="shared" si="195"/>
        <v>0.6</v>
      </c>
      <c r="W2503">
        <v>0.91401399999999999</v>
      </c>
      <c r="X2503" s="67">
        <f t="shared" si="197"/>
        <v>0.79700000000000004</v>
      </c>
      <c r="Y2503">
        <v>0.24465600000000001</v>
      </c>
      <c r="Z2503" s="67">
        <f t="shared" si="198"/>
        <v>0.56599999999999995</v>
      </c>
      <c r="AA2503">
        <f>VLOOKUP($C2503,[1]Disability!$1:$1048576,5,FALSE)</f>
        <v>0</v>
      </c>
      <c r="AB2503" s="67">
        <f t="shared" si="199"/>
        <v>0</v>
      </c>
      <c r="AC2503" t="e">
        <f>VLOOKUP($A2503,#REF!,9,FALSE)</f>
        <v>#REF!</v>
      </c>
    </row>
    <row r="2504" spans="1:29">
      <c r="A2504">
        <v>55424</v>
      </c>
      <c r="B2504">
        <v>2503</v>
      </c>
      <c r="C2504">
        <v>1000610</v>
      </c>
      <c r="D2504" t="s">
        <v>4235</v>
      </c>
      <c r="E2504" t="s">
        <v>4236</v>
      </c>
      <c r="G2504" t="e">
        <f>VLOOKUP($H2504,[1]BRT!$1:$1048576,1,0)</f>
        <v>#N/A</v>
      </c>
      <c r="H2504" t="s">
        <v>6068</v>
      </c>
      <c r="I2504">
        <v>37.797184999999999</v>
      </c>
      <c r="J2504">
        <v>-122.237066</v>
      </c>
      <c r="K2504">
        <v>1080</v>
      </c>
      <c r="L2504">
        <v>20</v>
      </c>
      <c r="M2504">
        <v>3</v>
      </c>
      <c r="N2504">
        <v>13</v>
      </c>
      <c r="O2504">
        <v>4</v>
      </c>
      <c r="P2504">
        <v>17</v>
      </c>
      <c r="Q2504" t="e">
        <f>VLOOKUP($A2504,'[1]SheltersALL_2.17.22'!$1:$1048576,6,0)</f>
        <v>#N/A</v>
      </c>
      <c r="R2504" t="str">
        <f>VLOOKUP($A2504, [1]FA21_Ridership!$1:$1048576,11, 0)</f>
        <v>OAKLAND</v>
      </c>
      <c r="S2504" t="str">
        <f>VLOOKUP($A2504, [1]FA21_Ridership!$1:$1048576,12, 0)</f>
        <v>ALAMEDA</v>
      </c>
      <c r="T2504">
        <f>VLOOKUP($A2504, [1]FA21_Ridership!$1:$1048576,13, 0)</f>
        <v>2</v>
      </c>
      <c r="U2504">
        <f t="shared" si="196"/>
        <v>340</v>
      </c>
      <c r="V2504" s="67">
        <f t="shared" si="195"/>
        <v>0.6</v>
      </c>
      <c r="W2504">
        <v>0.70143500000000003</v>
      </c>
      <c r="X2504" s="67">
        <f t="shared" si="197"/>
        <v>0.41</v>
      </c>
      <c r="Y2504">
        <v>0.177033</v>
      </c>
      <c r="Z2504" s="67">
        <f t="shared" si="198"/>
        <v>0.42899999999999999</v>
      </c>
      <c r="AA2504">
        <f>VLOOKUP($C2504,[1]Disability!$1:$1048576,5,FALSE)</f>
        <v>0</v>
      </c>
      <c r="AB2504" s="67">
        <f t="shared" si="199"/>
        <v>0</v>
      </c>
      <c r="AC2504" t="e">
        <f>VLOOKUP($A2504,#REF!,9,FALSE)</f>
        <v>#REF!</v>
      </c>
    </row>
    <row r="2505" spans="1:29">
      <c r="A2505">
        <v>56551</v>
      </c>
      <c r="B2505">
        <v>2504</v>
      </c>
      <c r="C2505">
        <v>702110</v>
      </c>
      <c r="D2505" t="s">
        <v>4235</v>
      </c>
      <c r="E2505" t="s">
        <v>4236</v>
      </c>
      <c r="G2505" t="e">
        <f>VLOOKUP($H2505,[1]BRT!$1:$1048576,1,0)</f>
        <v>#N/A</v>
      </c>
      <c r="H2505" t="s">
        <v>6069</v>
      </c>
      <c r="I2505">
        <v>37.546939999999999</v>
      </c>
      <c r="J2505">
        <v>-121.984824</v>
      </c>
      <c r="K2505">
        <v>1435</v>
      </c>
      <c r="L2505">
        <v>20</v>
      </c>
      <c r="M2505">
        <v>3</v>
      </c>
      <c r="N2505">
        <v>12</v>
      </c>
      <c r="O2505">
        <v>5</v>
      </c>
      <c r="P2505">
        <v>17</v>
      </c>
      <c r="Q2505" t="str">
        <f>VLOOKUP($A2505,'[1]SheltersALL_2.17.22'!$1:$1048576,6,0)</f>
        <v>Fremont</v>
      </c>
      <c r="R2505" t="str">
        <f>VLOOKUP($A2505, [1]FA21_Ridership!$1:$1048576,11, 0)</f>
        <v>FREMONT</v>
      </c>
      <c r="S2505" t="str">
        <f>VLOOKUP($A2505, [1]FA21_Ridership!$1:$1048576,12, 0)</f>
        <v>ALAMEDA</v>
      </c>
      <c r="T2505">
        <f>VLOOKUP($A2505, [1]FA21_Ridership!$1:$1048576,13, 0)</f>
        <v>5</v>
      </c>
      <c r="U2505">
        <f t="shared" si="196"/>
        <v>340</v>
      </c>
      <c r="V2505" s="67">
        <f t="shared" si="195"/>
        <v>0.6</v>
      </c>
      <c r="W2505">
        <v>0.938195</v>
      </c>
      <c r="X2505" s="67">
        <f t="shared" si="197"/>
        <v>0.85099999999999998</v>
      </c>
      <c r="Y2505">
        <v>8.2818000000000003E-2</v>
      </c>
      <c r="Z2505" s="67">
        <f t="shared" si="198"/>
        <v>0.182</v>
      </c>
      <c r="AA2505">
        <f>VLOOKUP($C2505,[1]Disability!$1:$1048576,5,FALSE)</f>
        <v>1</v>
      </c>
      <c r="AB2505" s="67">
        <f t="shared" si="199"/>
        <v>0.72499999999999998</v>
      </c>
      <c r="AC2505" t="e">
        <f>VLOOKUP($A2505,#REF!,9,FALSE)</f>
        <v>#REF!</v>
      </c>
    </row>
    <row r="2506" spans="1:29">
      <c r="A2506">
        <v>53323</v>
      </c>
      <c r="B2506">
        <v>2505</v>
      </c>
      <c r="C2506">
        <v>1003070</v>
      </c>
      <c r="D2506" t="s">
        <v>4235</v>
      </c>
      <c r="E2506" t="s">
        <v>4236</v>
      </c>
      <c r="G2506" t="e">
        <f>VLOOKUP($H2506,[1]BRT!$1:$1048576,1,0)</f>
        <v>#N/A</v>
      </c>
      <c r="H2506" t="s">
        <v>6070</v>
      </c>
      <c r="I2506">
        <v>37.795946000000001</v>
      </c>
      <c r="J2506">
        <v>-122.25369600000001</v>
      </c>
      <c r="K2506">
        <v>1079</v>
      </c>
      <c r="L2506">
        <v>20</v>
      </c>
      <c r="M2506">
        <v>3</v>
      </c>
      <c r="N2506">
        <v>12</v>
      </c>
      <c r="O2506">
        <v>5</v>
      </c>
      <c r="P2506">
        <v>17</v>
      </c>
      <c r="Q2506" t="e">
        <f>VLOOKUP($A2506,'[1]SheltersALL_2.17.22'!$1:$1048576,6,0)</f>
        <v>#N/A</v>
      </c>
      <c r="R2506" t="str">
        <f>VLOOKUP($A2506, [1]FA21_Ridership!$1:$1048576,11, 0)</f>
        <v>OAKLAND</v>
      </c>
      <c r="S2506" t="str">
        <f>VLOOKUP($A2506, [1]FA21_Ridership!$1:$1048576,12, 0)</f>
        <v>ALAMEDA</v>
      </c>
      <c r="T2506">
        <f>VLOOKUP($A2506, [1]FA21_Ridership!$1:$1048576,13, 0)</f>
        <v>2</v>
      </c>
      <c r="U2506">
        <f t="shared" si="196"/>
        <v>340</v>
      </c>
      <c r="V2506" s="67">
        <f t="shared" si="195"/>
        <v>0.6</v>
      </c>
      <c r="W2506">
        <v>0.76036199999999998</v>
      </c>
      <c r="X2506" s="67">
        <f t="shared" si="197"/>
        <v>0.51100000000000001</v>
      </c>
      <c r="Y2506">
        <v>0.39035399999999998</v>
      </c>
      <c r="Z2506" s="67">
        <f t="shared" si="198"/>
        <v>0.753</v>
      </c>
      <c r="AA2506">
        <f>VLOOKUP($C2506,[1]Disability!$1:$1048576,5,FALSE)</f>
        <v>1</v>
      </c>
      <c r="AB2506" s="67">
        <f t="shared" si="199"/>
        <v>0.72499999999999998</v>
      </c>
      <c r="AC2506" t="e">
        <f>VLOOKUP($A2506,#REF!,9,FALSE)</f>
        <v>#REF!</v>
      </c>
    </row>
    <row r="2507" spans="1:29">
      <c r="A2507">
        <v>55276</v>
      </c>
      <c r="B2507">
        <v>2506</v>
      </c>
      <c r="C2507">
        <v>1004320</v>
      </c>
      <c r="D2507" t="s">
        <v>4235</v>
      </c>
      <c r="E2507" t="s">
        <v>4236</v>
      </c>
      <c r="G2507" t="e">
        <f>VLOOKUP($H2507,[1]BRT!$1:$1048576,1,0)</f>
        <v>#N/A</v>
      </c>
      <c r="H2507" t="s">
        <v>6024</v>
      </c>
      <c r="I2507">
        <v>37.742660999999998</v>
      </c>
      <c r="J2507">
        <v>-122.173973</v>
      </c>
      <c r="K2507">
        <v>1016</v>
      </c>
      <c r="L2507">
        <v>20</v>
      </c>
      <c r="M2507">
        <v>3</v>
      </c>
      <c r="N2507">
        <v>12</v>
      </c>
      <c r="O2507">
        <v>5</v>
      </c>
      <c r="P2507">
        <v>17</v>
      </c>
      <c r="Q2507" t="e">
        <f>VLOOKUP($A2507,'[1]SheltersALL_2.17.22'!$1:$1048576,6,0)</f>
        <v>#N/A</v>
      </c>
      <c r="R2507" t="str">
        <f>VLOOKUP($A2507, [1]FA21_Ridership!$1:$1048576,11, 0)</f>
        <v>OAKLAND</v>
      </c>
      <c r="S2507" t="str">
        <f>VLOOKUP($A2507, [1]FA21_Ridership!$1:$1048576,12, 0)</f>
        <v>ALAMEDA</v>
      </c>
      <c r="T2507">
        <f>VLOOKUP($A2507, [1]FA21_Ridership!$1:$1048576,13, 0)</f>
        <v>3</v>
      </c>
      <c r="U2507">
        <f t="shared" si="196"/>
        <v>340</v>
      </c>
      <c r="V2507" s="67">
        <f t="shared" si="195"/>
        <v>0.6</v>
      </c>
      <c r="W2507">
        <v>0.95180100000000001</v>
      </c>
      <c r="X2507" s="67">
        <f t="shared" si="197"/>
        <v>0.90500000000000003</v>
      </c>
      <c r="Y2507">
        <v>0.58650400000000003</v>
      </c>
      <c r="Z2507" s="67">
        <f t="shared" si="198"/>
        <v>0.92900000000000005</v>
      </c>
      <c r="AA2507">
        <f>VLOOKUP($C2507,[1]Disability!$1:$1048576,5,FALSE)</f>
        <v>1</v>
      </c>
      <c r="AB2507" s="67">
        <f t="shared" si="199"/>
        <v>0.72499999999999998</v>
      </c>
      <c r="AC2507" t="e">
        <f>VLOOKUP($A2507,#REF!,9,FALSE)</f>
        <v>#REF!</v>
      </c>
    </row>
    <row r="2508" spans="1:29">
      <c r="A2508">
        <v>58677</v>
      </c>
      <c r="B2508">
        <v>2507</v>
      </c>
      <c r="C2508">
        <v>104460</v>
      </c>
      <c r="D2508" t="s">
        <v>4235</v>
      </c>
      <c r="E2508" t="s">
        <v>4236</v>
      </c>
      <c r="G2508" t="e">
        <f>VLOOKUP($H2508,[1]BRT!$1:$1048576,1,0)</f>
        <v>#N/A</v>
      </c>
      <c r="H2508" t="s">
        <v>6071</v>
      </c>
      <c r="I2508">
        <v>37.768590000000003</v>
      </c>
      <c r="J2508">
        <v>-122.234222</v>
      </c>
      <c r="K2508">
        <v>1414</v>
      </c>
      <c r="L2508">
        <v>20</v>
      </c>
      <c r="M2508">
        <v>3</v>
      </c>
      <c r="N2508">
        <v>11</v>
      </c>
      <c r="O2508">
        <v>6</v>
      </c>
      <c r="P2508">
        <v>17</v>
      </c>
      <c r="Q2508" t="e">
        <f>VLOOKUP($A2508,'[1]SheltersALL_2.17.22'!$1:$1048576,6,0)</f>
        <v>#N/A</v>
      </c>
      <c r="R2508" t="str">
        <f>VLOOKUP($A2508, [1]FA21_Ridership!$1:$1048576,11, 0)</f>
        <v>ALAMEDA</v>
      </c>
      <c r="S2508" t="str">
        <f>VLOOKUP($A2508, [1]FA21_Ridership!$1:$1048576,12, 0)</f>
        <v>ALAMEDA</v>
      </c>
      <c r="T2508">
        <f>VLOOKUP($A2508, [1]FA21_Ridership!$1:$1048576,13, 0)</f>
        <v>3</v>
      </c>
      <c r="U2508">
        <f t="shared" si="196"/>
        <v>340</v>
      </c>
      <c r="V2508" s="67">
        <f t="shared" si="195"/>
        <v>0.6</v>
      </c>
      <c r="W2508">
        <v>0.52729999999999999</v>
      </c>
      <c r="X2508" s="67">
        <f t="shared" si="197"/>
        <v>0.219</v>
      </c>
      <c r="Y2508">
        <v>0.13431599999999999</v>
      </c>
      <c r="Z2508" s="67">
        <f t="shared" si="198"/>
        <v>0.32500000000000001</v>
      </c>
      <c r="AA2508">
        <f>VLOOKUP($C2508,[1]Disability!$1:$1048576,5,FALSE)</f>
        <v>0</v>
      </c>
      <c r="AB2508" s="67">
        <f t="shared" si="199"/>
        <v>0</v>
      </c>
      <c r="AC2508" t="e">
        <f>VLOOKUP($A2508,#REF!,9,FALSE)</f>
        <v>#REF!</v>
      </c>
    </row>
    <row r="2509" spans="1:29">
      <c r="A2509">
        <v>56685</v>
      </c>
      <c r="B2509">
        <v>2508</v>
      </c>
      <c r="C2509">
        <v>1004510</v>
      </c>
      <c r="D2509" t="s">
        <v>4235</v>
      </c>
      <c r="E2509" t="s">
        <v>4236</v>
      </c>
      <c r="G2509" t="e">
        <f>VLOOKUP($H2509,[1]BRT!$1:$1048576,1,0)</f>
        <v>#N/A</v>
      </c>
      <c r="H2509" t="s">
        <v>5378</v>
      </c>
      <c r="I2509">
        <v>37.734724</v>
      </c>
      <c r="J2509">
        <v>-122.184046</v>
      </c>
      <c r="K2509">
        <v>1015</v>
      </c>
      <c r="L2509">
        <v>20</v>
      </c>
      <c r="M2509">
        <v>3</v>
      </c>
      <c r="N2509">
        <v>11</v>
      </c>
      <c r="O2509">
        <v>6</v>
      </c>
      <c r="P2509">
        <v>17</v>
      </c>
      <c r="Q2509" t="e">
        <f>VLOOKUP($A2509,'[1]SheltersALL_2.17.22'!$1:$1048576,6,0)</f>
        <v>#N/A</v>
      </c>
      <c r="R2509" t="str">
        <f>VLOOKUP($A2509, [1]FA21_Ridership!$1:$1048576,11, 0)</f>
        <v>OAKLAND</v>
      </c>
      <c r="S2509" t="str">
        <f>VLOOKUP($A2509, [1]FA21_Ridership!$1:$1048576,12, 0)</f>
        <v>ALAMEDA</v>
      </c>
      <c r="T2509">
        <f>VLOOKUP($A2509, [1]FA21_Ridership!$1:$1048576,13, 0)</f>
        <v>3</v>
      </c>
      <c r="U2509">
        <f t="shared" si="196"/>
        <v>340</v>
      </c>
      <c r="V2509" s="67">
        <f t="shared" si="195"/>
        <v>0.6</v>
      </c>
      <c r="W2509">
        <v>0.97647099999999998</v>
      </c>
      <c r="X2509" s="67">
        <f t="shared" si="197"/>
        <v>0.95899999999999996</v>
      </c>
      <c r="Y2509">
        <v>0.35656100000000002</v>
      </c>
      <c r="Z2509" s="67">
        <f t="shared" si="198"/>
        <v>0.70799999999999996</v>
      </c>
      <c r="AA2509">
        <f>VLOOKUP($C2509,[1]Disability!$1:$1048576,5,FALSE)</f>
        <v>0</v>
      </c>
      <c r="AB2509" s="67">
        <f t="shared" si="199"/>
        <v>0</v>
      </c>
      <c r="AC2509" t="e">
        <f>VLOOKUP($A2509,#REF!,9,FALSE)</f>
        <v>#REF!</v>
      </c>
    </row>
    <row r="2510" spans="1:29">
      <c r="A2510">
        <v>53737</v>
      </c>
      <c r="B2510">
        <v>2509</v>
      </c>
      <c r="C2510">
        <v>1015870</v>
      </c>
      <c r="D2510" t="s">
        <v>4235</v>
      </c>
      <c r="E2510" t="s">
        <v>4236</v>
      </c>
      <c r="G2510" t="e">
        <f>VLOOKUP($H2510,[1]BRT!$1:$1048576,1,0)</f>
        <v>#N/A</v>
      </c>
      <c r="H2510" t="s">
        <v>5956</v>
      </c>
      <c r="I2510">
        <v>37.844090000000001</v>
      </c>
      <c r="J2510">
        <v>-122.27490899999999</v>
      </c>
      <c r="K2510">
        <v>1167</v>
      </c>
      <c r="L2510">
        <v>20</v>
      </c>
      <c r="M2510">
        <v>3</v>
      </c>
      <c r="N2510">
        <v>11</v>
      </c>
      <c r="O2510">
        <v>6</v>
      </c>
      <c r="P2510">
        <v>17</v>
      </c>
      <c r="Q2510" t="e">
        <f>VLOOKUP($A2510,'[1]SheltersALL_2.17.22'!$1:$1048576,6,0)</f>
        <v>#N/A</v>
      </c>
      <c r="R2510" t="str">
        <f>VLOOKUP($A2510, [1]FA21_Ridership!$1:$1048576,11, 0)</f>
        <v>OAKLAND</v>
      </c>
      <c r="S2510" t="str">
        <f>VLOOKUP($A2510, [1]FA21_Ridership!$1:$1048576,12, 0)</f>
        <v>ALAMEDA</v>
      </c>
      <c r="T2510">
        <f>VLOOKUP($A2510, [1]FA21_Ridership!$1:$1048576,13, 0)</f>
        <v>2</v>
      </c>
      <c r="U2510">
        <f t="shared" si="196"/>
        <v>340</v>
      </c>
      <c r="V2510" s="67">
        <f t="shared" si="195"/>
        <v>0.6</v>
      </c>
      <c r="W2510">
        <v>0.67641799999999996</v>
      </c>
      <c r="X2510" s="67">
        <f t="shared" si="197"/>
        <v>0.36799999999999999</v>
      </c>
      <c r="Y2510">
        <v>0.22429099999999999</v>
      </c>
      <c r="Z2510" s="67">
        <f t="shared" si="198"/>
        <v>0.51100000000000001</v>
      </c>
      <c r="AA2510">
        <f>VLOOKUP($C2510,[1]Disability!$1:$1048576,5,FALSE)</f>
        <v>1</v>
      </c>
      <c r="AB2510" s="67">
        <f t="shared" si="199"/>
        <v>0.72499999999999998</v>
      </c>
      <c r="AC2510" t="e">
        <f>VLOOKUP($A2510,#REF!,9,FALSE)</f>
        <v>#REF!</v>
      </c>
    </row>
    <row r="2511" spans="1:29">
      <c r="A2511">
        <v>56055</v>
      </c>
      <c r="B2511">
        <v>2510</v>
      </c>
      <c r="C2511">
        <v>702780</v>
      </c>
      <c r="D2511" t="s">
        <v>4235</v>
      </c>
      <c r="E2511" t="s">
        <v>4236</v>
      </c>
      <c r="G2511" t="e">
        <f>VLOOKUP($H2511,[1]BRT!$1:$1048576,1,0)</f>
        <v>#N/A</v>
      </c>
      <c r="H2511" t="s">
        <v>5841</v>
      </c>
      <c r="I2511">
        <v>37.561270999999998</v>
      </c>
      <c r="J2511">
        <v>-122.012711</v>
      </c>
      <c r="K2511">
        <v>1140</v>
      </c>
      <c r="L2511">
        <v>20</v>
      </c>
      <c r="M2511">
        <v>3</v>
      </c>
      <c r="N2511">
        <v>10</v>
      </c>
      <c r="O2511">
        <v>7</v>
      </c>
      <c r="P2511">
        <v>17</v>
      </c>
      <c r="Q2511" t="str">
        <f>VLOOKUP($A2511,'[1]SheltersALL_2.17.22'!$1:$1048576,6,0)</f>
        <v>Fremont</v>
      </c>
      <c r="R2511" t="str">
        <f>VLOOKUP($A2511, [1]FA21_Ridership!$1:$1048576,11, 0)</f>
        <v>FREMONT</v>
      </c>
      <c r="S2511" t="str">
        <f>VLOOKUP($A2511, [1]FA21_Ridership!$1:$1048576,12, 0)</f>
        <v>ALAMEDA</v>
      </c>
      <c r="T2511">
        <f>VLOOKUP($A2511, [1]FA21_Ridership!$1:$1048576,13, 0)</f>
        <v>5</v>
      </c>
      <c r="U2511">
        <f t="shared" si="196"/>
        <v>340</v>
      </c>
      <c r="V2511" s="67">
        <f t="shared" si="195"/>
        <v>0.6</v>
      </c>
      <c r="W2511">
        <v>0.90663199999999999</v>
      </c>
      <c r="X2511" s="67">
        <f t="shared" si="197"/>
        <v>0.78700000000000003</v>
      </c>
      <c r="Y2511">
        <v>0.11605600000000001</v>
      </c>
      <c r="Z2511" s="67">
        <f t="shared" si="198"/>
        <v>0.28899999999999998</v>
      </c>
      <c r="AA2511">
        <f>VLOOKUP($C2511,[1]Disability!$1:$1048576,5,FALSE)</f>
        <v>0</v>
      </c>
      <c r="AB2511" s="67">
        <f t="shared" si="199"/>
        <v>0</v>
      </c>
      <c r="AC2511" t="e">
        <f>VLOOKUP($A2511,#REF!,9,FALSE)</f>
        <v>#REF!</v>
      </c>
    </row>
    <row r="2512" spans="1:29">
      <c r="A2512">
        <v>55224</v>
      </c>
      <c r="B2512">
        <v>2511</v>
      </c>
      <c r="C2512">
        <v>9801660</v>
      </c>
      <c r="D2512" t="s">
        <v>4235</v>
      </c>
      <c r="E2512" t="s">
        <v>4236</v>
      </c>
      <c r="G2512" t="e">
        <f>VLOOKUP($H2512,[1]BRT!$1:$1048576,1,0)</f>
        <v>#N/A</v>
      </c>
      <c r="H2512" t="s">
        <v>6072</v>
      </c>
      <c r="I2512">
        <v>37.669092999999997</v>
      </c>
      <c r="J2512">
        <v>-122.12002699999999</v>
      </c>
      <c r="K2512">
        <v>1094</v>
      </c>
      <c r="L2512">
        <v>20</v>
      </c>
      <c r="M2512">
        <v>3</v>
      </c>
      <c r="N2512">
        <v>10</v>
      </c>
      <c r="O2512">
        <v>7</v>
      </c>
      <c r="P2512">
        <v>17</v>
      </c>
      <c r="Q2512" t="e">
        <f>VLOOKUP($A2512,'[1]SheltersALL_2.17.22'!$1:$1048576,6,0)</f>
        <v>#N/A</v>
      </c>
      <c r="R2512" t="str">
        <f>VLOOKUP($A2512, [1]FA21_Ridership!$1:$1048576,11, 0)</f>
        <v>COUNTY-ALAMEDA</v>
      </c>
      <c r="S2512" t="str">
        <f>VLOOKUP($A2512, [1]FA21_Ridership!$1:$1048576,12, 0)</f>
        <v>ALAMEDA</v>
      </c>
      <c r="T2512">
        <f>VLOOKUP($A2512, [1]FA21_Ridership!$1:$1048576,13, 0)</f>
        <v>4</v>
      </c>
      <c r="U2512">
        <f t="shared" si="196"/>
        <v>340</v>
      </c>
      <c r="V2512" s="67">
        <f t="shared" si="195"/>
        <v>0.6</v>
      </c>
      <c r="W2512">
        <v>0.72091000000000005</v>
      </c>
      <c r="X2512" s="67">
        <f t="shared" si="197"/>
        <v>0.434</v>
      </c>
      <c r="Y2512">
        <v>0.22281200000000001</v>
      </c>
      <c r="Z2512" s="67">
        <f t="shared" si="198"/>
        <v>0.50900000000000001</v>
      </c>
      <c r="AA2512">
        <f>VLOOKUP($C2512,[1]Disability!$1:$1048576,5,FALSE)</f>
        <v>0</v>
      </c>
      <c r="AB2512" s="67">
        <f t="shared" si="199"/>
        <v>0</v>
      </c>
      <c r="AC2512" t="e">
        <f>VLOOKUP($A2512,#REF!,9,FALSE)</f>
        <v>#REF!</v>
      </c>
    </row>
    <row r="2513" spans="1:29">
      <c r="A2513">
        <v>59088</v>
      </c>
      <c r="B2513">
        <v>2512</v>
      </c>
      <c r="C2513">
        <v>1018660</v>
      </c>
      <c r="D2513" t="s">
        <v>4235</v>
      </c>
      <c r="E2513" t="s">
        <v>4236</v>
      </c>
      <c r="G2513" t="e">
        <f>VLOOKUP($H2513,[1]BRT!$1:$1048576,1,0)</f>
        <v>#N/A</v>
      </c>
      <c r="H2513" t="s">
        <v>5991</v>
      </c>
      <c r="I2513">
        <v>37.792634999999997</v>
      </c>
      <c r="J2513">
        <v>-122.207645</v>
      </c>
      <c r="K2513">
        <v>1039</v>
      </c>
      <c r="L2513">
        <v>17</v>
      </c>
      <c r="M2513">
        <v>3.5294117649999999</v>
      </c>
      <c r="N2513">
        <v>11</v>
      </c>
      <c r="O2513">
        <v>9</v>
      </c>
      <c r="P2513">
        <v>20</v>
      </c>
      <c r="Q2513" t="e">
        <f>VLOOKUP($A2513,'[1]SheltersALL_2.17.22'!$1:$1048576,6,0)</f>
        <v>#N/A</v>
      </c>
      <c r="R2513" t="str">
        <f>VLOOKUP($A2513, [1]FA21_Ridership!$1:$1048576,11, 0)</f>
        <v>OAKLAND</v>
      </c>
      <c r="S2513" t="str">
        <f>VLOOKUP($A2513, [1]FA21_Ridership!$1:$1048576,12, 0)</f>
        <v>ALAMEDA</v>
      </c>
      <c r="T2513">
        <f>VLOOKUP($A2513, [1]FA21_Ridership!$1:$1048576,13, 0)</f>
        <v>3</v>
      </c>
      <c r="U2513">
        <f t="shared" si="196"/>
        <v>340</v>
      </c>
      <c r="V2513" s="67">
        <f t="shared" si="195"/>
        <v>0.6</v>
      </c>
      <c r="W2513">
        <v>0.94711999999999996</v>
      </c>
      <c r="X2513" s="67">
        <f t="shared" si="197"/>
        <v>0.9</v>
      </c>
      <c r="Y2513">
        <v>0.236072</v>
      </c>
      <c r="Z2513" s="67">
        <f t="shared" si="198"/>
        <v>0.53700000000000003</v>
      </c>
      <c r="AA2513">
        <f>VLOOKUP($C2513,[1]Disability!$1:$1048576,5,FALSE)</f>
        <v>0</v>
      </c>
      <c r="AB2513" s="67">
        <f t="shared" si="199"/>
        <v>0</v>
      </c>
      <c r="AC2513" t="e">
        <f>VLOOKUP($A2513,#REF!,9,FALSE)</f>
        <v>#REF!</v>
      </c>
    </row>
    <row r="2514" spans="1:29">
      <c r="A2514">
        <v>52558</v>
      </c>
      <c r="B2514">
        <v>2513</v>
      </c>
      <c r="C2514">
        <v>1007110</v>
      </c>
      <c r="D2514" t="s">
        <v>4235</v>
      </c>
      <c r="E2514" t="s">
        <v>4236</v>
      </c>
      <c r="G2514" t="e">
        <f>VLOOKUP($H2514,[1]BRT!$1:$1048576,1,0)</f>
        <v>#N/A</v>
      </c>
      <c r="H2514" t="s">
        <v>6073</v>
      </c>
      <c r="I2514">
        <v>37.726123000000001</v>
      </c>
      <c r="J2514">
        <v>-122.175516</v>
      </c>
      <c r="K2514">
        <v>1008</v>
      </c>
      <c r="L2514">
        <v>17</v>
      </c>
      <c r="M2514">
        <v>3.5294117649999999</v>
      </c>
      <c r="N2514">
        <v>11</v>
      </c>
      <c r="O2514">
        <v>9</v>
      </c>
      <c r="P2514">
        <v>20</v>
      </c>
      <c r="Q2514" t="e">
        <f>VLOOKUP($A2514,'[1]SheltersALL_2.17.22'!$1:$1048576,6,0)</f>
        <v>#N/A</v>
      </c>
      <c r="R2514" t="str">
        <f>VLOOKUP($A2514, [1]FA21_Ridership!$1:$1048576,11, 0)</f>
        <v>OAKLAND</v>
      </c>
      <c r="S2514" t="str">
        <f>VLOOKUP($A2514, [1]FA21_Ridership!$1:$1048576,12, 0)</f>
        <v>ALAMEDA</v>
      </c>
      <c r="T2514">
        <f>VLOOKUP($A2514, [1]FA21_Ridership!$1:$1048576,13, 0)</f>
        <v>3</v>
      </c>
      <c r="U2514">
        <f t="shared" si="196"/>
        <v>340</v>
      </c>
      <c r="V2514" s="67">
        <f t="shared" si="195"/>
        <v>0.6</v>
      </c>
      <c r="W2514">
        <v>0.97620200000000001</v>
      </c>
      <c r="X2514" s="67">
        <f t="shared" si="197"/>
        <v>0.95599999999999996</v>
      </c>
      <c r="Y2514">
        <v>0.37612400000000001</v>
      </c>
      <c r="Z2514" s="67">
        <f t="shared" si="198"/>
        <v>0.73199999999999998</v>
      </c>
      <c r="AA2514">
        <f>VLOOKUP($C2514,[1]Disability!$1:$1048576,5,FALSE)</f>
        <v>0</v>
      </c>
      <c r="AB2514" s="67">
        <f t="shared" si="199"/>
        <v>0</v>
      </c>
      <c r="AC2514" t="e">
        <f>VLOOKUP($A2514,#REF!,9,FALSE)</f>
        <v>#REF!</v>
      </c>
    </row>
    <row r="2515" spans="1:29">
      <c r="A2515">
        <v>55150</v>
      </c>
      <c r="B2515">
        <v>2514</v>
      </c>
      <c r="C2515">
        <v>1010270</v>
      </c>
      <c r="D2515" t="s">
        <v>4235</v>
      </c>
      <c r="E2515" t="s">
        <v>4236</v>
      </c>
      <c r="G2515" t="e">
        <f>VLOOKUP($H2515,[1]BRT!$1:$1048576,1,0)</f>
        <v>#N/A</v>
      </c>
      <c r="H2515" t="s">
        <v>6019</v>
      </c>
      <c r="I2515">
        <v>37.784818000000001</v>
      </c>
      <c r="J2515">
        <v>-122.231859</v>
      </c>
      <c r="K2515">
        <v>1428</v>
      </c>
      <c r="L2515">
        <v>20</v>
      </c>
      <c r="M2515">
        <v>3</v>
      </c>
      <c r="N2515">
        <v>9</v>
      </c>
      <c r="O2515">
        <v>8</v>
      </c>
      <c r="P2515">
        <v>17</v>
      </c>
      <c r="Q2515" t="e">
        <f>VLOOKUP($A2515,'[1]SheltersALL_2.17.22'!$1:$1048576,6,0)</f>
        <v>#N/A</v>
      </c>
      <c r="R2515" t="str">
        <f>VLOOKUP($A2515, [1]FA21_Ridership!$1:$1048576,11, 0)</f>
        <v>OAKLAND</v>
      </c>
      <c r="S2515" t="str">
        <f>VLOOKUP($A2515, [1]FA21_Ridership!$1:$1048576,12, 0)</f>
        <v>ALAMEDA</v>
      </c>
      <c r="T2515">
        <f>VLOOKUP($A2515, [1]FA21_Ridership!$1:$1048576,13, 0)</f>
        <v>2</v>
      </c>
      <c r="U2515">
        <f t="shared" si="196"/>
        <v>340</v>
      </c>
      <c r="V2515" s="67">
        <f t="shared" si="195"/>
        <v>0.6</v>
      </c>
      <c r="W2515">
        <v>0.95386499999999996</v>
      </c>
      <c r="X2515" s="67">
        <f t="shared" si="197"/>
        <v>0.91500000000000004</v>
      </c>
      <c r="Y2515">
        <v>0.528721</v>
      </c>
      <c r="Z2515" s="67">
        <f t="shared" si="198"/>
        <v>0.88800000000000001</v>
      </c>
      <c r="AA2515">
        <f>VLOOKUP($C2515,[1]Disability!$1:$1048576,5,FALSE)</f>
        <v>0</v>
      </c>
      <c r="AB2515" s="67">
        <f t="shared" si="199"/>
        <v>0</v>
      </c>
      <c r="AC2515" t="e">
        <f>VLOOKUP($A2515,#REF!,9,FALSE)</f>
        <v>#REF!</v>
      </c>
    </row>
    <row r="2516" spans="1:29">
      <c r="A2516">
        <v>57857</v>
      </c>
      <c r="B2516">
        <v>2515</v>
      </c>
      <c r="C2516">
        <v>1500530</v>
      </c>
      <c r="D2516" t="s">
        <v>4235</v>
      </c>
      <c r="E2516" t="s">
        <v>4236</v>
      </c>
      <c r="G2516" t="e">
        <f>VLOOKUP($H2516,[1]BRT!$1:$1048576,1,0)</f>
        <v>#N/A</v>
      </c>
      <c r="H2516" t="s">
        <v>5924</v>
      </c>
      <c r="I2516">
        <v>37.736745999999997</v>
      </c>
      <c r="J2516">
        <v>-122.153227</v>
      </c>
      <c r="K2516">
        <v>910</v>
      </c>
      <c r="L2516">
        <v>20</v>
      </c>
      <c r="M2516">
        <v>3</v>
      </c>
      <c r="N2516">
        <v>8</v>
      </c>
      <c r="O2516">
        <v>9</v>
      </c>
      <c r="P2516">
        <v>17</v>
      </c>
      <c r="Q2516" t="e">
        <f>VLOOKUP($A2516,'[1]SheltersALL_2.17.22'!$1:$1048576,6,0)</f>
        <v>#N/A</v>
      </c>
      <c r="R2516" t="str">
        <f>VLOOKUP($A2516, [1]FA21_Ridership!$1:$1048576,11, 0)</f>
        <v>SAN LEANDRO</v>
      </c>
      <c r="S2516" t="str">
        <f>VLOOKUP($A2516, [1]FA21_Ridership!$1:$1048576,12, 0)</f>
        <v>ALAMEDA</v>
      </c>
      <c r="T2516">
        <f>VLOOKUP($A2516, [1]FA21_Ridership!$1:$1048576,13, 0)</f>
        <v>3</v>
      </c>
      <c r="U2516">
        <f t="shared" si="196"/>
        <v>340</v>
      </c>
      <c r="V2516" s="67">
        <f t="shared" si="195"/>
        <v>0.6</v>
      </c>
      <c r="W2516">
        <v>0.60816599999999998</v>
      </c>
      <c r="X2516" s="67">
        <f t="shared" si="197"/>
        <v>0.29299999999999998</v>
      </c>
      <c r="Y2516">
        <v>8.3810999999999997E-2</v>
      </c>
      <c r="Z2516" s="67">
        <f t="shared" si="198"/>
        <v>0.191</v>
      </c>
      <c r="AA2516">
        <f>VLOOKUP($C2516,[1]Disability!$1:$1048576,5,FALSE)</f>
        <v>0</v>
      </c>
      <c r="AB2516" s="67">
        <f t="shared" si="199"/>
        <v>0</v>
      </c>
      <c r="AC2516" t="e">
        <f>VLOOKUP($A2516,#REF!,9,FALSE)</f>
        <v>#REF!</v>
      </c>
    </row>
    <row r="2517" spans="1:29">
      <c r="A2517">
        <v>55014</v>
      </c>
      <c r="B2517">
        <v>2516</v>
      </c>
      <c r="C2517">
        <v>1015950</v>
      </c>
      <c r="D2517" t="s">
        <v>4235</v>
      </c>
      <c r="E2517" t="s">
        <v>4236</v>
      </c>
      <c r="G2517" t="e">
        <f>VLOOKUP($H2517,[1]BRT!$1:$1048576,1,0)</f>
        <v>#N/A</v>
      </c>
      <c r="H2517" t="s">
        <v>6074</v>
      </c>
      <c r="I2517">
        <v>37.819828999999999</v>
      </c>
      <c r="J2517">
        <v>-122.276623</v>
      </c>
      <c r="K2517">
        <v>980</v>
      </c>
      <c r="L2517">
        <v>20</v>
      </c>
      <c r="M2517">
        <v>3</v>
      </c>
      <c r="N2517">
        <v>8</v>
      </c>
      <c r="O2517">
        <v>9</v>
      </c>
      <c r="P2517">
        <v>17</v>
      </c>
      <c r="Q2517" t="e">
        <f>VLOOKUP($A2517,'[1]SheltersALL_2.17.22'!$1:$1048576,6,0)</f>
        <v>#N/A</v>
      </c>
      <c r="R2517" t="str">
        <f>VLOOKUP($A2517, [1]FA21_Ridership!$1:$1048576,11, 0)</f>
        <v>OAKLAND</v>
      </c>
      <c r="S2517" t="str">
        <f>VLOOKUP($A2517, [1]FA21_Ridership!$1:$1048576,12, 0)</f>
        <v>ALAMEDA</v>
      </c>
      <c r="T2517">
        <f>VLOOKUP($A2517, [1]FA21_Ridership!$1:$1048576,13, 0)</f>
        <v>2</v>
      </c>
      <c r="U2517">
        <f t="shared" si="196"/>
        <v>340</v>
      </c>
      <c r="V2517" s="67">
        <f t="shared" si="195"/>
        <v>0.6</v>
      </c>
      <c r="W2517">
        <v>0.64594600000000002</v>
      </c>
      <c r="X2517" s="67">
        <f t="shared" si="197"/>
        <v>0.33600000000000002</v>
      </c>
      <c r="Y2517">
        <v>0.36081099999999999</v>
      </c>
      <c r="Z2517" s="67">
        <f t="shared" si="198"/>
        <v>0.71199999999999997</v>
      </c>
      <c r="AA2517">
        <f>VLOOKUP($C2517,[1]Disability!$1:$1048576,5,FALSE)</f>
        <v>1</v>
      </c>
      <c r="AB2517" s="67">
        <f t="shared" si="199"/>
        <v>0.72499999999999998</v>
      </c>
      <c r="AC2517" t="e">
        <f>VLOOKUP($A2517,#REF!,9,FALSE)</f>
        <v>#REF!</v>
      </c>
    </row>
    <row r="2518" spans="1:29">
      <c r="A2518">
        <v>58211</v>
      </c>
      <c r="B2518">
        <v>2517</v>
      </c>
      <c r="C2518">
        <v>1001440</v>
      </c>
      <c r="D2518" t="s">
        <v>4235</v>
      </c>
      <c r="E2518" t="s">
        <v>4236</v>
      </c>
      <c r="G2518" t="e">
        <f>VLOOKUP($H2518,[1]BRT!$1:$1048576,1,0)</f>
        <v>#N/A</v>
      </c>
      <c r="H2518" t="s">
        <v>5839</v>
      </c>
      <c r="I2518">
        <v>37.786740000000002</v>
      </c>
      <c r="J2518">
        <v>-122.23250299999999</v>
      </c>
      <c r="K2518">
        <v>1079</v>
      </c>
      <c r="L2518">
        <v>20</v>
      </c>
      <c r="M2518">
        <v>3</v>
      </c>
      <c r="N2518">
        <v>7</v>
      </c>
      <c r="O2518">
        <v>10</v>
      </c>
      <c r="P2518">
        <v>17</v>
      </c>
      <c r="Q2518" t="e">
        <f>VLOOKUP($A2518,'[1]SheltersALL_2.17.22'!$1:$1048576,6,0)</f>
        <v>#N/A</v>
      </c>
      <c r="R2518" t="str">
        <f>VLOOKUP($A2518, [1]FA21_Ridership!$1:$1048576,11, 0)</f>
        <v>OAKLAND</v>
      </c>
      <c r="S2518" t="str">
        <f>VLOOKUP($A2518, [1]FA21_Ridership!$1:$1048576,12, 0)</f>
        <v>ALAMEDA</v>
      </c>
      <c r="T2518">
        <f>VLOOKUP($A2518, [1]FA21_Ridership!$1:$1048576,13, 0)</f>
        <v>2</v>
      </c>
      <c r="U2518">
        <f t="shared" si="196"/>
        <v>340</v>
      </c>
      <c r="V2518" s="67">
        <f t="shared" si="195"/>
        <v>0.6</v>
      </c>
      <c r="W2518">
        <v>0.89966800000000002</v>
      </c>
      <c r="X2518" s="67">
        <f t="shared" si="197"/>
        <v>0.77100000000000002</v>
      </c>
      <c r="Y2518">
        <v>0.500332</v>
      </c>
      <c r="Z2518" s="67">
        <f t="shared" si="198"/>
        <v>0.86</v>
      </c>
      <c r="AA2518">
        <f>VLOOKUP($C2518,[1]Disability!$1:$1048576,5,FALSE)</f>
        <v>0</v>
      </c>
      <c r="AB2518" s="67">
        <f t="shared" si="199"/>
        <v>0</v>
      </c>
      <c r="AC2518" t="e">
        <f>VLOOKUP($A2518,#REF!,9,FALSE)</f>
        <v>#REF!</v>
      </c>
    </row>
    <row r="2519" spans="1:29">
      <c r="A2519">
        <v>52512</v>
      </c>
      <c r="B2519">
        <v>2518</v>
      </c>
      <c r="C2519">
        <v>1700140</v>
      </c>
      <c r="D2519" t="s">
        <v>4235</v>
      </c>
      <c r="E2519" t="s">
        <v>4236</v>
      </c>
      <c r="G2519" t="e">
        <f>VLOOKUP($H2519,[1]BRT!$1:$1048576,1,0)</f>
        <v>#N/A</v>
      </c>
      <c r="H2519" t="s">
        <v>6075</v>
      </c>
      <c r="I2519">
        <v>37.596539</v>
      </c>
      <c r="J2519">
        <v>-122.054703</v>
      </c>
      <c r="K2519">
        <v>1039</v>
      </c>
      <c r="L2519">
        <v>20</v>
      </c>
      <c r="M2519">
        <v>3</v>
      </c>
      <c r="N2519">
        <v>7</v>
      </c>
      <c r="O2519">
        <v>10</v>
      </c>
      <c r="P2519">
        <v>17</v>
      </c>
      <c r="Q2519" t="e">
        <f>VLOOKUP($A2519,'[1]SheltersALL_2.17.22'!$1:$1048576,6,0)</f>
        <v>#N/A</v>
      </c>
      <c r="R2519" t="str">
        <f>VLOOKUP($A2519, [1]FA21_Ridership!$1:$1048576,11, 0)</f>
        <v>UNION CITY</v>
      </c>
      <c r="S2519" t="str">
        <f>VLOOKUP($A2519, [1]FA21_Ridership!$1:$1048576,12, 0)</f>
        <v>ALAMEDA</v>
      </c>
      <c r="T2519">
        <f>VLOOKUP($A2519, [1]FA21_Ridership!$1:$1048576,13, 0)</f>
        <v>9</v>
      </c>
      <c r="U2519">
        <f t="shared" si="196"/>
        <v>340</v>
      </c>
      <c r="V2519" s="67">
        <f t="shared" si="195"/>
        <v>0.6</v>
      </c>
      <c r="W2519">
        <v>0.61701099999999998</v>
      </c>
      <c r="X2519" s="67">
        <f t="shared" si="197"/>
        <v>0.309</v>
      </c>
      <c r="Y2519">
        <v>0.131109</v>
      </c>
      <c r="Z2519" s="67">
        <f t="shared" si="198"/>
        <v>0.318</v>
      </c>
      <c r="AA2519">
        <f>VLOOKUP($C2519,[1]Disability!$1:$1048576,5,FALSE)</f>
        <v>0</v>
      </c>
      <c r="AB2519" s="67">
        <f t="shared" si="199"/>
        <v>0</v>
      </c>
      <c r="AC2519" t="e">
        <f>VLOOKUP($A2519,#REF!,9,FALSE)</f>
        <v>#REF!</v>
      </c>
    </row>
    <row r="2520" spans="1:29">
      <c r="A2520">
        <v>50475</v>
      </c>
      <c r="B2520">
        <v>2519</v>
      </c>
      <c r="C2520">
        <v>1031860</v>
      </c>
      <c r="D2520" t="s">
        <v>4235</v>
      </c>
      <c r="E2520" t="s">
        <v>4236</v>
      </c>
      <c r="G2520" t="e">
        <f>VLOOKUP($H2520,[1]BRT!$1:$1048576,1,0)</f>
        <v>#N/A</v>
      </c>
      <c r="H2520" t="s">
        <v>6076</v>
      </c>
      <c r="I2520">
        <v>37.839753999999999</v>
      </c>
      <c r="J2520">
        <v>-122.269212</v>
      </c>
      <c r="K2520">
        <v>1086</v>
      </c>
      <c r="L2520">
        <v>20</v>
      </c>
      <c r="M2520">
        <v>3</v>
      </c>
      <c r="N2520">
        <v>6</v>
      </c>
      <c r="O2520">
        <v>11</v>
      </c>
      <c r="P2520">
        <v>17</v>
      </c>
      <c r="Q2520" t="e">
        <f>VLOOKUP($A2520,'[1]SheltersALL_2.17.22'!$1:$1048576,6,0)</f>
        <v>#N/A</v>
      </c>
      <c r="R2520" t="str">
        <f>VLOOKUP($A2520, [1]FA21_Ridership!$1:$1048576,11, 0)</f>
        <v>OAKLAND</v>
      </c>
      <c r="S2520" t="str">
        <f>VLOOKUP($A2520, [1]FA21_Ridership!$1:$1048576,12, 0)</f>
        <v>ALAMEDA</v>
      </c>
      <c r="T2520">
        <f>VLOOKUP($A2520, [1]FA21_Ridership!$1:$1048576,13, 0)</f>
        <v>2</v>
      </c>
      <c r="U2520">
        <f t="shared" si="196"/>
        <v>340</v>
      </c>
      <c r="V2520" s="67">
        <f t="shared" si="195"/>
        <v>0.6</v>
      </c>
      <c r="W2520">
        <v>0.46278000000000002</v>
      </c>
      <c r="X2520" s="67">
        <f t="shared" si="197"/>
        <v>0.158</v>
      </c>
      <c r="Y2520">
        <v>0.31526599999999999</v>
      </c>
      <c r="Z2520" s="67">
        <f t="shared" si="198"/>
        <v>0.64900000000000002</v>
      </c>
      <c r="AA2520">
        <f>VLOOKUP($C2520,[1]Disability!$1:$1048576,5,FALSE)</f>
        <v>1</v>
      </c>
      <c r="AB2520" s="67">
        <f t="shared" si="199"/>
        <v>0.72499999999999998</v>
      </c>
      <c r="AC2520" t="e">
        <f>VLOOKUP($A2520,#REF!,9,FALSE)</f>
        <v>#REF!</v>
      </c>
    </row>
    <row r="2521" spans="1:29">
      <c r="A2521">
        <v>54668</v>
      </c>
      <c r="B2521">
        <v>2520</v>
      </c>
      <c r="C2521">
        <v>1009380</v>
      </c>
      <c r="D2521" t="s">
        <v>4235</v>
      </c>
      <c r="E2521" t="s">
        <v>4236</v>
      </c>
      <c r="G2521" t="e">
        <f>VLOOKUP($H2521,[1]BRT!$1:$1048576,1,0)</f>
        <v>#N/A</v>
      </c>
      <c r="H2521" t="s">
        <v>6033</v>
      </c>
      <c r="I2521">
        <v>37.790551999999998</v>
      </c>
      <c r="J2521">
        <v>-122.220394</v>
      </c>
      <c r="K2521">
        <v>1005</v>
      </c>
      <c r="L2521">
        <v>17</v>
      </c>
      <c r="M2521">
        <v>3.5294117649999999</v>
      </c>
      <c r="N2521">
        <v>7</v>
      </c>
      <c r="O2521">
        <v>13</v>
      </c>
      <c r="P2521">
        <v>20</v>
      </c>
      <c r="Q2521" t="e">
        <f>VLOOKUP($A2521,'[1]SheltersALL_2.17.22'!$1:$1048576,6,0)</f>
        <v>#N/A</v>
      </c>
      <c r="R2521" t="str">
        <f>VLOOKUP($A2521, [1]FA21_Ridership!$1:$1048576,11, 0)</f>
        <v>OAKLAND</v>
      </c>
      <c r="S2521" t="str">
        <f>VLOOKUP($A2521, [1]FA21_Ridership!$1:$1048576,12, 0)</f>
        <v>ALAMEDA</v>
      </c>
      <c r="T2521">
        <f>VLOOKUP($A2521, [1]FA21_Ridership!$1:$1048576,13, 0)</f>
        <v>2</v>
      </c>
      <c r="U2521">
        <f t="shared" si="196"/>
        <v>340</v>
      </c>
      <c r="V2521" s="67">
        <f t="shared" si="195"/>
        <v>0.6</v>
      </c>
      <c r="W2521">
        <v>0.84558100000000003</v>
      </c>
      <c r="X2521" s="67">
        <f t="shared" si="197"/>
        <v>0.66200000000000003</v>
      </c>
      <c r="Y2521">
        <v>0.45209300000000002</v>
      </c>
      <c r="Z2521" s="67">
        <f t="shared" si="198"/>
        <v>0.81899999999999995</v>
      </c>
      <c r="AA2521">
        <f>VLOOKUP($C2521,[1]Disability!$1:$1048576,5,FALSE)</f>
        <v>1</v>
      </c>
      <c r="AB2521" s="67">
        <f t="shared" si="199"/>
        <v>0.72499999999999998</v>
      </c>
      <c r="AC2521" t="e">
        <f>VLOOKUP($A2521,#REF!,9,FALSE)</f>
        <v>#REF!</v>
      </c>
    </row>
    <row r="2522" spans="1:29">
      <c r="A2522">
        <v>55893</v>
      </c>
      <c r="B2522">
        <v>2521</v>
      </c>
      <c r="C2522">
        <v>1700090</v>
      </c>
      <c r="D2522" t="s">
        <v>4235</v>
      </c>
      <c r="E2522" t="s">
        <v>4236</v>
      </c>
      <c r="G2522" t="e">
        <f>VLOOKUP($H2522,[1]BRT!$1:$1048576,1,0)</f>
        <v>#N/A</v>
      </c>
      <c r="H2522" t="s">
        <v>5948</v>
      </c>
      <c r="I2522">
        <v>37.592647999999997</v>
      </c>
      <c r="J2522">
        <v>-122.07514399999999</v>
      </c>
      <c r="K2522">
        <v>1039</v>
      </c>
      <c r="L2522">
        <v>20</v>
      </c>
      <c r="M2522">
        <v>3</v>
      </c>
      <c r="N2522">
        <v>5</v>
      </c>
      <c r="O2522">
        <v>12</v>
      </c>
      <c r="P2522">
        <v>17</v>
      </c>
      <c r="Q2522" t="e">
        <f>VLOOKUP($A2522,'[1]SheltersALL_2.17.22'!$1:$1048576,6,0)</f>
        <v>#N/A</v>
      </c>
      <c r="R2522" t="str">
        <f>VLOOKUP($A2522, [1]FA21_Ridership!$1:$1048576,11, 0)</f>
        <v>UNION CITY</v>
      </c>
      <c r="S2522" t="str">
        <f>VLOOKUP($A2522, [1]FA21_Ridership!$1:$1048576,12, 0)</f>
        <v>ALAMEDA</v>
      </c>
      <c r="T2522">
        <f>VLOOKUP($A2522, [1]FA21_Ridership!$1:$1048576,13, 0)</f>
        <v>9</v>
      </c>
      <c r="U2522">
        <f t="shared" si="196"/>
        <v>340</v>
      </c>
      <c r="V2522" s="67">
        <f t="shared" si="195"/>
        <v>0.6</v>
      </c>
      <c r="W2522">
        <v>0.86519400000000002</v>
      </c>
      <c r="X2522" s="67">
        <f t="shared" si="197"/>
        <v>0.70499999999999996</v>
      </c>
      <c r="Y2522">
        <v>9.6947000000000005E-2</v>
      </c>
      <c r="Z2522" s="67">
        <f t="shared" si="198"/>
        <v>0.23799999999999999</v>
      </c>
      <c r="AA2522">
        <f>VLOOKUP($C2522,[1]Disability!$1:$1048576,5,FALSE)</f>
        <v>0</v>
      </c>
      <c r="AB2522" s="67">
        <f t="shared" si="199"/>
        <v>0</v>
      </c>
      <c r="AC2522" t="e">
        <f>VLOOKUP($A2522,#REF!,9,FALSE)</f>
        <v>#REF!</v>
      </c>
    </row>
    <row r="2523" spans="1:29">
      <c r="A2523">
        <v>56969</v>
      </c>
      <c r="B2523">
        <v>2522</v>
      </c>
      <c r="C2523">
        <v>1007500</v>
      </c>
      <c r="D2523" t="s">
        <v>4235</v>
      </c>
      <c r="E2523" t="s">
        <v>4236</v>
      </c>
      <c r="G2523" t="e">
        <f>VLOOKUP($H2523,[1]BRT!$1:$1048576,1,0)</f>
        <v>#N/A</v>
      </c>
      <c r="H2523" t="s">
        <v>5832</v>
      </c>
      <c r="I2523">
        <v>37.842790999999998</v>
      </c>
      <c r="J2523">
        <v>-122.251538</v>
      </c>
      <c r="K2523">
        <v>1417</v>
      </c>
      <c r="L2523">
        <v>20</v>
      </c>
      <c r="M2523">
        <v>3</v>
      </c>
      <c r="N2523">
        <v>5</v>
      </c>
      <c r="O2523">
        <v>12</v>
      </c>
      <c r="P2523">
        <v>17</v>
      </c>
      <c r="Q2523" t="e">
        <f>VLOOKUP($A2523,'[1]SheltersALL_2.17.22'!$1:$1048576,6,0)</f>
        <v>#N/A</v>
      </c>
      <c r="R2523" t="str">
        <f>VLOOKUP($A2523, [1]FA21_Ridership!$1:$1048576,11, 0)</f>
        <v>OAKLAND</v>
      </c>
      <c r="S2523" t="str">
        <f>VLOOKUP($A2523, [1]FA21_Ridership!$1:$1048576,12, 0)</f>
        <v>ALAMEDA</v>
      </c>
      <c r="T2523">
        <f>VLOOKUP($A2523, [1]FA21_Ridership!$1:$1048576,13, 0)</f>
        <v>2</v>
      </c>
      <c r="U2523">
        <f t="shared" si="196"/>
        <v>340</v>
      </c>
      <c r="V2523" s="67">
        <f t="shared" si="195"/>
        <v>0.6</v>
      </c>
      <c r="W2523">
        <v>0.351852</v>
      </c>
      <c r="X2523" s="67">
        <f t="shared" si="197"/>
        <v>9.6000000000000002E-2</v>
      </c>
      <c r="Y2523">
        <v>2.2046E-2</v>
      </c>
      <c r="Z2523" s="67">
        <f t="shared" si="198"/>
        <v>2.7E-2</v>
      </c>
      <c r="AA2523">
        <f>VLOOKUP($C2523,[1]Disability!$1:$1048576,5,FALSE)</f>
        <v>0</v>
      </c>
      <c r="AB2523" s="67">
        <f t="shared" si="199"/>
        <v>0</v>
      </c>
      <c r="AC2523" t="e">
        <f>VLOOKUP($A2523,#REF!,9,FALSE)</f>
        <v>#REF!</v>
      </c>
    </row>
    <row r="2524" spans="1:29">
      <c r="A2524">
        <v>55953</v>
      </c>
      <c r="B2524">
        <v>2523</v>
      </c>
      <c r="C2524">
        <v>706450</v>
      </c>
      <c r="D2524" t="s">
        <v>4235</v>
      </c>
      <c r="E2524" t="s">
        <v>4236</v>
      </c>
      <c r="G2524" t="e">
        <f>VLOOKUP($H2524,[1]BRT!$1:$1048576,1,0)</f>
        <v>#N/A</v>
      </c>
      <c r="H2524" t="s">
        <v>5686</v>
      </c>
      <c r="I2524">
        <v>37.489066000000001</v>
      </c>
      <c r="J2524">
        <v>-121.929188</v>
      </c>
      <c r="K2524">
        <v>965</v>
      </c>
      <c r="L2524">
        <v>20</v>
      </c>
      <c r="M2524">
        <v>3</v>
      </c>
      <c r="N2524">
        <v>5</v>
      </c>
      <c r="O2524">
        <v>12</v>
      </c>
      <c r="P2524">
        <v>17</v>
      </c>
      <c r="Q2524" t="e">
        <f>VLOOKUP($A2524,'[1]SheltersALL_2.17.22'!$1:$1048576,6,0)</f>
        <v>#N/A</v>
      </c>
      <c r="R2524" t="str">
        <f>VLOOKUP($A2524, [1]FA21_Ridership!$1:$1048576,11, 0)</f>
        <v>FREMONT</v>
      </c>
      <c r="S2524" t="str">
        <f>VLOOKUP($A2524, [1]FA21_Ridership!$1:$1048576,12, 0)</f>
        <v>ALAMEDA</v>
      </c>
      <c r="T2524">
        <f>VLOOKUP($A2524, [1]FA21_Ridership!$1:$1048576,13, 0)</f>
        <v>5</v>
      </c>
      <c r="U2524">
        <f t="shared" si="196"/>
        <v>340</v>
      </c>
      <c r="V2524" s="67">
        <f t="shared" si="195"/>
        <v>0.6</v>
      </c>
      <c r="W2524">
        <v>0.94135500000000005</v>
      </c>
      <c r="X2524" s="67">
        <f t="shared" si="197"/>
        <v>0.86599999999999999</v>
      </c>
      <c r="Y2524">
        <v>7.7732999999999997E-2</v>
      </c>
      <c r="Z2524" s="67">
        <f t="shared" si="198"/>
        <v>0.16</v>
      </c>
      <c r="AA2524">
        <f>VLOOKUP($C2524,[1]Disability!$1:$1048576,5,FALSE)</f>
        <v>0</v>
      </c>
      <c r="AB2524" s="67">
        <f t="shared" si="199"/>
        <v>0</v>
      </c>
      <c r="AC2524" t="e">
        <f>VLOOKUP($A2524,#REF!,9,FALSE)</f>
        <v>#REF!</v>
      </c>
    </row>
    <row r="2525" spans="1:29">
      <c r="A2525">
        <v>50594</v>
      </c>
      <c r="B2525">
        <v>2524</v>
      </c>
      <c r="C2525">
        <v>1032040</v>
      </c>
      <c r="D2525" t="s">
        <v>4235</v>
      </c>
      <c r="E2525" t="s">
        <v>4236</v>
      </c>
      <c r="G2525" t="e">
        <f>VLOOKUP($H2525,[1]BRT!$1:$1048576,1,0)</f>
        <v>#N/A</v>
      </c>
      <c r="H2525" t="s">
        <v>6016</v>
      </c>
      <c r="I2525">
        <v>37.771120000000003</v>
      </c>
      <c r="J2525">
        <v>-122.18769399999999</v>
      </c>
      <c r="K2525">
        <v>1398</v>
      </c>
      <c r="L2525">
        <v>20</v>
      </c>
      <c r="M2525">
        <v>3</v>
      </c>
      <c r="N2525">
        <v>5</v>
      </c>
      <c r="O2525">
        <v>12</v>
      </c>
      <c r="P2525">
        <v>17</v>
      </c>
      <c r="Q2525" t="e">
        <f>VLOOKUP($A2525,'[1]SheltersALL_2.17.22'!$1:$1048576,6,0)</f>
        <v>#N/A</v>
      </c>
      <c r="R2525" t="str">
        <f>VLOOKUP($A2525, [1]FA21_Ridership!$1:$1048576,11, 0)</f>
        <v>OAKLAND</v>
      </c>
      <c r="S2525" t="str">
        <f>VLOOKUP($A2525, [1]FA21_Ridership!$1:$1048576,12, 0)</f>
        <v>ALAMEDA</v>
      </c>
      <c r="T2525">
        <f>VLOOKUP($A2525, [1]FA21_Ridership!$1:$1048576,13, 0)</f>
        <v>3</v>
      </c>
      <c r="U2525">
        <f t="shared" si="196"/>
        <v>340</v>
      </c>
      <c r="V2525" s="67">
        <f t="shared" si="195"/>
        <v>0.6</v>
      </c>
      <c r="W2525">
        <v>0.989062</v>
      </c>
      <c r="X2525" s="67">
        <f t="shared" si="197"/>
        <v>0.98299999999999998</v>
      </c>
      <c r="Y2525">
        <v>0.31718800000000003</v>
      </c>
      <c r="Z2525" s="67">
        <f t="shared" si="198"/>
        <v>0.65300000000000002</v>
      </c>
      <c r="AA2525">
        <f>VLOOKUP($C2525,[1]Disability!$1:$1048576,5,FALSE)</f>
        <v>0</v>
      </c>
      <c r="AB2525" s="67">
        <f t="shared" si="199"/>
        <v>0</v>
      </c>
      <c r="AC2525" t="e">
        <f>VLOOKUP($A2525,#REF!,9,FALSE)</f>
        <v>#REF!</v>
      </c>
    </row>
    <row r="2526" spans="1:29">
      <c r="A2526">
        <v>58829</v>
      </c>
      <c r="B2526">
        <v>2525</v>
      </c>
      <c r="C2526">
        <v>1012250</v>
      </c>
      <c r="D2526" t="s">
        <v>4235</v>
      </c>
      <c r="E2526" t="s">
        <v>4236</v>
      </c>
      <c r="G2526" t="e">
        <f>VLOOKUP($H2526,[1]BRT!$1:$1048576,1,0)</f>
        <v>#N/A</v>
      </c>
      <c r="H2526" t="s">
        <v>6077</v>
      </c>
      <c r="I2526">
        <v>37.812469</v>
      </c>
      <c r="J2526">
        <v>-122.26152500000001</v>
      </c>
      <c r="K2526">
        <v>980</v>
      </c>
      <c r="L2526">
        <v>20</v>
      </c>
      <c r="M2526">
        <v>3</v>
      </c>
      <c r="N2526">
        <v>4</v>
      </c>
      <c r="O2526">
        <v>13</v>
      </c>
      <c r="P2526">
        <v>17</v>
      </c>
      <c r="Q2526" t="e">
        <f>VLOOKUP($A2526,'[1]SheltersALL_2.17.22'!$1:$1048576,6,0)</f>
        <v>#N/A</v>
      </c>
      <c r="R2526" t="str">
        <f>VLOOKUP($A2526, [1]FA21_Ridership!$1:$1048576,11, 0)</f>
        <v>OAKLAND</v>
      </c>
      <c r="S2526" t="str">
        <f>VLOOKUP($A2526, [1]FA21_Ridership!$1:$1048576,12, 0)</f>
        <v>ALAMEDA</v>
      </c>
      <c r="T2526">
        <f>VLOOKUP($A2526, [1]FA21_Ridership!$1:$1048576,13, 0)</f>
        <v>2</v>
      </c>
      <c r="U2526">
        <f t="shared" si="196"/>
        <v>340</v>
      </c>
      <c r="V2526" s="67">
        <f t="shared" si="195"/>
        <v>0.6</v>
      </c>
      <c r="W2526">
        <v>0.59256600000000004</v>
      </c>
      <c r="X2526" s="67">
        <f t="shared" si="197"/>
        <v>0.28100000000000003</v>
      </c>
      <c r="Y2526">
        <v>0.21160899999999999</v>
      </c>
      <c r="Z2526" s="67">
        <f t="shared" si="198"/>
        <v>0.49199999999999999</v>
      </c>
      <c r="AA2526">
        <f>VLOOKUP($C2526,[1]Disability!$1:$1048576,5,FALSE)</f>
        <v>2</v>
      </c>
      <c r="AB2526" s="67">
        <f t="shared" si="199"/>
        <v>0.91600000000000004</v>
      </c>
      <c r="AC2526" t="e">
        <f>VLOOKUP($A2526,#REF!,9,FALSE)</f>
        <v>#REF!</v>
      </c>
    </row>
    <row r="2527" spans="1:29">
      <c r="A2527">
        <v>53576</v>
      </c>
      <c r="B2527">
        <v>2526</v>
      </c>
      <c r="C2527">
        <v>1017250</v>
      </c>
      <c r="D2527" t="s">
        <v>4235</v>
      </c>
      <c r="E2527" t="s">
        <v>4236</v>
      </c>
      <c r="G2527" t="e">
        <f>VLOOKUP($H2527,[1]BRT!$1:$1048576,1,0)</f>
        <v>#N/A</v>
      </c>
      <c r="H2527" t="s">
        <v>6078</v>
      </c>
      <c r="I2527">
        <v>37.820601000000003</v>
      </c>
      <c r="J2527">
        <v>-122.250441</v>
      </c>
      <c r="K2527">
        <v>981</v>
      </c>
      <c r="L2527">
        <v>20</v>
      </c>
      <c r="M2527">
        <v>3</v>
      </c>
      <c r="N2527">
        <v>0</v>
      </c>
      <c r="O2527">
        <v>17</v>
      </c>
      <c r="P2527">
        <v>17</v>
      </c>
      <c r="Q2527" t="e">
        <f>VLOOKUP($A2527,'[1]SheltersALL_2.17.22'!$1:$1048576,6,0)</f>
        <v>#N/A</v>
      </c>
      <c r="R2527" t="str">
        <f>VLOOKUP($A2527, [1]FA21_Ridership!$1:$1048576,11, 0)</f>
        <v>OAKLAND</v>
      </c>
      <c r="S2527" t="str">
        <f>VLOOKUP($A2527, [1]FA21_Ridership!$1:$1048576,12, 0)</f>
        <v>ALAMEDA</v>
      </c>
      <c r="T2527">
        <f>VLOOKUP($A2527, [1]FA21_Ridership!$1:$1048576,13, 0)</f>
        <v>2</v>
      </c>
      <c r="U2527">
        <f t="shared" si="196"/>
        <v>340</v>
      </c>
      <c r="V2527" s="67">
        <f t="shared" si="195"/>
        <v>0.6</v>
      </c>
      <c r="W2527">
        <v>0.52346000000000004</v>
      </c>
      <c r="X2527" s="67">
        <f t="shared" si="197"/>
        <v>0.21099999999999999</v>
      </c>
      <c r="Y2527">
        <v>0.15375900000000001</v>
      </c>
      <c r="Z2527" s="67">
        <f t="shared" si="198"/>
        <v>0.371</v>
      </c>
      <c r="AA2527">
        <f>VLOOKUP($C2527,[1]Disability!$1:$1048576,5,FALSE)</f>
        <v>0</v>
      </c>
      <c r="AB2527" s="67">
        <f t="shared" si="199"/>
        <v>0</v>
      </c>
      <c r="AC2527" t="e">
        <f>VLOOKUP($A2527,#REF!,9,FALSE)</f>
        <v>#REF!</v>
      </c>
    </row>
    <row r="2528" spans="1:29">
      <c r="A2528">
        <v>59288</v>
      </c>
      <c r="B2528">
        <v>2527</v>
      </c>
      <c r="C2528">
        <v>1030220</v>
      </c>
      <c r="D2528" t="s">
        <v>4235</v>
      </c>
      <c r="E2528" t="s">
        <v>4236</v>
      </c>
      <c r="G2528" t="e">
        <f>VLOOKUP($H2528,[1]BRT!$1:$1048576,1,0)</f>
        <v>#N/A</v>
      </c>
      <c r="H2528" t="s">
        <v>6079</v>
      </c>
      <c r="I2528">
        <v>37.823562000000003</v>
      </c>
      <c r="J2528">
        <v>-122.284342</v>
      </c>
      <c r="K2528">
        <v>966</v>
      </c>
      <c r="L2528">
        <v>31</v>
      </c>
      <c r="M2528">
        <v>1.935483871</v>
      </c>
      <c r="N2528">
        <v>10</v>
      </c>
      <c r="O2528">
        <v>1</v>
      </c>
      <c r="P2528">
        <v>11</v>
      </c>
      <c r="Q2528" t="e">
        <f>VLOOKUP($A2528,'[1]SheltersALL_2.17.22'!$1:$1048576,6,0)</f>
        <v>#N/A</v>
      </c>
      <c r="R2528" t="str">
        <f>VLOOKUP($A2528, [1]FA21_Ridership!$1:$1048576,11, 0)</f>
        <v>OAKLAND</v>
      </c>
      <c r="S2528" t="str">
        <f>VLOOKUP($A2528, [1]FA21_Ridership!$1:$1048576,12, 0)</f>
        <v>ALAMEDA</v>
      </c>
      <c r="T2528">
        <f>VLOOKUP($A2528, [1]FA21_Ridership!$1:$1048576,13, 0)</f>
        <v>2</v>
      </c>
      <c r="U2528">
        <f t="shared" si="196"/>
        <v>341</v>
      </c>
      <c r="V2528" s="67">
        <f t="shared" si="195"/>
        <v>0.60699999999999998</v>
      </c>
      <c r="W2528">
        <v>0.58074899999999996</v>
      </c>
      <c r="X2528" s="67">
        <f t="shared" si="197"/>
        <v>0.27200000000000002</v>
      </c>
      <c r="Y2528">
        <v>0.156587</v>
      </c>
      <c r="Z2528" s="67">
        <f t="shared" si="198"/>
        <v>0.376</v>
      </c>
      <c r="AA2528">
        <f>VLOOKUP($C2528,[1]Disability!$1:$1048576,5,FALSE)</f>
        <v>0</v>
      </c>
      <c r="AB2528" s="67">
        <f t="shared" si="199"/>
        <v>0</v>
      </c>
      <c r="AC2528" t="e">
        <f>VLOOKUP($A2528,#REF!,9,FALSE)</f>
        <v>#REF!</v>
      </c>
    </row>
    <row r="2529" spans="1:29">
      <c r="A2529">
        <v>51124</v>
      </c>
      <c r="B2529">
        <v>2528</v>
      </c>
      <c r="C2529">
        <v>1013680</v>
      </c>
      <c r="D2529" t="s">
        <v>4235</v>
      </c>
      <c r="E2529" t="s">
        <v>4236</v>
      </c>
      <c r="G2529" t="e">
        <f>VLOOKUP($H2529,[1]BRT!$1:$1048576,1,0)</f>
        <v>#N/A</v>
      </c>
      <c r="H2529" t="s">
        <v>5868</v>
      </c>
      <c r="I2529">
        <v>37.802714000000002</v>
      </c>
      <c r="J2529">
        <v>-122.25371199999999</v>
      </c>
      <c r="K2529">
        <v>965</v>
      </c>
      <c r="L2529">
        <v>31</v>
      </c>
      <c r="M2529">
        <v>1.935483871</v>
      </c>
      <c r="N2529">
        <v>4</v>
      </c>
      <c r="O2529">
        <v>7</v>
      </c>
      <c r="P2529">
        <v>11</v>
      </c>
      <c r="Q2529" t="e">
        <f>VLOOKUP($A2529,'[1]SheltersALL_2.17.22'!$1:$1048576,6,0)</f>
        <v>#N/A</v>
      </c>
      <c r="R2529" t="str">
        <f>VLOOKUP($A2529, [1]FA21_Ridership!$1:$1048576,11, 0)</f>
        <v>OAKLAND</v>
      </c>
      <c r="S2529" t="str">
        <f>VLOOKUP($A2529, [1]FA21_Ridership!$1:$1048576,12, 0)</f>
        <v>ALAMEDA</v>
      </c>
      <c r="T2529">
        <f>VLOOKUP($A2529, [1]FA21_Ridership!$1:$1048576,13, 0)</f>
        <v>2</v>
      </c>
      <c r="U2529">
        <f t="shared" si="196"/>
        <v>341</v>
      </c>
      <c r="V2529" s="67">
        <f t="shared" si="195"/>
        <v>0.60699999999999998</v>
      </c>
      <c r="W2529">
        <v>0.42577199999999998</v>
      </c>
      <c r="X2529" s="67">
        <f t="shared" si="197"/>
        <v>0.14199999999999999</v>
      </c>
      <c r="Y2529">
        <v>0.148036</v>
      </c>
      <c r="Z2529" s="67">
        <f t="shared" si="198"/>
        <v>0.35199999999999998</v>
      </c>
      <c r="AA2529">
        <f>VLOOKUP($C2529,[1]Disability!$1:$1048576,5,FALSE)</f>
        <v>0</v>
      </c>
      <c r="AB2529" s="67">
        <f t="shared" si="199"/>
        <v>0</v>
      </c>
      <c r="AC2529" t="e">
        <f>VLOOKUP($A2529,#REF!,9,FALSE)</f>
        <v>#REF!</v>
      </c>
    </row>
    <row r="2530" spans="1:29">
      <c r="A2530">
        <v>53750</v>
      </c>
      <c r="B2530">
        <v>2529</v>
      </c>
      <c r="C2530">
        <v>1013630</v>
      </c>
      <c r="D2530" t="s">
        <v>4235</v>
      </c>
      <c r="E2530" t="s">
        <v>4236</v>
      </c>
      <c r="G2530" t="e">
        <f>VLOOKUP($H2530,[1]BRT!$1:$1048576,1,0)</f>
        <v>#N/A</v>
      </c>
      <c r="H2530" t="s">
        <v>6080</v>
      </c>
      <c r="I2530">
        <v>37.805025000000001</v>
      </c>
      <c r="J2530">
        <v>-122.250514</v>
      </c>
      <c r="K2530">
        <v>966</v>
      </c>
      <c r="L2530">
        <v>31</v>
      </c>
      <c r="M2530">
        <v>1.935483871</v>
      </c>
      <c r="N2530">
        <v>1</v>
      </c>
      <c r="O2530">
        <v>10</v>
      </c>
      <c r="P2530">
        <v>11</v>
      </c>
      <c r="Q2530" t="e">
        <f>VLOOKUP($A2530,'[1]SheltersALL_2.17.22'!$1:$1048576,6,0)</f>
        <v>#N/A</v>
      </c>
      <c r="R2530" t="str">
        <f>VLOOKUP($A2530, [1]FA21_Ridership!$1:$1048576,11, 0)</f>
        <v>OAKLAND</v>
      </c>
      <c r="S2530" t="str">
        <f>VLOOKUP($A2530, [1]FA21_Ridership!$1:$1048576,12, 0)</f>
        <v>ALAMEDA</v>
      </c>
      <c r="T2530">
        <f>VLOOKUP($A2530, [1]FA21_Ridership!$1:$1048576,13, 0)</f>
        <v>2</v>
      </c>
      <c r="U2530">
        <f t="shared" si="196"/>
        <v>341</v>
      </c>
      <c r="V2530" s="67">
        <f t="shared" si="195"/>
        <v>0.60699999999999998</v>
      </c>
      <c r="W2530">
        <v>0.42577199999999998</v>
      </c>
      <c r="X2530" s="67">
        <f t="shared" si="197"/>
        <v>0.14199999999999999</v>
      </c>
      <c r="Y2530">
        <v>0.148036</v>
      </c>
      <c r="Z2530" s="67">
        <f t="shared" si="198"/>
        <v>0.35199999999999998</v>
      </c>
      <c r="AA2530">
        <f>VLOOKUP($C2530,[1]Disability!$1:$1048576,5,FALSE)</f>
        <v>0</v>
      </c>
      <c r="AB2530" s="67">
        <f t="shared" si="199"/>
        <v>0</v>
      </c>
      <c r="AC2530" t="e">
        <f>VLOOKUP($A2530,#REF!,9,FALSE)</f>
        <v>#REF!</v>
      </c>
    </row>
    <row r="2531" spans="1:29">
      <c r="A2531">
        <v>55772</v>
      </c>
      <c r="B2531">
        <v>2530</v>
      </c>
      <c r="C2531">
        <v>1014890</v>
      </c>
      <c r="D2531" t="s">
        <v>4235</v>
      </c>
      <c r="E2531" t="s">
        <v>4236</v>
      </c>
      <c r="G2531" t="e">
        <f>VLOOKUP($H2531,[1]BRT!$1:$1048576,1,0)</f>
        <v>#N/A</v>
      </c>
      <c r="H2531" t="s">
        <v>6081</v>
      </c>
      <c r="I2531">
        <v>37.798473000000001</v>
      </c>
      <c r="J2531">
        <v>-122.209001</v>
      </c>
      <c r="K2531">
        <v>1434</v>
      </c>
      <c r="L2531">
        <v>18</v>
      </c>
      <c r="M2531">
        <v>3.3333333330000001</v>
      </c>
      <c r="N2531">
        <v>7</v>
      </c>
      <c r="O2531">
        <v>12</v>
      </c>
      <c r="P2531">
        <v>19</v>
      </c>
      <c r="Q2531" t="e">
        <f>VLOOKUP($A2531,'[1]SheltersALL_2.17.22'!$1:$1048576,6,0)</f>
        <v>#N/A</v>
      </c>
      <c r="R2531" t="str">
        <f>VLOOKUP($A2531, [1]FA21_Ridership!$1:$1048576,11, 0)</f>
        <v>OAKLAND</v>
      </c>
      <c r="S2531" t="str">
        <f>VLOOKUP($A2531, [1]FA21_Ridership!$1:$1048576,12, 0)</f>
        <v>ALAMEDA</v>
      </c>
      <c r="T2531">
        <f>VLOOKUP($A2531, [1]FA21_Ridership!$1:$1048576,13, 0)</f>
        <v>3</v>
      </c>
      <c r="U2531">
        <f t="shared" si="196"/>
        <v>342</v>
      </c>
      <c r="V2531" s="67">
        <f t="shared" si="195"/>
        <v>0.60799999999999998</v>
      </c>
      <c r="W2531">
        <v>0.827928</v>
      </c>
      <c r="X2531" s="67">
        <f t="shared" si="197"/>
        <v>0.624</v>
      </c>
      <c r="Y2531">
        <v>0.24324299999999999</v>
      </c>
      <c r="Z2531" s="67">
        <f t="shared" si="198"/>
        <v>0.55900000000000005</v>
      </c>
      <c r="AA2531">
        <f>VLOOKUP($C2531,[1]Disability!$1:$1048576,5,FALSE)</f>
        <v>0</v>
      </c>
      <c r="AB2531" s="67">
        <f t="shared" si="199"/>
        <v>0</v>
      </c>
      <c r="AC2531" t="e">
        <f>VLOOKUP($A2531,#REF!,9,FALSE)</f>
        <v>#REF!</v>
      </c>
    </row>
    <row r="2532" spans="1:29">
      <c r="A2532">
        <v>51150</v>
      </c>
      <c r="B2532">
        <v>2531</v>
      </c>
      <c r="C2532">
        <v>9802590</v>
      </c>
      <c r="D2532" t="s">
        <v>4235</v>
      </c>
      <c r="E2532" t="s">
        <v>4236</v>
      </c>
      <c r="G2532" t="e">
        <f>VLOOKUP($H2532,[1]BRT!$1:$1048576,1,0)</f>
        <v>#N/A</v>
      </c>
      <c r="H2532" t="s">
        <v>6082</v>
      </c>
      <c r="I2532">
        <v>37.694639000000002</v>
      </c>
      <c r="J2532">
        <v>-122.074083</v>
      </c>
      <c r="K2532">
        <v>1001</v>
      </c>
      <c r="L2532">
        <v>42.8</v>
      </c>
      <c r="M2532">
        <v>1.4018691590000001</v>
      </c>
      <c r="N2532">
        <v>3</v>
      </c>
      <c r="O2532">
        <v>5</v>
      </c>
      <c r="P2532">
        <v>8</v>
      </c>
      <c r="Q2532" t="e">
        <f>VLOOKUP($A2532,'[1]SheltersALL_2.17.22'!$1:$1048576,6,0)</f>
        <v>#N/A</v>
      </c>
      <c r="R2532" t="str">
        <f>VLOOKUP($A2532, [1]FA21_Ridership!$1:$1048576,11, 0)</f>
        <v>COUNTY-ALAMEDA</v>
      </c>
      <c r="S2532" t="str">
        <f>VLOOKUP($A2532, [1]FA21_Ridership!$1:$1048576,12, 0)</f>
        <v>ALAMEDA</v>
      </c>
      <c r="T2532">
        <f>VLOOKUP($A2532, [1]FA21_Ridership!$1:$1048576,13, 0)</f>
        <v>4</v>
      </c>
      <c r="U2532">
        <f t="shared" si="196"/>
        <v>342.4</v>
      </c>
      <c r="V2532" s="67">
        <f t="shared" ref="V2532:V2595" si="200">_xlfn.PERCENTRANK.INC($U$2:$U$4161,U2532)</f>
        <v>0.60799999999999998</v>
      </c>
      <c r="W2532">
        <v>0.60538800000000004</v>
      </c>
      <c r="X2532" s="67">
        <f t="shared" si="197"/>
        <v>0.28899999999999998</v>
      </c>
      <c r="Y2532">
        <v>0.24088699999999999</v>
      </c>
      <c r="Z2532" s="67">
        <f t="shared" si="198"/>
        <v>0.55300000000000005</v>
      </c>
      <c r="AA2532">
        <f>VLOOKUP($C2532,[1]Disability!$1:$1048576,5,FALSE)</f>
        <v>0</v>
      </c>
      <c r="AB2532" s="67">
        <f t="shared" si="199"/>
        <v>0</v>
      </c>
      <c r="AC2532" t="e">
        <f>VLOOKUP($A2532,#REF!,9,FALSE)</f>
        <v>#REF!</v>
      </c>
    </row>
    <row r="2533" spans="1:29">
      <c r="A2533">
        <v>53017</v>
      </c>
      <c r="B2533">
        <v>2532</v>
      </c>
      <c r="C2533">
        <v>9907990</v>
      </c>
      <c r="D2533" t="s">
        <v>4235</v>
      </c>
      <c r="E2533" t="s">
        <v>4236</v>
      </c>
      <c r="G2533" t="e">
        <f>VLOOKUP($H2533,[1]BRT!$1:$1048576,1,0)</f>
        <v>#N/A</v>
      </c>
      <c r="H2533" t="s">
        <v>6083</v>
      </c>
      <c r="I2533">
        <v>37.772193999999999</v>
      </c>
      <c r="J2533">
        <v>-122.29863899999999</v>
      </c>
      <c r="K2533">
        <v>969</v>
      </c>
      <c r="L2533">
        <v>49</v>
      </c>
      <c r="M2533">
        <v>1.2244897960000001</v>
      </c>
      <c r="N2533">
        <v>3</v>
      </c>
      <c r="O2533">
        <v>4</v>
      </c>
      <c r="P2533">
        <v>7</v>
      </c>
      <c r="Q2533" t="e">
        <f>VLOOKUP($A2533,'[1]SheltersALL_2.17.22'!$1:$1048576,6,0)</f>
        <v>#N/A</v>
      </c>
      <c r="R2533" t="str">
        <f>VLOOKUP($A2533, [1]FA21_Ridership!$1:$1048576,11, 0)</f>
        <v>ALAMEDA</v>
      </c>
      <c r="S2533" t="str">
        <f>VLOOKUP($A2533, [1]FA21_Ridership!$1:$1048576,12, 0)</f>
        <v>ALAMEDA</v>
      </c>
      <c r="T2533">
        <f>VLOOKUP($A2533, [1]FA21_Ridership!$1:$1048576,13, 0)</f>
        <v>3</v>
      </c>
      <c r="U2533">
        <f t="shared" si="196"/>
        <v>343</v>
      </c>
      <c r="V2533" s="67">
        <f t="shared" si="200"/>
        <v>0.60799999999999998</v>
      </c>
      <c r="W2533">
        <v>0.78054900000000005</v>
      </c>
      <c r="X2533" s="67">
        <f t="shared" si="197"/>
        <v>0.54900000000000004</v>
      </c>
      <c r="Y2533">
        <v>0.78237199999999996</v>
      </c>
      <c r="Z2533" s="67">
        <f t="shared" si="198"/>
        <v>0.99099999999999999</v>
      </c>
      <c r="AA2533">
        <f>VLOOKUP($C2533,[1]Disability!$1:$1048576,5,FALSE)</f>
        <v>0</v>
      </c>
      <c r="AB2533" s="67">
        <f t="shared" si="199"/>
        <v>0</v>
      </c>
      <c r="AC2533" t="e">
        <f>VLOOKUP($A2533,#REF!,9,FALSE)</f>
        <v>#REF!</v>
      </c>
    </row>
    <row r="2534" spans="1:29">
      <c r="A2534">
        <v>55688</v>
      </c>
      <c r="B2534">
        <v>2533</v>
      </c>
      <c r="C2534">
        <v>1002130</v>
      </c>
      <c r="D2534" t="s">
        <v>4235</v>
      </c>
      <c r="E2534" t="s">
        <v>4236</v>
      </c>
      <c r="G2534" t="e">
        <f>VLOOKUP($H2534,[1]BRT!$1:$1048576,1,0)</f>
        <v>#N/A</v>
      </c>
      <c r="H2534" t="s">
        <v>5911</v>
      </c>
      <c r="I2534">
        <v>37.786780999999998</v>
      </c>
      <c r="J2534">
        <v>-122.21258</v>
      </c>
      <c r="K2534">
        <v>975</v>
      </c>
      <c r="L2534">
        <v>15</v>
      </c>
      <c r="M2534">
        <v>4</v>
      </c>
      <c r="N2534">
        <v>14</v>
      </c>
      <c r="O2534">
        <v>9</v>
      </c>
      <c r="P2534">
        <v>23</v>
      </c>
      <c r="Q2534" t="e">
        <f>VLOOKUP($A2534,'[1]SheltersALL_2.17.22'!$1:$1048576,6,0)</f>
        <v>#N/A</v>
      </c>
      <c r="R2534" t="str">
        <f>VLOOKUP($A2534, [1]FA21_Ridership!$1:$1048576,11, 0)</f>
        <v>OAKLAND</v>
      </c>
      <c r="S2534" t="str">
        <f>VLOOKUP($A2534, [1]FA21_Ridership!$1:$1048576,12, 0)</f>
        <v>ALAMEDA</v>
      </c>
      <c r="T2534">
        <f>VLOOKUP($A2534, [1]FA21_Ridership!$1:$1048576,13, 0)</f>
        <v>3</v>
      </c>
      <c r="U2534">
        <f t="shared" si="196"/>
        <v>345</v>
      </c>
      <c r="V2534" s="67">
        <f t="shared" si="200"/>
        <v>0.60799999999999998</v>
      </c>
      <c r="W2534">
        <v>0.89163099999999995</v>
      </c>
      <c r="X2534" s="67">
        <f t="shared" si="197"/>
        <v>0.753</v>
      </c>
      <c r="Y2534">
        <v>0.52516399999999996</v>
      </c>
      <c r="Z2534" s="67">
        <f t="shared" si="198"/>
        <v>0.88200000000000001</v>
      </c>
      <c r="AA2534">
        <f>VLOOKUP($C2534,[1]Disability!$1:$1048576,5,FALSE)</f>
        <v>0</v>
      </c>
      <c r="AB2534" s="67">
        <f t="shared" si="199"/>
        <v>0</v>
      </c>
      <c r="AC2534" t="e">
        <f>VLOOKUP($A2534,#REF!,9,FALSE)</f>
        <v>#REF!</v>
      </c>
    </row>
    <row r="2535" spans="1:29">
      <c r="A2535">
        <v>55806</v>
      </c>
      <c r="B2535">
        <v>2534</v>
      </c>
      <c r="C2535">
        <v>1700080</v>
      </c>
      <c r="D2535" t="s">
        <v>4235</v>
      </c>
      <c r="E2535" t="s">
        <v>4236</v>
      </c>
      <c r="G2535" t="e">
        <f>VLOOKUP($H2535,[1]BRT!$1:$1048576,1,0)</f>
        <v>#N/A</v>
      </c>
      <c r="H2535" t="s">
        <v>5940</v>
      </c>
      <c r="I2535">
        <v>37.588199000000003</v>
      </c>
      <c r="J2535">
        <v>-122.06661699999999</v>
      </c>
      <c r="K2535">
        <v>1020</v>
      </c>
      <c r="L2535">
        <v>31.4</v>
      </c>
      <c r="M2535">
        <v>1.910828025</v>
      </c>
      <c r="N2535">
        <v>1</v>
      </c>
      <c r="O2535">
        <v>10</v>
      </c>
      <c r="P2535">
        <v>11</v>
      </c>
      <c r="Q2535" t="e">
        <f>VLOOKUP($A2535,'[1]SheltersALL_2.17.22'!$1:$1048576,6,0)</f>
        <v>#N/A</v>
      </c>
      <c r="R2535" t="str">
        <f>VLOOKUP($A2535, [1]FA21_Ridership!$1:$1048576,11, 0)</f>
        <v>UNION CITY</v>
      </c>
      <c r="S2535" t="str">
        <f>VLOOKUP($A2535, [1]FA21_Ridership!$1:$1048576,12, 0)</f>
        <v>ALAMEDA</v>
      </c>
      <c r="T2535">
        <f>VLOOKUP($A2535, [1]FA21_Ridership!$1:$1048576,13, 0)</f>
        <v>9</v>
      </c>
      <c r="U2535">
        <f t="shared" si="196"/>
        <v>345.4</v>
      </c>
      <c r="V2535" s="67">
        <f t="shared" si="200"/>
        <v>0.60899999999999999</v>
      </c>
      <c r="W2535">
        <v>0.87294899999999997</v>
      </c>
      <c r="X2535" s="67">
        <f t="shared" si="197"/>
        <v>0.71899999999999997</v>
      </c>
      <c r="Y2535">
        <v>0.20946200000000001</v>
      </c>
      <c r="Z2535" s="67">
        <f t="shared" si="198"/>
        <v>0.49099999999999999</v>
      </c>
      <c r="AA2535">
        <f>VLOOKUP($C2535,[1]Disability!$1:$1048576,5,FALSE)</f>
        <v>0</v>
      </c>
      <c r="AB2535" s="67">
        <f t="shared" si="199"/>
        <v>0</v>
      </c>
      <c r="AC2535" t="e">
        <f>VLOOKUP($A2535,#REF!,9,FALSE)</f>
        <v>#REF!</v>
      </c>
    </row>
    <row r="2536" spans="1:29">
      <c r="A2536">
        <v>56966</v>
      </c>
      <c r="B2536">
        <v>2535</v>
      </c>
      <c r="C2536">
        <v>1018440</v>
      </c>
      <c r="D2536" t="s">
        <v>4235</v>
      </c>
      <c r="E2536" t="s">
        <v>4236</v>
      </c>
      <c r="G2536" t="e">
        <f>VLOOKUP($H2536,[1]BRT!$1:$1048576,1,0)</f>
        <v>#N/A</v>
      </c>
      <c r="H2536" t="s">
        <v>6084</v>
      </c>
      <c r="I2536">
        <v>37.823483000000003</v>
      </c>
      <c r="J2536">
        <v>-122.27731799999999</v>
      </c>
      <c r="K2536">
        <v>1399</v>
      </c>
      <c r="L2536">
        <v>21.6</v>
      </c>
      <c r="M2536">
        <v>2.7777777779999999</v>
      </c>
      <c r="N2536">
        <v>7</v>
      </c>
      <c r="O2536">
        <v>9</v>
      </c>
      <c r="P2536">
        <v>16</v>
      </c>
      <c r="Q2536" t="e">
        <f>VLOOKUP($A2536,'[1]SheltersALL_2.17.22'!$1:$1048576,6,0)</f>
        <v>#N/A</v>
      </c>
      <c r="R2536" t="str">
        <f>VLOOKUP($A2536, [1]FA21_Ridership!$1:$1048576,11, 0)</f>
        <v>OAKLAND</v>
      </c>
      <c r="S2536" t="str">
        <f>VLOOKUP($A2536, [1]FA21_Ridership!$1:$1048576,12, 0)</f>
        <v>ALAMEDA</v>
      </c>
      <c r="T2536">
        <f>VLOOKUP($A2536, [1]FA21_Ridership!$1:$1048576,13, 0)</f>
        <v>2</v>
      </c>
      <c r="U2536">
        <f t="shared" si="196"/>
        <v>345.6</v>
      </c>
      <c r="V2536" s="67">
        <f t="shared" si="200"/>
        <v>0.60899999999999999</v>
      </c>
      <c r="W2536">
        <v>0.68494600000000005</v>
      </c>
      <c r="X2536" s="67">
        <f t="shared" si="197"/>
        <v>0.39300000000000002</v>
      </c>
      <c r="Y2536">
        <v>0.53817199999999998</v>
      </c>
      <c r="Z2536" s="67">
        <f t="shared" si="198"/>
        <v>0.89300000000000002</v>
      </c>
      <c r="AA2536">
        <f>VLOOKUP($C2536,[1]Disability!$1:$1048576,5,FALSE)</f>
        <v>2</v>
      </c>
      <c r="AB2536" s="67">
        <f t="shared" si="199"/>
        <v>0.91600000000000004</v>
      </c>
      <c r="AC2536" t="e">
        <f>VLOOKUP($A2536,#REF!,9,FALSE)</f>
        <v>#REF!</v>
      </c>
    </row>
    <row r="2537" spans="1:29">
      <c r="A2537">
        <v>51583</v>
      </c>
      <c r="B2537">
        <v>2536</v>
      </c>
      <c r="C2537">
        <v>9903620</v>
      </c>
      <c r="D2537" t="s">
        <v>4235</v>
      </c>
      <c r="E2537" t="s">
        <v>4236</v>
      </c>
      <c r="G2537" t="e">
        <f>VLOOKUP($H2537,[1]BRT!$1:$1048576,1,0)</f>
        <v>#N/A</v>
      </c>
      <c r="H2537" t="s">
        <v>6085</v>
      </c>
      <c r="I2537">
        <v>37.870744999999999</v>
      </c>
      <c r="J2537">
        <v>-122.280277</v>
      </c>
      <c r="K2537">
        <v>1362</v>
      </c>
      <c r="L2537">
        <v>12</v>
      </c>
      <c r="M2537">
        <v>5</v>
      </c>
      <c r="N2537">
        <v>6</v>
      </c>
      <c r="O2537">
        <v>23</v>
      </c>
      <c r="P2537">
        <v>29</v>
      </c>
      <c r="Q2537" t="e">
        <f>VLOOKUP($A2537,'[1]SheltersALL_2.17.22'!$1:$1048576,6,0)</f>
        <v>#N/A</v>
      </c>
      <c r="R2537" t="str">
        <f>VLOOKUP($A2537, [1]FA21_Ridership!$1:$1048576,11, 0)</f>
        <v>BERKELEY</v>
      </c>
      <c r="S2537" t="str">
        <f>VLOOKUP($A2537, [1]FA21_Ridership!$1:$1048576,12, 0)</f>
        <v>ALAMEDA</v>
      </c>
      <c r="T2537">
        <f>VLOOKUP($A2537, [1]FA21_Ridership!$1:$1048576,13, 0)</f>
        <v>1</v>
      </c>
      <c r="U2537">
        <f t="shared" si="196"/>
        <v>348</v>
      </c>
      <c r="V2537" s="67">
        <f t="shared" si="200"/>
        <v>0.60899999999999999</v>
      </c>
      <c r="W2537">
        <v>0.27773500000000001</v>
      </c>
      <c r="X2537" s="67">
        <f t="shared" si="197"/>
        <v>5.5E-2</v>
      </c>
      <c r="Y2537">
        <v>0.32943</v>
      </c>
      <c r="Z2537" s="67">
        <f t="shared" si="198"/>
        <v>0.66800000000000004</v>
      </c>
      <c r="AA2537">
        <f>VLOOKUP($C2537,[1]Disability!$1:$1048576,5,FALSE)</f>
        <v>0</v>
      </c>
      <c r="AB2537" s="67">
        <f t="shared" si="199"/>
        <v>0</v>
      </c>
      <c r="AC2537" t="e">
        <f>VLOOKUP($A2537,#REF!,9,FALSE)</f>
        <v>#REF!</v>
      </c>
    </row>
    <row r="2538" spans="1:29">
      <c r="A2538">
        <v>52782</v>
      </c>
      <c r="B2538">
        <v>2537</v>
      </c>
      <c r="C2538">
        <v>600200</v>
      </c>
      <c r="D2538" t="s">
        <v>4235</v>
      </c>
      <c r="E2538" t="s">
        <v>4236</v>
      </c>
      <c r="G2538" t="e">
        <f>VLOOKUP($H2538,[1]BRT!$1:$1048576,1,0)</f>
        <v>#N/A</v>
      </c>
      <c r="H2538" t="s">
        <v>5649</v>
      </c>
      <c r="I2538">
        <v>37.846139999999998</v>
      </c>
      <c r="J2538">
        <v>-122.29480700000001</v>
      </c>
      <c r="K2538">
        <v>1089</v>
      </c>
      <c r="L2538">
        <v>24.9</v>
      </c>
      <c r="M2538">
        <v>2.4096385539999998</v>
      </c>
      <c r="N2538">
        <v>11</v>
      </c>
      <c r="O2538">
        <v>3</v>
      </c>
      <c r="P2538">
        <v>14</v>
      </c>
      <c r="Q2538" t="e">
        <f>VLOOKUP($A2538,'[1]SheltersALL_2.17.22'!$1:$1048576,6,0)</f>
        <v>#N/A</v>
      </c>
      <c r="R2538" t="str">
        <f>VLOOKUP($A2538, [1]FA21_Ridership!$1:$1048576,11, 0)</f>
        <v>EMERYVILLE</v>
      </c>
      <c r="S2538" t="str">
        <f>VLOOKUP($A2538, [1]FA21_Ridership!$1:$1048576,12, 0)</f>
        <v>ALAMEDA</v>
      </c>
      <c r="T2538">
        <f>VLOOKUP($A2538, [1]FA21_Ridership!$1:$1048576,13, 0)</f>
        <v>2</v>
      </c>
      <c r="U2538">
        <f t="shared" si="196"/>
        <v>348.59999999999997</v>
      </c>
      <c r="V2538" s="67">
        <f t="shared" si="200"/>
        <v>0.60899999999999999</v>
      </c>
      <c r="W2538">
        <v>0.53906299999999996</v>
      </c>
      <c r="X2538" s="67">
        <f t="shared" si="197"/>
        <v>0.23799999999999999</v>
      </c>
      <c r="Y2538">
        <v>0.12890599999999999</v>
      </c>
      <c r="Z2538" s="67">
        <f t="shared" si="198"/>
        <v>0.311</v>
      </c>
      <c r="AA2538">
        <f>VLOOKUP($C2538,[1]Disability!$1:$1048576,5,FALSE)</f>
        <v>0</v>
      </c>
      <c r="AB2538" s="67">
        <f t="shared" si="199"/>
        <v>0</v>
      </c>
      <c r="AC2538" t="e">
        <f>VLOOKUP($A2538,#REF!,9,FALSE)</f>
        <v>#REF!</v>
      </c>
    </row>
    <row r="2539" spans="1:29">
      <c r="A2539">
        <v>51041</v>
      </c>
      <c r="B2539">
        <v>2538</v>
      </c>
      <c r="C2539">
        <v>9902260</v>
      </c>
      <c r="D2539" t="s">
        <v>4235</v>
      </c>
      <c r="E2539" t="s">
        <v>4236</v>
      </c>
      <c r="G2539" t="e">
        <f>VLOOKUP($H2539,[1]BRT!$1:$1048576,1,0)</f>
        <v>#N/A</v>
      </c>
      <c r="H2539" t="s">
        <v>5652</v>
      </c>
      <c r="I2539">
        <v>37.833840000000002</v>
      </c>
      <c r="J2539">
        <v>-122.280922</v>
      </c>
      <c r="K2539">
        <v>1477</v>
      </c>
      <c r="L2539">
        <v>25</v>
      </c>
      <c r="M2539">
        <v>2.4</v>
      </c>
      <c r="N2539">
        <v>7</v>
      </c>
      <c r="O2539">
        <v>7</v>
      </c>
      <c r="P2539">
        <v>14</v>
      </c>
      <c r="Q2539" t="e">
        <f>VLOOKUP($A2539,'[1]SheltersALL_2.17.22'!$1:$1048576,6,0)</f>
        <v>#N/A</v>
      </c>
      <c r="R2539" t="str">
        <f>VLOOKUP($A2539, [1]FA21_Ridership!$1:$1048576,11, 0)</f>
        <v>EMERYVILLE</v>
      </c>
      <c r="S2539" t="str">
        <f>VLOOKUP($A2539, [1]FA21_Ridership!$1:$1048576,12, 0)</f>
        <v>ALAMEDA</v>
      </c>
      <c r="T2539">
        <f>VLOOKUP($A2539, [1]FA21_Ridership!$1:$1048576,13, 0)</f>
        <v>2</v>
      </c>
      <c r="U2539">
        <f t="shared" si="196"/>
        <v>350</v>
      </c>
      <c r="V2539" s="67">
        <f t="shared" si="200"/>
        <v>0.61</v>
      </c>
      <c r="W2539">
        <v>0.59630099999999997</v>
      </c>
      <c r="X2539" s="67">
        <f t="shared" si="197"/>
        <v>0.28199999999999997</v>
      </c>
      <c r="Y2539">
        <v>0.29230800000000001</v>
      </c>
      <c r="Z2539" s="67">
        <f t="shared" si="198"/>
        <v>0.624</v>
      </c>
      <c r="AA2539">
        <f>VLOOKUP($C2539,[1]Disability!$1:$1048576,5,FALSE)</f>
        <v>1</v>
      </c>
      <c r="AB2539" s="67">
        <f t="shared" si="199"/>
        <v>0.72499999999999998</v>
      </c>
      <c r="AC2539" t="e">
        <f>VLOOKUP($A2539,#REF!,9,FALSE)</f>
        <v>#REF!</v>
      </c>
    </row>
    <row r="2540" spans="1:29">
      <c r="A2540">
        <v>55185</v>
      </c>
      <c r="B2540">
        <v>2539</v>
      </c>
      <c r="C2540">
        <v>1019180</v>
      </c>
      <c r="D2540" t="s">
        <v>4235</v>
      </c>
      <c r="E2540" t="s">
        <v>4236</v>
      </c>
      <c r="G2540" t="e">
        <f>VLOOKUP($H2540,[1]BRT!$1:$1048576,1,0)</f>
        <v>#N/A</v>
      </c>
      <c r="H2540" t="s">
        <v>6046</v>
      </c>
      <c r="I2540">
        <v>37.844603999999997</v>
      </c>
      <c r="J2540">
        <v>-122.26519</v>
      </c>
      <c r="K2540">
        <v>1080</v>
      </c>
      <c r="L2540">
        <v>22</v>
      </c>
      <c r="M2540">
        <v>2.7272727269999999</v>
      </c>
      <c r="N2540">
        <v>7</v>
      </c>
      <c r="O2540">
        <v>9</v>
      </c>
      <c r="P2540">
        <v>16</v>
      </c>
      <c r="Q2540" t="e">
        <f>VLOOKUP($A2540,'[1]SheltersALL_2.17.22'!$1:$1048576,6,0)</f>
        <v>#N/A</v>
      </c>
      <c r="R2540" t="str">
        <f>VLOOKUP($A2540, [1]FA21_Ridership!$1:$1048576,11, 0)</f>
        <v>OAKLAND</v>
      </c>
      <c r="S2540" t="str">
        <f>VLOOKUP($A2540, [1]FA21_Ridership!$1:$1048576,12, 0)</f>
        <v>ALAMEDA</v>
      </c>
      <c r="T2540">
        <f>VLOOKUP($A2540, [1]FA21_Ridership!$1:$1048576,13, 0)</f>
        <v>2</v>
      </c>
      <c r="U2540">
        <f t="shared" si="196"/>
        <v>352</v>
      </c>
      <c r="V2540" s="67">
        <f t="shared" si="200"/>
        <v>0.61</v>
      </c>
      <c r="W2540">
        <v>0.64946000000000004</v>
      </c>
      <c r="X2540" s="67">
        <f t="shared" si="197"/>
        <v>0.33800000000000002</v>
      </c>
      <c r="Y2540">
        <v>0.154862</v>
      </c>
      <c r="Z2540" s="67">
        <f t="shared" si="198"/>
        <v>0.372</v>
      </c>
      <c r="AA2540">
        <f>VLOOKUP($C2540,[1]Disability!$1:$1048576,5,FALSE)</f>
        <v>0</v>
      </c>
      <c r="AB2540" s="67">
        <f t="shared" si="199"/>
        <v>0</v>
      </c>
      <c r="AC2540" t="e">
        <f>VLOOKUP($A2540,#REF!,9,FALSE)</f>
        <v>#REF!</v>
      </c>
    </row>
    <row r="2541" spans="1:29">
      <c r="A2541">
        <v>56702</v>
      </c>
      <c r="B2541">
        <v>2540</v>
      </c>
      <c r="C2541">
        <v>1014180</v>
      </c>
      <c r="D2541" t="s">
        <v>4235</v>
      </c>
      <c r="E2541" t="s">
        <v>4236</v>
      </c>
      <c r="G2541" t="e">
        <f>VLOOKUP($H2541,[1]BRT!$1:$1048576,1,0)</f>
        <v>#N/A</v>
      </c>
      <c r="H2541" t="s">
        <v>6086</v>
      </c>
      <c r="I2541">
        <v>37.826357999999999</v>
      </c>
      <c r="J2541">
        <v>-122.249754</v>
      </c>
      <c r="K2541">
        <v>1018</v>
      </c>
      <c r="L2541">
        <v>32</v>
      </c>
      <c r="M2541">
        <v>1.875</v>
      </c>
      <c r="N2541">
        <v>3</v>
      </c>
      <c r="O2541">
        <v>8</v>
      </c>
      <c r="P2541">
        <v>11</v>
      </c>
      <c r="Q2541" t="e">
        <f>VLOOKUP($A2541,'[1]SheltersALL_2.17.22'!$1:$1048576,6,0)</f>
        <v>#N/A</v>
      </c>
      <c r="R2541" t="str">
        <f>VLOOKUP($A2541, [1]FA21_Ridership!$1:$1048576,11, 0)</f>
        <v>OAKLAND</v>
      </c>
      <c r="S2541" t="str">
        <f>VLOOKUP($A2541, [1]FA21_Ridership!$1:$1048576,12, 0)</f>
        <v>ALAMEDA</v>
      </c>
      <c r="T2541">
        <f>VLOOKUP($A2541, [1]FA21_Ridership!$1:$1048576,13, 0)</f>
        <v>2</v>
      </c>
      <c r="U2541">
        <f t="shared" si="196"/>
        <v>352</v>
      </c>
      <c r="V2541" s="67">
        <f t="shared" si="200"/>
        <v>0.61</v>
      </c>
      <c r="W2541">
        <v>0.30788500000000002</v>
      </c>
      <c r="X2541" s="67">
        <f t="shared" si="197"/>
        <v>7.2999999999999995E-2</v>
      </c>
      <c r="Y2541">
        <v>0.200876</v>
      </c>
      <c r="Z2541" s="67">
        <f t="shared" si="198"/>
        <v>0.47899999999999998</v>
      </c>
      <c r="AA2541">
        <f>VLOOKUP($C2541,[1]Disability!$1:$1048576,5,FALSE)</f>
        <v>1</v>
      </c>
      <c r="AB2541" s="67">
        <f t="shared" si="199"/>
        <v>0.72499999999999998</v>
      </c>
      <c r="AC2541" t="e">
        <f>VLOOKUP($A2541,#REF!,9,FALSE)</f>
        <v>#REF!</v>
      </c>
    </row>
    <row r="2542" spans="1:29">
      <c r="A2542">
        <v>50978</v>
      </c>
      <c r="B2542">
        <v>2541</v>
      </c>
      <c r="C2542">
        <v>9902120</v>
      </c>
      <c r="D2542" t="s">
        <v>4235</v>
      </c>
      <c r="E2542" t="s">
        <v>4236</v>
      </c>
      <c r="G2542" t="e">
        <f>VLOOKUP($H2542,[1]BRT!$1:$1048576,1,0)</f>
        <v>#N/A</v>
      </c>
      <c r="H2542" t="s">
        <v>6087</v>
      </c>
      <c r="I2542">
        <v>37.719450999999999</v>
      </c>
      <c r="J2542">
        <v>-122.148246</v>
      </c>
      <c r="K2542">
        <v>1403</v>
      </c>
      <c r="L2542">
        <v>23.7</v>
      </c>
      <c r="M2542">
        <v>2.5316455699999998</v>
      </c>
      <c r="N2542">
        <v>7</v>
      </c>
      <c r="O2542">
        <v>8</v>
      </c>
      <c r="P2542">
        <v>15</v>
      </c>
      <c r="Q2542" t="e">
        <f>VLOOKUP($A2542,'[1]SheltersALL_2.17.22'!$1:$1048576,6,0)</f>
        <v>#N/A</v>
      </c>
      <c r="R2542" t="str">
        <f>VLOOKUP($A2542, [1]FA21_Ridership!$1:$1048576,11, 0)</f>
        <v>SAN LEANDRO</v>
      </c>
      <c r="S2542" t="str">
        <f>VLOOKUP($A2542, [1]FA21_Ridership!$1:$1048576,12, 0)</f>
        <v>ALAMEDA</v>
      </c>
      <c r="T2542">
        <f>VLOOKUP($A2542, [1]FA21_Ridership!$1:$1048576,13, 0)</f>
        <v>3</v>
      </c>
      <c r="U2542">
        <f t="shared" si="196"/>
        <v>355.5</v>
      </c>
      <c r="V2542" s="67">
        <f t="shared" si="200"/>
        <v>0.61</v>
      </c>
      <c r="W2542">
        <v>0.68032800000000004</v>
      </c>
      <c r="X2542" s="67">
        <f t="shared" si="197"/>
        <v>0.38200000000000001</v>
      </c>
      <c r="Y2542">
        <v>0.53005500000000005</v>
      </c>
      <c r="Z2542" s="67">
        <f t="shared" si="198"/>
        <v>0.88800000000000001</v>
      </c>
      <c r="AA2542">
        <f>VLOOKUP($C2542,[1]Disability!$1:$1048576,5,FALSE)</f>
        <v>0</v>
      </c>
      <c r="AB2542" s="67">
        <f t="shared" si="199"/>
        <v>0</v>
      </c>
      <c r="AC2542" t="e">
        <f>VLOOKUP($A2542,#REF!,9,FALSE)</f>
        <v>#REF!</v>
      </c>
    </row>
    <row r="2543" spans="1:29">
      <c r="A2543">
        <v>58898</v>
      </c>
      <c r="B2543">
        <v>2542</v>
      </c>
      <c r="C2543">
        <v>1012730</v>
      </c>
      <c r="D2543" t="s">
        <v>4235</v>
      </c>
      <c r="E2543" t="s">
        <v>4236</v>
      </c>
      <c r="G2543" t="e">
        <f>VLOOKUP($H2543,[1]BRT!$1:$1048576,1,0)</f>
        <v>#N/A</v>
      </c>
      <c r="H2543" t="s">
        <v>6088</v>
      </c>
      <c r="I2543">
        <v>37.783772999999997</v>
      </c>
      <c r="J2543">
        <v>-122.20193399999999</v>
      </c>
      <c r="K2543">
        <v>1038</v>
      </c>
      <c r="L2543">
        <v>17</v>
      </c>
      <c r="M2543">
        <v>3.5294117649999999</v>
      </c>
      <c r="N2543">
        <v>12</v>
      </c>
      <c r="O2543">
        <v>9</v>
      </c>
      <c r="P2543">
        <v>21</v>
      </c>
      <c r="Q2543" t="e">
        <f>VLOOKUP($A2543,'[1]SheltersALL_2.17.22'!$1:$1048576,6,0)</f>
        <v>#N/A</v>
      </c>
      <c r="R2543" t="str">
        <f>VLOOKUP($A2543, [1]FA21_Ridership!$1:$1048576,11, 0)</f>
        <v>OAKLAND</v>
      </c>
      <c r="S2543" t="str">
        <f>VLOOKUP($A2543, [1]FA21_Ridership!$1:$1048576,12, 0)</f>
        <v>ALAMEDA</v>
      </c>
      <c r="T2543">
        <f>VLOOKUP($A2543, [1]FA21_Ridership!$1:$1048576,13, 0)</f>
        <v>3</v>
      </c>
      <c r="U2543">
        <f t="shared" si="196"/>
        <v>357</v>
      </c>
      <c r="V2543" s="67">
        <f t="shared" si="200"/>
        <v>0.61</v>
      </c>
      <c r="W2543">
        <v>0.90532500000000005</v>
      </c>
      <c r="X2543" s="67">
        <f t="shared" si="197"/>
        <v>0.78400000000000003</v>
      </c>
      <c r="Y2543">
        <v>0.31065100000000001</v>
      </c>
      <c r="Z2543" s="67">
        <f t="shared" si="198"/>
        <v>0.64600000000000002</v>
      </c>
      <c r="AA2543">
        <f>VLOOKUP($C2543,[1]Disability!$1:$1048576,5,FALSE)</f>
        <v>0</v>
      </c>
      <c r="AB2543" s="67">
        <f t="shared" si="199"/>
        <v>0</v>
      </c>
      <c r="AC2543" t="e">
        <f>VLOOKUP($A2543,#REF!,9,FALSE)</f>
        <v>#REF!</v>
      </c>
    </row>
    <row r="2544" spans="1:29">
      <c r="A2544">
        <v>58828</v>
      </c>
      <c r="B2544">
        <v>2543</v>
      </c>
      <c r="C2544">
        <v>9901180</v>
      </c>
      <c r="D2544" t="s">
        <v>4235</v>
      </c>
      <c r="E2544" t="s">
        <v>4236</v>
      </c>
      <c r="G2544" t="e">
        <f>VLOOKUP($H2544,[1]BRT!$1:$1048576,1,0)</f>
        <v>#N/A</v>
      </c>
      <c r="H2544" t="s">
        <v>6089</v>
      </c>
      <c r="I2544">
        <v>37.964134999999999</v>
      </c>
      <c r="J2544">
        <v>-122.31794499999999</v>
      </c>
      <c r="K2544">
        <v>840</v>
      </c>
      <c r="L2544">
        <v>51</v>
      </c>
      <c r="M2544">
        <v>1.1764705879999999</v>
      </c>
      <c r="N2544">
        <v>3</v>
      </c>
      <c r="O2544">
        <v>4</v>
      </c>
      <c r="P2544">
        <v>7</v>
      </c>
      <c r="Q2544" t="e">
        <f>VLOOKUP($A2544,'[1]SheltersALL_2.17.22'!$1:$1048576,6,0)</f>
        <v>#N/A</v>
      </c>
      <c r="R2544" t="str">
        <f>VLOOKUP($A2544, [1]FA21_Ridership!$1:$1048576,11, 0)</f>
        <v>COUNTY-CONTRA COSTA</v>
      </c>
      <c r="S2544" t="str">
        <f>VLOOKUP($A2544, [1]FA21_Ridership!$1:$1048576,12, 0)</f>
        <v>CONTRA COSTA</v>
      </c>
      <c r="T2544">
        <f>VLOOKUP($A2544, [1]FA21_Ridership!$1:$1048576,13, 0)</f>
        <v>1</v>
      </c>
      <c r="U2544">
        <f t="shared" si="196"/>
        <v>357</v>
      </c>
      <c r="V2544" s="67">
        <f t="shared" si="200"/>
        <v>0.61</v>
      </c>
      <c r="W2544">
        <v>0.85355599999999998</v>
      </c>
      <c r="X2544" s="67">
        <f t="shared" si="197"/>
        <v>0.68300000000000005</v>
      </c>
      <c r="Y2544">
        <v>0.30543900000000002</v>
      </c>
      <c r="Z2544" s="67">
        <f t="shared" si="198"/>
        <v>0.64300000000000002</v>
      </c>
      <c r="AA2544">
        <f>VLOOKUP($C2544,[1]Disability!$1:$1048576,5,FALSE)</f>
        <v>0</v>
      </c>
      <c r="AB2544" s="67">
        <f t="shared" si="199"/>
        <v>0</v>
      </c>
      <c r="AC2544" t="e">
        <f>VLOOKUP($A2544,#REF!,9,FALSE)</f>
        <v>#REF!</v>
      </c>
    </row>
    <row r="2545" spans="1:29">
      <c r="A2545">
        <v>54475</v>
      </c>
      <c r="B2545">
        <v>2544</v>
      </c>
      <c r="C2545">
        <v>1012600</v>
      </c>
      <c r="D2545" t="s">
        <v>4235</v>
      </c>
      <c r="E2545" t="s">
        <v>4236</v>
      </c>
      <c r="G2545" t="e">
        <f>VLOOKUP($H2545,[1]BRT!$1:$1048576,1,0)</f>
        <v>#N/A</v>
      </c>
      <c r="H2545" t="s">
        <v>6090</v>
      </c>
      <c r="I2545">
        <v>37.782426999999998</v>
      </c>
      <c r="J2545">
        <v>-122.20419699999999</v>
      </c>
      <c r="K2545">
        <v>1038</v>
      </c>
      <c r="L2545">
        <v>17</v>
      </c>
      <c r="M2545">
        <v>3.5294117649999999</v>
      </c>
      <c r="N2545">
        <v>9</v>
      </c>
      <c r="O2545">
        <v>12</v>
      </c>
      <c r="P2545">
        <v>21</v>
      </c>
      <c r="Q2545" t="e">
        <f>VLOOKUP($A2545,'[1]SheltersALL_2.17.22'!$1:$1048576,6,0)</f>
        <v>#N/A</v>
      </c>
      <c r="R2545" t="str">
        <f>VLOOKUP($A2545, [1]FA21_Ridership!$1:$1048576,11, 0)</f>
        <v>OAKLAND</v>
      </c>
      <c r="S2545" t="str">
        <f>VLOOKUP($A2545, [1]FA21_Ridership!$1:$1048576,12, 0)</f>
        <v>ALAMEDA</v>
      </c>
      <c r="T2545">
        <f>VLOOKUP($A2545, [1]FA21_Ridership!$1:$1048576,13, 0)</f>
        <v>3</v>
      </c>
      <c r="U2545">
        <f t="shared" si="196"/>
        <v>357</v>
      </c>
      <c r="V2545" s="67">
        <f t="shared" si="200"/>
        <v>0.61</v>
      </c>
      <c r="W2545">
        <v>0.65080800000000005</v>
      </c>
      <c r="X2545" s="67">
        <f t="shared" si="197"/>
        <v>0.33800000000000002</v>
      </c>
      <c r="Y2545">
        <v>7.0916000000000007E-2</v>
      </c>
      <c r="Z2545" s="67">
        <f t="shared" si="198"/>
        <v>0.13700000000000001</v>
      </c>
      <c r="AA2545">
        <f>VLOOKUP($C2545,[1]Disability!$1:$1048576,5,FALSE)</f>
        <v>0</v>
      </c>
      <c r="AB2545" s="67">
        <f t="shared" si="199"/>
        <v>0</v>
      </c>
      <c r="AC2545" t="e">
        <f>VLOOKUP($A2545,#REF!,9,FALSE)</f>
        <v>#REF!</v>
      </c>
    </row>
    <row r="2546" spans="1:29">
      <c r="A2546">
        <v>57579</v>
      </c>
      <c r="B2546">
        <v>2545</v>
      </c>
      <c r="C2546">
        <v>1004720</v>
      </c>
      <c r="D2546" t="s">
        <v>4235</v>
      </c>
      <c r="E2546" t="s">
        <v>4236</v>
      </c>
      <c r="G2546" t="e">
        <f>VLOOKUP($H2546,[1]BRT!$1:$1048576,1,0)</f>
        <v>#N/A</v>
      </c>
      <c r="H2546" t="s">
        <v>6091</v>
      </c>
      <c r="I2546">
        <v>37.732163</v>
      </c>
      <c r="J2546">
        <v>-122.177845</v>
      </c>
      <c r="K2546">
        <v>1008</v>
      </c>
      <c r="L2546">
        <v>17</v>
      </c>
      <c r="M2546">
        <v>3.5294117649999999</v>
      </c>
      <c r="N2546">
        <v>6</v>
      </c>
      <c r="O2546">
        <v>15</v>
      </c>
      <c r="P2546">
        <v>21</v>
      </c>
      <c r="Q2546" t="e">
        <f>VLOOKUP($A2546,'[1]SheltersALL_2.17.22'!$1:$1048576,6,0)</f>
        <v>#N/A</v>
      </c>
      <c r="R2546" t="str">
        <f>VLOOKUP($A2546, [1]FA21_Ridership!$1:$1048576,11, 0)</f>
        <v>OAKLAND</v>
      </c>
      <c r="S2546" t="str">
        <f>VLOOKUP($A2546, [1]FA21_Ridership!$1:$1048576,12, 0)</f>
        <v>ALAMEDA</v>
      </c>
      <c r="T2546">
        <f>VLOOKUP($A2546, [1]FA21_Ridership!$1:$1048576,13, 0)</f>
        <v>3</v>
      </c>
      <c r="U2546">
        <f t="shared" si="196"/>
        <v>357</v>
      </c>
      <c r="V2546" s="67">
        <f t="shared" si="200"/>
        <v>0.61</v>
      </c>
      <c r="W2546">
        <v>0.97620200000000001</v>
      </c>
      <c r="X2546" s="67">
        <f t="shared" si="197"/>
        <v>0.95599999999999996</v>
      </c>
      <c r="Y2546">
        <v>0.37612400000000001</v>
      </c>
      <c r="Z2546" s="67">
        <f t="shared" si="198"/>
        <v>0.73199999999999998</v>
      </c>
      <c r="AA2546">
        <f>VLOOKUP($C2546,[1]Disability!$1:$1048576,5,FALSE)</f>
        <v>0</v>
      </c>
      <c r="AB2546" s="67">
        <f t="shared" si="199"/>
        <v>0</v>
      </c>
      <c r="AC2546" t="e">
        <f>VLOOKUP($A2546,#REF!,9,FALSE)</f>
        <v>#REF!</v>
      </c>
    </row>
    <row r="2547" spans="1:29">
      <c r="A2547">
        <v>51120</v>
      </c>
      <c r="B2547">
        <v>2546</v>
      </c>
      <c r="C2547">
        <v>302720</v>
      </c>
      <c r="D2547" t="s">
        <v>4235</v>
      </c>
      <c r="E2547" t="s">
        <v>4236</v>
      </c>
      <c r="G2547" t="e">
        <f>VLOOKUP($H2547,[1]BRT!$1:$1048576,1,0)</f>
        <v>#N/A</v>
      </c>
      <c r="H2547" t="s">
        <v>5863</v>
      </c>
      <c r="I2547">
        <v>37.881025999999999</v>
      </c>
      <c r="J2547">
        <v>-122.29341700000001</v>
      </c>
      <c r="K2547">
        <v>1018</v>
      </c>
      <c r="L2547">
        <v>32.700000000000003</v>
      </c>
      <c r="M2547">
        <v>1.8348623850000001</v>
      </c>
      <c r="N2547">
        <v>0</v>
      </c>
      <c r="O2547">
        <v>11</v>
      </c>
      <c r="P2547">
        <v>11</v>
      </c>
      <c r="Q2547" t="e">
        <f>VLOOKUP($A2547,'[1]SheltersALL_2.17.22'!$1:$1048576,6,0)</f>
        <v>#N/A</v>
      </c>
      <c r="R2547" t="str">
        <f>VLOOKUP($A2547, [1]FA21_Ridership!$1:$1048576,11, 0)</f>
        <v>BERKELEY</v>
      </c>
      <c r="S2547" t="str">
        <f>VLOOKUP($A2547, [1]FA21_Ridership!$1:$1048576,12, 0)</f>
        <v>ALAMEDA</v>
      </c>
      <c r="T2547">
        <f>VLOOKUP($A2547, [1]FA21_Ridership!$1:$1048576,13, 0)</f>
        <v>1</v>
      </c>
      <c r="U2547">
        <f t="shared" si="196"/>
        <v>359.70000000000005</v>
      </c>
      <c r="V2547" s="67">
        <f t="shared" si="200"/>
        <v>0.61099999999999999</v>
      </c>
      <c r="W2547">
        <v>0.48907400000000001</v>
      </c>
      <c r="X2547" s="67">
        <f t="shared" si="197"/>
        <v>0.188</v>
      </c>
      <c r="Y2547">
        <v>0.10718</v>
      </c>
      <c r="Z2547" s="67">
        <f t="shared" si="198"/>
        <v>0.26200000000000001</v>
      </c>
      <c r="AA2547">
        <f>VLOOKUP($C2547,[1]Disability!$1:$1048576,5,FALSE)</f>
        <v>0</v>
      </c>
      <c r="AB2547" s="67">
        <f t="shared" si="199"/>
        <v>0</v>
      </c>
      <c r="AC2547" t="e">
        <f>VLOOKUP($A2547,#REF!,9,FALSE)</f>
        <v>#REF!</v>
      </c>
    </row>
    <row r="2548" spans="1:29">
      <c r="A2548">
        <v>52835</v>
      </c>
      <c r="B2548">
        <v>2547</v>
      </c>
      <c r="C2548">
        <v>9907460</v>
      </c>
      <c r="D2548" t="s">
        <v>4235</v>
      </c>
      <c r="E2548" t="s">
        <v>4236</v>
      </c>
      <c r="G2548" t="e">
        <f>VLOOKUP($H2548,[1]BRT!$1:$1048576,1,0)</f>
        <v>#N/A</v>
      </c>
      <c r="H2548" t="s">
        <v>6092</v>
      </c>
      <c r="I2548">
        <v>37.780096999999998</v>
      </c>
      <c r="J2548">
        <v>-122.294636</v>
      </c>
      <c r="K2548">
        <v>1006</v>
      </c>
      <c r="L2548">
        <v>30</v>
      </c>
      <c r="M2548">
        <v>2</v>
      </c>
      <c r="N2548">
        <v>11</v>
      </c>
      <c r="O2548">
        <v>1</v>
      </c>
      <c r="P2548">
        <v>12</v>
      </c>
      <c r="Q2548" t="e">
        <f>VLOOKUP($A2548,'[1]SheltersALL_2.17.22'!$1:$1048576,6,0)</f>
        <v>#N/A</v>
      </c>
      <c r="R2548" t="str">
        <f>VLOOKUP($A2548, [1]FA21_Ridership!$1:$1048576,11, 0)</f>
        <v>ALAMEDA</v>
      </c>
      <c r="S2548" t="str">
        <f>VLOOKUP($A2548, [1]FA21_Ridership!$1:$1048576,12, 0)</f>
        <v>ALAMEDA</v>
      </c>
      <c r="T2548">
        <f>VLOOKUP($A2548, [1]FA21_Ridership!$1:$1048576,13, 0)</f>
        <v>3</v>
      </c>
      <c r="U2548">
        <f t="shared" si="196"/>
        <v>360</v>
      </c>
      <c r="V2548" s="67">
        <f t="shared" si="200"/>
        <v>0.61199999999999999</v>
      </c>
      <c r="W2548">
        <v>0.78054900000000005</v>
      </c>
      <c r="X2548" s="67">
        <f t="shared" si="197"/>
        <v>0.54900000000000004</v>
      </c>
      <c r="Y2548">
        <v>0.78237199999999996</v>
      </c>
      <c r="Z2548" s="67">
        <f t="shared" si="198"/>
        <v>0.99099999999999999</v>
      </c>
      <c r="AA2548">
        <f>VLOOKUP($C2548,[1]Disability!$1:$1048576,5,FALSE)</f>
        <v>0</v>
      </c>
      <c r="AB2548" s="67">
        <f t="shared" si="199"/>
        <v>0</v>
      </c>
      <c r="AC2548" t="e">
        <f>VLOOKUP($A2548,#REF!,9,FALSE)</f>
        <v>#REF!</v>
      </c>
    </row>
    <row r="2549" spans="1:29">
      <c r="A2549">
        <v>55025</v>
      </c>
      <c r="B2549">
        <v>2548</v>
      </c>
      <c r="C2549">
        <v>1012440</v>
      </c>
      <c r="D2549" t="s">
        <v>4235</v>
      </c>
      <c r="E2549" t="s">
        <v>4236</v>
      </c>
      <c r="G2549" t="e">
        <f>VLOOKUP($H2549,[1]BRT!$1:$1048576,1,0)</f>
        <v>#N/A</v>
      </c>
      <c r="H2549" t="s">
        <v>5515</v>
      </c>
      <c r="I2549">
        <v>37.736849999999997</v>
      </c>
      <c r="J2549">
        <v>-122.196361</v>
      </c>
      <c r="K2549">
        <v>1015</v>
      </c>
      <c r="L2549">
        <v>20</v>
      </c>
      <c r="M2549">
        <v>3</v>
      </c>
      <c r="N2549">
        <v>16</v>
      </c>
      <c r="O2549">
        <v>2</v>
      </c>
      <c r="P2549">
        <v>18</v>
      </c>
      <c r="Q2549" t="e">
        <f>VLOOKUP($A2549,'[1]SheltersALL_2.17.22'!$1:$1048576,6,0)</f>
        <v>#N/A</v>
      </c>
      <c r="R2549" t="str">
        <f>VLOOKUP($A2549, [1]FA21_Ridership!$1:$1048576,11, 0)</f>
        <v>OAKLAND</v>
      </c>
      <c r="S2549" t="str">
        <f>VLOOKUP($A2549, [1]FA21_Ridership!$1:$1048576,12, 0)</f>
        <v>ALAMEDA</v>
      </c>
      <c r="T2549">
        <f>VLOOKUP($A2549, [1]FA21_Ridership!$1:$1048576,13, 0)</f>
        <v>3</v>
      </c>
      <c r="U2549">
        <f t="shared" si="196"/>
        <v>360</v>
      </c>
      <c r="V2549" s="67">
        <f t="shared" si="200"/>
        <v>0.61199999999999999</v>
      </c>
      <c r="W2549">
        <v>0.98042799999999997</v>
      </c>
      <c r="X2549" s="67">
        <f t="shared" si="197"/>
        <v>0.96699999999999997</v>
      </c>
      <c r="Y2549">
        <v>0.58981700000000004</v>
      </c>
      <c r="Z2549" s="67">
        <f t="shared" si="198"/>
        <v>0.93100000000000005</v>
      </c>
      <c r="AA2549">
        <f>VLOOKUP($C2549,[1]Disability!$1:$1048576,5,FALSE)</f>
        <v>1</v>
      </c>
      <c r="AB2549" s="67">
        <f t="shared" si="199"/>
        <v>0.72499999999999998</v>
      </c>
      <c r="AC2549" t="e">
        <f>VLOOKUP($A2549,#REF!,9,FALSE)</f>
        <v>#REF!</v>
      </c>
    </row>
    <row r="2550" spans="1:29">
      <c r="A2550">
        <v>54754</v>
      </c>
      <c r="B2550">
        <v>2549</v>
      </c>
      <c r="C2550">
        <v>9800170</v>
      </c>
      <c r="D2550" t="s">
        <v>4235</v>
      </c>
      <c r="E2550" t="s">
        <v>4236</v>
      </c>
      <c r="G2550" t="e">
        <f>VLOOKUP($H2550,[1]BRT!$1:$1048576,1,0)</f>
        <v>#N/A</v>
      </c>
      <c r="H2550" t="s">
        <v>6093</v>
      </c>
      <c r="I2550">
        <v>37.667774000000001</v>
      </c>
      <c r="J2550">
        <v>-122.061111</v>
      </c>
      <c r="K2550">
        <v>1040</v>
      </c>
      <c r="L2550">
        <v>40</v>
      </c>
      <c r="M2550">
        <v>1.5</v>
      </c>
      <c r="N2550">
        <v>8</v>
      </c>
      <c r="O2550">
        <v>1</v>
      </c>
      <c r="P2550">
        <v>9</v>
      </c>
      <c r="Q2550" t="e">
        <f>VLOOKUP($A2550,'[1]SheltersALL_2.17.22'!$1:$1048576,6,0)</f>
        <v>#N/A</v>
      </c>
      <c r="R2550" t="str">
        <f>VLOOKUP($A2550, [1]FA21_Ridership!$1:$1048576,11, 0)</f>
        <v>COUNTY-ALAMEDA</v>
      </c>
      <c r="S2550" t="str">
        <f>VLOOKUP($A2550, [1]FA21_Ridership!$1:$1048576,12, 0)</f>
        <v>ALAMEDA</v>
      </c>
      <c r="T2550">
        <f>VLOOKUP($A2550, [1]FA21_Ridership!$1:$1048576,13, 0)</f>
        <v>4</v>
      </c>
      <c r="U2550">
        <f t="shared" si="196"/>
        <v>360</v>
      </c>
      <c r="V2550" s="67">
        <f t="shared" si="200"/>
        <v>0.61199999999999999</v>
      </c>
      <c r="W2550">
        <v>0.48255100000000001</v>
      </c>
      <c r="X2550" s="67">
        <f t="shared" si="197"/>
        <v>0.182</v>
      </c>
      <c r="Y2550">
        <v>8.7113999999999997E-2</v>
      </c>
      <c r="Z2550" s="67">
        <f t="shared" si="198"/>
        <v>0.19800000000000001</v>
      </c>
      <c r="AA2550">
        <f>VLOOKUP($C2550,[1]Disability!$1:$1048576,5,FALSE)</f>
        <v>0</v>
      </c>
      <c r="AB2550" s="67">
        <f t="shared" si="199"/>
        <v>0</v>
      </c>
      <c r="AC2550" t="e">
        <f>VLOOKUP($A2550,#REF!,9,FALSE)</f>
        <v>#REF!</v>
      </c>
    </row>
    <row r="2551" spans="1:29">
      <c r="A2551">
        <v>52139</v>
      </c>
      <c r="B2551">
        <v>2550</v>
      </c>
      <c r="C2551">
        <v>9905720</v>
      </c>
      <c r="D2551" t="s">
        <v>4235</v>
      </c>
      <c r="E2551" t="s">
        <v>4236</v>
      </c>
      <c r="G2551" t="e">
        <f>VLOOKUP($H2551,[1]BRT!$1:$1048576,1,0)</f>
        <v>#N/A</v>
      </c>
      <c r="H2551" t="s">
        <v>6094</v>
      </c>
      <c r="I2551">
        <v>37.783245000000001</v>
      </c>
      <c r="J2551">
        <v>-122.29820100000001</v>
      </c>
      <c r="K2551">
        <v>960</v>
      </c>
      <c r="L2551">
        <v>30</v>
      </c>
      <c r="M2551">
        <v>2</v>
      </c>
      <c r="N2551">
        <v>10</v>
      </c>
      <c r="O2551">
        <v>2</v>
      </c>
      <c r="P2551">
        <v>12</v>
      </c>
      <c r="Q2551" t="e">
        <f>VLOOKUP($A2551,'[1]SheltersALL_2.17.22'!$1:$1048576,6,0)</f>
        <v>#N/A</v>
      </c>
      <c r="R2551" t="str">
        <f>VLOOKUP($A2551, [1]FA21_Ridership!$1:$1048576,11, 0)</f>
        <v>ALAMEDA</v>
      </c>
      <c r="S2551" t="str">
        <f>VLOOKUP($A2551, [1]FA21_Ridership!$1:$1048576,12, 0)</f>
        <v>ALAMEDA</v>
      </c>
      <c r="T2551">
        <f>VLOOKUP($A2551, [1]FA21_Ridership!$1:$1048576,13, 0)</f>
        <v>3</v>
      </c>
      <c r="U2551">
        <f t="shared" si="196"/>
        <v>360</v>
      </c>
      <c r="V2551" s="67">
        <f t="shared" si="200"/>
        <v>0.61199999999999999</v>
      </c>
      <c r="W2551">
        <v>0.78054900000000005</v>
      </c>
      <c r="X2551" s="67">
        <f t="shared" si="197"/>
        <v>0.54900000000000004</v>
      </c>
      <c r="Y2551">
        <v>0.78237199999999996</v>
      </c>
      <c r="Z2551" s="67">
        <f t="shared" si="198"/>
        <v>0.99099999999999999</v>
      </c>
      <c r="AA2551">
        <f>VLOOKUP($C2551,[1]Disability!$1:$1048576,5,FALSE)</f>
        <v>1</v>
      </c>
      <c r="AB2551" s="67">
        <f t="shared" si="199"/>
        <v>0.72499999999999998</v>
      </c>
      <c r="AC2551" t="e">
        <f>VLOOKUP($A2551,#REF!,9,FALSE)</f>
        <v>#REF!</v>
      </c>
    </row>
    <row r="2552" spans="1:29">
      <c r="A2552">
        <v>50877</v>
      </c>
      <c r="B2552">
        <v>2551</v>
      </c>
      <c r="C2552">
        <v>302260</v>
      </c>
      <c r="D2552" t="s">
        <v>4235</v>
      </c>
      <c r="E2552" t="s">
        <v>4236</v>
      </c>
      <c r="G2552" t="e">
        <f>VLOOKUP($H2552,[1]BRT!$1:$1048576,1,0)</f>
        <v>#N/A</v>
      </c>
      <c r="H2552" t="s">
        <v>5976</v>
      </c>
      <c r="I2552">
        <v>37.861776999999996</v>
      </c>
      <c r="J2552">
        <v>-122.283939</v>
      </c>
      <c r="K2552">
        <v>1080</v>
      </c>
      <c r="L2552">
        <v>30</v>
      </c>
      <c r="M2552">
        <v>2</v>
      </c>
      <c r="N2552">
        <v>10</v>
      </c>
      <c r="O2552">
        <v>2</v>
      </c>
      <c r="P2552">
        <v>12</v>
      </c>
      <c r="Q2552" t="e">
        <f>VLOOKUP($A2552,'[1]SheltersALL_2.17.22'!$1:$1048576,6,0)</f>
        <v>#N/A</v>
      </c>
      <c r="R2552" t="str">
        <f>VLOOKUP($A2552, [1]FA21_Ridership!$1:$1048576,11, 0)</f>
        <v>BERKELEY</v>
      </c>
      <c r="S2552" t="str">
        <f>VLOOKUP($A2552, [1]FA21_Ridership!$1:$1048576,12, 0)</f>
        <v>ALAMEDA</v>
      </c>
      <c r="T2552">
        <f>VLOOKUP($A2552, [1]FA21_Ridership!$1:$1048576,13, 0)</f>
        <v>1</v>
      </c>
      <c r="U2552">
        <f t="shared" si="196"/>
        <v>360</v>
      </c>
      <c r="V2552" s="67">
        <f t="shared" si="200"/>
        <v>0.61199999999999999</v>
      </c>
      <c r="W2552">
        <v>0.63519300000000001</v>
      </c>
      <c r="X2552" s="67">
        <f t="shared" si="197"/>
        <v>0.32900000000000001</v>
      </c>
      <c r="Y2552">
        <v>0.20171700000000001</v>
      </c>
      <c r="Z2552" s="67">
        <f t="shared" si="198"/>
        <v>0.48199999999999998</v>
      </c>
      <c r="AA2552">
        <f>VLOOKUP($C2552,[1]Disability!$1:$1048576,5,FALSE)</f>
        <v>0</v>
      </c>
      <c r="AB2552" s="67">
        <f t="shared" si="199"/>
        <v>0</v>
      </c>
      <c r="AC2552" t="e">
        <f>VLOOKUP($A2552,#REF!,9,FALSE)</f>
        <v>#REF!</v>
      </c>
    </row>
    <row r="2553" spans="1:29">
      <c r="A2553">
        <v>52578</v>
      </c>
      <c r="B2553">
        <v>2552</v>
      </c>
      <c r="C2553">
        <v>104590</v>
      </c>
      <c r="D2553" t="s">
        <v>4235</v>
      </c>
      <c r="E2553" t="s">
        <v>4236</v>
      </c>
      <c r="G2553" t="e">
        <f>VLOOKUP($H2553,[1]BRT!$1:$1048576,1,0)</f>
        <v>#N/A</v>
      </c>
      <c r="H2553" t="s">
        <v>6095</v>
      </c>
      <c r="I2553">
        <v>37.776412999999998</v>
      </c>
      <c r="J2553">
        <v>-122.290768</v>
      </c>
      <c r="K2553">
        <v>960</v>
      </c>
      <c r="L2553">
        <v>30</v>
      </c>
      <c r="M2553">
        <v>2</v>
      </c>
      <c r="N2553">
        <v>10</v>
      </c>
      <c r="O2553">
        <v>2</v>
      </c>
      <c r="P2553">
        <v>12</v>
      </c>
      <c r="Q2553" t="e">
        <f>VLOOKUP($A2553,'[1]SheltersALL_2.17.22'!$1:$1048576,6,0)</f>
        <v>#N/A</v>
      </c>
      <c r="R2553" t="str">
        <f>VLOOKUP($A2553, [1]FA21_Ridership!$1:$1048576,11, 0)</f>
        <v>ALAMEDA</v>
      </c>
      <c r="S2553" t="str">
        <f>VLOOKUP($A2553, [1]FA21_Ridership!$1:$1048576,12, 0)</f>
        <v>ALAMEDA</v>
      </c>
      <c r="T2553">
        <f>VLOOKUP($A2553, [1]FA21_Ridership!$1:$1048576,13, 0)</f>
        <v>3</v>
      </c>
      <c r="U2553">
        <f t="shared" si="196"/>
        <v>360</v>
      </c>
      <c r="V2553" s="67">
        <f t="shared" si="200"/>
        <v>0.61199999999999999</v>
      </c>
      <c r="W2553">
        <v>0.53339300000000001</v>
      </c>
      <c r="X2553" s="67">
        <f t="shared" si="197"/>
        <v>0.22700000000000001</v>
      </c>
      <c r="Y2553">
        <v>4.8085000000000003E-2</v>
      </c>
      <c r="Z2553" s="67">
        <f t="shared" si="198"/>
        <v>6.5000000000000002E-2</v>
      </c>
      <c r="AA2553">
        <f>VLOOKUP($C2553,[1]Disability!$1:$1048576,5,FALSE)</f>
        <v>0</v>
      </c>
      <c r="AB2553" s="67">
        <f t="shared" si="199"/>
        <v>0</v>
      </c>
      <c r="AC2553" t="e">
        <f>VLOOKUP($A2553,#REF!,9,FALSE)</f>
        <v>#REF!</v>
      </c>
    </row>
    <row r="2554" spans="1:29">
      <c r="A2554">
        <v>55647</v>
      </c>
      <c r="B2554">
        <v>2553</v>
      </c>
      <c r="C2554">
        <v>901520</v>
      </c>
      <c r="D2554" t="s">
        <v>4235</v>
      </c>
      <c r="E2554" t="s">
        <v>4236</v>
      </c>
      <c r="G2554" t="e">
        <f>VLOOKUP($H2554,[1]BRT!$1:$1048576,1,0)</f>
        <v>#N/A</v>
      </c>
      <c r="H2554" t="s">
        <v>5201</v>
      </c>
      <c r="I2554">
        <v>37.540765999999998</v>
      </c>
      <c r="J2554">
        <v>-122.027332</v>
      </c>
      <c r="K2554">
        <v>720</v>
      </c>
      <c r="L2554">
        <v>60</v>
      </c>
      <c r="M2554">
        <v>1</v>
      </c>
      <c r="N2554">
        <v>5</v>
      </c>
      <c r="O2554">
        <v>1</v>
      </c>
      <c r="P2554">
        <v>6</v>
      </c>
      <c r="Q2554" t="e">
        <f>VLOOKUP($A2554,'[1]SheltersALL_2.17.22'!$1:$1048576,6,0)</f>
        <v>#N/A</v>
      </c>
      <c r="R2554" t="str">
        <f>VLOOKUP($A2554, [1]FA21_Ridership!$1:$1048576,11, 0)</f>
        <v>NEWARK</v>
      </c>
      <c r="S2554" t="str">
        <f>VLOOKUP($A2554, [1]FA21_Ridership!$1:$1048576,12, 0)</f>
        <v>ALAMEDA</v>
      </c>
      <c r="T2554">
        <f>VLOOKUP($A2554, [1]FA21_Ridership!$1:$1048576,13, 0)</f>
        <v>5</v>
      </c>
      <c r="U2554">
        <f t="shared" si="196"/>
        <v>360</v>
      </c>
      <c r="V2554" s="67">
        <f t="shared" si="200"/>
        <v>0.61199999999999999</v>
      </c>
      <c r="W2554">
        <v>0.71529100000000001</v>
      </c>
      <c r="X2554" s="67">
        <f t="shared" si="197"/>
        <v>0.42699999999999999</v>
      </c>
      <c r="Y2554">
        <v>1.2796E-2</v>
      </c>
      <c r="Z2554" s="67">
        <f t="shared" si="198"/>
        <v>1.0999999999999999E-2</v>
      </c>
      <c r="AA2554">
        <f>VLOOKUP($C2554,[1]Disability!$1:$1048576,5,FALSE)</f>
        <v>0</v>
      </c>
      <c r="AB2554" s="67">
        <f t="shared" si="199"/>
        <v>0</v>
      </c>
      <c r="AC2554" t="e">
        <f>VLOOKUP($A2554,#REF!,9,FALSE)</f>
        <v>#REF!</v>
      </c>
    </row>
    <row r="2555" spans="1:29">
      <c r="A2555">
        <v>57224</v>
      </c>
      <c r="B2555">
        <v>2554</v>
      </c>
      <c r="C2555">
        <v>1303000</v>
      </c>
      <c r="D2555" t="s">
        <v>4235</v>
      </c>
      <c r="E2555" t="s">
        <v>4236</v>
      </c>
      <c r="G2555" t="e">
        <f>VLOOKUP($H2555,[1]BRT!$1:$1048576,1,0)</f>
        <v>#N/A</v>
      </c>
      <c r="H2555" t="s">
        <v>6096</v>
      </c>
      <c r="I2555">
        <v>37.949528000000001</v>
      </c>
      <c r="J2555">
        <v>-122.35024799999999</v>
      </c>
      <c r="K2555">
        <v>840</v>
      </c>
      <c r="L2555">
        <v>60</v>
      </c>
      <c r="M2555">
        <v>1</v>
      </c>
      <c r="N2555">
        <v>5</v>
      </c>
      <c r="O2555">
        <v>1</v>
      </c>
      <c r="P2555">
        <v>6</v>
      </c>
      <c r="Q2555" t="e">
        <f>VLOOKUP($A2555,'[1]SheltersALL_2.17.22'!$1:$1048576,6,0)</f>
        <v>#N/A</v>
      </c>
      <c r="R2555" t="str">
        <f>VLOOKUP($A2555, [1]FA21_Ridership!$1:$1048576,11, 0)</f>
        <v>RICHMOND</v>
      </c>
      <c r="S2555" t="str">
        <f>VLOOKUP($A2555, [1]FA21_Ridership!$1:$1048576,12, 0)</f>
        <v>CONTRA COSTA</v>
      </c>
      <c r="T2555">
        <f>VLOOKUP($A2555, [1]FA21_Ridership!$1:$1048576,13, 0)</f>
        <v>1</v>
      </c>
      <c r="U2555">
        <f t="shared" si="196"/>
        <v>360</v>
      </c>
      <c r="V2555" s="67">
        <f t="shared" si="200"/>
        <v>0.61199999999999999</v>
      </c>
      <c r="W2555">
        <v>0.974414</v>
      </c>
      <c r="X2555" s="67">
        <f t="shared" si="197"/>
        <v>0.95099999999999996</v>
      </c>
      <c r="Y2555">
        <v>0.40962799999999999</v>
      </c>
      <c r="Z2555" s="67">
        <f t="shared" si="198"/>
        <v>0.76900000000000002</v>
      </c>
      <c r="AA2555">
        <f>VLOOKUP($C2555,[1]Disability!$1:$1048576,5,FALSE)</f>
        <v>0</v>
      </c>
      <c r="AB2555" s="67">
        <f t="shared" si="199"/>
        <v>0</v>
      </c>
      <c r="AC2555" t="e">
        <f>VLOOKUP($A2555,#REF!,9,FALSE)</f>
        <v>#REF!</v>
      </c>
    </row>
    <row r="2556" spans="1:29">
      <c r="A2556">
        <v>57007</v>
      </c>
      <c r="B2556">
        <v>2555</v>
      </c>
      <c r="C2556">
        <v>1500430</v>
      </c>
      <c r="D2556" t="s">
        <v>4235</v>
      </c>
      <c r="E2556" t="s">
        <v>4236</v>
      </c>
      <c r="G2556" t="e">
        <f>VLOOKUP($H2556,[1]BRT!$1:$1048576,1,0)</f>
        <v>#N/A</v>
      </c>
      <c r="H2556" t="s">
        <v>6097</v>
      </c>
      <c r="I2556">
        <v>37.712257999999999</v>
      </c>
      <c r="J2556">
        <v>-122.135622</v>
      </c>
      <c r="K2556">
        <v>909</v>
      </c>
      <c r="L2556">
        <v>20</v>
      </c>
      <c r="M2556">
        <v>3</v>
      </c>
      <c r="N2556">
        <v>14</v>
      </c>
      <c r="O2556">
        <v>4</v>
      </c>
      <c r="P2556">
        <v>18</v>
      </c>
      <c r="Q2556" t="e">
        <f>VLOOKUP($A2556,'[1]SheltersALL_2.17.22'!$1:$1048576,6,0)</f>
        <v>#N/A</v>
      </c>
      <c r="R2556" t="str">
        <f>VLOOKUP($A2556, [1]FA21_Ridership!$1:$1048576,11, 0)</f>
        <v>SAN LEANDRO</v>
      </c>
      <c r="S2556" t="str">
        <f>VLOOKUP($A2556, [1]FA21_Ridership!$1:$1048576,12, 0)</f>
        <v>ALAMEDA</v>
      </c>
      <c r="T2556">
        <f>VLOOKUP($A2556, [1]FA21_Ridership!$1:$1048576,13, 0)</f>
        <v>3</v>
      </c>
      <c r="U2556">
        <f t="shared" si="196"/>
        <v>360</v>
      </c>
      <c r="V2556" s="67">
        <f t="shared" si="200"/>
        <v>0.61199999999999999</v>
      </c>
      <c r="W2556">
        <v>0.66320599999999996</v>
      </c>
      <c r="X2556" s="67">
        <f t="shared" si="197"/>
        <v>0.35299999999999998</v>
      </c>
      <c r="Y2556">
        <v>0.282584</v>
      </c>
      <c r="Z2556" s="67">
        <f t="shared" si="198"/>
        <v>0.61</v>
      </c>
      <c r="AA2556">
        <f>VLOOKUP($C2556,[1]Disability!$1:$1048576,5,FALSE)</f>
        <v>0</v>
      </c>
      <c r="AB2556" s="67">
        <f t="shared" si="199"/>
        <v>0</v>
      </c>
      <c r="AC2556" t="e">
        <f>VLOOKUP($A2556,#REF!,9,FALSE)</f>
        <v>#REF!</v>
      </c>
    </row>
    <row r="2557" spans="1:29">
      <c r="A2557">
        <v>55654</v>
      </c>
      <c r="B2557">
        <v>2556</v>
      </c>
      <c r="C2557">
        <v>9900230</v>
      </c>
      <c r="D2557" t="s">
        <v>4235</v>
      </c>
      <c r="E2557" t="s">
        <v>4236</v>
      </c>
      <c r="G2557" t="e">
        <f>VLOOKUP($H2557,[1]BRT!$1:$1048576,1,0)</f>
        <v>#N/A</v>
      </c>
      <c r="H2557" t="s">
        <v>6098</v>
      </c>
      <c r="I2557">
        <v>37.903682000000003</v>
      </c>
      <c r="J2557">
        <v>-122.278246</v>
      </c>
      <c r="K2557">
        <v>630</v>
      </c>
      <c r="L2557">
        <v>30</v>
      </c>
      <c r="M2557">
        <v>2</v>
      </c>
      <c r="N2557">
        <v>9</v>
      </c>
      <c r="O2557">
        <v>3</v>
      </c>
      <c r="P2557">
        <v>12</v>
      </c>
      <c r="Q2557" t="e">
        <f>VLOOKUP($A2557,'[1]SheltersALL_2.17.22'!$1:$1048576,6,0)</f>
        <v>#N/A</v>
      </c>
      <c r="R2557" t="str">
        <f>VLOOKUP($A2557, [1]FA21_Ridership!$1:$1048576,11, 0)</f>
        <v>COUNTY-CONTRA COSTA</v>
      </c>
      <c r="S2557" t="str">
        <f>VLOOKUP($A2557, [1]FA21_Ridership!$1:$1048576,12, 0)</f>
        <v>CONTRA COSTA</v>
      </c>
      <c r="T2557">
        <f>VLOOKUP($A2557, [1]FA21_Ridership!$1:$1048576,13, 0)</f>
        <v>1</v>
      </c>
      <c r="U2557">
        <f t="shared" si="196"/>
        <v>360</v>
      </c>
      <c r="V2557" s="67">
        <f t="shared" si="200"/>
        <v>0.61199999999999999</v>
      </c>
      <c r="W2557">
        <v>0.29769099999999998</v>
      </c>
      <c r="X2557" s="67">
        <f t="shared" si="197"/>
        <v>6.9000000000000006E-2</v>
      </c>
      <c r="Y2557">
        <v>5.5892999999999998E-2</v>
      </c>
      <c r="Z2557" s="67">
        <f t="shared" si="198"/>
        <v>9.9000000000000005E-2</v>
      </c>
      <c r="AA2557">
        <f>VLOOKUP($C2557,[1]Disability!$1:$1048576,5,FALSE)</f>
        <v>0</v>
      </c>
      <c r="AB2557" s="67">
        <f t="shared" si="199"/>
        <v>0</v>
      </c>
      <c r="AC2557" t="e">
        <f>VLOOKUP($A2557,#REF!,9,FALSE)</f>
        <v>#REF!</v>
      </c>
    </row>
    <row r="2558" spans="1:29">
      <c r="A2558">
        <v>56558</v>
      </c>
      <c r="B2558">
        <v>2557</v>
      </c>
      <c r="C2558">
        <v>103160</v>
      </c>
      <c r="D2558" t="s">
        <v>4235</v>
      </c>
      <c r="E2558" t="s">
        <v>4236</v>
      </c>
      <c r="G2558" t="e">
        <f>VLOOKUP($H2558,[1]BRT!$1:$1048576,1,0)</f>
        <v>#N/A</v>
      </c>
      <c r="H2558" t="s">
        <v>6099</v>
      </c>
      <c r="I2558">
        <v>37.773245000000003</v>
      </c>
      <c r="J2558">
        <v>-122.27084499999999</v>
      </c>
      <c r="K2558">
        <v>960</v>
      </c>
      <c r="L2558">
        <v>30</v>
      </c>
      <c r="M2558">
        <v>2</v>
      </c>
      <c r="N2558">
        <v>9</v>
      </c>
      <c r="O2558">
        <v>3</v>
      </c>
      <c r="P2558">
        <v>12</v>
      </c>
      <c r="Q2558" t="e">
        <f>VLOOKUP($A2558,'[1]SheltersALL_2.17.22'!$1:$1048576,6,0)</f>
        <v>#N/A</v>
      </c>
      <c r="R2558" t="str">
        <f>VLOOKUP($A2558, [1]FA21_Ridership!$1:$1048576,11, 0)</f>
        <v>ALAMEDA</v>
      </c>
      <c r="S2558" t="str">
        <f>VLOOKUP($A2558, [1]FA21_Ridership!$1:$1048576,12, 0)</f>
        <v>ALAMEDA</v>
      </c>
      <c r="T2558">
        <f>VLOOKUP($A2558, [1]FA21_Ridership!$1:$1048576,13, 0)</f>
        <v>3</v>
      </c>
      <c r="U2558">
        <f t="shared" si="196"/>
        <v>360</v>
      </c>
      <c r="V2558" s="67">
        <f t="shared" si="200"/>
        <v>0.61199999999999999</v>
      </c>
      <c r="W2558">
        <v>0.37690400000000002</v>
      </c>
      <c r="X2558" s="67">
        <f t="shared" si="197"/>
        <v>0.11</v>
      </c>
      <c r="Y2558">
        <v>0.189086</v>
      </c>
      <c r="Z2558" s="67">
        <f t="shared" si="198"/>
        <v>0.45500000000000002</v>
      </c>
      <c r="AA2558">
        <f>VLOOKUP($C2558,[1]Disability!$1:$1048576,5,FALSE)</f>
        <v>0</v>
      </c>
      <c r="AB2558" s="67">
        <f t="shared" si="199"/>
        <v>0</v>
      </c>
      <c r="AC2558" t="e">
        <f>VLOOKUP($A2558,#REF!,9,FALSE)</f>
        <v>#REF!</v>
      </c>
    </row>
    <row r="2559" spans="1:29">
      <c r="A2559">
        <v>55586</v>
      </c>
      <c r="B2559">
        <v>2558</v>
      </c>
      <c r="C2559">
        <v>1504160</v>
      </c>
      <c r="D2559" t="s">
        <v>4235</v>
      </c>
      <c r="E2559" t="s">
        <v>4236</v>
      </c>
      <c r="G2559" t="e">
        <f>VLOOKUP($H2559,[1]BRT!$1:$1048576,1,0)</f>
        <v>#N/A</v>
      </c>
      <c r="H2559" t="s">
        <v>6100</v>
      </c>
      <c r="I2559">
        <v>37.699598000000002</v>
      </c>
      <c r="J2559">
        <v>-122.120677</v>
      </c>
      <c r="K2559">
        <v>1410</v>
      </c>
      <c r="L2559">
        <v>30</v>
      </c>
      <c r="M2559">
        <v>2</v>
      </c>
      <c r="N2559">
        <v>9</v>
      </c>
      <c r="O2559">
        <v>3</v>
      </c>
      <c r="P2559">
        <v>12</v>
      </c>
      <c r="Q2559" t="str">
        <f>VLOOKUP($A2559,'[1]SheltersALL_2.17.22'!$1:$1048576,6,0)</f>
        <v>San Leandro</v>
      </c>
      <c r="R2559" t="str">
        <f>VLOOKUP($A2559, [1]FA21_Ridership!$1:$1048576,11, 0)</f>
        <v>SAN LEANDRO</v>
      </c>
      <c r="S2559" t="str">
        <f>VLOOKUP($A2559, [1]FA21_Ridership!$1:$1048576,12, 0)</f>
        <v>ALAMEDA</v>
      </c>
      <c r="T2559">
        <f>VLOOKUP($A2559, [1]FA21_Ridership!$1:$1048576,13, 0)</f>
        <v>4</v>
      </c>
      <c r="U2559">
        <f t="shared" si="196"/>
        <v>360</v>
      </c>
      <c r="V2559" s="67">
        <f t="shared" si="200"/>
        <v>0.61199999999999999</v>
      </c>
      <c r="W2559">
        <v>0.89667699999999995</v>
      </c>
      <c r="X2559" s="67">
        <f t="shared" si="197"/>
        <v>0.76200000000000001</v>
      </c>
      <c r="Y2559">
        <v>0.14246700000000001</v>
      </c>
      <c r="Z2559" s="67">
        <f t="shared" si="198"/>
        <v>0.33900000000000002</v>
      </c>
      <c r="AA2559">
        <f>VLOOKUP($C2559,[1]Disability!$1:$1048576,5,FALSE)</f>
        <v>0</v>
      </c>
      <c r="AB2559" s="67">
        <f t="shared" si="199"/>
        <v>0</v>
      </c>
      <c r="AC2559" t="e">
        <f>VLOOKUP($A2559,#REF!,9,FALSE)</f>
        <v>#REF!</v>
      </c>
    </row>
    <row r="2560" spans="1:29">
      <c r="A2560">
        <v>58850</v>
      </c>
      <c r="B2560">
        <v>2559</v>
      </c>
      <c r="C2560">
        <v>1003520</v>
      </c>
      <c r="D2560" t="s">
        <v>4235</v>
      </c>
      <c r="E2560" t="s">
        <v>4236</v>
      </c>
      <c r="G2560" t="e">
        <f>VLOOKUP($H2560,[1]BRT!$1:$1048576,1,0)</f>
        <v>#N/A</v>
      </c>
      <c r="H2560" t="s">
        <v>6101</v>
      </c>
      <c r="I2560">
        <v>37.802596999999999</v>
      </c>
      <c r="J2560">
        <v>-122.282462</v>
      </c>
      <c r="K2560">
        <v>1391</v>
      </c>
      <c r="L2560">
        <v>30</v>
      </c>
      <c r="M2560">
        <v>2</v>
      </c>
      <c r="N2560">
        <v>8</v>
      </c>
      <c r="O2560">
        <v>4</v>
      </c>
      <c r="P2560">
        <v>12</v>
      </c>
      <c r="Q2560" t="e">
        <f>VLOOKUP($A2560,'[1]SheltersALL_2.17.22'!$1:$1048576,6,0)</f>
        <v>#N/A</v>
      </c>
      <c r="R2560" t="str">
        <f>VLOOKUP($A2560, [1]FA21_Ridership!$1:$1048576,11, 0)</f>
        <v>OAKLAND</v>
      </c>
      <c r="S2560" t="str">
        <f>VLOOKUP($A2560, [1]FA21_Ridership!$1:$1048576,12, 0)</f>
        <v>ALAMEDA</v>
      </c>
      <c r="T2560">
        <f>VLOOKUP($A2560, [1]FA21_Ridership!$1:$1048576,13, 0)</f>
        <v>2</v>
      </c>
      <c r="U2560">
        <f t="shared" si="196"/>
        <v>360</v>
      </c>
      <c r="V2560" s="67">
        <f t="shared" si="200"/>
        <v>0.61199999999999999</v>
      </c>
      <c r="W2560">
        <v>0.85599400000000003</v>
      </c>
      <c r="X2560" s="67">
        <f t="shared" si="197"/>
        <v>0.68700000000000006</v>
      </c>
      <c r="Y2560">
        <v>0.62992800000000004</v>
      </c>
      <c r="Z2560" s="67">
        <f t="shared" si="198"/>
        <v>0.95</v>
      </c>
      <c r="AA2560">
        <f>VLOOKUP($C2560,[1]Disability!$1:$1048576,5,FALSE)</f>
        <v>1</v>
      </c>
      <c r="AB2560" s="67">
        <f t="shared" si="199"/>
        <v>0.72499999999999998</v>
      </c>
      <c r="AC2560" t="e">
        <f>VLOOKUP($A2560,#REF!,9,FALSE)</f>
        <v>#REF!</v>
      </c>
    </row>
    <row r="2561" spans="1:29">
      <c r="A2561">
        <v>53359</v>
      </c>
      <c r="B2561">
        <v>2560</v>
      </c>
      <c r="C2561">
        <v>803410</v>
      </c>
      <c r="D2561" t="s">
        <v>4235</v>
      </c>
      <c r="E2561" t="s">
        <v>4236</v>
      </c>
      <c r="G2561" t="e">
        <f>VLOOKUP($H2561,[1]BRT!$1:$1048576,1,0)</f>
        <v>#N/A</v>
      </c>
      <c r="H2561" t="s">
        <v>6051</v>
      </c>
      <c r="I2561">
        <v>37.622610000000002</v>
      </c>
      <c r="J2561">
        <v>-122.03858099999999</v>
      </c>
      <c r="K2561">
        <v>1442</v>
      </c>
      <c r="L2561">
        <v>30</v>
      </c>
      <c r="M2561">
        <v>2</v>
      </c>
      <c r="N2561">
        <v>8</v>
      </c>
      <c r="O2561">
        <v>4</v>
      </c>
      <c r="P2561">
        <v>12</v>
      </c>
      <c r="Q2561" t="str">
        <f>VLOOKUP($A2561,'[1]SheltersALL_2.17.22'!$1:$1048576,6,0)</f>
        <v>Hayward</v>
      </c>
      <c r="R2561" t="str">
        <f>VLOOKUP($A2561, [1]FA21_Ridership!$1:$1048576,11, 0)</f>
        <v>HAYWARD</v>
      </c>
      <c r="S2561" t="str">
        <f>VLOOKUP($A2561, [1]FA21_Ridership!$1:$1048576,12, 0)</f>
        <v>ALAMEDA</v>
      </c>
      <c r="T2561">
        <f>VLOOKUP($A2561, [1]FA21_Ridership!$1:$1048576,13, 0)</f>
        <v>4</v>
      </c>
      <c r="U2561">
        <f t="shared" si="196"/>
        <v>360</v>
      </c>
      <c r="V2561" s="67">
        <f t="shared" si="200"/>
        <v>0.61199999999999999</v>
      </c>
      <c r="W2561">
        <v>0.77063899999999996</v>
      </c>
      <c r="X2561" s="67">
        <f t="shared" si="197"/>
        <v>0.52500000000000002</v>
      </c>
      <c r="Y2561">
        <v>6.9481000000000001E-2</v>
      </c>
      <c r="Z2561" s="67">
        <f t="shared" si="198"/>
        <v>0.13</v>
      </c>
      <c r="AA2561">
        <f>VLOOKUP($C2561,[1]Disability!$1:$1048576,5,FALSE)</f>
        <v>0</v>
      </c>
      <c r="AB2561" s="67">
        <f t="shared" si="199"/>
        <v>0</v>
      </c>
      <c r="AC2561" t="e">
        <f>VLOOKUP($A2561,#REF!,9,FALSE)</f>
        <v>#REF!</v>
      </c>
    </row>
    <row r="2562" spans="1:29">
      <c r="A2562">
        <v>50966</v>
      </c>
      <c r="B2562">
        <v>2561</v>
      </c>
      <c r="C2562">
        <v>302500</v>
      </c>
      <c r="D2562" t="s">
        <v>4235</v>
      </c>
      <c r="E2562" t="s">
        <v>4236</v>
      </c>
      <c r="G2562" t="e">
        <f>VLOOKUP($H2562,[1]BRT!$1:$1048576,1,0)</f>
        <v>#N/A</v>
      </c>
      <c r="H2562" t="s">
        <v>6102</v>
      </c>
      <c r="I2562">
        <v>37.876848000000003</v>
      </c>
      <c r="J2562">
        <v>-122.26045499999999</v>
      </c>
      <c r="K2562">
        <v>660</v>
      </c>
      <c r="L2562">
        <v>60</v>
      </c>
      <c r="M2562">
        <v>1</v>
      </c>
      <c r="N2562">
        <v>4</v>
      </c>
      <c r="O2562">
        <v>2</v>
      </c>
      <c r="P2562">
        <v>6</v>
      </c>
      <c r="Q2562" t="e">
        <f>VLOOKUP($A2562,'[1]SheltersALL_2.17.22'!$1:$1048576,6,0)</f>
        <v>#N/A</v>
      </c>
      <c r="R2562" t="str">
        <f>VLOOKUP($A2562, [1]FA21_Ridership!$1:$1048576,11, 0)</f>
        <v>BERKELEY</v>
      </c>
      <c r="S2562" t="str">
        <f>VLOOKUP($A2562, [1]FA21_Ridership!$1:$1048576,12, 0)</f>
        <v>ALAMEDA</v>
      </c>
      <c r="T2562">
        <f>VLOOKUP($A2562, [1]FA21_Ridership!$1:$1048576,13, 0)</f>
        <v>2</v>
      </c>
      <c r="U2562">
        <f t="shared" ref="U2562:U2625" si="201">$L2562*$P2562</f>
        <v>360</v>
      </c>
      <c r="V2562" s="67">
        <f t="shared" si="200"/>
        <v>0.61199999999999999</v>
      </c>
      <c r="W2562">
        <v>0.58844200000000002</v>
      </c>
      <c r="X2562" s="67">
        <f t="shared" ref="X2562:X2625" si="202">_xlfn.PERCENTRANK.INC($W$2:$W$4161,W2562)</f>
        <v>0.27500000000000002</v>
      </c>
      <c r="Y2562">
        <v>0.55286800000000003</v>
      </c>
      <c r="Z2562" s="67">
        <f t="shared" ref="Z2562:Z2625" si="203">_xlfn.PERCENTRANK.INC($Y$2:$Y$4161,Y2562)</f>
        <v>0.89900000000000002</v>
      </c>
      <c r="AA2562">
        <f>VLOOKUP($C2562,[1]Disability!$1:$1048576,5,FALSE)</f>
        <v>0</v>
      </c>
      <c r="AB2562" s="67">
        <f t="shared" ref="AB2562:AB2625" si="204">_xlfn.PERCENTRANK.INC($AA$2:$AA$4163,AA2562)</f>
        <v>0</v>
      </c>
      <c r="AC2562" t="e">
        <f>VLOOKUP($A2562,#REF!,9,FALSE)</f>
        <v>#REF!</v>
      </c>
    </row>
    <row r="2563" spans="1:29">
      <c r="A2563">
        <v>53369</v>
      </c>
      <c r="B2563">
        <v>2562</v>
      </c>
      <c r="C2563">
        <v>802010</v>
      </c>
      <c r="D2563" t="s">
        <v>4235</v>
      </c>
      <c r="E2563" t="s">
        <v>4236</v>
      </c>
      <c r="G2563" t="e">
        <f>VLOOKUP($H2563,[1]BRT!$1:$1048576,1,0)</f>
        <v>#N/A</v>
      </c>
      <c r="H2563" t="s">
        <v>6103</v>
      </c>
      <c r="I2563">
        <v>37.636063999999998</v>
      </c>
      <c r="J2563">
        <v>-122.068583</v>
      </c>
      <c r="K2563">
        <v>960</v>
      </c>
      <c r="L2563">
        <v>60</v>
      </c>
      <c r="M2563">
        <v>1</v>
      </c>
      <c r="N2563">
        <v>4</v>
      </c>
      <c r="O2563">
        <v>2</v>
      </c>
      <c r="P2563">
        <v>6</v>
      </c>
      <c r="Q2563" t="e">
        <f>VLOOKUP($A2563,'[1]SheltersALL_2.17.22'!$1:$1048576,6,0)</f>
        <v>#N/A</v>
      </c>
      <c r="R2563" t="str">
        <f>VLOOKUP($A2563, [1]FA21_Ridership!$1:$1048576,11, 0)</f>
        <v>HAYWARD</v>
      </c>
      <c r="S2563" t="str">
        <f>VLOOKUP($A2563, [1]FA21_Ridership!$1:$1048576,12, 0)</f>
        <v>ALAMEDA</v>
      </c>
      <c r="T2563">
        <f>VLOOKUP($A2563, [1]FA21_Ridership!$1:$1048576,13, 0)</f>
        <v>4</v>
      </c>
      <c r="U2563">
        <f t="shared" si="201"/>
        <v>360</v>
      </c>
      <c r="V2563" s="67">
        <f t="shared" si="200"/>
        <v>0.61199999999999999</v>
      </c>
      <c r="W2563">
        <v>0.87340399999999996</v>
      </c>
      <c r="X2563" s="67">
        <f t="shared" si="202"/>
        <v>0.72099999999999997</v>
      </c>
      <c r="Y2563">
        <v>0.40817500000000001</v>
      </c>
      <c r="Z2563" s="67">
        <f t="shared" si="203"/>
        <v>0.76500000000000001</v>
      </c>
      <c r="AA2563">
        <f>VLOOKUP($C2563,[1]Disability!$1:$1048576,5,FALSE)</f>
        <v>0</v>
      </c>
      <c r="AB2563" s="67">
        <f t="shared" si="204"/>
        <v>0</v>
      </c>
      <c r="AC2563" t="e">
        <f>VLOOKUP($A2563,#REF!,9,FALSE)</f>
        <v>#REF!</v>
      </c>
    </row>
    <row r="2564" spans="1:29">
      <c r="A2564">
        <v>52575</v>
      </c>
      <c r="B2564">
        <v>2563</v>
      </c>
      <c r="C2564">
        <v>702860</v>
      </c>
      <c r="D2564" t="s">
        <v>4235</v>
      </c>
      <c r="E2564" t="s">
        <v>4236</v>
      </c>
      <c r="G2564" t="e">
        <f>VLOOKUP($H2564,[1]BRT!$1:$1048576,1,0)</f>
        <v>#N/A</v>
      </c>
      <c r="H2564" t="s">
        <v>6104</v>
      </c>
      <c r="I2564">
        <v>37.510063000000002</v>
      </c>
      <c r="J2564">
        <v>-121.963296</v>
      </c>
      <c r="K2564">
        <v>1022</v>
      </c>
      <c r="L2564">
        <v>60</v>
      </c>
      <c r="M2564">
        <v>1</v>
      </c>
      <c r="N2564">
        <v>4</v>
      </c>
      <c r="O2564">
        <v>2</v>
      </c>
      <c r="P2564">
        <v>6</v>
      </c>
      <c r="Q2564" t="e">
        <f>VLOOKUP($A2564,'[1]SheltersALL_2.17.22'!$1:$1048576,6,0)</f>
        <v>#N/A</v>
      </c>
      <c r="R2564" t="str">
        <f>VLOOKUP($A2564, [1]FA21_Ridership!$1:$1048576,11, 0)</f>
        <v>FREMONT</v>
      </c>
      <c r="S2564" t="str">
        <f>VLOOKUP($A2564, [1]FA21_Ridership!$1:$1048576,12, 0)</f>
        <v>ALAMEDA</v>
      </c>
      <c r="T2564">
        <f>VLOOKUP($A2564, [1]FA21_Ridership!$1:$1048576,13, 0)</f>
        <v>5</v>
      </c>
      <c r="U2564">
        <f t="shared" si="201"/>
        <v>360</v>
      </c>
      <c r="V2564" s="67">
        <f t="shared" si="200"/>
        <v>0.61199999999999999</v>
      </c>
      <c r="W2564">
        <v>0.809091</v>
      </c>
      <c r="X2564" s="67">
        <f t="shared" si="202"/>
        <v>0.59499999999999997</v>
      </c>
      <c r="Y2564">
        <v>0.25624999999999998</v>
      </c>
      <c r="Z2564" s="67">
        <f t="shared" si="203"/>
        <v>0.58299999999999996</v>
      </c>
      <c r="AA2564">
        <f>VLOOKUP($C2564,[1]Disability!$1:$1048576,5,FALSE)</f>
        <v>0</v>
      </c>
      <c r="AB2564" s="67">
        <f t="shared" si="204"/>
        <v>0</v>
      </c>
      <c r="AC2564" t="e">
        <f>VLOOKUP($A2564,#REF!,9,FALSE)</f>
        <v>#REF!</v>
      </c>
    </row>
    <row r="2565" spans="1:29">
      <c r="A2565">
        <v>50230</v>
      </c>
      <c r="B2565">
        <v>2564</v>
      </c>
      <c r="C2565">
        <v>705480</v>
      </c>
      <c r="D2565" t="s">
        <v>4235</v>
      </c>
      <c r="E2565" t="s">
        <v>4236</v>
      </c>
      <c r="G2565" t="e">
        <f>VLOOKUP($H2565,[1]BRT!$1:$1048576,1,0)</f>
        <v>#N/A</v>
      </c>
      <c r="H2565" t="s">
        <v>6105</v>
      </c>
      <c r="I2565">
        <v>37.502586999999998</v>
      </c>
      <c r="J2565">
        <v>-121.949797</v>
      </c>
      <c r="K2565">
        <v>1022</v>
      </c>
      <c r="L2565">
        <v>60</v>
      </c>
      <c r="M2565">
        <v>1</v>
      </c>
      <c r="N2565">
        <v>4</v>
      </c>
      <c r="O2565">
        <v>2</v>
      </c>
      <c r="P2565">
        <v>6</v>
      </c>
      <c r="Q2565" t="e">
        <f>VLOOKUP($A2565,'[1]SheltersALL_2.17.22'!$1:$1048576,6,0)</f>
        <v>#N/A</v>
      </c>
      <c r="R2565" t="str">
        <f>VLOOKUP($A2565, [1]FA21_Ridership!$1:$1048576,11, 0)</f>
        <v>FREMONT</v>
      </c>
      <c r="S2565" t="str">
        <f>VLOOKUP($A2565, [1]FA21_Ridership!$1:$1048576,12, 0)</f>
        <v>ALAMEDA</v>
      </c>
      <c r="T2565">
        <f>VLOOKUP($A2565, [1]FA21_Ridership!$1:$1048576,13, 0)</f>
        <v>5</v>
      </c>
      <c r="U2565">
        <f t="shared" si="201"/>
        <v>360</v>
      </c>
      <c r="V2565" s="67">
        <f t="shared" si="200"/>
        <v>0.61199999999999999</v>
      </c>
      <c r="W2565">
        <v>0.94135500000000005</v>
      </c>
      <c r="X2565" s="67">
        <f t="shared" si="202"/>
        <v>0.86599999999999999</v>
      </c>
      <c r="Y2565">
        <v>7.7732999999999997E-2</v>
      </c>
      <c r="Z2565" s="67">
        <f t="shared" si="203"/>
        <v>0.16</v>
      </c>
      <c r="AA2565">
        <f>VLOOKUP($C2565,[1]Disability!$1:$1048576,5,FALSE)</f>
        <v>0</v>
      </c>
      <c r="AB2565" s="67">
        <f t="shared" si="204"/>
        <v>0</v>
      </c>
      <c r="AC2565" t="e">
        <f>VLOOKUP($A2565,#REF!,9,FALSE)</f>
        <v>#REF!</v>
      </c>
    </row>
    <row r="2566" spans="1:29">
      <c r="A2566">
        <v>56898</v>
      </c>
      <c r="B2566">
        <v>2565</v>
      </c>
      <c r="C2566">
        <v>9804410</v>
      </c>
      <c r="D2566" t="s">
        <v>4235</v>
      </c>
      <c r="E2566" t="s">
        <v>4236</v>
      </c>
      <c r="G2566" t="e">
        <f>VLOOKUP($H2566,[1]BRT!$1:$1048576,1,0)</f>
        <v>#N/A</v>
      </c>
      <c r="H2566" t="s">
        <v>6106</v>
      </c>
      <c r="I2566">
        <v>37.678317</v>
      </c>
      <c r="J2566">
        <v>-122.140417</v>
      </c>
      <c r="K2566">
        <v>960</v>
      </c>
      <c r="L2566">
        <v>60</v>
      </c>
      <c r="M2566">
        <v>1</v>
      </c>
      <c r="N2566">
        <v>4</v>
      </c>
      <c r="O2566">
        <v>2</v>
      </c>
      <c r="P2566">
        <v>6</v>
      </c>
      <c r="Q2566" t="e">
        <f>VLOOKUP($A2566,'[1]SheltersALL_2.17.22'!$1:$1048576,6,0)</f>
        <v>#N/A</v>
      </c>
      <c r="R2566" t="str">
        <f>VLOOKUP($A2566, [1]FA21_Ridership!$1:$1048576,11, 0)</f>
        <v>COUNTY-ALAMEDA</v>
      </c>
      <c r="S2566" t="str">
        <f>VLOOKUP($A2566, [1]FA21_Ridership!$1:$1048576,12, 0)</f>
        <v>ALAMEDA</v>
      </c>
      <c r="T2566">
        <f>VLOOKUP($A2566, [1]FA21_Ridership!$1:$1048576,13, 0)</f>
        <v>4</v>
      </c>
      <c r="U2566">
        <f t="shared" si="201"/>
        <v>360</v>
      </c>
      <c r="V2566" s="67">
        <f t="shared" si="200"/>
        <v>0.61199999999999999</v>
      </c>
      <c r="W2566">
        <v>0.67756700000000003</v>
      </c>
      <c r="X2566" s="67">
        <f t="shared" si="202"/>
        <v>0.371</v>
      </c>
      <c r="Y2566">
        <v>8.4336999999999995E-2</v>
      </c>
      <c r="Z2566" s="67">
        <f t="shared" si="203"/>
        <v>0.19400000000000001</v>
      </c>
      <c r="AA2566">
        <f>VLOOKUP($C2566,[1]Disability!$1:$1048576,5,FALSE)</f>
        <v>0</v>
      </c>
      <c r="AB2566" s="67">
        <f t="shared" si="204"/>
        <v>0</v>
      </c>
      <c r="AC2566" t="e">
        <f>VLOOKUP($A2566,#REF!,9,FALSE)</f>
        <v>#REF!</v>
      </c>
    </row>
    <row r="2567" spans="1:29">
      <c r="A2567">
        <v>52304</v>
      </c>
      <c r="B2567">
        <v>2566</v>
      </c>
      <c r="C2567">
        <v>9905830</v>
      </c>
      <c r="D2567" t="s">
        <v>4235</v>
      </c>
      <c r="E2567" t="s">
        <v>4236</v>
      </c>
      <c r="G2567" t="e">
        <f>VLOOKUP($H2567,[1]BRT!$1:$1048576,1,0)</f>
        <v>#N/A</v>
      </c>
      <c r="H2567" t="s">
        <v>6107</v>
      </c>
      <c r="I2567">
        <v>37.777337000000003</v>
      </c>
      <c r="J2567">
        <v>-122.263057</v>
      </c>
      <c r="K2567">
        <v>960</v>
      </c>
      <c r="L2567">
        <v>60</v>
      </c>
      <c r="M2567">
        <v>1</v>
      </c>
      <c r="N2567">
        <v>4</v>
      </c>
      <c r="O2567">
        <v>2</v>
      </c>
      <c r="P2567">
        <v>6</v>
      </c>
      <c r="Q2567" t="e">
        <f>VLOOKUP($A2567,'[1]SheltersALL_2.17.22'!$1:$1048576,6,0)</f>
        <v>#N/A</v>
      </c>
      <c r="R2567" t="str">
        <f>VLOOKUP($A2567, [1]FA21_Ridership!$1:$1048576,11, 0)</f>
        <v>ALAMEDA</v>
      </c>
      <c r="S2567" t="str">
        <f>VLOOKUP($A2567, [1]FA21_Ridership!$1:$1048576,12, 0)</f>
        <v>ALAMEDA</v>
      </c>
      <c r="T2567">
        <f>VLOOKUP($A2567, [1]FA21_Ridership!$1:$1048576,13, 0)</f>
        <v>3</v>
      </c>
      <c r="U2567">
        <f t="shared" si="201"/>
        <v>360</v>
      </c>
      <c r="V2567" s="67">
        <f t="shared" si="200"/>
        <v>0.61199999999999999</v>
      </c>
      <c r="W2567">
        <v>0.73538899999999996</v>
      </c>
      <c r="X2567" s="67">
        <f t="shared" si="202"/>
        <v>0.45200000000000001</v>
      </c>
      <c r="Y2567">
        <v>9.8266000000000006E-2</v>
      </c>
      <c r="Z2567" s="67">
        <f t="shared" si="203"/>
        <v>0.24</v>
      </c>
      <c r="AA2567">
        <f>VLOOKUP($C2567,[1]Disability!$1:$1048576,5,FALSE)</f>
        <v>1</v>
      </c>
      <c r="AB2567" s="67">
        <f t="shared" si="204"/>
        <v>0.72499999999999998</v>
      </c>
      <c r="AC2567" t="e">
        <f>VLOOKUP($A2567,#REF!,9,FALSE)</f>
        <v>#REF!</v>
      </c>
    </row>
    <row r="2568" spans="1:29">
      <c r="A2568">
        <v>54413</v>
      </c>
      <c r="B2568">
        <v>2567</v>
      </c>
      <c r="C2568">
        <v>1303230</v>
      </c>
      <c r="D2568" t="s">
        <v>4235</v>
      </c>
      <c r="E2568" t="s">
        <v>4236</v>
      </c>
      <c r="G2568" t="e">
        <f>VLOOKUP($H2568,[1]BRT!$1:$1048576,1,0)</f>
        <v>#N/A</v>
      </c>
      <c r="H2568" t="s">
        <v>5131</v>
      </c>
      <c r="I2568">
        <v>37.989341000000003</v>
      </c>
      <c r="J2568">
        <v>-122.32241</v>
      </c>
      <c r="K2568">
        <v>840</v>
      </c>
      <c r="L2568">
        <v>60</v>
      </c>
      <c r="M2568">
        <v>1</v>
      </c>
      <c r="N2568">
        <v>4</v>
      </c>
      <c r="O2568">
        <v>2</v>
      </c>
      <c r="P2568">
        <v>6</v>
      </c>
      <c r="Q2568" t="e">
        <f>VLOOKUP($A2568,'[1]SheltersALL_2.17.22'!$1:$1048576,6,0)</f>
        <v>#N/A</v>
      </c>
      <c r="R2568" t="str">
        <f>VLOOKUP($A2568, [1]FA21_Ridership!$1:$1048576,11, 0)</f>
        <v>RICHMOND</v>
      </c>
      <c r="S2568" t="str">
        <f>VLOOKUP($A2568, [1]FA21_Ridership!$1:$1048576,12, 0)</f>
        <v>CONTRA COSTA</v>
      </c>
      <c r="T2568">
        <f>VLOOKUP($A2568, [1]FA21_Ridership!$1:$1048576,13, 0)</f>
        <v>1</v>
      </c>
      <c r="U2568">
        <f t="shared" si="201"/>
        <v>360</v>
      </c>
      <c r="V2568" s="67">
        <f t="shared" si="200"/>
        <v>0.61199999999999999</v>
      </c>
      <c r="W2568">
        <v>0.78589500000000001</v>
      </c>
      <c r="X2568" s="67">
        <f t="shared" si="202"/>
        <v>0.56100000000000005</v>
      </c>
      <c r="Y2568">
        <v>0.23541300000000001</v>
      </c>
      <c r="Z2568" s="67">
        <f t="shared" si="203"/>
        <v>0.53400000000000003</v>
      </c>
      <c r="AA2568">
        <f>VLOOKUP($C2568,[1]Disability!$1:$1048576,5,FALSE)</f>
        <v>0</v>
      </c>
      <c r="AB2568" s="67">
        <f t="shared" si="204"/>
        <v>0</v>
      </c>
      <c r="AC2568" t="e">
        <f>VLOOKUP($A2568,#REF!,9,FALSE)</f>
        <v>#REF!</v>
      </c>
    </row>
    <row r="2569" spans="1:29">
      <c r="A2569">
        <v>54542</v>
      </c>
      <c r="B2569">
        <v>2568</v>
      </c>
      <c r="C2569">
        <v>1600810</v>
      </c>
      <c r="D2569" t="s">
        <v>4235</v>
      </c>
      <c r="E2569" t="s">
        <v>4236</v>
      </c>
      <c r="G2569" t="e">
        <f>VLOOKUP($H2569,[1]BRT!$1:$1048576,1,0)</f>
        <v>#N/A</v>
      </c>
      <c r="H2569" t="s">
        <v>6108</v>
      </c>
      <c r="I2569">
        <v>37.951549999999997</v>
      </c>
      <c r="J2569">
        <v>-122.356967</v>
      </c>
      <c r="K2569">
        <v>838</v>
      </c>
      <c r="L2569">
        <v>60</v>
      </c>
      <c r="M2569">
        <v>1</v>
      </c>
      <c r="N2569">
        <v>4</v>
      </c>
      <c r="O2569">
        <v>2</v>
      </c>
      <c r="P2569">
        <v>6</v>
      </c>
      <c r="Q2569" t="e">
        <f>VLOOKUP($A2569,'[1]SheltersALL_2.17.22'!$1:$1048576,6,0)</f>
        <v>#N/A</v>
      </c>
      <c r="R2569" t="str">
        <f>VLOOKUP($A2569, [1]FA21_Ridership!$1:$1048576,11, 0)</f>
        <v>SAN PABLO</v>
      </c>
      <c r="S2569" t="str">
        <f>VLOOKUP($A2569, [1]FA21_Ridership!$1:$1048576,12, 0)</f>
        <v>CONTRA COSTA</v>
      </c>
      <c r="T2569">
        <f>VLOOKUP($A2569, [1]FA21_Ridership!$1:$1048576,13, 0)</f>
        <v>1</v>
      </c>
      <c r="U2569">
        <f t="shared" si="201"/>
        <v>360</v>
      </c>
      <c r="V2569" s="67">
        <f t="shared" si="200"/>
        <v>0.61199999999999999</v>
      </c>
      <c r="W2569">
        <v>0.91566899999999996</v>
      </c>
      <c r="X2569" s="67">
        <f t="shared" si="202"/>
        <v>0.80100000000000005</v>
      </c>
      <c r="Y2569">
        <v>0.55821500000000002</v>
      </c>
      <c r="Z2569" s="67">
        <f t="shared" si="203"/>
        <v>0.90300000000000002</v>
      </c>
      <c r="AA2569">
        <f>VLOOKUP($C2569,[1]Disability!$1:$1048576,5,FALSE)</f>
        <v>0</v>
      </c>
      <c r="AB2569" s="67">
        <f t="shared" si="204"/>
        <v>0</v>
      </c>
      <c r="AC2569" t="e">
        <f>VLOOKUP($A2569,#REF!,9,FALSE)</f>
        <v>#REF!</v>
      </c>
    </row>
    <row r="2570" spans="1:29">
      <c r="A2570">
        <v>55412</v>
      </c>
      <c r="B2570">
        <v>2569</v>
      </c>
      <c r="C2570">
        <v>1600130</v>
      </c>
      <c r="D2570" t="s">
        <v>4235</v>
      </c>
      <c r="E2570" t="s">
        <v>4236</v>
      </c>
      <c r="G2570" t="e">
        <f>VLOOKUP($H2570,[1]BRT!$1:$1048576,1,0)</f>
        <v>#N/A</v>
      </c>
      <c r="H2570" t="s">
        <v>6109</v>
      </c>
      <c r="I2570">
        <v>37.973151999999999</v>
      </c>
      <c r="J2570">
        <v>-122.349946</v>
      </c>
      <c r="K2570">
        <v>840</v>
      </c>
      <c r="L2570">
        <v>60</v>
      </c>
      <c r="M2570">
        <v>1</v>
      </c>
      <c r="N2570">
        <v>4</v>
      </c>
      <c r="O2570">
        <v>2</v>
      </c>
      <c r="P2570">
        <v>6</v>
      </c>
      <c r="Q2570" t="e">
        <f>VLOOKUP($A2570,'[1]SheltersALL_2.17.22'!$1:$1048576,6,0)</f>
        <v>#N/A</v>
      </c>
      <c r="R2570" t="str">
        <f>VLOOKUP($A2570, [1]FA21_Ridership!$1:$1048576,11, 0)</f>
        <v>SAN PABLO</v>
      </c>
      <c r="S2570" t="str">
        <f>VLOOKUP($A2570, [1]FA21_Ridership!$1:$1048576,12, 0)</f>
        <v>CONTRA COSTA</v>
      </c>
      <c r="T2570">
        <f>VLOOKUP($A2570, [1]FA21_Ridership!$1:$1048576,13, 0)</f>
        <v>1</v>
      </c>
      <c r="U2570">
        <f t="shared" si="201"/>
        <v>360</v>
      </c>
      <c r="V2570" s="67">
        <f t="shared" si="200"/>
        <v>0.61199999999999999</v>
      </c>
      <c r="W2570">
        <v>0.97059799999999996</v>
      </c>
      <c r="X2570" s="67">
        <f t="shared" si="202"/>
        <v>0.94699999999999995</v>
      </c>
      <c r="Y2570">
        <v>0.38627899999999998</v>
      </c>
      <c r="Z2570" s="67">
        <f t="shared" si="203"/>
        <v>0.747</v>
      </c>
      <c r="AA2570">
        <f>VLOOKUP($C2570,[1]Disability!$1:$1048576,5,FALSE)</f>
        <v>0</v>
      </c>
      <c r="AB2570" s="67">
        <f t="shared" si="204"/>
        <v>0</v>
      </c>
      <c r="AC2570" t="e">
        <f>VLOOKUP($A2570,#REF!,9,FALSE)</f>
        <v>#REF!</v>
      </c>
    </row>
    <row r="2571" spans="1:29">
      <c r="A2571">
        <v>59395</v>
      </c>
      <c r="B2571">
        <v>2570</v>
      </c>
      <c r="C2571">
        <v>1002670</v>
      </c>
      <c r="D2571" t="s">
        <v>4235</v>
      </c>
      <c r="E2571" t="s">
        <v>4236</v>
      </c>
      <c r="G2571" t="e">
        <f>VLOOKUP($H2571,[1]BRT!$1:$1048576,1,0)</f>
        <v>#N/A</v>
      </c>
      <c r="H2571" t="s">
        <v>5819</v>
      </c>
      <c r="I2571">
        <v>37.828488</v>
      </c>
      <c r="J2571">
        <v>-122.261004</v>
      </c>
      <c r="K2571">
        <v>1173</v>
      </c>
      <c r="L2571">
        <v>18</v>
      </c>
      <c r="M2571">
        <v>3.3333333330000001</v>
      </c>
      <c r="N2571">
        <v>13</v>
      </c>
      <c r="O2571">
        <v>7</v>
      </c>
      <c r="P2571">
        <v>20</v>
      </c>
      <c r="Q2571" t="e">
        <f>VLOOKUP($A2571,'[1]SheltersALL_2.17.22'!$1:$1048576,6,0)</f>
        <v>#N/A</v>
      </c>
      <c r="R2571" t="str">
        <f>VLOOKUP($A2571, [1]FA21_Ridership!$1:$1048576,11, 0)</f>
        <v>OAKLAND</v>
      </c>
      <c r="S2571" t="str">
        <f>VLOOKUP($A2571, [1]FA21_Ridership!$1:$1048576,12, 0)</f>
        <v>ALAMEDA</v>
      </c>
      <c r="T2571">
        <f>VLOOKUP($A2571, [1]FA21_Ridership!$1:$1048576,13, 0)</f>
        <v>2</v>
      </c>
      <c r="U2571">
        <f t="shared" si="201"/>
        <v>360</v>
      </c>
      <c r="V2571" s="67">
        <f t="shared" si="200"/>
        <v>0.61199999999999999</v>
      </c>
      <c r="W2571">
        <v>0.392372</v>
      </c>
      <c r="X2571" s="67">
        <f t="shared" si="202"/>
        <v>0.12</v>
      </c>
      <c r="Y2571">
        <v>0.27989700000000001</v>
      </c>
      <c r="Z2571" s="67">
        <f t="shared" si="203"/>
        <v>0.60799999999999998</v>
      </c>
      <c r="AA2571">
        <f>VLOOKUP($C2571,[1]Disability!$1:$1048576,5,FALSE)</f>
        <v>1</v>
      </c>
      <c r="AB2571" s="67">
        <f t="shared" si="204"/>
        <v>0.72499999999999998</v>
      </c>
      <c r="AC2571" t="e">
        <f>VLOOKUP($A2571,#REF!,9,FALSE)</f>
        <v>#REF!</v>
      </c>
    </row>
    <row r="2572" spans="1:29">
      <c r="A2572">
        <v>53556</v>
      </c>
      <c r="B2572">
        <v>2571</v>
      </c>
      <c r="C2572">
        <v>304080</v>
      </c>
      <c r="D2572" t="s">
        <v>4235</v>
      </c>
      <c r="E2572" t="s">
        <v>4236</v>
      </c>
      <c r="G2572" t="e">
        <f>VLOOKUP($H2572,[1]BRT!$1:$1048576,1,0)</f>
        <v>#N/A</v>
      </c>
      <c r="H2572" t="s">
        <v>6110</v>
      </c>
      <c r="I2572">
        <v>37.848458000000001</v>
      </c>
      <c r="J2572">
        <v>-122.277738</v>
      </c>
      <c r="K2572">
        <v>981</v>
      </c>
      <c r="L2572">
        <v>20</v>
      </c>
      <c r="M2572">
        <v>3</v>
      </c>
      <c r="N2572">
        <v>11</v>
      </c>
      <c r="O2572">
        <v>7</v>
      </c>
      <c r="P2572">
        <v>18</v>
      </c>
      <c r="Q2572" t="str">
        <f>VLOOKUP($A2572,'[1]SheltersALL_2.17.22'!$1:$1048576,6,0)</f>
        <v>Berkeley</v>
      </c>
      <c r="R2572" t="str">
        <f>VLOOKUP($A2572, [1]FA21_Ridership!$1:$1048576,11, 0)</f>
        <v>BERKELEY</v>
      </c>
      <c r="S2572" t="str">
        <f>VLOOKUP($A2572, [1]FA21_Ridership!$1:$1048576,12, 0)</f>
        <v>ALAMEDA</v>
      </c>
      <c r="T2572">
        <f>VLOOKUP($A2572, [1]FA21_Ridership!$1:$1048576,13, 0)</f>
        <v>1</v>
      </c>
      <c r="U2572">
        <f t="shared" si="201"/>
        <v>360</v>
      </c>
      <c r="V2572" s="67">
        <f t="shared" si="200"/>
        <v>0.61199999999999999</v>
      </c>
      <c r="W2572">
        <v>0.60594099999999995</v>
      </c>
      <c r="X2572" s="67">
        <f t="shared" si="202"/>
        <v>0.29099999999999998</v>
      </c>
      <c r="Y2572">
        <v>0.52673300000000001</v>
      </c>
      <c r="Z2572" s="67">
        <f t="shared" si="203"/>
        <v>0.88300000000000001</v>
      </c>
      <c r="AA2572">
        <f>VLOOKUP($C2572,[1]Disability!$1:$1048576,5,FALSE)</f>
        <v>0</v>
      </c>
      <c r="AB2572" s="67">
        <f t="shared" si="204"/>
        <v>0</v>
      </c>
      <c r="AC2572" t="e">
        <f>VLOOKUP($A2572,#REF!,9,FALSE)</f>
        <v>#REF!</v>
      </c>
    </row>
    <row r="2573" spans="1:29">
      <c r="A2573">
        <v>58118</v>
      </c>
      <c r="B2573">
        <v>2572</v>
      </c>
      <c r="C2573">
        <v>1015840</v>
      </c>
      <c r="D2573" t="s">
        <v>4235</v>
      </c>
      <c r="E2573" t="s">
        <v>4236</v>
      </c>
      <c r="G2573" t="e">
        <f>VLOOKUP($H2573,[1]BRT!$1:$1048576,1,0)</f>
        <v>#N/A</v>
      </c>
      <c r="H2573" t="s">
        <v>6111</v>
      </c>
      <c r="I2573">
        <v>37.839137999999998</v>
      </c>
      <c r="J2573">
        <v>-122.27379500000001</v>
      </c>
      <c r="K2573">
        <v>1167</v>
      </c>
      <c r="L2573">
        <v>20</v>
      </c>
      <c r="M2573">
        <v>3</v>
      </c>
      <c r="N2573">
        <v>9</v>
      </c>
      <c r="O2573">
        <v>9</v>
      </c>
      <c r="P2573">
        <v>18</v>
      </c>
      <c r="Q2573" t="e">
        <f>VLOOKUP($A2573,'[1]SheltersALL_2.17.22'!$1:$1048576,6,0)</f>
        <v>#N/A</v>
      </c>
      <c r="R2573" t="str">
        <f>VLOOKUP($A2573, [1]FA21_Ridership!$1:$1048576,11, 0)</f>
        <v>OAKLAND</v>
      </c>
      <c r="S2573" t="str">
        <f>VLOOKUP($A2573, [1]FA21_Ridership!$1:$1048576,12, 0)</f>
        <v>ALAMEDA</v>
      </c>
      <c r="T2573">
        <f>VLOOKUP($A2573, [1]FA21_Ridership!$1:$1048576,13, 0)</f>
        <v>2</v>
      </c>
      <c r="U2573">
        <f t="shared" si="201"/>
        <v>360</v>
      </c>
      <c r="V2573" s="67">
        <f t="shared" si="200"/>
        <v>0.61199999999999999</v>
      </c>
      <c r="W2573">
        <v>0.46278000000000002</v>
      </c>
      <c r="X2573" s="67">
        <f t="shared" si="202"/>
        <v>0.158</v>
      </c>
      <c r="Y2573">
        <v>0.31526599999999999</v>
      </c>
      <c r="Z2573" s="67">
        <f t="shared" si="203"/>
        <v>0.64900000000000002</v>
      </c>
      <c r="AA2573">
        <f>VLOOKUP($C2573,[1]Disability!$1:$1048576,5,FALSE)</f>
        <v>0</v>
      </c>
      <c r="AB2573" s="67">
        <f t="shared" si="204"/>
        <v>0</v>
      </c>
      <c r="AC2573" t="e">
        <f>VLOOKUP($A2573,#REF!,9,FALSE)</f>
        <v>#REF!</v>
      </c>
    </row>
    <row r="2574" spans="1:29">
      <c r="A2574">
        <v>54166</v>
      </c>
      <c r="B2574">
        <v>2573</v>
      </c>
      <c r="C2574">
        <v>1700670</v>
      </c>
      <c r="D2574" t="s">
        <v>4235</v>
      </c>
      <c r="E2574" t="s">
        <v>4236</v>
      </c>
      <c r="G2574" t="e">
        <f>VLOOKUP($H2574,[1]BRT!$1:$1048576,1,0)</f>
        <v>#N/A</v>
      </c>
      <c r="H2574" t="s">
        <v>5745</v>
      </c>
      <c r="I2574">
        <v>37.606819000000002</v>
      </c>
      <c r="J2574">
        <v>-122.020454</v>
      </c>
      <c r="K2574">
        <v>1441</v>
      </c>
      <c r="L2574">
        <v>30</v>
      </c>
      <c r="M2574">
        <v>2</v>
      </c>
      <c r="N2574">
        <v>6</v>
      </c>
      <c r="O2574">
        <v>6</v>
      </c>
      <c r="P2574">
        <v>12</v>
      </c>
      <c r="Q2574" t="e">
        <f>VLOOKUP($A2574,'[1]SheltersALL_2.17.22'!$1:$1048576,6,0)</f>
        <v>#N/A</v>
      </c>
      <c r="R2574" t="str">
        <f>VLOOKUP($A2574, [1]FA21_Ridership!$1:$1048576,11, 0)</f>
        <v>UNION CITY</v>
      </c>
      <c r="S2574" t="str">
        <f>VLOOKUP($A2574, [1]FA21_Ridership!$1:$1048576,12, 0)</f>
        <v>ALAMEDA</v>
      </c>
      <c r="T2574">
        <f>VLOOKUP($A2574, [1]FA21_Ridership!$1:$1048576,13, 0)</f>
        <v>9</v>
      </c>
      <c r="U2574">
        <f t="shared" si="201"/>
        <v>360</v>
      </c>
      <c r="V2574" s="67">
        <f t="shared" si="200"/>
        <v>0.61199999999999999</v>
      </c>
      <c r="W2574">
        <v>0.77063899999999996</v>
      </c>
      <c r="X2574" s="67">
        <f t="shared" si="202"/>
        <v>0.52500000000000002</v>
      </c>
      <c r="Y2574">
        <v>6.9481000000000001E-2</v>
      </c>
      <c r="Z2574" s="67">
        <f t="shared" si="203"/>
        <v>0.13</v>
      </c>
      <c r="AA2574">
        <f>VLOOKUP($C2574,[1]Disability!$1:$1048576,5,FALSE)</f>
        <v>0</v>
      </c>
      <c r="AB2574" s="67">
        <f t="shared" si="204"/>
        <v>0</v>
      </c>
      <c r="AC2574" t="e">
        <f>VLOOKUP($A2574,#REF!,9,FALSE)</f>
        <v>#REF!</v>
      </c>
    </row>
    <row r="2575" spans="1:29">
      <c r="A2575">
        <v>51451</v>
      </c>
      <c r="B2575">
        <v>2574</v>
      </c>
      <c r="C2575">
        <v>1000080</v>
      </c>
      <c r="D2575" t="s">
        <v>4235</v>
      </c>
      <c r="E2575" t="s">
        <v>4236</v>
      </c>
      <c r="G2575" t="e">
        <f>VLOOKUP($H2575,[1]BRT!$1:$1048576,1,0)</f>
        <v>#N/A</v>
      </c>
      <c r="H2575" t="s">
        <v>6112</v>
      </c>
      <c r="I2575">
        <v>37.736314</v>
      </c>
      <c r="J2575">
        <v>-122.172765</v>
      </c>
      <c r="K2575">
        <v>962</v>
      </c>
      <c r="L2575">
        <v>30</v>
      </c>
      <c r="M2575">
        <v>2</v>
      </c>
      <c r="N2575">
        <v>6</v>
      </c>
      <c r="O2575">
        <v>6</v>
      </c>
      <c r="P2575">
        <v>12</v>
      </c>
      <c r="Q2575" t="e">
        <f>VLOOKUP($A2575,'[1]SheltersALL_2.17.22'!$1:$1048576,6,0)</f>
        <v>#N/A</v>
      </c>
      <c r="R2575" t="str">
        <f>VLOOKUP($A2575, [1]FA21_Ridership!$1:$1048576,11, 0)</f>
        <v>OAKLAND</v>
      </c>
      <c r="S2575" t="str">
        <f>VLOOKUP($A2575, [1]FA21_Ridership!$1:$1048576,12, 0)</f>
        <v>ALAMEDA</v>
      </c>
      <c r="T2575">
        <f>VLOOKUP($A2575, [1]FA21_Ridership!$1:$1048576,13, 0)</f>
        <v>3</v>
      </c>
      <c r="U2575">
        <f t="shared" si="201"/>
        <v>360</v>
      </c>
      <c r="V2575" s="67">
        <f t="shared" si="200"/>
        <v>0.61199999999999999</v>
      </c>
      <c r="W2575">
        <v>0.95167299999999999</v>
      </c>
      <c r="X2575" s="67">
        <f t="shared" si="202"/>
        <v>0.90400000000000003</v>
      </c>
      <c r="Y2575">
        <v>0.63032600000000005</v>
      </c>
      <c r="Z2575" s="67">
        <f t="shared" si="203"/>
        <v>0.95299999999999996</v>
      </c>
      <c r="AA2575">
        <f>VLOOKUP($C2575,[1]Disability!$1:$1048576,5,FALSE)</f>
        <v>0</v>
      </c>
      <c r="AB2575" s="67">
        <f t="shared" si="204"/>
        <v>0</v>
      </c>
      <c r="AC2575" t="e">
        <f>VLOOKUP($A2575,#REF!,9,FALSE)</f>
        <v>#REF!</v>
      </c>
    </row>
    <row r="2576" spans="1:29">
      <c r="A2576">
        <v>53774</v>
      </c>
      <c r="B2576">
        <v>2575</v>
      </c>
      <c r="C2576">
        <v>1301760</v>
      </c>
      <c r="D2576" t="s">
        <v>4235</v>
      </c>
      <c r="E2576" t="s">
        <v>4236</v>
      </c>
      <c r="G2576" t="e">
        <f>VLOOKUP($H2576,[1]BRT!$1:$1048576,1,0)</f>
        <v>#N/A</v>
      </c>
      <c r="H2576" t="s">
        <v>6113</v>
      </c>
      <c r="I2576">
        <v>37.942182000000003</v>
      </c>
      <c r="J2576">
        <v>-122.360045</v>
      </c>
      <c r="K2576">
        <v>840</v>
      </c>
      <c r="L2576">
        <v>60</v>
      </c>
      <c r="M2576">
        <v>1</v>
      </c>
      <c r="N2576">
        <v>3</v>
      </c>
      <c r="O2576">
        <v>3</v>
      </c>
      <c r="P2576">
        <v>6</v>
      </c>
      <c r="Q2576" t="e">
        <f>VLOOKUP($A2576,'[1]SheltersALL_2.17.22'!$1:$1048576,6,0)</f>
        <v>#N/A</v>
      </c>
      <c r="R2576" t="str">
        <f>VLOOKUP($A2576, [1]FA21_Ridership!$1:$1048576,11, 0)</f>
        <v>RICHMOND</v>
      </c>
      <c r="S2576" t="str">
        <f>VLOOKUP($A2576, [1]FA21_Ridership!$1:$1048576,12, 0)</f>
        <v>CONTRA COSTA</v>
      </c>
      <c r="T2576">
        <f>VLOOKUP($A2576, [1]FA21_Ridership!$1:$1048576,13, 0)</f>
        <v>1</v>
      </c>
      <c r="U2576">
        <f t="shared" si="201"/>
        <v>360</v>
      </c>
      <c r="V2576" s="67">
        <f t="shared" si="200"/>
        <v>0.61199999999999999</v>
      </c>
      <c r="W2576">
        <v>1</v>
      </c>
      <c r="X2576" s="67">
        <f t="shared" si="202"/>
        <v>0.98899999999999999</v>
      </c>
      <c r="Y2576">
        <v>0.42618699999999998</v>
      </c>
      <c r="Z2576" s="67">
        <f t="shared" si="203"/>
        <v>0.78900000000000003</v>
      </c>
      <c r="AA2576">
        <f>VLOOKUP($C2576,[1]Disability!$1:$1048576,5,FALSE)</f>
        <v>1</v>
      </c>
      <c r="AB2576" s="67">
        <f t="shared" si="204"/>
        <v>0.72499999999999998</v>
      </c>
      <c r="AC2576" t="e">
        <f>VLOOKUP($A2576,#REF!,9,FALSE)</f>
        <v>#REF!</v>
      </c>
    </row>
    <row r="2577" spans="1:29">
      <c r="A2577">
        <v>56265</v>
      </c>
      <c r="B2577">
        <v>2576</v>
      </c>
      <c r="C2577">
        <v>1600820</v>
      </c>
      <c r="D2577" t="s">
        <v>4235</v>
      </c>
      <c r="E2577" t="s">
        <v>4236</v>
      </c>
      <c r="G2577" t="e">
        <f>VLOOKUP($H2577,[1]BRT!$1:$1048576,1,0)</f>
        <v>#N/A</v>
      </c>
      <c r="H2577" t="s">
        <v>6108</v>
      </c>
      <c r="I2577">
        <v>37.951509999999999</v>
      </c>
      <c r="J2577">
        <v>-122.35719899999999</v>
      </c>
      <c r="K2577">
        <v>840</v>
      </c>
      <c r="L2577">
        <v>60</v>
      </c>
      <c r="M2577">
        <v>1</v>
      </c>
      <c r="N2577">
        <v>3</v>
      </c>
      <c r="O2577">
        <v>3</v>
      </c>
      <c r="P2577">
        <v>6</v>
      </c>
      <c r="Q2577" t="e">
        <f>VLOOKUP($A2577,'[1]SheltersALL_2.17.22'!$1:$1048576,6,0)</f>
        <v>#N/A</v>
      </c>
      <c r="R2577" t="str">
        <f>VLOOKUP($A2577, [1]FA21_Ridership!$1:$1048576,11, 0)</f>
        <v>SAN PABLO</v>
      </c>
      <c r="S2577" t="str">
        <f>VLOOKUP($A2577, [1]FA21_Ridership!$1:$1048576,12, 0)</f>
        <v>CONTRA COSTA</v>
      </c>
      <c r="T2577">
        <f>VLOOKUP($A2577, [1]FA21_Ridership!$1:$1048576,13, 0)</f>
        <v>1</v>
      </c>
      <c r="U2577">
        <f t="shared" si="201"/>
        <v>360</v>
      </c>
      <c r="V2577" s="67">
        <f t="shared" si="200"/>
        <v>0.61199999999999999</v>
      </c>
      <c r="W2577">
        <v>0.94942499999999996</v>
      </c>
      <c r="X2577" s="67">
        <f t="shared" si="202"/>
        <v>0.90200000000000002</v>
      </c>
      <c r="Y2577">
        <v>0.57547899999999996</v>
      </c>
      <c r="Z2577" s="67">
        <f t="shared" si="203"/>
        <v>0.92100000000000004</v>
      </c>
      <c r="AA2577">
        <f>VLOOKUP($C2577,[1]Disability!$1:$1048576,5,FALSE)</f>
        <v>0</v>
      </c>
      <c r="AB2577" s="67">
        <f t="shared" si="204"/>
        <v>0</v>
      </c>
      <c r="AC2577" t="e">
        <f>VLOOKUP($A2577,#REF!,9,FALSE)</f>
        <v>#REF!</v>
      </c>
    </row>
    <row r="2578" spans="1:29">
      <c r="A2578">
        <v>51727</v>
      </c>
      <c r="B2578">
        <v>2577</v>
      </c>
      <c r="C2578">
        <v>9904080</v>
      </c>
      <c r="D2578" t="s">
        <v>4235</v>
      </c>
      <c r="E2578" t="s">
        <v>4236</v>
      </c>
      <c r="G2578" t="e">
        <f>VLOOKUP($H2578,[1]BRT!$1:$1048576,1,0)</f>
        <v>#N/A</v>
      </c>
      <c r="H2578" t="s">
        <v>5974</v>
      </c>
      <c r="I2578">
        <v>37.768438000000003</v>
      </c>
      <c r="J2578">
        <v>-122.240104</v>
      </c>
      <c r="K2578">
        <v>960</v>
      </c>
      <c r="L2578">
        <v>60</v>
      </c>
      <c r="M2578">
        <v>1</v>
      </c>
      <c r="N2578">
        <v>3</v>
      </c>
      <c r="O2578">
        <v>3</v>
      </c>
      <c r="P2578">
        <v>6</v>
      </c>
      <c r="Q2578" t="e">
        <f>VLOOKUP($A2578,'[1]SheltersALL_2.17.22'!$1:$1048576,6,0)</f>
        <v>#N/A</v>
      </c>
      <c r="R2578" t="str">
        <f>VLOOKUP($A2578, [1]FA21_Ridership!$1:$1048576,11, 0)</f>
        <v>ALAMEDA</v>
      </c>
      <c r="S2578" t="str">
        <f>VLOOKUP($A2578, [1]FA21_Ridership!$1:$1048576,12, 0)</f>
        <v>ALAMEDA</v>
      </c>
      <c r="T2578">
        <f>VLOOKUP($A2578, [1]FA21_Ridership!$1:$1048576,13, 0)</f>
        <v>3</v>
      </c>
      <c r="U2578">
        <f t="shared" si="201"/>
        <v>360</v>
      </c>
      <c r="V2578" s="67">
        <f t="shared" si="200"/>
        <v>0.61199999999999999</v>
      </c>
      <c r="W2578">
        <v>0.53830599999999995</v>
      </c>
      <c r="X2578" s="67">
        <f t="shared" si="202"/>
        <v>0.23499999999999999</v>
      </c>
      <c r="Y2578">
        <v>0.16128999999999999</v>
      </c>
      <c r="Z2578" s="67">
        <f t="shared" si="203"/>
        <v>0.39400000000000002</v>
      </c>
      <c r="AA2578">
        <f>VLOOKUP($C2578,[1]Disability!$1:$1048576,5,FALSE)</f>
        <v>0</v>
      </c>
      <c r="AB2578" s="67">
        <f t="shared" si="204"/>
        <v>0</v>
      </c>
      <c r="AC2578" t="e">
        <f>VLOOKUP($A2578,#REF!,9,FALSE)</f>
        <v>#REF!</v>
      </c>
    </row>
    <row r="2579" spans="1:29">
      <c r="A2579">
        <v>52350</v>
      </c>
      <c r="B2579">
        <v>2578</v>
      </c>
      <c r="C2579">
        <v>705550</v>
      </c>
      <c r="D2579" t="s">
        <v>4235</v>
      </c>
      <c r="E2579" t="s">
        <v>4236</v>
      </c>
      <c r="G2579" t="e">
        <f>VLOOKUP($H2579,[1]BRT!$1:$1048576,1,0)</f>
        <v>#N/A</v>
      </c>
      <c r="H2579" t="s">
        <v>6114</v>
      </c>
      <c r="I2579">
        <v>37.505049999999997</v>
      </c>
      <c r="J2579">
        <v>-121.958626</v>
      </c>
      <c r="K2579">
        <v>1022</v>
      </c>
      <c r="L2579">
        <v>60</v>
      </c>
      <c r="M2579">
        <v>1</v>
      </c>
      <c r="N2579">
        <v>3</v>
      </c>
      <c r="O2579">
        <v>3</v>
      </c>
      <c r="P2579">
        <v>6</v>
      </c>
      <c r="Q2579" t="e">
        <f>VLOOKUP($A2579,'[1]SheltersALL_2.17.22'!$1:$1048576,6,0)</f>
        <v>#N/A</v>
      </c>
      <c r="R2579" t="str">
        <f>VLOOKUP($A2579, [1]FA21_Ridership!$1:$1048576,11, 0)</f>
        <v>FREMONT</v>
      </c>
      <c r="S2579" t="str">
        <f>VLOOKUP($A2579, [1]FA21_Ridership!$1:$1048576,12, 0)</f>
        <v>ALAMEDA</v>
      </c>
      <c r="T2579">
        <f>VLOOKUP($A2579, [1]FA21_Ridership!$1:$1048576,13, 0)</f>
        <v>5</v>
      </c>
      <c r="U2579">
        <f t="shared" si="201"/>
        <v>360</v>
      </c>
      <c r="V2579" s="67">
        <f t="shared" si="200"/>
        <v>0.61199999999999999</v>
      </c>
      <c r="W2579">
        <v>0.94135500000000005</v>
      </c>
      <c r="X2579" s="67">
        <f t="shared" si="202"/>
        <v>0.86599999999999999</v>
      </c>
      <c r="Y2579">
        <v>7.7732999999999997E-2</v>
      </c>
      <c r="Z2579" s="67">
        <f t="shared" si="203"/>
        <v>0.16</v>
      </c>
      <c r="AA2579">
        <f>VLOOKUP($C2579,[1]Disability!$1:$1048576,5,FALSE)</f>
        <v>0</v>
      </c>
      <c r="AB2579" s="67">
        <f t="shared" si="204"/>
        <v>0</v>
      </c>
      <c r="AC2579" t="e">
        <f>VLOOKUP($A2579,#REF!,9,FALSE)</f>
        <v>#REF!</v>
      </c>
    </row>
    <row r="2580" spans="1:29">
      <c r="A2580">
        <v>51351</v>
      </c>
      <c r="B2580">
        <v>2579</v>
      </c>
      <c r="C2580">
        <v>1011860</v>
      </c>
      <c r="D2580" t="s">
        <v>4235</v>
      </c>
      <c r="E2580" t="s">
        <v>4236</v>
      </c>
      <c r="G2580" t="e">
        <f>VLOOKUP($H2580,[1]BRT!$1:$1048576,1,0)</f>
        <v>#N/A</v>
      </c>
      <c r="H2580" t="s">
        <v>6115</v>
      </c>
      <c r="I2580">
        <v>37.808875999999998</v>
      </c>
      <c r="J2580">
        <v>-122.253613</v>
      </c>
      <c r="K2580">
        <v>1396</v>
      </c>
      <c r="L2580">
        <v>60</v>
      </c>
      <c r="M2580">
        <v>1</v>
      </c>
      <c r="N2580">
        <v>3</v>
      </c>
      <c r="O2580">
        <v>3</v>
      </c>
      <c r="P2580">
        <v>6</v>
      </c>
      <c r="Q2580" t="e">
        <f>VLOOKUP($A2580,'[1]SheltersALL_2.17.22'!$1:$1048576,6,0)</f>
        <v>#N/A</v>
      </c>
      <c r="R2580" t="str">
        <f>VLOOKUP($A2580, [1]FA21_Ridership!$1:$1048576,11, 0)</f>
        <v>OAKLAND</v>
      </c>
      <c r="S2580" t="str">
        <f>VLOOKUP($A2580, [1]FA21_Ridership!$1:$1048576,12, 0)</f>
        <v>ALAMEDA</v>
      </c>
      <c r="T2580">
        <f>VLOOKUP($A2580, [1]FA21_Ridership!$1:$1048576,13, 0)</f>
        <v>2</v>
      </c>
      <c r="U2580">
        <f t="shared" si="201"/>
        <v>360</v>
      </c>
      <c r="V2580" s="67">
        <f t="shared" si="200"/>
        <v>0.61199999999999999</v>
      </c>
      <c r="W2580">
        <v>0.42116599999999998</v>
      </c>
      <c r="X2580" s="67">
        <f t="shared" si="202"/>
        <v>0.13800000000000001</v>
      </c>
      <c r="Y2580">
        <v>0.19798399999999999</v>
      </c>
      <c r="Z2580" s="67">
        <f t="shared" si="203"/>
        <v>0.47299999999999998</v>
      </c>
      <c r="AA2580">
        <f>VLOOKUP($C2580,[1]Disability!$1:$1048576,5,FALSE)</f>
        <v>0</v>
      </c>
      <c r="AB2580" s="67">
        <f t="shared" si="204"/>
        <v>0</v>
      </c>
      <c r="AC2580" t="e">
        <f>VLOOKUP($A2580,#REF!,9,FALSE)</f>
        <v>#REF!</v>
      </c>
    </row>
    <row r="2581" spans="1:29">
      <c r="A2581">
        <v>50223</v>
      </c>
      <c r="B2581">
        <v>2580</v>
      </c>
      <c r="C2581">
        <v>804720</v>
      </c>
      <c r="D2581" t="s">
        <v>4235</v>
      </c>
      <c r="E2581" t="s">
        <v>4236</v>
      </c>
      <c r="G2581" t="e">
        <f>VLOOKUP($H2581,[1]BRT!$1:$1048576,1,0)</f>
        <v>#N/A</v>
      </c>
      <c r="H2581" t="s">
        <v>6116</v>
      </c>
      <c r="I2581">
        <v>37.618862999999997</v>
      </c>
      <c r="J2581">
        <v>-122.070205</v>
      </c>
      <c r="K2581">
        <v>961</v>
      </c>
      <c r="L2581">
        <v>60</v>
      </c>
      <c r="M2581">
        <v>1</v>
      </c>
      <c r="N2581">
        <v>3</v>
      </c>
      <c r="O2581">
        <v>3</v>
      </c>
      <c r="P2581">
        <v>6</v>
      </c>
      <c r="Q2581" t="e">
        <f>VLOOKUP($A2581,'[1]SheltersALL_2.17.22'!$1:$1048576,6,0)</f>
        <v>#N/A</v>
      </c>
      <c r="R2581" t="str">
        <f>VLOOKUP($A2581, [1]FA21_Ridership!$1:$1048576,11, 0)</f>
        <v>HAYWARD</v>
      </c>
      <c r="S2581" t="str">
        <f>VLOOKUP($A2581, [1]FA21_Ridership!$1:$1048576,12, 0)</f>
        <v>ALAMEDA</v>
      </c>
      <c r="T2581">
        <f>VLOOKUP($A2581, [1]FA21_Ridership!$1:$1048576,13, 0)</f>
        <v>4</v>
      </c>
      <c r="U2581">
        <f t="shared" si="201"/>
        <v>360</v>
      </c>
      <c r="V2581" s="67">
        <f t="shared" si="200"/>
        <v>0.61199999999999999</v>
      </c>
      <c r="W2581">
        <v>0.75361400000000001</v>
      </c>
      <c r="X2581" s="67">
        <f t="shared" si="202"/>
        <v>0.48</v>
      </c>
      <c r="Y2581">
        <v>0.15021999999999999</v>
      </c>
      <c r="Z2581" s="67">
        <f t="shared" si="203"/>
        <v>0.35899999999999999</v>
      </c>
      <c r="AA2581">
        <f>VLOOKUP($C2581,[1]Disability!$1:$1048576,5,FALSE)</f>
        <v>0</v>
      </c>
      <c r="AB2581" s="67">
        <f t="shared" si="204"/>
        <v>0</v>
      </c>
      <c r="AC2581" t="e">
        <f>VLOOKUP($A2581,#REF!,9,FALSE)</f>
        <v>#REF!</v>
      </c>
    </row>
    <row r="2582" spans="1:29">
      <c r="A2582">
        <v>57897</v>
      </c>
      <c r="B2582">
        <v>2581</v>
      </c>
      <c r="C2582">
        <v>9901070</v>
      </c>
      <c r="D2582" t="s">
        <v>4235</v>
      </c>
      <c r="E2582" t="s">
        <v>4236</v>
      </c>
      <c r="G2582" t="e">
        <f>VLOOKUP($H2582,[1]BRT!$1:$1048576,1,0)</f>
        <v>#N/A</v>
      </c>
      <c r="H2582" t="s">
        <v>6117</v>
      </c>
      <c r="I2582">
        <v>37.963079</v>
      </c>
      <c r="J2582">
        <v>-122.288596</v>
      </c>
      <c r="K2582">
        <v>720</v>
      </c>
      <c r="L2582">
        <v>60</v>
      </c>
      <c r="M2582">
        <v>1</v>
      </c>
      <c r="N2582">
        <v>3</v>
      </c>
      <c r="O2582">
        <v>3</v>
      </c>
      <c r="P2582">
        <v>6</v>
      </c>
      <c r="Q2582" t="e">
        <f>VLOOKUP($A2582,'[1]SheltersALL_2.17.22'!$1:$1048576,6,0)</f>
        <v>#N/A</v>
      </c>
      <c r="R2582" t="str">
        <f>VLOOKUP($A2582, [1]FA21_Ridership!$1:$1048576,11, 0)</f>
        <v>COUNTY-CONTRA COSTA</v>
      </c>
      <c r="S2582" t="str">
        <f>VLOOKUP($A2582, [1]FA21_Ridership!$1:$1048576,12, 0)</f>
        <v>CONTRA COSTA</v>
      </c>
      <c r="T2582">
        <f>VLOOKUP($A2582, [1]FA21_Ridership!$1:$1048576,13, 0)</f>
        <v>1</v>
      </c>
      <c r="U2582">
        <f t="shared" si="201"/>
        <v>360</v>
      </c>
      <c r="V2582" s="67">
        <f t="shared" si="200"/>
        <v>0.61199999999999999</v>
      </c>
      <c r="W2582">
        <v>0.681199</v>
      </c>
      <c r="X2582" s="67">
        <f t="shared" si="202"/>
        <v>0.38500000000000001</v>
      </c>
      <c r="Y2582">
        <v>8.9010000000000006E-2</v>
      </c>
      <c r="Z2582" s="67">
        <f t="shared" si="203"/>
        <v>0.20399999999999999</v>
      </c>
      <c r="AA2582">
        <f>VLOOKUP($C2582,[1]Disability!$1:$1048576,5,FALSE)</f>
        <v>0</v>
      </c>
      <c r="AB2582" s="67">
        <f t="shared" si="204"/>
        <v>0</v>
      </c>
      <c r="AC2582" t="e">
        <f>VLOOKUP($A2582,#REF!,9,FALSE)</f>
        <v>#REF!</v>
      </c>
    </row>
    <row r="2583" spans="1:29">
      <c r="A2583">
        <v>52893</v>
      </c>
      <c r="B2583">
        <v>2582</v>
      </c>
      <c r="C2583">
        <v>9907620</v>
      </c>
      <c r="D2583" t="s">
        <v>4235</v>
      </c>
      <c r="E2583" t="s">
        <v>4236</v>
      </c>
      <c r="G2583" t="e">
        <f>VLOOKUP($H2583,[1]BRT!$1:$1048576,1,0)</f>
        <v>#N/A</v>
      </c>
      <c r="H2583" t="s">
        <v>5200</v>
      </c>
      <c r="I2583">
        <v>37.507038999999999</v>
      </c>
      <c r="J2583">
        <v>-121.938244</v>
      </c>
      <c r="K2583">
        <v>839</v>
      </c>
      <c r="L2583">
        <v>60</v>
      </c>
      <c r="M2583">
        <v>1</v>
      </c>
      <c r="N2583">
        <v>3</v>
      </c>
      <c r="O2583">
        <v>3</v>
      </c>
      <c r="P2583">
        <v>6</v>
      </c>
      <c r="Q2583" t="e">
        <f>VLOOKUP($A2583,'[1]SheltersALL_2.17.22'!$1:$1048576,6,0)</f>
        <v>#N/A</v>
      </c>
      <c r="R2583" t="str">
        <f>VLOOKUP($A2583, [1]FA21_Ridership!$1:$1048576,11, 0)</f>
        <v>FREMONT</v>
      </c>
      <c r="S2583" t="str">
        <f>VLOOKUP($A2583, [1]FA21_Ridership!$1:$1048576,12, 0)</f>
        <v>ALAMEDA</v>
      </c>
      <c r="T2583">
        <f>VLOOKUP($A2583, [1]FA21_Ridership!$1:$1048576,13, 0)</f>
        <v>5</v>
      </c>
      <c r="U2583">
        <f t="shared" si="201"/>
        <v>360</v>
      </c>
      <c r="V2583" s="67">
        <f t="shared" si="200"/>
        <v>0.61199999999999999</v>
      </c>
      <c r="W2583">
        <v>0.94135500000000005</v>
      </c>
      <c r="X2583" s="67">
        <f t="shared" si="202"/>
        <v>0.86599999999999999</v>
      </c>
      <c r="Y2583">
        <v>7.7732999999999997E-2</v>
      </c>
      <c r="Z2583" s="67">
        <f t="shared" si="203"/>
        <v>0.16</v>
      </c>
      <c r="AA2583">
        <f>VLOOKUP($C2583,[1]Disability!$1:$1048576,5,FALSE)</f>
        <v>0</v>
      </c>
      <c r="AB2583" s="67">
        <f t="shared" si="204"/>
        <v>0</v>
      </c>
      <c r="AC2583" t="e">
        <f>VLOOKUP($A2583,#REF!,9,FALSE)</f>
        <v>#REF!</v>
      </c>
    </row>
    <row r="2584" spans="1:29">
      <c r="A2584">
        <v>51104</v>
      </c>
      <c r="B2584">
        <v>2583</v>
      </c>
      <c r="C2584">
        <v>1015790</v>
      </c>
      <c r="D2584" t="s">
        <v>4235</v>
      </c>
      <c r="E2584" t="s">
        <v>4236</v>
      </c>
      <c r="G2584" t="e">
        <f>VLOOKUP($H2584,[1]BRT!$1:$1048576,1,0)</f>
        <v>#N/A</v>
      </c>
      <c r="H2584" t="s">
        <v>5756</v>
      </c>
      <c r="I2584">
        <v>37.834341000000002</v>
      </c>
      <c r="J2584">
        <v>-122.27291</v>
      </c>
      <c r="K2584">
        <v>1167</v>
      </c>
      <c r="L2584">
        <v>20</v>
      </c>
      <c r="M2584">
        <v>3</v>
      </c>
      <c r="N2584">
        <v>8</v>
      </c>
      <c r="O2584">
        <v>10</v>
      </c>
      <c r="P2584">
        <v>18</v>
      </c>
      <c r="Q2584" t="e">
        <f>VLOOKUP($A2584,'[1]SheltersALL_2.17.22'!$1:$1048576,6,0)</f>
        <v>#N/A</v>
      </c>
      <c r="R2584" t="str">
        <f>VLOOKUP($A2584, [1]FA21_Ridership!$1:$1048576,11, 0)</f>
        <v>OAKLAND</v>
      </c>
      <c r="S2584" t="str">
        <f>VLOOKUP($A2584, [1]FA21_Ridership!$1:$1048576,12, 0)</f>
        <v>ALAMEDA</v>
      </c>
      <c r="T2584">
        <f>VLOOKUP($A2584, [1]FA21_Ridership!$1:$1048576,13, 0)</f>
        <v>2</v>
      </c>
      <c r="U2584">
        <f t="shared" si="201"/>
        <v>360</v>
      </c>
      <c r="V2584" s="67">
        <f t="shared" si="200"/>
        <v>0.61199999999999999</v>
      </c>
      <c r="W2584">
        <v>0.72931599999999996</v>
      </c>
      <c r="X2584" s="67">
        <f t="shared" si="202"/>
        <v>0.44700000000000001</v>
      </c>
      <c r="Y2584">
        <v>0.12768099999999999</v>
      </c>
      <c r="Z2584" s="67">
        <f t="shared" si="203"/>
        <v>0.31</v>
      </c>
      <c r="AA2584">
        <f>VLOOKUP($C2584,[1]Disability!$1:$1048576,5,FALSE)</f>
        <v>0</v>
      </c>
      <c r="AB2584" s="67">
        <f t="shared" si="204"/>
        <v>0</v>
      </c>
      <c r="AC2584" t="e">
        <f>VLOOKUP($A2584,#REF!,9,FALSE)</f>
        <v>#REF!</v>
      </c>
    </row>
    <row r="2585" spans="1:29">
      <c r="A2585">
        <v>58528</v>
      </c>
      <c r="B2585">
        <v>2584</v>
      </c>
      <c r="C2585">
        <v>1015930</v>
      </c>
      <c r="D2585" t="s">
        <v>4235</v>
      </c>
      <c r="E2585" t="s">
        <v>4236</v>
      </c>
      <c r="G2585" t="e">
        <f>VLOOKUP($H2585,[1]BRT!$1:$1048576,1,0)</f>
        <v>#N/A</v>
      </c>
      <c r="H2585" t="s">
        <v>5900</v>
      </c>
      <c r="I2585">
        <v>37.842233</v>
      </c>
      <c r="J2585">
        <v>-122.274463</v>
      </c>
      <c r="K2585">
        <v>1167</v>
      </c>
      <c r="L2585">
        <v>20</v>
      </c>
      <c r="M2585">
        <v>3</v>
      </c>
      <c r="N2585">
        <v>7</v>
      </c>
      <c r="O2585">
        <v>11</v>
      </c>
      <c r="P2585">
        <v>18</v>
      </c>
      <c r="Q2585" t="e">
        <f>VLOOKUP($A2585,'[1]SheltersALL_2.17.22'!$1:$1048576,6,0)</f>
        <v>#N/A</v>
      </c>
      <c r="R2585" t="str">
        <f>VLOOKUP($A2585, [1]FA21_Ridership!$1:$1048576,11, 0)</f>
        <v>OAKLAND</v>
      </c>
      <c r="S2585" t="str">
        <f>VLOOKUP($A2585, [1]FA21_Ridership!$1:$1048576,12, 0)</f>
        <v>ALAMEDA</v>
      </c>
      <c r="T2585">
        <f>VLOOKUP($A2585, [1]FA21_Ridership!$1:$1048576,13, 0)</f>
        <v>2</v>
      </c>
      <c r="U2585">
        <f t="shared" si="201"/>
        <v>360</v>
      </c>
      <c r="V2585" s="67">
        <f t="shared" si="200"/>
        <v>0.61199999999999999</v>
      </c>
      <c r="W2585">
        <v>0.57739200000000002</v>
      </c>
      <c r="X2585" s="67">
        <f t="shared" si="202"/>
        <v>0.26400000000000001</v>
      </c>
      <c r="Y2585">
        <v>0.42389199999999999</v>
      </c>
      <c r="Z2585" s="67">
        <f t="shared" si="203"/>
        <v>0.78700000000000003</v>
      </c>
      <c r="AA2585">
        <f>VLOOKUP($C2585,[1]Disability!$1:$1048576,5,FALSE)</f>
        <v>1</v>
      </c>
      <c r="AB2585" s="67">
        <f t="shared" si="204"/>
        <v>0.72499999999999998</v>
      </c>
      <c r="AC2585" t="e">
        <f>VLOOKUP($A2585,#REF!,9,FALSE)</f>
        <v>#REF!</v>
      </c>
    </row>
    <row r="2586" spans="1:29">
      <c r="A2586">
        <v>53376</v>
      </c>
      <c r="B2586">
        <v>2585</v>
      </c>
      <c r="C2586">
        <v>1003900</v>
      </c>
      <c r="D2586" t="s">
        <v>4235</v>
      </c>
      <c r="E2586" t="s">
        <v>4236</v>
      </c>
      <c r="G2586" t="e">
        <f>VLOOKUP($H2586,[1]BRT!$1:$1048576,1,0)</f>
        <v>#N/A</v>
      </c>
      <c r="H2586" t="s">
        <v>5897</v>
      </c>
      <c r="I2586">
        <v>37.750959000000002</v>
      </c>
      <c r="J2586">
        <v>-122.182373</v>
      </c>
      <c r="K2586">
        <v>1019</v>
      </c>
      <c r="L2586">
        <v>20</v>
      </c>
      <c r="M2586">
        <v>3</v>
      </c>
      <c r="N2586">
        <v>7</v>
      </c>
      <c r="O2586">
        <v>11</v>
      </c>
      <c r="P2586">
        <v>18</v>
      </c>
      <c r="Q2586" t="e">
        <f>VLOOKUP($A2586,'[1]SheltersALL_2.17.22'!$1:$1048576,6,0)</f>
        <v>#N/A</v>
      </c>
      <c r="R2586" t="str">
        <f>VLOOKUP($A2586, [1]FA21_Ridership!$1:$1048576,11, 0)</f>
        <v>OAKLAND</v>
      </c>
      <c r="S2586" t="str">
        <f>VLOOKUP($A2586, [1]FA21_Ridership!$1:$1048576,12, 0)</f>
        <v>ALAMEDA</v>
      </c>
      <c r="T2586">
        <f>VLOOKUP($A2586, [1]FA21_Ridership!$1:$1048576,13, 0)</f>
        <v>3</v>
      </c>
      <c r="U2586">
        <f t="shared" si="201"/>
        <v>360</v>
      </c>
      <c r="V2586" s="67">
        <f t="shared" si="200"/>
        <v>0.61199999999999999</v>
      </c>
      <c r="W2586">
        <v>0.959677</v>
      </c>
      <c r="X2586" s="67">
        <f t="shared" si="202"/>
        <v>0.92100000000000004</v>
      </c>
      <c r="Y2586">
        <v>0.56653200000000004</v>
      </c>
      <c r="Z2586" s="67">
        <f t="shared" si="203"/>
        <v>0.90900000000000003</v>
      </c>
      <c r="AA2586">
        <f>VLOOKUP($C2586,[1]Disability!$1:$1048576,5,FALSE)</f>
        <v>0</v>
      </c>
      <c r="AB2586" s="67">
        <f t="shared" si="204"/>
        <v>0</v>
      </c>
      <c r="AC2586" t="e">
        <f>VLOOKUP($A2586,#REF!,9,FALSE)</f>
        <v>#REF!</v>
      </c>
    </row>
    <row r="2587" spans="1:29">
      <c r="A2587">
        <v>55641</v>
      </c>
      <c r="B2587">
        <v>2586</v>
      </c>
      <c r="C2587">
        <v>1018950</v>
      </c>
      <c r="D2587" t="s">
        <v>4235</v>
      </c>
      <c r="E2587" t="s">
        <v>4236</v>
      </c>
      <c r="G2587" t="e">
        <f>VLOOKUP($H2587,[1]BRT!$1:$1048576,1,0)</f>
        <v>#N/A</v>
      </c>
      <c r="H2587" t="s">
        <v>5867</v>
      </c>
      <c r="I2587">
        <v>37.762742000000003</v>
      </c>
      <c r="J2587">
        <v>-122.202817</v>
      </c>
      <c r="K2587">
        <v>990</v>
      </c>
      <c r="L2587">
        <v>30</v>
      </c>
      <c r="M2587">
        <v>2</v>
      </c>
      <c r="N2587">
        <v>4</v>
      </c>
      <c r="O2587">
        <v>8</v>
      </c>
      <c r="P2587">
        <v>12</v>
      </c>
      <c r="Q2587" t="e">
        <f>VLOOKUP($A2587,'[1]SheltersALL_2.17.22'!$1:$1048576,6,0)</f>
        <v>#N/A</v>
      </c>
      <c r="R2587" t="str">
        <f>VLOOKUP($A2587, [1]FA21_Ridership!$1:$1048576,11, 0)</f>
        <v>OAKLAND</v>
      </c>
      <c r="S2587" t="str">
        <f>VLOOKUP($A2587, [1]FA21_Ridership!$1:$1048576,12, 0)</f>
        <v>ALAMEDA</v>
      </c>
      <c r="T2587">
        <f>VLOOKUP($A2587, [1]FA21_Ridership!$1:$1048576,13, 0)</f>
        <v>3</v>
      </c>
      <c r="U2587">
        <f t="shared" si="201"/>
        <v>360</v>
      </c>
      <c r="V2587" s="67">
        <f t="shared" si="200"/>
        <v>0.61199999999999999</v>
      </c>
      <c r="W2587">
        <v>1</v>
      </c>
      <c r="X2587" s="67">
        <f t="shared" si="202"/>
        <v>0.98899999999999999</v>
      </c>
      <c r="Y2587">
        <v>0.592283</v>
      </c>
      <c r="Z2587" s="67">
        <f t="shared" si="203"/>
        <v>0.93400000000000005</v>
      </c>
      <c r="AA2587">
        <f>VLOOKUP($C2587,[1]Disability!$1:$1048576,5,FALSE)</f>
        <v>0</v>
      </c>
      <c r="AB2587" s="67">
        <f t="shared" si="204"/>
        <v>0</v>
      </c>
      <c r="AC2587" t="e">
        <f>VLOOKUP($A2587,#REF!,9,FALSE)</f>
        <v>#REF!</v>
      </c>
    </row>
    <row r="2588" spans="1:29">
      <c r="A2588">
        <v>54535</v>
      </c>
      <c r="B2588">
        <v>2587</v>
      </c>
      <c r="C2588">
        <v>1030170</v>
      </c>
      <c r="D2588" t="s">
        <v>4235</v>
      </c>
      <c r="E2588" t="s">
        <v>4236</v>
      </c>
      <c r="G2588" t="e">
        <f>VLOOKUP($H2588,[1]BRT!$1:$1048576,1,0)</f>
        <v>#N/A</v>
      </c>
      <c r="H2588" t="s">
        <v>6118</v>
      </c>
      <c r="I2588">
        <v>37.809877</v>
      </c>
      <c r="J2588">
        <v>-122.295039</v>
      </c>
      <c r="K2588">
        <v>954</v>
      </c>
      <c r="L2588">
        <v>30</v>
      </c>
      <c r="M2588">
        <v>2</v>
      </c>
      <c r="N2588">
        <v>4</v>
      </c>
      <c r="O2588">
        <v>8</v>
      </c>
      <c r="P2588">
        <v>12</v>
      </c>
      <c r="Q2588" t="e">
        <f>VLOOKUP($A2588,'[1]SheltersALL_2.17.22'!$1:$1048576,6,0)</f>
        <v>#N/A</v>
      </c>
      <c r="R2588" t="str">
        <f>VLOOKUP($A2588, [1]FA21_Ridership!$1:$1048576,11, 0)</f>
        <v>OAKLAND</v>
      </c>
      <c r="S2588" t="str">
        <f>VLOOKUP($A2588, [1]FA21_Ridership!$1:$1048576,12, 0)</f>
        <v>ALAMEDA</v>
      </c>
      <c r="T2588">
        <f>VLOOKUP($A2588, [1]FA21_Ridership!$1:$1048576,13, 0)</f>
        <v>2</v>
      </c>
      <c r="U2588">
        <f t="shared" si="201"/>
        <v>360</v>
      </c>
      <c r="V2588" s="67">
        <f t="shared" si="200"/>
        <v>0.61199999999999999</v>
      </c>
      <c r="W2588">
        <v>0.62532299999999996</v>
      </c>
      <c r="X2588" s="67">
        <f t="shared" si="202"/>
        <v>0.31900000000000001</v>
      </c>
      <c r="Y2588">
        <v>0.530667</v>
      </c>
      <c r="Z2588" s="67">
        <f t="shared" si="203"/>
        <v>0.88900000000000001</v>
      </c>
      <c r="AA2588">
        <f>VLOOKUP($C2588,[1]Disability!$1:$1048576,5,FALSE)</f>
        <v>0</v>
      </c>
      <c r="AB2588" s="67">
        <f t="shared" si="204"/>
        <v>0</v>
      </c>
      <c r="AC2588" t="e">
        <f>VLOOKUP($A2588,#REF!,9,FALSE)</f>
        <v>#REF!</v>
      </c>
    </row>
    <row r="2589" spans="1:29">
      <c r="A2589">
        <v>50679</v>
      </c>
      <c r="B2589">
        <v>2588</v>
      </c>
      <c r="C2589">
        <v>1504430</v>
      </c>
      <c r="D2589" t="s">
        <v>4235</v>
      </c>
      <c r="E2589" t="s">
        <v>4236</v>
      </c>
      <c r="G2589" t="e">
        <f>VLOOKUP($H2589,[1]BRT!$1:$1048576,1,0)</f>
        <v>#N/A</v>
      </c>
      <c r="H2589" t="s">
        <v>6119</v>
      </c>
      <c r="I2589">
        <v>37.71143</v>
      </c>
      <c r="J2589">
        <v>-122.174877</v>
      </c>
      <c r="K2589">
        <v>960</v>
      </c>
      <c r="L2589">
        <v>60</v>
      </c>
      <c r="M2589">
        <v>1</v>
      </c>
      <c r="N2589">
        <v>2</v>
      </c>
      <c r="O2589">
        <v>4</v>
      </c>
      <c r="P2589">
        <v>6</v>
      </c>
      <c r="Q2589" t="e">
        <f>VLOOKUP($A2589,'[1]SheltersALL_2.17.22'!$1:$1048576,6,0)</f>
        <v>#N/A</v>
      </c>
      <c r="R2589" t="str">
        <f>VLOOKUP($A2589, [1]FA21_Ridership!$1:$1048576,11, 0)</f>
        <v>SAN LEANDRO</v>
      </c>
      <c r="S2589" t="str">
        <f>VLOOKUP($A2589, [1]FA21_Ridership!$1:$1048576,12, 0)</f>
        <v>ALAMEDA</v>
      </c>
      <c r="T2589">
        <f>VLOOKUP($A2589, [1]FA21_Ridership!$1:$1048576,13, 0)</f>
        <v>3</v>
      </c>
      <c r="U2589">
        <f t="shared" si="201"/>
        <v>360</v>
      </c>
      <c r="V2589" s="67">
        <f t="shared" si="200"/>
        <v>0.61199999999999999</v>
      </c>
      <c r="W2589">
        <v>0.87933600000000001</v>
      </c>
      <c r="X2589" s="67">
        <f t="shared" si="202"/>
        <v>0.72799999999999998</v>
      </c>
      <c r="Y2589">
        <v>0.34489500000000001</v>
      </c>
      <c r="Z2589" s="67">
        <f t="shared" si="203"/>
        <v>0.68700000000000006</v>
      </c>
      <c r="AA2589">
        <f>VLOOKUP($C2589,[1]Disability!$1:$1048576,5,FALSE)</f>
        <v>0</v>
      </c>
      <c r="AB2589" s="67">
        <f t="shared" si="204"/>
        <v>0</v>
      </c>
      <c r="AC2589" t="e">
        <f>VLOOKUP($A2589,#REF!,9,FALSE)</f>
        <v>#REF!</v>
      </c>
    </row>
    <row r="2590" spans="1:29">
      <c r="A2590">
        <v>55028</v>
      </c>
      <c r="B2590">
        <v>2589</v>
      </c>
      <c r="C2590">
        <v>1301830</v>
      </c>
      <c r="D2590" t="s">
        <v>4235</v>
      </c>
      <c r="E2590" t="s">
        <v>4236</v>
      </c>
      <c r="G2590" t="e">
        <f>VLOOKUP($H2590,[1]BRT!$1:$1048576,1,0)</f>
        <v>#N/A</v>
      </c>
      <c r="H2590" t="s">
        <v>5752</v>
      </c>
      <c r="I2590">
        <v>37.915185999999999</v>
      </c>
      <c r="J2590">
        <v>-122.323238</v>
      </c>
      <c r="K2590">
        <v>838</v>
      </c>
      <c r="L2590">
        <v>60</v>
      </c>
      <c r="M2590">
        <v>1</v>
      </c>
      <c r="N2590">
        <v>2</v>
      </c>
      <c r="O2590">
        <v>4</v>
      </c>
      <c r="P2590">
        <v>6</v>
      </c>
      <c r="Q2590" t="e">
        <f>VLOOKUP($A2590,'[1]SheltersALL_2.17.22'!$1:$1048576,6,0)</f>
        <v>#N/A</v>
      </c>
      <c r="R2590" t="str">
        <f>VLOOKUP($A2590, [1]FA21_Ridership!$1:$1048576,11, 0)</f>
        <v>RICHMOND</v>
      </c>
      <c r="S2590" t="str">
        <f>VLOOKUP($A2590, [1]FA21_Ridership!$1:$1048576,12, 0)</f>
        <v>CONTRA COSTA</v>
      </c>
      <c r="T2590">
        <f>VLOOKUP($A2590, [1]FA21_Ridership!$1:$1048576,13, 0)</f>
        <v>1</v>
      </c>
      <c r="U2590">
        <f t="shared" si="201"/>
        <v>360</v>
      </c>
      <c r="V2590" s="67">
        <f t="shared" si="200"/>
        <v>0.61199999999999999</v>
      </c>
      <c r="W2590">
        <v>0.92701699999999998</v>
      </c>
      <c r="X2590" s="67">
        <f t="shared" si="202"/>
        <v>0.82599999999999996</v>
      </c>
      <c r="Y2590">
        <v>0.55774999999999997</v>
      </c>
      <c r="Z2590" s="67">
        <f t="shared" si="203"/>
        <v>0.9</v>
      </c>
      <c r="AA2590">
        <f>VLOOKUP($C2590,[1]Disability!$1:$1048576,5,FALSE)</f>
        <v>0</v>
      </c>
      <c r="AB2590" s="67">
        <f t="shared" si="204"/>
        <v>0</v>
      </c>
      <c r="AC2590" t="e">
        <f>VLOOKUP($A2590,#REF!,9,FALSE)</f>
        <v>#REF!</v>
      </c>
    </row>
    <row r="2591" spans="1:29">
      <c r="A2591">
        <v>55318</v>
      </c>
      <c r="B2591">
        <v>2590</v>
      </c>
      <c r="C2591">
        <v>1504000</v>
      </c>
      <c r="D2591" t="s">
        <v>4235</v>
      </c>
      <c r="E2591" t="s">
        <v>4236</v>
      </c>
      <c r="G2591" t="e">
        <f>VLOOKUP($H2591,[1]BRT!$1:$1048576,1,0)</f>
        <v>#N/A</v>
      </c>
      <c r="H2591" t="s">
        <v>6120</v>
      </c>
      <c r="I2591">
        <v>37.702694999999999</v>
      </c>
      <c r="J2591">
        <v>-122.185525</v>
      </c>
      <c r="K2591">
        <v>960</v>
      </c>
      <c r="L2591">
        <v>60</v>
      </c>
      <c r="M2591">
        <v>1</v>
      </c>
      <c r="N2591">
        <v>2</v>
      </c>
      <c r="O2591">
        <v>4</v>
      </c>
      <c r="P2591">
        <v>6</v>
      </c>
      <c r="Q2591" t="e">
        <f>VLOOKUP($A2591,'[1]SheltersALL_2.17.22'!$1:$1048576,6,0)</f>
        <v>#N/A</v>
      </c>
      <c r="R2591" t="str">
        <f>VLOOKUP($A2591, [1]FA21_Ridership!$1:$1048576,11, 0)</f>
        <v>SAN LEANDRO</v>
      </c>
      <c r="S2591" t="str">
        <f>VLOOKUP($A2591, [1]FA21_Ridership!$1:$1048576,12, 0)</f>
        <v>ALAMEDA</v>
      </c>
      <c r="T2591">
        <f>VLOOKUP($A2591, [1]FA21_Ridership!$1:$1048576,13, 0)</f>
        <v>3</v>
      </c>
      <c r="U2591">
        <f t="shared" si="201"/>
        <v>360</v>
      </c>
      <c r="V2591" s="67">
        <f t="shared" si="200"/>
        <v>0.61199999999999999</v>
      </c>
      <c r="W2591">
        <v>0.79439700000000002</v>
      </c>
      <c r="X2591" s="67">
        <f t="shared" si="202"/>
        <v>0.57599999999999996</v>
      </c>
      <c r="Y2591">
        <v>0.331432</v>
      </c>
      <c r="Z2591" s="67">
        <f t="shared" si="203"/>
        <v>0.67300000000000004</v>
      </c>
      <c r="AA2591">
        <f>VLOOKUP($C2591,[1]Disability!$1:$1048576,5,FALSE)</f>
        <v>0</v>
      </c>
      <c r="AB2591" s="67">
        <f t="shared" si="204"/>
        <v>0</v>
      </c>
      <c r="AC2591" t="e">
        <f>VLOOKUP($A2591,#REF!,9,FALSE)</f>
        <v>#REF!</v>
      </c>
    </row>
    <row r="2592" spans="1:29">
      <c r="A2592">
        <v>55008</v>
      </c>
      <c r="B2592">
        <v>2591</v>
      </c>
      <c r="C2592">
        <v>1030410</v>
      </c>
      <c r="D2592" t="s">
        <v>4235</v>
      </c>
      <c r="E2592" t="s">
        <v>4236</v>
      </c>
      <c r="G2592" t="e">
        <f>VLOOKUP($H2592,[1]BRT!$1:$1048576,1,0)</f>
        <v>#N/A</v>
      </c>
      <c r="H2592" t="s">
        <v>5812</v>
      </c>
      <c r="I2592">
        <v>37.786980999999997</v>
      </c>
      <c r="J2592">
        <v>-122.194607</v>
      </c>
      <c r="K2592">
        <v>1434</v>
      </c>
      <c r="L2592">
        <v>18</v>
      </c>
      <c r="M2592">
        <v>3.3333333330000001</v>
      </c>
      <c r="N2592">
        <v>6</v>
      </c>
      <c r="O2592">
        <v>14</v>
      </c>
      <c r="P2592">
        <v>20</v>
      </c>
      <c r="Q2592" t="e">
        <f>VLOOKUP($A2592,'[1]SheltersALL_2.17.22'!$1:$1048576,6,0)</f>
        <v>#N/A</v>
      </c>
      <c r="R2592" t="str">
        <f>VLOOKUP($A2592, [1]FA21_Ridership!$1:$1048576,11, 0)</f>
        <v>OAKLAND</v>
      </c>
      <c r="S2592" t="str">
        <f>VLOOKUP($A2592, [1]FA21_Ridership!$1:$1048576,12, 0)</f>
        <v>ALAMEDA</v>
      </c>
      <c r="T2592">
        <f>VLOOKUP($A2592, [1]FA21_Ridership!$1:$1048576,13, 0)</f>
        <v>3</v>
      </c>
      <c r="U2592">
        <f t="shared" si="201"/>
        <v>360</v>
      </c>
      <c r="V2592" s="67">
        <f t="shared" si="200"/>
        <v>0.61199999999999999</v>
      </c>
      <c r="W2592">
        <v>0.51116600000000001</v>
      </c>
      <c r="X2592" s="67">
        <f t="shared" si="202"/>
        <v>0.20599999999999999</v>
      </c>
      <c r="Y2592">
        <v>2.9093999999999998E-2</v>
      </c>
      <c r="Z2592" s="67">
        <f t="shared" si="203"/>
        <v>3.5000000000000003E-2</v>
      </c>
      <c r="AA2592">
        <f>VLOOKUP($C2592,[1]Disability!$1:$1048576,5,FALSE)</f>
        <v>0</v>
      </c>
      <c r="AB2592" s="67">
        <f t="shared" si="204"/>
        <v>0</v>
      </c>
      <c r="AC2592" t="e">
        <f>VLOOKUP($A2592,#REF!,9,FALSE)</f>
        <v>#REF!</v>
      </c>
    </row>
    <row r="2593" spans="1:29">
      <c r="A2593">
        <v>57786</v>
      </c>
      <c r="B2593">
        <v>2592</v>
      </c>
      <c r="C2593">
        <v>803350</v>
      </c>
      <c r="D2593" t="s">
        <v>4235</v>
      </c>
      <c r="E2593" t="s">
        <v>4236</v>
      </c>
      <c r="G2593" t="e">
        <f>VLOOKUP($H2593,[1]BRT!$1:$1048576,1,0)</f>
        <v>#N/A</v>
      </c>
      <c r="H2593" t="s">
        <v>967</v>
      </c>
      <c r="I2593">
        <v>37.615125999999997</v>
      </c>
      <c r="J2593">
        <v>-122.030005</v>
      </c>
      <c r="K2593">
        <v>1442</v>
      </c>
      <c r="L2593">
        <v>30</v>
      </c>
      <c r="M2593">
        <v>2</v>
      </c>
      <c r="N2593">
        <v>3</v>
      </c>
      <c r="O2593">
        <v>9</v>
      </c>
      <c r="P2593">
        <v>12</v>
      </c>
      <c r="Q2593" t="e">
        <f>VLOOKUP($A2593,'[1]SheltersALL_2.17.22'!$1:$1048576,6,0)</f>
        <v>#N/A</v>
      </c>
      <c r="R2593" t="str">
        <f>VLOOKUP($A2593, [1]FA21_Ridership!$1:$1048576,11, 0)</f>
        <v>HAYWARD</v>
      </c>
      <c r="S2593" t="str">
        <f>VLOOKUP($A2593, [1]FA21_Ridership!$1:$1048576,12, 0)</f>
        <v>ALAMEDA</v>
      </c>
      <c r="T2593">
        <f>VLOOKUP($A2593, [1]FA21_Ridership!$1:$1048576,13, 0)</f>
        <v>4</v>
      </c>
      <c r="U2593">
        <f t="shared" si="201"/>
        <v>360</v>
      </c>
      <c r="V2593" s="67">
        <f t="shared" si="200"/>
        <v>0.61199999999999999</v>
      </c>
      <c r="W2593">
        <v>0.63764699999999996</v>
      </c>
      <c r="X2593" s="67">
        <f t="shared" si="202"/>
        <v>0.33200000000000002</v>
      </c>
      <c r="Y2593">
        <v>0.42196099999999997</v>
      </c>
      <c r="Z2593" s="67">
        <f t="shared" si="203"/>
        <v>0.78600000000000003</v>
      </c>
      <c r="AA2593">
        <f>VLOOKUP($C2593,[1]Disability!$1:$1048576,5,FALSE)</f>
        <v>0</v>
      </c>
      <c r="AB2593" s="67">
        <f t="shared" si="204"/>
        <v>0</v>
      </c>
      <c r="AC2593" t="e">
        <f>VLOOKUP($A2593,#REF!,9,FALSE)</f>
        <v>#REF!</v>
      </c>
    </row>
    <row r="2594" spans="1:29">
      <c r="A2594">
        <v>53503</v>
      </c>
      <c r="B2594">
        <v>2593</v>
      </c>
      <c r="C2594">
        <v>706360</v>
      </c>
      <c r="D2594" t="s">
        <v>4235</v>
      </c>
      <c r="E2594" t="s">
        <v>4236</v>
      </c>
      <c r="G2594" t="e">
        <f>VLOOKUP($H2594,[1]BRT!$1:$1048576,1,0)</f>
        <v>#N/A</v>
      </c>
      <c r="H2594" t="s">
        <v>5880</v>
      </c>
      <c r="I2594">
        <v>37.486587</v>
      </c>
      <c r="J2594">
        <v>-121.927785</v>
      </c>
      <c r="K2594">
        <v>965</v>
      </c>
      <c r="L2594">
        <v>20</v>
      </c>
      <c r="M2594">
        <v>3</v>
      </c>
      <c r="N2594">
        <v>4</v>
      </c>
      <c r="O2594">
        <v>14</v>
      </c>
      <c r="P2594">
        <v>18</v>
      </c>
      <c r="Q2594" t="e">
        <f>VLOOKUP($A2594,'[1]SheltersALL_2.17.22'!$1:$1048576,6,0)</f>
        <v>#N/A</v>
      </c>
      <c r="R2594" t="str">
        <f>VLOOKUP($A2594, [1]FA21_Ridership!$1:$1048576,11, 0)</f>
        <v>FREMONT</v>
      </c>
      <c r="S2594" t="str">
        <f>VLOOKUP($A2594, [1]FA21_Ridership!$1:$1048576,12, 0)</f>
        <v>ALAMEDA</v>
      </c>
      <c r="T2594">
        <f>VLOOKUP($A2594, [1]FA21_Ridership!$1:$1048576,13, 0)</f>
        <v>5</v>
      </c>
      <c r="U2594">
        <f t="shared" si="201"/>
        <v>360</v>
      </c>
      <c r="V2594" s="67">
        <f t="shared" si="200"/>
        <v>0.61199999999999999</v>
      </c>
      <c r="W2594">
        <v>0.94135500000000005</v>
      </c>
      <c r="X2594" s="67">
        <f t="shared" si="202"/>
        <v>0.86599999999999999</v>
      </c>
      <c r="Y2594">
        <v>7.7732999999999997E-2</v>
      </c>
      <c r="Z2594" s="67">
        <f t="shared" si="203"/>
        <v>0.16</v>
      </c>
      <c r="AA2594">
        <f>VLOOKUP($C2594,[1]Disability!$1:$1048576,5,FALSE)</f>
        <v>0</v>
      </c>
      <c r="AB2594" s="67">
        <f t="shared" si="204"/>
        <v>0</v>
      </c>
      <c r="AC2594" t="e">
        <f>VLOOKUP($A2594,#REF!,9,FALSE)</f>
        <v>#REF!</v>
      </c>
    </row>
    <row r="2595" spans="1:29">
      <c r="A2595">
        <v>55401</v>
      </c>
      <c r="B2595">
        <v>2594</v>
      </c>
      <c r="C2595">
        <v>1504180</v>
      </c>
      <c r="D2595" t="s">
        <v>4235</v>
      </c>
      <c r="E2595" t="s">
        <v>4236</v>
      </c>
      <c r="G2595" t="e">
        <f>VLOOKUP($H2595,[1]BRT!$1:$1048576,1,0)</f>
        <v>#N/A</v>
      </c>
      <c r="H2595" t="s">
        <v>5718</v>
      </c>
      <c r="I2595">
        <v>37.701507999999997</v>
      </c>
      <c r="J2595">
        <v>-122.123442</v>
      </c>
      <c r="K2595">
        <v>1410</v>
      </c>
      <c r="L2595">
        <v>20</v>
      </c>
      <c r="M2595">
        <v>3</v>
      </c>
      <c r="N2595">
        <v>4</v>
      </c>
      <c r="O2595">
        <v>14</v>
      </c>
      <c r="P2595">
        <v>18</v>
      </c>
      <c r="Q2595" t="str">
        <f>VLOOKUP($A2595,'[1]SheltersALL_2.17.22'!$1:$1048576,6,0)</f>
        <v>San Leandro</v>
      </c>
      <c r="R2595" t="str">
        <f>VLOOKUP($A2595, [1]FA21_Ridership!$1:$1048576,11, 0)</f>
        <v>SAN LEANDRO</v>
      </c>
      <c r="S2595" t="str">
        <f>VLOOKUP($A2595, [1]FA21_Ridership!$1:$1048576,12, 0)</f>
        <v>ALAMEDA</v>
      </c>
      <c r="T2595">
        <f>VLOOKUP($A2595, [1]FA21_Ridership!$1:$1048576,13, 0)</f>
        <v>4</v>
      </c>
      <c r="U2595">
        <f t="shared" si="201"/>
        <v>360</v>
      </c>
      <c r="V2595" s="67">
        <f t="shared" si="200"/>
        <v>0.61199999999999999</v>
      </c>
      <c r="W2595">
        <v>0.89667699999999995</v>
      </c>
      <c r="X2595" s="67">
        <f t="shared" si="202"/>
        <v>0.76200000000000001</v>
      </c>
      <c r="Y2595">
        <v>0.14246700000000001</v>
      </c>
      <c r="Z2595" s="67">
        <f t="shared" si="203"/>
        <v>0.33900000000000002</v>
      </c>
      <c r="AA2595">
        <f>VLOOKUP($C2595,[1]Disability!$1:$1048576,5,FALSE)</f>
        <v>0</v>
      </c>
      <c r="AB2595" s="67">
        <f t="shared" si="204"/>
        <v>0</v>
      </c>
      <c r="AC2595" t="e">
        <f>VLOOKUP($A2595,#REF!,9,FALSE)</f>
        <v>#REF!</v>
      </c>
    </row>
    <row r="2596" spans="1:29">
      <c r="A2596">
        <v>54030</v>
      </c>
      <c r="B2596">
        <v>2595</v>
      </c>
      <c r="C2596">
        <v>1000160</v>
      </c>
      <c r="D2596" t="s">
        <v>4235</v>
      </c>
      <c r="E2596" t="s">
        <v>4236</v>
      </c>
      <c r="G2596" t="e">
        <f>VLOOKUP($H2596,[1]BRT!$1:$1048576,1,0)</f>
        <v>#N/A</v>
      </c>
      <c r="H2596" t="s">
        <v>5719</v>
      </c>
      <c r="I2596">
        <v>37.741588999999998</v>
      </c>
      <c r="J2596">
        <v>-122.156496</v>
      </c>
      <c r="K2596">
        <v>962</v>
      </c>
      <c r="L2596">
        <v>30</v>
      </c>
      <c r="M2596">
        <v>2</v>
      </c>
      <c r="N2596">
        <v>2</v>
      </c>
      <c r="O2596">
        <v>10</v>
      </c>
      <c r="P2596">
        <v>12</v>
      </c>
      <c r="Q2596" t="e">
        <f>VLOOKUP($A2596,'[1]SheltersALL_2.17.22'!$1:$1048576,6,0)</f>
        <v>#N/A</v>
      </c>
      <c r="R2596" t="str">
        <f>VLOOKUP($A2596, [1]FA21_Ridership!$1:$1048576,11, 0)</f>
        <v>OAKLAND</v>
      </c>
      <c r="S2596" t="str">
        <f>VLOOKUP($A2596, [1]FA21_Ridership!$1:$1048576,12, 0)</f>
        <v>ALAMEDA</v>
      </c>
      <c r="T2596">
        <f>VLOOKUP($A2596, [1]FA21_Ridership!$1:$1048576,13, 0)</f>
        <v>3</v>
      </c>
      <c r="U2596">
        <f t="shared" si="201"/>
        <v>360</v>
      </c>
      <c r="V2596" s="67">
        <f t="shared" ref="V2596:V2659" si="205">_xlfn.PERCENTRANK.INC($U$2:$U$4161,U2596)</f>
        <v>0.61199999999999999</v>
      </c>
      <c r="W2596">
        <v>0.99659299999999995</v>
      </c>
      <c r="X2596" s="67">
        <f t="shared" si="202"/>
        <v>0.98799999999999999</v>
      </c>
      <c r="Y2596">
        <v>0.235094</v>
      </c>
      <c r="Z2596" s="67">
        <f t="shared" si="203"/>
        <v>0.53300000000000003</v>
      </c>
      <c r="AA2596">
        <f>VLOOKUP($C2596,[1]Disability!$1:$1048576,5,FALSE)</f>
        <v>0</v>
      </c>
      <c r="AB2596" s="67">
        <f t="shared" si="204"/>
        <v>0</v>
      </c>
      <c r="AC2596" t="e">
        <f>VLOOKUP($A2596,#REF!,9,FALSE)</f>
        <v>#REF!</v>
      </c>
    </row>
    <row r="2597" spans="1:29">
      <c r="A2597">
        <v>52766</v>
      </c>
      <c r="B2597">
        <v>2596</v>
      </c>
      <c r="C2597">
        <v>705630</v>
      </c>
      <c r="D2597" t="s">
        <v>4235</v>
      </c>
      <c r="E2597" t="s">
        <v>4236</v>
      </c>
      <c r="G2597" t="e">
        <f>VLOOKUP($H2597,[1]BRT!$1:$1048576,1,0)</f>
        <v>#N/A</v>
      </c>
      <c r="H2597" t="s">
        <v>6121</v>
      </c>
      <c r="I2597">
        <v>37.519066000000002</v>
      </c>
      <c r="J2597">
        <v>-121.990881</v>
      </c>
      <c r="K2597">
        <v>720</v>
      </c>
      <c r="L2597">
        <v>60</v>
      </c>
      <c r="M2597">
        <v>1</v>
      </c>
      <c r="N2597">
        <v>1</v>
      </c>
      <c r="O2597">
        <v>5</v>
      </c>
      <c r="P2597">
        <v>6</v>
      </c>
      <c r="Q2597" t="e">
        <f>VLOOKUP($A2597,'[1]SheltersALL_2.17.22'!$1:$1048576,6,0)</f>
        <v>#N/A</v>
      </c>
      <c r="R2597" t="str">
        <f>VLOOKUP($A2597, [1]FA21_Ridership!$1:$1048576,11, 0)</f>
        <v>FREMONT</v>
      </c>
      <c r="S2597" t="str">
        <f>VLOOKUP($A2597, [1]FA21_Ridership!$1:$1048576,12, 0)</f>
        <v>ALAMEDA</v>
      </c>
      <c r="T2597">
        <f>VLOOKUP($A2597, [1]FA21_Ridership!$1:$1048576,13, 0)</f>
        <v>5</v>
      </c>
      <c r="U2597">
        <f t="shared" si="201"/>
        <v>360</v>
      </c>
      <c r="V2597" s="67">
        <f t="shared" si="205"/>
        <v>0.61199999999999999</v>
      </c>
      <c r="W2597">
        <v>0.81799999999999995</v>
      </c>
      <c r="X2597" s="67">
        <f t="shared" si="202"/>
        <v>0.60799999999999998</v>
      </c>
      <c r="Y2597">
        <v>2.8000000000000001E-2</v>
      </c>
      <c r="Z2597" s="67">
        <f t="shared" si="203"/>
        <v>3.2000000000000001E-2</v>
      </c>
      <c r="AA2597">
        <f>VLOOKUP($C2597,[1]Disability!$1:$1048576,5,FALSE)</f>
        <v>0</v>
      </c>
      <c r="AB2597" s="67">
        <f t="shared" si="204"/>
        <v>0</v>
      </c>
      <c r="AC2597" t="e">
        <f>VLOOKUP($A2597,#REF!,9,FALSE)</f>
        <v>#REF!</v>
      </c>
    </row>
    <row r="2598" spans="1:29">
      <c r="A2598">
        <v>58142</v>
      </c>
      <c r="B2598">
        <v>2597</v>
      </c>
      <c r="C2598">
        <v>1701010</v>
      </c>
      <c r="D2598" t="s">
        <v>4235</v>
      </c>
      <c r="E2598" t="s">
        <v>4236</v>
      </c>
      <c r="G2598" t="e">
        <f>VLOOKUP($H2598,[1]BRT!$1:$1048576,1,0)</f>
        <v>#N/A</v>
      </c>
      <c r="H2598" t="s">
        <v>6122</v>
      </c>
      <c r="I2598">
        <v>37.587048000000003</v>
      </c>
      <c r="J2598">
        <v>-122.020388</v>
      </c>
      <c r="K2598">
        <v>720</v>
      </c>
      <c r="L2598">
        <v>60</v>
      </c>
      <c r="M2598">
        <v>1</v>
      </c>
      <c r="N2598">
        <v>1</v>
      </c>
      <c r="O2598">
        <v>5</v>
      </c>
      <c r="P2598">
        <v>6</v>
      </c>
      <c r="Q2598" t="e">
        <f>VLOOKUP($A2598,'[1]SheltersALL_2.17.22'!$1:$1048576,6,0)</f>
        <v>#N/A</v>
      </c>
      <c r="R2598" t="str">
        <f>VLOOKUP($A2598, [1]FA21_Ridership!$1:$1048576,11, 0)</f>
        <v>UNION CITY</v>
      </c>
      <c r="S2598" t="str">
        <f>VLOOKUP($A2598, [1]FA21_Ridership!$1:$1048576,12, 0)</f>
        <v>ALAMEDA</v>
      </c>
      <c r="T2598">
        <f>VLOOKUP($A2598, [1]FA21_Ridership!$1:$1048576,13, 0)</f>
        <v>9</v>
      </c>
      <c r="U2598">
        <f t="shared" si="201"/>
        <v>360</v>
      </c>
      <c r="V2598" s="67">
        <f t="shared" si="205"/>
        <v>0.61199999999999999</v>
      </c>
      <c r="W2598">
        <v>0.87228899999999998</v>
      </c>
      <c r="X2598" s="67">
        <f t="shared" si="202"/>
        <v>0.71699999999999997</v>
      </c>
      <c r="Y2598">
        <v>0.114458</v>
      </c>
      <c r="Z2598" s="67">
        <f t="shared" si="203"/>
        <v>0.28599999999999998</v>
      </c>
      <c r="AA2598">
        <f>VLOOKUP($C2598,[1]Disability!$1:$1048576,5,FALSE)</f>
        <v>0</v>
      </c>
      <c r="AB2598" s="67">
        <f t="shared" si="204"/>
        <v>0</v>
      </c>
      <c r="AC2598" t="e">
        <f>VLOOKUP($A2598,#REF!,9,FALSE)</f>
        <v>#REF!</v>
      </c>
    </row>
    <row r="2599" spans="1:29">
      <c r="A2599">
        <v>52105</v>
      </c>
      <c r="B2599">
        <v>2598</v>
      </c>
      <c r="C2599">
        <v>302320</v>
      </c>
      <c r="D2599" t="s">
        <v>4235</v>
      </c>
      <c r="E2599" t="s">
        <v>4236</v>
      </c>
      <c r="G2599" t="e">
        <f>VLOOKUP($H2599,[1]BRT!$1:$1048576,1,0)</f>
        <v>#N/A</v>
      </c>
      <c r="H2599" t="s">
        <v>6123</v>
      </c>
      <c r="I2599">
        <v>37.884385000000002</v>
      </c>
      <c r="J2599">
        <v>-122.262655</v>
      </c>
      <c r="K2599">
        <v>661</v>
      </c>
      <c r="L2599">
        <v>60</v>
      </c>
      <c r="M2599">
        <v>1</v>
      </c>
      <c r="N2599">
        <v>1</v>
      </c>
      <c r="O2599">
        <v>5</v>
      </c>
      <c r="P2599">
        <v>6</v>
      </c>
      <c r="Q2599" t="e">
        <f>VLOOKUP($A2599,'[1]SheltersALL_2.17.22'!$1:$1048576,6,0)</f>
        <v>#N/A</v>
      </c>
      <c r="R2599" t="str">
        <f>VLOOKUP($A2599, [1]FA21_Ridership!$1:$1048576,11, 0)</f>
        <v>BERKELEY</v>
      </c>
      <c r="S2599" t="str">
        <f>VLOOKUP($A2599, [1]FA21_Ridership!$1:$1048576,12, 0)</f>
        <v>ALAMEDA</v>
      </c>
      <c r="T2599">
        <f>VLOOKUP($A2599, [1]FA21_Ridership!$1:$1048576,13, 0)</f>
        <v>1</v>
      </c>
      <c r="U2599">
        <f t="shared" si="201"/>
        <v>360</v>
      </c>
      <c r="V2599" s="67">
        <f t="shared" si="205"/>
        <v>0.61199999999999999</v>
      </c>
      <c r="W2599">
        <v>0.20411699999999999</v>
      </c>
      <c r="X2599" s="67">
        <f t="shared" si="202"/>
        <v>1.9E-2</v>
      </c>
      <c r="Y2599">
        <v>1.3722E-2</v>
      </c>
      <c r="Z2599" s="67">
        <f t="shared" si="203"/>
        <v>1.4999999999999999E-2</v>
      </c>
      <c r="AA2599">
        <f>VLOOKUP($C2599,[1]Disability!$1:$1048576,5,FALSE)</f>
        <v>0</v>
      </c>
      <c r="AB2599" s="67">
        <f t="shared" si="204"/>
        <v>0</v>
      </c>
      <c r="AC2599" t="e">
        <f>VLOOKUP($A2599,#REF!,9,FALSE)</f>
        <v>#REF!</v>
      </c>
    </row>
    <row r="2600" spans="1:29">
      <c r="A2600">
        <v>59244</v>
      </c>
      <c r="B2600">
        <v>2599</v>
      </c>
      <c r="C2600">
        <v>800970</v>
      </c>
      <c r="D2600" t="s">
        <v>4235</v>
      </c>
      <c r="E2600" t="s">
        <v>4236</v>
      </c>
      <c r="G2600" t="e">
        <f>VLOOKUP($H2600,[1]BRT!$1:$1048576,1,0)</f>
        <v>#N/A</v>
      </c>
      <c r="H2600" t="s">
        <v>5893</v>
      </c>
      <c r="I2600">
        <v>37.662151999999999</v>
      </c>
      <c r="J2600">
        <v>-122.05810700000001</v>
      </c>
      <c r="K2600">
        <v>1040</v>
      </c>
      <c r="L2600">
        <v>40</v>
      </c>
      <c r="M2600">
        <v>1.5</v>
      </c>
      <c r="N2600">
        <v>1</v>
      </c>
      <c r="O2600">
        <v>8</v>
      </c>
      <c r="P2600">
        <v>9</v>
      </c>
      <c r="Q2600" t="e">
        <f>VLOOKUP($A2600,'[1]SheltersALL_2.17.22'!$1:$1048576,6,0)</f>
        <v>#N/A</v>
      </c>
      <c r="R2600" t="str">
        <f>VLOOKUP($A2600, [1]FA21_Ridership!$1:$1048576,11, 0)</f>
        <v>HAYWARD</v>
      </c>
      <c r="S2600" t="str">
        <f>VLOOKUP($A2600, [1]FA21_Ridership!$1:$1048576,12, 0)</f>
        <v>ALAMEDA</v>
      </c>
      <c r="T2600">
        <f>VLOOKUP($A2600, [1]FA21_Ridership!$1:$1048576,13, 0)</f>
        <v>4</v>
      </c>
      <c r="U2600">
        <f t="shared" si="201"/>
        <v>360</v>
      </c>
      <c r="V2600" s="67">
        <f t="shared" si="205"/>
        <v>0.61199999999999999</v>
      </c>
      <c r="W2600">
        <v>0.663439</v>
      </c>
      <c r="X2600" s="67">
        <f t="shared" si="202"/>
        <v>0.35299999999999998</v>
      </c>
      <c r="Y2600">
        <v>0.16920199999999999</v>
      </c>
      <c r="Z2600" s="67">
        <f t="shared" si="203"/>
        <v>0.40500000000000003</v>
      </c>
      <c r="AA2600">
        <f>VLOOKUP($C2600,[1]Disability!$1:$1048576,5,FALSE)</f>
        <v>0</v>
      </c>
      <c r="AB2600" s="67">
        <f t="shared" si="204"/>
        <v>0</v>
      </c>
      <c r="AC2600" t="e">
        <f>VLOOKUP($A2600,#REF!,9,FALSE)</f>
        <v>#REF!</v>
      </c>
    </row>
    <row r="2601" spans="1:29">
      <c r="A2601">
        <v>52128</v>
      </c>
      <c r="B2601">
        <v>2600</v>
      </c>
      <c r="C2601">
        <v>1030210</v>
      </c>
      <c r="D2601" t="s">
        <v>4235</v>
      </c>
      <c r="E2601" t="s">
        <v>4236</v>
      </c>
      <c r="G2601" t="e">
        <f>VLOOKUP($H2601,[1]BRT!$1:$1048576,1,0)</f>
        <v>#N/A</v>
      </c>
      <c r="H2601" t="s">
        <v>6079</v>
      </c>
      <c r="I2601">
        <v>37.823214999999998</v>
      </c>
      <c r="J2601">
        <v>-122.284384</v>
      </c>
      <c r="K2601">
        <v>954</v>
      </c>
      <c r="L2601">
        <v>30</v>
      </c>
      <c r="M2601">
        <v>2</v>
      </c>
      <c r="N2601">
        <v>1</v>
      </c>
      <c r="O2601">
        <v>11</v>
      </c>
      <c r="P2601">
        <v>12</v>
      </c>
      <c r="Q2601" t="e">
        <f>VLOOKUP($A2601,'[1]SheltersALL_2.17.22'!$1:$1048576,6,0)</f>
        <v>#N/A</v>
      </c>
      <c r="R2601" t="str">
        <f>VLOOKUP($A2601, [1]FA21_Ridership!$1:$1048576,11, 0)</f>
        <v>OAKLAND</v>
      </c>
      <c r="S2601" t="str">
        <f>VLOOKUP($A2601, [1]FA21_Ridership!$1:$1048576,12, 0)</f>
        <v>ALAMEDA</v>
      </c>
      <c r="T2601">
        <f>VLOOKUP($A2601, [1]FA21_Ridership!$1:$1048576,13, 0)</f>
        <v>2</v>
      </c>
      <c r="U2601">
        <f t="shared" si="201"/>
        <v>360</v>
      </c>
      <c r="V2601" s="67">
        <f t="shared" si="205"/>
        <v>0.61199999999999999</v>
      </c>
      <c r="W2601">
        <v>0.56484100000000004</v>
      </c>
      <c r="X2601" s="67">
        <f t="shared" si="202"/>
        <v>0.25600000000000001</v>
      </c>
      <c r="Y2601">
        <v>0.19020200000000001</v>
      </c>
      <c r="Z2601" s="67">
        <f t="shared" si="203"/>
        <v>0.45700000000000002</v>
      </c>
      <c r="AA2601">
        <f>VLOOKUP($C2601,[1]Disability!$1:$1048576,5,FALSE)</f>
        <v>0</v>
      </c>
      <c r="AB2601" s="67">
        <f t="shared" si="204"/>
        <v>0</v>
      </c>
      <c r="AC2601" t="e">
        <f>VLOOKUP($A2601,#REF!,9,FALSE)</f>
        <v>#REF!</v>
      </c>
    </row>
    <row r="2602" spans="1:29">
      <c r="A2602">
        <v>52829</v>
      </c>
      <c r="B2602">
        <v>2601</v>
      </c>
      <c r="C2602">
        <v>9907440</v>
      </c>
      <c r="D2602" t="s">
        <v>4235</v>
      </c>
      <c r="E2602" t="s">
        <v>4236</v>
      </c>
      <c r="G2602" t="e">
        <f>VLOOKUP($H2602,[1]BRT!$1:$1048576,1,0)</f>
        <v>#N/A</v>
      </c>
      <c r="H2602" t="s">
        <v>6092</v>
      </c>
      <c r="I2602">
        <v>37.780183999999998</v>
      </c>
      <c r="J2602">
        <v>-122.294702</v>
      </c>
      <c r="K2602">
        <v>986</v>
      </c>
      <c r="L2602">
        <v>30</v>
      </c>
      <c r="M2602">
        <v>2</v>
      </c>
      <c r="N2602">
        <v>1</v>
      </c>
      <c r="O2602">
        <v>11</v>
      </c>
      <c r="P2602">
        <v>12</v>
      </c>
      <c r="Q2602" t="e">
        <f>VLOOKUP($A2602,'[1]SheltersALL_2.17.22'!$1:$1048576,6,0)</f>
        <v>#N/A</v>
      </c>
      <c r="R2602" t="str">
        <f>VLOOKUP($A2602, [1]FA21_Ridership!$1:$1048576,11, 0)</f>
        <v>ALAMEDA</v>
      </c>
      <c r="S2602" t="str">
        <f>VLOOKUP($A2602, [1]FA21_Ridership!$1:$1048576,12, 0)</f>
        <v>ALAMEDA</v>
      </c>
      <c r="T2602">
        <f>VLOOKUP($A2602, [1]FA21_Ridership!$1:$1048576,13, 0)</f>
        <v>3</v>
      </c>
      <c r="U2602">
        <f t="shared" si="201"/>
        <v>360</v>
      </c>
      <c r="V2602" s="67">
        <f t="shared" si="205"/>
        <v>0.61199999999999999</v>
      </c>
      <c r="W2602">
        <v>0.78054900000000005</v>
      </c>
      <c r="X2602" s="67">
        <f t="shared" si="202"/>
        <v>0.54900000000000004</v>
      </c>
      <c r="Y2602">
        <v>0.78237199999999996</v>
      </c>
      <c r="Z2602" s="67">
        <f t="shared" si="203"/>
        <v>0.99099999999999999</v>
      </c>
      <c r="AA2602">
        <f>VLOOKUP($C2602,[1]Disability!$1:$1048576,5,FALSE)</f>
        <v>0</v>
      </c>
      <c r="AB2602" s="67">
        <f t="shared" si="204"/>
        <v>0</v>
      </c>
      <c r="AC2602" t="e">
        <f>VLOOKUP($A2602,#REF!,9,FALSE)</f>
        <v>#REF!</v>
      </c>
    </row>
    <row r="2603" spans="1:29">
      <c r="A2603">
        <v>54890</v>
      </c>
      <c r="B2603">
        <v>2602</v>
      </c>
      <c r="C2603">
        <v>303730</v>
      </c>
      <c r="D2603" t="s">
        <v>4235</v>
      </c>
      <c r="E2603" t="s">
        <v>4236</v>
      </c>
      <c r="G2603" t="e">
        <f>VLOOKUP($H2603,[1]BRT!$1:$1048576,1,0)</f>
        <v>#N/A</v>
      </c>
      <c r="H2603" t="s">
        <v>6124</v>
      </c>
      <c r="I2603">
        <v>37.879809000000002</v>
      </c>
      <c r="J2603">
        <v>-122.27382900000001</v>
      </c>
      <c r="K2603">
        <v>1030</v>
      </c>
      <c r="L2603">
        <v>30</v>
      </c>
      <c r="M2603">
        <v>2</v>
      </c>
      <c r="N2603">
        <v>1</v>
      </c>
      <c r="O2603">
        <v>11</v>
      </c>
      <c r="P2603">
        <v>12</v>
      </c>
      <c r="Q2603" t="e">
        <f>VLOOKUP($A2603,'[1]SheltersALL_2.17.22'!$1:$1048576,6,0)</f>
        <v>#N/A</v>
      </c>
      <c r="R2603" t="str">
        <f>VLOOKUP($A2603, [1]FA21_Ridership!$1:$1048576,11, 0)</f>
        <v>BERKELEY</v>
      </c>
      <c r="S2603" t="str">
        <f>VLOOKUP($A2603, [1]FA21_Ridership!$1:$1048576,12, 0)</f>
        <v>ALAMEDA</v>
      </c>
      <c r="T2603">
        <f>VLOOKUP($A2603, [1]FA21_Ridership!$1:$1048576,13, 0)</f>
        <v>1</v>
      </c>
      <c r="U2603">
        <f t="shared" si="201"/>
        <v>360</v>
      </c>
      <c r="V2603" s="67">
        <f t="shared" si="205"/>
        <v>0.61199999999999999</v>
      </c>
      <c r="W2603">
        <v>0.36996699999999999</v>
      </c>
      <c r="X2603" s="67">
        <f t="shared" si="202"/>
        <v>0.108</v>
      </c>
      <c r="Y2603">
        <v>0.152339</v>
      </c>
      <c r="Z2603" s="67">
        <f t="shared" si="203"/>
        <v>0.36799999999999999</v>
      </c>
      <c r="AA2603">
        <f>VLOOKUP($C2603,[1]Disability!$1:$1048576,5,FALSE)</f>
        <v>0</v>
      </c>
      <c r="AB2603" s="67">
        <f t="shared" si="204"/>
        <v>0</v>
      </c>
      <c r="AC2603" t="e">
        <f>VLOOKUP($A2603,#REF!,9,FALSE)</f>
        <v>#REF!</v>
      </c>
    </row>
    <row r="2604" spans="1:29">
      <c r="A2604">
        <v>54227</v>
      </c>
      <c r="B2604">
        <v>2603</v>
      </c>
      <c r="C2604">
        <v>1003420</v>
      </c>
      <c r="D2604" t="s">
        <v>4235</v>
      </c>
      <c r="E2604" t="s">
        <v>4236</v>
      </c>
      <c r="G2604" t="e">
        <f>VLOOKUP($H2604,[1]BRT!$1:$1048576,1,0)</f>
        <v>#N/A</v>
      </c>
      <c r="H2604" t="s">
        <v>6125</v>
      </c>
      <c r="I2604">
        <v>37.797604</v>
      </c>
      <c r="J2604">
        <v>-122.26959600000001</v>
      </c>
      <c r="K2604">
        <v>960</v>
      </c>
      <c r="L2604">
        <v>30</v>
      </c>
      <c r="M2604">
        <v>2</v>
      </c>
      <c r="N2604">
        <v>1</v>
      </c>
      <c r="O2604">
        <v>11</v>
      </c>
      <c r="P2604">
        <v>12</v>
      </c>
      <c r="Q2604" t="e">
        <f>VLOOKUP($A2604,'[1]SheltersALL_2.17.22'!$1:$1048576,6,0)</f>
        <v>#N/A</v>
      </c>
      <c r="R2604" t="str">
        <f>VLOOKUP($A2604, [1]FA21_Ridership!$1:$1048576,11, 0)</f>
        <v>OAKLAND</v>
      </c>
      <c r="S2604" t="str">
        <f>VLOOKUP($A2604, [1]FA21_Ridership!$1:$1048576,12, 0)</f>
        <v>ALAMEDA</v>
      </c>
      <c r="T2604">
        <f>VLOOKUP($A2604, [1]FA21_Ridership!$1:$1048576,13, 0)</f>
        <v>2</v>
      </c>
      <c r="U2604">
        <f t="shared" si="201"/>
        <v>360</v>
      </c>
      <c r="V2604" s="67">
        <f t="shared" si="205"/>
        <v>0.61199999999999999</v>
      </c>
      <c r="W2604">
        <v>0.95238100000000003</v>
      </c>
      <c r="X2604" s="67">
        <f t="shared" si="202"/>
        <v>0.91100000000000003</v>
      </c>
      <c r="Y2604">
        <v>0.69249400000000005</v>
      </c>
      <c r="Z2604" s="67">
        <f t="shared" si="203"/>
        <v>0.97399999999999998</v>
      </c>
      <c r="AA2604">
        <f>VLOOKUP($C2604,[1]Disability!$1:$1048576,5,FALSE)</f>
        <v>4</v>
      </c>
      <c r="AB2604" s="67">
        <f t="shared" si="204"/>
        <v>0.97699999999999998</v>
      </c>
      <c r="AC2604" t="e">
        <f>VLOOKUP($A2604,#REF!,9,FALSE)</f>
        <v>#REF!</v>
      </c>
    </row>
    <row r="2605" spans="1:29">
      <c r="A2605">
        <v>55241</v>
      </c>
      <c r="B2605">
        <v>2604</v>
      </c>
      <c r="C2605">
        <v>301460</v>
      </c>
      <c r="D2605" t="s">
        <v>4235</v>
      </c>
      <c r="E2605" t="s">
        <v>4236</v>
      </c>
      <c r="G2605" t="e">
        <f>VLOOKUP($H2605,[1]BRT!$1:$1048576,1,0)</f>
        <v>#N/A</v>
      </c>
      <c r="H2605" t="s">
        <v>6126</v>
      </c>
      <c r="I2605">
        <v>37.876694999999998</v>
      </c>
      <c r="J2605">
        <v>-122.283023</v>
      </c>
      <c r="K2605">
        <v>702</v>
      </c>
      <c r="L2605">
        <v>20</v>
      </c>
      <c r="M2605">
        <v>3</v>
      </c>
      <c r="N2605">
        <v>1</v>
      </c>
      <c r="O2605">
        <v>17</v>
      </c>
      <c r="P2605">
        <v>18</v>
      </c>
      <c r="Q2605" t="e">
        <f>VLOOKUP($A2605,'[1]SheltersALL_2.17.22'!$1:$1048576,6,0)</f>
        <v>#N/A</v>
      </c>
      <c r="R2605" t="str">
        <f>VLOOKUP($A2605, [1]FA21_Ridership!$1:$1048576,11, 0)</f>
        <v>BERKELEY</v>
      </c>
      <c r="S2605" t="str">
        <f>VLOOKUP($A2605, [1]FA21_Ridership!$1:$1048576,12, 0)</f>
        <v>ALAMEDA</v>
      </c>
      <c r="T2605">
        <f>VLOOKUP($A2605, [1]FA21_Ridership!$1:$1048576,13, 0)</f>
        <v>1</v>
      </c>
      <c r="U2605">
        <f t="shared" si="201"/>
        <v>360</v>
      </c>
      <c r="V2605" s="67">
        <f t="shared" si="205"/>
        <v>0.61199999999999999</v>
      </c>
      <c r="W2605">
        <v>0.46806500000000001</v>
      </c>
      <c r="X2605" s="67">
        <f t="shared" si="202"/>
        <v>0.16200000000000001</v>
      </c>
      <c r="Y2605">
        <v>0.13441400000000001</v>
      </c>
      <c r="Z2605" s="67">
        <f t="shared" si="203"/>
        <v>0.32700000000000001</v>
      </c>
      <c r="AA2605">
        <f>VLOOKUP($C2605,[1]Disability!$1:$1048576,5,FALSE)</f>
        <v>0</v>
      </c>
      <c r="AB2605" s="67">
        <f t="shared" si="204"/>
        <v>0</v>
      </c>
      <c r="AC2605" t="e">
        <f>VLOOKUP($A2605,#REF!,9,FALSE)</f>
        <v>#REF!</v>
      </c>
    </row>
    <row r="2606" spans="1:29">
      <c r="A2606">
        <v>54358</v>
      </c>
      <c r="B2606">
        <v>2605</v>
      </c>
      <c r="C2606">
        <v>303020</v>
      </c>
      <c r="D2606" t="s">
        <v>4235</v>
      </c>
      <c r="E2606" t="s">
        <v>4236</v>
      </c>
      <c r="G2606" t="e">
        <f>VLOOKUP($H2606,[1]BRT!$1:$1048576,1,0)</f>
        <v>#N/A</v>
      </c>
      <c r="H2606" t="s">
        <v>5541</v>
      </c>
      <c r="I2606">
        <v>37.890497000000003</v>
      </c>
      <c r="J2606">
        <v>-122.252576</v>
      </c>
      <c r="K2606">
        <v>662</v>
      </c>
      <c r="L2606">
        <v>60</v>
      </c>
      <c r="M2606">
        <v>1</v>
      </c>
      <c r="N2606">
        <v>0</v>
      </c>
      <c r="O2606">
        <v>6</v>
      </c>
      <c r="P2606">
        <v>6</v>
      </c>
      <c r="Q2606" t="e">
        <f>VLOOKUP($A2606,'[1]SheltersALL_2.17.22'!$1:$1048576,6,0)</f>
        <v>#N/A</v>
      </c>
      <c r="R2606" t="str">
        <f>VLOOKUP($A2606, [1]FA21_Ridership!$1:$1048576,11, 0)</f>
        <v>BERKELEY</v>
      </c>
      <c r="S2606" t="str">
        <f>VLOOKUP($A2606, [1]FA21_Ridership!$1:$1048576,12, 0)</f>
        <v>ALAMEDA</v>
      </c>
      <c r="T2606">
        <f>VLOOKUP($A2606, [1]FA21_Ridership!$1:$1048576,13, 0)</f>
        <v>1</v>
      </c>
      <c r="U2606">
        <f t="shared" si="201"/>
        <v>360</v>
      </c>
      <c r="V2606" s="67">
        <f t="shared" si="205"/>
        <v>0.61199999999999999</v>
      </c>
      <c r="W2606">
        <v>0.224268</v>
      </c>
      <c r="X2606" s="67">
        <f t="shared" si="202"/>
        <v>2.5000000000000001E-2</v>
      </c>
      <c r="Y2606">
        <v>5.6701000000000001E-2</v>
      </c>
      <c r="Z2606" s="67">
        <f t="shared" si="203"/>
        <v>0.106</v>
      </c>
      <c r="AA2606">
        <f>VLOOKUP($C2606,[1]Disability!$1:$1048576,5,FALSE)</f>
        <v>0</v>
      </c>
      <c r="AB2606" s="67">
        <f t="shared" si="204"/>
        <v>0</v>
      </c>
      <c r="AC2606" t="e">
        <f>VLOOKUP($A2606,#REF!,9,FALSE)</f>
        <v>#REF!</v>
      </c>
    </row>
    <row r="2607" spans="1:29">
      <c r="A2607">
        <v>50117</v>
      </c>
      <c r="B2607">
        <v>2606</v>
      </c>
      <c r="C2607">
        <v>1012560</v>
      </c>
      <c r="D2607" t="s">
        <v>4235</v>
      </c>
      <c r="E2607" t="s">
        <v>4236</v>
      </c>
      <c r="G2607" t="e">
        <f>VLOOKUP($H2607,[1]BRT!$1:$1048576,1,0)</f>
        <v>#N/A</v>
      </c>
      <c r="H2607" t="s">
        <v>5934</v>
      </c>
      <c r="I2607">
        <v>37.727773999999997</v>
      </c>
      <c r="J2607">
        <v>-122.20144000000001</v>
      </c>
      <c r="K2607">
        <v>1374</v>
      </c>
      <c r="L2607">
        <v>30</v>
      </c>
      <c r="M2607">
        <v>2</v>
      </c>
      <c r="N2607">
        <v>0</v>
      </c>
      <c r="O2607">
        <v>12</v>
      </c>
      <c r="P2607">
        <v>12</v>
      </c>
      <c r="Q2607" t="str">
        <f>VLOOKUP($A2607,'[1]SheltersALL_2.17.22'!$1:$1048576,6,0)</f>
        <v>Oakland</v>
      </c>
      <c r="R2607" t="str">
        <f>VLOOKUP($A2607, [1]FA21_Ridership!$1:$1048576,11, 0)</f>
        <v>OAKLAND</v>
      </c>
      <c r="S2607" t="str">
        <f>VLOOKUP($A2607, [1]FA21_Ridership!$1:$1048576,12, 0)</f>
        <v>ALAMEDA</v>
      </c>
      <c r="T2607">
        <f>VLOOKUP($A2607, [1]FA21_Ridership!$1:$1048576,13, 0)</f>
        <v>3</v>
      </c>
      <c r="U2607">
        <f t="shared" si="201"/>
        <v>360</v>
      </c>
      <c r="V2607" s="67">
        <f t="shared" si="205"/>
        <v>0.61199999999999999</v>
      </c>
      <c r="W2607" t="s">
        <v>4835</v>
      </c>
      <c r="X2607" s="67" t="e">
        <f t="shared" si="202"/>
        <v>#VALUE!</v>
      </c>
      <c r="Y2607" t="s">
        <v>4835</v>
      </c>
      <c r="Z2607" s="67" t="e">
        <f t="shared" si="203"/>
        <v>#VALUE!</v>
      </c>
      <c r="AA2607">
        <f>VLOOKUP($C2607,[1]Disability!$1:$1048576,5,FALSE)</f>
        <v>0</v>
      </c>
      <c r="AB2607" s="67">
        <f t="shared" si="204"/>
        <v>0</v>
      </c>
      <c r="AC2607" t="e">
        <f>VLOOKUP($A2607,#REF!,9,FALSE)</f>
        <v>#REF!</v>
      </c>
    </row>
    <row r="2608" spans="1:29">
      <c r="A2608">
        <v>58633</v>
      </c>
      <c r="B2608">
        <v>2607</v>
      </c>
      <c r="C2608">
        <v>9802020</v>
      </c>
      <c r="D2608" t="s">
        <v>4235</v>
      </c>
      <c r="E2608" t="s">
        <v>4236</v>
      </c>
      <c r="G2608" t="e">
        <f>VLOOKUP($H2608,[1]BRT!$1:$1048576,1,0)</f>
        <v>#N/A</v>
      </c>
      <c r="H2608" t="s">
        <v>6127</v>
      </c>
      <c r="I2608">
        <v>37.679001</v>
      </c>
      <c r="J2608">
        <v>-122.05095799999999</v>
      </c>
      <c r="K2608">
        <v>801</v>
      </c>
      <c r="L2608">
        <v>40.1</v>
      </c>
      <c r="M2608">
        <v>1.496259352</v>
      </c>
      <c r="N2608">
        <v>8</v>
      </c>
      <c r="O2608">
        <v>1</v>
      </c>
      <c r="P2608">
        <v>9</v>
      </c>
      <c r="Q2608" t="e">
        <f>VLOOKUP($A2608,'[1]SheltersALL_2.17.22'!$1:$1048576,6,0)</f>
        <v>#N/A</v>
      </c>
      <c r="R2608" t="str">
        <f>VLOOKUP($A2608, [1]FA21_Ridership!$1:$1048576,11, 0)</f>
        <v>COUNTY-ALAMEDA</v>
      </c>
      <c r="S2608" t="str">
        <f>VLOOKUP($A2608, [1]FA21_Ridership!$1:$1048576,12, 0)</f>
        <v>ALAMEDA</v>
      </c>
      <c r="T2608">
        <f>VLOOKUP($A2608, [1]FA21_Ridership!$1:$1048576,13, 0)</f>
        <v>4</v>
      </c>
      <c r="U2608">
        <f t="shared" si="201"/>
        <v>360.90000000000003</v>
      </c>
      <c r="V2608" s="67">
        <f t="shared" si="205"/>
        <v>0.626</v>
      </c>
      <c r="W2608">
        <v>0.75412800000000002</v>
      </c>
      <c r="X2608" s="67">
        <f t="shared" si="202"/>
        <v>0.48599999999999999</v>
      </c>
      <c r="Y2608">
        <v>0.11743099999999999</v>
      </c>
      <c r="Z2608" s="67">
        <f t="shared" si="203"/>
        <v>0.29799999999999999</v>
      </c>
      <c r="AA2608">
        <f>VLOOKUP($C2608,[1]Disability!$1:$1048576,5,FALSE)</f>
        <v>0</v>
      </c>
      <c r="AB2608" s="67">
        <f t="shared" si="204"/>
        <v>0</v>
      </c>
      <c r="AC2608" t="e">
        <f>VLOOKUP($A2608,#REF!,9,FALSE)</f>
        <v>#REF!</v>
      </c>
    </row>
    <row r="2609" spans="1:29">
      <c r="A2609">
        <v>57080</v>
      </c>
      <c r="B2609">
        <v>2608</v>
      </c>
      <c r="C2609">
        <v>1006610</v>
      </c>
      <c r="D2609" t="s">
        <v>4235</v>
      </c>
      <c r="E2609" t="s">
        <v>4236</v>
      </c>
      <c r="G2609" t="e">
        <f>VLOOKUP($H2609,[1]BRT!$1:$1048576,1,0)</f>
        <v>#N/A</v>
      </c>
      <c r="H2609" t="s">
        <v>5915</v>
      </c>
      <c r="I2609">
        <v>37.796891000000002</v>
      </c>
      <c r="J2609">
        <v>-122.27595700000001</v>
      </c>
      <c r="K2609">
        <v>1130</v>
      </c>
      <c r="L2609">
        <v>13.4</v>
      </c>
      <c r="M2609">
        <v>4.4776119400000001</v>
      </c>
      <c r="N2609">
        <v>4</v>
      </c>
      <c r="O2609">
        <v>23</v>
      </c>
      <c r="P2609">
        <v>27</v>
      </c>
      <c r="Q2609" t="e">
        <f>VLOOKUP($A2609,'[1]SheltersALL_2.17.22'!$1:$1048576,6,0)</f>
        <v>#N/A</v>
      </c>
      <c r="R2609" t="str">
        <f>VLOOKUP($A2609, [1]FA21_Ridership!$1:$1048576,11, 0)</f>
        <v>OAKLAND</v>
      </c>
      <c r="S2609" t="str">
        <f>VLOOKUP($A2609, [1]FA21_Ridership!$1:$1048576,12, 0)</f>
        <v>ALAMEDA</v>
      </c>
      <c r="T2609">
        <f>VLOOKUP($A2609, [1]FA21_Ridership!$1:$1048576,13, 0)</f>
        <v>2</v>
      </c>
      <c r="U2609">
        <f t="shared" si="201"/>
        <v>361.8</v>
      </c>
      <c r="V2609" s="67">
        <f t="shared" si="205"/>
        <v>0.626</v>
      </c>
      <c r="W2609">
        <v>0.47169800000000001</v>
      </c>
      <c r="X2609" s="67">
        <f t="shared" si="202"/>
        <v>0.16800000000000001</v>
      </c>
      <c r="Y2609">
        <v>0.109777</v>
      </c>
      <c r="Z2609" s="67">
        <f t="shared" si="203"/>
        <v>0.27200000000000002</v>
      </c>
      <c r="AA2609">
        <f>VLOOKUP($C2609,[1]Disability!$1:$1048576,5,FALSE)</f>
        <v>1</v>
      </c>
      <c r="AB2609" s="67">
        <f t="shared" si="204"/>
        <v>0.72499999999999998</v>
      </c>
      <c r="AC2609" t="e">
        <f>VLOOKUP($A2609,#REF!,9,FALSE)</f>
        <v>#REF!</v>
      </c>
    </row>
    <row r="2610" spans="1:29">
      <c r="A2610">
        <v>56736</v>
      </c>
      <c r="B2610">
        <v>2609</v>
      </c>
      <c r="C2610">
        <v>300410</v>
      </c>
      <c r="D2610" t="s">
        <v>4235</v>
      </c>
      <c r="E2610" t="s">
        <v>4236</v>
      </c>
      <c r="G2610" t="e">
        <f>VLOOKUP($H2610,[1]BRT!$1:$1048576,1,0)</f>
        <v>#N/A</v>
      </c>
      <c r="H2610" t="s">
        <v>6128</v>
      </c>
      <c r="I2610">
        <v>37.855491000000001</v>
      </c>
      <c r="J2610">
        <v>-122.269009</v>
      </c>
      <c r="K2610">
        <v>1177</v>
      </c>
      <c r="L2610">
        <v>30.2</v>
      </c>
      <c r="M2610">
        <v>1.986754967</v>
      </c>
      <c r="N2610">
        <v>2</v>
      </c>
      <c r="O2610">
        <v>10</v>
      </c>
      <c r="P2610">
        <v>12</v>
      </c>
      <c r="Q2610" t="e">
        <f>VLOOKUP($A2610,'[1]SheltersALL_2.17.22'!$1:$1048576,6,0)</f>
        <v>#N/A</v>
      </c>
      <c r="R2610" t="str">
        <f>VLOOKUP($A2610, [1]FA21_Ridership!$1:$1048576,11, 0)</f>
        <v>BERKELEY</v>
      </c>
      <c r="S2610" t="str">
        <f>VLOOKUP($A2610, [1]FA21_Ridership!$1:$1048576,12, 0)</f>
        <v>ALAMEDA</v>
      </c>
      <c r="T2610">
        <f>VLOOKUP($A2610, [1]FA21_Ridership!$1:$1048576,13, 0)</f>
        <v>1</v>
      </c>
      <c r="U2610">
        <f t="shared" si="201"/>
        <v>362.4</v>
      </c>
      <c r="V2610" s="67">
        <f t="shared" si="205"/>
        <v>0.627</v>
      </c>
      <c r="W2610">
        <v>0.46895900000000001</v>
      </c>
      <c r="X2610" s="67">
        <f t="shared" si="202"/>
        <v>0.16300000000000001</v>
      </c>
      <c r="Y2610">
        <v>0.38172600000000001</v>
      </c>
      <c r="Z2610" s="67">
        <f t="shared" si="203"/>
        <v>0.74399999999999999</v>
      </c>
      <c r="AA2610">
        <f>VLOOKUP($C2610,[1]Disability!$1:$1048576,5,FALSE)</f>
        <v>5</v>
      </c>
      <c r="AB2610" s="67">
        <f t="shared" si="204"/>
        <v>0.98599999999999999</v>
      </c>
      <c r="AC2610" t="e">
        <f>VLOOKUP($A2610,#REF!,9,FALSE)</f>
        <v>#REF!</v>
      </c>
    </row>
    <row r="2611" spans="1:29">
      <c r="A2611">
        <v>56535</v>
      </c>
      <c r="B2611">
        <v>2610</v>
      </c>
      <c r="C2611">
        <v>801870</v>
      </c>
      <c r="D2611" t="s">
        <v>4235</v>
      </c>
      <c r="E2611" t="s">
        <v>4236</v>
      </c>
      <c r="G2611" t="e">
        <f>VLOOKUP($H2611,[1]BRT!$1:$1048576,1,0)</f>
        <v>#N/A</v>
      </c>
      <c r="H2611" t="s">
        <v>5983</v>
      </c>
      <c r="I2611">
        <v>37.683306999999999</v>
      </c>
      <c r="J2611">
        <v>-122.08998699999999</v>
      </c>
      <c r="K2611">
        <v>960</v>
      </c>
      <c r="L2611">
        <v>60.5</v>
      </c>
      <c r="M2611">
        <v>0.99173553699999994</v>
      </c>
      <c r="N2611">
        <v>5</v>
      </c>
      <c r="O2611">
        <v>1</v>
      </c>
      <c r="P2611">
        <v>6</v>
      </c>
      <c r="Q2611" t="e">
        <f>VLOOKUP($A2611,'[1]SheltersALL_2.17.22'!$1:$1048576,6,0)</f>
        <v>#N/A</v>
      </c>
      <c r="R2611" t="str">
        <f>VLOOKUP($A2611, [1]FA21_Ridership!$1:$1048576,11, 0)</f>
        <v>HAYWARD</v>
      </c>
      <c r="S2611" t="str">
        <f>VLOOKUP($A2611, [1]FA21_Ridership!$1:$1048576,12, 0)</f>
        <v>ALAMEDA</v>
      </c>
      <c r="T2611">
        <f>VLOOKUP($A2611, [1]FA21_Ridership!$1:$1048576,13, 0)</f>
        <v>4</v>
      </c>
      <c r="U2611">
        <f t="shared" si="201"/>
        <v>363</v>
      </c>
      <c r="V2611" s="67">
        <f t="shared" si="205"/>
        <v>0.627</v>
      </c>
      <c r="W2611">
        <v>0.75411799999999996</v>
      </c>
      <c r="X2611" s="67">
        <f t="shared" si="202"/>
        <v>0.48599999999999999</v>
      </c>
      <c r="Y2611">
        <v>0.222941</v>
      </c>
      <c r="Z2611" s="67">
        <f t="shared" si="203"/>
        <v>0.50900000000000001</v>
      </c>
      <c r="AA2611">
        <f>VLOOKUP($C2611,[1]Disability!$1:$1048576,5,FALSE)</f>
        <v>0</v>
      </c>
      <c r="AB2611" s="67">
        <f t="shared" si="204"/>
        <v>0</v>
      </c>
      <c r="AC2611" t="e">
        <f>VLOOKUP($A2611,#REF!,9,FALSE)</f>
        <v>#REF!</v>
      </c>
    </row>
    <row r="2612" spans="1:29">
      <c r="A2612">
        <v>57488</v>
      </c>
      <c r="B2612">
        <v>2611</v>
      </c>
      <c r="C2612">
        <v>9804720</v>
      </c>
      <c r="D2612" t="s">
        <v>4235</v>
      </c>
      <c r="E2612" t="s">
        <v>4236</v>
      </c>
      <c r="G2612" t="e">
        <f>VLOOKUP($H2612,[1]BRT!$1:$1048576,1,0)</f>
        <v>#N/A</v>
      </c>
      <c r="H2612" t="s">
        <v>6106</v>
      </c>
      <c r="I2612">
        <v>37.678375000000003</v>
      </c>
      <c r="J2612">
        <v>-122.13957000000001</v>
      </c>
      <c r="K2612">
        <v>964</v>
      </c>
      <c r="L2612">
        <v>60.5</v>
      </c>
      <c r="M2612">
        <v>0.99173553699999994</v>
      </c>
      <c r="N2612">
        <v>4</v>
      </c>
      <c r="O2612">
        <v>2</v>
      </c>
      <c r="P2612">
        <v>6</v>
      </c>
      <c r="Q2612" t="e">
        <f>VLOOKUP($A2612,'[1]SheltersALL_2.17.22'!$1:$1048576,6,0)</f>
        <v>#N/A</v>
      </c>
      <c r="R2612" t="str">
        <f>VLOOKUP($A2612, [1]FA21_Ridership!$1:$1048576,11, 0)</f>
        <v>COUNTY-ALAMEDA</v>
      </c>
      <c r="S2612" t="str">
        <f>VLOOKUP($A2612, [1]FA21_Ridership!$1:$1048576,12, 0)</f>
        <v>ALAMEDA</v>
      </c>
      <c r="T2612">
        <f>VLOOKUP($A2612, [1]FA21_Ridership!$1:$1048576,13, 0)</f>
        <v>4</v>
      </c>
      <c r="U2612">
        <f t="shared" si="201"/>
        <v>363</v>
      </c>
      <c r="V2612" s="67">
        <f t="shared" si="205"/>
        <v>0.627</v>
      </c>
      <c r="W2612">
        <v>0.69282699999999997</v>
      </c>
      <c r="X2612" s="67">
        <f t="shared" si="202"/>
        <v>0.40100000000000002</v>
      </c>
      <c r="Y2612">
        <v>0.21518999999999999</v>
      </c>
      <c r="Z2612" s="67">
        <f t="shared" si="203"/>
        <v>0.496</v>
      </c>
      <c r="AA2612">
        <f>VLOOKUP($C2612,[1]Disability!$1:$1048576,5,FALSE)</f>
        <v>0</v>
      </c>
      <c r="AB2612" s="67">
        <f t="shared" si="204"/>
        <v>0</v>
      </c>
      <c r="AC2612" t="e">
        <f>VLOOKUP($A2612,#REF!,9,FALSE)</f>
        <v>#REF!</v>
      </c>
    </row>
    <row r="2613" spans="1:29">
      <c r="A2613">
        <v>55943</v>
      </c>
      <c r="B2613">
        <v>2612</v>
      </c>
      <c r="C2613">
        <v>801060</v>
      </c>
      <c r="D2613" t="s">
        <v>4235</v>
      </c>
      <c r="E2613" t="s">
        <v>4236</v>
      </c>
      <c r="G2613" t="e">
        <f>VLOOKUP($H2613,[1]BRT!$1:$1048576,1,0)</f>
        <v>#N/A</v>
      </c>
      <c r="H2613" t="s">
        <v>6129</v>
      </c>
      <c r="I2613">
        <v>37.680340000000001</v>
      </c>
      <c r="J2613">
        <v>-122.084622</v>
      </c>
      <c r="K2613">
        <v>960</v>
      </c>
      <c r="L2613">
        <v>60.5</v>
      </c>
      <c r="M2613">
        <v>0.99173553699999994</v>
      </c>
      <c r="N2613">
        <v>4</v>
      </c>
      <c r="O2613">
        <v>2</v>
      </c>
      <c r="P2613">
        <v>6</v>
      </c>
      <c r="Q2613" t="e">
        <f>VLOOKUP($A2613,'[1]SheltersALL_2.17.22'!$1:$1048576,6,0)</f>
        <v>#N/A</v>
      </c>
      <c r="R2613" t="str">
        <f>VLOOKUP($A2613, [1]FA21_Ridership!$1:$1048576,11, 0)</f>
        <v>HAYWARD</v>
      </c>
      <c r="S2613" t="str">
        <f>VLOOKUP($A2613, [1]FA21_Ridership!$1:$1048576,12, 0)</f>
        <v>ALAMEDA</v>
      </c>
      <c r="T2613">
        <f>VLOOKUP($A2613, [1]FA21_Ridership!$1:$1048576,13, 0)</f>
        <v>4</v>
      </c>
      <c r="U2613">
        <f t="shared" si="201"/>
        <v>363</v>
      </c>
      <c r="V2613" s="67">
        <f t="shared" si="205"/>
        <v>0.627</v>
      </c>
      <c r="W2613">
        <v>0.73955400000000004</v>
      </c>
      <c r="X2613" s="67">
        <f t="shared" si="202"/>
        <v>0.46200000000000002</v>
      </c>
      <c r="Y2613">
        <v>0.233547</v>
      </c>
      <c r="Z2613" s="67">
        <f t="shared" si="203"/>
        <v>0.52900000000000003</v>
      </c>
      <c r="AA2613">
        <f>VLOOKUP($C2613,[1]Disability!$1:$1048576,5,FALSE)</f>
        <v>0</v>
      </c>
      <c r="AB2613" s="67">
        <f t="shared" si="204"/>
        <v>0</v>
      </c>
      <c r="AC2613" t="e">
        <f>VLOOKUP($A2613,#REF!,9,FALSE)</f>
        <v>#REF!</v>
      </c>
    </row>
    <row r="2614" spans="1:29">
      <c r="A2614">
        <v>55869</v>
      </c>
      <c r="B2614">
        <v>2613</v>
      </c>
      <c r="C2614">
        <v>9800230</v>
      </c>
      <c r="D2614" t="s">
        <v>4235</v>
      </c>
      <c r="E2614" t="s">
        <v>4236</v>
      </c>
      <c r="G2614" t="e">
        <f>VLOOKUP($H2614,[1]BRT!$1:$1048576,1,0)</f>
        <v>#N/A</v>
      </c>
      <c r="H2614" t="s">
        <v>6130</v>
      </c>
      <c r="I2614">
        <v>37.670026999999997</v>
      </c>
      <c r="J2614">
        <v>-122.138139</v>
      </c>
      <c r="K2614">
        <v>960</v>
      </c>
      <c r="L2614">
        <v>60.5</v>
      </c>
      <c r="M2614">
        <v>0.99173553699999994</v>
      </c>
      <c r="N2614">
        <v>3</v>
      </c>
      <c r="O2614">
        <v>3</v>
      </c>
      <c r="P2614">
        <v>6</v>
      </c>
      <c r="Q2614" t="e">
        <f>VLOOKUP($A2614,'[1]SheltersALL_2.17.22'!$1:$1048576,6,0)</f>
        <v>#N/A</v>
      </c>
      <c r="R2614" t="str">
        <f>VLOOKUP($A2614, [1]FA21_Ridership!$1:$1048576,11, 0)</f>
        <v>COUNTY-ALAMEDA</v>
      </c>
      <c r="S2614" t="str">
        <f>VLOOKUP($A2614, [1]FA21_Ridership!$1:$1048576,12, 0)</f>
        <v>ALAMEDA</v>
      </c>
      <c r="T2614">
        <f>VLOOKUP($A2614, [1]FA21_Ridership!$1:$1048576,13, 0)</f>
        <v>4</v>
      </c>
      <c r="U2614">
        <f t="shared" si="201"/>
        <v>363</v>
      </c>
      <c r="V2614" s="67">
        <f t="shared" si="205"/>
        <v>0.627</v>
      </c>
      <c r="W2614">
        <v>0.78057900000000002</v>
      </c>
      <c r="X2614" s="67">
        <f t="shared" si="202"/>
        <v>0.55200000000000005</v>
      </c>
      <c r="Y2614">
        <v>0.113636</v>
      </c>
      <c r="Z2614" s="67">
        <f t="shared" si="203"/>
        <v>0.28199999999999997</v>
      </c>
      <c r="AA2614">
        <f>VLOOKUP($C2614,[1]Disability!$1:$1048576,5,FALSE)</f>
        <v>0</v>
      </c>
      <c r="AB2614" s="67">
        <f t="shared" si="204"/>
        <v>0</v>
      </c>
      <c r="AC2614" t="e">
        <f>VLOOKUP($A2614,#REF!,9,FALSE)</f>
        <v>#REF!</v>
      </c>
    </row>
    <row r="2615" spans="1:29">
      <c r="A2615">
        <v>51584</v>
      </c>
      <c r="B2615">
        <v>2614</v>
      </c>
      <c r="C2615">
        <v>9903630</v>
      </c>
      <c r="D2615" t="s">
        <v>4235</v>
      </c>
      <c r="E2615" t="s">
        <v>4236</v>
      </c>
      <c r="G2615" t="e">
        <f>VLOOKUP($H2615,[1]BRT!$1:$1048576,1,0)</f>
        <v>#N/A</v>
      </c>
      <c r="H2615" t="s">
        <v>6131</v>
      </c>
      <c r="I2615">
        <v>37.867201000000001</v>
      </c>
      <c r="J2615">
        <v>-122.263217</v>
      </c>
      <c r="K2615">
        <v>1449</v>
      </c>
      <c r="L2615">
        <v>10.1</v>
      </c>
      <c r="M2615">
        <v>5.9405940590000004</v>
      </c>
      <c r="N2615">
        <v>19</v>
      </c>
      <c r="O2615">
        <v>17</v>
      </c>
      <c r="P2615">
        <v>36</v>
      </c>
      <c r="Q2615" t="e">
        <f>VLOOKUP($A2615,'[1]SheltersALL_2.17.22'!$1:$1048576,6,0)</f>
        <v>#N/A</v>
      </c>
      <c r="R2615" t="str">
        <f>VLOOKUP($A2615, [1]FA21_Ridership!$1:$1048576,11, 0)</f>
        <v>BERKELEY</v>
      </c>
      <c r="S2615" t="str">
        <f>VLOOKUP($A2615, [1]FA21_Ridership!$1:$1048576,12, 0)</f>
        <v>ALAMEDA</v>
      </c>
      <c r="T2615">
        <f>VLOOKUP($A2615, [1]FA21_Ridership!$1:$1048576,13, 0)</f>
        <v>2</v>
      </c>
      <c r="U2615">
        <f t="shared" si="201"/>
        <v>363.59999999999997</v>
      </c>
      <c r="V2615" s="67">
        <f t="shared" si="205"/>
        <v>0.628</v>
      </c>
      <c r="W2615">
        <v>0.66128299999999995</v>
      </c>
      <c r="X2615" s="67">
        <f t="shared" si="202"/>
        <v>0.34599999999999997</v>
      </c>
      <c r="Y2615">
        <v>0.75912400000000002</v>
      </c>
      <c r="Z2615" s="67">
        <f t="shared" si="203"/>
        <v>0.98599999999999999</v>
      </c>
      <c r="AA2615">
        <f>VLOOKUP($C2615,[1]Disability!$1:$1048576,5,FALSE)</f>
        <v>2</v>
      </c>
      <c r="AB2615" s="67">
        <f t="shared" si="204"/>
        <v>0.91600000000000004</v>
      </c>
      <c r="AC2615" t="e">
        <f>VLOOKUP($A2615,#REF!,9,FALSE)</f>
        <v>#REF!</v>
      </c>
    </row>
    <row r="2616" spans="1:29">
      <c r="A2616">
        <v>55579</v>
      </c>
      <c r="B2616">
        <v>2615</v>
      </c>
      <c r="C2616">
        <v>103230</v>
      </c>
      <c r="D2616" t="s">
        <v>4235</v>
      </c>
      <c r="E2616" t="s">
        <v>4236</v>
      </c>
      <c r="G2616" t="e">
        <f>VLOOKUP($H2616,[1]BRT!$1:$1048576,1,0)</f>
        <v>#N/A</v>
      </c>
      <c r="H2616" t="s">
        <v>6132</v>
      </c>
      <c r="I2616">
        <v>37.769728000000001</v>
      </c>
      <c r="J2616">
        <v>-122.251761</v>
      </c>
      <c r="K2616">
        <v>1414</v>
      </c>
      <c r="L2616">
        <v>13</v>
      </c>
      <c r="M2616">
        <v>4.615384615</v>
      </c>
      <c r="N2616">
        <v>18</v>
      </c>
      <c r="O2616">
        <v>10</v>
      </c>
      <c r="P2616">
        <v>28</v>
      </c>
      <c r="Q2616" t="e">
        <f>VLOOKUP($A2616,'[1]SheltersALL_2.17.22'!$1:$1048576,6,0)</f>
        <v>#N/A</v>
      </c>
      <c r="R2616" t="str">
        <f>VLOOKUP($A2616, [1]FA21_Ridership!$1:$1048576,11, 0)</f>
        <v>ALAMEDA</v>
      </c>
      <c r="S2616" t="str">
        <f>VLOOKUP($A2616, [1]FA21_Ridership!$1:$1048576,12, 0)</f>
        <v>ALAMEDA</v>
      </c>
      <c r="T2616">
        <f>VLOOKUP($A2616, [1]FA21_Ridership!$1:$1048576,13, 0)</f>
        <v>3</v>
      </c>
      <c r="U2616">
        <f t="shared" si="201"/>
        <v>364</v>
      </c>
      <c r="V2616" s="67">
        <f t="shared" si="205"/>
        <v>0.628</v>
      </c>
      <c r="W2616">
        <v>0.55566000000000004</v>
      </c>
      <c r="X2616" s="67">
        <f t="shared" si="202"/>
        <v>0.25</v>
      </c>
      <c r="Y2616">
        <v>0.16486600000000001</v>
      </c>
      <c r="Z2616" s="67">
        <f t="shared" si="203"/>
        <v>0.39700000000000002</v>
      </c>
      <c r="AA2616">
        <f>VLOOKUP($C2616,[1]Disability!$1:$1048576,5,FALSE)</f>
        <v>0</v>
      </c>
      <c r="AB2616" s="67">
        <f t="shared" si="204"/>
        <v>0</v>
      </c>
      <c r="AC2616" t="e">
        <f>VLOOKUP($A2616,#REF!,9,FALSE)</f>
        <v>#REF!</v>
      </c>
    </row>
    <row r="2617" spans="1:29">
      <c r="A2617">
        <v>51249</v>
      </c>
      <c r="B2617">
        <v>2616</v>
      </c>
      <c r="C2617">
        <v>9902610</v>
      </c>
      <c r="D2617" t="s">
        <v>4235</v>
      </c>
      <c r="E2617" t="s">
        <v>4236</v>
      </c>
      <c r="G2617" t="e">
        <f>VLOOKUP($H2617,[1]BRT!$1:$1048576,1,0)</f>
        <v>#N/A</v>
      </c>
      <c r="H2617" t="s">
        <v>5909</v>
      </c>
      <c r="I2617">
        <v>37.791395000000001</v>
      </c>
      <c r="J2617">
        <v>-122.219632</v>
      </c>
      <c r="K2617">
        <v>1116</v>
      </c>
      <c r="L2617">
        <v>14</v>
      </c>
      <c r="M2617">
        <v>4.2857142860000002</v>
      </c>
      <c r="N2617">
        <v>8</v>
      </c>
      <c r="O2617">
        <v>18</v>
      </c>
      <c r="P2617">
        <v>26</v>
      </c>
      <c r="Q2617" t="e">
        <f>VLOOKUP($A2617,'[1]SheltersALL_2.17.22'!$1:$1048576,6,0)</f>
        <v>#N/A</v>
      </c>
      <c r="R2617" t="str">
        <f>VLOOKUP($A2617, [1]FA21_Ridership!$1:$1048576,11, 0)</f>
        <v>OAKLAND</v>
      </c>
      <c r="S2617" t="str">
        <f>VLOOKUP($A2617, [1]FA21_Ridership!$1:$1048576,12, 0)</f>
        <v>ALAMEDA</v>
      </c>
      <c r="T2617">
        <f>VLOOKUP($A2617, [1]FA21_Ridership!$1:$1048576,13, 0)</f>
        <v>3</v>
      </c>
      <c r="U2617">
        <f t="shared" si="201"/>
        <v>364</v>
      </c>
      <c r="V2617" s="67">
        <f t="shared" si="205"/>
        <v>0.628</v>
      </c>
      <c r="W2617">
        <v>0.84772800000000004</v>
      </c>
      <c r="X2617" s="67">
        <f t="shared" si="202"/>
        <v>0.66600000000000004</v>
      </c>
      <c r="Y2617">
        <v>0.37397399999999997</v>
      </c>
      <c r="Z2617" s="67">
        <f t="shared" si="203"/>
        <v>0.73199999999999998</v>
      </c>
      <c r="AA2617">
        <f>VLOOKUP($C2617,[1]Disability!$1:$1048576,5,FALSE)</f>
        <v>1</v>
      </c>
      <c r="AB2617" s="67">
        <f t="shared" si="204"/>
        <v>0.72499999999999998</v>
      </c>
      <c r="AC2617" t="e">
        <f>VLOOKUP($A2617,#REF!,9,FALSE)</f>
        <v>#REF!</v>
      </c>
    </row>
    <row r="2618" spans="1:29">
      <c r="A2618">
        <v>58012</v>
      </c>
      <c r="B2618">
        <v>2617</v>
      </c>
      <c r="C2618">
        <v>9901540</v>
      </c>
      <c r="D2618" t="s">
        <v>4235</v>
      </c>
      <c r="E2618" t="s">
        <v>4236</v>
      </c>
      <c r="G2618" t="e">
        <f>VLOOKUP($H2618,[1]BRT!$1:$1048576,1,0)</f>
        <v>#N/A</v>
      </c>
      <c r="H2618" t="s">
        <v>6133</v>
      </c>
      <c r="I2618">
        <v>37.971288000000001</v>
      </c>
      <c r="J2618">
        <v>-122.305323</v>
      </c>
      <c r="K2618">
        <v>840</v>
      </c>
      <c r="L2618">
        <v>60.7</v>
      </c>
      <c r="M2618">
        <v>0.988467875</v>
      </c>
      <c r="N2618">
        <v>1</v>
      </c>
      <c r="O2618">
        <v>5</v>
      </c>
      <c r="P2618">
        <v>6</v>
      </c>
      <c r="Q2618" t="e">
        <f>VLOOKUP($A2618,'[1]SheltersALL_2.17.22'!$1:$1048576,6,0)</f>
        <v>#N/A</v>
      </c>
      <c r="R2618" t="str">
        <f>VLOOKUP($A2618, [1]FA21_Ridership!$1:$1048576,11, 0)</f>
        <v>COUNTY-CONTRA COSTA</v>
      </c>
      <c r="S2618" t="str">
        <f>VLOOKUP($A2618, [1]FA21_Ridership!$1:$1048576,12, 0)</f>
        <v>CONTRA COSTA</v>
      </c>
      <c r="T2618">
        <f>VLOOKUP($A2618, [1]FA21_Ridership!$1:$1048576,13, 0)</f>
        <v>1</v>
      </c>
      <c r="U2618">
        <f t="shared" si="201"/>
        <v>364.20000000000005</v>
      </c>
      <c r="V2618" s="67">
        <f t="shared" si="205"/>
        <v>0.628</v>
      </c>
      <c r="W2618">
        <v>0.749386</v>
      </c>
      <c r="X2618" s="67">
        <f t="shared" si="202"/>
        <v>0.47699999999999998</v>
      </c>
      <c r="Y2618">
        <v>0.25511899999999998</v>
      </c>
      <c r="Z2618" s="67">
        <f t="shared" si="203"/>
        <v>0.57999999999999996</v>
      </c>
      <c r="AA2618">
        <f>VLOOKUP($C2618,[1]Disability!$1:$1048576,5,FALSE)</f>
        <v>1</v>
      </c>
      <c r="AB2618" s="67">
        <f t="shared" si="204"/>
        <v>0.72499999999999998</v>
      </c>
      <c r="AC2618" t="e">
        <f>VLOOKUP($A2618,#REF!,9,FALSE)</f>
        <v>#REF!</v>
      </c>
    </row>
    <row r="2619" spans="1:29">
      <c r="A2619">
        <v>55460</v>
      </c>
      <c r="B2619">
        <v>2618</v>
      </c>
      <c r="C2619">
        <v>9901010</v>
      </c>
      <c r="D2619" t="s">
        <v>4235</v>
      </c>
      <c r="E2619" t="s">
        <v>4236</v>
      </c>
      <c r="G2619" t="e">
        <f>VLOOKUP($H2619,[1]BRT!$1:$1048576,1,0)</f>
        <v>#N/A</v>
      </c>
      <c r="H2619" t="s">
        <v>6134</v>
      </c>
      <c r="I2619">
        <v>37.966589999999997</v>
      </c>
      <c r="J2619">
        <v>-122.32837600000001</v>
      </c>
      <c r="K2619">
        <v>720</v>
      </c>
      <c r="L2619">
        <v>60.9</v>
      </c>
      <c r="M2619">
        <v>0.98522167500000002</v>
      </c>
      <c r="N2619">
        <v>3</v>
      </c>
      <c r="O2619">
        <v>3</v>
      </c>
      <c r="P2619">
        <v>6</v>
      </c>
      <c r="Q2619" t="e">
        <f>VLOOKUP($A2619,'[1]SheltersALL_2.17.22'!$1:$1048576,6,0)</f>
        <v>#N/A</v>
      </c>
      <c r="R2619" t="str">
        <f>VLOOKUP($A2619, [1]FA21_Ridership!$1:$1048576,11, 0)</f>
        <v>COUNTY-CONTRA COSTA</v>
      </c>
      <c r="S2619" t="str">
        <f>VLOOKUP($A2619, [1]FA21_Ridership!$1:$1048576,12, 0)</f>
        <v>CONTRA COSTA</v>
      </c>
      <c r="T2619">
        <f>VLOOKUP($A2619, [1]FA21_Ridership!$1:$1048576,13, 0)</f>
        <v>1</v>
      </c>
      <c r="U2619">
        <f t="shared" si="201"/>
        <v>365.4</v>
      </c>
      <c r="V2619" s="67">
        <f t="shared" si="205"/>
        <v>0.629</v>
      </c>
      <c r="W2619">
        <v>0.967611</v>
      </c>
      <c r="X2619" s="67">
        <f t="shared" si="202"/>
        <v>0.93899999999999995</v>
      </c>
      <c r="Y2619">
        <v>0.25610899999999998</v>
      </c>
      <c r="Z2619" s="67">
        <f t="shared" si="203"/>
        <v>0.58099999999999996</v>
      </c>
      <c r="AA2619">
        <f>VLOOKUP($C2619,[1]Disability!$1:$1048576,5,FALSE)</f>
        <v>0</v>
      </c>
      <c r="AB2619" s="67">
        <f t="shared" si="204"/>
        <v>0</v>
      </c>
      <c r="AC2619" t="e">
        <f>VLOOKUP($A2619,#REF!,9,FALSE)</f>
        <v>#REF!</v>
      </c>
    </row>
    <row r="2620" spans="1:29">
      <c r="A2620">
        <v>50285</v>
      </c>
      <c r="B2620">
        <v>2619</v>
      </c>
      <c r="C2620">
        <v>1031530</v>
      </c>
      <c r="D2620" t="s">
        <v>4235</v>
      </c>
      <c r="E2620" t="s">
        <v>4236</v>
      </c>
      <c r="G2620" t="e">
        <f>VLOOKUP($H2620,[1]BRT!$1:$1048576,1,0)</f>
        <v>#N/A</v>
      </c>
      <c r="H2620" t="s">
        <v>6135</v>
      </c>
      <c r="I2620">
        <v>37.804234999999998</v>
      </c>
      <c r="J2620">
        <v>-122.287964</v>
      </c>
      <c r="K2620">
        <v>1081</v>
      </c>
      <c r="L2620">
        <v>30.5</v>
      </c>
      <c r="M2620">
        <v>1.9672131150000001</v>
      </c>
      <c r="N2620">
        <v>10</v>
      </c>
      <c r="O2620">
        <v>2</v>
      </c>
      <c r="P2620">
        <v>12</v>
      </c>
      <c r="Q2620" t="e">
        <f>VLOOKUP($A2620,'[1]SheltersALL_2.17.22'!$1:$1048576,6,0)</f>
        <v>#N/A</v>
      </c>
      <c r="R2620" t="str">
        <f>VLOOKUP($A2620, [1]FA21_Ridership!$1:$1048576,11, 0)</f>
        <v>OAKLAND</v>
      </c>
      <c r="S2620" t="str">
        <f>VLOOKUP($A2620, [1]FA21_Ridership!$1:$1048576,12, 0)</f>
        <v>ALAMEDA</v>
      </c>
      <c r="T2620">
        <f>VLOOKUP($A2620, [1]FA21_Ridership!$1:$1048576,13, 0)</f>
        <v>2</v>
      </c>
      <c r="U2620">
        <f t="shared" si="201"/>
        <v>366</v>
      </c>
      <c r="V2620" s="67">
        <f t="shared" si="205"/>
        <v>0.629</v>
      </c>
      <c r="W2620">
        <v>1</v>
      </c>
      <c r="X2620" s="67">
        <f t="shared" si="202"/>
        <v>0.98899999999999999</v>
      </c>
      <c r="Y2620">
        <v>0.85751999999999995</v>
      </c>
      <c r="Z2620" s="67">
        <f t="shared" si="203"/>
        <v>0.996</v>
      </c>
      <c r="AA2620">
        <f>VLOOKUP($C2620,[1]Disability!$1:$1048576,5,FALSE)</f>
        <v>1</v>
      </c>
      <c r="AB2620" s="67">
        <f t="shared" si="204"/>
        <v>0.72499999999999998</v>
      </c>
      <c r="AC2620" t="e">
        <f>VLOOKUP($A2620,#REF!,9,FALSE)</f>
        <v>#REF!</v>
      </c>
    </row>
    <row r="2621" spans="1:29">
      <c r="A2621">
        <v>55960</v>
      </c>
      <c r="B2621">
        <v>2620</v>
      </c>
      <c r="C2621">
        <v>803120</v>
      </c>
      <c r="D2621" t="s">
        <v>4235</v>
      </c>
      <c r="E2621" t="s">
        <v>4236</v>
      </c>
      <c r="G2621" t="e">
        <f>VLOOKUP($H2621,[1]BRT!$1:$1048576,1,0)</f>
        <v>#N/A</v>
      </c>
      <c r="H2621" t="s">
        <v>6136</v>
      </c>
      <c r="I2621">
        <v>37.640974</v>
      </c>
      <c r="J2621">
        <v>-122.073796</v>
      </c>
      <c r="K2621">
        <v>960</v>
      </c>
      <c r="L2621">
        <v>61</v>
      </c>
      <c r="M2621">
        <v>0.98360655699999999</v>
      </c>
      <c r="N2621">
        <v>3</v>
      </c>
      <c r="O2621">
        <v>3</v>
      </c>
      <c r="P2621">
        <v>6</v>
      </c>
      <c r="Q2621" t="e">
        <f>VLOOKUP($A2621,'[1]SheltersALL_2.17.22'!$1:$1048576,6,0)</f>
        <v>#N/A</v>
      </c>
      <c r="R2621" t="str">
        <f>VLOOKUP($A2621, [1]FA21_Ridership!$1:$1048576,11, 0)</f>
        <v>HAYWARD</v>
      </c>
      <c r="S2621" t="str">
        <f>VLOOKUP($A2621, [1]FA21_Ridership!$1:$1048576,12, 0)</f>
        <v>ALAMEDA</v>
      </c>
      <c r="T2621">
        <f>VLOOKUP($A2621, [1]FA21_Ridership!$1:$1048576,13, 0)</f>
        <v>4</v>
      </c>
      <c r="U2621">
        <f t="shared" si="201"/>
        <v>366</v>
      </c>
      <c r="V2621" s="67">
        <f t="shared" si="205"/>
        <v>0.629</v>
      </c>
      <c r="W2621">
        <v>0.952959</v>
      </c>
      <c r="X2621" s="67">
        <f t="shared" si="202"/>
        <v>0.91400000000000003</v>
      </c>
      <c r="Y2621">
        <v>0.45333800000000002</v>
      </c>
      <c r="Z2621" s="67">
        <f t="shared" si="203"/>
        <v>0.82099999999999995</v>
      </c>
      <c r="AA2621">
        <f>VLOOKUP($C2621,[1]Disability!$1:$1048576,5,FALSE)</f>
        <v>0</v>
      </c>
      <c r="AB2621" s="67">
        <f t="shared" si="204"/>
        <v>0</v>
      </c>
      <c r="AC2621" t="e">
        <f>VLOOKUP($A2621,#REF!,9,FALSE)</f>
        <v>#REF!</v>
      </c>
    </row>
    <row r="2622" spans="1:29">
      <c r="A2622">
        <v>56694</v>
      </c>
      <c r="B2622">
        <v>2621</v>
      </c>
      <c r="C2622">
        <v>1303010</v>
      </c>
      <c r="D2622" t="s">
        <v>4235</v>
      </c>
      <c r="E2622" t="s">
        <v>4236</v>
      </c>
      <c r="G2622" t="e">
        <f>VLOOKUP($H2622,[1]BRT!$1:$1048576,1,0)</f>
        <v>#N/A</v>
      </c>
      <c r="H2622" t="s">
        <v>6096</v>
      </c>
      <c r="I2622">
        <v>37.949641</v>
      </c>
      <c r="J2622">
        <v>-122.350031</v>
      </c>
      <c r="K2622">
        <v>780</v>
      </c>
      <c r="L2622">
        <v>61</v>
      </c>
      <c r="M2622">
        <v>0.98360655699999999</v>
      </c>
      <c r="N2622">
        <v>2</v>
      </c>
      <c r="O2622">
        <v>4</v>
      </c>
      <c r="P2622">
        <v>6</v>
      </c>
      <c r="Q2622" t="e">
        <f>VLOOKUP($A2622,'[1]SheltersALL_2.17.22'!$1:$1048576,6,0)</f>
        <v>#N/A</v>
      </c>
      <c r="R2622" t="str">
        <f>VLOOKUP($A2622, [1]FA21_Ridership!$1:$1048576,11, 0)</f>
        <v>RICHMOND</v>
      </c>
      <c r="S2622" t="str">
        <f>VLOOKUP($A2622, [1]FA21_Ridership!$1:$1048576,12, 0)</f>
        <v>CONTRA COSTA</v>
      </c>
      <c r="T2622">
        <f>VLOOKUP($A2622, [1]FA21_Ridership!$1:$1048576,13, 0)</f>
        <v>1</v>
      </c>
      <c r="U2622">
        <f t="shared" si="201"/>
        <v>366</v>
      </c>
      <c r="V2622" s="67">
        <f t="shared" si="205"/>
        <v>0.629</v>
      </c>
      <c r="W2622">
        <v>0.974414</v>
      </c>
      <c r="X2622" s="67">
        <f t="shared" si="202"/>
        <v>0.95099999999999996</v>
      </c>
      <c r="Y2622">
        <v>0.40962799999999999</v>
      </c>
      <c r="Z2622" s="67">
        <f t="shared" si="203"/>
        <v>0.76900000000000002</v>
      </c>
      <c r="AA2622">
        <f>VLOOKUP($C2622,[1]Disability!$1:$1048576,5,FALSE)</f>
        <v>0</v>
      </c>
      <c r="AB2622" s="67">
        <f t="shared" si="204"/>
        <v>0</v>
      </c>
      <c r="AC2622" t="e">
        <f>VLOOKUP($A2622,#REF!,9,FALSE)</f>
        <v>#REF!</v>
      </c>
    </row>
    <row r="2623" spans="1:29">
      <c r="A2623">
        <v>51961</v>
      </c>
      <c r="B2623">
        <v>2622</v>
      </c>
      <c r="C2623">
        <v>9905260</v>
      </c>
      <c r="D2623" t="s">
        <v>4235</v>
      </c>
      <c r="E2623" t="s">
        <v>4236</v>
      </c>
      <c r="G2623" t="e">
        <f>VLOOKUP($H2623,[1]BRT!$1:$1048576,1,0)</f>
        <v>#N/A</v>
      </c>
      <c r="H2623" t="s">
        <v>6137</v>
      </c>
      <c r="I2623">
        <v>37.945925000000003</v>
      </c>
      <c r="J2623">
        <v>-122.353505</v>
      </c>
      <c r="K2623">
        <v>780</v>
      </c>
      <c r="L2623">
        <v>61</v>
      </c>
      <c r="M2623">
        <v>0.98360655699999999</v>
      </c>
      <c r="N2623">
        <v>2</v>
      </c>
      <c r="O2623">
        <v>4</v>
      </c>
      <c r="P2623">
        <v>6</v>
      </c>
      <c r="Q2623" t="e">
        <f>VLOOKUP($A2623,'[1]SheltersALL_2.17.22'!$1:$1048576,6,0)</f>
        <v>#N/A</v>
      </c>
      <c r="R2623" t="str">
        <f>VLOOKUP($A2623, [1]FA21_Ridership!$1:$1048576,11, 0)</f>
        <v>RICHMOND</v>
      </c>
      <c r="S2623" t="str">
        <f>VLOOKUP($A2623, [1]FA21_Ridership!$1:$1048576,12, 0)</f>
        <v>CONTRA COSTA</v>
      </c>
      <c r="T2623">
        <f>VLOOKUP($A2623, [1]FA21_Ridership!$1:$1048576,13, 0)</f>
        <v>1</v>
      </c>
      <c r="U2623">
        <f t="shared" si="201"/>
        <v>366</v>
      </c>
      <c r="V2623" s="67">
        <f t="shared" si="205"/>
        <v>0.629</v>
      </c>
      <c r="W2623">
        <v>0.98655300000000001</v>
      </c>
      <c r="X2623" s="67">
        <f t="shared" si="202"/>
        <v>0.98</v>
      </c>
      <c r="Y2623">
        <v>0.50488999999999995</v>
      </c>
      <c r="Z2623" s="67">
        <f t="shared" si="203"/>
        <v>0.86599999999999999</v>
      </c>
      <c r="AA2623">
        <f>VLOOKUP($C2623,[1]Disability!$1:$1048576,5,FALSE)</f>
        <v>1</v>
      </c>
      <c r="AB2623" s="67">
        <f t="shared" si="204"/>
        <v>0.72499999999999998</v>
      </c>
      <c r="AC2623" t="e">
        <f>VLOOKUP($A2623,#REF!,9,FALSE)</f>
        <v>#REF!</v>
      </c>
    </row>
    <row r="2624" spans="1:29">
      <c r="A2624">
        <v>59887</v>
      </c>
      <c r="B2624">
        <v>2623</v>
      </c>
      <c r="C2624">
        <v>9800490</v>
      </c>
      <c r="D2624" t="s">
        <v>4235</v>
      </c>
      <c r="E2624" t="s">
        <v>4236</v>
      </c>
      <c r="G2624" t="e">
        <f>VLOOKUP($H2624,[1]BRT!$1:$1048576,1,0)</f>
        <v>#N/A</v>
      </c>
      <c r="H2624" t="s">
        <v>6138</v>
      </c>
      <c r="I2624">
        <v>37.695467000000001</v>
      </c>
      <c r="J2624">
        <v>-122.07482400000001</v>
      </c>
      <c r="K2624">
        <v>960</v>
      </c>
      <c r="L2624">
        <v>61</v>
      </c>
      <c r="M2624">
        <v>0.98360655699999999</v>
      </c>
      <c r="N2624">
        <v>2</v>
      </c>
      <c r="O2624">
        <v>4</v>
      </c>
      <c r="P2624">
        <v>6</v>
      </c>
      <c r="Q2624" t="e">
        <f>VLOOKUP($A2624,'[1]SheltersALL_2.17.22'!$1:$1048576,6,0)</f>
        <v>#N/A</v>
      </c>
      <c r="R2624" t="str">
        <f>VLOOKUP($A2624, [1]FA21_Ridership!$1:$1048576,11, 0)</f>
        <v>COUNTY-ALAMEDA</v>
      </c>
      <c r="S2624" t="str">
        <f>VLOOKUP($A2624, [1]FA21_Ridership!$1:$1048576,12, 0)</f>
        <v>ALAMEDA</v>
      </c>
      <c r="T2624">
        <f>VLOOKUP($A2624, [1]FA21_Ridership!$1:$1048576,13, 0)</f>
        <v>4</v>
      </c>
      <c r="U2624">
        <f t="shared" si="201"/>
        <v>366</v>
      </c>
      <c r="V2624" s="67">
        <f t="shared" si="205"/>
        <v>0.629</v>
      </c>
      <c r="W2624">
        <v>0.60538800000000004</v>
      </c>
      <c r="X2624" s="67">
        <f t="shared" si="202"/>
        <v>0.28899999999999998</v>
      </c>
      <c r="Y2624">
        <v>0.24088699999999999</v>
      </c>
      <c r="Z2624" s="67">
        <f t="shared" si="203"/>
        <v>0.55300000000000005</v>
      </c>
      <c r="AA2624">
        <f>VLOOKUP($C2624,[1]Disability!$1:$1048576,5,FALSE)</f>
        <v>0</v>
      </c>
      <c r="AB2624" s="67">
        <f t="shared" si="204"/>
        <v>0</v>
      </c>
      <c r="AC2624" t="e">
        <f>VLOOKUP($A2624,#REF!,9,FALSE)</f>
        <v>#REF!</v>
      </c>
    </row>
    <row r="2625" spans="1:29">
      <c r="A2625">
        <v>51536</v>
      </c>
      <c r="B2625">
        <v>2624</v>
      </c>
      <c r="C2625">
        <v>9903500</v>
      </c>
      <c r="D2625" t="s">
        <v>4235</v>
      </c>
      <c r="E2625" t="s">
        <v>4236</v>
      </c>
      <c r="G2625" t="e">
        <f>VLOOKUP($H2625,[1]BRT!$1:$1048576,1,0)</f>
        <v>#N/A</v>
      </c>
      <c r="H2625" t="s">
        <v>6139</v>
      </c>
      <c r="I2625">
        <v>37.801197000000002</v>
      </c>
      <c r="J2625">
        <v>-122.273313</v>
      </c>
      <c r="K2625">
        <v>1435</v>
      </c>
      <c r="L2625">
        <v>8</v>
      </c>
      <c r="M2625">
        <v>7.5</v>
      </c>
      <c r="N2625">
        <v>21</v>
      </c>
      <c r="O2625">
        <v>25</v>
      </c>
      <c r="P2625">
        <v>46</v>
      </c>
      <c r="Q2625" t="str">
        <f>VLOOKUP($A2625,'[1]SheltersALL_2.17.22'!$1:$1048576,6,0)</f>
        <v>Oakland</v>
      </c>
      <c r="R2625" t="str">
        <f>VLOOKUP($A2625, [1]FA21_Ridership!$1:$1048576,11, 0)</f>
        <v>OAKLAND</v>
      </c>
      <c r="S2625" t="str">
        <f>VLOOKUP($A2625, [1]FA21_Ridership!$1:$1048576,12, 0)</f>
        <v>ALAMEDA</v>
      </c>
      <c r="T2625">
        <f>VLOOKUP($A2625, [1]FA21_Ridership!$1:$1048576,13, 0)</f>
        <v>2</v>
      </c>
      <c r="U2625">
        <f t="shared" si="201"/>
        <v>368</v>
      </c>
      <c r="V2625" s="67">
        <f t="shared" si="205"/>
        <v>0.63</v>
      </c>
      <c r="W2625">
        <v>0.72156100000000001</v>
      </c>
      <c r="X2625" s="67">
        <f t="shared" si="202"/>
        <v>0.434</v>
      </c>
      <c r="Y2625">
        <v>0.41556300000000002</v>
      </c>
      <c r="Z2625" s="67">
        <f t="shared" si="203"/>
        <v>0.77400000000000002</v>
      </c>
      <c r="AA2625">
        <f>VLOOKUP($C2625,[1]Disability!$1:$1048576,5,FALSE)</f>
        <v>6</v>
      </c>
      <c r="AB2625" s="67">
        <f t="shared" si="204"/>
        <v>0.99199999999999999</v>
      </c>
      <c r="AC2625" t="e">
        <f>VLOOKUP($A2625,#REF!,9,FALSE)</f>
        <v>#REF!</v>
      </c>
    </row>
    <row r="2626" spans="1:29">
      <c r="A2626">
        <v>56156</v>
      </c>
      <c r="B2626">
        <v>2625</v>
      </c>
      <c r="C2626">
        <v>1016290</v>
      </c>
      <c r="D2626" t="s">
        <v>4235</v>
      </c>
      <c r="E2626" t="s">
        <v>4236</v>
      </c>
      <c r="G2626" t="e">
        <f>VLOOKUP($H2626,[1]BRT!$1:$1048576,1,0)</f>
        <v>#N/A</v>
      </c>
      <c r="H2626" t="s">
        <v>6036</v>
      </c>
      <c r="I2626">
        <v>37.843981999999997</v>
      </c>
      <c r="J2626">
        <v>-122.270769</v>
      </c>
      <c r="K2626">
        <v>1017</v>
      </c>
      <c r="L2626">
        <v>30.7</v>
      </c>
      <c r="M2626">
        <v>1.9543973939999999</v>
      </c>
      <c r="N2626">
        <v>7</v>
      </c>
      <c r="O2626">
        <v>5</v>
      </c>
      <c r="P2626">
        <v>12</v>
      </c>
      <c r="Q2626" t="e">
        <f>VLOOKUP($A2626,'[1]SheltersALL_2.17.22'!$1:$1048576,6,0)</f>
        <v>#N/A</v>
      </c>
      <c r="R2626" t="str">
        <f>VLOOKUP($A2626, [1]FA21_Ridership!$1:$1048576,11, 0)</f>
        <v>OAKLAND</v>
      </c>
      <c r="S2626" t="str">
        <f>VLOOKUP($A2626, [1]FA21_Ridership!$1:$1048576,12, 0)</f>
        <v>ALAMEDA</v>
      </c>
      <c r="T2626">
        <f>VLOOKUP($A2626, [1]FA21_Ridership!$1:$1048576,13, 0)</f>
        <v>2</v>
      </c>
      <c r="U2626">
        <f t="shared" ref="U2626:U2689" si="206">$L2626*$P2626</f>
        <v>368.4</v>
      </c>
      <c r="V2626" s="67">
        <f t="shared" si="205"/>
        <v>0.63</v>
      </c>
      <c r="W2626">
        <v>0.57739200000000002</v>
      </c>
      <c r="X2626" s="67">
        <f t="shared" ref="X2626:X2689" si="207">_xlfn.PERCENTRANK.INC($W$2:$W$4161,W2626)</f>
        <v>0.26400000000000001</v>
      </c>
      <c r="Y2626">
        <v>0.42389199999999999</v>
      </c>
      <c r="Z2626" s="67">
        <f t="shared" ref="Z2626:Z2689" si="208">_xlfn.PERCENTRANK.INC($Y$2:$Y$4161,Y2626)</f>
        <v>0.78700000000000003</v>
      </c>
      <c r="AA2626">
        <f>VLOOKUP($C2626,[1]Disability!$1:$1048576,5,FALSE)</f>
        <v>1</v>
      </c>
      <c r="AB2626" s="67">
        <f t="shared" ref="AB2626:AB2689" si="209">_xlfn.PERCENTRANK.INC($AA$2:$AA$4163,AA2626)</f>
        <v>0.72499999999999998</v>
      </c>
      <c r="AC2626" t="e">
        <f>VLOOKUP($A2626,#REF!,9,FALSE)</f>
        <v>#REF!</v>
      </c>
    </row>
    <row r="2627" spans="1:29">
      <c r="A2627">
        <v>58990</v>
      </c>
      <c r="B2627">
        <v>2626</v>
      </c>
      <c r="C2627">
        <v>9802580</v>
      </c>
      <c r="D2627" t="s">
        <v>4235</v>
      </c>
      <c r="E2627" t="s">
        <v>4236</v>
      </c>
      <c r="G2627" t="e">
        <f>VLOOKUP($H2627,[1]BRT!$1:$1048576,1,0)</f>
        <v>#N/A</v>
      </c>
      <c r="H2627" t="s">
        <v>6082</v>
      </c>
      <c r="I2627">
        <v>37.696643999999999</v>
      </c>
      <c r="J2627">
        <v>-122.073806</v>
      </c>
      <c r="K2627">
        <v>960</v>
      </c>
      <c r="L2627">
        <v>61.5</v>
      </c>
      <c r="M2627">
        <v>0.97560975599999999</v>
      </c>
      <c r="N2627">
        <v>4</v>
      </c>
      <c r="O2627">
        <v>2</v>
      </c>
      <c r="P2627">
        <v>6</v>
      </c>
      <c r="Q2627" t="e">
        <f>VLOOKUP($A2627,'[1]SheltersALL_2.17.22'!$1:$1048576,6,0)</f>
        <v>#N/A</v>
      </c>
      <c r="R2627" t="str">
        <f>VLOOKUP($A2627, [1]FA21_Ridership!$1:$1048576,11, 0)</f>
        <v>COUNTY-ALAMEDA</v>
      </c>
      <c r="S2627" t="str">
        <f>VLOOKUP($A2627, [1]FA21_Ridership!$1:$1048576,12, 0)</f>
        <v>ALAMEDA</v>
      </c>
      <c r="T2627">
        <f>VLOOKUP($A2627, [1]FA21_Ridership!$1:$1048576,13, 0)</f>
        <v>4</v>
      </c>
      <c r="U2627">
        <f t="shared" si="206"/>
        <v>369</v>
      </c>
      <c r="V2627" s="67">
        <f t="shared" si="205"/>
        <v>0.63100000000000001</v>
      </c>
      <c r="W2627">
        <v>0.43547400000000003</v>
      </c>
      <c r="X2627" s="67">
        <f t="shared" si="207"/>
        <v>0.14899999999999999</v>
      </c>
      <c r="Y2627">
        <v>6.9677000000000003E-2</v>
      </c>
      <c r="Z2627" s="67">
        <f t="shared" si="208"/>
        <v>0.13200000000000001</v>
      </c>
      <c r="AA2627">
        <f>VLOOKUP($C2627,[1]Disability!$1:$1048576,5,FALSE)</f>
        <v>0</v>
      </c>
      <c r="AB2627" s="67">
        <f t="shared" si="209"/>
        <v>0</v>
      </c>
      <c r="AC2627" t="e">
        <f>VLOOKUP($A2627,#REF!,9,FALSE)</f>
        <v>#REF!</v>
      </c>
    </row>
    <row r="2628" spans="1:29">
      <c r="A2628">
        <v>58978</v>
      </c>
      <c r="B2628">
        <v>2627</v>
      </c>
      <c r="C2628">
        <v>400180</v>
      </c>
      <c r="D2628" t="s">
        <v>4235</v>
      </c>
      <c r="E2628" t="s">
        <v>4236</v>
      </c>
      <c r="G2628" t="e">
        <f>VLOOKUP($H2628,[1]BRT!$1:$1048576,1,0)</f>
        <v>#N/A</v>
      </c>
      <c r="H2628" t="s">
        <v>5796</v>
      </c>
      <c r="I2628">
        <v>37.703482999999999</v>
      </c>
      <c r="J2628">
        <v>-122.074161</v>
      </c>
      <c r="K2628">
        <v>961</v>
      </c>
      <c r="L2628">
        <v>61.5</v>
      </c>
      <c r="M2628">
        <v>0.97560975599999999</v>
      </c>
      <c r="N2628">
        <v>4</v>
      </c>
      <c r="O2628">
        <v>2</v>
      </c>
      <c r="P2628">
        <v>6</v>
      </c>
      <c r="Q2628" t="e">
        <f>VLOOKUP($A2628,'[1]SheltersALL_2.17.22'!$1:$1048576,6,0)</f>
        <v>#N/A</v>
      </c>
      <c r="R2628" t="s">
        <v>5225</v>
      </c>
      <c r="S2628" t="str">
        <f>VLOOKUP($A2628, [1]FA21_Ridership!$1:$1048576,12, 0)</f>
        <v>ALAMEDA</v>
      </c>
      <c r="T2628">
        <f>VLOOKUP($A2628, [1]FA21_Ridership!$1:$1048576,13, 0)</f>
        <v>4</v>
      </c>
      <c r="U2628">
        <f t="shared" si="206"/>
        <v>369</v>
      </c>
      <c r="V2628" s="67">
        <f t="shared" si="205"/>
        <v>0.63100000000000001</v>
      </c>
      <c r="W2628">
        <v>0.548126</v>
      </c>
      <c r="X2628" s="67">
        <f t="shared" si="207"/>
        <v>0.245</v>
      </c>
      <c r="Y2628">
        <v>8.8639999999999997E-2</v>
      </c>
      <c r="Z2628" s="67">
        <f t="shared" si="208"/>
        <v>0.20200000000000001</v>
      </c>
      <c r="AA2628">
        <f>VLOOKUP($C2628,[1]Disability!$1:$1048576,5,FALSE)</f>
        <v>0</v>
      </c>
      <c r="AB2628" s="67">
        <f t="shared" si="209"/>
        <v>0</v>
      </c>
      <c r="AC2628" t="e">
        <f>VLOOKUP($A2628,#REF!,9,FALSE)</f>
        <v>#REF!</v>
      </c>
    </row>
    <row r="2629" spans="1:29">
      <c r="A2629">
        <v>54471</v>
      </c>
      <c r="B2629">
        <v>2628</v>
      </c>
      <c r="C2629">
        <v>1014070</v>
      </c>
      <c r="D2629" t="s">
        <v>4235</v>
      </c>
      <c r="E2629" t="s">
        <v>4236</v>
      </c>
      <c r="G2629" t="e">
        <f>VLOOKUP($H2629,[1]BRT!$1:$1048576,1,0)</f>
        <v>#N/A</v>
      </c>
      <c r="H2629" t="s">
        <v>6140</v>
      </c>
      <c r="I2629">
        <v>37.806534999999997</v>
      </c>
      <c r="J2629">
        <v>-122.207078</v>
      </c>
      <c r="K2629">
        <v>788</v>
      </c>
      <c r="L2629">
        <v>61.7</v>
      </c>
      <c r="M2629">
        <v>0.97244732599999995</v>
      </c>
      <c r="N2629">
        <v>4</v>
      </c>
      <c r="O2629">
        <v>2</v>
      </c>
      <c r="P2629">
        <v>6</v>
      </c>
      <c r="Q2629" t="e">
        <f>VLOOKUP($A2629,'[1]SheltersALL_2.17.22'!$1:$1048576,6,0)</f>
        <v>#N/A</v>
      </c>
      <c r="R2629" t="str">
        <f>VLOOKUP($A2629, [1]FA21_Ridership!$1:$1048576,11, 0)</f>
        <v>OAKLAND</v>
      </c>
      <c r="S2629" t="str">
        <f>VLOOKUP($A2629, [1]FA21_Ridership!$1:$1048576,12, 0)</f>
        <v>ALAMEDA</v>
      </c>
      <c r="T2629">
        <f>VLOOKUP($A2629, [1]FA21_Ridership!$1:$1048576,13, 0)</f>
        <v>3</v>
      </c>
      <c r="U2629">
        <f t="shared" si="206"/>
        <v>370.20000000000005</v>
      </c>
      <c r="V2629" s="67">
        <f t="shared" si="205"/>
        <v>0.63100000000000001</v>
      </c>
      <c r="W2629">
        <v>0.52439000000000002</v>
      </c>
      <c r="X2629" s="67">
        <f t="shared" si="207"/>
        <v>0.21199999999999999</v>
      </c>
      <c r="Y2629">
        <v>0.200348</v>
      </c>
      <c r="Z2629" s="67">
        <f t="shared" si="208"/>
        <v>0.47799999999999998</v>
      </c>
      <c r="AA2629">
        <f>VLOOKUP($C2629,[1]Disability!$1:$1048576,5,FALSE)</f>
        <v>1</v>
      </c>
      <c r="AB2629" s="67">
        <f t="shared" si="209"/>
        <v>0.72499999999999998</v>
      </c>
      <c r="AC2629" t="e">
        <f>VLOOKUP($A2629,#REF!,9,FALSE)</f>
        <v>#REF!</v>
      </c>
    </row>
    <row r="2630" spans="1:29">
      <c r="A2630">
        <v>51559</v>
      </c>
      <c r="B2630">
        <v>2629</v>
      </c>
      <c r="C2630">
        <v>1016030</v>
      </c>
      <c r="D2630" t="s">
        <v>4235</v>
      </c>
      <c r="E2630" t="s">
        <v>4236</v>
      </c>
      <c r="G2630" t="e">
        <f>VLOOKUP($H2630,[1]BRT!$1:$1048576,1,0)</f>
        <v>#N/A</v>
      </c>
      <c r="H2630" t="s">
        <v>6141</v>
      </c>
      <c r="I2630">
        <v>37.815165</v>
      </c>
      <c r="J2630">
        <v>-122.27199400000001</v>
      </c>
      <c r="K2630">
        <v>1086</v>
      </c>
      <c r="L2630">
        <v>21.8</v>
      </c>
      <c r="M2630">
        <v>2.7522935780000002</v>
      </c>
      <c r="N2630">
        <v>9</v>
      </c>
      <c r="O2630">
        <v>8</v>
      </c>
      <c r="P2630">
        <v>17</v>
      </c>
      <c r="Q2630" t="e">
        <f>VLOOKUP($A2630,'[1]SheltersALL_2.17.22'!$1:$1048576,6,0)</f>
        <v>#N/A</v>
      </c>
      <c r="R2630" t="str">
        <f>VLOOKUP($A2630, [1]FA21_Ridership!$1:$1048576,11, 0)</f>
        <v>OAKLAND</v>
      </c>
      <c r="S2630" t="str">
        <f>VLOOKUP($A2630, [1]FA21_Ridership!$1:$1048576,12, 0)</f>
        <v>ALAMEDA</v>
      </c>
      <c r="T2630">
        <f>VLOOKUP($A2630, [1]FA21_Ridership!$1:$1048576,13, 0)</f>
        <v>2</v>
      </c>
      <c r="U2630">
        <f t="shared" si="206"/>
        <v>370.6</v>
      </c>
      <c r="V2630" s="67">
        <f t="shared" si="205"/>
        <v>0.63100000000000001</v>
      </c>
      <c r="W2630">
        <v>0.69642899999999996</v>
      </c>
      <c r="X2630" s="67">
        <f t="shared" si="207"/>
        <v>0.40400000000000003</v>
      </c>
      <c r="Y2630">
        <v>0.57539700000000005</v>
      </c>
      <c r="Z2630" s="67">
        <f t="shared" si="208"/>
        <v>0.91900000000000004</v>
      </c>
      <c r="AA2630">
        <f>VLOOKUP($C2630,[1]Disability!$1:$1048576,5,FALSE)</f>
        <v>1</v>
      </c>
      <c r="AB2630" s="67">
        <f t="shared" si="209"/>
        <v>0.72499999999999998</v>
      </c>
      <c r="AC2630" t="e">
        <f>VLOOKUP($A2630,#REF!,9,FALSE)</f>
        <v>#REF!</v>
      </c>
    </row>
    <row r="2631" spans="1:29">
      <c r="A2631">
        <v>53235</v>
      </c>
      <c r="B2631">
        <v>2630</v>
      </c>
      <c r="C2631">
        <v>600340</v>
      </c>
      <c r="D2631" t="s">
        <v>4235</v>
      </c>
      <c r="E2631" t="s">
        <v>4236</v>
      </c>
      <c r="G2631" t="e">
        <f>VLOOKUP($H2631,[1]BRT!$1:$1048576,1,0)</f>
        <v>#N/A</v>
      </c>
      <c r="H2631" t="s">
        <v>6142</v>
      </c>
      <c r="I2631">
        <v>37.833219</v>
      </c>
      <c r="J2631">
        <v>-122.286619</v>
      </c>
      <c r="K2631">
        <v>966</v>
      </c>
      <c r="L2631">
        <v>30.9</v>
      </c>
      <c r="M2631">
        <v>1.941747573</v>
      </c>
      <c r="N2631">
        <v>7</v>
      </c>
      <c r="O2631">
        <v>5</v>
      </c>
      <c r="P2631">
        <v>12</v>
      </c>
      <c r="Q2631" t="e">
        <f>VLOOKUP($A2631,'[1]SheltersALL_2.17.22'!$1:$1048576,6,0)</f>
        <v>#N/A</v>
      </c>
      <c r="R2631" t="str">
        <f>VLOOKUP($A2631, [1]FA21_Ridership!$1:$1048576,11, 0)</f>
        <v>EMERYVILLE</v>
      </c>
      <c r="S2631" t="str">
        <f>VLOOKUP($A2631, [1]FA21_Ridership!$1:$1048576,12, 0)</f>
        <v>ALAMEDA</v>
      </c>
      <c r="T2631">
        <f>VLOOKUP($A2631, [1]FA21_Ridership!$1:$1048576,13, 0)</f>
        <v>2</v>
      </c>
      <c r="U2631">
        <f t="shared" si="206"/>
        <v>370.79999999999995</v>
      </c>
      <c r="V2631" s="67">
        <f t="shared" si="205"/>
        <v>0.63200000000000001</v>
      </c>
      <c r="W2631">
        <v>0.59630099999999997</v>
      </c>
      <c r="X2631" s="67">
        <f t="shared" si="207"/>
        <v>0.28199999999999997</v>
      </c>
      <c r="Y2631">
        <v>0.29230800000000001</v>
      </c>
      <c r="Z2631" s="67">
        <f t="shared" si="208"/>
        <v>0.624</v>
      </c>
      <c r="AA2631">
        <f>VLOOKUP($C2631,[1]Disability!$1:$1048576,5,FALSE)</f>
        <v>1</v>
      </c>
      <c r="AB2631" s="67">
        <f t="shared" si="209"/>
        <v>0.72499999999999998</v>
      </c>
      <c r="AC2631" t="e">
        <f>VLOOKUP($A2631,#REF!,9,FALSE)</f>
        <v>#REF!</v>
      </c>
    </row>
    <row r="2632" spans="1:29">
      <c r="A2632">
        <v>55378</v>
      </c>
      <c r="B2632">
        <v>2631</v>
      </c>
      <c r="C2632">
        <v>103170</v>
      </c>
      <c r="D2632" t="s">
        <v>4235</v>
      </c>
      <c r="E2632" t="s">
        <v>4236</v>
      </c>
      <c r="G2632" t="e">
        <f>VLOOKUP($H2632,[1]BRT!$1:$1048576,1,0)</f>
        <v>#N/A</v>
      </c>
      <c r="H2632" t="s">
        <v>6099</v>
      </c>
      <c r="I2632">
        <v>37.773110000000003</v>
      </c>
      <c r="J2632">
        <v>-122.27066499999999</v>
      </c>
      <c r="K2632">
        <v>960</v>
      </c>
      <c r="L2632">
        <v>30.9</v>
      </c>
      <c r="M2632">
        <v>1.941747573</v>
      </c>
      <c r="N2632">
        <v>4</v>
      </c>
      <c r="O2632">
        <v>8</v>
      </c>
      <c r="P2632">
        <v>12</v>
      </c>
      <c r="Q2632" t="e">
        <f>VLOOKUP($A2632,'[1]SheltersALL_2.17.22'!$1:$1048576,6,0)</f>
        <v>#N/A</v>
      </c>
      <c r="R2632" t="str">
        <f>VLOOKUP($A2632, [1]FA21_Ridership!$1:$1048576,11, 0)</f>
        <v>ALAMEDA</v>
      </c>
      <c r="S2632" t="str">
        <f>VLOOKUP($A2632, [1]FA21_Ridership!$1:$1048576,12, 0)</f>
        <v>ALAMEDA</v>
      </c>
      <c r="T2632">
        <f>VLOOKUP($A2632, [1]FA21_Ridership!$1:$1048576,13, 0)</f>
        <v>3</v>
      </c>
      <c r="U2632">
        <f t="shared" si="206"/>
        <v>370.79999999999995</v>
      </c>
      <c r="V2632" s="67">
        <f t="shared" si="205"/>
        <v>0.63200000000000001</v>
      </c>
      <c r="W2632">
        <v>0.189189</v>
      </c>
      <c r="X2632" s="67">
        <f t="shared" si="207"/>
        <v>1.4999999999999999E-2</v>
      </c>
      <c r="Y2632">
        <v>0.11969100000000001</v>
      </c>
      <c r="Z2632" s="67">
        <f t="shared" si="208"/>
        <v>0.30099999999999999</v>
      </c>
      <c r="AA2632">
        <f>VLOOKUP($C2632,[1]Disability!$1:$1048576,5,FALSE)</f>
        <v>0</v>
      </c>
      <c r="AB2632" s="67">
        <f t="shared" si="209"/>
        <v>0</v>
      </c>
      <c r="AC2632" t="e">
        <f>VLOOKUP($A2632,#REF!,9,FALSE)</f>
        <v>#REF!</v>
      </c>
    </row>
    <row r="2633" spans="1:29">
      <c r="A2633">
        <v>52500</v>
      </c>
      <c r="B2633">
        <v>2632</v>
      </c>
      <c r="C2633">
        <v>1009050</v>
      </c>
      <c r="D2633" t="s">
        <v>4235</v>
      </c>
      <c r="E2633" t="s">
        <v>4236</v>
      </c>
      <c r="G2633" t="e">
        <f>VLOOKUP($H2633,[1]BRT!$1:$1048576,1,0)</f>
        <v>#N/A</v>
      </c>
      <c r="H2633" t="s">
        <v>6143</v>
      </c>
      <c r="I2633">
        <v>37.794978</v>
      </c>
      <c r="J2633">
        <v>-122.251401</v>
      </c>
      <c r="K2633">
        <v>1413</v>
      </c>
      <c r="L2633">
        <v>17.7</v>
      </c>
      <c r="M2633">
        <v>3.3898305080000002</v>
      </c>
      <c r="N2633">
        <v>10</v>
      </c>
      <c r="O2633">
        <v>11</v>
      </c>
      <c r="P2633">
        <v>21</v>
      </c>
      <c r="Q2633" t="e">
        <f>VLOOKUP($A2633,'[1]SheltersALL_2.17.22'!$1:$1048576,6,0)</f>
        <v>#N/A</v>
      </c>
      <c r="R2633" t="str">
        <f>VLOOKUP($A2633, [1]FA21_Ridership!$1:$1048576,11, 0)</f>
        <v>OAKLAND</v>
      </c>
      <c r="S2633" t="str">
        <f>VLOOKUP($A2633, [1]FA21_Ridership!$1:$1048576,12, 0)</f>
        <v>ALAMEDA</v>
      </c>
      <c r="T2633">
        <f>VLOOKUP($A2633, [1]FA21_Ridership!$1:$1048576,13, 0)</f>
        <v>2</v>
      </c>
      <c r="U2633">
        <f t="shared" si="206"/>
        <v>371.7</v>
      </c>
      <c r="V2633" s="67">
        <f t="shared" si="205"/>
        <v>0.63200000000000001</v>
      </c>
      <c r="W2633">
        <v>0.83817799999999998</v>
      </c>
      <c r="X2633" s="67">
        <f t="shared" si="207"/>
        <v>0.64100000000000001</v>
      </c>
      <c r="Y2633">
        <v>0.38953500000000002</v>
      </c>
      <c r="Z2633" s="67">
        <f t="shared" si="208"/>
        <v>0.752</v>
      </c>
      <c r="AA2633">
        <f>VLOOKUP($C2633,[1]Disability!$1:$1048576,5,FALSE)</f>
        <v>0</v>
      </c>
      <c r="AB2633" s="67">
        <f t="shared" si="209"/>
        <v>0</v>
      </c>
      <c r="AC2633" t="e">
        <f>VLOOKUP($A2633,#REF!,9,FALSE)</f>
        <v>#REF!</v>
      </c>
    </row>
    <row r="2634" spans="1:29">
      <c r="A2634">
        <v>55302</v>
      </c>
      <c r="B2634">
        <v>2633</v>
      </c>
      <c r="C2634">
        <v>1003610</v>
      </c>
      <c r="D2634" t="s">
        <v>4235</v>
      </c>
      <c r="E2634" t="s">
        <v>4236</v>
      </c>
      <c r="G2634" t="e">
        <f>VLOOKUP($H2634,[1]BRT!$1:$1048576,1,0)</f>
        <v>#N/A</v>
      </c>
      <c r="H2634" t="s">
        <v>6144</v>
      </c>
      <c r="I2634">
        <v>37.755997999999998</v>
      </c>
      <c r="J2634">
        <v>-122.18073099999999</v>
      </c>
      <c r="K2634">
        <v>800</v>
      </c>
      <c r="L2634">
        <v>62</v>
      </c>
      <c r="M2634">
        <v>0.96774193500000005</v>
      </c>
      <c r="N2634">
        <v>5</v>
      </c>
      <c r="O2634">
        <v>1</v>
      </c>
      <c r="P2634">
        <v>6</v>
      </c>
      <c r="Q2634" t="e">
        <f>VLOOKUP($A2634,'[1]SheltersALL_2.17.22'!$1:$1048576,6,0)</f>
        <v>#N/A</v>
      </c>
      <c r="R2634" t="str">
        <f>VLOOKUP($A2634, [1]FA21_Ridership!$1:$1048576,11, 0)</f>
        <v>OAKLAND</v>
      </c>
      <c r="S2634" t="str">
        <f>VLOOKUP($A2634, [1]FA21_Ridership!$1:$1048576,12, 0)</f>
        <v>ALAMEDA</v>
      </c>
      <c r="T2634">
        <f>VLOOKUP($A2634, [1]FA21_Ridership!$1:$1048576,13, 0)</f>
        <v>3</v>
      </c>
      <c r="U2634">
        <f t="shared" si="206"/>
        <v>372</v>
      </c>
      <c r="V2634" s="67">
        <f t="shared" si="205"/>
        <v>0.63200000000000001</v>
      </c>
      <c r="W2634">
        <v>0.96603000000000006</v>
      </c>
      <c r="X2634" s="67">
        <f t="shared" si="207"/>
        <v>0.93500000000000005</v>
      </c>
      <c r="Y2634">
        <v>0.60172199999999998</v>
      </c>
      <c r="Z2634" s="67">
        <f t="shared" si="208"/>
        <v>0.93700000000000006</v>
      </c>
      <c r="AA2634">
        <f>VLOOKUP($C2634,[1]Disability!$1:$1048576,5,FALSE)</f>
        <v>1</v>
      </c>
      <c r="AB2634" s="67">
        <f t="shared" si="209"/>
        <v>0.72499999999999998</v>
      </c>
      <c r="AC2634" t="e">
        <f>VLOOKUP($A2634,#REF!,9,FALSE)</f>
        <v>#REF!</v>
      </c>
    </row>
    <row r="2635" spans="1:29">
      <c r="A2635">
        <v>51574</v>
      </c>
      <c r="B2635">
        <v>2634</v>
      </c>
      <c r="C2635">
        <v>9903590</v>
      </c>
      <c r="D2635" t="s">
        <v>4235</v>
      </c>
      <c r="E2635" t="s">
        <v>4236</v>
      </c>
      <c r="G2635" t="e">
        <f>VLOOKUP($H2635,[1]BRT!$1:$1048576,1,0)</f>
        <v>#N/A</v>
      </c>
      <c r="H2635" t="s">
        <v>6085</v>
      </c>
      <c r="I2635">
        <v>37.870618</v>
      </c>
      <c r="J2635">
        <v>-122.279455</v>
      </c>
      <c r="K2635">
        <v>1116</v>
      </c>
      <c r="L2635">
        <v>12</v>
      </c>
      <c r="M2635">
        <v>5</v>
      </c>
      <c r="N2635">
        <v>25</v>
      </c>
      <c r="O2635">
        <v>6</v>
      </c>
      <c r="P2635">
        <v>31</v>
      </c>
      <c r="Q2635" t="e">
        <f>VLOOKUP($A2635,'[1]SheltersALL_2.17.22'!$1:$1048576,6,0)</f>
        <v>#N/A</v>
      </c>
      <c r="R2635" t="str">
        <f>VLOOKUP($A2635, [1]FA21_Ridership!$1:$1048576,11, 0)</f>
        <v>BERKELEY</v>
      </c>
      <c r="S2635" t="str">
        <f>VLOOKUP($A2635, [1]FA21_Ridership!$1:$1048576,12, 0)</f>
        <v>ALAMEDA</v>
      </c>
      <c r="T2635">
        <f>VLOOKUP($A2635, [1]FA21_Ridership!$1:$1048576,13, 0)</f>
        <v>1</v>
      </c>
      <c r="U2635">
        <f t="shared" si="206"/>
        <v>372</v>
      </c>
      <c r="V2635" s="67">
        <f t="shared" si="205"/>
        <v>0.63200000000000001</v>
      </c>
      <c r="W2635">
        <v>0.58794000000000002</v>
      </c>
      <c r="X2635" s="67">
        <f t="shared" si="207"/>
        <v>0.27300000000000002</v>
      </c>
      <c r="Y2635">
        <v>0.240201</v>
      </c>
      <c r="Z2635" s="67">
        <f t="shared" si="208"/>
        <v>0.55100000000000005</v>
      </c>
      <c r="AA2635">
        <f>VLOOKUP($C2635,[1]Disability!$1:$1048576,5,FALSE)</f>
        <v>0</v>
      </c>
      <c r="AB2635" s="67">
        <f t="shared" si="209"/>
        <v>0</v>
      </c>
      <c r="AC2635" t="e">
        <f>VLOOKUP($A2635,#REF!,9,FALSE)</f>
        <v>#REF!</v>
      </c>
    </row>
    <row r="2636" spans="1:29">
      <c r="A2636">
        <v>54099</v>
      </c>
      <c r="B2636">
        <v>2635</v>
      </c>
      <c r="C2636">
        <v>1600950</v>
      </c>
      <c r="D2636" t="s">
        <v>4235</v>
      </c>
      <c r="E2636" t="s">
        <v>4236</v>
      </c>
      <c r="G2636" t="e">
        <f>VLOOKUP($H2636,[1]BRT!$1:$1048576,1,0)</f>
        <v>#N/A</v>
      </c>
      <c r="H2636" t="s">
        <v>6145</v>
      </c>
      <c r="I2636">
        <v>37.971822000000003</v>
      </c>
      <c r="J2636">
        <v>-122.343087</v>
      </c>
      <c r="K2636">
        <v>782</v>
      </c>
      <c r="L2636">
        <v>31</v>
      </c>
      <c r="M2636">
        <v>1.935483871</v>
      </c>
      <c r="N2636">
        <v>8</v>
      </c>
      <c r="O2636">
        <v>4</v>
      </c>
      <c r="P2636">
        <v>12</v>
      </c>
      <c r="Q2636" t="e">
        <f>VLOOKUP($A2636,'[1]SheltersALL_2.17.22'!$1:$1048576,6,0)</f>
        <v>#N/A</v>
      </c>
      <c r="R2636" t="str">
        <f>VLOOKUP($A2636, [1]FA21_Ridership!$1:$1048576,11, 0)</f>
        <v>SAN PABLO</v>
      </c>
      <c r="S2636" t="str">
        <f>VLOOKUP($A2636, [1]FA21_Ridership!$1:$1048576,12, 0)</f>
        <v>CONTRA COSTA</v>
      </c>
      <c r="T2636">
        <f>VLOOKUP($A2636, [1]FA21_Ridership!$1:$1048576,13, 0)</f>
        <v>1</v>
      </c>
      <c r="U2636">
        <f t="shared" si="206"/>
        <v>372</v>
      </c>
      <c r="V2636" s="67">
        <f t="shared" si="205"/>
        <v>0.63200000000000001</v>
      </c>
      <c r="W2636">
        <v>0.91733200000000004</v>
      </c>
      <c r="X2636" s="67">
        <f t="shared" si="207"/>
        <v>0.80500000000000005</v>
      </c>
      <c r="Y2636">
        <v>0.43229200000000001</v>
      </c>
      <c r="Z2636" s="67">
        <f t="shared" si="208"/>
        <v>0.79400000000000004</v>
      </c>
      <c r="AA2636">
        <f>VLOOKUP($C2636,[1]Disability!$1:$1048576,5,FALSE)</f>
        <v>1</v>
      </c>
      <c r="AB2636" s="67">
        <f t="shared" si="209"/>
        <v>0.72499999999999998</v>
      </c>
      <c r="AC2636" t="e">
        <f>VLOOKUP($A2636,#REF!,9,FALSE)</f>
        <v>#REF!</v>
      </c>
    </row>
    <row r="2637" spans="1:29">
      <c r="A2637">
        <v>59690</v>
      </c>
      <c r="B2637">
        <v>2636</v>
      </c>
      <c r="C2637">
        <v>9800510</v>
      </c>
      <c r="D2637" t="s">
        <v>4235</v>
      </c>
      <c r="E2637" t="s">
        <v>4236</v>
      </c>
      <c r="G2637" t="e">
        <f>VLOOKUP($H2637,[1]BRT!$1:$1048576,1,0)</f>
        <v>#N/A</v>
      </c>
      <c r="H2637" t="s">
        <v>6146</v>
      </c>
      <c r="I2637">
        <v>37.695618000000003</v>
      </c>
      <c r="J2637">
        <v>-122.081721</v>
      </c>
      <c r="K2637">
        <v>962</v>
      </c>
      <c r="L2637">
        <v>62</v>
      </c>
      <c r="M2637">
        <v>0.96774193500000005</v>
      </c>
      <c r="N2637">
        <v>4</v>
      </c>
      <c r="O2637">
        <v>2</v>
      </c>
      <c r="P2637">
        <v>6</v>
      </c>
      <c r="Q2637" t="str">
        <f>VLOOKUP($A2637,'[1]SheltersALL_2.17.22'!$1:$1048576,6,0)</f>
        <v>Alameda Unincorporated</v>
      </c>
      <c r="R2637" t="str">
        <f>VLOOKUP($A2637, [1]FA21_Ridership!$1:$1048576,11, 0)</f>
        <v>COUNTY-ALAMEDA</v>
      </c>
      <c r="S2637" t="str">
        <f>VLOOKUP($A2637, [1]FA21_Ridership!$1:$1048576,12, 0)</f>
        <v>ALAMEDA</v>
      </c>
      <c r="T2637">
        <f>VLOOKUP($A2637, [1]FA21_Ridership!$1:$1048576,13, 0)</f>
        <v>4</v>
      </c>
      <c r="U2637">
        <f t="shared" si="206"/>
        <v>372</v>
      </c>
      <c r="V2637" s="67">
        <f t="shared" si="205"/>
        <v>0.63200000000000001</v>
      </c>
      <c r="W2637">
        <v>0.48360300000000001</v>
      </c>
      <c r="X2637" s="67">
        <f t="shared" si="207"/>
        <v>0.185</v>
      </c>
      <c r="Y2637">
        <v>0.195301</v>
      </c>
      <c r="Z2637" s="67">
        <f t="shared" si="208"/>
        <v>0.46600000000000003</v>
      </c>
      <c r="AA2637">
        <f>VLOOKUP($C2637,[1]Disability!$1:$1048576,5,FALSE)</f>
        <v>0</v>
      </c>
      <c r="AB2637" s="67">
        <f t="shared" si="209"/>
        <v>0</v>
      </c>
      <c r="AC2637" t="e">
        <f>VLOOKUP($A2637,#REF!,9,FALSE)</f>
        <v>#REF!</v>
      </c>
    </row>
    <row r="2638" spans="1:29">
      <c r="A2638">
        <v>53050</v>
      </c>
      <c r="B2638">
        <v>2637</v>
      </c>
      <c r="C2638">
        <v>1003690</v>
      </c>
      <c r="D2638" t="s">
        <v>4235</v>
      </c>
      <c r="E2638" t="s">
        <v>4236</v>
      </c>
      <c r="G2638" t="e">
        <f>VLOOKUP($H2638,[1]BRT!$1:$1048576,1,0)</f>
        <v>#N/A</v>
      </c>
      <c r="H2638" t="s">
        <v>6147</v>
      </c>
      <c r="I2638">
        <v>37.760126</v>
      </c>
      <c r="J2638">
        <v>-122.170148</v>
      </c>
      <c r="K2638">
        <v>800</v>
      </c>
      <c r="L2638">
        <v>62</v>
      </c>
      <c r="M2638">
        <v>0.96774193500000005</v>
      </c>
      <c r="N2638">
        <v>4</v>
      </c>
      <c r="O2638">
        <v>2</v>
      </c>
      <c r="P2638">
        <v>6</v>
      </c>
      <c r="Q2638" t="e">
        <f>VLOOKUP($A2638,'[1]SheltersALL_2.17.22'!$1:$1048576,6,0)</f>
        <v>#N/A</v>
      </c>
      <c r="R2638" t="str">
        <f>VLOOKUP($A2638, [1]FA21_Ridership!$1:$1048576,11, 0)</f>
        <v>OAKLAND</v>
      </c>
      <c r="S2638" t="str">
        <f>VLOOKUP($A2638, [1]FA21_Ridership!$1:$1048576,12, 0)</f>
        <v>ALAMEDA</v>
      </c>
      <c r="T2638">
        <f>VLOOKUP($A2638, [1]FA21_Ridership!$1:$1048576,13, 0)</f>
        <v>3</v>
      </c>
      <c r="U2638">
        <f t="shared" si="206"/>
        <v>372</v>
      </c>
      <c r="V2638" s="67">
        <f t="shared" si="205"/>
        <v>0.63200000000000001</v>
      </c>
      <c r="W2638">
        <v>0.98107900000000003</v>
      </c>
      <c r="X2638" s="67">
        <f t="shared" si="207"/>
        <v>0.97099999999999997</v>
      </c>
      <c r="Y2638">
        <v>0.56386000000000003</v>
      </c>
      <c r="Z2638" s="67">
        <f t="shared" si="208"/>
        <v>0.90700000000000003</v>
      </c>
      <c r="AA2638">
        <f>VLOOKUP($C2638,[1]Disability!$1:$1048576,5,FALSE)</f>
        <v>0</v>
      </c>
      <c r="AB2638" s="67">
        <f t="shared" si="209"/>
        <v>0</v>
      </c>
      <c r="AC2638" t="e">
        <f>VLOOKUP($A2638,#REF!,9,FALSE)</f>
        <v>#REF!</v>
      </c>
    </row>
    <row r="2639" spans="1:29">
      <c r="A2639">
        <v>50502</v>
      </c>
      <c r="B2639">
        <v>2638</v>
      </c>
      <c r="C2639">
        <v>1304210</v>
      </c>
      <c r="D2639" t="s">
        <v>4235</v>
      </c>
      <c r="E2639" t="s">
        <v>4236</v>
      </c>
      <c r="G2639" t="e">
        <f>VLOOKUP($H2639,[1]BRT!$1:$1048576,1,0)</f>
        <v>#N/A</v>
      </c>
      <c r="H2639" t="s">
        <v>5858</v>
      </c>
      <c r="I2639">
        <v>37.933033000000002</v>
      </c>
      <c r="J2639">
        <v>-122.328028</v>
      </c>
      <c r="K2639">
        <v>1313</v>
      </c>
      <c r="L2639">
        <v>37.200000000000003</v>
      </c>
      <c r="M2639">
        <v>1.612903226</v>
      </c>
      <c r="N2639">
        <v>6</v>
      </c>
      <c r="O2639">
        <v>4</v>
      </c>
      <c r="P2639">
        <v>10</v>
      </c>
      <c r="Q2639" t="str">
        <f>VLOOKUP($A2639,'[1]SheltersALL_2.17.22'!$1:$1048576,6,0)</f>
        <v>Richmond</v>
      </c>
      <c r="R2639" t="str">
        <f>VLOOKUP($A2639, [1]FA21_Ridership!$1:$1048576,11, 0)</f>
        <v>RICHMOND</v>
      </c>
      <c r="S2639" t="str">
        <f>VLOOKUP($A2639, [1]FA21_Ridership!$1:$1048576,12, 0)</f>
        <v>CONTRA COSTA</v>
      </c>
      <c r="T2639">
        <f>VLOOKUP($A2639, [1]FA21_Ridership!$1:$1048576,13, 0)</f>
        <v>1</v>
      </c>
      <c r="U2639">
        <f t="shared" si="206"/>
        <v>372</v>
      </c>
      <c r="V2639" s="67">
        <f t="shared" si="205"/>
        <v>0.63200000000000001</v>
      </c>
      <c r="W2639">
        <v>0.92596199999999995</v>
      </c>
      <c r="X2639" s="67">
        <f t="shared" si="207"/>
        <v>0.82399999999999995</v>
      </c>
      <c r="Y2639">
        <v>0.174038</v>
      </c>
      <c r="Z2639" s="67">
        <f t="shared" si="208"/>
        <v>0.42</v>
      </c>
      <c r="AA2639">
        <f>VLOOKUP($C2639,[1]Disability!$1:$1048576,5,FALSE)</f>
        <v>2</v>
      </c>
      <c r="AB2639" s="67">
        <f t="shared" si="209"/>
        <v>0.91600000000000004</v>
      </c>
      <c r="AC2639" t="e">
        <f>VLOOKUP($A2639,#REF!,9,FALSE)</f>
        <v>#REF!</v>
      </c>
    </row>
    <row r="2640" spans="1:29">
      <c r="A2640">
        <v>56628</v>
      </c>
      <c r="B2640">
        <v>2639</v>
      </c>
      <c r="C2640">
        <v>9800440</v>
      </c>
      <c r="D2640" t="s">
        <v>4235</v>
      </c>
      <c r="E2640" t="s">
        <v>4236</v>
      </c>
      <c r="G2640" t="e">
        <f>VLOOKUP($H2640,[1]BRT!$1:$1048576,1,0)</f>
        <v>#N/A</v>
      </c>
      <c r="H2640" t="s">
        <v>5981</v>
      </c>
      <c r="I2640">
        <v>37.694522999999997</v>
      </c>
      <c r="J2640">
        <v>-122.086242</v>
      </c>
      <c r="K2640">
        <v>962</v>
      </c>
      <c r="L2640">
        <v>62</v>
      </c>
      <c r="M2640">
        <v>0.96774193500000005</v>
      </c>
      <c r="N2640">
        <v>3</v>
      </c>
      <c r="O2640">
        <v>3</v>
      </c>
      <c r="P2640">
        <v>6</v>
      </c>
      <c r="Q2640" t="str">
        <f>VLOOKUP($A2640,'[1]SheltersALL_2.17.22'!$1:$1048576,6,0)</f>
        <v>Alameda Unincorporated</v>
      </c>
      <c r="R2640" t="str">
        <f>VLOOKUP($A2640, [1]FA21_Ridership!$1:$1048576,11, 0)</f>
        <v>COUNTY-ALAMEDA</v>
      </c>
      <c r="S2640" t="str">
        <f>VLOOKUP($A2640, [1]FA21_Ridership!$1:$1048576,12, 0)</f>
        <v>ALAMEDA</v>
      </c>
      <c r="T2640">
        <f>VLOOKUP($A2640, [1]FA21_Ridership!$1:$1048576,13, 0)</f>
        <v>4</v>
      </c>
      <c r="U2640">
        <f t="shared" si="206"/>
        <v>372</v>
      </c>
      <c r="V2640" s="67">
        <f t="shared" si="205"/>
        <v>0.63200000000000001</v>
      </c>
      <c r="W2640">
        <v>0.63839599999999996</v>
      </c>
      <c r="X2640" s="67">
        <f t="shared" si="207"/>
        <v>0.33300000000000002</v>
      </c>
      <c r="Y2640">
        <v>0.37889600000000001</v>
      </c>
      <c r="Z2640" s="67">
        <f t="shared" si="208"/>
        <v>0.73799999999999999</v>
      </c>
      <c r="AA2640">
        <f>VLOOKUP($C2640,[1]Disability!$1:$1048576,5,FALSE)</f>
        <v>1</v>
      </c>
      <c r="AB2640" s="67">
        <f t="shared" si="209"/>
        <v>0.72499999999999998</v>
      </c>
      <c r="AC2640" t="e">
        <f>VLOOKUP($A2640,#REF!,9,FALSE)</f>
        <v>#REF!</v>
      </c>
    </row>
    <row r="2641" spans="1:29">
      <c r="A2641">
        <v>52256</v>
      </c>
      <c r="B2641">
        <v>2640</v>
      </c>
      <c r="C2641">
        <v>103900</v>
      </c>
      <c r="D2641" t="s">
        <v>4235</v>
      </c>
      <c r="E2641" t="s">
        <v>4236</v>
      </c>
      <c r="G2641" t="e">
        <f>VLOOKUP($H2641,[1]BRT!$1:$1048576,1,0)</f>
        <v>#N/A</v>
      </c>
      <c r="H2641" t="s">
        <v>6014</v>
      </c>
      <c r="I2641">
        <v>37.759408999999998</v>
      </c>
      <c r="J2641">
        <v>-122.25477100000001</v>
      </c>
      <c r="K2641">
        <v>1111</v>
      </c>
      <c r="L2641">
        <v>31</v>
      </c>
      <c r="M2641">
        <v>1.935483871</v>
      </c>
      <c r="N2641">
        <v>4</v>
      </c>
      <c r="O2641">
        <v>8</v>
      </c>
      <c r="P2641">
        <v>12</v>
      </c>
      <c r="Q2641" t="e">
        <f>VLOOKUP($A2641,'[1]SheltersALL_2.17.22'!$1:$1048576,6,0)</f>
        <v>#N/A</v>
      </c>
      <c r="R2641" t="str">
        <f>VLOOKUP($A2641, [1]FA21_Ridership!$1:$1048576,11, 0)</f>
        <v>ALAMEDA</v>
      </c>
      <c r="S2641" t="str">
        <f>VLOOKUP($A2641, [1]FA21_Ridership!$1:$1048576,12, 0)</f>
        <v>ALAMEDA</v>
      </c>
      <c r="T2641">
        <f>VLOOKUP($A2641, [1]FA21_Ridership!$1:$1048576,13, 0)</f>
        <v>3</v>
      </c>
      <c r="U2641">
        <f t="shared" si="206"/>
        <v>372</v>
      </c>
      <c r="V2641" s="67">
        <f t="shared" si="205"/>
        <v>0.63200000000000001</v>
      </c>
      <c r="W2641">
        <v>0.57394400000000001</v>
      </c>
      <c r="X2641" s="67">
        <f t="shared" si="207"/>
        <v>0.26</v>
      </c>
      <c r="Y2641">
        <v>8.2741999999999996E-2</v>
      </c>
      <c r="Z2641" s="67">
        <f t="shared" si="208"/>
        <v>0.17899999999999999</v>
      </c>
      <c r="AA2641">
        <f>VLOOKUP($C2641,[1]Disability!$1:$1048576,5,FALSE)</f>
        <v>0</v>
      </c>
      <c r="AB2641" s="67">
        <f t="shared" si="209"/>
        <v>0</v>
      </c>
      <c r="AC2641" t="e">
        <f>VLOOKUP($A2641,#REF!,9,FALSE)</f>
        <v>#REF!</v>
      </c>
    </row>
    <row r="2642" spans="1:29">
      <c r="A2642">
        <v>55891</v>
      </c>
      <c r="B2642">
        <v>2641</v>
      </c>
      <c r="C2642">
        <v>1600550</v>
      </c>
      <c r="D2642" t="s">
        <v>4235</v>
      </c>
      <c r="E2642" t="s">
        <v>4236</v>
      </c>
      <c r="G2642" t="e">
        <f>VLOOKUP($H2642,[1]BRT!$1:$1048576,1,0)</f>
        <v>#N/A</v>
      </c>
      <c r="H2642" t="s">
        <v>6148</v>
      </c>
      <c r="I2642">
        <v>37.958030000000001</v>
      </c>
      <c r="J2642">
        <v>-122.35307299999999</v>
      </c>
      <c r="K2642">
        <v>781</v>
      </c>
      <c r="L2642">
        <v>31</v>
      </c>
      <c r="M2642">
        <v>1.935483871</v>
      </c>
      <c r="N2642">
        <v>4</v>
      </c>
      <c r="O2642">
        <v>8</v>
      </c>
      <c r="P2642">
        <v>12</v>
      </c>
      <c r="Q2642" t="e">
        <f>VLOOKUP($A2642,'[1]SheltersALL_2.17.22'!$1:$1048576,6,0)</f>
        <v>#N/A</v>
      </c>
      <c r="R2642" t="str">
        <f>VLOOKUP($A2642, [1]FA21_Ridership!$1:$1048576,11, 0)</f>
        <v>SAN PABLO</v>
      </c>
      <c r="S2642" t="str">
        <f>VLOOKUP($A2642, [1]FA21_Ridership!$1:$1048576,12, 0)</f>
        <v>CONTRA COSTA</v>
      </c>
      <c r="T2642">
        <f>VLOOKUP($A2642, [1]FA21_Ridership!$1:$1048576,13, 0)</f>
        <v>1</v>
      </c>
      <c r="U2642">
        <f t="shared" si="206"/>
        <v>372</v>
      </c>
      <c r="V2642" s="67">
        <f t="shared" si="205"/>
        <v>0.63200000000000001</v>
      </c>
      <c r="W2642">
        <v>0.94268099999999999</v>
      </c>
      <c r="X2642" s="67">
        <f t="shared" si="207"/>
        <v>0.879</v>
      </c>
      <c r="Y2642">
        <v>0.320988</v>
      </c>
      <c r="Z2642" s="67">
        <f t="shared" si="208"/>
        <v>0.66</v>
      </c>
      <c r="AA2642">
        <f>VLOOKUP($C2642,[1]Disability!$1:$1048576,5,FALSE)</f>
        <v>0</v>
      </c>
      <c r="AB2642" s="67">
        <f t="shared" si="209"/>
        <v>0</v>
      </c>
      <c r="AC2642" t="e">
        <f>VLOOKUP($A2642,#REF!,9,FALSE)</f>
        <v>#REF!</v>
      </c>
    </row>
    <row r="2643" spans="1:29">
      <c r="A2643">
        <v>50547</v>
      </c>
      <c r="B2643">
        <v>2642</v>
      </c>
      <c r="C2643">
        <v>1031960</v>
      </c>
      <c r="D2643" t="s">
        <v>4235</v>
      </c>
      <c r="E2643" t="s">
        <v>4236</v>
      </c>
      <c r="G2643" t="e">
        <f>VLOOKUP($H2643,[1]BRT!$1:$1048576,1,0)</f>
        <v>#N/A</v>
      </c>
      <c r="H2643" t="s">
        <v>6149</v>
      </c>
      <c r="I2643">
        <v>37.826863000000003</v>
      </c>
      <c r="J2643">
        <v>-122.27979999999999</v>
      </c>
      <c r="K2643">
        <v>1081</v>
      </c>
      <c r="L2643">
        <v>31</v>
      </c>
      <c r="M2643">
        <v>1.935483871</v>
      </c>
      <c r="N2643">
        <v>3</v>
      </c>
      <c r="O2643">
        <v>9</v>
      </c>
      <c r="P2643">
        <v>12</v>
      </c>
      <c r="Q2643" t="e">
        <f>VLOOKUP($A2643,'[1]SheltersALL_2.17.22'!$1:$1048576,6,0)</f>
        <v>#N/A</v>
      </c>
      <c r="R2643" t="str">
        <f>VLOOKUP($A2643, [1]FA21_Ridership!$1:$1048576,11, 0)</f>
        <v>OAKLAND</v>
      </c>
      <c r="S2643" t="str">
        <f>VLOOKUP($A2643, [1]FA21_Ridership!$1:$1048576,12, 0)</f>
        <v>ALAMEDA</v>
      </c>
      <c r="T2643">
        <f>VLOOKUP($A2643, [1]FA21_Ridership!$1:$1048576,13, 0)</f>
        <v>2</v>
      </c>
      <c r="U2643">
        <f t="shared" si="206"/>
        <v>372</v>
      </c>
      <c r="V2643" s="67">
        <f t="shared" si="205"/>
        <v>0.63200000000000001</v>
      </c>
      <c r="W2643">
        <v>0.68525499999999995</v>
      </c>
      <c r="X2643" s="67">
        <f t="shared" si="207"/>
        <v>0.39500000000000002</v>
      </c>
      <c r="Y2643">
        <v>0.51701299999999994</v>
      </c>
      <c r="Z2643" s="67">
        <f t="shared" si="208"/>
        <v>0.873</v>
      </c>
      <c r="AA2643">
        <f>VLOOKUP($C2643,[1]Disability!$1:$1048576,5,FALSE)</f>
        <v>1</v>
      </c>
      <c r="AB2643" s="67">
        <f t="shared" si="209"/>
        <v>0.72499999999999998</v>
      </c>
      <c r="AC2643" t="e">
        <f>VLOOKUP($A2643,#REF!,9,FALSE)</f>
        <v>#REF!</v>
      </c>
    </row>
    <row r="2644" spans="1:29">
      <c r="A2644">
        <v>52316</v>
      </c>
      <c r="B2644">
        <v>2643</v>
      </c>
      <c r="C2644">
        <v>9905860</v>
      </c>
      <c r="D2644" t="s">
        <v>4235</v>
      </c>
      <c r="E2644" t="s">
        <v>4236</v>
      </c>
      <c r="G2644" t="e">
        <f>VLOOKUP($H2644,[1]BRT!$1:$1048576,1,0)</f>
        <v>#N/A</v>
      </c>
      <c r="H2644" t="s">
        <v>5701</v>
      </c>
      <c r="I2644">
        <v>37.933911999999999</v>
      </c>
      <c r="J2644">
        <v>-122.333995</v>
      </c>
      <c r="K2644">
        <v>1313</v>
      </c>
      <c r="L2644">
        <v>37.200000000000003</v>
      </c>
      <c r="M2644">
        <v>1.612903226</v>
      </c>
      <c r="N2644">
        <v>2</v>
      </c>
      <c r="O2644">
        <v>8</v>
      </c>
      <c r="P2644">
        <v>10</v>
      </c>
      <c r="Q2644" t="e">
        <f>VLOOKUP($A2644,'[1]SheltersALL_2.17.22'!$1:$1048576,6,0)</f>
        <v>#N/A</v>
      </c>
      <c r="R2644" t="str">
        <f>VLOOKUP($A2644, [1]FA21_Ridership!$1:$1048576,11, 0)</f>
        <v>RICHMOND</v>
      </c>
      <c r="S2644" t="str">
        <f>VLOOKUP($A2644, [1]FA21_Ridership!$1:$1048576,12, 0)</f>
        <v>CONTRA COSTA</v>
      </c>
      <c r="T2644">
        <f>VLOOKUP($A2644, [1]FA21_Ridership!$1:$1048576,13, 0)</f>
        <v>1</v>
      </c>
      <c r="U2644">
        <f t="shared" si="206"/>
        <v>372</v>
      </c>
      <c r="V2644" s="67">
        <f t="shared" si="205"/>
        <v>0.63200000000000001</v>
      </c>
      <c r="W2644">
        <v>0.93050200000000005</v>
      </c>
      <c r="X2644" s="67">
        <f t="shared" si="207"/>
        <v>0.83799999999999997</v>
      </c>
      <c r="Y2644">
        <v>0.47200799999999998</v>
      </c>
      <c r="Z2644" s="67">
        <f t="shared" si="208"/>
        <v>0.84299999999999997</v>
      </c>
      <c r="AA2644">
        <f>VLOOKUP($C2644,[1]Disability!$1:$1048576,5,FALSE)</f>
        <v>2</v>
      </c>
      <c r="AB2644" s="67">
        <f t="shared" si="209"/>
        <v>0.91600000000000004</v>
      </c>
      <c r="AC2644" t="e">
        <f>VLOOKUP($A2644,#REF!,9,FALSE)</f>
        <v>#REF!</v>
      </c>
    </row>
    <row r="2645" spans="1:29">
      <c r="A2645">
        <v>53823</v>
      </c>
      <c r="B2645">
        <v>2644</v>
      </c>
      <c r="C2645">
        <v>305220</v>
      </c>
      <c r="D2645" t="s">
        <v>4235</v>
      </c>
      <c r="E2645" t="s">
        <v>4236</v>
      </c>
      <c r="G2645" t="e">
        <f>VLOOKUP($H2645,[1]BRT!$1:$1048576,1,0)</f>
        <v>#N/A</v>
      </c>
      <c r="H2645" t="s">
        <v>6150</v>
      </c>
      <c r="I2645">
        <v>37.901310000000002</v>
      </c>
      <c r="J2645">
        <v>-122.26951099999999</v>
      </c>
      <c r="K2645">
        <v>634</v>
      </c>
      <c r="L2645">
        <v>31</v>
      </c>
      <c r="M2645">
        <v>1.935483871</v>
      </c>
      <c r="N2645">
        <v>0</v>
      </c>
      <c r="O2645">
        <v>12</v>
      </c>
      <c r="P2645">
        <v>12</v>
      </c>
      <c r="Q2645" t="e">
        <f>VLOOKUP($A2645,'[1]SheltersALL_2.17.22'!$1:$1048576,6,0)</f>
        <v>#N/A</v>
      </c>
      <c r="R2645" t="str">
        <f>VLOOKUP($A2645, [1]FA21_Ridership!$1:$1048576,11, 0)</f>
        <v>BERKELEY</v>
      </c>
      <c r="S2645" t="str">
        <f>VLOOKUP($A2645, [1]FA21_Ridership!$1:$1048576,12, 0)</f>
        <v>ALAMEDA</v>
      </c>
      <c r="T2645">
        <f>VLOOKUP($A2645, [1]FA21_Ridership!$1:$1048576,13, 0)</f>
        <v>1</v>
      </c>
      <c r="U2645">
        <f t="shared" si="206"/>
        <v>372</v>
      </c>
      <c r="V2645" s="67">
        <f t="shared" si="205"/>
        <v>0.63200000000000001</v>
      </c>
      <c r="W2645">
        <v>0.187692</v>
      </c>
      <c r="X2645" s="67">
        <f t="shared" si="207"/>
        <v>1.0999999999999999E-2</v>
      </c>
      <c r="Y2645">
        <v>1.7691999999999999E-2</v>
      </c>
      <c r="Z2645" s="67">
        <f t="shared" si="208"/>
        <v>2.1000000000000001E-2</v>
      </c>
      <c r="AA2645">
        <f>VLOOKUP($C2645,[1]Disability!$1:$1048576,5,FALSE)</f>
        <v>0</v>
      </c>
      <c r="AB2645" s="67">
        <f t="shared" si="209"/>
        <v>0</v>
      </c>
      <c r="AC2645" t="e">
        <f>VLOOKUP($A2645,#REF!,9,FALSE)</f>
        <v>#REF!</v>
      </c>
    </row>
    <row r="2646" spans="1:29">
      <c r="A2646">
        <v>51119</v>
      </c>
      <c r="B2646">
        <v>2645</v>
      </c>
      <c r="C2646">
        <v>103430</v>
      </c>
      <c r="D2646" t="s">
        <v>4235</v>
      </c>
      <c r="E2646" t="s">
        <v>4236</v>
      </c>
      <c r="G2646" t="e">
        <f>VLOOKUP($H2646,[1]BRT!$1:$1048576,1,0)</f>
        <v>#N/A</v>
      </c>
      <c r="H2646" t="s">
        <v>5992</v>
      </c>
      <c r="I2646">
        <v>37.768483000000003</v>
      </c>
      <c r="J2646">
        <v>-122.248904</v>
      </c>
      <c r="K2646">
        <v>1415</v>
      </c>
      <c r="L2646">
        <v>13.3</v>
      </c>
      <c r="M2646">
        <v>4.511278195</v>
      </c>
      <c r="N2646">
        <v>20</v>
      </c>
      <c r="O2646">
        <v>8</v>
      </c>
      <c r="P2646">
        <v>28</v>
      </c>
      <c r="Q2646" t="e">
        <f>VLOOKUP($A2646,'[1]SheltersALL_2.17.22'!$1:$1048576,6,0)</f>
        <v>#N/A</v>
      </c>
      <c r="R2646" t="str">
        <f>VLOOKUP($A2646, [1]FA21_Ridership!$1:$1048576,11, 0)</f>
        <v>ALAMEDA</v>
      </c>
      <c r="S2646" t="str">
        <f>VLOOKUP($A2646, [1]FA21_Ridership!$1:$1048576,12, 0)</f>
        <v>ALAMEDA</v>
      </c>
      <c r="T2646">
        <f>VLOOKUP($A2646, [1]FA21_Ridership!$1:$1048576,13, 0)</f>
        <v>3</v>
      </c>
      <c r="U2646">
        <f t="shared" si="206"/>
        <v>372.40000000000003</v>
      </c>
      <c r="V2646" s="67">
        <f t="shared" si="205"/>
        <v>0.63500000000000001</v>
      </c>
      <c r="W2646">
        <v>0.55566000000000004</v>
      </c>
      <c r="X2646" s="67">
        <f t="shared" si="207"/>
        <v>0.25</v>
      </c>
      <c r="Y2646">
        <v>0.16486600000000001</v>
      </c>
      <c r="Z2646" s="67">
        <f t="shared" si="208"/>
        <v>0.39700000000000002</v>
      </c>
      <c r="AA2646">
        <f>VLOOKUP($C2646,[1]Disability!$1:$1048576,5,FALSE)</f>
        <v>1</v>
      </c>
      <c r="AB2646" s="67">
        <f t="shared" si="209"/>
        <v>0.72499999999999998</v>
      </c>
      <c r="AC2646" t="e">
        <f>VLOOKUP($A2646,#REF!,9,FALSE)</f>
        <v>#REF!</v>
      </c>
    </row>
    <row r="2647" spans="1:29">
      <c r="A2647">
        <v>58915</v>
      </c>
      <c r="B2647">
        <v>2646</v>
      </c>
      <c r="C2647">
        <v>1003570</v>
      </c>
      <c r="D2647" t="s">
        <v>4235</v>
      </c>
      <c r="E2647" t="s">
        <v>4236</v>
      </c>
      <c r="G2647" t="e">
        <f>VLOOKUP($H2647,[1]BRT!$1:$1048576,1,0)</f>
        <v>#N/A</v>
      </c>
      <c r="H2647" t="s">
        <v>6151</v>
      </c>
      <c r="I2647">
        <v>37.806826000000001</v>
      </c>
      <c r="J2647">
        <v>-122.30115000000001</v>
      </c>
      <c r="K2647">
        <v>1004</v>
      </c>
      <c r="L2647">
        <v>17</v>
      </c>
      <c r="M2647">
        <v>3.5294117649999999</v>
      </c>
      <c r="N2647">
        <v>14</v>
      </c>
      <c r="O2647">
        <v>8</v>
      </c>
      <c r="P2647">
        <v>22</v>
      </c>
      <c r="Q2647" t="e">
        <f>VLOOKUP($A2647,'[1]SheltersALL_2.17.22'!$1:$1048576,6,0)</f>
        <v>#N/A</v>
      </c>
      <c r="R2647" t="str">
        <f>VLOOKUP($A2647, [1]FA21_Ridership!$1:$1048576,11, 0)</f>
        <v>OAKLAND</v>
      </c>
      <c r="S2647" t="str">
        <f>VLOOKUP($A2647, [1]FA21_Ridership!$1:$1048576,12, 0)</f>
        <v>ALAMEDA</v>
      </c>
      <c r="T2647">
        <f>VLOOKUP($A2647, [1]FA21_Ridership!$1:$1048576,13, 0)</f>
        <v>2</v>
      </c>
      <c r="U2647">
        <f t="shared" si="206"/>
        <v>374</v>
      </c>
      <c r="V2647" s="67">
        <f t="shared" si="205"/>
        <v>0.63500000000000001</v>
      </c>
      <c r="W2647">
        <v>0.70657300000000001</v>
      </c>
      <c r="X2647" s="67">
        <f t="shared" si="207"/>
        <v>0.41499999999999998</v>
      </c>
      <c r="Y2647">
        <v>0.48591499999999999</v>
      </c>
      <c r="Z2647" s="67">
        <f t="shared" si="208"/>
        <v>0.84899999999999998</v>
      </c>
      <c r="AA2647">
        <f>VLOOKUP($C2647,[1]Disability!$1:$1048576,5,FALSE)</f>
        <v>0</v>
      </c>
      <c r="AB2647" s="67">
        <f t="shared" si="209"/>
        <v>0</v>
      </c>
      <c r="AC2647" t="e">
        <f>VLOOKUP($A2647,#REF!,9,FALSE)</f>
        <v>#REF!</v>
      </c>
    </row>
    <row r="2648" spans="1:29">
      <c r="A2648">
        <v>58890</v>
      </c>
      <c r="B2648">
        <v>2647</v>
      </c>
      <c r="C2648">
        <v>1018630</v>
      </c>
      <c r="D2648" t="s">
        <v>4235</v>
      </c>
      <c r="E2648" t="s">
        <v>4236</v>
      </c>
      <c r="G2648" t="e">
        <f>VLOOKUP($H2648,[1]BRT!$1:$1048576,1,0)</f>
        <v>#N/A</v>
      </c>
      <c r="H2648" t="s">
        <v>6152</v>
      </c>
      <c r="I2648">
        <v>37.793568</v>
      </c>
      <c r="J2648">
        <v>-122.21002300000001</v>
      </c>
      <c r="K2648">
        <v>1004</v>
      </c>
      <c r="L2648">
        <v>17</v>
      </c>
      <c r="M2648">
        <v>3.5294117649999999</v>
      </c>
      <c r="N2648">
        <v>10</v>
      </c>
      <c r="O2648">
        <v>12</v>
      </c>
      <c r="P2648">
        <v>22</v>
      </c>
      <c r="Q2648" t="e">
        <f>VLOOKUP($A2648,'[1]SheltersALL_2.17.22'!$1:$1048576,6,0)</f>
        <v>#N/A</v>
      </c>
      <c r="R2648" t="str">
        <f>VLOOKUP($A2648, [1]FA21_Ridership!$1:$1048576,11, 0)</f>
        <v>OAKLAND</v>
      </c>
      <c r="S2648" t="str">
        <f>VLOOKUP($A2648, [1]FA21_Ridership!$1:$1048576,12, 0)</f>
        <v>ALAMEDA</v>
      </c>
      <c r="T2648">
        <f>VLOOKUP($A2648, [1]FA21_Ridership!$1:$1048576,13, 0)</f>
        <v>3</v>
      </c>
      <c r="U2648">
        <f t="shared" si="206"/>
        <v>374</v>
      </c>
      <c r="V2648" s="67">
        <f t="shared" si="205"/>
        <v>0.63500000000000001</v>
      </c>
      <c r="W2648">
        <v>0.77497000000000005</v>
      </c>
      <c r="X2648" s="67">
        <f t="shared" si="207"/>
        <v>0.53300000000000003</v>
      </c>
      <c r="Y2648">
        <v>0.68110700000000002</v>
      </c>
      <c r="Z2648" s="67">
        <f t="shared" si="208"/>
        <v>0.97299999999999998</v>
      </c>
      <c r="AA2648">
        <f>VLOOKUP($C2648,[1]Disability!$1:$1048576,5,FALSE)</f>
        <v>0</v>
      </c>
      <c r="AB2648" s="67">
        <f t="shared" si="209"/>
        <v>0</v>
      </c>
      <c r="AC2648" t="e">
        <f>VLOOKUP($A2648,#REF!,9,FALSE)</f>
        <v>#REF!</v>
      </c>
    </row>
    <row r="2649" spans="1:29">
      <c r="A2649">
        <v>51437</v>
      </c>
      <c r="B2649">
        <v>2648</v>
      </c>
      <c r="C2649">
        <v>9903210</v>
      </c>
      <c r="D2649" t="s">
        <v>4235</v>
      </c>
      <c r="E2649" t="s">
        <v>4236</v>
      </c>
      <c r="G2649" t="e">
        <f>VLOOKUP($H2649,[1]BRT!$1:$1048576,1,0)</f>
        <v>#N/A</v>
      </c>
      <c r="H2649" t="s">
        <v>6132</v>
      </c>
      <c r="I2649">
        <v>37.769483999999999</v>
      </c>
      <c r="J2649">
        <v>-122.251594</v>
      </c>
      <c r="K2649">
        <v>1421</v>
      </c>
      <c r="L2649">
        <v>12.9</v>
      </c>
      <c r="M2649">
        <v>4.651162791</v>
      </c>
      <c r="N2649">
        <v>10</v>
      </c>
      <c r="O2649">
        <v>19</v>
      </c>
      <c r="P2649">
        <v>29</v>
      </c>
      <c r="Q2649" t="e">
        <f>VLOOKUP($A2649,'[1]SheltersALL_2.17.22'!$1:$1048576,6,0)</f>
        <v>#N/A</v>
      </c>
      <c r="R2649" t="str">
        <f>VLOOKUP($A2649, [1]FA21_Ridership!$1:$1048576,11, 0)</f>
        <v>ALAMEDA</v>
      </c>
      <c r="S2649" t="str">
        <f>VLOOKUP($A2649, [1]FA21_Ridership!$1:$1048576,12, 0)</f>
        <v>ALAMEDA</v>
      </c>
      <c r="T2649">
        <f>VLOOKUP($A2649, [1]FA21_Ridership!$1:$1048576,13, 0)</f>
        <v>3</v>
      </c>
      <c r="U2649">
        <f t="shared" si="206"/>
        <v>374.1</v>
      </c>
      <c r="V2649" s="67">
        <f t="shared" si="205"/>
        <v>0.63600000000000001</v>
      </c>
      <c r="W2649">
        <v>0.55566000000000004</v>
      </c>
      <c r="X2649" s="67">
        <f t="shared" si="207"/>
        <v>0.25</v>
      </c>
      <c r="Y2649">
        <v>0.16486600000000001</v>
      </c>
      <c r="Z2649" s="67">
        <f t="shared" si="208"/>
        <v>0.39700000000000002</v>
      </c>
      <c r="AA2649">
        <f>VLOOKUP($C2649,[1]Disability!$1:$1048576,5,FALSE)</f>
        <v>0</v>
      </c>
      <c r="AB2649" s="67">
        <f t="shared" si="209"/>
        <v>0</v>
      </c>
      <c r="AC2649" t="e">
        <f>VLOOKUP($A2649,#REF!,9,FALSE)</f>
        <v>#REF!</v>
      </c>
    </row>
    <row r="2650" spans="1:29">
      <c r="A2650">
        <v>52891</v>
      </c>
      <c r="B2650">
        <v>2649</v>
      </c>
      <c r="C2650">
        <v>9907610</v>
      </c>
      <c r="D2650" t="s">
        <v>4235</v>
      </c>
      <c r="E2650" t="s">
        <v>4236</v>
      </c>
      <c r="G2650" t="e">
        <f>VLOOKUP($H2650,[1]BRT!$1:$1048576,1,0)</f>
        <v>#N/A</v>
      </c>
      <c r="H2650" t="s">
        <v>6153</v>
      </c>
      <c r="I2650">
        <v>37.508681000000003</v>
      </c>
      <c r="J2650">
        <v>-121.962735</v>
      </c>
      <c r="K2650">
        <v>963</v>
      </c>
      <c r="L2650">
        <v>37.6</v>
      </c>
      <c r="M2650">
        <v>1.595744681</v>
      </c>
      <c r="N2650">
        <v>3</v>
      </c>
      <c r="O2650">
        <v>7</v>
      </c>
      <c r="P2650">
        <v>10</v>
      </c>
      <c r="Q2650" t="e">
        <f>VLOOKUP($A2650,'[1]SheltersALL_2.17.22'!$1:$1048576,6,0)</f>
        <v>#N/A</v>
      </c>
      <c r="R2650" t="str">
        <f>VLOOKUP($A2650, [1]FA21_Ridership!$1:$1048576,11, 0)</f>
        <v>FREMONT</v>
      </c>
      <c r="S2650" t="str">
        <f>VLOOKUP($A2650, [1]FA21_Ridership!$1:$1048576,12, 0)</f>
        <v>ALAMEDA</v>
      </c>
      <c r="T2650">
        <f>VLOOKUP($A2650, [1]FA21_Ridership!$1:$1048576,13, 0)</f>
        <v>5</v>
      </c>
      <c r="U2650">
        <f t="shared" si="206"/>
        <v>376</v>
      </c>
      <c r="V2650" s="67">
        <f t="shared" si="205"/>
        <v>0.63600000000000001</v>
      </c>
      <c r="W2650">
        <v>0.94135500000000005</v>
      </c>
      <c r="X2650" s="67">
        <f t="shared" si="207"/>
        <v>0.86599999999999999</v>
      </c>
      <c r="Y2650">
        <v>7.7732999999999997E-2</v>
      </c>
      <c r="Z2650" s="67">
        <f t="shared" si="208"/>
        <v>0.16</v>
      </c>
      <c r="AA2650">
        <f>VLOOKUP($C2650,[1]Disability!$1:$1048576,5,FALSE)</f>
        <v>0</v>
      </c>
      <c r="AB2650" s="67">
        <f t="shared" si="209"/>
        <v>0</v>
      </c>
      <c r="AC2650" t="e">
        <f>VLOOKUP($A2650,#REF!,9,FALSE)</f>
        <v>#REF!</v>
      </c>
    </row>
    <row r="2651" spans="1:29">
      <c r="A2651">
        <v>55766</v>
      </c>
      <c r="B2651">
        <v>2650</v>
      </c>
      <c r="C2651">
        <v>200590</v>
      </c>
      <c r="D2651" t="s">
        <v>4235</v>
      </c>
      <c r="E2651" t="s">
        <v>4236</v>
      </c>
      <c r="G2651" t="e">
        <f>VLOOKUP($H2651,[1]BRT!$1:$1048576,1,0)</f>
        <v>#N/A</v>
      </c>
      <c r="H2651" t="s">
        <v>6028</v>
      </c>
      <c r="I2651">
        <v>37.890389999999996</v>
      </c>
      <c r="J2651">
        <v>-122.29587100000001</v>
      </c>
      <c r="K2651">
        <v>1080</v>
      </c>
      <c r="L2651">
        <v>21</v>
      </c>
      <c r="M2651">
        <v>2.8571428569999999</v>
      </c>
      <c r="N2651">
        <v>16</v>
      </c>
      <c r="O2651">
        <v>2</v>
      </c>
      <c r="P2651">
        <v>18</v>
      </c>
      <c r="Q2651" t="e">
        <f>VLOOKUP($A2651,'[1]SheltersALL_2.17.22'!$1:$1048576,6,0)</f>
        <v>#N/A</v>
      </c>
      <c r="R2651" t="str">
        <f>VLOOKUP($A2651, [1]FA21_Ridership!$1:$1048576,11, 0)</f>
        <v>ALBANY</v>
      </c>
      <c r="S2651" t="str">
        <f>VLOOKUP($A2651, [1]FA21_Ridership!$1:$1048576,12, 0)</f>
        <v>ALAMEDA</v>
      </c>
      <c r="T2651">
        <f>VLOOKUP($A2651, [1]FA21_Ridership!$1:$1048576,13, 0)</f>
        <v>1</v>
      </c>
      <c r="U2651">
        <f t="shared" si="206"/>
        <v>378</v>
      </c>
      <c r="V2651" s="67">
        <f t="shared" si="205"/>
        <v>0.63600000000000001</v>
      </c>
      <c r="W2651">
        <v>0.45117200000000002</v>
      </c>
      <c r="X2651" s="67">
        <f t="shared" si="207"/>
        <v>0.153</v>
      </c>
      <c r="Y2651">
        <v>0.16378400000000001</v>
      </c>
      <c r="Z2651" s="67">
        <f t="shared" si="208"/>
        <v>0.39600000000000002</v>
      </c>
      <c r="AA2651">
        <f>VLOOKUP($C2651,[1]Disability!$1:$1048576,5,FALSE)</f>
        <v>1</v>
      </c>
      <c r="AB2651" s="67">
        <f t="shared" si="209"/>
        <v>0.72499999999999998</v>
      </c>
      <c r="AC2651" t="e">
        <f>VLOOKUP($A2651,#REF!,9,FALSE)</f>
        <v>#REF!</v>
      </c>
    </row>
    <row r="2652" spans="1:29">
      <c r="A2652">
        <v>58765</v>
      </c>
      <c r="B2652">
        <v>2651</v>
      </c>
      <c r="C2652">
        <v>1010710</v>
      </c>
      <c r="D2652" t="s">
        <v>4235</v>
      </c>
      <c r="E2652" t="s">
        <v>4236</v>
      </c>
      <c r="G2652" t="e">
        <f>VLOOKUP($H2652,[1]BRT!$1:$1048576,1,0)</f>
        <v>#N/A</v>
      </c>
      <c r="H2652" t="s">
        <v>5356</v>
      </c>
      <c r="I2652">
        <v>37.770463999999997</v>
      </c>
      <c r="J2652">
        <v>-122.18158200000001</v>
      </c>
      <c r="K2652">
        <v>1475</v>
      </c>
      <c r="L2652">
        <v>10.5</v>
      </c>
      <c r="M2652">
        <v>5.7142857139999998</v>
      </c>
      <c r="N2652">
        <v>28</v>
      </c>
      <c r="O2652">
        <v>8</v>
      </c>
      <c r="P2652">
        <v>36</v>
      </c>
      <c r="Q2652" t="e">
        <f>VLOOKUP($A2652,'[1]SheltersALL_2.17.22'!$1:$1048576,6,0)</f>
        <v>#N/A</v>
      </c>
      <c r="R2652" t="str">
        <f>VLOOKUP($A2652, [1]FA21_Ridership!$1:$1048576,11, 0)</f>
        <v>OAKLAND</v>
      </c>
      <c r="S2652" t="str">
        <f>VLOOKUP($A2652, [1]FA21_Ridership!$1:$1048576,12, 0)</f>
        <v>ALAMEDA</v>
      </c>
      <c r="T2652">
        <f>VLOOKUP($A2652, [1]FA21_Ridership!$1:$1048576,13, 0)</f>
        <v>3</v>
      </c>
      <c r="U2652">
        <f t="shared" si="206"/>
        <v>378</v>
      </c>
      <c r="V2652" s="67">
        <f t="shared" si="205"/>
        <v>0.63600000000000001</v>
      </c>
      <c r="W2652">
        <v>0.96241399999999999</v>
      </c>
      <c r="X2652" s="67">
        <f t="shared" si="207"/>
        <v>0.92800000000000005</v>
      </c>
      <c r="Y2652">
        <v>0.64087499999999997</v>
      </c>
      <c r="Z2652" s="67">
        <f t="shared" si="208"/>
        <v>0.95899999999999996</v>
      </c>
      <c r="AA2652">
        <f>VLOOKUP($C2652,[1]Disability!$1:$1048576,5,FALSE)</f>
        <v>1</v>
      </c>
      <c r="AB2652" s="67">
        <f t="shared" si="209"/>
        <v>0.72499999999999998</v>
      </c>
      <c r="AC2652" t="e">
        <f>VLOOKUP($A2652,#REF!,9,FALSE)</f>
        <v>#REF!</v>
      </c>
    </row>
    <row r="2653" spans="1:29">
      <c r="A2653">
        <v>55225</v>
      </c>
      <c r="B2653">
        <v>2652</v>
      </c>
      <c r="C2653">
        <v>805200</v>
      </c>
      <c r="D2653" t="s">
        <v>4235</v>
      </c>
      <c r="E2653" t="s">
        <v>4236</v>
      </c>
      <c r="G2653" t="e">
        <f>VLOOKUP($H2653,[1]BRT!$1:$1048576,1,0)</f>
        <v>#N/A</v>
      </c>
      <c r="H2653" t="s">
        <v>6154</v>
      </c>
      <c r="I2653">
        <v>37.658456000000001</v>
      </c>
      <c r="J2653">
        <v>-122.095887</v>
      </c>
      <c r="K2653">
        <v>1153</v>
      </c>
      <c r="L2653">
        <v>31.5</v>
      </c>
      <c r="M2653">
        <v>1.904761905</v>
      </c>
      <c r="N2653">
        <v>8</v>
      </c>
      <c r="O2653">
        <v>4</v>
      </c>
      <c r="P2653">
        <v>12</v>
      </c>
      <c r="Q2653" t="e">
        <f>VLOOKUP($A2653,'[1]SheltersALL_2.17.22'!$1:$1048576,6,0)</f>
        <v>#N/A</v>
      </c>
      <c r="R2653" t="str">
        <f>VLOOKUP($A2653, [1]FA21_Ridership!$1:$1048576,11, 0)</f>
        <v>HAYWARD</v>
      </c>
      <c r="S2653" t="str">
        <f>VLOOKUP($A2653, [1]FA21_Ridership!$1:$1048576,12, 0)</f>
        <v>ALAMEDA</v>
      </c>
      <c r="T2653">
        <f>VLOOKUP($A2653, [1]FA21_Ridership!$1:$1048576,13, 0)</f>
        <v>4</v>
      </c>
      <c r="U2653">
        <f t="shared" si="206"/>
        <v>378</v>
      </c>
      <c r="V2653" s="67">
        <f t="shared" si="205"/>
        <v>0.63600000000000001</v>
      </c>
      <c r="W2653">
        <v>0.92960100000000001</v>
      </c>
      <c r="X2653" s="67">
        <f t="shared" si="207"/>
        <v>0.83599999999999997</v>
      </c>
      <c r="Y2653">
        <v>0.109098</v>
      </c>
      <c r="Z2653" s="67">
        <f t="shared" si="208"/>
        <v>0.26800000000000002</v>
      </c>
      <c r="AA2653">
        <f>VLOOKUP($C2653,[1]Disability!$1:$1048576,5,FALSE)</f>
        <v>1</v>
      </c>
      <c r="AB2653" s="67">
        <f t="shared" si="209"/>
        <v>0.72499999999999998</v>
      </c>
      <c r="AC2653" t="e">
        <f>VLOOKUP($A2653,#REF!,9,FALSE)</f>
        <v>#REF!</v>
      </c>
    </row>
    <row r="2654" spans="1:29">
      <c r="A2654">
        <v>52265</v>
      </c>
      <c r="B2654">
        <v>2653</v>
      </c>
      <c r="C2654">
        <v>9901170</v>
      </c>
      <c r="D2654" t="s">
        <v>4235</v>
      </c>
      <c r="E2654" t="s">
        <v>4236</v>
      </c>
      <c r="G2654" t="e">
        <f>VLOOKUP($H2654,[1]BRT!$1:$1048576,1,0)</f>
        <v>#N/A</v>
      </c>
      <c r="H2654" t="s">
        <v>6089</v>
      </c>
      <c r="I2654">
        <v>37.964531999999998</v>
      </c>
      <c r="J2654">
        <v>-122.317442</v>
      </c>
      <c r="K2654">
        <v>779</v>
      </c>
      <c r="L2654">
        <v>42</v>
      </c>
      <c r="M2654">
        <v>1.428571429</v>
      </c>
      <c r="N2654">
        <v>6</v>
      </c>
      <c r="O2654">
        <v>3</v>
      </c>
      <c r="P2654">
        <v>9</v>
      </c>
      <c r="Q2654" t="e">
        <f>VLOOKUP($A2654,'[1]SheltersALL_2.17.22'!$1:$1048576,6,0)</f>
        <v>#N/A</v>
      </c>
      <c r="R2654" t="str">
        <f>VLOOKUP($A2654, [1]FA21_Ridership!$1:$1048576,11, 0)</f>
        <v>COUNTY-CONTRA COSTA</v>
      </c>
      <c r="S2654" t="str">
        <f>VLOOKUP($A2654, [1]FA21_Ridership!$1:$1048576,12, 0)</f>
        <v>CONTRA COSTA</v>
      </c>
      <c r="T2654">
        <f>VLOOKUP($A2654, [1]FA21_Ridership!$1:$1048576,13, 0)</f>
        <v>1</v>
      </c>
      <c r="U2654">
        <f t="shared" si="206"/>
        <v>378</v>
      </c>
      <c r="V2654" s="67">
        <f t="shared" si="205"/>
        <v>0.63600000000000001</v>
      </c>
      <c r="W2654">
        <v>0.67328699999999997</v>
      </c>
      <c r="X2654" s="67">
        <f t="shared" si="207"/>
        <v>0.36099999999999999</v>
      </c>
      <c r="Y2654">
        <v>0.21549199999999999</v>
      </c>
      <c r="Z2654" s="67">
        <f t="shared" si="208"/>
        <v>0.497</v>
      </c>
      <c r="AA2654">
        <f>VLOOKUP($C2654,[1]Disability!$1:$1048576,5,FALSE)</f>
        <v>0</v>
      </c>
      <c r="AB2654" s="67">
        <f t="shared" si="209"/>
        <v>0</v>
      </c>
      <c r="AC2654" t="e">
        <f>VLOOKUP($A2654,#REF!,9,FALSE)</f>
        <v>#REF!</v>
      </c>
    </row>
    <row r="2655" spans="1:29">
      <c r="A2655">
        <v>52257</v>
      </c>
      <c r="B2655">
        <v>2654</v>
      </c>
      <c r="C2655">
        <v>600920</v>
      </c>
      <c r="D2655" t="s">
        <v>4235</v>
      </c>
      <c r="E2655" t="s">
        <v>4236</v>
      </c>
      <c r="G2655" t="e">
        <f>VLOOKUP($H2655,[1]BRT!$1:$1048576,1,0)</f>
        <v>#N/A</v>
      </c>
      <c r="H2655" t="s">
        <v>6155</v>
      </c>
      <c r="I2655">
        <v>37.829439000000001</v>
      </c>
      <c r="J2655">
        <v>-122.287267</v>
      </c>
      <c r="K2655">
        <v>1201</v>
      </c>
      <c r="L2655">
        <v>18</v>
      </c>
      <c r="M2655">
        <v>3.3333333330000001</v>
      </c>
      <c r="N2655">
        <v>13</v>
      </c>
      <c r="O2655">
        <v>8</v>
      </c>
      <c r="P2655">
        <v>21</v>
      </c>
      <c r="Q2655" t="e">
        <f>VLOOKUP($A2655,'[1]SheltersALL_2.17.22'!$1:$1048576,6,0)</f>
        <v>#N/A</v>
      </c>
      <c r="R2655" t="str">
        <f>VLOOKUP($A2655, [1]FA21_Ridership!$1:$1048576,11, 0)</f>
        <v>EMERYVILLE</v>
      </c>
      <c r="S2655" t="str">
        <f>VLOOKUP($A2655, [1]FA21_Ridership!$1:$1048576,12, 0)</f>
        <v>ALAMEDA</v>
      </c>
      <c r="T2655">
        <f>VLOOKUP($A2655, [1]FA21_Ridership!$1:$1048576,13, 0)</f>
        <v>2</v>
      </c>
      <c r="U2655">
        <f t="shared" si="206"/>
        <v>378</v>
      </c>
      <c r="V2655" s="67">
        <f t="shared" si="205"/>
        <v>0.63600000000000001</v>
      </c>
      <c r="W2655">
        <v>0.59630099999999997</v>
      </c>
      <c r="X2655" s="67">
        <f t="shared" si="207"/>
        <v>0.28199999999999997</v>
      </c>
      <c r="Y2655">
        <v>0.29230800000000001</v>
      </c>
      <c r="Z2655" s="67">
        <f t="shared" si="208"/>
        <v>0.624</v>
      </c>
      <c r="AA2655">
        <f>VLOOKUP($C2655,[1]Disability!$1:$1048576,5,FALSE)</f>
        <v>1</v>
      </c>
      <c r="AB2655" s="67">
        <f t="shared" si="209"/>
        <v>0.72499999999999998</v>
      </c>
      <c r="AC2655" t="e">
        <f>VLOOKUP($A2655,#REF!,9,FALSE)</f>
        <v>#REF!</v>
      </c>
    </row>
    <row r="2656" spans="1:29">
      <c r="A2656">
        <v>58785</v>
      </c>
      <c r="B2656">
        <v>2655</v>
      </c>
      <c r="C2656">
        <v>9802250</v>
      </c>
      <c r="D2656" t="s">
        <v>4235</v>
      </c>
      <c r="E2656" t="s">
        <v>4236</v>
      </c>
      <c r="G2656" t="e">
        <f>VLOOKUP($H2656,[1]BRT!$1:$1048576,1,0)</f>
        <v>#N/A</v>
      </c>
      <c r="H2656" t="s">
        <v>6156</v>
      </c>
      <c r="I2656">
        <v>37.688212999999998</v>
      </c>
      <c r="J2656">
        <v>-122.104055</v>
      </c>
      <c r="K2656">
        <v>1401</v>
      </c>
      <c r="L2656">
        <v>25.2</v>
      </c>
      <c r="M2656">
        <v>2.3809523810000002</v>
      </c>
      <c r="N2656">
        <v>9</v>
      </c>
      <c r="O2656">
        <v>6</v>
      </c>
      <c r="P2656">
        <v>15</v>
      </c>
      <c r="Q2656" t="e">
        <f>VLOOKUP($A2656,'[1]SheltersALL_2.17.22'!$1:$1048576,6,0)</f>
        <v>#N/A</v>
      </c>
      <c r="R2656" t="str">
        <f>VLOOKUP($A2656, [1]FA21_Ridership!$1:$1048576,11, 0)</f>
        <v>COUNTY-ALAMEDA</v>
      </c>
      <c r="S2656" t="str">
        <f>VLOOKUP($A2656, [1]FA21_Ridership!$1:$1048576,12, 0)</f>
        <v>ALAMEDA</v>
      </c>
      <c r="T2656">
        <f>VLOOKUP($A2656, [1]FA21_Ridership!$1:$1048576,13, 0)</f>
        <v>4</v>
      </c>
      <c r="U2656">
        <f t="shared" si="206"/>
        <v>378</v>
      </c>
      <c r="V2656" s="67">
        <f t="shared" si="205"/>
        <v>0.63600000000000001</v>
      </c>
      <c r="W2656">
        <v>0.7359</v>
      </c>
      <c r="X2656" s="67">
        <f t="shared" si="207"/>
        <v>0.45600000000000002</v>
      </c>
      <c r="Y2656">
        <v>0.185419</v>
      </c>
      <c r="Z2656" s="67">
        <f t="shared" si="208"/>
        <v>0.44800000000000001</v>
      </c>
      <c r="AA2656">
        <f>VLOOKUP($C2656,[1]Disability!$1:$1048576,5,FALSE)</f>
        <v>0</v>
      </c>
      <c r="AB2656" s="67">
        <f t="shared" si="209"/>
        <v>0</v>
      </c>
      <c r="AC2656" t="e">
        <f>VLOOKUP($A2656,#REF!,9,FALSE)</f>
        <v>#REF!</v>
      </c>
    </row>
    <row r="2657" spans="1:29">
      <c r="A2657">
        <v>54611</v>
      </c>
      <c r="B2657">
        <v>2656</v>
      </c>
      <c r="C2657">
        <v>9800140</v>
      </c>
      <c r="D2657" t="s">
        <v>4235</v>
      </c>
      <c r="E2657" t="s">
        <v>4236</v>
      </c>
      <c r="G2657" t="e">
        <f>VLOOKUP($H2657,[1]BRT!$1:$1048576,1,0)</f>
        <v>#N/A</v>
      </c>
      <c r="H2657" t="s">
        <v>6157</v>
      </c>
      <c r="I2657">
        <v>37.699426000000003</v>
      </c>
      <c r="J2657">
        <v>-122.10856099999999</v>
      </c>
      <c r="K2657">
        <v>963</v>
      </c>
      <c r="L2657">
        <v>63</v>
      </c>
      <c r="M2657">
        <v>0.95238095199999995</v>
      </c>
      <c r="N2657">
        <v>3</v>
      </c>
      <c r="O2657">
        <v>3</v>
      </c>
      <c r="P2657">
        <v>6</v>
      </c>
      <c r="Q2657" t="e">
        <f>VLOOKUP($A2657,'[1]SheltersALL_2.17.22'!$1:$1048576,6,0)</f>
        <v>#N/A</v>
      </c>
      <c r="R2657" t="str">
        <f>VLOOKUP($A2657, [1]FA21_Ridership!$1:$1048576,11, 0)</f>
        <v>COUNTY-ALAMEDA</v>
      </c>
      <c r="S2657" t="str">
        <f>VLOOKUP($A2657, [1]FA21_Ridership!$1:$1048576,12, 0)</f>
        <v>ALAMEDA</v>
      </c>
      <c r="T2657">
        <f>VLOOKUP($A2657, [1]FA21_Ridership!$1:$1048576,13, 0)</f>
        <v>4</v>
      </c>
      <c r="U2657">
        <f t="shared" si="206"/>
        <v>378</v>
      </c>
      <c r="V2657" s="67">
        <f t="shared" si="205"/>
        <v>0.63600000000000001</v>
      </c>
      <c r="W2657">
        <v>0.92258499999999999</v>
      </c>
      <c r="X2657" s="67">
        <f t="shared" si="207"/>
        <v>0.81599999999999995</v>
      </c>
      <c r="Y2657">
        <v>0.35582399999999997</v>
      </c>
      <c r="Z2657" s="67">
        <f t="shared" si="208"/>
        <v>0.70399999999999996</v>
      </c>
      <c r="AA2657">
        <f>VLOOKUP($C2657,[1]Disability!$1:$1048576,5,FALSE)</f>
        <v>0</v>
      </c>
      <c r="AB2657" s="67">
        <f t="shared" si="209"/>
        <v>0</v>
      </c>
      <c r="AC2657" t="e">
        <f>VLOOKUP($A2657,#REF!,9,FALSE)</f>
        <v>#REF!</v>
      </c>
    </row>
    <row r="2658" spans="1:29">
      <c r="A2658">
        <v>57122</v>
      </c>
      <c r="B2658">
        <v>2657</v>
      </c>
      <c r="C2658">
        <v>901230</v>
      </c>
      <c r="D2658" t="s">
        <v>4235</v>
      </c>
      <c r="E2658" t="s">
        <v>4236</v>
      </c>
      <c r="G2658" t="e">
        <f>VLOOKUP($H2658,[1]BRT!$1:$1048576,1,0)</f>
        <v>#N/A</v>
      </c>
      <c r="H2658" t="s">
        <v>6158</v>
      </c>
      <c r="I2658">
        <v>37.540427000000001</v>
      </c>
      <c r="J2658">
        <v>-122.03414100000001</v>
      </c>
      <c r="K2658">
        <v>1079</v>
      </c>
      <c r="L2658">
        <v>21</v>
      </c>
      <c r="M2658">
        <v>2.8571428569999999</v>
      </c>
      <c r="N2658">
        <v>7</v>
      </c>
      <c r="O2658">
        <v>11</v>
      </c>
      <c r="P2658">
        <v>18</v>
      </c>
      <c r="Q2658" t="e">
        <f>VLOOKUP($A2658,'[1]SheltersALL_2.17.22'!$1:$1048576,6,0)</f>
        <v>#N/A</v>
      </c>
      <c r="R2658" t="str">
        <f>VLOOKUP($A2658, [1]FA21_Ridership!$1:$1048576,11, 0)</f>
        <v>NEWARK</v>
      </c>
      <c r="S2658" t="str">
        <f>VLOOKUP($A2658, [1]FA21_Ridership!$1:$1048576,12, 0)</f>
        <v>ALAMEDA</v>
      </c>
      <c r="T2658">
        <f>VLOOKUP($A2658, [1]FA21_Ridership!$1:$1048576,13, 0)</f>
        <v>5</v>
      </c>
      <c r="U2658">
        <f t="shared" si="206"/>
        <v>378</v>
      </c>
      <c r="V2658" s="67">
        <f t="shared" si="205"/>
        <v>0.63600000000000001</v>
      </c>
      <c r="W2658">
        <v>0.79186599999999996</v>
      </c>
      <c r="X2658" s="67">
        <f t="shared" si="207"/>
        <v>0.57599999999999996</v>
      </c>
      <c r="Y2658">
        <v>0.105263</v>
      </c>
      <c r="Z2658" s="67">
        <f t="shared" si="208"/>
        <v>0.25900000000000001</v>
      </c>
      <c r="AA2658">
        <f>VLOOKUP($C2658,[1]Disability!$1:$1048576,5,FALSE)</f>
        <v>0</v>
      </c>
      <c r="AB2658" s="67">
        <f t="shared" si="209"/>
        <v>0</v>
      </c>
      <c r="AC2658" t="e">
        <f>VLOOKUP($A2658,#REF!,9,FALSE)</f>
        <v>#REF!</v>
      </c>
    </row>
    <row r="2659" spans="1:29">
      <c r="A2659">
        <v>53500</v>
      </c>
      <c r="B2659">
        <v>2658</v>
      </c>
      <c r="C2659">
        <v>1014750</v>
      </c>
      <c r="D2659" t="s">
        <v>4235</v>
      </c>
      <c r="E2659" t="s">
        <v>4236</v>
      </c>
      <c r="G2659" t="e">
        <f>VLOOKUP($H2659,[1]BRT!$1:$1048576,1,0)</f>
        <v>#N/A</v>
      </c>
      <c r="H2659" t="s">
        <v>6159</v>
      </c>
      <c r="I2659">
        <v>37.805722000000003</v>
      </c>
      <c r="J2659">
        <v>-122.23746199999999</v>
      </c>
      <c r="K2659">
        <v>1474</v>
      </c>
      <c r="L2659">
        <v>18</v>
      </c>
      <c r="M2659">
        <v>3.3333333330000001</v>
      </c>
      <c r="N2659">
        <v>6</v>
      </c>
      <c r="O2659">
        <v>15</v>
      </c>
      <c r="P2659">
        <v>21</v>
      </c>
      <c r="Q2659" t="e">
        <f>VLOOKUP($A2659,'[1]SheltersALL_2.17.22'!$1:$1048576,6,0)</f>
        <v>#N/A</v>
      </c>
      <c r="R2659" t="str">
        <f>VLOOKUP($A2659, [1]FA21_Ridership!$1:$1048576,11, 0)</f>
        <v>OAKLAND</v>
      </c>
      <c r="S2659" t="str">
        <f>VLOOKUP($A2659, [1]FA21_Ridership!$1:$1048576,12, 0)</f>
        <v>ALAMEDA</v>
      </c>
      <c r="T2659">
        <f>VLOOKUP($A2659, [1]FA21_Ridership!$1:$1048576,13, 0)</f>
        <v>2</v>
      </c>
      <c r="U2659">
        <f t="shared" si="206"/>
        <v>378</v>
      </c>
      <c r="V2659" s="67">
        <f t="shared" si="205"/>
        <v>0.63600000000000001</v>
      </c>
      <c r="W2659">
        <v>0.74801600000000001</v>
      </c>
      <c r="X2659" s="67">
        <f t="shared" si="207"/>
        <v>0.47299999999999998</v>
      </c>
      <c r="Y2659">
        <v>0.183862</v>
      </c>
      <c r="Z2659" s="67">
        <f t="shared" si="208"/>
        <v>0.44600000000000001</v>
      </c>
      <c r="AA2659">
        <f>VLOOKUP($C2659,[1]Disability!$1:$1048576,5,FALSE)</f>
        <v>0</v>
      </c>
      <c r="AB2659" s="67">
        <f t="shared" si="209"/>
        <v>0</v>
      </c>
      <c r="AC2659" t="e">
        <f>VLOOKUP($A2659,#REF!,9,FALSE)</f>
        <v>#REF!</v>
      </c>
    </row>
    <row r="2660" spans="1:29">
      <c r="A2660">
        <v>54479</v>
      </c>
      <c r="B2660">
        <v>2659</v>
      </c>
      <c r="C2660">
        <v>1015270</v>
      </c>
      <c r="D2660" t="s">
        <v>4235</v>
      </c>
      <c r="E2660" t="s">
        <v>4236</v>
      </c>
      <c r="G2660" t="e">
        <f>VLOOKUP($H2660,[1]BRT!$1:$1048576,1,0)</f>
        <v>#N/A</v>
      </c>
      <c r="H2660" t="s">
        <v>6160</v>
      </c>
      <c r="I2660">
        <v>37.811312000000001</v>
      </c>
      <c r="J2660">
        <v>-122.25054799999999</v>
      </c>
      <c r="K2660">
        <v>1173</v>
      </c>
      <c r="L2660">
        <v>18</v>
      </c>
      <c r="M2660">
        <v>3.3333333330000001</v>
      </c>
      <c r="N2660">
        <v>5</v>
      </c>
      <c r="O2660">
        <v>16</v>
      </c>
      <c r="P2660">
        <v>21</v>
      </c>
      <c r="Q2660" t="e">
        <f>VLOOKUP($A2660,'[1]SheltersALL_2.17.22'!$1:$1048576,6,0)</f>
        <v>#N/A</v>
      </c>
      <c r="R2660" t="str">
        <f>VLOOKUP($A2660, [1]FA21_Ridership!$1:$1048576,11, 0)</f>
        <v>OAKLAND</v>
      </c>
      <c r="S2660" t="str">
        <f>VLOOKUP($A2660, [1]FA21_Ridership!$1:$1048576,12, 0)</f>
        <v>ALAMEDA</v>
      </c>
      <c r="T2660">
        <f>VLOOKUP($A2660, [1]FA21_Ridership!$1:$1048576,13, 0)</f>
        <v>2</v>
      </c>
      <c r="U2660">
        <f t="shared" si="206"/>
        <v>378</v>
      </c>
      <c r="V2660" s="67">
        <f t="shared" ref="V2660:V2723" si="210">_xlfn.PERCENTRANK.INC($U$2:$U$4161,U2660)</f>
        <v>0.63600000000000001</v>
      </c>
      <c r="W2660">
        <v>0.86776399999999998</v>
      </c>
      <c r="X2660" s="67">
        <f t="shared" si="207"/>
        <v>0.71199999999999997</v>
      </c>
      <c r="Y2660">
        <v>0.43501899999999999</v>
      </c>
      <c r="Z2660" s="67">
        <f t="shared" si="208"/>
        <v>0.80100000000000005</v>
      </c>
      <c r="AA2660">
        <f>VLOOKUP($C2660,[1]Disability!$1:$1048576,5,FALSE)</f>
        <v>1</v>
      </c>
      <c r="AB2660" s="67">
        <f t="shared" si="209"/>
        <v>0.72499999999999998</v>
      </c>
      <c r="AC2660" t="e">
        <f>VLOOKUP($A2660,#REF!,9,FALSE)</f>
        <v>#REF!</v>
      </c>
    </row>
    <row r="2661" spans="1:29">
      <c r="A2661">
        <v>50599</v>
      </c>
      <c r="B2661">
        <v>2660</v>
      </c>
      <c r="C2661">
        <v>1005660</v>
      </c>
      <c r="D2661" t="s">
        <v>4235</v>
      </c>
      <c r="E2661" t="s">
        <v>4236</v>
      </c>
      <c r="G2661" t="e">
        <f>VLOOKUP($H2661,[1]BRT!$1:$1048576,1,0)</f>
        <v>#N/A</v>
      </c>
      <c r="H2661" t="s">
        <v>6161</v>
      </c>
      <c r="I2661">
        <v>37.750107999999997</v>
      </c>
      <c r="J2661">
        <v>-122.162864</v>
      </c>
      <c r="K2661">
        <v>910</v>
      </c>
      <c r="L2661">
        <v>20</v>
      </c>
      <c r="M2661">
        <v>3</v>
      </c>
      <c r="N2661">
        <v>13</v>
      </c>
      <c r="O2661">
        <v>6</v>
      </c>
      <c r="P2661">
        <v>19</v>
      </c>
      <c r="Q2661" t="e">
        <f>VLOOKUP($A2661,'[1]SheltersALL_2.17.22'!$1:$1048576,6,0)</f>
        <v>#N/A</v>
      </c>
      <c r="R2661" t="str">
        <f>VLOOKUP($A2661, [1]FA21_Ridership!$1:$1048576,11, 0)</f>
        <v>OAKLAND</v>
      </c>
      <c r="S2661" t="str">
        <f>VLOOKUP($A2661, [1]FA21_Ridership!$1:$1048576,12, 0)</f>
        <v>ALAMEDA</v>
      </c>
      <c r="T2661">
        <f>VLOOKUP($A2661, [1]FA21_Ridership!$1:$1048576,13, 0)</f>
        <v>3</v>
      </c>
      <c r="U2661">
        <f t="shared" si="206"/>
        <v>380</v>
      </c>
      <c r="V2661" s="67">
        <f t="shared" si="210"/>
        <v>0.63900000000000001</v>
      </c>
      <c r="W2661">
        <v>0.96921599999999997</v>
      </c>
      <c r="X2661" s="67">
        <f t="shared" si="207"/>
        <v>0.94099999999999995</v>
      </c>
      <c r="Y2661">
        <v>0.50559699999999996</v>
      </c>
      <c r="Z2661" s="67">
        <f t="shared" si="208"/>
        <v>0.86699999999999999</v>
      </c>
      <c r="AA2661">
        <f>VLOOKUP($C2661,[1]Disability!$1:$1048576,5,FALSE)</f>
        <v>0</v>
      </c>
      <c r="AB2661" s="67">
        <f t="shared" si="209"/>
        <v>0</v>
      </c>
      <c r="AC2661" t="e">
        <f>VLOOKUP($A2661,#REF!,9,FALSE)</f>
        <v>#REF!</v>
      </c>
    </row>
    <row r="2662" spans="1:29">
      <c r="A2662">
        <v>51553</v>
      </c>
      <c r="B2662">
        <v>2661</v>
      </c>
      <c r="C2662">
        <v>1015900</v>
      </c>
      <c r="D2662" t="s">
        <v>4235</v>
      </c>
      <c r="E2662" t="s">
        <v>4236</v>
      </c>
      <c r="G2662" t="e">
        <f>VLOOKUP($H2662,[1]BRT!$1:$1048576,1,0)</f>
        <v>#N/A</v>
      </c>
      <c r="H2662" t="s">
        <v>6162</v>
      </c>
      <c r="I2662">
        <v>37.846291999999998</v>
      </c>
      <c r="J2662">
        <v>-122.276961</v>
      </c>
      <c r="K2662">
        <v>983</v>
      </c>
      <c r="L2662">
        <v>20</v>
      </c>
      <c r="M2662">
        <v>3</v>
      </c>
      <c r="N2662">
        <v>10</v>
      </c>
      <c r="O2662">
        <v>9</v>
      </c>
      <c r="P2662">
        <v>19</v>
      </c>
      <c r="Q2662" t="e">
        <f>VLOOKUP($A2662,'[1]SheltersALL_2.17.22'!$1:$1048576,6,0)</f>
        <v>#N/A</v>
      </c>
      <c r="R2662" t="str">
        <f>VLOOKUP($A2662, [1]FA21_Ridership!$1:$1048576,11, 0)</f>
        <v>OAKLAND</v>
      </c>
      <c r="S2662" t="str">
        <f>VLOOKUP($A2662, [1]FA21_Ridership!$1:$1048576,12, 0)</f>
        <v>ALAMEDA</v>
      </c>
      <c r="T2662">
        <f>VLOOKUP($A2662, [1]FA21_Ridership!$1:$1048576,13, 0)</f>
        <v>2</v>
      </c>
      <c r="U2662">
        <f t="shared" si="206"/>
        <v>380</v>
      </c>
      <c r="V2662" s="67">
        <f t="shared" si="210"/>
        <v>0.63900000000000001</v>
      </c>
      <c r="W2662">
        <v>0.67641799999999996</v>
      </c>
      <c r="X2662" s="67">
        <f t="shared" si="207"/>
        <v>0.36799999999999999</v>
      </c>
      <c r="Y2662">
        <v>0.22429099999999999</v>
      </c>
      <c r="Z2662" s="67">
        <f t="shared" si="208"/>
        <v>0.51100000000000001</v>
      </c>
      <c r="AA2662">
        <f>VLOOKUP($C2662,[1]Disability!$1:$1048576,5,FALSE)</f>
        <v>0</v>
      </c>
      <c r="AB2662" s="67">
        <f t="shared" si="209"/>
        <v>0</v>
      </c>
      <c r="AC2662" t="e">
        <f>VLOOKUP($A2662,#REF!,9,FALSE)</f>
        <v>#REF!</v>
      </c>
    </row>
    <row r="2663" spans="1:29">
      <c r="A2663">
        <v>51855</v>
      </c>
      <c r="B2663">
        <v>2662</v>
      </c>
      <c r="C2663">
        <v>1010150</v>
      </c>
      <c r="D2663" t="s">
        <v>4235</v>
      </c>
      <c r="E2663" t="s">
        <v>4236</v>
      </c>
      <c r="G2663" t="e">
        <f>VLOOKUP($H2663,[1]BRT!$1:$1048576,1,0)</f>
        <v>#N/A</v>
      </c>
      <c r="H2663" t="s">
        <v>6163</v>
      </c>
      <c r="I2663">
        <v>37.791229000000001</v>
      </c>
      <c r="J2663">
        <v>-122.24513399999999</v>
      </c>
      <c r="K2663">
        <v>1428</v>
      </c>
      <c r="L2663">
        <v>20</v>
      </c>
      <c r="M2663">
        <v>3</v>
      </c>
      <c r="N2663">
        <v>10</v>
      </c>
      <c r="O2663">
        <v>9</v>
      </c>
      <c r="P2663">
        <v>19</v>
      </c>
      <c r="Q2663" t="e">
        <f>VLOOKUP($A2663,'[1]SheltersALL_2.17.22'!$1:$1048576,6,0)</f>
        <v>#N/A</v>
      </c>
      <c r="R2663" t="str">
        <f>VLOOKUP($A2663, [1]FA21_Ridership!$1:$1048576,11, 0)</f>
        <v>OAKLAND</v>
      </c>
      <c r="S2663" t="str">
        <f>VLOOKUP($A2663, [1]FA21_Ridership!$1:$1048576,12, 0)</f>
        <v>ALAMEDA</v>
      </c>
      <c r="T2663">
        <f>VLOOKUP($A2663, [1]FA21_Ridership!$1:$1048576,13, 0)</f>
        <v>2</v>
      </c>
      <c r="U2663">
        <f t="shared" si="206"/>
        <v>380</v>
      </c>
      <c r="V2663" s="67">
        <f t="shared" si="210"/>
        <v>0.63900000000000001</v>
      </c>
      <c r="W2663">
        <v>0.94699599999999995</v>
      </c>
      <c r="X2663" s="67">
        <f t="shared" si="207"/>
        <v>0.89600000000000002</v>
      </c>
      <c r="Y2663">
        <v>0.41130699999999998</v>
      </c>
      <c r="Z2663" s="67">
        <f t="shared" si="208"/>
        <v>0.77100000000000002</v>
      </c>
      <c r="AA2663">
        <f>VLOOKUP($C2663,[1]Disability!$1:$1048576,5,FALSE)</f>
        <v>1</v>
      </c>
      <c r="AB2663" s="67">
        <f t="shared" si="209"/>
        <v>0.72499999999999998</v>
      </c>
      <c r="AC2663" t="e">
        <f>VLOOKUP($A2663,#REF!,9,FALSE)</f>
        <v>#REF!</v>
      </c>
    </row>
    <row r="2664" spans="1:29">
      <c r="A2664">
        <v>50990</v>
      </c>
      <c r="B2664">
        <v>2663</v>
      </c>
      <c r="C2664">
        <v>1700130</v>
      </c>
      <c r="D2664" t="s">
        <v>4235</v>
      </c>
      <c r="E2664" t="s">
        <v>4236</v>
      </c>
      <c r="G2664" t="e">
        <f>VLOOKUP($H2664,[1]BRT!$1:$1048576,1,0)</f>
        <v>#N/A</v>
      </c>
      <c r="H2664" t="s">
        <v>6075</v>
      </c>
      <c r="I2664">
        <v>37.596193</v>
      </c>
      <c r="J2664">
        <v>-122.054374</v>
      </c>
      <c r="K2664">
        <v>1030</v>
      </c>
      <c r="L2664">
        <v>20</v>
      </c>
      <c r="M2664">
        <v>3</v>
      </c>
      <c r="N2664">
        <v>9</v>
      </c>
      <c r="O2664">
        <v>10</v>
      </c>
      <c r="P2664">
        <v>19</v>
      </c>
      <c r="Q2664" t="e">
        <f>VLOOKUP($A2664,'[1]SheltersALL_2.17.22'!$1:$1048576,6,0)</f>
        <v>#N/A</v>
      </c>
      <c r="R2664" t="str">
        <f>VLOOKUP($A2664, [1]FA21_Ridership!$1:$1048576,11, 0)</f>
        <v>UNION CITY</v>
      </c>
      <c r="S2664" t="str">
        <f>VLOOKUP($A2664, [1]FA21_Ridership!$1:$1048576,12, 0)</f>
        <v>ALAMEDA</v>
      </c>
      <c r="T2664">
        <f>VLOOKUP($A2664, [1]FA21_Ridership!$1:$1048576,13, 0)</f>
        <v>9</v>
      </c>
      <c r="U2664">
        <f t="shared" si="206"/>
        <v>380</v>
      </c>
      <c r="V2664" s="67">
        <f t="shared" si="210"/>
        <v>0.63900000000000001</v>
      </c>
      <c r="W2664">
        <v>0.76566000000000001</v>
      </c>
      <c r="X2664" s="67">
        <f t="shared" si="207"/>
        <v>0.51500000000000001</v>
      </c>
      <c r="Y2664">
        <v>0.29048200000000002</v>
      </c>
      <c r="Z2664" s="67">
        <f t="shared" si="208"/>
        <v>0.624</v>
      </c>
      <c r="AA2664">
        <f>VLOOKUP($C2664,[1]Disability!$1:$1048576,5,FALSE)</f>
        <v>0</v>
      </c>
      <c r="AB2664" s="67">
        <f t="shared" si="209"/>
        <v>0</v>
      </c>
      <c r="AC2664" t="e">
        <f>VLOOKUP($A2664,#REF!,9,FALSE)</f>
        <v>#REF!</v>
      </c>
    </row>
    <row r="2665" spans="1:29">
      <c r="A2665">
        <v>52035</v>
      </c>
      <c r="B2665">
        <v>2664</v>
      </c>
      <c r="C2665">
        <v>9905490</v>
      </c>
      <c r="D2665" t="s">
        <v>4235</v>
      </c>
      <c r="E2665" t="s">
        <v>4236</v>
      </c>
      <c r="G2665" t="e">
        <f>VLOOKUP($H2665,[1]BRT!$1:$1048576,1,0)</f>
        <v>#N/A</v>
      </c>
      <c r="H2665" t="s">
        <v>6074</v>
      </c>
      <c r="I2665">
        <v>37.820898</v>
      </c>
      <c r="J2665">
        <v>-122.276278</v>
      </c>
      <c r="K2665">
        <v>980</v>
      </c>
      <c r="L2665">
        <v>20</v>
      </c>
      <c r="M2665">
        <v>3</v>
      </c>
      <c r="N2665">
        <v>7</v>
      </c>
      <c r="O2665">
        <v>12</v>
      </c>
      <c r="P2665">
        <v>19</v>
      </c>
      <c r="Q2665" t="e">
        <f>VLOOKUP($A2665,'[1]SheltersALL_2.17.22'!$1:$1048576,6,0)</f>
        <v>#N/A</v>
      </c>
      <c r="R2665" t="str">
        <f>VLOOKUP($A2665, [1]FA21_Ridership!$1:$1048576,11, 0)</f>
        <v>OAKLAND</v>
      </c>
      <c r="S2665" t="str">
        <f>VLOOKUP($A2665, [1]FA21_Ridership!$1:$1048576,12, 0)</f>
        <v>ALAMEDA</v>
      </c>
      <c r="T2665">
        <f>VLOOKUP($A2665, [1]FA21_Ridership!$1:$1048576,13, 0)</f>
        <v>2</v>
      </c>
      <c r="U2665">
        <f t="shared" si="206"/>
        <v>380</v>
      </c>
      <c r="V2665" s="67">
        <f t="shared" si="210"/>
        <v>0.63900000000000001</v>
      </c>
      <c r="W2665">
        <v>0.68494600000000005</v>
      </c>
      <c r="X2665" s="67">
        <f t="shared" si="207"/>
        <v>0.39300000000000002</v>
      </c>
      <c r="Y2665">
        <v>0.53817199999999998</v>
      </c>
      <c r="Z2665" s="67">
        <f t="shared" si="208"/>
        <v>0.89300000000000002</v>
      </c>
      <c r="AA2665">
        <f>VLOOKUP($C2665,[1]Disability!$1:$1048576,5,FALSE)</f>
        <v>1</v>
      </c>
      <c r="AB2665" s="67">
        <f t="shared" si="209"/>
        <v>0.72499999999999998</v>
      </c>
      <c r="AC2665" t="e">
        <f>VLOOKUP($A2665,#REF!,9,FALSE)</f>
        <v>#REF!</v>
      </c>
    </row>
    <row r="2666" spans="1:29">
      <c r="A2666">
        <v>54114</v>
      </c>
      <c r="B2666">
        <v>2665</v>
      </c>
      <c r="C2666">
        <v>702100</v>
      </c>
      <c r="D2666" t="s">
        <v>4235</v>
      </c>
      <c r="E2666" t="s">
        <v>4236</v>
      </c>
      <c r="G2666" t="e">
        <f>VLOOKUP($H2666,[1]BRT!$1:$1048576,1,0)</f>
        <v>#N/A</v>
      </c>
      <c r="H2666" t="s">
        <v>6069</v>
      </c>
      <c r="I2666">
        <v>37.546557999999997</v>
      </c>
      <c r="J2666">
        <v>-121.984742</v>
      </c>
      <c r="K2666">
        <v>1403</v>
      </c>
      <c r="L2666">
        <v>20</v>
      </c>
      <c r="M2666">
        <v>3</v>
      </c>
      <c r="N2666">
        <v>7</v>
      </c>
      <c r="O2666">
        <v>12</v>
      </c>
      <c r="P2666">
        <v>19</v>
      </c>
      <c r="Q2666" t="str">
        <f>VLOOKUP($A2666,'[1]SheltersALL_2.17.22'!$1:$1048576,6,0)</f>
        <v>Fremont</v>
      </c>
      <c r="R2666" t="str">
        <f>VLOOKUP($A2666, [1]FA21_Ridership!$1:$1048576,11, 0)</f>
        <v>FREMONT</v>
      </c>
      <c r="S2666" t="str">
        <f>VLOOKUP($A2666, [1]FA21_Ridership!$1:$1048576,12, 0)</f>
        <v>ALAMEDA</v>
      </c>
      <c r="T2666">
        <f>VLOOKUP($A2666, [1]FA21_Ridership!$1:$1048576,13, 0)</f>
        <v>5</v>
      </c>
      <c r="U2666">
        <f t="shared" si="206"/>
        <v>380</v>
      </c>
      <c r="V2666" s="67">
        <f t="shared" si="210"/>
        <v>0.63900000000000001</v>
      </c>
      <c r="W2666">
        <v>0.938195</v>
      </c>
      <c r="X2666" s="67">
        <f t="shared" si="207"/>
        <v>0.85099999999999998</v>
      </c>
      <c r="Y2666">
        <v>8.2818000000000003E-2</v>
      </c>
      <c r="Z2666" s="67">
        <f t="shared" si="208"/>
        <v>0.182</v>
      </c>
      <c r="AA2666">
        <f>VLOOKUP($C2666,[1]Disability!$1:$1048576,5,FALSE)</f>
        <v>1</v>
      </c>
      <c r="AB2666" s="67">
        <f t="shared" si="209"/>
        <v>0.72499999999999998</v>
      </c>
      <c r="AC2666" t="e">
        <f>VLOOKUP($A2666,#REF!,9,FALSE)</f>
        <v>#REF!</v>
      </c>
    </row>
    <row r="2667" spans="1:29">
      <c r="A2667">
        <v>51504</v>
      </c>
      <c r="B2667">
        <v>2666</v>
      </c>
      <c r="C2667">
        <v>9903400</v>
      </c>
      <c r="D2667" t="s">
        <v>4235</v>
      </c>
      <c r="E2667" t="s">
        <v>4236</v>
      </c>
      <c r="G2667" t="e">
        <f>VLOOKUP($H2667,[1]BRT!$1:$1048576,1,0)</f>
        <v>#N/A</v>
      </c>
      <c r="H2667" t="s">
        <v>6164</v>
      </c>
      <c r="I2667">
        <v>37.834685999999998</v>
      </c>
      <c r="J2667">
        <v>-122.25198899999999</v>
      </c>
      <c r="K2667">
        <v>1417</v>
      </c>
      <c r="L2667">
        <v>20</v>
      </c>
      <c r="M2667">
        <v>3</v>
      </c>
      <c r="N2667">
        <v>6</v>
      </c>
      <c r="O2667">
        <v>13</v>
      </c>
      <c r="P2667">
        <v>19</v>
      </c>
      <c r="Q2667" t="e">
        <f>VLOOKUP($A2667,'[1]SheltersALL_2.17.22'!$1:$1048576,6,0)</f>
        <v>#N/A</v>
      </c>
      <c r="R2667" t="str">
        <f>VLOOKUP($A2667, [1]FA21_Ridership!$1:$1048576,11, 0)</f>
        <v>OAKLAND</v>
      </c>
      <c r="S2667" t="str">
        <f>VLOOKUP($A2667, [1]FA21_Ridership!$1:$1048576,12, 0)</f>
        <v>ALAMEDA</v>
      </c>
      <c r="T2667">
        <f>VLOOKUP($A2667, [1]FA21_Ridership!$1:$1048576,13, 0)</f>
        <v>2</v>
      </c>
      <c r="U2667">
        <f t="shared" si="206"/>
        <v>380</v>
      </c>
      <c r="V2667" s="67">
        <f t="shared" si="210"/>
        <v>0.63900000000000001</v>
      </c>
      <c r="W2667">
        <v>0.464924</v>
      </c>
      <c r="X2667" s="67">
        <f t="shared" si="207"/>
        <v>0.161</v>
      </c>
      <c r="Y2667">
        <v>0.13417499999999999</v>
      </c>
      <c r="Z2667" s="67">
        <f t="shared" si="208"/>
        <v>0.32300000000000001</v>
      </c>
      <c r="AA2667">
        <f>VLOOKUP($C2667,[1]Disability!$1:$1048576,5,FALSE)</f>
        <v>2</v>
      </c>
      <c r="AB2667" s="67">
        <f t="shared" si="209"/>
        <v>0.91600000000000004</v>
      </c>
      <c r="AC2667" t="e">
        <f>VLOOKUP($A2667,#REF!,9,FALSE)</f>
        <v>#REF!</v>
      </c>
    </row>
    <row r="2668" spans="1:29">
      <c r="A2668">
        <v>52249</v>
      </c>
      <c r="B2668">
        <v>2667</v>
      </c>
      <c r="C2668">
        <v>100460</v>
      </c>
      <c r="D2668" t="s">
        <v>4235</v>
      </c>
      <c r="E2668" t="s">
        <v>4236</v>
      </c>
      <c r="G2668" t="e">
        <f>VLOOKUP($H2668,[1]BRT!$1:$1048576,1,0)</f>
        <v>#N/A</v>
      </c>
      <c r="H2668" t="s">
        <v>6165</v>
      </c>
      <c r="I2668">
        <v>37.763731</v>
      </c>
      <c r="J2668">
        <v>-122.238062</v>
      </c>
      <c r="K2668">
        <v>1421</v>
      </c>
      <c r="L2668">
        <v>20</v>
      </c>
      <c r="M2668">
        <v>3</v>
      </c>
      <c r="N2668">
        <v>6</v>
      </c>
      <c r="O2668">
        <v>13</v>
      </c>
      <c r="P2668">
        <v>19</v>
      </c>
      <c r="Q2668" t="e">
        <f>VLOOKUP($A2668,'[1]SheltersALL_2.17.22'!$1:$1048576,6,0)</f>
        <v>#N/A</v>
      </c>
      <c r="R2668" t="str">
        <f>VLOOKUP($A2668, [1]FA21_Ridership!$1:$1048576,11, 0)</f>
        <v>ALAMEDA</v>
      </c>
      <c r="S2668" t="str">
        <f>VLOOKUP($A2668, [1]FA21_Ridership!$1:$1048576,12, 0)</f>
        <v>ALAMEDA</v>
      </c>
      <c r="T2668">
        <f>VLOOKUP($A2668, [1]FA21_Ridership!$1:$1048576,13, 0)</f>
        <v>3</v>
      </c>
      <c r="U2668">
        <f t="shared" si="206"/>
        <v>380</v>
      </c>
      <c r="V2668" s="67">
        <f t="shared" si="210"/>
        <v>0.63900000000000001</v>
      </c>
      <c r="W2668">
        <v>0.51388900000000004</v>
      </c>
      <c r="X2668" s="67">
        <f t="shared" si="207"/>
        <v>0.20799999999999999</v>
      </c>
      <c r="Y2668">
        <v>8.9286000000000004E-2</v>
      </c>
      <c r="Z2668" s="67">
        <f t="shared" si="208"/>
        <v>0.20699999999999999</v>
      </c>
      <c r="AA2668">
        <f>VLOOKUP($C2668,[1]Disability!$1:$1048576,5,FALSE)</f>
        <v>0</v>
      </c>
      <c r="AB2668" s="67">
        <f t="shared" si="209"/>
        <v>0</v>
      </c>
      <c r="AC2668" t="e">
        <f>VLOOKUP($A2668,#REF!,9,FALSE)</f>
        <v>#REF!</v>
      </c>
    </row>
    <row r="2669" spans="1:29">
      <c r="A2669">
        <v>50570</v>
      </c>
      <c r="B2669">
        <v>2668</v>
      </c>
      <c r="C2669">
        <v>304300</v>
      </c>
      <c r="D2669" t="s">
        <v>4235</v>
      </c>
      <c r="E2669" t="s">
        <v>4236</v>
      </c>
      <c r="G2669" t="e">
        <f>VLOOKUP($H2669,[1]BRT!$1:$1048576,1,0)</f>
        <v>#N/A</v>
      </c>
      <c r="H2669" t="s">
        <v>5895</v>
      </c>
      <c r="I2669">
        <v>37.851253</v>
      </c>
      <c r="J2669">
        <v>-122.278696</v>
      </c>
      <c r="K2669">
        <v>982</v>
      </c>
      <c r="L2669">
        <v>20</v>
      </c>
      <c r="M2669">
        <v>3</v>
      </c>
      <c r="N2669">
        <v>4</v>
      </c>
      <c r="O2669">
        <v>15</v>
      </c>
      <c r="P2669">
        <v>19</v>
      </c>
      <c r="Q2669" t="e">
        <f>VLOOKUP($A2669,'[1]SheltersALL_2.17.22'!$1:$1048576,6,0)</f>
        <v>#N/A</v>
      </c>
      <c r="R2669" t="str">
        <f>VLOOKUP($A2669, [1]FA21_Ridership!$1:$1048576,11, 0)</f>
        <v>BERKELEY</v>
      </c>
      <c r="S2669" t="str">
        <f>VLOOKUP($A2669, [1]FA21_Ridership!$1:$1048576,12, 0)</f>
        <v>ALAMEDA</v>
      </c>
      <c r="T2669">
        <f>VLOOKUP($A2669, [1]FA21_Ridership!$1:$1048576,13, 0)</f>
        <v>1</v>
      </c>
      <c r="U2669">
        <f t="shared" si="206"/>
        <v>380</v>
      </c>
      <c r="V2669" s="67">
        <f t="shared" si="210"/>
        <v>0.63900000000000001</v>
      </c>
      <c r="W2669">
        <v>0.73631500000000005</v>
      </c>
      <c r="X2669" s="67">
        <f t="shared" si="207"/>
        <v>0.45700000000000002</v>
      </c>
      <c r="Y2669">
        <v>0.23185500000000001</v>
      </c>
      <c r="Z2669" s="67">
        <f t="shared" si="208"/>
        <v>0.52400000000000002</v>
      </c>
      <c r="AA2669">
        <f>VLOOKUP($C2669,[1]Disability!$1:$1048576,5,FALSE)</f>
        <v>0</v>
      </c>
      <c r="AB2669" s="67">
        <f t="shared" si="209"/>
        <v>0</v>
      </c>
      <c r="AC2669" t="e">
        <f>VLOOKUP($A2669,#REF!,9,FALSE)</f>
        <v>#REF!</v>
      </c>
    </row>
    <row r="2670" spans="1:29">
      <c r="A2670">
        <v>58944</v>
      </c>
      <c r="B2670">
        <v>2669</v>
      </c>
      <c r="C2670">
        <v>103380</v>
      </c>
      <c r="D2670" t="s">
        <v>4235</v>
      </c>
      <c r="E2670" t="s">
        <v>4236</v>
      </c>
      <c r="G2670" t="e">
        <f>VLOOKUP($H2670,[1]BRT!$1:$1048576,1,0)</f>
        <v>#N/A</v>
      </c>
      <c r="H2670" t="s">
        <v>6166</v>
      </c>
      <c r="I2670">
        <v>37.767192000000001</v>
      </c>
      <c r="J2670">
        <v>-122.246334</v>
      </c>
      <c r="K2670">
        <v>1421</v>
      </c>
      <c r="L2670">
        <v>20</v>
      </c>
      <c r="M2670">
        <v>3</v>
      </c>
      <c r="N2670">
        <v>4</v>
      </c>
      <c r="O2670">
        <v>15</v>
      </c>
      <c r="P2670">
        <v>19</v>
      </c>
      <c r="Q2670" t="e">
        <f>VLOOKUP($A2670,'[1]SheltersALL_2.17.22'!$1:$1048576,6,0)</f>
        <v>#N/A</v>
      </c>
      <c r="R2670" t="str">
        <f>VLOOKUP($A2670, [1]FA21_Ridership!$1:$1048576,11, 0)</f>
        <v>ALAMEDA</v>
      </c>
      <c r="S2670" t="str">
        <f>VLOOKUP($A2670, [1]FA21_Ridership!$1:$1048576,12, 0)</f>
        <v>ALAMEDA</v>
      </c>
      <c r="T2670">
        <f>VLOOKUP($A2670, [1]FA21_Ridership!$1:$1048576,13, 0)</f>
        <v>3</v>
      </c>
      <c r="U2670">
        <f t="shared" si="206"/>
        <v>380</v>
      </c>
      <c r="V2670" s="67">
        <f t="shared" si="210"/>
        <v>0.63900000000000001</v>
      </c>
      <c r="W2670">
        <v>0.55566000000000004</v>
      </c>
      <c r="X2670" s="67">
        <f t="shared" si="207"/>
        <v>0.25</v>
      </c>
      <c r="Y2670">
        <v>0.16486600000000001</v>
      </c>
      <c r="Z2670" s="67">
        <f t="shared" si="208"/>
        <v>0.39700000000000002</v>
      </c>
      <c r="AA2670">
        <f>VLOOKUP($C2670,[1]Disability!$1:$1048576,5,FALSE)</f>
        <v>1</v>
      </c>
      <c r="AB2670" s="67">
        <f t="shared" si="209"/>
        <v>0.72499999999999998</v>
      </c>
      <c r="AC2670" t="e">
        <f>VLOOKUP($A2670,#REF!,9,FALSE)</f>
        <v>#REF!</v>
      </c>
    </row>
    <row r="2671" spans="1:29">
      <c r="A2671">
        <v>58432</v>
      </c>
      <c r="B2671">
        <v>2670</v>
      </c>
      <c r="C2671">
        <v>301320</v>
      </c>
      <c r="D2671" t="s">
        <v>4235</v>
      </c>
      <c r="E2671" t="s">
        <v>4236</v>
      </c>
      <c r="G2671" t="e">
        <f>VLOOKUP($H2671,[1]BRT!$1:$1048576,1,0)</f>
        <v>#N/A</v>
      </c>
      <c r="H2671" t="s">
        <v>6167</v>
      </c>
      <c r="I2671">
        <v>37.876221000000001</v>
      </c>
      <c r="J2671">
        <v>-122.287254</v>
      </c>
      <c r="K2671">
        <v>703</v>
      </c>
      <c r="L2671">
        <v>20</v>
      </c>
      <c r="M2671">
        <v>3</v>
      </c>
      <c r="N2671">
        <v>2</v>
      </c>
      <c r="O2671">
        <v>17</v>
      </c>
      <c r="P2671">
        <v>19</v>
      </c>
      <c r="Q2671" t="e">
        <f>VLOOKUP($A2671,'[1]SheltersALL_2.17.22'!$1:$1048576,6,0)</f>
        <v>#N/A</v>
      </c>
      <c r="R2671" t="str">
        <f>VLOOKUP($A2671, [1]FA21_Ridership!$1:$1048576,11, 0)</f>
        <v>BERKELEY</v>
      </c>
      <c r="S2671" t="str">
        <f>VLOOKUP($A2671, [1]FA21_Ridership!$1:$1048576,12, 0)</f>
        <v>ALAMEDA</v>
      </c>
      <c r="T2671">
        <f>VLOOKUP($A2671, [1]FA21_Ridership!$1:$1048576,13, 0)</f>
        <v>1</v>
      </c>
      <c r="U2671">
        <f t="shared" si="206"/>
        <v>380</v>
      </c>
      <c r="V2671" s="67">
        <f t="shared" si="210"/>
        <v>0.63900000000000001</v>
      </c>
      <c r="W2671">
        <v>0.46806500000000001</v>
      </c>
      <c r="X2671" s="67">
        <f t="shared" si="207"/>
        <v>0.16200000000000001</v>
      </c>
      <c r="Y2671">
        <v>0.13441400000000001</v>
      </c>
      <c r="Z2671" s="67">
        <f t="shared" si="208"/>
        <v>0.32700000000000001</v>
      </c>
      <c r="AA2671">
        <f>VLOOKUP($C2671,[1]Disability!$1:$1048576,5,FALSE)</f>
        <v>1</v>
      </c>
      <c r="AB2671" s="67">
        <f t="shared" si="209"/>
        <v>0.72499999999999998</v>
      </c>
      <c r="AC2671" t="e">
        <f>VLOOKUP($A2671,#REF!,9,FALSE)</f>
        <v>#REF!</v>
      </c>
    </row>
    <row r="2672" spans="1:29">
      <c r="A2672">
        <v>56364</v>
      </c>
      <c r="B2672">
        <v>2671</v>
      </c>
      <c r="C2672">
        <v>1100350</v>
      </c>
      <c r="D2672" t="s">
        <v>4235</v>
      </c>
      <c r="E2672" t="s">
        <v>4236</v>
      </c>
      <c r="G2672" t="e">
        <f>VLOOKUP($H2672,[1]BRT!$1:$1048576,1,0)</f>
        <v>#N/A</v>
      </c>
      <c r="H2672" t="s">
        <v>6168</v>
      </c>
      <c r="I2672">
        <v>37.824902000000002</v>
      </c>
      <c r="J2672">
        <v>-122.232291</v>
      </c>
      <c r="K2672">
        <v>981</v>
      </c>
      <c r="L2672">
        <v>20</v>
      </c>
      <c r="M2672">
        <v>3</v>
      </c>
      <c r="N2672">
        <v>1</v>
      </c>
      <c r="O2672">
        <v>18</v>
      </c>
      <c r="P2672">
        <v>19</v>
      </c>
      <c r="Q2672" t="e">
        <f>VLOOKUP($A2672,'[1]SheltersALL_2.17.22'!$1:$1048576,6,0)</f>
        <v>#N/A</v>
      </c>
      <c r="R2672" t="str">
        <f>VLOOKUP($A2672, [1]FA21_Ridership!$1:$1048576,11, 0)</f>
        <v>PIEDMONT</v>
      </c>
      <c r="S2672" t="str">
        <f>VLOOKUP($A2672, [1]FA21_Ridership!$1:$1048576,12, 0)</f>
        <v>ALAMEDA</v>
      </c>
      <c r="T2672">
        <f>VLOOKUP($A2672, [1]FA21_Ridership!$1:$1048576,13, 0)</f>
        <v>2</v>
      </c>
      <c r="U2672">
        <f t="shared" si="206"/>
        <v>380</v>
      </c>
      <c r="V2672" s="67">
        <f t="shared" si="210"/>
        <v>0.63900000000000001</v>
      </c>
      <c r="W2672">
        <v>0.28635500000000003</v>
      </c>
      <c r="X2672" s="67">
        <f t="shared" si="207"/>
        <v>0.06</v>
      </c>
      <c r="Y2672">
        <v>3.7849000000000001E-2</v>
      </c>
      <c r="Z2672" s="67">
        <f t="shared" si="208"/>
        <v>4.3999999999999997E-2</v>
      </c>
      <c r="AA2672">
        <f>VLOOKUP($C2672,[1]Disability!$1:$1048576,5,FALSE)</f>
        <v>0</v>
      </c>
      <c r="AB2672" s="67">
        <f t="shared" si="209"/>
        <v>0</v>
      </c>
      <c r="AC2672" t="e">
        <f>VLOOKUP($A2672,#REF!,9,FALSE)</f>
        <v>#REF!</v>
      </c>
    </row>
    <row r="2673" spans="1:29">
      <c r="A2673">
        <v>50668</v>
      </c>
      <c r="B2673">
        <v>2672</v>
      </c>
      <c r="C2673">
        <v>1015890</v>
      </c>
      <c r="D2673" t="s">
        <v>4235</v>
      </c>
      <c r="E2673" t="s">
        <v>4236</v>
      </c>
      <c r="G2673" t="e">
        <f>VLOOKUP($H2673,[1]BRT!$1:$1048576,1,0)</f>
        <v>#N/A</v>
      </c>
      <c r="H2673" t="s">
        <v>6162</v>
      </c>
      <c r="I2673">
        <v>37.846387</v>
      </c>
      <c r="J2673">
        <v>-122.27673900000001</v>
      </c>
      <c r="K2673">
        <v>981</v>
      </c>
      <c r="L2673">
        <v>20.2</v>
      </c>
      <c r="M2673">
        <v>2.9702970299999998</v>
      </c>
      <c r="N2673">
        <v>9</v>
      </c>
      <c r="O2673">
        <v>10</v>
      </c>
      <c r="P2673">
        <v>19</v>
      </c>
      <c r="Q2673" t="e">
        <f>VLOOKUP($A2673,'[1]SheltersALL_2.17.22'!$1:$1048576,6,0)</f>
        <v>#N/A</v>
      </c>
      <c r="R2673" t="str">
        <f>VLOOKUP($A2673, [1]FA21_Ridership!$1:$1048576,11, 0)</f>
        <v>OAKLAND</v>
      </c>
      <c r="S2673" t="str">
        <f>VLOOKUP($A2673, [1]FA21_Ridership!$1:$1048576,12, 0)</f>
        <v>ALAMEDA</v>
      </c>
      <c r="T2673">
        <f>VLOOKUP($A2673, [1]FA21_Ridership!$1:$1048576,13, 0)</f>
        <v>2</v>
      </c>
      <c r="U2673">
        <f t="shared" si="206"/>
        <v>383.8</v>
      </c>
      <c r="V2673" s="67">
        <f t="shared" si="210"/>
        <v>0.64200000000000002</v>
      </c>
      <c r="W2673">
        <v>0.67641799999999996</v>
      </c>
      <c r="X2673" s="67">
        <f t="shared" si="207"/>
        <v>0.36799999999999999</v>
      </c>
      <c r="Y2673">
        <v>0.22429099999999999</v>
      </c>
      <c r="Z2673" s="67">
        <f t="shared" si="208"/>
        <v>0.51100000000000001</v>
      </c>
      <c r="AA2673">
        <f>VLOOKUP($C2673,[1]Disability!$1:$1048576,5,FALSE)</f>
        <v>0</v>
      </c>
      <c r="AB2673" s="67">
        <f t="shared" si="209"/>
        <v>0</v>
      </c>
      <c r="AC2673" t="e">
        <f>VLOOKUP($A2673,#REF!,9,FALSE)</f>
        <v>#REF!</v>
      </c>
    </row>
    <row r="2674" spans="1:29">
      <c r="A2674">
        <v>55946</v>
      </c>
      <c r="B2674">
        <v>2673</v>
      </c>
      <c r="C2674">
        <v>304350</v>
      </c>
      <c r="D2674" t="s">
        <v>4235</v>
      </c>
      <c r="E2674" t="s">
        <v>4236</v>
      </c>
      <c r="G2674" t="e">
        <f>VLOOKUP($H2674,[1]BRT!$1:$1048576,1,0)</f>
        <v>#N/A</v>
      </c>
      <c r="H2674" t="s">
        <v>5937</v>
      </c>
      <c r="I2674">
        <v>37.870128999999999</v>
      </c>
      <c r="J2674">
        <v>-122.281774</v>
      </c>
      <c r="K2674">
        <v>982</v>
      </c>
      <c r="L2674">
        <v>20.2</v>
      </c>
      <c r="M2674">
        <v>2.9702970299999998</v>
      </c>
      <c r="N2674">
        <v>2</v>
      </c>
      <c r="O2674">
        <v>17</v>
      </c>
      <c r="P2674">
        <v>19</v>
      </c>
      <c r="Q2674" t="e">
        <f>VLOOKUP($A2674,'[1]SheltersALL_2.17.22'!$1:$1048576,6,0)</f>
        <v>#N/A</v>
      </c>
      <c r="R2674" t="str">
        <f>VLOOKUP($A2674, [1]FA21_Ridership!$1:$1048576,11, 0)</f>
        <v>BERKELEY</v>
      </c>
      <c r="S2674" t="str">
        <f>VLOOKUP($A2674, [1]FA21_Ridership!$1:$1048576,12, 0)</f>
        <v>ALAMEDA</v>
      </c>
      <c r="T2674">
        <f>VLOOKUP($A2674, [1]FA21_Ridership!$1:$1048576,13, 0)</f>
        <v>1</v>
      </c>
      <c r="U2674">
        <f t="shared" si="206"/>
        <v>383.8</v>
      </c>
      <c r="V2674" s="67">
        <f t="shared" si="210"/>
        <v>0.64200000000000002</v>
      </c>
      <c r="W2674">
        <v>0.58794000000000002</v>
      </c>
      <c r="X2674" s="67">
        <f t="shared" si="207"/>
        <v>0.27300000000000002</v>
      </c>
      <c r="Y2674">
        <v>0.240201</v>
      </c>
      <c r="Z2674" s="67">
        <f t="shared" si="208"/>
        <v>0.55100000000000005</v>
      </c>
      <c r="AA2674">
        <f>VLOOKUP($C2674,[1]Disability!$1:$1048576,5,FALSE)</f>
        <v>0</v>
      </c>
      <c r="AB2674" s="67">
        <f t="shared" si="209"/>
        <v>0</v>
      </c>
      <c r="AC2674" t="e">
        <f>VLOOKUP($A2674,#REF!,9,FALSE)</f>
        <v>#REF!</v>
      </c>
    </row>
    <row r="2675" spans="1:29">
      <c r="A2675">
        <v>57718</v>
      </c>
      <c r="B2675">
        <v>2674</v>
      </c>
      <c r="C2675">
        <v>1700480</v>
      </c>
      <c r="D2675" t="s">
        <v>4235</v>
      </c>
      <c r="E2675" t="s">
        <v>4236</v>
      </c>
      <c r="G2675" t="e">
        <f>VLOOKUP($H2675,[1]BRT!$1:$1048576,1,0)</f>
        <v>#N/A</v>
      </c>
      <c r="H2675" t="s">
        <v>6169</v>
      </c>
      <c r="I2675">
        <v>37.590313999999999</v>
      </c>
      <c r="J2675">
        <v>-122.020371</v>
      </c>
      <c r="K2675">
        <v>1474</v>
      </c>
      <c r="L2675">
        <v>16</v>
      </c>
      <c r="M2675">
        <v>3.75</v>
      </c>
      <c r="N2675">
        <v>8</v>
      </c>
      <c r="O2675">
        <v>16</v>
      </c>
      <c r="P2675">
        <v>24</v>
      </c>
      <c r="Q2675" t="e">
        <f>VLOOKUP($A2675,'[1]SheltersALL_2.17.22'!$1:$1048576,6,0)</f>
        <v>#N/A</v>
      </c>
      <c r="R2675" t="str">
        <f>VLOOKUP($A2675, [1]FA21_Ridership!$1:$1048576,11, 0)</f>
        <v>UNION CITY</v>
      </c>
      <c r="S2675" t="str">
        <f>VLOOKUP($A2675, [1]FA21_Ridership!$1:$1048576,12, 0)</f>
        <v>ALAMEDA</v>
      </c>
      <c r="T2675">
        <f>VLOOKUP($A2675, [1]FA21_Ridership!$1:$1048576,13, 0)</f>
        <v>9</v>
      </c>
      <c r="U2675">
        <f t="shared" si="206"/>
        <v>384</v>
      </c>
      <c r="V2675" s="67">
        <f t="shared" si="210"/>
        <v>0.64200000000000002</v>
      </c>
      <c r="W2675">
        <v>0.87228899999999998</v>
      </c>
      <c r="X2675" s="67">
        <f t="shared" si="207"/>
        <v>0.71699999999999997</v>
      </c>
      <c r="Y2675">
        <v>0.114458</v>
      </c>
      <c r="Z2675" s="67">
        <f t="shared" si="208"/>
        <v>0.28599999999999998</v>
      </c>
      <c r="AA2675">
        <f>VLOOKUP($C2675,[1]Disability!$1:$1048576,5,FALSE)</f>
        <v>0</v>
      </c>
      <c r="AB2675" s="67">
        <f t="shared" si="209"/>
        <v>0</v>
      </c>
      <c r="AC2675" t="e">
        <f>VLOOKUP($A2675,#REF!,9,FALSE)</f>
        <v>#REF!</v>
      </c>
    </row>
    <row r="2676" spans="1:29">
      <c r="A2676">
        <v>52260</v>
      </c>
      <c r="B2676">
        <v>2675</v>
      </c>
      <c r="C2676">
        <v>600970</v>
      </c>
      <c r="D2676" t="s">
        <v>4235</v>
      </c>
      <c r="E2676" t="s">
        <v>4236</v>
      </c>
      <c r="G2676" t="e">
        <f>VLOOKUP($H2676,[1]BRT!$1:$1048576,1,0)</f>
        <v>#N/A</v>
      </c>
      <c r="H2676" t="s">
        <v>6155</v>
      </c>
      <c r="I2676">
        <v>37.829495000000001</v>
      </c>
      <c r="J2676">
        <v>-122.28796199999999</v>
      </c>
      <c r="K2676">
        <v>1231</v>
      </c>
      <c r="L2676">
        <v>16</v>
      </c>
      <c r="M2676">
        <v>3.75</v>
      </c>
      <c r="N2676">
        <v>8</v>
      </c>
      <c r="O2676">
        <v>16</v>
      </c>
      <c r="P2676">
        <v>24</v>
      </c>
      <c r="Q2676" t="e">
        <f>VLOOKUP($A2676,'[1]SheltersALL_2.17.22'!$1:$1048576,6,0)</f>
        <v>#N/A</v>
      </c>
      <c r="R2676" t="str">
        <f>VLOOKUP($A2676, [1]FA21_Ridership!$1:$1048576,11, 0)</f>
        <v>EMERYVILLE</v>
      </c>
      <c r="S2676" t="str">
        <f>VLOOKUP($A2676, [1]FA21_Ridership!$1:$1048576,12, 0)</f>
        <v>ALAMEDA</v>
      </c>
      <c r="T2676">
        <f>VLOOKUP($A2676, [1]FA21_Ridership!$1:$1048576,13, 0)</f>
        <v>2</v>
      </c>
      <c r="U2676">
        <f t="shared" si="206"/>
        <v>384</v>
      </c>
      <c r="V2676" s="67">
        <f t="shared" si="210"/>
        <v>0.64200000000000002</v>
      </c>
      <c r="W2676">
        <v>0.59630099999999997</v>
      </c>
      <c r="X2676" s="67">
        <f t="shared" si="207"/>
        <v>0.28199999999999997</v>
      </c>
      <c r="Y2676">
        <v>0.29230800000000001</v>
      </c>
      <c r="Z2676" s="67">
        <f t="shared" si="208"/>
        <v>0.624</v>
      </c>
      <c r="AA2676">
        <f>VLOOKUP($C2676,[1]Disability!$1:$1048576,5,FALSE)</f>
        <v>1</v>
      </c>
      <c r="AB2676" s="67">
        <f t="shared" si="209"/>
        <v>0.72499999999999998</v>
      </c>
      <c r="AC2676" t="e">
        <f>VLOOKUP($A2676,#REF!,9,FALSE)</f>
        <v>#REF!</v>
      </c>
    </row>
    <row r="2677" spans="1:29">
      <c r="A2677">
        <v>53947</v>
      </c>
      <c r="B2677">
        <v>2676</v>
      </c>
      <c r="C2677">
        <v>1031180</v>
      </c>
      <c r="D2677" t="s">
        <v>4235</v>
      </c>
      <c r="E2677" t="s">
        <v>4236</v>
      </c>
      <c r="G2677" t="e">
        <f>VLOOKUP($H2677,[1]BRT!$1:$1048576,1,0)</f>
        <v>#N/A</v>
      </c>
      <c r="H2677" t="s">
        <v>6170</v>
      </c>
      <c r="I2677">
        <v>37.811329999999998</v>
      </c>
      <c r="J2677">
        <v>-122.26446</v>
      </c>
      <c r="K2677">
        <v>1016</v>
      </c>
      <c r="L2677">
        <v>32</v>
      </c>
      <c r="M2677">
        <v>1.875</v>
      </c>
      <c r="N2677">
        <v>3</v>
      </c>
      <c r="O2677">
        <v>9</v>
      </c>
      <c r="P2677">
        <v>12</v>
      </c>
      <c r="Q2677" t="e">
        <f>VLOOKUP($A2677,'[1]SheltersALL_2.17.22'!$1:$1048576,6,0)</f>
        <v>#N/A</v>
      </c>
      <c r="R2677" t="str">
        <f>VLOOKUP($A2677, [1]FA21_Ridership!$1:$1048576,11, 0)</f>
        <v>OAKLAND</v>
      </c>
      <c r="S2677" t="str">
        <f>VLOOKUP($A2677, [1]FA21_Ridership!$1:$1048576,12, 0)</f>
        <v>ALAMEDA</v>
      </c>
      <c r="T2677">
        <f>VLOOKUP($A2677, [1]FA21_Ridership!$1:$1048576,13, 0)</f>
        <v>2</v>
      </c>
      <c r="U2677">
        <f t="shared" si="206"/>
        <v>384</v>
      </c>
      <c r="V2677" s="67">
        <f t="shared" si="210"/>
        <v>0.64200000000000002</v>
      </c>
      <c r="W2677">
        <v>0.67857100000000004</v>
      </c>
      <c r="X2677" s="67">
        <f t="shared" si="207"/>
        <v>0.372</v>
      </c>
      <c r="Y2677">
        <v>0.43594100000000002</v>
      </c>
      <c r="Z2677" s="67">
        <f t="shared" si="208"/>
        <v>0.80800000000000005</v>
      </c>
      <c r="AA2677">
        <f>VLOOKUP($C2677,[1]Disability!$1:$1048576,5,FALSE)</f>
        <v>3</v>
      </c>
      <c r="AB2677" s="67">
        <f t="shared" si="209"/>
        <v>0.96499999999999997</v>
      </c>
      <c r="AC2677" t="e">
        <f>VLOOKUP($A2677,#REF!,9,FALSE)</f>
        <v>#REF!</v>
      </c>
    </row>
    <row r="2678" spans="1:29">
      <c r="A2678">
        <v>51060</v>
      </c>
      <c r="B2678">
        <v>2677</v>
      </c>
      <c r="C2678">
        <v>804970</v>
      </c>
      <c r="D2678" t="s">
        <v>4235</v>
      </c>
      <c r="E2678" t="s">
        <v>4236</v>
      </c>
      <c r="G2678" t="e">
        <f>VLOOKUP($H2678,[1]BRT!$1:$1048576,1,0)</f>
        <v>#N/A</v>
      </c>
      <c r="H2678" t="s">
        <v>5801</v>
      </c>
      <c r="I2678">
        <v>37.628779000000002</v>
      </c>
      <c r="J2678">
        <v>-122.10188599999999</v>
      </c>
      <c r="K2678">
        <v>1085</v>
      </c>
      <c r="L2678">
        <v>35</v>
      </c>
      <c r="M2678">
        <v>1.7142857140000001</v>
      </c>
      <c r="N2678">
        <v>7</v>
      </c>
      <c r="O2678">
        <v>4</v>
      </c>
      <c r="P2678">
        <v>11</v>
      </c>
      <c r="Q2678" t="e">
        <f>VLOOKUP($A2678,'[1]SheltersALL_2.17.22'!$1:$1048576,6,0)</f>
        <v>#N/A</v>
      </c>
      <c r="R2678" t="str">
        <f>VLOOKUP($A2678, [1]FA21_Ridership!$1:$1048576,11, 0)</f>
        <v>HAYWARD</v>
      </c>
      <c r="S2678" t="str">
        <f>VLOOKUP($A2678, [1]FA21_Ridership!$1:$1048576,12, 0)</f>
        <v>ALAMEDA</v>
      </c>
      <c r="T2678">
        <f>VLOOKUP($A2678, [1]FA21_Ridership!$1:$1048576,13, 0)</f>
        <v>5</v>
      </c>
      <c r="U2678">
        <f t="shared" si="206"/>
        <v>385</v>
      </c>
      <c r="V2678" s="67">
        <f t="shared" si="210"/>
        <v>0.64300000000000002</v>
      </c>
      <c r="W2678">
        <v>0.93374699999999999</v>
      </c>
      <c r="X2678" s="67">
        <f t="shared" si="207"/>
        <v>0.84099999999999997</v>
      </c>
      <c r="Y2678">
        <v>0.125776</v>
      </c>
      <c r="Z2678" s="67">
        <f t="shared" si="208"/>
        <v>0.309</v>
      </c>
      <c r="AA2678">
        <f>VLOOKUP($C2678,[1]Disability!$1:$1048576,5,FALSE)</f>
        <v>0</v>
      </c>
      <c r="AB2678" s="67">
        <f t="shared" si="209"/>
        <v>0</v>
      </c>
      <c r="AC2678" t="e">
        <f>VLOOKUP($A2678,#REF!,9,FALSE)</f>
        <v>#REF!</v>
      </c>
    </row>
    <row r="2679" spans="1:29">
      <c r="A2679">
        <v>50810</v>
      </c>
      <c r="B2679">
        <v>2678</v>
      </c>
      <c r="C2679">
        <v>801490</v>
      </c>
      <c r="D2679" t="s">
        <v>4235</v>
      </c>
      <c r="E2679" t="s">
        <v>4236</v>
      </c>
      <c r="G2679" t="e">
        <f>VLOOKUP($H2679,[1]BRT!$1:$1048576,1,0)</f>
        <v>#N/A</v>
      </c>
      <c r="H2679" t="s">
        <v>6171</v>
      </c>
      <c r="I2679">
        <v>37.638112999999997</v>
      </c>
      <c r="J2679">
        <v>-122.132077</v>
      </c>
      <c r="K2679">
        <v>1015</v>
      </c>
      <c r="L2679">
        <v>35</v>
      </c>
      <c r="M2679">
        <v>1.7142857140000001</v>
      </c>
      <c r="N2679">
        <v>5</v>
      </c>
      <c r="O2679">
        <v>6</v>
      </c>
      <c r="P2679">
        <v>11</v>
      </c>
      <c r="Q2679" t="e">
        <f>VLOOKUP($A2679,'[1]SheltersALL_2.17.22'!$1:$1048576,6,0)</f>
        <v>#N/A</v>
      </c>
      <c r="R2679" t="str">
        <f>VLOOKUP($A2679, [1]FA21_Ridership!$1:$1048576,11, 0)</f>
        <v>HAYWARD</v>
      </c>
      <c r="S2679" t="str">
        <f>VLOOKUP($A2679, [1]FA21_Ridership!$1:$1048576,12, 0)</f>
        <v>ALAMEDA</v>
      </c>
      <c r="T2679">
        <f>VLOOKUP($A2679, [1]FA21_Ridership!$1:$1048576,13, 0)</f>
        <v>5</v>
      </c>
      <c r="U2679">
        <f t="shared" si="206"/>
        <v>385</v>
      </c>
      <c r="V2679" s="67">
        <f t="shared" si="210"/>
        <v>0.64300000000000002</v>
      </c>
      <c r="W2679">
        <v>0.84332499999999999</v>
      </c>
      <c r="X2679" s="67">
        <f t="shared" si="207"/>
        <v>0.65</v>
      </c>
      <c r="Y2679">
        <v>4.8722000000000001E-2</v>
      </c>
      <c r="Z2679" s="67">
        <f t="shared" si="208"/>
        <v>6.7000000000000004E-2</v>
      </c>
      <c r="AA2679">
        <f>VLOOKUP($C2679,[1]Disability!$1:$1048576,5,FALSE)</f>
        <v>0</v>
      </c>
      <c r="AB2679" s="67">
        <f t="shared" si="209"/>
        <v>0</v>
      </c>
      <c r="AC2679" t="e">
        <f>VLOOKUP($A2679,#REF!,9,FALSE)</f>
        <v>#REF!</v>
      </c>
    </row>
    <row r="2680" spans="1:29">
      <c r="A2680">
        <v>54412</v>
      </c>
      <c r="B2680">
        <v>2679</v>
      </c>
      <c r="C2680">
        <v>805900</v>
      </c>
      <c r="D2680" t="s">
        <v>4235</v>
      </c>
      <c r="E2680" t="s">
        <v>4236</v>
      </c>
      <c r="G2680" t="e">
        <f>VLOOKUP($H2680,[1]BRT!$1:$1048576,1,0)</f>
        <v>#N/A</v>
      </c>
      <c r="H2680" t="s">
        <v>6172</v>
      </c>
      <c r="I2680">
        <v>37.629631000000003</v>
      </c>
      <c r="J2680">
        <v>-122.10028</v>
      </c>
      <c r="K2680">
        <v>1015</v>
      </c>
      <c r="L2680">
        <v>35</v>
      </c>
      <c r="M2680">
        <v>1.7142857140000001</v>
      </c>
      <c r="N2680">
        <v>4</v>
      </c>
      <c r="O2680">
        <v>7</v>
      </c>
      <c r="P2680">
        <v>11</v>
      </c>
      <c r="Q2680" t="e">
        <f>VLOOKUP($A2680,'[1]SheltersALL_2.17.22'!$1:$1048576,6,0)</f>
        <v>#N/A</v>
      </c>
      <c r="R2680" t="str">
        <f>VLOOKUP($A2680, [1]FA21_Ridership!$1:$1048576,11, 0)</f>
        <v>HAYWARD</v>
      </c>
      <c r="S2680" t="str">
        <f>VLOOKUP($A2680, [1]FA21_Ridership!$1:$1048576,12, 0)</f>
        <v>ALAMEDA</v>
      </c>
      <c r="T2680">
        <f>VLOOKUP($A2680, [1]FA21_Ridership!$1:$1048576,13, 0)</f>
        <v>5</v>
      </c>
      <c r="U2680">
        <f t="shared" si="206"/>
        <v>385</v>
      </c>
      <c r="V2680" s="67">
        <f t="shared" si="210"/>
        <v>0.64300000000000002</v>
      </c>
      <c r="W2680">
        <v>0.80448200000000003</v>
      </c>
      <c r="X2680" s="67">
        <f t="shared" si="207"/>
        <v>0.59299999999999997</v>
      </c>
      <c r="Y2680">
        <v>0.32534800000000003</v>
      </c>
      <c r="Z2680" s="67">
        <f t="shared" si="208"/>
        <v>0.66200000000000003</v>
      </c>
      <c r="AA2680">
        <f>VLOOKUP($C2680,[1]Disability!$1:$1048576,5,FALSE)</f>
        <v>0</v>
      </c>
      <c r="AB2680" s="67">
        <f t="shared" si="209"/>
        <v>0</v>
      </c>
      <c r="AC2680" t="e">
        <f>VLOOKUP($A2680,#REF!,9,FALSE)</f>
        <v>#REF!</v>
      </c>
    </row>
    <row r="2681" spans="1:29">
      <c r="A2681">
        <v>51207</v>
      </c>
      <c r="B2681">
        <v>2680</v>
      </c>
      <c r="C2681">
        <v>9902540</v>
      </c>
      <c r="D2681" t="s">
        <v>4235</v>
      </c>
      <c r="E2681" t="s">
        <v>4236</v>
      </c>
      <c r="G2681" t="e">
        <f>VLOOKUP($H2681,[1]BRT!$1:$1048576,1,0)</f>
        <v>#N/A</v>
      </c>
      <c r="H2681" t="s">
        <v>6173</v>
      </c>
      <c r="I2681">
        <v>37.673237</v>
      </c>
      <c r="J2681">
        <v>-122.08296300000001</v>
      </c>
      <c r="K2681">
        <v>1402</v>
      </c>
      <c r="L2681">
        <v>25.8</v>
      </c>
      <c r="M2681">
        <v>2.3255813949999999</v>
      </c>
      <c r="N2681">
        <v>12</v>
      </c>
      <c r="O2681">
        <v>3</v>
      </c>
      <c r="P2681">
        <v>15</v>
      </c>
      <c r="Q2681" t="e">
        <f>VLOOKUP($A2681,'[1]SheltersALL_2.17.22'!$1:$1048576,6,0)</f>
        <v>#N/A</v>
      </c>
      <c r="R2681" t="str">
        <f>VLOOKUP($A2681, [1]FA21_Ridership!$1:$1048576,11, 0)</f>
        <v>HAYWARD</v>
      </c>
      <c r="S2681" t="str">
        <f>VLOOKUP($A2681, [1]FA21_Ridership!$1:$1048576,12, 0)</f>
        <v>ALAMEDA</v>
      </c>
      <c r="T2681">
        <f>VLOOKUP($A2681, [1]FA21_Ridership!$1:$1048576,13, 0)</f>
        <v>4</v>
      </c>
      <c r="U2681">
        <f t="shared" si="206"/>
        <v>387</v>
      </c>
      <c r="V2681" s="67">
        <f t="shared" si="210"/>
        <v>0.64400000000000002</v>
      </c>
      <c r="W2681">
        <v>0.759494</v>
      </c>
      <c r="X2681" s="67">
        <f t="shared" si="207"/>
        <v>0.501</v>
      </c>
      <c r="Y2681">
        <v>0.35183300000000001</v>
      </c>
      <c r="Z2681" s="67">
        <f t="shared" si="208"/>
        <v>0.69799999999999995</v>
      </c>
      <c r="AA2681">
        <f>VLOOKUP($C2681,[1]Disability!$1:$1048576,5,FALSE)</f>
        <v>1</v>
      </c>
      <c r="AB2681" s="67">
        <f t="shared" si="209"/>
        <v>0.72499999999999998</v>
      </c>
      <c r="AC2681" t="e">
        <f>VLOOKUP($A2681,#REF!,9,FALSE)</f>
        <v>#REF!</v>
      </c>
    </row>
    <row r="2682" spans="1:29">
      <c r="A2682">
        <v>54463</v>
      </c>
      <c r="B2682">
        <v>2681</v>
      </c>
      <c r="C2682">
        <v>1300290</v>
      </c>
      <c r="D2682" t="s">
        <v>4235</v>
      </c>
      <c r="E2682" t="s">
        <v>4236</v>
      </c>
      <c r="G2682" t="e">
        <f>VLOOKUP($H2682,[1]BRT!$1:$1048576,1,0)</f>
        <v>#N/A</v>
      </c>
      <c r="H2682" t="s">
        <v>5630</v>
      </c>
      <c r="I2682">
        <v>37.946095</v>
      </c>
      <c r="J2682">
        <v>-122.347594</v>
      </c>
      <c r="K2682">
        <v>738</v>
      </c>
      <c r="L2682">
        <v>43</v>
      </c>
      <c r="M2682">
        <v>1.395348837</v>
      </c>
      <c r="N2682">
        <v>5</v>
      </c>
      <c r="O2682">
        <v>4</v>
      </c>
      <c r="P2682">
        <v>9</v>
      </c>
      <c r="Q2682" t="e">
        <f>VLOOKUP($A2682,'[1]SheltersALL_2.17.22'!$1:$1048576,6,0)</f>
        <v>#N/A</v>
      </c>
      <c r="R2682" t="str">
        <f>VLOOKUP($A2682, [1]FA21_Ridership!$1:$1048576,11, 0)</f>
        <v>RICHMOND</v>
      </c>
      <c r="S2682" t="str">
        <f>VLOOKUP($A2682, [1]FA21_Ridership!$1:$1048576,12, 0)</f>
        <v>CONTRA COSTA</v>
      </c>
      <c r="T2682">
        <f>VLOOKUP($A2682, [1]FA21_Ridership!$1:$1048576,13, 0)</f>
        <v>1</v>
      </c>
      <c r="U2682">
        <f t="shared" si="206"/>
        <v>387</v>
      </c>
      <c r="V2682" s="67">
        <f t="shared" si="210"/>
        <v>0.64400000000000002</v>
      </c>
      <c r="W2682">
        <v>0.974414</v>
      </c>
      <c r="X2682" s="67">
        <f t="shared" si="207"/>
        <v>0.95099999999999996</v>
      </c>
      <c r="Y2682">
        <v>0.40962799999999999</v>
      </c>
      <c r="Z2682" s="67">
        <f t="shared" si="208"/>
        <v>0.76900000000000002</v>
      </c>
      <c r="AA2682">
        <f>VLOOKUP($C2682,[1]Disability!$1:$1048576,5,FALSE)</f>
        <v>0</v>
      </c>
      <c r="AB2682" s="67">
        <f t="shared" si="209"/>
        <v>0</v>
      </c>
      <c r="AC2682" t="e">
        <f>VLOOKUP($A2682,#REF!,9,FALSE)</f>
        <v>#REF!</v>
      </c>
    </row>
    <row r="2683" spans="1:29">
      <c r="A2683">
        <v>57751</v>
      </c>
      <c r="B2683">
        <v>2682</v>
      </c>
      <c r="C2683">
        <v>600690</v>
      </c>
      <c r="D2683" t="s">
        <v>4235</v>
      </c>
      <c r="E2683" t="s">
        <v>4236</v>
      </c>
      <c r="G2683" t="e">
        <f>VLOOKUP($H2683,[1]BRT!$1:$1048576,1,0)</f>
        <v>#N/A</v>
      </c>
      <c r="H2683" t="s">
        <v>6174</v>
      </c>
      <c r="I2683">
        <v>37.827623000000003</v>
      </c>
      <c r="J2683">
        <v>-122.278655</v>
      </c>
      <c r="K2683">
        <v>1400</v>
      </c>
      <c r="L2683">
        <v>21.6</v>
      </c>
      <c r="M2683">
        <v>2.7777777779999999</v>
      </c>
      <c r="N2683">
        <v>7</v>
      </c>
      <c r="O2683">
        <v>11</v>
      </c>
      <c r="P2683">
        <v>18</v>
      </c>
      <c r="Q2683" t="e">
        <f>VLOOKUP($A2683,'[1]SheltersALL_2.17.22'!$1:$1048576,6,0)</f>
        <v>#N/A</v>
      </c>
      <c r="R2683" t="str">
        <f>VLOOKUP($A2683, [1]FA21_Ridership!$1:$1048576,11, 0)</f>
        <v>EMERYVILLE</v>
      </c>
      <c r="S2683" t="str">
        <f>VLOOKUP($A2683, [1]FA21_Ridership!$1:$1048576,12, 0)</f>
        <v>ALAMEDA</v>
      </c>
      <c r="T2683">
        <f>VLOOKUP($A2683, [1]FA21_Ridership!$1:$1048576,13, 0)</f>
        <v>2</v>
      </c>
      <c r="U2683">
        <f t="shared" si="206"/>
        <v>388.8</v>
      </c>
      <c r="V2683" s="67">
        <f t="shared" si="210"/>
        <v>0.64400000000000002</v>
      </c>
      <c r="W2683">
        <v>0.59630099999999997</v>
      </c>
      <c r="X2683" s="67">
        <f t="shared" si="207"/>
        <v>0.28199999999999997</v>
      </c>
      <c r="Y2683">
        <v>0.29230800000000001</v>
      </c>
      <c r="Z2683" s="67">
        <f t="shared" si="208"/>
        <v>0.624</v>
      </c>
      <c r="AA2683">
        <f>VLOOKUP($C2683,[1]Disability!$1:$1048576,5,FALSE)</f>
        <v>1</v>
      </c>
      <c r="AB2683" s="67">
        <f t="shared" si="209"/>
        <v>0.72499999999999998</v>
      </c>
      <c r="AC2683" t="e">
        <f>VLOOKUP($A2683,#REF!,9,FALSE)</f>
        <v>#REF!</v>
      </c>
    </row>
    <row r="2684" spans="1:29">
      <c r="A2684">
        <v>55758</v>
      </c>
      <c r="B2684">
        <v>2683</v>
      </c>
      <c r="C2684">
        <v>1013640</v>
      </c>
      <c r="D2684" t="s">
        <v>4235</v>
      </c>
      <c r="E2684" t="s">
        <v>4236</v>
      </c>
      <c r="G2684" t="e">
        <f>VLOOKUP($H2684,[1]BRT!$1:$1048576,1,0)</f>
        <v>#N/A</v>
      </c>
      <c r="H2684" t="s">
        <v>6080</v>
      </c>
      <c r="I2684">
        <v>37.804968000000002</v>
      </c>
      <c r="J2684">
        <v>-122.25076300000001</v>
      </c>
      <c r="K2684">
        <v>955</v>
      </c>
      <c r="L2684">
        <v>30</v>
      </c>
      <c r="M2684">
        <v>2</v>
      </c>
      <c r="N2684">
        <v>12</v>
      </c>
      <c r="O2684">
        <v>1</v>
      </c>
      <c r="P2684">
        <v>13</v>
      </c>
      <c r="Q2684" t="e">
        <f>VLOOKUP($A2684,'[1]SheltersALL_2.17.22'!$1:$1048576,6,0)</f>
        <v>#N/A</v>
      </c>
      <c r="R2684" t="str">
        <f>VLOOKUP($A2684, [1]FA21_Ridership!$1:$1048576,11, 0)</f>
        <v>OAKLAND</v>
      </c>
      <c r="S2684" t="str">
        <f>VLOOKUP($A2684, [1]FA21_Ridership!$1:$1048576,12, 0)</f>
        <v>ALAMEDA</v>
      </c>
      <c r="T2684">
        <f>VLOOKUP($A2684, [1]FA21_Ridership!$1:$1048576,13, 0)</f>
        <v>2</v>
      </c>
      <c r="U2684">
        <f t="shared" si="206"/>
        <v>390</v>
      </c>
      <c r="V2684" s="67">
        <f t="shared" si="210"/>
        <v>0.64400000000000002</v>
      </c>
      <c r="W2684">
        <v>0.29185</v>
      </c>
      <c r="X2684" s="67">
        <f t="shared" si="207"/>
        <v>6.6000000000000003E-2</v>
      </c>
      <c r="Y2684">
        <v>5.0733E-2</v>
      </c>
      <c r="Z2684" s="67">
        <f t="shared" si="208"/>
        <v>8.1000000000000003E-2</v>
      </c>
      <c r="AA2684">
        <f>VLOOKUP($C2684,[1]Disability!$1:$1048576,5,FALSE)</f>
        <v>0</v>
      </c>
      <c r="AB2684" s="67">
        <f t="shared" si="209"/>
        <v>0</v>
      </c>
      <c r="AC2684" t="e">
        <f>VLOOKUP($A2684,#REF!,9,FALSE)</f>
        <v>#REF!</v>
      </c>
    </row>
    <row r="2685" spans="1:29">
      <c r="A2685">
        <v>51959</v>
      </c>
      <c r="B2685">
        <v>2684</v>
      </c>
      <c r="C2685">
        <v>302140</v>
      </c>
      <c r="D2685" t="s">
        <v>4235</v>
      </c>
      <c r="E2685" t="s">
        <v>4236</v>
      </c>
      <c r="G2685" t="e">
        <f>VLOOKUP($H2685,[1]BRT!$1:$1048576,1,0)</f>
        <v>#N/A</v>
      </c>
      <c r="H2685" t="s">
        <v>6175</v>
      </c>
      <c r="I2685">
        <v>37.861578000000002</v>
      </c>
      <c r="J2685">
        <v>-122.28557000000001</v>
      </c>
      <c r="K2685">
        <v>1080</v>
      </c>
      <c r="L2685">
        <v>30</v>
      </c>
      <c r="M2685">
        <v>2</v>
      </c>
      <c r="N2685">
        <v>12</v>
      </c>
      <c r="O2685">
        <v>1</v>
      </c>
      <c r="P2685">
        <v>13</v>
      </c>
      <c r="Q2685" t="e">
        <f>VLOOKUP($A2685,'[1]SheltersALL_2.17.22'!$1:$1048576,6,0)</f>
        <v>#N/A</v>
      </c>
      <c r="R2685" t="str">
        <f>VLOOKUP($A2685, [1]FA21_Ridership!$1:$1048576,11, 0)</f>
        <v>BERKELEY</v>
      </c>
      <c r="S2685" t="str">
        <f>VLOOKUP($A2685, [1]FA21_Ridership!$1:$1048576,12, 0)</f>
        <v>ALAMEDA</v>
      </c>
      <c r="T2685">
        <f>VLOOKUP($A2685, [1]FA21_Ridership!$1:$1048576,13, 0)</f>
        <v>1</v>
      </c>
      <c r="U2685">
        <f t="shared" si="206"/>
        <v>390</v>
      </c>
      <c r="V2685" s="67">
        <f t="shared" si="210"/>
        <v>0.64400000000000002</v>
      </c>
      <c r="W2685">
        <v>0.63519300000000001</v>
      </c>
      <c r="X2685" s="67">
        <f t="shared" si="207"/>
        <v>0.32900000000000001</v>
      </c>
      <c r="Y2685">
        <v>0.20171700000000001</v>
      </c>
      <c r="Z2685" s="67">
        <f t="shared" si="208"/>
        <v>0.48199999999999998</v>
      </c>
      <c r="AA2685">
        <f>VLOOKUP($C2685,[1]Disability!$1:$1048576,5,FALSE)</f>
        <v>0</v>
      </c>
      <c r="AB2685" s="67">
        <f t="shared" si="209"/>
        <v>0</v>
      </c>
      <c r="AC2685" t="e">
        <f>VLOOKUP($A2685,#REF!,9,FALSE)</f>
        <v>#REF!</v>
      </c>
    </row>
    <row r="2686" spans="1:29">
      <c r="A2686">
        <v>52311</v>
      </c>
      <c r="B2686">
        <v>2685</v>
      </c>
      <c r="C2686">
        <v>1410150</v>
      </c>
      <c r="D2686" t="s">
        <v>4235</v>
      </c>
      <c r="E2686" t="s">
        <v>4236</v>
      </c>
      <c r="G2686" t="e">
        <f>VLOOKUP($H2686,[1]BRT!$1:$1048576,1,0)</f>
        <v>#N/A</v>
      </c>
      <c r="H2686" t="s">
        <v>6176</v>
      </c>
      <c r="I2686">
        <v>37.779859999999999</v>
      </c>
      <c r="J2686">
        <v>-122.413196</v>
      </c>
      <c r="K2686">
        <v>420</v>
      </c>
      <c r="L2686">
        <v>30</v>
      </c>
      <c r="M2686">
        <v>2</v>
      </c>
      <c r="N2686">
        <v>11</v>
      </c>
      <c r="O2686">
        <v>2</v>
      </c>
      <c r="P2686">
        <v>13</v>
      </c>
      <c r="Q2686" t="e">
        <f>VLOOKUP($A2686,'[1]SheltersALL_2.17.22'!$1:$1048576,6,0)</f>
        <v>#N/A</v>
      </c>
      <c r="R2686" t="str">
        <f>VLOOKUP($A2686, [1]FA21_Ridership!$1:$1048576,11, 0)</f>
        <v>SAN FRANCISCO</v>
      </c>
      <c r="S2686" t="str">
        <f>VLOOKUP($A2686, [1]FA21_Ridership!$1:$1048576,12, 0)</f>
        <v>SAN FRANCISCO</v>
      </c>
      <c r="T2686">
        <f>VLOOKUP($A2686, [1]FA21_Ridership!$1:$1048576,13, 0)</f>
        <v>9</v>
      </c>
      <c r="U2686">
        <f t="shared" si="206"/>
        <v>390</v>
      </c>
      <c r="V2686" s="67">
        <f t="shared" si="210"/>
        <v>0.64400000000000002</v>
      </c>
      <c r="W2686">
        <v>0.76938700000000004</v>
      </c>
      <c r="X2686" s="67">
        <f t="shared" si="207"/>
        <v>0.52100000000000002</v>
      </c>
      <c r="Y2686">
        <v>0.13482</v>
      </c>
      <c r="Z2686" s="67">
        <f t="shared" si="208"/>
        <v>0.32800000000000001</v>
      </c>
      <c r="AA2686">
        <f>VLOOKUP($C2686,[1]Disability!$1:$1048576,5,FALSE)</f>
        <v>0</v>
      </c>
      <c r="AB2686" s="67">
        <f t="shared" si="209"/>
        <v>0</v>
      </c>
      <c r="AC2686" t="e">
        <f>VLOOKUP($A2686,#REF!,9,FALSE)</f>
        <v>#REF!</v>
      </c>
    </row>
    <row r="2687" spans="1:29">
      <c r="A2687">
        <v>58655</v>
      </c>
      <c r="B2687">
        <v>2686</v>
      </c>
      <c r="C2687">
        <v>1018720</v>
      </c>
      <c r="D2687" t="s">
        <v>4235</v>
      </c>
      <c r="E2687" t="s">
        <v>4236</v>
      </c>
      <c r="G2687" t="e">
        <f>VLOOKUP($H2687,[1]BRT!$1:$1048576,1,0)</f>
        <v>#N/A</v>
      </c>
      <c r="H2687" t="s">
        <v>6177</v>
      </c>
      <c r="I2687">
        <v>37.775295999999997</v>
      </c>
      <c r="J2687">
        <v>-122.185597</v>
      </c>
      <c r="K2687">
        <v>960</v>
      </c>
      <c r="L2687">
        <v>30</v>
      </c>
      <c r="M2687">
        <v>2</v>
      </c>
      <c r="N2687">
        <v>10</v>
      </c>
      <c r="O2687">
        <v>3</v>
      </c>
      <c r="P2687">
        <v>13</v>
      </c>
      <c r="Q2687" t="e">
        <f>VLOOKUP($A2687,'[1]SheltersALL_2.17.22'!$1:$1048576,6,0)</f>
        <v>#N/A</v>
      </c>
      <c r="R2687" t="str">
        <f>VLOOKUP($A2687, [1]FA21_Ridership!$1:$1048576,11, 0)</f>
        <v>OAKLAND</v>
      </c>
      <c r="S2687" t="str">
        <f>VLOOKUP($A2687, [1]FA21_Ridership!$1:$1048576,12, 0)</f>
        <v>ALAMEDA</v>
      </c>
      <c r="T2687">
        <f>VLOOKUP($A2687, [1]FA21_Ridership!$1:$1048576,13, 0)</f>
        <v>3</v>
      </c>
      <c r="U2687">
        <f t="shared" si="206"/>
        <v>390</v>
      </c>
      <c r="V2687" s="67">
        <f t="shared" si="210"/>
        <v>0.64400000000000002</v>
      </c>
      <c r="W2687">
        <v>0.741842</v>
      </c>
      <c r="X2687" s="67">
        <f t="shared" si="207"/>
        <v>0.46700000000000003</v>
      </c>
      <c r="Y2687">
        <v>0.23277700000000001</v>
      </c>
      <c r="Z2687" s="67">
        <f t="shared" si="208"/>
        <v>0.52600000000000002</v>
      </c>
      <c r="AA2687">
        <f>VLOOKUP($C2687,[1]Disability!$1:$1048576,5,FALSE)</f>
        <v>0</v>
      </c>
      <c r="AB2687" s="67">
        <f t="shared" si="209"/>
        <v>0</v>
      </c>
      <c r="AC2687" t="e">
        <f>VLOOKUP($A2687,#REF!,9,FALSE)</f>
        <v>#REF!</v>
      </c>
    </row>
    <row r="2688" spans="1:29">
      <c r="A2688">
        <v>50655</v>
      </c>
      <c r="B2688">
        <v>2687</v>
      </c>
      <c r="C2688">
        <v>1301430</v>
      </c>
      <c r="D2688" t="s">
        <v>4235</v>
      </c>
      <c r="E2688" t="s">
        <v>4236</v>
      </c>
      <c r="G2688" t="e">
        <f>VLOOKUP($H2688,[1]BRT!$1:$1048576,1,0)</f>
        <v>#N/A</v>
      </c>
      <c r="H2688" t="s">
        <v>5759</v>
      </c>
      <c r="I2688">
        <v>37.954515999999998</v>
      </c>
      <c r="J2688">
        <v>-122.367018</v>
      </c>
      <c r="K2688">
        <v>1240</v>
      </c>
      <c r="L2688">
        <v>30</v>
      </c>
      <c r="M2688">
        <v>2</v>
      </c>
      <c r="N2688">
        <v>9</v>
      </c>
      <c r="O2688">
        <v>4</v>
      </c>
      <c r="P2688">
        <v>13</v>
      </c>
      <c r="Q2688" t="e">
        <f>VLOOKUP($A2688,'[1]SheltersALL_2.17.22'!$1:$1048576,6,0)</f>
        <v>#N/A</v>
      </c>
      <c r="R2688" t="str">
        <f>VLOOKUP($A2688, [1]FA21_Ridership!$1:$1048576,11, 0)</f>
        <v>RICHMOND</v>
      </c>
      <c r="S2688" t="str">
        <f>VLOOKUP($A2688, [1]FA21_Ridership!$1:$1048576,12, 0)</f>
        <v>CONTRA COSTA</v>
      </c>
      <c r="T2688">
        <f>VLOOKUP($A2688, [1]FA21_Ridership!$1:$1048576,13, 0)</f>
        <v>1</v>
      </c>
      <c r="U2688">
        <f t="shared" si="206"/>
        <v>390</v>
      </c>
      <c r="V2688" s="67">
        <f t="shared" si="210"/>
        <v>0.64400000000000002</v>
      </c>
      <c r="W2688">
        <v>0.95526100000000003</v>
      </c>
      <c r="X2688" s="67">
        <f t="shared" si="207"/>
        <v>0.91600000000000004</v>
      </c>
      <c r="Y2688">
        <v>0.73322299999999996</v>
      </c>
      <c r="Z2688" s="67">
        <f t="shared" si="208"/>
        <v>0.98499999999999999</v>
      </c>
      <c r="AA2688">
        <f>VLOOKUP($C2688,[1]Disability!$1:$1048576,5,FALSE)</f>
        <v>1</v>
      </c>
      <c r="AB2688" s="67">
        <f t="shared" si="209"/>
        <v>0.72499999999999998</v>
      </c>
      <c r="AC2688" t="e">
        <f>VLOOKUP($A2688,#REF!,9,FALSE)</f>
        <v>#REF!</v>
      </c>
    </row>
    <row r="2689" spans="1:29">
      <c r="A2689">
        <v>55385</v>
      </c>
      <c r="B2689">
        <v>2688</v>
      </c>
      <c r="C2689">
        <v>1301460</v>
      </c>
      <c r="D2689" t="s">
        <v>4235</v>
      </c>
      <c r="E2689" t="s">
        <v>4236</v>
      </c>
      <c r="G2689" t="e">
        <f>VLOOKUP($H2689,[1]BRT!$1:$1048576,1,0)</f>
        <v>#N/A</v>
      </c>
      <c r="H2689" t="s">
        <v>5996</v>
      </c>
      <c r="I2689">
        <v>37.952466000000001</v>
      </c>
      <c r="J2689">
        <v>-122.367014</v>
      </c>
      <c r="K2689">
        <v>1241</v>
      </c>
      <c r="L2689">
        <v>30</v>
      </c>
      <c r="M2689">
        <v>2</v>
      </c>
      <c r="N2689">
        <v>8</v>
      </c>
      <c r="O2689">
        <v>5</v>
      </c>
      <c r="P2689">
        <v>13</v>
      </c>
      <c r="Q2689" t="e">
        <f>VLOOKUP($A2689,'[1]SheltersALL_2.17.22'!$1:$1048576,6,0)</f>
        <v>#N/A</v>
      </c>
      <c r="R2689" t="str">
        <f>VLOOKUP($A2689, [1]FA21_Ridership!$1:$1048576,11, 0)</f>
        <v>RICHMOND</v>
      </c>
      <c r="S2689" t="str">
        <f>VLOOKUP($A2689, [1]FA21_Ridership!$1:$1048576,12, 0)</f>
        <v>CONTRA COSTA</v>
      </c>
      <c r="T2689">
        <f>VLOOKUP($A2689, [1]FA21_Ridership!$1:$1048576,13, 0)</f>
        <v>1</v>
      </c>
      <c r="U2689">
        <f t="shared" si="206"/>
        <v>390</v>
      </c>
      <c r="V2689" s="67">
        <f t="shared" si="210"/>
        <v>0.64400000000000002</v>
      </c>
      <c r="W2689">
        <v>0.95526100000000003</v>
      </c>
      <c r="X2689" s="67">
        <f t="shared" si="207"/>
        <v>0.91600000000000004</v>
      </c>
      <c r="Y2689">
        <v>0.73322299999999996</v>
      </c>
      <c r="Z2689" s="67">
        <f t="shared" si="208"/>
        <v>0.98499999999999999</v>
      </c>
      <c r="AA2689">
        <f>VLOOKUP($C2689,[1]Disability!$1:$1048576,5,FALSE)</f>
        <v>1</v>
      </c>
      <c r="AB2689" s="67">
        <f t="shared" si="209"/>
        <v>0.72499999999999998</v>
      </c>
      <c r="AC2689" t="e">
        <f>VLOOKUP($A2689,#REF!,9,FALSE)</f>
        <v>#REF!</v>
      </c>
    </row>
    <row r="2690" spans="1:29">
      <c r="A2690">
        <v>53352</v>
      </c>
      <c r="B2690">
        <v>2689</v>
      </c>
      <c r="C2690">
        <v>803290</v>
      </c>
      <c r="D2690" t="s">
        <v>4235</v>
      </c>
      <c r="E2690" t="s">
        <v>4236</v>
      </c>
      <c r="G2690" t="e">
        <f>VLOOKUP($H2690,[1]BRT!$1:$1048576,1,0)</f>
        <v>#N/A</v>
      </c>
      <c r="H2690" t="s">
        <v>6178</v>
      </c>
      <c r="I2690">
        <v>37.630096999999999</v>
      </c>
      <c r="J2690">
        <v>-122.04717100000001</v>
      </c>
      <c r="K2690">
        <v>1442</v>
      </c>
      <c r="L2690">
        <v>30</v>
      </c>
      <c r="M2690">
        <v>2</v>
      </c>
      <c r="N2690">
        <v>7</v>
      </c>
      <c r="O2690">
        <v>6</v>
      </c>
      <c r="P2690">
        <v>13</v>
      </c>
      <c r="Q2690" t="e">
        <f>VLOOKUP($A2690,'[1]SheltersALL_2.17.22'!$1:$1048576,6,0)</f>
        <v>#N/A</v>
      </c>
      <c r="R2690" t="str">
        <f>VLOOKUP($A2690, [1]FA21_Ridership!$1:$1048576,11, 0)</f>
        <v>HAYWARD</v>
      </c>
      <c r="S2690" t="str">
        <f>VLOOKUP($A2690, [1]FA21_Ridership!$1:$1048576,12, 0)</f>
        <v>ALAMEDA</v>
      </c>
      <c r="T2690">
        <f>VLOOKUP($A2690, [1]FA21_Ridership!$1:$1048576,13, 0)</f>
        <v>4</v>
      </c>
      <c r="U2690">
        <f t="shared" ref="U2690:U2753" si="211">$L2690*$P2690</f>
        <v>390</v>
      </c>
      <c r="V2690" s="67">
        <f t="shared" si="210"/>
        <v>0.64400000000000002</v>
      </c>
      <c r="W2690">
        <v>0.83291899999999996</v>
      </c>
      <c r="X2690" s="67">
        <f t="shared" ref="X2690:X2753" si="212">_xlfn.PERCENTRANK.INC($W$2:$W$4161,W2690)</f>
        <v>0.63100000000000001</v>
      </c>
      <c r="Y2690">
        <v>9.1496999999999995E-2</v>
      </c>
      <c r="Z2690" s="67">
        <f t="shared" ref="Z2690:Z2753" si="213">_xlfn.PERCENTRANK.INC($Y$2:$Y$4161,Y2690)</f>
        <v>0.216</v>
      </c>
      <c r="AA2690">
        <f>VLOOKUP($C2690,[1]Disability!$1:$1048576,5,FALSE)</f>
        <v>0</v>
      </c>
      <c r="AB2690" s="67">
        <f t="shared" ref="AB2690:AB2753" si="214">_xlfn.PERCENTRANK.INC($AA$2:$AA$4163,AA2690)</f>
        <v>0</v>
      </c>
      <c r="AC2690" t="e">
        <f>VLOOKUP($A2690,#REF!,9,FALSE)</f>
        <v>#REF!</v>
      </c>
    </row>
    <row r="2691" spans="1:29">
      <c r="A2691">
        <v>55778</v>
      </c>
      <c r="B2691">
        <v>2690</v>
      </c>
      <c r="C2691">
        <v>1302210</v>
      </c>
      <c r="D2691" t="s">
        <v>4235</v>
      </c>
      <c r="E2691" t="s">
        <v>4236</v>
      </c>
      <c r="G2691" t="e">
        <f>VLOOKUP($H2691,[1]BRT!$1:$1048576,1,0)</f>
        <v>#N/A</v>
      </c>
      <c r="H2691" t="s">
        <v>6179</v>
      </c>
      <c r="I2691">
        <v>37.935645999999998</v>
      </c>
      <c r="J2691">
        <v>-122.349902</v>
      </c>
      <c r="K2691">
        <v>1645</v>
      </c>
      <c r="L2691">
        <v>30</v>
      </c>
      <c r="M2691">
        <v>2</v>
      </c>
      <c r="N2691">
        <v>7</v>
      </c>
      <c r="O2691">
        <v>6</v>
      </c>
      <c r="P2691">
        <v>13</v>
      </c>
      <c r="Q2691" t="e">
        <f>VLOOKUP($A2691,'[1]SheltersALL_2.17.22'!$1:$1048576,6,0)</f>
        <v>#N/A</v>
      </c>
      <c r="R2691" t="str">
        <f>VLOOKUP($A2691, [1]FA21_Ridership!$1:$1048576,11, 0)</f>
        <v>RICHMOND</v>
      </c>
      <c r="S2691" t="str">
        <f>VLOOKUP($A2691, [1]FA21_Ridership!$1:$1048576,12, 0)</f>
        <v>CONTRA COSTA</v>
      </c>
      <c r="T2691">
        <f>VLOOKUP($A2691, [1]FA21_Ridership!$1:$1048576,13, 0)</f>
        <v>1</v>
      </c>
      <c r="U2691">
        <f t="shared" si="211"/>
        <v>390</v>
      </c>
      <c r="V2691" s="67">
        <f t="shared" si="210"/>
        <v>0.64400000000000002</v>
      </c>
      <c r="W2691">
        <v>0.779582</v>
      </c>
      <c r="X2691" s="67">
        <f t="shared" si="212"/>
        <v>0.54300000000000004</v>
      </c>
      <c r="Y2691">
        <v>0.204176</v>
      </c>
      <c r="Z2691" s="67">
        <f t="shared" si="213"/>
        <v>0.48399999999999999</v>
      </c>
      <c r="AA2691">
        <f>VLOOKUP($C2691,[1]Disability!$1:$1048576,5,FALSE)</f>
        <v>1</v>
      </c>
      <c r="AB2691" s="67">
        <f t="shared" si="214"/>
        <v>0.72499999999999998</v>
      </c>
      <c r="AC2691" t="e">
        <f>VLOOKUP($A2691,#REF!,9,FALSE)</f>
        <v>#REF!</v>
      </c>
    </row>
    <row r="2692" spans="1:29">
      <c r="A2692">
        <v>59159</v>
      </c>
      <c r="B2692">
        <v>2691</v>
      </c>
      <c r="C2692">
        <v>1000070</v>
      </c>
      <c r="D2692" t="s">
        <v>4235</v>
      </c>
      <c r="E2692" t="s">
        <v>4236</v>
      </c>
      <c r="G2692" t="e">
        <f>VLOOKUP($H2692,[1]BRT!$1:$1048576,1,0)</f>
        <v>#N/A</v>
      </c>
      <c r="H2692" t="s">
        <v>6112</v>
      </c>
      <c r="I2692">
        <v>37.736573</v>
      </c>
      <c r="J2692">
        <v>-122.172634</v>
      </c>
      <c r="K2692">
        <v>990</v>
      </c>
      <c r="L2692">
        <v>30</v>
      </c>
      <c r="M2692">
        <v>2</v>
      </c>
      <c r="N2692">
        <v>6</v>
      </c>
      <c r="O2692">
        <v>7</v>
      </c>
      <c r="P2692">
        <v>13</v>
      </c>
      <c r="Q2692" t="e">
        <f>VLOOKUP($A2692,'[1]SheltersALL_2.17.22'!$1:$1048576,6,0)</f>
        <v>#N/A</v>
      </c>
      <c r="R2692" t="str">
        <f>VLOOKUP($A2692, [1]FA21_Ridership!$1:$1048576,11, 0)</f>
        <v>OAKLAND</v>
      </c>
      <c r="S2692" t="str">
        <f>VLOOKUP($A2692, [1]FA21_Ridership!$1:$1048576,12, 0)</f>
        <v>ALAMEDA</v>
      </c>
      <c r="T2692">
        <f>VLOOKUP($A2692, [1]FA21_Ridership!$1:$1048576,13, 0)</f>
        <v>3</v>
      </c>
      <c r="U2692">
        <f t="shared" si="211"/>
        <v>390</v>
      </c>
      <c r="V2692" s="67">
        <f t="shared" si="210"/>
        <v>0.64400000000000002</v>
      </c>
      <c r="W2692">
        <v>1</v>
      </c>
      <c r="X2692" s="67">
        <f t="shared" si="212"/>
        <v>0.98899999999999999</v>
      </c>
      <c r="Y2692">
        <v>0.52415999999999996</v>
      </c>
      <c r="Z2692" s="67">
        <f t="shared" si="213"/>
        <v>0.88100000000000001</v>
      </c>
      <c r="AA2692">
        <f>VLOOKUP($C2692,[1]Disability!$1:$1048576,5,FALSE)</f>
        <v>0</v>
      </c>
      <c r="AB2692" s="67">
        <f t="shared" si="214"/>
        <v>0</v>
      </c>
      <c r="AC2692" t="e">
        <f>VLOOKUP($A2692,#REF!,9,FALSE)</f>
        <v>#REF!</v>
      </c>
    </row>
    <row r="2693" spans="1:29">
      <c r="A2693">
        <v>51778</v>
      </c>
      <c r="B2693">
        <v>2692</v>
      </c>
      <c r="C2693">
        <v>9800860</v>
      </c>
      <c r="D2693" t="s">
        <v>4235</v>
      </c>
      <c r="E2693" t="s">
        <v>4236</v>
      </c>
      <c r="G2693" t="e">
        <f>VLOOKUP($H2693,[1]BRT!$1:$1048576,1,0)</f>
        <v>#N/A</v>
      </c>
      <c r="H2693" t="s">
        <v>5588</v>
      </c>
      <c r="I2693">
        <v>37.695794999999997</v>
      </c>
      <c r="J2693">
        <v>-122.11529</v>
      </c>
      <c r="K2693">
        <v>1411</v>
      </c>
      <c r="L2693">
        <v>30</v>
      </c>
      <c r="M2693">
        <v>2</v>
      </c>
      <c r="N2693">
        <v>5</v>
      </c>
      <c r="O2693">
        <v>8</v>
      </c>
      <c r="P2693">
        <v>13</v>
      </c>
      <c r="Q2693" t="str">
        <f>VLOOKUP($A2693,'[1]SheltersALL_2.17.22'!$1:$1048576,6,0)</f>
        <v>Alameda Unincorporated</v>
      </c>
      <c r="R2693" t="str">
        <f>VLOOKUP($A2693, [1]FA21_Ridership!$1:$1048576,11, 0)</f>
        <v>COUNTY-ALAMEDA</v>
      </c>
      <c r="S2693" t="str">
        <f>VLOOKUP($A2693, [1]FA21_Ridership!$1:$1048576,12, 0)</f>
        <v>ALAMEDA</v>
      </c>
      <c r="T2693">
        <f>VLOOKUP($A2693, [1]FA21_Ridership!$1:$1048576,13, 0)</f>
        <v>4</v>
      </c>
      <c r="U2693">
        <f t="shared" si="211"/>
        <v>390</v>
      </c>
      <c r="V2693" s="67">
        <f t="shared" si="210"/>
        <v>0.64400000000000002</v>
      </c>
      <c r="W2693">
        <v>0.93279100000000004</v>
      </c>
      <c r="X2693" s="67">
        <f t="shared" si="212"/>
        <v>0.83899999999999997</v>
      </c>
      <c r="Y2693">
        <v>0.35284599999999999</v>
      </c>
      <c r="Z2693" s="67">
        <f t="shared" si="213"/>
        <v>0.70299999999999996</v>
      </c>
      <c r="AA2693">
        <f>VLOOKUP($C2693,[1]Disability!$1:$1048576,5,FALSE)</f>
        <v>0</v>
      </c>
      <c r="AB2693" s="67">
        <f t="shared" si="214"/>
        <v>0</v>
      </c>
      <c r="AC2693" t="e">
        <f>VLOOKUP($A2693,#REF!,9,FALSE)</f>
        <v>#REF!</v>
      </c>
    </row>
    <row r="2694" spans="1:29">
      <c r="A2694">
        <v>56562</v>
      </c>
      <c r="B2694">
        <v>2693</v>
      </c>
      <c r="C2694">
        <v>803610</v>
      </c>
      <c r="D2694" t="s">
        <v>4235</v>
      </c>
      <c r="E2694" t="s">
        <v>4236</v>
      </c>
      <c r="G2694" t="e">
        <f>VLOOKUP($H2694,[1]BRT!$1:$1048576,1,0)</f>
        <v>#N/A</v>
      </c>
      <c r="H2694" t="s">
        <v>5692</v>
      </c>
      <c r="I2694">
        <v>37.677689999999998</v>
      </c>
      <c r="J2694">
        <v>-122.090881</v>
      </c>
      <c r="K2694">
        <v>1412</v>
      </c>
      <c r="L2694">
        <v>30</v>
      </c>
      <c r="M2694">
        <v>2</v>
      </c>
      <c r="N2694">
        <v>4</v>
      </c>
      <c r="O2694">
        <v>9</v>
      </c>
      <c r="P2694">
        <v>13</v>
      </c>
      <c r="Q2694" t="e">
        <f>VLOOKUP($A2694,'[1]SheltersALL_2.17.22'!$1:$1048576,6,0)</f>
        <v>#N/A</v>
      </c>
      <c r="R2694" t="str">
        <f>VLOOKUP($A2694, [1]FA21_Ridership!$1:$1048576,11, 0)</f>
        <v>HAYWARD</v>
      </c>
      <c r="S2694" t="str">
        <f>VLOOKUP($A2694, [1]FA21_Ridership!$1:$1048576,12, 0)</f>
        <v>ALAMEDA</v>
      </c>
      <c r="T2694">
        <f>VLOOKUP($A2694, [1]FA21_Ridership!$1:$1048576,13, 0)</f>
        <v>4</v>
      </c>
      <c r="U2694">
        <f t="shared" si="211"/>
        <v>390</v>
      </c>
      <c r="V2694" s="67">
        <f t="shared" si="210"/>
        <v>0.64400000000000002</v>
      </c>
      <c r="W2694">
        <v>0.75749299999999997</v>
      </c>
      <c r="X2694" s="67">
        <f t="shared" si="212"/>
        <v>0.498</v>
      </c>
      <c r="Y2694">
        <v>0.25626700000000002</v>
      </c>
      <c r="Z2694" s="67">
        <f t="shared" si="213"/>
        <v>0.58499999999999996</v>
      </c>
      <c r="AA2694">
        <f>VLOOKUP($C2694,[1]Disability!$1:$1048576,5,FALSE)</f>
        <v>0</v>
      </c>
      <c r="AB2694" s="67">
        <f t="shared" si="214"/>
        <v>0</v>
      </c>
      <c r="AC2694" t="e">
        <f>VLOOKUP($A2694,#REF!,9,FALSE)</f>
        <v>#REF!</v>
      </c>
    </row>
    <row r="2695" spans="1:29">
      <c r="A2695">
        <v>51296</v>
      </c>
      <c r="B2695">
        <v>2694</v>
      </c>
      <c r="C2695">
        <v>9902790</v>
      </c>
      <c r="D2695" t="s">
        <v>4235</v>
      </c>
      <c r="E2695" t="s">
        <v>4236</v>
      </c>
      <c r="G2695" t="e">
        <f>VLOOKUP($H2695,[1]BRT!$1:$1048576,1,0)</f>
        <v>#N/A</v>
      </c>
      <c r="H2695" t="s">
        <v>5950</v>
      </c>
      <c r="I2695">
        <v>37.654431000000002</v>
      </c>
      <c r="J2695">
        <v>-122.06966300000001</v>
      </c>
      <c r="K2695">
        <v>1391</v>
      </c>
      <c r="L2695">
        <v>30</v>
      </c>
      <c r="M2695">
        <v>2</v>
      </c>
      <c r="N2695">
        <v>4</v>
      </c>
      <c r="O2695">
        <v>9</v>
      </c>
      <c r="P2695">
        <v>13</v>
      </c>
      <c r="Q2695" t="e">
        <f>VLOOKUP($A2695,'[1]SheltersALL_2.17.22'!$1:$1048576,6,0)</f>
        <v>#N/A</v>
      </c>
      <c r="R2695" t="str">
        <f>VLOOKUP($A2695, [1]FA21_Ridership!$1:$1048576,11, 0)</f>
        <v>HAYWARD</v>
      </c>
      <c r="S2695" t="str">
        <f>VLOOKUP($A2695, [1]FA21_Ridership!$1:$1048576,12, 0)</f>
        <v>ALAMEDA</v>
      </c>
      <c r="T2695">
        <f>VLOOKUP($A2695, [1]FA21_Ridership!$1:$1048576,13, 0)</f>
        <v>4</v>
      </c>
      <c r="U2695">
        <f t="shared" si="211"/>
        <v>390</v>
      </c>
      <c r="V2695" s="67">
        <f t="shared" si="210"/>
        <v>0.64400000000000002</v>
      </c>
      <c r="W2695">
        <v>0.90344500000000005</v>
      </c>
      <c r="X2695" s="67">
        <f t="shared" si="212"/>
        <v>0.77900000000000003</v>
      </c>
      <c r="Y2695">
        <v>0.244787</v>
      </c>
      <c r="Z2695" s="67">
        <f t="shared" si="213"/>
        <v>0.56699999999999995</v>
      </c>
      <c r="AA2695">
        <f>VLOOKUP($C2695,[1]Disability!$1:$1048576,5,FALSE)</f>
        <v>0</v>
      </c>
      <c r="AB2695" s="67">
        <f t="shared" si="214"/>
        <v>0</v>
      </c>
      <c r="AC2695" t="e">
        <f>VLOOKUP($A2695,#REF!,9,FALSE)</f>
        <v>#REF!</v>
      </c>
    </row>
    <row r="2696" spans="1:29">
      <c r="A2696">
        <v>51549</v>
      </c>
      <c r="B2696">
        <v>2695</v>
      </c>
      <c r="C2696">
        <v>9903560</v>
      </c>
      <c r="D2696" t="s">
        <v>4235</v>
      </c>
      <c r="E2696" t="s">
        <v>4236</v>
      </c>
      <c r="G2696" t="e">
        <f>VLOOKUP($H2696,[1]BRT!$1:$1048576,1,0)</f>
        <v>#N/A</v>
      </c>
      <c r="H2696" t="s">
        <v>6180</v>
      </c>
      <c r="I2696">
        <v>37.771777999999998</v>
      </c>
      <c r="J2696">
        <v>-122.189949</v>
      </c>
      <c r="K2696">
        <v>990</v>
      </c>
      <c r="L2696">
        <v>30</v>
      </c>
      <c r="M2696">
        <v>2</v>
      </c>
      <c r="N2696">
        <v>3</v>
      </c>
      <c r="O2696">
        <v>10</v>
      </c>
      <c r="P2696">
        <v>13</v>
      </c>
      <c r="Q2696" t="e">
        <f>VLOOKUP($A2696,'[1]SheltersALL_2.17.22'!$1:$1048576,6,0)</f>
        <v>#N/A</v>
      </c>
      <c r="R2696" t="str">
        <f>VLOOKUP($A2696, [1]FA21_Ridership!$1:$1048576,11, 0)</f>
        <v>OAKLAND</v>
      </c>
      <c r="S2696" t="str">
        <f>VLOOKUP($A2696, [1]FA21_Ridership!$1:$1048576,12, 0)</f>
        <v>ALAMEDA</v>
      </c>
      <c r="T2696">
        <f>VLOOKUP($A2696, [1]FA21_Ridership!$1:$1048576,13, 0)</f>
        <v>3</v>
      </c>
      <c r="U2696">
        <f t="shared" si="211"/>
        <v>390</v>
      </c>
      <c r="V2696" s="67">
        <f t="shared" si="210"/>
        <v>0.64400000000000002</v>
      </c>
      <c r="W2696">
        <v>0.86470599999999997</v>
      </c>
      <c r="X2696" s="67">
        <f t="shared" si="212"/>
        <v>0.70299999999999996</v>
      </c>
      <c r="Y2696">
        <v>0.19411800000000001</v>
      </c>
      <c r="Z2696" s="67">
        <f t="shared" si="213"/>
        <v>0.46300000000000002</v>
      </c>
      <c r="AA2696">
        <f>VLOOKUP($C2696,[1]Disability!$1:$1048576,5,FALSE)</f>
        <v>0</v>
      </c>
      <c r="AB2696" s="67">
        <f t="shared" si="214"/>
        <v>0</v>
      </c>
      <c r="AC2696" t="e">
        <f>VLOOKUP($A2696,#REF!,9,FALSE)</f>
        <v>#REF!</v>
      </c>
    </row>
    <row r="2697" spans="1:29">
      <c r="A2697">
        <v>57573</v>
      </c>
      <c r="B2697">
        <v>2696</v>
      </c>
      <c r="C2697">
        <v>1003220</v>
      </c>
      <c r="D2697" t="s">
        <v>4235</v>
      </c>
      <c r="E2697" t="s">
        <v>4236</v>
      </c>
      <c r="G2697" t="e">
        <f>VLOOKUP($H2697,[1]BRT!$1:$1048576,1,0)</f>
        <v>#N/A</v>
      </c>
      <c r="H2697" t="s">
        <v>5623</v>
      </c>
      <c r="I2697">
        <v>37.763646999999999</v>
      </c>
      <c r="J2697">
        <v>-122.18002300000001</v>
      </c>
      <c r="K2697">
        <v>1394</v>
      </c>
      <c r="L2697">
        <v>30</v>
      </c>
      <c r="M2697">
        <v>2</v>
      </c>
      <c r="N2697">
        <v>3</v>
      </c>
      <c r="O2697">
        <v>10</v>
      </c>
      <c r="P2697">
        <v>13</v>
      </c>
      <c r="Q2697" t="e">
        <f>VLOOKUP($A2697,'[1]SheltersALL_2.17.22'!$1:$1048576,6,0)</f>
        <v>#N/A</v>
      </c>
      <c r="R2697" t="str">
        <f>VLOOKUP($A2697, [1]FA21_Ridership!$1:$1048576,11, 0)</f>
        <v>OAKLAND</v>
      </c>
      <c r="S2697" t="str">
        <f>VLOOKUP($A2697, [1]FA21_Ridership!$1:$1048576,12, 0)</f>
        <v>ALAMEDA</v>
      </c>
      <c r="T2697">
        <f>VLOOKUP($A2697, [1]FA21_Ridership!$1:$1048576,13, 0)</f>
        <v>3</v>
      </c>
      <c r="U2697">
        <f t="shared" si="211"/>
        <v>390</v>
      </c>
      <c r="V2697" s="67">
        <f t="shared" si="210"/>
        <v>0.64400000000000002</v>
      </c>
      <c r="W2697">
        <v>0.98097299999999998</v>
      </c>
      <c r="X2697" s="67">
        <f t="shared" si="212"/>
        <v>0.97099999999999997</v>
      </c>
      <c r="Y2697">
        <v>0.39534900000000001</v>
      </c>
      <c r="Z2697" s="67">
        <f t="shared" si="213"/>
        <v>0.75900000000000001</v>
      </c>
      <c r="AA2697">
        <f>VLOOKUP($C2697,[1]Disability!$1:$1048576,5,FALSE)</f>
        <v>0</v>
      </c>
      <c r="AB2697" s="67">
        <f t="shared" si="214"/>
        <v>0</v>
      </c>
      <c r="AC2697" t="e">
        <f>VLOOKUP($A2697,#REF!,9,FALSE)</f>
        <v>#REF!</v>
      </c>
    </row>
    <row r="2698" spans="1:29">
      <c r="A2698">
        <v>56603</v>
      </c>
      <c r="B2698">
        <v>2697</v>
      </c>
      <c r="C2698">
        <v>703710</v>
      </c>
      <c r="D2698" t="s">
        <v>4235</v>
      </c>
      <c r="E2698" t="s">
        <v>4236</v>
      </c>
      <c r="G2698" t="e">
        <f>VLOOKUP($H2698,[1]BRT!$1:$1048576,1,0)</f>
        <v>#N/A</v>
      </c>
      <c r="H2698" t="s">
        <v>5642</v>
      </c>
      <c r="I2698">
        <v>37.533518000000001</v>
      </c>
      <c r="J2698">
        <v>-121.92019999999999</v>
      </c>
      <c r="K2698">
        <v>870</v>
      </c>
      <c r="L2698">
        <v>30</v>
      </c>
      <c r="M2698">
        <v>2</v>
      </c>
      <c r="N2698">
        <v>3</v>
      </c>
      <c r="O2698">
        <v>10</v>
      </c>
      <c r="P2698">
        <v>13</v>
      </c>
      <c r="Q2698" t="e">
        <f>VLOOKUP($A2698,'[1]SheltersALL_2.17.22'!$1:$1048576,6,0)</f>
        <v>#N/A</v>
      </c>
      <c r="R2698" t="str">
        <f>VLOOKUP($A2698, [1]FA21_Ridership!$1:$1048576,11, 0)</f>
        <v>FREMONT</v>
      </c>
      <c r="S2698" t="str">
        <f>VLOOKUP($A2698, [1]FA21_Ridership!$1:$1048576,12, 0)</f>
        <v>ALAMEDA</v>
      </c>
      <c r="T2698">
        <f>VLOOKUP($A2698, [1]FA21_Ridership!$1:$1048576,13, 0)</f>
        <v>5</v>
      </c>
      <c r="U2698">
        <f t="shared" si="211"/>
        <v>390</v>
      </c>
      <c r="V2698" s="67">
        <f t="shared" si="210"/>
        <v>0.64400000000000002</v>
      </c>
      <c r="W2698">
        <v>0.81015800000000004</v>
      </c>
      <c r="X2698" s="67">
        <f t="shared" si="212"/>
        <v>0.59599999999999997</v>
      </c>
      <c r="Y2698">
        <v>5.0437999999999997E-2</v>
      </c>
      <c r="Z2698" s="67">
        <f t="shared" si="213"/>
        <v>7.9000000000000001E-2</v>
      </c>
      <c r="AA2698">
        <f>VLOOKUP($C2698,[1]Disability!$1:$1048576,5,FALSE)</f>
        <v>1</v>
      </c>
      <c r="AB2698" s="67">
        <f t="shared" si="214"/>
        <v>0.72499999999999998</v>
      </c>
      <c r="AC2698" t="e">
        <f>VLOOKUP($A2698,#REF!,9,FALSE)</f>
        <v>#REF!</v>
      </c>
    </row>
    <row r="2699" spans="1:29">
      <c r="A2699">
        <v>57688</v>
      </c>
      <c r="B2699">
        <v>2698</v>
      </c>
      <c r="C2699">
        <v>600820</v>
      </c>
      <c r="D2699" t="s">
        <v>4235</v>
      </c>
      <c r="E2699" t="s">
        <v>4236</v>
      </c>
      <c r="G2699" t="e">
        <f>VLOOKUP($H2699,[1]BRT!$1:$1048576,1,0)</f>
        <v>#N/A</v>
      </c>
      <c r="H2699" t="s">
        <v>6066</v>
      </c>
      <c r="I2699">
        <v>37.841576000000003</v>
      </c>
      <c r="J2699">
        <v>-122.289811</v>
      </c>
      <c r="K2699">
        <v>954</v>
      </c>
      <c r="L2699">
        <v>30</v>
      </c>
      <c r="M2699">
        <v>2</v>
      </c>
      <c r="N2699">
        <v>1</v>
      </c>
      <c r="O2699">
        <v>12</v>
      </c>
      <c r="P2699">
        <v>13</v>
      </c>
      <c r="Q2699" t="e">
        <f>VLOOKUP($A2699,'[1]SheltersALL_2.17.22'!$1:$1048576,6,0)</f>
        <v>#N/A</v>
      </c>
      <c r="R2699" t="str">
        <f>VLOOKUP($A2699, [1]FA21_Ridership!$1:$1048576,11, 0)</f>
        <v>EMERYVILLE</v>
      </c>
      <c r="S2699" t="str">
        <f>VLOOKUP($A2699, [1]FA21_Ridership!$1:$1048576,12, 0)</f>
        <v>ALAMEDA</v>
      </c>
      <c r="T2699">
        <f>VLOOKUP($A2699, [1]FA21_Ridership!$1:$1048576,13, 0)</f>
        <v>2</v>
      </c>
      <c r="U2699">
        <f t="shared" si="211"/>
        <v>390</v>
      </c>
      <c r="V2699" s="67">
        <f t="shared" si="210"/>
        <v>0.64400000000000002</v>
      </c>
      <c r="W2699">
        <v>0.50878699999999999</v>
      </c>
      <c r="X2699" s="67">
        <f t="shared" si="212"/>
        <v>0.20499999999999999</v>
      </c>
      <c r="Y2699">
        <v>8.2600999999999994E-2</v>
      </c>
      <c r="Z2699" s="67">
        <f t="shared" si="213"/>
        <v>0.17799999999999999</v>
      </c>
      <c r="AA2699">
        <f>VLOOKUP($C2699,[1]Disability!$1:$1048576,5,FALSE)</f>
        <v>0</v>
      </c>
      <c r="AB2699" s="67">
        <f t="shared" si="214"/>
        <v>0</v>
      </c>
      <c r="AC2699" t="e">
        <f>VLOOKUP($A2699,#REF!,9,FALSE)</f>
        <v>#REF!</v>
      </c>
    </row>
    <row r="2700" spans="1:29">
      <c r="A2700">
        <v>51667</v>
      </c>
      <c r="B2700">
        <v>2699</v>
      </c>
      <c r="C2700">
        <v>302060</v>
      </c>
      <c r="D2700" t="s">
        <v>4235</v>
      </c>
      <c r="E2700" t="s">
        <v>4236</v>
      </c>
      <c r="G2700" t="e">
        <f>VLOOKUP($H2700,[1]BRT!$1:$1048576,1,0)</f>
        <v>#N/A</v>
      </c>
      <c r="H2700" t="s">
        <v>6181</v>
      </c>
      <c r="I2700">
        <v>37.860613999999998</v>
      </c>
      <c r="J2700">
        <v>-122.292147</v>
      </c>
      <c r="K2700">
        <v>1080</v>
      </c>
      <c r="L2700">
        <v>30</v>
      </c>
      <c r="M2700">
        <v>2</v>
      </c>
      <c r="N2700">
        <v>1</v>
      </c>
      <c r="O2700">
        <v>12</v>
      </c>
      <c r="P2700">
        <v>13</v>
      </c>
      <c r="Q2700" t="e">
        <f>VLOOKUP($A2700,'[1]SheltersALL_2.17.22'!$1:$1048576,6,0)</f>
        <v>#N/A</v>
      </c>
      <c r="R2700" t="str">
        <f>VLOOKUP($A2700, [1]FA21_Ridership!$1:$1048576,11, 0)</f>
        <v>BERKELEY</v>
      </c>
      <c r="S2700" t="str">
        <f>VLOOKUP($A2700, [1]FA21_Ridership!$1:$1048576,12, 0)</f>
        <v>ALAMEDA</v>
      </c>
      <c r="T2700">
        <f>VLOOKUP($A2700, [1]FA21_Ridership!$1:$1048576,13, 0)</f>
        <v>1</v>
      </c>
      <c r="U2700">
        <f t="shared" si="211"/>
        <v>390</v>
      </c>
      <c r="V2700" s="67">
        <f t="shared" si="210"/>
        <v>0.64400000000000002</v>
      </c>
      <c r="W2700">
        <v>0.68988899999999997</v>
      </c>
      <c r="X2700" s="67">
        <f t="shared" si="212"/>
        <v>0.39900000000000002</v>
      </c>
      <c r="Y2700">
        <v>0.36227399999999998</v>
      </c>
      <c r="Z2700" s="67">
        <f t="shared" si="213"/>
        <v>0.71399999999999997</v>
      </c>
      <c r="AA2700">
        <f>VLOOKUP($C2700,[1]Disability!$1:$1048576,5,FALSE)</f>
        <v>0</v>
      </c>
      <c r="AB2700" s="67">
        <f t="shared" si="214"/>
        <v>0</v>
      </c>
      <c r="AC2700" t="e">
        <f>VLOOKUP($A2700,#REF!,9,FALSE)</f>
        <v>#REF!</v>
      </c>
    </row>
    <row r="2701" spans="1:29">
      <c r="A2701">
        <v>51444</v>
      </c>
      <c r="B2701">
        <v>2700</v>
      </c>
      <c r="C2701">
        <v>104230</v>
      </c>
      <c r="D2701" t="s">
        <v>4235</v>
      </c>
      <c r="E2701" t="s">
        <v>4236</v>
      </c>
      <c r="G2701" t="e">
        <f>VLOOKUP($H2701,[1]BRT!$1:$1048576,1,0)</f>
        <v>#N/A</v>
      </c>
      <c r="H2701" t="s">
        <v>6182</v>
      </c>
      <c r="I2701">
        <v>37.762216000000002</v>
      </c>
      <c r="J2701">
        <v>-122.24461700000001</v>
      </c>
      <c r="K2701">
        <v>1114</v>
      </c>
      <c r="L2701">
        <v>17</v>
      </c>
      <c r="M2701">
        <v>3.5294117649999999</v>
      </c>
      <c r="N2701">
        <v>14</v>
      </c>
      <c r="O2701">
        <v>9</v>
      </c>
      <c r="P2701">
        <v>23</v>
      </c>
      <c r="Q2701" t="e">
        <f>VLOOKUP($A2701,'[1]SheltersALL_2.17.22'!$1:$1048576,6,0)</f>
        <v>#N/A</v>
      </c>
      <c r="R2701" t="str">
        <f>VLOOKUP($A2701, [1]FA21_Ridership!$1:$1048576,11, 0)</f>
        <v>ALAMEDA</v>
      </c>
      <c r="S2701" t="str">
        <f>VLOOKUP($A2701, [1]FA21_Ridership!$1:$1048576,12, 0)</f>
        <v>ALAMEDA</v>
      </c>
      <c r="T2701">
        <f>VLOOKUP($A2701, [1]FA21_Ridership!$1:$1048576,13, 0)</f>
        <v>3</v>
      </c>
      <c r="U2701">
        <f t="shared" si="211"/>
        <v>391</v>
      </c>
      <c r="V2701" s="67">
        <f t="shared" si="210"/>
        <v>0.64800000000000002</v>
      </c>
      <c r="W2701">
        <v>0.69319399999999998</v>
      </c>
      <c r="X2701" s="67">
        <f t="shared" si="212"/>
        <v>0.40400000000000003</v>
      </c>
      <c r="Y2701">
        <v>0.35811500000000002</v>
      </c>
      <c r="Z2701" s="67">
        <f t="shared" si="213"/>
        <v>0.71099999999999997</v>
      </c>
      <c r="AA2701">
        <f>VLOOKUP($C2701,[1]Disability!$1:$1048576,5,FALSE)</f>
        <v>0</v>
      </c>
      <c r="AB2701" s="67">
        <f t="shared" si="214"/>
        <v>0</v>
      </c>
      <c r="AC2701" t="e">
        <f>VLOOKUP($A2701,#REF!,9,FALSE)</f>
        <v>#REF!</v>
      </c>
    </row>
    <row r="2702" spans="1:29">
      <c r="A2702">
        <v>54485</v>
      </c>
      <c r="B2702">
        <v>2701</v>
      </c>
      <c r="C2702">
        <v>1012650</v>
      </c>
      <c r="D2702" t="s">
        <v>4235</v>
      </c>
      <c r="E2702" t="s">
        <v>4236</v>
      </c>
      <c r="G2702" t="e">
        <f>VLOOKUP($H2702,[1]BRT!$1:$1048576,1,0)</f>
        <v>#N/A</v>
      </c>
      <c r="H2702" t="s">
        <v>6183</v>
      </c>
      <c r="I2702">
        <v>37.785134999999997</v>
      </c>
      <c r="J2702">
        <v>-122.199298</v>
      </c>
      <c r="K2702">
        <v>1038</v>
      </c>
      <c r="L2702">
        <v>17</v>
      </c>
      <c r="M2702">
        <v>3.5294117649999999</v>
      </c>
      <c r="N2702">
        <v>14</v>
      </c>
      <c r="O2702">
        <v>9</v>
      </c>
      <c r="P2702">
        <v>23</v>
      </c>
      <c r="Q2702" t="e">
        <f>VLOOKUP($A2702,'[1]SheltersALL_2.17.22'!$1:$1048576,6,0)</f>
        <v>#N/A</v>
      </c>
      <c r="R2702" t="str">
        <f>VLOOKUP($A2702, [1]FA21_Ridership!$1:$1048576,11, 0)</f>
        <v>OAKLAND</v>
      </c>
      <c r="S2702" t="str">
        <f>VLOOKUP($A2702, [1]FA21_Ridership!$1:$1048576,12, 0)</f>
        <v>ALAMEDA</v>
      </c>
      <c r="T2702">
        <f>VLOOKUP($A2702, [1]FA21_Ridership!$1:$1048576,13, 0)</f>
        <v>3</v>
      </c>
      <c r="U2702">
        <f t="shared" si="211"/>
        <v>391</v>
      </c>
      <c r="V2702" s="67">
        <f t="shared" si="210"/>
        <v>0.64800000000000002</v>
      </c>
      <c r="W2702">
        <v>0.71987500000000004</v>
      </c>
      <c r="X2702" s="67">
        <f t="shared" si="212"/>
        <v>0.433</v>
      </c>
      <c r="Y2702">
        <v>0.111304</v>
      </c>
      <c r="Z2702" s="67">
        <f t="shared" si="213"/>
        <v>0.27800000000000002</v>
      </c>
      <c r="AA2702">
        <f>VLOOKUP($C2702,[1]Disability!$1:$1048576,5,FALSE)</f>
        <v>0</v>
      </c>
      <c r="AB2702" s="67">
        <f t="shared" si="214"/>
        <v>0</v>
      </c>
      <c r="AC2702" t="e">
        <f>VLOOKUP($A2702,#REF!,9,FALSE)</f>
        <v>#REF!</v>
      </c>
    </row>
    <row r="2703" spans="1:29">
      <c r="A2703">
        <v>59976</v>
      </c>
      <c r="B2703">
        <v>2702</v>
      </c>
      <c r="C2703">
        <v>1009120</v>
      </c>
      <c r="D2703" t="s">
        <v>4235</v>
      </c>
      <c r="E2703" t="s">
        <v>4236</v>
      </c>
      <c r="G2703" t="e">
        <f>VLOOKUP($H2703,[1]BRT!$1:$1048576,1,0)</f>
        <v>#N/A</v>
      </c>
      <c r="H2703" t="s">
        <v>6184</v>
      </c>
      <c r="I2703">
        <v>37.791972000000001</v>
      </c>
      <c r="J2703">
        <v>-122.242994</v>
      </c>
      <c r="K2703">
        <v>1005</v>
      </c>
      <c r="L2703">
        <v>17</v>
      </c>
      <c r="M2703">
        <v>3.5294117649999999</v>
      </c>
      <c r="N2703">
        <v>9</v>
      </c>
      <c r="O2703">
        <v>14</v>
      </c>
      <c r="P2703">
        <v>23</v>
      </c>
      <c r="Q2703" t="e">
        <f>VLOOKUP($A2703,'[1]SheltersALL_2.17.22'!$1:$1048576,6,0)</f>
        <v>#N/A</v>
      </c>
      <c r="R2703" t="str">
        <f>VLOOKUP($A2703, [1]FA21_Ridership!$1:$1048576,11, 0)</f>
        <v>OAKLAND</v>
      </c>
      <c r="S2703" t="str">
        <f>VLOOKUP($A2703, [1]FA21_Ridership!$1:$1048576,12, 0)</f>
        <v>ALAMEDA</v>
      </c>
      <c r="T2703">
        <f>VLOOKUP($A2703, [1]FA21_Ridership!$1:$1048576,13, 0)</f>
        <v>2</v>
      </c>
      <c r="U2703">
        <f t="shared" si="211"/>
        <v>391</v>
      </c>
      <c r="V2703" s="67">
        <f t="shared" si="210"/>
        <v>0.64800000000000002</v>
      </c>
      <c r="W2703">
        <v>0.94699599999999995</v>
      </c>
      <c r="X2703" s="67">
        <f t="shared" si="212"/>
        <v>0.89600000000000002</v>
      </c>
      <c r="Y2703">
        <v>0.41130699999999998</v>
      </c>
      <c r="Z2703" s="67">
        <f t="shared" si="213"/>
        <v>0.77100000000000002</v>
      </c>
      <c r="AA2703">
        <f>VLOOKUP($C2703,[1]Disability!$1:$1048576,5,FALSE)</f>
        <v>0</v>
      </c>
      <c r="AB2703" s="67">
        <f t="shared" si="214"/>
        <v>0</v>
      </c>
      <c r="AC2703" t="e">
        <f>VLOOKUP($A2703,#REF!,9,FALSE)</f>
        <v>#REF!</v>
      </c>
    </row>
    <row r="2704" spans="1:29">
      <c r="A2704">
        <v>53799</v>
      </c>
      <c r="B2704">
        <v>2703</v>
      </c>
      <c r="C2704">
        <v>1000930</v>
      </c>
      <c r="D2704" t="s">
        <v>4235</v>
      </c>
      <c r="E2704" t="s">
        <v>4236</v>
      </c>
      <c r="G2704" t="e">
        <f>VLOOKUP($H2704,[1]BRT!$1:$1048576,1,0)</f>
        <v>#N/A</v>
      </c>
      <c r="H2704" t="s">
        <v>6185</v>
      </c>
      <c r="I2704">
        <v>37.808968</v>
      </c>
      <c r="J2704">
        <v>-122.282787</v>
      </c>
      <c r="K2704">
        <v>1039</v>
      </c>
      <c r="L2704">
        <v>17</v>
      </c>
      <c r="M2704">
        <v>3.5294117649999999</v>
      </c>
      <c r="N2704">
        <v>8</v>
      </c>
      <c r="O2704">
        <v>15</v>
      </c>
      <c r="P2704">
        <v>23</v>
      </c>
      <c r="Q2704" t="e">
        <f>VLOOKUP($A2704,'[1]SheltersALL_2.17.22'!$1:$1048576,6,0)</f>
        <v>#N/A</v>
      </c>
      <c r="R2704" t="str">
        <f>VLOOKUP($A2704, [1]FA21_Ridership!$1:$1048576,11, 0)</f>
        <v>OAKLAND</v>
      </c>
      <c r="S2704" t="str">
        <f>VLOOKUP($A2704, [1]FA21_Ridership!$1:$1048576,12, 0)</f>
        <v>ALAMEDA</v>
      </c>
      <c r="T2704">
        <f>VLOOKUP($A2704, [1]FA21_Ridership!$1:$1048576,13, 0)</f>
        <v>2</v>
      </c>
      <c r="U2704">
        <f t="shared" si="211"/>
        <v>391</v>
      </c>
      <c r="V2704" s="67">
        <f t="shared" si="210"/>
        <v>0.64800000000000002</v>
      </c>
      <c r="W2704">
        <v>0.828959</v>
      </c>
      <c r="X2704" s="67">
        <f t="shared" si="212"/>
        <v>0.627</v>
      </c>
      <c r="Y2704">
        <v>0.47654099999999999</v>
      </c>
      <c r="Z2704" s="67">
        <f t="shared" si="213"/>
        <v>0.84699999999999998</v>
      </c>
      <c r="AA2704">
        <f>VLOOKUP($C2704,[1]Disability!$1:$1048576,5,FALSE)</f>
        <v>0</v>
      </c>
      <c r="AB2704" s="67">
        <f t="shared" si="214"/>
        <v>0</v>
      </c>
      <c r="AC2704" t="e">
        <f>VLOOKUP($A2704,#REF!,9,FALSE)</f>
        <v>#REF!</v>
      </c>
    </row>
    <row r="2705" spans="1:29">
      <c r="A2705">
        <v>56785</v>
      </c>
      <c r="B2705">
        <v>2704</v>
      </c>
      <c r="C2705">
        <v>1014410</v>
      </c>
      <c r="D2705" t="s">
        <v>4235</v>
      </c>
      <c r="E2705" t="s">
        <v>4236</v>
      </c>
      <c r="G2705" t="e">
        <f>VLOOKUP($H2705,[1]BRT!$1:$1048576,1,0)</f>
        <v>#N/A</v>
      </c>
      <c r="H2705" t="s">
        <v>6186</v>
      </c>
      <c r="I2705">
        <v>37.790837000000003</v>
      </c>
      <c r="J2705">
        <v>-122.19809100000001</v>
      </c>
      <c r="K2705">
        <v>1434</v>
      </c>
      <c r="L2705">
        <v>17</v>
      </c>
      <c r="M2705">
        <v>3.5294117649999999</v>
      </c>
      <c r="N2705">
        <v>7</v>
      </c>
      <c r="O2705">
        <v>16</v>
      </c>
      <c r="P2705">
        <v>23</v>
      </c>
      <c r="Q2705" t="e">
        <f>VLOOKUP($A2705,'[1]SheltersALL_2.17.22'!$1:$1048576,6,0)</f>
        <v>#N/A</v>
      </c>
      <c r="R2705" t="str">
        <f>VLOOKUP($A2705, [1]FA21_Ridership!$1:$1048576,11, 0)</f>
        <v>OAKLAND</v>
      </c>
      <c r="S2705" t="str">
        <f>VLOOKUP($A2705, [1]FA21_Ridership!$1:$1048576,12, 0)</f>
        <v>ALAMEDA</v>
      </c>
      <c r="T2705">
        <f>VLOOKUP($A2705, [1]FA21_Ridership!$1:$1048576,13, 0)</f>
        <v>3</v>
      </c>
      <c r="U2705">
        <f t="shared" si="211"/>
        <v>391</v>
      </c>
      <c r="V2705" s="67">
        <f t="shared" si="210"/>
        <v>0.64800000000000002</v>
      </c>
      <c r="W2705">
        <v>0.94465299999999996</v>
      </c>
      <c r="X2705" s="67">
        <f t="shared" si="212"/>
        <v>0.88100000000000001</v>
      </c>
      <c r="Y2705">
        <v>0.23264499999999999</v>
      </c>
      <c r="Z2705" s="67">
        <f t="shared" si="213"/>
        <v>0.52500000000000002</v>
      </c>
      <c r="AA2705">
        <f>VLOOKUP($C2705,[1]Disability!$1:$1048576,5,FALSE)</f>
        <v>0</v>
      </c>
      <c r="AB2705" s="67">
        <f t="shared" si="214"/>
        <v>0</v>
      </c>
      <c r="AC2705" t="e">
        <f>VLOOKUP($A2705,#REF!,9,FALSE)</f>
        <v>#REF!</v>
      </c>
    </row>
    <row r="2706" spans="1:29">
      <c r="A2706">
        <v>52088</v>
      </c>
      <c r="B2706">
        <v>2705</v>
      </c>
      <c r="C2706">
        <v>1012660</v>
      </c>
      <c r="D2706" t="s">
        <v>4235</v>
      </c>
      <c r="E2706" t="s">
        <v>4236</v>
      </c>
      <c r="G2706" t="e">
        <f>VLOOKUP($H2706,[1]BRT!$1:$1048576,1,0)</f>
        <v>#N/A</v>
      </c>
      <c r="H2706" t="s">
        <v>6183</v>
      </c>
      <c r="I2706">
        <v>37.784987000000001</v>
      </c>
      <c r="J2706">
        <v>-122.19922</v>
      </c>
      <c r="K2706">
        <v>1039</v>
      </c>
      <c r="L2706">
        <v>17</v>
      </c>
      <c r="M2706">
        <v>3.5294117649999999</v>
      </c>
      <c r="N2706">
        <v>7</v>
      </c>
      <c r="O2706">
        <v>16</v>
      </c>
      <c r="P2706">
        <v>23</v>
      </c>
      <c r="Q2706" t="e">
        <f>VLOOKUP($A2706,'[1]SheltersALL_2.17.22'!$1:$1048576,6,0)</f>
        <v>#N/A</v>
      </c>
      <c r="R2706" t="str">
        <f>VLOOKUP($A2706, [1]FA21_Ridership!$1:$1048576,11, 0)</f>
        <v>OAKLAND</v>
      </c>
      <c r="S2706" t="str">
        <f>VLOOKUP($A2706, [1]FA21_Ridership!$1:$1048576,12, 0)</f>
        <v>ALAMEDA</v>
      </c>
      <c r="T2706">
        <f>VLOOKUP($A2706, [1]FA21_Ridership!$1:$1048576,13, 0)</f>
        <v>3</v>
      </c>
      <c r="U2706">
        <f t="shared" si="211"/>
        <v>391</v>
      </c>
      <c r="V2706" s="67">
        <f t="shared" si="210"/>
        <v>0.64800000000000002</v>
      </c>
      <c r="W2706">
        <v>0.71257499999999996</v>
      </c>
      <c r="X2706" s="67">
        <f t="shared" si="212"/>
        <v>0.42299999999999999</v>
      </c>
      <c r="Y2706">
        <v>0.173293</v>
      </c>
      <c r="Z2706" s="67">
        <f t="shared" si="213"/>
        <v>0.41799999999999998</v>
      </c>
      <c r="AA2706">
        <f>VLOOKUP($C2706,[1]Disability!$1:$1048576,5,FALSE)</f>
        <v>0</v>
      </c>
      <c r="AB2706" s="67">
        <f t="shared" si="214"/>
        <v>0</v>
      </c>
      <c r="AC2706" t="e">
        <f>VLOOKUP($A2706,#REF!,9,FALSE)</f>
        <v>#REF!</v>
      </c>
    </row>
    <row r="2707" spans="1:29">
      <c r="A2707">
        <v>52353</v>
      </c>
      <c r="B2707">
        <v>2706</v>
      </c>
      <c r="C2707">
        <v>702420</v>
      </c>
      <c r="D2707" t="s">
        <v>4235</v>
      </c>
      <c r="E2707" t="s">
        <v>4236</v>
      </c>
      <c r="G2707" t="e">
        <f>VLOOKUP($H2707,[1]BRT!$1:$1048576,1,0)</f>
        <v>#N/A</v>
      </c>
      <c r="H2707" t="s">
        <v>5993</v>
      </c>
      <c r="I2707">
        <v>37.535938000000002</v>
      </c>
      <c r="J2707">
        <v>-121.96480099999999</v>
      </c>
      <c r="K2707">
        <v>991</v>
      </c>
      <c r="L2707">
        <v>28</v>
      </c>
      <c r="M2707">
        <v>2.1428571430000001</v>
      </c>
      <c r="N2707">
        <v>3</v>
      </c>
      <c r="O2707">
        <v>11</v>
      </c>
      <c r="P2707">
        <v>14</v>
      </c>
      <c r="Q2707" t="str">
        <f>VLOOKUP($A2707,'[1]SheltersALL_2.17.22'!$1:$1048576,6,0)</f>
        <v>Fremont</v>
      </c>
      <c r="R2707" t="str">
        <f>VLOOKUP($A2707, [1]FA21_Ridership!$1:$1048576,11, 0)</f>
        <v>FREMONT</v>
      </c>
      <c r="S2707" t="str">
        <f>VLOOKUP($A2707, [1]FA21_Ridership!$1:$1048576,12, 0)</f>
        <v>ALAMEDA</v>
      </c>
      <c r="T2707">
        <f>VLOOKUP($A2707, [1]FA21_Ridership!$1:$1048576,13, 0)</f>
        <v>5</v>
      </c>
      <c r="U2707">
        <f t="shared" si="211"/>
        <v>392</v>
      </c>
      <c r="V2707" s="67">
        <f t="shared" si="210"/>
        <v>0.65</v>
      </c>
      <c r="W2707">
        <v>0.91183800000000004</v>
      </c>
      <c r="X2707" s="67">
        <f t="shared" si="212"/>
        <v>0.79400000000000004</v>
      </c>
      <c r="Y2707">
        <v>0.299653</v>
      </c>
      <c r="Z2707" s="67">
        <f t="shared" si="213"/>
        <v>0.63600000000000001</v>
      </c>
      <c r="AA2707">
        <f>VLOOKUP($C2707,[1]Disability!$1:$1048576,5,FALSE)</f>
        <v>1</v>
      </c>
      <c r="AB2707" s="67">
        <f t="shared" si="214"/>
        <v>0.72499999999999998</v>
      </c>
      <c r="AC2707" t="e">
        <f>VLOOKUP($A2707,#REF!,9,FALSE)</f>
        <v>#REF!</v>
      </c>
    </row>
    <row r="2708" spans="1:29">
      <c r="A2708">
        <v>56445</v>
      </c>
      <c r="B2708">
        <v>2707</v>
      </c>
      <c r="C2708">
        <v>702610</v>
      </c>
      <c r="D2708" t="s">
        <v>4235</v>
      </c>
      <c r="E2708" t="s">
        <v>4236</v>
      </c>
      <c r="G2708" t="e">
        <f>VLOOKUP($H2708,[1]BRT!$1:$1048576,1,0)</f>
        <v>#N/A</v>
      </c>
      <c r="H2708" t="s">
        <v>6187</v>
      </c>
      <c r="I2708">
        <v>37.534016000000001</v>
      </c>
      <c r="J2708">
        <v>-121.96141799999999</v>
      </c>
      <c r="K2708">
        <v>991</v>
      </c>
      <c r="L2708">
        <v>28</v>
      </c>
      <c r="M2708">
        <v>2.1428571430000001</v>
      </c>
      <c r="N2708">
        <v>3</v>
      </c>
      <c r="O2708">
        <v>11</v>
      </c>
      <c r="P2708">
        <v>14</v>
      </c>
      <c r="Q2708" t="str">
        <f>VLOOKUP($A2708,'[1]SheltersALL_2.17.22'!$1:$1048576,6,0)</f>
        <v>Fremont</v>
      </c>
      <c r="R2708" t="str">
        <f>VLOOKUP($A2708, [1]FA21_Ridership!$1:$1048576,11, 0)</f>
        <v>FREMONT</v>
      </c>
      <c r="S2708" t="str">
        <f>VLOOKUP($A2708, [1]FA21_Ridership!$1:$1048576,12, 0)</f>
        <v>ALAMEDA</v>
      </c>
      <c r="T2708">
        <f>VLOOKUP($A2708, [1]FA21_Ridership!$1:$1048576,13, 0)</f>
        <v>5</v>
      </c>
      <c r="U2708">
        <f t="shared" si="211"/>
        <v>392</v>
      </c>
      <c r="V2708" s="67">
        <f t="shared" si="210"/>
        <v>0.65</v>
      </c>
      <c r="W2708">
        <v>0.91183800000000004</v>
      </c>
      <c r="X2708" s="67">
        <f t="shared" si="212"/>
        <v>0.79400000000000004</v>
      </c>
      <c r="Y2708">
        <v>0.299653</v>
      </c>
      <c r="Z2708" s="67">
        <f t="shared" si="213"/>
        <v>0.63600000000000001</v>
      </c>
      <c r="AA2708">
        <f>VLOOKUP($C2708,[1]Disability!$1:$1048576,5,FALSE)</f>
        <v>1</v>
      </c>
      <c r="AB2708" s="67">
        <f t="shared" si="214"/>
        <v>0.72499999999999998</v>
      </c>
      <c r="AC2708" t="e">
        <f>VLOOKUP($A2708,#REF!,9,FALSE)</f>
        <v>#REF!</v>
      </c>
    </row>
    <row r="2709" spans="1:29">
      <c r="A2709">
        <v>50336</v>
      </c>
      <c r="B2709">
        <v>2708</v>
      </c>
      <c r="C2709">
        <v>303320</v>
      </c>
      <c r="D2709" t="s">
        <v>4235</v>
      </c>
      <c r="E2709" t="s">
        <v>4236</v>
      </c>
      <c r="G2709" t="e">
        <f>VLOOKUP($H2709,[1]BRT!$1:$1048576,1,0)</f>
        <v>#N/A</v>
      </c>
      <c r="H2709" t="s">
        <v>6188</v>
      </c>
      <c r="I2709">
        <v>37.885339999999999</v>
      </c>
      <c r="J2709">
        <v>-122.275195</v>
      </c>
      <c r="K2709">
        <v>1018</v>
      </c>
      <c r="L2709">
        <v>32.700000000000003</v>
      </c>
      <c r="M2709">
        <v>1.8348623850000001</v>
      </c>
      <c r="N2709">
        <v>2</v>
      </c>
      <c r="O2709">
        <v>10</v>
      </c>
      <c r="P2709">
        <v>12</v>
      </c>
      <c r="Q2709" t="e">
        <f>VLOOKUP($A2709,'[1]SheltersALL_2.17.22'!$1:$1048576,6,0)</f>
        <v>#N/A</v>
      </c>
      <c r="R2709" t="str">
        <f>VLOOKUP($A2709, [1]FA21_Ridership!$1:$1048576,11, 0)</f>
        <v>BERKELEY</v>
      </c>
      <c r="S2709" t="str">
        <f>VLOOKUP($A2709, [1]FA21_Ridership!$1:$1048576,12, 0)</f>
        <v>ALAMEDA</v>
      </c>
      <c r="T2709">
        <f>VLOOKUP($A2709, [1]FA21_Ridership!$1:$1048576,13, 0)</f>
        <v>1</v>
      </c>
      <c r="U2709">
        <f t="shared" si="211"/>
        <v>392.40000000000003</v>
      </c>
      <c r="V2709" s="67">
        <f t="shared" si="210"/>
        <v>0.65</v>
      </c>
      <c r="W2709">
        <v>0.24151700000000001</v>
      </c>
      <c r="X2709" s="67">
        <f t="shared" si="212"/>
        <v>3.7999999999999999E-2</v>
      </c>
      <c r="Y2709">
        <v>6.4322000000000004E-2</v>
      </c>
      <c r="Z2709" s="67">
        <f t="shared" si="213"/>
        <v>0.11600000000000001</v>
      </c>
      <c r="AA2709">
        <f>VLOOKUP($C2709,[1]Disability!$1:$1048576,5,FALSE)</f>
        <v>0</v>
      </c>
      <c r="AB2709" s="67">
        <f t="shared" si="214"/>
        <v>0</v>
      </c>
      <c r="AC2709" t="e">
        <f>VLOOKUP($A2709,#REF!,9,FALSE)</f>
        <v>#REF!</v>
      </c>
    </row>
    <row r="2710" spans="1:29">
      <c r="A2710">
        <v>58300</v>
      </c>
      <c r="B2710">
        <v>2709</v>
      </c>
      <c r="C2710">
        <v>1303550</v>
      </c>
      <c r="D2710" t="s">
        <v>4235</v>
      </c>
      <c r="E2710" t="s">
        <v>4236</v>
      </c>
      <c r="G2710" t="e">
        <f>VLOOKUP($H2710,[1]BRT!$1:$1048576,1,0)</f>
        <v>#N/A</v>
      </c>
      <c r="H2710" t="s">
        <v>6189</v>
      </c>
      <c r="I2710">
        <v>37.944037000000002</v>
      </c>
      <c r="J2710">
        <v>-122.329083</v>
      </c>
      <c r="K2710">
        <v>1144</v>
      </c>
      <c r="L2710">
        <v>17.2</v>
      </c>
      <c r="M2710">
        <v>3.4883720930000002</v>
      </c>
      <c r="N2710">
        <v>4</v>
      </c>
      <c r="O2710">
        <v>19</v>
      </c>
      <c r="P2710">
        <v>23</v>
      </c>
      <c r="Q2710" t="str">
        <f>VLOOKUP($A2710,'[1]SheltersALL_2.17.22'!$1:$1048576,6,0)</f>
        <v>Richmond</v>
      </c>
      <c r="R2710" t="str">
        <f>VLOOKUP($A2710, [1]FA21_Ridership!$1:$1048576,11, 0)</f>
        <v>RICHMOND</v>
      </c>
      <c r="S2710" t="str">
        <f>VLOOKUP($A2710, [1]FA21_Ridership!$1:$1048576,12, 0)</f>
        <v>CONTRA COSTA</v>
      </c>
      <c r="T2710">
        <f>VLOOKUP($A2710, [1]FA21_Ridership!$1:$1048576,13, 0)</f>
        <v>1</v>
      </c>
      <c r="U2710">
        <f t="shared" si="211"/>
        <v>395.59999999999997</v>
      </c>
      <c r="V2710" s="67">
        <f t="shared" si="210"/>
        <v>0.65100000000000002</v>
      </c>
      <c r="W2710">
        <v>0.75656900000000005</v>
      </c>
      <c r="X2710" s="67">
        <f t="shared" si="212"/>
        <v>0.495</v>
      </c>
      <c r="Y2710">
        <v>0.18315300000000001</v>
      </c>
      <c r="Z2710" s="67">
        <f t="shared" si="213"/>
        <v>0.44400000000000001</v>
      </c>
      <c r="AA2710">
        <f>VLOOKUP($C2710,[1]Disability!$1:$1048576,5,FALSE)</f>
        <v>0</v>
      </c>
      <c r="AB2710" s="67">
        <f t="shared" si="214"/>
        <v>0</v>
      </c>
      <c r="AC2710" t="e">
        <f>VLOOKUP($A2710,#REF!,9,FALSE)</f>
        <v>#REF!</v>
      </c>
    </row>
    <row r="2711" spans="1:29">
      <c r="A2711">
        <v>59400</v>
      </c>
      <c r="B2711">
        <v>2710</v>
      </c>
      <c r="C2711">
        <v>104600</v>
      </c>
      <c r="D2711" t="s">
        <v>4235</v>
      </c>
      <c r="E2711" t="s">
        <v>4236</v>
      </c>
      <c r="G2711" t="e">
        <f>VLOOKUP($H2711,[1]BRT!$1:$1048576,1,0)</f>
        <v>#N/A</v>
      </c>
      <c r="H2711" t="s">
        <v>6190</v>
      </c>
      <c r="I2711">
        <v>37.780202000000003</v>
      </c>
      <c r="J2711">
        <v>-122.276366</v>
      </c>
      <c r="K2711">
        <v>1416</v>
      </c>
      <c r="L2711">
        <v>12</v>
      </c>
      <c r="M2711">
        <v>5</v>
      </c>
      <c r="N2711">
        <v>20</v>
      </c>
      <c r="O2711">
        <v>13</v>
      </c>
      <c r="P2711">
        <v>33</v>
      </c>
      <c r="Q2711" t="e">
        <f>VLOOKUP($A2711,'[1]SheltersALL_2.17.22'!$1:$1048576,6,0)</f>
        <v>#N/A</v>
      </c>
      <c r="R2711" t="str">
        <f>VLOOKUP($A2711, [1]FA21_Ridership!$1:$1048576,11, 0)</f>
        <v>ALAMEDA</v>
      </c>
      <c r="S2711" t="str">
        <f>VLOOKUP($A2711, [1]FA21_Ridership!$1:$1048576,12, 0)</f>
        <v>ALAMEDA</v>
      </c>
      <c r="T2711">
        <f>VLOOKUP($A2711, [1]FA21_Ridership!$1:$1048576,13, 0)</f>
        <v>3</v>
      </c>
      <c r="U2711">
        <f t="shared" si="211"/>
        <v>396</v>
      </c>
      <c r="V2711" s="67">
        <f t="shared" si="210"/>
        <v>0.65100000000000002</v>
      </c>
      <c r="W2711">
        <v>0.88905299999999998</v>
      </c>
      <c r="X2711" s="67">
        <f t="shared" si="212"/>
        <v>0.749</v>
      </c>
      <c r="Y2711">
        <v>0.29585800000000001</v>
      </c>
      <c r="Z2711" s="67">
        <f t="shared" si="213"/>
        <v>0.629</v>
      </c>
      <c r="AA2711">
        <f>VLOOKUP($C2711,[1]Disability!$1:$1048576,5,FALSE)</f>
        <v>0</v>
      </c>
      <c r="AB2711" s="67">
        <f t="shared" si="214"/>
        <v>0</v>
      </c>
      <c r="AC2711" t="e">
        <f>VLOOKUP($A2711,#REF!,9,FALSE)</f>
        <v>#REF!</v>
      </c>
    </row>
    <row r="2712" spans="1:29">
      <c r="A2712">
        <v>51955</v>
      </c>
      <c r="B2712">
        <v>2711</v>
      </c>
      <c r="C2712">
        <v>1021060</v>
      </c>
      <c r="D2712" t="s">
        <v>4235</v>
      </c>
      <c r="E2712" t="s">
        <v>4236</v>
      </c>
      <c r="G2712" t="e">
        <f>VLOOKUP($H2712,[1]BRT!$1:$1048576,1,0)</f>
        <v>#N/A</v>
      </c>
      <c r="H2712" t="s">
        <v>6191</v>
      </c>
      <c r="I2712">
        <v>37.824452000000001</v>
      </c>
      <c r="J2712">
        <v>-122.25832200000001</v>
      </c>
      <c r="K2712">
        <v>1162</v>
      </c>
      <c r="L2712">
        <v>18</v>
      </c>
      <c r="M2712">
        <v>3.3333333330000001</v>
      </c>
      <c r="N2712">
        <v>6</v>
      </c>
      <c r="O2712">
        <v>16</v>
      </c>
      <c r="P2712">
        <v>22</v>
      </c>
      <c r="Q2712" t="e">
        <f>VLOOKUP($A2712,'[1]SheltersALL_2.17.22'!$1:$1048576,6,0)</f>
        <v>#N/A</v>
      </c>
      <c r="R2712" t="str">
        <f>VLOOKUP($A2712, [1]FA21_Ridership!$1:$1048576,11, 0)</f>
        <v>OAKLAND</v>
      </c>
      <c r="S2712" t="str">
        <f>VLOOKUP($A2712, [1]FA21_Ridership!$1:$1048576,12, 0)</f>
        <v>ALAMEDA</v>
      </c>
      <c r="T2712">
        <f>VLOOKUP($A2712, [1]FA21_Ridership!$1:$1048576,13, 0)</f>
        <v>2</v>
      </c>
      <c r="U2712">
        <f t="shared" si="211"/>
        <v>396</v>
      </c>
      <c r="V2712" s="67">
        <f t="shared" si="210"/>
        <v>0.65100000000000002</v>
      </c>
      <c r="W2712">
        <v>0.41418199999999999</v>
      </c>
      <c r="X2712" s="67">
        <f t="shared" si="212"/>
        <v>0.13500000000000001</v>
      </c>
      <c r="Y2712">
        <v>0.103143</v>
      </c>
      <c r="Z2712" s="67">
        <f t="shared" si="213"/>
        <v>0.25800000000000001</v>
      </c>
      <c r="AA2712">
        <f>VLOOKUP($C2712,[1]Disability!$1:$1048576,5,FALSE)</f>
        <v>0</v>
      </c>
      <c r="AB2712" s="67">
        <f t="shared" si="214"/>
        <v>0</v>
      </c>
      <c r="AC2712" t="e">
        <f>VLOOKUP($A2712,#REF!,9,FALSE)</f>
        <v>#REF!</v>
      </c>
    </row>
    <row r="2713" spans="1:29">
      <c r="A2713">
        <v>54654</v>
      </c>
      <c r="B2713">
        <v>2712</v>
      </c>
      <c r="C2713">
        <v>1700510</v>
      </c>
      <c r="D2713" t="s">
        <v>4235</v>
      </c>
      <c r="E2713" t="s">
        <v>4236</v>
      </c>
      <c r="G2713" t="e">
        <f>VLOOKUP($H2713,[1]BRT!$1:$1048576,1,0)</f>
        <v>#N/A</v>
      </c>
      <c r="H2713" t="s">
        <v>6192</v>
      </c>
      <c r="I2713">
        <v>37.604363999999997</v>
      </c>
      <c r="J2713">
        <v>-122.069316</v>
      </c>
      <c r="K2713">
        <v>990</v>
      </c>
      <c r="L2713">
        <v>33</v>
      </c>
      <c r="M2713">
        <v>1.818181818</v>
      </c>
      <c r="N2713">
        <v>1</v>
      </c>
      <c r="O2713">
        <v>11</v>
      </c>
      <c r="P2713">
        <v>12</v>
      </c>
      <c r="Q2713" t="e">
        <f>VLOOKUP($A2713,'[1]SheltersALL_2.17.22'!$1:$1048576,6,0)</f>
        <v>#N/A</v>
      </c>
      <c r="R2713" t="str">
        <f>VLOOKUP($A2713, [1]FA21_Ridership!$1:$1048576,11, 0)</f>
        <v>UNION CITY</v>
      </c>
      <c r="S2713" t="str">
        <f>VLOOKUP($A2713, [1]FA21_Ridership!$1:$1048576,12, 0)</f>
        <v>ALAMEDA</v>
      </c>
      <c r="T2713">
        <f>VLOOKUP($A2713, [1]FA21_Ridership!$1:$1048576,13, 0)</f>
        <v>9</v>
      </c>
      <c r="U2713">
        <f t="shared" si="211"/>
        <v>396</v>
      </c>
      <c r="V2713" s="67">
        <f t="shared" si="210"/>
        <v>0.65100000000000002</v>
      </c>
      <c r="W2713">
        <v>0.86541199999999996</v>
      </c>
      <c r="X2713" s="67">
        <f t="shared" si="212"/>
        <v>0.70699999999999996</v>
      </c>
      <c r="Y2713">
        <v>7.3805999999999997E-2</v>
      </c>
      <c r="Z2713" s="67">
        <f t="shared" si="213"/>
        <v>0.14399999999999999</v>
      </c>
      <c r="AA2713">
        <f>VLOOKUP($C2713,[1]Disability!$1:$1048576,5,FALSE)</f>
        <v>0</v>
      </c>
      <c r="AB2713" s="67">
        <f t="shared" si="214"/>
        <v>0</v>
      </c>
      <c r="AC2713" t="e">
        <f>VLOOKUP($A2713,#REF!,9,FALSE)</f>
        <v>#REF!</v>
      </c>
    </row>
    <row r="2714" spans="1:29">
      <c r="A2714">
        <v>50287</v>
      </c>
      <c r="B2714">
        <v>2713</v>
      </c>
      <c r="C2714">
        <v>1031540</v>
      </c>
      <c r="D2714" t="s">
        <v>4235</v>
      </c>
      <c r="E2714" t="s">
        <v>4236</v>
      </c>
      <c r="G2714" t="e">
        <f>VLOOKUP($H2714,[1]BRT!$1:$1048576,1,0)</f>
        <v>#N/A</v>
      </c>
      <c r="H2714" t="s">
        <v>6193</v>
      </c>
      <c r="I2714">
        <v>37.806508000000001</v>
      </c>
      <c r="J2714">
        <v>-122.28715</v>
      </c>
      <c r="K2714">
        <v>1081</v>
      </c>
      <c r="L2714">
        <v>30.5</v>
      </c>
      <c r="M2714">
        <v>1.9672131150000001</v>
      </c>
      <c r="N2714">
        <v>10</v>
      </c>
      <c r="O2714">
        <v>3</v>
      </c>
      <c r="P2714">
        <v>13</v>
      </c>
      <c r="Q2714" t="e">
        <f>VLOOKUP($A2714,'[1]SheltersALL_2.17.22'!$1:$1048576,6,0)</f>
        <v>#N/A</v>
      </c>
      <c r="R2714" t="str">
        <f>VLOOKUP($A2714, [1]FA21_Ridership!$1:$1048576,11, 0)</f>
        <v>OAKLAND</v>
      </c>
      <c r="S2714" t="str">
        <f>VLOOKUP($A2714, [1]FA21_Ridership!$1:$1048576,12, 0)</f>
        <v>ALAMEDA</v>
      </c>
      <c r="T2714">
        <f>VLOOKUP($A2714, [1]FA21_Ridership!$1:$1048576,13, 0)</f>
        <v>2</v>
      </c>
      <c r="U2714">
        <f t="shared" si="211"/>
        <v>396.5</v>
      </c>
      <c r="V2714" s="67">
        <f t="shared" si="210"/>
        <v>0.65200000000000002</v>
      </c>
      <c r="W2714">
        <v>0.81036200000000003</v>
      </c>
      <c r="X2714" s="67">
        <f t="shared" si="212"/>
        <v>0.59899999999999998</v>
      </c>
      <c r="Y2714">
        <v>0.52297199999999999</v>
      </c>
      <c r="Z2714" s="67">
        <f t="shared" si="213"/>
        <v>0.879</v>
      </c>
      <c r="AA2714">
        <f>VLOOKUP($C2714,[1]Disability!$1:$1048576,5,FALSE)</f>
        <v>1</v>
      </c>
      <c r="AB2714" s="67">
        <f t="shared" si="214"/>
        <v>0.72499999999999998</v>
      </c>
      <c r="AC2714" t="e">
        <f>VLOOKUP($A2714,#REF!,9,FALSE)</f>
        <v>#REF!</v>
      </c>
    </row>
    <row r="2715" spans="1:29">
      <c r="A2715">
        <v>57881</v>
      </c>
      <c r="B2715">
        <v>2714</v>
      </c>
      <c r="C2715">
        <v>1004890</v>
      </c>
      <c r="D2715" t="s">
        <v>4235</v>
      </c>
      <c r="E2715" t="s">
        <v>4236</v>
      </c>
      <c r="G2715" t="e">
        <f>VLOOKUP($H2715,[1]BRT!$1:$1048576,1,0)</f>
        <v>#N/A</v>
      </c>
      <c r="H2715" t="s">
        <v>5919</v>
      </c>
      <c r="I2715">
        <v>37.820177000000001</v>
      </c>
      <c r="J2715">
        <v>-122.28219199999999</v>
      </c>
      <c r="K2715">
        <v>1081</v>
      </c>
      <c r="L2715">
        <v>30.5</v>
      </c>
      <c r="M2715">
        <v>1.9672131150000001</v>
      </c>
      <c r="N2715">
        <v>4</v>
      </c>
      <c r="O2715">
        <v>9</v>
      </c>
      <c r="P2715">
        <v>13</v>
      </c>
      <c r="Q2715" t="e">
        <f>VLOOKUP($A2715,'[1]SheltersALL_2.17.22'!$1:$1048576,6,0)</f>
        <v>#N/A</v>
      </c>
      <c r="R2715" t="str">
        <f>VLOOKUP($A2715, [1]FA21_Ridership!$1:$1048576,11, 0)</f>
        <v>OAKLAND</v>
      </c>
      <c r="S2715" t="str">
        <f>VLOOKUP($A2715, [1]FA21_Ridership!$1:$1048576,12, 0)</f>
        <v>ALAMEDA</v>
      </c>
      <c r="T2715">
        <f>VLOOKUP($A2715, [1]FA21_Ridership!$1:$1048576,13, 0)</f>
        <v>2</v>
      </c>
      <c r="U2715">
        <f t="shared" si="211"/>
        <v>396.5</v>
      </c>
      <c r="V2715" s="67">
        <f t="shared" si="210"/>
        <v>0.65200000000000002</v>
      </c>
      <c r="W2715">
        <v>0.68809500000000001</v>
      </c>
      <c r="X2715" s="67">
        <f t="shared" si="212"/>
        <v>0.39700000000000002</v>
      </c>
      <c r="Y2715">
        <v>0.372222</v>
      </c>
      <c r="Z2715" s="67">
        <f t="shared" si="213"/>
        <v>0.72699999999999998</v>
      </c>
      <c r="AA2715">
        <f>VLOOKUP($C2715,[1]Disability!$1:$1048576,5,FALSE)</f>
        <v>0</v>
      </c>
      <c r="AB2715" s="67">
        <f t="shared" si="214"/>
        <v>0</v>
      </c>
      <c r="AC2715" t="e">
        <f>VLOOKUP($A2715,#REF!,9,FALSE)</f>
        <v>#REF!</v>
      </c>
    </row>
    <row r="2716" spans="1:29">
      <c r="A2716">
        <v>51882</v>
      </c>
      <c r="B2716">
        <v>2715</v>
      </c>
      <c r="C2716">
        <v>1004920</v>
      </c>
      <c r="D2716" t="s">
        <v>4235</v>
      </c>
      <c r="E2716" t="s">
        <v>4236</v>
      </c>
      <c r="G2716" t="e">
        <f>VLOOKUP($H2716,[1]BRT!$1:$1048576,1,0)</f>
        <v>#N/A</v>
      </c>
      <c r="H2716" t="s">
        <v>6194</v>
      </c>
      <c r="I2716">
        <v>37.821905999999998</v>
      </c>
      <c r="J2716">
        <v>-122.281569</v>
      </c>
      <c r="K2716">
        <v>1081</v>
      </c>
      <c r="L2716">
        <v>30.5</v>
      </c>
      <c r="M2716">
        <v>1.9672131150000001</v>
      </c>
      <c r="N2716">
        <v>3</v>
      </c>
      <c r="O2716">
        <v>10</v>
      </c>
      <c r="P2716">
        <v>13</v>
      </c>
      <c r="Q2716" t="e">
        <f>VLOOKUP($A2716,'[1]SheltersALL_2.17.22'!$1:$1048576,6,0)</f>
        <v>#N/A</v>
      </c>
      <c r="R2716" t="str">
        <f>VLOOKUP($A2716, [1]FA21_Ridership!$1:$1048576,11, 0)</f>
        <v>OAKLAND</v>
      </c>
      <c r="S2716" t="str">
        <f>VLOOKUP($A2716, [1]FA21_Ridership!$1:$1048576,12, 0)</f>
        <v>ALAMEDA</v>
      </c>
      <c r="T2716">
        <f>VLOOKUP($A2716, [1]FA21_Ridership!$1:$1048576,13, 0)</f>
        <v>2</v>
      </c>
      <c r="U2716">
        <f t="shared" si="211"/>
        <v>396.5</v>
      </c>
      <c r="V2716" s="67">
        <f t="shared" si="210"/>
        <v>0.65200000000000002</v>
      </c>
      <c r="W2716">
        <v>0.64594600000000002</v>
      </c>
      <c r="X2716" s="67">
        <f t="shared" si="212"/>
        <v>0.33600000000000002</v>
      </c>
      <c r="Y2716">
        <v>0.36081099999999999</v>
      </c>
      <c r="Z2716" s="67">
        <f t="shared" si="213"/>
        <v>0.71199999999999997</v>
      </c>
      <c r="AA2716">
        <f>VLOOKUP($C2716,[1]Disability!$1:$1048576,5,FALSE)</f>
        <v>0</v>
      </c>
      <c r="AB2716" s="67">
        <f t="shared" si="214"/>
        <v>0</v>
      </c>
      <c r="AC2716" t="e">
        <f>VLOOKUP($A2716,#REF!,9,FALSE)</f>
        <v>#REF!</v>
      </c>
    </row>
    <row r="2717" spans="1:29">
      <c r="A2717">
        <v>50546</v>
      </c>
      <c r="B2717">
        <v>2716</v>
      </c>
      <c r="C2717">
        <v>1031950</v>
      </c>
      <c r="D2717" t="s">
        <v>4235</v>
      </c>
      <c r="E2717" t="s">
        <v>4236</v>
      </c>
      <c r="G2717" t="e">
        <f>VLOOKUP($H2717,[1]BRT!$1:$1048576,1,0)</f>
        <v>#N/A</v>
      </c>
      <c r="H2717" t="s">
        <v>6015</v>
      </c>
      <c r="I2717">
        <v>37.823639</v>
      </c>
      <c r="J2717">
        <v>-122.280945</v>
      </c>
      <c r="K2717">
        <v>1081</v>
      </c>
      <c r="L2717">
        <v>30.5</v>
      </c>
      <c r="M2717">
        <v>1.9672131150000001</v>
      </c>
      <c r="N2717">
        <v>3</v>
      </c>
      <c r="O2717">
        <v>10</v>
      </c>
      <c r="P2717">
        <v>13</v>
      </c>
      <c r="Q2717" t="e">
        <f>VLOOKUP($A2717,'[1]SheltersALL_2.17.22'!$1:$1048576,6,0)</f>
        <v>#N/A</v>
      </c>
      <c r="R2717" t="str">
        <f>VLOOKUP($A2717, [1]FA21_Ridership!$1:$1048576,11, 0)</f>
        <v>OAKLAND</v>
      </c>
      <c r="S2717" t="str">
        <f>VLOOKUP($A2717, [1]FA21_Ridership!$1:$1048576,12, 0)</f>
        <v>ALAMEDA</v>
      </c>
      <c r="T2717">
        <f>VLOOKUP($A2717, [1]FA21_Ridership!$1:$1048576,13, 0)</f>
        <v>2</v>
      </c>
      <c r="U2717">
        <f t="shared" si="211"/>
        <v>396.5</v>
      </c>
      <c r="V2717" s="67">
        <f t="shared" si="210"/>
        <v>0.65200000000000002</v>
      </c>
      <c r="W2717">
        <v>0.56484100000000004</v>
      </c>
      <c r="X2717" s="67">
        <f t="shared" si="212"/>
        <v>0.25600000000000001</v>
      </c>
      <c r="Y2717">
        <v>0.19020200000000001</v>
      </c>
      <c r="Z2717" s="67">
        <f t="shared" si="213"/>
        <v>0.45700000000000002</v>
      </c>
      <c r="AA2717">
        <f>VLOOKUP($C2717,[1]Disability!$1:$1048576,5,FALSE)</f>
        <v>1</v>
      </c>
      <c r="AB2717" s="67">
        <f t="shared" si="214"/>
        <v>0.72499999999999998</v>
      </c>
      <c r="AC2717" t="e">
        <f>VLOOKUP($A2717,#REF!,9,FALSE)</f>
        <v>#REF!</v>
      </c>
    </row>
    <row r="2718" spans="1:29">
      <c r="A2718">
        <v>50430</v>
      </c>
      <c r="B2718">
        <v>2717</v>
      </c>
      <c r="C2718">
        <v>901400</v>
      </c>
      <c r="D2718" t="s">
        <v>4235</v>
      </c>
      <c r="E2718" t="s">
        <v>4236</v>
      </c>
      <c r="G2718" t="e">
        <f>VLOOKUP($H2718,[1]BRT!$1:$1048576,1,0)</f>
        <v>#N/A</v>
      </c>
      <c r="H2718" t="s">
        <v>6195</v>
      </c>
      <c r="I2718">
        <v>37.533230000000003</v>
      </c>
      <c r="J2718">
        <v>-122.033798</v>
      </c>
      <c r="K2718">
        <v>1079</v>
      </c>
      <c r="L2718">
        <v>21</v>
      </c>
      <c r="M2718">
        <v>2.8571428569999999</v>
      </c>
      <c r="N2718">
        <v>9</v>
      </c>
      <c r="O2718">
        <v>10</v>
      </c>
      <c r="P2718">
        <v>19</v>
      </c>
      <c r="Q2718" t="e">
        <f>VLOOKUP($A2718,'[1]SheltersALL_2.17.22'!$1:$1048576,6,0)</f>
        <v>#N/A</v>
      </c>
      <c r="R2718" t="str">
        <f>VLOOKUP($A2718, [1]FA21_Ridership!$1:$1048576,11, 0)</f>
        <v>NEWARK</v>
      </c>
      <c r="S2718" t="str">
        <f>VLOOKUP($A2718, [1]FA21_Ridership!$1:$1048576,12, 0)</f>
        <v>ALAMEDA</v>
      </c>
      <c r="T2718">
        <f>VLOOKUP($A2718, [1]FA21_Ridership!$1:$1048576,13, 0)</f>
        <v>5</v>
      </c>
      <c r="U2718">
        <f t="shared" si="211"/>
        <v>399</v>
      </c>
      <c r="V2718" s="67">
        <f t="shared" si="210"/>
        <v>0.65300000000000002</v>
      </c>
      <c r="W2718">
        <v>0.88354699999999997</v>
      </c>
      <c r="X2718" s="67">
        <f t="shared" si="212"/>
        <v>0.73499999999999999</v>
      </c>
      <c r="Y2718">
        <v>0.21798600000000001</v>
      </c>
      <c r="Z2718" s="67">
        <f t="shared" si="213"/>
        <v>0.504</v>
      </c>
      <c r="AA2718">
        <f>VLOOKUP($C2718,[1]Disability!$1:$1048576,5,FALSE)</f>
        <v>0</v>
      </c>
      <c r="AB2718" s="67">
        <f t="shared" si="214"/>
        <v>0</v>
      </c>
      <c r="AC2718" t="e">
        <f>VLOOKUP($A2718,#REF!,9,FALSE)</f>
        <v>#REF!</v>
      </c>
    </row>
    <row r="2719" spans="1:29">
      <c r="A2719">
        <v>58774</v>
      </c>
      <c r="B2719">
        <v>2718</v>
      </c>
      <c r="C2719">
        <v>700040</v>
      </c>
      <c r="D2719" t="s">
        <v>4235</v>
      </c>
      <c r="E2719" t="s">
        <v>4236</v>
      </c>
      <c r="G2719" t="e">
        <f>VLOOKUP($H2719,[1]BRT!$1:$1048576,1,0)</f>
        <v>#N/A</v>
      </c>
      <c r="H2719" t="s">
        <v>5618</v>
      </c>
      <c r="I2719">
        <v>37.580128999999999</v>
      </c>
      <c r="J2719">
        <v>-122.05104300000001</v>
      </c>
      <c r="K2719">
        <v>1019</v>
      </c>
      <c r="L2719">
        <v>30.7</v>
      </c>
      <c r="M2719">
        <v>1.9543973939999999</v>
      </c>
      <c r="N2719">
        <v>3</v>
      </c>
      <c r="O2719">
        <v>10</v>
      </c>
      <c r="P2719">
        <v>13</v>
      </c>
      <c r="Q2719" t="e">
        <f>VLOOKUP($A2719,'[1]SheltersALL_2.17.22'!$1:$1048576,6,0)</f>
        <v>#N/A</v>
      </c>
      <c r="R2719" t="str">
        <f>VLOOKUP($A2719, [1]FA21_Ridership!$1:$1048576,11, 0)</f>
        <v>FREMONT</v>
      </c>
      <c r="S2719" t="str">
        <f>VLOOKUP($A2719, [1]FA21_Ridership!$1:$1048576,12, 0)</f>
        <v>ALAMEDA</v>
      </c>
      <c r="T2719">
        <f>VLOOKUP($A2719, [1]FA21_Ridership!$1:$1048576,13, 0)</f>
        <v>5</v>
      </c>
      <c r="U2719">
        <f t="shared" si="211"/>
        <v>399.09999999999997</v>
      </c>
      <c r="V2719" s="67">
        <f t="shared" si="210"/>
        <v>0.65300000000000002</v>
      </c>
      <c r="W2719">
        <v>0.91633699999999996</v>
      </c>
      <c r="X2719" s="67">
        <f t="shared" si="212"/>
        <v>0.80300000000000005</v>
      </c>
      <c r="Y2719">
        <v>0.140099</v>
      </c>
      <c r="Z2719" s="67">
        <f t="shared" si="213"/>
        <v>0.33500000000000002</v>
      </c>
      <c r="AA2719">
        <f>VLOOKUP($C2719,[1]Disability!$1:$1048576,5,FALSE)</f>
        <v>0</v>
      </c>
      <c r="AB2719" s="67">
        <f t="shared" si="214"/>
        <v>0</v>
      </c>
      <c r="AC2719" t="e">
        <f>VLOOKUP($A2719,#REF!,9,FALSE)</f>
        <v>#REF!</v>
      </c>
    </row>
    <row r="2720" spans="1:29">
      <c r="A2720">
        <v>53889</v>
      </c>
      <c r="B2720">
        <v>2719</v>
      </c>
      <c r="C2720">
        <v>702350</v>
      </c>
      <c r="D2720" t="s">
        <v>4235</v>
      </c>
      <c r="E2720" t="s">
        <v>4236</v>
      </c>
      <c r="G2720" t="e">
        <f>VLOOKUP($H2720,[1]BRT!$1:$1048576,1,0)</f>
        <v>#N/A</v>
      </c>
      <c r="H2720" t="s">
        <v>6196</v>
      </c>
      <c r="I2720">
        <v>37.576461999999999</v>
      </c>
      <c r="J2720">
        <v>-122.04349999999999</v>
      </c>
      <c r="K2720">
        <v>1019</v>
      </c>
      <c r="L2720">
        <v>30.7</v>
      </c>
      <c r="M2720">
        <v>1.9543973939999999</v>
      </c>
      <c r="N2720">
        <v>3</v>
      </c>
      <c r="O2720">
        <v>10</v>
      </c>
      <c r="P2720">
        <v>13</v>
      </c>
      <c r="Q2720" t="e">
        <f>VLOOKUP($A2720,'[1]SheltersALL_2.17.22'!$1:$1048576,6,0)</f>
        <v>#N/A</v>
      </c>
      <c r="R2720" t="str">
        <f>VLOOKUP($A2720, [1]FA21_Ridership!$1:$1048576,11, 0)</f>
        <v>FREMONT</v>
      </c>
      <c r="S2720" t="str">
        <f>VLOOKUP($A2720, [1]FA21_Ridership!$1:$1048576,12, 0)</f>
        <v>ALAMEDA</v>
      </c>
      <c r="T2720">
        <f>VLOOKUP($A2720, [1]FA21_Ridership!$1:$1048576,13, 0)</f>
        <v>5</v>
      </c>
      <c r="U2720">
        <f t="shared" si="211"/>
        <v>399.09999999999997</v>
      </c>
      <c r="V2720" s="67">
        <f t="shared" si="210"/>
        <v>0.65300000000000002</v>
      </c>
      <c r="W2720">
        <v>0.86291300000000004</v>
      </c>
      <c r="X2720" s="67">
        <f t="shared" si="212"/>
        <v>0.70099999999999996</v>
      </c>
      <c r="Y2720">
        <v>5.0874000000000003E-2</v>
      </c>
      <c r="Z2720" s="67">
        <f t="shared" si="213"/>
        <v>8.3000000000000004E-2</v>
      </c>
      <c r="AA2720">
        <f>VLOOKUP($C2720,[1]Disability!$1:$1048576,5,FALSE)</f>
        <v>0</v>
      </c>
      <c r="AB2720" s="67">
        <f t="shared" si="214"/>
        <v>0</v>
      </c>
      <c r="AC2720" t="e">
        <f>VLOOKUP($A2720,#REF!,9,FALSE)</f>
        <v>#REF!</v>
      </c>
    </row>
    <row r="2721" spans="1:29">
      <c r="A2721">
        <v>53477</v>
      </c>
      <c r="B2721">
        <v>2720</v>
      </c>
      <c r="C2721">
        <v>1012240</v>
      </c>
      <c r="D2721" t="s">
        <v>4235</v>
      </c>
      <c r="E2721" t="s">
        <v>4236</v>
      </c>
      <c r="G2721" t="e">
        <f>VLOOKUP($H2721,[1]BRT!$1:$1048576,1,0)</f>
        <v>#N/A</v>
      </c>
      <c r="H2721" t="s">
        <v>6197</v>
      </c>
      <c r="I2721">
        <v>37.815939</v>
      </c>
      <c r="J2721">
        <v>-122.258797</v>
      </c>
      <c r="K2721">
        <v>960</v>
      </c>
      <c r="L2721">
        <v>20</v>
      </c>
      <c r="M2721">
        <v>3</v>
      </c>
      <c r="N2721">
        <v>19</v>
      </c>
      <c r="O2721">
        <v>1</v>
      </c>
      <c r="P2721">
        <v>20</v>
      </c>
      <c r="Q2721" t="e">
        <f>VLOOKUP($A2721,'[1]SheltersALL_2.17.22'!$1:$1048576,6,0)</f>
        <v>#N/A</v>
      </c>
      <c r="R2721" t="str">
        <f>VLOOKUP($A2721, [1]FA21_Ridership!$1:$1048576,11, 0)</f>
        <v>OAKLAND</v>
      </c>
      <c r="S2721" t="str">
        <f>VLOOKUP($A2721, [1]FA21_Ridership!$1:$1048576,12, 0)</f>
        <v>ALAMEDA</v>
      </c>
      <c r="T2721">
        <f>VLOOKUP($A2721, [1]FA21_Ridership!$1:$1048576,13, 0)</f>
        <v>2</v>
      </c>
      <c r="U2721">
        <f t="shared" si="211"/>
        <v>400</v>
      </c>
      <c r="V2721" s="67">
        <f t="shared" si="210"/>
        <v>0.65300000000000002</v>
      </c>
      <c r="W2721">
        <v>0.67857100000000004</v>
      </c>
      <c r="X2721" s="67">
        <f t="shared" si="212"/>
        <v>0.372</v>
      </c>
      <c r="Y2721">
        <v>0.43594100000000002</v>
      </c>
      <c r="Z2721" s="67">
        <f t="shared" si="213"/>
        <v>0.80800000000000005</v>
      </c>
      <c r="AA2721">
        <f>VLOOKUP($C2721,[1]Disability!$1:$1048576,5,FALSE)</f>
        <v>0</v>
      </c>
      <c r="AB2721" s="67">
        <f t="shared" si="214"/>
        <v>0</v>
      </c>
      <c r="AC2721" t="e">
        <f>VLOOKUP($A2721,#REF!,9,FALSE)</f>
        <v>#REF!</v>
      </c>
    </row>
    <row r="2722" spans="1:29">
      <c r="A2722">
        <v>54355</v>
      </c>
      <c r="B2722">
        <v>2721</v>
      </c>
      <c r="C2722">
        <v>800140</v>
      </c>
      <c r="D2722" t="s">
        <v>4235</v>
      </c>
      <c r="E2722" t="s">
        <v>4236</v>
      </c>
      <c r="G2722" t="e">
        <f>VLOOKUP($H2722,[1]BRT!$1:$1048576,1,0)</f>
        <v>#N/A</v>
      </c>
      <c r="H2722" t="s">
        <v>6198</v>
      </c>
      <c r="I2722">
        <v>37.670214999999999</v>
      </c>
      <c r="J2722">
        <v>-122.072166</v>
      </c>
      <c r="K2722">
        <v>1040</v>
      </c>
      <c r="L2722">
        <v>40</v>
      </c>
      <c r="M2722">
        <v>1.5</v>
      </c>
      <c r="N2722">
        <v>9</v>
      </c>
      <c r="O2722">
        <v>1</v>
      </c>
      <c r="P2722">
        <v>10</v>
      </c>
      <c r="Q2722" t="e">
        <f>VLOOKUP($A2722,'[1]SheltersALL_2.17.22'!$1:$1048576,6,0)</f>
        <v>#N/A</v>
      </c>
      <c r="R2722" t="str">
        <f>VLOOKUP($A2722, [1]FA21_Ridership!$1:$1048576,11, 0)</f>
        <v>HAYWARD</v>
      </c>
      <c r="S2722" t="str">
        <f>VLOOKUP($A2722, [1]FA21_Ridership!$1:$1048576,12, 0)</f>
        <v>ALAMEDA</v>
      </c>
      <c r="T2722">
        <f>VLOOKUP($A2722, [1]FA21_Ridership!$1:$1048576,13, 0)</f>
        <v>4</v>
      </c>
      <c r="U2722">
        <f t="shared" si="211"/>
        <v>400</v>
      </c>
      <c r="V2722" s="67">
        <f t="shared" si="210"/>
        <v>0.65300000000000002</v>
      </c>
      <c r="W2722">
        <v>0.48255100000000001</v>
      </c>
      <c r="X2722" s="67">
        <f t="shared" si="212"/>
        <v>0.182</v>
      </c>
      <c r="Y2722">
        <v>8.7113999999999997E-2</v>
      </c>
      <c r="Z2722" s="67">
        <f t="shared" si="213"/>
        <v>0.19800000000000001</v>
      </c>
      <c r="AA2722">
        <f>VLOOKUP($C2722,[1]Disability!$1:$1048576,5,FALSE)</f>
        <v>1</v>
      </c>
      <c r="AB2722" s="67">
        <f t="shared" si="214"/>
        <v>0.72499999999999998</v>
      </c>
      <c r="AC2722" t="e">
        <f>VLOOKUP($A2722,#REF!,9,FALSE)</f>
        <v>#REF!</v>
      </c>
    </row>
    <row r="2723" spans="1:29">
      <c r="A2723">
        <v>55101</v>
      </c>
      <c r="B2723">
        <v>2722</v>
      </c>
      <c r="C2723">
        <v>1004060</v>
      </c>
      <c r="D2723" t="s">
        <v>4235</v>
      </c>
      <c r="E2723" t="s">
        <v>4236</v>
      </c>
      <c r="G2723" t="e">
        <f>VLOOKUP($H2723,[1]BRT!$1:$1048576,1,0)</f>
        <v>#N/A</v>
      </c>
      <c r="H2723" t="s">
        <v>6199</v>
      </c>
      <c r="I2723">
        <v>37.797618</v>
      </c>
      <c r="J2723">
        <v>-122.245762</v>
      </c>
      <c r="K2723">
        <v>1079</v>
      </c>
      <c r="L2723">
        <v>20</v>
      </c>
      <c r="M2723">
        <v>3</v>
      </c>
      <c r="N2723">
        <v>16</v>
      </c>
      <c r="O2723">
        <v>4</v>
      </c>
      <c r="P2723">
        <v>20</v>
      </c>
      <c r="Q2723" t="e">
        <f>VLOOKUP($A2723,'[1]SheltersALL_2.17.22'!$1:$1048576,6,0)</f>
        <v>#N/A</v>
      </c>
      <c r="R2723" t="str">
        <f>VLOOKUP($A2723, [1]FA21_Ridership!$1:$1048576,11, 0)</f>
        <v>OAKLAND</v>
      </c>
      <c r="S2723" t="str">
        <f>VLOOKUP($A2723, [1]FA21_Ridership!$1:$1048576,12, 0)</f>
        <v>ALAMEDA</v>
      </c>
      <c r="T2723">
        <f>VLOOKUP($A2723, [1]FA21_Ridership!$1:$1048576,13, 0)</f>
        <v>2</v>
      </c>
      <c r="U2723">
        <f t="shared" si="211"/>
        <v>400</v>
      </c>
      <c r="V2723" s="67">
        <f t="shared" si="210"/>
        <v>0.65300000000000002</v>
      </c>
      <c r="W2723">
        <v>0.76702499999999996</v>
      </c>
      <c r="X2723" s="67">
        <f t="shared" si="212"/>
        <v>0.51700000000000002</v>
      </c>
      <c r="Y2723">
        <v>0.38829200000000003</v>
      </c>
      <c r="Z2723" s="67">
        <f t="shared" si="213"/>
        <v>0.75</v>
      </c>
      <c r="AA2723">
        <f>VLOOKUP($C2723,[1]Disability!$1:$1048576,5,FALSE)</f>
        <v>0</v>
      </c>
      <c r="AB2723" s="67">
        <f t="shared" si="214"/>
        <v>0</v>
      </c>
      <c r="AC2723" t="e">
        <f>VLOOKUP($A2723,#REF!,9,FALSE)</f>
        <v>#REF!</v>
      </c>
    </row>
    <row r="2724" spans="1:29">
      <c r="A2724">
        <v>51833</v>
      </c>
      <c r="B2724">
        <v>2723</v>
      </c>
      <c r="C2724">
        <v>1303510</v>
      </c>
      <c r="D2724" t="s">
        <v>4235</v>
      </c>
      <c r="E2724" t="s">
        <v>4236</v>
      </c>
      <c r="G2724" t="e">
        <f>VLOOKUP($H2724,[1]BRT!$1:$1048576,1,0)</f>
        <v>#N/A</v>
      </c>
      <c r="H2724" t="s">
        <v>6200</v>
      </c>
      <c r="I2724">
        <v>37.940536000000002</v>
      </c>
      <c r="J2724">
        <v>-122.327697</v>
      </c>
      <c r="K2724">
        <v>1151</v>
      </c>
      <c r="L2724">
        <v>40</v>
      </c>
      <c r="M2724">
        <v>1.5</v>
      </c>
      <c r="N2724">
        <v>8</v>
      </c>
      <c r="O2724">
        <v>2</v>
      </c>
      <c r="P2724">
        <v>10</v>
      </c>
      <c r="Q2724" t="e">
        <f>VLOOKUP($A2724,'[1]SheltersALL_2.17.22'!$1:$1048576,6,0)</f>
        <v>#N/A</v>
      </c>
      <c r="R2724" t="str">
        <f>VLOOKUP($A2724, [1]FA21_Ridership!$1:$1048576,11, 0)</f>
        <v>RICHMOND</v>
      </c>
      <c r="S2724" t="str">
        <f>VLOOKUP($A2724, [1]FA21_Ridership!$1:$1048576,12, 0)</f>
        <v>CONTRA COSTA</v>
      </c>
      <c r="T2724">
        <f>VLOOKUP($A2724, [1]FA21_Ridership!$1:$1048576,13, 0)</f>
        <v>1</v>
      </c>
      <c r="U2724">
        <f t="shared" si="211"/>
        <v>400</v>
      </c>
      <c r="V2724" s="67">
        <f t="shared" ref="V2724:V2787" si="215">_xlfn.PERCENTRANK.INC($U$2:$U$4161,U2724)</f>
        <v>0.65300000000000002</v>
      </c>
      <c r="W2724">
        <v>0.55210400000000004</v>
      </c>
      <c r="X2724" s="67">
        <f t="shared" si="212"/>
        <v>0.248</v>
      </c>
      <c r="Y2724">
        <v>0.171343</v>
      </c>
      <c r="Z2724" s="67">
        <f t="shared" si="213"/>
        <v>0.41299999999999998</v>
      </c>
      <c r="AA2724">
        <f>VLOOKUP($C2724,[1]Disability!$1:$1048576,5,FALSE)</f>
        <v>0</v>
      </c>
      <c r="AB2724" s="67">
        <f t="shared" si="214"/>
        <v>0</v>
      </c>
      <c r="AC2724" t="e">
        <f>VLOOKUP($A2724,#REF!,9,FALSE)</f>
        <v>#REF!</v>
      </c>
    </row>
    <row r="2725" spans="1:29">
      <c r="A2725">
        <v>50892</v>
      </c>
      <c r="B2725">
        <v>2724</v>
      </c>
      <c r="C2725">
        <v>9901790</v>
      </c>
      <c r="D2725" t="s">
        <v>4235</v>
      </c>
      <c r="E2725" t="s">
        <v>4236</v>
      </c>
      <c r="G2725" t="e">
        <f>VLOOKUP($H2725,[1]BRT!$1:$1048576,1,0)</f>
        <v>#N/A</v>
      </c>
      <c r="H2725" t="s">
        <v>6201</v>
      </c>
      <c r="I2725">
        <v>37.935614000000001</v>
      </c>
      <c r="J2725">
        <v>-122.365341</v>
      </c>
      <c r="K2725">
        <v>1111</v>
      </c>
      <c r="L2725">
        <v>40</v>
      </c>
      <c r="M2725">
        <v>1.5</v>
      </c>
      <c r="N2725">
        <v>8</v>
      </c>
      <c r="O2725">
        <v>2</v>
      </c>
      <c r="P2725">
        <v>10</v>
      </c>
      <c r="Q2725" t="e">
        <f>VLOOKUP($A2725,'[1]SheltersALL_2.17.22'!$1:$1048576,6,0)</f>
        <v>#N/A</v>
      </c>
      <c r="R2725" t="str">
        <f>VLOOKUP($A2725, [1]FA21_Ridership!$1:$1048576,11, 0)</f>
        <v>RICHMOND</v>
      </c>
      <c r="S2725" t="str">
        <f>VLOOKUP($A2725, [1]FA21_Ridership!$1:$1048576,12, 0)</f>
        <v>CONTRA COSTA</v>
      </c>
      <c r="T2725">
        <f>VLOOKUP($A2725, [1]FA21_Ridership!$1:$1048576,13, 0)</f>
        <v>1</v>
      </c>
      <c r="U2725">
        <f t="shared" si="211"/>
        <v>400</v>
      </c>
      <c r="V2725" s="67">
        <f t="shared" si="215"/>
        <v>0.65300000000000002</v>
      </c>
      <c r="W2725">
        <v>0.94491700000000001</v>
      </c>
      <c r="X2725" s="67">
        <f t="shared" si="212"/>
        <v>0.88200000000000001</v>
      </c>
      <c r="Y2725">
        <v>0.44491000000000003</v>
      </c>
      <c r="Z2725" s="67">
        <f t="shared" si="213"/>
        <v>0.81499999999999995</v>
      </c>
      <c r="AA2725">
        <f>VLOOKUP($C2725,[1]Disability!$1:$1048576,5,FALSE)</f>
        <v>1</v>
      </c>
      <c r="AB2725" s="67">
        <f t="shared" si="214"/>
        <v>0.72499999999999998</v>
      </c>
      <c r="AC2725" t="e">
        <f>VLOOKUP($A2725,#REF!,9,FALSE)</f>
        <v>#REF!</v>
      </c>
    </row>
    <row r="2726" spans="1:29">
      <c r="A2726">
        <v>51461</v>
      </c>
      <c r="B2726">
        <v>2725</v>
      </c>
      <c r="C2726">
        <v>9903220</v>
      </c>
      <c r="D2726" t="s">
        <v>4235</v>
      </c>
      <c r="E2726" t="s">
        <v>4236</v>
      </c>
      <c r="G2726" t="e">
        <f>VLOOKUP($H2726,[1]BRT!$1:$1048576,1,0)</f>
        <v>#N/A</v>
      </c>
      <c r="H2726" t="s">
        <v>6166</v>
      </c>
      <c r="I2726">
        <v>37.767415999999997</v>
      </c>
      <c r="J2726">
        <v>-122.246484</v>
      </c>
      <c r="K2726">
        <v>1414</v>
      </c>
      <c r="L2726">
        <v>20</v>
      </c>
      <c r="M2726">
        <v>3</v>
      </c>
      <c r="N2726">
        <v>15</v>
      </c>
      <c r="O2726">
        <v>5</v>
      </c>
      <c r="P2726">
        <v>20</v>
      </c>
      <c r="Q2726" t="e">
        <f>VLOOKUP($A2726,'[1]SheltersALL_2.17.22'!$1:$1048576,6,0)</f>
        <v>#N/A</v>
      </c>
      <c r="R2726" t="str">
        <f>VLOOKUP($A2726, [1]FA21_Ridership!$1:$1048576,11, 0)</f>
        <v>ALAMEDA</v>
      </c>
      <c r="S2726" t="str">
        <f>VLOOKUP($A2726, [1]FA21_Ridership!$1:$1048576,12, 0)</f>
        <v>ALAMEDA</v>
      </c>
      <c r="T2726">
        <f>VLOOKUP($A2726, [1]FA21_Ridership!$1:$1048576,13, 0)</f>
        <v>3</v>
      </c>
      <c r="U2726">
        <f t="shared" si="211"/>
        <v>400</v>
      </c>
      <c r="V2726" s="67">
        <f t="shared" si="215"/>
        <v>0.65300000000000002</v>
      </c>
      <c r="W2726">
        <v>0.55566000000000004</v>
      </c>
      <c r="X2726" s="67">
        <f t="shared" si="212"/>
        <v>0.25</v>
      </c>
      <c r="Y2726">
        <v>0.16486600000000001</v>
      </c>
      <c r="Z2726" s="67">
        <f t="shared" si="213"/>
        <v>0.39700000000000002</v>
      </c>
      <c r="AA2726">
        <f>VLOOKUP($C2726,[1]Disability!$1:$1048576,5,FALSE)</f>
        <v>1</v>
      </c>
      <c r="AB2726" s="67">
        <f t="shared" si="214"/>
        <v>0.72499999999999998</v>
      </c>
      <c r="AC2726" t="e">
        <f>VLOOKUP($A2726,#REF!,9,FALSE)</f>
        <v>#REF!</v>
      </c>
    </row>
    <row r="2727" spans="1:29">
      <c r="A2727">
        <v>51159</v>
      </c>
      <c r="B2727">
        <v>2726</v>
      </c>
      <c r="C2727">
        <v>1008140</v>
      </c>
      <c r="D2727" t="s">
        <v>4235</v>
      </c>
      <c r="E2727" t="s">
        <v>4236</v>
      </c>
      <c r="G2727" t="e">
        <f>VLOOKUP($H2727,[1]BRT!$1:$1048576,1,0)</f>
        <v>#N/A</v>
      </c>
      <c r="H2727" t="s">
        <v>6025</v>
      </c>
      <c r="I2727">
        <v>37.781323</v>
      </c>
      <c r="J2727">
        <v>-122.234453</v>
      </c>
      <c r="K2727">
        <v>1080</v>
      </c>
      <c r="L2727">
        <v>20</v>
      </c>
      <c r="M2727">
        <v>3</v>
      </c>
      <c r="N2727">
        <v>14</v>
      </c>
      <c r="O2727">
        <v>6</v>
      </c>
      <c r="P2727">
        <v>20</v>
      </c>
      <c r="Q2727" t="e">
        <f>VLOOKUP($A2727,'[1]SheltersALL_2.17.22'!$1:$1048576,6,0)</f>
        <v>#N/A</v>
      </c>
      <c r="R2727" t="str">
        <f>VLOOKUP($A2727, [1]FA21_Ridership!$1:$1048576,11, 0)</f>
        <v>OAKLAND</v>
      </c>
      <c r="S2727" t="str">
        <f>VLOOKUP($A2727, [1]FA21_Ridership!$1:$1048576,12, 0)</f>
        <v>ALAMEDA</v>
      </c>
      <c r="T2727">
        <f>VLOOKUP($A2727, [1]FA21_Ridership!$1:$1048576,13, 0)</f>
        <v>2</v>
      </c>
      <c r="U2727">
        <f t="shared" si="211"/>
        <v>400</v>
      </c>
      <c r="V2727" s="67">
        <f t="shared" si="215"/>
        <v>0.65300000000000002</v>
      </c>
      <c r="W2727">
        <v>0.94604299999999997</v>
      </c>
      <c r="X2727" s="67">
        <f t="shared" si="212"/>
        <v>0.89200000000000002</v>
      </c>
      <c r="Y2727">
        <v>0.65169699999999997</v>
      </c>
      <c r="Z2727" s="67">
        <f t="shared" si="213"/>
        <v>0.96699999999999997</v>
      </c>
      <c r="AA2727">
        <f>VLOOKUP($C2727,[1]Disability!$1:$1048576,5,FALSE)</f>
        <v>0</v>
      </c>
      <c r="AB2727" s="67">
        <f t="shared" si="214"/>
        <v>0</v>
      </c>
      <c r="AC2727" t="e">
        <f>VLOOKUP($A2727,#REF!,9,FALSE)</f>
        <v>#REF!</v>
      </c>
    </row>
    <row r="2728" spans="1:29">
      <c r="A2728">
        <v>51986</v>
      </c>
      <c r="B2728">
        <v>2727</v>
      </c>
      <c r="C2728">
        <v>9905360</v>
      </c>
      <c r="D2728" t="s">
        <v>4235</v>
      </c>
      <c r="E2728" t="s">
        <v>4236</v>
      </c>
      <c r="G2728" t="e">
        <f>VLOOKUP($H2728,[1]BRT!$1:$1048576,1,0)</f>
        <v>#N/A</v>
      </c>
      <c r="H2728" t="s">
        <v>6202</v>
      </c>
      <c r="I2728">
        <v>37.834912000000003</v>
      </c>
      <c r="J2728">
        <v>-122.25227700000001</v>
      </c>
      <c r="K2728">
        <v>1421</v>
      </c>
      <c r="L2728">
        <v>20</v>
      </c>
      <c r="M2728">
        <v>3</v>
      </c>
      <c r="N2728">
        <v>14</v>
      </c>
      <c r="O2728">
        <v>6</v>
      </c>
      <c r="P2728">
        <v>20</v>
      </c>
      <c r="Q2728" t="e">
        <f>VLOOKUP($A2728,'[1]SheltersALL_2.17.22'!$1:$1048576,6,0)</f>
        <v>#N/A</v>
      </c>
      <c r="R2728" t="str">
        <f>VLOOKUP($A2728, [1]FA21_Ridership!$1:$1048576,11, 0)</f>
        <v>OAKLAND</v>
      </c>
      <c r="S2728" t="str">
        <f>VLOOKUP($A2728, [1]FA21_Ridership!$1:$1048576,12, 0)</f>
        <v>ALAMEDA</v>
      </c>
      <c r="T2728">
        <f>VLOOKUP($A2728, [1]FA21_Ridership!$1:$1048576,13, 0)</f>
        <v>2</v>
      </c>
      <c r="U2728">
        <f t="shared" si="211"/>
        <v>400</v>
      </c>
      <c r="V2728" s="67">
        <f t="shared" si="215"/>
        <v>0.65300000000000002</v>
      </c>
      <c r="W2728">
        <v>0.18512500000000001</v>
      </c>
      <c r="X2728" s="67">
        <f t="shared" si="212"/>
        <v>8.0000000000000002E-3</v>
      </c>
      <c r="Y2728">
        <v>9.8580000000000001E-2</v>
      </c>
      <c r="Z2728" s="67">
        <f t="shared" si="213"/>
        <v>0.24299999999999999</v>
      </c>
      <c r="AA2728">
        <f>VLOOKUP($C2728,[1]Disability!$1:$1048576,5,FALSE)</f>
        <v>2</v>
      </c>
      <c r="AB2728" s="67">
        <f t="shared" si="214"/>
        <v>0.91600000000000004</v>
      </c>
      <c r="AC2728" t="e">
        <f>VLOOKUP($A2728,#REF!,9,FALSE)</f>
        <v>#REF!</v>
      </c>
    </row>
    <row r="2729" spans="1:29">
      <c r="A2729">
        <v>58508</v>
      </c>
      <c r="B2729">
        <v>2728</v>
      </c>
      <c r="C2729">
        <v>1015710</v>
      </c>
      <c r="D2729" t="s">
        <v>4235</v>
      </c>
      <c r="E2729" t="s">
        <v>4236</v>
      </c>
      <c r="G2729" t="e">
        <f>VLOOKUP($H2729,[1]BRT!$1:$1048576,1,0)</f>
        <v>#N/A</v>
      </c>
      <c r="H2729" t="s">
        <v>6203</v>
      </c>
      <c r="I2729">
        <v>37.825570999999997</v>
      </c>
      <c r="J2729">
        <v>-122.275392</v>
      </c>
      <c r="K2729">
        <v>984</v>
      </c>
      <c r="L2729">
        <v>20</v>
      </c>
      <c r="M2729">
        <v>3</v>
      </c>
      <c r="N2729">
        <v>14</v>
      </c>
      <c r="O2729">
        <v>6</v>
      </c>
      <c r="P2729">
        <v>20</v>
      </c>
      <c r="Q2729" t="e">
        <f>VLOOKUP($A2729,'[1]SheltersALL_2.17.22'!$1:$1048576,6,0)</f>
        <v>#N/A</v>
      </c>
      <c r="R2729" t="str">
        <f>VLOOKUP($A2729, [1]FA21_Ridership!$1:$1048576,11, 0)</f>
        <v>OAKLAND</v>
      </c>
      <c r="S2729" t="str">
        <f>VLOOKUP($A2729, [1]FA21_Ridership!$1:$1048576,12, 0)</f>
        <v>ALAMEDA</v>
      </c>
      <c r="T2729">
        <f>VLOOKUP($A2729, [1]FA21_Ridership!$1:$1048576,13, 0)</f>
        <v>2</v>
      </c>
      <c r="U2729">
        <f t="shared" si="211"/>
        <v>400</v>
      </c>
      <c r="V2729" s="67">
        <f t="shared" si="215"/>
        <v>0.65300000000000002</v>
      </c>
      <c r="W2729">
        <v>0.82510700000000003</v>
      </c>
      <c r="X2729" s="67">
        <f t="shared" si="212"/>
        <v>0.62</v>
      </c>
      <c r="Y2729">
        <v>0.52682399999999996</v>
      </c>
      <c r="Z2729" s="67">
        <f t="shared" si="213"/>
        <v>0.88400000000000001</v>
      </c>
      <c r="AA2729">
        <f>VLOOKUP($C2729,[1]Disability!$1:$1048576,5,FALSE)</f>
        <v>2</v>
      </c>
      <c r="AB2729" s="67">
        <f t="shared" si="214"/>
        <v>0.91600000000000004</v>
      </c>
      <c r="AC2729" t="e">
        <f>VLOOKUP($A2729,#REF!,9,FALSE)</f>
        <v>#REF!</v>
      </c>
    </row>
    <row r="2730" spans="1:29">
      <c r="A2730">
        <v>55136</v>
      </c>
      <c r="B2730">
        <v>2729</v>
      </c>
      <c r="C2730">
        <v>1020320</v>
      </c>
      <c r="D2730" t="s">
        <v>4235</v>
      </c>
      <c r="E2730" t="s">
        <v>4236</v>
      </c>
      <c r="G2730" t="e">
        <f>VLOOKUP($H2730,[1]BRT!$1:$1048576,1,0)</f>
        <v>#N/A</v>
      </c>
      <c r="H2730" t="s">
        <v>6204</v>
      </c>
      <c r="I2730">
        <v>37.847859999999997</v>
      </c>
      <c r="J2730">
        <v>-122.26071899999999</v>
      </c>
      <c r="K2730">
        <v>1375</v>
      </c>
      <c r="L2730">
        <v>20</v>
      </c>
      <c r="M2730">
        <v>3</v>
      </c>
      <c r="N2730">
        <v>11</v>
      </c>
      <c r="O2730">
        <v>9</v>
      </c>
      <c r="P2730">
        <v>20</v>
      </c>
      <c r="Q2730" t="e">
        <f>VLOOKUP($A2730,'[1]SheltersALL_2.17.22'!$1:$1048576,6,0)</f>
        <v>#N/A</v>
      </c>
      <c r="R2730" t="str">
        <f>VLOOKUP($A2730, [1]FA21_Ridership!$1:$1048576,11, 0)</f>
        <v>OAKLAND</v>
      </c>
      <c r="S2730" t="str">
        <f>VLOOKUP($A2730, [1]FA21_Ridership!$1:$1048576,12, 0)</f>
        <v>ALAMEDA</v>
      </c>
      <c r="T2730">
        <f>VLOOKUP($A2730, [1]FA21_Ridership!$1:$1048576,13, 0)</f>
        <v>2</v>
      </c>
      <c r="U2730">
        <f t="shared" si="211"/>
        <v>400</v>
      </c>
      <c r="V2730" s="67">
        <f t="shared" si="215"/>
        <v>0.65300000000000002</v>
      </c>
      <c r="W2730">
        <v>0.37845699999999999</v>
      </c>
      <c r="X2730" s="67">
        <f t="shared" si="212"/>
        <v>0.111</v>
      </c>
      <c r="Y2730">
        <v>0.14956</v>
      </c>
      <c r="Z2730" s="67">
        <f t="shared" si="213"/>
        <v>0.35299999999999998</v>
      </c>
      <c r="AA2730">
        <f>VLOOKUP($C2730,[1]Disability!$1:$1048576,5,FALSE)</f>
        <v>1</v>
      </c>
      <c r="AB2730" s="67">
        <f t="shared" si="214"/>
        <v>0.72499999999999998</v>
      </c>
      <c r="AC2730" t="e">
        <f>VLOOKUP($A2730,#REF!,9,FALSE)</f>
        <v>#REF!</v>
      </c>
    </row>
    <row r="2731" spans="1:29">
      <c r="A2731">
        <v>52802</v>
      </c>
      <c r="B2731">
        <v>2730</v>
      </c>
      <c r="C2731">
        <v>9907360</v>
      </c>
      <c r="D2731" t="s">
        <v>4235</v>
      </c>
      <c r="E2731" t="s">
        <v>4236</v>
      </c>
      <c r="G2731" t="e">
        <f>VLOOKUP($H2731,[1]BRT!$1:$1048576,1,0)</f>
        <v>#N/A</v>
      </c>
      <c r="H2731" t="s">
        <v>6070</v>
      </c>
      <c r="I2731">
        <v>37.795938999999997</v>
      </c>
      <c r="J2731">
        <v>-122.253486</v>
      </c>
      <c r="K2731">
        <v>1080</v>
      </c>
      <c r="L2731">
        <v>20</v>
      </c>
      <c r="M2731">
        <v>3</v>
      </c>
      <c r="N2731">
        <v>11</v>
      </c>
      <c r="O2731">
        <v>9</v>
      </c>
      <c r="P2731">
        <v>20</v>
      </c>
      <c r="Q2731" t="e">
        <f>VLOOKUP($A2731,'[1]SheltersALL_2.17.22'!$1:$1048576,6,0)</f>
        <v>#N/A</v>
      </c>
      <c r="R2731" t="str">
        <f>VLOOKUP($A2731, [1]FA21_Ridership!$1:$1048576,11, 0)</f>
        <v>OAKLAND</v>
      </c>
      <c r="S2731" t="str">
        <f>VLOOKUP($A2731, [1]FA21_Ridership!$1:$1048576,12, 0)</f>
        <v>ALAMEDA</v>
      </c>
      <c r="T2731">
        <f>VLOOKUP($A2731, [1]FA21_Ridership!$1:$1048576,13, 0)</f>
        <v>2</v>
      </c>
      <c r="U2731">
        <f t="shared" si="211"/>
        <v>400</v>
      </c>
      <c r="V2731" s="67">
        <f t="shared" si="215"/>
        <v>0.65300000000000002</v>
      </c>
      <c r="W2731">
        <v>0.83817799999999998</v>
      </c>
      <c r="X2731" s="67">
        <f t="shared" si="212"/>
        <v>0.64100000000000001</v>
      </c>
      <c r="Y2731">
        <v>0.38953500000000002</v>
      </c>
      <c r="Z2731" s="67">
        <f t="shared" si="213"/>
        <v>0.752</v>
      </c>
      <c r="AA2731">
        <f>VLOOKUP($C2731,[1]Disability!$1:$1048576,5,FALSE)</f>
        <v>1</v>
      </c>
      <c r="AB2731" s="67">
        <f t="shared" si="214"/>
        <v>0.72499999999999998</v>
      </c>
      <c r="AC2731" t="e">
        <f>VLOOKUP($A2731,#REF!,9,FALSE)</f>
        <v>#REF!</v>
      </c>
    </row>
    <row r="2732" spans="1:29">
      <c r="A2732">
        <v>56940</v>
      </c>
      <c r="B2732">
        <v>2731</v>
      </c>
      <c r="C2732">
        <v>1004000</v>
      </c>
      <c r="D2732" t="s">
        <v>4235</v>
      </c>
      <c r="E2732" t="s">
        <v>4236</v>
      </c>
      <c r="G2732" t="e">
        <f>VLOOKUP($H2732,[1]BRT!$1:$1048576,1,0)</f>
        <v>#N/A</v>
      </c>
      <c r="H2732" t="s">
        <v>6205</v>
      </c>
      <c r="I2732">
        <v>37.749564999999997</v>
      </c>
      <c r="J2732">
        <v>-122.184999</v>
      </c>
      <c r="K2732">
        <v>1021</v>
      </c>
      <c r="L2732">
        <v>20</v>
      </c>
      <c r="M2732">
        <v>3</v>
      </c>
      <c r="N2732">
        <v>9</v>
      </c>
      <c r="O2732">
        <v>11</v>
      </c>
      <c r="P2732">
        <v>20</v>
      </c>
      <c r="Q2732" t="e">
        <f>VLOOKUP($A2732,'[1]SheltersALL_2.17.22'!$1:$1048576,6,0)</f>
        <v>#N/A</v>
      </c>
      <c r="R2732" t="str">
        <f>VLOOKUP($A2732, [1]FA21_Ridership!$1:$1048576,11, 0)</f>
        <v>OAKLAND</v>
      </c>
      <c r="S2732" t="str">
        <f>VLOOKUP($A2732, [1]FA21_Ridership!$1:$1048576,12, 0)</f>
        <v>ALAMEDA</v>
      </c>
      <c r="T2732">
        <f>VLOOKUP($A2732, [1]FA21_Ridership!$1:$1048576,13, 0)</f>
        <v>3</v>
      </c>
      <c r="U2732">
        <f t="shared" si="211"/>
        <v>400</v>
      </c>
      <c r="V2732" s="67">
        <f t="shared" si="215"/>
        <v>0.65300000000000002</v>
      </c>
      <c r="W2732">
        <v>0.959677</v>
      </c>
      <c r="X2732" s="67">
        <f t="shared" si="212"/>
        <v>0.92100000000000004</v>
      </c>
      <c r="Y2732">
        <v>0.56653200000000004</v>
      </c>
      <c r="Z2732" s="67">
        <f t="shared" si="213"/>
        <v>0.90900000000000003</v>
      </c>
      <c r="AA2732">
        <f>VLOOKUP($C2732,[1]Disability!$1:$1048576,5,FALSE)</f>
        <v>0</v>
      </c>
      <c r="AB2732" s="67">
        <f t="shared" si="214"/>
        <v>0</v>
      </c>
      <c r="AC2732" t="e">
        <f>VLOOKUP($A2732,#REF!,9,FALSE)</f>
        <v>#REF!</v>
      </c>
    </row>
    <row r="2733" spans="1:29">
      <c r="A2733">
        <v>59996</v>
      </c>
      <c r="B2733">
        <v>2732</v>
      </c>
      <c r="C2733">
        <v>1030060</v>
      </c>
      <c r="D2733" t="s">
        <v>4235</v>
      </c>
      <c r="E2733" t="s">
        <v>4236</v>
      </c>
      <c r="G2733" t="e">
        <f>VLOOKUP($H2733,[1]BRT!$1:$1048576,1,0)</f>
        <v>#N/A</v>
      </c>
      <c r="H2733" t="s">
        <v>6206</v>
      </c>
      <c r="I2733">
        <v>37.819684000000002</v>
      </c>
      <c r="J2733">
        <v>-122.27637</v>
      </c>
      <c r="K2733">
        <v>1439</v>
      </c>
      <c r="L2733">
        <v>16</v>
      </c>
      <c r="M2733">
        <v>3.75</v>
      </c>
      <c r="N2733">
        <v>11</v>
      </c>
      <c r="O2733">
        <v>14</v>
      </c>
      <c r="P2733">
        <v>25</v>
      </c>
      <c r="Q2733" t="str">
        <f>VLOOKUP($A2733,'[1]SheltersALL_2.17.22'!$1:$1048576,6,0)</f>
        <v>Oakland</v>
      </c>
      <c r="R2733" t="str">
        <f>VLOOKUP($A2733, [1]FA21_Ridership!$1:$1048576,11, 0)</f>
        <v>OAKLAND</v>
      </c>
      <c r="S2733" t="str">
        <f>VLOOKUP($A2733, [1]FA21_Ridership!$1:$1048576,12, 0)</f>
        <v>ALAMEDA</v>
      </c>
      <c r="T2733">
        <f>VLOOKUP($A2733, [1]FA21_Ridership!$1:$1048576,13, 0)</f>
        <v>2</v>
      </c>
      <c r="U2733">
        <f t="shared" si="211"/>
        <v>400</v>
      </c>
      <c r="V2733" s="67">
        <f t="shared" si="215"/>
        <v>0.65300000000000002</v>
      </c>
      <c r="W2733">
        <v>0.64594600000000002</v>
      </c>
      <c r="X2733" s="67">
        <f t="shared" si="212"/>
        <v>0.33600000000000002</v>
      </c>
      <c r="Y2733">
        <v>0.36081099999999999</v>
      </c>
      <c r="Z2733" s="67">
        <f t="shared" si="213"/>
        <v>0.71199999999999997</v>
      </c>
      <c r="AA2733">
        <f>VLOOKUP($C2733,[1]Disability!$1:$1048576,5,FALSE)</f>
        <v>0</v>
      </c>
      <c r="AB2733" s="67">
        <f t="shared" si="214"/>
        <v>0</v>
      </c>
      <c r="AC2733" t="e">
        <f>VLOOKUP($A2733,#REF!,9,FALSE)</f>
        <v>#REF!</v>
      </c>
    </row>
    <row r="2734" spans="1:29">
      <c r="A2734">
        <v>55675</v>
      </c>
      <c r="B2734">
        <v>2733</v>
      </c>
      <c r="C2734">
        <v>103140</v>
      </c>
      <c r="D2734" t="s">
        <v>4235</v>
      </c>
      <c r="E2734" t="s">
        <v>4236</v>
      </c>
      <c r="G2734" t="e">
        <f>VLOOKUP($H2734,[1]BRT!$1:$1048576,1,0)</f>
        <v>#N/A</v>
      </c>
      <c r="H2734" t="s">
        <v>5899</v>
      </c>
      <c r="I2734">
        <v>37.773159</v>
      </c>
      <c r="J2734">
        <v>-122.27286700000001</v>
      </c>
      <c r="K2734">
        <v>1420</v>
      </c>
      <c r="L2734">
        <v>20</v>
      </c>
      <c r="M2734">
        <v>3</v>
      </c>
      <c r="N2734">
        <v>8</v>
      </c>
      <c r="O2734">
        <v>12</v>
      </c>
      <c r="P2734">
        <v>20</v>
      </c>
      <c r="Q2734" t="e">
        <f>VLOOKUP($A2734,'[1]SheltersALL_2.17.22'!$1:$1048576,6,0)</f>
        <v>#N/A</v>
      </c>
      <c r="R2734" t="str">
        <f>VLOOKUP($A2734, [1]FA21_Ridership!$1:$1048576,11, 0)</f>
        <v>ALAMEDA</v>
      </c>
      <c r="S2734" t="str">
        <f>VLOOKUP($A2734, [1]FA21_Ridership!$1:$1048576,12, 0)</f>
        <v>ALAMEDA</v>
      </c>
      <c r="T2734">
        <f>VLOOKUP($A2734, [1]FA21_Ridership!$1:$1048576,13, 0)</f>
        <v>3</v>
      </c>
      <c r="U2734">
        <f t="shared" si="211"/>
        <v>400</v>
      </c>
      <c r="V2734" s="67">
        <f t="shared" si="215"/>
        <v>0.65300000000000002</v>
      </c>
      <c r="W2734">
        <v>0.189189</v>
      </c>
      <c r="X2734" s="67">
        <f t="shared" si="212"/>
        <v>1.4999999999999999E-2</v>
      </c>
      <c r="Y2734">
        <v>0.11969100000000001</v>
      </c>
      <c r="Z2734" s="67">
        <f t="shared" si="213"/>
        <v>0.30099999999999999</v>
      </c>
      <c r="AA2734">
        <f>VLOOKUP($C2734,[1]Disability!$1:$1048576,5,FALSE)</f>
        <v>0</v>
      </c>
      <c r="AB2734" s="67">
        <f t="shared" si="214"/>
        <v>0</v>
      </c>
      <c r="AC2734" t="e">
        <f>VLOOKUP($A2734,#REF!,9,FALSE)</f>
        <v>#REF!</v>
      </c>
    </row>
    <row r="2735" spans="1:29">
      <c r="A2735">
        <v>55787</v>
      </c>
      <c r="B2735">
        <v>2734</v>
      </c>
      <c r="C2735">
        <v>702660</v>
      </c>
      <c r="D2735" t="s">
        <v>4235</v>
      </c>
      <c r="E2735" t="s">
        <v>4236</v>
      </c>
      <c r="G2735" t="e">
        <f>VLOOKUP($H2735,[1]BRT!$1:$1048576,1,0)</f>
        <v>#N/A</v>
      </c>
      <c r="H2735" t="s">
        <v>6207</v>
      </c>
      <c r="I2735">
        <v>37.558545000000002</v>
      </c>
      <c r="J2735">
        <v>-122.007441</v>
      </c>
      <c r="K2735">
        <v>1436</v>
      </c>
      <c r="L2735">
        <v>20</v>
      </c>
      <c r="M2735">
        <v>3</v>
      </c>
      <c r="N2735">
        <v>8</v>
      </c>
      <c r="O2735">
        <v>12</v>
      </c>
      <c r="P2735">
        <v>20</v>
      </c>
      <c r="Q2735" t="e">
        <f>VLOOKUP($A2735,'[1]SheltersALL_2.17.22'!$1:$1048576,6,0)</f>
        <v>#N/A</v>
      </c>
      <c r="R2735" t="str">
        <f>VLOOKUP($A2735, [1]FA21_Ridership!$1:$1048576,11, 0)</f>
        <v>FREMONT</v>
      </c>
      <c r="S2735" t="str">
        <f>VLOOKUP($A2735, [1]FA21_Ridership!$1:$1048576,12, 0)</f>
        <v>ALAMEDA</v>
      </c>
      <c r="T2735">
        <f>VLOOKUP($A2735, [1]FA21_Ridership!$1:$1048576,13, 0)</f>
        <v>5</v>
      </c>
      <c r="U2735">
        <f t="shared" si="211"/>
        <v>400</v>
      </c>
      <c r="V2735" s="67">
        <f t="shared" si="215"/>
        <v>0.65300000000000002</v>
      </c>
      <c r="W2735">
        <v>0.78178599999999998</v>
      </c>
      <c r="X2735" s="67">
        <f t="shared" si="212"/>
        <v>0.55400000000000005</v>
      </c>
      <c r="Y2735">
        <v>0.1875</v>
      </c>
      <c r="Z2735" s="67">
        <f t="shared" si="213"/>
        <v>0.44900000000000001</v>
      </c>
      <c r="AA2735">
        <f>VLOOKUP($C2735,[1]Disability!$1:$1048576,5,FALSE)</f>
        <v>0</v>
      </c>
      <c r="AB2735" s="67">
        <f t="shared" si="214"/>
        <v>0</v>
      </c>
      <c r="AC2735" t="e">
        <f>VLOOKUP($A2735,#REF!,9,FALSE)</f>
        <v>#REF!</v>
      </c>
    </row>
    <row r="2736" spans="1:29">
      <c r="A2736">
        <v>52034</v>
      </c>
      <c r="B2736">
        <v>2735</v>
      </c>
      <c r="C2736">
        <v>9905480</v>
      </c>
      <c r="D2736" t="s">
        <v>4235</v>
      </c>
      <c r="E2736" t="s">
        <v>4236</v>
      </c>
      <c r="G2736" t="e">
        <f>VLOOKUP($H2736,[1]BRT!$1:$1048576,1,0)</f>
        <v>#N/A</v>
      </c>
      <c r="H2736" t="s">
        <v>6208</v>
      </c>
      <c r="I2736">
        <v>37.828361999999998</v>
      </c>
      <c r="J2736">
        <v>-122.274399</v>
      </c>
      <c r="K2736">
        <v>980</v>
      </c>
      <c r="L2736">
        <v>20</v>
      </c>
      <c r="M2736">
        <v>3</v>
      </c>
      <c r="N2736">
        <v>7</v>
      </c>
      <c r="O2736">
        <v>13</v>
      </c>
      <c r="P2736">
        <v>20</v>
      </c>
      <c r="Q2736" t="e">
        <f>VLOOKUP($A2736,'[1]SheltersALL_2.17.22'!$1:$1048576,6,0)</f>
        <v>#N/A</v>
      </c>
      <c r="R2736" t="str">
        <f>VLOOKUP($A2736, [1]FA21_Ridership!$1:$1048576,11, 0)</f>
        <v>OAKLAND</v>
      </c>
      <c r="S2736" t="str">
        <f>VLOOKUP($A2736, [1]FA21_Ridership!$1:$1048576,12, 0)</f>
        <v>ALAMEDA</v>
      </c>
      <c r="T2736">
        <f>VLOOKUP($A2736, [1]FA21_Ridership!$1:$1048576,13, 0)</f>
        <v>2</v>
      </c>
      <c r="U2736">
        <f t="shared" si="211"/>
        <v>400</v>
      </c>
      <c r="V2736" s="67">
        <f t="shared" si="215"/>
        <v>0.65300000000000002</v>
      </c>
      <c r="W2736">
        <v>0.56745999999999996</v>
      </c>
      <c r="X2736" s="67">
        <f t="shared" si="212"/>
        <v>0.25700000000000001</v>
      </c>
      <c r="Y2736">
        <v>0.36507899999999999</v>
      </c>
      <c r="Z2736" s="67">
        <f t="shared" si="213"/>
        <v>0.71599999999999997</v>
      </c>
      <c r="AA2736">
        <f>VLOOKUP($C2736,[1]Disability!$1:$1048576,5,FALSE)</f>
        <v>0</v>
      </c>
      <c r="AB2736" s="67">
        <f t="shared" si="214"/>
        <v>0</v>
      </c>
      <c r="AC2736" t="e">
        <f>VLOOKUP($A2736,#REF!,9,FALSE)</f>
        <v>#REF!</v>
      </c>
    </row>
    <row r="2737" spans="1:29">
      <c r="A2737">
        <v>59552</v>
      </c>
      <c r="B2737">
        <v>2736</v>
      </c>
      <c r="C2737">
        <v>1006820</v>
      </c>
      <c r="D2737" t="s">
        <v>4235</v>
      </c>
      <c r="E2737" t="s">
        <v>4236</v>
      </c>
      <c r="G2737" t="e">
        <f>VLOOKUP($H2737,[1]BRT!$1:$1048576,1,0)</f>
        <v>#N/A</v>
      </c>
      <c r="H2737" t="s">
        <v>6209</v>
      </c>
      <c r="I2737">
        <v>37.820723000000001</v>
      </c>
      <c r="J2737">
        <v>-122.260797</v>
      </c>
      <c r="K2737">
        <v>1416</v>
      </c>
      <c r="L2737">
        <v>20</v>
      </c>
      <c r="M2737">
        <v>3</v>
      </c>
      <c r="N2737">
        <v>6</v>
      </c>
      <c r="O2737">
        <v>14</v>
      </c>
      <c r="P2737">
        <v>20</v>
      </c>
      <c r="Q2737" t="e">
        <f>VLOOKUP($A2737,'[1]SheltersALL_2.17.22'!$1:$1048576,6,0)</f>
        <v>#N/A</v>
      </c>
      <c r="R2737" t="str">
        <f>VLOOKUP($A2737, [1]FA21_Ridership!$1:$1048576,11, 0)</f>
        <v>OAKLAND</v>
      </c>
      <c r="S2737" t="str">
        <f>VLOOKUP($A2737, [1]FA21_Ridership!$1:$1048576,12, 0)</f>
        <v>ALAMEDA</v>
      </c>
      <c r="T2737">
        <f>VLOOKUP($A2737, [1]FA21_Ridership!$1:$1048576,13, 0)</f>
        <v>2</v>
      </c>
      <c r="U2737">
        <f t="shared" si="211"/>
        <v>400</v>
      </c>
      <c r="V2737" s="67">
        <f t="shared" si="215"/>
        <v>0.65300000000000002</v>
      </c>
      <c r="W2737">
        <v>0.56469499999999995</v>
      </c>
      <c r="X2737" s="67">
        <f t="shared" si="212"/>
        <v>0.254</v>
      </c>
      <c r="Y2737">
        <v>0.27240900000000001</v>
      </c>
      <c r="Z2737" s="67">
        <f t="shared" si="213"/>
        <v>0.59799999999999998</v>
      </c>
      <c r="AA2737">
        <f>VLOOKUP($C2737,[1]Disability!$1:$1048576,5,FALSE)</f>
        <v>0</v>
      </c>
      <c r="AB2737" s="67">
        <f t="shared" si="214"/>
        <v>0</v>
      </c>
      <c r="AC2737" t="e">
        <f>VLOOKUP($A2737,#REF!,9,FALSE)</f>
        <v>#REF!</v>
      </c>
    </row>
    <row r="2738" spans="1:29">
      <c r="A2738">
        <v>56228</v>
      </c>
      <c r="B2738">
        <v>2737</v>
      </c>
      <c r="C2738">
        <v>1700900</v>
      </c>
      <c r="D2738" t="s">
        <v>4235</v>
      </c>
      <c r="E2738" t="s">
        <v>4236</v>
      </c>
      <c r="G2738" t="e">
        <f>VLOOKUP($H2738,[1]BRT!$1:$1048576,1,0)</f>
        <v>#N/A</v>
      </c>
      <c r="H2738" t="s">
        <v>6210</v>
      </c>
      <c r="I2738">
        <v>37.605136000000002</v>
      </c>
      <c r="J2738">
        <v>-122.082571</v>
      </c>
      <c r="K2738">
        <v>1029</v>
      </c>
      <c r="L2738">
        <v>20</v>
      </c>
      <c r="M2738">
        <v>3</v>
      </c>
      <c r="N2738">
        <v>5</v>
      </c>
      <c r="O2738">
        <v>15</v>
      </c>
      <c r="P2738">
        <v>20</v>
      </c>
      <c r="Q2738" t="e">
        <f>VLOOKUP($A2738,'[1]SheltersALL_2.17.22'!$1:$1048576,6,0)</f>
        <v>#N/A</v>
      </c>
      <c r="R2738" t="str">
        <f>VLOOKUP($A2738, [1]FA21_Ridership!$1:$1048576,11, 0)</f>
        <v>UNION CITY</v>
      </c>
      <c r="S2738" t="str">
        <f>VLOOKUP($A2738, [1]FA21_Ridership!$1:$1048576,12, 0)</f>
        <v>ALAMEDA</v>
      </c>
      <c r="T2738">
        <f>VLOOKUP($A2738, [1]FA21_Ridership!$1:$1048576,13, 0)</f>
        <v>9</v>
      </c>
      <c r="U2738">
        <f t="shared" si="211"/>
        <v>400</v>
      </c>
      <c r="V2738" s="67">
        <f t="shared" si="215"/>
        <v>0.65300000000000002</v>
      </c>
      <c r="W2738">
        <v>0.82125000000000004</v>
      </c>
      <c r="X2738" s="67">
        <f t="shared" si="212"/>
        <v>0.61699999999999999</v>
      </c>
      <c r="Y2738">
        <v>0.121875</v>
      </c>
      <c r="Z2738" s="67">
        <f t="shared" si="213"/>
        <v>0.30399999999999999</v>
      </c>
      <c r="AA2738">
        <f>VLOOKUP($C2738,[1]Disability!$1:$1048576,5,FALSE)</f>
        <v>0</v>
      </c>
      <c r="AB2738" s="67">
        <f t="shared" si="214"/>
        <v>0</v>
      </c>
      <c r="AC2738" t="e">
        <f>VLOOKUP($A2738,#REF!,9,FALSE)</f>
        <v>#REF!</v>
      </c>
    </row>
    <row r="2739" spans="1:29">
      <c r="A2739">
        <v>51299</v>
      </c>
      <c r="B2739">
        <v>2738</v>
      </c>
      <c r="C2739">
        <v>1303610</v>
      </c>
      <c r="D2739" t="s">
        <v>4235</v>
      </c>
      <c r="E2739" t="s">
        <v>4236</v>
      </c>
      <c r="G2739" t="e">
        <f>VLOOKUP($H2739,[1]BRT!$1:$1048576,1,0)</f>
        <v>#N/A</v>
      </c>
      <c r="H2739" t="s">
        <v>6211</v>
      </c>
      <c r="I2739">
        <v>37.946998999999998</v>
      </c>
      <c r="J2739">
        <v>-122.33049699999999</v>
      </c>
      <c r="K2739">
        <v>1145</v>
      </c>
      <c r="L2739">
        <v>40</v>
      </c>
      <c r="M2739">
        <v>1.5</v>
      </c>
      <c r="N2739">
        <v>2</v>
      </c>
      <c r="O2739">
        <v>8</v>
      </c>
      <c r="P2739">
        <v>10</v>
      </c>
      <c r="Q2739" t="e">
        <f>VLOOKUP($A2739,'[1]SheltersALL_2.17.22'!$1:$1048576,6,0)</f>
        <v>#N/A</v>
      </c>
      <c r="R2739" t="str">
        <f>VLOOKUP($A2739, [1]FA21_Ridership!$1:$1048576,11, 0)</f>
        <v>RICHMOND</v>
      </c>
      <c r="S2739" t="str">
        <f>VLOOKUP($A2739, [1]FA21_Ridership!$1:$1048576,12, 0)</f>
        <v>CONTRA COSTA</v>
      </c>
      <c r="T2739">
        <f>VLOOKUP($A2739, [1]FA21_Ridership!$1:$1048576,13, 0)</f>
        <v>1</v>
      </c>
      <c r="U2739">
        <f t="shared" si="211"/>
        <v>400</v>
      </c>
      <c r="V2739" s="67">
        <f t="shared" si="215"/>
        <v>0.65300000000000002</v>
      </c>
      <c r="W2739">
        <v>0.75656900000000005</v>
      </c>
      <c r="X2739" s="67">
        <f t="shared" si="212"/>
        <v>0.495</v>
      </c>
      <c r="Y2739">
        <v>0.18315300000000001</v>
      </c>
      <c r="Z2739" s="67">
        <f t="shared" si="213"/>
        <v>0.44400000000000001</v>
      </c>
      <c r="AA2739">
        <f>VLOOKUP($C2739,[1]Disability!$1:$1048576,5,FALSE)</f>
        <v>0</v>
      </c>
      <c r="AB2739" s="67">
        <f t="shared" si="214"/>
        <v>0</v>
      </c>
      <c r="AC2739" t="e">
        <f>VLOOKUP($A2739,#REF!,9,FALSE)</f>
        <v>#REF!</v>
      </c>
    </row>
    <row r="2740" spans="1:29">
      <c r="A2740">
        <v>53059</v>
      </c>
      <c r="B2740">
        <v>2739</v>
      </c>
      <c r="C2740">
        <v>9908130</v>
      </c>
      <c r="D2740" t="s">
        <v>4235</v>
      </c>
      <c r="E2740" t="s">
        <v>4236</v>
      </c>
      <c r="G2740" t="e">
        <f>VLOOKUP($H2740,[1]BRT!$1:$1048576,1,0)</f>
        <v>#N/A</v>
      </c>
      <c r="H2740" t="s">
        <v>6212</v>
      </c>
      <c r="I2740">
        <v>37.80303</v>
      </c>
      <c r="J2740">
        <v>-122.23702</v>
      </c>
      <c r="K2740">
        <v>961</v>
      </c>
      <c r="L2740">
        <v>20</v>
      </c>
      <c r="M2740">
        <v>3</v>
      </c>
      <c r="N2740">
        <v>3</v>
      </c>
      <c r="O2740">
        <v>17</v>
      </c>
      <c r="P2740">
        <v>20</v>
      </c>
      <c r="Q2740" t="e">
        <f>VLOOKUP($A2740,'[1]SheltersALL_2.17.22'!$1:$1048576,6,0)</f>
        <v>#N/A</v>
      </c>
      <c r="R2740" t="str">
        <f>VLOOKUP($A2740, [1]FA21_Ridership!$1:$1048576,11, 0)</f>
        <v>OAKLAND</v>
      </c>
      <c r="S2740" t="str">
        <f>VLOOKUP($A2740, [1]FA21_Ridership!$1:$1048576,12, 0)</f>
        <v>ALAMEDA</v>
      </c>
      <c r="T2740">
        <f>VLOOKUP($A2740, [1]FA21_Ridership!$1:$1048576,13, 0)</f>
        <v>2</v>
      </c>
      <c r="U2740">
        <f t="shared" si="211"/>
        <v>400</v>
      </c>
      <c r="V2740" s="67">
        <f t="shared" si="215"/>
        <v>0.65300000000000002</v>
      </c>
      <c r="W2740">
        <v>0.82199500000000003</v>
      </c>
      <c r="X2740" s="67">
        <f t="shared" si="212"/>
        <v>0.61799999999999999</v>
      </c>
      <c r="Y2740">
        <v>0.51133799999999996</v>
      </c>
      <c r="Z2740" s="67">
        <f t="shared" si="213"/>
        <v>0.87</v>
      </c>
      <c r="AA2740">
        <f>VLOOKUP($C2740,[1]Disability!$1:$1048576,5,FALSE)</f>
        <v>0</v>
      </c>
      <c r="AB2740" s="67">
        <f t="shared" si="214"/>
        <v>0</v>
      </c>
      <c r="AC2740" t="e">
        <f>VLOOKUP($A2740,#REF!,9,FALSE)</f>
        <v>#REF!</v>
      </c>
    </row>
    <row r="2741" spans="1:29">
      <c r="A2741">
        <v>54675</v>
      </c>
      <c r="B2741">
        <v>2740</v>
      </c>
      <c r="C2741">
        <v>1700280</v>
      </c>
      <c r="D2741" t="s">
        <v>4235</v>
      </c>
      <c r="E2741" t="s">
        <v>4236</v>
      </c>
      <c r="G2741" t="e">
        <f>VLOOKUP($H2741,[1]BRT!$1:$1048576,1,0)</f>
        <v>#N/A</v>
      </c>
      <c r="H2741" t="s">
        <v>6213</v>
      </c>
      <c r="I2741">
        <v>37.587755000000001</v>
      </c>
      <c r="J2741">
        <v>-122.02381099999999</v>
      </c>
      <c r="K2741">
        <v>1031</v>
      </c>
      <c r="L2741">
        <v>20</v>
      </c>
      <c r="M2741">
        <v>3</v>
      </c>
      <c r="N2741">
        <v>2</v>
      </c>
      <c r="O2741">
        <v>18</v>
      </c>
      <c r="P2741">
        <v>20</v>
      </c>
      <c r="Q2741" t="e">
        <f>VLOOKUP($A2741,'[1]SheltersALL_2.17.22'!$1:$1048576,6,0)</f>
        <v>#N/A</v>
      </c>
      <c r="R2741" t="str">
        <f>VLOOKUP($A2741, [1]FA21_Ridership!$1:$1048576,11, 0)</f>
        <v>UNION CITY</v>
      </c>
      <c r="S2741" t="str">
        <f>VLOOKUP($A2741, [1]FA21_Ridership!$1:$1048576,12, 0)</f>
        <v>ALAMEDA</v>
      </c>
      <c r="T2741">
        <f>VLOOKUP($A2741, [1]FA21_Ridership!$1:$1048576,13, 0)</f>
        <v>9</v>
      </c>
      <c r="U2741">
        <f t="shared" si="211"/>
        <v>400</v>
      </c>
      <c r="V2741" s="67">
        <f t="shared" si="215"/>
        <v>0.65300000000000002</v>
      </c>
      <c r="W2741">
        <v>0.83855999999999997</v>
      </c>
      <c r="X2741" s="67">
        <f t="shared" si="212"/>
        <v>0.64300000000000002</v>
      </c>
      <c r="Y2741">
        <v>0.24284900000000001</v>
      </c>
      <c r="Z2741" s="67">
        <f t="shared" si="213"/>
        <v>0.55800000000000005</v>
      </c>
      <c r="AA2741">
        <f>VLOOKUP($C2741,[1]Disability!$1:$1048576,5,FALSE)</f>
        <v>1</v>
      </c>
      <c r="AB2741" s="67">
        <f t="shared" si="214"/>
        <v>0.72499999999999998</v>
      </c>
      <c r="AC2741" t="e">
        <f>VLOOKUP($A2741,#REF!,9,FALSE)</f>
        <v>#REF!</v>
      </c>
    </row>
    <row r="2742" spans="1:29">
      <c r="A2742">
        <v>52323</v>
      </c>
      <c r="B2742">
        <v>2741</v>
      </c>
      <c r="C2742">
        <v>301820</v>
      </c>
      <c r="D2742" t="s">
        <v>4235</v>
      </c>
      <c r="E2742" t="s">
        <v>4236</v>
      </c>
      <c r="G2742" t="e">
        <f>VLOOKUP($H2742,[1]BRT!$1:$1048576,1,0)</f>
        <v>#N/A</v>
      </c>
      <c r="H2742" t="s">
        <v>6012</v>
      </c>
      <c r="I2742">
        <v>37.854163</v>
      </c>
      <c r="J2742">
        <v>-122.252703</v>
      </c>
      <c r="K2742">
        <v>1390</v>
      </c>
      <c r="L2742">
        <v>13</v>
      </c>
      <c r="M2742">
        <v>4.615384615</v>
      </c>
      <c r="N2742">
        <v>27</v>
      </c>
      <c r="O2742">
        <v>4</v>
      </c>
      <c r="P2742">
        <v>31</v>
      </c>
      <c r="Q2742" t="e">
        <f>VLOOKUP($A2742,'[1]SheltersALL_2.17.22'!$1:$1048576,6,0)</f>
        <v>#N/A</v>
      </c>
      <c r="R2742" t="str">
        <f>VLOOKUP($A2742, [1]FA21_Ridership!$1:$1048576,11, 0)</f>
        <v>BERKELEY</v>
      </c>
      <c r="S2742" t="str">
        <f>VLOOKUP($A2742, [1]FA21_Ridership!$1:$1048576,12, 0)</f>
        <v>ALAMEDA</v>
      </c>
      <c r="T2742">
        <f>VLOOKUP($A2742, [1]FA21_Ridership!$1:$1048576,13, 0)</f>
        <v>2</v>
      </c>
      <c r="U2742">
        <f t="shared" si="211"/>
        <v>403</v>
      </c>
      <c r="V2742" s="67">
        <f t="shared" si="215"/>
        <v>0.65800000000000003</v>
      </c>
      <c r="W2742">
        <v>0.22699800000000001</v>
      </c>
      <c r="X2742" s="67">
        <f t="shared" si="212"/>
        <v>2.7E-2</v>
      </c>
      <c r="Y2742">
        <v>0.165158</v>
      </c>
      <c r="Z2742" s="67">
        <f t="shared" si="213"/>
        <v>0.39900000000000002</v>
      </c>
      <c r="AA2742">
        <f>VLOOKUP($C2742,[1]Disability!$1:$1048576,5,FALSE)</f>
        <v>0</v>
      </c>
      <c r="AB2742" s="67">
        <f t="shared" si="214"/>
        <v>0</v>
      </c>
      <c r="AC2742" t="e">
        <f>VLOOKUP($A2742,#REF!,9,FALSE)</f>
        <v>#REF!</v>
      </c>
    </row>
    <row r="2743" spans="1:29">
      <c r="A2743">
        <v>59225</v>
      </c>
      <c r="B2743">
        <v>2742</v>
      </c>
      <c r="C2743">
        <v>1000310</v>
      </c>
      <c r="D2743" t="s">
        <v>4235</v>
      </c>
      <c r="E2743" t="s">
        <v>4236</v>
      </c>
      <c r="G2743" t="e">
        <f>VLOOKUP($H2743,[1]BRT!$1:$1048576,1,0)</f>
        <v>#N/A</v>
      </c>
      <c r="H2743" t="s">
        <v>6214</v>
      </c>
      <c r="I2743">
        <v>37.806981999999998</v>
      </c>
      <c r="J2743">
        <v>-122.289051</v>
      </c>
      <c r="K2743">
        <v>966</v>
      </c>
      <c r="L2743">
        <v>31</v>
      </c>
      <c r="M2743">
        <v>1.935483871</v>
      </c>
      <c r="N2743">
        <v>11</v>
      </c>
      <c r="O2743">
        <v>2</v>
      </c>
      <c r="P2743">
        <v>13</v>
      </c>
      <c r="Q2743" t="e">
        <f>VLOOKUP($A2743,'[1]SheltersALL_2.17.22'!$1:$1048576,6,0)</f>
        <v>#N/A</v>
      </c>
      <c r="R2743" t="str">
        <f>VLOOKUP($A2743, [1]FA21_Ridership!$1:$1048576,11, 0)</f>
        <v>OAKLAND</v>
      </c>
      <c r="S2743" t="str">
        <f>VLOOKUP($A2743, [1]FA21_Ridership!$1:$1048576,12, 0)</f>
        <v>ALAMEDA</v>
      </c>
      <c r="T2743">
        <f>VLOOKUP($A2743, [1]FA21_Ridership!$1:$1048576,13, 0)</f>
        <v>2</v>
      </c>
      <c r="U2743">
        <f t="shared" si="211"/>
        <v>403</v>
      </c>
      <c r="V2743" s="67">
        <f t="shared" si="215"/>
        <v>0.65800000000000003</v>
      </c>
      <c r="W2743">
        <v>0.85101700000000002</v>
      </c>
      <c r="X2743" s="67">
        <f t="shared" si="212"/>
        <v>0.67700000000000005</v>
      </c>
      <c r="Y2743">
        <v>0.63253199999999998</v>
      </c>
      <c r="Z2743" s="67">
        <f t="shared" si="213"/>
        <v>0.95299999999999996</v>
      </c>
      <c r="AA2743">
        <f>VLOOKUP($C2743,[1]Disability!$1:$1048576,5,FALSE)</f>
        <v>1</v>
      </c>
      <c r="AB2743" s="67">
        <f t="shared" si="214"/>
        <v>0.72499999999999998</v>
      </c>
      <c r="AC2743" t="e">
        <f>VLOOKUP($A2743,#REF!,9,FALSE)</f>
        <v>#REF!</v>
      </c>
    </row>
    <row r="2744" spans="1:29">
      <c r="A2744">
        <v>51199</v>
      </c>
      <c r="B2744">
        <v>2743</v>
      </c>
      <c r="C2744">
        <v>301770</v>
      </c>
      <c r="D2744" t="s">
        <v>4235</v>
      </c>
      <c r="E2744" t="s">
        <v>4236</v>
      </c>
      <c r="G2744" t="e">
        <f>VLOOKUP($H2744,[1]BRT!$1:$1048576,1,0)</f>
        <v>#N/A</v>
      </c>
      <c r="H2744" t="s">
        <v>6215</v>
      </c>
      <c r="I2744">
        <v>37.858815</v>
      </c>
      <c r="J2744">
        <v>-122.253145</v>
      </c>
      <c r="K2744">
        <v>1390</v>
      </c>
      <c r="L2744">
        <v>13</v>
      </c>
      <c r="M2744">
        <v>4.615384615</v>
      </c>
      <c r="N2744">
        <v>25</v>
      </c>
      <c r="O2744">
        <v>6</v>
      </c>
      <c r="P2744">
        <v>31</v>
      </c>
      <c r="Q2744" t="str">
        <f>VLOOKUP($A2744,'[1]SheltersALL_2.17.22'!$1:$1048576,6,0)</f>
        <v>Berkeley</v>
      </c>
      <c r="R2744" t="str">
        <f>VLOOKUP($A2744, [1]FA21_Ridership!$1:$1048576,11, 0)</f>
        <v>BERKELEY</v>
      </c>
      <c r="S2744" t="str">
        <f>VLOOKUP($A2744, [1]FA21_Ridership!$1:$1048576,12, 0)</f>
        <v>ALAMEDA</v>
      </c>
      <c r="T2744">
        <f>VLOOKUP($A2744, [1]FA21_Ridership!$1:$1048576,13, 0)</f>
        <v>2</v>
      </c>
      <c r="U2744">
        <f t="shared" si="211"/>
        <v>403</v>
      </c>
      <c r="V2744" s="67">
        <f t="shared" si="215"/>
        <v>0.65800000000000003</v>
      </c>
      <c r="W2744">
        <v>0.21487600000000001</v>
      </c>
      <c r="X2744" s="67">
        <f t="shared" si="212"/>
        <v>2.1000000000000001E-2</v>
      </c>
      <c r="Y2744">
        <v>0.16942099999999999</v>
      </c>
      <c r="Z2744" s="67">
        <f t="shared" si="213"/>
        <v>0.40500000000000003</v>
      </c>
      <c r="AA2744">
        <f>VLOOKUP($C2744,[1]Disability!$1:$1048576,5,FALSE)</f>
        <v>0</v>
      </c>
      <c r="AB2744" s="67">
        <f t="shared" si="214"/>
        <v>0</v>
      </c>
      <c r="AC2744" t="e">
        <f>VLOOKUP($A2744,#REF!,9,FALSE)</f>
        <v>#REF!</v>
      </c>
    </row>
    <row r="2745" spans="1:29">
      <c r="A2745">
        <v>55458</v>
      </c>
      <c r="B2745">
        <v>2744</v>
      </c>
      <c r="C2745">
        <v>1030270</v>
      </c>
      <c r="D2745" t="s">
        <v>4235</v>
      </c>
      <c r="E2745" t="s">
        <v>4236</v>
      </c>
      <c r="G2745" t="e">
        <f>VLOOKUP($H2745,[1]BRT!$1:$1048576,1,0)</f>
        <v>#N/A</v>
      </c>
      <c r="H2745" t="s">
        <v>6118</v>
      </c>
      <c r="I2745">
        <v>37.810144999999999</v>
      </c>
      <c r="J2745">
        <v>-122.29506000000001</v>
      </c>
      <c r="K2745">
        <v>966</v>
      </c>
      <c r="L2745">
        <v>31</v>
      </c>
      <c r="M2745">
        <v>1.935483871</v>
      </c>
      <c r="N2745">
        <v>8</v>
      </c>
      <c r="O2745">
        <v>5</v>
      </c>
      <c r="P2745">
        <v>13</v>
      </c>
      <c r="Q2745" t="e">
        <f>VLOOKUP($A2745,'[1]SheltersALL_2.17.22'!$1:$1048576,6,0)</f>
        <v>#N/A</v>
      </c>
      <c r="R2745" t="str">
        <f>VLOOKUP($A2745, [1]FA21_Ridership!$1:$1048576,11, 0)</f>
        <v>OAKLAND</v>
      </c>
      <c r="S2745" t="str">
        <f>VLOOKUP($A2745, [1]FA21_Ridership!$1:$1048576,12, 0)</f>
        <v>ALAMEDA</v>
      </c>
      <c r="T2745">
        <f>VLOOKUP($A2745, [1]FA21_Ridership!$1:$1048576,13, 0)</f>
        <v>2</v>
      </c>
      <c r="U2745">
        <f t="shared" si="211"/>
        <v>403</v>
      </c>
      <c r="V2745" s="67">
        <f t="shared" si="215"/>
        <v>0.65800000000000003</v>
      </c>
      <c r="W2745">
        <v>0.62802999999999998</v>
      </c>
      <c r="X2745" s="67">
        <f t="shared" si="212"/>
        <v>0.32100000000000001</v>
      </c>
      <c r="Y2745">
        <v>0.21601699999999999</v>
      </c>
      <c r="Z2745" s="67">
        <f t="shared" si="213"/>
        <v>0.501</v>
      </c>
      <c r="AA2745">
        <f>VLOOKUP($C2745,[1]Disability!$1:$1048576,5,FALSE)</f>
        <v>0</v>
      </c>
      <c r="AB2745" s="67">
        <f t="shared" si="214"/>
        <v>0</v>
      </c>
      <c r="AC2745" t="e">
        <f>VLOOKUP($A2745,#REF!,9,FALSE)</f>
        <v>#REF!</v>
      </c>
    </row>
    <row r="2746" spans="1:29">
      <c r="A2746">
        <v>55585</v>
      </c>
      <c r="B2746">
        <v>2745</v>
      </c>
      <c r="C2746">
        <v>304970</v>
      </c>
      <c r="D2746" t="s">
        <v>4235</v>
      </c>
      <c r="E2746" t="s">
        <v>4236</v>
      </c>
      <c r="G2746" t="e">
        <f>VLOOKUP($H2746,[1]BRT!$1:$1048576,1,0)</f>
        <v>#N/A</v>
      </c>
      <c r="H2746" t="s">
        <v>6216</v>
      </c>
      <c r="I2746">
        <v>37.868450000000003</v>
      </c>
      <c r="J2746">
        <v>-122.26772200000001</v>
      </c>
      <c r="K2746">
        <v>1427</v>
      </c>
      <c r="L2746">
        <v>31</v>
      </c>
      <c r="M2746">
        <v>1.935483871</v>
      </c>
      <c r="N2746">
        <v>4</v>
      </c>
      <c r="O2746">
        <v>9</v>
      </c>
      <c r="P2746">
        <v>13</v>
      </c>
      <c r="Q2746" t="str">
        <f>VLOOKUP($A2746,'[1]SheltersALL_2.17.22'!$1:$1048576,6,0)</f>
        <v>Berkeley</v>
      </c>
      <c r="R2746" t="str">
        <f>VLOOKUP($A2746, [1]FA21_Ridership!$1:$1048576,11, 0)</f>
        <v>BERKELEY</v>
      </c>
      <c r="S2746" t="str">
        <f>VLOOKUP($A2746, [1]FA21_Ridership!$1:$1048576,12, 0)</f>
        <v>ALAMEDA</v>
      </c>
      <c r="T2746">
        <f>VLOOKUP($A2746, [1]FA21_Ridership!$1:$1048576,13, 0)</f>
        <v>1</v>
      </c>
      <c r="U2746">
        <f t="shared" si="211"/>
        <v>403</v>
      </c>
      <c r="V2746" s="67">
        <f t="shared" si="215"/>
        <v>0.65800000000000003</v>
      </c>
      <c r="W2746">
        <v>0.66142800000000002</v>
      </c>
      <c r="X2746" s="67">
        <f t="shared" si="212"/>
        <v>0.34699999999999998</v>
      </c>
      <c r="Y2746">
        <v>0.56815899999999997</v>
      </c>
      <c r="Z2746" s="67">
        <f t="shared" si="213"/>
        <v>0.91300000000000003</v>
      </c>
      <c r="AA2746">
        <f>VLOOKUP($C2746,[1]Disability!$1:$1048576,5,FALSE)</f>
        <v>0</v>
      </c>
      <c r="AB2746" s="67">
        <f t="shared" si="214"/>
        <v>0</v>
      </c>
      <c r="AC2746" t="e">
        <f>VLOOKUP($A2746,#REF!,9,FALSE)</f>
        <v>#REF!</v>
      </c>
    </row>
    <row r="2747" spans="1:29">
      <c r="A2747">
        <v>55881</v>
      </c>
      <c r="B2747">
        <v>2746</v>
      </c>
      <c r="C2747">
        <v>702190</v>
      </c>
      <c r="D2747" t="s">
        <v>4235</v>
      </c>
      <c r="E2747" t="s">
        <v>4236</v>
      </c>
      <c r="G2747" t="e">
        <f>VLOOKUP($H2747,[1]BRT!$1:$1048576,1,0)</f>
        <v>#N/A</v>
      </c>
      <c r="H2747" t="s">
        <v>6217</v>
      </c>
      <c r="I2747">
        <v>37.534714999999998</v>
      </c>
      <c r="J2747">
        <v>-121.962124</v>
      </c>
      <c r="K2747">
        <v>1020</v>
      </c>
      <c r="L2747">
        <v>27</v>
      </c>
      <c r="M2747">
        <v>2.2222222220000001</v>
      </c>
      <c r="N2747">
        <v>12</v>
      </c>
      <c r="O2747">
        <v>3</v>
      </c>
      <c r="P2747">
        <v>15</v>
      </c>
      <c r="Q2747" t="e">
        <f>VLOOKUP($A2747,'[1]SheltersALL_2.17.22'!$1:$1048576,6,0)</f>
        <v>#N/A</v>
      </c>
      <c r="R2747" t="str">
        <f>VLOOKUP($A2747, [1]FA21_Ridership!$1:$1048576,11, 0)</f>
        <v>FREMONT</v>
      </c>
      <c r="S2747" t="str">
        <f>VLOOKUP($A2747, [1]FA21_Ridership!$1:$1048576,12, 0)</f>
        <v>ALAMEDA</v>
      </c>
      <c r="T2747">
        <f>VLOOKUP($A2747, [1]FA21_Ridership!$1:$1048576,13, 0)</f>
        <v>5</v>
      </c>
      <c r="U2747">
        <f t="shared" si="211"/>
        <v>405</v>
      </c>
      <c r="V2747" s="67">
        <f t="shared" si="215"/>
        <v>0.66</v>
      </c>
      <c r="W2747">
        <v>0.71554799999999996</v>
      </c>
      <c r="X2747" s="67">
        <f t="shared" si="212"/>
        <v>0.43</v>
      </c>
      <c r="Y2747">
        <v>0.205536</v>
      </c>
      <c r="Z2747" s="67">
        <f t="shared" si="213"/>
        <v>0.48699999999999999</v>
      </c>
      <c r="AA2747">
        <f>VLOOKUP($C2747,[1]Disability!$1:$1048576,5,FALSE)</f>
        <v>1</v>
      </c>
      <c r="AB2747" s="67">
        <f t="shared" si="214"/>
        <v>0.72499999999999998</v>
      </c>
      <c r="AC2747" t="e">
        <f>VLOOKUP($A2747,#REF!,9,FALSE)</f>
        <v>#REF!</v>
      </c>
    </row>
    <row r="2748" spans="1:29">
      <c r="A2748">
        <v>55547</v>
      </c>
      <c r="B2748">
        <v>2747</v>
      </c>
      <c r="C2748">
        <v>1018490</v>
      </c>
      <c r="D2748" t="s">
        <v>4235</v>
      </c>
      <c r="E2748" t="s">
        <v>4236</v>
      </c>
      <c r="G2748" t="e">
        <f>VLOOKUP($H2748,[1]BRT!$1:$1048576,1,0)</f>
        <v>#N/A</v>
      </c>
      <c r="H2748" t="s">
        <v>6218</v>
      </c>
      <c r="I2748">
        <v>37.840477</v>
      </c>
      <c r="J2748">
        <v>-122.283047</v>
      </c>
      <c r="K2748">
        <v>1477</v>
      </c>
      <c r="L2748">
        <v>15</v>
      </c>
      <c r="M2748">
        <v>4</v>
      </c>
      <c r="N2748">
        <v>15</v>
      </c>
      <c r="O2748">
        <v>12</v>
      </c>
      <c r="P2748">
        <v>27</v>
      </c>
      <c r="Q2748" t="str">
        <f>VLOOKUP($A2748,'[1]SheltersALL_2.17.22'!$1:$1048576,6,0)</f>
        <v>Oakland</v>
      </c>
      <c r="R2748" t="str">
        <f>VLOOKUP($A2748, [1]FA21_Ridership!$1:$1048576,11, 0)</f>
        <v>OAKLAND</v>
      </c>
      <c r="S2748" t="str">
        <f>VLOOKUP($A2748, [1]FA21_Ridership!$1:$1048576,12, 0)</f>
        <v>ALAMEDA</v>
      </c>
      <c r="T2748">
        <f>VLOOKUP($A2748, [1]FA21_Ridership!$1:$1048576,13, 0)</f>
        <v>2</v>
      </c>
      <c r="U2748">
        <f t="shared" si="211"/>
        <v>405</v>
      </c>
      <c r="V2748" s="67">
        <f t="shared" si="215"/>
        <v>0.66</v>
      </c>
      <c r="W2748">
        <v>0.45860499999999998</v>
      </c>
      <c r="X2748" s="67">
        <f t="shared" si="212"/>
        <v>0.156</v>
      </c>
      <c r="Y2748">
        <v>0.27348800000000001</v>
      </c>
      <c r="Z2748" s="67">
        <f t="shared" si="213"/>
        <v>0.60099999999999998</v>
      </c>
      <c r="AA2748">
        <f>VLOOKUP($C2748,[1]Disability!$1:$1048576,5,FALSE)</f>
        <v>0</v>
      </c>
      <c r="AB2748" s="67">
        <f t="shared" si="214"/>
        <v>0</v>
      </c>
      <c r="AC2748" t="e">
        <f>VLOOKUP($A2748,#REF!,9,FALSE)</f>
        <v>#REF!</v>
      </c>
    </row>
    <row r="2749" spans="1:29">
      <c r="A2749">
        <v>53388</v>
      </c>
      <c r="B2749">
        <v>2748</v>
      </c>
      <c r="C2749">
        <v>1303590</v>
      </c>
      <c r="D2749" t="s">
        <v>4235</v>
      </c>
      <c r="E2749" t="s">
        <v>4236</v>
      </c>
      <c r="G2749" t="e">
        <f>VLOOKUP($H2749,[1]BRT!$1:$1048576,1,0)</f>
        <v>#N/A</v>
      </c>
      <c r="H2749" t="s">
        <v>6219</v>
      </c>
      <c r="I2749">
        <v>37.933079999999997</v>
      </c>
      <c r="J2749">
        <v>-122.324112</v>
      </c>
      <c r="K2749">
        <v>1152</v>
      </c>
      <c r="L2749">
        <v>15</v>
      </c>
      <c r="M2749">
        <v>4</v>
      </c>
      <c r="N2749">
        <v>11</v>
      </c>
      <c r="O2749">
        <v>16</v>
      </c>
      <c r="P2749">
        <v>27</v>
      </c>
      <c r="Q2749" t="str">
        <f>VLOOKUP($A2749,'[1]SheltersALL_2.17.22'!$1:$1048576,6,0)</f>
        <v>Richmond</v>
      </c>
      <c r="R2749" t="str">
        <f>VLOOKUP($A2749, [1]FA21_Ridership!$1:$1048576,11, 0)</f>
        <v>RICHMOND</v>
      </c>
      <c r="S2749" t="str">
        <f>VLOOKUP($A2749, [1]FA21_Ridership!$1:$1048576,12, 0)</f>
        <v>CONTRA COSTA</v>
      </c>
      <c r="T2749">
        <f>VLOOKUP($A2749, [1]FA21_Ridership!$1:$1048576,13, 0)</f>
        <v>1</v>
      </c>
      <c r="U2749">
        <f t="shared" si="211"/>
        <v>405</v>
      </c>
      <c r="V2749" s="67">
        <f t="shared" si="215"/>
        <v>0.66</v>
      </c>
      <c r="W2749">
        <v>0.47675800000000002</v>
      </c>
      <c r="X2749" s="67">
        <f t="shared" si="212"/>
        <v>0.17699999999999999</v>
      </c>
      <c r="Y2749">
        <v>0.11680599999999999</v>
      </c>
      <c r="Z2749" s="67">
        <f t="shared" si="213"/>
        <v>0.28999999999999998</v>
      </c>
      <c r="AA2749">
        <f>VLOOKUP($C2749,[1]Disability!$1:$1048576,5,FALSE)</f>
        <v>0</v>
      </c>
      <c r="AB2749" s="67">
        <f t="shared" si="214"/>
        <v>0</v>
      </c>
      <c r="AC2749" t="e">
        <f>VLOOKUP($A2749,#REF!,9,FALSE)</f>
        <v>#REF!</v>
      </c>
    </row>
    <row r="2750" spans="1:29">
      <c r="A2750">
        <v>55199</v>
      </c>
      <c r="B2750">
        <v>2749</v>
      </c>
      <c r="C2750">
        <v>805150</v>
      </c>
      <c r="D2750" t="s">
        <v>4235</v>
      </c>
      <c r="E2750" t="s">
        <v>4236</v>
      </c>
      <c r="G2750" t="e">
        <f>VLOOKUP($H2750,[1]BRT!$1:$1048576,1,0)</f>
        <v>#N/A</v>
      </c>
      <c r="H2750" t="s">
        <v>6220</v>
      </c>
      <c r="I2750">
        <v>37.658684999999998</v>
      </c>
      <c r="J2750">
        <v>-122.09587500000001</v>
      </c>
      <c r="K2750">
        <v>1190</v>
      </c>
      <c r="L2750">
        <v>31.2</v>
      </c>
      <c r="M2750">
        <v>1.923076923</v>
      </c>
      <c r="N2750">
        <v>5</v>
      </c>
      <c r="O2750">
        <v>8</v>
      </c>
      <c r="P2750">
        <v>13</v>
      </c>
      <c r="Q2750" t="e">
        <f>VLOOKUP($A2750,'[1]SheltersALL_2.17.22'!$1:$1048576,6,0)</f>
        <v>#N/A</v>
      </c>
      <c r="R2750" t="str">
        <f>VLOOKUP($A2750, [1]FA21_Ridership!$1:$1048576,11, 0)</f>
        <v>HAYWARD</v>
      </c>
      <c r="S2750" t="str">
        <f>VLOOKUP($A2750, [1]FA21_Ridership!$1:$1048576,12, 0)</f>
        <v>ALAMEDA</v>
      </c>
      <c r="T2750">
        <f>VLOOKUP($A2750, [1]FA21_Ridership!$1:$1048576,13, 0)</f>
        <v>4</v>
      </c>
      <c r="U2750">
        <f t="shared" si="211"/>
        <v>405.59999999999997</v>
      </c>
      <c r="V2750" s="67">
        <f t="shared" si="215"/>
        <v>0.66</v>
      </c>
      <c r="W2750">
        <v>0.84742399999999996</v>
      </c>
      <c r="X2750" s="67">
        <f t="shared" si="212"/>
        <v>0.66600000000000004</v>
      </c>
      <c r="Y2750">
        <v>0.25533299999999998</v>
      </c>
      <c r="Z2750" s="67">
        <f t="shared" si="213"/>
        <v>0.58099999999999996</v>
      </c>
      <c r="AA2750">
        <f>VLOOKUP($C2750,[1]Disability!$1:$1048576,5,FALSE)</f>
        <v>1</v>
      </c>
      <c r="AB2750" s="67">
        <f t="shared" si="214"/>
        <v>0.72499999999999998</v>
      </c>
      <c r="AC2750" t="e">
        <f>VLOOKUP($A2750,#REF!,9,FALSE)</f>
        <v>#REF!</v>
      </c>
    </row>
    <row r="2751" spans="1:29">
      <c r="A2751">
        <v>57700</v>
      </c>
      <c r="B2751">
        <v>2750</v>
      </c>
      <c r="C2751">
        <v>103790</v>
      </c>
      <c r="D2751" t="s">
        <v>4235</v>
      </c>
      <c r="E2751" t="s">
        <v>4236</v>
      </c>
      <c r="G2751" t="e">
        <f>VLOOKUP($H2751,[1]BRT!$1:$1048576,1,0)</f>
        <v>#N/A</v>
      </c>
      <c r="H2751" t="s">
        <v>6221</v>
      </c>
      <c r="I2751">
        <v>37.779082000000002</v>
      </c>
      <c r="J2751">
        <v>-122.276692</v>
      </c>
      <c r="K2751">
        <v>1419</v>
      </c>
      <c r="L2751">
        <v>11.6</v>
      </c>
      <c r="M2751">
        <v>5.1724137929999996</v>
      </c>
      <c r="N2751">
        <v>15</v>
      </c>
      <c r="O2751">
        <v>20</v>
      </c>
      <c r="P2751">
        <v>35</v>
      </c>
      <c r="Q2751" t="e">
        <f>VLOOKUP($A2751,'[1]SheltersALL_2.17.22'!$1:$1048576,6,0)</f>
        <v>#N/A</v>
      </c>
      <c r="R2751" t="str">
        <f>VLOOKUP($A2751, [1]FA21_Ridership!$1:$1048576,11, 0)</f>
        <v>ALAMEDA</v>
      </c>
      <c r="S2751" t="str">
        <f>VLOOKUP($A2751, [1]FA21_Ridership!$1:$1048576,12, 0)</f>
        <v>ALAMEDA</v>
      </c>
      <c r="T2751">
        <f>VLOOKUP($A2751, [1]FA21_Ridership!$1:$1048576,13, 0)</f>
        <v>3</v>
      </c>
      <c r="U2751">
        <f t="shared" si="211"/>
        <v>406</v>
      </c>
      <c r="V2751" s="67">
        <f t="shared" si="215"/>
        <v>0.66</v>
      </c>
      <c r="W2751">
        <v>0.71673299999999995</v>
      </c>
      <c r="X2751" s="67">
        <f t="shared" si="212"/>
        <v>0.43099999999999999</v>
      </c>
      <c r="Y2751">
        <v>0.31357000000000002</v>
      </c>
      <c r="Z2751" s="67">
        <f t="shared" si="213"/>
        <v>0.64700000000000002</v>
      </c>
      <c r="AA2751">
        <f>VLOOKUP($C2751,[1]Disability!$1:$1048576,5,FALSE)</f>
        <v>0</v>
      </c>
      <c r="AB2751" s="67">
        <f t="shared" si="214"/>
        <v>0</v>
      </c>
      <c r="AC2751" t="e">
        <f>VLOOKUP($A2751,#REF!,9,FALSE)</f>
        <v>#REF!</v>
      </c>
    </row>
    <row r="2752" spans="1:29">
      <c r="A2752">
        <v>59567</v>
      </c>
      <c r="B2752">
        <v>2751</v>
      </c>
      <c r="C2752">
        <v>1001290</v>
      </c>
      <c r="D2752" t="s">
        <v>4235</v>
      </c>
      <c r="E2752" t="s">
        <v>4236</v>
      </c>
      <c r="G2752" t="e">
        <f>VLOOKUP($H2752,[1]BRT!$1:$1048576,1,0)</f>
        <v>#N/A</v>
      </c>
      <c r="H2752" t="s">
        <v>6222</v>
      </c>
      <c r="I2752">
        <v>37.810009999999998</v>
      </c>
      <c r="J2752">
        <v>-122.27277100000001</v>
      </c>
      <c r="K2752">
        <v>1440</v>
      </c>
      <c r="L2752">
        <v>14</v>
      </c>
      <c r="M2752">
        <v>4.2857142860000002</v>
      </c>
      <c r="N2752">
        <v>12</v>
      </c>
      <c r="O2752">
        <v>17</v>
      </c>
      <c r="P2752">
        <v>29</v>
      </c>
      <c r="Q2752" t="e">
        <f>VLOOKUP($A2752,'[1]SheltersALL_2.17.22'!$1:$1048576,6,0)</f>
        <v>#N/A</v>
      </c>
      <c r="R2752" t="str">
        <f>VLOOKUP($A2752, [1]FA21_Ridership!$1:$1048576,11, 0)</f>
        <v>OAKLAND</v>
      </c>
      <c r="S2752" t="str">
        <f>VLOOKUP($A2752, [1]FA21_Ridership!$1:$1048576,12, 0)</f>
        <v>ALAMEDA</v>
      </c>
      <c r="T2752">
        <f>VLOOKUP($A2752, [1]FA21_Ridership!$1:$1048576,13, 0)</f>
        <v>2</v>
      </c>
      <c r="U2752">
        <f t="shared" si="211"/>
        <v>406</v>
      </c>
      <c r="V2752" s="67">
        <f t="shared" si="215"/>
        <v>0.66</v>
      </c>
      <c r="W2752">
        <v>0.68016500000000002</v>
      </c>
      <c r="X2752" s="67">
        <f t="shared" si="212"/>
        <v>0.377</v>
      </c>
      <c r="Y2752">
        <v>0.36513400000000001</v>
      </c>
      <c r="Z2752" s="67">
        <f t="shared" si="213"/>
        <v>0.71599999999999997</v>
      </c>
      <c r="AA2752">
        <f>VLOOKUP($C2752,[1]Disability!$1:$1048576,5,FALSE)</f>
        <v>3</v>
      </c>
      <c r="AB2752" s="67">
        <f t="shared" si="214"/>
        <v>0.96499999999999997</v>
      </c>
      <c r="AC2752" t="e">
        <f>VLOOKUP($A2752,#REF!,9,FALSE)</f>
        <v>#REF!</v>
      </c>
    </row>
    <row r="2753" spans="1:29">
      <c r="A2753">
        <v>55722</v>
      </c>
      <c r="B2753">
        <v>2752</v>
      </c>
      <c r="C2753">
        <v>306040</v>
      </c>
      <c r="D2753" t="s">
        <v>4235</v>
      </c>
      <c r="E2753" t="s">
        <v>4236</v>
      </c>
      <c r="G2753" t="e">
        <f>VLOOKUP($H2753,[1]BRT!$1:$1048576,1,0)</f>
        <v>#N/A</v>
      </c>
      <c r="H2753" t="s">
        <v>6223</v>
      </c>
      <c r="I2753">
        <v>37.870586000000003</v>
      </c>
      <c r="J2753">
        <v>-122.281627</v>
      </c>
      <c r="K2753">
        <v>1362</v>
      </c>
      <c r="L2753">
        <v>14</v>
      </c>
      <c r="M2753">
        <v>4.2857142860000002</v>
      </c>
      <c r="N2753">
        <v>8</v>
      </c>
      <c r="O2753">
        <v>21</v>
      </c>
      <c r="P2753">
        <v>29</v>
      </c>
      <c r="Q2753" t="e">
        <f>VLOOKUP($A2753,'[1]SheltersALL_2.17.22'!$1:$1048576,6,0)</f>
        <v>#N/A</v>
      </c>
      <c r="R2753" t="str">
        <f>VLOOKUP($A2753, [1]FA21_Ridership!$1:$1048576,11, 0)</f>
        <v>BERKELEY</v>
      </c>
      <c r="S2753" t="str">
        <f>VLOOKUP($A2753, [1]FA21_Ridership!$1:$1048576,12, 0)</f>
        <v>ALAMEDA</v>
      </c>
      <c r="T2753">
        <f>VLOOKUP($A2753, [1]FA21_Ridership!$1:$1048576,13, 0)</f>
        <v>1</v>
      </c>
      <c r="U2753">
        <f t="shared" si="211"/>
        <v>406</v>
      </c>
      <c r="V2753" s="67">
        <f t="shared" si="215"/>
        <v>0.66</v>
      </c>
      <c r="W2753">
        <v>0.27773500000000001</v>
      </c>
      <c r="X2753" s="67">
        <f t="shared" si="212"/>
        <v>5.5E-2</v>
      </c>
      <c r="Y2753">
        <v>0.32943</v>
      </c>
      <c r="Z2753" s="67">
        <f t="shared" si="213"/>
        <v>0.66800000000000004</v>
      </c>
      <c r="AA2753">
        <f>VLOOKUP($C2753,[1]Disability!$1:$1048576,5,FALSE)</f>
        <v>0</v>
      </c>
      <c r="AB2753" s="67">
        <f t="shared" si="214"/>
        <v>0</v>
      </c>
      <c r="AC2753" t="e">
        <f>VLOOKUP($A2753,#REF!,9,FALSE)</f>
        <v>#REF!</v>
      </c>
    </row>
    <row r="2754" spans="1:29">
      <c r="A2754">
        <v>51123</v>
      </c>
      <c r="B2754">
        <v>2753</v>
      </c>
      <c r="C2754">
        <v>1020330</v>
      </c>
      <c r="D2754" t="s">
        <v>4235</v>
      </c>
      <c r="E2754" t="s">
        <v>4236</v>
      </c>
      <c r="G2754" t="e">
        <f>VLOOKUP($H2754,[1]BRT!$1:$1048576,1,0)</f>
        <v>#N/A</v>
      </c>
      <c r="H2754" t="s">
        <v>6204</v>
      </c>
      <c r="I2754">
        <v>37.848039999999997</v>
      </c>
      <c r="J2754">
        <v>-122.26095599999999</v>
      </c>
      <c r="K2754">
        <v>1476</v>
      </c>
      <c r="L2754">
        <v>23.9</v>
      </c>
      <c r="M2754">
        <v>2.510460251</v>
      </c>
      <c r="N2754">
        <v>6</v>
      </c>
      <c r="O2754">
        <v>11</v>
      </c>
      <c r="P2754">
        <v>17</v>
      </c>
      <c r="Q2754" t="e">
        <f>VLOOKUP($A2754,'[1]SheltersALL_2.17.22'!$1:$1048576,6,0)</f>
        <v>#N/A</v>
      </c>
      <c r="R2754" t="str">
        <f>VLOOKUP($A2754, [1]FA21_Ridership!$1:$1048576,11, 0)</f>
        <v>OAKLAND</v>
      </c>
      <c r="S2754" t="str">
        <f>VLOOKUP($A2754, [1]FA21_Ridership!$1:$1048576,12, 0)</f>
        <v>ALAMEDA</v>
      </c>
      <c r="T2754">
        <f>VLOOKUP($A2754, [1]FA21_Ridership!$1:$1048576,13, 0)</f>
        <v>2</v>
      </c>
      <c r="U2754">
        <f t="shared" ref="U2754:U2817" si="216">$L2754*$P2754</f>
        <v>406.29999999999995</v>
      </c>
      <c r="V2754" s="67">
        <f t="shared" si="215"/>
        <v>0.66100000000000003</v>
      </c>
      <c r="W2754">
        <v>0.54061999999999999</v>
      </c>
      <c r="X2754" s="67">
        <f t="shared" ref="X2754:X2817" si="217">_xlfn.PERCENTRANK.INC($W$2:$W$4161,W2754)</f>
        <v>0.24099999999999999</v>
      </c>
      <c r="Y2754">
        <v>0.23866200000000001</v>
      </c>
      <c r="Z2754" s="67">
        <f t="shared" ref="Z2754:Z2817" si="218">_xlfn.PERCENTRANK.INC($Y$2:$Y$4161,Y2754)</f>
        <v>0.54400000000000004</v>
      </c>
      <c r="AA2754">
        <f>VLOOKUP($C2754,[1]Disability!$1:$1048576,5,FALSE)</f>
        <v>1</v>
      </c>
      <c r="AB2754" s="67">
        <f t="shared" ref="AB2754:AB2817" si="219">_xlfn.PERCENTRANK.INC($AA$2:$AA$4163,AA2754)</f>
        <v>0.72499999999999998</v>
      </c>
      <c r="AC2754" t="e">
        <f>VLOOKUP($A2754,#REF!,9,FALSE)</f>
        <v>#REF!</v>
      </c>
    </row>
    <row r="2755" spans="1:29">
      <c r="A2755">
        <v>56667</v>
      </c>
      <c r="B2755">
        <v>2754</v>
      </c>
      <c r="C2755">
        <v>306050</v>
      </c>
      <c r="D2755" t="s">
        <v>4235</v>
      </c>
      <c r="E2755" t="s">
        <v>4236</v>
      </c>
      <c r="G2755" t="e">
        <f>VLOOKUP($H2755,[1]BRT!$1:$1048576,1,0)</f>
        <v>#N/A</v>
      </c>
      <c r="H2755" t="s">
        <v>6223</v>
      </c>
      <c r="I2755">
        <v>37.870367999999999</v>
      </c>
      <c r="J2755">
        <v>-122.281347</v>
      </c>
      <c r="K2755">
        <v>1372</v>
      </c>
      <c r="L2755">
        <v>12.7</v>
      </c>
      <c r="M2755">
        <v>4.7244094490000004</v>
      </c>
      <c r="N2755">
        <v>24</v>
      </c>
      <c r="O2755">
        <v>8</v>
      </c>
      <c r="P2755">
        <v>32</v>
      </c>
      <c r="Q2755" t="str">
        <f>VLOOKUP($A2755,'[1]SheltersALL_2.17.22'!$1:$1048576,6,0)</f>
        <v>Berkeley</v>
      </c>
      <c r="R2755" t="str">
        <f>VLOOKUP($A2755, [1]FA21_Ridership!$1:$1048576,11, 0)</f>
        <v>BERKELEY</v>
      </c>
      <c r="S2755" t="str">
        <f>VLOOKUP($A2755, [1]FA21_Ridership!$1:$1048576,12, 0)</f>
        <v>ALAMEDA</v>
      </c>
      <c r="T2755">
        <f>VLOOKUP($A2755, [1]FA21_Ridership!$1:$1048576,13, 0)</f>
        <v>1</v>
      </c>
      <c r="U2755">
        <f t="shared" si="216"/>
        <v>406.4</v>
      </c>
      <c r="V2755" s="67">
        <f t="shared" si="215"/>
        <v>0.66100000000000003</v>
      </c>
      <c r="W2755">
        <v>0.58794000000000002</v>
      </c>
      <c r="X2755" s="67">
        <f t="shared" si="217"/>
        <v>0.27300000000000002</v>
      </c>
      <c r="Y2755">
        <v>0.240201</v>
      </c>
      <c r="Z2755" s="67">
        <f t="shared" si="218"/>
        <v>0.55100000000000005</v>
      </c>
      <c r="AA2755">
        <f>VLOOKUP($C2755,[1]Disability!$1:$1048576,5,FALSE)</f>
        <v>0</v>
      </c>
      <c r="AB2755" s="67">
        <f t="shared" si="219"/>
        <v>0</v>
      </c>
      <c r="AC2755" t="e">
        <f>VLOOKUP($A2755,#REF!,9,FALSE)</f>
        <v>#REF!</v>
      </c>
    </row>
    <row r="2756" spans="1:29">
      <c r="A2756">
        <v>52452</v>
      </c>
      <c r="B2756">
        <v>2755</v>
      </c>
      <c r="C2756">
        <v>1001050</v>
      </c>
      <c r="D2756" t="s">
        <v>4235</v>
      </c>
      <c r="E2756" t="s">
        <v>4236</v>
      </c>
      <c r="G2756" t="e">
        <f>VLOOKUP($H2756,[1]BRT!$1:$1048576,1,0)</f>
        <v>#N/A</v>
      </c>
      <c r="H2756" t="s">
        <v>6224</v>
      </c>
      <c r="I2756">
        <v>37.806195000000002</v>
      </c>
      <c r="J2756">
        <v>-122.276161</v>
      </c>
      <c r="K2756">
        <v>1004</v>
      </c>
      <c r="L2756">
        <v>17</v>
      </c>
      <c r="M2756">
        <v>3.5294117649999999</v>
      </c>
      <c r="N2756">
        <v>17</v>
      </c>
      <c r="O2756">
        <v>7</v>
      </c>
      <c r="P2756">
        <v>24</v>
      </c>
      <c r="Q2756" t="e">
        <f>VLOOKUP($A2756,'[1]SheltersALL_2.17.22'!$1:$1048576,6,0)</f>
        <v>#N/A</v>
      </c>
      <c r="R2756" t="str">
        <f>VLOOKUP($A2756, [1]FA21_Ridership!$1:$1048576,11, 0)</f>
        <v>OAKLAND</v>
      </c>
      <c r="S2756" t="str">
        <f>VLOOKUP($A2756, [1]FA21_Ridership!$1:$1048576,12, 0)</f>
        <v>ALAMEDA</v>
      </c>
      <c r="T2756">
        <f>VLOOKUP($A2756, [1]FA21_Ridership!$1:$1048576,13, 0)</f>
        <v>2</v>
      </c>
      <c r="U2756">
        <f t="shared" si="216"/>
        <v>408</v>
      </c>
      <c r="V2756" s="67">
        <f t="shared" si="215"/>
        <v>0.66200000000000003</v>
      </c>
      <c r="W2756">
        <v>0.85599400000000003</v>
      </c>
      <c r="X2756" s="67">
        <f t="shared" si="217"/>
        <v>0.68700000000000006</v>
      </c>
      <c r="Y2756">
        <v>0.62992800000000004</v>
      </c>
      <c r="Z2756" s="67">
        <f t="shared" si="218"/>
        <v>0.95</v>
      </c>
      <c r="AA2756">
        <f>VLOOKUP($C2756,[1]Disability!$1:$1048576,5,FALSE)</f>
        <v>2</v>
      </c>
      <c r="AB2756" s="67">
        <f t="shared" si="219"/>
        <v>0.91600000000000004</v>
      </c>
      <c r="AC2756" t="e">
        <f>VLOOKUP($A2756,#REF!,9,FALSE)</f>
        <v>#REF!</v>
      </c>
    </row>
    <row r="2757" spans="1:29">
      <c r="A2757">
        <v>53833</v>
      </c>
      <c r="B2757">
        <v>2756</v>
      </c>
      <c r="C2757">
        <v>1012590</v>
      </c>
      <c r="D2757" t="s">
        <v>4235</v>
      </c>
      <c r="E2757" t="s">
        <v>4236</v>
      </c>
      <c r="G2757" t="e">
        <f>VLOOKUP($H2757,[1]BRT!$1:$1048576,1,0)</f>
        <v>#N/A</v>
      </c>
      <c r="H2757" t="s">
        <v>6090</v>
      </c>
      <c r="I2757">
        <v>37.782406000000002</v>
      </c>
      <c r="J2757">
        <v>-122.204431</v>
      </c>
      <c r="K2757">
        <v>1038</v>
      </c>
      <c r="L2757">
        <v>17</v>
      </c>
      <c r="M2757">
        <v>3.5294117649999999</v>
      </c>
      <c r="N2757">
        <v>13</v>
      </c>
      <c r="O2757">
        <v>11</v>
      </c>
      <c r="P2757">
        <v>24</v>
      </c>
      <c r="Q2757" t="str">
        <f>VLOOKUP($A2757,'[1]SheltersALL_2.17.22'!$1:$1048576,6,0)</f>
        <v>Oakland</v>
      </c>
      <c r="R2757" t="str">
        <f>VLOOKUP($A2757, [1]FA21_Ridership!$1:$1048576,11, 0)</f>
        <v>OAKLAND</v>
      </c>
      <c r="S2757" t="str">
        <f>VLOOKUP($A2757, [1]FA21_Ridership!$1:$1048576,12, 0)</f>
        <v>ALAMEDA</v>
      </c>
      <c r="T2757">
        <f>VLOOKUP($A2757, [1]FA21_Ridership!$1:$1048576,13, 0)</f>
        <v>3</v>
      </c>
      <c r="U2757">
        <f t="shared" si="216"/>
        <v>408</v>
      </c>
      <c r="V2757" s="67">
        <f t="shared" si="215"/>
        <v>0.66200000000000003</v>
      </c>
      <c r="W2757">
        <v>0.84050800000000003</v>
      </c>
      <c r="X2757" s="67">
        <f t="shared" si="217"/>
        <v>0.64800000000000002</v>
      </c>
      <c r="Y2757">
        <v>0.52646400000000004</v>
      </c>
      <c r="Z2757" s="67">
        <f t="shared" si="218"/>
        <v>0.88300000000000001</v>
      </c>
      <c r="AA2757">
        <f>VLOOKUP($C2757,[1]Disability!$1:$1048576,5,FALSE)</f>
        <v>0</v>
      </c>
      <c r="AB2757" s="67">
        <f t="shared" si="219"/>
        <v>0</v>
      </c>
      <c r="AC2757" t="e">
        <f>VLOOKUP($A2757,#REF!,9,FALSE)</f>
        <v>#REF!</v>
      </c>
    </row>
    <row r="2758" spans="1:29">
      <c r="A2758">
        <v>55444</v>
      </c>
      <c r="B2758">
        <v>2757</v>
      </c>
      <c r="C2758">
        <v>104310</v>
      </c>
      <c r="D2758" t="s">
        <v>4235</v>
      </c>
      <c r="E2758" t="s">
        <v>4236</v>
      </c>
      <c r="G2758" t="e">
        <f>VLOOKUP($H2758,[1]BRT!$1:$1048576,1,0)</f>
        <v>#N/A</v>
      </c>
      <c r="H2758" t="s">
        <v>5738</v>
      </c>
      <c r="I2758">
        <v>37.773611000000002</v>
      </c>
      <c r="J2758">
        <v>-122.27671100000001</v>
      </c>
      <c r="K2758">
        <v>1415</v>
      </c>
      <c r="L2758">
        <v>12</v>
      </c>
      <c r="M2758">
        <v>5</v>
      </c>
      <c r="N2758">
        <v>18</v>
      </c>
      <c r="O2758">
        <v>16</v>
      </c>
      <c r="P2758">
        <v>34</v>
      </c>
      <c r="Q2758" t="e">
        <f>VLOOKUP($A2758,'[1]SheltersALL_2.17.22'!$1:$1048576,6,0)</f>
        <v>#N/A</v>
      </c>
      <c r="R2758" t="str">
        <f>VLOOKUP($A2758, [1]FA21_Ridership!$1:$1048576,11, 0)</f>
        <v>ALAMEDA</v>
      </c>
      <c r="S2758" t="str">
        <f>VLOOKUP($A2758, [1]FA21_Ridership!$1:$1048576,12, 0)</f>
        <v>ALAMEDA</v>
      </c>
      <c r="T2758">
        <f>VLOOKUP($A2758, [1]FA21_Ridership!$1:$1048576,13, 0)</f>
        <v>3</v>
      </c>
      <c r="U2758">
        <f t="shared" si="216"/>
        <v>408</v>
      </c>
      <c r="V2758" s="67">
        <f t="shared" si="215"/>
        <v>0.66200000000000003</v>
      </c>
      <c r="W2758">
        <v>0.37690400000000002</v>
      </c>
      <c r="X2758" s="67">
        <f t="shared" si="217"/>
        <v>0.11</v>
      </c>
      <c r="Y2758">
        <v>0.189086</v>
      </c>
      <c r="Z2758" s="67">
        <f t="shared" si="218"/>
        <v>0.45500000000000002</v>
      </c>
      <c r="AA2758">
        <f>VLOOKUP($C2758,[1]Disability!$1:$1048576,5,FALSE)</f>
        <v>0</v>
      </c>
      <c r="AB2758" s="67">
        <f t="shared" si="219"/>
        <v>0</v>
      </c>
      <c r="AC2758" t="e">
        <f>VLOOKUP($A2758,#REF!,9,FALSE)</f>
        <v>#REF!</v>
      </c>
    </row>
    <row r="2759" spans="1:29">
      <c r="A2759">
        <v>52785</v>
      </c>
      <c r="B2759">
        <v>2758</v>
      </c>
      <c r="C2759">
        <v>600270</v>
      </c>
      <c r="D2759" t="s">
        <v>4235</v>
      </c>
      <c r="E2759" t="s">
        <v>4236</v>
      </c>
      <c r="G2759" t="e">
        <f>VLOOKUP($H2759,[1]BRT!$1:$1048576,1,0)</f>
        <v>#N/A</v>
      </c>
      <c r="H2759" t="s">
        <v>6034</v>
      </c>
      <c r="I2759">
        <v>37.844597999999998</v>
      </c>
      <c r="J2759">
        <v>-122.295946</v>
      </c>
      <c r="K2759">
        <v>1089</v>
      </c>
      <c r="L2759">
        <v>18</v>
      </c>
      <c r="M2759">
        <v>3.3333333330000001</v>
      </c>
      <c r="N2759">
        <v>14</v>
      </c>
      <c r="O2759">
        <v>9</v>
      </c>
      <c r="P2759">
        <v>23</v>
      </c>
      <c r="Q2759" t="e">
        <f>VLOOKUP($A2759,'[1]SheltersALL_2.17.22'!$1:$1048576,6,0)</f>
        <v>#N/A</v>
      </c>
      <c r="R2759" t="str">
        <f>VLOOKUP($A2759, [1]FA21_Ridership!$1:$1048576,11, 0)</f>
        <v>EMERYVILLE</v>
      </c>
      <c r="S2759" t="str">
        <f>VLOOKUP($A2759, [1]FA21_Ridership!$1:$1048576,12, 0)</f>
        <v>ALAMEDA</v>
      </c>
      <c r="T2759">
        <f>VLOOKUP($A2759, [1]FA21_Ridership!$1:$1048576,13, 0)</f>
        <v>2</v>
      </c>
      <c r="U2759">
        <f t="shared" si="216"/>
        <v>414</v>
      </c>
      <c r="V2759" s="67">
        <f t="shared" si="215"/>
        <v>0.66200000000000003</v>
      </c>
      <c r="W2759">
        <v>0.53906299999999996</v>
      </c>
      <c r="X2759" s="67">
        <f t="shared" si="217"/>
        <v>0.23799999999999999</v>
      </c>
      <c r="Y2759">
        <v>0.12890599999999999</v>
      </c>
      <c r="Z2759" s="67">
        <f t="shared" si="218"/>
        <v>0.311</v>
      </c>
      <c r="AA2759">
        <f>VLOOKUP($C2759,[1]Disability!$1:$1048576,5,FALSE)</f>
        <v>0</v>
      </c>
      <c r="AB2759" s="67">
        <f t="shared" si="219"/>
        <v>0</v>
      </c>
      <c r="AC2759" t="e">
        <f>VLOOKUP($A2759,#REF!,9,FALSE)</f>
        <v>#REF!</v>
      </c>
    </row>
    <row r="2760" spans="1:29">
      <c r="A2760">
        <v>51067</v>
      </c>
      <c r="B2760">
        <v>2759</v>
      </c>
      <c r="C2760">
        <v>9902310</v>
      </c>
      <c r="D2760" t="s">
        <v>4235</v>
      </c>
      <c r="E2760" t="s">
        <v>4236</v>
      </c>
      <c r="G2760" t="e">
        <f>VLOOKUP($H2760,[1]BRT!$1:$1048576,1,0)</f>
        <v>#N/A</v>
      </c>
      <c r="H2760" t="s">
        <v>6225</v>
      </c>
      <c r="I2760">
        <v>37.810381</v>
      </c>
      <c r="J2760">
        <v>-122.24693000000001</v>
      </c>
      <c r="K2760">
        <v>1473</v>
      </c>
      <c r="L2760">
        <v>18</v>
      </c>
      <c r="M2760">
        <v>3.3333333330000001</v>
      </c>
      <c r="N2760">
        <v>12</v>
      </c>
      <c r="O2760">
        <v>11</v>
      </c>
      <c r="P2760">
        <v>23</v>
      </c>
      <c r="Q2760" t="e">
        <f>VLOOKUP($A2760,'[1]SheltersALL_2.17.22'!$1:$1048576,6,0)</f>
        <v>#N/A</v>
      </c>
      <c r="R2760" t="str">
        <f>VLOOKUP($A2760, [1]FA21_Ridership!$1:$1048576,11, 0)</f>
        <v>OAKLAND</v>
      </c>
      <c r="S2760" t="str">
        <f>VLOOKUP($A2760, [1]FA21_Ridership!$1:$1048576,12, 0)</f>
        <v>ALAMEDA</v>
      </c>
      <c r="T2760">
        <f>VLOOKUP($A2760, [1]FA21_Ridership!$1:$1048576,13, 0)</f>
        <v>2</v>
      </c>
      <c r="U2760">
        <f t="shared" si="216"/>
        <v>414</v>
      </c>
      <c r="V2760" s="67">
        <f t="shared" si="215"/>
        <v>0.66200000000000003</v>
      </c>
      <c r="W2760">
        <v>0.52322400000000002</v>
      </c>
      <c r="X2760" s="67">
        <f t="shared" si="217"/>
        <v>0.21</v>
      </c>
      <c r="Y2760">
        <v>0.26639299999999999</v>
      </c>
      <c r="Z2760" s="67">
        <f t="shared" si="218"/>
        <v>0.59299999999999997</v>
      </c>
      <c r="AA2760">
        <f>VLOOKUP($C2760,[1]Disability!$1:$1048576,5,FALSE)</f>
        <v>1</v>
      </c>
      <c r="AB2760" s="67">
        <f t="shared" si="219"/>
        <v>0.72499999999999998</v>
      </c>
      <c r="AC2760" t="e">
        <f>VLOOKUP($A2760,#REF!,9,FALSE)</f>
        <v>#REF!</v>
      </c>
    </row>
    <row r="2761" spans="1:29">
      <c r="A2761">
        <v>57171</v>
      </c>
      <c r="B2761">
        <v>2760</v>
      </c>
      <c r="C2761">
        <v>1501280</v>
      </c>
      <c r="D2761" t="s">
        <v>4235</v>
      </c>
      <c r="E2761" t="s">
        <v>4236</v>
      </c>
      <c r="G2761" t="e">
        <f>VLOOKUP($H2761,[1]BRT!$1:$1048576,1,0)</f>
        <v>#N/A</v>
      </c>
      <c r="H2761" t="s">
        <v>6226</v>
      </c>
      <c r="I2761">
        <v>37.710476</v>
      </c>
      <c r="J2761">
        <v>-122.13580899999999</v>
      </c>
      <c r="K2761">
        <v>1402</v>
      </c>
      <c r="L2761">
        <v>23</v>
      </c>
      <c r="M2761">
        <v>2.6086956520000002</v>
      </c>
      <c r="N2761">
        <v>8</v>
      </c>
      <c r="O2761">
        <v>10</v>
      </c>
      <c r="P2761">
        <v>18</v>
      </c>
      <c r="Q2761" t="e">
        <f>VLOOKUP($A2761,'[1]SheltersALL_2.17.22'!$1:$1048576,6,0)</f>
        <v>#N/A</v>
      </c>
      <c r="R2761" t="str">
        <f>VLOOKUP($A2761, [1]FA21_Ridership!$1:$1048576,11, 0)</f>
        <v>SAN LEANDRO</v>
      </c>
      <c r="S2761" t="str">
        <f>VLOOKUP($A2761, [1]FA21_Ridership!$1:$1048576,12, 0)</f>
        <v>ALAMEDA</v>
      </c>
      <c r="T2761">
        <f>VLOOKUP($A2761, [1]FA21_Ridership!$1:$1048576,13, 0)</f>
        <v>3</v>
      </c>
      <c r="U2761">
        <f t="shared" si="216"/>
        <v>414</v>
      </c>
      <c r="V2761" s="67">
        <f t="shared" si="215"/>
        <v>0.66200000000000003</v>
      </c>
      <c r="W2761">
        <v>0.89348399999999994</v>
      </c>
      <c r="X2761" s="67">
        <f t="shared" si="217"/>
        <v>0.75800000000000001</v>
      </c>
      <c r="Y2761">
        <v>0.58270699999999997</v>
      </c>
      <c r="Z2761" s="67">
        <f t="shared" si="218"/>
        <v>0.92700000000000005</v>
      </c>
      <c r="AA2761">
        <f>VLOOKUP($C2761,[1]Disability!$1:$1048576,5,FALSE)</f>
        <v>0</v>
      </c>
      <c r="AB2761" s="67">
        <f t="shared" si="219"/>
        <v>0</v>
      </c>
      <c r="AC2761" t="e">
        <f>VLOOKUP($A2761,#REF!,9,FALSE)</f>
        <v>#REF!</v>
      </c>
    </row>
    <row r="2762" spans="1:29">
      <c r="A2762">
        <v>55570</v>
      </c>
      <c r="B2762">
        <v>2761</v>
      </c>
      <c r="C2762">
        <v>1000520</v>
      </c>
      <c r="D2762" t="s">
        <v>4235</v>
      </c>
      <c r="E2762" t="s">
        <v>4236</v>
      </c>
      <c r="G2762" t="e">
        <f>VLOOKUP($H2762,[1]BRT!$1:$1048576,1,0)</f>
        <v>#N/A</v>
      </c>
      <c r="H2762" t="s">
        <v>6227</v>
      </c>
      <c r="I2762">
        <v>37.799900000000001</v>
      </c>
      <c r="J2762">
        <v>-122.26405200000001</v>
      </c>
      <c r="K2762">
        <v>1430</v>
      </c>
      <c r="L2762">
        <v>9</v>
      </c>
      <c r="M2762">
        <v>6.6666666670000003</v>
      </c>
      <c r="N2762">
        <v>18</v>
      </c>
      <c r="O2762">
        <v>28</v>
      </c>
      <c r="P2762">
        <v>46</v>
      </c>
      <c r="Q2762" t="str">
        <f>VLOOKUP($A2762,'[1]SheltersALL_2.17.22'!$1:$1048576,6,0)</f>
        <v>Oakland</v>
      </c>
      <c r="R2762" t="str">
        <f>VLOOKUP($A2762, [1]FA21_Ridership!$1:$1048576,11, 0)</f>
        <v>OAKLAND</v>
      </c>
      <c r="S2762" t="str">
        <f>VLOOKUP($A2762, [1]FA21_Ridership!$1:$1048576,12, 0)</f>
        <v>ALAMEDA</v>
      </c>
      <c r="T2762">
        <f>VLOOKUP($A2762, [1]FA21_Ridership!$1:$1048576,13, 0)</f>
        <v>2</v>
      </c>
      <c r="U2762">
        <f t="shared" si="216"/>
        <v>414</v>
      </c>
      <c r="V2762" s="67">
        <f t="shared" si="215"/>
        <v>0.66200000000000003</v>
      </c>
      <c r="W2762">
        <v>0.75598500000000002</v>
      </c>
      <c r="X2762" s="67">
        <f t="shared" si="217"/>
        <v>0.49099999999999999</v>
      </c>
      <c r="Y2762">
        <v>0.22559899999999999</v>
      </c>
      <c r="Z2762" s="67">
        <f t="shared" si="218"/>
        <v>0.51800000000000002</v>
      </c>
      <c r="AA2762">
        <f>VLOOKUP($C2762,[1]Disability!$1:$1048576,5,FALSE)</f>
        <v>1</v>
      </c>
      <c r="AB2762" s="67">
        <f t="shared" si="219"/>
        <v>0.72499999999999998</v>
      </c>
      <c r="AC2762" t="e">
        <f>VLOOKUP($A2762,#REF!,9,FALSE)</f>
        <v>#REF!</v>
      </c>
    </row>
    <row r="2763" spans="1:29">
      <c r="A2763">
        <v>55476</v>
      </c>
      <c r="B2763">
        <v>2762</v>
      </c>
      <c r="C2763">
        <v>104300</v>
      </c>
      <c r="D2763" t="s">
        <v>4235</v>
      </c>
      <c r="E2763" t="s">
        <v>4236</v>
      </c>
      <c r="G2763" t="e">
        <f>VLOOKUP($H2763,[1]BRT!$1:$1048576,1,0)</f>
        <v>#N/A</v>
      </c>
      <c r="H2763" t="s">
        <v>5348</v>
      </c>
      <c r="I2763">
        <v>37.734076999999999</v>
      </c>
      <c r="J2763">
        <v>-122.234656</v>
      </c>
      <c r="K2763">
        <v>925</v>
      </c>
      <c r="L2763">
        <v>32</v>
      </c>
      <c r="M2763">
        <v>1.875</v>
      </c>
      <c r="N2763">
        <v>11</v>
      </c>
      <c r="O2763">
        <v>2</v>
      </c>
      <c r="P2763">
        <v>13</v>
      </c>
      <c r="Q2763" t="e">
        <f>VLOOKUP($A2763,'[1]SheltersALL_2.17.22'!$1:$1048576,6,0)</f>
        <v>#N/A</v>
      </c>
      <c r="R2763" t="str">
        <f>VLOOKUP($A2763, [1]FA21_Ridership!$1:$1048576,11, 0)</f>
        <v>ALAMEDA</v>
      </c>
      <c r="S2763" t="str">
        <f>VLOOKUP($A2763, [1]FA21_Ridership!$1:$1048576,12, 0)</f>
        <v>ALAMEDA</v>
      </c>
      <c r="T2763">
        <f>VLOOKUP($A2763, [1]FA21_Ridership!$1:$1048576,13, 0)</f>
        <v>3</v>
      </c>
      <c r="U2763">
        <f t="shared" si="216"/>
        <v>416</v>
      </c>
      <c r="V2763" s="67">
        <f t="shared" si="215"/>
        <v>0.66300000000000003</v>
      </c>
      <c r="W2763">
        <v>0.65082200000000001</v>
      </c>
      <c r="X2763" s="67">
        <f t="shared" si="217"/>
        <v>0.33900000000000002</v>
      </c>
      <c r="Y2763">
        <v>7.2193999999999994E-2</v>
      </c>
      <c r="Z2763" s="67">
        <f t="shared" si="218"/>
        <v>0.13900000000000001</v>
      </c>
      <c r="AA2763">
        <f>VLOOKUP($C2763,[1]Disability!$1:$1048576,5,FALSE)</f>
        <v>0</v>
      </c>
      <c r="AB2763" s="67">
        <f t="shared" si="219"/>
        <v>0</v>
      </c>
      <c r="AC2763" t="e">
        <f>VLOOKUP($A2763,#REF!,9,FALSE)</f>
        <v>#REF!</v>
      </c>
    </row>
    <row r="2764" spans="1:29">
      <c r="A2764">
        <v>55479</v>
      </c>
      <c r="B2764">
        <v>2763</v>
      </c>
      <c r="C2764">
        <v>1004910</v>
      </c>
      <c r="D2764" t="s">
        <v>4235</v>
      </c>
      <c r="E2764" t="s">
        <v>4236</v>
      </c>
      <c r="G2764" t="e">
        <f>VLOOKUP($H2764,[1]BRT!$1:$1048576,1,0)</f>
        <v>#N/A</v>
      </c>
      <c r="H2764" t="s">
        <v>6194</v>
      </c>
      <c r="I2764">
        <v>37.822127999999999</v>
      </c>
      <c r="J2764">
        <v>-122.281717</v>
      </c>
      <c r="K2764">
        <v>1075</v>
      </c>
      <c r="L2764">
        <v>32</v>
      </c>
      <c r="M2764">
        <v>1.875</v>
      </c>
      <c r="N2764">
        <v>9</v>
      </c>
      <c r="O2764">
        <v>4</v>
      </c>
      <c r="P2764">
        <v>13</v>
      </c>
      <c r="Q2764" t="e">
        <f>VLOOKUP($A2764,'[1]SheltersALL_2.17.22'!$1:$1048576,6,0)</f>
        <v>#N/A</v>
      </c>
      <c r="R2764" t="str">
        <f>VLOOKUP($A2764, [1]FA21_Ridership!$1:$1048576,11, 0)</f>
        <v>OAKLAND</v>
      </c>
      <c r="S2764" t="str">
        <f>VLOOKUP($A2764, [1]FA21_Ridership!$1:$1048576,12, 0)</f>
        <v>ALAMEDA</v>
      </c>
      <c r="T2764">
        <f>VLOOKUP($A2764, [1]FA21_Ridership!$1:$1048576,13, 0)</f>
        <v>2</v>
      </c>
      <c r="U2764">
        <f t="shared" si="216"/>
        <v>416</v>
      </c>
      <c r="V2764" s="67">
        <f t="shared" si="215"/>
        <v>0.66300000000000003</v>
      </c>
      <c r="W2764">
        <v>0.56484100000000004</v>
      </c>
      <c r="X2764" s="67">
        <f t="shared" si="217"/>
        <v>0.25600000000000001</v>
      </c>
      <c r="Y2764">
        <v>0.19020200000000001</v>
      </c>
      <c r="Z2764" s="67">
        <f t="shared" si="218"/>
        <v>0.45700000000000002</v>
      </c>
      <c r="AA2764">
        <f>VLOOKUP($C2764,[1]Disability!$1:$1048576,5,FALSE)</f>
        <v>0</v>
      </c>
      <c r="AB2764" s="67">
        <f t="shared" si="219"/>
        <v>0</v>
      </c>
      <c r="AC2764" t="e">
        <f>VLOOKUP($A2764,#REF!,9,FALSE)</f>
        <v>#REF!</v>
      </c>
    </row>
    <row r="2765" spans="1:29">
      <c r="A2765">
        <v>50548</v>
      </c>
      <c r="B2765">
        <v>2764</v>
      </c>
      <c r="C2765">
        <v>1031970</v>
      </c>
      <c r="D2765" t="s">
        <v>4235</v>
      </c>
      <c r="E2765" t="s">
        <v>4236</v>
      </c>
      <c r="G2765" t="e">
        <f>VLOOKUP($H2765,[1]BRT!$1:$1048576,1,0)</f>
        <v>#N/A</v>
      </c>
      <c r="H2765" t="s">
        <v>6149</v>
      </c>
      <c r="I2765">
        <v>37.827033999999998</v>
      </c>
      <c r="J2765">
        <v>-122.28006600000001</v>
      </c>
      <c r="K2765">
        <v>1075</v>
      </c>
      <c r="L2765">
        <v>32</v>
      </c>
      <c r="M2765">
        <v>1.875</v>
      </c>
      <c r="N2765">
        <v>9</v>
      </c>
      <c r="O2765">
        <v>4</v>
      </c>
      <c r="P2765">
        <v>13</v>
      </c>
      <c r="Q2765" t="e">
        <f>VLOOKUP($A2765,'[1]SheltersALL_2.17.22'!$1:$1048576,6,0)</f>
        <v>#N/A</v>
      </c>
      <c r="R2765" t="str">
        <f>VLOOKUP($A2765, [1]FA21_Ridership!$1:$1048576,11, 0)</f>
        <v>OAKLAND</v>
      </c>
      <c r="S2765" t="str">
        <f>VLOOKUP($A2765, [1]FA21_Ridership!$1:$1048576,12, 0)</f>
        <v>ALAMEDA</v>
      </c>
      <c r="T2765">
        <f>VLOOKUP($A2765, [1]FA21_Ridership!$1:$1048576,13, 0)</f>
        <v>2</v>
      </c>
      <c r="U2765">
        <f t="shared" si="216"/>
        <v>416</v>
      </c>
      <c r="V2765" s="67">
        <f t="shared" si="215"/>
        <v>0.66300000000000003</v>
      </c>
      <c r="W2765">
        <v>0.68525499999999995</v>
      </c>
      <c r="X2765" s="67">
        <f t="shared" si="217"/>
        <v>0.39500000000000002</v>
      </c>
      <c r="Y2765">
        <v>0.51701299999999994</v>
      </c>
      <c r="Z2765" s="67">
        <f t="shared" si="218"/>
        <v>0.873</v>
      </c>
      <c r="AA2765">
        <f>VLOOKUP($C2765,[1]Disability!$1:$1048576,5,FALSE)</f>
        <v>1</v>
      </c>
      <c r="AB2765" s="67">
        <f t="shared" si="219"/>
        <v>0.72499999999999998</v>
      </c>
      <c r="AC2765" t="e">
        <f>VLOOKUP($A2765,#REF!,9,FALSE)</f>
        <v>#REF!</v>
      </c>
    </row>
    <row r="2766" spans="1:29">
      <c r="A2766">
        <v>50282</v>
      </c>
      <c r="B2766">
        <v>2765</v>
      </c>
      <c r="C2766">
        <v>1031520</v>
      </c>
      <c r="D2766" t="s">
        <v>4235</v>
      </c>
      <c r="E2766" t="s">
        <v>4236</v>
      </c>
      <c r="G2766" t="e">
        <f>VLOOKUP($H2766,[1]BRT!$1:$1048576,1,0)</f>
        <v>#N/A</v>
      </c>
      <c r="H2766" t="s">
        <v>6193</v>
      </c>
      <c r="I2766">
        <v>37.806435</v>
      </c>
      <c r="J2766">
        <v>-122.28738800000001</v>
      </c>
      <c r="K2766">
        <v>1075</v>
      </c>
      <c r="L2766">
        <v>32</v>
      </c>
      <c r="M2766">
        <v>1.875</v>
      </c>
      <c r="N2766">
        <v>2</v>
      </c>
      <c r="O2766">
        <v>11</v>
      </c>
      <c r="P2766">
        <v>13</v>
      </c>
      <c r="Q2766" t="e">
        <f>VLOOKUP($A2766,'[1]SheltersALL_2.17.22'!$1:$1048576,6,0)</f>
        <v>#N/A</v>
      </c>
      <c r="R2766" t="str">
        <f>VLOOKUP($A2766, [1]FA21_Ridership!$1:$1048576,11, 0)</f>
        <v>OAKLAND</v>
      </c>
      <c r="S2766" t="str">
        <f>VLOOKUP($A2766, [1]FA21_Ridership!$1:$1048576,12, 0)</f>
        <v>ALAMEDA</v>
      </c>
      <c r="T2766">
        <f>VLOOKUP($A2766, [1]FA21_Ridership!$1:$1048576,13, 0)</f>
        <v>2</v>
      </c>
      <c r="U2766">
        <f t="shared" si="216"/>
        <v>416</v>
      </c>
      <c r="V2766" s="67">
        <f t="shared" si="215"/>
        <v>0.66300000000000003</v>
      </c>
      <c r="W2766">
        <v>0.85101700000000002</v>
      </c>
      <c r="X2766" s="67">
        <f t="shared" si="217"/>
        <v>0.67700000000000005</v>
      </c>
      <c r="Y2766">
        <v>0.63253199999999998</v>
      </c>
      <c r="Z2766" s="67">
        <f t="shared" si="218"/>
        <v>0.95299999999999996</v>
      </c>
      <c r="AA2766">
        <f>VLOOKUP($C2766,[1]Disability!$1:$1048576,5,FALSE)</f>
        <v>1</v>
      </c>
      <c r="AB2766" s="67">
        <f t="shared" si="219"/>
        <v>0.72499999999999998</v>
      </c>
      <c r="AC2766" t="e">
        <f>VLOOKUP($A2766,#REF!,9,FALSE)</f>
        <v>#REF!</v>
      </c>
    </row>
    <row r="2767" spans="1:29">
      <c r="A2767">
        <v>50896</v>
      </c>
      <c r="B2767">
        <v>2766</v>
      </c>
      <c r="C2767">
        <v>9901820</v>
      </c>
      <c r="D2767" t="s">
        <v>4235</v>
      </c>
      <c r="E2767" t="s">
        <v>4236</v>
      </c>
      <c r="F2767" t="s">
        <v>4373</v>
      </c>
      <c r="G2767" t="e">
        <f>VLOOKUP($H2767,[1]BRT!$1:$1048576,1,0)</f>
        <v>#N/A</v>
      </c>
      <c r="H2767" t="s">
        <v>6228</v>
      </c>
      <c r="I2767">
        <v>37.805030000000002</v>
      </c>
      <c r="J2767">
        <v>-122.29383</v>
      </c>
      <c r="K2767">
        <v>1391</v>
      </c>
      <c r="L2767">
        <v>21.9</v>
      </c>
      <c r="M2767">
        <v>2.7397260270000001</v>
      </c>
      <c r="N2767">
        <v>9</v>
      </c>
      <c r="O2767">
        <v>10</v>
      </c>
      <c r="P2767">
        <v>19</v>
      </c>
      <c r="Q2767" t="e">
        <f>VLOOKUP($A2767,'[1]SheltersALL_2.17.22'!$1:$1048576,6,0)</f>
        <v>#N/A</v>
      </c>
      <c r="R2767" t="str">
        <f>VLOOKUP($A2767, [1]FA21_Ridership!$1:$1048576,11, 0)</f>
        <v>OAKLAND</v>
      </c>
      <c r="S2767" t="str">
        <f>VLOOKUP($A2767, [1]FA21_Ridership!$1:$1048576,12, 0)</f>
        <v>ALAMEDA</v>
      </c>
      <c r="T2767">
        <f>VLOOKUP($A2767, [1]FA21_Ridership!$1:$1048576,13, 0)</f>
        <v>2</v>
      </c>
      <c r="U2767">
        <f t="shared" si="216"/>
        <v>416.09999999999997</v>
      </c>
      <c r="V2767" s="67">
        <f t="shared" si="215"/>
        <v>0.66400000000000003</v>
      </c>
      <c r="W2767">
        <v>0.55555600000000005</v>
      </c>
      <c r="X2767" s="67">
        <f t="shared" si="217"/>
        <v>0.248</v>
      </c>
      <c r="Y2767">
        <v>0.20155000000000001</v>
      </c>
      <c r="Z2767" s="67">
        <f t="shared" si="218"/>
        <v>0.48</v>
      </c>
      <c r="AA2767">
        <f>VLOOKUP($C2767,[1]Disability!$1:$1048576,5,FALSE)</f>
        <v>0</v>
      </c>
      <c r="AB2767" s="67">
        <f t="shared" si="219"/>
        <v>0</v>
      </c>
      <c r="AC2767" t="e">
        <f>VLOOKUP($A2767,#REF!,9,FALSE)</f>
        <v>#REF!</v>
      </c>
    </row>
    <row r="2768" spans="1:29">
      <c r="A2768">
        <v>50267</v>
      </c>
      <c r="B2768">
        <v>2767</v>
      </c>
      <c r="C2768">
        <v>1031680</v>
      </c>
      <c r="D2768" t="s">
        <v>4235</v>
      </c>
      <c r="E2768" t="s">
        <v>4236</v>
      </c>
      <c r="G2768" t="e">
        <f>VLOOKUP($H2768,[1]BRT!$1:$1048576,1,0)</f>
        <v>#N/A</v>
      </c>
      <c r="H2768" t="s">
        <v>6229</v>
      </c>
      <c r="I2768">
        <v>37.840690000000002</v>
      </c>
      <c r="J2768">
        <v>-122.264455</v>
      </c>
      <c r="K2768">
        <v>1086</v>
      </c>
      <c r="L2768">
        <v>22</v>
      </c>
      <c r="M2768">
        <v>2.7272727269999999</v>
      </c>
      <c r="N2768">
        <v>13</v>
      </c>
      <c r="O2768">
        <v>6</v>
      </c>
      <c r="P2768">
        <v>19</v>
      </c>
      <c r="Q2768" t="e">
        <f>VLOOKUP($A2768,'[1]SheltersALL_2.17.22'!$1:$1048576,6,0)</f>
        <v>#N/A</v>
      </c>
      <c r="R2768" t="str">
        <f>VLOOKUP($A2768, [1]FA21_Ridership!$1:$1048576,11, 0)</f>
        <v>OAKLAND</v>
      </c>
      <c r="S2768" t="str">
        <f>VLOOKUP($A2768, [1]FA21_Ridership!$1:$1048576,12, 0)</f>
        <v>ALAMEDA</v>
      </c>
      <c r="T2768">
        <f>VLOOKUP($A2768, [1]FA21_Ridership!$1:$1048576,13, 0)</f>
        <v>2</v>
      </c>
      <c r="U2768">
        <f t="shared" si="216"/>
        <v>418</v>
      </c>
      <c r="V2768" s="67">
        <f t="shared" si="215"/>
        <v>0.66500000000000004</v>
      </c>
      <c r="W2768">
        <v>0.369697</v>
      </c>
      <c r="X2768" s="67">
        <f t="shared" si="217"/>
        <v>0.106</v>
      </c>
      <c r="Y2768">
        <v>9.5454999999999998E-2</v>
      </c>
      <c r="Z2768" s="67">
        <f t="shared" si="218"/>
        <v>0.23100000000000001</v>
      </c>
      <c r="AA2768">
        <f>VLOOKUP($C2768,[1]Disability!$1:$1048576,5,FALSE)</f>
        <v>0</v>
      </c>
      <c r="AB2768" s="67">
        <f t="shared" si="219"/>
        <v>0</v>
      </c>
      <c r="AC2768" t="e">
        <f>VLOOKUP($A2768,#REF!,9,FALSE)</f>
        <v>#REF!</v>
      </c>
    </row>
    <row r="2769" spans="1:29">
      <c r="A2769">
        <v>52116</v>
      </c>
      <c r="B2769">
        <v>2768</v>
      </c>
      <c r="C2769">
        <v>900630</v>
      </c>
      <c r="D2769" t="s">
        <v>4235</v>
      </c>
      <c r="E2769" t="s">
        <v>4236</v>
      </c>
      <c r="G2769" t="e">
        <f>VLOOKUP($H2769,[1]BRT!$1:$1048576,1,0)</f>
        <v>#N/A</v>
      </c>
      <c r="H2769" t="s">
        <v>6230</v>
      </c>
      <c r="I2769">
        <v>37.521718</v>
      </c>
      <c r="J2769">
        <v>-122.011831</v>
      </c>
      <c r="K2769">
        <v>720</v>
      </c>
      <c r="L2769">
        <v>60</v>
      </c>
      <c r="M2769">
        <v>1</v>
      </c>
      <c r="N2769">
        <v>7</v>
      </c>
      <c r="O2769">
        <v>0</v>
      </c>
      <c r="P2769">
        <v>7</v>
      </c>
      <c r="Q2769" t="e">
        <f>VLOOKUP($A2769,'[1]SheltersALL_2.17.22'!$1:$1048576,6,0)</f>
        <v>#N/A</v>
      </c>
      <c r="R2769" t="str">
        <f>VLOOKUP($A2769, [1]FA21_Ridership!$1:$1048576,11, 0)</f>
        <v>NEWARK</v>
      </c>
      <c r="S2769" t="str">
        <f>VLOOKUP($A2769, [1]FA21_Ridership!$1:$1048576,12, 0)</f>
        <v>ALAMEDA</v>
      </c>
      <c r="T2769">
        <f>VLOOKUP($A2769, [1]FA21_Ridership!$1:$1048576,13, 0)</f>
        <v>5</v>
      </c>
      <c r="U2769">
        <f t="shared" si="216"/>
        <v>420</v>
      </c>
      <c r="V2769" s="67">
        <f t="shared" si="215"/>
        <v>0.66500000000000004</v>
      </c>
      <c r="W2769">
        <v>0.53647500000000004</v>
      </c>
      <c r="X2769" s="67">
        <f t="shared" si="217"/>
        <v>0.23200000000000001</v>
      </c>
      <c r="Y2769">
        <v>9.1533000000000003E-2</v>
      </c>
      <c r="Z2769" s="67">
        <f t="shared" si="218"/>
        <v>0.217</v>
      </c>
      <c r="AA2769">
        <f>VLOOKUP($C2769,[1]Disability!$1:$1048576,5,FALSE)</f>
        <v>0</v>
      </c>
      <c r="AB2769" s="67">
        <f t="shared" si="219"/>
        <v>0</v>
      </c>
      <c r="AC2769" t="e">
        <f>VLOOKUP($A2769,#REF!,9,FALSE)</f>
        <v>#REF!</v>
      </c>
    </row>
    <row r="2770" spans="1:29">
      <c r="A2770">
        <v>57752</v>
      </c>
      <c r="B2770">
        <v>2769</v>
      </c>
      <c r="C2770">
        <v>700090</v>
      </c>
      <c r="D2770" t="s">
        <v>4235</v>
      </c>
      <c r="E2770" t="s">
        <v>4236</v>
      </c>
      <c r="G2770" t="e">
        <f>VLOOKUP($H2770,[1]BRT!$1:$1048576,1,0)</f>
        <v>#N/A</v>
      </c>
      <c r="H2770" t="s">
        <v>6231</v>
      </c>
      <c r="I2770">
        <v>37.582852000000003</v>
      </c>
      <c r="J2770">
        <v>-122.057164</v>
      </c>
      <c r="K2770">
        <v>990</v>
      </c>
      <c r="L2770">
        <v>30</v>
      </c>
      <c r="M2770">
        <v>2</v>
      </c>
      <c r="N2770">
        <v>13</v>
      </c>
      <c r="O2770">
        <v>1</v>
      </c>
      <c r="P2770">
        <v>14</v>
      </c>
      <c r="Q2770" t="e">
        <f>VLOOKUP($A2770,'[1]SheltersALL_2.17.22'!$1:$1048576,6,0)</f>
        <v>#N/A</v>
      </c>
      <c r="R2770" t="str">
        <f>VLOOKUP($A2770, [1]FA21_Ridership!$1:$1048576,11, 0)</f>
        <v>FREMONT</v>
      </c>
      <c r="S2770" t="str">
        <f>VLOOKUP($A2770, [1]FA21_Ridership!$1:$1048576,12, 0)</f>
        <v>ALAMEDA</v>
      </c>
      <c r="T2770">
        <f>VLOOKUP($A2770, [1]FA21_Ridership!$1:$1048576,13, 0)</f>
        <v>5</v>
      </c>
      <c r="U2770">
        <f t="shared" si="216"/>
        <v>420</v>
      </c>
      <c r="V2770" s="67">
        <f t="shared" si="215"/>
        <v>0.66500000000000004</v>
      </c>
      <c r="W2770">
        <v>0.79540200000000005</v>
      </c>
      <c r="X2770" s="67">
        <f t="shared" si="217"/>
        <v>0.58099999999999996</v>
      </c>
      <c r="Y2770">
        <v>0.15095800000000001</v>
      </c>
      <c r="Z2770" s="67">
        <f t="shared" si="218"/>
        <v>0.36599999999999999</v>
      </c>
      <c r="AA2770">
        <f>VLOOKUP($C2770,[1]Disability!$1:$1048576,5,FALSE)</f>
        <v>0</v>
      </c>
      <c r="AB2770" s="67">
        <f t="shared" si="219"/>
        <v>0</v>
      </c>
      <c r="AC2770" t="e">
        <f>VLOOKUP($A2770,#REF!,9,FALSE)</f>
        <v>#REF!</v>
      </c>
    </row>
    <row r="2771" spans="1:29">
      <c r="A2771">
        <v>55925</v>
      </c>
      <c r="B2771">
        <v>2770</v>
      </c>
      <c r="C2771">
        <v>302070</v>
      </c>
      <c r="D2771" t="s">
        <v>4235</v>
      </c>
      <c r="E2771" t="s">
        <v>4236</v>
      </c>
      <c r="G2771" t="e">
        <f>VLOOKUP($H2771,[1]BRT!$1:$1048576,1,0)</f>
        <v>#N/A</v>
      </c>
      <c r="H2771" t="s">
        <v>6181</v>
      </c>
      <c r="I2771">
        <v>37.860621999999999</v>
      </c>
      <c r="J2771">
        <v>-122.29163699999999</v>
      </c>
      <c r="K2771">
        <v>1080</v>
      </c>
      <c r="L2771">
        <v>30</v>
      </c>
      <c r="M2771">
        <v>2</v>
      </c>
      <c r="N2771">
        <v>13</v>
      </c>
      <c r="O2771">
        <v>1</v>
      </c>
      <c r="P2771">
        <v>14</v>
      </c>
      <c r="Q2771" t="e">
        <f>VLOOKUP($A2771,'[1]SheltersALL_2.17.22'!$1:$1048576,6,0)</f>
        <v>#N/A</v>
      </c>
      <c r="R2771" t="str">
        <f>VLOOKUP($A2771, [1]FA21_Ridership!$1:$1048576,11, 0)</f>
        <v>BERKELEY</v>
      </c>
      <c r="S2771" t="str">
        <f>VLOOKUP($A2771, [1]FA21_Ridership!$1:$1048576,12, 0)</f>
        <v>ALAMEDA</v>
      </c>
      <c r="T2771">
        <f>VLOOKUP($A2771, [1]FA21_Ridership!$1:$1048576,13, 0)</f>
        <v>1</v>
      </c>
      <c r="U2771">
        <f t="shared" si="216"/>
        <v>420</v>
      </c>
      <c r="V2771" s="67">
        <f t="shared" si="215"/>
        <v>0.66500000000000004</v>
      </c>
      <c r="W2771">
        <v>0.31289899999999998</v>
      </c>
      <c r="X2771" s="67">
        <f t="shared" si="217"/>
        <v>7.5999999999999998E-2</v>
      </c>
      <c r="Y2771">
        <v>0.16028100000000001</v>
      </c>
      <c r="Z2771" s="67">
        <f t="shared" si="218"/>
        <v>0.38500000000000001</v>
      </c>
      <c r="AA2771">
        <f>VLOOKUP($C2771,[1]Disability!$1:$1048576,5,FALSE)</f>
        <v>0</v>
      </c>
      <c r="AB2771" s="67">
        <f t="shared" si="219"/>
        <v>0</v>
      </c>
      <c r="AC2771" t="e">
        <f>VLOOKUP($A2771,#REF!,9,FALSE)</f>
        <v>#REF!</v>
      </c>
    </row>
    <row r="2772" spans="1:29">
      <c r="A2772">
        <v>54548</v>
      </c>
      <c r="B2772">
        <v>2771</v>
      </c>
      <c r="C2772">
        <v>1301320</v>
      </c>
      <c r="D2772" t="s">
        <v>4235</v>
      </c>
      <c r="E2772" t="s">
        <v>4236</v>
      </c>
      <c r="G2772" t="e">
        <f>VLOOKUP($H2772,[1]BRT!$1:$1048576,1,0)</f>
        <v>#N/A</v>
      </c>
      <c r="H2772" t="s">
        <v>4959</v>
      </c>
      <c r="I2772">
        <v>37.925604</v>
      </c>
      <c r="J2772">
        <v>-122.327018</v>
      </c>
      <c r="K2772">
        <v>1207</v>
      </c>
      <c r="L2772">
        <v>30</v>
      </c>
      <c r="M2772">
        <v>2</v>
      </c>
      <c r="N2772">
        <v>12</v>
      </c>
      <c r="O2772">
        <v>2</v>
      </c>
      <c r="P2772">
        <v>14</v>
      </c>
      <c r="Q2772" t="e">
        <f>VLOOKUP($A2772,'[1]SheltersALL_2.17.22'!$1:$1048576,6,0)</f>
        <v>#N/A</v>
      </c>
      <c r="R2772" t="str">
        <f>VLOOKUP($A2772, [1]FA21_Ridership!$1:$1048576,11, 0)</f>
        <v>RICHMOND</v>
      </c>
      <c r="S2772" t="str">
        <f>VLOOKUP($A2772, [1]FA21_Ridership!$1:$1048576,12, 0)</f>
        <v>CONTRA COSTA</v>
      </c>
      <c r="T2772">
        <f>VLOOKUP($A2772, [1]FA21_Ridership!$1:$1048576,13, 0)</f>
        <v>1</v>
      </c>
      <c r="U2772">
        <f t="shared" si="216"/>
        <v>420</v>
      </c>
      <c r="V2772" s="67">
        <f t="shared" si="215"/>
        <v>0.66500000000000004</v>
      </c>
      <c r="W2772">
        <v>0.93836200000000003</v>
      </c>
      <c r="X2772" s="67">
        <f t="shared" si="217"/>
        <v>0.85699999999999998</v>
      </c>
      <c r="Y2772">
        <v>0.49381700000000001</v>
      </c>
      <c r="Z2772" s="67">
        <f t="shared" si="218"/>
        <v>0.85599999999999998</v>
      </c>
      <c r="AA2772">
        <f>VLOOKUP($C2772,[1]Disability!$1:$1048576,5,FALSE)</f>
        <v>0</v>
      </c>
      <c r="AB2772" s="67">
        <f t="shared" si="219"/>
        <v>0</v>
      </c>
      <c r="AC2772" t="e">
        <f>VLOOKUP($A2772,#REF!,9,FALSE)</f>
        <v>#REF!</v>
      </c>
    </row>
    <row r="2773" spans="1:29">
      <c r="A2773">
        <v>58859</v>
      </c>
      <c r="B2773">
        <v>2772</v>
      </c>
      <c r="C2773">
        <v>801640</v>
      </c>
      <c r="D2773" t="s">
        <v>4235</v>
      </c>
      <c r="E2773" t="s">
        <v>4236</v>
      </c>
      <c r="G2773" t="e">
        <f>VLOOKUP($H2773,[1]BRT!$1:$1048576,1,0)</f>
        <v>#N/A</v>
      </c>
      <c r="H2773" t="s">
        <v>6232</v>
      </c>
      <c r="I2773">
        <v>37.604461999999998</v>
      </c>
      <c r="J2773">
        <v>-122.068923</v>
      </c>
      <c r="K2773">
        <v>990</v>
      </c>
      <c r="L2773">
        <v>30</v>
      </c>
      <c r="M2773">
        <v>2</v>
      </c>
      <c r="N2773">
        <v>12</v>
      </c>
      <c r="O2773">
        <v>2</v>
      </c>
      <c r="P2773">
        <v>14</v>
      </c>
      <c r="Q2773" t="e">
        <f>VLOOKUP($A2773,'[1]SheltersALL_2.17.22'!$1:$1048576,6,0)</f>
        <v>#N/A</v>
      </c>
      <c r="R2773" t="str">
        <f>VLOOKUP($A2773, [1]FA21_Ridership!$1:$1048576,11, 0)</f>
        <v>HAYWARD</v>
      </c>
      <c r="S2773" t="str">
        <f>VLOOKUP($A2773, [1]FA21_Ridership!$1:$1048576,12, 0)</f>
        <v>ALAMEDA</v>
      </c>
      <c r="T2773">
        <f>VLOOKUP($A2773, [1]FA21_Ridership!$1:$1048576,13, 0)</f>
        <v>9</v>
      </c>
      <c r="U2773">
        <f t="shared" si="216"/>
        <v>420</v>
      </c>
      <c r="V2773" s="67">
        <f t="shared" si="215"/>
        <v>0.66500000000000004</v>
      </c>
      <c r="W2773">
        <v>0.86541199999999996</v>
      </c>
      <c r="X2773" s="67">
        <f t="shared" si="217"/>
        <v>0.70699999999999996</v>
      </c>
      <c r="Y2773">
        <v>7.3805999999999997E-2</v>
      </c>
      <c r="Z2773" s="67">
        <f t="shared" si="218"/>
        <v>0.14399999999999999</v>
      </c>
      <c r="AA2773">
        <f>VLOOKUP($C2773,[1]Disability!$1:$1048576,5,FALSE)</f>
        <v>0</v>
      </c>
      <c r="AB2773" s="67">
        <f t="shared" si="219"/>
        <v>0</v>
      </c>
      <c r="AC2773" t="e">
        <f>VLOOKUP($A2773,#REF!,9,FALSE)</f>
        <v>#REF!</v>
      </c>
    </row>
    <row r="2774" spans="1:29">
      <c r="A2774">
        <v>59974</v>
      </c>
      <c r="B2774">
        <v>2773</v>
      </c>
      <c r="C2774">
        <v>1303340</v>
      </c>
      <c r="D2774" t="s">
        <v>4235</v>
      </c>
      <c r="E2774" t="s">
        <v>4236</v>
      </c>
      <c r="G2774" t="e">
        <f>VLOOKUP($H2774,[1]BRT!$1:$1048576,1,0)</f>
        <v>#N/A</v>
      </c>
      <c r="H2774" t="s">
        <v>6233</v>
      </c>
      <c r="I2774">
        <v>37.920878000000002</v>
      </c>
      <c r="J2774">
        <v>-122.325771</v>
      </c>
      <c r="K2774">
        <v>839</v>
      </c>
      <c r="L2774">
        <v>60</v>
      </c>
      <c r="M2774">
        <v>1</v>
      </c>
      <c r="N2774">
        <v>6</v>
      </c>
      <c r="O2774">
        <v>1</v>
      </c>
      <c r="P2774">
        <v>7</v>
      </c>
      <c r="Q2774" t="e">
        <f>VLOOKUP($A2774,'[1]SheltersALL_2.17.22'!$1:$1048576,6,0)</f>
        <v>#N/A</v>
      </c>
      <c r="R2774" t="str">
        <f>VLOOKUP($A2774, [1]FA21_Ridership!$1:$1048576,11, 0)</f>
        <v>RICHMOND</v>
      </c>
      <c r="S2774" t="str">
        <f>VLOOKUP($A2774, [1]FA21_Ridership!$1:$1048576,12, 0)</f>
        <v>CONTRA COSTA</v>
      </c>
      <c r="T2774">
        <f>VLOOKUP($A2774, [1]FA21_Ridership!$1:$1048576,13, 0)</f>
        <v>1</v>
      </c>
      <c r="U2774">
        <f t="shared" si="216"/>
        <v>420</v>
      </c>
      <c r="V2774" s="67">
        <f t="shared" si="215"/>
        <v>0.66500000000000004</v>
      </c>
      <c r="W2774">
        <v>0.89219199999999999</v>
      </c>
      <c r="X2774" s="67">
        <f t="shared" si="217"/>
        <v>0.754</v>
      </c>
      <c r="Y2774">
        <v>0.57556799999999997</v>
      </c>
      <c r="Z2774" s="67">
        <f t="shared" si="218"/>
        <v>0.92200000000000004</v>
      </c>
      <c r="AA2774">
        <f>VLOOKUP($C2774,[1]Disability!$1:$1048576,5,FALSE)</f>
        <v>0</v>
      </c>
      <c r="AB2774" s="67">
        <f t="shared" si="219"/>
        <v>0</v>
      </c>
      <c r="AC2774" t="e">
        <f>VLOOKUP($A2774,#REF!,9,FALSE)</f>
        <v>#REF!</v>
      </c>
    </row>
    <row r="2775" spans="1:29">
      <c r="A2775">
        <v>56235</v>
      </c>
      <c r="B2775">
        <v>2774</v>
      </c>
      <c r="C2775">
        <v>801780</v>
      </c>
      <c r="D2775" t="s">
        <v>4235</v>
      </c>
      <c r="E2775" t="s">
        <v>4236</v>
      </c>
      <c r="G2775" t="e">
        <f>VLOOKUP($H2775,[1]BRT!$1:$1048576,1,0)</f>
        <v>#N/A</v>
      </c>
      <c r="H2775" t="s">
        <v>6234</v>
      </c>
      <c r="I2775">
        <v>37.624471</v>
      </c>
      <c r="J2775">
        <v>-122.074991</v>
      </c>
      <c r="K2775">
        <v>960</v>
      </c>
      <c r="L2775">
        <v>60</v>
      </c>
      <c r="M2775">
        <v>1</v>
      </c>
      <c r="N2775">
        <v>6</v>
      </c>
      <c r="O2775">
        <v>1</v>
      </c>
      <c r="P2775">
        <v>7</v>
      </c>
      <c r="Q2775" t="e">
        <f>VLOOKUP($A2775,'[1]SheltersALL_2.17.22'!$1:$1048576,6,0)</f>
        <v>#N/A</v>
      </c>
      <c r="R2775" t="str">
        <f>VLOOKUP($A2775, [1]FA21_Ridership!$1:$1048576,11, 0)</f>
        <v>HAYWARD</v>
      </c>
      <c r="S2775" t="str">
        <f>VLOOKUP($A2775, [1]FA21_Ridership!$1:$1048576,12, 0)</f>
        <v>ALAMEDA</v>
      </c>
      <c r="T2775">
        <f>VLOOKUP($A2775, [1]FA21_Ridership!$1:$1048576,13, 0)</f>
        <v>4</v>
      </c>
      <c r="U2775">
        <f t="shared" si="216"/>
        <v>420</v>
      </c>
      <c r="V2775" s="67">
        <f t="shared" si="215"/>
        <v>0.66500000000000004</v>
      </c>
      <c r="W2775">
        <v>0.94583600000000001</v>
      </c>
      <c r="X2775" s="67">
        <f t="shared" si="217"/>
        <v>0.88900000000000001</v>
      </c>
      <c r="Y2775">
        <v>0.25204399999999999</v>
      </c>
      <c r="Z2775" s="67">
        <f t="shared" si="218"/>
        <v>0.57399999999999995</v>
      </c>
      <c r="AA2775">
        <f>VLOOKUP($C2775,[1]Disability!$1:$1048576,5,FALSE)</f>
        <v>0</v>
      </c>
      <c r="AB2775" s="67">
        <f t="shared" si="219"/>
        <v>0</v>
      </c>
      <c r="AC2775" t="e">
        <f>VLOOKUP($A2775,#REF!,9,FALSE)</f>
        <v>#REF!</v>
      </c>
    </row>
    <row r="2776" spans="1:29">
      <c r="A2776">
        <v>53216</v>
      </c>
      <c r="B2776">
        <v>2775</v>
      </c>
      <c r="C2776">
        <v>9901320</v>
      </c>
      <c r="D2776" t="s">
        <v>4235</v>
      </c>
      <c r="E2776" t="s">
        <v>4236</v>
      </c>
      <c r="G2776" t="e">
        <f>VLOOKUP($H2776,[1]BRT!$1:$1048576,1,0)</f>
        <v>#N/A</v>
      </c>
      <c r="H2776" t="s">
        <v>6235</v>
      </c>
      <c r="I2776">
        <v>37.960484999999998</v>
      </c>
      <c r="J2776">
        <v>-122.283655</v>
      </c>
      <c r="K2776">
        <v>720</v>
      </c>
      <c r="L2776">
        <v>60</v>
      </c>
      <c r="M2776">
        <v>1</v>
      </c>
      <c r="N2776">
        <v>6</v>
      </c>
      <c r="O2776">
        <v>1</v>
      </c>
      <c r="P2776">
        <v>7</v>
      </c>
      <c r="Q2776" t="e">
        <f>VLOOKUP($A2776,'[1]SheltersALL_2.17.22'!$1:$1048576,6,0)</f>
        <v>#N/A</v>
      </c>
      <c r="R2776" t="str">
        <f>VLOOKUP($A2776, [1]FA21_Ridership!$1:$1048576,11, 0)</f>
        <v>COUNTY-CONTRA COSTA</v>
      </c>
      <c r="S2776" t="str">
        <f>VLOOKUP($A2776, [1]FA21_Ridership!$1:$1048576,12, 0)</f>
        <v>CONTRA COSTA</v>
      </c>
      <c r="T2776">
        <f>VLOOKUP($A2776, [1]FA21_Ridership!$1:$1048576,13, 0)</f>
        <v>1</v>
      </c>
      <c r="U2776">
        <f t="shared" si="216"/>
        <v>420</v>
      </c>
      <c r="V2776" s="67">
        <f t="shared" si="215"/>
        <v>0.66500000000000004</v>
      </c>
      <c r="W2776">
        <v>0.681199</v>
      </c>
      <c r="X2776" s="67">
        <f t="shared" si="217"/>
        <v>0.38500000000000001</v>
      </c>
      <c r="Y2776">
        <v>8.9010000000000006E-2</v>
      </c>
      <c r="Z2776" s="67">
        <f t="shared" si="218"/>
        <v>0.20399999999999999</v>
      </c>
      <c r="AA2776">
        <f>VLOOKUP($C2776,[1]Disability!$1:$1048576,5,FALSE)</f>
        <v>0</v>
      </c>
      <c r="AB2776" s="67">
        <f t="shared" si="219"/>
        <v>0</v>
      </c>
      <c r="AC2776" t="e">
        <f>VLOOKUP($A2776,#REF!,9,FALSE)</f>
        <v>#REF!</v>
      </c>
    </row>
    <row r="2777" spans="1:29">
      <c r="A2777">
        <v>51900</v>
      </c>
      <c r="B2777">
        <v>2776</v>
      </c>
      <c r="C2777">
        <v>305930</v>
      </c>
      <c r="D2777" t="s">
        <v>4235</v>
      </c>
      <c r="E2777" t="s">
        <v>4236</v>
      </c>
      <c r="G2777" t="e">
        <f>VLOOKUP($H2777,[1]BRT!$1:$1048576,1,0)</f>
        <v>#N/A</v>
      </c>
      <c r="H2777" t="s">
        <v>6236</v>
      </c>
      <c r="I2777">
        <v>37.871214999999999</v>
      </c>
      <c r="J2777">
        <v>-122.27489199999999</v>
      </c>
      <c r="K2777">
        <v>1372</v>
      </c>
      <c r="L2777">
        <v>12</v>
      </c>
      <c r="M2777">
        <v>5</v>
      </c>
      <c r="N2777">
        <v>28</v>
      </c>
      <c r="O2777">
        <v>7</v>
      </c>
      <c r="P2777">
        <v>35</v>
      </c>
      <c r="Q2777" t="e">
        <f>VLOOKUP($A2777,'[1]SheltersALL_2.17.22'!$1:$1048576,6,0)</f>
        <v>#N/A</v>
      </c>
      <c r="R2777" t="str">
        <f>VLOOKUP($A2777, [1]FA21_Ridership!$1:$1048576,11, 0)</f>
        <v>BERKELEY</v>
      </c>
      <c r="S2777" t="str">
        <f>VLOOKUP($A2777, [1]FA21_Ridership!$1:$1048576,12, 0)</f>
        <v>ALAMEDA</v>
      </c>
      <c r="T2777">
        <f>VLOOKUP($A2777, [1]FA21_Ridership!$1:$1048576,13, 0)</f>
        <v>1</v>
      </c>
      <c r="U2777">
        <f t="shared" si="216"/>
        <v>420</v>
      </c>
      <c r="V2777" s="67">
        <f t="shared" si="215"/>
        <v>0.66500000000000004</v>
      </c>
      <c r="W2777">
        <v>0.58794000000000002</v>
      </c>
      <c r="X2777" s="67">
        <f t="shared" si="217"/>
        <v>0.27300000000000002</v>
      </c>
      <c r="Y2777">
        <v>0.240201</v>
      </c>
      <c r="Z2777" s="67">
        <f t="shared" si="218"/>
        <v>0.55100000000000005</v>
      </c>
      <c r="AA2777">
        <f>VLOOKUP($C2777,[1]Disability!$1:$1048576,5,FALSE)</f>
        <v>2</v>
      </c>
      <c r="AB2777" s="67">
        <f t="shared" si="219"/>
        <v>0.91600000000000004</v>
      </c>
      <c r="AC2777" t="e">
        <f>VLOOKUP($A2777,#REF!,9,FALSE)</f>
        <v>#REF!</v>
      </c>
    </row>
    <row r="2778" spans="1:29">
      <c r="A2778">
        <v>56698</v>
      </c>
      <c r="B2778">
        <v>2777</v>
      </c>
      <c r="C2778">
        <v>1301340</v>
      </c>
      <c r="D2778" t="s">
        <v>4235</v>
      </c>
      <c r="E2778" t="s">
        <v>4236</v>
      </c>
      <c r="G2778" t="e">
        <f>VLOOKUP($H2778,[1]BRT!$1:$1048576,1,0)</f>
        <v>#N/A</v>
      </c>
      <c r="H2778" t="s">
        <v>4432</v>
      </c>
      <c r="I2778">
        <v>37.925583000000003</v>
      </c>
      <c r="J2778">
        <v>-122.323224</v>
      </c>
      <c r="K2778">
        <v>1207</v>
      </c>
      <c r="L2778">
        <v>30</v>
      </c>
      <c r="M2778">
        <v>2</v>
      </c>
      <c r="N2778">
        <v>11</v>
      </c>
      <c r="O2778">
        <v>3</v>
      </c>
      <c r="P2778">
        <v>14</v>
      </c>
      <c r="Q2778" t="e">
        <f>VLOOKUP($A2778,'[1]SheltersALL_2.17.22'!$1:$1048576,6,0)</f>
        <v>#N/A</v>
      </c>
      <c r="R2778" t="str">
        <f>VLOOKUP($A2778, [1]FA21_Ridership!$1:$1048576,11, 0)</f>
        <v>RICHMOND</v>
      </c>
      <c r="S2778" t="str">
        <f>VLOOKUP($A2778, [1]FA21_Ridership!$1:$1048576,12, 0)</f>
        <v>CONTRA COSTA</v>
      </c>
      <c r="T2778">
        <f>VLOOKUP($A2778, [1]FA21_Ridership!$1:$1048576,13, 0)</f>
        <v>1</v>
      </c>
      <c r="U2778">
        <f t="shared" si="216"/>
        <v>420</v>
      </c>
      <c r="V2778" s="67">
        <f t="shared" si="215"/>
        <v>0.66500000000000004</v>
      </c>
      <c r="W2778">
        <v>0.93836200000000003</v>
      </c>
      <c r="X2778" s="67">
        <f t="shared" si="217"/>
        <v>0.85699999999999998</v>
      </c>
      <c r="Y2778">
        <v>0.49381700000000001</v>
      </c>
      <c r="Z2778" s="67">
        <f t="shared" si="218"/>
        <v>0.85599999999999998</v>
      </c>
      <c r="AA2778">
        <f>VLOOKUP($C2778,[1]Disability!$1:$1048576,5,FALSE)</f>
        <v>0</v>
      </c>
      <c r="AB2778" s="67">
        <f t="shared" si="219"/>
        <v>0</v>
      </c>
      <c r="AC2778" t="e">
        <f>VLOOKUP($A2778,#REF!,9,FALSE)</f>
        <v>#REF!</v>
      </c>
    </row>
    <row r="2779" spans="1:29">
      <c r="A2779">
        <v>59466</v>
      </c>
      <c r="B2779">
        <v>2778</v>
      </c>
      <c r="C2779">
        <v>1500280</v>
      </c>
      <c r="D2779" t="s">
        <v>4235</v>
      </c>
      <c r="E2779" t="s">
        <v>4236</v>
      </c>
      <c r="G2779" t="e">
        <f>VLOOKUP($H2779,[1]BRT!$1:$1048576,1,0)</f>
        <v>#N/A</v>
      </c>
      <c r="H2779" t="s">
        <v>6237</v>
      </c>
      <c r="I2779">
        <v>37.714066000000003</v>
      </c>
      <c r="J2779">
        <v>-122.138233</v>
      </c>
      <c r="K2779">
        <v>909</v>
      </c>
      <c r="L2779">
        <v>20</v>
      </c>
      <c r="M2779">
        <v>3</v>
      </c>
      <c r="N2779">
        <v>16</v>
      </c>
      <c r="O2779">
        <v>5</v>
      </c>
      <c r="P2779">
        <v>21</v>
      </c>
      <c r="Q2779" t="e">
        <f>VLOOKUP($A2779,'[1]SheltersALL_2.17.22'!$1:$1048576,6,0)</f>
        <v>#N/A</v>
      </c>
      <c r="R2779" t="str">
        <f>VLOOKUP($A2779, [1]FA21_Ridership!$1:$1048576,11, 0)</f>
        <v>SAN LEANDRO</v>
      </c>
      <c r="S2779" t="str">
        <f>VLOOKUP($A2779, [1]FA21_Ridership!$1:$1048576,12, 0)</f>
        <v>ALAMEDA</v>
      </c>
      <c r="T2779">
        <f>VLOOKUP($A2779, [1]FA21_Ridership!$1:$1048576,13, 0)</f>
        <v>3</v>
      </c>
      <c r="U2779">
        <f t="shared" si="216"/>
        <v>420</v>
      </c>
      <c r="V2779" s="67">
        <f t="shared" si="215"/>
        <v>0.66500000000000004</v>
      </c>
      <c r="W2779">
        <v>0.66666700000000001</v>
      </c>
      <c r="X2779" s="67">
        <f t="shared" si="217"/>
        <v>0.35699999999999998</v>
      </c>
      <c r="Y2779">
        <v>0.244755</v>
      </c>
      <c r="Z2779" s="67">
        <f t="shared" si="218"/>
        <v>0.56699999999999995</v>
      </c>
      <c r="AA2779">
        <f>VLOOKUP($C2779,[1]Disability!$1:$1048576,5,FALSE)</f>
        <v>2</v>
      </c>
      <c r="AB2779" s="67">
        <f t="shared" si="219"/>
        <v>0.91600000000000004</v>
      </c>
      <c r="AC2779" t="e">
        <f>VLOOKUP($A2779,#REF!,9,FALSE)</f>
        <v>#REF!</v>
      </c>
    </row>
    <row r="2780" spans="1:29">
      <c r="A2780">
        <v>55956</v>
      </c>
      <c r="B2780">
        <v>2779</v>
      </c>
      <c r="C2780">
        <v>1004270</v>
      </c>
      <c r="D2780" t="s">
        <v>4235</v>
      </c>
      <c r="E2780" t="s">
        <v>4236</v>
      </c>
      <c r="G2780" t="e">
        <f>VLOOKUP($H2780,[1]BRT!$1:$1048576,1,0)</f>
        <v>#N/A</v>
      </c>
      <c r="H2780" t="s">
        <v>5905</v>
      </c>
      <c r="I2780">
        <v>37.755553999999997</v>
      </c>
      <c r="J2780">
        <v>-122.16174599999999</v>
      </c>
      <c r="K2780">
        <v>1019</v>
      </c>
      <c r="L2780">
        <v>20</v>
      </c>
      <c r="M2780">
        <v>3</v>
      </c>
      <c r="N2780">
        <v>16</v>
      </c>
      <c r="O2780">
        <v>5</v>
      </c>
      <c r="P2780">
        <v>21</v>
      </c>
      <c r="Q2780" t="e">
        <f>VLOOKUP($A2780,'[1]SheltersALL_2.17.22'!$1:$1048576,6,0)</f>
        <v>#N/A</v>
      </c>
      <c r="R2780" t="str">
        <f>VLOOKUP($A2780, [1]FA21_Ridership!$1:$1048576,11, 0)</f>
        <v>OAKLAND</v>
      </c>
      <c r="S2780" t="str">
        <f>VLOOKUP($A2780, [1]FA21_Ridership!$1:$1048576,12, 0)</f>
        <v>ALAMEDA</v>
      </c>
      <c r="T2780">
        <f>VLOOKUP($A2780, [1]FA21_Ridership!$1:$1048576,13, 0)</f>
        <v>3</v>
      </c>
      <c r="U2780">
        <f t="shared" si="216"/>
        <v>420</v>
      </c>
      <c r="V2780" s="67">
        <f t="shared" si="215"/>
        <v>0.66500000000000004</v>
      </c>
      <c r="W2780">
        <v>0.93983399999999995</v>
      </c>
      <c r="X2780" s="67">
        <f t="shared" si="217"/>
        <v>0.86399999999999999</v>
      </c>
      <c r="Y2780">
        <v>0.69696999999999998</v>
      </c>
      <c r="Z2780" s="67">
        <f t="shared" si="218"/>
        <v>0.97799999999999998</v>
      </c>
      <c r="AA2780">
        <f>VLOOKUP($C2780,[1]Disability!$1:$1048576,5,FALSE)</f>
        <v>0</v>
      </c>
      <c r="AB2780" s="67">
        <f t="shared" si="219"/>
        <v>0</v>
      </c>
      <c r="AC2780" t="e">
        <f>VLOOKUP($A2780,#REF!,9,FALSE)</f>
        <v>#REF!</v>
      </c>
    </row>
    <row r="2781" spans="1:29">
      <c r="A2781">
        <v>51717</v>
      </c>
      <c r="B2781">
        <v>2780</v>
      </c>
      <c r="C2781">
        <v>1009340</v>
      </c>
      <c r="D2781" t="s">
        <v>4235</v>
      </c>
      <c r="E2781" t="s">
        <v>4236</v>
      </c>
      <c r="G2781" t="e">
        <f>VLOOKUP($H2781,[1]BRT!$1:$1048576,1,0)</f>
        <v>#N/A</v>
      </c>
      <c r="H2781" t="s">
        <v>6238</v>
      </c>
      <c r="I2781">
        <v>37.797170999999999</v>
      </c>
      <c r="J2781">
        <v>-122.23867199999999</v>
      </c>
      <c r="K2781">
        <v>1080</v>
      </c>
      <c r="L2781">
        <v>20</v>
      </c>
      <c r="M2781">
        <v>3</v>
      </c>
      <c r="N2781">
        <v>15</v>
      </c>
      <c r="O2781">
        <v>6</v>
      </c>
      <c r="P2781">
        <v>21</v>
      </c>
      <c r="Q2781" t="e">
        <f>VLOOKUP($A2781,'[1]SheltersALL_2.17.22'!$1:$1048576,6,0)</f>
        <v>#N/A</v>
      </c>
      <c r="R2781" t="str">
        <f>VLOOKUP($A2781, [1]FA21_Ridership!$1:$1048576,11, 0)</f>
        <v>OAKLAND</v>
      </c>
      <c r="S2781" t="str">
        <f>VLOOKUP($A2781, [1]FA21_Ridership!$1:$1048576,12, 0)</f>
        <v>ALAMEDA</v>
      </c>
      <c r="T2781">
        <f>VLOOKUP($A2781, [1]FA21_Ridership!$1:$1048576,13, 0)</f>
        <v>2</v>
      </c>
      <c r="U2781">
        <f t="shared" si="216"/>
        <v>420</v>
      </c>
      <c r="V2781" s="67">
        <f t="shared" si="215"/>
        <v>0.66500000000000004</v>
      </c>
      <c r="W2781">
        <v>0.70143500000000003</v>
      </c>
      <c r="X2781" s="67">
        <f t="shared" si="217"/>
        <v>0.41</v>
      </c>
      <c r="Y2781">
        <v>0.177033</v>
      </c>
      <c r="Z2781" s="67">
        <f t="shared" si="218"/>
        <v>0.42899999999999999</v>
      </c>
      <c r="AA2781">
        <f>VLOOKUP($C2781,[1]Disability!$1:$1048576,5,FALSE)</f>
        <v>0</v>
      </c>
      <c r="AB2781" s="67">
        <f t="shared" si="219"/>
        <v>0</v>
      </c>
      <c r="AC2781" t="e">
        <f>VLOOKUP($A2781,#REF!,9,FALSE)</f>
        <v>#REF!</v>
      </c>
    </row>
    <row r="2782" spans="1:29">
      <c r="A2782">
        <v>50320</v>
      </c>
      <c r="B2782">
        <v>2781</v>
      </c>
      <c r="C2782">
        <v>804710</v>
      </c>
      <c r="D2782" t="s">
        <v>4235</v>
      </c>
      <c r="E2782" t="s">
        <v>4236</v>
      </c>
      <c r="G2782" t="e">
        <f>VLOOKUP($H2782,[1]BRT!$1:$1048576,1,0)</f>
        <v>#N/A</v>
      </c>
      <c r="H2782" t="s">
        <v>6239</v>
      </c>
      <c r="I2782">
        <v>37.618060999999997</v>
      </c>
      <c r="J2782">
        <v>-122.06994400000001</v>
      </c>
      <c r="K2782">
        <v>960</v>
      </c>
      <c r="L2782">
        <v>60</v>
      </c>
      <c r="M2782">
        <v>1</v>
      </c>
      <c r="N2782">
        <v>5</v>
      </c>
      <c r="O2782">
        <v>2</v>
      </c>
      <c r="P2782">
        <v>7</v>
      </c>
      <c r="Q2782" t="e">
        <f>VLOOKUP($A2782,'[1]SheltersALL_2.17.22'!$1:$1048576,6,0)</f>
        <v>#N/A</v>
      </c>
      <c r="R2782" t="str">
        <f>VLOOKUP($A2782, [1]FA21_Ridership!$1:$1048576,11, 0)</f>
        <v>HAYWARD</v>
      </c>
      <c r="S2782" t="str">
        <f>VLOOKUP($A2782, [1]FA21_Ridership!$1:$1048576,12, 0)</f>
        <v>ALAMEDA</v>
      </c>
      <c r="T2782">
        <f>VLOOKUP($A2782, [1]FA21_Ridership!$1:$1048576,13, 0)</f>
        <v>4</v>
      </c>
      <c r="U2782">
        <f t="shared" si="216"/>
        <v>420</v>
      </c>
      <c r="V2782" s="67">
        <f t="shared" si="215"/>
        <v>0.66500000000000004</v>
      </c>
      <c r="W2782">
        <v>0.75361400000000001</v>
      </c>
      <c r="X2782" s="67">
        <f t="shared" si="217"/>
        <v>0.48</v>
      </c>
      <c r="Y2782">
        <v>0.15021999999999999</v>
      </c>
      <c r="Z2782" s="67">
        <f t="shared" si="218"/>
        <v>0.35899999999999999</v>
      </c>
      <c r="AA2782">
        <f>VLOOKUP($C2782,[1]Disability!$1:$1048576,5,FALSE)</f>
        <v>0</v>
      </c>
      <c r="AB2782" s="67">
        <f t="shared" si="219"/>
        <v>0</v>
      </c>
      <c r="AC2782" t="e">
        <f>VLOOKUP($A2782,#REF!,9,FALSE)</f>
        <v>#REF!</v>
      </c>
    </row>
    <row r="2783" spans="1:29">
      <c r="A2783">
        <v>53011</v>
      </c>
      <c r="B2783">
        <v>2782</v>
      </c>
      <c r="C2783">
        <v>1502050</v>
      </c>
      <c r="D2783" t="s">
        <v>4235</v>
      </c>
      <c r="E2783" t="s">
        <v>4236</v>
      </c>
      <c r="G2783" t="e">
        <f>VLOOKUP($H2783,[1]BRT!$1:$1048576,1,0)</f>
        <v>#N/A</v>
      </c>
      <c r="H2783" t="s">
        <v>6240</v>
      </c>
      <c r="I2783">
        <v>37.701683000000003</v>
      </c>
      <c r="J2783">
        <v>-122.139684</v>
      </c>
      <c r="K2783">
        <v>960</v>
      </c>
      <c r="L2783">
        <v>60</v>
      </c>
      <c r="M2783">
        <v>1</v>
      </c>
      <c r="N2783">
        <v>5</v>
      </c>
      <c r="O2783">
        <v>2</v>
      </c>
      <c r="P2783">
        <v>7</v>
      </c>
      <c r="Q2783" t="e">
        <f>VLOOKUP($A2783,'[1]SheltersALL_2.17.22'!$1:$1048576,6,0)</f>
        <v>#N/A</v>
      </c>
      <c r="R2783" t="str">
        <f>VLOOKUP($A2783, [1]FA21_Ridership!$1:$1048576,11, 0)</f>
        <v>SAN LEANDRO</v>
      </c>
      <c r="S2783" t="str">
        <f>VLOOKUP($A2783, [1]FA21_Ridership!$1:$1048576,12, 0)</f>
        <v>ALAMEDA</v>
      </c>
      <c r="T2783">
        <f>VLOOKUP($A2783, [1]FA21_Ridership!$1:$1048576,13, 0)</f>
        <v>4</v>
      </c>
      <c r="U2783">
        <f t="shared" si="216"/>
        <v>420</v>
      </c>
      <c r="V2783" s="67">
        <f t="shared" si="215"/>
        <v>0.66500000000000004</v>
      </c>
      <c r="W2783">
        <v>0.87326199999999998</v>
      </c>
      <c r="X2783" s="67">
        <f t="shared" si="217"/>
        <v>0.72</v>
      </c>
      <c r="Y2783">
        <v>0.14349999999999999</v>
      </c>
      <c r="Z2783" s="67">
        <f t="shared" si="218"/>
        <v>0.34499999999999997</v>
      </c>
      <c r="AA2783">
        <f>VLOOKUP($C2783,[1]Disability!$1:$1048576,5,FALSE)</f>
        <v>0</v>
      </c>
      <c r="AB2783" s="67">
        <f t="shared" si="219"/>
        <v>0</v>
      </c>
      <c r="AC2783" t="e">
        <f>VLOOKUP($A2783,#REF!,9,FALSE)</f>
        <v>#REF!</v>
      </c>
    </row>
    <row r="2784" spans="1:29">
      <c r="A2784">
        <v>56299</v>
      </c>
      <c r="B2784">
        <v>2783</v>
      </c>
      <c r="C2784">
        <v>1600790</v>
      </c>
      <c r="D2784" t="s">
        <v>4235</v>
      </c>
      <c r="E2784" t="s">
        <v>4236</v>
      </c>
      <c r="G2784" t="e">
        <f>VLOOKUP($H2784,[1]BRT!$1:$1048576,1,0)</f>
        <v>#N/A</v>
      </c>
      <c r="H2784" t="s">
        <v>5203</v>
      </c>
      <c r="I2784">
        <v>37.958652999999998</v>
      </c>
      <c r="J2784">
        <v>-122.356809</v>
      </c>
      <c r="K2784">
        <v>840</v>
      </c>
      <c r="L2784">
        <v>60</v>
      </c>
      <c r="M2784">
        <v>1</v>
      </c>
      <c r="N2784">
        <v>5</v>
      </c>
      <c r="O2784">
        <v>2</v>
      </c>
      <c r="P2784">
        <v>7</v>
      </c>
      <c r="Q2784" t="e">
        <f>VLOOKUP($A2784,'[1]SheltersALL_2.17.22'!$1:$1048576,6,0)</f>
        <v>#N/A</v>
      </c>
      <c r="R2784" t="str">
        <f>VLOOKUP($A2784, [1]FA21_Ridership!$1:$1048576,11, 0)</f>
        <v>SAN PABLO</v>
      </c>
      <c r="S2784" t="str">
        <f>VLOOKUP($A2784, [1]FA21_Ridership!$1:$1048576,12, 0)</f>
        <v>CONTRA COSTA</v>
      </c>
      <c r="T2784">
        <f>VLOOKUP($A2784, [1]FA21_Ridership!$1:$1048576,13, 0)</f>
        <v>1</v>
      </c>
      <c r="U2784">
        <f t="shared" si="216"/>
        <v>420</v>
      </c>
      <c r="V2784" s="67">
        <f t="shared" si="215"/>
        <v>0.66500000000000004</v>
      </c>
      <c r="W2784">
        <v>1</v>
      </c>
      <c r="X2784" s="67">
        <f t="shared" si="217"/>
        <v>0.98899999999999999</v>
      </c>
      <c r="Y2784">
        <v>0.36835600000000002</v>
      </c>
      <c r="Z2784" s="67">
        <f t="shared" si="218"/>
        <v>0.72199999999999998</v>
      </c>
      <c r="AA2784">
        <f>VLOOKUP($C2784,[1]Disability!$1:$1048576,5,FALSE)</f>
        <v>0</v>
      </c>
      <c r="AB2784" s="67">
        <f t="shared" si="219"/>
        <v>0</v>
      </c>
      <c r="AC2784" t="e">
        <f>VLOOKUP($A2784,#REF!,9,FALSE)</f>
        <v>#REF!</v>
      </c>
    </row>
    <row r="2785" spans="1:29">
      <c r="A2785">
        <v>50687</v>
      </c>
      <c r="B2785">
        <v>2784</v>
      </c>
      <c r="C2785">
        <v>1504460</v>
      </c>
      <c r="D2785" t="s">
        <v>4235</v>
      </c>
      <c r="E2785" t="s">
        <v>4236</v>
      </c>
      <c r="G2785" t="e">
        <f>VLOOKUP($H2785,[1]BRT!$1:$1048576,1,0)</f>
        <v>#N/A</v>
      </c>
      <c r="H2785" t="s">
        <v>6241</v>
      </c>
      <c r="I2785">
        <v>37.708359000000002</v>
      </c>
      <c r="J2785">
        <v>-122.18186</v>
      </c>
      <c r="K2785">
        <v>960</v>
      </c>
      <c r="L2785">
        <v>60</v>
      </c>
      <c r="M2785">
        <v>1</v>
      </c>
      <c r="N2785">
        <v>5</v>
      </c>
      <c r="O2785">
        <v>2</v>
      </c>
      <c r="P2785">
        <v>7</v>
      </c>
      <c r="Q2785" t="e">
        <f>VLOOKUP($A2785,'[1]SheltersALL_2.17.22'!$1:$1048576,6,0)</f>
        <v>#N/A</v>
      </c>
      <c r="R2785" t="str">
        <f>VLOOKUP($A2785, [1]FA21_Ridership!$1:$1048576,11, 0)</f>
        <v>SAN LEANDRO</v>
      </c>
      <c r="S2785" t="str">
        <f>VLOOKUP($A2785, [1]FA21_Ridership!$1:$1048576,12, 0)</f>
        <v>ALAMEDA</v>
      </c>
      <c r="T2785">
        <f>VLOOKUP($A2785, [1]FA21_Ridership!$1:$1048576,13, 0)</f>
        <v>3</v>
      </c>
      <c r="U2785">
        <f t="shared" si="216"/>
        <v>420</v>
      </c>
      <c r="V2785" s="67">
        <f t="shared" si="215"/>
        <v>0.66500000000000004</v>
      </c>
      <c r="W2785">
        <v>0.87933600000000001</v>
      </c>
      <c r="X2785" s="67">
        <f t="shared" si="217"/>
        <v>0.72799999999999998</v>
      </c>
      <c r="Y2785">
        <v>0.34489500000000001</v>
      </c>
      <c r="Z2785" s="67">
        <f t="shared" si="218"/>
        <v>0.68700000000000006</v>
      </c>
      <c r="AA2785">
        <f>VLOOKUP($C2785,[1]Disability!$1:$1048576,5,FALSE)</f>
        <v>0</v>
      </c>
      <c r="AB2785" s="67">
        <f t="shared" si="219"/>
        <v>0</v>
      </c>
      <c r="AC2785" t="e">
        <f>VLOOKUP($A2785,#REF!,9,FALSE)</f>
        <v>#REF!</v>
      </c>
    </row>
    <row r="2786" spans="1:29">
      <c r="A2786">
        <v>57009</v>
      </c>
      <c r="B2786">
        <v>2785</v>
      </c>
      <c r="C2786">
        <v>805780</v>
      </c>
      <c r="D2786" t="s">
        <v>4235</v>
      </c>
      <c r="E2786" t="s">
        <v>4236</v>
      </c>
      <c r="G2786" t="e">
        <f>VLOOKUP($H2786,[1]BRT!$1:$1048576,1,0)</f>
        <v>#N/A</v>
      </c>
      <c r="H2786" t="s">
        <v>6172</v>
      </c>
      <c r="I2786">
        <v>37.629260000000002</v>
      </c>
      <c r="J2786">
        <v>-122.100596</v>
      </c>
      <c r="K2786">
        <v>1085</v>
      </c>
      <c r="L2786">
        <v>35</v>
      </c>
      <c r="M2786">
        <v>1.7142857140000001</v>
      </c>
      <c r="N2786">
        <v>8</v>
      </c>
      <c r="O2786">
        <v>4</v>
      </c>
      <c r="P2786">
        <v>12</v>
      </c>
      <c r="Q2786" t="e">
        <f>VLOOKUP($A2786,'[1]SheltersALL_2.17.22'!$1:$1048576,6,0)</f>
        <v>#N/A</v>
      </c>
      <c r="R2786" t="str">
        <f>VLOOKUP($A2786, [1]FA21_Ridership!$1:$1048576,11, 0)</f>
        <v>HAYWARD</v>
      </c>
      <c r="S2786" t="str">
        <f>VLOOKUP($A2786, [1]FA21_Ridership!$1:$1048576,12, 0)</f>
        <v>ALAMEDA</v>
      </c>
      <c r="T2786">
        <f>VLOOKUP($A2786, [1]FA21_Ridership!$1:$1048576,13, 0)</f>
        <v>5</v>
      </c>
      <c r="U2786">
        <f t="shared" si="216"/>
        <v>420</v>
      </c>
      <c r="V2786" s="67">
        <f t="shared" si="215"/>
        <v>0.66500000000000004</v>
      </c>
      <c r="W2786">
        <v>0.93374699999999999</v>
      </c>
      <c r="X2786" s="67">
        <f t="shared" si="217"/>
        <v>0.84099999999999997</v>
      </c>
      <c r="Y2786">
        <v>0.125776</v>
      </c>
      <c r="Z2786" s="67">
        <f t="shared" si="218"/>
        <v>0.309</v>
      </c>
      <c r="AA2786">
        <f>VLOOKUP($C2786,[1]Disability!$1:$1048576,5,FALSE)</f>
        <v>0</v>
      </c>
      <c r="AB2786" s="67">
        <f t="shared" si="219"/>
        <v>0</v>
      </c>
      <c r="AC2786" t="e">
        <f>VLOOKUP($A2786,#REF!,9,FALSE)</f>
        <v>#REF!</v>
      </c>
    </row>
    <row r="2787" spans="1:29">
      <c r="A2787">
        <v>52122</v>
      </c>
      <c r="B2787">
        <v>2786</v>
      </c>
      <c r="C2787">
        <v>1005630</v>
      </c>
      <c r="D2787" t="s">
        <v>4235</v>
      </c>
      <c r="E2787" t="s">
        <v>4236</v>
      </c>
      <c r="G2787" t="e">
        <f>VLOOKUP($H2787,[1]BRT!$1:$1048576,1,0)</f>
        <v>#N/A</v>
      </c>
      <c r="H2787" t="s">
        <v>6242</v>
      </c>
      <c r="I2787">
        <v>37.751221999999999</v>
      </c>
      <c r="J2787">
        <v>-122.163679</v>
      </c>
      <c r="K2787">
        <v>910</v>
      </c>
      <c r="L2787">
        <v>20</v>
      </c>
      <c r="M2787">
        <v>3</v>
      </c>
      <c r="N2787">
        <v>14</v>
      </c>
      <c r="O2787">
        <v>7</v>
      </c>
      <c r="P2787">
        <v>21</v>
      </c>
      <c r="Q2787" t="e">
        <f>VLOOKUP($A2787,'[1]SheltersALL_2.17.22'!$1:$1048576,6,0)</f>
        <v>#N/A</v>
      </c>
      <c r="R2787" t="str">
        <f>VLOOKUP($A2787, [1]FA21_Ridership!$1:$1048576,11, 0)</f>
        <v>OAKLAND</v>
      </c>
      <c r="S2787" t="str">
        <f>VLOOKUP($A2787, [1]FA21_Ridership!$1:$1048576,12, 0)</f>
        <v>ALAMEDA</v>
      </c>
      <c r="T2787">
        <f>VLOOKUP($A2787, [1]FA21_Ridership!$1:$1048576,13, 0)</f>
        <v>3</v>
      </c>
      <c r="U2787">
        <f t="shared" si="216"/>
        <v>420</v>
      </c>
      <c r="V2787" s="67">
        <f t="shared" si="215"/>
        <v>0.66500000000000004</v>
      </c>
      <c r="W2787">
        <v>0.96921599999999997</v>
      </c>
      <c r="X2787" s="67">
        <f t="shared" si="217"/>
        <v>0.94099999999999995</v>
      </c>
      <c r="Y2787">
        <v>0.50559699999999996</v>
      </c>
      <c r="Z2787" s="67">
        <f t="shared" si="218"/>
        <v>0.86699999999999999</v>
      </c>
      <c r="AA2787">
        <f>VLOOKUP($C2787,[1]Disability!$1:$1048576,5,FALSE)</f>
        <v>0</v>
      </c>
      <c r="AB2787" s="67">
        <f t="shared" si="219"/>
        <v>0</v>
      </c>
      <c r="AC2787" t="e">
        <f>VLOOKUP($A2787,#REF!,9,FALSE)</f>
        <v>#REF!</v>
      </c>
    </row>
    <row r="2788" spans="1:29">
      <c r="A2788">
        <v>52226</v>
      </c>
      <c r="B2788">
        <v>2787</v>
      </c>
      <c r="C2788">
        <v>1018390</v>
      </c>
      <c r="D2788" t="s">
        <v>4235</v>
      </c>
      <c r="E2788" t="s">
        <v>4236</v>
      </c>
      <c r="G2788" t="e">
        <f>VLOOKUP($H2788,[1]BRT!$1:$1048576,1,0)</f>
        <v>#N/A</v>
      </c>
      <c r="H2788" t="s">
        <v>6243</v>
      </c>
      <c r="I2788">
        <v>37.846544000000002</v>
      </c>
      <c r="J2788">
        <v>-122.285023</v>
      </c>
      <c r="K2788">
        <v>1476</v>
      </c>
      <c r="L2788">
        <v>15</v>
      </c>
      <c r="M2788">
        <v>4</v>
      </c>
      <c r="N2788">
        <v>18</v>
      </c>
      <c r="O2788">
        <v>10</v>
      </c>
      <c r="P2788">
        <v>28</v>
      </c>
      <c r="Q2788" t="str">
        <f>VLOOKUP($A2788,'[1]SheltersALL_2.17.22'!$1:$1048576,6,0)</f>
        <v>Oakland</v>
      </c>
      <c r="R2788" t="str">
        <f>VLOOKUP($A2788, [1]FA21_Ridership!$1:$1048576,11, 0)</f>
        <v>OAKLAND</v>
      </c>
      <c r="S2788" t="str">
        <f>VLOOKUP($A2788, [1]FA21_Ridership!$1:$1048576,12, 0)</f>
        <v>ALAMEDA</v>
      </c>
      <c r="T2788">
        <f>VLOOKUP($A2788, [1]FA21_Ridership!$1:$1048576,13, 0)</f>
        <v>2</v>
      </c>
      <c r="U2788">
        <f t="shared" si="216"/>
        <v>420</v>
      </c>
      <c r="V2788" s="67">
        <f t="shared" ref="V2788:V2851" si="220">_xlfn.PERCENTRANK.INC($U$2:$U$4161,U2788)</f>
        <v>0.66500000000000004</v>
      </c>
      <c r="W2788">
        <v>0.66779200000000005</v>
      </c>
      <c r="X2788" s="67">
        <f t="shared" si="217"/>
        <v>0.35799999999999998</v>
      </c>
      <c r="Y2788">
        <v>0.28561799999999998</v>
      </c>
      <c r="Z2788" s="67">
        <f t="shared" si="218"/>
        <v>0.61599999999999999</v>
      </c>
      <c r="AA2788">
        <f>VLOOKUP($C2788,[1]Disability!$1:$1048576,5,FALSE)</f>
        <v>0</v>
      </c>
      <c r="AB2788" s="67">
        <f t="shared" si="219"/>
        <v>0</v>
      </c>
      <c r="AC2788" t="e">
        <f>VLOOKUP($A2788,#REF!,9,FALSE)</f>
        <v>#REF!</v>
      </c>
    </row>
    <row r="2789" spans="1:29">
      <c r="A2789">
        <v>52556</v>
      </c>
      <c r="B2789">
        <v>2788</v>
      </c>
      <c r="C2789">
        <v>302050</v>
      </c>
      <c r="D2789" t="s">
        <v>4235</v>
      </c>
      <c r="E2789" t="s">
        <v>4236</v>
      </c>
      <c r="G2789" t="e">
        <f>VLOOKUP($H2789,[1]BRT!$1:$1048576,1,0)</f>
        <v>#N/A</v>
      </c>
      <c r="H2789" t="s">
        <v>6244</v>
      </c>
      <c r="I2789">
        <v>37.860205999999998</v>
      </c>
      <c r="J2789">
        <v>-122.293678</v>
      </c>
      <c r="K2789">
        <v>1080</v>
      </c>
      <c r="L2789">
        <v>30</v>
      </c>
      <c r="M2789">
        <v>2</v>
      </c>
      <c r="N2789">
        <v>9</v>
      </c>
      <c r="O2789">
        <v>5</v>
      </c>
      <c r="P2789">
        <v>14</v>
      </c>
      <c r="Q2789" t="e">
        <f>VLOOKUP($A2789,'[1]SheltersALL_2.17.22'!$1:$1048576,6,0)</f>
        <v>#N/A</v>
      </c>
      <c r="R2789" t="str">
        <f>VLOOKUP($A2789, [1]FA21_Ridership!$1:$1048576,11, 0)</f>
        <v>BERKELEY</v>
      </c>
      <c r="S2789" t="str">
        <f>VLOOKUP($A2789, [1]FA21_Ridership!$1:$1048576,12, 0)</f>
        <v>ALAMEDA</v>
      </c>
      <c r="T2789">
        <f>VLOOKUP($A2789, [1]FA21_Ridership!$1:$1048576,13, 0)</f>
        <v>1</v>
      </c>
      <c r="U2789">
        <f t="shared" si="216"/>
        <v>420</v>
      </c>
      <c r="V2789" s="67">
        <f t="shared" si="220"/>
        <v>0.66500000000000004</v>
      </c>
      <c r="W2789">
        <v>0.31289899999999998</v>
      </c>
      <c r="X2789" s="67">
        <f t="shared" si="217"/>
        <v>7.5999999999999998E-2</v>
      </c>
      <c r="Y2789">
        <v>0.16028100000000001</v>
      </c>
      <c r="Z2789" s="67">
        <f t="shared" si="218"/>
        <v>0.38500000000000001</v>
      </c>
      <c r="AA2789">
        <f>VLOOKUP($C2789,[1]Disability!$1:$1048576,5,FALSE)</f>
        <v>0</v>
      </c>
      <c r="AB2789" s="67">
        <f t="shared" si="219"/>
        <v>0</v>
      </c>
      <c r="AC2789" t="e">
        <f>VLOOKUP($A2789,#REF!,9,FALSE)</f>
        <v>#REF!</v>
      </c>
    </row>
    <row r="2790" spans="1:29">
      <c r="A2790">
        <v>59110</v>
      </c>
      <c r="B2790">
        <v>2789</v>
      </c>
      <c r="C2790">
        <v>1700620</v>
      </c>
      <c r="D2790" t="s">
        <v>4235</v>
      </c>
      <c r="E2790" t="s">
        <v>4236</v>
      </c>
      <c r="G2790" t="e">
        <f>VLOOKUP($H2790,[1]BRT!$1:$1048576,1,0)</f>
        <v>#N/A</v>
      </c>
      <c r="H2790" t="s">
        <v>6245</v>
      </c>
      <c r="I2790">
        <v>37.611572000000002</v>
      </c>
      <c r="J2790">
        <v>-122.02640100000001</v>
      </c>
      <c r="K2790">
        <v>1394</v>
      </c>
      <c r="L2790">
        <v>30</v>
      </c>
      <c r="M2790">
        <v>2</v>
      </c>
      <c r="N2790">
        <v>9</v>
      </c>
      <c r="O2790">
        <v>5</v>
      </c>
      <c r="P2790">
        <v>14</v>
      </c>
      <c r="Q2790" t="e">
        <f>VLOOKUP($A2790,'[1]SheltersALL_2.17.22'!$1:$1048576,6,0)</f>
        <v>#N/A</v>
      </c>
      <c r="R2790" t="str">
        <f>VLOOKUP($A2790, [1]FA21_Ridership!$1:$1048576,11, 0)</f>
        <v>UNION CITY</v>
      </c>
      <c r="S2790" t="str">
        <f>VLOOKUP($A2790, [1]FA21_Ridership!$1:$1048576,12, 0)</f>
        <v>ALAMEDA</v>
      </c>
      <c r="T2790">
        <f>VLOOKUP($A2790, [1]FA21_Ridership!$1:$1048576,13, 0)</f>
        <v>4</v>
      </c>
      <c r="U2790">
        <f t="shared" si="216"/>
        <v>420</v>
      </c>
      <c r="V2790" s="67">
        <f t="shared" si="220"/>
        <v>0.66500000000000004</v>
      </c>
      <c r="W2790">
        <v>0.81989000000000001</v>
      </c>
      <c r="X2790" s="67">
        <f t="shared" si="217"/>
        <v>0.61199999999999999</v>
      </c>
      <c r="Y2790">
        <v>0.16298299999999999</v>
      </c>
      <c r="Z2790" s="67">
        <f t="shared" si="218"/>
        <v>0.39500000000000002</v>
      </c>
      <c r="AA2790">
        <f>VLOOKUP($C2790,[1]Disability!$1:$1048576,5,FALSE)</f>
        <v>0</v>
      </c>
      <c r="AB2790" s="67">
        <f t="shared" si="219"/>
        <v>0</v>
      </c>
      <c r="AC2790" t="e">
        <f>VLOOKUP($A2790,#REF!,9,FALSE)</f>
        <v>#REF!</v>
      </c>
    </row>
    <row r="2791" spans="1:29">
      <c r="A2791">
        <v>55530</v>
      </c>
      <c r="B2791">
        <v>2790</v>
      </c>
      <c r="C2791">
        <v>1303600</v>
      </c>
      <c r="D2791" t="s">
        <v>4235</v>
      </c>
      <c r="E2791" t="s">
        <v>4236</v>
      </c>
      <c r="G2791" t="e">
        <f>VLOOKUP($H2791,[1]BRT!$1:$1048576,1,0)</f>
        <v>#N/A</v>
      </c>
      <c r="H2791" t="s">
        <v>6219</v>
      </c>
      <c r="I2791">
        <v>37.932723000000003</v>
      </c>
      <c r="J2791">
        <v>-122.323514</v>
      </c>
      <c r="K2791">
        <v>1143</v>
      </c>
      <c r="L2791">
        <v>15</v>
      </c>
      <c r="M2791">
        <v>4</v>
      </c>
      <c r="N2791">
        <v>16</v>
      </c>
      <c r="O2791">
        <v>12</v>
      </c>
      <c r="P2791">
        <v>28</v>
      </c>
      <c r="Q2791" t="str">
        <f>VLOOKUP($A2791,'[1]SheltersALL_2.17.22'!$1:$1048576,6,0)</f>
        <v>Richmond</v>
      </c>
      <c r="R2791" t="str">
        <f>VLOOKUP($A2791, [1]FA21_Ridership!$1:$1048576,11, 0)</f>
        <v>RICHMOND</v>
      </c>
      <c r="S2791" t="str">
        <f>VLOOKUP($A2791, [1]FA21_Ridership!$1:$1048576,12, 0)</f>
        <v>CONTRA COSTA</v>
      </c>
      <c r="T2791">
        <f>VLOOKUP($A2791, [1]FA21_Ridership!$1:$1048576,13, 0)</f>
        <v>1</v>
      </c>
      <c r="U2791">
        <f t="shared" si="216"/>
        <v>420</v>
      </c>
      <c r="V2791" s="67">
        <f t="shared" si="220"/>
        <v>0.66500000000000004</v>
      </c>
      <c r="W2791">
        <v>0.47675800000000002</v>
      </c>
      <c r="X2791" s="67">
        <f t="shared" si="217"/>
        <v>0.17699999999999999</v>
      </c>
      <c r="Y2791">
        <v>0.11680599999999999</v>
      </c>
      <c r="Z2791" s="67">
        <f t="shared" si="218"/>
        <v>0.28999999999999998</v>
      </c>
      <c r="AA2791">
        <f>VLOOKUP($C2791,[1]Disability!$1:$1048576,5,FALSE)</f>
        <v>0</v>
      </c>
      <c r="AB2791" s="67">
        <f t="shared" si="219"/>
        <v>0</v>
      </c>
      <c r="AC2791" t="e">
        <f>VLOOKUP($A2791,#REF!,9,FALSE)</f>
        <v>#REF!</v>
      </c>
    </row>
    <row r="2792" spans="1:29">
      <c r="A2792">
        <v>54885</v>
      </c>
      <c r="B2792">
        <v>2791</v>
      </c>
      <c r="C2792">
        <v>1005800</v>
      </c>
      <c r="D2792" t="s">
        <v>4235</v>
      </c>
      <c r="E2792" t="s">
        <v>4236</v>
      </c>
      <c r="G2792" t="e">
        <f>VLOOKUP($H2792,[1]BRT!$1:$1048576,1,0)</f>
        <v>#N/A</v>
      </c>
      <c r="H2792" t="s">
        <v>6246</v>
      </c>
      <c r="I2792">
        <v>37.761952999999998</v>
      </c>
      <c r="J2792">
        <v>-122.17218800000001</v>
      </c>
      <c r="K2792">
        <v>910</v>
      </c>
      <c r="L2792">
        <v>20</v>
      </c>
      <c r="M2792">
        <v>3</v>
      </c>
      <c r="N2792">
        <v>12</v>
      </c>
      <c r="O2792">
        <v>9</v>
      </c>
      <c r="P2792">
        <v>21</v>
      </c>
      <c r="Q2792" t="e">
        <f>VLOOKUP($A2792,'[1]SheltersALL_2.17.22'!$1:$1048576,6,0)</f>
        <v>#N/A</v>
      </c>
      <c r="R2792" t="str">
        <f>VLOOKUP($A2792, [1]FA21_Ridership!$1:$1048576,11, 0)</f>
        <v>OAKLAND</v>
      </c>
      <c r="S2792" t="str">
        <f>VLOOKUP($A2792, [1]FA21_Ridership!$1:$1048576,12, 0)</f>
        <v>ALAMEDA</v>
      </c>
      <c r="T2792">
        <f>VLOOKUP($A2792, [1]FA21_Ridership!$1:$1048576,13, 0)</f>
        <v>3</v>
      </c>
      <c r="U2792">
        <f t="shared" si="216"/>
        <v>420</v>
      </c>
      <c r="V2792" s="67">
        <f t="shared" si="220"/>
        <v>0.66500000000000004</v>
      </c>
      <c r="W2792">
        <v>0.915578</v>
      </c>
      <c r="X2792" s="67">
        <f t="shared" si="217"/>
        <v>0.80100000000000005</v>
      </c>
      <c r="Y2792">
        <v>0.46060600000000002</v>
      </c>
      <c r="Z2792" s="67">
        <f t="shared" si="218"/>
        <v>0.82799999999999996</v>
      </c>
      <c r="AA2792">
        <f>VLOOKUP($C2792,[1]Disability!$1:$1048576,5,FALSE)</f>
        <v>0</v>
      </c>
      <c r="AB2792" s="67">
        <f t="shared" si="219"/>
        <v>0</v>
      </c>
      <c r="AC2792" t="e">
        <f>VLOOKUP($A2792,#REF!,9,FALSE)</f>
        <v>#REF!</v>
      </c>
    </row>
    <row r="2793" spans="1:29">
      <c r="A2793">
        <v>55630</v>
      </c>
      <c r="B2793">
        <v>2792</v>
      </c>
      <c r="C2793">
        <v>801890</v>
      </c>
      <c r="D2793" t="s">
        <v>4235</v>
      </c>
      <c r="E2793" t="s">
        <v>4236</v>
      </c>
      <c r="G2793" t="e">
        <f>VLOOKUP($H2793,[1]BRT!$1:$1048576,1,0)</f>
        <v>#N/A</v>
      </c>
      <c r="H2793" t="s">
        <v>5986</v>
      </c>
      <c r="I2793">
        <v>37.644544000000003</v>
      </c>
      <c r="J2793">
        <v>-122.08137600000001</v>
      </c>
      <c r="K2793">
        <v>960</v>
      </c>
      <c r="L2793">
        <v>60</v>
      </c>
      <c r="M2793">
        <v>1</v>
      </c>
      <c r="N2793">
        <v>4</v>
      </c>
      <c r="O2793">
        <v>3</v>
      </c>
      <c r="P2793">
        <v>7</v>
      </c>
      <c r="Q2793" t="e">
        <f>VLOOKUP($A2793,'[1]SheltersALL_2.17.22'!$1:$1048576,6,0)</f>
        <v>#N/A</v>
      </c>
      <c r="R2793" t="str">
        <f>VLOOKUP($A2793, [1]FA21_Ridership!$1:$1048576,11, 0)</f>
        <v>HAYWARD</v>
      </c>
      <c r="S2793" t="str">
        <f>VLOOKUP($A2793, [1]FA21_Ridership!$1:$1048576,12, 0)</f>
        <v>ALAMEDA</v>
      </c>
      <c r="T2793">
        <f>VLOOKUP($A2793, [1]FA21_Ridership!$1:$1048576,13, 0)</f>
        <v>4</v>
      </c>
      <c r="U2793">
        <f t="shared" si="216"/>
        <v>420</v>
      </c>
      <c r="V2793" s="67">
        <f t="shared" si="220"/>
        <v>0.66500000000000004</v>
      </c>
      <c r="W2793">
        <v>0.935809</v>
      </c>
      <c r="X2793" s="67">
        <f t="shared" si="217"/>
        <v>0.84699999999999998</v>
      </c>
      <c r="Y2793">
        <v>0.345192</v>
      </c>
      <c r="Z2793" s="67">
        <f t="shared" si="218"/>
        <v>0.69</v>
      </c>
      <c r="AA2793">
        <f>VLOOKUP($C2793,[1]Disability!$1:$1048576,5,FALSE)</f>
        <v>0</v>
      </c>
      <c r="AB2793" s="67">
        <f t="shared" si="219"/>
        <v>0</v>
      </c>
      <c r="AC2793" t="e">
        <f>VLOOKUP($A2793,#REF!,9,FALSE)</f>
        <v>#REF!</v>
      </c>
    </row>
    <row r="2794" spans="1:29">
      <c r="A2794">
        <v>56442</v>
      </c>
      <c r="B2794">
        <v>2793</v>
      </c>
      <c r="C2794">
        <v>1011850</v>
      </c>
      <c r="D2794" t="s">
        <v>4235</v>
      </c>
      <c r="E2794" t="s">
        <v>4236</v>
      </c>
      <c r="G2794" t="e">
        <f>VLOOKUP($H2794,[1]BRT!$1:$1048576,1,0)</f>
        <v>#N/A</v>
      </c>
      <c r="H2794" t="s">
        <v>6115</v>
      </c>
      <c r="I2794">
        <v>37.808686000000002</v>
      </c>
      <c r="J2794">
        <v>-122.25407300000001</v>
      </c>
      <c r="K2794">
        <v>1343</v>
      </c>
      <c r="L2794">
        <v>60</v>
      </c>
      <c r="M2794">
        <v>1</v>
      </c>
      <c r="N2794">
        <v>4</v>
      </c>
      <c r="O2794">
        <v>3</v>
      </c>
      <c r="P2794">
        <v>7</v>
      </c>
      <c r="Q2794" t="str">
        <f>VLOOKUP($A2794,'[1]SheltersALL_2.17.22'!$1:$1048576,6,0)</f>
        <v>Oakland</v>
      </c>
      <c r="R2794" t="str">
        <f>VLOOKUP($A2794, [1]FA21_Ridership!$1:$1048576,11, 0)</f>
        <v>OAKLAND</v>
      </c>
      <c r="S2794" t="str">
        <f>VLOOKUP($A2794, [1]FA21_Ridership!$1:$1048576,12, 0)</f>
        <v>ALAMEDA</v>
      </c>
      <c r="T2794">
        <f>VLOOKUP($A2794, [1]FA21_Ridership!$1:$1048576,13, 0)</f>
        <v>2</v>
      </c>
      <c r="U2794">
        <f t="shared" si="216"/>
        <v>420</v>
      </c>
      <c r="V2794" s="67">
        <f t="shared" si="220"/>
        <v>0.66500000000000004</v>
      </c>
      <c r="W2794">
        <v>0.42116599999999998</v>
      </c>
      <c r="X2794" s="67">
        <f t="shared" si="217"/>
        <v>0.13800000000000001</v>
      </c>
      <c r="Y2794">
        <v>0.19798399999999999</v>
      </c>
      <c r="Z2794" s="67">
        <f t="shared" si="218"/>
        <v>0.47299999999999998</v>
      </c>
      <c r="AA2794">
        <f>VLOOKUP($C2794,[1]Disability!$1:$1048576,5,FALSE)</f>
        <v>0</v>
      </c>
      <c r="AB2794" s="67">
        <f t="shared" si="219"/>
        <v>0</v>
      </c>
      <c r="AC2794" t="e">
        <f>VLOOKUP($A2794,#REF!,9,FALSE)</f>
        <v>#REF!</v>
      </c>
    </row>
    <row r="2795" spans="1:29">
      <c r="A2795">
        <v>55074</v>
      </c>
      <c r="B2795">
        <v>2794</v>
      </c>
      <c r="C2795">
        <v>1300040</v>
      </c>
      <c r="D2795" t="s">
        <v>4235</v>
      </c>
      <c r="E2795" t="s">
        <v>4236</v>
      </c>
      <c r="G2795" t="e">
        <f>VLOOKUP($H2795,[1]BRT!$1:$1048576,1,0)</f>
        <v>#N/A</v>
      </c>
      <c r="H2795" t="s">
        <v>6247</v>
      </c>
      <c r="I2795">
        <v>37.950088999999998</v>
      </c>
      <c r="J2795">
        <v>-122.35705400000001</v>
      </c>
      <c r="K2795">
        <v>838</v>
      </c>
      <c r="L2795">
        <v>60</v>
      </c>
      <c r="M2795">
        <v>1</v>
      </c>
      <c r="N2795">
        <v>4</v>
      </c>
      <c r="O2795">
        <v>3</v>
      </c>
      <c r="P2795">
        <v>7</v>
      </c>
      <c r="Q2795" t="e">
        <f>VLOOKUP($A2795,'[1]SheltersALL_2.17.22'!$1:$1048576,6,0)</f>
        <v>#N/A</v>
      </c>
      <c r="R2795" t="str">
        <f>VLOOKUP($A2795, [1]FA21_Ridership!$1:$1048576,11, 0)</f>
        <v>RICHMOND</v>
      </c>
      <c r="S2795" t="str">
        <f>VLOOKUP($A2795, [1]FA21_Ridership!$1:$1048576,12, 0)</f>
        <v>CONTRA COSTA</v>
      </c>
      <c r="T2795">
        <f>VLOOKUP($A2795, [1]FA21_Ridership!$1:$1048576,13, 0)</f>
        <v>1</v>
      </c>
      <c r="U2795">
        <f t="shared" si="216"/>
        <v>420</v>
      </c>
      <c r="V2795" s="67">
        <f t="shared" si="220"/>
        <v>0.66500000000000004</v>
      </c>
      <c r="W2795">
        <v>0.94942499999999996</v>
      </c>
      <c r="X2795" s="67">
        <f t="shared" si="217"/>
        <v>0.90200000000000002</v>
      </c>
      <c r="Y2795">
        <v>0.57547899999999996</v>
      </c>
      <c r="Z2795" s="67">
        <f t="shared" si="218"/>
        <v>0.92100000000000004</v>
      </c>
      <c r="AA2795">
        <f>VLOOKUP($C2795,[1]Disability!$1:$1048576,5,FALSE)</f>
        <v>1</v>
      </c>
      <c r="AB2795" s="67">
        <f t="shared" si="219"/>
        <v>0.72499999999999998</v>
      </c>
      <c r="AC2795" t="e">
        <f>VLOOKUP($A2795,#REF!,9,FALSE)</f>
        <v>#REF!</v>
      </c>
    </row>
    <row r="2796" spans="1:29">
      <c r="A2796">
        <v>50825</v>
      </c>
      <c r="B2796">
        <v>2795</v>
      </c>
      <c r="C2796">
        <v>9901580</v>
      </c>
      <c r="D2796" t="s">
        <v>4235</v>
      </c>
      <c r="E2796" t="s">
        <v>4236</v>
      </c>
      <c r="G2796" t="e">
        <f>VLOOKUP($H2796,[1]BRT!$1:$1048576,1,0)</f>
        <v>#N/A</v>
      </c>
      <c r="H2796" t="s">
        <v>6248</v>
      </c>
      <c r="I2796">
        <v>37.813969</v>
      </c>
      <c r="J2796">
        <v>-122.265351</v>
      </c>
      <c r="K2796">
        <v>1422</v>
      </c>
      <c r="L2796">
        <v>20</v>
      </c>
      <c r="M2796">
        <v>3</v>
      </c>
      <c r="N2796">
        <v>11</v>
      </c>
      <c r="O2796">
        <v>10</v>
      </c>
      <c r="P2796">
        <v>21</v>
      </c>
      <c r="Q2796" t="e">
        <f>VLOOKUP($A2796,'[1]SheltersALL_2.17.22'!$1:$1048576,6,0)</f>
        <v>#N/A</v>
      </c>
      <c r="R2796" t="str">
        <f>VLOOKUP($A2796, [1]FA21_Ridership!$1:$1048576,11, 0)</f>
        <v>OAKLAND</v>
      </c>
      <c r="S2796" t="str">
        <f>VLOOKUP($A2796, [1]FA21_Ridership!$1:$1048576,12, 0)</f>
        <v>ALAMEDA</v>
      </c>
      <c r="T2796">
        <f>VLOOKUP($A2796, [1]FA21_Ridership!$1:$1048576,13, 0)</f>
        <v>2</v>
      </c>
      <c r="U2796">
        <f t="shared" si="216"/>
        <v>420</v>
      </c>
      <c r="V2796" s="67">
        <f t="shared" si="220"/>
        <v>0.66500000000000004</v>
      </c>
      <c r="W2796">
        <v>0.53012999999999999</v>
      </c>
      <c r="X2796" s="67">
        <f t="shared" si="217"/>
        <v>0.22500000000000001</v>
      </c>
      <c r="Y2796">
        <v>0.225517</v>
      </c>
      <c r="Z2796" s="67">
        <f t="shared" si="218"/>
        <v>0.51700000000000002</v>
      </c>
      <c r="AA2796">
        <f>VLOOKUP($C2796,[1]Disability!$1:$1048576,5,FALSE)</f>
        <v>1</v>
      </c>
      <c r="AB2796" s="67">
        <f t="shared" si="219"/>
        <v>0.72499999999999998</v>
      </c>
      <c r="AC2796" t="e">
        <f>VLOOKUP($A2796,#REF!,9,FALSE)</f>
        <v>#REF!</v>
      </c>
    </row>
    <row r="2797" spans="1:29">
      <c r="A2797">
        <v>55880</v>
      </c>
      <c r="B2797">
        <v>2796</v>
      </c>
      <c r="C2797">
        <v>306290</v>
      </c>
      <c r="D2797" t="s">
        <v>4235</v>
      </c>
      <c r="E2797" t="s">
        <v>4236</v>
      </c>
      <c r="G2797" t="e">
        <f>VLOOKUP($H2797,[1]BRT!$1:$1048576,1,0)</f>
        <v>#N/A</v>
      </c>
      <c r="H2797" t="s">
        <v>6049</v>
      </c>
      <c r="I2797">
        <v>37.861466</v>
      </c>
      <c r="J2797">
        <v>-122.289546</v>
      </c>
      <c r="K2797">
        <v>1401</v>
      </c>
      <c r="L2797">
        <v>20</v>
      </c>
      <c r="M2797">
        <v>3</v>
      </c>
      <c r="N2797">
        <v>11</v>
      </c>
      <c r="O2797">
        <v>10</v>
      </c>
      <c r="P2797">
        <v>21</v>
      </c>
      <c r="Q2797" t="str">
        <f>VLOOKUP($A2797,'[1]SheltersALL_2.17.22'!$1:$1048576,6,0)</f>
        <v>Berkeley</v>
      </c>
      <c r="R2797" t="str">
        <f>VLOOKUP($A2797, [1]FA21_Ridership!$1:$1048576,11, 0)</f>
        <v>BERKELEY</v>
      </c>
      <c r="S2797" t="str">
        <f>VLOOKUP($A2797, [1]FA21_Ridership!$1:$1048576,12, 0)</f>
        <v>ALAMEDA</v>
      </c>
      <c r="T2797">
        <f>VLOOKUP($A2797, [1]FA21_Ridership!$1:$1048576,13, 0)</f>
        <v>1</v>
      </c>
      <c r="U2797">
        <f t="shared" si="216"/>
        <v>420</v>
      </c>
      <c r="V2797" s="67">
        <f t="shared" si="220"/>
        <v>0.66500000000000004</v>
      </c>
      <c r="W2797">
        <v>0.396648</v>
      </c>
      <c r="X2797" s="67">
        <f t="shared" si="217"/>
        <v>0.123</v>
      </c>
      <c r="Y2797">
        <v>9.4972000000000001E-2</v>
      </c>
      <c r="Z2797" s="67">
        <f t="shared" si="218"/>
        <v>0.22800000000000001</v>
      </c>
      <c r="AA2797">
        <f>VLOOKUP($C2797,[1]Disability!$1:$1048576,5,FALSE)</f>
        <v>0</v>
      </c>
      <c r="AB2797" s="67">
        <f t="shared" si="219"/>
        <v>0</v>
      </c>
      <c r="AC2797" t="e">
        <f>VLOOKUP($A2797,#REF!,9,FALSE)</f>
        <v>#REF!</v>
      </c>
    </row>
    <row r="2798" spans="1:29">
      <c r="A2798">
        <v>53396</v>
      </c>
      <c r="B2798">
        <v>2797</v>
      </c>
      <c r="C2798">
        <v>802780</v>
      </c>
      <c r="D2798" t="s">
        <v>4235</v>
      </c>
      <c r="E2798" t="s">
        <v>4236</v>
      </c>
      <c r="G2798" t="e">
        <f>VLOOKUP($H2798,[1]BRT!$1:$1048576,1,0)</f>
        <v>#N/A</v>
      </c>
      <c r="H2798" t="s">
        <v>6249</v>
      </c>
      <c r="I2798">
        <v>37.634580999999997</v>
      </c>
      <c r="J2798">
        <v>-122.11266000000001</v>
      </c>
      <c r="K2798">
        <v>1085</v>
      </c>
      <c r="L2798">
        <v>35</v>
      </c>
      <c r="M2798">
        <v>1.7142857140000001</v>
      </c>
      <c r="N2798">
        <v>6</v>
      </c>
      <c r="O2798">
        <v>6</v>
      </c>
      <c r="P2798">
        <v>12</v>
      </c>
      <c r="Q2798" t="str">
        <f>VLOOKUP($A2798,'[1]SheltersALL_2.17.22'!$1:$1048576,6,0)</f>
        <v>Hayward</v>
      </c>
      <c r="R2798" t="str">
        <f>VLOOKUP($A2798, [1]FA21_Ridership!$1:$1048576,11, 0)</f>
        <v>HAYWARD</v>
      </c>
      <c r="S2798" t="str">
        <f>VLOOKUP($A2798, [1]FA21_Ridership!$1:$1048576,12, 0)</f>
        <v>ALAMEDA</v>
      </c>
      <c r="T2798">
        <f>VLOOKUP($A2798, [1]FA21_Ridership!$1:$1048576,13, 0)</f>
        <v>5</v>
      </c>
      <c r="U2798">
        <f t="shared" si="216"/>
        <v>420</v>
      </c>
      <c r="V2798" s="67">
        <f t="shared" si="220"/>
        <v>0.66500000000000004</v>
      </c>
      <c r="W2798">
        <v>0.84332499999999999</v>
      </c>
      <c r="X2798" s="67">
        <f t="shared" si="217"/>
        <v>0.65</v>
      </c>
      <c r="Y2798">
        <v>4.8722000000000001E-2</v>
      </c>
      <c r="Z2798" s="67">
        <f t="shared" si="218"/>
        <v>6.7000000000000004E-2</v>
      </c>
      <c r="AA2798">
        <f>VLOOKUP($C2798,[1]Disability!$1:$1048576,5,FALSE)</f>
        <v>0</v>
      </c>
      <c r="AB2798" s="67">
        <f t="shared" si="219"/>
        <v>0</v>
      </c>
      <c r="AC2798" t="e">
        <f>VLOOKUP($A2798,#REF!,9,FALSE)</f>
        <v>#REF!</v>
      </c>
    </row>
    <row r="2799" spans="1:29">
      <c r="A2799">
        <v>52361</v>
      </c>
      <c r="B2799">
        <v>2798</v>
      </c>
      <c r="C2799">
        <v>9905900</v>
      </c>
      <c r="D2799" t="s">
        <v>4235</v>
      </c>
      <c r="E2799" t="s">
        <v>4236</v>
      </c>
      <c r="G2799" t="e">
        <f>VLOOKUP($H2799,[1]BRT!$1:$1048576,1,0)</f>
        <v>#N/A</v>
      </c>
      <c r="H2799" t="s">
        <v>6055</v>
      </c>
      <c r="I2799">
        <v>37.491804999999999</v>
      </c>
      <c r="J2799">
        <v>-121.930402</v>
      </c>
      <c r="K2799">
        <v>866</v>
      </c>
      <c r="L2799">
        <v>30</v>
      </c>
      <c r="M2799">
        <v>2</v>
      </c>
      <c r="N2799">
        <v>7</v>
      </c>
      <c r="O2799">
        <v>7</v>
      </c>
      <c r="P2799">
        <v>14</v>
      </c>
      <c r="Q2799" t="e">
        <f>VLOOKUP($A2799,'[1]SheltersALL_2.17.22'!$1:$1048576,6,0)</f>
        <v>#N/A</v>
      </c>
      <c r="R2799" t="str">
        <f>VLOOKUP($A2799, [1]FA21_Ridership!$1:$1048576,11, 0)</f>
        <v>FREMONT</v>
      </c>
      <c r="S2799" t="str">
        <f>VLOOKUP($A2799, [1]FA21_Ridership!$1:$1048576,12, 0)</f>
        <v>ALAMEDA</v>
      </c>
      <c r="T2799">
        <f>VLOOKUP($A2799, [1]FA21_Ridership!$1:$1048576,13, 0)</f>
        <v>5</v>
      </c>
      <c r="U2799">
        <f t="shared" si="216"/>
        <v>420</v>
      </c>
      <c r="V2799" s="67">
        <f t="shared" si="220"/>
        <v>0.66500000000000004</v>
      </c>
      <c r="W2799">
        <v>0.94135500000000005</v>
      </c>
      <c r="X2799" s="67">
        <f t="shared" si="217"/>
        <v>0.86599999999999999</v>
      </c>
      <c r="Y2799">
        <v>7.7732999999999997E-2</v>
      </c>
      <c r="Z2799" s="67">
        <f t="shared" si="218"/>
        <v>0.16</v>
      </c>
      <c r="AA2799">
        <f>VLOOKUP($C2799,[1]Disability!$1:$1048576,5,FALSE)</f>
        <v>0</v>
      </c>
      <c r="AB2799" s="67">
        <f t="shared" si="219"/>
        <v>0</v>
      </c>
      <c r="AC2799" t="e">
        <f>VLOOKUP($A2799,#REF!,9,FALSE)</f>
        <v>#REF!</v>
      </c>
    </row>
    <row r="2800" spans="1:29">
      <c r="A2800">
        <v>56959</v>
      </c>
      <c r="B2800">
        <v>2799</v>
      </c>
      <c r="C2800">
        <v>803440</v>
      </c>
      <c r="D2800" t="s">
        <v>4235</v>
      </c>
      <c r="E2800" t="s">
        <v>4236</v>
      </c>
      <c r="G2800" t="e">
        <f>VLOOKUP($H2800,[1]BRT!$1:$1048576,1,0)</f>
        <v>#N/A</v>
      </c>
      <c r="H2800" t="s">
        <v>6250</v>
      </c>
      <c r="I2800">
        <v>37.627510000000001</v>
      </c>
      <c r="J2800">
        <v>-122.04424400000001</v>
      </c>
      <c r="K2800">
        <v>1442</v>
      </c>
      <c r="L2800">
        <v>30</v>
      </c>
      <c r="M2800">
        <v>2</v>
      </c>
      <c r="N2800">
        <v>7</v>
      </c>
      <c r="O2800">
        <v>7</v>
      </c>
      <c r="P2800">
        <v>14</v>
      </c>
      <c r="Q2800" t="e">
        <f>VLOOKUP($A2800,'[1]SheltersALL_2.17.22'!$1:$1048576,6,0)</f>
        <v>#N/A</v>
      </c>
      <c r="R2800" t="str">
        <f>VLOOKUP($A2800, [1]FA21_Ridership!$1:$1048576,11, 0)</f>
        <v>HAYWARD</v>
      </c>
      <c r="S2800" t="str">
        <f>VLOOKUP($A2800, [1]FA21_Ridership!$1:$1048576,12, 0)</f>
        <v>ALAMEDA</v>
      </c>
      <c r="T2800">
        <f>VLOOKUP($A2800, [1]FA21_Ridership!$1:$1048576,13, 0)</f>
        <v>4</v>
      </c>
      <c r="U2800">
        <f t="shared" si="216"/>
        <v>420</v>
      </c>
      <c r="V2800" s="67">
        <f t="shared" si="220"/>
        <v>0.66500000000000004</v>
      </c>
      <c r="W2800">
        <v>0.77063899999999996</v>
      </c>
      <c r="X2800" s="67">
        <f t="shared" si="217"/>
        <v>0.52500000000000002</v>
      </c>
      <c r="Y2800">
        <v>6.9481000000000001E-2</v>
      </c>
      <c r="Z2800" s="67">
        <f t="shared" si="218"/>
        <v>0.13</v>
      </c>
      <c r="AA2800">
        <f>VLOOKUP($C2800,[1]Disability!$1:$1048576,5,FALSE)</f>
        <v>0</v>
      </c>
      <c r="AB2800" s="67">
        <f t="shared" si="219"/>
        <v>0</v>
      </c>
      <c r="AC2800" t="e">
        <f>VLOOKUP($A2800,#REF!,9,FALSE)</f>
        <v>#REF!</v>
      </c>
    </row>
    <row r="2801" spans="1:29">
      <c r="A2801">
        <v>55740</v>
      </c>
      <c r="B2801">
        <v>2800</v>
      </c>
      <c r="C2801">
        <v>901205</v>
      </c>
      <c r="D2801" t="s">
        <v>4235</v>
      </c>
      <c r="E2801" t="s">
        <v>4236</v>
      </c>
      <c r="G2801" t="e">
        <f>VLOOKUP($H2801,[1]BRT!$1:$1048576,1,0)</f>
        <v>#N/A</v>
      </c>
      <c r="H2801" t="s">
        <v>6251</v>
      </c>
      <c r="I2801">
        <v>37.55095</v>
      </c>
      <c r="J2801">
        <v>-122.050759</v>
      </c>
      <c r="K2801">
        <v>1079</v>
      </c>
      <c r="L2801">
        <v>21</v>
      </c>
      <c r="M2801">
        <v>2.8571428569999999</v>
      </c>
      <c r="N2801">
        <v>10</v>
      </c>
      <c r="O2801">
        <v>10</v>
      </c>
      <c r="P2801">
        <v>20</v>
      </c>
      <c r="Q2801" t="e">
        <f>VLOOKUP($A2801,'[1]SheltersALL_2.17.22'!$1:$1048576,6,0)</f>
        <v>#N/A</v>
      </c>
      <c r="R2801" t="str">
        <f>VLOOKUP($A2801, [1]FA21_Ridership!$1:$1048576,11, 0)</f>
        <v>NEWARK</v>
      </c>
      <c r="S2801" t="str">
        <f>VLOOKUP($A2801, [1]FA21_Ridership!$1:$1048576,12, 0)</f>
        <v>ALAMEDA</v>
      </c>
      <c r="T2801">
        <f>VLOOKUP($A2801, [1]FA21_Ridership!$1:$1048576,13, 0)</f>
        <v>5</v>
      </c>
      <c r="U2801">
        <f t="shared" si="216"/>
        <v>420</v>
      </c>
      <c r="V2801" s="67">
        <f t="shared" si="220"/>
        <v>0.66500000000000004</v>
      </c>
      <c r="W2801">
        <v>0.85679300000000003</v>
      </c>
      <c r="X2801" s="67">
        <f t="shared" si="217"/>
        <v>0.69</v>
      </c>
      <c r="Y2801">
        <v>0.19817000000000001</v>
      </c>
      <c r="Z2801" s="67">
        <f t="shared" si="218"/>
        <v>0.47399999999999998</v>
      </c>
      <c r="AA2801">
        <f>VLOOKUP($C2801,[1]Disability!$1:$1048576,5,FALSE)</f>
        <v>0</v>
      </c>
      <c r="AB2801" s="67">
        <f t="shared" si="219"/>
        <v>0</v>
      </c>
      <c r="AC2801" t="e">
        <f>VLOOKUP($A2801,#REF!,9,FALSE)</f>
        <v>#REF!</v>
      </c>
    </row>
    <row r="2802" spans="1:29">
      <c r="A2802">
        <v>57745</v>
      </c>
      <c r="B2802">
        <v>2801</v>
      </c>
      <c r="C2802">
        <v>1005700</v>
      </c>
      <c r="D2802" t="s">
        <v>4235</v>
      </c>
      <c r="E2802" t="s">
        <v>4236</v>
      </c>
      <c r="G2802" t="e">
        <f>VLOOKUP($H2802,[1]BRT!$1:$1048576,1,0)</f>
        <v>#N/A</v>
      </c>
      <c r="H2802" t="s">
        <v>6252</v>
      </c>
      <c r="I2802">
        <v>37.746116000000001</v>
      </c>
      <c r="J2802">
        <v>-122.159881</v>
      </c>
      <c r="K2802">
        <v>910</v>
      </c>
      <c r="L2802">
        <v>20</v>
      </c>
      <c r="M2802">
        <v>3</v>
      </c>
      <c r="N2802">
        <v>10</v>
      </c>
      <c r="O2802">
        <v>11</v>
      </c>
      <c r="P2802">
        <v>21</v>
      </c>
      <c r="Q2802" t="e">
        <f>VLOOKUP($A2802,'[1]SheltersALL_2.17.22'!$1:$1048576,6,0)</f>
        <v>#N/A</v>
      </c>
      <c r="R2802" t="str">
        <f>VLOOKUP($A2802, [1]FA21_Ridership!$1:$1048576,11, 0)</f>
        <v>OAKLAND</v>
      </c>
      <c r="S2802" t="str">
        <f>VLOOKUP($A2802, [1]FA21_Ridership!$1:$1048576,12, 0)</f>
        <v>ALAMEDA</v>
      </c>
      <c r="T2802">
        <f>VLOOKUP($A2802, [1]FA21_Ridership!$1:$1048576,13, 0)</f>
        <v>3</v>
      </c>
      <c r="U2802">
        <f t="shared" si="216"/>
        <v>420</v>
      </c>
      <c r="V2802" s="67">
        <f t="shared" si="220"/>
        <v>0.66500000000000004</v>
      </c>
      <c r="W2802">
        <v>0.96921599999999997</v>
      </c>
      <c r="X2802" s="67">
        <f t="shared" si="217"/>
        <v>0.94099999999999995</v>
      </c>
      <c r="Y2802">
        <v>0.50559699999999996</v>
      </c>
      <c r="Z2802" s="67">
        <f t="shared" si="218"/>
        <v>0.86699999999999999</v>
      </c>
      <c r="AA2802">
        <f>VLOOKUP($C2802,[1]Disability!$1:$1048576,5,FALSE)</f>
        <v>0</v>
      </c>
      <c r="AB2802" s="67">
        <f t="shared" si="219"/>
        <v>0</v>
      </c>
      <c r="AC2802" t="e">
        <f>VLOOKUP($A2802,#REF!,9,FALSE)</f>
        <v>#REF!</v>
      </c>
    </row>
    <row r="2803" spans="1:29">
      <c r="A2803">
        <v>55362</v>
      </c>
      <c r="B2803">
        <v>2802</v>
      </c>
      <c r="C2803">
        <v>1003990</v>
      </c>
      <c r="D2803" t="s">
        <v>4235</v>
      </c>
      <c r="E2803" t="s">
        <v>4236</v>
      </c>
      <c r="G2803" t="e">
        <f>VLOOKUP($H2803,[1]BRT!$1:$1048576,1,0)</f>
        <v>#N/A</v>
      </c>
      <c r="H2803" t="s">
        <v>6205</v>
      </c>
      <c r="I2803">
        <v>37.749414999999999</v>
      </c>
      <c r="J2803">
        <v>-122.185615</v>
      </c>
      <c r="K2803">
        <v>1019</v>
      </c>
      <c r="L2803">
        <v>20</v>
      </c>
      <c r="M2803">
        <v>3</v>
      </c>
      <c r="N2803">
        <v>10</v>
      </c>
      <c r="O2803">
        <v>11</v>
      </c>
      <c r="P2803">
        <v>21</v>
      </c>
      <c r="Q2803" t="e">
        <f>VLOOKUP($A2803,'[1]SheltersALL_2.17.22'!$1:$1048576,6,0)</f>
        <v>#N/A</v>
      </c>
      <c r="R2803" t="str">
        <f>VLOOKUP($A2803, [1]FA21_Ridership!$1:$1048576,11, 0)</f>
        <v>OAKLAND</v>
      </c>
      <c r="S2803" t="str">
        <f>VLOOKUP($A2803, [1]FA21_Ridership!$1:$1048576,12, 0)</f>
        <v>ALAMEDA</v>
      </c>
      <c r="T2803">
        <f>VLOOKUP($A2803, [1]FA21_Ridership!$1:$1048576,13, 0)</f>
        <v>3</v>
      </c>
      <c r="U2803">
        <f t="shared" si="216"/>
        <v>420</v>
      </c>
      <c r="V2803" s="67">
        <f t="shared" si="220"/>
        <v>0.66500000000000004</v>
      </c>
      <c r="W2803">
        <v>0.959677</v>
      </c>
      <c r="X2803" s="67">
        <f t="shared" si="217"/>
        <v>0.92100000000000004</v>
      </c>
      <c r="Y2803">
        <v>0.56653200000000004</v>
      </c>
      <c r="Z2803" s="67">
        <f t="shared" si="218"/>
        <v>0.90900000000000003</v>
      </c>
      <c r="AA2803">
        <f>VLOOKUP($C2803,[1]Disability!$1:$1048576,5,FALSE)</f>
        <v>0</v>
      </c>
      <c r="AB2803" s="67">
        <f t="shared" si="219"/>
        <v>0</v>
      </c>
      <c r="AC2803" t="e">
        <f>VLOOKUP($A2803,#REF!,9,FALSE)</f>
        <v>#REF!</v>
      </c>
    </row>
    <row r="2804" spans="1:29">
      <c r="A2804">
        <v>52075</v>
      </c>
      <c r="B2804">
        <v>2803</v>
      </c>
      <c r="C2804">
        <v>9905600</v>
      </c>
      <c r="D2804" t="s">
        <v>4235</v>
      </c>
      <c r="E2804" t="s">
        <v>4236</v>
      </c>
      <c r="G2804" t="e">
        <f>VLOOKUP($H2804,[1]BRT!$1:$1048576,1,0)</f>
        <v>#N/A</v>
      </c>
      <c r="H2804" t="s">
        <v>6253</v>
      </c>
      <c r="I2804">
        <v>37.595205999999997</v>
      </c>
      <c r="J2804">
        <v>-122.081059</v>
      </c>
      <c r="K2804">
        <v>1029</v>
      </c>
      <c r="L2804">
        <v>20</v>
      </c>
      <c r="M2804">
        <v>3</v>
      </c>
      <c r="N2804">
        <v>10</v>
      </c>
      <c r="O2804">
        <v>11</v>
      </c>
      <c r="P2804">
        <v>21</v>
      </c>
      <c r="Q2804" t="e">
        <f>VLOOKUP($A2804,'[1]SheltersALL_2.17.22'!$1:$1048576,6,0)</f>
        <v>#N/A</v>
      </c>
      <c r="R2804" t="str">
        <f>VLOOKUP($A2804, [1]FA21_Ridership!$1:$1048576,11, 0)</f>
        <v>UNION CITY</v>
      </c>
      <c r="S2804" t="str">
        <f>VLOOKUP($A2804, [1]FA21_Ridership!$1:$1048576,12, 0)</f>
        <v>ALAMEDA</v>
      </c>
      <c r="T2804">
        <f>VLOOKUP($A2804, [1]FA21_Ridership!$1:$1048576,13, 0)</f>
        <v>9</v>
      </c>
      <c r="U2804">
        <f t="shared" si="216"/>
        <v>420</v>
      </c>
      <c r="V2804" s="67">
        <f t="shared" si="220"/>
        <v>0.66500000000000004</v>
      </c>
      <c r="W2804">
        <v>0.89760600000000001</v>
      </c>
      <c r="X2804" s="67">
        <f t="shared" si="217"/>
        <v>0.76900000000000002</v>
      </c>
      <c r="Y2804">
        <v>0.17524200000000001</v>
      </c>
      <c r="Z2804" s="67">
        <f t="shared" si="218"/>
        <v>0.42499999999999999</v>
      </c>
      <c r="AA2804">
        <f>VLOOKUP($C2804,[1]Disability!$1:$1048576,5,FALSE)</f>
        <v>0</v>
      </c>
      <c r="AB2804" s="67">
        <f t="shared" si="219"/>
        <v>0</v>
      </c>
      <c r="AC2804" t="e">
        <f>VLOOKUP($A2804,#REF!,9,FALSE)</f>
        <v>#REF!</v>
      </c>
    </row>
    <row r="2805" spans="1:29">
      <c r="A2805">
        <v>58855</v>
      </c>
      <c r="B2805">
        <v>2804</v>
      </c>
      <c r="C2805">
        <v>501560</v>
      </c>
      <c r="D2805" t="s">
        <v>4235</v>
      </c>
      <c r="E2805" t="s">
        <v>4236</v>
      </c>
      <c r="G2805" t="e">
        <f>VLOOKUP($H2805,[1]BRT!$1:$1048576,1,0)</f>
        <v>#N/A</v>
      </c>
      <c r="H2805" t="s">
        <v>6254</v>
      </c>
      <c r="I2805">
        <v>37.911864000000001</v>
      </c>
      <c r="J2805">
        <v>-122.308824</v>
      </c>
      <c r="K2805">
        <v>1369</v>
      </c>
      <c r="L2805">
        <v>20</v>
      </c>
      <c r="M2805">
        <v>3</v>
      </c>
      <c r="N2805">
        <v>9</v>
      </c>
      <c r="O2805">
        <v>12</v>
      </c>
      <c r="P2805">
        <v>21</v>
      </c>
      <c r="Q2805" t="str">
        <f>VLOOKUP($A2805,'[1]SheltersALL_2.17.22'!$1:$1048576,6,0)</f>
        <v>El Cerrito</v>
      </c>
      <c r="R2805" t="str">
        <f>VLOOKUP($A2805, [1]FA21_Ridership!$1:$1048576,11, 0)</f>
        <v>EL CERRITO</v>
      </c>
      <c r="S2805" t="str">
        <f>VLOOKUP($A2805, [1]FA21_Ridership!$1:$1048576,12, 0)</f>
        <v>CONTRA COSTA</v>
      </c>
      <c r="T2805">
        <f>VLOOKUP($A2805, [1]FA21_Ridership!$1:$1048576,13, 0)</f>
        <v>1</v>
      </c>
      <c r="U2805">
        <f t="shared" si="216"/>
        <v>420</v>
      </c>
      <c r="V2805" s="67">
        <f t="shared" si="220"/>
        <v>0.66500000000000004</v>
      </c>
      <c r="W2805">
        <v>0.74084700000000003</v>
      </c>
      <c r="X2805" s="67">
        <f t="shared" si="217"/>
        <v>0.46400000000000002</v>
      </c>
      <c r="Y2805">
        <v>0.45297900000000002</v>
      </c>
      <c r="Z2805" s="67">
        <f t="shared" si="218"/>
        <v>0.82</v>
      </c>
      <c r="AA2805">
        <f>VLOOKUP($C2805,[1]Disability!$1:$1048576,5,FALSE)</f>
        <v>1</v>
      </c>
      <c r="AB2805" s="67">
        <f t="shared" si="219"/>
        <v>0.72499999999999998</v>
      </c>
      <c r="AC2805" t="e">
        <f>VLOOKUP($A2805,#REF!,9,FALSE)</f>
        <v>#REF!</v>
      </c>
    </row>
    <row r="2806" spans="1:29">
      <c r="A2806">
        <v>51815</v>
      </c>
      <c r="B2806">
        <v>2805</v>
      </c>
      <c r="C2806">
        <v>1020270</v>
      </c>
      <c r="D2806" t="s">
        <v>4235</v>
      </c>
      <c r="E2806" t="s">
        <v>4236</v>
      </c>
      <c r="G2806" t="e">
        <f>VLOOKUP($H2806,[1]BRT!$1:$1048576,1,0)</f>
        <v>#N/A</v>
      </c>
      <c r="H2806" t="s">
        <v>6255</v>
      </c>
      <c r="I2806">
        <v>37.840046999999998</v>
      </c>
      <c r="J2806">
        <v>-122.261813</v>
      </c>
      <c r="K2806">
        <v>1375</v>
      </c>
      <c r="L2806">
        <v>20</v>
      </c>
      <c r="M2806">
        <v>3</v>
      </c>
      <c r="N2806">
        <v>9</v>
      </c>
      <c r="O2806">
        <v>12</v>
      </c>
      <c r="P2806">
        <v>21</v>
      </c>
      <c r="Q2806" t="e">
        <f>VLOOKUP($A2806,'[1]SheltersALL_2.17.22'!$1:$1048576,6,0)</f>
        <v>#N/A</v>
      </c>
      <c r="R2806" t="str">
        <f>VLOOKUP($A2806, [1]FA21_Ridership!$1:$1048576,11, 0)</f>
        <v>OAKLAND</v>
      </c>
      <c r="S2806" t="str">
        <f>VLOOKUP($A2806, [1]FA21_Ridership!$1:$1048576,12, 0)</f>
        <v>ALAMEDA</v>
      </c>
      <c r="T2806">
        <f>VLOOKUP($A2806, [1]FA21_Ridership!$1:$1048576,13, 0)</f>
        <v>2</v>
      </c>
      <c r="U2806">
        <f t="shared" si="216"/>
        <v>420</v>
      </c>
      <c r="V2806" s="67">
        <f t="shared" si="220"/>
        <v>0.66500000000000004</v>
      </c>
      <c r="W2806">
        <v>0.443662</v>
      </c>
      <c r="X2806" s="67">
        <f t="shared" si="217"/>
        <v>0.151</v>
      </c>
      <c r="Y2806">
        <v>0.17429600000000001</v>
      </c>
      <c r="Z2806" s="67">
        <f t="shared" si="218"/>
        <v>0.42099999999999999</v>
      </c>
      <c r="AA2806">
        <f>VLOOKUP($C2806,[1]Disability!$1:$1048576,5,FALSE)</f>
        <v>0</v>
      </c>
      <c r="AB2806" s="67">
        <f t="shared" si="219"/>
        <v>0</v>
      </c>
      <c r="AC2806" t="e">
        <f>VLOOKUP($A2806,#REF!,9,FALSE)</f>
        <v>#REF!</v>
      </c>
    </row>
    <row r="2807" spans="1:29">
      <c r="A2807">
        <v>52660</v>
      </c>
      <c r="B2807">
        <v>2806</v>
      </c>
      <c r="C2807">
        <v>702280</v>
      </c>
      <c r="D2807" t="s">
        <v>4235</v>
      </c>
      <c r="E2807" t="s">
        <v>4236</v>
      </c>
      <c r="G2807" t="e">
        <f>VLOOKUP($H2807,[1]BRT!$1:$1048576,1,0)</f>
        <v>#N/A</v>
      </c>
      <c r="H2807" t="s">
        <v>5275</v>
      </c>
      <c r="I2807">
        <v>37.571255000000001</v>
      </c>
      <c r="J2807">
        <v>-122.032872</v>
      </c>
      <c r="K2807">
        <v>1019</v>
      </c>
      <c r="L2807">
        <v>30</v>
      </c>
      <c r="M2807">
        <v>2</v>
      </c>
      <c r="N2807">
        <v>6</v>
      </c>
      <c r="O2807">
        <v>8</v>
      </c>
      <c r="P2807">
        <v>14</v>
      </c>
      <c r="Q2807" t="e">
        <f>VLOOKUP($A2807,'[1]SheltersALL_2.17.22'!$1:$1048576,6,0)</f>
        <v>#N/A</v>
      </c>
      <c r="R2807" t="str">
        <f>VLOOKUP($A2807, [1]FA21_Ridership!$1:$1048576,11, 0)</f>
        <v>FREMONT</v>
      </c>
      <c r="S2807" t="str">
        <f>VLOOKUP($A2807, [1]FA21_Ridership!$1:$1048576,12, 0)</f>
        <v>ALAMEDA</v>
      </c>
      <c r="T2807">
        <f>VLOOKUP($A2807, [1]FA21_Ridership!$1:$1048576,13, 0)</f>
        <v>5</v>
      </c>
      <c r="U2807">
        <f t="shared" si="216"/>
        <v>420</v>
      </c>
      <c r="V2807" s="67">
        <f t="shared" si="220"/>
        <v>0.66500000000000004</v>
      </c>
      <c r="W2807">
        <v>0.77571900000000005</v>
      </c>
      <c r="X2807" s="67">
        <f t="shared" si="217"/>
        <v>0.53400000000000003</v>
      </c>
      <c r="Y2807">
        <v>0.109304</v>
      </c>
      <c r="Z2807" s="67">
        <f t="shared" si="218"/>
        <v>0.27100000000000002</v>
      </c>
      <c r="AA2807">
        <f>VLOOKUP($C2807,[1]Disability!$1:$1048576,5,FALSE)</f>
        <v>0</v>
      </c>
      <c r="AB2807" s="67">
        <f t="shared" si="219"/>
        <v>0</v>
      </c>
      <c r="AC2807" t="e">
        <f>VLOOKUP($A2807,#REF!,9,FALSE)</f>
        <v>#REF!</v>
      </c>
    </row>
    <row r="2808" spans="1:29">
      <c r="A2808">
        <v>59886</v>
      </c>
      <c r="B2808">
        <v>2807</v>
      </c>
      <c r="C2808">
        <v>600330</v>
      </c>
      <c r="D2808" t="s">
        <v>4235</v>
      </c>
      <c r="E2808" t="s">
        <v>4236</v>
      </c>
      <c r="G2808" t="e">
        <f>VLOOKUP($H2808,[1]BRT!$1:$1048576,1,0)</f>
        <v>#N/A</v>
      </c>
      <c r="H2808" t="s">
        <v>6142</v>
      </c>
      <c r="I2808">
        <v>37.833227999999998</v>
      </c>
      <c r="J2808">
        <v>-122.286474</v>
      </c>
      <c r="K2808">
        <v>954</v>
      </c>
      <c r="L2808">
        <v>30</v>
      </c>
      <c r="M2808">
        <v>2</v>
      </c>
      <c r="N2808">
        <v>6</v>
      </c>
      <c r="O2808">
        <v>8</v>
      </c>
      <c r="P2808">
        <v>14</v>
      </c>
      <c r="Q2808" t="e">
        <f>VLOOKUP($A2808,'[1]SheltersALL_2.17.22'!$1:$1048576,6,0)</f>
        <v>#N/A</v>
      </c>
      <c r="R2808" t="str">
        <f>VLOOKUP($A2808, [1]FA21_Ridership!$1:$1048576,11, 0)</f>
        <v>EMERYVILLE</v>
      </c>
      <c r="S2808" t="str">
        <f>VLOOKUP($A2808, [1]FA21_Ridership!$1:$1048576,12, 0)</f>
        <v>ALAMEDA</v>
      </c>
      <c r="T2808">
        <f>VLOOKUP($A2808, [1]FA21_Ridership!$1:$1048576,13, 0)</f>
        <v>2</v>
      </c>
      <c r="U2808">
        <f t="shared" si="216"/>
        <v>420</v>
      </c>
      <c r="V2808" s="67">
        <f t="shared" si="220"/>
        <v>0.66500000000000004</v>
      </c>
      <c r="W2808">
        <v>0.59630099999999997</v>
      </c>
      <c r="X2808" s="67">
        <f t="shared" si="217"/>
        <v>0.28199999999999997</v>
      </c>
      <c r="Y2808">
        <v>0.29230800000000001</v>
      </c>
      <c r="Z2808" s="67">
        <f t="shared" si="218"/>
        <v>0.624</v>
      </c>
      <c r="AA2808">
        <f>VLOOKUP($C2808,[1]Disability!$1:$1048576,5,FALSE)</f>
        <v>1</v>
      </c>
      <c r="AB2808" s="67">
        <f t="shared" si="219"/>
        <v>0.72499999999999998</v>
      </c>
      <c r="AC2808" t="e">
        <f>VLOOKUP($A2808,#REF!,9,FALSE)</f>
        <v>#REF!</v>
      </c>
    </row>
    <row r="2809" spans="1:29">
      <c r="A2809">
        <v>59350</v>
      </c>
      <c r="B2809">
        <v>2808</v>
      </c>
      <c r="C2809">
        <v>9800100</v>
      </c>
      <c r="D2809" t="s">
        <v>4235</v>
      </c>
      <c r="E2809" t="s">
        <v>4236</v>
      </c>
      <c r="G2809" t="e">
        <f>VLOOKUP($H2809,[1]BRT!$1:$1048576,1,0)</f>
        <v>#N/A</v>
      </c>
      <c r="H2809" t="s">
        <v>6157</v>
      </c>
      <c r="I2809">
        <v>37.699618000000001</v>
      </c>
      <c r="J2809">
        <v>-122.10851099999999</v>
      </c>
      <c r="K2809">
        <v>960</v>
      </c>
      <c r="L2809">
        <v>60</v>
      </c>
      <c r="M2809">
        <v>1</v>
      </c>
      <c r="N2809">
        <v>3</v>
      </c>
      <c r="O2809">
        <v>4</v>
      </c>
      <c r="P2809">
        <v>7</v>
      </c>
      <c r="Q2809" t="e">
        <f>VLOOKUP($A2809,'[1]SheltersALL_2.17.22'!$1:$1048576,6,0)</f>
        <v>#N/A</v>
      </c>
      <c r="R2809" t="str">
        <f>VLOOKUP($A2809, [1]FA21_Ridership!$1:$1048576,11, 0)</f>
        <v>COUNTY-ALAMEDA</v>
      </c>
      <c r="S2809" t="str">
        <f>VLOOKUP($A2809, [1]FA21_Ridership!$1:$1048576,12, 0)</f>
        <v>ALAMEDA</v>
      </c>
      <c r="T2809">
        <f>VLOOKUP($A2809, [1]FA21_Ridership!$1:$1048576,13, 0)</f>
        <v>4</v>
      </c>
      <c r="U2809">
        <f t="shared" si="216"/>
        <v>420</v>
      </c>
      <c r="V2809" s="67">
        <f t="shared" si="220"/>
        <v>0.66500000000000004</v>
      </c>
      <c r="W2809">
        <v>0.92258499999999999</v>
      </c>
      <c r="X2809" s="67">
        <f t="shared" si="217"/>
        <v>0.81599999999999995</v>
      </c>
      <c r="Y2809">
        <v>0.35582399999999997</v>
      </c>
      <c r="Z2809" s="67">
        <f t="shared" si="218"/>
        <v>0.70399999999999996</v>
      </c>
      <c r="AA2809">
        <f>VLOOKUP($C2809,[1]Disability!$1:$1048576,5,FALSE)</f>
        <v>0</v>
      </c>
      <c r="AB2809" s="67">
        <f t="shared" si="219"/>
        <v>0</v>
      </c>
      <c r="AC2809" t="e">
        <f>VLOOKUP($A2809,#REF!,9,FALSE)</f>
        <v>#REF!</v>
      </c>
    </row>
    <row r="2810" spans="1:29">
      <c r="A2810">
        <v>51958</v>
      </c>
      <c r="B2810">
        <v>2809</v>
      </c>
      <c r="C2810">
        <v>9905250</v>
      </c>
      <c r="D2810" t="s">
        <v>4235</v>
      </c>
      <c r="E2810" t="s">
        <v>4236</v>
      </c>
      <c r="G2810" t="e">
        <f>VLOOKUP($H2810,[1]BRT!$1:$1048576,1,0)</f>
        <v>#N/A</v>
      </c>
      <c r="H2810" t="s">
        <v>6256</v>
      </c>
      <c r="I2810">
        <v>37.946035999999999</v>
      </c>
      <c r="J2810">
        <v>-122.352341</v>
      </c>
      <c r="K2810">
        <v>840</v>
      </c>
      <c r="L2810">
        <v>60</v>
      </c>
      <c r="M2810">
        <v>1</v>
      </c>
      <c r="N2810">
        <v>3</v>
      </c>
      <c r="O2810">
        <v>4</v>
      </c>
      <c r="P2810">
        <v>7</v>
      </c>
      <c r="Q2810" t="e">
        <f>VLOOKUP($A2810,'[1]SheltersALL_2.17.22'!$1:$1048576,6,0)</f>
        <v>#N/A</v>
      </c>
      <c r="R2810" t="str">
        <f>VLOOKUP($A2810, [1]FA21_Ridership!$1:$1048576,11, 0)</f>
        <v>RICHMOND</v>
      </c>
      <c r="S2810" t="str">
        <f>VLOOKUP($A2810, [1]FA21_Ridership!$1:$1048576,12, 0)</f>
        <v>CONTRA COSTA</v>
      </c>
      <c r="T2810">
        <f>VLOOKUP($A2810, [1]FA21_Ridership!$1:$1048576,13, 0)</f>
        <v>1</v>
      </c>
      <c r="U2810">
        <f t="shared" si="216"/>
        <v>420</v>
      </c>
      <c r="V2810" s="67">
        <f t="shared" si="220"/>
        <v>0.66500000000000004</v>
      </c>
      <c r="W2810">
        <v>0.98655300000000001</v>
      </c>
      <c r="X2810" s="67">
        <f t="shared" si="217"/>
        <v>0.98</v>
      </c>
      <c r="Y2810">
        <v>0.50488999999999995</v>
      </c>
      <c r="Z2810" s="67">
        <f t="shared" si="218"/>
        <v>0.86599999999999999</v>
      </c>
      <c r="AA2810">
        <f>VLOOKUP($C2810,[1]Disability!$1:$1048576,5,FALSE)</f>
        <v>0</v>
      </c>
      <c r="AB2810" s="67">
        <f t="shared" si="219"/>
        <v>0</v>
      </c>
      <c r="AC2810" t="e">
        <f>VLOOKUP($A2810,#REF!,9,FALSE)</f>
        <v>#REF!</v>
      </c>
    </row>
    <row r="2811" spans="1:29">
      <c r="A2811">
        <v>58819</v>
      </c>
      <c r="B2811">
        <v>2810</v>
      </c>
      <c r="C2811">
        <v>1011800</v>
      </c>
      <c r="D2811" t="s">
        <v>4235</v>
      </c>
      <c r="E2811" t="s">
        <v>4236</v>
      </c>
      <c r="G2811" t="e">
        <f>VLOOKUP($H2811,[1]BRT!$1:$1048576,1,0)</f>
        <v>#N/A</v>
      </c>
      <c r="H2811" t="s">
        <v>6257</v>
      </c>
      <c r="I2811">
        <v>37.809823000000002</v>
      </c>
      <c r="J2811">
        <v>-122.25922</v>
      </c>
      <c r="K2811">
        <v>1397</v>
      </c>
      <c r="L2811">
        <v>60</v>
      </c>
      <c r="M2811">
        <v>1</v>
      </c>
      <c r="N2811">
        <v>3</v>
      </c>
      <c r="O2811">
        <v>4</v>
      </c>
      <c r="P2811">
        <v>7</v>
      </c>
      <c r="Q2811" t="e">
        <f>VLOOKUP($A2811,'[1]SheltersALL_2.17.22'!$1:$1048576,6,0)</f>
        <v>#N/A</v>
      </c>
      <c r="R2811" t="str">
        <f>VLOOKUP($A2811, [1]FA21_Ridership!$1:$1048576,11, 0)</f>
        <v>OAKLAND</v>
      </c>
      <c r="S2811" t="str">
        <f>VLOOKUP($A2811, [1]FA21_Ridership!$1:$1048576,12, 0)</f>
        <v>ALAMEDA</v>
      </c>
      <c r="T2811">
        <f>VLOOKUP($A2811, [1]FA21_Ridership!$1:$1048576,13, 0)</f>
        <v>2</v>
      </c>
      <c r="U2811">
        <f t="shared" si="216"/>
        <v>420</v>
      </c>
      <c r="V2811" s="67">
        <f t="shared" si="220"/>
        <v>0.66500000000000004</v>
      </c>
      <c r="W2811">
        <v>0.54939499999999997</v>
      </c>
      <c r="X2811" s="67">
        <f t="shared" si="217"/>
        <v>0.246</v>
      </c>
      <c r="Y2811">
        <v>0.25812600000000002</v>
      </c>
      <c r="Z2811" s="67">
        <f t="shared" si="218"/>
        <v>0.58499999999999996</v>
      </c>
      <c r="AA2811">
        <f>VLOOKUP($C2811,[1]Disability!$1:$1048576,5,FALSE)</f>
        <v>1</v>
      </c>
      <c r="AB2811" s="67">
        <f t="shared" si="219"/>
        <v>0.72499999999999998</v>
      </c>
      <c r="AC2811" t="e">
        <f>VLOOKUP($A2811,#REF!,9,FALSE)</f>
        <v>#REF!</v>
      </c>
    </row>
    <row r="2812" spans="1:29">
      <c r="A2812">
        <v>53318</v>
      </c>
      <c r="B2812">
        <v>2811</v>
      </c>
      <c r="C2812">
        <v>1200020</v>
      </c>
      <c r="D2812" t="s">
        <v>4235</v>
      </c>
      <c r="E2812" t="s">
        <v>4236</v>
      </c>
      <c r="G2812" t="e">
        <f>VLOOKUP($H2812,[1]BRT!$1:$1048576,1,0)</f>
        <v>#N/A</v>
      </c>
      <c r="H2812" t="s">
        <v>6258</v>
      </c>
      <c r="I2812">
        <v>37.990935</v>
      </c>
      <c r="J2812">
        <v>-122.305992</v>
      </c>
      <c r="K2812">
        <v>1223</v>
      </c>
      <c r="L2812">
        <v>60</v>
      </c>
      <c r="M2812">
        <v>1</v>
      </c>
      <c r="N2812">
        <v>3</v>
      </c>
      <c r="O2812">
        <v>4</v>
      </c>
      <c r="P2812">
        <v>7</v>
      </c>
      <c r="Q2812" t="e">
        <f>VLOOKUP($A2812,'[1]SheltersALL_2.17.22'!$1:$1048576,6,0)</f>
        <v>#N/A</v>
      </c>
      <c r="R2812" t="str">
        <f>VLOOKUP($A2812, [1]FA21_Ridership!$1:$1048576,11, 0)</f>
        <v>PINOLE</v>
      </c>
      <c r="S2812" t="str">
        <f>VLOOKUP($A2812, [1]FA21_Ridership!$1:$1048576,12, 0)</f>
        <v>CONTRA COSTA</v>
      </c>
      <c r="T2812">
        <f>VLOOKUP($A2812, [1]FA21_Ridership!$1:$1048576,13, 0)</f>
        <v>9</v>
      </c>
      <c r="U2812">
        <f t="shared" si="216"/>
        <v>420</v>
      </c>
      <c r="V2812" s="67">
        <f t="shared" si="220"/>
        <v>0.66500000000000004</v>
      </c>
      <c r="W2812">
        <v>0.42605599999999999</v>
      </c>
      <c r="X2812" s="67">
        <f t="shared" si="217"/>
        <v>0.14199999999999999</v>
      </c>
      <c r="Y2812">
        <v>0.16813400000000001</v>
      </c>
      <c r="Z2812" s="67">
        <f t="shared" si="218"/>
        <v>0.40300000000000002</v>
      </c>
      <c r="AA2812">
        <f>VLOOKUP($C2812,[1]Disability!$1:$1048576,5,FALSE)</f>
        <v>0</v>
      </c>
      <c r="AB2812" s="67">
        <f t="shared" si="219"/>
        <v>0</v>
      </c>
      <c r="AC2812" t="e">
        <f>VLOOKUP($A2812,#REF!,9,FALSE)</f>
        <v>#REF!</v>
      </c>
    </row>
    <row r="2813" spans="1:29">
      <c r="A2813">
        <v>52044</v>
      </c>
      <c r="B2813">
        <v>2812</v>
      </c>
      <c r="C2813">
        <v>706120</v>
      </c>
      <c r="D2813" t="s">
        <v>4235</v>
      </c>
      <c r="E2813" t="s">
        <v>4236</v>
      </c>
      <c r="G2813" t="e">
        <f>VLOOKUP($H2813,[1]BRT!$1:$1048576,1,0)</f>
        <v>#N/A</v>
      </c>
      <c r="H2813" t="s">
        <v>6259</v>
      </c>
      <c r="I2813">
        <v>37.561104</v>
      </c>
      <c r="J2813">
        <v>-122.011247</v>
      </c>
      <c r="K2813">
        <v>720</v>
      </c>
      <c r="L2813">
        <v>60</v>
      </c>
      <c r="M2813">
        <v>1</v>
      </c>
      <c r="N2813">
        <v>3</v>
      </c>
      <c r="O2813">
        <v>4</v>
      </c>
      <c r="P2813">
        <v>7</v>
      </c>
      <c r="Q2813" t="e">
        <f>VLOOKUP($A2813,'[1]SheltersALL_2.17.22'!$1:$1048576,6,0)</f>
        <v>#N/A</v>
      </c>
      <c r="R2813" t="str">
        <f>VLOOKUP($A2813, [1]FA21_Ridership!$1:$1048576,11, 0)</f>
        <v>FREMONT</v>
      </c>
      <c r="S2813" t="str">
        <f>VLOOKUP($A2813, [1]FA21_Ridership!$1:$1048576,12, 0)</f>
        <v>ALAMEDA</v>
      </c>
      <c r="T2813">
        <f>VLOOKUP($A2813, [1]FA21_Ridership!$1:$1048576,13, 0)</f>
        <v>5</v>
      </c>
      <c r="U2813">
        <f t="shared" si="216"/>
        <v>420</v>
      </c>
      <c r="V2813" s="67">
        <f t="shared" si="220"/>
        <v>0.66500000000000004</v>
      </c>
      <c r="W2813">
        <v>0.78178599999999998</v>
      </c>
      <c r="X2813" s="67">
        <f t="shared" si="217"/>
        <v>0.55400000000000005</v>
      </c>
      <c r="Y2813">
        <v>0.1875</v>
      </c>
      <c r="Z2813" s="67">
        <f t="shared" si="218"/>
        <v>0.44900000000000001</v>
      </c>
      <c r="AA2813">
        <f>VLOOKUP($C2813,[1]Disability!$1:$1048576,5,FALSE)</f>
        <v>0</v>
      </c>
      <c r="AB2813" s="67">
        <f t="shared" si="219"/>
        <v>0</v>
      </c>
      <c r="AC2813" t="e">
        <f>VLOOKUP($A2813,#REF!,9,FALSE)</f>
        <v>#REF!</v>
      </c>
    </row>
    <row r="2814" spans="1:29">
      <c r="A2814">
        <v>59858</v>
      </c>
      <c r="B2814">
        <v>2813</v>
      </c>
      <c r="C2814">
        <v>1004340</v>
      </c>
      <c r="D2814" t="s">
        <v>4235</v>
      </c>
      <c r="E2814" t="s">
        <v>4236</v>
      </c>
      <c r="G2814" t="e">
        <f>VLOOKUP($H2814,[1]BRT!$1:$1048576,1,0)</f>
        <v>#N/A</v>
      </c>
      <c r="H2814" t="s">
        <v>6260</v>
      </c>
      <c r="I2814">
        <v>37.748587000000001</v>
      </c>
      <c r="J2814">
        <v>-122.16136400000001</v>
      </c>
      <c r="K2814">
        <v>1017</v>
      </c>
      <c r="L2814">
        <v>20</v>
      </c>
      <c r="M2814">
        <v>3</v>
      </c>
      <c r="N2814">
        <v>8</v>
      </c>
      <c r="O2814">
        <v>13</v>
      </c>
      <c r="P2814">
        <v>21</v>
      </c>
      <c r="Q2814" t="e">
        <f>VLOOKUP($A2814,'[1]SheltersALL_2.17.22'!$1:$1048576,6,0)</f>
        <v>#N/A</v>
      </c>
      <c r="R2814" t="str">
        <f>VLOOKUP($A2814, [1]FA21_Ridership!$1:$1048576,11, 0)</f>
        <v>OAKLAND</v>
      </c>
      <c r="S2814" t="str">
        <f>VLOOKUP($A2814, [1]FA21_Ridership!$1:$1048576,12, 0)</f>
        <v>ALAMEDA</v>
      </c>
      <c r="T2814">
        <f>VLOOKUP($A2814, [1]FA21_Ridership!$1:$1048576,13, 0)</f>
        <v>3</v>
      </c>
      <c r="U2814">
        <f t="shared" si="216"/>
        <v>420</v>
      </c>
      <c r="V2814" s="67">
        <f t="shared" si="220"/>
        <v>0.66500000000000004</v>
      </c>
      <c r="W2814">
        <v>0.96921599999999997</v>
      </c>
      <c r="X2814" s="67">
        <f t="shared" si="217"/>
        <v>0.94099999999999995</v>
      </c>
      <c r="Y2814">
        <v>0.50559699999999996</v>
      </c>
      <c r="Z2814" s="67">
        <f t="shared" si="218"/>
        <v>0.86699999999999999</v>
      </c>
      <c r="AA2814">
        <f>VLOOKUP($C2814,[1]Disability!$1:$1048576,5,FALSE)</f>
        <v>0</v>
      </c>
      <c r="AB2814" s="67">
        <f t="shared" si="219"/>
        <v>0</v>
      </c>
      <c r="AC2814" t="e">
        <f>VLOOKUP($A2814,#REF!,9,FALSE)</f>
        <v>#REF!</v>
      </c>
    </row>
    <row r="2815" spans="1:29">
      <c r="A2815">
        <v>54959</v>
      </c>
      <c r="B2815">
        <v>2814</v>
      </c>
      <c r="C2815">
        <v>1501390</v>
      </c>
      <c r="D2815" t="s">
        <v>4235</v>
      </c>
      <c r="E2815" t="s">
        <v>4236</v>
      </c>
      <c r="G2815" t="e">
        <f>VLOOKUP($H2815,[1]BRT!$1:$1048576,1,0)</f>
        <v>#N/A</v>
      </c>
      <c r="H2815" t="s">
        <v>6261</v>
      </c>
      <c r="I2815">
        <v>37.717495999999997</v>
      </c>
      <c r="J2815">
        <v>-122.145962</v>
      </c>
      <c r="K2815">
        <v>1410</v>
      </c>
      <c r="L2815">
        <v>30</v>
      </c>
      <c r="M2815">
        <v>2</v>
      </c>
      <c r="N2815">
        <v>5</v>
      </c>
      <c r="O2815">
        <v>9</v>
      </c>
      <c r="P2815">
        <v>14</v>
      </c>
      <c r="Q2815" t="str">
        <f>VLOOKUP($A2815,'[1]SheltersALL_2.17.22'!$1:$1048576,6,0)</f>
        <v>San Leandro</v>
      </c>
      <c r="R2815" t="str">
        <f>VLOOKUP($A2815, [1]FA21_Ridership!$1:$1048576,11, 0)</f>
        <v>SAN LEANDRO</v>
      </c>
      <c r="S2815" t="str">
        <f>VLOOKUP($A2815, [1]FA21_Ridership!$1:$1048576,12, 0)</f>
        <v>ALAMEDA</v>
      </c>
      <c r="T2815">
        <f>VLOOKUP($A2815, [1]FA21_Ridership!$1:$1048576,13, 0)</f>
        <v>3</v>
      </c>
      <c r="U2815">
        <f t="shared" si="216"/>
        <v>420</v>
      </c>
      <c r="V2815" s="67">
        <f t="shared" si="220"/>
        <v>0.66500000000000004</v>
      </c>
      <c r="W2815">
        <v>0.74626199999999998</v>
      </c>
      <c r="X2815" s="67">
        <f t="shared" si="217"/>
        <v>0.47199999999999998</v>
      </c>
      <c r="Y2815">
        <v>0.25327100000000002</v>
      </c>
      <c r="Z2815" s="67">
        <f t="shared" si="218"/>
        <v>0.57599999999999996</v>
      </c>
      <c r="AA2815">
        <f>VLOOKUP($C2815,[1]Disability!$1:$1048576,5,FALSE)</f>
        <v>0</v>
      </c>
      <c r="AB2815" s="67">
        <f t="shared" si="219"/>
        <v>0</v>
      </c>
      <c r="AC2815" t="e">
        <f>VLOOKUP($A2815,#REF!,9,FALSE)</f>
        <v>#REF!</v>
      </c>
    </row>
    <row r="2816" spans="1:29">
      <c r="A2816">
        <v>50995</v>
      </c>
      <c r="B2816">
        <v>2815</v>
      </c>
      <c r="C2816">
        <v>1003340</v>
      </c>
      <c r="D2816" t="s">
        <v>4235</v>
      </c>
      <c r="E2816" t="s">
        <v>4236</v>
      </c>
      <c r="G2816" t="e">
        <f>VLOOKUP($H2816,[1]BRT!$1:$1048576,1,0)</f>
        <v>#N/A</v>
      </c>
      <c r="H2816" t="s">
        <v>6262</v>
      </c>
      <c r="I2816">
        <v>37.763100999999999</v>
      </c>
      <c r="J2816">
        <v>-122.181466</v>
      </c>
      <c r="K2816">
        <v>1376</v>
      </c>
      <c r="L2816">
        <v>30</v>
      </c>
      <c r="M2816">
        <v>2</v>
      </c>
      <c r="N2816">
        <v>5</v>
      </c>
      <c r="O2816">
        <v>9</v>
      </c>
      <c r="P2816">
        <v>14</v>
      </c>
      <c r="Q2816" t="e">
        <f>VLOOKUP($A2816,'[1]SheltersALL_2.17.22'!$1:$1048576,6,0)</f>
        <v>#N/A</v>
      </c>
      <c r="R2816" t="str">
        <f>VLOOKUP($A2816, [1]FA21_Ridership!$1:$1048576,11, 0)</f>
        <v>OAKLAND</v>
      </c>
      <c r="S2816" t="str">
        <f>VLOOKUP($A2816, [1]FA21_Ridership!$1:$1048576,12, 0)</f>
        <v>ALAMEDA</v>
      </c>
      <c r="T2816">
        <f>VLOOKUP($A2816, [1]FA21_Ridership!$1:$1048576,13, 0)</f>
        <v>3</v>
      </c>
      <c r="U2816">
        <f t="shared" si="216"/>
        <v>420</v>
      </c>
      <c r="V2816" s="67">
        <f t="shared" si="220"/>
        <v>0.66500000000000004</v>
      </c>
      <c r="W2816">
        <v>0.98481600000000002</v>
      </c>
      <c r="X2816" s="67">
        <f t="shared" si="217"/>
        <v>0.97799999999999998</v>
      </c>
      <c r="Y2816">
        <v>0.44199699999999997</v>
      </c>
      <c r="Z2816" s="67">
        <f t="shared" si="218"/>
        <v>0.81200000000000006</v>
      </c>
      <c r="AA2816">
        <f>VLOOKUP($C2816,[1]Disability!$1:$1048576,5,FALSE)</f>
        <v>0</v>
      </c>
      <c r="AB2816" s="67">
        <f t="shared" si="219"/>
        <v>0</v>
      </c>
      <c r="AC2816" t="e">
        <f>VLOOKUP($A2816,#REF!,9,FALSE)</f>
        <v>#REF!</v>
      </c>
    </row>
    <row r="2817" spans="1:29">
      <c r="A2817">
        <v>51228</v>
      </c>
      <c r="B2817">
        <v>2816</v>
      </c>
      <c r="C2817">
        <v>1501250</v>
      </c>
      <c r="D2817" t="s">
        <v>4235</v>
      </c>
      <c r="E2817" t="s">
        <v>4236</v>
      </c>
      <c r="G2817" t="e">
        <f>VLOOKUP($H2817,[1]BRT!$1:$1048576,1,0)</f>
        <v>#N/A</v>
      </c>
      <c r="H2817" t="s">
        <v>4872</v>
      </c>
      <c r="I2817">
        <v>37.712530000000001</v>
      </c>
      <c r="J2817">
        <v>-122.139188</v>
      </c>
      <c r="K2817">
        <v>1410</v>
      </c>
      <c r="L2817">
        <v>30</v>
      </c>
      <c r="M2817">
        <v>2</v>
      </c>
      <c r="N2817">
        <v>5</v>
      </c>
      <c r="O2817">
        <v>9</v>
      </c>
      <c r="P2817">
        <v>14</v>
      </c>
      <c r="Q2817" t="e">
        <f>VLOOKUP($A2817,'[1]SheltersALL_2.17.22'!$1:$1048576,6,0)</f>
        <v>#N/A</v>
      </c>
      <c r="R2817" t="str">
        <f>VLOOKUP($A2817, [1]FA21_Ridership!$1:$1048576,11, 0)</f>
        <v>SAN LEANDRO</v>
      </c>
      <c r="S2817" t="str">
        <f>VLOOKUP($A2817, [1]FA21_Ridership!$1:$1048576,12, 0)</f>
        <v>ALAMEDA</v>
      </c>
      <c r="T2817">
        <f>VLOOKUP($A2817, [1]FA21_Ridership!$1:$1048576,13, 0)</f>
        <v>4</v>
      </c>
      <c r="U2817">
        <f t="shared" si="216"/>
        <v>420</v>
      </c>
      <c r="V2817" s="67">
        <f t="shared" si="220"/>
        <v>0.66500000000000004</v>
      </c>
      <c r="W2817">
        <v>0.85394499999999995</v>
      </c>
      <c r="X2817" s="67">
        <f t="shared" si="217"/>
        <v>0.68400000000000005</v>
      </c>
      <c r="Y2817">
        <v>0.24330299999999999</v>
      </c>
      <c r="Z2817" s="67">
        <f t="shared" si="218"/>
        <v>0.56100000000000005</v>
      </c>
      <c r="AA2817">
        <f>VLOOKUP($C2817,[1]Disability!$1:$1048576,5,FALSE)</f>
        <v>2</v>
      </c>
      <c r="AB2817" s="67">
        <f t="shared" si="219"/>
        <v>0.91600000000000004</v>
      </c>
      <c r="AC2817" t="e">
        <f>VLOOKUP($A2817,#REF!,9,FALSE)</f>
        <v>#REF!</v>
      </c>
    </row>
    <row r="2818" spans="1:29">
      <c r="A2818">
        <v>57474</v>
      </c>
      <c r="B2818">
        <v>2817</v>
      </c>
      <c r="C2818">
        <v>1700630</v>
      </c>
      <c r="D2818" t="s">
        <v>4235</v>
      </c>
      <c r="E2818" t="s">
        <v>4236</v>
      </c>
      <c r="G2818" t="e">
        <f>VLOOKUP($H2818,[1]BRT!$1:$1048576,1,0)</f>
        <v>#N/A</v>
      </c>
      <c r="H2818" t="s">
        <v>6245</v>
      </c>
      <c r="I2818">
        <v>37.611818</v>
      </c>
      <c r="J2818">
        <v>-122.02625399999999</v>
      </c>
      <c r="K2818">
        <v>1441</v>
      </c>
      <c r="L2818">
        <v>30</v>
      </c>
      <c r="M2818">
        <v>2</v>
      </c>
      <c r="N2818">
        <v>4</v>
      </c>
      <c r="O2818">
        <v>10</v>
      </c>
      <c r="P2818">
        <v>14</v>
      </c>
      <c r="Q2818" t="e">
        <f>VLOOKUP($A2818,'[1]SheltersALL_2.17.22'!$1:$1048576,6,0)</f>
        <v>#N/A</v>
      </c>
      <c r="R2818" t="str">
        <f>VLOOKUP($A2818, [1]FA21_Ridership!$1:$1048576,11, 0)</f>
        <v>UNION CITY</v>
      </c>
      <c r="S2818" t="str">
        <f>VLOOKUP($A2818, [1]FA21_Ridership!$1:$1048576,12, 0)</f>
        <v>ALAMEDA</v>
      </c>
      <c r="T2818">
        <f>VLOOKUP($A2818, [1]FA21_Ridership!$1:$1048576,13, 0)</f>
        <v>9</v>
      </c>
      <c r="U2818">
        <f t="shared" ref="U2818:U2881" si="221">$L2818*$P2818</f>
        <v>420</v>
      </c>
      <c r="V2818" s="67">
        <f t="shared" si="220"/>
        <v>0.66500000000000004</v>
      </c>
      <c r="W2818">
        <v>0.77063899999999996</v>
      </c>
      <c r="X2818" s="67">
        <f t="shared" ref="X2818:X2881" si="222">_xlfn.PERCENTRANK.INC($W$2:$W$4161,W2818)</f>
        <v>0.52500000000000002</v>
      </c>
      <c r="Y2818">
        <v>6.9481000000000001E-2</v>
      </c>
      <c r="Z2818" s="67">
        <f t="shared" ref="Z2818:Z2881" si="223">_xlfn.PERCENTRANK.INC($Y$2:$Y$4161,Y2818)</f>
        <v>0.13</v>
      </c>
      <c r="AA2818">
        <f>VLOOKUP($C2818,[1]Disability!$1:$1048576,5,FALSE)</f>
        <v>0</v>
      </c>
      <c r="AB2818" s="67">
        <f t="shared" ref="AB2818:AB2881" si="224">_xlfn.PERCENTRANK.INC($AA$2:$AA$4163,AA2818)</f>
        <v>0</v>
      </c>
      <c r="AC2818" t="e">
        <f>VLOOKUP($A2818,#REF!,9,FALSE)</f>
        <v>#REF!</v>
      </c>
    </row>
    <row r="2819" spans="1:29">
      <c r="A2819">
        <v>59979</v>
      </c>
      <c r="B2819">
        <v>2818</v>
      </c>
      <c r="C2819">
        <v>1003440</v>
      </c>
      <c r="D2819" t="s">
        <v>4235</v>
      </c>
      <c r="E2819" t="s">
        <v>4236</v>
      </c>
      <c r="G2819" t="e">
        <f>VLOOKUP($H2819,[1]BRT!$1:$1048576,1,0)</f>
        <v>#N/A</v>
      </c>
      <c r="H2819" t="s">
        <v>6263</v>
      </c>
      <c r="I2819">
        <v>37.806308999999999</v>
      </c>
      <c r="J2819">
        <v>-122.29990599999999</v>
      </c>
      <c r="K2819">
        <v>1329</v>
      </c>
      <c r="L2819">
        <v>30</v>
      </c>
      <c r="M2819">
        <v>2</v>
      </c>
      <c r="N2819">
        <v>4</v>
      </c>
      <c r="O2819">
        <v>10</v>
      </c>
      <c r="P2819">
        <v>14</v>
      </c>
      <c r="Q2819" t="e">
        <f>VLOOKUP($A2819,'[1]SheltersALL_2.17.22'!$1:$1048576,6,0)</f>
        <v>#N/A</v>
      </c>
      <c r="R2819" t="str">
        <f>VLOOKUP($A2819, [1]FA21_Ridership!$1:$1048576,11, 0)</f>
        <v>OAKLAND</v>
      </c>
      <c r="S2819" t="str">
        <f>VLOOKUP($A2819, [1]FA21_Ridership!$1:$1048576,12, 0)</f>
        <v>ALAMEDA</v>
      </c>
      <c r="T2819">
        <f>VLOOKUP($A2819, [1]FA21_Ridership!$1:$1048576,13, 0)</f>
        <v>2</v>
      </c>
      <c r="U2819">
        <f t="shared" si="221"/>
        <v>420</v>
      </c>
      <c r="V2819" s="67">
        <f t="shared" si="220"/>
        <v>0.66500000000000004</v>
      </c>
      <c r="W2819">
        <v>0.55555600000000005</v>
      </c>
      <c r="X2819" s="67">
        <f t="shared" si="222"/>
        <v>0.248</v>
      </c>
      <c r="Y2819">
        <v>0.20155000000000001</v>
      </c>
      <c r="Z2819" s="67">
        <f t="shared" si="223"/>
        <v>0.48</v>
      </c>
      <c r="AA2819">
        <f>VLOOKUP($C2819,[1]Disability!$1:$1048576,5,FALSE)</f>
        <v>0</v>
      </c>
      <c r="AB2819" s="67">
        <f t="shared" si="224"/>
        <v>0</v>
      </c>
      <c r="AC2819" t="e">
        <f>VLOOKUP($A2819,#REF!,9,FALSE)</f>
        <v>#REF!</v>
      </c>
    </row>
    <row r="2820" spans="1:29">
      <c r="A2820">
        <v>55201</v>
      </c>
      <c r="B2820">
        <v>2819</v>
      </c>
      <c r="C2820">
        <v>1000210</v>
      </c>
      <c r="D2820" t="s">
        <v>4235</v>
      </c>
      <c r="E2820" t="s">
        <v>4236</v>
      </c>
      <c r="G2820" t="e">
        <f>VLOOKUP($H2820,[1]BRT!$1:$1048576,1,0)</f>
        <v>#N/A</v>
      </c>
      <c r="H2820" t="s">
        <v>5657</v>
      </c>
      <c r="I2820">
        <v>37.806649999999998</v>
      </c>
      <c r="J2820">
        <v>-122.287012</v>
      </c>
      <c r="K2820">
        <v>954</v>
      </c>
      <c r="L2820">
        <v>30</v>
      </c>
      <c r="M2820">
        <v>2</v>
      </c>
      <c r="N2820">
        <v>4</v>
      </c>
      <c r="O2820">
        <v>10</v>
      </c>
      <c r="P2820">
        <v>14</v>
      </c>
      <c r="Q2820" t="e">
        <f>VLOOKUP($A2820,'[1]SheltersALL_2.17.22'!$1:$1048576,6,0)</f>
        <v>#N/A</v>
      </c>
      <c r="R2820" t="str">
        <f>VLOOKUP($A2820, [1]FA21_Ridership!$1:$1048576,11, 0)</f>
        <v>OAKLAND</v>
      </c>
      <c r="S2820" t="str">
        <f>VLOOKUP($A2820, [1]FA21_Ridership!$1:$1048576,12, 0)</f>
        <v>ALAMEDA</v>
      </c>
      <c r="T2820">
        <f>VLOOKUP($A2820, [1]FA21_Ridership!$1:$1048576,13, 0)</f>
        <v>2</v>
      </c>
      <c r="U2820">
        <f t="shared" si="221"/>
        <v>420</v>
      </c>
      <c r="V2820" s="67">
        <f t="shared" si="220"/>
        <v>0.66500000000000004</v>
      </c>
      <c r="W2820">
        <v>0.81036200000000003</v>
      </c>
      <c r="X2820" s="67">
        <f t="shared" si="222"/>
        <v>0.59899999999999998</v>
      </c>
      <c r="Y2820">
        <v>0.52297199999999999</v>
      </c>
      <c r="Z2820" s="67">
        <f t="shared" si="223"/>
        <v>0.879</v>
      </c>
      <c r="AA2820">
        <f>VLOOKUP($C2820,[1]Disability!$1:$1048576,5,FALSE)</f>
        <v>1</v>
      </c>
      <c r="AB2820" s="67">
        <f t="shared" si="224"/>
        <v>0.72499999999999998</v>
      </c>
      <c r="AC2820" t="e">
        <f>VLOOKUP($A2820,#REF!,9,FALSE)</f>
        <v>#REF!</v>
      </c>
    </row>
    <row r="2821" spans="1:29">
      <c r="A2821">
        <v>55717</v>
      </c>
      <c r="B2821">
        <v>2820</v>
      </c>
      <c r="C2821">
        <v>1018710</v>
      </c>
      <c r="D2821" t="s">
        <v>4235</v>
      </c>
      <c r="E2821" t="s">
        <v>4236</v>
      </c>
      <c r="G2821" t="e">
        <f>VLOOKUP($H2821,[1]BRT!$1:$1048576,1,0)</f>
        <v>#N/A</v>
      </c>
      <c r="H2821" t="s">
        <v>6177</v>
      </c>
      <c r="I2821">
        <v>37.775283000000002</v>
      </c>
      <c r="J2821">
        <v>-122.185413</v>
      </c>
      <c r="K2821">
        <v>990</v>
      </c>
      <c r="L2821">
        <v>30</v>
      </c>
      <c r="M2821">
        <v>2</v>
      </c>
      <c r="N2821">
        <v>4</v>
      </c>
      <c r="O2821">
        <v>10</v>
      </c>
      <c r="P2821">
        <v>14</v>
      </c>
      <c r="Q2821" t="str">
        <f>VLOOKUP($A2821,'[1]SheltersALL_2.17.22'!$1:$1048576,6,0)</f>
        <v>Oakland</v>
      </c>
      <c r="R2821" t="str">
        <f>VLOOKUP($A2821, [1]FA21_Ridership!$1:$1048576,11, 0)</f>
        <v>OAKLAND</v>
      </c>
      <c r="S2821" t="str">
        <f>VLOOKUP($A2821, [1]FA21_Ridership!$1:$1048576,12, 0)</f>
        <v>ALAMEDA</v>
      </c>
      <c r="T2821">
        <f>VLOOKUP($A2821, [1]FA21_Ridership!$1:$1048576,13, 0)</f>
        <v>3</v>
      </c>
      <c r="U2821">
        <f t="shared" si="221"/>
        <v>420</v>
      </c>
      <c r="V2821" s="67">
        <f t="shared" si="220"/>
        <v>0.66500000000000004</v>
      </c>
      <c r="W2821">
        <v>0.86470599999999997</v>
      </c>
      <c r="X2821" s="67">
        <f t="shared" si="222"/>
        <v>0.70299999999999996</v>
      </c>
      <c r="Y2821">
        <v>0.19411800000000001</v>
      </c>
      <c r="Z2821" s="67">
        <f t="shared" si="223"/>
        <v>0.46300000000000002</v>
      </c>
      <c r="AA2821">
        <f>VLOOKUP($C2821,[1]Disability!$1:$1048576,5,FALSE)</f>
        <v>0</v>
      </c>
      <c r="AB2821" s="67">
        <f t="shared" si="224"/>
        <v>0</v>
      </c>
      <c r="AC2821" t="e">
        <f>VLOOKUP($A2821,#REF!,9,FALSE)</f>
        <v>#REF!</v>
      </c>
    </row>
    <row r="2822" spans="1:29">
      <c r="A2822">
        <v>51148</v>
      </c>
      <c r="B2822">
        <v>2821</v>
      </c>
      <c r="C2822">
        <v>1504020</v>
      </c>
      <c r="D2822" t="s">
        <v>4235</v>
      </c>
      <c r="E2822" t="s">
        <v>4236</v>
      </c>
      <c r="G2822" t="e">
        <f>VLOOKUP($H2822,[1]BRT!$1:$1048576,1,0)</f>
        <v>#N/A</v>
      </c>
      <c r="H2822" t="s">
        <v>6264</v>
      </c>
      <c r="I2822">
        <v>37.697398999999997</v>
      </c>
      <c r="J2822">
        <v>-122.18185</v>
      </c>
      <c r="K2822">
        <v>960</v>
      </c>
      <c r="L2822">
        <v>60</v>
      </c>
      <c r="M2822">
        <v>1</v>
      </c>
      <c r="N2822">
        <v>2</v>
      </c>
      <c r="O2822">
        <v>5</v>
      </c>
      <c r="P2822">
        <v>7</v>
      </c>
      <c r="Q2822" t="e">
        <f>VLOOKUP($A2822,'[1]SheltersALL_2.17.22'!$1:$1048576,6,0)</f>
        <v>#N/A</v>
      </c>
      <c r="R2822" t="str">
        <f>VLOOKUP($A2822, [1]FA21_Ridership!$1:$1048576,11, 0)</f>
        <v>SAN LEANDRO</v>
      </c>
      <c r="S2822" t="str">
        <f>VLOOKUP($A2822, [1]FA21_Ridership!$1:$1048576,12, 0)</f>
        <v>ALAMEDA</v>
      </c>
      <c r="T2822">
        <f>VLOOKUP($A2822, [1]FA21_Ridership!$1:$1048576,13, 0)</f>
        <v>4</v>
      </c>
      <c r="U2822">
        <f t="shared" si="221"/>
        <v>420</v>
      </c>
      <c r="V2822" s="67">
        <f t="shared" si="220"/>
        <v>0.66500000000000004</v>
      </c>
      <c r="W2822">
        <v>0.57683200000000001</v>
      </c>
      <c r="X2822" s="67">
        <f t="shared" si="222"/>
        <v>0.26300000000000001</v>
      </c>
      <c r="Y2822">
        <v>0.31678499999999998</v>
      </c>
      <c r="Z2822" s="67">
        <f t="shared" si="223"/>
        <v>0.65200000000000002</v>
      </c>
      <c r="AA2822">
        <f>VLOOKUP($C2822,[1]Disability!$1:$1048576,5,FALSE)</f>
        <v>0</v>
      </c>
      <c r="AB2822" s="67">
        <f t="shared" si="224"/>
        <v>0</v>
      </c>
      <c r="AC2822" t="e">
        <f>VLOOKUP($A2822,#REF!,9,FALSE)</f>
        <v>#REF!</v>
      </c>
    </row>
    <row r="2823" spans="1:29">
      <c r="A2823">
        <v>58066</v>
      </c>
      <c r="B2823">
        <v>2822</v>
      </c>
      <c r="C2823">
        <v>1600760</v>
      </c>
      <c r="D2823" t="s">
        <v>4235</v>
      </c>
      <c r="E2823" t="s">
        <v>4236</v>
      </c>
      <c r="G2823" t="e">
        <f>VLOOKUP($H2823,[1]BRT!$1:$1048576,1,0)</f>
        <v>#N/A</v>
      </c>
      <c r="H2823" t="s">
        <v>6265</v>
      </c>
      <c r="I2823">
        <v>37.954107</v>
      </c>
      <c r="J2823">
        <v>-122.35684500000001</v>
      </c>
      <c r="K2823">
        <v>838</v>
      </c>
      <c r="L2823">
        <v>60</v>
      </c>
      <c r="M2823">
        <v>1</v>
      </c>
      <c r="N2823">
        <v>2</v>
      </c>
      <c r="O2823">
        <v>5</v>
      </c>
      <c r="P2823">
        <v>7</v>
      </c>
      <c r="Q2823" t="e">
        <f>VLOOKUP($A2823,'[1]SheltersALL_2.17.22'!$1:$1048576,6,0)</f>
        <v>#N/A</v>
      </c>
      <c r="R2823" t="str">
        <f>VLOOKUP($A2823, [1]FA21_Ridership!$1:$1048576,11, 0)</f>
        <v>SAN PABLO</v>
      </c>
      <c r="S2823" t="str">
        <f>VLOOKUP($A2823, [1]FA21_Ridership!$1:$1048576,12, 0)</f>
        <v>CONTRA COSTA</v>
      </c>
      <c r="T2823">
        <f>VLOOKUP($A2823, [1]FA21_Ridership!$1:$1048576,13, 0)</f>
        <v>1</v>
      </c>
      <c r="U2823">
        <f t="shared" si="221"/>
        <v>420</v>
      </c>
      <c r="V2823" s="67">
        <f t="shared" si="220"/>
        <v>0.66500000000000004</v>
      </c>
      <c r="W2823">
        <v>1</v>
      </c>
      <c r="X2823" s="67">
        <f t="shared" si="222"/>
        <v>0.98899999999999999</v>
      </c>
      <c r="Y2823">
        <v>0.36835600000000002</v>
      </c>
      <c r="Z2823" s="67">
        <f t="shared" si="223"/>
        <v>0.72199999999999998</v>
      </c>
      <c r="AA2823">
        <f>VLOOKUP($C2823,[1]Disability!$1:$1048576,5,FALSE)</f>
        <v>0</v>
      </c>
      <c r="AB2823" s="67">
        <f t="shared" si="224"/>
        <v>0</v>
      </c>
      <c r="AC2823" t="e">
        <f>VLOOKUP($A2823,#REF!,9,FALSE)</f>
        <v>#REF!</v>
      </c>
    </row>
    <row r="2824" spans="1:29">
      <c r="A2824">
        <v>59644</v>
      </c>
      <c r="B2824">
        <v>2823</v>
      </c>
      <c r="C2824">
        <v>801050</v>
      </c>
      <c r="D2824" t="s">
        <v>4235</v>
      </c>
      <c r="E2824" t="s">
        <v>4236</v>
      </c>
      <c r="G2824" t="e">
        <f>VLOOKUP($H2824,[1]BRT!$1:$1048576,1,0)</f>
        <v>#N/A</v>
      </c>
      <c r="H2824" t="s">
        <v>6266</v>
      </c>
      <c r="I2824">
        <v>37.680446000000003</v>
      </c>
      <c r="J2824">
        <v>-122.084805</v>
      </c>
      <c r="K2824">
        <v>958</v>
      </c>
      <c r="L2824">
        <v>60</v>
      </c>
      <c r="M2824">
        <v>1</v>
      </c>
      <c r="N2824">
        <v>2</v>
      </c>
      <c r="O2824">
        <v>5</v>
      </c>
      <c r="P2824">
        <v>7</v>
      </c>
      <c r="Q2824" t="e">
        <f>VLOOKUP($A2824,'[1]SheltersALL_2.17.22'!$1:$1048576,6,0)</f>
        <v>#N/A</v>
      </c>
      <c r="R2824" t="str">
        <f>VLOOKUP($A2824, [1]FA21_Ridership!$1:$1048576,11, 0)</f>
        <v>HAYWARD</v>
      </c>
      <c r="S2824" t="str">
        <f>VLOOKUP($A2824, [1]FA21_Ridership!$1:$1048576,12, 0)</f>
        <v>ALAMEDA</v>
      </c>
      <c r="T2824">
        <f>VLOOKUP($A2824, [1]FA21_Ridership!$1:$1048576,13, 0)</f>
        <v>4</v>
      </c>
      <c r="U2824">
        <f t="shared" si="221"/>
        <v>420</v>
      </c>
      <c r="V2824" s="67">
        <f t="shared" si="220"/>
        <v>0.66500000000000004</v>
      </c>
      <c r="W2824">
        <v>0.73955400000000004</v>
      </c>
      <c r="X2824" s="67">
        <f t="shared" si="222"/>
        <v>0.46200000000000002</v>
      </c>
      <c r="Y2824">
        <v>0.233547</v>
      </c>
      <c r="Z2824" s="67">
        <f t="shared" si="223"/>
        <v>0.52900000000000003</v>
      </c>
      <c r="AA2824">
        <f>VLOOKUP($C2824,[1]Disability!$1:$1048576,5,FALSE)</f>
        <v>0</v>
      </c>
      <c r="AB2824" s="67">
        <f t="shared" si="224"/>
        <v>0</v>
      </c>
      <c r="AC2824" t="e">
        <f>VLOOKUP($A2824,#REF!,9,FALSE)</f>
        <v>#REF!</v>
      </c>
    </row>
    <row r="2825" spans="1:29">
      <c r="A2825">
        <v>54980</v>
      </c>
      <c r="B2825">
        <v>2824</v>
      </c>
      <c r="C2825">
        <v>705220</v>
      </c>
      <c r="D2825" t="s">
        <v>4235</v>
      </c>
      <c r="E2825" t="s">
        <v>4236</v>
      </c>
      <c r="G2825" t="e">
        <f>VLOOKUP($H2825,[1]BRT!$1:$1048576,1,0)</f>
        <v>#N/A</v>
      </c>
      <c r="H2825" t="s">
        <v>6267</v>
      </c>
      <c r="I2825">
        <v>37.551399000000004</v>
      </c>
      <c r="J2825">
        <v>-121.97654300000001</v>
      </c>
      <c r="K2825">
        <v>1022</v>
      </c>
      <c r="L2825">
        <v>60</v>
      </c>
      <c r="M2825">
        <v>1</v>
      </c>
      <c r="N2825">
        <v>2</v>
      </c>
      <c r="O2825">
        <v>5</v>
      </c>
      <c r="P2825">
        <v>7</v>
      </c>
      <c r="Q2825" t="str">
        <f>VLOOKUP($A2825,'[1]SheltersALL_2.17.22'!$1:$1048576,6,0)</f>
        <v>Fremont</v>
      </c>
      <c r="R2825" t="str">
        <f>VLOOKUP($A2825, [1]FA21_Ridership!$1:$1048576,11, 0)</f>
        <v>FREMONT</v>
      </c>
      <c r="S2825" t="str">
        <f>VLOOKUP($A2825, [1]FA21_Ridership!$1:$1048576,12, 0)</f>
        <v>ALAMEDA</v>
      </c>
      <c r="T2825">
        <f>VLOOKUP($A2825, [1]FA21_Ridership!$1:$1048576,13, 0)</f>
        <v>5</v>
      </c>
      <c r="U2825">
        <f t="shared" si="221"/>
        <v>420</v>
      </c>
      <c r="V2825" s="67">
        <f t="shared" si="220"/>
        <v>0.66500000000000004</v>
      </c>
      <c r="W2825">
        <v>0.91551199999999999</v>
      </c>
      <c r="X2825" s="67">
        <f t="shared" si="222"/>
        <v>0.79800000000000004</v>
      </c>
      <c r="Y2825">
        <v>9.4539999999999999E-2</v>
      </c>
      <c r="Z2825" s="67">
        <f t="shared" si="223"/>
        <v>0.223</v>
      </c>
      <c r="AA2825">
        <f>VLOOKUP($C2825,[1]Disability!$1:$1048576,5,FALSE)</f>
        <v>1</v>
      </c>
      <c r="AB2825" s="67">
        <f t="shared" si="224"/>
        <v>0.72499999999999998</v>
      </c>
      <c r="AC2825" t="e">
        <f>VLOOKUP($A2825,#REF!,9,FALSE)</f>
        <v>#REF!</v>
      </c>
    </row>
    <row r="2826" spans="1:29">
      <c r="A2826">
        <v>53804</v>
      </c>
      <c r="B2826">
        <v>2825</v>
      </c>
      <c r="C2826">
        <v>1504260</v>
      </c>
      <c r="D2826" t="s">
        <v>4235</v>
      </c>
      <c r="E2826" t="s">
        <v>4236</v>
      </c>
      <c r="G2826" t="e">
        <f>VLOOKUP($H2826,[1]BRT!$1:$1048576,1,0)</f>
        <v>#N/A</v>
      </c>
      <c r="H2826" t="s">
        <v>6241</v>
      </c>
      <c r="I2826">
        <v>37.708038999999999</v>
      </c>
      <c r="J2826">
        <v>-122.183029</v>
      </c>
      <c r="K2826">
        <v>960</v>
      </c>
      <c r="L2826">
        <v>60</v>
      </c>
      <c r="M2826">
        <v>1</v>
      </c>
      <c r="N2826">
        <v>2</v>
      </c>
      <c r="O2826">
        <v>5</v>
      </c>
      <c r="P2826">
        <v>7</v>
      </c>
      <c r="Q2826" t="e">
        <f>VLOOKUP($A2826,'[1]SheltersALL_2.17.22'!$1:$1048576,6,0)</f>
        <v>#N/A</v>
      </c>
      <c r="R2826" t="str">
        <f>VLOOKUP($A2826, [1]FA21_Ridership!$1:$1048576,11, 0)</f>
        <v>SAN LEANDRO</v>
      </c>
      <c r="S2826" t="str">
        <f>VLOOKUP($A2826, [1]FA21_Ridership!$1:$1048576,12, 0)</f>
        <v>ALAMEDA</v>
      </c>
      <c r="T2826">
        <f>VLOOKUP($A2826, [1]FA21_Ridership!$1:$1048576,13, 0)</f>
        <v>3</v>
      </c>
      <c r="U2826">
        <f t="shared" si="221"/>
        <v>420</v>
      </c>
      <c r="V2826" s="67">
        <f t="shared" si="220"/>
        <v>0.66500000000000004</v>
      </c>
      <c r="W2826">
        <v>0.79439700000000002</v>
      </c>
      <c r="X2826" s="67">
        <f t="shared" si="222"/>
        <v>0.57599999999999996</v>
      </c>
      <c r="Y2826">
        <v>0.331432</v>
      </c>
      <c r="Z2826" s="67">
        <f t="shared" si="223"/>
        <v>0.67300000000000004</v>
      </c>
      <c r="AA2826">
        <f>VLOOKUP($C2826,[1]Disability!$1:$1048576,5,FALSE)</f>
        <v>0</v>
      </c>
      <c r="AB2826" s="67">
        <f t="shared" si="224"/>
        <v>0</v>
      </c>
      <c r="AC2826" t="e">
        <f>VLOOKUP($A2826,#REF!,9,FALSE)</f>
        <v>#REF!</v>
      </c>
    </row>
    <row r="2827" spans="1:29">
      <c r="A2827">
        <v>58565</v>
      </c>
      <c r="B2827">
        <v>2826</v>
      </c>
      <c r="C2827">
        <v>1300590</v>
      </c>
      <c r="D2827" t="s">
        <v>4235</v>
      </c>
      <c r="E2827" t="s">
        <v>4236</v>
      </c>
      <c r="G2827" t="e">
        <f>VLOOKUP($H2827,[1]BRT!$1:$1048576,1,0)</f>
        <v>#N/A</v>
      </c>
      <c r="H2827" t="s">
        <v>6268</v>
      </c>
      <c r="I2827">
        <v>37.994565000000001</v>
      </c>
      <c r="J2827">
        <v>-122.34143899999999</v>
      </c>
      <c r="K2827">
        <v>1178</v>
      </c>
      <c r="L2827">
        <v>60</v>
      </c>
      <c r="M2827">
        <v>1</v>
      </c>
      <c r="N2827">
        <v>2</v>
      </c>
      <c r="O2827">
        <v>5</v>
      </c>
      <c r="P2827">
        <v>7</v>
      </c>
      <c r="Q2827" t="e">
        <f>VLOOKUP($A2827,'[1]SheltersALL_2.17.22'!$1:$1048576,6,0)</f>
        <v>#N/A</v>
      </c>
      <c r="R2827" t="str">
        <f>VLOOKUP($A2827, [1]FA21_Ridership!$1:$1048576,11, 0)</f>
        <v>RICHMOND</v>
      </c>
      <c r="S2827" t="str">
        <f>VLOOKUP($A2827, [1]FA21_Ridership!$1:$1048576,12, 0)</f>
        <v>CONTRA COSTA</v>
      </c>
      <c r="T2827">
        <f>VLOOKUP($A2827, [1]FA21_Ridership!$1:$1048576,13, 0)</f>
        <v>1</v>
      </c>
      <c r="U2827">
        <f t="shared" si="221"/>
        <v>420</v>
      </c>
      <c r="V2827" s="67">
        <f t="shared" si="220"/>
        <v>0.66500000000000004</v>
      </c>
      <c r="W2827">
        <v>0.88406700000000005</v>
      </c>
      <c r="X2827" s="67">
        <f t="shared" si="222"/>
        <v>0.74</v>
      </c>
      <c r="Y2827">
        <v>0.178171</v>
      </c>
      <c r="Z2827" s="67">
        <f t="shared" si="223"/>
        <v>0.433</v>
      </c>
      <c r="AA2827">
        <f>VLOOKUP($C2827,[1]Disability!$1:$1048576,5,FALSE)</f>
        <v>0</v>
      </c>
      <c r="AB2827" s="67">
        <f t="shared" si="224"/>
        <v>0</v>
      </c>
      <c r="AC2827" t="e">
        <f>VLOOKUP($A2827,#REF!,9,FALSE)</f>
        <v>#REF!</v>
      </c>
    </row>
    <row r="2828" spans="1:29">
      <c r="A2828">
        <v>52072</v>
      </c>
      <c r="B2828">
        <v>2827</v>
      </c>
      <c r="C2828">
        <v>9905590</v>
      </c>
      <c r="D2828" t="s">
        <v>4235</v>
      </c>
      <c r="E2828" t="s">
        <v>4236</v>
      </c>
      <c r="G2828" t="e">
        <f>VLOOKUP($H2828,[1]BRT!$1:$1048576,1,0)</f>
        <v>#N/A</v>
      </c>
      <c r="H2828" t="s">
        <v>6269</v>
      </c>
      <c r="I2828">
        <v>37.591768999999999</v>
      </c>
      <c r="J2828">
        <v>-122.078053</v>
      </c>
      <c r="K2828">
        <v>1039</v>
      </c>
      <c r="L2828">
        <v>20</v>
      </c>
      <c r="M2828">
        <v>3</v>
      </c>
      <c r="N2828">
        <v>5</v>
      </c>
      <c r="O2828">
        <v>16</v>
      </c>
      <c r="P2828">
        <v>21</v>
      </c>
      <c r="Q2828" t="e">
        <f>VLOOKUP($A2828,'[1]SheltersALL_2.17.22'!$1:$1048576,6,0)</f>
        <v>#N/A</v>
      </c>
      <c r="R2828" t="str">
        <f>VLOOKUP($A2828, [1]FA21_Ridership!$1:$1048576,11, 0)</f>
        <v>UNION CITY</v>
      </c>
      <c r="S2828" t="str">
        <f>VLOOKUP($A2828, [1]FA21_Ridership!$1:$1048576,12, 0)</f>
        <v>ALAMEDA</v>
      </c>
      <c r="T2828">
        <f>VLOOKUP($A2828, [1]FA21_Ridership!$1:$1048576,13, 0)</f>
        <v>9</v>
      </c>
      <c r="U2828">
        <f t="shared" si="221"/>
        <v>420</v>
      </c>
      <c r="V2828" s="67">
        <f t="shared" si="220"/>
        <v>0.66500000000000004</v>
      </c>
      <c r="W2828">
        <v>0.89760600000000001</v>
      </c>
      <c r="X2828" s="67">
        <f t="shared" si="222"/>
        <v>0.76900000000000002</v>
      </c>
      <c r="Y2828">
        <v>0.17524200000000001</v>
      </c>
      <c r="Z2828" s="67">
        <f t="shared" si="223"/>
        <v>0.42499999999999999</v>
      </c>
      <c r="AA2828">
        <f>VLOOKUP($C2828,[1]Disability!$1:$1048576,5,FALSE)</f>
        <v>0</v>
      </c>
      <c r="AB2828" s="67">
        <f t="shared" si="224"/>
        <v>0</v>
      </c>
      <c r="AC2828" t="e">
        <f>VLOOKUP($A2828,#REF!,9,FALSE)</f>
        <v>#REF!</v>
      </c>
    </row>
    <row r="2829" spans="1:29">
      <c r="A2829">
        <v>58442</v>
      </c>
      <c r="B2829">
        <v>2828</v>
      </c>
      <c r="C2829">
        <v>1600450</v>
      </c>
      <c r="D2829" t="s">
        <v>4235</v>
      </c>
      <c r="E2829" t="s">
        <v>4236</v>
      </c>
      <c r="G2829" t="e">
        <f>VLOOKUP($H2829,[1]BRT!$1:$1048576,1,0)</f>
        <v>#N/A</v>
      </c>
      <c r="H2829" t="s">
        <v>6270</v>
      </c>
      <c r="I2829">
        <v>37.971545999999996</v>
      </c>
      <c r="J2829">
        <v>-122.342288</v>
      </c>
      <c r="K2829">
        <v>780</v>
      </c>
      <c r="L2829">
        <v>30</v>
      </c>
      <c r="M2829">
        <v>2</v>
      </c>
      <c r="N2829">
        <v>3</v>
      </c>
      <c r="O2829">
        <v>11</v>
      </c>
      <c r="P2829">
        <v>14</v>
      </c>
      <c r="Q2829" t="e">
        <f>VLOOKUP($A2829,'[1]SheltersALL_2.17.22'!$1:$1048576,6,0)</f>
        <v>#N/A</v>
      </c>
      <c r="R2829" t="str">
        <f>VLOOKUP($A2829, [1]FA21_Ridership!$1:$1048576,11, 0)</f>
        <v>SAN PABLO</v>
      </c>
      <c r="S2829" t="str">
        <f>VLOOKUP($A2829, [1]FA21_Ridership!$1:$1048576,12, 0)</f>
        <v>CONTRA COSTA</v>
      </c>
      <c r="T2829">
        <f>VLOOKUP($A2829, [1]FA21_Ridership!$1:$1048576,13, 0)</f>
        <v>1</v>
      </c>
      <c r="U2829">
        <f t="shared" si="221"/>
        <v>420</v>
      </c>
      <c r="V2829" s="67">
        <f t="shared" si="220"/>
        <v>0.66500000000000004</v>
      </c>
      <c r="W2829">
        <v>0.91733200000000004</v>
      </c>
      <c r="X2829" s="67">
        <f t="shared" si="222"/>
        <v>0.80500000000000005</v>
      </c>
      <c r="Y2829">
        <v>0.43229200000000001</v>
      </c>
      <c r="Z2829" s="67">
        <f t="shared" si="223"/>
        <v>0.79400000000000004</v>
      </c>
      <c r="AA2829">
        <f>VLOOKUP($C2829,[1]Disability!$1:$1048576,5,FALSE)</f>
        <v>1</v>
      </c>
      <c r="AB2829" s="67">
        <f t="shared" si="224"/>
        <v>0.72499999999999998</v>
      </c>
      <c r="AC2829" t="e">
        <f>VLOOKUP($A2829,#REF!,9,FALSE)</f>
        <v>#REF!</v>
      </c>
    </row>
    <row r="2830" spans="1:29">
      <c r="A2830">
        <v>51174</v>
      </c>
      <c r="B2830">
        <v>2829</v>
      </c>
      <c r="C2830">
        <v>1020830</v>
      </c>
      <c r="D2830" t="s">
        <v>4235</v>
      </c>
      <c r="E2830" t="s">
        <v>4236</v>
      </c>
      <c r="G2830" t="e">
        <f>VLOOKUP($H2830,[1]BRT!$1:$1048576,1,0)</f>
        <v>#N/A</v>
      </c>
      <c r="H2830" t="s">
        <v>6271</v>
      </c>
      <c r="I2830">
        <v>37.806874000000001</v>
      </c>
      <c r="J2830">
        <v>-122.28956599999999</v>
      </c>
      <c r="K2830">
        <v>954</v>
      </c>
      <c r="L2830">
        <v>30</v>
      </c>
      <c r="M2830">
        <v>2</v>
      </c>
      <c r="N2830">
        <v>2</v>
      </c>
      <c r="O2830">
        <v>12</v>
      </c>
      <c r="P2830">
        <v>14</v>
      </c>
      <c r="Q2830" t="e">
        <f>VLOOKUP($A2830,'[1]SheltersALL_2.17.22'!$1:$1048576,6,0)</f>
        <v>#N/A</v>
      </c>
      <c r="R2830" t="str">
        <f>VLOOKUP($A2830, [1]FA21_Ridership!$1:$1048576,11, 0)</f>
        <v>OAKLAND</v>
      </c>
      <c r="S2830" t="str">
        <f>VLOOKUP($A2830, [1]FA21_Ridership!$1:$1048576,12, 0)</f>
        <v>ALAMEDA</v>
      </c>
      <c r="T2830">
        <f>VLOOKUP($A2830, [1]FA21_Ridership!$1:$1048576,13, 0)</f>
        <v>2</v>
      </c>
      <c r="U2830">
        <f t="shared" si="221"/>
        <v>420</v>
      </c>
      <c r="V2830" s="67">
        <f t="shared" si="220"/>
        <v>0.66500000000000004</v>
      </c>
      <c r="W2830">
        <v>0.85101700000000002</v>
      </c>
      <c r="X2830" s="67">
        <f t="shared" si="222"/>
        <v>0.67700000000000005</v>
      </c>
      <c r="Y2830">
        <v>0.63253199999999998</v>
      </c>
      <c r="Z2830" s="67">
        <f t="shared" si="223"/>
        <v>0.95299999999999996</v>
      </c>
      <c r="AA2830">
        <f>VLOOKUP($C2830,[1]Disability!$1:$1048576,5,FALSE)</f>
        <v>1</v>
      </c>
      <c r="AB2830" s="67">
        <f t="shared" si="224"/>
        <v>0.72499999999999998</v>
      </c>
      <c r="AC2830" t="e">
        <f>VLOOKUP($A2830,#REF!,9,FALSE)</f>
        <v>#REF!</v>
      </c>
    </row>
    <row r="2831" spans="1:29">
      <c r="A2831">
        <v>55698</v>
      </c>
      <c r="B2831">
        <v>2830</v>
      </c>
      <c r="C2831">
        <v>1300880</v>
      </c>
      <c r="D2831" t="s">
        <v>4235</v>
      </c>
      <c r="E2831" t="s">
        <v>4236</v>
      </c>
      <c r="G2831" t="e">
        <f>VLOOKUP($H2831,[1]BRT!$1:$1048576,1,0)</f>
        <v>#N/A</v>
      </c>
      <c r="H2831" t="s">
        <v>6272</v>
      </c>
      <c r="I2831">
        <v>37.911597</v>
      </c>
      <c r="J2831">
        <v>-122.318364</v>
      </c>
      <c r="K2831">
        <v>838</v>
      </c>
      <c r="L2831">
        <v>60</v>
      </c>
      <c r="M2831">
        <v>1</v>
      </c>
      <c r="N2831">
        <v>1</v>
      </c>
      <c r="O2831">
        <v>6</v>
      </c>
      <c r="P2831">
        <v>7</v>
      </c>
      <c r="Q2831" t="e">
        <f>VLOOKUP($A2831,'[1]SheltersALL_2.17.22'!$1:$1048576,6,0)</f>
        <v>#N/A</v>
      </c>
      <c r="R2831" t="str">
        <f>VLOOKUP($A2831, [1]FA21_Ridership!$1:$1048576,11, 0)</f>
        <v>RICHMOND</v>
      </c>
      <c r="S2831" t="str">
        <f>VLOOKUP($A2831, [1]FA21_Ridership!$1:$1048576,12, 0)</f>
        <v>CONTRA COSTA</v>
      </c>
      <c r="T2831">
        <f>VLOOKUP($A2831, [1]FA21_Ridership!$1:$1048576,13, 0)</f>
        <v>1</v>
      </c>
      <c r="U2831">
        <f t="shared" si="221"/>
        <v>420</v>
      </c>
      <c r="V2831" s="67">
        <f t="shared" si="220"/>
        <v>0.66500000000000004</v>
      </c>
      <c r="W2831">
        <v>0.92701699999999998</v>
      </c>
      <c r="X2831" s="67">
        <f t="shared" si="222"/>
        <v>0.82599999999999996</v>
      </c>
      <c r="Y2831">
        <v>0.55774999999999997</v>
      </c>
      <c r="Z2831" s="67">
        <f t="shared" si="223"/>
        <v>0.9</v>
      </c>
      <c r="AA2831">
        <f>VLOOKUP($C2831,[1]Disability!$1:$1048576,5,FALSE)</f>
        <v>0</v>
      </c>
      <c r="AB2831" s="67">
        <f t="shared" si="224"/>
        <v>0</v>
      </c>
      <c r="AC2831" t="e">
        <f>VLOOKUP($A2831,#REF!,9,FALSE)</f>
        <v>#REF!</v>
      </c>
    </row>
    <row r="2832" spans="1:29">
      <c r="A2832">
        <v>53580</v>
      </c>
      <c r="B2832">
        <v>2831</v>
      </c>
      <c r="C2832">
        <v>1300620</v>
      </c>
      <c r="D2832" t="s">
        <v>4235</v>
      </c>
      <c r="E2832" t="s">
        <v>4236</v>
      </c>
      <c r="G2832" t="e">
        <f>VLOOKUP($H2832,[1]BRT!$1:$1048576,1,0)</f>
        <v>#N/A</v>
      </c>
      <c r="H2832" t="s">
        <v>6273</v>
      </c>
      <c r="I2832">
        <v>37.938305999999997</v>
      </c>
      <c r="J2832">
        <v>-122.35938400000001</v>
      </c>
      <c r="K2832">
        <v>840</v>
      </c>
      <c r="L2832">
        <v>60</v>
      </c>
      <c r="M2832">
        <v>1</v>
      </c>
      <c r="N2832">
        <v>1</v>
      </c>
      <c r="O2832">
        <v>6</v>
      </c>
      <c r="P2832">
        <v>7</v>
      </c>
      <c r="Q2832" t="e">
        <f>VLOOKUP($A2832,'[1]SheltersALL_2.17.22'!$1:$1048576,6,0)</f>
        <v>#N/A</v>
      </c>
      <c r="R2832" t="str">
        <f>VLOOKUP($A2832, [1]FA21_Ridership!$1:$1048576,11, 0)</f>
        <v>RICHMOND</v>
      </c>
      <c r="S2832" t="str">
        <f>VLOOKUP($A2832, [1]FA21_Ridership!$1:$1048576,12, 0)</f>
        <v>CONTRA COSTA</v>
      </c>
      <c r="T2832">
        <f>VLOOKUP($A2832, [1]FA21_Ridership!$1:$1048576,13, 0)</f>
        <v>1</v>
      </c>
      <c r="U2832">
        <f t="shared" si="221"/>
        <v>420</v>
      </c>
      <c r="V2832" s="67">
        <f t="shared" si="220"/>
        <v>0.66500000000000004</v>
      </c>
      <c r="W2832">
        <v>0.95234600000000003</v>
      </c>
      <c r="X2832" s="67">
        <f t="shared" si="222"/>
        <v>0.90700000000000003</v>
      </c>
      <c r="Y2832">
        <v>0.51747200000000004</v>
      </c>
      <c r="Z2832" s="67">
        <f t="shared" si="223"/>
        <v>0.874</v>
      </c>
      <c r="AA2832">
        <f>VLOOKUP($C2832,[1]Disability!$1:$1048576,5,FALSE)</f>
        <v>5</v>
      </c>
      <c r="AB2832" s="67">
        <f t="shared" si="224"/>
        <v>0.98599999999999999</v>
      </c>
      <c r="AC2832" t="e">
        <f>VLOOKUP($A2832,#REF!,9,FALSE)</f>
        <v>#REF!</v>
      </c>
    </row>
    <row r="2833" spans="1:29">
      <c r="A2833">
        <v>54357</v>
      </c>
      <c r="B2833">
        <v>2832</v>
      </c>
      <c r="C2833">
        <v>302390</v>
      </c>
      <c r="D2833" t="s">
        <v>4235</v>
      </c>
      <c r="E2833" t="s">
        <v>4236</v>
      </c>
      <c r="G2833" t="e">
        <f>VLOOKUP($H2833,[1]BRT!$1:$1048576,1,0)</f>
        <v>#N/A</v>
      </c>
      <c r="H2833" t="s">
        <v>5932</v>
      </c>
      <c r="I2833">
        <v>37.890763</v>
      </c>
      <c r="J2833">
        <v>-122.26370300000001</v>
      </c>
      <c r="K2833">
        <v>661</v>
      </c>
      <c r="L2833">
        <v>60</v>
      </c>
      <c r="M2833">
        <v>1</v>
      </c>
      <c r="N2833">
        <v>1</v>
      </c>
      <c r="O2833">
        <v>6</v>
      </c>
      <c r="P2833">
        <v>7</v>
      </c>
      <c r="Q2833" t="e">
        <f>VLOOKUP($A2833,'[1]SheltersALL_2.17.22'!$1:$1048576,6,0)</f>
        <v>#N/A</v>
      </c>
      <c r="R2833" t="str">
        <f>VLOOKUP($A2833, [1]FA21_Ridership!$1:$1048576,11, 0)</f>
        <v>BERKELEY</v>
      </c>
      <c r="S2833" t="str">
        <f>VLOOKUP($A2833, [1]FA21_Ridership!$1:$1048576,12, 0)</f>
        <v>ALAMEDA</v>
      </c>
      <c r="T2833">
        <f>VLOOKUP($A2833, [1]FA21_Ridership!$1:$1048576,13, 0)</f>
        <v>1</v>
      </c>
      <c r="U2833">
        <f t="shared" si="221"/>
        <v>420</v>
      </c>
      <c r="V2833" s="67">
        <f t="shared" si="220"/>
        <v>0.66500000000000004</v>
      </c>
      <c r="W2833">
        <v>0.23630899999999999</v>
      </c>
      <c r="X2833" s="67">
        <f t="shared" si="222"/>
        <v>3.2000000000000001E-2</v>
      </c>
      <c r="Y2833">
        <v>0.17704400000000001</v>
      </c>
      <c r="Z2833" s="67">
        <f t="shared" si="223"/>
        <v>0.43</v>
      </c>
      <c r="AA2833">
        <f>VLOOKUP($C2833,[1]Disability!$1:$1048576,5,FALSE)</f>
        <v>0</v>
      </c>
      <c r="AB2833" s="67">
        <f t="shared" si="224"/>
        <v>0</v>
      </c>
      <c r="AC2833" t="e">
        <f>VLOOKUP($A2833,#REF!,9,FALSE)</f>
        <v>#REF!</v>
      </c>
    </row>
    <row r="2834" spans="1:29">
      <c r="A2834">
        <v>56779</v>
      </c>
      <c r="B2834">
        <v>2833</v>
      </c>
      <c r="C2834">
        <v>600410</v>
      </c>
      <c r="D2834" t="s">
        <v>4235</v>
      </c>
      <c r="E2834" t="s">
        <v>4236</v>
      </c>
      <c r="G2834" t="e">
        <f>VLOOKUP($H2834,[1]BRT!$1:$1048576,1,0)</f>
        <v>#N/A</v>
      </c>
      <c r="H2834" t="s">
        <v>6274</v>
      </c>
      <c r="I2834">
        <v>37.829188000000002</v>
      </c>
      <c r="J2834">
        <v>-122.285017</v>
      </c>
      <c r="K2834">
        <v>954</v>
      </c>
      <c r="L2834">
        <v>30</v>
      </c>
      <c r="M2834">
        <v>2</v>
      </c>
      <c r="N2834">
        <v>1</v>
      </c>
      <c r="O2834">
        <v>13</v>
      </c>
      <c r="P2834">
        <v>14</v>
      </c>
      <c r="Q2834" t="e">
        <f>VLOOKUP($A2834,'[1]SheltersALL_2.17.22'!$1:$1048576,6,0)</f>
        <v>#N/A</v>
      </c>
      <c r="R2834" t="str">
        <f>VLOOKUP($A2834, [1]FA21_Ridership!$1:$1048576,11, 0)</f>
        <v>EMERYVILLE</v>
      </c>
      <c r="S2834" t="str">
        <f>VLOOKUP($A2834, [1]FA21_Ridership!$1:$1048576,12, 0)</f>
        <v>ALAMEDA</v>
      </c>
      <c r="T2834">
        <f>VLOOKUP($A2834, [1]FA21_Ridership!$1:$1048576,13, 0)</f>
        <v>2</v>
      </c>
      <c r="U2834">
        <f t="shared" si="221"/>
        <v>420</v>
      </c>
      <c r="V2834" s="67">
        <f t="shared" si="220"/>
        <v>0.66500000000000004</v>
      </c>
      <c r="W2834">
        <v>0.59630099999999997</v>
      </c>
      <c r="X2834" s="67">
        <f t="shared" si="222"/>
        <v>0.28199999999999997</v>
      </c>
      <c r="Y2834">
        <v>0.29230800000000001</v>
      </c>
      <c r="Z2834" s="67">
        <f t="shared" si="223"/>
        <v>0.624</v>
      </c>
      <c r="AA2834">
        <f>VLOOKUP($C2834,[1]Disability!$1:$1048576,5,FALSE)</f>
        <v>1</v>
      </c>
      <c r="AB2834" s="67">
        <f t="shared" si="224"/>
        <v>0.72499999999999998</v>
      </c>
      <c r="AC2834" t="e">
        <f>VLOOKUP($A2834,#REF!,9,FALSE)</f>
        <v>#REF!</v>
      </c>
    </row>
    <row r="2835" spans="1:29">
      <c r="A2835">
        <v>56980</v>
      </c>
      <c r="B2835">
        <v>2834</v>
      </c>
      <c r="C2835">
        <v>302080</v>
      </c>
      <c r="D2835" t="s">
        <v>4235</v>
      </c>
      <c r="E2835" t="s">
        <v>4236</v>
      </c>
      <c r="G2835" t="e">
        <f>VLOOKUP($H2835,[1]BRT!$1:$1048576,1,0)</f>
        <v>#N/A</v>
      </c>
      <c r="H2835" t="s">
        <v>6275</v>
      </c>
      <c r="I2835">
        <v>37.861609000000001</v>
      </c>
      <c r="J2835">
        <v>-122.286078</v>
      </c>
      <c r="K2835">
        <v>1080</v>
      </c>
      <c r="L2835">
        <v>30</v>
      </c>
      <c r="M2835">
        <v>2</v>
      </c>
      <c r="N2835">
        <v>1</v>
      </c>
      <c r="O2835">
        <v>13</v>
      </c>
      <c r="P2835">
        <v>14</v>
      </c>
      <c r="Q2835" t="e">
        <f>VLOOKUP($A2835,'[1]SheltersALL_2.17.22'!$1:$1048576,6,0)</f>
        <v>#N/A</v>
      </c>
      <c r="R2835" t="str">
        <f>VLOOKUP($A2835, [1]FA21_Ridership!$1:$1048576,11, 0)</f>
        <v>BERKELEY</v>
      </c>
      <c r="S2835" t="str">
        <f>VLOOKUP($A2835, [1]FA21_Ridership!$1:$1048576,12, 0)</f>
        <v>ALAMEDA</v>
      </c>
      <c r="T2835">
        <f>VLOOKUP($A2835, [1]FA21_Ridership!$1:$1048576,13, 0)</f>
        <v>1</v>
      </c>
      <c r="U2835">
        <f t="shared" si="221"/>
        <v>420</v>
      </c>
      <c r="V2835" s="67">
        <f t="shared" si="220"/>
        <v>0.66500000000000004</v>
      </c>
      <c r="W2835">
        <v>0.396648</v>
      </c>
      <c r="X2835" s="67">
        <f t="shared" si="222"/>
        <v>0.123</v>
      </c>
      <c r="Y2835">
        <v>9.4972000000000001E-2</v>
      </c>
      <c r="Z2835" s="67">
        <f t="shared" si="223"/>
        <v>0.22800000000000001</v>
      </c>
      <c r="AA2835">
        <f>VLOOKUP($C2835,[1]Disability!$1:$1048576,5,FALSE)</f>
        <v>0</v>
      </c>
      <c r="AB2835" s="67">
        <f t="shared" si="224"/>
        <v>0</v>
      </c>
      <c r="AC2835" t="e">
        <f>VLOOKUP($A2835,#REF!,9,FALSE)</f>
        <v>#REF!</v>
      </c>
    </row>
    <row r="2836" spans="1:29">
      <c r="A2836">
        <v>56679</v>
      </c>
      <c r="B2836">
        <v>2835</v>
      </c>
      <c r="C2836">
        <v>1017510</v>
      </c>
      <c r="D2836" t="s">
        <v>4235</v>
      </c>
      <c r="E2836" t="s">
        <v>4236</v>
      </c>
      <c r="G2836" t="e">
        <f>VLOOKUP($H2836,[1]BRT!$1:$1048576,1,0)</f>
        <v>#N/A</v>
      </c>
      <c r="H2836" t="s">
        <v>6276</v>
      </c>
      <c r="I2836">
        <v>37.807257999999997</v>
      </c>
      <c r="J2836">
        <v>-122.222379</v>
      </c>
      <c r="K2836">
        <v>961</v>
      </c>
      <c r="L2836">
        <v>20</v>
      </c>
      <c r="M2836">
        <v>3</v>
      </c>
      <c r="N2836">
        <v>1</v>
      </c>
      <c r="O2836">
        <v>20</v>
      </c>
      <c r="P2836">
        <v>21</v>
      </c>
      <c r="Q2836" t="e">
        <f>VLOOKUP($A2836,'[1]SheltersALL_2.17.22'!$1:$1048576,6,0)</f>
        <v>#N/A</v>
      </c>
      <c r="R2836" t="str">
        <f>VLOOKUP($A2836, [1]FA21_Ridership!$1:$1048576,11, 0)</f>
        <v>OAKLAND</v>
      </c>
      <c r="S2836" t="str">
        <f>VLOOKUP($A2836, [1]FA21_Ridership!$1:$1048576,12, 0)</f>
        <v>ALAMEDA</v>
      </c>
      <c r="T2836">
        <f>VLOOKUP($A2836, [1]FA21_Ridership!$1:$1048576,13, 0)</f>
        <v>2</v>
      </c>
      <c r="U2836">
        <f t="shared" si="221"/>
        <v>420</v>
      </c>
      <c r="V2836" s="67">
        <f t="shared" si="220"/>
        <v>0.66500000000000004</v>
      </c>
      <c r="W2836">
        <v>0.31068000000000001</v>
      </c>
      <c r="X2836" s="67">
        <f t="shared" si="222"/>
        <v>7.3999999999999996E-2</v>
      </c>
      <c r="Y2836">
        <v>8.3644999999999997E-2</v>
      </c>
      <c r="Z2836" s="67">
        <f t="shared" si="223"/>
        <v>0.19</v>
      </c>
      <c r="AA2836">
        <f>VLOOKUP($C2836,[1]Disability!$1:$1048576,5,FALSE)</f>
        <v>0</v>
      </c>
      <c r="AB2836" s="67">
        <f t="shared" si="224"/>
        <v>0</v>
      </c>
      <c r="AC2836" t="e">
        <f>VLOOKUP($A2836,#REF!,9,FALSE)</f>
        <v>#REF!</v>
      </c>
    </row>
    <row r="2837" spans="1:29">
      <c r="A2837">
        <v>58896</v>
      </c>
      <c r="B2837">
        <v>2836</v>
      </c>
      <c r="C2837">
        <v>1303330</v>
      </c>
      <c r="D2837" t="s">
        <v>4235</v>
      </c>
      <c r="E2837" t="s">
        <v>4236</v>
      </c>
      <c r="G2837" t="e">
        <f>VLOOKUP($H2837,[1]BRT!$1:$1048576,1,0)</f>
        <v>#N/A</v>
      </c>
      <c r="H2837" t="s">
        <v>6233</v>
      </c>
      <c r="I2837">
        <v>37.920994999999998</v>
      </c>
      <c r="J2837">
        <v>-122.325492</v>
      </c>
      <c r="K2837">
        <v>838</v>
      </c>
      <c r="L2837">
        <v>60</v>
      </c>
      <c r="M2837">
        <v>1</v>
      </c>
      <c r="N2837">
        <v>0</v>
      </c>
      <c r="O2837">
        <v>7</v>
      </c>
      <c r="P2837">
        <v>7</v>
      </c>
      <c r="Q2837" t="e">
        <f>VLOOKUP($A2837,'[1]SheltersALL_2.17.22'!$1:$1048576,6,0)</f>
        <v>#N/A</v>
      </c>
      <c r="R2837" t="str">
        <f>VLOOKUP($A2837, [1]FA21_Ridership!$1:$1048576,11, 0)</f>
        <v>RICHMOND</v>
      </c>
      <c r="S2837" t="str">
        <f>VLOOKUP($A2837, [1]FA21_Ridership!$1:$1048576,12, 0)</f>
        <v>CONTRA COSTA</v>
      </c>
      <c r="T2837">
        <f>VLOOKUP($A2837, [1]FA21_Ridership!$1:$1048576,13, 0)</f>
        <v>1</v>
      </c>
      <c r="U2837">
        <f t="shared" si="221"/>
        <v>420</v>
      </c>
      <c r="V2837" s="67">
        <f t="shared" si="220"/>
        <v>0.66500000000000004</v>
      </c>
      <c r="W2837">
        <v>0.92701699999999998</v>
      </c>
      <c r="X2837" s="67">
        <f t="shared" si="222"/>
        <v>0.82599999999999996</v>
      </c>
      <c r="Y2837">
        <v>0.55774999999999997</v>
      </c>
      <c r="Z2837" s="67">
        <f t="shared" si="223"/>
        <v>0.9</v>
      </c>
      <c r="AA2837">
        <f>VLOOKUP($C2837,[1]Disability!$1:$1048576,5,FALSE)</f>
        <v>0</v>
      </c>
      <c r="AB2837" s="67">
        <f t="shared" si="224"/>
        <v>0</v>
      </c>
      <c r="AC2837" t="e">
        <f>VLOOKUP($A2837,#REF!,9,FALSE)</f>
        <v>#REF!</v>
      </c>
    </row>
    <row r="2838" spans="1:29">
      <c r="A2838">
        <v>54513</v>
      </c>
      <c r="B2838">
        <v>2837</v>
      </c>
      <c r="C2838">
        <v>303050</v>
      </c>
      <c r="D2838" t="s">
        <v>4235</v>
      </c>
      <c r="E2838" t="s">
        <v>4236</v>
      </c>
      <c r="G2838" t="e">
        <f>VLOOKUP($H2838,[1]BRT!$1:$1048576,1,0)</f>
        <v>#N/A</v>
      </c>
      <c r="H2838" t="s">
        <v>5091</v>
      </c>
      <c r="I2838">
        <v>37.898122000000001</v>
      </c>
      <c r="J2838">
        <v>-122.262289</v>
      </c>
      <c r="K2838">
        <v>662</v>
      </c>
      <c r="L2838">
        <v>60</v>
      </c>
      <c r="M2838">
        <v>1</v>
      </c>
      <c r="N2838">
        <v>0</v>
      </c>
      <c r="O2838">
        <v>7</v>
      </c>
      <c r="P2838">
        <v>7</v>
      </c>
      <c r="Q2838" t="e">
        <f>VLOOKUP($A2838,'[1]SheltersALL_2.17.22'!$1:$1048576,6,0)</f>
        <v>#N/A</v>
      </c>
      <c r="R2838" t="str">
        <f>VLOOKUP($A2838, [1]FA21_Ridership!$1:$1048576,11, 0)</f>
        <v>BERKELEY</v>
      </c>
      <c r="S2838" t="str">
        <f>VLOOKUP($A2838, [1]FA21_Ridership!$1:$1048576,12, 0)</f>
        <v>ALAMEDA</v>
      </c>
      <c r="T2838">
        <f>VLOOKUP($A2838, [1]FA21_Ridership!$1:$1048576,13, 0)</f>
        <v>1</v>
      </c>
      <c r="U2838">
        <f t="shared" si="221"/>
        <v>420</v>
      </c>
      <c r="V2838" s="67">
        <f t="shared" si="220"/>
        <v>0.66500000000000004</v>
      </c>
      <c r="W2838">
        <v>0.26403100000000002</v>
      </c>
      <c r="X2838" s="67">
        <f t="shared" si="222"/>
        <v>4.5999999999999999E-2</v>
      </c>
      <c r="Y2838">
        <v>8.0356999999999998E-2</v>
      </c>
      <c r="Z2838" s="67">
        <f t="shared" si="223"/>
        <v>0.17599999999999999</v>
      </c>
      <c r="AA2838">
        <f>VLOOKUP($C2838,[1]Disability!$1:$1048576,5,FALSE)</f>
        <v>0</v>
      </c>
      <c r="AB2838" s="67">
        <f t="shared" si="224"/>
        <v>0</v>
      </c>
      <c r="AC2838" t="e">
        <f>VLOOKUP($A2838,#REF!,9,FALSE)</f>
        <v>#REF!</v>
      </c>
    </row>
    <row r="2839" spans="1:29">
      <c r="A2839">
        <v>55439</v>
      </c>
      <c r="B2839">
        <v>2838</v>
      </c>
      <c r="C2839">
        <v>1005650</v>
      </c>
      <c r="D2839" t="s">
        <v>4235</v>
      </c>
      <c r="E2839" t="s">
        <v>4236</v>
      </c>
      <c r="G2839" t="e">
        <f>VLOOKUP($H2839,[1]BRT!$1:$1048576,1,0)</f>
        <v>#N/A</v>
      </c>
      <c r="H2839" t="s">
        <v>6161</v>
      </c>
      <c r="I2839">
        <v>37.749841000000004</v>
      </c>
      <c r="J2839">
        <v>-122.16315299999999</v>
      </c>
      <c r="K2839">
        <v>798</v>
      </c>
      <c r="L2839">
        <v>21.1</v>
      </c>
      <c r="M2839">
        <v>2.843601896</v>
      </c>
      <c r="N2839">
        <v>6</v>
      </c>
      <c r="O2839">
        <v>14</v>
      </c>
      <c r="P2839">
        <v>20</v>
      </c>
      <c r="Q2839" t="e">
        <f>VLOOKUP($A2839,'[1]SheltersALL_2.17.22'!$1:$1048576,6,0)</f>
        <v>#N/A</v>
      </c>
      <c r="R2839" t="str">
        <f>VLOOKUP($A2839, [1]FA21_Ridership!$1:$1048576,11, 0)</f>
        <v>OAKLAND</v>
      </c>
      <c r="S2839" t="str">
        <f>VLOOKUP($A2839, [1]FA21_Ridership!$1:$1048576,12, 0)</f>
        <v>ALAMEDA</v>
      </c>
      <c r="T2839">
        <f>VLOOKUP($A2839, [1]FA21_Ridership!$1:$1048576,13, 0)</f>
        <v>3</v>
      </c>
      <c r="U2839">
        <f t="shared" si="221"/>
        <v>422</v>
      </c>
      <c r="V2839" s="67">
        <f t="shared" si="220"/>
        <v>0.68200000000000005</v>
      </c>
      <c r="W2839">
        <v>0.96704400000000001</v>
      </c>
      <c r="X2839" s="67">
        <f t="shared" si="222"/>
        <v>0.93799999999999994</v>
      </c>
      <c r="Y2839">
        <v>0.32955699999999999</v>
      </c>
      <c r="Z2839" s="67">
        <f t="shared" si="223"/>
        <v>0.66900000000000004</v>
      </c>
      <c r="AA2839">
        <f>VLOOKUP($C2839,[1]Disability!$1:$1048576,5,FALSE)</f>
        <v>0</v>
      </c>
      <c r="AB2839" s="67">
        <f t="shared" si="224"/>
        <v>0</v>
      </c>
      <c r="AC2839" t="e">
        <f>VLOOKUP($A2839,#REF!,9,FALSE)</f>
        <v>#REF!</v>
      </c>
    </row>
    <row r="2840" spans="1:29">
      <c r="A2840">
        <v>51941</v>
      </c>
      <c r="B2840">
        <v>2839</v>
      </c>
      <c r="C2840">
        <v>9904830</v>
      </c>
      <c r="D2840" t="s">
        <v>4235</v>
      </c>
      <c r="E2840" t="s">
        <v>4236</v>
      </c>
      <c r="G2840" t="e">
        <f>VLOOKUP($H2840,[1]BRT!$1:$1048576,1,0)</f>
        <v>#N/A</v>
      </c>
      <c r="H2840" t="s">
        <v>6277</v>
      </c>
      <c r="I2840">
        <v>37.841324</v>
      </c>
      <c r="J2840">
        <v>-122.294933</v>
      </c>
      <c r="K2840">
        <v>1082</v>
      </c>
      <c r="L2840">
        <v>30.2</v>
      </c>
      <c r="M2840">
        <v>1.986754967</v>
      </c>
      <c r="N2840">
        <v>8</v>
      </c>
      <c r="O2840">
        <v>6</v>
      </c>
      <c r="P2840">
        <v>14</v>
      </c>
      <c r="Q2840" t="e">
        <f>VLOOKUP($A2840,'[1]SheltersALL_2.17.22'!$1:$1048576,6,0)</f>
        <v>#N/A</v>
      </c>
      <c r="R2840" t="str">
        <f>VLOOKUP($A2840, [1]FA21_Ridership!$1:$1048576,11, 0)</f>
        <v>EMERYVILLE</v>
      </c>
      <c r="S2840" t="str">
        <f>VLOOKUP($A2840, [1]FA21_Ridership!$1:$1048576,12, 0)</f>
        <v>ALAMEDA</v>
      </c>
      <c r="T2840">
        <f>VLOOKUP($A2840, [1]FA21_Ridership!$1:$1048576,13, 0)</f>
        <v>2</v>
      </c>
      <c r="U2840">
        <f t="shared" si="221"/>
        <v>422.8</v>
      </c>
      <c r="V2840" s="67">
        <f t="shared" si="220"/>
        <v>0.68200000000000005</v>
      </c>
      <c r="W2840">
        <v>0.70865400000000001</v>
      </c>
      <c r="X2840" s="67">
        <f t="shared" si="222"/>
        <v>0.41899999999999998</v>
      </c>
      <c r="Y2840">
        <v>0.108654</v>
      </c>
      <c r="Z2840" s="67">
        <f t="shared" si="223"/>
        <v>0.26600000000000001</v>
      </c>
      <c r="AA2840">
        <f>VLOOKUP($C2840,[1]Disability!$1:$1048576,5,FALSE)</f>
        <v>0</v>
      </c>
      <c r="AB2840" s="67">
        <f t="shared" si="224"/>
        <v>0</v>
      </c>
      <c r="AC2840" t="e">
        <f>VLOOKUP($A2840,#REF!,9,FALSE)</f>
        <v>#REF!</v>
      </c>
    </row>
    <row r="2841" spans="1:29">
      <c r="A2841">
        <v>58888</v>
      </c>
      <c r="B2841">
        <v>2840</v>
      </c>
      <c r="C2841">
        <v>1030760</v>
      </c>
      <c r="D2841" t="s">
        <v>4235</v>
      </c>
      <c r="E2841" t="s">
        <v>4236</v>
      </c>
      <c r="G2841" t="e">
        <f>VLOOKUP($H2841,[1]BRT!$1:$1048576,1,0)</f>
        <v>#N/A</v>
      </c>
      <c r="H2841" t="s">
        <v>6278</v>
      </c>
      <c r="I2841">
        <v>37.800637000000002</v>
      </c>
      <c r="J2841">
        <v>-122.26858799999999</v>
      </c>
      <c r="K2841">
        <v>1393</v>
      </c>
      <c r="L2841">
        <v>9</v>
      </c>
      <c r="M2841">
        <v>6.6666666670000003</v>
      </c>
      <c r="N2841">
        <v>37</v>
      </c>
      <c r="O2841">
        <v>10</v>
      </c>
      <c r="P2841">
        <v>47</v>
      </c>
      <c r="Q2841" t="str">
        <f>VLOOKUP($A2841,'[1]SheltersALL_2.17.22'!$1:$1048576,6,0)</f>
        <v>Oakland</v>
      </c>
      <c r="R2841" t="str">
        <f>VLOOKUP($A2841, [1]FA21_Ridership!$1:$1048576,11, 0)</f>
        <v>OAKLAND</v>
      </c>
      <c r="S2841" t="str">
        <f>VLOOKUP($A2841, [1]FA21_Ridership!$1:$1048576,12, 0)</f>
        <v>ALAMEDA</v>
      </c>
      <c r="T2841">
        <f>VLOOKUP($A2841, [1]FA21_Ridership!$1:$1048576,13, 0)</f>
        <v>2</v>
      </c>
      <c r="U2841">
        <f t="shared" si="221"/>
        <v>423</v>
      </c>
      <c r="V2841" s="67">
        <f t="shared" si="220"/>
        <v>0.68200000000000005</v>
      </c>
      <c r="W2841">
        <v>0.95238100000000003</v>
      </c>
      <c r="X2841" s="67">
        <f t="shared" si="222"/>
        <v>0.91100000000000003</v>
      </c>
      <c r="Y2841">
        <v>0.69249400000000005</v>
      </c>
      <c r="Z2841" s="67">
        <f t="shared" si="223"/>
        <v>0.97399999999999998</v>
      </c>
      <c r="AA2841">
        <f>VLOOKUP($C2841,[1]Disability!$1:$1048576,5,FALSE)</f>
        <v>4</v>
      </c>
      <c r="AB2841" s="67">
        <f t="shared" si="224"/>
        <v>0.97699999999999998</v>
      </c>
      <c r="AC2841" t="e">
        <f>VLOOKUP($A2841,#REF!,9,FALSE)</f>
        <v>#REF!</v>
      </c>
    </row>
    <row r="2842" spans="1:29">
      <c r="A2842">
        <v>55908</v>
      </c>
      <c r="B2842">
        <v>2841</v>
      </c>
      <c r="C2842">
        <v>9800290</v>
      </c>
      <c r="D2842" t="s">
        <v>4235</v>
      </c>
      <c r="E2842" t="s">
        <v>4236</v>
      </c>
      <c r="G2842" t="e">
        <f>VLOOKUP($H2842,[1]BRT!$1:$1048576,1,0)</f>
        <v>#N/A</v>
      </c>
      <c r="H2842" t="s">
        <v>5980</v>
      </c>
      <c r="I2842">
        <v>37.670259999999999</v>
      </c>
      <c r="J2842">
        <v>-122.13366600000001</v>
      </c>
      <c r="K2842">
        <v>960</v>
      </c>
      <c r="L2842">
        <v>60.5</v>
      </c>
      <c r="M2842">
        <v>0.99173553699999994</v>
      </c>
      <c r="N2842">
        <v>5</v>
      </c>
      <c r="O2842">
        <v>2</v>
      </c>
      <c r="P2842">
        <v>7</v>
      </c>
      <c r="Q2842" t="e">
        <f>VLOOKUP($A2842,'[1]SheltersALL_2.17.22'!$1:$1048576,6,0)</f>
        <v>#N/A</v>
      </c>
      <c r="R2842" t="str">
        <f>VLOOKUP($A2842, [1]FA21_Ridership!$1:$1048576,11, 0)</f>
        <v>COUNTY-ALAMEDA</v>
      </c>
      <c r="S2842" t="str">
        <f>VLOOKUP($A2842, [1]FA21_Ridership!$1:$1048576,12, 0)</f>
        <v>ALAMEDA</v>
      </c>
      <c r="T2842">
        <f>VLOOKUP($A2842, [1]FA21_Ridership!$1:$1048576,13, 0)</f>
        <v>4</v>
      </c>
      <c r="U2842">
        <f t="shared" si="221"/>
        <v>423.5</v>
      </c>
      <c r="V2842" s="67">
        <f t="shared" si="220"/>
        <v>0.68200000000000005</v>
      </c>
      <c r="W2842">
        <v>0.78057900000000002</v>
      </c>
      <c r="X2842" s="67">
        <f t="shared" si="222"/>
        <v>0.55200000000000005</v>
      </c>
      <c r="Y2842">
        <v>0.113636</v>
      </c>
      <c r="Z2842" s="67">
        <f t="shared" si="223"/>
        <v>0.28199999999999997</v>
      </c>
      <c r="AA2842">
        <f>VLOOKUP($C2842,[1]Disability!$1:$1048576,5,FALSE)</f>
        <v>0</v>
      </c>
      <c r="AB2842" s="67">
        <f t="shared" si="224"/>
        <v>0</v>
      </c>
      <c r="AC2842" t="e">
        <f>VLOOKUP($A2842,#REF!,9,FALSE)</f>
        <v>#REF!</v>
      </c>
    </row>
    <row r="2843" spans="1:29">
      <c r="A2843">
        <v>50515</v>
      </c>
      <c r="B2843">
        <v>2842</v>
      </c>
      <c r="C2843">
        <v>9800500</v>
      </c>
      <c r="D2843" t="s">
        <v>4235</v>
      </c>
      <c r="E2843" t="s">
        <v>4236</v>
      </c>
      <c r="G2843" t="e">
        <f>VLOOKUP($H2843,[1]BRT!$1:$1048576,1,0)</f>
        <v>#N/A</v>
      </c>
      <c r="H2843" t="s">
        <v>6146</v>
      </c>
      <c r="I2843">
        <v>37.695391000000001</v>
      </c>
      <c r="J2843">
        <v>-122.081388</v>
      </c>
      <c r="K2843">
        <v>960</v>
      </c>
      <c r="L2843">
        <v>60.5</v>
      </c>
      <c r="M2843">
        <v>0.99173553699999994</v>
      </c>
      <c r="N2843">
        <v>4</v>
      </c>
      <c r="O2843">
        <v>3</v>
      </c>
      <c r="P2843">
        <v>7</v>
      </c>
      <c r="Q2843" t="str">
        <f>VLOOKUP($A2843,'[1]SheltersALL_2.17.22'!$1:$1048576,6,0)</f>
        <v>Alameda Unincorporated</v>
      </c>
      <c r="R2843" t="str">
        <f>VLOOKUP($A2843, [1]FA21_Ridership!$1:$1048576,11, 0)</f>
        <v>COUNTY-ALAMEDA</v>
      </c>
      <c r="S2843" t="str">
        <f>VLOOKUP($A2843, [1]FA21_Ridership!$1:$1048576,12, 0)</f>
        <v>ALAMEDA</v>
      </c>
      <c r="T2843">
        <f>VLOOKUP($A2843, [1]FA21_Ridership!$1:$1048576,13, 0)</f>
        <v>4</v>
      </c>
      <c r="U2843">
        <f t="shared" si="221"/>
        <v>423.5</v>
      </c>
      <c r="V2843" s="67">
        <f t="shared" si="220"/>
        <v>0.68200000000000005</v>
      </c>
      <c r="W2843">
        <v>0.65940600000000005</v>
      </c>
      <c r="X2843" s="67">
        <f t="shared" si="222"/>
        <v>0.34499999999999997</v>
      </c>
      <c r="Y2843">
        <v>0.143234</v>
      </c>
      <c r="Z2843" s="67">
        <f t="shared" si="223"/>
        <v>0.34499999999999997</v>
      </c>
      <c r="AA2843">
        <f>VLOOKUP($C2843,[1]Disability!$1:$1048576,5,FALSE)</f>
        <v>0</v>
      </c>
      <c r="AB2843" s="67">
        <f t="shared" si="224"/>
        <v>0</v>
      </c>
      <c r="AC2843" t="e">
        <f>VLOOKUP($A2843,#REF!,9,FALSE)</f>
        <v>#REF!</v>
      </c>
    </row>
    <row r="2844" spans="1:29">
      <c r="A2844">
        <v>57714</v>
      </c>
      <c r="B2844">
        <v>2843</v>
      </c>
      <c r="C2844">
        <v>9802190</v>
      </c>
      <c r="D2844" t="s">
        <v>4235</v>
      </c>
      <c r="E2844" t="s">
        <v>4236</v>
      </c>
      <c r="G2844" t="e">
        <f>VLOOKUP($H2844,[1]BRT!$1:$1048576,1,0)</f>
        <v>#N/A</v>
      </c>
      <c r="H2844" t="s">
        <v>6279</v>
      </c>
      <c r="I2844">
        <v>37.701417999999997</v>
      </c>
      <c r="J2844">
        <v>-122.10645</v>
      </c>
      <c r="K2844">
        <v>960</v>
      </c>
      <c r="L2844">
        <v>60.5</v>
      </c>
      <c r="M2844">
        <v>0.99173553699999994</v>
      </c>
      <c r="N2844">
        <v>2</v>
      </c>
      <c r="O2844">
        <v>5</v>
      </c>
      <c r="P2844">
        <v>7</v>
      </c>
      <c r="Q2844" t="e">
        <f>VLOOKUP($A2844,'[1]SheltersALL_2.17.22'!$1:$1048576,6,0)</f>
        <v>#N/A</v>
      </c>
      <c r="R2844" t="str">
        <f>VLOOKUP($A2844, [1]FA21_Ridership!$1:$1048576,11, 0)</f>
        <v>COUNTY-ALAMEDA</v>
      </c>
      <c r="S2844" t="str">
        <f>VLOOKUP($A2844, [1]FA21_Ridership!$1:$1048576,12, 0)</f>
        <v>ALAMEDA</v>
      </c>
      <c r="T2844">
        <f>VLOOKUP($A2844, [1]FA21_Ridership!$1:$1048576,13, 0)</f>
        <v>4</v>
      </c>
      <c r="U2844">
        <f t="shared" si="221"/>
        <v>423.5</v>
      </c>
      <c r="V2844" s="67">
        <f t="shared" si="220"/>
        <v>0.68200000000000005</v>
      </c>
      <c r="W2844">
        <v>0.83637499999999998</v>
      </c>
      <c r="X2844" s="67">
        <f t="shared" si="222"/>
        <v>0.63700000000000001</v>
      </c>
      <c r="Y2844">
        <v>0.425425</v>
      </c>
      <c r="Z2844" s="67">
        <f t="shared" si="223"/>
        <v>0.78900000000000003</v>
      </c>
      <c r="AA2844">
        <f>VLOOKUP($C2844,[1]Disability!$1:$1048576,5,FALSE)</f>
        <v>0</v>
      </c>
      <c r="AB2844" s="67">
        <f t="shared" si="224"/>
        <v>0</v>
      </c>
      <c r="AC2844" t="e">
        <f>VLOOKUP($A2844,#REF!,9,FALSE)</f>
        <v>#REF!</v>
      </c>
    </row>
    <row r="2845" spans="1:29">
      <c r="A2845">
        <v>54966</v>
      </c>
      <c r="B2845">
        <v>2844</v>
      </c>
      <c r="C2845">
        <v>9900040</v>
      </c>
      <c r="D2845" t="s">
        <v>4235</v>
      </c>
      <c r="E2845" t="s">
        <v>4236</v>
      </c>
      <c r="G2845" t="e">
        <f>VLOOKUP($H2845,[1]BRT!$1:$1048576,1,0)</f>
        <v>#N/A</v>
      </c>
      <c r="H2845" t="s">
        <v>6280</v>
      </c>
      <c r="I2845">
        <v>37.967624999999998</v>
      </c>
      <c r="J2845">
        <v>-122.308959</v>
      </c>
      <c r="K2845">
        <v>840</v>
      </c>
      <c r="L2845">
        <v>60.7</v>
      </c>
      <c r="M2845">
        <v>0.988467875</v>
      </c>
      <c r="N2845">
        <v>4</v>
      </c>
      <c r="O2845">
        <v>3</v>
      </c>
      <c r="P2845">
        <v>7</v>
      </c>
      <c r="Q2845" t="e">
        <f>VLOOKUP($A2845,'[1]SheltersALL_2.17.22'!$1:$1048576,6,0)</f>
        <v>#N/A</v>
      </c>
      <c r="R2845" t="str">
        <f>VLOOKUP($A2845, [1]FA21_Ridership!$1:$1048576,11, 0)</f>
        <v>COUNTY-CONTRA COSTA</v>
      </c>
      <c r="S2845" t="str">
        <f>VLOOKUP($A2845, [1]FA21_Ridership!$1:$1048576,12, 0)</f>
        <v>CONTRA COSTA</v>
      </c>
      <c r="T2845">
        <f>VLOOKUP($A2845, [1]FA21_Ridership!$1:$1048576,13, 0)</f>
        <v>1</v>
      </c>
      <c r="U2845">
        <f t="shared" si="221"/>
        <v>424.90000000000003</v>
      </c>
      <c r="V2845" s="67">
        <f t="shared" si="220"/>
        <v>0.68300000000000005</v>
      </c>
      <c r="W2845">
        <v>0.65398800000000001</v>
      </c>
      <c r="X2845" s="67">
        <f t="shared" si="222"/>
        <v>0.34200000000000003</v>
      </c>
      <c r="Y2845">
        <v>0.23006099999999999</v>
      </c>
      <c r="Z2845" s="67">
        <f t="shared" si="223"/>
        <v>0.52200000000000002</v>
      </c>
      <c r="AA2845">
        <f>VLOOKUP($C2845,[1]Disability!$1:$1048576,5,FALSE)</f>
        <v>1</v>
      </c>
      <c r="AB2845" s="67">
        <f t="shared" si="224"/>
        <v>0.72499999999999998</v>
      </c>
      <c r="AC2845" t="e">
        <f>VLOOKUP($A2845,#REF!,9,FALSE)</f>
        <v>#REF!</v>
      </c>
    </row>
    <row r="2846" spans="1:29">
      <c r="A2846">
        <v>51142</v>
      </c>
      <c r="B2846">
        <v>2845</v>
      </c>
      <c r="C2846">
        <v>9900050</v>
      </c>
      <c r="D2846" t="s">
        <v>4235</v>
      </c>
      <c r="E2846" t="s">
        <v>4236</v>
      </c>
      <c r="G2846" t="e">
        <f>VLOOKUP($H2846,[1]BRT!$1:$1048576,1,0)</f>
        <v>#N/A</v>
      </c>
      <c r="H2846" t="s">
        <v>4339</v>
      </c>
      <c r="I2846">
        <v>37.972499999999997</v>
      </c>
      <c r="J2846">
        <v>-122.303481</v>
      </c>
      <c r="K2846">
        <v>840</v>
      </c>
      <c r="L2846">
        <v>60.7</v>
      </c>
      <c r="M2846">
        <v>0.988467875</v>
      </c>
      <c r="N2846">
        <v>2</v>
      </c>
      <c r="O2846">
        <v>5</v>
      </c>
      <c r="P2846">
        <v>7</v>
      </c>
      <c r="Q2846" t="e">
        <f>VLOOKUP($A2846,'[1]SheltersALL_2.17.22'!$1:$1048576,6,0)</f>
        <v>#N/A</v>
      </c>
      <c r="R2846" t="str">
        <f>VLOOKUP($A2846, [1]FA21_Ridership!$1:$1048576,11, 0)</f>
        <v>COUNTY-CONTRA COSTA</v>
      </c>
      <c r="S2846" t="str">
        <f>VLOOKUP($A2846, [1]FA21_Ridership!$1:$1048576,12, 0)</f>
        <v>CONTRA COSTA</v>
      </c>
      <c r="T2846">
        <f>VLOOKUP($A2846, [1]FA21_Ridership!$1:$1048576,13, 0)</f>
        <v>1</v>
      </c>
      <c r="U2846">
        <f t="shared" si="221"/>
        <v>424.90000000000003</v>
      </c>
      <c r="V2846" s="67">
        <f t="shared" si="220"/>
        <v>0.68300000000000005</v>
      </c>
      <c r="W2846">
        <v>0.749386</v>
      </c>
      <c r="X2846" s="67">
        <f t="shared" si="222"/>
        <v>0.47699999999999998</v>
      </c>
      <c r="Y2846">
        <v>0.25511899999999998</v>
      </c>
      <c r="Z2846" s="67">
        <f t="shared" si="223"/>
        <v>0.57999999999999996</v>
      </c>
      <c r="AA2846">
        <f>VLOOKUP($C2846,[1]Disability!$1:$1048576,5,FALSE)</f>
        <v>1</v>
      </c>
      <c r="AB2846" s="67">
        <f t="shared" si="224"/>
        <v>0.72499999999999998</v>
      </c>
      <c r="AC2846" t="e">
        <f>VLOOKUP($A2846,#REF!,9,FALSE)</f>
        <v>#REF!</v>
      </c>
    </row>
    <row r="2847" spans="1:29">
      <c r="A2847">
        <v>51580</v>
      </c>
      <c r="B2847">
        <v>2846</v>
      </c>
      <c r="C2847">
        <v>1200030</v>
      </c>
      <c r="D2847" t="s">
        <v>4235</v>
      </c>
      <c r="E2847" t="s">
        <v>4236</v>
      </c>
      <c r="G2847" t="e">
        <f>VLOOKUP($H2847,[1]BRT!$1:$1048576,1,0)</f>
        <v>#N/A</v>
      </c>
      <c r="H2847" t="s">
        <v>6281</v>
      </c>
      <c r="I2847">
        <v>37.991151000000002</v>
      </c>
      <c r="J2847">
        <v>-122.306245</v>
      </c>
      <c r="K2847">
        <v>840</v>
      </c>
      <c r="L2847">
        <v>60.7</v>
      </c>
      <c r="M2847">
        <v>0.988467875</v>
      </c>
      <c r="N2847">
        <v>1</v>
      </c>
      <c r="O2847">
        <v>6</v>
      </c>
      <c r="P2847">
        <v>7</v>
      </c>
      <c r="Q2847" t="e">
        <f>VLOOKUP($A2847,'[1]SheltersALL_2.17.22'!$1:$1048576,6,0)</f>
        <v>#N/A</v>
      </c>
      <c r="R2847" t="str">
        <f>VLOOKUP($A2847, [1]FA21_Ridership!$1:$1048576,11, 0)</f>
        <v>PINOLE</v>
      </c>
      <c r="S2847" t="str">
        <f>VLOOKUP($A2847, [1]FA21_Ridership!$1:$1048576,12, 0)</f>
        <v>CONTRA COSTA</v>
      </c>
      <c r="T2847">
        <f>VLOOKUP($A2847, [1]FA21_Ridership!$1:$1048576,13, 0)</f>
        <v>9</v>
      </c>
      <c r="U2847">
        <f t="shared" si="221"/>
        <v>424.90000000000003</v>
      </c>
      <c r="V2847" s="67">
        <f t="shared" si="220"/>
        <v>0.68300000000000005</v>
      </c>
      <c r="W2847">
        <v>0.42605599999999999</v>
      </c>
      <c r="X2847" s="67">
        <f t="shared" si="222"/>
        <v>0.14199999999999999</v>
      </c>
      <c r="Y2847">
        <v>0.16813400000000001</v>
      </c>
      <c r="Z2847" s="67">
        <f t="shared" si="223"/>
        <v>0.40300000000000002</v>
      </c>
      <c r="AA2847">
        <f>VLOOKUP($C2847,[1]Disability!$1:$1048576,5,FALSE)</f>
        <v>0</v>
      </c>
      <c r="AB2847" s="67">
        <f t="shared" si="224"/>
        <v>0</v>
      </c>
      <c r="AC2847" t="e">
        <f>VLOOKUP($A2847,#REF!,9,FALSE)</f>
        <v>#REF!</v>
      </c>
    </row>
    <row r="2848" spans="1:29">
      <c r="A2848">
        <v>59229</v>
      </c>
      <c r="B2848">
        <v>2847</v>
      </c>
      <c r="C2848">
        <v>1000920</v>
      </c>
      <c r="D2848" t="s">
        <v>4235</v>
      </c>
      <c r="E2848" t="s">
        <v>4236</v>
      </c>
      <c r="G2848" t="e">
        <f>VLOOKUP($H2848,[1]BRT!$1:$1048576,1,0)</f>
        <v>#N/A</v>
      </c>
      <c r="H2848" t="s">
        <v>6185</v>
      </c>
      <c r="I2848">
        <v>37.808746999999997</v>
      </c>
      <c r="J2848">
        <v>-122.283103</v>
      </c>
      <c r="K2848">
        <v>1004</v>
      </c>
      <c r="L2848">
        <v>17</v>
      </c>
      <c r="M2848">
        <v>3.5294117649999999</v>
      </c>
      <c r="N2848">
        <v>17</v>
      </c>
      <c r="O2848">
        <v>8</v>
      </c>
      <c r="P2848">
        <v>25</v>
      </c>
      <c r="Q2848" t="e">
        <f>VLOOKUP($A2848,'[1]SheltersALL_2.17.22'!$1:$1048576,6,0)</f>
        <v>#N/A</v>
      </c>
      <c r="R2848" t="str">
        <f>VLOOKUP($A2848, [1]FA21_Ridership!$1:$1048576,11, 0)</f>
        <v>OAKLAND</v>
      </c>
      <c r="S2848" t="str">
        <f>VLOOKUP($A2848, [1]FA21_Ridership!$1:$1048576,12, 0)</f>
        <v>ALAMEDA</v>
      </c>
      <c r="T2848">
        <f>VLOOKUP($A2848, [1]FA21_Ridership!$1:$1048576,13, 0)</f>
        <v>2</v>
      </c>
      <c r="U2848">
        <f t="shared" si="221"/>
        <v>425</v>
      </c>
      <c r="V2848" s="67">
        <f t="shared" si="220"/>
        <v>0.68400000000000005</v>
      </c>
      <c r="W2848">
        <v>0.81036200000000003</v>
      </c>
      <c r="X2848" s="67">
        <f t="shared" si="222"/>
        <v>0.59899999999999998</v>
      </c>
      <c r="Y2848">
        <v>0.52297199999999999</v>
      </c>
      <c r="Z2848" s="67">
        <f t="shared" si="223"/>
        <v>0.879</v>
      </c>
      <c r="AA2848">
        <f>VLOOKUP($C2848,[1]Disability!$1:$1048576,5,FALSE)</f>
        <v>0</v>
      </c>
      <c r="AB2848" s="67">
        <f t="shared" si="224"/>
        <v>0</v>
      </c>
      <c r="AC2848" t="e">
        <f>VLOOKUP($A2848,#REF!,9,FALSE)</f>
        <v>#REF!</v>
      </c>
    </row>
    <row r="2849" spans="1:29">
      <c r="A2849">
        <v>53537</v>
      </c>
      <c r="B2849">
        <v>2848</v>
      </c>
      <c r="C2849">
        <v>1012870</v>
      </c>
      <c r="D2849" t="s">
        <v>4235</v>
      </c>
      <c r="E2849" t="s">
        <v>4236</v>
      </c>
      <c r="G2849" t="e">
        <f>VLOOKUP($H2849,[1]BRT!$1:$1048576,1,0)</f>
        <v>#N/A</v>
      </c>
      <c r="H2849" t="s">
        <v>6282</v>
      </c>
      <c r="I2849">
        <v>37.786203</v>
      </c>
      <c r="J2849">
        <v>-122.197211</v>
      </c>
      <c r="K2849">
        <v>1038</v>
      </c>
      <c r="L2849">
        <v>17</v>
      </c>
      <c r="M2849">
        <v>3.5294117649999999</v>
      </c>
      <c r="N2849">
        <v>15</v>
      </c>
      <c r="O2849">
        <v>10</v>
      </c>
      <c r="P2849">
        <v>25</v>
      </c>
      <c r="Q2849" t="e">
        <f>VLOOKUP($A2849,'[1]SheltersALL_2.17.22'!$1:$1048576,6,0)</f>
        <v>#N/A</v>
      </c>
      <c r="R2849" t="str">
        <f>VLOOKUP($A2849, [1]FA21_Ridership!$1:$1048576,11, 0)</f>
        <v>OAKLAND</v>
      </c>
      <c r="S2849" t="str">
        <f>VLOOKUP($A2849, [1]FA21_Ridership!$1:$1048576,12, 0)</f>
        <v>ALAMEDA</v>
      </c>
      <c r="T2849">
        <f>VLOOKUP($A2849, [1]FA21_Ridership!$1:$1048576,13, 0)</f>
        <v>3</v>
      </c>
      <c r="U2849">
        <f t="shared" si="221"/>
        <v>425</v>
      </c>
      <c r="V2849" s="67">
        <f t="shared" si="220"/>
        <v>0.68400000000000005</v>
      </c>
      <c r="W2849">
        <v>0.71987500000000004</v>
      </c>
      <c r="X2849" s="67">
        <f t="shared" si="222"/>
        <v>0.433</v>
      </c>
      <c r="Y2849">
        <v>0.111304</v>
      </c>
      <c r="Z2849" s="67">
        <f t="shared" si="223"/>
        <v>0.27800000000000002</v>
      </c>
      <c r="AA2849">
        <f>VLOOKUP($C2849,[1]Disability!$1:$1048576,5,FALSE)</f>
        <v>0</v>
      </c>
      <c r="AB2849" s="67">
        <f t="shared" si="224"/>
        <v>0</v>
      </c>
      <c r="AC2849" t="e">
        <f>VLOOKUP($A2849,#REF!,9,FALSE)</f>
        <v>#REF!</v>
      </c>
    </row>
    <row r="2850" spans="1:29">
      <c r="A2850">
        <v>55300</v>
      </c>
      <c r="B2850">
        <v>2849</v>
      </c>
      <c r="C2850">
        <v>1014420</v>
      </c>
      <c r="D2850" t="s">
        <v>4235</v>
      </c>
      <c r="E2850" t="s">
        <v>4236</v>
      </c>
      <c r="G2850" t="e">
        <f>VLOOKUP($H2850,[1]BRT!$1:$1048576,1,0)</f>
        <v>#N/A</v>
      </c>
      <c r="H2850" t="s">
        <v>6283</v>
      </c>
      <c r="I2850">
        <v>37.789577999999999</v>
      </c>
      <c r="J2850">
        <v>-122.196721</v>
      </c>
      <c r="K2850">
        <v>1475</v>
      </c>
      <c r="L2850">
        <v>17</v>
      </c>
      <c r="M2850">
        <v>3.5294117649999999</v>
      </c>
      <c r="N2850">
        <v>13</v>
      </c>
      <c r="O2850">
        <v>12</v>
      </c>
      <c r="P2850">
        <v>25</v>
      </c>
      <c r="Q2850" t="e">
        <f>VLOOKUP($A2850,'[1]SheltersALL_2.17.22'!$1:$1048576,6,0)</f>
        <v>#N/A</v>
      </c>
      <c r="R2850" t="str">
        <f>VLOOKUP($A2850, [1]FA21_Ridership!$1:$1048576,11, 0)</f>
        <v>OAKLAND</v>
      </c>
      <c r="S2850" t="str">
        <f>VLOOKUP($A2850, [1]FA21_Ridership!$1:$1048576,12, 0)</f>
        <v>ALAMEDA</v>
      </c>
      <c r="T2850">
        <f>VLOOKUP($A2850, [1]FA21_Ridership!$1:$1048576,13, 0)</f>
        <v>3</v>
      </c>
      <c r="U2850">
        <f t="shared" si="221"/>
        <v>425</v>
      </c>
      <c r="V2850" s="67">
        <f t="shared" si="220"/>
        <v>0.68400000000000005</v>
      </c>
      <c r="W2850">
        <v>0.80012300000000003</v>
      </c>
      <c r="X2850" s="67">
        <f t="shared" si="222"/>
        <v>0.58799999999999997</v>
      </c>
      <c r="Y2850">
        <v>0.31021700000000002</v>
      </c>
      <c r="Z2850" s="67">
        <f t="shared" si="223"/>
        <v>0.64500000000000002</v>
      </c>
      <c r="AA2850">
        <f>VLOOKUP($C2850,[1]Disability!$1:$1048576,5,FALSE)</f>
        <v>0</v>
      </c>
      <c r="AB2850" s="67">
        <f t="shared" si="224"/>
        <v>0</v>
      </c>
      <c r="AC2850" t="e">
        <f>VLOOKUP($A2850,#REF!,9,FALSE)</f>
        <v>#REF!</v>
      </c>
    </row>
    <row r="2851" spans="1:29">
      <c r="A2851">
        <v>59957</v>
      </c>
      <c r="B2851">
        <v>2850</v>
      </c>
      <c r="C2851">
        <v>1001460</v>
      </c>
      <c r="D2851" t="s">
        <v>4235</v>
      </c>
      <c r="E2851" t="s">
        <v>4236</v>
      </c>
      <c r="G2851" t="e">
        <f>VLOOKUP($H2851,[1]BRT!$1:$1048576,1,0)</f>
        <v>#N/A</v>
      </c>
      <c r="H2851" t="s">
        <v>6284</v>
      </c>
      <c r="I2851">
        <v>37.788899999999998</v>
      </c>
      <c r="J2851">
        <v>-122.231576</v>
      </c>
      <c r="K2851">
        <v>1149</v>
      </c>
      <c r="L2851">
        <v>17</v>
      </c>
      <c r="M2851">
        <v>3.5294117649999999</v>
      </c>
      <c r="N2851">
        <v>11</v>
      </c>
      <c r="O2851">
        <v>14</v>
      </c>
      <c r="P2851">
        <v>25</v>
      </c>
      <c r="Q2851" t="e">
        <f>VLOOKUP($A2851,'[1]SheltersALL_2.17.22'!$1:$1048576,6,0)</f>
        <v>#N/A</v>
      </c>
      <c r="R2851" t="str">
        <f>VLOOKUP($A2851, [1]FA21_Ridership!$1:$1048576,11, 0)</f>
        <v>OAKLAND</v>
      </c>
      <c r="S2851" t="str">
        <f>VLOOKUP($A2851, [1]FA21_Ridership!$1:$1048576,12, 0)</f>
        <v>ALAMEDA</v>
      </c>
      <c r="T2851">
        <f>VLOOKUP($A2851, [1]FA21_Ridership!$1:$1048576,13, 0)</f>
        <v>2</v>
      </c>
      <c r="U2851">
        <f t="shared" si="221"/>
        <v>425</v>
      </c>
      <c r="V2851" s="67">
        <f t="shared" si="220"/>
        <v>0.68400000000000005</v>
      </c>
      <c r="W2851">
        <v>0.89966800000000002</v>
      </c>
      <c r="X2851" s="67">
        <f t="shared" si="222"/>
        <v>0.77100000000000002</v>
      </c>
      <c r="Y2851">
        <v>0.500332</v>
      </c>
      <c r="Z2851" s="67">
        <f t="shared" si="223"/>
        <v>0.86</v>
      </c>
      <c r="AA2851">
        <f>VLOOKUP($C2851,[1]Disability!$1:$1048576,5,FALSE)</f>
        <v>0</v>
      </c>
      <c r="AB2851" s="67">
        <f t="shared" si="224"/>
        <v>0</v>
      </c>
      <c r="AC2851" t="e">
        <f>VLOOKUP($A2851,#REF!,9,FALSE)</f>
        <v>#REF!</v>
      </c>
    </row>
    <row r="2852" spans="1:29">
      <c r="A2852">
        <v>53536</v>
      </c>
      <c r="B2852">
        <v>2851</v>
      </c>
      <c r="C2852">
        <v>303280</v>
      </c>
      <c r="D2852" t="s">
        <v>4235</v>
      </c>
      <c r="E2852" t="s">
        <v>4236</v>
      </c>
      <c r="G2852" t="e">
        <f>VLOOKUP($H2852,[1]BRT!$1:$1048576,1,0)</f>
        <v>#N/A</v>
      </c>
      <c r="H2852" t="s">
        <v>6285</v>
      </c>
      <c r="I2852">
        <v>37.881815000000003</v>
      </c>
      <c r="J2852">
        <v>-122.28183300000001</v>
      </c>
      <c r="K2852">
        <v>1018</v>
      </c>
      <c r="L2852">
        <v>32.700000000000003</v>
      </c>
      <c r="M2852">
        <v>1.8348623850000001</v>
      </c>
      <c r="N2852">
        <v>2</v>
      </c>
      <c r="O2852">
        <v>11</v>
      </c>
      <c r="P2852">
        <v>13</v>
      </c>
      <c r="Q2852" t="str">
        <f>VLOOKUP($A2852,'[1]SheltersALL_2.17.22'!$1:$1048576,6,0)</f>
        <v>Berkeley</v>
      </c>
      <c r="R2852" t="str">
        <f>VLOOKUP($A2852, [1]FA21_Ridership!$1:$1048576,11, 0)</f>
        <v>BERKELEY</v>
      </c>
      <c r="S2852" t="str">
        <f>VLOOKUP($A2852, [1]FA21_Ridership!$1:$1048576,12, 0)</f>
        <v>ALAMEDA</v>
      </c>
      <c r="T2852">
        <f>VLOOKUP($A2852, [1]FA21_Ridership!$1:$1048576,13, 0)</f>
        <v>1</v>
      </c>
      <c r="U2852">
        <f t="shared" si="221"/>
        <v>425.1</v>
      </c>
      <c r="V2852" s="67">
        <f t="shared" ref="V2852:V2915" si="225">_xlfn.PERCENTRANK.INC($U$2:$U$4161,U2852)</f>
        <v>0.68500000000000005</v>
      </c>
      <c r="W2852">
        <v>0.24151700000000001</v>
      </c>
      <c r="X2852" s="67">
        <f t="shared" si="222"/>
        <v>3.7999999999999999E-2</v>
      </c>
      <c r="Y2852">
        <v>6.4322000000000004E-2</v>
      </c>
      <c r="Z2852" s="67">
        <f t="shared" si="223"/>
        <v>0.11600000000000001</v>
      </c>
      <c r="AA2852">
        <f>VLOOKUP($C2852,[1]Disability!$1:$1048576,5,FALSE)</f>
        <v>0</v>
      </c>
      <c r="AB2852" s="67">
        <f t="shared" si="224"/>
        <v>0</v>
      </c>
      <c r="AC2852" t="e">
        <f>VLOOKUP($A2852,#REF!,9,FALSE)</f>
        <v>#REF!</v>
      </c>
    </row>
    <row r="2853" spans="1:29">
      <c r="A2853">
        <v>53367</v>
      </c>
      <c r="B2853">
        <v>2852</v>
      </c>
      <c r="C2853">
        <v>302750</v>
      </c>
      <c r="D2853" t="s">
        <v>4235</v>
      </c>
      <c r="E2853" t="s">
        <v>4236</v>
      </c>
      <c r="G2853" t="e">
        <f>VLOOKUP($H2853,[1]BRT!$1:$1048576,1,0)</f>
        <v>#N/A</v>
      </c>
      <c r="H2853" t="s">
        <v>6286</v>
      </c>
      <c r="I2853">
        <v>37.881239999999998</v>
      </c>
      <c r="J2853">
        <v>-122.288968</v>
      </c>
      <c r="K2853">
        <v>1018</v>
      </c>
      <c r="L2853">
        <v>32.700000000000003</v>
      </c>
      <c r="M2853">
        <v>1.8348623850000001</v>
      </c>
      <c r="N2853">
        <v>1</v>
      </c>
      <c r="O2853">
        <v>12</v>
      </c>
      <c r="P2853">
        <v>13</v>
      </c>
      <c r="Q2853" t="e">
        <f>VLOOKUP($A2853,'[1]SheltersALL_2.17.22'!$1:$1048576,6,0)</f>
        <v>#N/A</v>
      </c>
      <c r="R2853" t="str">
        <f>VLOOKUP($A2853, [1]FA21_Ridership!$1:$1048576,11, 0)</f>
        <v>BERKELEY</v>
      </c>
      <c r="S2853" t="str">
        <f>VLOOKUP($A2853, [1]FA21_Ridership!$1:$1048576,12, 0)</f>
        <v>ALAMEDA</v>
      </c>
      <c r="T2853">
        <f>VLOOKUP($A2853, [1]FA21_Ridership!$1:$1048576,13, 0)</f>
        <v>1</v>
      </c>
      <c r="U2853">
        <f t="shared" si="221"/>
        <v>425.1</v>
      </c>
      <c r="V2853" s="67">
        <f t="shared" si="225"/>
        <v>0.68500000000000005</v>
      </c>
      <c r="W2853">
        <v>0.39593400000000001</v>
      </c>
      <c r="X2853" s="67">
        <f t="shared" si="222"/>
        <v>0.121</v>
      </c>
      <c r="Y2853">
        <v>8.4221000000000004E-2</v>
      </c>
      <c r="Z2853" s="67">
        <f t="shared" si="223"/>
        <v>0.193</v>
      </c>
      <c r="AA2853">
        <f>VLOOKUP($C2853,[1]Disability!$1:$1048576,5,FALSE)</f>
        <v>0</v>
      </c>
      <c r="AB2853" s="67">
        <f t="shared" si="224"/>
        <v>0</v>
      </c>
      <c r="AC2853" t="e">
        <f>VLOOKUP($A2853,#REF!,9,FALSE)</f>
        <v>#REF!</v>
      </c>
    </row>
    <row r="2854" spans="1:29">
      <c r="A2854">
        <v>54633</v>
      </c>
      <c r="B2854">
        <v>2853</v>
      </c>
      <c r="C2854">
        <v>9800590</v>
      </c>
      <c r="D2854" t="s">
        <v>4235</v>
      </c>
      <c r="E2854" t="s">
        <v>4236</v>
      </c>
      <c r="G2854" t="e">
        <f>VLOOKUP($H2854,[1]BRT!$1:$1048576,1,0)</f>
        <v>#N/A</v>
      </c>
      <c r="H2854" t="s">
        <v>6287</v>
      </c>
      <c r="I2854">
        <v>37.687882999999999</v>
      </c>
      <c r="J2854">
        <v>-122.06260899999999</v>
      </c>
      <c r="K2854">
        <v>961</v>
      </c>
      <c r="L2854">
        <v>61</v>
      </c>
      <c r="M2854">
        <v>0.98360655699999999</v>
      </c>
      <c r="N2854">
        <v>4</v>
      </c>
      <c r="O2854">
        <v>3</v>
      </c>
      <c r="P2854">
        <v>7</v>
      </c>
      <c r="Q2854" t="e">
        <f>VLOOKUP($A2854,'[1]SheltersALL_2.17.22'!$1:$1048576,6,0)</f>
        <v>#N/A</v>
      </c>
      <c r="R2854" t="str">
        <f>VLOOKUP($A2854, [1]FA21_Ridership!$1:$1048576,11, 0)</f>
        <v>COUNTY-ALAMEDA</v>
      </c>
      <c r="S2854" t="str">
        <f>VLOOKUP($A2854, [1]FA21_Ridership!$1:$1048576,12, 0)</f>
        <v>ALAMEDA</v>
      </c>
      <c r="T2854">
        <f>VLOOKUP($A2854, [1]FA21_Ridership!$1:$1048576,13, 0)</f>
        <v>4</v>
      </c>
      <c r="U2854">
        <f t="shared" si="221"/>
        <v>427</v>
      </c>
      <c r="V2854" s="67">
        <f t="shared" si="225"/>
        <v>0.68500000000000005</v>
      </c>
      <c r="W2854">
        <v>0.71510200000000002</v>
      </c>
      <c r="X2854" s="67">
        <f t="shared" si="222"/>
        <v>0.42599999999999999</v>
      </c>
      <c r="Y2854">
        <v>0.26298199999999999</v>
      </c>
      <c r="Z2854" s="67">
        <f t="shared" si="223"/>
        <v>0.58899999999999997</v>
      </c>
      <c r="AA2854">
        <f>VLOOKUP($C2854,[1]Disability!$1:$1048576,5,FALSE)</f>
        <v>0</v>
      </c>
      <c r="AB2854" s="67">
        <f t="shared" si="224"/>
        <v>0</v>
      </c>
      <c r="AC2854" t="e">
        <f>VLOOKUP($A2854,#REF!,9,FALSE)</f>
        <v>#REF!</v>
      </c>
    </row>
    <row r="2855" spans="1:29">
      <c r="A2855">
        <v>51952</v>
      </c>
      <c r="B2855">
        <v>2854</v>
      </c>
      <c r="C2855">
        <v>9905220</v>
      </c>
      <c r="D2855" t="s">
        <v>4235</v>
      </c>
      <c r="E2855" t="s">
        <v>4236</v>
      </c>
      <c r="G2855" t="e">
        <f>VLOOKUP($H2855,[1]BRT!$1:$1048576,1,0)</f>
        <v>#N/A</v>
      </c>
      <c r="H2855" t="s">
        <v>6288</v>
      </c>
      <c r="I2855">
        <v>37.938558</v>
      </c>
      <c r="J2855">
        <v>-122.35136199999999</v>
      </c>
      <c r="K2855">
        <v>780</v>
      </c>
      <c r="L2855">
        <v>61</v>
      </c>
      <c r="M2855">
        <v>0.98360655699999999</v>
      </c>
      <c r="N2855">
        <v>0</v>
      </c>
      <c r="O2855">
        <v>7</v>
      </c>
      <c r="P2855">
        <v>7</v>
      </c>
      <c r="Q2855" t="e">
        <f>VLOOKUP($A2855,'[1]SheltersALL_2.17.22'!$1:$1048576,6,0)</f>
        <v>#N/A</v>
      </c>
      <c r="R2855" t="str">
        <f>VLOOKUP($A2855, [1]FA21_Ridership!$1:$1048576,11, 0)</f>
        <v>RICHMOND</v>
      </c>
      <c r="S2855" t="str">
        <f>VLOOKUP($A2855, [1]FA21_Ridership!$1:$1048576,12, 0)</f>
        <v>CONTRA COSTA</v>
      </c>
      <c r="T2855">
        <f>VLOOKUP($A2855, [1]FA21_Ridership!$1:$1048576,13, 0)</f>
        <v>1</v>
      </c>
      <c r="U2855">
        <f t="shared" si="221"/>
        <v>427</v>
      </c>
      <c r="V2855" s="67">
        <f t="shared" si="225"/>
        <v>0.68500000000000005</v>
      </c>
      <c r="W2855">
        <v>0.90225200000000005</v>
      </c>
      <c r="X2855" s="67">
        <f t="shared" si="222"/>
        <v>0.77600000000000002</v>
      </c>
      <c r="Y2855">
        <v>0.46457999999999999</v>
      </c>
      <c r="Z2855" s="67">
        <f t="shared" si="223"/>
        <v>0.83199999999999996</v>
      </c>
      <c r="AA2855">
        <f>VLOOKUP($C2855,[1]Disability!$1:$1048576,5,FALSE)</f>
        <v>0</v>
      </c>
      <c r="AB2855" s="67">
        <f t="shared" si="224"/>
        <v>0</v>
      </c>
      <c r="AC2855" t="e">
        <f>VLOOKUP($A2855,#REF!,9,FALSE)</f>
        <v>#REF!</v>
      </c>
    </row>
    <row r="2856" spans="1:29">
      <c r="A2856">
        <v>51144</v>
      </c>
      <c r="B2856">
        <v>2855</v>
      </c>
      <c r="C2856">
        <v>101140</v>
      </c>
      <c r="D2856" t="s">
        <v>4235</v>
      </c>
      <c r="E2856" t="s">
        <v>4236</v>
      </c>
      <c r="G2856" t="e">
        <f>VLOOKUP($H2856,[1]BRT!$1:$1048576,1,0)</f>
        <v>#N/A</v>
      </c>
      <c r="H2856" t="s">
        <v>6289</v>
      </c>
      <c r="I2856">
        <v>37.761881000000002</v>
      </c>
      <c r="J2856">
        <v>-122.243208</v>
      </c>
      <c r="K2856">
        <v>961</v>
      </c>
      <c r="L2856">
        <v>30.6</v>
      </c>
      <c r="M2856">
        <v>1.9607843140000001</v>
      </c>
      <c r="N2856">
        <v>7</v>
      </c>
      <c r="O2856">
        <v>7</v>
      </c>
      <c r="P2856">
        <v>14</v>
      </c>
      <c r="Q2856" t="e">
        <f>VLOOKUP($A2856,'[1]SheltersALL_2.17.22'!$1:$1048576,6,0)</f>
        <v>#N/A</v>
      </c>
      <c r="R2856" t="str">
        <f>VLOOKUP($A2856, [1]FA21_Ridership!$1:$1048576,11, 0)</f>
        <v>ALAMEDA</v>
      </c>
      <c r="S2856" t="str">
        <f>VLOOKUP($A2856, [1]FA21_Ridership!$1:$1048576,12, 0)</f>
        <v>ALAMEDA</v>
      </c>
      <c r="T2856">
        <f>VLOOKUP($A2856, [1]FA21_Ridership!$1:$1048576,13, 0)</f>
        <v>3</v>
      </c>
      <c r="U2856">
        <f t="shared" si="221"/>
        <v>428.40000000000003</v>
      </c>
      <c r="V2856" s="67">
        <f t="shared" si="225"/>
        <v>0.68600000000000005</v>
      </c>
      <c r="W2856">
        <v>0.530196</v>
      </c>
      <c r="X2856" s="67">
        <f t="shared" si="222"/>
        <v>0.22600000000000001</v>
      </c>
      <c r="Y2856">
        <v>0.18823500000000001</v>
      </c>
      <c r="Z2856" s="67">
        <f t="shared" si="223"/>
        <v>0.45400000000000001</v>
      </c>
      <c r="AA2856">
        <f>VLOOKUP($C2856,[1]Disability!$1:$1048576,5,FALSE)</f>
        <v>0</v>
      </c>
      <c r="AB2856" s="67">
        <f t="shared" si="224"/>
        <v>0</v>
      </c>
      <c r="AC2856" t="e">
        <f>VLOOKUP($A2856,#REF!,9,FALSE)</f>
        <v>#REF!</v>
      </c>
    </row>
    <row r="2857" spans="1:29">
      <c r="A2857">
        <v>57735</v>
      </c>
      <c r="B2857">
        <v>2856</v>
      </c>
      <c r="C2857">
        <v>305680</v>
      </c>
      <c r="D2857" t="s">
        <v>4235</v>
      </c>
      <c r="E2857" t="s">
        <v>4236</v>
      </c>
      <c r="G2857" t="e">
        <f>VLOOKUP($H2857,[1]BRT!$1:$1048576,1,0)</f>
        <v>#N/A</v>
      </c>
      <c r="H2857" t="s">
        <v>6290</v>
      </c>
      <c r="I2857">
        <v>37.891164000000003</v>
      </c>
      <c r="J2857">
        <v>-122.277111</v>
      </c>
      <c r="K2857">
        <v>846</v>
      </c>
      <c r="L2857">
        <v>33</v>
      </c>
      <c r="M2857">
        <v>1.818181818</v>
      </c>
      <c r="N2857">
        <v>7</v>
      </c>
      <c r="O2857">
        <v>6</v>
      </c>
      <c r="P2857">
        <v>13</v>
      </c>
      <c r="Q2857" t="e">
        <f>VLOOKUP($A2857,'[1]SheltersALL_2.17.22'!$1:$1048576,6,0)</f>
        <v>#N/A</v>
      </c>
      <c r="R2857" t="str">
        <f>VLOOKUP($A2857, [1]FA21_Ridership!$1:$1048576,11, 0)</f>
        <v>BERKELEY</v>
      </c>
      <c r="S2857" t="str">
        <f>VLOOKUP($A2857, [1]FA21_Ridership!$1:$1048576,12, 0)</f>
        <v>ALAMEDA</v>
      </c>
      <c r="T2857">
        <f>VLOOKUP($A2857, [1]FA21_Ridership!$1:$1048576,13, 0)</f>
        <v>1</v>
      </c>
      <c r="U2857">
        <f t="shared" si="221"/>
        <v>429</v>
      </c>
      <c r="V2857" s="67">
        <f t="shared" si="225"/>
        <v>0.68600000000000005</v>
      </c>
      <c r="W2857">
        <v>0.24151700000000001</v>
      </c>
      <c r="X2857" s="67">
        <f t="shared" si="222"/>
        <v>3.7999999999999999E-2</v>
      </c>
      <c r="Y2857">
        <v>6.4322000000000004E-2</v>
      </c>
      <c r="Z2857" s="67">
        <f t="shared" si="223"/>
        <v>0.11600000000000001</v>
      </c>
      <c r="AA2857">
        <f>VLOOKUP($C2857,[1]Disability!$1:$1048576,5,FALSE)</f>
        <v>0</v>
      </c>
      <c r="AB2857" s="67">
        <f t="shared" si="224"/>
        <v>0</v>
      </c>
      <c r="AC2857" t="e">
        <f>VLOOKUP($A2857,#REF!,9,FALSE)</f>
        <v>#REF!</v>
      </c>
    </row>
    <row r="2858" spans="1:29">
      <c r="A2858">
        <v>58922</v>
      </c>
      <c r="B2858">
        <v>2857</v>
      </c>
      <c r="C2858">
        <v>1300320</v>
      </c>
      <c r="D2858" t="s">
        <v>4235</v>
      </c>
      <c r="E2858" t="s">
        <v>4236</v>
      </c>
      <c r="G2858" t="e">
        <f>VLOOKUP($H2858,[1]BRT!$1:$1048576,1,0)</f>
        <v>#N/A</v>
      </c>
      <c r="H2858" t="s">
        <v>6291</v>
      </c>
      <c r="I2858">
        <v>37.950043000000001</v>
      </c>
      <c r="J2858">
        <v>-122.347545</v>
      </c>
      <c r="K2858">
        <v>738</v>
      </c>
      <c r="L2858">
        <v>43</v>
      </c>
      <c r="M2858">
        <v>1.395348837</v>
      </c>
      <c r="N2858">
        <v>7</v>
      </c>
      <c r="O2858">
        <v>3</v>
      </c>
      <c r="P2858">
        <v>10</v>
      </c>
      <c r="Q2858" t="e">
        <f>VLOOKUP($A2858,'[1]SheltersALL_2.17.22'!$1:$1048576,6,0)</f>
        <v>#N/A</v>
      </c>
      <c r="R2858" t="str">
        <f>VLOOKUP($A2858, [1]FA21_Ridership!$1:$1048576,11, 0)</f>
        <v>RICHMOND</v>
      </c>
      <c r="S2858" t="str">
        <f>VLOOKUP($A2858, [1]FA21_Ridership!$1:$1048576,12, 0)</f>
        <v>CONTRA COSTA</v>
      </c>
      <c r="T2858">
        <f>VLOOKUP($A2858, [1]FA21_Ridership!$1:$1048576,13, 0)</f>
        <v>1</v>
      </c>
      <c r="U2858">
        <f t="shared" si="221"/>
        <v>430</v>
      </c>
      <c r="V2858" s="67">
        <f t="shared" si="225"/>
        <v>0.68600000000000005</v>
      </c>
      <c r="W2858">
        <v>0.974414</v>
      </c>
      <c r="X2858" s="67">
        <f t="shared" si="222"/>
        <v>0.95099999999999996</v>
      </c>
      <c r="Y2858">
        <v>0.40962799999999999</v>
      </c>
      <c r="Z2858" s="67">
        <f t="shared" si="223"/>
        <v>0.76900000000000002</v>
      </c>
      <c r="AA2858">
        <f>VLOOKUP($C2858,[1]Disability!$1:$1048576,5,FALSE)</f>
        <v>0</v>
      </c>
      <c r="AB2858" s="67">
        <f t="shared" si="224"/>
        <v>0</v>
      </c>
      <c r="AC2858" t="e">
        <f>VLOOKUP($A2858,#REF!,9,FALSE)</f>
        <v>#REF!</v>
      </c>
    </row>
    <row r="2859" spans="1:29">
      <c r="A2859">
        <v>50148</v>
      </c>
      <c r="B2859">
        <v>2858</v>
      </c>
      <c r="C2859">
        <v>601140</v>
      </c>
      <c r="D2859" t="s">
        <v>4235</v>
      </c>
      <c r="E2859" t="s">
        <v>4236</v>
      </c>
      <c r="G2859" t="e">
        <f>VLOOKUP($H2859,[1]BRT!$1:$1048576,1,0)</f>
        <v>#N/A</v>
      </c>
      <c r="H2859" t="s">
        <v>6292</v>
      </c>
      <c r="I2859">
        <v>37.842652000000001</v>
      </c>
      <c r="J2859">
        <v>-122.295508</v>
      </c>
      <c r="K2859">
        <v>1173</v>
      </c>
      <c r="L2859">
        <v>18</v>
      </c>
      <c r="M2859">
        <v>3.3333333330000001</v>
      </c>
      <c r="N2859">
        <v>17</v>
      </c>
      <c r="O2859">
        <v>7</v>
      </c>
      <c r="P2859">
        <v>24</v>
      </c>
      <c r="Q2859" t="e">
        <f>VLOOKUP($A2859,'[1]SheltersALL_2.17.22'!$1:$1048576,6,0)</f>
        <v>#N/A</v>
      </c>
      <c r="R2859" t="str">
        <f>VLOOKUP($A2859, [1]FA21_Ridership!$1:$1048576,11, 0)</f>
        <v>EMERYVILLE</v>
      </c>
      <c r="S2859" t="str">
        <f>VLOOKUP($A2859, [1]FA21_Ridership!$1:$1048576,12, 0)</f>
        <v>ALAMEDA</v>
      </c>
      <c r="T2859">
        <f>VLOOKUP($A2859, [1]FA21_Ridership!$1:$1048576,13, 0)</f>
        <v>2</v>
      </c>
      <c r="U2859">
        <f t="shared" si="221"/>
        <v>432</v>
      </c>
      <c r="V2859" s="67">
        <f t="shared" si="225"/>
        <v>0.68600000000000005</v>
      </c>
      <c r="W2859">
        <v>0.70865400000000001</v>
      </c>
      <c r="X2859" s="67">
        <f t="shared" si="222"/>
        <v>0.41899999999999998</v>
      </c>
      <c r="Y2859">
        <v>0.108654</v>
      </c>
      <c r="Z2859" s="67">
        <f t="shared" si="223"/>
        <v>0.26600000000000001</v>
      </c>
      <c r="AA2859">
        <f>VLOOKUP($C2859,[1]Disability!$1:$1048576,5,FALSE)</f>
        <v>0</v>
      </c>
      <c r="AB2859" s="67">
        <f t="shared" si="224"/>
        <v>0</v>
      </c>
      <c r="AC2859" t="e">
        <f>VLOOKUP($A2859,#REF!,9,FALSE)</f>
        <v>#REF!</v>
      </c>
    </row>
    <row r="2860" spans="1:29">
      <c r="A2860">
        <v>54855</v>
      </c>
      <c r="B2860">
        <v>2859</v>
      </c>
      <c r="C2860">
        <v>600010</v>
      </c>
      <c r="D2860" t="s">
        <v>4235</v>
      </c>
      <c r="E2860" t="s">
        <v>4236</v>
      </c>
      <c r="G2860" t="e">
        <f>VLOOKUP($H2860,[1]BRT!$1:$1048576,1,0)</f>
        <v>#N/A</v>
      </c>
      <c r="H2860" t="s">
        <v>5611</v>
      </c>
      <c r="I2860">
        <v>37.830607000000001</v>
      </c>
      <c r="J2860">
        <v>-122.281322</v>
      </c>
      <c r="K2860">
        <v>1201</v>
      </c>
      <c r="L2860">
        <v>18</v>
      </c>
      <c r="M2860">
        <v>3.3333333330000001</v>
      </c>
      <c r="N2860">
        <v>14</v>
      </c>
      <c r="O2860">
        <v>10</v>
      </c>
      <c r="P2860">
        <v>24</v>
      </c>
      <c r="Q2860" t="e">
        <f>VLOOKUP($A2860,'[1]SheltersALL_2.17.22'!$1:$1048576,6,0)</f>
        <v>#N/A</v>
      </c>
      <c r="R2860" t="str">
        <f>VLOOKUP($A2860, [1]FA21_Ridership!$1:$1048576,11, 0)</f>
        <v>EMERYVILLE</v>
      </c>
      <c r="S2860" t="str">
        <f>VLOOKUP($A2860, [1]FA21_Ridership!$1:$1048576,12, 0)</f>
        <v>ALAMEDA</v>
      </c>
      <c r="T2860">
        <f>VLOOKUP($A2860, [1]FA21_Ridership!$1:$1048576,13, 0)</f>
        <v>2</v>
      </c>
      <c r="U2860">
        <f t="shared" si="221"/>
        <v>432</v>
      </c>
      <c r="V2860" s="67">
        <f t="shared" si="225"/>
        <v>0.68600000000000005</v>
      </c>
      <c r="W2860">
        <v>0.59630099999999997</v>
      </c>
      <c r="X2860" s="67">
        <f t="shared" si="222"/>
        <v>0.28199999999999997</v>
      </c>
      <c r="Y2860">
        <v>0.29230800000000001</v>
      </c>
      <c r="Z2860" s="67">
        <f t="shared" si="223"/>
        <v>0.624</v>
      </c>
      <c r="AA2860">
        <f>VLOOKUP($C2860,[1]Disability!$1:$1048576,5,FALSE)</f>
        <v>1</v>
      </c>
      <c r="AB2860" s="67">
        <f t="shared" si="224"/>
        <v>0.72499999999999998</v>
      </c>
      <c r="AC2860" t="e">
        <f>VLOOKUP($A2860,#REF!,9,FALSE)</f>
        <v>#REF!</v>
      </c>
    </row>
    <row r="2861" spans="1:29">
      <c r="A2861">
        <v>54488</v>
      </c>
      <c r="B2861">
        <v>2860</v>
      </c>
      <c r="C2861">
        <v>1002530</v>
      </c>
      <c r="D2861" t="s">
        <v>4235</v>
      </c>
      <c r="E2861" t="s">
        <v>4236</v>
      </c>
      <c r="G2861" t="e">
        <f>VLOOKUP($H2861,[1]BRT!$1:$1048576,1,0)</f>
        <v>#N/A</v>
      </c>
      <c r="H2861" t="s">
        <v>6293</v>
      </c>
      <c r="I2861">
        <v>37.827930000000002</v>
      </c>
      <c r="J2861">
        <v>-122.25721799999999</v>
      </c>
      <c r="K2861">
        <v>1162</v>
      </c>
      <c r="L2861">
        <v>18</v>
      </c>
      <c r="M2861">
        <v>3.3333333330000001</v>
      </c>
      <c r="N2861">
        <v>9</v>
      </c>
      <c r="O2861">
        <v>15</v>
      </c>
      <c r="P2861">
        <v>24</v>
      </c>
      <c r="Q2861" t="e">
        <f>VLOOKUP($A2861,'[1]SheltersALL_2.17.22'!$1:$1048576,6,0)</f>
        <v>#N/A</v>
      </c>
      <c r="R2861" t="str">
        <f>VLOOKUP($A2861, [1]FA21_Ridership!$1:$1048576,11, 0)</f>
        <v>OAKLAND</v>
      </c>
      <c r="S2861" t="str">
        <f>VLOOKUP($A2861, [1]FA21_Ridership!$1:$1048576,12, 0)</f>
        <v>ALAMEDA</v>
      </c>
      <c r="T2861">
        <f>VLOOKUP($A2861, [1]FA21_Ridership!$1:$1048576,13, 0)</f>
        <v>2</v>
      </c>
      <c r="U2861">
        <f t="shared" si="221"/>
        <v>432</v>
      </c>
      <c r="V2861" s="67">
        <f t="shared" si="225"/>
        <v>0.68600000000000005</v>
      </c>
      <c r="W2861">
        <v>0.41428599999999999</v>
      </c>
      <c r="X2861" s="67">
        <f t="shared" si="222"/>
        <v>0.13600000000000001</v>
      </c>
      <c r="Y2861">
        <v>0.14766099999999999</v>
      </c>
      <c r="Z2861" s="67">
        <f t="shared" si="223"/>
        <v>0.35099999999999998</v>
      </c>
      <c r="AA2861">
        <f>VLOOKUP($C2861,[1]Disability!$1:$1048576,5,FALSE)</f>
        <v>1</v>
      </c>
      <c r="AB2861" s="67">
        <f t="shared" si="224"/>
        <v>0.72499999999999998</v>
      </c>
      <c r="AC2861" t="e">
        <f>VLOOKUP($A2861,#REF!,9,FALSE)</f>
        <v>#REF!</v>
      </c>
    </row>
    <row r="2862" spans="1:29">
      <c r="A2862">
        <v>55265</v>
      </c>
      <c r="B2862">
        <v>2861</v>
      </c>
      <c r="C2862">
        <v>305140</v>
      </c>
      <c r="D2862" t="s">
        <v>4235</v>
      </c>
      <c r="E2862" t="s">
        <v>4236</v>
      </c>
      <c r="G2862" t="e">
        <f>VLOOKUP($H2862,[1]BRT!$1:$1048576,1,0)</f>
        <v>#N/A</v>
      </c>
      <c r="H2862" t="s">
        <v>6294</v>
      </c>
      <c r="I2862">
        <v>37.891438999999998</v>
      </c>
      <c r="J2862">
        <v>-122.279695</v>
      </c>
      <c r="K2862">
        <v>1087</v>
      </c>
      <c r="L2862">
        <v>20.6</v>
      </c>
      <c r="M2862">
        <v>2.9126213590000001</v>
      </c>
      <c r="N2862">
        <v>5</v>
      </c>
      <c r="O2862">
        <v>16</v>
      </c>
      <c r="P2862">
        <v>21</v>
      </c>
      <c r="Q2862" t="e">
        <f>VLOOKUP($A2862,'[1]SheltersALL_2.17.22'!$1:$1048576,6,0)</f>
        <v>#N/A</v>
      </c>
      <c r="R2862" t="str">
        <f>VLOOKUP($A2862, [1]FA21_Ridership!$1:$1048576,11, 0)</f>
        <v>BERKELEY</v>
      </c>
      <c r="S2862" t="str">
        <f>VLOOKUP($A2862, [1]FA21_Ridership!$1:$1048576,12, 0)</f>
        <v>ALAMEDA</v>
      </c>
      <c r="T2862">
        <f>VLOOKUP($A2862, [1]FA21_Ridership!$1:$1048576,13, 0)</f>
        <v>1</v>
      </c>
      <c r="U2862">
        <f t="shared" si="221"/>
        <v>432.6</v>
      </c>
      <c r="V2862" s="67">
        <f t="shared" si="225"/>
        <v>0.68700000000000006</v>
      </c>
      <c r="W2862">
        <v>0.11838600000000001</v>
      </c>
      <c r="X2862" s="67">
        <f t="shared" si="222"/>
        <v>0</v>
      </c>
      <c r="Y2862">
        <v>4.1898999999999999E-2</v>
      </c>
      <c r="Z2862" s="67">
        <f t="shared" si="223"/>
        <v>5.0999999999999997E-2</v>
      </c>
      <c r="AA2862">
        <f>VLOOKUP($C2862,[1]Disability!$1:$1048576,5,FALSE)</f>
        <v>0</v>
      </c>
      <c r="AB2862" s="67">
        <f t="shared" si="224"/>
        <v>0</v>
      </c>
      <c r="AC2862" t="e">
        <f>VLOOKUP($A2862,#REF!,9,FALSE)</f>
        <v>#REF!</v>
      </c>
    </row>
    <row r="2863" spans="1:29">
      <c r="A2863">
        <v>54688</v>
      </c>
      <c r="B2863">
        <v>2862</v>
      </c>
      <c r="C2863">
        <v>1019850</v>
      </c>
      <c r="D2863" t="s">
        <v>4235</v>
      </c>
      <c r="E2863" t="s">
        <v>4236</v>
      </c>
      <c r="G2863" t="e">
        <f>VLOOKUP($H2863,[1]BRT!$1:$1048576,1,0)</f>
        <v>#N/A</v>
      </c>
      <c r="H2863" t="s">
        <v>6295</v>
      </c>
      <c r="I2863">
        <v>37.845978000000002</v>
      </c>
      <c r="J2863">
        <v>-122.272847</v>
      </c>
      <c r="K2863">
        <v>1110</v>
      </c>
      <c r="L2863">
        <v>31</v>
      </c>
      <c r="M2863">
        <v>1.935483871</v>
      </c>
      <c r="N2863">
        <v>9</v>
      </c>
      <c r="O2863">
        <v>5</v>
      </c>
      <c r="P2863">
        <v>14</v>
      </c>
      <c r="Q2863" t="str">
        <f>VLOOKUP($A2863,'[1]SheltersALL_2.17.22'!$1:$1048576,6,0)</f>
        <v>Oakland</v>
      </c>
      <c r="R2863" t="str">
        <f>VLOOKUP($A2863, [1]FA21_Ridership!$1:$1048576,11, 0)</f>
        <v>OAKLAND</v>
      </c>
      <c r="S2863" t="str">
        <f>VLOOKUP($A2863, [1]FA21_Ridership!$1:$1048576,12, 0)</f>
        <v>ALAMEDA</v>
      </c>
      <c r="T2863">
        <f>VLOOKUP($A2863, [1]FA21_Ridership!$1:$1048576,13, 0)</f>
        <v>2</v>
      </c>
      <c r="U2863">
        <f t="shared" si="221"/>
        <v>434</v>
      </c>
      <c r="V2863" s="67">
        <f t="shared" si="225"/>
        <v>0.68700000000000006</v>
      </c>
      <c r="W2863">
        <v>0.67641799999999996</v>
      </c>
      <c r="X2863" s="67">
        <f t="shared" si="222"/>
        <v>0.36799999999999999</v>
      </c>
      <c r="Y2863">
        <v>0.22429099999999999</v>
      </c>
      <c r="Z2863" s="67">
        <f t="shared" si="223"/>
        <v>0.51100000000000001</v>
      </c>
      <c r="AA2863">
        <f>VLOOKUP($C2863,[1]Disability!$1:$1048576,5,FALSE)</f>
        <v>1</v>
      </c>
      <c r="AB2863" s="67">
        <f t="shared" si="224"/>
        <v>0.72499999999999998</v>
      </c>
      <c r="AC2863" t="e">
        <f>VLOOKUP($A2863,#REF!,9,FALSE)</f>
        <v>#REF!</v>
      </c>
    </row>
    <row r="2864" spans="1:29">
      <c r="A2864">
        <v>50773</v>
      </c>
      <c r="B2864">
        <v>2863</v>
      </c>
      <c r="C2864">
        <v>9800520</v>
      </c>
      <c r="D2864" t="s">
        <v>4235</v>
      </c>
      <c r="E2864" t="s">
        <v>4236</v>
      </c>
      <c r="G2864" t="e">
        <f>VLOOKUP($H2864,[1]BRT!$1:$1048576,1,0)</f>
        <v>#N/A</v>
      </c>
      <c r="H2864" t="s">
        <v>6296</v>
      </c>
      <c r="I2864">
        <v>37.695690999999997</v>
      </c>
      <c r="J2864">
        <v>-122.07811599999999</v>
      </c>
      <c r="K2864">
        <v>962</v>
      </c>
      <c r="L2864">
        <v>62</v>
      </c>
      <c r="M2864">
        <v>0.96774193500000005</v>
      </c>
      <c r="N2864">
        <v>4</v>
      </c>
      <c r="O2864">
        <v>3</v>
      </c>
      <c r="P2864">
        <v>7</v>
      </c>
      <c r="Q2864" t="str">
        <f>VLOOKUP($A2864,'[1]SheltersALL_2.17.22'!$1:$1048576,6,0)</f>
        <v>Alameda Unincorporated</v>
      </c>
      <c r="R2864" t="str">
        <f>VLOOKUP($A2864, [1]FA21_Ridership!$1:$1048576,11, 0)</f>
        <v>COUNTY-ALAMEDA</v>
      </c>
      <c r="S2864" t="str">
        <f>VLOOKUP($A2864, [1]FA21_Ridership!$1:$1048576,12, 0)</f>
        <v>ALAMEDA</v>
      </c>
      <c r="T2864">
        <f>VLOOKUP($A2864, [1]FA21_Ridership!$1:$1048576,13, 0)</f>
        <v>4</v>
      </c>
      <c r="U2864">
        <f t="shared" si="221"/>
        <v>434</v>
      </c>
      <c r="V2864" s="67">
        <f t="shared" si="225"/>
        <v>0.68700000000000006</v>
      </c>
      <c r="W2864">
        <v>0.48360300000000001</v>
      </c>
      <c r="X2864" s="67">
        <f t="shared" si="222"/>
        <v>0.185</v>
      </c>
      <c r="Y2864">
        <v>0.195301</v>
      </c>
      <c r="Z2864" s="67">
        <f t="shared" si="223"/>
        <v>0.46600000000000003</v>
      </c>
      <c r="AA2864">
        <f>VLOOKUP($C2864,[1]Disability!$1:$1048576,5,FALSE)</f>
        <v>0</v>
      </c>
      <c r="AB2864" s="67">
        <f t="shared" si="224"/>
        <v>0</v>
      </c>
      <c r="AC2864" t="e">
        <f>VLOOKUP($A2864,#REF!,9,FALSE)</f>
        <v>#REF!</v>
      </c>
    </row>
    <row r="2865" spans="1:29">
      <c r="A2865">
        <v>58258</v>
      </c>
      <c r="B2865">
        <v>2864</v>
      </c>
      <c r="C2865">
        <v>1014170</v>
      </c>
      <c r="D2865" t="s">
        <v>4235</v>
      </c>
      <c r="E2865" t="s">
        <v>4236</v>
      </c>
      <c r="G2865" t="e">
        <f>VLOOKUP($H2865,[1]BRT!$1:$1048576,1,0)</f>
        <v>#N/A</v>
      </c>
      <c r="H2865" t="s">
        <v>6297</v>
      </c>
      <c r="I2865">
        <v>37.8065</v>
      </c>
      <c r="J2865">
        <v>-122.20735999999999</v>
      </c>
      <c r="K2865">
        <v>785</v>
      </c>
      <c r="L2865">
        <v>62</v>
      </c>
      <c r="M2865">
        <v>0.96774193500000005</v>
      </c>
      <c r="N2865">
        <v>2</v>
      </c>
      <c r="O2865">
        <v>5</v>
      </c>
      <c r="P2865">
        <v>7</v>
      </c>
      <c r="Q2865" t="e">
        <f>VLOOKUP($A2865,'[1]SheltersALL_2.17.22'!$1:$1048576,6,0)</f>
        <v>#N/A</v>
      </c>
      <c r="R2865" t="str">
        <f>VLOOKUP($A2865, [1]FA21_Ridership!$1:$1048576,11, 0)</f>
        <v>OAKLAND</v>
      </c>
      <c r="S2865" t="str">
        <f>VLOOKUP($A2865, [1]FA21_Ridership!$1:$1048576,12, 0)</f>
        <v>ALAMEDA</v>
      </c>
      <c r="T2865">
        <f>VLOOKUP($A2865, [1]FA21_Ridership!$1:$1048576,13, 0)</f>
        <v>2</v>
      </c>
      <c r="U2865">
        <f t="shared" si="221"/>
        <v>434</v>
      </c>
      <c r="V2865" s="67">
        <f t="shared" si="225"/>
        <v>0.68700000000000006</v>
      </c>
      <c r="W2865">
        <v>0.27079300000000001</v>
      </c>
      <c r="X2865" s="67">
        <f t="shared" si="222"/>
        <v>0.05</v>
      </c>
      <c r="Y2865">
        <v>5.0290000000000001E-2</v>
      </c>
      <c r="Z2865" s="67">
        <f t="shared" si="223"/>
        <v>7.8E-2</v>
      </c>
      <c r="AA2865">
        <f>VLOOKUP($C2865,[1]Disability!$1:$1048576,5,FALSE)</f>
        <v>1</v>
      </c>
      <c r="AB2865" s="67">
        <f t="shared" si="224"/>
        <v>0.72499999999999998</v>
      </c>
      <c r="AC2865" t="e">
        <f>VLOOKUP($A2865,#REF!,9,FALSE)</f>
        <v>#REF!</v>
      </c>
    </row>
    <row r="2866" spans="1:29">
      <c r="A2866">
        <v>59936</v>
      </c>
      <c r="B2866">
        <v>2865</v>
      </c>
      <c r="C2866">
        <v>1017060</v>
      </c>
      <c r="D2866" t="s">
        <v>4235</v>
      </c>
      <c r="E2866" t="s">
        <v>4236</v>
      </c>
      <c r="G2866" t="e">
        <f>VLOOKUP($H2866,[1]BRT!$1:$1048576,1,0)</f>
        <v>#N/A</v>
      </c>
      <c r="H2866" t="s">
        <v>4830</v>
      </c>
      <c r="I2866">
        <v>37.760240000000003</v>
      </c>
      <c r="J2866">
        <v>-122.147762</v>
      </c>
      <c r="K2866">
        <v>800</v>
      </c>
      <c r="L2866">
        <v>62</v>
      </c>
      <c r="M2866">
        <v>0.96774193500000005</v>
      </c>
      <c r="N2866">
        <v>0</v>
      </c>
      <c r="O2866">
        <v>7</v>
      </c>
      <c r="P2866">
        <v>7</v>
      </c>
      <c r="Q2866" t="e">
        <f>VLOOKUP($A2866,'[1]SheltersALL_2.17.22'!$1:$1048576,6,0)</f>
        <v>#N/A</v>
      </c>
      <c r="R2866" t="str">
        <f>VLOOKUP($A2866, [1]FA21_Ridership!$1:$1048576,11, 0)</f>
        <v>OAKLAND</v>
      </c>
      <c r="S2866" t="str">
        <f>VLOOKUP($A2866, [1]FA21_Ridership!$1:$1048576,12, 0)</f>
        <v>ALAMEDA</v>
      </c>
      <c r="T2866">
        <f>VLOOKUP($A2866, [1]FA21_Ridership!$1:$1048576,13, 0)</f>
        <v>3</v>
      </c>
      <c r="U2866">
        <f t="shared" si="221"/>
        <v>434</v>
      </c>
      <c r="V2866" s="67">
        <f t="shared" si="225"/>
        <v>0.68700000000000006</v>
      </c>
      <c r="W2866">
        <v>0.79917499999999997</v>
      </c>
      <c r="X2866" s="67">
        <f t="shared" si="222"/>
        <v>0.58599999999999997</v>
      </c>
      <c r="Y2866">
        <v>0.103064</v>
      </c>
      <c r="Z2866" s="67">
        <f t="shared" si="223"/>
        <v>0.25700000000000001</v>
      </c>
      <c r="AA2866">
        <f>VLOOKUP($C2866,[1]Disability!$1:$1048576,5,FALSE)</f>
        <v>0</v>
      </c>
      <c r="AB2866" s="67">
        <f t="shared" si="224"/>
        <v>0</v>
      </c>
      <c r="AC2866" t="e">
        <f>VLOOKUP($A2866,#REF!,9,FALSE)</f>
        <v>#REF!</v>
      </c>
    </row>
    <row r="2867" spans="1:29">
      <c r="A2867">
        <v>51888</v>
      </c>
      <c r="B2867">
        <v>2866</v>
      </c>
      <c r="C2867">
        <v>1010560</v>
      </c>
      <c r="D2867" t="s">
        <v>4235</v>
      </c>
      <c r="E2867" t="s">
        <v>4236</v>
      </c>
      <c r="G2867" t="e">
        <f>VLOOKUP($H2867,[1]BRT!$1:$1048576,1,0)</f>
        <v>#N/A</v>
      </c>
      <c r="H2867" t="s">
        <v>6298</v>
      </c>
      <c r="I2867">
        <v>37.769928999999998</v>
      </c>
      <c r="J2867">
        <v>-122.177031</v>
      </c>
      <c r="K2867">
        <v>1475</v>
      </c>
      <c r="L2867">
        <v>15</v>
      </c>
      <c r="M2867">
        <v>4</v>
      </c>
      <c r="N2867">
        <v>24</v>
      </c>
      <c r="O2867">
        <v>5</v>
      </c>
      <c r="P2867">
        <v>29</v>
      </c>
      <c r="Q2867" t="e">
        <f>VLOOKUP($A2867,'[1]SheltersALL_2.17.22'!$1:$1048576,6,0)</f>
        <v>#N/A</v>
      </c>
      <c r="R2867" t="str">
        <f>VLOOKUP($A2867, [1]FA21_Ridership!$1:$1048576,11, 0)</f>
        <v>OAKLAND</v>
      </c>
      <c r="S2867" t="str">
        <f>VLOOKUP($A2867, [1]FA21_Ridership!$1:$1048576,12, 0)</f>
        <v>ALAMEDA</v>
      </c>
      <c r="T2867">
        <f>VLOOKUP($A2867, [1]FA21_Ridership!$1:$1048576,13, 0)</f>
        <v>3</v>
      </c>
      <c r="U2867">
        <f t="shared" si="221"/>
        <v>435</v>
      </c>
      <c r="V2867" s="67">
        <f t="shared" si="225"/>
        <v>0.68799999999999994</v>
      </c>
      <c r="W2867">
        <v>0.96241399999999999</v>
      </c>
      <c r="X2867" s="67">
        <f t="shared" si="222"/>
        <v>0.92800000000000005</v>
      </c>
      <c r="Y2867">
        <v>0.64087499999999997</v>
      </c>
      <c r="Z2867" s="67">
        <f t="shared" si="223"/>
        <v>0.95899999999999996</v>
      </c>
      <c r="AA2867">
        <f>VLOOKUP($C2867,[1]Disability!$1:$1048576,5,FALSE)</f>
        <v>3</v>
      </c>
      <c r="AB2867" s="67">
        <f t="shared" si="224"/>
        <v>0.96499999999999997</v>
      </c>
      <c r="AC2867" t="e">
        <f>VLOOKUP($A2867,#REF!,9,FALSE)</f>
        <v>#REF!</v>
      </c>
    </row>
    <row r="2868" spans="1:29">
      <c r="A2868">
        <v>52228</v>
      </c>
      <c r="B2868">
        <v>2867</v>
      </c>
      <c r="C2868">
        <v>304420</v>
      </c>
      <c r="D2868" t="s">
        <v>4235</v>
      </c>
      <c r="E2868" t="s">
        <v>4236</v>
      </c>
      <c r="G2868" t="e">
        <f>VLOOKUP($H2868,[1]BRT!$1:$1048576,1,0)</f>
        <v>#N/A</v>
      </c>
      <c r="H2868" t="s">
        <v>6299</v>
      </c>
      <c r="I2868">
        <v>37.851804999999999</v>
      </c>
      <c r="J2868">
        <v>-122.28671199999999</v>
      </c>
      <c r="K2868">
        <v>1476</v>
      </c>
      <c r="L2868">
        <v>15</v>
      </c>
      <c r="M2868">
        <v>4</v>
      </c>
      <c r="N2868">
        <v>13</v>
      </c>
      <c r="O2868">
        <v>16</v>
      </c>
      <c r="P2868">
        <v>29</v>
      </c>
      <c r="Q2868" t="str">
        <f>VLOOKUP($A2868,'[1]SheltersALL_2.17.22'!$1:$1048576,6,0)</f>
        <v>Berkeley</v>
      </c>
      <c r="R2868" t="str">
        <f>VLOOKUP($A2868, [1]FA21_Ridership!$1:$1048576,11, 0)</f>
        <v>BERKELEY</v>
      </c>
      <c r="S2868" t="str">
        <f>VLOOKUP($A2868, [1]FA21_Ridership!$1:$1048576,12, 0)</f>
        <v>ALAMEDA</v>
      </c>
      <c r="T2868">
        <f>VLOOKUP($A2868, [1]FA21_Ridership!$1:$1048576,13, 0)</f>
        <v>1</v>
      </c>
      <c r="U2868">
        <f t="shared" si="221"/>
        <v>435</v>
      </c>
      <c r="V2868" s="67">
        <f t="shared" si="225"/>
        <v>0.68799999999999994</v>
      </c>
      <c r="W2868">
        <v>0.31289899999999998</v>
      </c>
      <c r="X2868" s="67">
        <f t="shared" si="222"/>
        <v>7.5999999999999998E-2</v>
      </c>
      <c r="Y2868">
        <v>0.16028100000000001</v>
      </c>
      <c r="Z2868" s="67">
        <f t="shared" si="223"/>
        <v>0.38500000000000001</v>
      </c>
      <c r="AA2868">
        <f>VLOOKUP($C2868,[1]Disability!$1:$1048576,5,FALSE)</f>
        <v>0</v>
      </c>
      <c r="AB2868" s="67">
        <f t="shared" si="224"/>
        <v>0</v>
      </c>
      <c r="AC2868" t="e">
        <f>VLOOKUP($A2868,#REF!,9,FALSE)</f>
        <v>#REF!</v>
      </c>
    </row>
    <row r="2869" spans="1:29">
      <c r="A2869">
        <v>55275</v>
      </c>
      <c r="B2869">
        <v>2868</v>
      </c>
      <c r="C2869">
        <v>1016060</v>
      </c>
      <c r="D2869" t="s">
        <v>4235</v>
      </c>
      <c r="E2869" t="s">
        <v>4236</v>
      </c>
      <c r="G2869" t="e">
        <f>VLOOKUP($H2869,[1]BRT!$1:$1048576,1,0)</f>
        <v>#N/A</v>
      </c>
      <c r="H2869" t="s">
        <v>6300</v>
      </c>
      <c r="I2869">
        <v>37.817324999999997</v>
      </c>
      <c r="J2869">
        <v>-122.27168</v>
      </c>
      <c r="K2869">
        <v>1080</v>
      </c>
      <c r="L2869">
        <v>22.9</v>
      </c>
      <c r="M2869">
        <v>2.6200873360000001</v>
      </c>
      <c r="N2869">
        <v>7</v>
      </c>
      <c r="O2869">
        <v>12</v>
      </c>
      <c r="P2869">
        <v>19</v>
      </c>
      <c r="Q2869" t="str">
        <f>VLOOKUP($A2869,'[1]SheltersALL_2.17.22'!$1:$1048576,6,0)</f>
        <v>Oakland</v>
      </c>
      <c r="R2869" t="str">
        <f>VLOOKUP($A2869, [1]FA21_Ridership!$1:$1048576,11, 0)</f>
        <v>OAKLAND</v>
      </c>
      <c r="S2869" t="str">
        <f>VLOOKUP($A2869, [1]FA21_Ridership!$1:$1048576,12, 0)</f>
        <v>ALAMEDA</v>
      </c>
      <c r="T2869">
        <f>VLOOKUP($A2869, [1]FA21_Ridership!$1:$1048576,13, 0)</f>
        <v>2</v>
      </c>
      <c r="U2869">
        <f t="shared" si="221"/>
        <v>435.09999999999997</v>
      </c>
      <c r="V2869" s="67">
        <f t="shared" si="225"/>
        <v>0.68899999999999995</v>
      </c>
      <c r="W2869">
        <v>0.69642899999999996</v>
      </c>
      <c r="X2869" s="67">
        <f t="shared" si="222"/>
        <v>0.40400000000000003</v>
      </c>
      <c r="Y2869">
        <v>0.57539700000000005</v>
      </c>
      <c r="Z2869" s="67">
        <f t="shared" si="223"/>
        <v>0.91900000000000004</v>
      </c>
      <c r="AA2869">
        <f>VLOOKUP($C2869,[1]Disability!$1:$1048576,5,FALSE)</f>
        <v>0</v>
      </c>
      <c r="AB2869" s="67">
        <f t="shared" si="224"/>
        <v>0</v>
      </c>
      <c r="AC2869" t="e">
        <f>VLOOKUP($A2869,#REF!,9,FALSE)</f>
        <v>#REF!</v>
      </c>
    </row>
    <row r="2870" spans="1:29">
      <c r="A2870">
        <v>59570</v>
      </c>
      <c r="B2870">
        <v>2869</v>
      </c>
      <c r="C2870">
        <v>1019840</v>
      </c>
      <c r="D2870" t="s">
        <v>4235</v>
      </c>
      <c r="E2870" t="s">
        <v>4236</v>
      </c>
      <c r="G2870" t="e">
        <f>VLOOKUP($H2870,[1]BRT!$1:$1048576,1,0)</f>
        <v>#N/A</v>
      </c>
      <c r="H2870" t="s">
        <v>6295</v>
      </c>
      <c r="I2870">
        <v>37.845967999999999</v>
      </c>
      <c r="J2870">
        <v>-122.273304</v>
      </c>
      <c r="K2870">
        <v>1177</v>
      </c>
      <c r="L2870">
        <v>31.1</v>
      </c>
      <c r="M2870">
        <v>1.9292604499999999</v>
      </c>
      <c r="N2870">
        <v>5</v>
      </c>
      <c r="O2870">
        <v>9</v>
      </c>
      <c r="P2870">
        <v>14</v>
      </c>
      <c r="Q2870" t="e">
        <f>VLOOKUP($A2870,'[1]SheltersALL_2.17.22'!$1:$1048576,6,0)</f>
        <v>#N/A</v>
      </c>
      <c r="R2870" t="str">
        <f>VLOOKUP($A2870, [1]FA21_Ridership!$1:$1048576,11, 0)</f>
        <v>OAKLAND</v>
      </c>
      <c r="S2870" t="str">
        <f>VLOOKUP($A2870, [1]FA21_Ridership!$1:$1048576,12, 0)</f>
        <v>ALAMEDA</v>
      </c>
      <c r="T2870">
        <f>VLOOKUP($A2870, [1]FA21_Ridership!$1:$1048576,13, 0)</f>
        <v>2</v>
      </c>
      <c r="U2870">
        <f t="shared" si="221"/>
        <v>435.40000000000003</v>
      </c>
      <c r="V2870" s="67">
        <f t="shared" si="225"/>
        <v>0.68899999999999995</v>
      </c>
      <c r="W2870">
        <v>0.67641799999999996</v>
      </c>
      <c r="X2870" s="67">
        <f t="shared" si="222"/>
        <v>0.36799999999999999</v>
      </c>
      <c r="Y2870">
        <v>0.22429099999999999</v>
      </c>
      <c r="Z2870" s="67">
        <f t="shared" si="223"/>
        <v>0.51100000000000001</v>
      </c>
      <c r="AA2870">
        <f>VLOOKUP($C2870,[1]Disability!$1:$1048576,5,FALSE)</f>
        <v>1</v>
      </c>
      <c r="AB2870" s="67">
        <f t="shared" si="224"/>
        <v>0.72499999999999998</v>
      </c>
      <c r="AC2870" t="e">
        <f>VLOOKUP($A2870,#REF!,9,FALSE)</f>
        <v>#REF!</v>
      </c>
    </row>
    <row r="2871" spans="1:29">
      <c r="A2871">
        <v>58685</v>
      </c>
      <c r="B2871">
        <v>2870</v>
      </c>
      <c r="C2871">
        <v>1016400</v>
      </c>
      <c r="D2871" t="s">
        <v>4235</v>
      </c>
      <c r="E2871" t="s">
        <v>4236</v>
      </c>
      <c r="G2871" t="e">
        <f>VLOOKUP($H2871,[1]BRT!$1:$1048576,1,0)</f>
        <v>#N/A</v>
      </c>
      <c r="H2871" t="s">
        <v>6301</v>
      </c>
      <c r="I2871">
        <v>37.826906999999999</v>
      </c>
      <c r="J2871">
        <v>-122.269052</v>
      </c>
      <c r="K2871">
        <v>1086</v>
      </c>
      <c r="L2871">
        <v>21.8</v>
      </c>
      <c r="M2871">
        <v>2.7522935780000002</v>
      </c>
      <c r="N2871">
        <v>8</v>
      </c>
      <c r="O2871">
        <v>12</v>
      </c>
      <c r="P2871">
        <v>20</v>
      </c>
      <c r="Q2871" t="e">
        <f>VLOOKUP($A2871,'[1]SheltersALL_2.17.22'!$1:$1048576,6,0)</f>
        <v>#N/A</v>
      </c>
      <c r="R2871" t="str">
        <f>VLOOKUP($A2871, [1]FA21_Ridership!$1:$1048576,11, 0)</f>
        <v>OAKLAND</v>
      </c>
      <c r="S2871" t="str">
        <f>VLOOKUP($A2871, [1]FA21_Ridership!$1:$1048576,12, 0)</f>
        <v>ALAMEDA</v>
      </c>
      <c r="T2871">
        <f>VLOOKUP($A2871, [1]FA21_Ridership!$1:$1048576,13, 0)</f>
        <v>2</v>
      </c>
      <c r="U2871">
        <f t="shared" si="221"/>
        <v>436</v>
      </c>
      <c r="V2871" s="67">
        <f t="shared" si="225"/>
        <v>0.68899999999999995</v>
      </c>
      <c r="W2871">
        <v>0.63862699999999994</v>
      </c>
      <c r="X2871" s="67">
        <f t="shared" si="222"/>
        <v>0.33400000000000002</v>
      </c>
      <c r="Y2871">
        <v>0.37791200000000003</v>
      </c>
      <c r="Z2871" s="67">
        <f t="shared" si="223"/>
        <v>0.73699999999999999</v>
      </c>
      <c r="AA2871">
        <f>VLOOKUP($C2871,[1]Disability!$1:$1048576,5,FALSE)</f>
        <v>0</v>
      </c>
      <c r="AB2871" s="67">
        <f t="shared" si="224"/>
        <v>0</v>
      </c>
      <c r="AC2871" t="e">
        <f>VLOOKUP($A2871,#REF!,9,FALSE)</f>
        <v>#REF!</v>
      </c>
    </row>
    <row r="2872" spans="1:29">
      <c r="A2872">
        <v>56554</v>
      </c>
      <c r="B2872">
        <v>2871</v>
      </c>
      <c r="C2872">
        <v>1501260</v>
      </c>
      <c r="D2872" t="s">
        <v>4235</v>
      </c>
      <c r="E2872" t="s">
        <v>4236</v>
      </c>
      <c r="G2872" t="e">
        <f>VLOOKUP($H2872,[1]BRT!$1:$1048576,1,0)</f>
        <v>#N/A</v>
      </c>
      <c r="H2872" t="s">
        <v>6302</v>
      </c>
      <c r="I2872">
        <v>37.711914</v>
      </c>
      <c r="J2872">
        <v>-122.13785900000001</v>
      </c>
      <c r="K2872">
        <v>1402</v>
      </c>
      <c r="L2872">
        <v>23</v>
      </c>
      <c r="M2872">
        <v>2.6086956520000002</v>
      </c>
      <c r="N2872">
        <v>12</v>
      </c>
      <c r="O2872">
        <v>7</v>
      </c>
      <c r="P2872">
        <v>19</v>
      </c>
      <c r="Q2872" t="e">
        <f>VLOOKUP($A2872,'[1]SheltersALL_2.17.22'!$1:$1048576,6,0)</f>
        <v>#N/A</v>
      </c>
      <c r="R2872" t="str">
        <f>VLOOKUP($A2872, [1]FA21_Ridership!$1:$1048576,11, 0)</f>
        <v>SAN LEANDRO</v>
      </c>
      <c r="S2872" t="str">
        <f>VLOOKUP($A2872, [1]FA21_Ridership!$1:$1048576,12, 0)</f>
        <v>ALAMEDA</v>
      </c>
      <c r="T2872">
        <f>VLOOKUP($A2872, [1]FA21_Ridership!$1:$1048576,13, 0)</f>
        <v>3</v>
      </c>
      <c r="U2872">
        <f t="shared" si="221"/>
        <v>437</v>
      </c>
      <c r="V2872" s="67">
        <f t="shared" si="225"/>
        <v>0.69</v>
      </c>
      <c r="W2872">
        <v>0.89348399999999994</v>
      </c>
      <c r="X2872" s="67">
        <f t="shared" si="222"/>
        <v>0.75800000000000001</v>
      </c>
      <c r="Y2872">
        <v>0.58270699999999997</v>
      </c>
      <c r="Z2872" s="67">
        <f t="shared" si="223"/>
        <v>0.92700000000000005</v>
      </c>
      <c r="AA2872">
        <f>VLOOKUP($C2872,[1]Disability!$1:$1048576,5,FALSE)</f>
        <v>1</v>
      </c>
      <c r="AB2872" s="67">
        <f t="shared" si="224"/>
        <v>0.72499999999999998</v>
      </c>
      <c r="AC2872" t="e">
        <f>VLOOKUP($A2872,#REF!,9,FALSE)</f>
        <v>#REF!</v>
      </c>
    </row>
    <row r="2873" spans="1:29">
      <c r="A2873">
        <v>59122</v>
      </c>
      <c r="B2873">
        <v>2872</v>
      </c>
      <c r="C2873">
        <v>9802180</v>
      </c>
      <c r="D2873" t="s">
        <v>4235</v>
      </c>
      <c r="E2873" t="s">
        <v>4236</v>
      </c>
      <c r="G2873" t="e">
        <f>VLOOKUP($H2873,[1]BRT!$1:$1048576,1,0)</f>
        <v>#N/A</v>
      </c>
      <c r="H2873" t="s">
        <v>6279</v>
      </c>
      <c r="I2873">
        <v>37.701573000000003</v>
      </c>
      <c r="J2873">
        <v>-122.106537</v>
      </c>
      <c r="K2873">
        <v>963</v>
      </c>
      <c r="L2873">
        <v>62.5</v>
      </c>
      <c r="M2873">
        <v>0.96</v>
      </c>
      <c r="N2873">
        <v>4</v>
      </c>
      <c r="O2873">
        <v>3</v>
      </c>
      <c r="P2873">
        <v>7</v>
      </c>
      <c r="Q2873" t="e">
        <f>VLOOKUP($A2873,'[1]SheltersALL_2.17.22'!$1:$1048576,6,0)</f>
        <v>#N/A</v>
      </c>
      <c r="R2873" t="str">
        <f>VLOOKUP($A2873, [1]FA21_Ridership!$1:$1048576,11, 0)</f>
        <v>COUNTY-ALAMEDA</v>
      </c>
      <c r="S2873" t="str">
        <f>VLOOKUP($A2873, [1]FA21_Ridership!$1:$1048576,12, 0)</f>
        <v>ALAMEDA</v>
      </c>
      <c r="T2873">
        <f>VLOOKUP($A2873, [1]FA21_Ridership!$1:$1048576,13, 0)</f>
        <v>4</v>
      </c>
      <c r="U2873">
        <f t="shared" si="221"/>
        <v>437.5</v>
      </c>
      <c r="V2873" s="67">
        <f t="shared" si="225"/>
        <v>0.69</v>
      </c>
      <c r="W2873">
        <v>0.68890399999999996</v>
      </c>
      <c r="X2873" s="67">
        <f t="shared" si="222"/>
        <v>0.39900000000000002</v>
      </c>
      <c r="Y2873">
        <v>0.32799400000000001</v>
      </c>
      <c r="Z2873" s="67">
        <f t="shared" si="223"/>
        <v>0.66300000000000003</v>
      </c>
      <c r="AA2873">
        <f>VLOOKUP($C2873,[1]Disability!$1:$1048576,5,FALSE)</f>
        <v>0</v>
      </c>
      <c r="AB2873" s="67">
        <f t="shared" si="224"/>
        <v>0</v>
      </c>
      <c r="AC2873" t="e">
        <f>VLOOKUP($A2873,#REF!,9,FALSE)</f>
        <v>#REF!</v>
      </c>
    </row>
    <row r="2874" spans="1:29">
      <c r="A2874">
        <v>59889</v>
      </c>
      <c r="B2874">
        <v>2873</v>
      </c>
      <c r="C2874">
        <v>1017660</v>
      </c>
      <c r="D2874" t="s">
        <v>4235</v>
      </c>
      <c r="E2874" t="s">
        <v>4236</v>
      </c>
      <c r="G2874" t="e">
        <f>VLOOKUP($H2874,[1]BRT!$1:$1048576,1,0)</f>
        <v>#N/A</v>
      </c>
      <c r="H2874" t="s">
        <v>6303</v>
      </c>
      <c r="I2874">
        <v>37.801738</v>
      </c>
      <c r="J2874">
        <v>-122.245226</v>
      </c>
      <c r="K2874">
        <v>980</v>
      </c>
      <c r="L2874">
        <v>20</v>
      </c>
      <c r="M2874">
        <v>3</v>
      </c>
      <c r="N2874">
        <v>20</v>
      </c>
      <c r="O2874">
        <v>2</v>
      </c>
      <c r="P2874">
        <v>22</v>
      </c>
      <c r="Q2874" t="e">
        <f>VLOOKUP($A2874,'[1]SheltersALL_2.17.22'!$1:$1048576,6,0)</f>
        <v>#N/A</v>
      </c>
      <c r="R2874" t="str">
        <f>VLOOKUP($A2874, [1]FA21_Ridership!$1:$1048576,11, 0)</f>
        <v>OAKLAND</v>
      </c>
      <c r="S2874" t="str">
        <f>VLOOKUP($A2874, [1]FA21_Ridership!$1:$1048576,12, 0)</f>
        <v>ALAMEDA</v>
      </c>
      <c r="T2874">
        <f>VLOOKUP($A2874, [1]FA21_Ridership!$1:$1048576,13, 0)</f>
        <v>2</v>
      </c>
      <c r="U2874">
        <f t="shared" si="221"/>
        <v>440</v>
      </c>
      <c r="V2874" s="67">
        <f t="shared" si="225"/>
        <v>0.69</v>
      </c>
      <c r="W2874">
        <v>0.54599699999999995</v>
      </c>
      <c r="X2874" s="67">
        <f t="shared" si="222"/>
        <v>0.24399999999999999</v>
      </c>
      <c r="Y2874">
        <v>0.42163499999999998</v>
      </c>
      <c r="Z2874" s="67">
        <f t="shared" si="223"/>
        <v>0.78600000000000003</v>
      </c>
      <c r="AA2874">
        <f>VLOOKUP($C2874,[1]Disability!$1:$1048576,5,FALSE)</f>
        <v>0</v>
      </c>
      <c r="AB2874" s="67">
        <f t="shared" si="224"/>
        <v>0</v>
      </c>
      <c r="AC2874" t="e">
        <f>VLOOKUP($A2874,#REF!,9,FALSE)</f>
        <v>#REF!</v>
      </c>
    </row>
    <row r="2875" spans="1:29">
      <c r="A2875">
        <v>50350</v>
      </c>
      <c r="B2875">
        <v>2874</v>
      </c>
      <c r="C2875">
        <v>805950</v>
      </c>
      <c r="D2875" t="s">
        <v>4235</v>
      </c>
      <c r="E2875" t="s">
        <v>4236</v>
      </c>
      <c r="G2875" t="e">
        <f>VLOOKUP($H2875,[1]BRT!$1:$1048576,1,0)</f>
        <v>#N/A</v>
      </c>
      <c r="H2875" t="s">
        <v>6304</v>
      </c>
      <c r="I2875">
        <v>37.660646</v>
      </c>
      <c r="J2875">
        <v>-122.057964</v>
      </c>
      <c r="K2875">
        <v>1040</v>
      </c>
      <c r="L2875">
        <v>40</v>
      </c>
      <c r="M2875">
        <v>1.5</v>
      </c>
      <c r="N2875">
        <v>10</v>
      </c>
      <c r="O2875">
        <v>1</v>
      </c>
      <c r="P2875">
        <v>11</v>
      </c>
      <c r="Q2875" t="e">
        <f>VLOOKUP($A2875,'[1]SheltersALL_2.17.22'!$1:$1048576,6,0)</f>
        <v>#N/A</v>
      </c>
      <c r="R2875" t="str">
        <f>VLOOKUP($A2875, [1]FA21_Ridership!$1:$1048576,11, 0)</f>
        <v>HAYWARD</v>
      </c>
      <c r="S2875" t="str">
        <f>VLOOKUP($A2875, [1]FA21_Ridership!$1:$1048576,12, 0)</f>
        <v>ALAMEDA</v>
      </c>
      <c r="T2875">
        <f>VLOOKUP($A2875, [1]FA21_Ridership!$1:$1048576,13, 0)</f>
        <v>4</v>
      </c>
      <c r="U2875">
        <f t="shared" si="221"/>
        <v>440</v>
      </c>
      <c r="V2875" s="67">
        <f t="shared" si="225"/>
        <v>0.69</v>
      </c>
      <c r="W2875">
        <v>0.75771100000000002</v>
      </c>
      <c r="X2875" s="67">
        <f t="shared" si="222"/>
        <v>0.499</v>
      </c>
      <c r="Y2875">
        <v>0.15967400000000001</v>
      </c>
      <c r="Z2875" s="67">
        <f t="shared" si="223"/>
        <v>0.38</v>
      </c>
      <c r="AA2875">
        <f>VLOOKUP($C2875,[1]Disability!$1:$1048576,5,FALSE)</f>
        <v>0</v>
      </c>
      <c r="AB2875" s="67">
        <f t="shared" si="224"/>
        <v>0</v>
      </c>
      <c r="AC2875" t="e">
        <f>VLOOKUP($A2875,#REF!,9,FALSE)</f>
        <v>#REF!</v>
      </c>
    </row>
    <row r="2876" spans="1:29">
      <c r="A2876">
        <v>57654</v>
      </c>
      <c r="B2876">
        <v>2875</v>
      </c>
      <c r="C2876">
        <v>1302200</v>
      </c>
      <c r="D2876" t="s">
        <v>4235</v>
      </c>
      <c r="E2876" t="s">
        <v>4236</v>
      </c>
      <c r="G2876" t="e">
        <f>VLOOKUP($H2876,[1]BRT!$1:$1048576,1,0)</f>
        <v>#N/A</v>
      </c>
      <c r="H2876" t="s">
        <v>6305</v>
      </c>
      <c r="I2876">
        <v>37.935628000000001</v>
      </c>
      <c r="J2876">
        <v>-122.368432</v>
      </c>
      <c r="K2876">
        <v>1111</v>
      </c>
      <c r="L2876">
        <v>40</v>
      </c>
      <c r="M2876">
        <v>1.5</v>
      </c>
      <c r="N2876">
        <v>9</v>
      </c>
      <c r="O2876">
        <v>2</v>
      </c>
      <c r="P2876">
        <v>11</v>
      </c>
      <c r="Q2876" t="e">
        <f>VLOOKUP($A2876,'[1]SheltersALL_2.17.22'!$1:$1048576,6,0)</f>
        <v>#N/A</v>
      </c>
      <c r="R2876" t="str">
        <f>VLOOKUP($A2876, [1]FA21_Ridership!$1:$1048576,11, 0)</f>
        <v>RICHMOND</v>
      </c>
      <c r="S2876" t="str">
        <f>VLOOKUP($A2876, [1]FA21_Ridership!$1:$1048576,12, 0)</f>
        <v>CONTRA COSTA</v>
      </c>
      <c r="T2876">
        <f>VLOOKUP($A2876, [1]FA21_Ridership!$1:$1048576,13, 0)</f>
        <v>1</v>
      </c>
      <c r="U2876">
        <f t="shared" si="221"/>
        <v>440</v>
      </c>
      <c r="V2876" s="67">
        <f t="shared" si="225"/>
        <v>0.69</v>
      </c>
      <c r="W2876">
        <v>0.94491700000000001</v>
      </c>
      <c r="X2876" s="67">
        <f t="shared" si="222"/>
        <v>0.88200000000000001</v>
      </c>
      <c r="Y2876">
        <v>0.44491000000000003</v>
      </c>
      <c r="Z2876" s="67">
        <f t="shared" si="223"/>
        <v>0.81499999999999995</v>
      </c>
      <c r="AA2876">
        <f>VLOOKUP($C2876,[1]Disability!$1:$1048576,5,FALSE)</f>
        <v>1</v>
      </c>
      <c r="AB2876" s="67">
        <f t="shared" si="224"/>
        <v>0.72499999999999998</v>
      </c>
      <c r="AC2876" t="e">
        <f>VLOOKUP($A2876,#REF!,9,FALSE)</f>
        <v>#REF!</v>
      </c>
    </row>
    <row r="2877" spans="1:29">
      <c r="A2877">
        <v>51284</v>
      </c>
      <c r="B2877">
        <v>2876</v>
      </c>
      <c r="C2877">
        <v>9902730</v>
      </c>
      <c r="D2877" t="s">
        <v>4235</v>
      </c>
      <c r="E2877" t="s">
        <v>4236</v>
      </c>
      <c r="G2877" t="e">
        <f>VLOOKUP($H2877,[1]BRT!$1:$1048576,1,0)</f>
        <v>#N/A</v>
      </c>
      <c r="H2877" t="s">
        <v>6306</v>
      </c>
      <c r="I2877">
        <v>37.783600999999997</v>
      </c>
      <c r="J2877">
        <v>-122.235707</v>
      </c>
      <c r="K2877">
        <v>1080</v>
      </c>
      <c r="L2877">
        <v>20</v>
      </c>
      <c r="M2877">
        <v>3</v>
      </c>
      <c r="N2877">
        <v>17</v>
      </c>
      <c r="O2877">
        <v>5</v>
      </c>
      <c r="P2877">
        <v>22</v>
      </c>
      <c r="Q2877" t="e">
        <f>VLOOKUP($A2877,'[1]SheltersALL_2.17.22'!$1:$1048576,6,0)</f>
        <v>#N/A</v>
      </c>
      <c r="R2877" t="str">
        <f>VLOOKUP($A2877, [1]FA21_Ridership!$1:$1048576,11, 0)</f>
        <v>OAKLAND</v>
      </c>
      <c r="S2877" t="str">
        <f>VLOOKUP($A2877, [1]FA21_Ridership!$1:$1048576,12, 0)</f>
        <v>ALAMEDA</v>
      </c>
      <c r="T2877">
        <f>VLOOKUP($A2877, [1]FA21_Ridership!$1:$1048576,13, 0)</f>
        <v>2</v>
      </c>
      <c r="U2877">
        <f t="shared" si="221"/>
        <v>440</v>
      </c>
      <c r="V2877" s="67">
        <f t="shared" si="225"/>
        <v>0.69</v>
      </c>
      <c r="W2877">
        <v>0.93400300000000003</v>
      </c>
      <c r="X2877" s="67">
        <f t="shared" si="222"/>
        <v>0.84199999999999997</v>
      </c>
      <c r="Y2877">
        <v>0.52220500000000003</v>
      </c>
      <c r="Z2877" s="67">
        <f t="shared" si="223"/>
        <v>0.878</v>
      </c>
      <c r="AA2877">
        <f>VLOOKUP($C2877,[1]Disability!$1:$1048576,5,FALSE)</f>
        <v>0</v>
      </c>
      <c r="AB2877" s="67">
        <f t="shared" si="224"/>
        <v>0</v>
      </c>
      <c r="AC2877" t="e">
        <f>VLOOKUP($A2877,#REF!,9,FALSE)</f>
        <v>#REF!</v>
      </c>
    </row>
    <row r="2878" spans="1:29">
      <c r="A2878">
        <v>57575</v>
      </c>
      <c r="B2878">
        <v>2877</v>
      </c>
      <c r="C2878">
        <v>702550</v>
      </c>
      <c r="D2878" t="s">
        <v>4235</v>
      </c>
      <c r="E2878" t="s">
        <v>4236</v>
      </c>
      <c r="G2878" t="e">
        <f>VLOOKUP($H2878,[1]BRT!$1:$1048576,1,0)</f>
        <v>#N/A</v>
      </c>
      <c r="H2878" t="s">
        <v>6307</v>
      </c>
      <c r="I2878">
        <v>37.548307000000001</v>
      </c>
      <c r="J2878">
        <v>-121.987415</v>
      </c>
      <c r="K2878">
        <v>1435</v>
      </c>
      <c r="L2878">
        <v>20</v>
      </c>
      <c r="M2878">
        <v>3</v>
      </c>
      <c r="N2878">
        <v>16</v>
      </c>
      <c r="O2878">
        <v>6</v>
      </c>
      <c r="P2878">
        <v>22</v>
      </c>
      <c r="Q2878" t="e">
        <f>VLOOKUP($A2878,'[1]SheltersALL_2.17.22'!$1:$1048576,6,0)</f>
        <v>#N/A</v>
      </c>
      <c r="R2878" t="str">
        <f>VLOOKUP($A2878, [1]FA21_Ridership!$1:$1048576,11, 0)</f>
        <v>FREMONT</v>
      </c>
      <c r="S2878" t="str">
        <f>VLOOKUP($A2878, [1]FA21_Ridership!$1:$1048576,12, 0)</f>
        <v>ALAMEDA</v>
      </c>
      <c r="T2878">
        <f>VLOOKUP($A2878, [1]FA21_Ridership!$1:$1048576,13, 0)</f>
        <v>5</v>
      </c>
      <c r="U2878">
        <f t="shared" si="221"/>
        <v>440</v>
      </c>
      <c r="V2878" s="67">
        <f t="shared" si="225"/>
        <v>0.69</v>
      </c>
      <c r="W2878">
        <v>0.938195</v>
      </c>
      <c r="X2878" s="67">
        <f t="shared" si="222"/>
        <v>0.85099999999999998</v>
      </c>
      <c r="Y2878">
        <v>8.2818000000000003E-2</v>
      </c>
      <c r="Z2878" s="67">
        <f t="shared" si="223"/>
        <v>0.182</v>
      </c>
      <c r="AA2878">
        <f>VLOOKUP($C2878,[1]Disability!$1:$1048576,5,FALSE)</f>
        <v>0</v>
      </c>
      <c r="AB2878" s="67">
        <f t="shared" si="224"/>
        <v>0</v>
      </c>
      <c r="AC2878" t="e">
        <f>VLOOKUP($A2878,#REF!,9,FALSE)</f>
        <v>#REF!</v>
      </c>
    </row>
    <row r="2879" spans="1:29">
      <c r="A2879">
        <v>58668</v>
      </c>
      <c r="B2879">
        <v>2878</v>
      </c>
      <c r="C2879">
        <v>1700060</v>
      </c>
      <c r="D2879" t="s">
        <v>4235</v>
      </c>
      <c r="E2879" t="s">
        <v>4236</v>
      </c>
      <c r="G2879" t="e">
        <f>VLOOKUP($H2879,[1]BRT!$1:$1048576,1,0)</f>
        <v>#N/A</v>
      </c>
      <c r="H2879" t="s">
        <v>6269</v>
      </c>
      <c r="I2879">
        <v>37.591718</v>
      </c>
      <c r="J2879">
        <v>-122.077218</v>
      </c>
      <c r="K2879">
        <v>1029</v>
      </c>
      <c r="L2879">
        <v>20</v>
      </c>
      <c r="M2879">
        <v>3</v>
      </c>
      <c r="N2879">
        <v>15</v>
      </c>
      <c r="O2879">
        <v>7</v>
      </c>
      <c r="P2879">
        <v>22</v>
      </c>
      <c r="Q2879" t="e">
        <f>VLOOKUP($A2879,'[1]SheltersALL_2.17.22'!$1:$1048576,6,0)</f>
        <v>#N/A</v>
      </c>
      <c r="R2879" t="str">
        <f>VLOOKUP($A2879, [1]FA21_Ridership!$1:$1048576,11, 0)</f>
        <v>UNION CITY</v>
      </c>
      <c r="S2879" t="str">
        <f>VLOOKUP($A2879, [1]FA21_Ridership!$1:$1048576,12, 0)</f>
        <v>ALAMEDA</v>
      </c>
      <c r="T2879">
        <f>VLOOKUP($A2879, [1]FA21_Ridership!$1:$1048576,13, 0)</f>
        <v>9</v>
      </c>
      <c r="U2879">
        <f t="shared" si="221"/>
        <v>440</v>
      </c>
      <c r="V2879" s="67">
        <f t="shared" si="225"/>
        <v>0.69</v>
      </c>
      <c r="W2879">
        <v>0.926539</v>
      </c>
      <c r="X2879" s="67">
        <f t="shared" si="222"/>
        <v>0.82499999999999996</v>
      </c>
      <c r="Y2879">
        <v>0.17367299999999999</v>
      </c>
      <c r="Z2879" s="67">
        <f t="shared" si="223"/>
        <v>0.41799999999999998</v>
      </c>
      <c r="AA2879">
        <f>VLOOKUP($C2879,[1]Disability!$1:$1048576,5,FALSE)</f>
        <v>0</v>
      </c>
      <c r="AB2879" s="67">
        <f t="shared" si="224"/>
        <v>0</v>
      </c>
      <c r="AC2879" t="e">
        <f>VLOOKUP($A2879,#REF!,9,FALSE)</f>
        <v>#REF!</v>
      </c>
    </row>
    <row r="2880" spans="1:29">
      <c r="A2880">
        <v>51527</v>
      </c>
      <c r="B2880">
        <v>2879</v>
      </c>
      <c r="C2880">
        <v>9903470</v>
      </c>
      <c r="D2880" t="s">
        <v>4235</v>
      </c>
      <c r="E2880" t="s">
        <v>4236</v>
      </c>
      <c r="G2880" t="e">
        <f>VLOOKUP($H2880,[1]BRT!$1:$1048576,1,0)</f>
        <v>#N/A</v>
      </c>
      <c r="H2880" t="s">
        <v>6308</v>
      </c>
      <c r="I2880">
        <v>37.820526999999998</v>
      </c>
      <c r="J2880">
        <v>-122.26122100000001</v>
      </c>
      <c r="K2880">
        <v>1422</v>
      </c>
      <c r="L2880">
        <v>20</v>
      </c>
      <c r="M2880">
        <v>3</v>
      </c>
      <c r="N2880">
        <v>15</v>
      </c>
      <c r="O2880">
        <v>7</v>
      </c>
      <c r="P2880">
        <v>22</v>
      </c>
      <c r="Q2880" t="e">
        <f>VLOOKUP($A2880,'[1]SheltersALL_2.17.22'!$1:$1048576,6,0)</f>
        <v>#N/A</v>
      </c>
      <c r="R2880" t="str">
        <f>VLOOKUP($A2880, [1]FA21_Ridership!$1:$1048576,11, 0)</f>
        <v>OAKLAND</v>
      </c>
      <c r="S2880" t="str">
        <f>VLOOKUP($A2880, [1]FA21_Ridership!$1:$1048576,12, 0)</f>
        <v>ALAMEDA</v>
      </c>
      <c r="T2880">
        <f>VLOOKUP($A2880, [1]FA21_Ridership!$1:$1048576,13, 0)</f>
        <v>2</v>
      </c>
      <c r="U2880">
        <f t="shared" si="221"/>
        <v>440</v>
      </c>
      <c r="V2880" s="67">
        <f t="shared" si="225"/>
        <v>0.69</v>
      </c>
      <c r="W2880">
        <v>0.69294299999999998</v>
      </c>
      <c r="X2880" s="67">
        <f t="shared" si="222"/>
        <v>0.40200000000000002</v>
      </c>
      <c r="Y2880">
        <v>0.41730899999999999</v>
      </c>
      <c r="Z2880" s="67">
        <f t="shared" si="223"/>
        <v>0.78</v>
      </c>
      <c r="AA2880">
        <f>VLOOKUP($C2880,[1]Disability!$1:$1048576,5,FALSE)</f>
        <v>0</v>
      </c>
      <c r="AB2880" s="67">
        <f t="shared" si="224"/>
        <v>0</v>
      </c>
      <c r="AC2880" t="e">
        <f>VLOOKUP($A2880,#REF!,9,FALSE)</f>
        <v>#REF!</v>
      </c>
    </row>
    <row r="2881" spans="1:29">
      <c r="A2881">
        <v>57699</v>
      </c>
      <c r="B2881">
        <v>2880</v>
      </c>
      <c r="C2881">
        <v>802320</v>
      </c>
      <c r="D2881" t="s">
        <v>4235</v>
      </c>
      <c r="E2881" t="s">
        <v>4236</v>
      </c>
      <c r="G2881" t="e">
        <f>VLOOKUP($H2881,[1]BRT!$1:$1048576,1,0)</f>
        <v>#N/A</v>
      </c>
      <c r="H2881" t="s">
        <v>6309</v>
      </c>
      <c r="I2881">
        <v>37.617700999999997</v>
      </c>
      <c r="J2881">
        <v>-122.088446</v>
      </c>
      <c r="K2881">
        <v>1039</v>
      </c>
      <c r="L2881">
        <v>20</v>
      </c>
      <c r="M2881">
        <v>3</v>
      </c>
      <c r="N2881">
        <v>14</v>
      </c>
      <c r="O2881">
        <v>8</v>
      </c>
      <c r="P2881">
        <v>22</v>
      </c>
      <c r="Q2881" t="e">
        <f>VLOOKUP($A2881,'[1]SheltersALL_2.17.22'!$1:$1048576,6,0)</f>
        <v>#N/A</v>
      </c>
      <c r="R2881" t="str">
        <f>VLOOKUP($A2881, [1]FA21_Ridership!$1:$1048576,11, 0)</f>
        <v>HAYWARD</v>
      </c>
      <c r="S2881" t="str">
        <f>VLOOKUP($A2881, [1]FA21_Ridership!$1:$1048576,12, 0)</f>
        <v>ALAMEDA</v>
      </c>
      <c r="T2881">
        <f>VLOOKUP($A2881, [1]FA21_Ridership!$1:$1048576,13, 0)</f>
        <v>5</v>
      </c>
      <c r="U2881">
        <f t="shared" si="221"/>
        <v>440</v>
      </c>
      <c r="V2881" s="67">
        <f t="shared" si="225"/>
        <v>0.69</v>
      </c>
      <c r="W2881">
        <v>0.81594699999999998</v>
      </c>
      <c r="X2881" s="67">
        <f t="shared" si="222"/>
        <v>0.60699999999999998</v>
      </c>
      <c r="Y2881">
        <v>0.25899299999999997</v>
      </c>
      <c r="Z2881" s="67">
        <f t="shared" si="223"/>
        <v>0.58699999999999997</v>
      </c>
      <c r="AA2881">
        <f>VLOOKUP($C2881,[1]Disability!$1:$1048576,5,FALSE)</f>
        <v>0</v>
      </c>
      <c r="AB2881" s="67">
        <f t="shared" si="224"/>
        <v>0</v>
      </c>
      <c r="AC2881" t="e">
        <f>VLOOKUP($A2881,#REF!,9,FALSE)</f>
        <v>#REF!</v>
      </c>
    </row>
    <row r="2882" spans="1:29">
      <c r="A2882">
        <v>52655</v>
      </c>
      <c r="B2882">
        <v>2881</v>
      </c>
      <c r="C2882">
        <v>1004350</v>
      </c>
      <c r="D2882" t="s">
        <v>4235</v>
      </c>
      <c r="E2882" t="s">
        <v>4236</v>
      </c>
      <c r="G2882" t="e">
        <f>VLOOKUP($H2882,[1]BRT!$1:$1048576,1,0)</f>
        <v>#N/A</v>
      </c>
      <c r="H2882" t="s">
        <v>6260</v>
      </c>
      <c r="I2882">
        <v>37.748731999999997</v>
      </c>
      <c r="J2882">
        <v>-122.161648</v>
      </c>
      <c r="K2882">
        <v>1020</v>
      </c>
      <c r="L2882">
        <v>20</v>
      </c>
      <c r="M2882">
        <v>3</v>
      </c>
      <c r="N2882">
        <v>13</v>
      </c>
      <c r="O2882">
        <v>9</v>
      </c>
      <c r="P2882">
        <v>22</v>
      </c>
      <c r="Q2882" t="e">
        <f>VLOOKUP($A2882,'[1]SheltersALL_2.17.22'!$1:$1048576,6,0)</f>
        <v>#N/A</v>
      </c>
      <c r="R2882" t="str">
        <f>VLOOKUP($A2882, [1]FA21_Ridership!$1:$1048576,11, 0)</f>
        <v>OAKLAND</v>
      </c>
      <c r="S2882" t="str">
        <f>VLOOKUP($A2882, [1]FA21_Ridership!$1:$1048576,12, 0)</f>
        <v>ALAMEDA</v>
      </c>
      <c r="T2882">
        <f>VLOOKUP($A2882, [1]FA21_Ridership!$1:$1048576,13, 0)</f>
        <v>3</v>
      </c>
      <c r="U2882">
        <f t="shared" ref="U2882:U2945" si="226">$L2882*$P2882</f>
        <v>440</v>
      </c>
      <c r="V2882" s="67">
        <f t="shared" si="225"/>
        <v>0.69</v>
      </c>
      <c r="W2882">
        <v>0.96921599999999997</v>
      </c>
      <c r="X2882" s="67">
        <f t="shared" ref="X2882:X2945" si="227">_xlfn.PERCENTRANK.INC($W$2:$W$4161,W2882)</f>
        <v>0.94099999999999995</v>
      </c>
      <c r="Y2882">
        <v>0.50559699999999996</v>
      </c>
      <c r="Z2882" s="67">
        <f t="shared" ref="Z2882:Z2945" si="228">_xlfn.PERCENTRANK.INC($Y$2:$Y$4161,Y2882)</f>
        <v>0.86699999999999999</v>
      </c>
      <c r="AA2882">
        <f>VLOOKUP($C2882,[1]Disability!$1:$1048576,5,FALSE)</f>
        <v>0</v>
      </c>
      <c r="AB2882" s="67">
        <f t="shared" ref="AB2882:AB2945" si="229">_xlfn.PERCENTRANK.INC($AA$2:$AA$4163,AA2882)</f>
        <v>0</v>
      </c>
      <c r="AC2882" t="e">
        <f>VLOOKUP($A2882,#REF!,9,FALSE)</f>
        <v>#REF!</v>
      </c>
    </row>
    <row r="2883" spans="1:29">
      <c r="A2883">
        <v>59923</v>
      </c>
      <c r="B2883">
        <v>2882</v>
      </c>
      <c r="C2883">
        <v>1004430</v>
      </c>
      <c r="D2883" t="s">
        <v>4235</v>
      </c>
      <c r="E2883" t="s">
        <v>4236</v>
      </c>
      <c r="G2883" t="e">
        <f>VLOOKUP($H2883,[1]BRT!$1:$1048576,1,0)</f>
        <v>#N/A</v>
      </c>
      <c r="H2883" t="s">
        <v>6310</v>
      </c>
      <c r="I2883">
        <v>37.741467999999998</v>
      </c>
      <c r="J2883">
        <v>-122.176501</v>
      </c>
      <c r="K2883">
        <v>1016</v>
      </c>
      <c r="L2883">
        <v>20</v>
      </c>
      <c r="M2883">
        <v>3</v>
      </c>
      <c r="N2883">
        <v>12</v>
      </c>
      <c r="O2883">
        <v>10</v>
      </c>
      <c r="P2883">
        <v>22</v>
      </c>
      <c r="Q2883" t="e">
        <f>VLOOKUP($A2883,'[1]SheltersALL_2.17.22'!$1:$1048576,6,0)</f>
        <v>#N/A</v>
      </c>
      <c r="R2883" t="str">
        <f>VLOOKUP($A2883, [1]FA21_Ridership!$1:$1048576,11, 0)</f>
        <v>OAKLAND</v>
      </c>
      <c r="S2883" t="str">
        <f>VLOOKUP($A2883, [1]FA21_Ridership!$1:$1048576,12, 0)</f>
        <v>ALAMEDA</v>
      </c>
      <c r="T2883">
        <f>VLOOKUP($A2883, [1]FA21_Ridership!$1:$1048576,13, 0)</f>
        <v>3</v>
      </c>
      <c r="U2883">
        <f t="shared" si="226"/>
        <v>440</v>
      </c>
      <c r="V2883" s="67">
        <f t="shared" si="225"/>
        <v>0.69</v>
      </c>
      <c r="W2883">
        <v>1</v>
      </c>
      <c r="X2883" s="67">
        <f t="shared" si="227"/>
        <v>0.98899999999999999</v>
      </c>
      <c r="Y2883">
        <v>0.52415999999999996</v>
      </c>
      <c r="Z2883" s="67">
        <f t="shared" si="228"/>
        <v>0.88100000000000001</v>
      </c>
      <c r="AA2883">
        <f>VLOOKUP($C2883,[1]Disability!$1:$1048576,5,FALSE)</f>
        <v>1</v>
      </c>
      <c r="AB2883" s="67">
        <f t="shared" si="229"/>
        <v>0.72499999999999998</v>
      </c>
      <c r="AC2883" t="e">
        <f>VLOOKUP($A2883,#REF!,9,FALSE)</f>
        <v>#REF!</v>
      </c>
    </row>
    <row r="2884" spans="1:29">
      <c r="A2884">
        <v>51225</v>
      </c>
      <c r="B2884">
        <v>2883</v>
      </c>
      <c r="C2884">
        <v>1019200</v>
      </c>
      <c r="D2884" t="s">
        <v>4235</v>
      </c>
      <c r="E2884" t="s">
        <v>4236</v>
      </c>
      <c r="G2884" t="e">
        <f>VLOOKUP($H2884,[1]BRT!$1:$1048576,1,0)</f>
        <v>#N/A</v>
      </c>
      <c r="H2884" t="s">
        <v>6311</v>
      </c>
      <c r="I2884">
        <v>37.846685999999998</v>
      </c>
      <c r="J2884">
        <v>-122.265456</v>
      </c>
      <c r="K2884">
        <v>1080</v>
      </c>
      <c r="L2884">
        <v>22</v>
      </c>
      <c r="M2884">
        <v>2.7272727269999999</v>
      </c>
      <c r="N2884">
        <v>10</v>
      </c>
      <c r="O2884">
        <v>10</v>
      </c>
      <c r="P2884">
        <v>20</v>
      </c>
      <c r="Q2884" t="e">
        <f>VLOOKUP($A2884,'[1]SheltersALL_2.17.22'!$1:$1048576,6,0)</f>
        <v>#N/A</v>
      </c>
      <c r="R2884" t="str">
        <f>VLOOKUP($A2884, [1]FA21_Ridership!$1:$1048576,11, 0)</f>
        <v>OAKLAND</v>
      </c>
      <c r="S2884" t="str">
        <f>VLOOKUP($A2884, [1]FA21_Ridership!$1:$1048576,12, 0)</f>
        <v>ALAMEDA</v>
      </c>
      <c r="T2884">
        <f>VLOOKUP($A2884, [1]FA21_Ridership!$1:$1048576,13, 0)</f>
        <v>2</v>
      </c>
      <c r="U2884">
        <f t="shared" si="226"/>
        <v>440</v>
      </c>
      <c r="V2884" s="67">
        <f t="shared" si="225"/>
        <v>0.69</v>
      </c>
      <c r="W2884">
        <v>0.64946000000000004</v>
      </c>
      <c r="X2884" s="67">
        <f t="shared" si="227"/>
        <v>0.33800000000000002</v>
      </c>
      <c r="Y2884">
        <v>0.154862</v>
      </c>
      <c r="Z2884" s="67">
        <f t="shared" si="228"/>
        <v>0.372</v>
      </c>
      <c r="AA2884">
        <f>VLOOKUP($C2884,[1]Disability!$1:$1048576,5,FALSE)</f>
        <v>0</v>
      </c>
      <c r="AB2884" s="67">
        <f t="shared" si="229"/>
        <v>0</v>
      </c>
      <c r="AC2884" t="e">
        <f>VLOOKUP($A2884,#REF!,9,FALSE)</f>
        <v>#REF!</v>
      </c>
    </row>
    <row r="2885" spans="1:29">
      <c r="A2885">
        <v>50639</v>
      </c>
      <c r="B2885">
        <v>2884</v>
      </c>
      <c r="C2885">
        <v>1006520</v>
      </c>
      <c r="D2885" t="s">
        <v>4235</v>
      </c>
      <c r="E2885" t="s">
        <v>4236</v>
      </c>
      <c r="G2885" t="e">
        <f>VLOOKUP($H2885,[1]BRT!$1:$1048576,1,0)</f>
        <v>#N/A</v>
      </c>
      <c r="H2885" t="s">
        <v>6312</v>
      </c>
      <c r="I2885">
        <v>37.815424999999998</v>
      </c>
      <c r="J2885">
        <v>-122.26411299999999</v>
      </c>
      <c r="K2885">
        <v>1415</v>
      </c>
      <c r="L2885">
        <v>20</v>
      </c>
      <c r="M2885">
        <v>3</v>
      </c>
      <c r="N2885">
        <v>9</v>
      </c>
      <c r="O2885">
        <v>13</v>
      </c>
      <c r="P2885">
        <v>22</v>
      </c>
      <c r="Q2885" t="e">
        <f>VLOOKUP($A2885,'[1]SheltersALL_2.17.22'!$1:$1048576,6,0)</f>
        <v>#N/A</v>
      </c>
      <c r="R2885" t="str">
        <f>VLOOKUP($A2885, [1]FA21_Ridership!$1:$1048576,11, 0)</f>
        <v>OAKLAND</v>
      </c>
      <c r="S2885" t="str">
        <f>VLOOKUP($A2885, [1]FA21_Ridership!$1:$1048576,12, 0)</f>
        <v>ALAMEDA</v>
      </c>
      <c r="T2885">
        <f>VLOOKUP($A2885, [1]FA21_Ridership!$1:$1048576,13, 0)</f>
        <v>2</v>
      </c>
      <c r="U2885">
        <f t="shared" si="226"/>
        <v>440</v>
      </c>
      <c r="V2885" s="67">
        <f t="shared" si="225"/>
        <v>0.69</v>
      </c>
      <c r="W2885">
        <v>0.67857100000000004</v>
      </c>
      <c r="X2885" s="67">
        <f t="shared" si="227"/>
        <v>0.372</v>
      </c>
      <c r="Y2885">
        <v>0.43594100000000002</v>
      </c>
      <c r="Z2885" s="67">
        <f t="shared" si="228"/>
        <v>0.80800000000000005</v>
      </c>
      <c r="AA2885">
        <f>VLOOKUP($C2885,[1]Disability!$1:$1048576,5,FALSE)</f>
        <v>1</v>
      </c>
      <c r="AB2885" s="67">
        <f t="shared" si="229"/>
        <v>0.72499999999999998</v>
      </c>
      <c r="AC2885" t="e">
        <f>VLOOKUP($A2885,#REF!,9,FALSE)</f>
        <v>#REF!</v>
      </c>
    </row>
    <row r="2886" spans="1:29">
      <c r="A2886">
        <v>51517</v>
      </c>
      <c r="B2886">
        <v>2885</v>
      </c>
      <c r="C2886">
        <v>1010180</v>
      </c>
      <c r="D2886" t="s">
        <v>4235</v>
      </c>
      <c r="E2886" t="s">
        <v>4236</v>
      </c>
      <c r="G2886" t="e">
        <f>VLOOKUP($H2886,[1]BRT!$1:$1048576,1,0)</f>
        <v>#N/A</v>
      </c>
      <c r="H2886" t="s">
        <v>6313</v>
      </c>
      <c r="I2886">
        <v>37.789997999999997</v>
      </c>
      <c r="J2886">
        <v>-122.242412</v>
      </c>
      <c r="K2886">
        <v>1429</v>
      </c>
      <c r="L2886">
        <v>20</v>
      </c>
      <c r="M2886">
        <v>3</v>
      </c>
      <c r="N2886">
        <v>8</v>
      </c>
      <c r="O2886">
        <v>14</v>
      </c>
      <c r="P2886">
        <v>22</v>
      </c>
      <c r="Q2886" t="str">
        <f>VLOOKUP($A2886,'[1]SheltersALL_2.17.22'!$1:$1048576,6,0)</f>
        <v>Oakland</v>
      </c>
      <c r="R2886" t="str">
        <f>VLOOKUP($A2886, [1]FA21_Ridership!$1:$1048576,11, 0)</f>
        <v>OAKLAND</v>
      </c>
      <c r="S2886" t="str">
        <f>VLOOKUP($A2886, [1]FA21_Ridership!$1:$1048576,12, 0)</f>
        <v>ALAMEDA</v>
      </c>
      <c r="T2886">
        <f>VLOOKUP($A2886, [1]FA21_Ridership!$1:$1048576,13, 0)</f>
        <v>2</v>
      </c>
      <c r="U2886">
        <f t="shared" si="226"/>
        <v>440</v>
      </c>
      <c r="V2886" s="67">
        <f t="shared" si="225"/>
        <v>0.69</v>
      </c>
      <c r="W2886">
        <v>0.94699599999999995</v>
      </c>
      <c r="X2886" s="67">
        <f t="shared" si="227"/>
        <v>0.89600000000000002</v>
      </c>
      <c r="Y2886">
        <v>0.41130699999999998</v>
      </c>
      <c r="Z2886" s="67">
        <f t="shared" si="228"/>
        <v>0.77100000000000002</v>
      </c>
      <c r="AA2886">
        <f>VLOOKUP($C2886,[1]Disability!$1:$1048576,5,FALSE)</f>
        <v>0</v>
      </c>
      <c r="AB2886" s="67">
        <f t="shared" si="229"/>
        <v>0</v>
      </c>
      <c r="AC2886" t="e">
        <f>VLOOKUP($A2886,#REF!,9,FALSE)</f>
        <v>#REF!</v>
      </c>
    </row>
    <row r="2887" spans="1:29">
      <c r="A2887">
        <v>59956</v>
      </c>
      <c r="B2887">
        <v>2886</v>
      </c>
      <c r="C2887">
        <v>1010280</v>
      </c>
      <c r="D2887" t="s">
        <v>4235</v>
      </c>
      <c r="E2887" t="s">
        <v>4236</v>
      </c>
      <c r="G2887" t="e">
        <f>VLOOKUP($H2887,[1]BRT!$1:$1048576,1,0)</f>
        <v>#N/A</v>
      </c>
      <c r="H2887" t="s">
        <v>6314</v>
      </c>
      <c r="I2887">
        <v>37.784592000000004</v>
      </c>
      <c r="J2887">
        <v>-122.230453</v>
      </c>
      <c r="K2887">
        <v>1396</v>
      </c>
      <c r="L2887">
        <v>20</v>
      </c>
      <c r="M2887">
        <v>3</v>
      </c>
      <c r="N2887">
        <v>8</v>
      </c>
      <c r="O2887">
        <v>14</v>
      </c>
      <c r="P2887">
        <v>22</v>
      </c>
      <c r="Q2887" t="e">
        <f>VLOOKUP($A2887,'[1]SheltersALL_2.17.22'!$1:$1048576,6,0)</f>
        <v>#N/A</v>
      </c>
      <c r="R2887" t="str">
        <f>VLOOKUP($A2887, [1]FA21_Ridership!$1:$1048576,11, 0)</f>
        <v>OAKLAND</v>
      </c>
      <c r="S2887" t="str">
        <f>VLOOKUP($A2887, [1]FA21_Ridership!$1:$1048576,12, 0)</f>
        <v>ALAMEDA</v>
      </c>
      <c r="T2887">
        <f>VLOOKUP($A2887, [1]FA21_Ridership!$1:$1048576,13, 0)</f>
        <v>2</v>
      </c>
      <c r="U2887">
        <f t="shared" si="226"/>
        <v>440</v>
      </c>
      <c r="V2887" s="67">
        <f t="shared" si="225"/>
        <v>0.69</v>
      </c>
      <c r="W2887">
        <v>0.93949700000000003</v>
      </c>
      <c r="X2887" s="67">
        <f t="shared" si="227"/>
        <v>0.86099999999999999</v>
      </c>
      <c r="Y2887">
        <v>0.65961999999999998</v>
      </c>
      <c r="Z2887" s="67">
        <f t="shared" si="228"/>
        <v>0.97</v>
      </c>
      <c r="AA2887">
        <f>VLOOKUP($C2887,[1]Disability!$1:$1048576,5,FALSE)</f>
        <v>0</v>
      </c>
      <c r="AB2887" s="67">
        <f t="shared" si="229"/>
        <v>0</v>
      </c>
      <c r="AC2887" t="e">
        <f>VLOOKUP($A2887,#REF!,9,FALSE)</f>
        <v>#REF!</v>
      </c>
    </row>
    <row r="2888" spans="1:29">
      <c r="A2888">
        <v>52085</v>
      </c>
      <c r="B2888">
        <v>2887</v>
      </c>
      <c r="C2888">
        <v>9905640</v>
      </c>
      <c r="D2888" t="s">
        <v>4235</v>
      </c>
      <c r="E2888" t="s">
        <v>4236</v>
      </c>
      <c r="G2888" t="e">
        <f>VLOOKUP($H2888,[1]BRT!$1:$1048576,1,0)</f>
        <v>#N/A</v>
      </c>
      <c r="H2888" t="s">
        <v>6315</v>
      </c>
      <c r="I2888">
        <v>37.619537999999999</v>
      </c>
      <c r="J2888">
        <v>-122.089929</v>
      </c>
      <c r="K2888">
        <v>1029</v>
      </c>
      <c r="L2888">
        <v>20</v>
      </c>
      <c r="M2888">
        <v>3</v>
      </c>
      <c r="N2888">
        <v>7</v>
      </c>
      <c r="O2888">
        <v>15</v>
      </c>
      <c r="P2888">
        <v>22</v>
      </c>
      <c r="Q2888" t="e">
        <f>VLOOKUP($A2888,'[1]SheltersALL_2.17.22'!$1:$1048576,6,0)</f>
        <v>#N/A</v>
      </c>
      <c r="R2888" t="str">
        <f>VLOOKUP($A2888, [1]FA21_Ridership!$1:$1048576,11, 0)</f>
        <v>HAYWARD</v>
      </c>
      <c r="S2888" t="str">
        <f>VLOOKUP($A2888, [1]FA21_Ridership!$1:$1048576,12, 0)</f>
        <v>ALAMEDA</v>
      </c>
      <c r="T2888">
        <f>VLOOKUP($A2888, [1]FA21_Ridership!$1:$1048576,13, 0)</f>
        <v>5</v>
      </c>
      <c r="U2888">
        <f t="shared" si="226"/>
        <v>440</v>
      </c>
      <c r="V2888" s="67">
        <f t="shared" si="225"/>
        <v>0.69</v>
      </c>
      <c r="W2888">
        <v>0.84450400000000003</v>
      </c>
      <c r="X2888" s="67">
        <f t="shared" si="227"/>
        <v>0.66200000000000003</v>
      </c>
      <c r="Y2888">
        <v>0.24865999999999999</v>
      </c>
      <c r="Z2888" s="67">
        <f t="shared" si="228"/>
        <v>0.57099999999999995</v>
      </c>
      <c r="AA2888">
        <f>VLOOKUP($C2888,[1]Disability!$1:$1048576,5,FALSE)</f>
        <v>0</v>
      </c>
      <c r="AB2888" s="67">
        <f t="shared" si="229"/>
        <v>0</v>
      </c>
      <c r="AC2888" t="e">
        <f>VLOOKUP($A2888,#REF!,9,FALSE)</f>
        <v>#REF!</v>
      </c>
    </row>
    <row r="2889" spans="1:29">
      <c r="A2889">
        <v>51775</v>
      </c>
      <c r="B2889">
        <v>2888</v>
      </c>
      <c r="C2889">
        <v>1010330</v>
      </c>
      <c r="D2889" t="s">
        <v>4235</v>
      </c>
      <c r="E2889" t="s">
        <v>4236</v>
      </c>
      <c r="G2889" t="e">
        <f>VLOOKUP($H2889,[1]BRT!$1:$1048576,1,0)</f>
        <v>#N/A</v>
      </c>
      <c r="H2889" t="s">
        <v>6316</v>
      </c>
      <c r="I2889">
        <v>37.784421999999999</v>
      </c>
      <c r="J2889">
        <v>-122.22538</v>
      </c>
      <c r="K2889">
        <v>1428</v>
      </c>
      <c r="L2889">
        <v>20</v>
      </c>
      <c r="M2889">
        <v>3</v>
      </c>
      <c r="N2889">
        <v>7</v>
      </c>
      <c r="O2889">
        <v>15</v>
      </c>
      <c r="P2889">
        <v>22</v>
      </c>
      <c r="Q2889" t="e">
        <f>VLOOKUP($A2889,'[1]SheltersALL_2.17.22'!$1:$1048576,6,0)</f>
        <v>#N/A</v>
      </c>
      <c r="R2889" t="str">
        <f>VLOOKUP($A2889, [1]FA21_Ridership!$1:$1048576,11, 0)</f>
        <v>OAKLAND</v>
      </c>
      <c r="S2889" t="str">
        <f>VLOOKUP($A2889, [1]FA21_Ridership!$1:$1048576,12, 0)</f>
        <v>ALAMEDA</v>
      </c>
      <c r="T2889">
        <f>VLOOKUP($A2889, [1]FA21_Ridership!$1:$1048576,13, 0)</f>
        <v>2</v>
      </c>
      <c r="U2889">
        <f t="shared" si="226"/>
        <v>440</v>
      </c>
      <c r="V2889" s="67">
        <f t="shared" si="225"/>
        <v>0.69</v>
      </c>
      <c r="W2889">
        <v>0.93815899999999997</v>
      </c>
      <c r="X2889" s="67">
        <f t="shared" si="227"/>
        <v>0.84899999999999998</v>
      </c>
      <c r="Y2889">
        <v>0.49856200000000001</v>
      </c>
      <c r="Z2889" s="67">
        <f t="shared" si="228"/>
        <v>0.85899999999999999</v>
      </c>
      <c r="AA2889">
        <f>VLOOKUP($C2889,[1]Disability!$1:$1048576,5,FALSE)</f>
        <v>1</v>
      </c>
      <c r="AB2889" s="67">
        <f t="shared" si="229"/>
        <v>0.72499999999999998</v>
      </c>
      <c r="AC2889" t="e">
        <f>VLOOKUP($A2889,#REF!,9,FALSE)</f>
        <v>#REF!</v>
      </c>
    </row>
    <row r="2890" spans="1:29">
      <c r="A2890">
        <v>56689</v>
      </c>
      <c r="B2890">
        <v>2889</v>
      </c>
      <c r="C2890">
        <v>1010340</v>
      </c>
      <c r="D2890" t="s">
        <v>4235</v>
      </c>
      <c r="E2890" t="s">
        <v>4236</v>
      </c>
      <c r="G2890" t="e">
        <f>VLOOKUP($H2890,[1]BRT!$1:$1048576,1,0)</f>
        <v>#N/A</v>
      </c>
      <c r="H2890" t="s">
        <v>6317</v>
      </c>
      <c r="I2890">
        <v>37.799281999999998</v>
      </c>
      <c r="J2890">
        <v>-122.254282</v>
      </c>
      <c r="K2890">
        <v>1429</v>
      </c>
      <c r="L2890">
        <v>20</v>
      </c>
      <c r="M2890">
        <v>3</v>
      </c>
      <c r="N2890">
        <v>5</v>
      </c>
      <c r="O2890">
        <v>17</v>
      </c>
      <c r="P2890">
        <v>22</v>
      </c>
      <c r="Q2890" t="e">
        <f>VLOOKUP($A2890,'[1]SheltersALL_2.17.22'!$1:$1048576,6,0)</f>
        <v>#N/A</v>
      </c>
      <c r="R2890" t="str">
        <f>VLOOKUP($A2890, [1]FA21_Ridership!$1:$1048576,11, 0)</f>
        <v>OAKLAND</v>
      </c>
      <c r="S2890" t="str">
        <f>VLOOKUP($A2890, [1]FA21_Ridership!$1:$1048576,12, 0)</f>
        <v>ALAMEDA</v>
      </c>
      <c r="T2890">
        <f>VLOOKUP($A2890, [1]FA21_Ridership!$1:$1048576,13, 0)</f>
        <v>2</v>
      </c>
      <c r="U2890">
        <f t="shared" si="226"/>
        <v>440</v>
      </c>
      <c r="V2890" s="67">
        <f t="shared" si="225"/>
        <v>0.69</v>
      </c>
      <c r="W2890">
        <v>0.60611899999999996</v>
      </c>
      <c r="X2890" s="67">
        <f t="shared" si="227"/>
        <v>0.29099999999999998</v>
      </c>
      <c r="Y2890">
        <v>0.39388099999999998</v>
      </c>
      <c r="Z2890" s="67">
        <f t="shared" si="228"/>
        <v>0.75700000000000001</v>
      </c>
      <c r="AA2890">
        <f>VLOOKUP($C2890,[1]Disability!$1:$1048576,5,FALSE)</f>
        <v>1</v>
      </c>
      <c r="AB2890" s="67">
        <f t="shared" si="229"/>
        <v>0.72499999999999998</v>
      </c>
      <c r="AC2890" t="e">
        <f>VLOOKUP($A2890,#REF!,9,FALSE)</f>
        <v>#REF!</v>
      </c>
    </row>
    <row r="2891" spans="1:29">
      <c r="A2891">
        <v>51581</v>
      </c>
      <c r="B2891">
        <v>2890</v>
      </c>
      <c r="C2891">
        <v>1017640</v>
      </c>
      <c r="D2891" t="s">
        <v>4235</v>
      </c>
      <c r="E2891" t="s">
        <v>4236</v>
      </c>
      <c r="G2891" t="e">
        <f>VLOOKUP($H2891,[1]BRT!$1:$1048576,1,0)</f>
        <v>#N/A</v>
      </c>
      <c r="H2891" t="s">
        <v>6318</v>
      </c>
      <c r="I2891">
        <v>37.800314999999998</v>
      </c>
      <c r="J2891">
        <v>-122.248497</v>
      </c>
      <c r="K2891">
        <v>960</v>
      </c>
      <c r="L2891">
        <v>20</v>
      </c>
      <c r="M2891">
        <v>3</v>
      </c>
      <c r="N2891">
        <v>5</v>
      </c>
      <c r="O2891">
        <v>17</v>
      </c>
      <c r="P2891">
        <v>22</v>
      </c>
      <c r="Q2891" t="e">
        <f>VLOOKUP($A2891,'[1]SheltersALL_2.17.22'!$1:$1048576,6,0)</f>
        <v>#N/A</v>
      </c>
      <c r="R2891" t="str">
        <f>VLOOKUP($A2891, [1]FA21_Ridership!$1:$1048576,11, 0)</f>
        <v>OAKLAND</v>
      </c>
      <c r="S2891" t="str">
        <f>VLOOKUP($A2891, [1]FA21_Ridership!$1:$1048576,12, 0)</f>
        <v>ALAMEDA</v>
      </c>
      <c r="T2891">
        <f>VLOOKUP($A2891, [1]FA21_Ridership!$1:$1048576,13, 0)</f>
        <v>2</v>
      </c>
      <c r="U2891">
        <f t="shared" si="226"/>
        <v>440</v>
      </c>
      <c r="V2891" s="67">
        <f t="shared" si="225"/>
        <v>0.69</v>
      </c>
      <c r="W2891">
        <v>0.67474599999999996</v>
      </c>
      <c r="X2891" s="67">
        <f t="shared" si="227"/>
        <v>0.36399999999999999</v>
      </c>
      <c r="Y2891">
        <v>0.177482</v>
      </c>
      <c r="Z2891" s="67">
        <f t="shared" si="228"/>
        <v>0.432</v>
      </c>
      <c r="AA2891">
        <f>VLOOKUP($C2891,[1]Disability!$1:$1048576,5,FALSE)</f>
        <v>0</v>
      </c>
      <c r="AB2891" s="67">
        <f t="shared" si="229"/>
        <v>0</v>
      </c>
      <c r="AC2891" t="e">
        <f>VLOOKUP($A2891,#REF!,9,FALSE)</f>
        <v>#REF!</v>
      </c>
    </row>
    <row r="2892" spans="1:29">
      <c r="A2892">
        <v>52944</v>
      </c>
      <c r="B2892">
        <v>2891</v>
      </c>
      <c r="C2892">
        <v>706400</v>
      </c>
      <c r="D2892" t="s">
        <v>4235</v>
      </c>
      <c r="E2892" t="s">
        <v>4236</v>
      </c>
      <c r="G2892" t="e">
        <f>VLOOKUP($H2892,[1]BRT!$1:$1048576,1,0)</f>
        <v>#N/A</v>
      </c>
      <c r="H2892" t="s">
        <v>6319</v>
      </c>
      <c r="I2892">
        <v>37.462878000000003</v>
      </c>
      <c r="J2892">
        <v>-121.91417</v>
      </c>
      <c r="K2892">
        <v>965</v>
      </c>
      <c r="L2892">
        <v>20</v>
      </c>
      <c r="M2892">
        <v>3</v>
      </c>
      <c r="N2892">
        <v>2</v>
      </c>
      <c r="O2892">
        <v>20</v>
      </c>
      <c r="P2892">
        <v>22</v>
      </c>
      <c r="Q2892" t="e">
        <f>VLOOKUP($A2892,'[1]SheltersALL_2.17.22'!$1:$1048576,6,0)</f>
        <v>#N/A</v>
      </c>
      <c r="R2892" t="str">
        <f>VLOOKUP($A2892, [1]FA21_Ridership!$1:$1048576,11, 0)</f>
        <v>FREMONT</v>
      </c>
      <c r="S2892" t="str">
        <f>VLOOKUP($A2892, [1]FA21_Ridership!$1:$1048576,12, 0)</f>
        <v>ALAMEDA</v>
      </c>
      <c r="T2892">
        <f>VLOOKUP($A2892, [1]FA21_Ridership!$1:$1048576,13, 0)</f>
        <v>5</v>
      </c>
      <c r="U2892">
        <f t="shared" si="226"/>
        <v>440</v>
      </c>
      <c r="V2892" s="67">
        <f t="shared" si="225"/>
        <v>0.69</v>
      </c>
      <c r="W2892">
        <v>0.94135500000000005</v>
      </c>
      <c r="X2892" s="67">
        <f t="shared" si="227"/>
        <v>0.86599999999999999</v>
      </c>
      <c r="Y2892">
        <v>7.7732999999999997E-2</v>
      </c>
      <c r="Z2892" s="67">
        <f t="shared" si="228"/>
        <v>0.16</v>
      </c>
      <c r="AA2892">
        <f>VLOOKUP($C2892,[1]Disability!$1:$1048576,5,FALSE)</f>
        <v>0</v>
      </c>
      <c r="AB2892" s="67">
        <f t="shared" si="229"/>
        <v>0</v>
      </c>
      <c r="AC2892" t="e">
        <f>VLOOKUP($A2892,#REF!,9,FALSE)</f>
        <v>#REF!</v>
      </c>
    </row>
    <row r="2893" spans="1:29">
      <c r="A2893">
        <v>51181</v>
      </c>
      <c r="B2893">
        <v>2892</v>
      </c>
      <c r="C2893">
        <v>901206</v>
      </c>
      <c r="D2893" t="s">
        <v>4235</v>
      </c>
      <c r="E2893" t="s">
        <v>4236</v>
      </c>
      <c r="G2893" t="e">
        <f>VLOOKUP($H2893,[1]BRT!$1:$1048576,1,0)</f>
        <v>#N/A</v>
      </c>
      <c r="H2893" t="s">
        <v>6251</v>
      </c>
      <c r="I2893">
        <v>37.551302999999997</v>
      </c>
      <c r="J2893">
        <v>-122.050635</v>
      </c>
      <c r="K2893">
        <v>1059</v>
      </c>
      <c r="L2893">
        <v>21</v>
      </c>
      <c r="M2893">
        <v>2.8571428569999999</v>
      </c>
      <c r="N2893">
        <v>11</v>
      </c>
      <c r="O2893">
        <v>10</v>
      </c>
      <c r="P2893">
        <v>21</v>
      </c>
      <c r="Q2893" t="e">
        <f>VLOOKUP($A2893,'[1]SheltersALL_2.17.22'!$1:$1048576,6,0)</f>
        <v>#N/A</v>
      </c>
      <c r="R2893" t="str">
        <f>VLOOKUP($A2893, [1]FA21_Ridership!$1:$1048576,11, 0)</f>
        <v>NEWARK</v>
      </c>
      <c r="S2893" t="str">
        <f>VLOOKUP($A2893, [1]FA21_Ridership!$1:$1048576,12, 0)</f>
        <v>ALAMEDA</v>
      </c>
      <c r="T2893">
        <f>VLOOKUP($A2893, [1]FA21_Ridership!$1:$1048576,13, 0)</f>
        <v>5</v>
      </c>
      <c r="U2893">
        <f t="shared" si="226"/>
        <v>441</v>
      </c>
      <c r="V2893" s="67">
        <f t="shared" si="225"/>
        <v>0.69499999999999995</v>
      </c>
      <c r="W2893">
        <v>0.55132599999999998</v>
      </c>
      <c r="X2893" s="67">
        <f t="shared" si="227"/>
        <v>0.246</v>
      </c>
      <c r="Y2893">
        <v>0.22501699999999999</v>
      </c>
      <c r="Z2893" s="67">
        <f t="shared" si="228"/>
        <v>0.51400000000000001</v>
      </c>
      <c r="AA2893">
        <f>VLOOKUP($C2893,[1]Disability!$1:$1048576,5,FALSE)</f>
        <v>0</v>
      </c>
      <c r="AB2893" s="67">
        <f t="shared" si="229"/>
        <v>0</v>
      </c>
      <c r="AC2893" t="e">
        <f>VLOOKUP($A2893,#REF!,9,FALSE)</f>
        <v>#REF!</v>
      </c>
    </row>
    <row r="2894" spans="1:29">
      <c r="A2894">
        <v>59948</v>
      </c>
      <c r="B2894">
        <v>2893</v>
      </c>
      <c r="C2894">
        <v>9802160</v>
      </c>
      <c r="D2894" t="s">
        <v>4235</v>
      </c>
      <c r="E2894" t="s">
        <v>4236</v>
      </c>
      <c r="G2894" t="e">
        <f>VLOOKUP($H2894,[1]BRT!$1:$1048576,1,0)</f>
        <v>#N/A</v>
      </c>
      <c r="H2894" t="s">
        <v>6320</v>
      </c>
      <c r="I2894">
        <v>37.702724000000003</v>
      </c>
      <c r="J2894">
        <v>-122.101837</v>
      </c>
      <c r="K2894">
        <v>962</v>
      </c>
      <c r="L2894">
        <v>63</v>
      </c>
      <c r="M2894">
        <v>0.95238095199999995</v>
      </c>
      <c r="N2894">
        <v>3</v>
      </c>
      <c r="O2894">
        <v>4</v>
      </c>
      <c r="P2894">
        <v>7</v>
      </c>
      <c r="Q2894" t="e">
        <f>VLOOKUP($A2894,'[1]SheltersALL_2.17.22'!$1:$1048576,6,0)</f>
        <v>#N/A</v>
      </c>
      <c r="R2894" t="str">
        <f>VLOOKUP($A2894, [1]FA21_Ridership!$1:$1048576,11, 0)</f>
        <v>COUNTY-ALAMEDA</v>
      </c>
      <c r="S2894" t="str">
        <f>VLOOKUP($A2894, [1]FA21_Ridership!$1:$1048576,12, 0)</f>
        <v>ALAMEDA</v>
      </c>
      <c r="T2894">
        <f>VLOOKUP($A2894, [1]FA21_Ridership!$1:$1048576,13, 0)</f>
        <v>4</v>
      </c>
      <c r="U2894">
        <f t="shared" si="226"/>
        <v>441</v>
      </c>
      <c r="V2894" s="67">
        <f t="shared" si="225"/>
        <v>0.69499999999999995</v>
      </c>
      <c r="W2894">
        <v>0.49466500000000002</v>
      </c>
      <c r="X2894" s="67">
        <f t="shared" si="227"/>
        <v>0.19</v>
      </c>
      <c r="Y2894">
        <v>0.17457</v>
      </c>
      <c r="Z2894" s="67">
        <f t="shared" si="228"/>
        <v>0.42299999999999999</v>
      </c>
      <c r="AA2894">
        <f>VLOOKUP($C2894,[1]Disability!$1:$1048576,5,FALSE)</f>
        <v>0</v>
      </c>
      <c r="AB2894" s="67">
        <f t="shared" si="229"/>
        <v>0</v>
      </c>
      <c r="AC2894" t="e">
        <f>VLOOKUP($A2894,#REF!,9,FALSE)</f>
        <v>#REF!</v>
      </c>
    </row>
    <row r="2895" spans="1:29">
      <c r="A2895">
        <v>57880</v>
      </c>
      <c r="B2895">
        <v>2894</v>
      </c>
      <c r="C2895">
        <v>703790</v>
      </c>
      <c r="D2895" t="s">
        <v>4235</v>
      </c>
      <c r="E2895" t="s">
        <v>4236</v>
      </c>
      <c r="G2895" t="e">
        <f>VLOOKUP($H2895,[1]BRT!$1:$1048576,1,0)</f>
        <v>#N/A</v>
      </c>
      <c r="H2895" t="s">
        <v>5922</v>
      </c>
      <c r="I2895">
        <v>37.545960999999998</v>
      </c>
      <c r="J2895">
        <v>-121.990312</v>
      </c>
      <c r="K2895">
        <v>1076</v>
      </c>
      <c r="L2895">
        <v>21</v>
      </c>
      <c r="M2895">
        <v>2.8571428569999999</v>
      </c>
      <c r="N2895">
        <v>7</v>
      </c>
      <c r="O2895">
        <v>14</v>
      </c>
      <c r="P2895">
        <v>21</v>
      </c>
      <c r="Q2895" t="str">
        <f>VLOOKUP($A2895,'[1]SheltersALL_2.17.22'!$1:$1048576,6,0)</f>
        <v>Fremont</v>
      </c>
      <c r="R2895" t="str">
        <f>VLOOKUP($A2895, [1]FA21_Ridership!$1:$1048576,11, 0)</f>
        <v>FREMONT</v>
      </c>
      <c r="S2895" t="str">
        <f>VLOOKUP($A2895, [1]FA21_Ridership!$1:$1048576,12, 0)</f>
        <v>ALAMEDA</v>
      </c>
      <c r="T2895">
        <f>VLOOKUP($A2895, [1]FA21_Ridership!$1:$1048576,13, 0)</f>
        <v>5</v>
      </c>
      <c r="U2895">
        <f t="shared" si="226"/>
        <v>441</v>
      </c>
      <c r="V2895" s="67">
        <f t="shared" si="225"/>
        <v>0.69499999999999995</v>
      </c>
      <c r="W2895">
        <v>0.938195</v>
      </c>
      <c r="X2895" s="67">
        <f t="shared" si="227"/>
        <v>0.85099999999999998</v>
      </c>
      <c r="Y2895">
        <v>8.2818000000000003E-2</v>
      </c>
      <c r="Z2895" s="67">
        <f t="shared" si="228"/>
        <v>0.182</v>
      </c>
      <c r="AA2895">
        <f>VLOOKUP($C2895,[1]Disability!$1:$1048576,5,FALSE)</f>
        <v>0</v>
      </c>
      <c r="AB2895" s="67">
        <f t="shared" si="229"/>
        <v>0</v>
      </c>
      <c r="AC2895" t="e">
        <f>VLOOKUP($A2895,#REF!,9,FALSE)</f>
        <v>#REF!</v>
      </c>
    </row>
    <row r="2896" spans="1:29">
      <c r="A2896">
        <v>59515</v>
      </c>
      <c r="B2896">
        <v>2895</v>
      </c>
      <c r="C2896">
        <v>1005640</v>
      </c>
      <c r="D2896" t="s">
        <v>4235</v>
      </c>
      <c r="E2896" t="s">
        <v>4236</v>
      </c>
      <c r="G2896" t="e">
        <f>VLOOKUP($H2896,[1]BRT!$1:$1048576,1,0)</f>
        <v>#N/A</v>
      </c>
      <c r="H2896" t="s">
        <v>6242</v>
      </c>
      <c r="I2896">
        <v>37.751233999999997</v>
      </c>
      <c r="J2896">
        <v>-122.164192</v>
      </c>
      <c r="K2896">
        <v>797</v>
      </c>
      <c r="L2896">
        <v>21</v>
      </c>
      <c r="M2896">
        <v>2.8571428569999999</v>
      </c>
      <c r="N2896">
        <v>7</v>
      </c>
      <c r="O2896">
        <v>14</v>
      </c>
      <c r="P2896">
        <v>21</v>
      </c>
      <c r="Q2896" t="e">
        <f>VLOOKUP($A2896,'[1]SheltersALL_2.17.22'!$1:$1048576,6,0)</f>
        <v>#N/A</v>
      </c>
      <c r="R2896" t="str">
        <f>VLOOKUP($A2896, [1]FA21_Ridership!$1:$1048576,11, 0)</f>
        <v>OAKLAND</v>
      </c>
      <c r="S2896" t="str">
        <f>VLOOKUP($A2896, [1]FA21_Ridership!$1:$1048576,12, 0)</f>
        <v>ALAMEDA</v>
      </c>
      <c r="T2896">
        <f>VLOOKUP($A2896, [1]FA21_Ridership!$1:$1048576,13, 0)</f>
        <v>3</v>
      </c>
      <c r="U2896">
        <f t="shared" si="226"/>
        <v>441</v>
      </c>
      <c r="V2896" s="67">
        <f t="shared" si="225"/>
        <v>0.69499999999999995</v>
      </c>
      <c r="W2896">
        <v>0.96936100000000003</v>
      </c>
      <c r="X2896" s="67">
        <f t="shared" si="227"/>
        <v>0.94499999999999995</v>
      </c>
      <c r="Y2896">
        <v>0.35278199999999998</v>
      </c>
      <c r="Z2896" s="67">
        <f t="shared" si="228"/>
        <v>0.70099999999999996</v>
      </c>
      <c r="AA2896">
        <f>VLOOKUP($C2896,[1]Disability!$1:$1048576,5,FALSE)</f>
        <v>0</v>
      </c>
      <c r="AB2896" s="67">
        <f t="shared" si="229"/>
        <v>0</v>
      </c>
      <c r="AC2896" t="e">
        <f>VLOOKUP($A2896,#REF!,9,FALSE)</f>
        <v>#REF!</v>
      </c>
    </row>
    <row r="2897" spans="1:29">
      <c r="A2897">
        <v>52529</v>
      </c>
      <c r="B2897">
        <v>2896</v>
      </c>
      <c r="C2897">
        <v>9900610</v>
      </c>
      <c r="D2897" t="s">
        <v>4235</v>
      </c>
      <c r="E2897" t="s">
        <v>4236</v>
      </c>
      <c r="G2897" t="e">
        <f>VLOOKUP($H2897,[1]BRT!$1:$1048576,1,0)</f>
        <v>#N/A</v>
      </c>
      <c r="H2897" t="s">
        <v>6321</v>
      </c>
      <c r="I2897">
        <v>37.965578999999998</v>
      </c>
      <c r="J2897">
        <v>-122.332634</v>
      </c>
      <c r="K2897">
        <v>961</v>
      </c>
      <c r="L2897">
        <v>34</v>
      </c>
      <c r="M2897">
        <v>1.7647058819999999</v>
      </c>
      <c r="N2897">
        <v>6</v>
      </c>
      <c r="O2897">
        <v>7</v>
      </c>
      <c r="P2897">
        <v>13</v>
      </c>
      <c r="Q2897" t="e">
        <f>VLOOKUP($A2897,'[1]SheltersALL_2.17.22'!$1:$1048576,6,0)</f>
        <v>#N/A</v>
      </c>
      <c r="R2897" t="str">
        <f>VLOOKUP($A2897, [1]FA21_Ridership!$1:$1048576,11, 0)</f>
        <v>COUNTY-CONTRA COSTA</v>
      </c>
      <c r="S2897" t="str">
        <f>VLOOKUP($A2897, [1]FA21_Ridership!$1:$1048576,12, 0)</f>
        <v>CONTRA COSTA</v>
      </c>
      <c r="T2897">
        <f>VLOOKUP($A2897, [1]FA21_Ridership!$1:$1048576,13, 0)</f>
        <v>1</v>
      </c>
      <c r="U2897">
        <f t="shared" si="226"/>
        <v>442</v>
      </c>
      <c r="V2897" s="67">
        <f t="shared" si="225"/>
        <v>0.69599999999999995</v>
      </c>
      <c r="W2897">
        <v>0.967611</v>
      </c>
      <c r="X2897" s="67">
        <f t="shared" si="227"/>
        <v>0.93899999999999995</v>
      </c>
      <c r="Y2897">
        <v>0.25610899999999998</v>
      </c>
      <c r="Z2897" s="67">
        <f t="shared" si="228"/>
        <v>0.58099999999999996</v>
      </c>
      <c r="AA2897">
        <f>VLOOKUP($C2897,[1]Disability!$1:$1048576,5,FALSE)</f>
        <v>0</v>
      </c>
      <c r="AB2897" s="67">
        <f t="shared" si="229"/>
        <v>0</v>
      </c>
      <c r="AC2897" t="e">
        <f>VLOOKUP($A2897,#REF!,9,FALSE)</f>
        <v>#REF!</v>
      </c>
    </row>
    <row r="2898" spans="1:29">
      <c r="A2898">
        <v>51417</v>
      </c>
      <c r="B2898">
        <v>2897</v>
      </c>
      <c r="C2898">
        <v>9903130</v>
      </c>
      <c r="D2898" t="s">
        <v>4235</v>
      </c>
      <c r="E2898" t="s">
        <v>4236</v>
      </c>
      <c r="G2898" t="e">
        <f>VLOOKUP($H2898,[1]BRT!$1:$1048576,1,0)</f>
        <v>#N/A</v>
      </c>
      <c r="H2898" t="s">
        <v>6322</v>
      </c>
      <c r="I2898">
        <v>37.790146999999997</v>
      </c>
      <c r="J2898">
        <v>-122.23021799999999</v>
      </c>
      <c r="K2898">
        <v>1093</v>
      </c>
      <c r="L2898">
        <v>17</v>
      </c>
      <c r="M2898">
        <v>3.5294117649999999</v>
      </c>
      <c r="N2898">
        <v>11</v>
      </c>
      <c r="O2898">
        <v>15</v>
      </c>
      <c r="P2898">
        <v>26</v>
      </c>
      <c r="Q2898" t="e">
        <f>VLOOKUP($A2898,'[1]SheltersALL_2.17.22'!$1:$1048576,6,0)</f>
        <v>#N/A</v>
      </c>
      <c r="R2898" t="str">
        <f>VLOOKUP($A2898, [1]FA21_Ridership!$1:$1048576,11, 0)</f>
        <v>OAKLAND</v>
      </c>
      <c r="S2898" t="str">
        <f>VLOOKUP($A2898, [1]FA21_Ridership!$1:$1048576,12, 0)</f>
        <v>ALAMEDA</v>
      </c>
      <c r="T2898">
        <f>VLOOKUP($A2898, [1]FA21_Ridership!$1:$1048576,13, 0)</f>
        <v>2</v>
      </c>
      <c r="U2898">
        <f t="shared" si="226"/>
        <v>442</v>
      </c>
      <c r="V2898" s="67">
        <f t="shared" si="225"/>
        <v>0.69599999999999995</v>
      </c>
      <c r="W2898">
        <v>0.98505600000000004</v>
      </c>
      <c r="X2898" s="67">
        <f t="shared" si="227"/>
        <v>0.97899999999999998</v>
      </c>
      <c r="Y2898">
        <v>0.33623900000000001</v>
      </c>
      <c r="Z2898" s="67">
        <f t="shared" si="228"/>
        <v>0.68100000000000005</v>
      </c>
      <c r="AA2898">
        <f>VLOOKUP($C2898,[1]Disability!$1:$1048576,5,FALSE)</f>
        <v>0</v>
      </c>
      <c r="AB2898" s="67">
        <f t="shared" si="229"/>
        <v>0</v>
      </c>
      <c r="AC2898" t="e">
        <f>VLOOKUP($A2898,#REF!,9,FALSE)</f>
        <v>#REF!</v>
      </c>
    </row>
    <row r="2899" spans="1:29">
      <c r="A2899">
        <v>53448</v>
      </c>
      <c r="B2899">
        <v>2898</v>
      </c>
      <c r="C2899">
        <v>1009090</v>
      </c>
      <c r="D2899" t="s">
        <v>4235</v>
      </c>
      <c r="E2899" t="s">
        <v>4236</v>
      </c>
      <c r="G2899" t="e">
        <f>VLOOKUP($H2899,[1]BRT!$1:$1048576,1,0)</f>
        <v>#N/A</v>
      </c>
      <c r="H2899" t="s">
        <v>6031</v>
      </c>
      <c r="I2899">
        <v>37.793297000000003</v>
      </c>
      <c r="J2899">
        <v>-122.244495</v>
      </c>
      <c r="K2899">
        <v>1004</v>
      </c>
      <c r="L2899">
        <v>17</v>
      </c>
      <c r="M2899">
        <v>3.5294117649999999</v>
      </c>
      <c r="N2899">
        <v>8</v>
      </c>
      <c r="O2899">
        <v>18</v>
      </c>
      <c r="P2899">
        <v>26</v>
      </c>
      <c r="Q2899" t="e">
        <f>VLOOKUP($A2899,'[1]SheltersALL_2.17.22'!$1:$1048576,6,0)</f>
        <v>#N/A</v>
      </c>
      <c r="R2899" t="str">
        <f>VLOOKUP($A2899, [1]FA21_Ridership!$1:$1048576,11, 0)</f>
        <v>OAKLAND</v>
      </c>
      <c r="S2899" t="str">
        <f>VLOOKUP($A2899, [1]FA21_Ridership!$1:$1048576,12, 0)</f>
        <v>ALAMEDA</v>
      </c>
      <c r="T2899">
        <f>VLOOKUP($A2899, [1]FA21_Ridership!$1:$1048576,13, 0)</f>
        <v>2</v>
      </c>
      <c r="U2899">
        <f t="shared" si="226"/>
        <v>442</v>
      </c>
      <c r="V2899" s="67">
        <f t="shared" si="225"/>
        <v>0.69599999999999995</v>
      </c>
      <c r="W2899">
        <v>0.94278499999999998</v>
      </c>
      <c r="X2899" s="67">
        <f t="shared" si="227"/>
        <v>0.879</v>
      </c>
      <c r="Y2899">
        <v>0.47392400000000001</v>
      </c>
      <c r="Z2899" s="67">
        <f t="shared" si="228"/>
        <v>0.84299999999999997</v>
      </c>
      <c r="AA2899">
        <f>VLOOKUP($C2899,[1]Disability!$1:$1048576,5,FALSE)</f>
        <v>0</v>
      </c>
      <c r="AB2899" s="67">
        <f t="shared" si="229"/>
        <v>0</v>
      </c>
      <c r="AC2899" t="e">
        <f>VLOOKUP($A2899,#REF!,9,FALSE)</f>
        <v>#REF!</v>
      </c>
    </row>
    <row r="2900" spans="1:29">
      <c r="A2900">
        <v>54452</v>
      </c>
      <c r="B2900">
        <v>2899</v>
      </c>
      <c r="C2900">
        <v>1005420</v>
      </c>
      <c r="D2900" t="s">
        <v>4235</v>
      </c>
      <c r="E2900" t="s">
        <v>4236</v>
      </c>
      <c r="G2900" t="e">
        <f>VLOOKUP($H2900,[1]BRT!$1:$1048576,1,0)</f>
        <v>#N/A</v>
      </c>
      <c r="H2900" t="s">
        <v>6323</v>
      </c>
      <c r="I2900">
        <v>37.739814000000003</v>
      </c>
      <c r="J2900">
        <v>-122.15574700000001</v>
      </c>
      <c r="K2900">
        <v>798</v>
      </c>
      <c r="L2900">
        <v>21.1</v>
      </c>
      <c r="M2900">
        <v>2.843601896</v>
      </c>
      <c r="N2900">
        <v>10</v>
      </c>
      <c r="O2900">
        <v>11</v>
      </c>
      <c r="P2900">
        <v>21</v>
      </c>
      <c r="Q2900" t="e">
        <f>VLOOKUP($A2900,'[1]SheltersALL_2.17.22'!$1:$1048576,6,0)</f>
        <v>#N/A</v>
      </c>
      <c r="R2900" t="str">
        <f>VLOOKUP($A2900, [1]FA21_Ridership!$1:$1048576,11, 0)</f>
        <v>OAKLAND</v>
      </c>
      <c r="S2900" t="str">
        <f>VLOOKUP($A2900, [1]FA21_Ridership!$1:$1048576,12, 0)</f>
        <v>ALAMEDA</v>
      </c>
      <c r="T2900">
        <f>VLOOKUP($A2900, [1]FA21_Ridership!$1:$1048576,13, 0)</f>
        <v>3</v>
      </c>
      <c r="U2900">
        <f t="shared" si="226"/>
        <v>443.1</v>
      </c>
      <c r="V2900" s="67">
        <f t="shared" si="225"/>
        <v>0.69599999999999995</v>
      </c>
      <c r="W2900">
        <v>0.97571399999999997</v>
      </c>
      <c r="X2900" s="67">
        <f t="shared" si="227"/>
        <v>0.95599999999999996</v>
      </c>
      <c r="Y2900">
        <v>0.18598000000000001</v>
      </c>
      <c r="Z2900" s="67">
        <f t="shared" si="228"/>
        <v>0.44800000000000001</v>
      </c>
      <c r="AA2900">
        <f>VLOOKUP($C2900,[1]Disability!$1:$1048576,5,FALSE)</f>
        <v>0</v>
      </c>
      <c r="AB2900" s="67">
        <f t="shared" si="229"/>
        <v>0</v>
      </c>
      <c r="AC2900" t="e">
        <f>VLOOKUP($A2900,#REF!,9,FALSE)</f>
        <v>#REF!</v>
      </c>
    </row>
    <row r="2901" spans="1:29">
      <c r="A2901">
        <v>50129</v>
      </c>
      <c r="B2901">
        <v>2900</v>
      </c>
      <c r="C2901">
        <v>1500290</v>
      </c>
      <c r="D2901" t="s">
        <v>4235</v>
      </c>
      <c r="E2901" t="s">
        <v>4236</v>
      </c>
      <c r="G2901" t="e">
        <f>VLOOKUP($H2901,[1]BRT!$1:$1048576,1,0)</f>
        <v>#N/A</v>
      </c>
      <c r="H2901" t="s">
        <v>6237</v>
      </c>
      <c r="I2901">
        <v>37.713968000000001</v>
      </c>
      <c r="J2901">
        <v>-122.138312</v>
      </c>
      <c r="K2901">
        <v>799</v>
      </c>
      <c r="L2901">
        <v>21.1</v>
      </c>
      <c r="M2901">
        <v>2.843601896</v>
      </c>
      <c r="N2901">
        <v>3</v>
      </c>
      <c r="O2901">
        <v>18</v>
      </c>
      <c r="P2901">
        <v>21</v>
      </c>
      <c r="Q2901" t="e">
        <f>VLOOKUP($A2901,'[1]SheltersALL_2.17.22'!$1:$1048576,6,0)</f>
        <v>#N/A</v>
      </c>
      <c r="R2901" t="str">
        <f>VLOOKUP($A2901, [1]FA21_Ridership!$1:$1048576,11, 0)</f>
        <v>SAN LEANDRO</v>
      </c>
      <c r="S2901" t="str">
        <f>VLOOKUP($A2901, [1]FA21_Ridership!$1:$1048576,12, 0)</f>
        <v>ALAMEDA</v>
      </c>
      <c r="T2901">
        <f>VLOOKUP($A2901, [1]FA21_Ridership!$1:$1048576,13, 0)</f>
        <v>3</v>
      </c>
      <c r="U2901">
        <f t="shared" si="226"/>
        <v>443.1</v>
      </c>
      <c r="V2901" s="67">
        <f t="shared" si="225"/>
        <v>0.69599999999999995</v>
      </c>
      <c r="W2901">
        <v>0.89348399999999994</v>
      </c>
      <c r="X2901" s="67">
        <f t="shared" si="227"/>
        <v>0.75800000000000001</v>
      </c>
      <c r="Y2901">
        <v>0.58270699999999997</v>
      </c>
      <c r="Z2901" s="67">
        <f t="shared" si="228"/>
        <v>0.92700000000000005</v>
      </c>
      <c r="AA2901">
        <f>VLOOKUP($C2901,[1]Disability!$1:$1048576,5,FALSE)</f>
        <v>2</v>
      </c>
      <c r="AB2901" s="67">
        <f t="shared" si="229"/>
        <v>0.91600000000000004</v>
      </c>
      <c r="AC2901" t="e">
        <f>VLOOKUP($A2901,#REF!,9,FALSE)</f>
        <v>#REF!</v>
      </c>
    </row>
    <row r="2902" spans="1:29">
      <c r="A2902">
        <v>55855</v>
      </c>
      <c r="B2902">
        <v>2901</v>
      </c>
      <c r="C2902">
        <v>305820</v>
      </c>
      <c r="D2902" t="s">
        <v>4235</v>
      </c>
      <c r="E2902" t="s">
        <v>4236</v>
      </c>
      <c r="G2902" t="e">
        <f>VLOOKUP($H2902,[1]BRT!$1:$1048576,1,0)</f>
        <v>#N/A</v>
      </c>
      <c r="H2902" t="s">
        <v>6324</v>
      </c>
      <c r="I2902">
        <v>37.868600000000001</v>
      </c>
      <c r="J2902">
        <v>-122.294079</v>
      </c>
      <c r="K2902">
        <v>1337</v>
      </c>
      <c r="L2902">
        <v>12</v>
      </c>
      <c r="M2902">
        <v>5</v>
      </c>
      <c r="N2902">
        <v>35</v>
      </c>
      <c r="O2902">
        <v>2</v>
      </c>
      <c r="P2902">
        <v>37</v>
      </c>
      <c r="Q2902" t="e">
        <f>VLOOKUP($A2902,'[1]SheltersALL_2.17.22'!$1:$1048576,6,0)</f>
        <v>#N/A</v>
      </c>
      <c r="R2902" t="str">
        <f>VLOOKUP($A2902, [1]FA21_Ridership!$1:$1048576,11, 0)</f>
        <v>BERKELEY</v>
      </c>
      <c r="S2902" t="str">
        <f>VLOOKUP($A2902, [1]FA21_Ridership!$1:$1048576,12, 0)</f>
        <v>ALAMEDA</v>
      </c>
      <c r="T2902">
        <f>VLOOKUP($A2902, [1]FA21_Ridership!$1:$1048576,13, 0)</f>
        <v>1</v>
      </c>
      <c r="U2902">
        <f t="shared" si="226"/>
        <v>444</v>
      </c>
      <c r="V2902" s="67">
        <f t="shared" si="225"/>
        <v>0.69699999999999995</v>
      </c>
      <c r="W2902">
        <v>0.69926500000000003</v>
      </c>
      <c r="X2902" s="67">
        <f t="shared" si="227"/>
        <v>0.40699999999999997</v>
      </c>
      <c r="Y2902">
        <v>0.28424199999999999</v>
      </c>
      <c r="Z2902" s="67">
        <f t="shared" si="228"/>
        <v>0.61</v>
      </c>
      <c r="AA2902">
        <f>VLOOKUP($C2902,[1]Disability!$1:$1048576,5,FALSE)</f>
        <v>0</v>
      </c>
      <c r="AB2902" s="67">
        <f t="shared" si="229"/>
        <v>0</v>
      </c>
      <c r="AC2902" t="e">
        <f>VLOOKUP($A2902,#REF!,9,FALSE)</f>
        <v>#REF!</v>
      </c>
    </row>
    <row r="2903" spans="1:29">
      <c r="A2903">
        <v>53370</v>
      </c>
      <c r="B2903">
        <v>2902</v>
      </c>
      <c r="C2903">
        <v>103330</v>
      </c>
      <c r="D2903" t="s">
        <v>4235</v>
      </c>
      <c r="E2903" t="s">
        <v>4236</v>
      </c>
      <c r="G2903" t="e">
        <f>VLOOKUP($H2903,[1]BRT!$1:$1048576,1,0)</f>
        <v>#N/A</v>
      </c>
      <c r="H2903" t="s">
        <v>6325</v>
      </c>
      <c r="I2903">
        <v>37.766038000000002</v>
      </c>
      <c r="J2903">
        <v>-122.24379500000001</v>
      </c>
      <c r="K2903">
        <v>1421</v>
      </c>
      <c r="L2903">
        <v>12</v>
      </c>
      <c r="M2903">
        <v>5</v>
      </c>
      <c r="N2903">
        <v>7</v>
      </c>
      <c r="O2903">
        <v>30</v>
      </c>
      <c r="P2903">
        <v>37</v>
      </c>
      <c r="Q2903" t="e">
        <f>VLOOKUP($A2903,'[1]SheltersALL_2.17.22'!$1:$1048576,6,0)</f>
        <v>#N/A</v>
      </c>
      <c r="R2903" t="str">
        <f>VLOOKUP($A2903, [1]FA21_Ridership!$1:$1048576,11, 0)</f>
        <v>ALAMEDA</v>
      </c>
      <c r="S2903" t="str">
        <f>VLOOKUP($A2903, [1]FA21_Ridership!$1:$1048576,12, 0)</f>
        <v>ALAMEDA</v>
      </c>
      <c r="T2903">
        <f>VLOOKUP($A2903, [1]FA21_Ridership!$1:$1048576,13, 0)</f>
        <v>3</v>
      </c>
      <c r="U2903">
        <f t="shared" si="226"/>
        <v>444</v>
      </c>
      <c r="V2903" s="67">
        <f t="shared" si="225"/>
        <v>0.69699999999999995</v>
      </c>
      <c r="W2903">
        <v>0.86898399999999998</v>
      </c>
      <c r="X2903" s="67">
        <f t="shared" si="227"/>
        <v>0.71399999999999997</v>
      </c>
      <c r="Y2903">
        <v>0.73262000000000005</v>
      </c>
      <c r="Z2903" s="67">
        <f t="shared" si="228"/>
        <v>0.98399999999999999</v>
      </c>
      <c r="AA2903">
        <f>VLOOKUP($C2903,[1]Disability!$1:$1048576,5,FALSE)</f>
        <v>1</v>
      </c>
      <c r="AB2903" s="67">
        <f t="shared" si="229"/>
        <v>0.72499999999999998</v>
      </c>
      <c r="AC2903" t="e">
        <f>VLOOKUP($A2903,#REF!,9,FALSE)</f>
        <v>#REF!</v>
      </c>
    </row>
    <row r="2904" spans="1:29">
      <c r="A2904">
        <v>55770</v>
      </c>
      <c r="B2904">
        <v>2903</v>
      </c>
      <c r="C2904">
        <v>1001300</v>
      </c>
      <c r="D2904" t="s">
        <v>4235</v>
      </c>
      <c r="E2904" t="s">
        <v>4236</v>
      </c>
      <c r="G2904" t="e">
        <f>VLOOKUP($H2904,[1]BRT!$1:$1048576,1,0)</f>
        <v>#N/A</v>
      </c>
      <c r="H2904" t="s">
        <v>6222</v>
      </c>
      <c r="I2904">
        <v>37.810217000000002</v>
      </c>
      <c r="J2904">
        <v>-122.27296800000001</v>
      </c>
      <c r="K2904">
        <v>1406</v>
      </c>
      <c r="L2904">
        <v>14</v>
      </c>
      <c r="M2904">
        <v>4.2857142860000002</v>
      </c>
      <c r="N2904">
        <v>20</v>
      </c>
      <c r="O2904">
        <v>12</v>
      </c>
      <c r="P2904">
        <v>32</v>
      </c>
      <c r="Q2904" t="e">
        <f>VLOOKUP($A2904,'[1]SheltersALL_2.17.22'!$1:$1048576,6,0)</f>
        <v>#N/A</v>
      </c>
      <c r="R2904" t="str">
        <f>VLOOKUP($A2904, [1]FA21_Ridership!$1:$1048576,11, 0)</f>
        <v>OAKLAND</v>
      </c>
      <c r="S2904" t="str">
        <f>VLOOKUP($A2904, [1]FA21_Ridership!$1:$1048576,12, 0)</f>
        <v>ALAMEDA</v>
      </c>
      <c r="T2904">
        <f>VLOOKUP($A2904, [1]FA21_Ridership!$1:$1048576,13, 0)</f>
        <v>2</v>
      </c>
      <c r="U2904">
        <f t="shared" si="226"/>
        <v>448</v>
      </c>
      <c r="V2904" s="67">
        <f t="shared" si="225"/>
        <v>0.69699999999999995</v>
      </c>
      <c r="W2904">
        <v>0.68016500000000002</v>
      </c>
      <c r="X2904" s="67">
        <f t="shared" si="227"/>
        <v>0.377</v>
      </c>
      <c r="Y2904">
        <v>0.36513400000000001</v>
      </c>
      <c r="Z2904" s="67">
        <f t="shared" si="228"/>
        <v>0.71599999999999997</v>
      </c>
      <c r="AA2904">
        <f>VLOOKUP($C2904,[1]Disability!$1:$1048576,5,FALSE)</f>
        <v>3</v>
      </c>
      <c r="AB2904" s="67">
        <f t="shared" si="229"/>
        <v>0.96499999999999997</v>
      </c>
      <c r="AC2904" t="e">
        <f>VLOOKUP($A2904,#REF!,9,FALSE)</f>
        <v>#REF!</v>
      </c>
    </row>
    <row r="2905" spans="1:29">
      <c r="A2905">
        <v>55660</v>
      </c>
      <c r="B2905">
        <v>2904</v>
      </c>
      <c r="C2905">
        <v>1018510</v>
      </c>
      <c r="D2905" t="s">
        <v>4235</v>
      </c>
      <c r="E2905" t="s">
        <v>4236</v>
      </c>
      <c r="G2905" t="e">
        <f>VLOOKUP($H2905,[1]BRT!$1:$1048576,1,0)</f>
        <v>#N/A</v>
      </c>
      <c r="H2905" t="s">
        <v>6326</v>
      </c>
      <c r="I2905">
        <v>37.813060999999998</v>
      </c>
      <c r="J2905">
        <v>-122.274237</v>
      </c>
      <c r="K2905">
        <v>1439</v>
      </c>
      <c r="L2905">
        <v>16</v>
      </c>
      <c r="M2905">
        <v>3.75</v>
      </c>
      <c r="N2905">
        <v>10</v>
      </c>
      <c r="O2905">
        <v>18</v>
      </c>
      <c r="P2905">
        <v>28</v>
      </c>
      <c r="Q2905" t="e">
        <f>VLOOKUP($A2905,'[1]SheltersALL_2.17.22'!$1:$1048576,6,0)</f>
        <v>#N/A</v>
      </c>
      <c r="R2905" t="str">
        <f>VLOOKUP($A2905, [1]FA21_Ridership!$1:$1048576,11, 0)</f>
        <v>OAKLAND</v>
      </c>
      <c r="S2905" t="str">
        <f>VLOOKUP($A2905, [1]FA21_Ridership!$1:$1048576,12, 0)</f>
        <v>ALAMEDA</v>
      </c>
      <c r="T2905">
        <f>VLOOKUP($A2905, [1]FA21_Ridership!$1:$1048576,13, 0)</f>
        <v>2</v>
      </c>
      <c r="U2905">
        <f t="shared" si="226"/>
        <v>448</v>
      </c>
      <c r="V2905" s="67">
        <f t="shared" si="225"/>
        <v>0.69699999999999995</v>
      </c>
      <c r="W2905">
        <v>0.74441199999999996</v>
      </c>
      <c r="X2905" s="67">
        <f t="shared" si="227"/>
        <v>0.47</v>
      </c>
      <c r="Y2905">
        <v>0.463557</v>
      </c>
      <c r="Z2905" s="67">
        <f t="shared" si="228"/>
        <v>0.82899999999999996</v>
      </c>
      <c r="AA2905">
        <f>VLOOKUP($C2905,[1]Disability!$1:$1048576,5,FALSE)</f>
        <v>3</v>
      </c>
      <c r="AB2905" s="67">
        <f t="shared" si="229"/>
        <v>0.96499999999999997</v>
      </c>
      <c r="AC2905" t="e">
        <f>VLOOKUP($A2905,#REF!,9,FALSE)</f>
        <v>#REF!</v>
      </c>
    </row>
    <row r="2906" spans="1:29">
      <c r="A2906">
        <v>57577</v>
      </c>
      <c r="B2906">
        <v>2905</v>
      </c>
      <c r="C2906">
        <v>1004820</v>
      </c>
      <c r="D2906" t="s">
        <v>4235</v>
      </c>
      <c r="E2906" t="s">
        <v>4236</v>
      </c>
      <c r="G2906" t="e">
        <f>VLOOKUP($H2906,[1]BRT!$1:$1048576,1,0)</f>
        <v>#N/A</v>
      </c>
      <c r="H2906" t="s">
        <v>6327</v>
      </c>
      <c r="I2906">
        <v>37.812530000000002</v>
      </c>
      <c r="J2906">
        <v>-122.285189</v>
      </c>
      <c r="K2906">
        <v>1074</v>
      </c>
      <c r="L2906">
        <v>32</v>
      </c>
      <c r="M2906">
        <v>1.875</v>
      </c>
      <c r="N2906">
        <v>5</v>
      </c>
      <c r="O2906">
        <v>9</v>
      </c>
      <c r="P2906">
        <v>14</v>
      </c>
      <c r="Q2906" t="str">
        <f>VLOOKUP($A2906,'[1]SheltersALL_2.17.22'!$1:$1048576,6,0)</f>
        <v>Oakland</v>
      </c>
      <c r="R2906" t="str">
        <f>VLOOKUP($A2906, [1]FA21_Ridership!$1:$1048576,11, 0)</f>
        <v>OAKLAND</v>
      </c>
      <c r="S2906" t="str">
        <f>VLOOKUP($A2906, [1]FA21_Ridership!$1:$1048576,12, 0)</f>
        <v>ALAMEDA</v>
      </c>
      <c r="T2906">
        <f>VLOOKUP($A2906, [1]FA21_Ridership!$1:$1048576,13, 0)</f>
        <v>2</v>
      </c>
      <c r="U2906">
        <f t="shared" si="226"/>
        <v>448</v>
      </c>
      <c r="V2906" s="67">
        <f t="shared" si="225"/>
        <v>0.69699999999999995</v>
      </c>
      <c r="W2906">
        <v>0.85101700000000002</v>
      </c>
      <c r="X2906" s="67">
        <f t="shared" si="227"/>
        <v>0.67700000000000005</v>
      </c>
      <c r="Y2906">
        <v>0.63253199999999998</v>
      </c>
      <c r="Z2906" s="67">
        <f t="shared" si="228"/>
        <v>0.95299999999999996</v>
      </c>
      <c r="AA2906">
        <f>VLOOKUP($C2906,[1]Disability!$1:$1048576,5,FALSE)</f>
        <v>0</v>
      </c>
      <c r="AB2906" s="67">
        <f t="shared" si="229"/>
        <v>0</v>
      </c>
      <c r="AC2906" t="e">
        <f>VLOOKUP($A2906,#REF!,9,FALSE)</f>
        <v>#REF!</v>
      </c>
    </row>
    <row r="2907" spans="1:29">
      <c r="A2907">
        <v>56761</v>
      </c>
      <c r="B2907">
        <v>2906</v>
      </c>
      <c r="C2907">
        <v>1600960</v>
      </c>
      <c r="D2907" t="s">
        <v>4235</v>
      </c>
      <c r="E2907" t="s">
        <v>4236</v>
      </c>
      <c r="G2907" t="e">
        <f>VLOOKUP($H2907,[1]BRT!$1:$1048576,1,0)</f>
        <v>#N/A</v>
      </c>
      <c r="H2907" t="s">
        <v>6328</v>
      </c>
      <c r="I2907">
        <v>37.964157</v>
      </c>
      <c r="J2907">
        <v>-122.345208</v>
      </c>
      <c r="K2907">
        <v>1144</v>
      </c>
      <c r="L2907">
        <v>29.9</v>
      </c>
      <c r="M2907">
        <v>2.0066889630000002</v>
      </c>
      <c r="N2907">
        <v>2</v>
      </c>
      <c r="O2907">
        <v>13</v>
      </c>
      <c r="P2907">
        <v>15</v>
      </c>
      <c r="Q2907" t="e">
        <f>VLOOKUP($A2907,'[1]SheltersALL_2.17.22'!$1:$1048576,6,0)</f>
        <v>#N/A</v>
      </c>
      <c r="R2907" t="str">
        <f>VLOOKUP($A2907, [1]FA21_Ridership!$1:$1048576,11, 0)</f>
        <v>SAN PABLO</v>
      </c>
      <c r="S2907" t="str">
        <f>VLOOKUP($A2907, [1]FA21_Ridership!$1:$1048576,12, 0)</f>
        <v>CONTRA COSTA</v>
      </c>
      <c r="T2907">
        <f>VLOOKUP($A2907, [1]FA21_Ridership!$1:$1048576,13, 0)</f>
        <v>1</v>
      </c>
      <c r="U2907">
        <f t="shared" si="226"/>
        <v>448.5</v>
      </c>
      <c r="V2907" s="67">
        <f t="shared" si="225"/>
        <v>0.69799999999999995</v>
      </c>
      <c r="W2907">
        <v>0.91733200000000004</v>
      </c>
      <c r="X2907" s="67">
        <f t="shared" si="227"/>
        <v>0.80500000000000005</v>
      </c>
      <c r="Y2907">
        <v>0.43229200000000001</v>
      </c>
      <c r="Z2907" s="67">
        <f t="shared" si="228"/>
        <v>0.79400000000000004</v>
      </c>
      <c r="AA2907">
        <f>VLOOKUP($C2907,[1]Disability!$1:$1048576,5,FALSE)</f>
        <v>2</v>
      </c>
      <c r="AB2907" s="67">
        <f t="shared" si="229"/>
        <v>0.91600000000000004</v>
      </c>
      <c r="AC2907" t="e">
        <f>VLOOKUP($A2907,#REF!,9,FALSE)</f>
        <v>#REF!</v>
      </c>
    </row>
    <row r="2908" spans="1:29">
      <c r="A2908">
        <v>54767</v>
      </c>
      <c r="B2908">
        <v>2907</v>
      </c>
      <c r="C2908">
        <v>306130</v>
      </c>
      <c r="D2908" t="s">
        <v>4235</v>
      </c>
      <c r="E2908" t="s">
        <v>4236</v>
      </c>
      <c r="G2908" t="e">
        <f>VLOOKUP($H2908,[1]BRT!$1:$1048576,1,0)</f>
        <v>#N/A</v>
      </c>
      <c r="H2908" t="s">
        <v>6329</v>
      </c>
      <c r="I2908">
        <v>37.862456000000002</v>
      </c>
      <c r="J2908">
        <v>-122.25020499999999</v>
      </c>
      <c r="K2908">
        <v>851</v>
      </c>
      <c r="L2908">
        <v>34.6</v>
      </c>
      <c r="M2908">
        <v>1.7341040459999999</v>
      </c>
      <c r="N2908">
        <v>2</v>
      </c>
      <c r="O2908">
        <v>11</v>
      </c>
      <c r="P2908">
        <v>13</v>
      </c>
      <c r="Q2908" t="e">
        <f>VLOOKUP($A2908,'[1]SheltersALL_2.17.22'!$1:$1048576,6,0)</f>
        <v>#N/A</v>
      </c>
      <c r="R2908" t="str">
        <f>VLOOKUP($A2908, [1]FA21_Ridership!$1:$1048576,11, 0)</f>
        <v>BERKELEY</v>
      </c>
      <c r="S2908" t="str">
        <f>VLOOKUP($A2908, [1]FA21_Ridership!$1:$1048576,12, 0)</f>
        <v>ALAMEDA</v>
      </c>
      <c r="T2908">
        <f>VLOOKUP($A2908, [1]FA21_Ridership!$1:$1048576,13, 0)</f>
        <v>2</v>
      </c>
      <c r="U2908">
        <f t="shared" si="226"/>
        <v>449.8</v>
      </c>
      <c r="V2908" s="67">
        <f t="shared" si="225"/>
        <v>0.69799999999999995</v>
      </c>
      <c r="W2908">
        <v>0.43359900000000001</v>
      </c>
      <c r="X2908" s="67">
        <f t="shared" si="227"/>
        <v>0.14699999999999999</v>
      </c>
      <c r="Y2908">
        <v>0.35601100000000002</v>
      </c>
      <c r="Z2908" s="67">
        <f t="shared" si="228"/>
        <v>0.70499999999999996</v>
      </c>
      <c r="AA2908">
        <f>VLOOKUP($C2908,[1]Disability!$1:$1048576,5,FALSE)</f>
        <v>0</v>
      </c>
      <c r="AB2908" s="67">
        <f t="shared" si="229"/>
        <v>0</v>
      </c>
      <c r="AC2908" t="e">
        <f>VLOOKUP($A2908,#REF!,9,FALSE)</f>
        <v>#REF!</v>
      </c>
    </row>
    <row r="2909" spans="1:29">
      <c r="A2909">
        <v>55348</v>
      </c>
      <c r="B2909">
        <v>2908</v>
      </c>
      <c r="C2909">
        <v>1009590</v>
      </c>
      <c r="D2909" t="s">
        <v>4235</v>
      </c>
      <c r="E2909" t="s">
        <v>4236</v>
      </c>
      <c r="G2909" t="e">
        <f>VLOOKUP($H2909,[1]BRT!$1:$1048576,1,0)</f>
        <v>#N/A</v>
      </c>
      <c r="H2909" t="s">
        <v>6330</v>
      </c>
      <c r="I2909">
        <v>37.734797</v>
      </c>
      <c r="J2909">
        <v>-122.17994299999999</v>
      </c>
      <c r="K2909">
        <v>990</v>
      </c>
      <c r="L2909">
        <v>30</v>
      </c>
      <c r="M2909">
        <v>2</v>
      </c>
      <c r="N2909">
        <v>13</v>
      </c>
      <c r="O2909">
        <v>2</v>
      </c>
      <c r="P2909">
        <v>15</v>
      </c>
      <c r="Q2909" t="e">
        <f>VLOOKUP($A2909,'[1]SheltersALL_2.17.22'!$1:$1048576,6,0)</f>
        <v>#N/A</v>
      </c>
      <c r="R2909" t="str">
        <f>VLOOKUP($A2909, [1]FA21_Ridership!$1:$1048576,11, 0)</f>
        <v>OAKLAND</v>
      </c>
      <c r="S2909" t="str">
        <f>VLOOKUP($A2909, [1]FA21_Ridership!$1:$1048576,12, 0)</f>
        <v>ALAMEDA</v>
      </c>
      <c r="T2909">
        <f>VLOOKUP($A2909, [1]FA21_Ridership!$1:$1048576,13, 0)</f>
        <v>3</v>
      </c>
      <c r="U2909">
        <f t="shared" si="226"/>
        <v>450</v>
      </c>
      <c r="V2909" s="67">
        <f t="shared" si="225"/>
        <v>0.69799999999999995</v>
      </c>
      <c r="W2909">
        <v>0.98339399999999999</v>
      </c>
      <c r="X2909" s="67">
        <f t="shared" si="227"/>
        <v>0.97499999999999998</v>
      </c>
      <c r="Y2909">
        <v>0.50441199999999997</v>
      </c>
      <c r="Z2909" s="67">
        <f t="shared" si="228"/>
        <v>0.86499999999999999</v>
      </c>
      <c r="AA2909">
        <f>VLOOKUP($C2909,[1]Disability!$1:$1048576,5,FALSE)</f>
        <v>0</v>
      </c>
      <c r="AB2909" s="67">
        <f t="shared" si="229"/>
        <v>0</v>
      </c>
      <c r="AC2909" t="e">
        <f>VLOOKUP($A2909,#REF!,9,FALSE)</f>
        <v>#REF!</v>
      </c>
    </row>
    <row r="2910" spans="1:29">
      <c r="A2910">
        <v>50633</v>
      </c>
      <c r="B2910">
        <v>2909</v>
      </c>
      <c r="C2910">
        <v>300270</v>
      </c>
      <c r="D2910" t="s">
        <v>4235</v>
      </c>
      <c r="E2910" t="s">
        <v>4236</v>
      </c>
      <c r="G2910" t="e">
        <f>VLOOKUP($H2910,[1]BRT!$1:$1048576,1,0)</f>
        <v>#N/A</v>
      </c>
      <c r="H2910" t="s">
        <v>6331</v>
      </c>
      <c r="I2910">
        <v>37.855569000000003</v>
      </c>
      <c r="J2910">
        <v>-122.29257</v>
      </c>
      <c r="K2910">
        <v>1080</v>
      </c>
      <c r="L2910">
        <v>30</v>
      </c>
      <c r="M2910">
        <v>2</v>
      </c>
      <c r="N2910">
        <v>13</v>
      </c>
      <c r="O2910">
        <v>2</v>
      </c>
      <c r="P2910">
        <v>15</v>
      </c>
      <c r="Q2910" t="e">
        <f>VLOOKUP($A2910,'[1]SheltersALL_2.17.22'!$1:$1048576,6,0)</f>
        <v>#N/A</v>
      </c>
      <c r="R2910" t="str">
        <f>VLOOKUP($A2910, [1]FA21_Ridership!$1:$1048576,11, 0)</f>
        <v>BERKELEY</v>
      </c>
      <c r="S2910" t="str">
        <f>VLOOKUP($A2910, [1]FA21_Ridership!$1:$1048576,12, 0)</f>
        <v>ALAMEDA</v>
      </c>
      <c r="T2910">
        <f>VLOOKUP($A2910, [1]FA21_Ridership!$1:$1048576,13, 0)</f>
        <v>1</v>
      </c>
      <c r="U2910">
        <f t="shared" si="226"/>
        <v>450</v>
      </c>
      <c r="V2910" s="67">
        <f t="shared" si="225"/>
        <v>0.69799999999999995</v>
      </c>
      <c r="W2910">
        <v>0.31289899999999998</v>
      </c>
      <c r="X2910" s="67">
        <f t="shared" si="227"/>
        <v>7.5999999999999998E-2</v>
      </c>
      <c r="Y2910">
        <v>0.16028100000000001</v>
      </c>
      <c r="Z2910" s="67">
        <f t="shared" si="228"/>
        <v>0.38500000000000001</v>
      </c>
      <c r="AA2910">
        <f>VLOOKUP($C2910,[1]Disability!$1:$1048576,5,FALSE)</f>
        <v>0</v>
      </c>
      <c r="AB2910" s="67">
        <f t="shared" si="229"/>
        <v>0</v>
      </c>
      <c r="AC2910" t="e">
        <f>VLOOKUP($A2910,#REF!,9,FALSE)</f>
        <v>#REF!</v>
      </c>
    </row>
    <row r="2911" spans="1:29">
      <c r="A2911">
        <v>51404</v>
      </c>
      <c r="B2911">
        <v>2910</v>
      </c>
      <c r="C2911">
        <v>9903090</v>
      </c>
      <c r="D2911" t="s">
        <v>4235</v>
      </c>
      <c r="E2911" t="s">
        <v>4236</v>
      </c>
      <c r="G2911" t="e">
        <f>VLOOKUP($H2911,[1]BRT!$1:$1048576,1,0)</f>
        <v>#N/A</v>
      </c>
      <c r="H2911" t="s">
        <v>6332</v>
      </c>
      <c r="I2911">
        <v>37.823905000000003</v>
      </c>
      <c r="J2911">
        <v>-122.257811</v>
      </c>
      <c r="K2911">
        <v>1174</v>
      </c>
      <c r="L2911">
        <v>18</v>
      </c>
      <c r="M2911">
        <v>3.3333333330000001</v>
      </c>
      <c r="N2911">
        <v>20</v>
      </c>
      <c r="O2911">
        <v>5</v>
      </c>
      <c r="P2911">
        <v>25</v>
      </c>
      <c r="Q2911" t="e">
        <f>VLOOKUP($A2911,'[1]SheltersALL_2.17.22'!$1:$1048576,6,0)</f>
        <v>#N/A</v>
      </c>
      <c r="R2911" t="str">
        <f>VLOOKUP($A2911, [1]FA21_Ridership!$1:$1048576,11, 0)</f>
        <v>OAKLAND</v>
      </c>
      <c r="S2911" t="str">
        <f>VLOOKUP($A2911, [1]FA21_Ridership!$1:$1048576,12, 0)</f>
        <v>ALAMEDA</v>
      </c>
      <c r="T2911">
        <f>VLOOKUP($A2911, [1]FA21_Ridership!$1:$1048576,13, 0)</f>
        <v>2</v>
      </c>
      <c r="U2911">
        <f t="shared" si="226"/>
        <v>450</v>
      </c>
      <c r="V2911" s="67">
        <f t="shared" si="225"/>
        <v>0.69799999999999995</v>
      </c>
      <c r="W2911">
        <v>0.67488400000000004</v>
      </c>
      <c r="X2911" s="67">
        <f t="shared" si="227"/>
        <v>0.36499999999999999</v>
      </c>
      <c r="Y2911">
        <v>0.57164899999999996</v>
      </c>
      <c r="Z2911" s="67">
        <f t="shared" si="228"/>
        <v>0.91700000000000004</v>
      </c>
      <c r="AA2911">
        <f>VLOOKUP($C2911,[1]Disability!$1:$1048576,5,FALSE)</f>
        <v>0</v>
      </c>
      <c r="AB2911" s="67">
        <f t="shared" si="229"/>
        <v>0</v>
      </c>
      <c r="AC2911" t="e">
        <f>VLOOKUP($A2911,#REF!,9,FALSE)</f>
        <v>#REF!</v>
      </c>
    </row>
    <row r="2912" spans="1:29">
      <c r="A2912">
        <v>51747</v>
      </c>
      <c r="B2912">
        <v>2911</v>
      </c>
      <c r="C2912">
        <v>9904160</v>
      </c>
      <c r="D2912" t="s">
        <v>4235</v>
      </c>
      <c r="E2912" t="s">
        <v>4236</v>
      </c>
      <c r="G2912" t="e">
        <f>VLOOKUP($H2912,[1]BRT!$1:$1048576,1,0)</f>
        <v>#N/A</v>
      </c>
      <c r="H2912" t="s">
        <v>6333</v>
      </c>
      <c r="I2912">
        <v>37.789535999999998</v>
      </c>
      <c r="J2912">
        <v>-122.279751</v>
      </c>
      <c r="K2912">
        <v>960</v>
      </c>
      <c r="L2912">
        <v>30</v>
      </c>
      <c r="M2912">
        <v>2</v>
      </c>
      <c r="N2912">
        <v>12</v>
      </c>
      <c r="O2912">
        <v>3</v>
      </c>
      <c r="P2912">
        <v>15</v>
      </c>
      <c r="Q2912" t="e">
        <f>VLOOKUP($A2912,'[1]SheltersALL_2.17.22'!$1:$1048576,6,0)</f>
        <v>#N/A</v>
      </c>
      <c r="R2912" t="str">
        <f>VLOOKUP($A2912, [1]FA21_Ridership!$1:$1048576,11, 0)</f>
        <v>ALAMEDA</v>
      </c>
      <c r="S2912" t="str">
        <f>VLOOKUP($A2912, [1]FA21_Ridership!$1:$1048576,12, 0)</f>
        <v>ALAMEDA</v>
      </c>
      <c r="T2912">
        <f>VLOOKUP($A2912, [1]FA21_Ridership!$1:$1048576,13, 0)</f>
        <v>3</v>
      </c>
      <c r="U2912">
        <f t="shared" si="226"/>
        <v>450</v>
      </c>
      <c r="V2912" s="67">
        <f t="shared" si="225"/>
        <v>0.69799999999999995</v>
      </c>
      <c r="W2912">
        <v>0.70572000000000001</v>
      </c>
      <c r="X2912" s="67">
        <f t="shared" si="227"/>
        <v>0.41299999999999998</v>
      </c>
      <c r="Y2912">
        <v>0.19975499999999999</v>
      </c>
      <c r="Z2912" s="67">
        <f t="shared" si="228"/>
        <v>0.47599999999999998</v>
      </c>
      <c r="AA2912">
        <f>VLOOKUP($C2912,[1]Disability!$1:$1048576,5,FALSE)</f>
        <v>1</v>
      </c>
      <c r="AB2912" s="67">
        <f t="shared" si="229"/>
        <v>0.72499999999999998</v>
      </c>
      <c r="AC2912" t="e">
        <f>VLOOKUP($A2912,#REF!,9,FALSE)</f>
        <v>#REF!</v>
      </c>
    </row>
    <row r="2913" spans="1:29">
      <c r="A2913">
        <v>59588</v>
      </c>
      <c r="B2913">
        <v>2912</v>
      </c>
      <c r="C2913">
        <v>1002700</v>
      </c>
      <c r="D2913" t="s">
        <v>4235</v>
      </c>
      <c r="E2913" t="s">
        <v>4236</v>
      </c>
      <c r="G2913" t="e">
        <f>VLOOKUP($H2913,[1]BRT!$1:$1048576,1,0)</f>
        <v>#N/A</v>
      </c>
      <c r="H2913" t="s">
        <v>5512</v>
      </c>
      <c r="I2913">
        <v>37.830112999999997</v>
      </c>
      <c r="J2913">
        <v>-122.271243</v>
      </c>
      <c r="K2913">
        <v>1173</v>
      </c>
      <c r="L2913">
        <v>18</v>
      </c>
      <c r="M2913">
        <v>3.3333333330000001</v>
      </c>
      <c r="N2913">
        <v>18</v>
      </c>
      <c r="O2913">
        <v>7</v>
      </c>
      <c r="P2913">
        <v>25</v>
      </c>
      <c r="Q2913" t="e">
        <f>VLOOKUP($A2913,'[1]SheltersALL_2.17.22'!$1:$1048576,6,0)</f>
        <v>#N/A</v>
      </c>
      <c r="R2913" t="str">
        <f>VLOOKUP($A2913, [1]FA21_Ridership!$1:$1048576,11, 0)</f>
        <v>OAKLAND</v>
      </c>
      <c r="S2913" t="str">
        <f>VLOOKUP($A2913, [1]FA21_Ridership!$1:$1048576,12, 0)</f>
        <v>ALAMEDA</v>
      </c>
      <c r="T2913">
        <f>VLOOKUP($A2913, [1]FA21_Ridership!$1:$1048576,13, 0)</f>
        <v>2</v>
      </c>
      <c r="U2913">
        <f t="shared" si="226"/>
        <v>450</v>
      </c>
      <c r="V2913" s="67">
        <f t="shared" si="225"/>
        <v>0.69799999999999995</v>
      </c>
      <c r="W2913">
        <v>0.56745999999999996</v>
      </c>
      <c r="X2913" s="67">
        <f t="shared" si="227"/>
        <v>0.25700000000000001</v>
      </c>
      <c r="Y2913">
        <v>0.36507899999999999</v>
      </c>
      <c r="Z2913" s="67">
        <f t="shared" si="228"/>
        <v>0.71599999999999997</v>
      </c>
      <c r="AA2913">
        <f>VLOOKUP($C2913,[1]Disability!$1:$1048576,5,FALSE)</f>
        <v>0</v>
      </c>
      <c r="AB2913" s="67">
        <f t="shared" si="229"/>
        <v>0</v>
      </c>
      <c r="AC2913" t="e">
        <f>VLOOKUP($A2913,#REF!,9,FALSE)</f>
        <v>#REF!</v>
      </c>
    </row>
    <row r="2914" spans="1:29">
      <c r="A2914">
        <v>51112</v>
      </c>
      <c r="B2914">
        <v>2913</v>
      </c>
      <c r="C2914">
        <v>901150</v>
      </c>
      <c r="D2914" t="s">
        <v>4235</v>
      </c>
      <c r="E2914" t="s">
        <v>4236</v>
      </c>
      <c r="G2914" t="e">
        <f>VLOOKUP($H2914,[1]BRT!$1:$1048576,1,0)</f>
        <v>#N/A</v>
      </c>
      <c r="H2914" t="s">
        <v>6334</v>
      </c>
      <c r="I2914">
        <v>37.527276000000001</v>
      </c>
      <c r="J2914">
        <v>-122.002267</v>
      </c>
      <c r="K2914">
        <v>1079</v>
      </c>
      <c r="L2914">
        <v>18</v>
      </c>
      <c r="M2914">
        <v>3.3333333330000001</v>
      </c>
      <c r="N2914">
        <v>12</v>
      </c>
      <c r="O2914">
        <v>13</v>
      </c>
      <c r="P2914">
        <v>25</v>
      </c>
      <c r="Q2914" t="e">
        <f>VLOOKUP($A2914,'[1]SheltersALL_2.17.22'!$1:$1048576,6,0)</f>
        <v>#N/A</v>
      </c>
      <c r="R2914" t="str">
        <f>VLOOKUP($A2914, [1]FA21_Ridership!$1:$1048576,11, 0)</f>
        <v>NEWARK</v>
      </c>
      <c r="S2914" t="str">
        <f>VLOOKUP($A2914, [1]FA21_Ridership!$1:$1048576,12, 0)</f>
        <v>ALAMEDA</v>
      </c>
      <c r="T2914">
        <f>VLOOKUP($A2914, [1]FA21_Ridership!$1:$1048576,13, 0)</f>
        <v>5</v>
      </c>
      <c r="U2914">
        <f t="shared" si="226"/>
        <v>450</v>
      </c>
      <c r="V2914" s="67">
        <f t="shared" si="225"/>
        <v>0.69799999999999995</v>
      </c>
      <c r="W2914">
        <v>0.81799999999999995</v>
      </c>
      <c r="X2914" s="67">
        <f t="shared" si="227"/>
        <v>0.60799999999999998</v>
      </c>
      <c r="Y2914">
        <v>2.8000000000000001E-2</v>
      </c>
      <c r="Z2914" s="67">
        <f t="shared" si="228"/>
        <v>3.2000000000000001E-2</v>
      </c>
      <c r="AA2914">
        <f>VLOOKUP($C2914,[1]Disability!$1:$1048576,5,FALSE)</f>
        <v>0</v>
      </c>
      <c r="AB2914" s="67">
        <f t="shared" si="229"/>
        <v>0</v>
      </c>
      <c r="AC2914" t="e">
        <f>VLOOKUP($A2914,#REF!,9,FALSE)</f>
        <v>#REF!</v>
      </c>
    </row>
    <row r="2915" spans="1:29">
      <c r="A2915">
        <v>55349</v>
      </c>
      <c r="B2915">
        <v>2914</v>
      </c>
      <c r="C2915">
        <v>1018160</v>
      </c>
      <c r="D2915" t="s">
        <v>4235</v>
      </c>
      <c r="E2915" t="s">
        <v>4236</v>
      </c>
      <c r="G2915" t="e">
        <f>VLOOKUP($H2915,[1]BRT!$1:$1048576,1,0)</f>
        <v>#N/A</v>
      </c>
      <c r="H2915" t="s">
        <v>6013</v>
      </c>
      <c r="I2915">
        <v>37.756782000000001</v>
      </c>
      <c r="J2915">
        <v>-122.200507</v>
      </c>
      <c r="K2915">
        <v>990</v>
      </c>
      <c r="L2915">
        <v>30</v>
      </c>
      <c r="M2915">
        <v>2</v>
      </c>
      <c r="N2915">
        <v>7</v>
      </c>
      <c r="O2915">
        <v>8</v>
      </c>
      <c r="P2915">
        <v>15</v>
      </c>
      <c r="Q2915" t="e">
        <f>VLOOKUP($A2915,'[1]SheltersALL_2.17.22'!$1:$1048576,6,0)</f>
        <v>#N/A</v>
      </c>
      <c r="R2915" t="str">
        <f>VLOOKUP($A2915, [1]FA21_Ridership!$1:$1048576,11, 0)</f>
        <v>OAKLAND</v>
      </c>
      <c r="S2915" t="str">
        <f>VLOOKUP($A2915, [1]FA21_Ridership!$1:$1048576,12, 0)</f>
        <v>ALAMEDA</v>
      </c>
      <c r="T2915">
        <f>VLOOKUP($A2915, [1]FA21_Ridership!$1:$1048576,13, 0)</f>
        <v>3</v>
      </c>
      <c r="U2915">
        <f t="shared" si="226"/>
        <v>450</v>
      </c>
      <c r="V2915" s="67">
        <f t="shared" si="225"/>
        <v>0.69799999999999995</v>
      </c>
      <c r="W2915">
        <v>0.84946699999999997</v>
      </c>
      <c r="X2915" s="67">
        <f t="shared" si="227"/>
        <v>0.66900000000000004</v>
      </c>
      <c r="Y2915">
        <v>0.76672200000000001</v>
      </c>
      <c r="Z2915" s="67">
        <f t="shared" si="228"/>
        <v>0.98699999999999999</v>
      </c>
      <c r="AA2915">
        <f>VLOOKUP($C2915,[1]Disability!$1:$1048576,5,FALSE)</f>
        <v>0</v>
      </c>
      <c r="AB2915" s="67">
        <f t="shared" si="229"/>
        <v>0</v>
      </c>
      <c r="AC2915" t="e">
        <f>VLOOKUP($A2915,#REF!,9,FALSE)</f>
        <v>#REF!</v>
      </c>
    </row>
    <row r="2916" spans="1:29">
      <c r="A2916">
        <v>51197</v>
      </c>
      <c r="B2916">
        <v>2915</v>
      </c>
      <c r="C2916">
        <v>303960</v>
      </c>
      <c r="D2916" t="s">
        <v>4235</v>
      </c>
      <c r="E2916" t="s">
        <v>4236</v>
      </c>
      <c r="G2916" t="e">
        <f>VLOOKUP($H2916,[1]BRT!$1:$1048576,1,0)</f>
        <v>#N/A</v>
      </c>
      <c r="H2916" t="s">
        <v>5305</v>
      </c>
      <c r="I2916">
        <v>37.880364999999998</v>
      </c>
      <c r="J2916">
        <v>-122.267005</v>
      </c>
      <c r="K2916">
        <v>631</v>
      </c>
      <c r="L2916">
        <v>30</v>
      </c>
      <c r="M2916">
        <v>2</v>
      </c>
      <c r="N2916">
        <v>6</v>
      </c>
      <c r="O2916">
        <v>9</v>
      </c>
      <c r="P2916">
        <v>15</v>
      </c>
      <c r="Q2916" t="e">
        <f>VLOOKUP($A2916,'[1]SheltersALL_2.17.22'!$1:$1048576,6,0)</f>
        <v>#N/A</v>
      </c>
      <c r="R2916" t="str">
        <f>VLOOKUP($A2916, [1]FA21_Ridership!$1:$1048576,11, 0)</f>
        <v>BERKELEY</v>
      </c>
      <c r="S2916" t="str">
        <f>VLOOKUP($A2916, [1]FA21_Ridership!$1:$1048576,12, 0)</f>
        <v>ALAMEDA</v>
      </c>
      <c r="T2916">
        <f>VLOOKUP($A2916, [1]FA21_Ridership!$1:$1048576,13, 0)</f>
        <v>1</v>
      </c>
      <c r="U2916">
        <f t="shared" si="226"/>
        <v>450</v>
      </c>
      <c r="V2916" s="67">
        <f t="shared" ref="V2916:V2979" si="230">_xlfn.PERCENTRANK.INC($U$2:$U$4161,U2916)</f>
        <v>0.69799999999999995</v>
      </c>
      <c r="W2916">
        <v>0.34386299999999997</v>
      </c>
      <c r="X2916" s="67">
        <f t="shared" si="227"/>
        <v>9.2999999999999999E-2</v>
      </c>
      <c r="Y2916">
        <v>0.44223800000000002</v>
      </c>
      <c r="Z2916" s="67">
        <f t="shared" si="228"/>
        <v>0.81299999999999994</v>
      </c>
      <c r="AA2916">
        <f>VLOOKUP($C2916,[1]Disability!$1:$1048576,5,FALSE)</f>
        <v>1</v>
      </c>
      <c r="AB2916" s="67">
        <f t="shared" si="229"/>
        <v>0.72499999999999998</v>
      </c>
      <c r="AC2916" t="e">
        <f>VLOOKUP($A2916,#REF!,9,FALSE)</f>
        <v>#REF!</v>
      </c>
    </row>
    <row r="2917" spans="1:29">
      <c r="A2917">
        <v>52189</v>
      </c>
      <c r="B2917">
        <v>2916</v>
      </c>
      <c r="C2917">
        <v>9905770</v>
      </c>
      <c r="D2917" t="s">
        <v>4235</v>
      </c>
      <c r="E2917" t="s">
        <v>4236</v>
      </c>
      <c r="G2917" t="e">
        <f>VLOOKUP($H2917,[1]BRT!$1:$1048576,1,0)</f>
        <v>#N/A</v>
      </c>
      <c r="H2917" t="s">
        <v>6335</v>
      </c>
      <c r="I2917">
        <v>37.928274000000002</v>
      </c>
      <c r="J2917">
        <v>-122.35996799999999</v>
      </c>
      <c r="K2917">
        <v>781</v>
      </c>
      <c r="L2917">
        <v>30</v>
      </c>
      <c r="M2917">
        <v>2</v>
      </c>
      <c r="N2917">
        <v>5</v>
      </c>
      <c r="O2917">
        <v>10</v>
      </c>
      <c r="P2917">
        <v>15</v>
      </c>
      <c r="Q2917" t="e">
        <f>VLOOKUP($A2917,'[1]SheltersALL_2.17.22'!$1:$1048576,6,0)</f>
        <v>#N/A</v>
      </c>
      <c r="R2917" t="str">
        <f>VLOOKUP($A2917, [1]FA21_Ridership!$1:$1048576,11, 0)</f>
        <v>RICHMOND</v>
      </c>
      <c r="S2917" t="str">
        <f>VLOOKUP($A2917, [1]FA21_Ridership!$1:$1048576,12, 0)</f>
        <v>CONTRA COSTA</v>
      </c>
      <c r="T2917">
        <f>VLOOKUP($A2917, [1]FA21_Ridership!$1:$1048576,13, 0)</f>
        <v>1</v>
      </c>
      <c r="U2917">
        <f t="shared" si="226"/>
        <v>450</v>
      </c>
      <c r="V2917" s="67">
        <f t="shared" si="230"/>
        <v>0.69799999999999995</v>
      </c>
      <c r="W2917">
        <v>0.977518</v>
      </c>
      <c r="X2917" s="67">
        <f t="shared" si="227"/>
        <v>0.96199999999999997</v>
      </c>
      <c r="Y2917">
        <v>0.29946</v>
      </c>
      <c r="Z2917" s="67">
        <f t="shared" si="228"/>
        <v>0.63600000000000001</v>
      </c>
      <c r="AA2917">
        <f>VLOOKUP($C2917,[1]Disability!$1:$1048576,5,FALSE)</f>
        <v>1</v>
      </c>
      <c r="AB2917" s="67">
        <f t="shared" si="229"/>
        <v>0.72499999999999998</v>
      </c>
      <c r="AC2917" t="e">
        <f>VLOOKUP($A2917,#REF!,9,FALSE)</f>
        <v>#REF!</v>
      </c>
    </row>
    <row r="2918" spans="1:29">
      <c r="A2918">
        <v>55381</v>
      </c>
      <c r="B2918">
        <v>2917</v>
      </c>
      <c r="C2918">
        <v>1600090</v>
      </c>
      <c r="D2918" t="s">
        <v>4235</v>
      </c>
      <c r="E2918" t="s">
        <v>4236</v>
      </c>
      <c r="G2918" t="e">
        <f>VLOOKUP($H2918,[1]BRT!$1:$1048576,1,0)</f>
        <v>#N/A</v>
      </c>
      <c r="H2918" t="s">
        <v>6336</v>
      </c>
      <c r="I2918">
        <v>37.961753000000002</v>
      </c>
      <c r="J2918">
        <v>-122.34564399999999</v>
      </c>
      <c r="K2918">
        <v>753</v>
      </c>
      <c r="L2918">
        <v>30</v>
      </c>
      <c r="M2918">
        <v>2</v>
      </c>
      <c r="N2918">
        <v>3</v>
      </c>
      <c r="O2918">
        <v>12</v>
      </c>
      <c r="P2918">
        <v>15</v>
      </c>
      <c r="Q2918" t="e">
        <f>VLOOKUP($A2918,'[1]SheltersALL_2.17.22'!$1:$1048576,6,0)</f>
        <v>#N/A</v>
      </c>
      <c r="R2918" t="str">
        <f>VLOOKUP($A2918, [1]FA21_Ridership!$1:$1048576,11, 0)</f>
        <v>SAN PABLO</v>
      </c>
      <c r="S2918" t="str">
        <f>VLOOKUP($A2918, [1]FA21_Ridership!$1:$1048576,12, 0)</f>
        <v>CONTRA COSTA</v>
      </c>
      <c r="T2918">
        <f>VLOOKUP($A2918, [1]FA21_Ridership!$1:$1048576,13, 0)</f>
        <v>1</v>
      </c>
      <c r="U2918">
        <f t="shared" si="226"/>
        <v>450</v>
      </c>
      <c r="V2918" s="67">
        <f t="shared" si="230"/>
        <v>0.69799999999999995</v>
      </c>
      <c r="W2918">
        <v>0.91159400000000002</v>
      </c>
      <c r="X2918" s="67">
        <f t="shared" si="227"/>
        <v>0.79200000000000004</v>
      </c>
      <c r="Y2918">
        <v>0.546377</v>
      </c>
      <c r="Z2918" s="67">
        <f t="shared" si="228"/>
        <v>0.89600000000000002</v>
      </c>
      <c r="AA2918">
        <f>VLOOKUP($C2918,[1]Disability!$1:$1048576,5,FALSE)</f>
        <v>3</v>
      </c>
      <c r="AB2918" s="67">
        <f t="shared" si="229"/>
        <v>0.96499999999999997</v>
      </c>
      <c r="AC2918" t="e">
        <f>VLOOKUP($A2918,#REF!,9,FALSE)</f>
        <v>#REF!</v>
      </c>
    </row>
    <row r="2919" spans="1:29">
      <c r="A2919">
        <v>57655</v>
      </c>
      <c r="B2919">
        <v>2918</v>
      </c>
      <c r="C2919">
        <v>301780</v>
      </c>
      <c r="D2919" t="s">
        <v>4235</v>
      </c>
      <c r="E2919" t="s">
        <v>4236</v>
      </c>
      <c r="G2919" t="e">
        <f>VLOOKUP($H2919,[1]BRT!$1:$1048576,1,0)</f>
        <v>#N/A</v>
      </c>
      <c r="H2919" t="s">
        <v>6215</v>
      </c>
      <c r="I2919">
        <v>37.858590999999997</v>
      </c>
      <c r="J2919">
        <v>-122.25326800000001</v>
      </c>
      <c r="K2919">
        <v>1409</v>
      </c>
      <c r="L2919">
        <v>15</v>
      </c>
      <c r="M2919">
        <v>4</v>
      </c>
      <c r="N2919">
        <v>5</v>
      </c>
      <c r="O2919">
        <v>25</v>
      </c>
      <c r="P2919">
        <v>30</v>
      </c>
      <c r="Q2919" t="e">
        <f>VLOOKUP($A2919,'[1]SheltersALL_2.17.22'!$1:$1048576,6,0)</f>
        <v>#N/A</v>
      </c>
      <c r="R2919" t="str">
        <f>VLOOKUP($A2919, [1]FA21_Ridership!$1:$1048576,11, 0)</f>
        <v>BERKELEY</v>
      </c>
      <c r="S2919" t="str">
        <f>VLOOKUP($A2919, [1]FA21_Ridership!$1:$1048576,12, 0)</f>
        <v>ALAMEDA</v>
      </c>
      <c r="T2919">
        <f>VLOOKUP($A2919, [1]FA21_Ridership!$1:$1048576,13, 0)</f>
        <v>2</v>
      </c>
      <c r="U2919">
        <f t="shared" si="226"/>
        <v>450</v>
      </c>
      <c r="V2919" s="67">
        <f t="shared" si="230"/>
        <v>0.69799999999999995</v>
      </c>
      <c r="W2919">
        <v>0.28070200000000001</v>
      </c>
      <c r="X2919" s="67">
        <f t="shared" si="227"/>
        <v>5.7000000000000002E-2</v>
      </c>
      <c r="Y2919">
        <v>0.21614</v>
      </c>
      <c r="Z2919" s="67">
        <f t="shared" si="228"/>
        <v>0.502</v>
      </c>
      <c r="AA2919">
        <f>VLOOKUP($C2919,[1]Disability!$1:$1048576,5,FALSE)</f>
        <v>0</v>
      </c>
      <c r="AB2919" s="67">
        <f t="shared" si="229"/>
        <v>0</v>
      </c>
      <c r="AC2919" t="e">
        <f>VLOOKUP($A2919,#REF!,9,FALSE)</f>
        <v>#REF!</v>
      </c>
    </row>
    <row r="2920" spans="1:29">
      <c r="A2920">
        <v>54682</v>
      </c>
      <c r="B2920">
        <v>2919</v>
      </c>
      <c r="C2920">
        <v>102640</v>
      </c>
      <c r="D2920" t="s">
        <v>4235</v>
      </c>
      <c r="E2920" t="s">
        <v>4236</v>
      </c>
      <c r="G2920" t="e">
        <f>VLOOKUP($H2920,[1]BRT!$1:$1048576,1,0)</f>
        <v>#N/A</v>
      </c>
      <c r="H2920" t="s">
        <v>6337</v>
      </c>
      <c r="I2920">
        <v>37.776645000000002</v>
      </c>
      <c r="J2920">
        <v>-122.290921</v>
      </c>
      <c r="K2920">
        <v>960</v>
      </c>
      <c r="L2920">
        <v>30</v>
      </c>
      <c r="M2920">
        <v>2</v>
      </c>
      <c r="N2920">
        <v>1</v>
      </c>
      <c r="O2920">
        <v>14</v>
      </c>
      <c r="P2920">
        <v>15</v>
      </c>
      <c r="Q2920" t="e">
        <f>VLOOKUP($A2920,'[1]SheltersALL_2.17.22'!$1:$1048576,6,0)</f>
        <v>#N/A</v>
      </c>
      <c r="R2920" t="str">
        <f>VLOOKUP($A2920, [1]FA21_Ridership!$1:$1048576,11, 0)</f>
        <v>ALAMEDA</v>
      </c>
      <c r="S2920" t="str">
        <f>VLOOKUP($A2920, [1]FA21_Ridership!$1:$1048576,12, 0)</f>
        <v>ALAMEDA</v>
      </c>
      <c r="T2920">
        <f>VLOOKUP($A2920, [1]FA21_Ridership!$1:$1048576,13, 0)</f>
        <v>3</v>
      </c>
      <c r="U2920">
        <f t="shared" si="226"/>
        <v>450</v>
      </c>
      <c r="V2920" s="67">
        <f t="shared" si="230"/>
        <v>0.69799999999999995</v>
      </c>
      <c r="W2920">
        <v>0.62790699999999999</v>
      </c>
      <c r="X2920" s="67">
        <f t="shared" si="227"/>
        <v>0.32</v>
      </c>
      <c r="Y2920">
        <v>0.53333299999999995</v>
      </c>
      <c r="Z2920" s="67">
        <f t="shared" si="228"/>
        <v>0.89100000000000001</v>
      </c>
      <c r="AA2920">
        <f>VLOOKUP($C2920,[1]Disability!$1:$1048576,5,FALSE)</f>
        <v>0</v>
      </c>
      <c r="AB2920" s="67">
        <f t="shared" si="229"/>
        <v>0</v>
      </c>
      <c r="AC2920" t="e">
        <f>VLOOKUP($A2920,#REF!,9,FALSE)</f>
        <v>#REF!</v>
      </c>
    </row>
    <row r="2921" spans="1:29">
      <c r="A2921">
        <v>55785</v>
      </c>
      <c r="B2921">
        <v>2920</v>
      </c>
      <c r="C2921">
        <v>1018320</v>
      </c>
      <c r="D2921" t="s">
        <v>4235</v>
      </c>
      <c r="E2921" t="s">
        <v>4236</v>
      </c>
      <c r="G2921" t="e">
        <f>VLOOKUP($H2921,[1]BRT!$1:$1048576,1,0)</f>
        <v>#N/A</v>
      </c>
      <c r="H2921" t="s">
        <v>6338</v>
      </c>
      <c r="I2921">
        <v>37.826554999999999</v>
      </c>
      <c r="J2921">
        <v>-122.278826</v>
      </c>
      <c r="K2921">
        <v>1438</v>
      </c>
      <c r="L2921">
        <v>23.8</v>
      </c>
      <c r="M2921">
        <v>2.5210084030000002</v>
      </c>
      <c r="N2921">
        <v>10</v>
      </c>
      <c r="O2921">
        <v>9</v>
      </c>
      <c r="P2921">
        <v>19</v>
      </c>
      <c r="Q2921" t="e">
        <f>VLOOKUP($A2921,'[1]SheltersALL_2.17.22'!$1:$1048576,6,0)</f>
        <v>#N/A</v>
      </c>
      <c r="R2921" t="str">
        <f>VLOOKUP($A2921, [1]FA21_Ridership!$1:$1048576,11, 0)</f>
        <v>OAKLAND</v>
      </c>
      <c r="S2921" t="str">
        <f>VLOOKUP($A2921, [1]FA21_Ridership!$1:$1048576,12, 0)</f>
        <v>ALAMEDA</v>
      </c>
      <c r="T2921">
        <f>VLOOKUP($A2921, [1]FA21_Ridership!$1:$1048576,13, 0)</f>
        <v>2</v>
      </c>
      <c r="U2921">
        <f t="shared" si="226"/>
        <v>452.2</v>
      </c>
      <c r="V2921" s="67">
        <f t="shared" si="230"/>
        <v>0.70099999999999996</v>
      </c>
      <c r="W2921">
        <v>0.68525499999999995</v>
      </c>
      <c r="X2921" s="67">
        <f t="shared" si="227"/>
        <v>0.39500000000000002</v>
      </c>
      <c r="Y2921">
        <v>0.51701299999999994</v>
      </c>
      <c r="Z2921" s="67">
        <f t="shared" si="228"/>
        <v>0.873</v>
      </c>
      <c r="AA2921">
        <f>VLOOKUP($C2921,[1]Disability!$1:$1048576,5,FALSE)</f>
        <v>1</v>
      </c>
      <c r="AB2921" s="67">
        <f t="shared" si="229"/>
        <v>0.72499999999999998</v>
      </c>
      <c r="AC2921" t="e">
        <f>VLOOKUP($A2921,#REF!,9,FALSE)</f>
        <v>#REF!</v>
      </c>
    </row>
    <row r="2922" spans="1:29">
      <c r="A2922">
        <v>57827</v>
      </c>
      <c r="B2922">
        <v>2921</v>
      </c>
      <c r="C2922">
        <v>306090</v>
      </c>
      <c r="D2922" t="s">
        <v>4235</v>
      </c>
      <c r="E2922" t="s">
        <v>4236</v>
      </c>
      <c r="G2922" t="e">
        <f>VLOOKUP($H2922,[1]BRT!$1:$1048576,1,0)</f>
        <v>#N/A</v>
      </c>
      <c r="H2922" t="s">
        <v>6002</v>
      </c>
      <c r="I2922">
        <v>37.866399999999999</v>
      </c>
      <c r="J2922">
        <v>-122.30603499999999</v>
      </c>
      <c r="K2922">
        <v>1014</v>
      </c>
      <c r="L2922">
        <v>24</v>
      </c>
      <c r="M2922">
        <v>2.5</v>
      </c>
      <c r="N2922">
        <v>5</v>
      </c>
      <c r="O2922">
        <v>14</v>
      </c>
      <c r="P2922">
        <v>19</v>
      </c>
      <c r="Q2922" t="e">
        <f>VLOOKUP($A2922,'[1]SheltersALL_2.17.22'!$1:$1048576,6,0)</f>
        <v>#N/A</v>
      </c>
      <c r="R2922" t="str">
        <f>VLOOKUP($A2922, [1]FA21_Ridership!$1:$1048576,11, 0)</f>
        <v>BERKELEY</v>
      </c>
      <c r="S2922" t="str">
        <f>VLOOKUP($A2922, [1]FA21_Ridership!$1:$1048576,12, 0)</f>
        <v>ALAMEDA</v>
      </c>
      <c r="T2922">
        <f>VLOOKUP($A2922, [1]FA21_Ridership!$1:$1048576,13, 0)</f>
        <v>1</v>
      </c>
      <c r="U2922">
        <f t="shared" si="226"/>
        <v>456</v>
      </c>
      <c r="V2922" s="67">
        <f t="shared" si="230"/>
        <v>0.70199999999999996</v>
      </c>
      <c r="W2922">
        <v>0.31289899999999998</v>
      </c>
      <c r="X2922" s="67">
        <f t="shared" si="227"/>
        <v>7.5999999999999998E-2</v>
      </c>
      <c r="Y2922">
        <v>0.16028100000000001</v>
      </c>
      <c r="Z2922" s="67">
        <f t="shared" si="228"/>
        <v>0.38500000000000001</v>
      </c>
      <c r="AA2922">
        <f>VLOOKUP($C2922,[1]Disability!$1:$1048576,5,FALSE)</f>
        <v>0</v>
      </c>
      <c r="AB2922" s="67">
        <f t="shared" si="229"/>
        <v>0</v>
      </c>
      <c r="AC2922" t="e">
        <f>VLOOKUP($A2922,#REF!,9,FALSE)</f>
        <v>#REF!</v>
      </c>
    </row>
    <row r="2923" spans="1:29">
      <c r="A2923">
        <v>55970</v>
      </c>
      <c r="B2923">
        <v>2922</v>
      </c>
      <c r="C2923">
        <v>300260</v>
      </c>
      <c r="D2923" t="s">
        <v>4235</v>
      </c>
      <c r="E2923" t="s">
        <v>4236</v>
      </c>
      <c r="G2923" t="e">
        <f>VLOOKUP($H2923,[1]BRT!$1:$1048576,1,0)</f>
        <v>#N/A</v>
      </c>
      <c r="H2923" t="s">
        <v>6331</v>
      </c>
      <c r="I2923">
        <v>37.855412999999999</v>
      </c>
      <c r="J2923">
        <v>-122.29261</v>
      </c>
      <c r="K2923">
        <v>1079</v>
      </c>
      <c r="L2923">
        <v>30.5</v>
      </c>
      <c r="M2923">
        <v>1.9672131150000001</v>
      </c>
      <c r="N2923">
        <v>3</v>
      </c>
      <c r="O2923">
        <v>12</v>
      </c>
      <c r="P2923">
        <v>15</v>
      </c>
      <c r="Q2923" t="e">
        <f>VLOOKUP($A2923,'[1]SheltersALL_2.17.22'!$1:$1048576,6,0)</f>
        <v>#N/A</v>
      </c>
      <c r="R2923" t="str">
        <f>VLOOKUP($A2923, [1]FA21_Ridership!$1:$1048576,11, 0)</f>
        <v>BERKELEY</v>
      </c>
      <c r="S2923" t="str">
        <f>VLOOKUP($A2923, [1]FA21_Ridership!$1:$1048576,12, 0)</f>
        <v>ALAMEDA</v>
      </c>
      <c r="T2923">
        <f>VLOOKUP($A2923, [1]FA21_Ridership!$1:$1048576,13, 0)</f>
        <v>1</v>
      </c>
      <c r="U2923">
        <f t="shared" si="226"/>
        <v>457.5</v>
      </c>
      <c r="V2923" s="67">
        <f t="shared" si="230"/>
        <v>0.70199999999999996</v>
      </c>
      <c r="W2923">
        <v>0.31289899999999998</v>
      </c>
      <c r="X2923" s="67">
        <f t="shared" si="227"/>
        <v>7.5999999999999998E-2</v>
      </c>
      <c r="Y2923">
        <v>0.16028100000000001</v>
      </c>
      <c r="Z2923" s="67">
        <f t="shared" si="228"/>
        <v>0.38500000000000001</v>
      </c>
      <c r="AA2923">
        <f>VLOOKUP($C2923,[1]Disability!$1:$1048576,5,FALSE)</f>
        <v>0</v>
      </c>
      <c r="AB2923" s="67">
        <f t="shared" si="229"/>
        <v>0</v>
      </c>
      <c r="AC2923" t="e">
        <f>VLOOKUP($A2923,#REF!,9,FALSE)</f>
        <v>#REF!</v>
      </c>
    </row>
    <row r="2924" spans="1:29">
      <c r="A2924">
        <v>51788</v>
      </c>
      <c r="B2924">
        <v>2923</v>
      </c>
      <c r="C2924">
        <v>706170</v>
      </c>
      <c r="D2924" t="s">
        <v>4235</v>
      </c>
      <c r="E2924" t="s">
        <v>4236</v>
      </c>
      <c r="G2924" t="e">
        <f>VLOOKUP($H2924,[1]BRT!$1:$1048576,1,0)</f>
        <v>#N/A</v>
      </c>
      <c r="H2924" t="s">
        <v>6339</v>
      </c>
      <c r="I2924">
        <v>37.546349999999997</v>
      </c>
      <c r="J2924">
        <v>-121.981948</v>
      </c>
      <c r="K2924">
        <v>1403</v>
      </c>
      <c r="L2924">
        <v>20.8</v>
      </c>
      <c r="M2924">
        <v>2.884615385</v>
      </c>
      <c r="N2924">
        <v>8</v>
      </c>
      <c r="O2924">
        <v>14</v>
      </c>
      <c r="P2924">
        <v>22</v>
      </c>
      <c r="Q2924" t="str">
        <f>VLOOKUP($A2924,'[1]SheltersALL_2.17.22'!$1:$1048576,6,0)</f>
        <v>Fremont</v>
      </c>
      <c r="R2924" t="str">
        <f>VLOOKUP($A2924, [1]FA21_Ridership!$1:$1048576,11, 0)</f>
        <v>FREMONT</v>
      </c>
      <c r="S2924" t="str">
        <f>VLOOKUP($A2924, [1]FA21_Ridership!$1:$1048576,12, 0)</f>
        <v>ALAMEDA</v>
      </c>
      <c r="T2924">
        <f>VLOOKUP($A2924, [1]FA21_Ridership!$1:$1048576,13, 0)</f>
        <v>5</v>
      </c>
      <c r="U2924">
        <f t="shared" si="226"/>
        <v>457.6</v>
      </c>
      <c r="V2924" s="67">
        <f t="shared" si="230"/>
        <v>0.70199999999999996</v>
      </c>
      <c r="W2924">
        <v>0.83722600000000003</v>
      </c>
      <c r="X2924" s="67">
        <f t="shared" si="227"/>
        <v>0.63800000000000001</v>
      </c>
      <c r="Y2924">
        <v>0.142958</v>
      </c>
      <c r="Z2924" s="67">
        <f t="shared" si="228"/>
        <v>0.34200000000000003</v>
      </c>
      <c r="AA2924">
        <f>VLOOKUP($C2924,[1]Disability!$1:$1048576,5,FALSE)</f>
        <v>1</v>
      </c>
      <c r="AB2924" s="67">
        <f t="shared" si="229"/>
        <v>0.72499999999999998</v>
      </c>
      <c r="AC2924" t="e">
        <f>VLOOKUP($A2924,#REF!,9,FALSE)</f>
        <v>#REF!</v>
      </c>
    </row>
    <row r="2925" spans="1:29">
      <c r="A2925">
        <v>55435</v>
      </c>
      <c r="B2925">
        <v>2924</v>
      </c>
      <c r="C2925">
        <v>1016050</v>
      </c>
      <c r="D2925" t="s">
        <v>4235</v>
      </c>
      <c r="E2925" t="s">
        <v>4236</v>
      </c>
      <c r="G2925" t="e">
        <f>VLOOKUP($H2925,[1]BRT!$1:$1048576,1,0)</f>
        <v>#N/A</v>
      </c>
      <c r="H2925" t="s">
        <v>6300</v>
      </c>
      <c r="I2925">
        <v>37.816845000000001</v>
      </c>
      <c r="J2925">
        <v>-122.271582</v>
      </c>
      <c r="K2925">
        <v>1086</v>
      </c>
      <c r="L2925">
        <v>21.8</v>
      </c>
      <c r="M2925">
        <v>2.7522935780000002</v>
      </c>
      <c r="N2925">
        <v>15</v>
      </c>
      <c r="O2925">
        <v>6</v>
      </c>
      <c r="P2925">
        <v>21</v>
      </c>
      <c r="Q2925" t="e">
        <f>VLOOKUP($A2925,'[1]SheltersALL_2.17.22'!$1:$1048576,6,0)</f>
        <v>#N/A</v>
      </c>
      <c r="R2925" t="str">
        <f>VLOOKUP($A2925, [1]FA21_Ridership!$1:$1048576,11, 0)</f>
        <v>OAKLAND</v>
      </c>
      <c r="S2925" t="str">
        <f>VLOOKUP($A2925, [1]FA21_Ridership!$1:$1048576,12, 0)</f>
        <v>ALAMEDA</v>
      </c>
      <c r="T2925">
        <f>VLOOKUP($A2925, [1]FA21_Ridership!$1:$1048576,13, 0)</f>
        <v>2</v>
      </c>
      <c r="U2925">
        <f t="shared" si="226"/>
        <v>457.8</v>
      </c>
      <c r="V2925" s="67">
        <f t="shared" si="230"/>
        <v>0.70199999999999996</v>
      </c>
      <c r="W2925">
        <v>0.69642899999999996</v>
      </c>
      <c r="X2925" s="67">
        <f t="shared" si="227"/>
        <v>0.40400000000000003</v>
      </c>
      <c r="Y2925">
        <v>0.57539700000000005</v>
      </c>
      <c r="Z2925" s="67">
        <f t="shared" si="228"/>
        <v>0.91900000000000004</v>
      </c>
      <c r="AA2925">
        <f>VLOOKUP($C2925,[1]Disability!$1:$1048576,5,FALSE)</f>
        <v>0</v>
      </c>
      <c r="AB2925" s="67">
        <f t="shared" si="229"/>
        <v>0</v>
      </c>
      <c r="AC2925" t="e">
        <f>VLOOKUP($A2925,#REF!,9,FALSE)</f>
        <v>#REF!</v>
      </c>
    </row>
    <row r="2926" spans="1:29">
      <c r="A2926">
        <v>56060</v>
      </c>
      <c r="B2926">
        <v>2925</v>
      </c>
      <c r="C2926">
        <v>1016040</v>
      </c>
      <c r="D2926" t="s">
        <v>4235</v>
      </c>
      <c r="E2926" t="s">
        <v>4236</v>
      </c>
      <c r="G2926" t="e">
        <f>VLOOKUP($H2926,[1]BRT!$1:$1048576,1,0)</f>
        <v>#N/A</v>
      </c>
      <c r="H2926" t="s">
        <v>6141</v>
      </c>
      <c r="I2926">
        <v>37.815137</v>
      </c>
      <c r="J2926">
        <v>-122.272229</v>
      </c>
      <c r="K2926">
        <v>1080</v>
      </c>
      <c r="L2926">
        <v>22.9</v>
      </c>
      <c r="M2926">
        <v>2.6200873360000001</v>
      </c>
      <c r="N2926">
        <v>7</v>
      </c>
      <c r="O2926">
        <v>13</v>
      </c>
      <c r="P2926">
        <v>20</v>
      </c>
      <c r="Q2926" t="e">
        <f>VLOOKUP($A2926,'[1]SheltersALL_2.17.22'!$1:$1048576,6,0)</f>
        <v>#N/A</v>
      </c>
      <c r="R2926" t="str">
        <f>VLOOKUP($A2926, [1]FA21_Ridership!$1:$1048576,11, 0)</f>
        <v>OAKLAND</v>
      </c>
      <c r="S2926" t="str">
        <f>VLOOKUP($A2926, [1]FA21_Ridership!$1:$1048576,12, 0)</f>
        <v>ALAMEDA</v>
      </c>
      <c r="T2926">
        <f>VLOOKUP($A2926, [1]FA21_Ridership!$1:$1048576,13, 0)</f>
        <v>2</v>
      </c>
      <c r="U2926">
        <f t="shared" si="226"/>
        <v>458</v>
      </c>
      <c r="V2926" s="67">
        <f t="shared" si="230"/>
        <v>0.70299999999999996</v>
      </c>
      <c r="W2926">
        <v>0.69642899999999996</v>
      </c>
      <c r="X2926" s="67">
        <f t="shared" si="227"/>
        <v>0.40400000000000003</v>
      </c>
      <c r="Y2926">
        <v>0.57539700000000005</v>
      </c>
      <c r="Z2926" s="67">
        <f t="shared" si="228"/>
        <v>0.91900000000000004</v>
      </c>
      <c r="AA2926">
        <f>VLOOKUP($C2926,[1]Disability!$1:$1048576,5,FALSE)</f>
        <v>1</v>
      </c>
      <c r="AB2926" s="67">
        <f t="shared" si="229"/>
        <v>0.72499999999999998</v>
      </c>
      <c r="AC2926" t="e">
        <f>VLOOKUP($A2926,#REF!,9,FALSE)</f>
        <v>#REF!</v>
      </c>
    </row>
    <row r="2927" spans="1:29">
      <c r="A2927">
        <v>59775</v>
      </c>
      <c r="B2927">
        <v>2926</v>
      </c>
      <c r="C2927">
        <v>1009370</v>
      </c>
      <c r="D2927" t="s">
        <v>4235</v>
      </c>
      <c r="E2927" t="s">
        <v>4236</v>
      </c>
      <c r="G2927" t="e">
        <f>VLOOKUP($H2927,[1]BRT!$1:$1048576,1,0)</f>
        <v>#N/A</v>
      </c>
      <c r="H2927" t="s">
        <v>6340</v>
      </c>
      <c r="I2927">
        <v>37.791379999999997</v>
      </c>
      <c r="J2927">
        <v>-122.22218700000001</v>
      </c>
      <c r="K2927">
        <v>1039</v>
      </c>
      <c r="L2927">
        <v>17</v>
      </c>
      <c r="M2927">
        <v>3.5294117649999999</v>
      </c>
      <c r="N2927">
        <v>17</v>
      </c>
      <c r="O2927">
        <v>10</v>
      </c>
      <c r="P2927">
        <v>27</v>
      </c>
      <c r="Q2927" t="e">
        <f>VLOOKUP($A2927,'[1]SheltersALL_2.17.22'!$1:$1048576,6,0)</f>
        <v>#N/A</v>
      </c>
      <c r="R2927" t="str">
        <f>VLOOKUP($A2927, [1]FA21_Ridership!$1:$1048576,11, 0)</f>
        <v>OAKLAND</v>
      </c>
      <c r="S2927" t="str">
        <f>VLOOKUP($A2927, [1]FA21_Ridership!$1:$1048576,12, 0)</f>
        <v>ALAMEDA</v>
      </c>
      <c r="T2927">
        <f>VLOOKUP($A2927, [1]FA21_Ridership!$1:$1048576,13, 0)</f>
        <v>2</v>
      </c>
      <c r="U2927">
        <f t="shared" si="226"/>
        <v>459</v>
      </c>
      <c r="V2927" s="67">
        <f t="shared" si="230"/>
        <v>0.70299999999999996</v>
      </c>
      <c r="W2927">
        <v>0.73498799999999997</v>
      </c>
      <c r="X2927" s="67">
        <f t="shared" si="227"/>
        <v>0.45</v>
      </c>
      <c r="Y2927">
        <v>0.44226599999999999</v>
      </c>
      <c r="Z2927" s="67">
        <f t="shared" si="228"/>
        <v>0.81399999999999995</v>
      </c>
      <c r="AA2927">
        <f>VLOOKUP($C2927,[1]Disability!$1:$1048576,5,FALSE)</f>
        <v>1</v>
      </c>
      <c r="AB2927" s="67">
        <f t="shared" si="229"/>
        <v>0.72499999999999998</v>
      </c>
      <c r="AC2927" t="e">
        <f>VLOOKUP($A2927,#REF!,9,FALSE)</f>
        <v>#REF!</v>
      </c>
    </row>
    <row r="2928" spans="1:29">
      <c r="A2928">
        <v>52724</v>
      </c>
      <c r="B2928">
        <v>2927</v>
      </c>
      <c r="C2928">
        <v>9907080</v>
      </c>
      <c r="D2928" t="s">
        <v>4235</v>
      </c>
      <c r="E2928" t="s">
        <v>4236</v>
      </c>
      <c r="G2928" t="e">
        <f>VLOOKUP($H2928,[1]BRT!$1:$1048576,1,0)</f>
        <v>#N/A</v>
      </c>
      <c r="H2928" t="s">
        <v>6341</v>
      </c>
      <c r="I2928">
        <v>37.987848</v>
      </c>
      <c r="J2928">
        <v>-122.353088</v>
      </c>
      <c r="K2928">
        <v>1229</v>
      </c>
      <c r="L2928">
        <v>51</v>
      </c>
      <c r="M2928">
        <v>1.1764705879999999</v>
      </c>
      <c r="N2928">
        <v>5</v>
      </c>
      <c r="O2928">
        <v>4</v>
      </c>
      <c r="P2928">
        <v>9</v>
      </c>
      <c r="Q2928" t="e">
        <f>VLOOKUP($A2928,'[1]SheltersALL_2.17.22'!$1:$1048576,6,0)</f>
        <v>#N/A</v>
      </c>
      <c r="R2928" t="str">
        <f>VLOOKUP($A2928, [1]FA21_Ridership!$1:$1048576,11, 0)</f>
        <v>RICHMOND</v>
      </c>
      <c r="S2928" t="str">
        <f>VLOOKUP($A2928, [1]FA21_Ridership!$1:$1048576,12, 0)</f>
        <v>CONTRA COSTA</v>
      </c>
      <c r="T2928">
        <f>VLOOKUP($A2928, [1]FA21_Ridership!$1:$1048576,13, 0)</f>
        <v>1</v>
      </c>
      <c r="U2928">
        <f t="shared" si="226"/>
        <v>459</v>
      </c>
      <c r="V2928" s="67">
        <f t="shared" si="230"/>
        <v>0.70299999999999996</v>
      </c>
      <c r="W2928">
        <v>0.88406700000000005</v>
      </c>
      <c r="X2928" s="67">
        <f t="shared" si="227"/>
        <v>0.74</v>
      </c>
      <c r="Y2928">
        <v>0.178171</v>
      </c>
      <c r="Z2928" s="67">
        <f t="shared" si="228"/>
        <v>0.433</v>
      </c>
      <c r="AA2928">
        <f>VLOOKUP($C2928,[1]Disability!$1:$1048576,5,FALSE)</f>
        <v>0</v>
      </c>
      <c r="AB2928" s="67">
        <f t="shared" si="229"/>
        <v>0</v>
      </c>
      <c r="AC2928" t="e">
        <f>VLOOKUP($A2928,#REF!,9,FALSE)</f>
        <v>#REF!</v>
      </c>
    </row>
    <row r="2929" spans="1:29">
      <c r="A2929">
        <v>51509</v>
      </c>
      <c r="B2929">
        <v>2928</v>
      </c>
      <c r="C2929">
        <v>9903440</v>
      </c>
      <c r="D2929" t="s">
        <v>4235</v>
      </c>
      <c r="E2929" t="s">
        <v>4236</v>
      </c>
      <c r="G2929" t="e">
        <f>VLOOKUP($H2929,[1]BRT!$1:$1048576,1,0)</f>
        <v>#N/A</v>
      </c>
      <c r="H2929" t="s">
        <v>5906</v>
      </c>
      <c r="I2929">
        <v>37.839747000000003</v>
      </c>
      <c r="J2929">
        <v>-122.25137100000001</v>
      </c>
      <c r="K2929">
        <v>1420</v>
      </c>
      <c r="L2929">
        <v>20</v>
      </c>
      <c r="M2929">
        <v>3</v>
      </c>
      <c r="N2929">
        <v>18</v>
      </c>
      <c r="O2929">
        <v>5</v>
      </c>
      <c r="P2929">
        <v>23</v>
      </c>
      <c r="Q2929" t="e">
        <f>VLOOKUP($A2929,'[1]SheltersALL_2.17.22'!$1:$1048576,6,0)</f>
        <v>#N/A</v>
      </c>
      <c r="R2929" t="str">
        <f>VLOOKUP($A2929, [1]FA21_Ridership!$1:$1048576,11, 0)</f>
        <v>OAKLAND</v>
      </c>
      <c r="S2929" t="str">
        <f>VLOOKUP($A2929, [1]FA21_Ridership!$1:$1048576,12, 0)</f>
        <v>ALAMEDA</v>
      </c>
      <c r="T2929">
        <f>VLOOKUP($A2929, [1]FA21_Ridership!$1:$1048576,13, 0)</f>
        <v>2</v>
      </c>
      <c r="U2929">
        <f t="shared" si="226"/>
        <v>460</v>
      </c>
      <c r="V2929" s="67">
        <f t="shared" si="230"/>
        <v>0.70299999999999996</v>
      </c>
      <c r="W2929">
        <v>0.18512500000000001</v>
      </c>
      <c r="X2929" s="67">
        <f t="shared" si="227"/>
        <v>8.0000000000000002E-3</v>
      </c>
      <c r="Y2929">
        <v>9.8580000000000001E-2</v>
      </c>
      <c r="Z2929" s="67">
        <f t="shared" si="228"/>
        <v>0.24299999999999999</v>
      </c>
      <c r="AA2929">
        <f>VLOOKUP($C2929,[1]Disability!$1:$1048576,5,FALSE)</f>
        <v>0</v>
      </c>
      <c r="AB2929" s="67">
        <f t="shared" si="229"/>
        <v>0</v>
      </c>
      <c r="AC2929" t="e">
        <f>VLOOKUP($A2929,#REF!,9,FALSE)</f>
        <v>#REF!</v>
      </c>
    </row>
    <row r="2930" spans="1:29">
      <c r="A2930">
        <v>58400</v>
      </c>
      <c r="B2930">
        <v>2929</v>
      </c>
      <c r="C2930">
        <v>1010170</v>
      </c>
      <c r="D2930" t="s">
        <v>4235</v>
      </c>
      <c r="E2930" t="s">
        <v>4236</v>
      </c>
      <c r="G2930" t="e">
        <f>VLOOKUP($H2930,[1]BRT!$1:$1048576,1,0)</f>
        <v>#N/A</v>
      </c>
      <c r="H2930" t="s">
        <v>6313</v>
      </c>
      <c r="I2930">
        <v>37.790028</v>
      </c>
      <c r="J2930">
        <v>-122.24280899999999</v>
      </c>
      <c r="K2930">
        <v>1396</v>
      </c>
      <c r="L2930">
        <v>20</v>
      </c>
      <c r="M2930">
        <v>3</v>
      </c>
      <c r="N2930">
        <v>16</v>
      </c>
      <c r="O2930">
        <v>7</v>
      </c>
      <c r="P2930">
        <v>23</v>
      </c>
      <c r="Q2930" t="str">
        <f>VLOOKUP($A2930,'[1]SheltersALL_2.17.22'!$1:$1048576,6,0)</f>
        <v>Oakland</v>
      </c>
      <c r="R2930" t="str">
        <f>VLOOKUP($A2930, [1]FA21_Ridership!$1:$1048576,11, 0)</f>
        <v>OAKLAND</v>
      </c>
      <c r="S2930" t="str">
        <f>VLOOKUP($A2930, [1]FA21_Ridership!$1:$1048576,12, 0)</f>
        <v>ALAMEDA</v>
      </c>
      <c r="T2930">
        <f>VLOOKUP($A2930, [1]FA21_Ridership!$1:$1048576,13, 0)</f>
        <v>2</v>
      </c>
      <c r="U2930">
        <f t="shared" si="226"/>
        <v>460</v>
      </c>
      <c r="V2930" s="67">
        <f t="shared" si="230"/>
        <v>0.70299999999999996</v>
      </c>
      <c r="W2930">
        <v>0.94699599999999995</v>
      </c>
      <c r="X2930" s="67">
        <f t="shared" si="227"/>
        <v>0.89600000000000002</v>
      </c>
      <c r="Y2930">
        <v>0.41130699999999998</v>
      </c>
      <c r="Z2930" s="67">
        <f t="shared" si="228"/>
        <v>0.77100000000000002</v>
      </c>
      <c r="AA2930">
        <f>VLOOKUP($C2930,[1]Disability!$1:$1048576,5,FALSE)</f>
        <v>1</v>
      </c>
      <c r="AB2930" s="67">
        <f t="shared" si="229"/>
        <v>0.72499999999999998</v>
      </c>
      <c r="AC2930" t="e">
        <f>VLOOKUP($A2930,#REF!,9,FALSE)</f>
        <v>#REF!</v>
      </c>
    </row>
    <row r="2931" spans="1:29">
      <c r="A2931">
        <v>53633</v>
      </c>
      <c r="B2931">
        <v>2930</v>
      </c>
      <c r="C2931">
        <v>1009350</v>
      </c>
      <c r="D2931" t="s">
        <v>4235</v>
      </c>
      <c r="E2931" t="s">
        <v>4236</v>
      </c>
      <c r="G2931" t="e">
        <f>VLOOKUP($H2931,[1]BRT!$1:$1048576,1,0)</f>
        <v>#N/A</v>
      </c>
      <c r="H2931" t="s">
        <v>6342</v>
      </c>
      <c r="I2931">
        <v>37.800092999999997</v>
      </c>
      <c r="J2931">
        <v>-122.24198</v>
      </c>
      <c r="K2931">
        <v>1079</v>
      </c>
      <c r="L2931">
        <v>20</v>
      </c>
      <c r="M2931">
        <v>3</v>
      </c>
      <c r="N2931">
        <v>16</v>
      </c>
      <c r="O2931">
        <v>7</v>
      </c>
      <c r="P2931">
        <v>23</v>
      </c>
      <c r="Q2931" t="e">
        <f>VLOOKUP($A2931,'[1]SheltersALL_2.17.22'!$1:$1048576,6,0)</f>
        <v>#N/A</v>
      </c>
      <c r="R2931" t="str">
        <f>VLOOKUP($A2931, [1]FA21_Ridership!$1:$1048576,11, 0)</f>
        <v>OAKLAND</v>
      </c>
      <c r="S2931" t="str">
        <f>VLOOKUP($A2931, [1]FA21_Ridership!$1:$1048576,12, 0)</f>
        <v>ALAMEDA</v>
      </c>
      <c r="T2931">
        <f>VLOOKUP($A2931, [1]FA21_Ridership!$1:$1048576,13, 0)</f>
        <v>2</v>
      </c>
      <c r="U2931">
        <f t="shared" si="226"/>
        <v>460</v>
      </c>
      <c r="V2931" s="67">
        <f t="shared" si="230"/>
        <v>0.70299999999999996</v>
      </c>
      <c r="W2931">
        <v>0.70417300000000005</v>
      </c>
      <c r="X2931" s="67">
        <f t="shared" si="227"/>
        <v>0.41199999999999998</v>
      </c>
      <c r="Y2931">
        <v>0.252608</v>
      </c>
      <c r="Z2931" s="67">
        <f t="shared" si="228"/>
        <v>0.57599999999999996</v>
      </c>
      <c r="AA2931">
        <f>VLOOKUP($C2931,[1]Disability!$1:$1048576,5,FALSE)</f>
        <v>0</v>
      </c>
      <c r="AB2931" s="67">
        <f t="shared" si="229"/>
        <v>0</v>
      </c>
      <c r="AC2931" t="e">
        <f>VLOOKUP($A2931,#REF!,9,FALSE)</f>
        <v>#REF!</v>
      </c>
    </row>
    <row r="2932" spans="1:29">
      <c r="A2932">
        <v>57760</v>
      </c>
      <c r="B2932">
        <v>2931</v>
      </c>
      <c r="C2932">
        <v>1700340</v>
      </c>
      <c r="D2932" t="s">
        <v>4235</v>
      </c>
      <c r="E2932" t="s">
        <v>4236</v>
      </c>
      <c r="G2932" t="e">
        <f>VLOOKUP($H2932,[1]BRT!$1:$1048576,1,0)</f>
        <v>#N/A</v>
      </c>
      <c r="H2932" t="s">
        <v>5757</v>
      </c>
      <c r="I2932">
        <v>37.591267999999999</v>
      </c>
      <c r="J2932">
        <v>-122.03559300000001</v>
      </c>
      <c r="K2932">
        <v>1040</v>
      </c>
      <c r="L2932">
        <v>20</v>
      </c>
      <c r="M2932">
        <v>3</v>
      </c>
      <c r="N2932">
        <v>15</v>
      </c>
      <c r="O2932">
        <v>8</v>
      </c>
      <c r="P2932">
        <v>23</v>
      </c>
      <c r="Q2932" t="e">
        <f>VLOOKUP($A2932,'[1]SheltersALL_2.17.22'!$1:$1048576,6,0)</f>
        <v>#N/A</v>
      </c>
      <c r="R2932" t="str">
        <f>VLOOKUP($A2932, [1]FA21_Ridership!$1:$1048576,11, 0)</f>
        <v>UNION CITY</v>
      </c>
      <c r="S2932" t="str">
        <f>VLOOKUP($A2932, [1]FA21_Ridership!$1:$1048576,12, 0)</f>
        <v>ALAMEDA</v>
      </c>
      <c r="T2932">
        <f>VLOOKUP($A2932, [1]FA21_Ridership!$1:$1048576,13, 0)</f>
        <v>9</v>
      </c>
      <c r="U2932">
        <f t="shared" si="226"/>
        <v>460</v>
      </c>
      <c r="V2932" s="67">
        <f t="shared" si="230"/>
        <v>0.70299999999999996</v>
      </c>
      <c r="W2932">
        <v>0.84626100000000004</v>
      </c>
      <c r="X2932" s="67">
        <f t="shared" si="227"/>
        <v>0.66500000000000004</v>
      </c>
      <c r="Y2932">
        <v>0.23549999999999999</v>
      </c>
      <c r="Z2932" s="67">
        <f t="shared" si="228"/>
        <v>0.53600000000000003</v>
      </c>
      <c r="AA2932">
        <f>VLOOKUP($C2932,[1]Disability!$1:$1048576,5,FALSE)</f>
        <v>1</v>
      </c>
      <c r="AB2932" s="67">
        <f t="shared" si="229"/>
        <v>0.72499999999999998</v>
      </c>
      <c r="AC2932" t="e">
        <f>VLOOKUP($A2932,#REF!,9,FALSE)</f>
        <v>#REF!</v>
      </c>
    </row>
    <row r="2933" spans="1:29">
      <c r="A2933">
        <v>52029</v>
      </c>
      <c r="B2933">
        <v>2932</v>
      </c>
      <c r="C2933">
        <v>9905470</v>
      </c>
      <c r="D2933" t="s">
        <v>4235</v>
      </c>
      <c r="E2933" t="s">
        <v>4236</v>
      </c>
      <c r="G2933" t="e">
        <f>VLOOKUP($H2933,[1]BRT!$1:$1048576,1,0)</f>
        <v>#N/A</v>
      </c>
      <c r="H2933" t="s">
        <v>6208</v>
      </c>
      <c r="I2933">
        <v>37.827686</v>
      </c>
      <c r="J2933">
        <v>-122.274798</v>
      </c>
      <c r="K2933">
        <v>984</v>
      </c>
      <c r="L2933">
        <v>20</v>
      </c>
      <c r="M2933">
        <v>3</v>
      </c>
      <c r="N2933">
        <v>15</v>
      </c>
      <c r="O2933">
        <v>8</v>
      </c>
      <c r="P2933">
        <v>23</v>
      </c>
      <c r="Q2933" t="e">
        <f>VLOOKUP($A2933,'[1]SheltersALL_2.17.22'!$1:$1048576,6,0)</f>
        <v>#N/A</v>
      </c>
      <c r="R2933" t="str">
        <f>VLOOKUP($A2933, [1]FA21_Ridership!$1:$1048576,11, 0)</f>
        <v>OAKLAND</v>
      </c>
      <c r="S2933" t="str">
        <f>VLOOKUP($A2933, [1]FA21_Ridership!$1:$1048576,12, 0)</f>
        <v>ALAMEDA</v>
      </c>
      <c r="T2933">
        <f>VLOOKUP($A2933, [1]FA21_Ridership!$1:$1048576,13, 0)</f>
        <v>2</v>
      </c>
      <c r="U2933">
        <f t="shared" si="226"/>
        <v>460</v>
      </c>
      <c r="V2933" s="67">
        <f t="shared" si="230"/>
        <v>0.70299999999999996</v>
      </c>
      <c r="W2933">
        <v>0.63862699999999994</v>
      </c>
      <c r="X2933" s="67">
        <f t="shared" si="227"/>
        <v>0.33400000000000002</v>
      </c>
      <c r="Y2933">
        <v>0.37791200000000003</v>
      </c>
      <c r="Z2933" s="67">
        <f t="shared" si="228"/>
        <v>0.73699999999999999</v>
      </c>
      <c r="AA2933">
        <f>VLOOKUP($C2933,[1]Disability!$1:$1048576,5,FALSE)</f>
        <v>1</v>
      </c>
      <c r="AB2933" s="67">
        <f t="shared" si="229"/>
        <v>0.72499999999999998</v>
      </c>
      <c r="AC2933" t="e">
        <f>VLOOKUP($A2933,#REF!,9,FALSE)</f>
        <v>#REF!</v>
      </c>
    </row>
    <row r="2934" spans="1:29">
      <c r="A2934">
        <v>59696</v>
      </c>
      <c r="B2934">
        <v>2933</v>
      </c>
      <c r="C2934">
        <v>1009910</v>
      </c>
      <c r="D2934" t="s">
        <v>4235</v>
      </c>
      <c r="E2934" t="s">
        <v>4236</v>
      </c>
      <c r="G2934" t="e">
        <f>VLOOKUP($H2934,[1]BRT!$1:$1048576,1,0)</f>
        <v>#N/A</v>
      </c>
      <c r="H2934" t="s">
        <v>6343</v>
      </c>
      <c r="I2934">
        <v>37.730777000000003</v>
      </c>
      <c r="J2934">
        <v>-122.192018</v>
      </c>
      <c r="K2934">
        <v>1015</v>
      </c>
      <c r="L2934">
        <v>20</v>
      </c>
      <c r="M2934">
        <v>3</v>
      </c>
      <c r="N2934">
        <v>14</v>
      </c>
      <c r="O2934">
        <v>9</v>
      </c>
      <c r="P2934">
        <v>23</v>
      </c>
      <c r="Q2934" t="e">
        <f>VLOOKUP($A2934,'[1]SheltersALL_2.17.22'!$1:$1048576,6,0)</f>
        <v>#N/A</v>
      </c>
      <c r="R2934" t="str">
        <f>VLOOKUP($A2934, [1]FA21_Ridership!$1:$1048576,11, 0)</f>
        <v>OAKLAND</v>
      </c>
      <c r="S2934" t="str">
        <f>VLOOKUP($A2934, [1]FA21_Ridership!$1:$1048576,12, 0)</f>
        <v>ALAMEDA</v>
      </c>
      <c r="T2934">
        <f>VLOOKUP($A2934, [1]FA21_Ridership!$1:$1048576,13, 0)</f>
        <v>3</v>
      </c>
      <c r="U2934">
        <f t="shared" si="226"/>
        <v>460</v>
      </c>
      <c r="V2934" s="67">
        <f t="shared" si="230"/>
        <v>0.70299999999999996</v>
      </c>
      <c r="W2934">
        <v>0.98042799999999997</v>
      </c>
      <c r="X2934" s="67">
        <f t="shared" si="227"/>
        <v>0.96699999999999997</v>
      </c>
      <c r="Y2934">
        <v>0.58981700000000004</v>
      </c>
      <c r="Z2934" s="67">
        <f t="shared" si="228"/>
        <v>0.93100000000000005</v>
      </c>
      <c r="AA2934">
        <f>VLOOKUP($C2934,[1]Disability!$1:$1048576,5,FALSE)</f>
        <v>0</v>
      </c>
      <c r="AB2934" s="67">
        <f t="shared" si="229"/>
        <v>0</v>
      </c>
      <c r="AC2934" t="e">
        <f>VLOOKUP($A2934,#REF!,9,FALSE)</f>
        <v>#REF!</v>
      </c>
    </row>
    <row r="2935" spans="1:29">
      <c r="A2935">
        <v>50464</v>
      </c>
      <c r="B2935">
        <v>2934</v>
      </c>
      <c r="C2935">
        <v>806100</v>
      </c>
      <c r="D2935" t="s">
        <v>4235</v>
      </c>
      <c r="E2935" t="s">
        <v>4236</v>
      </c>
      <c r="G2935" t="e">
        <f>VLOOKUP($H2935,[1]BRT!$1:$1048576,1,0)</f>
        <v>#N/A</v>
      </c>
      <c r="H2935" t="s">
        <v>6344</v>
      </c>
      <c r="I2935">
        <v>37.647027999999999</v>
      </c>
      <c r="J2935">
        <v>-122.106787</v>
      </c>
      <c r="K2935">
        <v>1051</v>
      </c>
      <c r="L2935">
        <v>20</v>
      </c>
      <c r="M2935">
        <v>3</v>
      </c>
      <c r="N2935">
        <v>10</v>
      </c>
      <c r="O2935">
        <v>13</v>
      </c>
      <c r="P2935">
        <v>23</v>
      </c>
      <c r="Q2935" t="e">
        <f>VLOOKUP($A2935,'[1]SheltersALL_2.17.22'!$1:$1048576,6,0)</f>
        <v>#N/A</v>
      </c>
      <c r="R2935" t="str">
        <f>VLOOKUP($A2935, [1]FA21_Ridership!$1:$1048576,11, 0)</f>
        <v>HAYWARD</v>
      </c>
      <c r="S2935" t="str">
        <f>VLOOKUP($A2935, [1]FA21_Ridership!$1:$1048576,12, 0)</f>
        <v>ALAMEDA</v>
      </c>
      <c r="T2935">
        <f>VLOOKUP($A2935, [1]FA21_Ridership!$1:$1048576,13, 0)</f>
        <v>5</v>
      </c>
      <c r="U2935">
        <f t="shared" si="226"/>
        <v>460</v>
      </c>
      <c r="V2935" s="67">
        <f t="shared" si="230"/>
        <v>0.70299999999999996</v>
      </c>
      <c r="W2935">
        <v>0.72741900000000004</v>
      </c>
      <c r="X2935" s="67">
        <f t="shared" si="227"/>
        <v>0.44600000000000001</v>
      </c>
      <c r="Y2935">
        <v>5.4838999999999999E-2</v>
      </c>
      <c r="Z2935" s="67">
        <f t="shared" si="228"/>
        <v>9.6000000000000002E-2</v>
      </c>
      <c r="AA2935">
        <f>VLOOKUP($C2935,[1]Disability!$1:$1048576,5,FALSE)</f>
        <v>0</v>
      </c>
      <c r="AB2935" s="67">
        <f t="shared" si="229"/>
        <v>0</v>
      </c>
      <c r="AC2935" t="e">
        <f>VLOOKUP($A2935,#REF!,9,FALSE)</f>
        <v>#REF!</v>
      </c>
    </row>
    <row r="2936" spans="1:29">
      <c r="A2936">
        <v>56655</v>
      </c>
      <c r="B2936">
        <v>2935</v>
      </c>
      <c r="C2936">
        <v>1006640</v>
      </c>
      <c r="D2936" t="s">
        <v>4235</v>
      </c>
      <c r="E2936" t="s">
        <v>4236</v>
      </c>
      <c r="G2936" t="e">
        <f>VLOOKUP($H2936,[1]BRT!$1:$1048576,1,0)</f>
        <v>#N/A</v>
      </c>
      <c r="H2936" t="s">
        <v>6345</v>
      </c>
      <c r="I2936">
        <v>37.827340999999997</v>
      </c>
      <c r="J2936">
        <v>-122.256671</v>
      </c>
      <c r="K2936">
        <v>1417</v>
      </c>
      <c r="L2936">
        <v>20</v>
      </c>
      <c r="M2936">
        <v>3</v>
      </c>
      <c r="N2936">
        <v>7</v>
      </c>
      <c r="O2936">
        <v>16</v>
      </c>
      <c r="P2936">
        <v>23</v>
      </c>
      <c r="Q2936" t="e">
        <f>VLOOKUP($A2936,'[1]SheltersALL_2.17.22'!$1:$1048576,6,0)</f>
        <v>#N/A</v>
      </c>
      <c r="R2936" t="str">
        <f>VLOOKUP($A2936, [1]FA21_Ridership!$1:$1048576,11, 0)</f>
        <v>OAKLAND</v>
      </c>
      <c r="S2936" t="str">
        <f>VLOOKUP($A2936, [1]FA21_Ridership!$1:$1048576,12, 0)</f>
        <v>ALAMEDA</v>
      </c>
      <c r="T2936">
        <f>VLOOKUP($A2936, [1]FA21_Ridership!$1:$1048576,13, 0)</f>
        <v>2</v>
      </c>
      <c r="U2936">
        <f t="shared" si="226"/>
        <v>460</v>
      </c>
      <c r="V2936" s="67">
        <f t="shared" si="230"/>
        <v>0.70299999999999996</v>
      </c>
      <c r="W2936">
        <v>0.41418199999999999</v>
      </c>
      <c r="X2936" s="67">
        <f t="shared" si="227"/>
        <v>0.13500000000000001</v>
      </c>
      <c r="Y2936">
        <v>0.103143</v>
      </c>
      <c r="Z2936" s="67">
        <f t="shared" si="228"/>
        <v>0.25800000000000001</v>
      </c>
      <c r="AA2936">
        <f>VLOOKUP($C2936,[1]Disability!$1:$1048576,5,FALSE)</f>
        <v>1</v>
      </c>
      <c r="AB2936" s="67">
        <f t="shared" si="229"/>
        <v>0.72499999999999998</v>
      </c>
      <c r="AC2936" t="e">
        <f>VLOOKUP($A2936,#REF!,9,FALSE)</f>
        <v>#REF!</v>
      </c>
    </row>
    <row r="2937" spans="1:29">
      <c r="A2937">
        <v>57758</v>
      </c>
      <c r="B2937">
        <v>2936</v>
      </c>
      <c r="C2937">
        <v>1005730</v>
      </c>
      <c r="D2937" t="s">
        <v>4235</v>
      </c>
      <c r="E2937" t="s">
        <v>4236</v>
      </c>
      <c r="G2937" t="e">
        <f>VLOOKUP($H2937,[1]BRT!$1:$1048576,1,0)</f>
        <v>#N/A</v>
      </c>
      <c r="H2937" t="s">
        <v>6346</v>
      </c>
      <c r="I2937">
        <v>37.739283</v>
      </c>
      <c r="J2937">
        <v>-122.155118</v>
      </c>
      <c r="K2937">
        <v>910</v>
      </c>
      <c r="L2937">
        <v>20</v>
      </c>
      <c r="M2937">
        <v>3</v>
      </c>
      <c r="N2937">
        <v>6</v>
      </c>
      <c r="O2937">
        <v>17</v>
      </c>
      <c r="P2937">
        <v>23</v>
      </c>
      <c r="Q2937" t="e">
        <f>VLOOKUP($A2937,'[1]SheltersALL_2.17.22'!$1:$1048576,6,0)</f>
        <v>#N/A</v>
      </c>
      <c r="R2937" t="str">
        <f>VLOOKUP($A2937, [1]FA21_Ridership!$1:$1048576,11, 0)</f>
        <v>OAKLAND</v>
      </c>
      <c r="S2937" t="str">
        <f>VLOOKUP($A2937, [1]FA21_Ridership!$1:$1048576,12, 0)</f>
        <v>ALAMEDA</v>
      </c>
      <c r="T2937">
        <f>VLOOKUP($A2937, [1]FA21_Ridership!$1:$1048576,13, 0)</f>
        <v>3</v>
      </c>
      <c r="U2937">
        <f t="shared" si="226"/>
        <v>460</v>
      </c>
      <c r="V2937" s="67">
        <f t="shared" si="230"/>
        <v>0.70299999999999996</v>
      </c>
      <c r="W2937">
        <v>0.99659299999999995</v>
      </c>
      <c r="X2937" s="67">
        <f t="shared" si="227"/>
        <v>0.98799999999999999</v>
      </c>
      <c r="Y2937">
        <v>0.235094</v>
      </c>
      <c r="Z2937" s="67">
        <f t="shared" si="228"/>
        <v>0.53300000000000003</v>
      </c>
      <c r="AA2937">
        <f>VLOOKUP($C2937,[1]Disability!$1:$1048576,5,FALSE)</f>
        <v>0</v>
      </c>
      <c r="AB2937" s="67">
        <f t="shared" si="229"/>
        <v>0</v>
      </c>
      <c r="AC2937" t="e">
        <f>VLOOKUP($A2937,#REF!,9,FALSE)</f>
        <v>#REF!</v>
      </c>
    </row>
    <row r="2938" spans="1:29">
      <c r="A2938">
        <v>50702</v>
      </c>
      <c r="B2938">
        <v>2937</v>
      </c>
      <c r="C2938">
        <v>1504510</v>
      </c>
      <c r="D2938" t="s">
        <v>4235</v>
      </c>
      <c r="E2938" t="s">
        <v>4236</v>
      </c>
      <c r="G2938" t="e">
        <f>VLOOKUP($H2938,[1]BRT!$1:$1048576,1,0)</f>
        <v>#N/A</v>
      </c>
      <c r="H2938" t="s">
        <v>6347</v>
      </c>
      <c r="I2938">
        <v>37.705446999999999</v>
      </c>
      <c r="J2938">
        <v>-122.12906</v>
      </c>
      <c r="K2938">
        <v>1410</v>
      </c>
      <c r="L2938">
        <v>20</v>
      </c>
      <c r="M2938">
        <v>3</v>
      </c>
      <c r="N2938">
        <v>5</v>
      </c>
      <c r="O2938">
        <v>18</v>
      </c>
      <c r="P2938">
        <v>23</v>
      </c>
      <c r="Q2938" t="e">
        <f>VLOOKUP($A2938,'[1]SheltersALL_2.17.22'!$1:$1048576,6,0)</f>
        <v>#N/A</v>
      </c>
      <c r="R2938" t="str">
        <f>VLOOKUP($A2938, [1]FA21_Ridership!$1:$1048576,11, 0)</f>
        <v>SAN LEANDRO</v>
      </c>
      <c r="S2938" t="str">
        <f>VLOOKUP($A2938, [1]FA21_Ridership!$1:$1048576,12, 0)</f>
        <v>ALAMEDA</v>
      </c>
      <c r="T2938">
        <f>VLOOKUP($A2938, [1]FA21_Ridership!$1:$1048576,13, 0)</f>
        <v>4</v>
      </c>
      <c r="U2938">
        <f t="shared" si="226"/>
        <v>460</v>
      </c>
      <c r="V2938" s="67">
        <f t="shared" si="230"/>
        <v>0.70299999999999996</v>
      </c>
      <c r="W2938">
        <v>0.90632699999999999</v>
      </c>
      <c r="X2938" s="67">
        <f t="shared" si="227"/>
        <v>0.78500000000000003</v>
      </c>
      <c r="Y2938">
        <v>0.116922</v>
      </c>
      <c r="Z2938" s="67">
        <f t="shared" si="228"/>
        <v>0.29399999999999998</v>
      </c>
      <c r="AA2938">
        <f>VLOOKUP($C2938,[1]Disability!$1:$1048576,5,FALSE)</f>
        <v>1</v>
      </c>
      <c r="AB2938" s="67">
        <f t="shared" si="229"/>
        <v>0.72499999999999998</v>
      </c>
      <c r="AC2938" t="e">
        <f>VLOOKUP($A2938,#REF!,9,FALSE)</f>
        <v>#REF!</v>
      </c>
    </row>
    <row r="2939" spans="1:29">
      <c r="A2939">
        <v>57366</v>
      </c>
      <c r="B2939">
        <v>2938</v>
      </c>
      <c r="C2939">
        <v>1004070</v>
      </c>
      <c r="D2939" t="s">
        <v>4235</v>
      </c>
      <c r="E2939" t="s">
        <v>4236</v>
      </c>
      <c r="G2939" t="e">
        <f>VLOOKUP($H2939,[1]BRT!$1:$1048576,1,0)</f>
        <v>#N/A</v>
      </c>
      <c r="H2939" t="s">
        <v>6199</v>
      </c>
      <c r="I2939">
        <v>37.797434000000003</v>
      </c>
      <c r="J2939">
        <v>-122.24584</v>
      </c>
      <c r="K2939">
        <v>1079</v>
      </c>
      <c r="L2939">
        <v>20</v>
      </c>
      <c r="M2939">
        <v>3</v>
      </c>
      <c r="N2939">
        <v>4</v>
      </c>
      <c r="O2939">
        <v>19</v>
      </c>
      <c r="P2939">
        <v>23</v>
      </c>
      <c r="Q2939" t="e">
        <f>VLOOKUP($A2939,'[1]SheltersALL_2.17.22'!$1:$1048576,6,0)</f>
        <v>#N/A</v>
      </c>
      <c r="R2939" t="str">
        <f>VLOOKUP($A2939, [1]FA21_Ridership!$1:$1048576,11, 0)</f>
        <v>OAKLAND</v>
      </c>
      <c r="S2939" t="str">
        <f>VLOOKUP($A2939, [1]FA21_Ridership!$1:$1048576,12, 0)</f>
        <v>ALAMEDA</v>
      </c>
      <c r="T2939">
        <f>VLOOKUP($A2939, [1]FA21_Ridership!$1:$1048576,13, 0)</f>
        <v>2</v>
      </c>
      <c r="U2939">
        <f t="shared" si="226"/>
        <v>460</v>
      </c>
      <c r="V2939" s="67">
        <f t="shared" si="230"/>
        <v>0.70299999999999996</v>
      </c>
      <c r="W2939">
        <v>0.71190799999999999</v>
      </c>
      <c r="X2939" s="67">
        <f t="shared" si="227"/>
        <v>0.42099999999999999</v>
      </c>
      <c r="Y2939">
        <v>0.42637599999999998</v>
      </c>
      <c r="Z2939" s="67">
        <f t="shared" si="228"/>
        <v>0.79100000000000004</v>
      </c>
      <c r="AA2939">
        <f>VLOOKUP($C2939,[1]Disability!$1:$1048576,5,FALSE)</f>
        <v>0</v>
      </c>
      <c r="AB2939" s="67">
        <f t="shared" si="229"/>
        <v>0</v>
      </c>
      <c r="AC2939" t="e">
        <f>VLOOKUP($A2939,#REF!,9,FALSE)</f>
        <v>#REF!</v>
      </c>
    </row>
    <row r="2940" spans="1:29">
      <c r="A2940">
        <v>51135</v>
      </c>
      <c r="B2940">
        <v>2939</v>
      </c>
      <c r="C2940">
        <v>1019210</v>
      </c>
      <c r="D2940" t="s">
        <v>4235</v>
      </c>
      <c r="E2940" t="s">
        <v>4236</v>
      </c>
      <c r="G2940" t="e">
        <f>VLOOKUP($H2940,[1]BRT!$1:$1048576,1,0)</f>
        <v>#N/A</v>
      </c>
      <c r="H2940" t="s">
        <v>6311</v>
      </c>
      <c r="I2940">
        <v>37.846983999999999</v>
      </c>
      <c r="J2940">
        <v>-122.26533000000001</v>
      </c>
      <c r="K2940">
        <v>1086</v>
      </c>
      <c r="L2940">
        <v>22</v>
      </c>
      <c r="M2940">
        <v>2.7272727269999999</v>
      </c>
      <c r="N2940">
        <v>11</v>
      </c>
      <c r="O2940">
        <v>10</v>
      </c>
      <c r="P2940">
        <v>21</v>
      </c>
      <c r="Q2940" t="e">
        <f>VLOOKUP($A2940,'[1]SheltersALL_2.17.22'!$1:$1048576,6,0)</f>
        <v>#N/A</v>
      </c>
      <c r="R2940" t="str">
        <f>VLOOKUP($A2940, [1]FA21_Ridership!$1:$1048576,11, 0)</f>
        <v>OAKLAND</v>
      </c>
      <c r="S2940" t="str">
        <f>VLOOKUP($A2940, [1]FA21_Ridership!$1:$1048576,12, 0)</f>
        <v>ALAMEDA</v>
      </c>
      <c r="T2940">
        <f>VLOOKUP($A2940, [1]FA21_Ridership!$1:$1048576,13, 0)</f>
        <v>2</v>
      </c>
      <c r="U2940">
        <f t="shared" si="226"/>
        <v>462</v>
      </c>
      <c r="V2940" s="67">
        <f t="shared" si="230"/>
        <v>0.70599999999999996</v>
      </c>
      <c r="W2940">
        <v>0.54061999999999999</v>
      </c>
      <c r="X2940" s="67">
        <f t="shared" si="227"/>
        <v>0.24099999999999999</v>
      </c>
      <c r="Y2940">
        <v>0.23866200000000001</v>
      </c>
      <c r="Z2940" s="67">
        <f t="shared" si="228"/>
        <v>0.54400000000000004</v>
      </c>
      <c r="AA2940">
        <f>VLOOKUP($C2940,[1]Disability!$1:$1048576,5,FALSE)</f>
        <v>0</v>
      </c>
      <c r="AB2940" s="67">
        <f t="shared" si="229"/>
        <v>0</v>
      </c>
      <c r="AC2940" t="e">
        <f>VLOOKUP($A2940,#REF!,9,FALSE)</f>
        <v>#REF!</v>
      </c>
    </row>
    <row r="2941" spans="1:29">
      <c r="A2941">
        <v>55845</v>
      </c>
      <c r="B2941">
        <v>2940</v>
      </c>
      <c r="C2941">
        <v>1302230</v>
      </c>
      <c r="D2941" t="s">
        <v>4235</v>
      </c>
      <c r="E2941" t="s">
        <v>4236</v>
      </c>
      <c r="G2941" t="e">
        <f>VLOOKUP($H2941,[1]BRT!$1:$1048576,1,0)</f>
        <v>#N/A</v>
      </c>
      <c r="H2941" t="s">
        <v>5334</v>
      </c>
      <c r="I2941">
        <v>37.935634</v>
      </c>
      <c r="J2941">
        <v>-122.34783899999999</v>
      </c>
      <c r="K2941">
        <v>1383</v>
      </c>
      <c r="L2941">
        <v>38.6</v>
      </c>
      <c r="M2941">
        <v>1.5544041449999999</v>
      </c>
      <c r="N2941">
        <v>8</v>
      </c>
      <c r="O2941">
        <v>4</v>
      </c>
      <c r="P2941">
        <v>12</v>
      </c>
      <c r="Q2941" t="e">
        <f>VLOOKUP($A2941,'[1]SheltersALL_2.17.22'!$1:$1048576,6,0)</f>
        <v>#N/A</v>
      </c>
      <c r="R2941" t="str">
        <f>VLOOKUP($A2941, [1]FA21_Ridership!$1:$1048576,11, 0)</f>
        <v>RICHMOND</v>
      </c>
      <c r="S2941" t="str">
        <f>VLOOKUP($A2941, [1]FA21_Ridership!$1:$1048576,12, 0)</f>
        <v>CONTRA COSTA</v>
      </c>
      <c r="T2941">
        <f>VLOOKUP($A2941, [1]FA21_Ridership!$1:$1048576,13, 0)</f>
        <v>1</v>
      </c>
      <c r="U2941">
        <f t="shared" si="226"/>
        <v>463.20000000000005</v>
      </c>
      <c r="V2941" s="67">
        <f t="shared" si="230"/>
        <v>0.70599999999999996</v>
      </c>
      <c r="W2941">
        <v>0.779582</v>
      </c>
      <c r="X2941" s="67">
        <f t="shared" si="227"/>
        <v>0.54300000000000004</v>
      </c>
      <c r="Y2941">
        <v>0.204176</v>
      </c>
      <c r="Z2941" s="67">
        <f t="shared" si="228"/>
        <v>0.48399999999999999</v>
      </c>
      <c r="AA2941">
        <f>VLOOKUP($C2941,[1]Disability!$1:$1048576,5,FALSE)</f>
        <v>1</v>
      </c>
      <c r="AB2941" s="67">
        <f t="shared" si="229"/>
        <v>0.72499999999999998</v>
      </c>
      <c r="AC2941" t="e">
        <f>VLOOKUP($A2941,#REF!,9,FALSE)</f>
        <v>#REF!</v>
      </c>
    </row>
    <row r="2942" spans="1:29">
      <c r="A2942">
        <v>55958</v>
      </c>
      <c r="B2942">
        <v>2941</v>
      </c>
      <c r="C2942">
        <v>200750</v>
      </c>
      <c r="D2942" t="s">
        <v>4235</v>
      </c>
      <c r="E2942" t="s">
        <v>4236</v>
      </c>
      <c r="G2942" t="e">
        <f>VLOOKUP($H2942,[1]BRT!$1:$1048576,1,0)</f>
        <v>#N/A</v>
      </c>
      <c r="H2942" t="s">
        <v>6348</v>
      </c>
      <c r="I2942">
        <v>37.888728</v>
      </c>
      <c r="J2942">
        <v>-122.305791</v>
      </c>
      <c r="K2942">
        <v>58</v>
      </c>
      <c r="L2942">
        <v>58</v>
      </c>
      <c r="M2942">
        <v>1.0344827590000001</v>
      </c>
      <c r="N2942">
        <v>8</v>
      </c>
      <c r="O2942">
        <v>0</v>
      </c>
      <c r="P2942">
        <v>8</v>
      </c>
      <c r="Q2942" t="e">
        <f>VLOOKUP($A2942,'[1]SheltersALL_2.17.22'!$1:$1048576,6,0)</f>
        <v>#N/A</v>
      </c>
      <c r="R2942" t="str">
        <f>VLOOKUP($A2942, [1]FA21_Ridership!$1:$1048576,11, 0)</f>
        <v>ALBANY</v>
      </c>
      <c r="S2942" t="str">
        <f>VLOOKUP($A2942, [1]FA21_Ridership!$1:$1048576,12, 0)</f>
        <v>ALAMEDA</v>
      </c>
      <c r="T2942">
        <f>VLOOKUP($A2942, [1]FA21_Ridership!$1:$1048576,13, 0)</f>
        <v>1</v>
      </c>
      <c r="U2942">
        <f t="shared" si="226"/>
        <v>464</v>
      </c>
      <c r="V2942" s="67">
        <f t="shared" si="230"/>
        <v>0.70599999999999996</v>
      </c>
      <c r="W2942">
        <v>0.61529299999999998</v>
      </c>
      <c r="X2942" s="67">
        <f t="shared" si="227"/>
        <v>0.308</v>
      </c>
      <c r="Y2942">
        <v>4.7789999999999999E-2</v>
      </c>
      <c r="Z2942" s="67">
        <f t="shared" si="228"/>
        <v>6.3E-2</v>
      </c>
      <c r="AA2942">
        <f>VLOOKUP($C2942,[1]Disability!$1:$1048576,5,FALSE)</f>
        <v>0</v>
      </c>
      <c r="AB2942" s="67">
        <f t="shared" si="229"/>
        <v>0</v>
      </c>
      <c r="AC2942" t="e">
        <f>VLOOKUP($A2942,#REF!,9,FALSE)</f>
        <v>#REF!</v>
      </c>
    </row>
    <row r="2943" spans="1:29">
      <c r="A2943">
        <v>54465</v>
      </c>
      <c r="B2943">
        <v>2942</v>
      </c>
      <c r="C2943">
        <v>1005690</v>
      </c>
      <c r="D2943" t="s">
        <v>4235</v>
      </c>
      <c r="E2943" t="s">
        <v>4236</v>
      </c>
      <c r="G2943" t="e">
        <f>VLOOKUP($H2943,[1]BRT!$1:$1048576,1,0)</f>
        <v>#N/A</v>
      </c>
      <c r="H2943" t="s">
        <v>6252</v>
      </c>
      <c r="I2943">
        <v>37.745975999999999</v>
      </c>
      <c r="J2943">
        <v>-122.16029</v>
      </c>
      <c r="K2943">
        <v>798</v>
      </c>
      <c r="L2943">
        <v>21.1</v>
      </c>
      <c r="M2943">
        <v>2.843601896</v>
      </c>
      <c r="N2943">
        <v>12</v>
      </c>
      <c r="O2943">
        <v>10</v>
      </c>
      <c r="P2943">
        <v>22</v>
      </c>
      <c r="Q2943" t="e">
        <f>VLOOKUP($A2943,'[1]SheltersALL_2.17.22'!$1:$1048576,6,0)</f>
        <v>#N/A</v>
      </c>
      <c r="R2943" t="str">
        <f>VLOOKUP($A2943, [1]FA21_Ridership!$1:$1048576,11, 0)</f>
        <v>OAKLAND</v>
      </c>
      <c r="S2943" t="str">
        <f>VLOOKUP($A2943, [1]FA21_Ridership!$1:$1048576,12, 0)</f>
        <v>ALAMEDA</v>
      </c>
      <c r="T2943">
        <f>VLOOKUP($A2943, [1]FA21_Ridership!$1:$1048576,13, 0)</f>
        <v>3</v>
      </c>
      <c r="U2943">
        <f t="shared" si="226"/>
        <v>464.20000000000005</v>
      </c>
      <c r="V2943" s="67">
        <f t="shared" si="230"/>
        <v>0.70699999999999996</v>
      </c>
      <c r="W2943">
        <v>0.98343000000000003</v>
      </c>
      <c r="X2943" s="67">
        <f t="shared" si="227"/>
        <v>0.97599999999999998</v>
      </c>
      <c r="Y2943">
        <v>0.43081999999999998</v>
      </c>
      <c r="Z2943" s="67">
        <f t="shared" si="228"/>
        <v>0.79300000000000004</v>
      </c>
      <c r="AA2943">
        <f>VLOOKUP($C2943,[1]Disability!$1:$1048576,5,FALSE)</f>
        <v>0</v>
      </c>
      <c r="AB2943" s="67">
        <f t="shared" si="229"/>
        <v>0</v>
      </c>
      <c r="AC2943" t="e">
        <f>VLOOKUP($A2943,#REF!,9,FALSE)</f>
        <v>#REF!</v>
      </c>
    </row>
    <row r="2944" spans="1:29">
      <c r="A2944">
        <v>55811</v>
      </c>
      <c r="B2944">
        <v>2943</v>
      </c>
      <c r="C2944">
        <v>1601030</v>
      </c>
      <c r="D2944" t="s">
        <v>4235</v>
      </c>
      <c r="E2944" t="s">
        <v>4236</v>
      </c>
      <c r="G2944" t="e">
        <f>VLOOKUP($H2944,[1]BRT!$1:$1048576,1,0)</f>
        <v>#N/A</v>
      </c>
      <c r="H2944" t="s">
        <v>6349</v>
      </c>
      <c r="I2944">
        <v>37.955914</v>
      </c>
      <c r="J2944">
        <v>-122.336062</v>
      </c>
      <c r="K2944">
        <v>1145</v>
      </c>
      <c r="L2944">
        <v>16.600000000000001</v>
      </c>
      <c r="M2944">
        <v>3.6144578310000002</v>
      </c>
      <c r="N2944">
        <v>8</v>
      </c>
      <c r="O2944">
        <v>20</v>
      </c>
      <c r="P2944">
        <v>28</v>
      </c>
      <c r="Q2944" t="str">
        <f>VLOOKUP($A2944,'[1]SheltersALL_2.17.22'!$1:$1048576,6,0)</f>
        <v>San Pablo</v>
      </c>
      <c r="R2944" t="str">
        <f>VLOOKUP($A2944, [1]FA21_Ridership!$1:$1048576,11, 0)</f>
        <v>SAN PABLO</v>
      </c>
      <c r="S2944" t="str">
        <f>VLOOKUP($A2944, [1]FA21_Ridership!$1:$1048576,12, 0)</f>
        <v>CONTRA COSTA</v>
      </c>
      <c r="T2944">
        <f>VLOOKUP($A2944, [1]FA21_Ridership!$1:$1048576,13, 0)</f>
        <v>1</v>
      </c>
      <c r="U2944">
        <f t="shared" si="226"/>
        <v>464.80000000000007</v>
      </c>
      <c r="V2944" s="67">
        <f t="shared" si="230"/>
        <v>0.70699999999999996</v>
      </c>
      <c r="W2944">
        <v>0.76011200000000001</v>
      </c>
      <c r="X2944" s="67">
        <f t="shared" si="227"/>
        <v>0.50700000000000001</v>
      </c>
      <c r="Y2944">
        <v>0.46605400000000002</v>
      </c>
      <c r="Z2944" s="67">
        <f t="shared" si="228"/>
        <v>0.83299999999999996</v>
      </c>
      <c r="AA2944">
        <f>VLOOKUP($C2944,[1]Disability!$1:$1048576,5,FALSE)</f>
        <v>2</v>
      </c>
      <c r="AB2944" s="67">
        <f t="shared" si="229"/>
        <v>0.91600000000000004</v>
      </c>
      <c r="AC2944" t="e">
        <f>VLOOKUP($A2944,#REF!,9,FALSE)</f>
        <v>#REF!</v>
      </c>
    </row>
    <row r="2945" spans="1:29">
      <c r="A2945">
        <v>56622</v>
      </c>
      <c r="B2945">
        <v>2944</v>
      </c>
      <c r="C2945">
        <v>1002050</v>
      </c>
      <c r="D2945" t="s">
        <v>4235</v>
      </c>
      <c r="E2945" t="s">
        <v>4236</v>
      </c>
      <c r="G2945" t="e">
        <f>VLOOKUP($H2945,[1]BRT!$1:$1048576,1,0)</f>
        <v>#N/A</v>
      </c>
      <c r="H2945" t="s">
        <v>6350</v>
      </c>
      <c r="I2945">
        <v>37.781866000000001</v>
      </c>
      <c r="J2945">
        <v>-122.219296</v>
      </c>
      <c r="K2945">
        <v>964</v>
      </c>
      <c r="L2945">
        <v>15</v>
      </c>
      <c r="M2945">
        <v>4</v>
      </c>
      <c r="N2945">
        <v>22</v>
      </c>
      <c r="O2945">
        <v>9</v>
      </c>
      <c r="P2945">
        <v>31</v>
      </c>
      <c r="Q2945" t="e">
        <f>VLOOKUP($A2945,'[1]SheltersALL_2.17.22'!$1:$1048576,6,0)</f>
        <v>#N/A</v>
      </c>
      <c r="R2945" t="str">
        <f>VLOOKUP($A2945, [1]FA21_Ridership!$1:$1048576,11, 0)</f>
        <v>OAKLAND</v>
      </c>
      <c r="S2945" t="str">
        <f>VLOOKUP($A2945, [1]FA21_Ridership!$1:$1048576,12, 0)</f>
        <v>ALAMEDA</v>
      </c>
      <c r="T2945">
        <f>VLOOKUP($A2945, [1]FA21_Ridership!$1:$1048576,13, 0)</f>
        <v>2</v>
      </c>
      <c r="U2945">
        <f t="shared" si="226"/>
        <v>465</v>
      </c>
      <c r="V2945" s="67">
        <f t="shared" si="230"/>
        <v>0.70699999999999996</v>
      </c>
      <c r="W2945">
        <v>0.82474199999999998</v>
      </c>
      <c r="X2945" s="67">
        <f t="shared" si="227"/>
        <v>0.61899999999999999</v>
      </c>
      <c r="Y2945">
        <v>0.36908000000000002</v>
      </c>
      <c r="Z2945" s="67">
        <f t="shared" si="228"/>
        <v>0.72399999999999998</v>
      </c>
      <c r="AA2945">
        <f>VLOOKUP($C2945,[1]Disability!$1:$1048576,5,FALSE)</f>
        <v>1</v>
      </c>
      <c r="AB2945" s="67">
        <f t="shared" si="229"/>
        <v>0.72499999999999998</v>
      </c>
      <c r="AC2945" t="e">
        <f>VLOOKUP($A2945,#REF!,9,FALSE)</f>
        <v>#REF!</v>
      </c>
    </row>
    <row r="2946" spans="1:29">
      <c r="A2946">
        <v>50541</v>
      </c>
      <c r="B2946">
        <v>2945</v>
      </c>
      <c r="C2946">
        <v>104790</v>
      </c>
      <c r="D2946" t="s">
        <v>4235</v>
      </c>
      <c r="E2946" t="s">
        <v>4236</v>
      </c>
      <c r="G2946" t="e">
        <f>VLOOKUP($H2946,[1]BRT!$1:$1048576,1,0)</f>
        <v>#N/A</v>
      </c>
      <c r="H2946" t="s">
        <v>5854</v>
      </c>
      <c r="I2946">
        <v>37.782859999999999</v>
      </c>
      <c r="J2946">
        <v>-122.27677</v>
      </c>
      <c r="K2946">
        <v>1419</v>
      </c>
      <c r="L2946">
        <v>12</v>
      </c>
      <c r="M2946">
        <v>5</v>
      </c>
      <c r="N2946">
        <v>15</v>
      </c>
      <c r="O2946">
        <v>24</v>
      </c>
      <c r="P2946">
        <v>39</v>
      </c>
      <c r="Q2946" t="e">
        <f>VLOOKUP($A2946,'[1]SheltersALL_2.17.22'!$1:$1048576,6,0)</f>
        <v>#N/A</v>
      </c>
      <c r="R2946" t="str">
        <f>VLOOKUP($A2946, [1]FA21_Ridership!$1:$1048576,11, 0)</f>
        <v>ALAMEDA</v>
      </c>
      <c r="S2946" t="str">
        <f>VLOOKUP($A2946, [1]FA21_Ridership!$1:$1048576,12, 0)</f>
        <v>ALAMEDA</v>
      </c>
      <c r="T2946">
        <f>VLOOKUP($A2946, [1]FA21_Ridership!$1:$1048576,13, 0)</f>
        <v>3</v>
      </c>
      <c r="U2946">
        <f t="shared" ref="U2946:U3009" si="231">$L2946*$P2946</f>
        <v>468</v>
      </c>
      <c r="V2946" s="67">
        <f t="shared" si="230"/>
        <v>0.70699999999999996</v>
      </c>
      <c r="W2946">
        <v>0.70572000000000001</v>
      </c>
      <c r="X2946" s="67">
        <f t="shared" ref="X2946:X3009" si="232">_xlfn.PERCENTRANK.INC($W$2:$W$4161,W2946)</f>
        <v>0.41299999999999998</v>
      </c>
      <c r="Y2946">
        <v>0.19975499999999999</v>
      </c>
      <c r="Z2946" s="67">
        <f t="shared" ref="Z2946:Z3009" si="233">_xlfn.PERCENTRANK.INC($Y$2:$Y$4161,Y2946)</f>
        <v>0.47599999999999998</v>
      </c>
      <c r="AA2946">
        <f>VLOOKUP($C2946,[1]Disability!$1:$1048576,5,FALSE)</f>
        <v>0</v>
      </c>
      <c r="AB2946" s="67">
        <f t="shared" ref="AB2946:AB3009" si="234">_xlfn.PERCENTRANK.INC($AA$2:$AA$4163,AA2946)</f>
        <v>0</v>
      </c>
      <c r="AC2946" t="e">
        <f>VLOOKUP($A2946,#REF!,9,FALSE)</f>
        <v>#REF!</v>
      </c>
    </row>
    <row r="2947" spans="1:29">
      <c r="A2947">
        <v>54543</v>
      </c>
      <c r="B2947">
        <v>2946</v>
      </c>
      <c r="C2947">
        <v>1002580</v>
      </c>
      <c r="D2947" t="s">
        <v>4235</v>
      </c>
      <c r="E2947" t="s">
        <v>4236</v>
      </c>
      <c r="G2947" t="e">
        <f>VLOOKUP($H2947,[1]BRT!$1:$1048576,1,0)</f>
        <v>#N/A</v>
      </c>
      <c r="H2947" t="s">
        <v>6351</v>
      </c>
      <c r="I2947">
        <v>37.830745</v>
      </c>
      <c r="J2947">
        <v>-122.273743</v>
      </c>
      <c r="K2947">
        <v>1230</v>
      </c>
      <c r="L2947">
        <v>18</v>
      </c>
      <c r="M2947">
        <v>3.3333333330000001</v>
      </c>
      <c r="N2947">
        <v>5</v>
      </c>
      <c r="O2947">
        <v>21</v>
      </c>
      <c r="P2947">
        <v>26</v>
      </c>
      <c r="Q2947" t="e">
        <f>VLOOKUP($A2947,'[1]SheltersALL_2.17.22'!$1:$1048576,6,0)</f>
        <v>#N/A</v>
      </c>
      <c r="R2947" t="str">
        <f>VLOOKUP($A2947, [1]FA21_Ridership!$1:$1048576,11, 0)</f>
        <v>OAKLAND</v>
      </c>
      <c r="S2947" t="str">
        <f>VLOOKUP($A2947, [1]FA21_Ridership!$1:$1048576,12, 0)</f>
        <v>ALAMEDA</v>
      </c>
      <c r="T2947">
        <f>VLOOKUP($A2947, [1]FA21_Ridership!$1:$1048576,13, 0)</f>
        <v>2</v>
      </c>
      <c r="U2947">
        <f t="shared" si="231"/>
        <v>468</v>
      </c>
      <c r="V2947" s="67">
        <f t="shared" si="230"/>
        <v>0.70699999999999996</v>
      </c>
      <c r="W2947">
        <v>0.53836099999999998</v>
      </c>
      <c r="X2947" s="67">
        <f t="shared" si="232"/>
        <v>0.23699999999999999</v>
      </c>
      <c r="Y2947">
        <v>0.114098</v>
      </c>
      <c r="Z2947" s="67">
        <f t="shared" si="233"/>
        <v>0.28499999999999998</v>
      </c>
      <c r="AA2947">
        <f>VLOOKUP($C2947,[1]Disability!$1:$1048576,5,FALSE)</f>
        <v>0</v>
      </c>
      <c r="AB2947" s="67">
        <f t="shared" si="234"/>
        <v>0</v>
      </c>
      <c r="AC2947" t="e">
        <f>VLOOKUP($A2947,#REF!,9,FALSE)</f>
        <v>#REF!</v>
      </c>
    </row>
    <row r="2948" spans="1:29">
      <c r="A2948">
        <v>56598</v>
      </c>
      <c r="B2948">
        <v>2947</v>
      </c>
      <c r="C2948">
        <v>303750</v>
      </c>
      <c r="D2948" t="s">
        <v>4235</v>
      </c>
      <c r="E2948" t="s">
        <v>4236</v>
      </c>
      <c r="G2948" t="e">
        <f>VLOOKUP($H2948,[1]BRT!$1:$1048576,1,0)</f>
        <v>#N/A</v>
      </c>
      <c r="H2948" t="s">
        <v>6352</v>
      </c>
      <c r="I2948">
        <v>37.875807000000002</v>
      </c>
      <c r="J2948">
        <v>-122.27355900000001</v>
      </c>
      <c r="K2948">
        <v>1032</v>
      </c>
      <c r="L2948">
        <v>29.3</v>
      </c>
      <c r="M2948">
        <v>2.0477815700000002</v>
      </c>
      <c r="N2948">
        <v>15</v>
      </c>
      <c r="O2948">
        <v>1</v>
      </c>
      <c r="P2948">
        <v>16</v>
      </c>
      <c r="Q2948" t="e">
        <f>VLOOKUP($A2948,'[1]SheltersALL_2.17.22'!$1:$1048576,6,0)</f>
        <v>#N/A</v>
      </c>
      <c r="R2948" t="str">
        <f>VLOOKUP($A2948, [1]FA21_Ridership!$1:$1048576,11, 0)</f>
        <v>BERKELEY</v>
      </c>
      <c r="S2948" t="str">
        <f>VLOOKUP($A2948, [1]FA21_Ridership!$1:$1048576,12, 0)</f>
        <v>ALAMEDA</v>
      </c>
      <c r="T2948">
        <f>VLOOKUP($A2948, [1]FA21_Ridership!$1:$1048576,13, 0)</f>
        <v>1</v>
      </c>
      <c r="U2948">
        <f t="shared" si="231"/>
        <v>468.8</v>
      </c>
      <c r="V2948" s="67">
        <f t="shared" si="230"/>
        <v>0.70799999999999996</v>
      </c>
      <c r="W2948">
        <v>0.45517800000000003</v>
      </c>
      <c r="X2948" s="67">
        <f t="shared" si="232"/>
        <v>0.154</v>
      </c>
      <c r="Y2948">
        <v>0.23879400000000001</v>
      </c>
      <c r="Z2948" s="67">
        <f t="shared" si="233"/>
        <v>0.54500000000000004</v>
      </c>
      <c r="AA2948">
        <f>VLOOKUP($C2948,[1]Disability!$1:$1048576,5,FALSE)</f>
        <v>1</v>
      </c>
      <c r="AB2948" s="67">
        <f t="shared" si="234"/>
        <v>0.72499999999999998</v>
      </c>
      <c r="AC2948" t="e">
        <f>VLOOKUP($A2948,#REF!,9,FALSE)</f>
        <v>#REF!</v>
      </c>
    </row>
    <row r="2949" spans="1:29">
      <c r="A2949">
        <v>50662</v>
      </c>
      <c r="B2949">
        <v>2948</v>
      </c>
      <c r="C2949">
        <v>303740</v>
      </c>
      <c r="D2949" t="s">
        <v>4235</v>
      </c>
      <c r="E2949" t="s">
        <v>4236</v>
      </c>
      <c r="G2949" t="e">
        <f>VLOOKUP($H2949,[1]BRT!$1:$1048576,1,0)</f>
        <v>#N/A</v>
      </c>
      <c r="H2949" t="s">
        <v>6124</v>
      </c>
      <c r="I2949">
        <v>37.879446999999999</v>
      </c>
      <c r="J2949">
        <v>-122.273934</v>
      </c>
      <c r="K2949">
        <v>1032</v>
      </c>
      <c r="L2949">
        <v>29.3</v>
      </c>
      <c r="M2949">
        <v>2.0477815700000002</v>
      </c>
      <c r="N2949">
        <v>14</v>
      </c>
      <c r="O2949">
        <v>2</v>
      </c>
      <c r="P2949">
        <v>16</v>
      </c>
      <c r="Q2949" t="e">
        <f>VLOOKUP($A2949,'[1]SheltersALL_2.17.22'!$1:$1048576,6,0)</f>
        <v>#N/A</v>
      </c>
      <c r="R2949" t="str">
        <f>VLOOKUP($A2949, [1]FA21_Ridership!$1:$1048576,11, 0)</f>
        <v>BERKELEY</v>
      </c>
      <c r="S2949" t="str">
        <f>VLOOKUP($A2949, [1]FA21_Ridership!$1:$1048576,12, 0)</f>
        <v>ALAMEDA</v>
      </c>
      <c r="T2949">
        <f>VLOOKUP($A2949, [1]FA21_Ridership!$1:$1048576,13, 0)</f>
        <v>1</v>
      </c>
      <c r="U2949">
        <f t="shared" si="231"/>
        <v>468.8</v>
      </c>
      <c r="V2949" s="67">
        <f t="shared" si="230"/>
        <v>0.70799999999999996</v>
      </c>
      <c r="W2949">
        <v>0.23957400000000001</v>
      </c>
      <c r="X2949" s="67">
        <f t="shared" si="232"/>
        <v>3.5999999999999997E-2</v>
      </c>
      <c r="Y2949">
        <v>0.15124599999999999</v>
      </c>
      <c r="Z2949" s="67">
        <f t="shared" si="233"/>
        <v>0.36699999999999999</v>
      </c>
      <c r="AA2949">
        <f>VLOOKUP($C2949,[1]Disability!$1:$1048576,5,FALSE)</f>
        <v>0</v>
      </c>
      <c r="AB2949" s="67">
        <f t="shared" si="234"/>
        <v>0</v>
      </c>
      <c r="AC2949" t="e">
        <f>VLOOKUP($A2949,#REF!,9,FALSE)</f>
        <v>#REF!</v>
      </c>
    </row>
    <row r="2950" spans="1:29">
      <c r="A2950">
        <v>55802</v>
      </c>
      <c r="B2950">
        <v>2949</v>
      </c>
      <c r="C2950">
        <v>1600970</v>
      </c>
      <c r="D2950" t="s">
        <v>4235</v>
      </c>
      <c r="E2950" t="s">
        <v>4236</v>
      </c>
      <c r="G2950" t="e">
        <f>VLOOKUP($H2950,[1]BRT!$1:$1048576,1,0)</f>
        <v>#N/A</v>
      </c>
      <c r="H2950" t="s">
        <v>6353</v>
      </c>
      <c r="I2950">
        <v>37.968707999999999</v>
      </c>
      <c r="J2950">
        <v>-122.34398899999999</v>
      </c>
      <c r="K2950">
        <v>1151</v>
      </c>
      <c r="L2950">
        <v>33.799999999999997</v>
      </c>
      <c r="M2950">
        <v>1.7751479290000001</v>
      </c>
      <c r="N2950">
        <v>9</v>
      </c>
      <c r="O2950">
        <v>5</v>
      </c>
      <c r="P2950">
        <v>14</v>
      </c>
      <c r="Q2950" t="e">
        <f>VLOOKUP($A2950,'[1]SheltersALL_2.17.22'!$1:$1048576,6,0)</f>
        <v>#N/A</v>
      </c>
      <c r="R2950" t="str">
        <f>VLOOKUP($A2950, [1]FA21_Ridership!$1:$1048576,11, 0)</f>
        <v>SAN PABLO</v>
      </c>
      <c r="S2950" t="str">
        <f>VLOOKUP($A2950, [1]FA21_Ridership!$1:$1048576,12, 0)</f>
        <v>CONTRA COSTA</v>
      </c>
      <c r="T2950">
        <f>VLOOKUP($A2950, [1]FA21_Ridership!$1:$1048576,13, 0)</f>
        <v>1</v>
      </c>
      <c r="U2950">
        <f t="shared" si="231"/>
        <v>473.19999999999993</v>
      </c>
      <c r="V2950" s="67">
        <f t="shared" si="230"/>
        <v>0.70799999999999996</v>
      </c>
      <c r="W2950">
        <v>0.96424900000000002</v>
      </c>
      <c r="X2950" s="67">
        <f t="shared" si="232"/>
        <v>0.93200000000000005</v>
      </c>
      <c r="Y2950">
        <v>0.131767</v>
      </c>
      <c r="Z2950" s="67">
        <f t="shared" si="233"/>
        <v>0.32</v>
      </c>
      <c r="AA2950">
        <f>VLOOKUP($C2950,[1]Disability!$1:$1048576,5,FALSE)</f>
        <v>0</v>
      </c>
      <c r="AB2950" s="67">
        <f t="shared" si="234"/>
        <v>0</v>
      </c>
      <c r="AC2950" t="e">
        <f>VLOOKUP($A2950,#REF!,9,FALSE)</f>
        <v>#REF!</v>
      </c>
    </row>
    <row r="2951" spans="1:29">
      <c r="A2951">
        <v>59445</v>
      </c>
      <c r="B2951">
        <v>2950</v>
      </c>
      <c r="C2951">
        <v>1009970</v>
      </c>
      <c r="D2951" t="s">
        <v>4235</v>
      </c>
      <c r="E2951" t="s">
        <v>4236</v>
      </c>
      <c r="G2951" t="e">
        <f>VLOOKUP($H2951,[1]BRT!$1:$1048576,1,0)</f>
        <v>#N/A</v>
      </c>
      <c r="H2951" t="s">
        <v>6354</v>
      </c>
      <c r="I2951">
        <v>37.728721999999998</v>
      </c>
      <c r="J2951">
        <v>-122.177345</v>
      </c>
      <c r="K2951">
        <v>1008</v>
      </c>
      <c r="L2951">
        <v>17</v>
      </c>
      <c r="M2951">
        <v>3.5294117649999999</v>
      </c>
      <c r="N2951">
        <v>12</v>
      </c>
      <c r="O2951">
        <v>16</v>
      </c>
      <c r="P2951">
        <v>28</v>
      </c>
      <c r="Q2951" t="e">
        <f>VLOOKUP($A2951,'[1]SheltersALL_2.17.22'!$1:$1048576,6,0)</f>
        <v>#N/A</v>
      </c>
      <c r="R2951" t="str">
        <f>VLOOKUP($A2951, [1]FA21_Ridership!$1:$1048576,11, 0)</f>
        <v>OAKLAND</v>
      </c>
      <c r="S2951" t="str">
        <f>VLOOKUP($A2951, [1]FA21_Ridership!$1:$1048576,12, 0)</f>
        <v>ALAMEDA</v>
      </c>
      <c r="T2951">
        <f>VLOOKUP($A2951, [1]FA21_Ridership!$1:$1048576,13, 0)</f>
        <v>3</v>
      </c>
      <c r="U2951">
        <f t="shared" si="231"/>
        <v>476</v>
      </c>
      <c r="V2951" s="67">
        <f t="shared" si="230"/>
        <v>0.70899999999999996</v>
      </c>
      <c r="W2951">
        <v>0.97620200000000001</v>
      </c>
      <c r="X2951" s="67">
        <f t="shared" si="232"/>
        <v>0.95599999999999996</v>
      </c>
      <c r="Y2951">
        <v>0.37612400000000001</v>
      </c>
      <c r="Z2951" s="67">
        <f t="shared" si="233"/>
        <v>0.73199999999999998</v>
      </c>
      <c r="AA2951">
        <f>VLOOKUP($C2951,[1]Disability!$1:$1048576,5,FALSE)</f>
        <v>0</v>
      </c>
      <c r="AB2951" s="67">
        <f t="shared" si="234"/>
        <v>0</v>
      </c>
      <c r="AC2951" t="e">
        <f>VLOOKUP($A2951,#REF!,9,FALSE)</f>
        <v>#REF!</v>
      </c>
    </row>
    <row r="2952" spans="1:29">
      <c r="A2952">
        <v>56756</v>
      </c>
      <c r="B2952">
        <v>2951</v>
      </c>
      <c r="C2952">
        <v>1012720</v>
      </c>
      <c r="D2952" t="s">
        <v>4235</v>
      </c>
      <c r="E2952" t="s">
        <v>4236</v>
      </c>
      <c r="G2952" t="e">
        <f>VLOOKUP($H2952,[1]BRT!$1:$1048576,1,0)</f>
        <v>#N/A</v>
      </c>
      <c r="H2952" t="s">
        <v>6088</v>
      </c>
      <c r="I2952">
        <v>37.783636999999999</v>
      </c>
      <c r="J2952">
        <v>-122.20185600000001</v>
      </c>
      <c r="K2952">
        <v>1039</v>
      </c>
      <c r="L2952">
        <v>17</v>
      </c>
      <c r="M2952">
        <v>3.5294117649999999</v>
      </c>
      <c r="N2952">
        <v>11</v>
      </c>
      <c r="O2952">
        <v>17</v>
      </c>
      <c r="P2952">
        <v>28</v>
      </c>
      <c r="Q2952" t="e">
        <f>VLOOKUP($A2952,'[1]SheltersALL_2.17.22'!$1:$1048576,6,0)</f>
        <v>#N/A</v>
      </c>
      <c r="R2952" t="str">
        <f>VLOOKUP($A2952, [1]FA21_Ridership!$1:$1048576,11, 0)</f>
        <v>OAKLAND</v>
      </c>
      <c r="S2952" t="str">
        <f>VLOOKUP($A2952, [1]FA21_Ridership!$1:$1048576,12, 0)</f>
        <v>ALAMEDA</v>
      </c>
      <c r="T2952">
        <f>VLOOKUP($A2952, [1]FA21_Ridership!$1:$1048576,13, 0)</f>
        <v>3</v>
      </c>
      <c r="U2952">
        <f t="shared" si="231"/>
        <v>476</v>
      </c>
      <c r="V2952" s="67">
        <f t="shared" si="230"/>
        <v>0.70899999999999996</v>
      </c>
      <c r="W2952">
        <v>0.78236099999999997</v>
      </c>
      <c r="X2952" s="67">
        <f t="shared" si="232"/>
        <v>0.55600000000000005</v>
      </c>
      <c r="Y2952">
        <v>0.15149399999999999</v>
      </c>
      <c r="Z2952" s="67">
        <f t="shared" si="233"/>
        <v>0.36799999999999999</v>
      </c>
      <c r="AA2952">
        <f>VLOOKUP($C2952,[1]Disability!$1:$1048576,5,FALSE)</f>
        <v>0</v>
      </c>
      <c r="AB2952" s="67">
        <f t="shared" si="234"/>
        <v>0</v>
      </c>
      <c r="AC2952" t="e">
        <f>VLOOKUP($A2952,#REF!,9,FALSE)</f>
        <v>#REF!</v>
      </c>
    </row>
    <row r="2953" spans="1:29">
      <c r="A2953">
        <v>55256</v>
      </c>
      <c r="B2953">
        <v>2952</v>
      </c>
      <c r="C2953">
        <v>901990</v>
      </c>
      <c r="D2953" t="s">
        <v>4235</v>
      </c>
      <c r="E2953" t="s">
        <v>4236</v>
      </c>
      <c r="G2953" t="e">
        <f>VLOOKUP($H2953,[1]BRT!$1:$1048576,1,0)</f>
        <v>#N/A</v>
      </c>
      <c r="H2953" t="s">
        <v>6355</v>
      </c>
      <c r="I2953">
        <v>37.517854999999997</v>
      </c>
      <c r="J2953">
        <v>-122.00473700000001</v>
      </c>
      <c r="K2953">
        <v>773</v>
      </c>
      <c r="L2953">
        <v>53</v>
      </c>
      <c r="M2953">
        <v>1.1320754719999999</v>
      </c>
      <c r="N2953">
        <v>3</v>
      </c>
      <c r="O2953">
        <v>6</v>
      </c>
      <c r="P2953">
        <v>9</v>
      </c>
      <c r="Q2953" t="e">
        <f>VLOOKUP($A2953,'[1]SheltersALL_2.17.22'!$1:$1048576,6,0)</f>
        <v>#N/A</v>
      </c>
      <c r="R2953" t="str">
        <f>VLOOKUP($A2953, [1]FA21_Ridership!$1:$1048576,11, 0)</f>
        <v>NEWARK</v>
      </c>
      <c r="S2953" t="str">
        <f>VLOOKUP($A2953, [1]FA21_Ridership!$1:$1048576,12, 0)</f>
        <v>ALAMEDA</v>
      </c>
      <c r="T2953">
        <f>VLOOKUP($A2953, [1]FA21_Ridership!$1:$1048576,13, 0)</f>
        <v>5</v>
      </c>
      <c r="U2953">
        <f t="shared" si="231"/>
        <v>477</v>
      </c>
      <c r="V2953" s="67">
        <f t="shared" si="230"/>
        <v>0.70899999999999996</v>
      </c>
      <c r="W2953">
        <v>0.88355700000000004</v>
      </c>
      <c r="X2953" s="67">
        <f t="shared" si="232"/>
        <v>0.73599999999999999</v>
      </c>
      <c r="Y2953">
        <v>7.6774999999999996E-2</v>
      </c>
      <c r="Z2953" s="67">
        <f t="shared" si="233"/>
        <v>0.157</v>
      </c>
      <c r="AA2953">
        <f>VLOOKUP($C2953,[1]Disability!$1:$1048576,5,FALSE)</f>
        <v>0</v>
      </c>
      <c r="AB2953" s="67">
        <f t="shared" si="234"/>
        <v>0</v>
      </c>
      <c r="AC2953" t="e">
        <f>VLOOKUP($A2953,#REF!,9,FALSE)</f>
        <v>#REF!</v>
      </c>
    </row>
    <row r="2954" spans="1:29">
      <c r="A2954">
        <v>57177</v>
      </c>
      <c r="B2954">
        <v>2953</v>
      </c>
      <c r="C2954">
        <v>1016390</v>
      </c>
      <c r="D2954" t="s">
        <v>4235</v>
      </c>
      <c r="E2954" t="s">
        <v>4236</v>
      </c>
      <c r="G2954" t="e">
        <f>VLOOKUP($H2954,[1]BRT!$1:$1048576,1,0)</f>
        <v>#N/A</v>
      </c>
      <c r="H2954" t="s">
        <v>6356</v>
      </c>
      <c r="I2954">
        <v>37.812761999999999</v>
      </c>
      <c r="J2954">
        <v>-122.272606</v>
      </c>
      <c r="K2954">
        <v>1086</v>
      </c>
      <c r="L2954">
        <v>21.8</v>
      </c>
      <c r="M2954">
        <v>2.7522935780000002</v>
      </c>
      <c r="N2954">
        <v>14</v>
      </c>
      <c r="O2954">
        <v>8</v>
      </c>
      <c r="P2954">
        <v>22</v>
      </c>
      <c r="Q2954" t="e">
        <f>VLOOKUP($A2954,'[1]SheltersALL_2.17.22'!$1:$1048576,6,0)</f>
        <v>#N/A</v>
      </c>
      <c r="R2954" t="str">
        <f>VLOOKUP($A2954, [1]FA21_Ridership!$1:$1048576,11, 0)</f>
        <v>OAKLAND</v>
      </c>
      <c r="S2954" t="str">
        <f>VLOOKUP($A2954, [1]FA21_Ridership!$1:$1048576,12, 0)</f>
        <v>ALAMEDA</v>
      </c>
      <c r="T2954">
        <f>VLOOKUP($A2954, [1]FA21_Ridership!$1:$1048576,13, 0)</f>
        <v>2</v>
      </c>
      <c r="U2954">
        <f t="shared" si="231"/>
        <v>479.6</v>
      </c>
      <c r="V2954" s="67">
        <f t="shared" si="230"/>
        <v>0.70899999999999996</v>
      </c>
      <c r="W2954">
        <v>0.61792800000000003</v>
      </c>
      <c r="X2954" s="67">
        <f t="shared" si="232"/>
        <v>0.311</v>
      </c>
      <c r="Y2954">
        <v>0.60709000000000002</v>
      </c>
      <c r="Z2954" s="67">
        <f t="shared" si="233"/>
        <v>0.94</v>
      </c>
      <c r="AA2954">
        <f>VLOOKUP($C2954,[1]Disability!$1:$1048576,5,FALSE)</f>
        <v>2</v>
      </c>
      <c r="AB2954" s="67">
        <f t="shared" si="234"/>
        <v>0.91600000000000004</v>
      </c>
      <c r="AC2954" t="e">
        <f>VLOOKUP($A2954,#REF!,9,FALSE)</f>
        <v>#REF!</v>
      </c>
    </row>
    <row r="2955" spans="1:29">
      <c r="A2955">
        <v>52102</v>
      </c>
      <c r="B2955">
        <v>2954</v>
      </c>
      <c r="C2955">
        <v>302310</v>
      </c>
      <c r="D2955" t="s">
        <v>4235</v>
      </c>
      <c r="E2955" t="s">
        <v>4236</v>
      </c>
      <c r="G2955" t="e">
        <f>VLOOKUP($H2955,[1]BRT!$1:$1048576,1,0)</f>
        <v>#N/A</v>
      </c>
      <c r="H2955" t="s">
        <v>6123</v>
      </c>
      <c r="I2955">
        <v>37.884397</v>
      </c>
      <c r="J2955">
        <v>-122.26280800000001</v>
      </c>
      <c r="K2955">
        <v>662</v>
      </c>
      <c r="L2955">
        <v>60</v>
      </c>
      <c r="M2955">
        <v>1</v>
      </c>
      <c r="N2955">
        <v>8</v>
      </c>
      <c r="O2955">
        <v>0</v>
      </c>
      <c r="P2955">
        <v>8</v>
      </c>
      <c r="Q2955" t="e">
        <f>VLOOKUP($A2955,'[1]SheltersALL_2.17.22'!$1:$1048576,6,0)</f>
        <v>#N/A</v>
      </c>
      <c r="R2955" t="str">
        <f>VLOOKUP($A2955, [1]FA21_Ridership!$1:$1048576,11, 0)</f>
        <v>BERKELEY</v>
      </c>
      <c r="S2955" t="str">
        <f>VLOOKUP($A2955, [1]FA21_Ridership!$1:$1048576,12, 0)</f>
        <v>ALAMEDA</v>
      </c>
      <c r="T2955">
        <f>VLOOKUP($A2955, [1]FA21_Ridership!$1:$1048576,13, 0)</f>
        <v>1</v>
      </c>
      <c r="U2955">
        <f t="shared" si="231"/>
        <v>480</v>
      </c>
      <c r="V2955" s="67">
        <f t="shared" si="230"/>
        <v>0.71</v>
      </c>
      <c r="W2955">
        <v>0.26758399999999999</v>
      </c>
      <c r="X2955" s="67">
        <f t="shared" si="232"/>
        <v>4.9000000000000002E-2</v>
      </c>
      <c r="Y2955">
        <v>4.5872000000000003E-2</v>
      </c>
      <c r="Z2955" s="67">
        <f t="shared" si="233"/>
        <v>5.8999999999999997E-2</v>
      </c>
      <c r="AA2955">
        <f>VLOOKUP($C2955,[1]Disability!$1:$1048576,5,FALSE)</f>
        <v>0</v>
      </c>
      <c r="AB2955" s="67">
        <f t="shared" si="234"/>
        <v>0</v>
      </c>
      <c r="AC2955" t="e">
        <f>VLOOKUP($A2955,#REF!,9,FALSE)</f>
        <v>#REF!</v>
      </c>
    </row>
    <row r="2956" spans="1:29">
      <c r="A2956">
        <v>55292</v>
      </c>
      <c r="B2956">
        <v>2955</v>
      </c>
      <c r="C2956">
        <v>1504200</v>
      </c>
      <c r="D2956" t="s">
        <v>4235</v>
      </c>
      <c r="E2956" t="s">
        <v>4236</v>
      </c>
      <c r="G2956" t="e">
        <f>VLOOKUP($H2956,[1]BRT!$1:$1048576,1,0)</f>
        <v>#N/A</v>
      </c>
      <c r="H2956" t="s">
        <v>6357</v>
      </c>
      <c r="I2956">
        <v>37.723613</v>
      </c>
      <c r="J2956">
        <v>-122.15410900000001</v>
      </c>
      <c r="K2956">
        <v>1410</v>
      </c>
      <c r="L2956">
        <v>30</v>
      </c>
      <c r="M2956">
        <v>2</v>
      </c>
      <c r="N2956">
        <v>14</v>
      </c>
      <c r="O2956">
        <v>2</v>
      </c>
      <c r="P2956">
        <v>16</v>
      </c>
      <c r="Q2956" t="e">
        <f>VLOOKUP($A2956,'[1]SheltersALL_2.17.22'!$1:$1048576,6,0)</f>
        <v>#N/A</v>
      </c>
      <c r="R2956" t="str">
        <f>VLOOKUP($A2956, [1]FA21_Ridership!$1:$1048576,11, 0)</f>
        <v>SAN LEANDRO</v>
      </c>
      <c r="S2956" t="str">
        <f>VLOOKUP($A2956, [1]FA21_Ridership!$1:$1048576,12, 0)</f>
        <v>ALAMEDA</v>
      </c>
      <c r="T2956">
        <f>VLOOKUP($A2956, [1]FA21_Ridership!$1:$1048576,13, 0)</f>
        <v>3</v>
      </c>
      <c r="U2956">
        <f t="shared" si="231"/>
        <v>480</v>
      </c>
      <c r="V2956" s="67">
        <f t="shared" si="230"/>
        <v>0.71</v>
      </c>
      <c r="W2956">
        <v>0.78025699999999998</v>
      </c>
      <c r="X2956" s="67">
        <f t="shared" si="232"/>
        <v>0.54500000000000004</v>
      </c>
      <c r="Y2956">
        <v>0.19540199999999999</v>
      </c>
      <c r="Z2956" s="67">
        <f t="shared" si="233"/>
        <v>0.46700000000000003</v>
      </c>
      <c r="AA2956">
        <f>VLOOKUP($C2956,[1]Disability!$1:$1048576,5,FALSE)</f>
        <v>0</v>
      </c>
      <c r="AB2956" s="67">
        <f t="shared" si="234"/>
        <v>0</v>
      </c>
      <c r="AC2956" t="e">
        <f>VLOOKUP($A2956,#REF!,9,FALSE)</f>
        <v>#REF!</v>
      </c>
    </row>
    <row r="2957" spans="1:29">
      <c r="A2957">
        <v>58282</v>
      </c>
      <c r="B2957">
        <v>2956</v>
      </c>
      <c r="C2957">
        <v>1301800</v>
      </c>
      <c r="D2957" t="s">
        <v>4235</v>
      </c>
      <c r="E2957" t="s">
        <v>4236</v>
      </c>
      <c r="G2957" t="e">
        <f>VLOOKUP($H2957,[1]BRT!$1:$1048576,1,0)</f>
        <v>#N/A</v>
      </c>
      <c r="H2957" t="s">
        <v>6358</v>
      </c>
      <c r="I2957">
        <v>37.916153000000001</v>
      </c>
      <c r="J2957">
        <v>-122.32450799999999</v>
      </c>
      <c r="K2957">
        <v>839</v>
      </c>
      <c r="L2957">
        <v>60</v>
      </c>
      <c r="M2957">
        <v>1</v>
      </c>
      <c r="N2957">
        <v>7</v>
      </c>
      <c r="O2957">
        <v>1</v>
      </c>
      <c r="P2957">
        <v>8</v>
      </c>
      <c r="Q2957" t="e">
        <f>VLOOKUP($A2957,'[1]SheltersALL_2.17.22'!$1:$1048576,6,0)</f>
        <v>#N/A</v>
      </c>
      <c r="R2957" t="str">
        <f>VLOOKUP($A2957, [1]FA21_Ridership!$1:$1048576,11, 0)</f>
        <v>RICHMOND</v>
      </c>
      <c r="S2957" t="str">
        <f>VLOOKUP($A2957, [1]FA21_Ridership!$1:$1048576,12, 0)</f>
        <v>CONTRA COSTA</v>
      </c>
      <c r="T2957">
        <f>VLOOKUP($A2957, [1]FA21_Ridership!$1:$1048576,13, 0)</f>
        <v>1</v>
      </c>
      <c r="U2957">
        <f t="shared" si="231"/>
        <v>480</v>
      </c>
      <c r="V2957" s="67">
        <f t="shared" si="230"/>
        <v>0.71</v>
      </c>
      <c r="W2957">
        <v>0.92701699999999998</v>
      </c>
      <c r="X2957" s="67">
        <f t="shared" si="232"/>
        <v>0.82599999999999996</v>
      </c>
      <c r="Y2957">
        <v>0.55774999999999997</v>
      </c>
      <c r="Z2957" s="67">
        <f t="shared" si="233"/>
        <v>0.9</v>
      </c>
      <c r="AA2957">
        <f>VLOOKUP($C2957,[1]Disability!$1:$1048576,5,FALSE)</f>
        <v>0</v>
      </c>
      <c r="AB2957" s="67">
        <f t="shared" si="234"/>
        <v>0</v>
      </c>
      <c r="AC2957" t="e">
        <f>VLOOKUP($A2957,#REF!,9,FALSE)</f>
        <v>#REF!</v>
      </c>
    </row>
    <row r="2958" spans="1:29">
      <c r="A2958">
        <v>53100</v>
      </c>
      <c r="B2958">
        <v>2957</v>
      </c>
      <c r="C2958">
        <v>704580</v>
      </c>
      <c r="D2958" t="s">
        <v>4235</v>
      </c>
      <c r="E2958" t="s">
        <v>4236</v>
      </c>
      <c r="G2958" t="e">
        <f>VLOOKUP($H2958,[1]BRT!$1:$1048576,1,0)</f>
        <v>#N/A</v>
      </c>
      <c r="H2958" t="s">
        <v>6359</v>
      </c>
      <c r="I2958">
        <v>37.567946999999997</v>
      </c>
      <c r="J2958">
        <v>-122.051551</v>
      </c>
      <c r="K2958">
        <v>720</v>
      </c>
      <c r="L2958">
        <v>60</v>
      </c>
      <c r="M2958">
        <v>1</v>
      </c>
      <c r="N2958">
        <v>7</v>
      </c>
      <c r="O2958">
        <v>1</v>
      </c>
      <c r="P2958">
        <v>8</v>
      </c>
      <c r="Q2958" t="e">
        <f>VLOOKUP($A2958,'[1]SheltersALL_2.17.22'!$1:$1048576,6,0)</f>
        <v>#N/A</v>
      </c>
      <c r="R2958" t="str">
        <f>VLOOKUP($A2958, [1]FA21_Ridership!$1:$1048576,11, 0)</f>
        <v>FREMONT</v>
      </c>
      <c r="S2958" t="str">
        <f>VLOOKUP($A2958, [1]FA21_Ridership!$1:$1048576,12, 0)</f>
        <v>ALAMEDA</v>
      </c>
      <c r="T2958">
        <f>VLOOKUP($A2958, [1]FA21_Ridership!$1:$1048576,13, 0)</f>
        <v>5</v>
      </c>
      <c r="U2958">
        <f t="shared" si="231"/>
        <v>480</v>
      </c>
      <c r="V2958" s="67">
        <f t="shared" si="230"/>
        <v>0.71</v>
      </c>
      <c r="W2958">
        <v>0.84912299999999996</v>
      </c>
      <c r="X2958" s="67">
        <f t="shared" si="232"/>
        <v>0.66800000000000004</v>
      </c>
      <c r="Y2958">
        <v>4.7953000000000003E-2</v>
      </c>
      <c r="Z2958" s="67">
        <f t="shared" si="233"/>
        <v>6.4000000000000001E-2</v>
      </c>
      <c r="AA2958">
        <f>VLOOKUP($C2958,[1]Disability!$1:$1048576,5,FALSE)</f>
        <v>0</v>
      </c>
      <c r="AB2958" s="67">
        <f t="shared" si="234"/>
        <v>0</v>
      </c>
      <c r="AC2958" t="e">
        <f>VLOOKUP($A2958,#REF!,9,FALSE)</f>
        <v>#REF!</v>
      </c>
    </row>
    <row r="2959" spans="1:29">
      <c r="A2959">
        <v>56516</v>
      </c>
      <c r="B2959">
        <v>2958</v>
      </c>
      <c r="C2959">
        <v>706090</v>
      </c>
      <c r="D2959" t="s">
        <v>4235</v>
      </c>
      <c r="E2959" t="s">
        <v>4236</v>
      </c>
      <c r="G2959" t="e">
        <f>VLOOKUP($H2959,[1]BRT!$1:$1048576,1,0)</f>
        <v>#N/A</v>
      </c>
      <c r="H2959" t="s">
        <v>6360</v>
      </c>
      <c r="I2959">
        <v>37.549337999999999</v>
      </c>
      <c r="J2959">
        <v>-122.020473</v>
      </c>
      <c r="K2959">
        <v>720</v>
      </c>
      <c r="L2959">
        <v>60</v>
      </c>
      <c r="M2959">
        <v>1</v>
      </c>
      <c r="N2959">
        <v>7</v>
      </c>
      <c r="O2959">
        <v>1</v>
      </c>
      <c r="P2959">
        <v>8</v>
      </c>
      <c r="Q2959" t="e">
        <f>VLOOKUP($A2959,'[1]SheltersALL_2.17.22'!$1:$1048576,6,0)</f>
        <v>#N/A</v>
      </c>
      <c r="R2959" t="str">
        <f>VLOOKUP($A2959, [1]FA21_Ridership!$1:$1048576,11, 0)</f>
        <v>FREMONT</v>
      </c>
      <c r="S2959" t="str">
        <f>VLOOKUP($A2959, [1]FA21_Ridership!$1:$1048576,12, 0)</f>
        <v>ALAMEDA</v>
      </c>
      <c r="T2959">
        <f>VLOOKUP($A2959, [1]FA21_Ridership!$1:$1048576,13, 0)</f>
        <v>5</v>
      </c>
      <c r="U2959">
        <f t="shared" si="231"/>
        <v>480</v>
      </c>
      <c r="V2959" s="67">
        <f t="shared" si="230"/>
        <v>0.71</v>
      </c>
      <c r="W2959">
        <v>0.89882099999999998</v>
      </c>
      <c r="X2959" s="67">
        <f t="shared" si="232"/>
        <v>0.77</v>
      </c>
      <c r="Y2959">
        <v>0.120825</v>
      </c>
      <c r="Z2959" s="67">
        <f t="shared" si="233"/>
        <v>0.30299999999999999</v>
      </c>
      <c r="AA2959">
        <f>VLOOKUP($C2959,[1]Disability!$1:$1048576,5,FALSE)</f>
        <v>0</v>
      </c>
      <c r="AB2959" s="67">
        <f t="shared" si="234"/>
        <v>0</v>
      </c>
      <c r="AC2959" t="e">
        <f>VLOOKUP($A2959,#REF!,9,FALSE)</f>
        <v>#REF!</v>
      </c>
    </row>
    <row r="2960" spans="1:29">
      <c r="A2960">
        <v>51477</v>
      </c>
      <c r="B2960">
        <v>2959</v>
      </c>
      <c r="C2960">
        <v>1303240</v>
      </c>
      <c r="D2960" t="s">
        <v>4235</v>
      </c>
      <c r="E2960" t="s">
        <v>4236</v>
      </c>
      <c r="G2960" t="e">
        <f>VLOOKUP($H2960,[1]BRT!$1:$1048576,1,0)</f>
        <v>#N/A</v>
      </c>
      <c r="H2960" t="s">
        <v>5973</v>
      </c>
      <c r="I2960">
        <v>37.990077999999997</v>
      </c>
      <c r="J2960">
        <v>-122.329021</v>
      </c>
      <c r="K2960">
        <v>840</v>
      </c>
      <c r="L2960">
        <v>60</v>
      </c>
      <c r="M2960">
        <v>1</v>
      </c>
      <c r="N2960">
        <v>7</v>
      </c>
      <c r="O2960">
        <v>1</v>
      </c>
      <c r="P2960">
        <v>8</v>
      </c>
      <c r="Q2960" t="e">
        <f>VLOOKUP($A2960,'[1]SheltersALL_2.17.22'!$1:$1048576,6,0)</f>
        <v>#N/A</v>
      </c>
      <c r="R2960" t="str">
        <f>VLOOKUP($A2960, [1]FA21_Ridership!$1:$1048576,11, 0)</f>
        <v>RICHMOND</v>
      </c>
      <c r="S2960" t="str">
        <f>VLOOKUP($A2960, [1]FA21_Ridership!$1:$1048576,12, 0)</f>
        <v>CONTRA COSTA</v>
      </c>
      <c r="T2960">
        <f>VLOOKUP($A2960, [1]FA21_Ridership!$1:$1048576,13, 0)</f>
        <v>1</v>
      </c>
      <c r="U2960">
        <f t="shared" si="231"/>
        <v>480</v>
      </c>
      <c r="V2960" s="67">
        <f t="shared" si="230"/>
        <v>0.71</v>
      </c>
      <c r="W2960">
        <v>0.78589500000000001</v>
      </c>
      <c r="X2960" s="67">
        <f t="shared" si="232"/>
        <v>0.56100000000000005</v>
      </c>
      <c r="Y2960">
        <v>0.23541300000000001</v>
      </c>
      <c r="Z2960" s="67">
        <f t="shared" si="233"/>
        <v>0.53400000000000003</v>
      </c>
      <c r="AA2960">
        <f>VLOOKUP($C2960,[1]Disability!$1:$1048576,5,FALSE)</f>
        <v>2</v>
      </c>
      <c r="AB2960" s="67">
        <f t="shared" si="234"/>
        <v>0.91600000000000004</v>
      </c>
      <c r="AC2960" t="e">
        <f>VLOOKUP($A2960,#REF!,9,FALSE)</f>
        <v>#REF!</v>
      </c>
    </row>
    <row r="2961" spans="1:29">
      <c r="A2961">
        <v>57245</v>
      </c>
      <c r="B2961">
        <v>2960</v>
      </c>
      <c r="C2961">
        <v>700320</v>
      </c>
      <c r="D2961" t="s">
        <v>4235</v>
      </c>
      <c r="E2961" t="s">
        <v>4236</v>
      </c>
      <c r="G2961" t="e">
        <f>VLOOKUP($H2961,[1]BRT!$1:$1048576,1,0)</f>
        <v>#N/A</v>
      </c>
      <c r="H2961" t="s">
        <v>6361</v>
      </c>
      <c r="I2961">
        <v>37.48462</v>
      </c>
      <c r="J2961">
        <v>-121.94164600000001</v>
      </c>
      <c r="K2961">
        <v>840</v>
      </c>
      <c r="L2961">
        <v>60</v>
      </c>
      <c r="M2961">
        <v>1</v>
      </c>
      <c r="N2961">
        <v>7</v>
      </c>
      <c r="O2961">
        <v>1</v>
      </c>
      <c r="P2961">
        <v>8</v>
      </c>
      <c r="Q2961" t="e">
        <f>VLOOKUP($A2961,'[1]SheltersALL_2.17.22'!$1:$1048576,6,0)</f>
        <v>#N/A</v>
      </c>
      <c r="R2961" t="str">
        <f>VLOOKUP($A2961, [1]FA21_Ridership!$1:$1048576,11, 0)</f>
        <v>FREMONT</v>
      </c>
      <c r="S2961" t="str">
        <f>VLOOKUP($A2961, [1]FA21_Ridership!$1:$1048576,12, 0)</f>
        <v>ALAMEDA</v>
      </c>
      <c r="T2961">
        <f>VLOOKUP($A2961, [1]FA21_Ridership!$1:$1048576,13, 0)</f>
        <v>5</v>
      </c>
      <c r="U2961">
        <f t="shared" si="231"/>
        <v>480</v>
      </c>
      <c r="V2961" s="67">
        <f t="shared" si="230"/>
        <v>0.71</v>
      </c>
      <c r="W2961">
        <v>0.94135500000000005</v>
      </c>
      <c r="X2961" s="67">
        <f t="shared" si="232"/>
        <v>0.86599999999999999</v>
      </c>
      <c r="Y2961">
        <v>7.7732999999999997E-2</v>
      </c>
      <c r="Z2961" s="67">
        <f t="shared" si="233"/>
        <v>0.16</v>
      </c>
      <c r="AA2961">
        <f>VLOOKUP($C2961,[1]Disability!$1:$1048576,5,FALSE)</f>
        <v>0</v>
      </c>
      <c r="AB2961" s="67">
        <f t="shared" si="234"/>
        <v>0</v>
      </c>
      <c r="AC2961" t="e">
        <f>VLOOKUP($A2961,#REF!,9,FALSE)</f>
        <v>#REF!</v>
      </c>
    </row>
    <row r="2962" spans="1:29">
      <c r="A2962">
        <v>53877</v>
      </c>
      <c r="B2962">
        <v>2961</v>
      </c>
      <c r="C2962">
        <v>303240</v>
      </c>
      <c r="D2962" t="s">
        <v>4235</v>
      </c>
      <c r="E2962" t="s">
        <v>4236</v>
      </c>
      <c r="G2962" t="e">
        <f>VLOOKUP($H2962,[1]BRT!$1:$1048576,1,0)</f>
        <v>#N/A</v>
      </c>
      <c r="H2962" t="s">
        <v>5849</v>
      </c>
      <c r="I2962">
        <v>37.884130999999996</v>
      </c>
      <c r="J2962">
        <v>-122.276855</v>
      </c>
      <c r="K2962">
        <v>1018</v>
      </c>
      <c r="L2962">
        <v>30</v>
      </c>
      <c r="M2962">
        <v>2</v>
      </c>
      <c r="N2962">
        <v>13</v>
      </c>
      <c r="O2962">
        <v>3</v>
      </c>
      <c r="P2962">
        <v>16</v>
      </c>
      <c r="Q2962" t="e">
        <f>VLOOKUP($A2962,'[1]SheltersALL_2.17.22'!$1:$1048576,6,0)</f>
        <v>#N/A</v>
      </c>
      <c r="R2962" t="str">
        <f>VLOOKUP($A2962, [1]FA21_Ridership!$1:$1048576,11, 0)</f>
        <v>BERKELEY</v>
      </c>
      <c r="S2962" t="str">
        <f>VLOOKUP($A2962, [1]FA21_Ridership!$1:$1048576,12, 0)</f>
        <v>ALAMEDA</v>
      </c>
      <c r="T2962">
        <f>VLOOKUP($A2962, [1]FA21_Ridership!$1:$1048576,13, 0)</f>
        <v>1</v>
      </c>
      <c r="U2962">
        <f t="shared" si="231"/>
        <v>480</v>
      </c>
      <c r="V2962" s="67">
        <f t="shared" si="230"/>
        <v>0.71</v>
      </c>
      <c r="W2962">
        <v>0.24151700000000001</v>
      </c>
      <c r="X2962" s="67">
        <f t="shared" si="232"/>
        <v>3.7999999999999999E-2</v>
      </c>
      <c r="Y2962">
        <v>6.4322000000000004E-2</v>
      </c>
      <c r="Z2962" s="67">
        <f t="shared" si="233"/>
        <v>0.11600000000000001</v>
      </c>
      <c r="AA2962">
        <f>VLOOKUP($C2962,[1]Disability!$1:$1048576,5,FALSE)</f>
        <v>0</v>
      </c>
      <c r="AB2962" s="67">
        <f t="shared" si="234"/>
        <v>0</v>
      </c>
      <c r="AC2962" t="e">
        <f>VLOOKUP($A2962,#REF!,9,FALSE)</f>
        <v>#REF!</v>
      </c>
    </row>
    <row r="2963" spans="1:29">
      <c r="A2963">
        <v>53303</v>
      </c>
      <c r="B2963">
        <v>2962</v>
      </c>
      <c r="C2963">
        <v>702360</v>
      </c>
      <c r="D2963" t="s">
        <v>4235</v>
      </c>
      <c r="E2963" t="s">
        <v>4236</v>
      </c>
      <c r="G2963" t="e">
        <f>VLOOKUP($H2963,[1]BRT!$1:$1048576,1,0)</f>
        <v>#N/A</v>
      </c>
      <c r="H2963" t="s">
        <v>6196</v>
      </c>
      <c r="I2963">
        <v>37.575626999999997</v>
      </c>
      <c r="J2963">
        <v>-122.042519</v>
      </c>
      <c r="K2963">
        <v>990</v>
      </c>
      <c r="L2963">
        <v>30</v>
      </c>
      <c r="M2963">
        <v>2</v>
      </c>
      <c r="N2963">
        <v>12</v>
      </c>
      <c r="O2963">
        <v>4</v>
      </c>
      <c r="P2963">
        <v>16</v>
      </c>
      <c r="Q2963" t="e">
        <f>VLOOKUP($A2963,'[1]SheltersALL_2.17.22'!$1:$1048576,6,0)</f>
        <v>#N/A</v>
      </c>
      <c r="R2963" t="str">
        <f>VLOOKUP($A2963, [1]FA21_Ridership!$1:$1048576,11, 0)</f>
        <v>FREMONT</v>
      </c>
      <c r="S2963" t="str">
        <f>VLOOKUP($A2963, [1]FA21_Ridership!$1:$1048576,12, 0)</f>
        <v>ALAMEDA</v>
      </c>
      <c r="T2963">
        <f>VLOOKUP($A2963, [1]FA21_Ridership!$1:$1048576,13, 0)</f>
        <v>5</v>
      </c>
      <c r="U2963">
        <f t="shared" si="231"/>
        <v>480</v>
      </c>
      <c r="V2963" s="67">
        <f t="shared" si="230"/>
        <v>0.71</v>
      </c>
      <c r="W2963">
        <v>0.852912</v>
      </c>
      <c r="X2963" s="67">
        <f t="shared" si="232"/>
        <v>0.68200000000000005</v>
      </c>
      <c r="Y2963">
        <v>0.23790700000000001</v>
      </c>
      <c r="Z2963" s="67">
        <f t="shared" si="233"/>
        <v>0.54</v>
      </c>
      <c r="AA2963">
        <f>VLOOKUP($C2963,[1]Disability!$1:$1048576,5,FALSE)</f>
        <v>0</v>
      </c>
      <c r="AB2963" s="67">
        <f t="shared" si="234"/>
        <v>0</v>
      </c>
      <c r="AC2963" t="e">
        <f>VLOOKUP($A2963,#REF!,9,FALSE)</f>
        <v>#REF!</v>
      </c>
    </row>
    <row r="2964" spans="1:29">
      <c r="A2964">
        <v>53538</v>
      </c>
      <c r="B2964">
        <v>2963</v>
      </c>
      <c r="C2964">
        <v>1301700</v>
      </c>
      <c r="D2964" t="s">
        <v>4235</v>
      </c>
      <c r="E2964" t="s">
        <v>4236</v>
      </c>
      <c r="G2964" t="e">
        <f>VLOOKUP($H2964,[1]BRT!$1:$1048576,1,0)</f>
        <v>#N/A</v>
      </c>
      <c r="H2964" t="s">
        <v>6362</v>
      </c>
      <c r="I2964">
        <v>37.938803</v>
      </c>
      <c r="J2964">
        <v>-122.359904</v>
      </c>
      <c r="K2964">
        <v>838</v>
      </c>
      <c r="L2964">
        <v>60</v>
      </c>
      <c r="M2964">
        <v>1</v>
      </c>
      <c r="N2964">
        <v>6</v>
      </c>
      <c r="O2964">
        <v>2</v>
      </c>
      <c r="P2964">
        <v>8</v>
      </c>
      <c r="Q2964" t="e">
        <f>VLOOKUP($A2964,'[1]SheltersALL_2.17.22'!$1:$1048576,6,0)</f>
        <v>#N/A</v>
      </c>
      <c r="R2964" t="str">
        <f>VLOOKUP($A2964, [1]FA21_Ridership!$1:$1048576,11, 0)</f>
        <v>RICHMOND</v>
      </c>
      <c r="S2964" t="str">
        <f>VLOOKUP($A2964, [1]FA21_Ridership!$1:$1048576,12, 0)</f>
        <v>CONTRA COSTA</v>
      </c>
      <c r="T2964">
        <f>VLOOKUP($A2964, [1]FA21_Ridership!$1:$1048576,13, 0)</f>
        <v>1</v>
      </c>
      <c r="U2964">
        <f t="shared" si="231"/>
        <v>480</v>
      </c>
      <c r="V2964" s="67">
        <f t="shared" si="230"/>
        <v>0.71</v>
      </c>
      <c r="W2964">
        <v>1</v>
      </c>
      <c r="X2964" s="67">
        <f t="shared" si="232"/>
        <v>0.98899999999999999</v>
      </c>
      <c r="Y2964">
        <v>0.42618699999999998</v>
      </c>
      <c r="Z2964" s="67">
        <f t="shared" si="233"/>
        <v>0.78900000000000003</v>
      </c>
      <c r="AA2964">
        <f>VLOOKUP($C2964,[1]Disability!$1:$1048576,5,FALSE)</f>
        <v>4</v>
      </c>
      <c r="AB2964" s="67">
        <f t="shared" si="234"/>
        <v>0.97699999999999998</v>
      </c>
      <c r="AC2964" t="e">
        <f>VLOOKUP($A2964,#REF!,9,FALSE)</f>
        <v>#REF!</v>
      </c>
    </row>
    <row r="2965" spans="1:29">
      <c r="A2965">
        <v>55307</v>
      </c>
      <c r="B2965">
        <v>2964</v>
      </c>
      <c r="C2965">
        <v>706050</v>
      </c>
      <c r="D2965" t="s">
        <v>4235</v>
      </c>
      <c r="E2965" t="s">
        <v>4236</v>
      </c>
      <c r="G2965" t="e">
        <f>VLOOKUP($H2965,[1]BRT!$1:$1048576,1,0)</f>
        <v>#N/A</v>
      </c>
      <c r="H2965" t="s">
        <v>6363</v>
      </c>
      <c r="I2965">
        <v>37.559731999999997</v>
      </c>
      <c r="J2965">
        <v>-122.01262699999999</v>
      </c>
      <c r="K2965">
        <v>720</v>
      </c>
      <c r="L2965">
        <v>60</v>
      </c>
      <c r="M2965">
        <v>1</v>
      </c>
      <c r="N2965">
        <v>6</v>
      </c>
      <c r="O2965">
        <v>2</v>
      </c>
      <c r="P2965">
        <v>8</v>
      </c>
      <c r="Q2965" t="e">
        <f>VLOOKUP($A2965,'[1]SheltersALL_2.17.22'!$1:$1048576,6,0)</f>
        <v>#N/A</v>
      </c>
      <c r="R2965" t="str">
        <f>VLOOKUP($A2965, [1]FA21_Ridership!$1:$1048576,11, 0)</f>
        <v>FREMONT</v>
      </c>
      <c r="S2965" t="str">
        <f>VLOOKUP($A2965, [1]FA21_Ridership!$1:$1048576,12, 0)</f>
        <v>ALAMEDA</v>
      </c>
      <c r="T2965">
        <f>VLOOKUP($A2965, [1]FA21_Ridership!$1:$1048576,13, 0)</f>
        <v>5</v>
      </c>
      <c r="U2965">
        <f t="shared" si="231"/>
        <v>480</v>
      </c>
      <c r="V2965" s="67">
        <f t="shared" si="230"/>
        <v>0.71</v>
      </c>
      <c r="W2965">
        <v>0.40668500000000002</v>
      </c>
      <c r="X2965" s="67">
        <f t="shared" si="232"/>
        <v>0.129</v>
      </c>
      <c r="Y2965">
        <v>1.1289E-2</v>
      </c>
      <c r="Z2965" s="67">
        <f t="shared" si="233"/>
        <v>0.01</v>
      </c>
      <c r="AA2965">
        <f>VLOOKUP($C2965,[1]Disability!$1:$1048576,5,FALSE)</f>
        <v>0</v>
      </c>
      <c r="AB2965" s="67">
        <f t="shared" si="234"/>
        <v>0</v>
      </c>
      <c r="AC2965" t="e">
        <f>VLOOKUP($A2965,#REF!,9,FALSE)</f>
        <v>#REF!</v>
      </c>
    </row>
    <row r="2966" spans="1:29">
      <c r="A2966">
        <v>52212</v>
      </c>
      <c r="B2966">
        <v>2965</v>
      </c>
      <c r="C2966">
        <v>702800</v>
      </c>
      <c r="D2966" t="s">
        <v>4235</v>
      </c>
      <c r="E2966" t="s">
        <v>4236</v>
      </c>
      <c r="G2966" t="e">
        <f>VLOOKUP($H2966,[1]BRT!$1:$1048576,1,0)</f>
        <v>#N/A</v>
      </c>
      <c r="H2966" t="s">
        <v>6364</v>
      </c>
      <c r="I2966">
        <v>37.531700999999998</v>
      </c>
      <c r="J2966">
        <v>-121.958775</v>
      </c>
      <c r="K2966">
        <v>785</v>
      </c>
      <c r="L2966">
        <v>30</v>
      </c>
      <c r="M2966">
        <v>2</v>
      </c>
      <c r="N2966">
        <v>11</v>
      </c>
      <c r="O2966">
        <v>5</v>
      </c>
      <c r="P2966">
        <v>16</v>
      </c>
      <c r="Q2966" t="str">
        <f>VLOOKUP($A2966,'[1]SheltersALL_2.17.22'!$1:$1048576,6,0)</f>
        <v>Fremont</v>
      </c>
      <c r="R2966" t="str">
        <f>VLOOKUP($A2966, [1]FA21_Ridership!$1:$1048576,11, 0)</f>
        <v>FREMONT</v>
      </c>
      <c r="S2966" t="str">
        <f>VLOOKUP($A2966, [1]FA21_Ridership!$1:$1048576,12, 0)</f>
        <v>ALAMEDA</v>
      </c>
      <c r="T2966">
        <f>VLOOKUP($A2966, [1]FA21_Ridership!$1:$1048576,13, 0)</f>
        <v>5</v>
      </c>
      <c r="U2966">
        <f t="shared" si="231"/>
        <v>480</v>
      </c>
      <c r="V2966" s="67">
        <f t="shared" si="230"/>
        <v>0.71</v>
      </c>
      <c r="W2966">
        <v>0.76771999999999996</v>
      </c>
      <c r="X2966" s="67">
        <f t="shared" si="232"/>
        <v>0.51800000000000002</v>
      </c>
      <c r="Y2966">
        <v>0.16994000000000001</v>
      </c>
      <c r="Z2966" s="67">
        <f t="shared" si="233"/>
        <v>0.40799999999999997</v>
      </c>
      <c r="AA2966">
        <f>VLOOKUP($C2966,[1]Disability!$1:$1048576,5,FALSE)</f>
        <v>1</v>
      </c>
      <c r="AB2966" s="67">
        <f t="shared" si="234"/>
        <v>0.72499999999999998</v>
      </c>
      <c r="AC2966" t="e">
        <f>VLOOKUP($A2966,#REF!,9,FALSE)</f>
        <v>#REF!</v>
      </c>
    </row>
    <row r="2967" spans="1:29">
      <c r="A2967">
        <v>52899</v>
      </c>
      <c r="B2967">
        <v>2966</v>
      </c>
      <c r="C2967">
        <v>1011880</v>
      </c>
      <c r="D2967" t="s">
        <v>4235</v>
      </c>
      <c r="E2967" t="s">
        <v>4236</v>
      </c>
      <c r="G2967" t="e">
        <f>VLOOKUP($H2967,[1]BRT!$1:$1048576,1,0)</f>
        <v>#N/A</v>
      </c>
      <c r="H2967" t="s">
        <v>6365</v>
      </c>
      <c r="I2967">
        <v>37.811110999999997</v>
      </c>
      <c r="J2967">
        <v>-122.265079</v>
      </c>
      <c r="K2967">
        <v>1018</v>
      </c>
      <c r="L2967">
        <v>32</v>
      </c>
      <c r="M2967">
        <v>1.875</v>
      </c>
      <c r="N2967">
        <v>10</v>
      </c>
      <c r="O2967">
        <v>5</v>
      </c>
      <c r="P2967">
        <v>15</v>
      </c>
      <c r="Q2967" t="e">
        <f>VLOOKUP($A2967,'[1]SheltersALL_2.17.22'!$1:$1048576,6,0)</f>
        <v>#N/A</v>
      </c>
      <c r="R2967" t="str">
        <f>VLOOKUP($A2967, [1]FA21_Ridership!$1:$1048576,11, 0)</f>
        <v>OAKLAND</v>
      </c>
      <c r="S2967" t="str">
        <f>VLOOKUP($A2967, [1]FA21_Ridership!$1:$1048576,12, 0)</f>
        <v>ALAMEDA</v>
      </c>
      <c r="T2967">
        <f>VLOOKUP($A2967, [1]FA21_Ridership!$1:$1048576,13, 0)</f>
        <v>2</v>
      </c>
      <c r="U2967">
        <f t="shared" si="231"/>
        <v>480</v>
      </c>
      <c r="V2967" s="67">
        <f t="shared" si="230"/>
        <v>0.71</v>
      </c>
      <c r="W2967">
        <v>0.78449500000000005</v>
      </c>
      <c r="X2967" s="67">
        <f t="shared" si="232"/>
        <v>0.55800000000000005</v>
      </c>
      <c r="Y2967">
        <v>0.50342699999999996</v>
      </c>
      <c r="Z2967" s="67">
        <f t="shared" si="233"/>
        <v>0.86099999999999999</v>
      </c>
      <c r="AA2967">
        <f>VLOOKUP($C2967,[1]Disability!$1:$1048576,5,FALSE)</f>
        <v>3</v>
      </c>
      <c r="AB2967" s="67">
        <f t="shared" si="234"/>
        <v>0.96499999999999997</v>
      </c>
      <c r="AC2967" t="e">
        <f>VLOOKUP($A2967,#REF!,9,FALSE)</f>
        <v>#REF!</v>
      </c>
    </row>
    <row r="2968" spans="1:29">
      <c r="A2968">
        <v>55080</v>
      </c>
      <c r="B2968">
        <v>2967</v>
      </c>
      <c r="C2968">
        <v>1005590</v>
      </c>
      <c r="D2968" t="s">
        <v>4235</v>
      </c>
      <c r="E2968" t="s">
        <v>4236</v>
      </c>
      <c r="G2968" t="e">
        <f>VLOOKUP($H2968,[1]BRT!$1:$1048576,1,0)</f>
        <v>#N/A</v>
      </c>
      <c r="H2968" t="s">
        <v>6366</v>
      </c>
      <c r="I2968">
        <v>37.755687000000002</v>
      </c>
      <c r="J2968">
        <v>-122.167041</v>
      </c>
      <c r="K2968">
        <v>910</v>
      </c>
      <c r="L2968">
        <v>20</v>
      </c>
      <c r="M2968">
        <v>3</v>
      </c>
      <c r="N2968">
        <v>15</v>
      </c>
      <c r="O2968">
        <v>9</v>
      </c>
      <c r="P2968">
        <v>24</v>
      </c>
      <c r="Q2968" t="e">
        <f>VLOOKUP($A2968,'[1]SheltersALL_2.17.22'!$1:$1048576,6,0)</f>
        <v>#N/A</v>
      </c>
      <c r="R2968" t="str">
        <f>VLOOKUP($A2968, [1]FA21_Ridership!$1:$1048576,11, 0)</f>
        <v>OAKLAND</v>
      </c>
      <c r="S2968" t="str">
        <f>VLOOKUP($A2968, [1]FA21_Ridership!$1:$1048576,12, 0)</f>
        <v>ALAMEDA</v>
      </c>
      <c r="T2968">
        <f>VLOOKUP($A2968, [1]FA21_Ridership!$1:$1048576,13, 0)</f>
        <v>3</v>
      </c>
      <c r="U2968">
        <f t="shared" si="231"/>
        <v>480</v>
      </c>
      <c r="V2968" s="67">
        <f t="shared" si="230"/>
        <v>0.71</v>
      </c>
      <c r="W2968">
        <v>0.93983399999999995</v>
      </c>
      <c r="X2968" s="67">
        <f t="shared" si="232"/>
        <v>0.86399999999999999</v>
      </c>
      <c r="Y2968">
        <v>0.69696999999999998</v>
      </c>
      <c r="Z2968" s="67">
        <f t="shared" si="233"/>
        <v>0.97799999999999998</v>
      </c>
      <c r="AA2968">
        <f>VLOOKUP($C2968,[1]Disability!$1:$1048576,5,FALSE)</f>
        <v>0</v>
      </c>
      <c r="AB2968" s="67">
        <f t="shared" si="234"/>
        <v>0</v>
      </c>
      <c r="AC2968" t="e">
        <f>VLOOKUP($A2968,#REF!,9,FALSE)</f>
        <v>#REF!</v>
      </c>
    </row>
    <row r="2969" spans="1:29">
      <c r="A2969">
        <v>55620</v>
      </c>
      <c r="B2969">
        <v>2968</v>
      </c>
      <c r="C2969">
        <v>801740</v>
      </c>
      <c r="D2969" t="s">
        <v>4235</v>
      </c>
      <c r="E2969" t="s">
        <v>4236</v>
      </c>
      <c r="G2969" t="e">
        <f>VLOOKUP($H2969,[1]BRT!$1:$1048576,1,0)</f>
        <v>#N/A</v>
      </c>
      <c r="H2969" t="s">
        <v>6367</v>
      </c>
      <c r="I2969">
        <v>37.647075999999998</v>
      </c>
      <c r="J2969">
        <v>-122.089787</v>
      </c>
      <c r="K2969">
        <v>960</v>
      </c>
      <c r="L2969">
        <v>60</v>
      </c>
      <c r="M2969">
        <v>1</v>
      </c>
      <c r="N2969">
        <v>5</v>
      </c>
      <c r="O2969">
        <v>3</v>
      </c>
      <c r="P2969">
        <v>8</v>
      </c>
      <c r="Q2969" t="e">
        <f>VLOOKUP($A2969,'[1]SheltersALL_2.17.22'!$1:$1048576,6,0)</f>
        <v>#N/A</v>
      </c>
      <c r="R2969" t="str">
        <f>VLOOKUP($A2969, [1]FA21_Ridership!$1:$1048576,11, 0)</f>
        <v>HAYWARD</v>
      </c>
      <c r="S2969" t="str">
        <f>VLOOKUP($A2969, [1]FA21_Ridership!$1:$1048576,12, 0)</f>
        <v>ALAMEDA</v>
      </c>
      <c r="T2969">
        <f>VLOOKUP($A2969, [1]FA21_Ridership!$1:$1048576,13, 0)</f>
        <v>4</v>
      </c>
      <c r="U2969">
        <f t="shared" si="231"/>
        <v>480</v>
      </c>
      <c r="V2969" s="67">
        <f t="shared" si="230"/>
        <v>0.71</v>
      </c>
      <c r="W2969">
        <v>0.85651699999999997</v>
      </c>
      <c r="X2969" s="67">
        <f t="shared" si="232"/>
        <v>0.69</v>
      </c>
      <c r="Y2969">
        <v>0.16977</v>
      </c>
      <c r="Z2969" s="67">
        <f t="shared" si="233"/>
        <v>0.40699999999999997</v>
      </c>
      <c r="AA2969">
        <f>VLOOKUP($C2969,[1]Disability!$1:$1048576,5,FALSE)</f>
        <v>0</v>
      </c>
      <c r="AB2969" s="67">
        <f t="shared" si="234"/>
        <v>0</v>
      </c>
      <c r="AC2969" t="e">
        <f>VLOOKUP($A2969,#REF!,9,FALSE)</f>
        <v>#REF!</v>
      </c>
    </row>
    <row r="2970" spans="1:29">
      <c r="A2970">
        <v>55207</v>
      </c>
      <c r="B2970">
        <v>2969</v>
      </c>
      <c r="C2970">
        <v>705050</v>
      </c>
      <c r="D2970" t="s">
        <v>4235</v>
      </c>
      <c r="E2970" t="s">
        <v>4236</v>
      </c>
      <c r="G2970" t="e">
        <f>VLOOKUP($H2970,[1]BRT!$1:$1048576,1,0)</f>
        <v>#N/A</v>
      </c>
      <c r="H2970" t="s">
        <v>5961</v>
      </c>
      <c r="I2970">
        <v>37.563369000000002</v>
      </c>
      <c r="J2970">
        <v>-122.002589</v>
      </c>
      <c r="K2970">
        <v>720</v>
      </c>
      <c r="L2970">
        <v>60</v>
      </c>
      <c r="M2970">
        <v>1</v>
      </c>
      <c r="N2970">
        <v>5</v>
      </c>
      <c r="O2970">
        <v>3</v>
      </c>
      <c r="P2970">
        <v>8</v>
      </c>
      <c r="Q2970" t="e">
        <f>VLOOKUP($A2970,'[1]SheltersALL_2.17.22'!$1:$1048576,6,0)</f>
        <v>#N/A</v>
      </c>
      <c r="R2970" t="str">
        <f>VLOOKUP($A2970, [1]FA21_Ridership!$1:$1048576,11, 0)</f>
        <v>FREMONT</v>
      </c>
      <c r="S2970" t="str">
        <f>VLOOKUP($A2970, [1]FA21_Ridership!$1:$1048576,12, 0)</f>
        <v>ALAMEDA</v>
      </c>
      <c r="T2970">
        <f>VLOOKUP($A2970, [1]FA21_Ridership!$1:$1048576,13, 0)</f>
        <v>5</v>
      </c>
      <c r="U2970">
        <f t="shared" si="231"/>
        <v>480</v>
      </c>
      <c r="V2970" s="67">
        <f t="shared" si="230"/>
        <v>0.71</v>
      </c>
      <c r="W2970">
        <v>0.78178599999999998</v>
      </c>
      <c r="X2970" s="67">
        <f t="shared" si="232"/>
        <v>0.55400000000000005</v>
      </c>
      <c r="Y2970">
        <v>0.1875</v>
      </c>
      <c r="Z2970" s="67">
        <f t="shared" si="233"/>
        <v>0.44900000000000001</v>
      </c>
      <c r="AA2970">
        <f>VLOOKUP($C2970,[1]Disability!$1:$1048576,5,FALSE)</f>
        <v>0</v>
      </c>
      <c r="AB2970" s="67">
        <f t="shared" si="234"/>
        <v>0</v>
      </c>
      <c r="AC2970" t="e">
        <f>VLOOKUP($A2970,#REF!,9,FALSE)</f>
        <v>#REF!</v>
      </c>
    </row>
    <row r="2971" spans="1:29">
      <c r="A2971">
        <v>50884</v>
      </c>
      <c r="B2971">
        <v>2970</v>
      </c>
      <c r="C2971">
        <v>1303810</v>
      </c>
      <c r="D2971" t="s">
        <v>4235</v>
      </c>
      <c r="E2971" t="s">
        <v>4236</v>
      </c>
      <c r="G2971" t="e">
        <f>VLOOKUP($H2971,[1]BRT!$1:$1048576,1,0)</f>
        <v>#N/A</v>
      </c>
      <c r="H2971" t="s">
        <v>6368</v>
      </c>
      <c r="I2971">
        <v>37.971733999999998</v>
      </c>
      <c r="J2971">
        <v>-122.288417</v>
      </c>
      <c r="K2971">
        <v>720</v>
      </c>
      <c r="L2971">
        <v>60</v>
      </c>
      <c r="M2971">
        <v>1</v>
      </c>
      <c r="N2971">
        <v>5</v>
      </c>
      <c r="O2971">
        <v>3</v>
      </c>
      <c r="P2971">
        <v>8</v>
      </c>
      <c r="Q2971" t="e">
        <f>VLOOKUP($A2971,'[1]SheltersALL_2.17.22'!$1:$1048576,6,0)</f>
        <v>#N/A</v>
      </c>
      <c r="R2971" t="str">
        <f>VLOOKUP($A2971, [1]FA21_Ridership!$1:$1048576,11, 0)</f>
        <v>RICHMOND</v>
      </c>
      <c r="S2971" t="str">
        <f>VLOOKUP($A2971, [1]FA21_Ridership!$1:$1048576,12, 0)</f>
        <v>CONTRA COSTA</v>
      </c>
      <c r="T2971">
        <f>VLOOKUP($A2971, [1]FA21_Ridership!$1:$1048576,13, 0)</f>
        <v>1</v>
      </c>
      <c r="U2971">
        <f t="shared" si="231"/>
        <v>480</v>
      </c>
      <c r="V2971" s="67">
        <f t="shared" si="230"/>
        <v>0.71</v>
      </c>
      <c r="W2971">
        <v>0.681199</v>
      </c>
      <c r="X2971" s="67">
        <f t="shared" si="232"/>
        <v>0.38500000000000001</v>
      </c>
      <c r="Y2971">
        <v>8.9010000000000006E-2</v>
      </c>
      <c r="Z2971" s="67">
        <f t="shared" si="233"/>
        <v>0.20399999999999999</v>
      </c>
      <c r="AA2971">
        <f>VLOOKUP($C2971,[1]Disability!$1:$1048576,5,FALSE)</f>
        <v>0</v>
      </c>
      <c r="AB2971" s="67">
        <f t="shared" si="234"/>
        <v>0</v>
      </c>
      <c r="AC2971" t="e">
        <f>VLOOKUP($A2971,#REF!,9,FALSE)</f>
        <v>#REF!</v>
      </c>
    </row>
    <row r="2972" spans="1:29">
      <c r="A2972">
        <v>55907</v>
      </c>
      <c r="B2972">
        <v>2971</v>
      </c>
      <c r="C2972">
        <v>803130</v>
      </c>
      <c r="D2972" t="s">
        <v>4235</v>
      </c>
      <c r="E2972" t="s">
        <v>4236</v>
      </c>
      <c r="G2972" t="e">
        <f>VLOOKUP($H2972,[1]BRT!$1:$1048576,1,0)</f>
        <v>#N/A</v>
      </c>
      <c r="H2972" t="s">
        <v>6136</v>
      </c>
      <c r="I2972">
        <v>37.640822999999997</v>
      </c>
      <c r="J2972">
        <v>-122.073938</v>
      </c>
      <c r="K2972">
        <v>960</v>
      </c>
      <c r="L2972">
        <v>60</v>
      </c>
      <c r="M2972">
        <v>1</v>
      </c>
      <c r="N2972">
        <v>5</v>
      </c>
      <c r="O2972">
        <v>3</v>
      </c>
      <c r="P2972">
        <v>8</v>
      </c>
      <c r="Q2972" t="e">
        <f>VLOOKUP($A2972,'[1]SheltersALL_2.17.22'!$1:$1048576,6,0)</f>
        <v>#N/A</v>
      </c>
      <c r="R2972" t="str">
        <f>VLOOKUP($A2972, [1]FA21_Ridership!$1:$1048576,11, 0)</f>
        <v>HAYWARD</v>
      </c>
      <c r="S2972" t="str">
        <f>VLOOKUP($A2972, [1]FA21_Ridership!$1:$1048576,12, 0)</f>
        <v>ALAMEDA</v>
      </c>
      <c r="T2972">
        <f>VLOOKUP($A2972, [1]FA21_Ridership!$1:$1048576,13, 0)</f>
        <v>4</v>
      </c>
      <c r="U2972">
        <f t="shared" si="231"/>
        <v>480</v>
      </c>
      <c r="V2972" s="67">
        <f t="shared" si="230"/>
        <v>0.71</v>
      </c>
      <c r="W2972">
        <v>0.952959</v>
      </c>
      <c r="X2972" s="67">
        <f t="shared" si="232"/>
        <v>0.91400000000000003</v>
      </c>
      <c r="Y2972">
        <v>0.45333800000000002</v>
      </c>
      <c r="Z2972" s="67">
        <f t="shared" si="233"/>
        <v>0.82099999999999995</v>
      </c>
      <c r="AA2972">
        <f>VLOOKUP($C2972,[1]Disability!$1:$1048576,5,FALSE)</f>
        <v>0</v>
      </c>
      <c r="AB2972" s="67">
        <f t="shared" si="234"/>
        <v>0</v>
      </c>
      <c r="AC2972" t="e">
        <f>VLOOKUP($A2972,#REF!,9,FALSE)</f>
        <v>#REF!</v>
      </c>
    </row>
    <row r="2973" spans="1:29">
      <c r="A2973">
        <v>52187</v>
      </c>
      <c r="B2973">
        <v>2972</v>
      </c>
      <c r="C2973">
        <v>9905760</v>
      </c>
      <c r="D2973" t="s">
        <v>4235</v>
      </c>
      <c r="E2973" t="s">
        <v>4236</v>
      </c>
      <c r="G2973" t="e">
        <f>VLOOKUP($H2973,[1]BRT!$1:$1048576,1,0)</f>
        <v>#N/A</v>
      </c>
      <c r="H2973" t="s">
        <v>5645</v>
      </c>
      <c r="I2973">
        <v>37.949184000000002</v>
      </c>
      <c r="J2973">
        <v>-122.35711000000001</v>
      </c>
      <c r="K2973">
        <v>840</v>
      </c>
      <c r="L2973">
        <v>60</v>
      </c>
      <c r="M2973">
        <v>1</v>
      </c>
      <c r="N2973">
        <v>5</v>
      </c>
      <c r="O2973">
        <v>3</v>
      </c>
      <c r="P2973">
        <v>8</v>
      </c>
      <c r="Q2973" t="e">
        <f>VLOOKUP($A2973,'[1]SheltersALL_2.17.22'!$1:$1048576,6,0)</f>
        <v>#N/A</v>
      </c>
      <c r="R2973" t="str">
        <f>VLOOKUP($A2973, [1]FA21_Ridership!$1:$1048576,11, 0)</f>
        <v>RICHMOND</v>
      </c>
      <c r="S2973" t="str">
        <f>VLOOKUP($A2973, [1]FA21_Ridership!$1:$1048576,12, 0)</f>
        <v>CONTRA COSTA</v>
      </c>
      <c r="T2973">
        <f>VLOOKUP($A2973, [1]FA21_Ridership!$1:$1048576,13, 0)</f>
        <v>1</v>
      </c>
      <c r="U2973">
        <f t="shared" si="231"/>
        <v>480</v>
      </c>
      <c r="V2973" s="67">
        <f t="shared" si="230"/>
        <v>0.71</v>
      </c>
      <c r="W2973">
        <v>0.94942499999999996</v>
      </c>
      <c r="X2973" s="67">
        <f t="shared" si="232"/>
        <v>0.90200000000000002</v>
      </c>
      <c r="Y2973">
        <v>0.57547899999999996</v>
      </c>
      <c r="Z2973" s="67">
        <f t="shared" si="233"/>
        <v>0.92100000000000004</v>
      </c>
      <c r="AA2973">
        <f>VLOOKUP($C2973,[1]Disability!$1:$1048576,5,FALSE)</f>
        <v>1</v>
      </c>
      <c r="AB2973" s="67">
        <f t="shared" si="234"/>
        <v>0.72499999999999998</v>
      </c>
      <c r="AC2973" t="e">
        <f>VLOOKUP($A2973,#REF!,9,FALSE)</f>
        <v>#REF!</v>
      </c>
    </row>
    <row r="2974" spans="1:29">
      <c r="A2974">
        <v>56165</v>
      </c>
      <c r="B2974">
        <v>2973</v>
      </c>
      <c r="C2974">
        <v>1600800</v>
      </c>
      <c r="D2974" t="s">
        <v>4235</v>
      </c>
      <c r="E2974" t="s">
        <v>4236</v>
      </c>
      <c r="G2974" t="e">
        <f>VLOOKUP($H2974,[1]BRT!$1:$1048576,1,0)</f>
        <v>#N/A</v>
      </c>
      <c r="H2974" t="s">
        <v>6369</v>
      </c>
      <c r="I2974">
        <v>37.955165000000001</v>
      </c>
      <c r="J2974">
        <v>-122.357026</v>
      </c>
      <c r="K2974">
        <v>840</v>
      </c>
      <c r="L2974">
        <v>60</v>
      </c>
      <c r="M2974">
        <v>1</v>
      </c>
      <c r="N2974">
        <v>5</v>
      </c>
      <c r="O2974">
        <v>3</v>
      </c>
      <c r="P2974">
        <v>8</v>
      </c>
      <c r="Q2974" t="e">
        <f>VLOOKUP($A2974,'[1]SheltersALL_2.17.22'!$1:$1048576,6,0)</f>
        <v>#N/A</v>
      </c>
      <c r="R2974" t="str">
        <f>VLOOKUP($A2974, [1]FA21_Ridership!$1:$1048576,11, 0)</f>
        <v>SAN PABLO</v>
      </c>
      <c r="S2974" t="str">
        <f>VLOOKUP($A2974, [1]FA21_Ridership!$1:$1048576,12, 0)</f>
        <v>CONTRA COSTA</v>
      </c>
      <c r="T2974">
        <f>VLOOKUP($A2974, [1]FA21_Ridership!$1:$1048576,13, 0)</f>
        <v>1</v>
      </c>
      <c r="U2974">
        <f t="shared" si="231"/>
        <v>480</v>
      </c>
      <c r="V2974" s="67">
        <f t="shared" si="230"/>
        <v>0.71</v>
      </c>
      <c r="W2974">
        <v>1</v>
      </c>
      <c r="X2974" s="67">
        <f t="shared" si="232"/>
        <v>0.98899999999999999</v>
      </c>
      <c r="Y2974">
        <v>0.36835600000000002</v>
      </c>
      <c r="Z2974" s="67">
        <f t="shared" si="233"/>
        <v>0.72199999999999998</v>
      </c>
      <c r="AA2974">
        <f>VLOOKUP($C2974,[1]Disability!$1:$1048576,5,FALSE)</f>
        <v>0</v>
      </c>
      <c r="AB2974" s="67">
        <f t="shared" si="234"/>
        <v>0</v>
      </c>
      <c r="AC2974" t="e">
        <f>VLOOKUP($A2974,#REF!,9,FALSE)</f>
        <v>#REF!</v>
      </c>
    </row>
    <row r="2975" spans="1:29">
      <c r="A2975">
        <v>55484</v>
      </c>
      <c r="B2975">
        <v>2974</v>
      </c>
      <c r="C2975">
        <v>1500200</v>
      </c>
      <c r="D2975" t="s">
        <v>4235</v>
      </c>
      <c r="E2975" t="s">
        <v>4236</v>
      </c>
      <c r="G2975" t="e">
        <f>VLOOKUP($H2975,[1]BRT!$1:$1048576,1,0)</f>
        <v>#N/A</v>
      </c>
      <c r="H2975" t="s">
        <v>6370</v>
      </c>
      <c r="I2975">
        <v>37.703184</v>
      </c>
      <c r="J2975">
        <v>-122.18549299999999</v>
      </c>
      <c r="K2975">
        <v>960</v>
      </c>
      <c r="L2975">
        <v>60</v>
      </c>
      <c r="M2975">
        <v>1</v>
      </c>
      <c r="N2975">
        <v>5</v>
      </c>
      <c r="O2975">
        <v>3</v>
      </c>
      <c r="P2975">
        <v>8</v>
      </c>
      <c r="Q2975" t="str">
        <f>VLOOKUP($A2975,'[1]SheltersALL_2.17.22'!$1:$1048576,6,0)</f>
        <v>San Leandro</v>
      </c>
      <c r="R2975" t="str">
        <f>VLOOKUP($A2975, [1]FA21_Ridership!$1:$1048576,11, 0)</f>
        <v>SAN LEANDRO</v>
      </c>
      <c r="S2975" t="str">
        <f>VLOOKUP($A2975, [1]FA21_Ridership!$1:$1048576,12, 0)</f>
        <v>ALAMEDA</v>
      </c>
      <c r="T2975">
        <f>VLOOKUP($A2975, [1]FA21_Ridership!$1:$1048576,13, 0)</f>
        <v>3</v>
      </c>
      <c r="U2975">
        <f t="shared" si="231"/>
        <v>480</v>
      </c>
      <c r="V2975" s="67">
        <f t="shared" si="230"/>
        <v>0.71</v>
      </c>
      <c r="W2975">
        <v>0.79439700000000002</v>
      </c>
      <c r="X2975" s="67">
        <f t="shared" si="232"/>
        <v>0.57599999999999996</v>
      </c>
      <c r="Y2975">
        <v>0.331432</v>
      </c>
      <c r="Z2975" s="67">
        <f t="shared" si="233"/>
        <v>0.67300000000000004</v>
      </c>
      <c r="AA2975">
        <f>VLOOKUP($C2975,[1]Disability!$1:$1048576,5,FALSE)</f>
        <v>0</v>
      </c>
      <c r="AB2975" s="67">
        <f t="shared" si="234"/>
        <v>0</v>
      </c>
      <c r="AC2975" t="e">
        <f>VLOOKUP($A2975,#REF!,9,FALSE)</f>
        <v>#REF!</v>
      </c>
    </row>
    <row r="2976" spans="1:29">
      <c r="A2976">
        <v>50789</v>
      </c>
      <c r="B2976">
        <v>2975</v>
      </c>
      <c r="C2976">
        <v>9802470</v>
      </c>
      <c r="D2976" t="s">
        <v>4235</v>
      </c>
      <c r="E2976" t="s">
        <v>4236</v>
      </c>
      <c r="G2976" t="e">
        <f>VLOOKUP($H2976,[1]BRT!$1:$1048576,1,0)</f>
        <v>#N/A</v>
      </c>
      <c r="H2976" t="s">
        <v>6371</v>
      </c>
      <c r="I2976">
        <v>37.679658000000003</v>
      </c>
      <c r="J2976">
        <v>-122.126327</v>
      </c>
      <c r="K2976">
        <v>960</v>
      </c>
      <c r="L2976">
        <v>60</v>
      </c>
      <c r="M2976">
        <v>1</v>
      </c>
      <c r="N2976">
        <v>5</v>
      </c>
      <c r="O2976">
        <v>3</v>
      </c>
      <c r="P2976">
        <v>8</v>
      </c>
      <c r="Q2976" t="e">
        <f>VLOOKUP($A2976,'[1]SheltersALL_2.17.22'!$1:$1048576,6,0)</f>
        <v>#N/A</v>
      </c>
      <c r="R2976" t="str">
        <f>VLOOKUP($A2976, [1]FA21_Ridership!$1:$1048576,11, 0)</f>
        <v>COUNTY-ALAMEDA</v>
      </c>
      <c r="S2976" t="str">
        <f>VLOOKUP($A2976, [1]FA21_Ridership!$1:$1048576,12, 0)</f>
        <v>ALAMEDA</v>
      </c>
      <c r="T2976">
        <f>VLOOKUP($A2976, [1]FA21_Ridership!$1:$1048576,13, 0)</f>
        <v>4</v>
      </c>
      <c r="U2976">
        <f t="shared" si="231"/>
        <v>480</v>
      </c>
      <c r="V2976" s="67">
        <f t="shared" si="230"/>
        <v>0.71</v>
      </c>
      <c r="W2976">
        <v>0.75652200000000003</v>
      </c>
      <c r="X2976" s="67">
        <f t="shared" si="232"/>
        <v>0.49399999999999999</v>
      </c>
      <c r="Y2976">
        <v>0.26719399999999999</v>
      </c>
      <c r="Z2976" s="67">
        <f t="shared" si="233"/>
        <v>0.59499999999999997</v>
      </c>
      <c r="AA2976">
        <f>VLOOKUP($C2976,[1]Disability!$1:$1048576,5,FALSE)</f>
        <v>0</v>
      </c>
      <c r="AB2976" s="67">
        <f t="shared" si="234"/>
        <v>0</v>
      </c>
      <c r="AC2976" t="e">
        <f>VLOOKUP($A2976,#REF!,9,FALSE)</f>
        <v>#REF!</v>
      </c>
    </row>
    <row r="2977" spans="1:29">
      <c r="A2977">
        <v>55474</v>
      </c>
      <c r="B2977">
        <v>2976</v>
      </c>
      <c r="C2977">
        <v>1030320</v>
      </c>
      <c r="D2977" t="s">
        <v>4235</v>
      </c>
      <c r="E2977" t="s">
        <v>4236</v>
      </c>
      <c r="G2977" t="e">
        <f>VLOOKUP($H2977,[1]BRT!$1:$1048576,1,0)</f>
        <v>#N/A</v>
      </c>
      <c r="H2977" t="s">
        <v>6372</v>
      </c>
      <c r="I2977">
        <v>37.79786</v>
      </c>
      <c r="J2977">
        <v>-122.26649</v>
      </c>
      <c r="K2977">
        <v>1030</v>
      </c>
      <c r="L2977">
        <v>10</v>
      </c>
      <c r="M2977">
        <v>6</v>
      </c>
      <c r="N2977">
        <v>28</v>
      </c>
      <c r="O2977">
        <v>20</v>
      </c>
      <c r="P2977">
        <v>48</v>
      </c>
      <c r="Q2977" t="str">
        <f>VLOOKUP($A2977,'[1]SheltersALL_2.17.22'!$1:$1048576,6,0)</f>
        <v>Oakland</v>
      </c>
      <c r="R2977" t="str">
        <f>VLOOKUP($A2977, [1]FA21_Ridership!$1:$1048576,11, 0)</f>
        <v>OAKLAND</v>
      </c>
      <c r="S2977" t="str">
        <f>VLOOKUP($A2977, [1]FA21_Ridership!$1:$1048576,12, 0)</f>
        <v>ALAMEDA</v>
      </c>
      <c r="T2977">
        <f>VLOOKUP($A2977, [1]FA21_Ridership!$1:$1048576,13, 0)</f>
        <v>2</v>
      </c>
      <c r="U2977">
        <f t="shared" si="231"/>
        <v>480</v>
      </c>
      <c r="V2977" s="67">
        <f t="shared" si="230"/>
        <v>0.71</v>
      </c>
      <c r="W2977">
        <v>0.85901400000000006</v>
      </c>
      <c r="X2977" s="67">
        <f t="shared" si="232"/>
        <v>0.69799999999999995</v>
      </c>
      <c r="Y2977">
        <v>0.62461800000000001</v>
      </c>
      <c r="Z2977" s="67">
        <f t="shared" si="233"/>
        <v>0.94799999999999995</v>
      </c>
      <c r="AA2977">
        <f>VLOOKUP($C2977,[1]Disability!$1:$1048576,5,FALSE)</f>
        <v>2</v>
      </c>
      <c r="AB2977" s="67">
        <f t="shared" si="234"/>
        <v>0.91600000000000004</v>
      </c>
      <c r="AC2977" t="e">
        <f>VLOOKUP($A2977,#REF!,9,FALSE)</f>
        <v>#REF!</v>
      </c>
    </row>
    <row r="2978" spans="1:29">
      <c r="A2978">
        <v>59766</v>
      </c>
      <c r="B2978">
        <v>2977</v>
      </c>
      <c r="C2978">
        <v>802450</v>
      </c>
      <c r="D2978" t="s">
        <v>4235</v>
      </c>
      <c r="E2978" t="s">
        <v>4236</v>
      </c>
      <c r="G2978" t="e">
        <f>VLOOKUP($H2978,[1]BRT!$1:$1048576,1,0)</f>
        <v>#N/A</v>
      </c>
      <c r="H2978" t="s">
        <v>6373</v>
      </c>
      <c r="I2978">
        <v>37.662011</v>
      </c>
      <c r="J2978">
        <v>-122.116097</v>
      </c>
      <c r="K2978">
        <v>1030</v>
      </c>
      <c r="L2978">
        <v>20</v>
      </c>
      <c r="M2978">
        <v>3</v>
      </c>
      <c r="N2978">
        <v>14</v>
      </c>
      <c r="O2978">
        <v>10</v>
      </c>
      <c r="P2978">
        <v>24</v>
      </c>
      <c r="Q2978" t="e">
        <f>VLOOKUP($A2978,'[1]SheltersALL_2.17.22'!$1:$1048576,6,0)</f>
        <v>#N/A</v>
      </c>
      <c r="R2978" t="str">
        <f>VLOOKUP($A2978, [1]FA21_Ridership!$1:$1048576,11, 0)</f>
        <v>HAYWARD</v>
      </c>
      <c r="S2978" t="str">
        <f>VLOOKUP($A2978, [1]FA21_Ridership!$1:$1048576,12, 0)</f>
        <v>ALAMEDA</v>
      </c>
      <c r="T2978">
        <f>VLOOKUP($A2978, [1]FA21_Ridership!$1:$1048576,13, 0)</f>
        <v>5</v>
      </c>
      <c r="U2978">
        <f t="shared" si="231"/>
        <v>480</v>
      </c>
      <c r="V2978" s="67">
        <f t="shared" si="230"/>
        <v>0.71</v>
      </c>
      <c r="W2978">
        <v>0.84332499999999999</v>
      </c>
      <c r="X2978" s="67">
        <f t="shared" si="232"/>
        <v>0.65</v>
      </c>
      <c r="Y2978">
        <v>4.8722000000000001E-2</v>
      </c>
      <c r="Z2978" s="67">
        <f t="shared" si="233"/>
        <v>6.7000000000000004E-2</v>
      </c>
      <c r="AA2978">
        <f>VLOOKUP($C2978,[1]Disability!$1:$1048576,5,FALSE)</f>
        <v>0</v>
      </c>
      <c r="AB2978" s="67">
        <f t="shared" si="234"/>
        <v>0</v>
      </c>
      <c r="AC2978" t="e">
        <f>VLOOKUP($A2978,#REF!,9,FALSE)</f>
        <v>#REF!</v>
      </c>
    </row>
    <row r="2979" spans="1:29">
      <c r="A2979">
        <v>56211</v>
      </c>
      <c r="B2979">
        <v>2978</v>
      </c>
      <c r="C2979">
        <v>9801020</v>
      </c>
      <c r="D2979" t="s">
        <v>4235</v>
      </c>
      <c r="E2979" t="s">
        <v>4236</v>
      </c>
      <c r="G2979" t="e">
        <f>VLOOKUP($H2979,[1]BRT!$1:$1048576,1,0)</f>
        <v>#N/A</v>
      </c>
      <c r="H2979" t="s">
        <v>5384</v>
      </c>
      <c r="I2979">
        <v>37.686357999999998</v>
      </c>
      <c r="J2979">
        <v>-122.047793</v>
      </c>
      <c r="K2979">
        <v>801</v>
      </c>
      <c r="L2979">
        <v>40</v>
      </c>
      <c r="M2979">
        <v>1.5</v>
      </c>
      <c r="N2979">
        <v>7</v>
      </c>
      <c r="O2979">
        <v>5</v>
      </c>
      <c r="P2979">
        <v>12</v>
      </c>
      <c r="Q2979" t="e">
        <f>VLOOKUP($A2979,'[1]SheltersALL_2.17.22'!$1:$1048576,6,0)</f>
        <v>#N/A</v>
      </c>
      <c r="R2979" t="str">
        <f>VLOOKUP($A2979, [1]FA21_Ridership!$1:$1048576,11, 0)</f>
        <v>COUNTY-ALAMEDA</v>
      </c>
      <c r="S2979" t="str">
        <f>VLOOKUP($A2979, [1]FA21_Ridership!$1:$1048576,12, 0)</f>
        <v>ALAMEDA</v>
      </c>
      <c r="T2979">
        <f>VLOOKUP($A2979, [1]FA21_Ridership!$1:$1048576,13, 0)</f>
        <v>4</v>
      </c>
      <c r="U2979">
        <f t="shared" si="231"/>
        <v>480</v>
      </c>
      <c r="V2979" s="67">
        <f t="shared" si="230"/>
        <v>0.71</v>
      </c>
      <c r="W2979">
        <v>0.77610400000000002</v>
      </c>
      <c r="X2979" s="67">
        <f t="shared" si="232"/>
        <v>0.53600000000000003</v>
      </c>
      <c r="Y2979">
        <v>0.160273</v>
      </c>
      <c r="Z2979" s="67">
        <f t="shared" si="233"/>
        <v>0.38200000000000001</v>
      </c>
      <c r="AA2979">
        <f>VLOOKUP($C2979,[1]Disability!$1:$1048576,5,FALSE)</f>
        <v>0</v>
      </c>
      <c r="AB2979" s="67">
        <f t="shared" si="234"/>
        <v>0</v>
      </c>
      <c r="AC2979" t="e">
        <f>VLOOKUP($A2979,#REF!,9,FALSE)</f>
        <v>#REF!</v>
      </c>
    </row>
    <row r="2980" spans="1:29">
      <c r="A2980">
        <v>50979</v>
      </c>
      <c r="B2980">
        <v>2979</v>
      </c>
      <c r="C2980">
        <v>9902130</v>
      </c>
      <c r="D2980" t="s">
        <v>4235</v>
      </c>
      <c r="E2980" t="s">
        <v>4236</v>
      </c>
      <c r="G2980" t="e">
        <f>VLOOKUP($H2980,[1]BRT!$1:$1048576,1,0)</f>
        <v>#N/A</v>
      </c>
      <c r="H2980" t="s">
        <v>6374</v>
      </c>
      <c r="I2980">
        <v>37.650666999999999</v>
      </c>
      <c r="J2980">
        <v>-122.06679800000001</v>
      </c>
      <c r="K2980">
        <v>1391</v>
      </c>
      <c r="L2980">
        <v>30</v>
      </c>
      <c r="M2980">
        <v>2</v>
      </c>
      <c r="N2980">
        <v>9</v>
      </c>
      <c r="O2980">
        <v>7</v>
      </c>
      <c r="P2980">
        <v>16</v>
      </c>
      <c r="Q2980" t="e">
        <f>VLOOKUP($A2980,'[1]SheltersALL_2.17.22'!$1:$1048576,6,0)</f>
        <v>#N/A</v>
      </c>
      <c r="R2980" t="str">
        <f>VLOOKUP($A2980, [1]FA21_Ridership!$1:$1048576,11, 0)</f>
        <v>HAYWARD</v>
      </c>
      <c r="S2980" t="str">
        <f>VLOOKUP($A2980, [1]FA21_Ridership!$1:$1048576,12, 0)</f>
        <v>ALAMEDA</v>
      </c>
      <c r="T2980">
        <f>VLOOKUP($A2980, [1]FA21_Ridership!$1:$1048576,13, 0)</f>
        <v>4</v>
      </c>
      <c r="U2980">
        <f t="shared" si="231"/>
        <v>480</v>
      </c>
      <c r="V2980" s="67">
        <f t="shared" ref="V2980:V3043" si="235">_xlfn.PERCENTRANK.INC($U$2:$U$4161,U2980)</f>
        <v>0.71</v>
      </c>
      <c r="W2980">
        <v>0.87469699999999995</v>
      </c>
      <c r="X2980" s="67">
        <f t="shared" si="232"/>
        <v>0.72199999999999998</v>
      </c>
      <c r="Y2980">
        <v>0.280032</v>
      </c>
      <c r="Z2980" s="67">
        <f t="shared" si="233"/>
        <v>0.60799999999999998</v>
      </c>
      <c r="AA2980">
        <f>VLOOKUP($C2980,[1]Disability!$1:$1048576,5,FALSE)</f>
        <v>0</v>
      </c>
      <c r="AB2980" s="67">
        <f t="shared" si="234"/>
        <v>0</v>
      </c>
      <c r="AC2980" t="e">
        <f>VLOOKUP($A2980,#REF!,9,FALSE)</f>
        <v>#REF!</v>
      </c>
    </row>
    <row r="2981" spans="1:29">
      <c r="A2981">
        <v>52627</v>
      </c>
      <c r="B2981">
        <v>2980</v>
      </c>
      <c r="C2981">
        <v>9906800</v>
      </c>
      <c r="D2981" t="s">
        <v>4235</v>
      </c>
      <c r="E2981" t="s">
        <v>4236</v>
      </c>
      <c r="G2981" t="e">
        <f>VLOOKUP($H2981,[1]BRT!$1:$1048576,1,0)</f>
        <v>#N/A</v>
      </c>
      <c r="H2981" t="s">
        <v>6375</v>
      </c>
      <c r="I2981">
        <v>37.432893</v>
      </c>
      <c r="J2981">
        <v>-121.899591</v>
      </c>
      <c r="K2981">
        <v>868</v>
      </c>
      <c r="L2981">
        <v>30</v>
      </c>
      <c r="M2981">
        <v>2</v>
      </c>
      <c r="N2981">
        <v>9</v>
      </c>
      <c r="O2981">
        <v>7</v>
      </c>
      <c r="P2981">
        <v>16</v>
      </c>
      <c r="Q2981" t="e">
        <f>VLOOKUP($A2981,'[1]SheltersALL_2.17.22'!$1:$1048576,6,0)</f>
        <v>#N/A</v>
      </c>
      <c r="R2981" t="str">
        <f>VLOOKUP($A2981, [1]FA21_Ridership!$1:$1048576,11, 0)</f>
        <v>MILPITAS</v>
      </c>
      <c r="S2981" t="str">
        <f>VLOOKUP($A2981, [1]FA21_Ridership!$1:$1048576,12, 0)</f>
        <v>SANTA CLARA</v>
      </c>
      <c r="T2981">
        <f>VLOOKUP($A2981, [1]FA21_Ridership!$1:$1048576,13, 0)</f>
        <v>9</v>
      </c>
      <c r="U2981">
        <f t="shared" si="231"/>
        <v>480</v>
      </c>
      <c r="V2981" s="67">
        <f t="shared" si="235"/>
        <v>0.71</v>
      </c>
      <c r="W2981">
        <v>0.88344500000000004</v>
      </c>
      <c r="X2981" s="67">
        <f t="shared" si="232"/>
        <v>0.73499999999999999</v>
      </c>
      <c r="Y2981">
        <v>5.1970000000000002E-3</v>
      </c>
      <c r="Z2981" s="67">
        <f t="shared" si="233"/>
        <v>2E-3</v>
      </c>
      <c r="AA2981">
        <f>VLOOKUP($C2981,[1]Disability!$1:$1048576,5,FALSE)</f>
        <v>0</v>
      </c>
      <c r="AB2981" s="67">
        <f t="shared" si="234"/>
        <v>0</v>
      </c>
      <c r="AC2981" t="e">
        <f>VLOOKUP($A2981,#REF!,9,FALSE)</f>
        <v>#REF!</v>
      </c>
    </row>
    <row r="2982" spans="1:29">
      <c r="A2982">
        <v>53655</v>
      </c>
      <c r="B2982">
        <v>2981</v>
      </c>
      <c r="C2982">
        <v>1010450</v>
      </c>
      <c r="D2982" t="s">
        <v>4235</v>
      </c>
      <c r="E2982" t="s">
        <v>4236</v>
      </c>
      <c r="G2982" t="e">
        <f>VLOOKUP($H2982,[1]BRT!$1:$1048576,1,0)</f>
        <v>#N/A</v>
      </c>
      <c r="H2982" t="s">
        <v>6376</v>
      </c>
      <c r="I2982">
        <v>37.773871</v>
      </c>
      <c r="J2982">
        <v>-122.20990500000001</v>
      </c>
      <c r="K2982">
        <v>1426</v>
      </c>
      <c r="L2982">
        <v>20</v>
      </c>
      <c r="M2982">
        <v>3</v>
      </c>
      <c r="N2982">
        <v>13</v>
      </c>
      <c r="O2982">
        <v>11</v>
      </c>
      <c r="P2982">
        <v>24</v>
      </c>
      <c r="Q2982" t="e">
        <f>VLOOKUP($A2982,'[1]SheltersALL_2.17.22'!$1:$1048576,6,0)</f>
        <v>#N/A</v>
      </c>
      <c r="R2982" t="str">
        <f>VLOOKUP($A2982, [1]FA21_Ridership!$1:$1048576,11, 0)</f>
        <v>OAKLAND</v>
      </c>
      <c r="S2982" t="str">
        <f>VLOOKUP($A2982, [1]FA21_Ridership!$1:$1048576,12, 0)</f>
        <v>ALAMEDA</v>
      </c>
      <c r="T2982">
        <f>VLOOKUP($A2982, [1]FA21_Ridership!$1:$1048576,13, 0)</f>
        <v>3</v>
      </c>
      <c r="U2982">
        <f t="shared" si="231"/>
        <v>480</v>
      </c>
      <c r="V2982" s="67">
        <f t="shared" si="235"/>
        <v>0.71</v>
      </c>
      <c r="W2982">
        <v>0.951712</v>
      </c>
      <c r="X2982" s="67">
        <f t="shared" si="232"/>
        <v>0.90400000000000003</v>
      </c>
      <c r="Y2982">
        <v>0.24007100000000001</v>
      </c>
      <c r="Z2982" s="67">
        <f t="shared" si="233"/>
        <v>0.54900000000000004</v>
      </c>
      <c r="AA2982">
        <f>VLOOKUP($C2982,[1]Disability!$1:$1048576,5,FALSE)</f>
        <v>0</v>
      </c>
      <c r="AB2982" s="67">
        <f t="shared" si="234"/>
        <v>0</v>
      </c>
      <c r="AC2982" t="e">
        <f>VLOOKUP($A2982,#REF!,9,FALSE)</f>
        <v>#REF!</v>
      </c>
    </row>
    <row r="2983" spans="1:29">
      <c r="A2983">
        <v>55166</v>
      </c>
      <c r="B2983">
        <v>2982</v>
      </c>
      <c r="C2983">
        <v>1009040</v>
      </c>
      <c r="D2983" t="s">
        <v>4235</v>
      </c>
      <c r="E2983" t="s">
        <v>4236</v>
      </c>
      <c r="G2983" t="e">
        <f>VLOOKUP($H2983,[1]BRT!$1:$1048576,1,0)</f>
        <v>#N/A</v>
      </c>
      <c r="H2983" t="s">
        <v>6377</v>
      </c>
      <c r="I2983">
        <v>37.796447999999998</v>
      </c>
      <c r="J2983">
        <v>-122.25305400000001</v>
      </c>
      <c r="K2983">
        <v>1395</v>
      </c>
      <c r="L2983">
        <v>20</v>
      </c>
      <c r="M2983">
        <v>3</v>
      </c>
      <c r="N2983">
        <v>13</v>
      </c>
      <c r="O2983">
        <v>11</v>
      </c>
      <c r="P2983">
        <v>24</v>
      </c>
      <c r="Q2983" t="e">
        <f>VLOOKUP($A2983,'[1]SheltersALL_2.17.22'!$1:$1048576,6,0)</f>
        <v>#N/A</v>
      </c>
      <c r="R2983" t="str">
        <f>VLOOKUP($A2983, [1]FA21_Ridership!$1:$1048576,11, 0)</f>
        <v>OAKLAND</v>
      </c>
      <c r="S2983" t="str">
        <f>VLOOKUP($A2983, [1]FA21_Ridership!$1:$1048576,12, 0)</f>
        <v>ALAMEDA</v>
      </c>
      <c r="T2983">
        <f>VLOOKUP($A2983, [1]FA21_Ridership!$1:$1048576,13, 0)</f>
        <v>2</v>
      </c>
      <c r="U2983">
        <f t="shared" si="231"/>
        <v>480</v>
      </c>
      <c r="V2983" s="67">
        <f t="shared" si="235"/>
        <v>0.71</v>
      </c>
      <c r="W2983">
        <v>0.76036199999999998</v>
      </c>
      <c r="X2983" s="67">
        <f t="shared" si="232"/>
        <v>0.51100000000000001</v>
      </c>
      <c r="Y2983">
        <v>0.39035399999999998</v>
      </c>
      <c r="Z2983" s="67">
        <f t="shared" si="233"/>
        <v>0.753</v>
      </c>
      <c r="AA2983">
        <f>VLOOKUP($C2983,[1]Disability!$1:$1048576,5,FALSE)</f>
        <v>1</v>
      </c>
      <c r="AB2983" s="67">
        <f t="shared" si="234"/>
        <v>0.72499999999999998</v>
      </c>
      <c r="AC2983" t="e">
        <f>VLOOKUP($A2983,#REF!,9,FALSE)</f>
        <v>#REF!</v>
      </c>
    </row>
    <row r="2984" spans="1:29">
      <c r="A2984">
        <v>53511</v>
      </c>
      <c r="B2984">
        <v>2983</v>
      </c>
      <c r="C2984">
        <v>1005410</v>
      </c>
      <c r="D2984" t="s">
        <v>4235</v>
      </c>
      <c r="E2984" t="s">
        <v>4236</v>
      </c>
      <c r="G2984" t="e">
        <f>VLOOKUP($H2984,[1]BRT!$1:$1048576,1,0)</f>
        <v>#N/A</v>
      </c>
      <c r="H2984" t="s">
        <v>6378</v>
      </c>
      <c r="I2984">
        <v>37.741410999999999</v>
      </c>
      <c r="J2984">
        <v>-122.15665</v>
      </c>
      <c r="K2984">
        <v>910</v>
      </c>
      <c r="L2984">
        <v>20</v>
      </c>
      <c r="M2984">
        <v>3</v>
      </c>
      <c r="N2984">
        <v>13</v>
      </c>
      <c r="O2984">
        <v>11</v>
      </c>
      <c r="P2984">
        <v>24</v>
      </c>
      <c r="Q2984" t="e">
        <f>VLOOKUP($A2984,'[1]SheltersALL_2.17.22'!$1:$1048576,6,0)</f>
        <v>#N/A</v>
      </c>
      <c r="R2984" t="str">
        <f>VLOOKUP($A2984, [1]FA21_Ridership!$1:$1048576,11, 0)</f>
        <v>OAKLAND</v>
      </c>
      <c r="S2984" t="str">
        <f>VLOOKUP($A2984, [1]FA21_Ridership!$1:$1048576,12, 0)</f>
        <v>ALAMEDA</v>
      </c>
      <c r="T2984">
        <f>VLOOKUP($A2984, [1]FA21_Ridership!$1:$1048576,13, 0)</f>
        <v>3</v>
      </c>
      <c r="U2984">
        <f t="shared" si="231"/>
        <v>480</v>
      </c>
      <c r="V2984" s="67">
        <f t="shared" si="235"/>
        <v>0.71</v>
      </c>
      <c r="W2984">
        <v>0.99659299999999995</v>
      </c>
      <c r="X2984" s="67">
        <f t="shared" si="232"/>
        <v>0.98799999999999999</v>
      </c>
      <c r="Y2984">
        <v>0.235094</v>
      </c>
      <c r="Z2984" s="67">
        <f t="shared" si="233"/>
        <v>0.53300000000000003</v>
      </c>
      <c r="AA2984">
        <f>VLOOKUP($C2984,[1]Disability!$1:$1048576,5,FALSE)</f>
        <v>0</v>
      </c>
      <c r="AB2984" s="67">
        <f t="shared" si="234"/>
        <v>0</v>
      </c>
      <c r="AC2984" t="e">
        <f>VLOOKUP($A2984,#REF!,9,FALSE)</f>
        <v>#REF!</v>
      </c>
    </row>
    <row r="2985" spans="1:29">
      <c r="A2985">
        <v>51525</v>
      </c>
      <c r="B2985">
        <v>2984</v>
      </c>
      <c r="C2985">
        <v>100730</v>
      </c>
      <c r="D2985" t="s">
        <v>4235</v>
      </c>
      <c r="E2985" t="s">
        <v>4236</v>
      </c>
      <c r="G2985" t="e">
        <f>VLOOKUP($H2985,[1]BRT!$1:$1048576,1,0)</f>
        <v>#N/A</v>
      </c>
      <c r="H2985" t="s">
        <v>6379</v>
      </c>
      <c r="I2985">
        <v>37.776755000000001</v>
      </c>
      <c r="J2985">
        <v>-122.262826</v>
      </c>
      <c r="K2985">
        <v>897</v>
      </c>
      <c r="L2985">
        <v>60</v>
      </c>
      <c r="M2985">
        <v>1</v>
      </c>
      <c r="N2985">
        <v>4</v>
      </c>
      <c r="O2985">
        <v>4</v>
      </c>
      <c r="P2985">
        <v>8</v>
      </c>
      <c r="Q2985" t="e">
        <f>VLOOKUP($A2985,'[1]SheltersALL_2.17.22'!$1:$1048576,6,0)</f>
        <v>#N/A</v>
      </c>
      <c r="R2985" t="str">
        <f>VLOOKUP($A2985, [1]FA21_Ridership!$1:$1048576,11, 0)</f>
        <v>ALAMEDA</v>
      </c>
      <c r="S2985" t="str">
        <f>VLOOKUP($A2985, [1]FA21_Ridership!$1:$1048576,12, 0)</f>
        <v>ALAMEDA</v>
      </c>
      <c r="T2985">
        <f>VLOOKUP($A2985, [1]FA21_Ridership!$1:$1048576,13, 0)</f>
        <v>3</v>
      </c>
      <c r="U2985">
        <f t="shared" si="231"/>
        <v>480</v>
      </c>
      <c r="V2985" s="67">
        <f t="shared" si="235"/>
        <v>0.71</v>
      </c>
      <c r="W2985">
        <v>0.455316</v>
      </c>
      <c r="X2985" s="67">
        <f t="shared" si="232"/>
        <v>0.155</v>
      </c>
      <c r="Y2985">
        <v>0.30200300000000002</v>
      </c>
      <c r="Z2985" s="67">
        <f t="shared" si="233"/>
        <v>0.64</v>
      </c>
      <c r="AA2985">
        <f>VLOOKUP($C2985,[1]Disability!$1:$1048576,5,FALSE)</f>
        <v>1</v>
      </c>
      <c r="AB2985" s="67">
        <f t="shared" si="234"/>
        <v>0.72499999999999998</v>
      </c>
      <c r="AC2985" t="e">
        <f>VLOOKUP($A2985,#REF!,9,FALSE)</f>
        <v>#REF!</v>
      </c>
    </row>
    <row r="2986" spans="1:29">
      <c r="A2986">
        <v>56106</v>
      </c>
      <c r="B2986">
        <v>2985</v>
      </c>
      <c r="C2986">
        <v>1502350</v>
      </c>
      <c r="D2986" t="s">
        <v>4235</v>
      </c>
      <c r="E2986" t="s">
        <v>4236</v>
      </c>
      <c r="G2986" t="e">
        <f>VLOOKUP($H2986,[1]BRT!$1:$1048576,1,0)</f>
        <v>#N/A</v>
      </c>
      <c r="H2986" t="s">
        <v>6380</v>
      </c>
      <c r="I2986">
        <v>37.686312000000001</v>
      </c>
      <c r="J2986">
        <v>-122.139574</v>
      </c>
      <c r="K2986">
        <v>960</v>
      </c>
      <c r="L2986">
        <v>60</v>
      </c>
      <c r="M2986">
        <v>1</v>
      </c>
      <c r="N2986">
        <v>4</v>
      </c>
      <c r="O2986">
        <v>4</v>
      </c>
      <c r="P2986">
        <v>8</v>
      </c>
      <c r="Q2986" t="e">
        <f>VLOOKUP($A2986,'[1]SheltersALL_2.17.22'!$1:$1048576,6,0)</f>
        <v>#N/A</v>
      </c>
      <c r="R2986" t="str">
        <f>VLOOKUP($A2986, [1]FA21_Ridership!$1:$1048576,11, 0)</f>
        <v>SAN LEANDRO</v>
      </c>
      <c r="S2986" t="str">
        <f>VLOOKUP($A2986, [1]FA21_Ridership!$1:$1048576,12, 0)</f>
        <v>ALAMEDA</v>
      </c>
      <c r="T2986">
        <f>VLOOKUP($A2986, [1]FA21_Ridership!$1:$1048576,13, 0)</f>
        <v>4</v>
      </c>
      <c r="U2986">
        <f t="shared" si="231"/>
        <v>480</v>
      </c>
      <c r="V2986" s="67">
        <f t="shared" si="235"/>
        <v>0.71</v>
      </c>
      <c r="W2986">
        <v>0.65375099999999997</v>
      </c>
      <c r="X2986" s="67">
        <f t="shared" si="232"/>
        <v>0.34100000000000003</v>
      </c>
      <c r="Y2986">
        <v>0.30008200000000002</v>
      </c>
      <c r="Z2986" s="67">
        <f t="shared" si="233"/>
        <v>0.63800000000000001</v>
      </c>
      <c r="AA2986">
        <f>VLOOKUP($C2986,[1]Disability!$1:$1048576,5,FALSE)</f>
        <v>0</v>
      </c>
      <c r="AB2986" s="67">
        <f t="shared" si="234"/>
        <v>0</v>
      </c>
      <c r="AC2986" t="e">
        <f>VLOOKUP($A2986,#REF!,9,FALSE)</f>
        <v>#REF!</v>
      </c>
    </row>
    <row r="2987" spans="1:29">
      <c r="A2987">
        <v>52247</v>
      </c>
      <c r="B2987">
        <v>2986</v>
      </c>
      <c r="C2987">
        <v>1030950</v>
      </c>
      <c r="D2987" t="s">
        <v>4235</v>
      </c>
      <c r="E2987" t="s">
        <v>4236</v>
      </c>
      <c r="G2987" t="e">
        <f>VLOOKUP($H2987,[1]BRT!$1:$1048576,1,0)</f>
        <v>#N/A</v>
      </c>
      <c r="H2987" t="s">
        <v>6381</v>
      </c>
      <c r="I2987">
        <v>37.808481999999998</v>
      </c>
      <c r="J2987">
        <v>-122.251428</v>
      </c>
      <c r="K2987">
        <v>1342</v>
      </c>
      <c r="L2987">
        <v>60</v>
      </c>
      <c r="M2987">
        <v>1</v>
      </c>
      <c r="N2987">
        <v>4</v>
      </c>
      <c r="O2987">
        <v>4</v>
      </c>
      <c r="P2987">
        <v>8</v>
      </c>
      <c r="Q2987" t="e">
        <f>VLOOKUP($A2987,'[1]SheltersALL_2.17.22'!$1:$1048576,6,0)</f>
        <v>#N/A</v>
      </c>
      <c r="R2987" t="str">
        <f>VLOOKUP($A2987, [1]FA21_Ridership!$1:$1048576,11, 0)</f>
        <v>OAKLAND</v>
      </c>
      <c r="S2987" t="str">
        <f>VLOOKUP($A2987, [1]FA21_Ridership!$1:$1048576,12, 0)</f>
        <v>ALAMEDA</v>
      </c>
      <c r="T2987">
        <f>VLOOKUP($A2987, [1]FA21_Ridership!$1:$1048576,13, 0)</f>
        <v>2</v>
      </c>
      <c r="U2987">
        <f t="shared" si="231"/>
        <v>480</v>
      </c>
      <c r="V2987" s="67">
        <f t="shared" si="235"/>
        <v>0.71</v>
      </c>
      <c r="W2987">
        <v>0.29185</v>
      </c>
      <c r="X2987" s="67">
        <f t="shared" si="232"/>
        <v>6.6000000000000003E-2</v>
      </c>
      <c r="Y2987">
        <v>5.0733E-2</v>
      </c>
      <c r="Z2987" s="67">
        <f t="shared" si="233"/>
        <v>8.1000000000000003E-2</v>
      </c>
      <c r="AA2987">
        <f>VLOOKUP($C2987,[1]Disability!$1:$1048576,5,FALSE)</f>
        <v>0</v>
      </c>
      <c r="AB2987" s="67">
        <f t="shared" si="234"/>
        <v>0</v>
      </c>
      <c r="AC2987" t="e">
        <f>VLOOKUP($A2987,#REF!,9,FALSE)</f>
        <v>#REF!</v>
      </c>
    </row>
    <row r="2988" spans="1:29">
      <c r="A2988">
        <v>51143</v>
      </c>
      <c r="B2988">
        <v>2987</v>
      </c>
      <c r="C2988">
        <v>702910</v>
      </c>
      <c r="D2988" t="s">
        <v>4235</v>
      </c>
      <c r="E2988" t="s">
        <v>4236</v>
      </c>
      <c r="G2988" t="e">
        <f>VLOOKUP($H2988,[1]BRT!$1:$1048576,1,0)</f>
        <v>#N/A</v>
      </c>
      <c r="H2988" t="s">
        <v>5851</v>
      </c>
      <c r="I2988">
        <v>37.533673999999998</v>
      </c>
      <c r="J2988">
        <v>-121.967568</v>
      </c>
      <c r="K2988">
        <v>1022</v>
      </c>
      <c r="L2988">
        <v>60</v>
      </c>
      <c r="M2988">
        <v>1</v>
      </c>
      <c r="N2988">
        <v>4</v>
      </c>
      <c r="O2988">
        <v>4</v>
      </c>
      <c r="P2988">
        <v>8</v>
      </c>
      <c r="Q2988" t="e">
        <f>VLOOKUP($A2988,'[1]SheltersALL_2.17.22'!$1:$1048576,6,0)</f>
        <v>#N/A</v>
      </c>
      <c r="R2988" t="str">
        <f>VLOOKUP($A2988, [1]FA21_Ridership!$1:$1048576,11, 0)</f>
        <v>FREMONT</v>
      </c>
      <c r="S2988" t="str">
        <f>VLOOKUP($A2988, [1]FA21_Ridership!$1:$1048576,12, 0)</f>
        <v>ALAMEDA</v>
      </c>
      <c r="T2988">
        <f>VLOOKUP($A2988, [1]FA21_Ridership!$1:$1048576,13, 0)</f>
        <v>5</v>
      </c>
      <c r="U2988">
        <f t="shared" si="231"/>
        <v>480</v>
      </c>
      <c r="V2988" s="67">
        <f t="shared" si="235"/>
        <v>0.71</v>
      </c>
      <c r="W2988">
        <v>0.91183800000000004</v>
      </c>
      <c r="X2988" s="67">
        <f t="shared" si="232"/>
        <v>0.79400000000000004</v>
      </c>
      <c r="Y2988">
        <v>0.299653</v>
      </c>
      <c r="Z2988" s="67">
        <f t="shared" si="233"/>
        <v>0.63600000000000001</v>
      </c>
      <c r="AA2988">
        <f>VLOOKUP($C2988,[1]Disability!$1:$1048576,5,FALSE)</f>
        <v>0</v>
      </c>
      <c r="AB2988" s="67">
        <f t="shared" si="234"/>
        <v>0</v>
      </c>
      <c r="AC2988" t="e">
        <f>VLOOKUP($A2988,#REF!,9,FALSE)</f>
        <v>#REF!</v>
      </c>
    </row>
    <row r="2989" spans="1:29">
      <c r="A2989">
        <v>57447</v>
      </c>
      <c r="B2989">
        <v>2988</v>
      </c>
      <c r="C2989">
        <v>1301750</v>
      </c>
      <c r="D2989" t="s">
        <v>4235</v>
      </c>
      <c r="E2989" t="s">
        <v>4236</v>
      </c>
      <c r="G2989" t="e">
        <f>VLOOKUP($H2989,[1]BRT!$1:$1048576,1,0)</f>
        <v>#N/A</v>
      </c>
      <c r="H2989" t="s">
        <v>6113</v>
      </c>
      <c r="I2989">
        <v>37.942010000000003</v>
      </c>
      <c r="J2989">
        <v>-122.359894</v>
      </c>
      <c r="K2989">
        <v>838</v>
      </c>
      <c r="L2989">
        <v>60</v>
      </c>
      <c r="M2989">
        <v>1</v>
      </c>
      <c r="N2989">
        <v>4</v>
      </c>
      <c r="O2989">
        <v>4</v>
      </c>
      <c r="P2989">
        <v>8</v>
      </c>
      <c r="Q2989" t="e">
        <f>VLOOKUP($A2989,'[1]SheltersALL_2.17.22'!$1:$1048576,6,0)</f>
        <v>#N/A</v>
      </c>
      <c r="R2989" t="str">
        <f>VLOOKUP($A2989, [1]FA21_Ridership!$1:$1048576,11, 0)</f>
        <v>RICHMOND</v>
      </c>
      <c r="S2989" t="str">
        <f>VLOOKUP($A2989, [1]FA21_Ridership!$1:$1048576,12, 0)</f>
        <v>CONTRA COSTA</v>
      </c>
      <c r="T2989">
        <f>VLOOKUP($A2989, [1]FA21_Ridership!$1:$1048576,13, 0)</f>
        <v>1</v>
      </c>
      <c r="U2989">
        <f t="shared" si="231"/>
        <v>480</v>
      </c>
      <c r="V2989" s="67">
        <f t="shared" si="235"/>
        <v>0.71</v>
      </c>
      <c r="W2989">
        <v>1</v>
      </c>
      <c r="X2989" s="67">
        <f t="shared" si="232"/>
        <v>0.98899999999999999</v>
      </c>
      <c r="Y2989">
        <v>0.42618699999999998</v>
      </c>
      <c r="Z2989" s="67">
        <f t="shared" si="233"/>
        <v>0.78900000000000003</v>
      </c>
      <c r="AA2989">
        <f>VLOOKUP($C2989,[1]Disability!$1:$1048576,5,FALSE)</f>
        <v>1</v>
      </c>
      <c r="AB2989" s="67">
        <f t="shared" si="234"/>
        <v>0.72499999999999998</v>
      </c>
      <c r="AC2989" t="e">
        <f>VLOOKUP($A2989,#REF!,9,FALSE)</f>
        <v>#REF!</v>
      </c>
    </row>
    <row r="2990" spans="1:29">
      <c r="A2990">
        <v>54388</v>
      </c>
      <c r="B2990">
        <v>2989</v>
      </c>
      <c r="C2990">
        <v>1303030</v>
      </c>
      <c r="D2990" t="s">
        <v>4235</v>
      </c>
      <c r="E2990" t="s">
        <v>4236</v>
      </c>
      <c r="G2990" t="e">
        <f>VLOOKUP($H2990,[1]BRT!$1:$1048576,1,0)</f>
        <v>#N/A</v>
      </c>
      <c r="H2990" t="s">
        <v>5987</v>
      </c>
      <c r="I2990">
        <v>37.949786000000003</v>
      </c>
      <c r="J2990">
        <v>-122.347081</v>
      </c>
      <c r="K2990">
        <v>840</v>
      </c>
      <c r="L2990">
        <v>60</v>
      </c>
      <c r="M2990">
        <v>1</v>
      </c>
      <c r="N2990">
        <v>4</v>
      </c>
      <c r="O2990">
        <v>4</v>
      </c>
      <c r="P2990">
        <v>8</v>
      </c>
      <c r="Q2990" t="e">
        <f>VLOOKUP($A2990,'[1]SheltersALL_2.17.22'!$1:$1048576,6,0)</f>
        <v>#N/A</v>
      </c>
      <c r="R2990" t="str">
        <f>VLOOKUP($A2990, [1]FA21_Ridership!$1:$1048576,11, 0)</f>
        <v>RICHMOND</v>
      </c>
      <c r="S2990" t="str">
        <f>VLOOKUP($A2990, [1]FA21_Ridership!$1:$1048576,12, 0)</f>
        <v>CONTRA COSTA</v>
      </c>
      <c r="T2990">
        <f>VLOOKUP($A2990, [1]FA21_Ridership!$1:$1048576,13, 0)</f>
        <v>1</v>
      </c>
      <c r="U2990">
        <f t="shared" si="231"/>
        <v>480</v>
      </c>
      <c r="V2990" s="67">
        <f t="shared" si="235"/>
        <v>0.71</v>
      </c>
      <c r="W2990">
        <v>0.92706999999999995</v>
      </c>
      <c r="X2990" s="67">
        <f t="shared" si="232"/>
        <v>0.82899999999999996</v>
      </c>
      <c r="Y2990">
        <v>0.45859100000000003</v>
      </c>
      <c r="Z2990" s="67">
        <f t="shared" si="233"/>
        <v>0.82499999999999996</v>
      </c>
      <c r="AA2990">
        <f>VLOOKUP($C2990,[1]Disability!$1:$1048576,5,FALSE)</f>
        <v>0</v>
      </c>
      <c r="AB2990" s="67">
        <f t="shared" si="234"/>
        <v>0</v>
      </c>
      <c r="AC2990" t="e">
        <f>VLOOKUP($A2990,#REF!,9,FALSE)</f>
        <v>#REF!</v>
      </c>
    </row>
    <row r="2991" spans="1:29">
      <c r="A2991">
        <v>50454</v>
      </c>
      <c r="B2991">
        <v>2990</v>
      </c>
      <c r="C2991">
        <v>1001040</v>
      </c>
      <c r="D2991" t="s">
        <v>4235</v>
      </c>
      <c r="E2991" t="s">
        <v>4236</v>
      </c>
      <c r="G2991" t="e">
        <f>VLOOKUP($H2991,[1]BRT!$1:$1048576,1,0)</f>
        <v>#N/A</v>
      </c>
      <c r="H2991" t="s">
        <v>6224</v>
      </c>
      <c r="I2991">
        <v>37.806221999999998</v>
      </c>
      <c r="J2991">
        <v>-122.275803</v>
      </c>
      <c r="K2991">
        <v>1394</v>
      </c>
      <c r="L2991">
        <v>30</v>
      </c>
      <c r="M2991">
        <v>2</v>
      </c>
      <c r="N2991">
        <v>6</v>
      </c>
      <c r="O2991">
        <v>10</v>
      </c>
      <c r="P2991">
        <v>16</v>
      </c>
      <c r="Q2991" t="e">
        <f>VLOOKUP($A2991,'[1]SheltersALL_2.17.22'!$1:$1048576,6,0)</f>
        <v>#N/A</v>
      </c>
      <c r="R2991" t="str">
        <f>VLOOKUP($A2991, [1]FA21_Ridership!$1:$1048576,11, 0)</f>
        <v>OAKLAND</v>
      </c>
      <c r="S2991" t="str">
        <f>VLOOKUP($A2991, [1]FA21_Ridership!$1:$1048576,12, 0)</f>
        <v>ALAMEDA</v>
      </c>
      <c r="T2991">
        <f>VLOOKUP($A2991, [1]FA21_Ridership!$1:$1048576,13, 0)</f>
        <v>2</v>
      </c>
      <c r="U2991">
        <f t="shared" si="231"/>
        <v>480</v>
      </c>
      <c r="V2991" s="67">
        <f t="shared" si="235"/>
        <v>0.71</v>
      </c>
      <c r="W2991">
        <v>0.78863300000000003</v>
      </c>
      <c r="X2991" s="67">
        <f t="shared" si="232"/>
        <v>0.57199999999999995</v>
      </c>
      <c r="Y2991">
        <v>0.62260499999999996</v>
      </c>
      <c r="Z2991" s="67">
        <f t="shared" si="233"/>
        <v>0.94699999999999995</v>
      </c>
      <c r="AA2991">
        <f>VLOOKUP($C2991,[1]Disability!$1:$1048576,5,FALSE)</f>
        <v>2</v>
      </c>
      <c r="AB2991" s="67">
        <f t="shared" si="234"/>
        <v>0.91600000000000004</v>
      </c>
      <c r="AC2991" t="e">
        <f>VLOOKUP($A2991,#REF!,9,FALSE)</f>
        <v>#REF!</v>
      </c>
    </row>
    <row r="2992" spans="1:29">
      <c r="A2992">
        <v>52652</v>
      </c>
      <c r="B2992">
        <v>2991</v>
      </c>
      <c r="C2992">
        <v>1009330</v>
      </c>
      <c r="D2992" t="s">
        <v>4235</v>
      </c>
      <c r="E2992" t="s">
        <v>4236</v>
      </c>
      <c r="G2992" t="e">
        <f>VLOOKUP($H2992,[1]BRT!$1:$1048576,1,0)</f>
        <v>#N/A</v>
      </c>
      <c r="H2992" t="s">
        <v>6238</v>
      </c>
      <c r="I2992">
        <v>37.797232000000001</v>
      </c>
      <c r="J2992">
        <v>-122.238916</v>
      </c>
      <c r="K2992">
        <v>1080</v>
      </c>
      <c r="L2992">
        <v>20</v>
      </c>
      <c r="M2992">
        <v>3</v>
      </c>
      <c r="N2992">
        <v>8</v>
      </c>
      <c r="O2992">
        <v>16</v>
      </c>
      <c r="P2992">
        <v>24</v>
      </c>
      <c r="Q2992" t="e">
        <f>VLOOKUP($A2992,'[1]SheltersALL_2.17.22'!$1:$1048576,6,0)</f>
        <v>#N/A</v>
      </c>
      <c r="R2992" t="str">
        <f>VLOOKUP($A2992, [1]FA21_Ridership!$1:$1048576,11, 0)</f>
        <v>OAKLAND</v>
      </c>
      <c r="S2992" t="str">
        <f>VLOOKUP($A2992, [1]FA21_Ridership!$1:$1048576,12, 0)</f>
        <v>ALAMEDA</v>
      </c>
      <c r="T2992">
        <f>VLOOKUP($A2992, [1]FA21_Ridership!$1:$1048576,13, 0)</f>
        <v>2</v>
      </c>
      <c r="U2992">
        <f t="shared" si="231"/>
        <v>480</v>
      </c>
      <c r="V2992" s="67">
        <f t="shared" si="235"/>
        <v>0.71</v>
      </c>
      <c r="W2992">
        <v>0.91693000000000002</v>
      </c>
      <c r="X2992" s="67">
        <f t="shared" si="232"/>
        <v>0.80400000000000005</v>
      </c>
      <c r="Y2992">
        <v>0.36440699999999998</v>
      </c>
      <c r="Z2992" s="67">
        <f t="shared" si="233"/>
        <v>0.71499999999999997</v>
      </c>
      <c r="AA2992">
        <f>VLOOKUP($C2992,[1]Disability!$1:$1048576,5,FALSE)</f>
        <v>0</v>
      </c>
      <c r="AB2992" s="67">
        <f t="shared" si="234"/>
        <v>0</v>
      </c>
      <c r="AC2992" t="e">
        <f>VLOOKUP($A2992,#REF!,9,FALSE)</f>
        <v>#REF!</v>
      </c>
    </row>
    <row r="2993" spans="1:29">
      <c r="A2993">
        <v>55684</v>
      </c>
      <c r="B2993">
        <v>2992</v>
      </c>
      <c r="C2993">
        <v>1009620</v>
      </c>
      <c r="D2993" t="s">
        <v>4235</v>
      </c>
      <c r="E2993" t="s">
        <v>4236</v>
      </c>
      <c r="G2993" t="e">
        <f>VLOOKUP($H2993,[1]BRT!$1:$1048576,1,0)</f>
        <v>#N/A</v>
      </c>
      <c r="H2993" t="s">
        <v>6382</v>
      </c>
      <c r="I2993">
        <v>37.737127999999998</v>
      </c>
      <c r="J2993">
        <v>-122.186087</v>
      </c>
      <c r="K2993">
        <v>961</v>
      </c>
      <c r="L2993">
        <v>30</v>
      </c>
      <c r="M2993">
        <v>2</v>
      </c>
      <c r="N2993">
        <v>5</v>
      </c>
      <c r="O2993">
        <v>11</v>
      </c>
      <c r="P2993">
        <v>16</v>
      </c>
      <c r="Q2993" t="e">
        <f>VLOOKUP($A2993,'[1]SheltersALL_2.17.22'!$1:$1048576,6,0)</f>
        <v>#N/A</v>
      </c>
      <c r="R2993" t="str">
        <f>VLOOKUP($A2993, [1]FA21_Ridership!$1:$1048576,11, 0)</f>
        <v>OAKLAND</v>
      </c>
      <c r="S2993" t="str">
        <f>VLOOKUP($A2993, [1]FA21_Ridership!$1:$1048576,12, 0)</f>
        <v>ALAMEDA</v>
      </c>
      <c r="T2993">
        <f>VLOOKUP($A2993, [1]FA21_Ridership!$1:$1048576,13, 0)</f>
        <v>3</v>
      </c>
      <c r="U2993">
        <f t="shared" si="231"/>
        <v>480</v>
      </c>
      <c r="V2993" s="67">
        <f t="shared" si="235"/>
        <v>0.71</v>
      </c>
      <c r="W2993">
        <v>0.979518</v>
      </c>
      <c r="X2993" s="67">
        <f t="shared" si="232"/>
        <v>0.96299999999999997</v>
      </c>
      <c r="Y2993">
        <v>0.32811200000000001</v>
      </c>
      <c r="Z2993" s="67">
        <f t="shared" si="233"/>
        <v>0.66400000000000003</v>
      </c>
      <c r="AA2993">
        <f>VLOOKUP($C2993,[1]Disability!$1:$1048576,5,FALSE)</f>
        <v>0</v>
      </c>
      <c r="AB2993" s="67">
        <f t="shared" si="234"/>
        <v>0</v>
      </c>
      <c r="AC2993" t="e">
        <f>VLOOKUP($A2993,#REF!,9,FALSE)</f>
        <v>#REF!</v>
      </c>
    </row>
    <row r="2994" spans="1:29">
      <c r="A2994">
        <v>57499</v>
      </c>
      <c r="B2994">
        <v>2993</v>
      </c>
      <c r="C2994">
        <v>1009900</v>
      </c>
      <c r="D2994" t="s">
        <v>4235</v>
      </c>
      <c r="E2994" t="s">
        <v>4236</v>
      </c>
      <c r="G2994" t="e">
        <f>VLOOKUP($H2994,[1]BRT!$1:$1048576,1,0)</f>
        <v>#N/A</v>
      </c>
      <c r="H2994" t="s">
        <v>6343</v>
      </c>
      <c r="I2994">
        <v>37.730983999999999</v>
      </c>
      <c r="J2994">
        <v>-122.192144</v>
      </c>
      <c r="K2994">
        <v>1020</v>
      </c>
      <c r="L2994">
        <v>20</v>
      </c>
      <c r="M2994">
        <v>3</v>
      </c>
      <c r="N2994">
        <v>7</v>
      </c>
      <c r="O2994">
        <v>17</v>
      </c>
      <c r="P2994">
        <v>24</v>
      </c>
      <c r="Q2994" t="e">
        <f>VLOOKUP($A2994,'[1]SheltersALL_2.17.22'!$1:$1048576,6,0)</f>
        <v>#N/A</v>
      </c>
      <c r="R2994" t="str">
        <f>VLOOKUP($A2994, [1]FA21_Ridership!$1:$1048576,11, 0)</f>
        <v>OAKLAND</v>
      </c>
      <c r="S2994" t="str">
        <f>VLOOKUP($A2994, [1]FA21_Ridership!$1:$1048576,12, 0)</f>
        <v>ALAMEDA</v>
      </c>
      <c r="T2994">
        <f>VLOOKUP($A2994, [1]FA21_Ridership!$1:$1048576,13, 0)</f>
        <v>3</v>
      </c>
      <c r="U2994">
        <f t="shared" si="231"/>
        <v>480</v>
      </c>
      <c r="V2994" s="67">
        <f t="shared" si="235"/>
        <v>0.71</v>
      </c>
      <c r="W2994">
        <v>0.98042799999999997</v>
      </c>
      <c r="X2994" s="67">
        <f t="shared" si="232"/>
        <v>0.96699999999999997</v>
      </c>
      <c r="Y2994">
        <v>0.58981700000000004</v>
      </c>
      <c r="Z2994" s="67">
        <f t="shared" si="233"/>
        <v>0.93100000000000005</v>
      </c>
      <c r="AA2994">
        <f>VLOOKUP($C2994,[1]Disability!$1:$1048576,5,FALSE)</f>
        <v>0</v>
      </c>
      <c r="AB2994" s="67">
        <f t="shared" si="234"/>
        <v>0</v>
      </c>
      <c r="AC2994" t="e">
        <f>VLOOKUP($A2994,#REF!,9,FALSE)</f>
        <v>#REF!</v>
      </c>
    </row>
    <row r="2995" spans="1:29">
      <c r="A2995">
        <v>56557</v>
      </c>
      <c r="B2995">
        <v>2994</v>
      </c>
      <c r="C2995">
        <v>1013760</v>
      </c>
      <c r="D2995" t="s">
        <v>4235</v>
      </c>
      <c r="E2995" t="s">
        <v>4236</v>
      </c>
      <c r="G2995" t="e">
        <f>VLOOKUP($H2995,[1]BRT!$1:$1048576,1,0)</f>
        <v>#N/A</v>
      </c>
      <c r="H2995" t="s">
        <v>6383</v>
      </c>
      <c r="I2995">
        <v>37.811709999999998</v>
      </c>
      <c r="J2995">
        <v>-122.2422</v>
      </c>
      <c r="K2995">
        <v>967</v>
      </c>
      <c r="L2995">
        <v>30</v>
      </c>
      <c r="M2995">
        <v>2</v>
      </c>
      <c r="N2995">
        <v>4</v>
      </c>
      <c r="O2995">
        <v>12</v>
      </c>
      <c r="P2995">
        <v>16</v>
      </c>
      <c r="Q2995" t="str">
        <f>VLOOKUP($A2995,'[1]SheltersALL_2.17.22'!$1:$1048576,6,0)</f>
        <v>Oakland</v>
      </c>
      <c r="R2995" t="str">
        <f>VLOOKUP($A2995, [1]FA21_Ridership!$1:$1048576,11, 0)</f>
        <v>OAKLAND</v>
      </c>
      <c r="S2995" t="str">
        <f>VLOOKUP($A2995, [1]FA21_Ridership!$1:$1048576,12, 0)</f>
        <v>ALAMEDA</v>
      </c>
      <c r="T2995">
        <f>VLOOKUP($A2995, [1]FA21_Ridership!$1:$1048576,13, 0)</f>
        <v>2</v>
      </c>
      <c r="U2995">
        <f t="shared" si="231"/>
        <v>480</v>
      </c>
      <c r="V2995" s="67">
        <f t="shared" si="235"/>
        <v>0.71</v>
      </c>
      <c r="W2995">
        <v>0.28672199999999998</v>
      </c>
      <c r="X2995" s="67">
        <f t="shared" si="232"/>
        <v>6.3E-2</v>
      </c>
      <c r="Y2995">
        <v>8.1081E-2</v>
      </c>
      <c r="Z2995" s="67">
        <f t="shared" si="233"/>
        <v>0.17699999999999999</v>
      </c>
      <c r="AA2995">
        <f>VLOOKUP($C2995,[1]Disability!$1:$1048576,5,FALSE)</f>
        <v>0</v>
      </c>
      <c r="AB2995" s="67">
        <f t="shared" si="234"/>
        <v>0</v>
      </c>
      <c r="AC2995" t="e">
        <f>VLOOKUP($A2995,#REF!,9,FALSE)</f>
        <v>#REF!</v>
      </c>
    </row>
    <row r="2996" spans="1:29">
      <c r="A2996">
        <v>52661</v>
      </c>
      <c r="B2996">
        <v>2995</v>
      </c>
      <c r="C2996">
        <v>706150</v>
      </c>
      <c r="D2996" t="s">
        <v>4235</v>
      </c>
      <c r="E2996" t="s">
        <v>4236</v>
      </c>
      <c r="G2996" t="e">
        <f>VLOOKUP($H2996,[1]BRT!$1:$1048576,1,0)</f>
        <v>#N/A</v>
      </c>
      <c r="H2996" t="s">
        <v>6384</v>
      </c>
      <c r="I2996">
        <v>37.550092999999997</v>
      </c>
      <c r="J2996">
        <v>-122.020223</v>
      </c>
      <c r="K2996">
        <v>720</v>
      </c>
      <c r="L2996">
        <v>60</v>
      </c>
      <c r="M2996">
        <v>1</v>
      </c>
      <c r="N2996">
        <v>2</v>
      </c>
      <c r="O2996">
        <v>6</v>
      </c>
      <c r="P2996">
        <v>8</v>
      </c>
      <c r="Q2996" t="e">
        <f>VLOOKUP($A2996,'[1]SheltersALL_2.17.22'!$1:$1048576,6,0)</f>
        <v>#N/A</v>
      </c>
      <c r="R2996" t="str">
        <f>VLOOKUP($A2996, [1]FA21_Ridership!$1:$1048576,11, 0)</f>
        <v>FREMONT</v>
      </c>
      <c r="S2996" t="str">
        <f>VLOOKUP($A2996, [1]FA21_Ridership!$1:$1048576,12, 0)</f>
        <v>ALAMEDA</v>
      </c>
      <c r="T2996">
        <f>VLOOKUP($A2996, [1]FA21_Ridership!$1:$1048576,13, 0)</f>
        <v>5</v>
      </c>
      <c r="U2996">
        <f t="shared" si="231"/>
        <v>480</v>
      </c>
      <c r="V2996" s="67">
        <f t="shared" si="235"/>
        <v>0.71</v>
      </c>
      <c r="W2996">
        <v>0.80222499999999997</v>
      </c>
      <c r="X2996" s="67">
        <f t="shared" si="232"/>
        <v>0.59</v>
      </c>
      <c r="Y2996">
        <v>0.27243400000000001</v>
      </c>
      <c r="Z2996" s="67">
        <f t="shared" si="233"/>
        <v>0.59899999999999998</v>
      </c>
      <c r="AA2996">
        <f>VLOOKUP($C2996,[1]Disability!$1:$1048576,5,FALSE)</f>
        <v>0</v>
      </c>
      <c r="AB2996" s="67">
        <f t="shared" si="234"/>
        <v>0</v>
      </c>
      <c r="AC2996" t="e">
        <f>VLOOKUP($A2996,#REF!,9,FALSE)</f>
        <v>#REF!</v>
      </c>
    </row>
    <row r="2997" spans="1:29">
      <c r="A2997">
        <v>55812</v>
      </c>
      <c r="B2997">
        <v>2996</v>
      </c>
      <c r="C2997">
        <v>801770</v>
      </c>
      <c r="D2997" t="s">
        <v>4235</v>
      </c>
      <c r="E2997" t="s">
        <v>4236</v>
      </c>
      <c r="G2997" t="e">
        <f>VLOOKUP($H2997,[1]BRT!$1:$1048576,1,0)</f>
        <v>#N/A</v>
      </c>
      <c r="H2997" t="s">
        <v>6234</v>
      </c>
      <c r="I2997">
        <v>37.624333999999998</v>
      </c>
      <c r="J2997">
        <v>-122.074786</v>
      </c>
      <c r="K2997">
        <v>960</v>
      </c>
      <c r="L2997">
        <v>60</v>
      </c>
      <c r="M2997">
        <v>1</v>
      </c>
      <c r="N2997">
        <v>2</v>
      </c>
      <c r="O2997">
        <v>6</v>
      </c>
      <c r="P2997">
        <v>8</v>
      </c>
      <c r="Q2997" t="e">
        <f>VLOOKUP($A2997,'[1]SheltersALL_2.17.22'!$1:$1048576,6,0)</f>
        <v>#N/A</v>
      </c>
      <c r="R2997" t="str">
        <f>VLOOKUP($A2997, [1]FA21_Ridership!$1:$1048576,11, 0)</f>
        <v>HAYWARD</v>
      </c>
      <c r="S2997" t="str">
        <f>VLOOKUP($A2997, [1]FA21_Ridership!$1:$1048576,12, 0)</f>
        <v>ALAMEDA</v>
      </c>
      <c r="T2997">
        <f>VLOOKUP($A2997, [1]FA21_Ridership!$1:$1048576,13, 0)</f>
        <v>4</v>
      </c>
      <c r="U2997">
        <f t="shared" si="231"/>
        <v>480</v>
      </c>
      <c r="V2997" s="67">
        <f t="shared" si="235"/>
        <v>0.71</v>
      </c>
      <c r="W2997">
        <v>0.81447700000000001</v>
      </c>
      <c r="X2997" s="67">
        <f t="shared" si="232"/>
        <v>0.60499999999999998</v>
      </c>
      <c r="Y2997">
        <v>0.23053499999999999</v>
      </c>
      <c r="Z2997" s="67">
        <f t="shared" si="233"/>
        <v>0.52300000000000002</v>
      </c>
      <c r="AA2997">
        <f>VLOOKUP($C2997,[1]Disability!$1:$1048576,5,FALSE)</f>
        <v>0</v>
      </c>
      <c r="AB2997" s="67">
        <f t="shared" si="234"/>
        <v>0</v>
      </c>
      <c r="AC2997" t="e">
        <f>VLOOKUP($A2997,#REF!,9,FALSE)</f>
        <v>#REF!</v>
      </c>
    </row>
    <row r="2998" spans="1:29">
      <c r="A2998">
        <v>51308</v>
      </c>
      <c r="B2998">
        <v>2997</v>
      </c>
      <c r="C2998">
        <v>1004780</v>
      </c>
      <c r="D2998" t="s">
        <v>4235</v>
      </c>
      <c r="E2998" t="s">
        <v>4236</v>
      </c>
      <c r="G2998" t="e">
        <f>VLOOKUP($H2998,[1]BRT!$1:$1048576,1,0)</f>
        <v>#N/A</v>
      </c>
      <c r="H2998" t="s">
        <v>6385</v>
      </c>
      <c r="I2998">
        <v>37.809832</v>
      </c>
      <c r="J2998">
        <v>-122.28616599999999</v>
      </c>
      <c r="K2998">
        <v>1074</v>
      </c>
      <c r="L2998">
        <v>32</v>
      </c>
      <c r="M2998">
        <v>1.875</v>
      </c>
      <c r="N2998">
        <v>2</v>
      </c>
      <c r="O2998">
        <v>13</v>
      </c>
      <c r="P2998">
        <v>15</v>
      </c>
      <c r="Q2998" t="e">
        <f>VLOOKUP($A2998,'[1]SheltersALL_2.17.22'!$1:$1048576,6,0)</f>
        <v>#N/A</v>
      </c>
      <c r="R2998" t="str">
        <f>VLOOKUP($A2998, [1]FA21_Ridership!$1:$1048576,11, 0)</f>
        <v>OAKLAND</v>
      </c>
      <c r="S2998" t="str">
        <f>VLOOKUP($A2998, [1]FA21_Ridership!$1:$1048576,12, 0)</f>
        <v>ALAMEDA</v>
      </c>
      <c r="T2998">
        <f>VLOOKUP($A2998, [1]FA21_Ridership!$1:$1048576,13, 0)</f>
        <v>2</v>
      </c>
      <c r="U2998">
        <f t="shared" si="231"/>
        <v>480</v>
      </c>
      <c r="V2998" s="67">
        <f t="shared" si="235"/>
        <v>0.71</v>
      </c>
      <c r="W2998">
        <v>0.85101700000000002</v>
      </c>
      <c r="X2998" s="67">
        <f t="shared" si="232"/>
        <v>0.67700000000000005</v>
      </c>
      <c r="Y2998">
        <v>0.63253199999999998</v>
      </c>
      <c r="Z2998" s="67">
        <f t="shared" si="233"/>
        <v>0.95299999999999996</v>
      </c>
      <c r="AA2998">
        <f>VLOOKUP($C2998,[1]Disability!$1:$1048576,5,FALSE)</f>
        <v>0</v>
      </c>
      <c r="AB2998" s="67">
        <f t="shared" si="234"/>
        <v>0</v>
      </c>
      <c r="AC2998" t="e">
        <f>VLOOKUP($A2998,#REF!,9,FALSE)</f>
        <v>#REF!</v>
      </c>
    </row>
    <row r="2999" spans="1:29">
      <c r="A2999">
        <v>53311</v>
      </c>
      <c r="B2999">
        <v>2998</v>
      </c>
      <c r="C2999">
        <v>1007440</v>
      </c>
      <c r="D2999" t="s">
        <v>4235</v>
      </c>
      <c r="E2999" t="s">
        <v>4236</v>
      </c>
      <c r="G2999" t="e">
        <f>VLOOKUP($H2999,[1]BRT!$1:$1048576,1,0)</f>
        <v>#N/A</v>
      </c>
      <c r="H2999" t="s">
        <v>6386</v>
      </c>
      <c r="I2999">
        <v>37.836855</v>
      </c>
      <c r="J2999">
        <v>-122.251216</v>
      </c>
      <c r="K2999">
        <v>1417</v>
      </c>
      <c r="L2999">
        <v>20</v>
      </c>
      <c r="M2999">
        <v>3</v>
      </c>
      <c r="N2999">
        <v>3</v>
      </c>
      <c r="O2999">
        <v>21</v>
      </c>
      <c r="P2999">
        <v>24</v>
      </c>
      <c r="Q2999" t="e">
        <f>VLOOKUP($A2999,'[1]SheltersALL_2.17.22'!$1:$1048576,6,0)</f>
        <v>#N/A</v>
      </c>
      <c r="R2999" t="str">
        <f>VLOOKUP($A2999, [1]FA21_Ridership!$1:$1048576,11, 0)</f>
        <v>OAKLAND</v>
      </c>
      <c r="S2999" t="str">
        <f>VLOOKUP($A2999, [1]FA21_Ridership!$1:$1048576,12, 0)</f>
        <v>ALAMEDA</v>
      </c>
      <c r="T2999">
        <f>VLOOKUP($A2999, [1]FA21_Ridership!$1:$1048576,13, 0)</f>
        <v>2</v>
      </c>
      <c r="U2999">
        <f t="shared" si="231"/>
        <v>480</v>
      </c>
      <c r="V2999" s="67">
        <f t="shared" si="235"/>
        <v>0.71</v>
      </c>
      <c r="W2999">
        <v>0.18512500000000001</v>
      </c>
      <c r="X2999" s="67">
        <f t="shared" si="232"/>
        <v>8.0000000000000002E-3</v>
      </c>
      <c r="Y2999">
        <v>9.8580000000000001E-2</v>
      </c>
      <c r="Z2999" s="67">
        <f t="shared" si="233"/>
        <v>0.24299999999999999</v>
      </c>
      <c r="AA2999">
        <f>VLOOKUP($C2999,[1]Disability!$1:$1048576,5,FALSE)</f>
        <v>1</v>
      </c>
      <c r="AB2999" s="67">
        <f t="shared" si="234"/>
        <v>0.72499999999999998</v>
      </c>
      <c r="AC2999" t="e">
        <f>VLOOKUP($A2999,#REF!,9,FALSE)</f>
        <v>#REF!</v>
      </c>
    </row>
    <row r="3000" spans="1:29">
      <c r="A3000">
        <v>50780</v>
      </c>
      <c r="B3000">
        <v>2999</v>
      </c>
      <c r="C3000">
        <v>704170</v>
      </c>
      <c r="D3000" t="s">
        <v>4235</v>
      </c>
      <c r="E3000" t="s">
        <v>4236</v>
      </c>
      <c r="G3000" t="e">
        <f>VLOOKUP($H3000,[1]BRT!$1:$1048576,1,0)</f>
        <v>#N/A</v>
      </c>
      <c r="H3000" t="s">
        <v>6387</v>
      </c>
      <c r="I3000">
        <v>37.580399</v>
      </c>
      <c r="J3000">
        <v>-121.993926</v>
      </c>
      <c r="K3000">
        <v>720</v>
      </c>
      <c r="L3000">
        <v>60</v>
      </c>
      <c r="M3000">
        <v>1</v>
      </c>
      <c r="N3000">
        <v>1</v>
      </c>
      <c r="O3000">
        <v>7</v>
      </c>
      <c r="P3000">
        <v>8</v>
      </c>
      <c r="Q3000" t="e">
        <f>VLOOKUP($A3000,'[1]SheltersALL_2.17.22'!$1:$1048576,6,0)</f>
        <v>#N/A</v>
      </c>
      <c r="R3000" t="str">
        <f>VLOOKUP($A3000, [1]FA21_Ridership!$1:$1048576,11, 0)</f>
        <v>FREMONT</v>
      </c>
      <c r="S3000" t="str">
        <f>VLOOKUP($A3000, [1]FA21_Ridership!$1:$1048576,12, 0)</f>
        <v>ALAMEDA</v>
      </c>
      <c r="T3000">
        <f>VLOOKUP($A3000, [1]FA21_Ridership!$1:$1048576,13, 0)</f>
        <v>5</v>
      </c>
      <c r="U3000">
        <f t="shared" si="231"/>
        <v>480</v>
      </c>
      <c r="V3000" s="67">
        <f t="shared" si="235"/>
        <v>0.71</v>
      </c>
      <c r="W3000">
        <v>0.78728200000000004</v>
      </c>
      <c r="X3000" s="67">
        <f t="shared" si="232"/>
        <v>0.56299999999999994</v>
      </c>
      <c r="Y3000">
        <v>3.9379999999999998E-2</v>
      </c>
      <c r="Z3000" s="67">
        <f t="shared" si="233"/>
        <v>4.9000000000000002E-2</v>
      </c>
      <c r="AA3000">
        <f>VLOOKUP($C3000,[1]Disability!$1:$1048576,5,FALSE)</f>
        <v>0</v>
      </c>
      <c r="AB3000" s="67">
        <f t="shared" si="234"/>
        <v>0</v>
      </c>
      <c r="AC3000" t="e">
        <f>VLOOKUP($A3000,#REF!,9,FALSE)</f>
        <v>#REF!</v>
      </c>
    </row>
    <row r="3001" spans="1:29">
      <c r="A3001">
        <v>55294</v>
      </c>
      <c r="B3001">
        <v>3000</v>
      </c>
      <c r="C3001">
        <v>302430</v>
      </c>
      <c r="D3001" t="s">
        <v>4235</v>
      </c>
      <c r="E3001" t="s">
        <v>4236</v>
      </c>
      <c r="G3001" t="e">
        <f>VLOOKUP($H3001,[1]BRT!$1:$1048576,1,0)</f>
        <v>#N/A</v>
      </c>
      <c r="H3001" t="s">
        <v>5933</v>
      </c>
      <c r="I3001">
        <v>37.886370999999997</v>
      </c>
      <c r="J3001">
        <v>-122.262355</v>
      </c>
      <c r="K3001">
        <v>661</v>
      </c>
      <c r="L3001">
        <v>60</v>
      </c>
      <c r="M3001">
        <v>1</v>
      </c>
      <c r="N3001">
        <v>1</v>
      </c>
      <c r="O3001">
        <v>7</v>
      </c>
      <c r="P3001">
        <v>8</v>
      </c>
      <c r="Q3001" t="e">
        <f>VLOOKUP($A3001,'[1]SheltersALL_2.17.22'!$1:$1048576,6,0)</f>
        <v>#N/A</v>
      </c>
      <c r="R3001" t="str">
        <f>VLOOKUP($A3001, [1]FA21_Ridership!$1:$1048576,11, 0)</f>
        <v>BERKELEY</v>
      </c>
      <c r="S3001" t="str">
        <f>VLOOKUP($A3001, [1]FA21_Ridership!$1:$1048576,12, 0)</f>
        <v>ALAMEDA</v>
      </c>
      <c r="T3001">
        <f>VLOOKUP($A3001, [1]FA21_Ridership!$1:$1048576,13, 0)</f>
        <v>1</v>
      </c>
      <c r="U3001">
        <f t="shared" si="231"/>
        <v>480</v>
      </c>
      <c r="V3001" s="67">
        <f t="shared" si="235"/>
        <v>0.71</v>
      </c>
      <c r="W3001">
        <v>0.20411699999999999</v>
      </c>
      <c r="X3001" s="67">
        <f t="shared" si="232"/>
        <v>1.9E-2</v>
      </c>
      <c r="Y3001">
        <v>1.3722E-2</v>
      </c>
      <c r="Z3001" s="67">
        <f t="shared" si="233"/>
        <v>1.4999999999999999E-2</v>
      </c>
      <c r="AA3001">
        <f>VLOOKUP($C3001,[1]Disability!$1:$1048576,5,FALSE)</f>
        <v>0</v>
      </c>
      <c r="AB3001" s="67">
        <f t="shared" si="234"/>
        <v>0</v>
      </c>
      <c r="AC3001" t="e">
        <f>VLOOKUP($A3001,#REF!,9,FALSE)</f>
        <v>#REF!</v>
      </c>
    </row>
    <row r="3002" spans="1:29">
      <c r="A3002">
        <v>52779</v>
      </c>
      <c r="B3002">
        <v>3001</v>
      </c>
      <c r="C3002">
        <v>9802040</v>
      </c>
      <c r="D3002" t="s">
        <v>4235</v>
      </c>
      <c r="E3002" t="s">
        <v>4236</v>
      </c>
      <c r="G3002" t="e">
        <f>VLOOKUP($H3002,[1]BRT!$1:$1048576,1,0)</f>
        <v>#N/A</v>
      </c>
      <c r="H3002" t="s">
        <v>6388</v>
      </c>
      <c r="I3002">
        <v>37.684322999999999</v>
      </c>
      <c r="J3002">
        <v>-122.054479</v>
      </c>
      <c r="K3002">
        <v>800</v>
      </c>
      <c r="L3002">
        <v>40</v>
      </c>
      <c r="M3002">
        <v>1.5</v>
      </c>
      <c r="N3002">
        <v>0</v>
      </c>
      <c r="O3002">
        <v>12</v>
      </c>
      <c r="P3002">
        <v>12</v>
      </c>
      <c r="Q3002" t="e">
        <f>VLOOKUP($A3002,'[1]SheltersALL_2.17.22'!$1:$1048576,6,0)</f>
        <v>#N/A</v>
      </c>
      <c r="R3002" t="str">
        <f>VLOOKUP($A3002, [1]FA21_Ridership!$1:$1048576,11, 0)</f>
        <v>COUNTY-ALAMEDA</v>
      </c>
      <c r="S3002" t="str">
        <f>VLOOKUP($A3002, [1]FA21_Ridership!$1:$1048576,12, 0)</f>
        <v>ALAMEDA</v>
      </c>
      <c r="T3002">
        <f>VLOOKUP($A3002, [1]FA21_Ridership!$1:$1048576,13, 0)</f>
        <v>4</v>
      </c>
      <c r="U3002">
        <f t="shared" si="231"/>
        <v>480</v>
      </c>
      <c r="V3002" s="67">
        <f t="shared" si="235"/>
        <v>0.71</v>
      </c>
      <c r="W3002">
        <v>0.77610400000000002</v>
      </c>
      <c r="X3002" s="67">
        <f t="shared" si="232"/>
        <v>0.53600000000000003</v>
      </c>
      <c r="Y3002">
        <v>0.160273</v>
      </c>
      <c r="Z3002" s="67">
        <f t="shared" si="233"/>
        <v>0.38200000000000001</v>
      </c>
      <c r="AA3002">
        <f>VLOOKUP($C3002,[1]Disability!$1:$1048576,5,FALSE)</f>
        <v>0</v>
      </c>
      <c r="AB3002" s="67">
        <f t="shared" si="234"/>
        <v>0</v>
      </c>
      <c r="AC3002" t="e">
        <f>VLOOKUP($A3002,#REF!,9,FALSE)</f>
        <v>#REF!</v>
      </c>
    </row>
    <row r="3003" spans="1:29">
      <c r="A3003">
        <v>54015</v>
      </c>
      <c r="B3003">
        <v>3002</v>
      </c>
      <c r="C3003">
        <v>9802010</v>
      </c>
      <c r="D3003" t="s">
        <v>4235</v>
      </c>
      <c r="E3003" t="s">
        <v>4236</v>
      </c>
      <c r="G3003" t="e">
        <f>VLOOKUP($H3003,[1]BRT!$1:$1048576,1,0)</f>
        <v>#N/A</v>
      </c>
      <c r="H3003" t="s">
        <v>6127</v>
      </c>
      <c r="I3003">
        <v>37.679262000000001</v>
      </c>
      <c r="J3003">
        <v>-122.050855</v>
      </c>
      <c r="K3003">
        <v>800</v>
      </c>
      <c r="L3003">
        <v>40</v>
      </c>
      <c r="M3003">
        <v>1.5</v>
      </c>
      <c r="N3003">
        <v>0</v>
      </c>
      <c r="O3003">
        <v>12</v>
      </c>
      <c r="P3003">
        <v>12</v>
      </c>
      <c r="Q3003" t="e">
        <f>VLOOKUP($A3003,'[1]SheltersALL_2.17.22'!$1:$1048576,6,0)</f>
        <v>#N/A</v>
      </c>
      <c r="R3003" t="str">
        <f>VLOOKUP($A3003, [1]FA21_Ridership!$1:$1048576,11, 0)</f>
        <v>COUNTY-ALAMEDA</v>
      </c>
      <c r="S3003" t="str">
        <f>VLOOKUP($A3003, [1]FA21_Ridership!$1:$1048576,12, 0)</f>
        <v>ALAMEDA</v>
      </c>
      <c r="T3003">
        <f>VLOOKUP($A3003, [1]FA21_Ridership!$1:$1048576,13, 0)</f>
        <v>4</v>
      </c>
      <c r="U3003">
        <f t="shared" si="231"/>
        <v>480</v>
      </c>
      <c r="V3003" s="67">
        <f t="shared" si="235"/>
        <v>0.71</v>
      </c>
      <c r="W3003">
        <v>0.77610400000000002</v>
      </c>
      <c r="X3003" s="67">
        <f t="shared" si="232"/>
        <v>0.53600000000000003</v>
      </c>
      <c r="Y3003">
        <v>0.160273</v>
      </c>
      <c r="Z3003" s="67">
        <f t="shared" si="233"/>
        <v>0.38200000000000001</v>
      </c>
      <c r="AA3003">
        <f>VLOOKUP($C3003,[1]Disability!$1:$1048576,5,FALSE)</f>
        <v>0</v>
      </c>
      <c r="AB3003" s="67">
        <f t="shared" si="234"/>
        <v>0</v>
      </c>
      <c r="AC3003" t="e">
        <f>VLOOKUP($A3003,#REF!,9,FALSE)</f>
        <v>#REF!</v>
      </c>
    </row>
    <row r="3004" spans="1:29">
      <c r="A3004">
        <v>53123</v>
      </c>
      <c r="B3004">
        <v>3003</v>
      </c>
      <c r="C3004">
        <v>1001970</v>
      </c>
      <c r="D3004" t="s">
        <v>4235</v>
      </c>
      <c r="E3004" t="s">
        <v>4236</v>
      </c>
      <c r="G3004" t="e">
        <f>VLOOKUP($H3004,[1]BRT!$1:$1048576,1,0)</f>
        <v>#N/A</v>
      </c>
      <c r="H3004" t="s">
        <v>5397</v>
      </c>
      <c r="I3004">
        <v>37.776719</v>
      </c>
      <c r="J3004">
        <v>-122.222638</v>
      </c>
      <c r="K3004">
        <v>975</v>
      </c>
      <c r="L3004">
        <v>15</v>
      </c>
      <c r="M3004">
        <v>4</v>
      </c>
      <c r="N3004">
        <v>0</v>
      </c>
      <c r="O3004">
        <v>32</v>
      </c>
      <c r="P3004">
        <v>32</v>
      </c>
      <c r="Q3004" t="e">
        <f>VLOOKUP($A3004,'[1]SheltersALL_2.17.22'!$1:$1048576,6,0)</f>
        <v>#N/A</v>
      </c>
      <c r="R3004" t="str">
        <f>VLOOKUP($A3004, [1]FA21_Ridership!$1:$1048576,11, 0)</f>
        <v>OAKLAND</v>
      </c>
      <c r="S3004" t="str">
        <f>VLOOKUP($A3004, [1]FA21_Ridership!$1:$1048576,12, 0)</f>
        <v>ALAMEDA</v>
      </c>
      <c r="T3004">
        <f>VLOOKUP($A3004, [1]FA21_Ridership!$1:$1048576,13, 0)</f>
        <v>2</v>
      </c>
      <c r="U3004">
        <f t="shared" si="231"/>
        <v>480</v>
      </c>
      <c r="V3004" s="67">
        <f t="shared" si="235"/>
        <v>0.71</v>
      </c>
      <c r="W3004">
        <v>0.93960699999999997</v>
      </c>
      <c r="X3004" s="67">
        <f t="shared" si="232"/>
        <v>0.86199999999999999</v>
      </c>
      <c r="Y3004">
        <v>0.69428800000000002</v>
      </c>
      <c r="Z3004" s="67">
        <f t="shared" si="233"/>
        <v>0.97599999999999998</v>
      </c>
      <c r="AA3004">
        <f>VLOOKUP($C3004,[1]Disability!$1:$1048576,5,FALSE)</f>
        <v>3</v>
      </c>
      <c r="AB3004" s="67">
        <f t="shared" si="234"/>
        <v>0.96499999999999997</v>
      </c>
      <c r="AC3004" t="e">
        <f>VLOOKUP($A3004,#REF!,9,FALSE)</f>
        <v>#REF!</v>
      </c>
    </row>
    <row r="3005" spans="1:29">
      <c r="A3005">
        <v>55955</v>
      </c>
      <c r="B3005">
        <v>3004</v>
      </c>
      <c r="C3005">
        <v>301660</v>
      </c>
      <c r="D3005" t="s">
        <v>4235</v>
      </c>
      <c r="E3005" t="s">
        <v>4236</v>
      </c>
      <c r="G3005" t="e">
        <f>VLOOKUP($H3005,[1]BRT!$1:$1048576,1,0)</f>
        <v>#N/A</v>
      </c>
      <c r="H3005" t="s">
        <v>6389</v>
      </c>
      <c r="I3005">
        <v>37.857286999999999</v>
      </c>
      <c r="J3005">
        <v>-122.252988</v>
      </c>
      <c r="K3005">
        <v>1390</v>
      </c>
      <c r="L3005">
        <v>13</v>
      </c>
      <c r="M3005">
        <v>4.615384615</v>
      </c>
      <c r="N3005">
        <v>29</v>
      </c>
      <c r="O3005">
        <v>8</v>
      </c>
      <c r="P3005">
        <v>37</v>
      </c>
      <c r="Q3005" t="e">
        <f>VLOOKUP($A3005,'[1]SheltersALL_2.17.22'!$1:$1048576,6,0)</f>
        <v>#N/A</v>
      </c>
      <c r="R3005" t="str">
        <f>VLOOKUP($A3005, [1]FA21_Ridership!$1:$1048576,11, 0)</f>
        <v>BERKELEY</v>
      </c>
      <c r="S3005" t="str">
        <f>VLOOKUP($A3005, [1]FA21_Ridership!$1:$1048576,12, 0)</f>
        <v>ALAMEDA</v>
      </c>
      <c r="T3005">
        <f>VLOOKUP($A3005, [1]FA21_Ridership!$1:$1048576,13, 0)</f>
        <v>2</v>
      </c>
      <c r="U3005">
        <f t="shared" si="231"/>
        <v>481</v>
      </c>
      <c r="V3005" s="67">
        <f t="shared" si="235"/>
        <v>0.72199999999999998</v>
      </c>
      <c r="W3005">
        <v>0.21487600000000001</v>
      </c>
      <c r="X3005" s="67">
        <f t="shared" si="232"/>
        <v>2.1000000000000001E-2</v>
      </c>
      <c r="Y3005">
        <v>0.16942099999999999</v>
      </c>
      <c r="Z3005" s="67">
        <f t="shared" si="233"/>
        <v>0.40500000000000003</v>
      </c>
      <c r="AA3005">
        <f>VLOOKUP($C3005,[1]Disability!$1:$1048576,5,FALSE)</f>
        <v>0</v>
      </c>
      <c r="AB3005" s="67">
        <f t="shared" si="234"/>
        <v>0</v>
      </c>
      <c r="AC3005" t="e">
        <f>VLOOKUP($A3005,#REF!,9,FALSE)</f>
        <v>#REF!</v>
      </c>
    </row>
    <row r="3006" spans="1:29">
      <c r="A3006">
        <v>58557</v>
      </c>
      <c r="B3006">
        <v>3005</v>
      </c>
      <c r="C3006">
        <v>1016020</v>
      </c>
      <c r="D3006" t="s">
        <v>4235</v>
      </c>
      <c r="E3006" t="s">
        <v>4236</v>
      </c>
      <c r="G3006" t="e">
        <f>VLOOKUP($H3006,[1]BRT!$1:$1048576,1,0)</f>
        <v>#N/A</v>
      </c>
      <c r="H3006" t="s">
        <v>6390</v>
      </c>
      <c r="I3006">
        <v>37.811608</v>
      </c>
      <c r="J3006">
        <v>-122.27303999999999</v>
      </c>
      <c r="K3006">
        <v>1086</v>
      </c>
      <c r="L3006">
        <v>21</v>
      </c>
      <c r="M3006">
        <v>2.8571428569999999</v>
      </c>
      <c r="N3006">
        <v>11</v>
      </c>
      <c r="O3006">
        <v>12</v>
      </c>
      <c r="P3006">
        <v>23</v>
      </c>
      <c r="Q3006" t="e">
        <f>VLOOKUP($A3006,'[1]SheltersALL_2.17.22'!$1:$1048576,6,0)</f>
        <v>#N/A</v>
      </c>
      <c r="R3006" t="str">
        <f>VLOOKUP($A3006, [1]FA21_Ridership!$1:$1048576,11, 0)</f>
        <v>OAKLAND</v>
      </c>
      <c r="S3006" t="str">
        <f>VLOOKUP($A3006, [1]FA21_Ridership!$1:$1048576,12, 0)</f>
        <v>ALAMEDA</v>
      </c>
      <c r="T3006">
        <f>VLOOKUP($A3006, [1]FA21_Ridership!$1:$1048576,13, 0)</f>
        <v>2</v>
      </c>
      <c r="U3006">
        <f t="shared" si="231"/>
        <v>483</v>
      </c>
      <c r="V3006" s="67">
        <f t="shared" si="235"/>
        <v>0.72199999999999998</v>
      </c>
      <c r="W3006">
        <v>0.68016500000000002</v>
      </c>
      <c r="X3006" s="67">
        <f t="shared" si="232"/>
        <v>0.377</v>
      </c>
      <c r="Y3006">
        <v>0.36513400000000001</v>
      </c>
      <c r="Z3006" s="67">
        <f t="shared" si="233"/>
        <v>0.71599999999999997</v>
      </c>
      <c r="AA3006">
        <f>VLOOKUP($C3006,[1]Disability!$1:$1048576,5,FALSE)</f>
        <v>3</v>
      </c>
      <c r="AB3006" s="67">
        <f t="shared" si="234"/>
        <v>0.96499999999999997</v>
      </c>
      <c r="AC3006" t="e">
        <f>VLOOKUP($A3006,#REF!,9,FALSE)</f>
        <v>#REF!</v>
      </c>
    </row>
    <row r="3007" spans="1:29">
      <c r="A3007">
        <v>51251</v>
      </c>
      <c r="B3007">
        <v>3006</v>
      </c>
      <c r="C3007">
        <v>305210</v>
      </c>
      <c r="D3007" t="s">
        <v>4235</v>
      </c>
      <c r="E3007" t="s">
        <v>4236</v>
      </c>
      <c r="G3007" t="e">
        <f>VLOOKUP($H3007,[1]BRT!$1:$1048576,1,0)</f>
        <v>#N/A</v>
      </c>
      <c r="H3007" t="s">
        <v>5438</v>
      </c>
      <c r="I3007">
        <v>37.891554999999997</v>
      </c>
      <c r="J3007">
        <v>-122.277507</v>
      </c>
      <c r="K3007">
        <v>1087</v>
      </c>
      <c r="L3007">
        <v>21</v>
      </c>
      <c r="M3007">
        <v>2.8571428569999999</v>
      </c>
      <c r="N3007">
        <v>2</v>
      </c>
      <c r="O3007">
        <v>21</v>
      </c>
      <c r="P3007">
        <v>23</v>
      </c>
      <c r="Q3007" t="e">
        <f>VLOOKUP($A3007,'[1]SheltersALL_2.17.22'!$1:$1048576,6,0)</f>
        <v>#N/A</v>
      </c>
      <c r="R3007" t="str">
        <f>VLOOKUP($A3007, [1]FA21_Ridership!$1:$1048576,11, 0)</f>
        <v>BERKELEY</v>
      </c>
      <c r="S3007" t="str">
        <f>VLOOKUP($A3007, [1]FA21_Ridership!$1:$1048576,12, 0)</f>
        <v>ALAMEDA</v>
      </c>
      <c r="T3007">
        <f>VLOOKUP($A3007, [1]FA21_Ridership!$1:$1048576,13, 0)</f>
        <v>1</v>
      </c>
      <c r="U3007">
        <f t="shared" si="231"/>
        <v>483</v>
      </c>
      <c r="V3007" s="67">
        <f t="shared" si="235"/>
        <v>0.72199999999999998</v>
      </c>
      <c r="W3007">
        <v>0.11838600000000001</v>
      </c>
      <c r="X3007" s="67">
        <f t="shared" si="232"/>
        <v>0</v>
      </c>
      <c r="Y3007">
        <v>4.1898999999999999E-2</v>
      </c>
      <c r="Z3007" s="67">
        <f t="shared" si="233"/>
        <v>5.0999999999999997E-2</v>
      </c>
      <c r="AA3007">
        <f>VLOOKUP($C3007,[1]Disability!$1:$1048576,5,FALSE)</f>
        <v>0</v>
      </c>
      <c r="AB3007" s="67">
        <f t="shared" si="234"/>
        <v>0</v>
      </c>
      <c r="AC3007" t="e">
        <f>VLOOKUP($A3007,#REF!,9,FALSE)</f>
        <v>#REF!</v>
      </c>
    </row>
    <row r="3008" spans="1:29">
      <c r="A3008">
        <v>58399</v>
      </c>
      <c r="B3008">
        <v>3007</v>
      </c>
      <c r="C3008">
        <v>9800630</v>
      </c>
      <c r="D3008" t="s">
        <v>4235</v>
      </c>
      <c r="E3008" t="s">
        <v>4236</v>
      </c>
      <c r="G3008" t="e">
        <f>VLOOKUP($H3008,[1]BRT!$1:$1048576,1,0)</f>
        <v>#N/A</v>
      </c>
      <c r="H3008" t="s">
        <v>5561</v>
      </c>
      <c r="I3008">
        <v>37.685009000000001</v>
      </c>
      <c r="J3008">
        <v>-122.06348199999999</v>
      </c>
      <c r="K3008">
        <v>961</v>
      </c>
      <c r="L3008">
        <v>60.5</v>
      </c>
      <c r="M3008">
        <v>0.99173553699999994</v>
      </c>
      <c r="N3008">
        <v>5</v>
      </c>
      <c r="O3008">
        <v>3</v>
      </c>
      <c r="P3008">
        <v>8</v>
      </c>
      <c r="Q3008" t="e">
        <f>VLOOKUP($A3008,'[1]SheltersALL_2.17.22'!$1:$1048576,6,0)</f>
        <v>#N/A</v>
      </c>
      <c r="R3008" t="str">
        <f>VLOOKUP($A3008, [1]FA21_Ridership!$1:$1048576,11, 0)</f>
        <v>COUNTY-ALAMEDA</v>
      </c>
      <c r="S3008" t="str">
        <f>VLOOKUP($A3008, [1]FA21_Ridership!$1:$1048576,12, 0)</f>
        <v>ALAMEDA</v>
      </c>
      <c r="T3008">
        <f>VLOOKUP($A3008, [1]FA21_Ridership!$1:$1048576,13, 0)</f>
        <v>4</v>
      </c>
      <c r="U3008">
        <f t="shared" si="231"/>
        <v>484</v>
      </c>
      <c r="V3008" s="67">
        <f t="shared" si="235"/>
        <v>0.72199999999999998</v>
      </c>
      <c r="W3008">
        <v>0.70792500000000003</v>
      </c>
      <c r="X3008" s="67">
        <f t="shared" si="232"/>
        <v>0.41599999999999998</v>
      </c>
      <c r="Y3008">
        <v>0.129834</v>
      </c>
      <c r="Z3008" s="67">
        <f t="shared" si="233"/>
        <v>0.314</v>
      </c>
      <c r="AA3008">
        <f>VLOOKUP($C3008,[1]Disability!$1:$1048576,5,FALSE)</f>
        <v>0</v>
      </c>
      <c r="AB3008" s="67">
        <f t="shared" si="234"/>
        <v>0</v>
      </c>
      <c r="AC3008" t="e">
        <f>VLOOKUP($A3008,#REF!,9,FALSE)</f>
        <v>#REF!</v>
      </c>
    </row>
    <row r="3009" spans="1:29">
      <c r="A3009">
        <v>51038</v>
      </c>
      <c r="B3009">
        <v>3008</v>
      </c>
      <c r="C3009">
        <v>9902240</v>
      </c>
      <c r="D3009" t="s">
        <v>4235</v>
      </c>
      <c r="E3009" t="s">
        <v>4236</v>
      </c>
      <c r="G3009" t="e">
        <f>VLOOKUP($H3009,[1]BRT!$1:$1048576,1,0)</f>
        <v>#N/A</v>
      </c>
      <c r="H3009" t="s">
        <v>6391</v>
      </c>
      <c r="I3009">
        <v>37.697454</v>
      </c>
      <c r="J3009">
        <v>-122.087183</v>
      </c>
      <c r="K3009">
        <v>960</v>
      </c>
      <c r="L3009">
        <v>60.5</v>
      </c>
      <c r="M3009">
        <v>0.99173553699999994</v>
      </c>
      <c r="N3009">
        <v>4</v>
      </c>
      <c r="O3009">
        <v>4</v>
      </c>
      <c r="P3009">
        <v>8</v>
      </c>
      <c r="Q3009" t="e">
        <f>VLOOKUP($A3009,'[1]SheltersALL_2.17.22'!$1:$1048576,6,0)</f>
        <v>#N/A</v>
      </c>
      <c r="R3009" t="str">
        <f>VLOOKUP($A3009, [1]FA21_Ridership!$1:$1048576,11, 0)</f>
        <v>COUNTY-ALAMEDA</v>
      </c>
      <c r="S3009" t="str">
        <f>VLOOKUP($A3009, [1]FA21_Ridership!$1:$1048576,12, 0)</f>
        <v>ALAMEDA</v>
      </c>
      <c r="T3009">
        <f>VLOOKUP($A3009, [1]FA21_Ridership!$1:$1048576,13, 0)</f>
        <v>4</v>
      </c>
      <c r="U3009">
        <f t="shared" si="231"/>
        <v>484</v>
      </c>
      <c r="V3009" s="67">
        <f t="shared" si="235"/>
        <v>0.72199999999999998</v>
      </c>
      <c r="W3009">
        <v>0.63839599999999996</v>
      </c>
      <c r="X3009" s="67">
        <f t="shared" si="232"/>
        <v>0.33300000000000002</v>
      </c>
      <c r="Y3009">
        <v>0.37889600000000001</v>
      </c>
      <c r="Z3009" s="67">
        <f t="shared" si="233"/>
        <v>0.73799999999999999</v>
      </c>
      <c r="AA3009">
        <f>VLOOKUP($C3009,[1]Disability!$1:$1048576,5,FALSE)</f>
        <v>1</v>
      </c>
      <c r="AB3009" s="67">
        <f t="shared" si="234"/>
        <v>0.72499999999999998</v>
      </c>
      <c r="AC3009" t="e">
        <f>VLOOKUP($A3009,#REF!,9,FALSE)</f>
        <v>#REF!</v>
      </c>
    </row>
    <row r="3010" spans="1:29">
      <c r="A3010">
        <v>58006</v>
      </c>
      <c r="B3010">
        <v>3009</v>
      </c>
      <c r="C3010">
        <v>9900070</v>
      </c>
      <c r="D3010" t="s">
        <v>4235</v>
      </c>
      <c r="E3010" t="s">
        <v>4236</v>
      </c>
      <c r="G3010" t="e">
        <f>VLOOKUP($H3010,[1]BRT!$1:$1048576,1,0)</f>
        <v>#N/A</v>
      </c>
      <c r="H3010" t="s">
        <v>6392</v>
      </c>
      <c r="I3010">
        <v>37.975963</v>
      </c>
      <c r="J3010">
        <v>-122.297667</v>
      </c>
      <c r="K3010">
        <v>840</v>
      </c>
      <c r="L3010">
        <v>60.7</v>
      </c>
      <c r="M3010">
        <v>0.988467875</v>
      </c>
      <c r="N3010">
        <v>2</v>
      </c>
      <c r="O3010">
        <v>6</v>
      </c>
      <c r="P3010">
        <v>8</v>
      </c>
      <c r="Q3010" t="e">
        <f>VLOOKUP($A3010,'[1]SheltersALL_2.17.22'!$1:$1048576,6,0)</f>
        <v>#N/A</v>
      </c>
      <c r="R3010" t="str">
        <f>VLOOKUP($A3010, [1]FA21_Ridership!$1:$1048576,11, 0)</f>
        <v>COUNTY-CONTRA COSTA</v>
      </c>
      <c r="S3010" t="str">
        <f>VLOOKUP($A3010, [1]FA21_Ridership!$1:$1048576,12, 0)</f>
        <v>CONTRA COSTA</v>
      </c>
      <c r="T3010">
        <f>VLOOKUP($A3010, [1]FA21_Ridership!$1:$1048576,13, 0)</f>
        <v>1</v>
      </c>
      <c r="U3010">
        <f t="shared" ref="U3010:U3073" si="236">$L3010*$P3010</f>
        <v>485.6</v>
      </c>
      <c r="V3010" s="67">
        <f t="shared" si="235"/>
        <v>0.72299999999999998</v>
      </c>
      <c r="W3010">
        <v>0.749386</v>
      </c>
      <c r="X3010" s="67">
        <f t="shared" ref="X3010:X3073" si="237">_xlfn.PERCENTRANK.INC($W$2:$W$4161,W3010)</f>
        <v>0.47699999999999998</v>
      </c>
      <c r="Y3010">
        <v>0.25511899999999998</v>
      </c>
      <c r="Z3010" s="67">
        <f t="shared" ref="Z3010:Z3073" si="238">_xlfn.PERCENTRANK.INC($Y$2:$Y$4161,Y3010)</f>
        <v>0.57999999999999996</v>
      </c>
      <c r="AA3010">
        <f>VLOOKUP($C3010,[1]Disability!$1:$1048576,5,FALSE)</f>
        <v>0</v>
      </c>
      <c r="AB3010" s="67">
        <f t="shared" ref="AB3010:AB3073" si="239">_xlfn.PERCENTRANK.INC($AA$2:$AA$4163,AA3010)</f>
        <v>0</v>
      </c>
      <c r="AC3010" t="e">
        <f>VLOOKUP($A3010,#REF!,9,FALSE)</f>
        <v>#REF!</v>
      </c>
    </row>
    <row r="3011" spans="1:29">
      <c r="A3011">
        <v>55574</v>
      </c>
      <c r="B3011">
        <v>3010</v>
      </c>
      <c r="C3011">
        <v>1015130</v>
      </c>
      <c r="D3011" t="s">
        <v>4235</v>
      </c>
      <c r="E3011" t="s">
        <v>4236</v>
      </c>
      <c r="G3011" t="e">
        <f>VLOOKUP($H3011,[1]BRT!$1:$1048576,1,0)</f>
        <v>#N/A</v>
      </c>
      <c r="H3011" t="s">
        <v>6393</v>
      </c>
      <c r="I3011">
        <v>37.804059000000002</v>
      </c>
      <c r="J3011">
        <v>-122.234134</v>
      </c>
      <c r="K3011">
        <v>1435</v>
      </c>
      <c r="L3011">
        <v>18</v>
      </c>
      <c r="M3011">
        <v>3.3333333330000001</v>
      </c>
      <c r="N3011">
        <v>19</v>
      </c>
      <c r="O3011">
        <v>8</v>
      </c>
      <c r="P3011">
        <v>27</v>
      </c>
      <c r="Q3011" t="e">
        <f>VLOOKUP($A3011,'[1]SheltersALL_2.17.22'!$1:$1048576,6,0)</f>
        <v>#N/A</v>
      </c>
      <c r="R3011" t="str">
        <f>VLOOKUP($A3011, [1]FA21_Ridership!$1:$1048576,11, 0)</f>
        <v>OAKLAND</v>
      </c>
      <c r="S3011" t="str">
        <f>VLOOKUP($A3011, [1]FA21_Ridership!$1:$1048576,12, 0)</f>
        <v>ALAMEDA</v>
      </c>
      <c r="T3011">
        <f>VLOOKUP($A3011, [1]FA21_Ridership!$1:$1048576,13, 0)</f>
        <v>2</v>
      </c>
      <c r="U3011">
        <f t="shared" si="236"/>
        <v>486</v>
      </c>
      <c r="V3011" s="67">
        <f t="shared" si="235"/>
        <v>0.72299999999999998</v>
      </c>
      <c r="W3011">
        <v>0.74801600000000001</v>
      </c>
      <c r="X3011" s="67">
        <f t="shared" si="237"/>
        <v>0.47299999999999998</v>
      </c>
      <c r="Y3011">
        <v>0.183862</v>
      </c>
      <c r="Z3011" s="67">
        <f t="shared" si="238"/>
        <v>0.44600000000000001</v>
      </c>
      <c r="AA3011">
        <f>VLOOKUP($C3011,[1]Disability!$1:$1048576,5,FALSE)</f>
        <v>0</v>
      </c>
      <c r="AB3011" s="67">
        <f t="shared" si="239"/>
        <v>0</v>
      </c>
      <c r="AC3011" t="e">
        <f>VLOOKUP($A3011,#REF!,9,FALSE)</f>
        <v>#REF!</v>
      </c>
    </row>
    <row r="3012" spans="1:29">
      <c r="A3012">
        <v>57454</v>
      </c>
      <c r="B3012">
        <v>3011</v>
      </c>
      <c r="C3012">
        <v>805390</v>
      </c>
      <c r="D3012" t="s">
        <v>4235</v>
      </c>
      <c r="E3012" t="s">
        <v>4236</v>
      </c>
      <c r="G3012" t="e">
        <f>VLOOKUP($H3012,[1]BRT!$1:$1048576,1,0)</f>
        <v>#N/A</v>
      </c>
      <c r="H3012" t="s">
        <v>6394</v>
      </c>
      <c r="I3012">
        <v>37.656187000000003</v>
      </c>
      <c r="J3012">
        <v>-122.07466599999999</v>
      </c>
      <c r="K3012">
        <v>960</v>
      </c>
      <c r="L3012">
        <v>61</v>
      </c>
      <c r="M3012">
        <v>0.98360655699999999</v>
      </c>
      <c r="N3012">
        <v>5</v>
      </c>
      <c r="O3012">
        <v>3</v>
      </c>
      <c r="P3012">
        <v>8</v>
      </c>
      <c r="Q3012" t="e">
        <f>VLOOKUP($A3012,'[1]SheltersALL_2.17.22'!$1:$1048576,6,0)</f>
        <v>#N/A</v>
      </c>
      <c r="R3012" t="str">
        <f>VLOOKUP($A3012, [1]FA21_Ridership!$1:$1048576,11, 0)</f>
        <v>HAYWARD</v>
      </c>
      <c r="S3012" t="str">
        <f>VLOOKUP($A3012, [1]FA21_Ridership!$1:$1048576,12, 0)</f>
        <v>ALAMEDA</v>
      </c>
      <c r="T3012">
        <f>VLOOKUP($A3012, [1]FA21_Ridership!$1:$1048576,13, 0)</f>
        <v>4</v>
      </c>
      <c r="U3012">
        <f t="shared" si="236"/>
        <v>488</v>
      </c>
      <c r="V3012" s="67">
        <f t="shared" si="235"/>
        <v>0.72299999999999998</v>
      </c>
      <c r="W3012">
        <v>0.86675000000000002</v>
      </c>
      <c r="X3012" s="67">
        <f t="shared" si="237"/>
        <v>0.71099999999999997</v>
      </c>
      <c r="Y3012">
        <v>0.195496</v>
      </c>
      <c r="Z3012" s="67">
        <f t="shared" si="238"/>
        <v>0.47099999999999997</v>
      </c>
      <c r="AA3012">
        <f>VLOOKUP($C3012,[1]Disability!$1:$1048576,5,FALSE)</f>
        <v>0</v>
      </c>
      <c r="AB3012" s="67">
        <f t="shared" si="239"/>
        <v>0</v>
      </c>
      <c r="AC3012" t="e">
        <f>VLOOKUP($A3012,#REF!,9,FALSE)</f>
        <v>#REF!</v>
      </c>
    </row>
    <row r="3013" spans="1:29">
      <c r="A3013">
        <v>53711</v>
      </c>
      <c r="B3013">
        <v>3012</v>
      </c>
      <c r="C3013">
        <v>805960</v>
      </c>
      <c r="D3013" t="s">
        <v>4235</v>
      </c>
      <c r="E3013" t="s">
        <v>4236</v>
      </c>
      <c r="G3013" t="e">
        <f>VLOOKUP($H3013,[1]BRT!$1:$1048576,1,0)</f>
        <v>#N/A</v>
      </c>
      <c r="H3013" t="s">
        <v>6395</v>
      </c>
      <c r="I3013">
        <v>37.647910000000003</v>
      </c>
      <c r="J3013">
        <v>-122.081298</v>
      </c>
      <c r="K3013">
        <v>960</v>
      </c>
      <c r="L3013">
        <v>61</v>
      </c>
      <c r="M3013">
        <v>0.98360655699999999</v>
      </c>
      <c r="N3013">
        <v>5</v>
      </c>
      <c r="O3013">
        <v>3</v>
      </c>
      <c r="P3013">
        <v>8</v>
      </c>
      <c r="Q3013" t="e">
        <f>VLOOKUP($A3013,'[1]SheltersALL_2.17.22'!$1:$1048576,6,0)</f>
        <v>#N/A</v>
      </c>
      <c r="R3013" t="str">
        <f>VLOOKUP($A3013, [1]FA21_Ridership!$1:$1048576,11, 0)</f>
        <v>HAYWARD</v>
      </c>
      <c r="S3013" t="str">
        <f>VLOOKUP($A3013, [1]FA21_Ridership!$1:$1048576,12, 0)</f>
        <v>ALAMEDA</v>
      </c>
      <c r="T3013">
        <f>VLOOKUP($A3013, [1]FA21_Ridership!$1:$1048576,13, 0)</f>
        <v>4</v>
      </c>
      <c r="U3013">
        <f t="shared" si="236"/>
        <v>488</v>
      </c>
      <c r="V3013" s="67">
        <f t="shared" si="235"/>
        <v>0.72299999999999998</v>
      </c>
      <c r="W3013">
        <v>0.79574500000000004</v>
      </c>
      <c r="X3013" s="67">
        <f t="shared" si="237"/>
        <v>0.58199999999999996</v>
      </c>
      <c r="Y3013">
        <v>0.346383</v>
      </c>
      <c r="Z3013" s="67">
        <f t="shared" si="238"/>
        <v>0.69099999999999995</v>
      </c>
      <c r="AA3013">
        <f>VLOOKUP($C3013,[1]Disability!$1:$1048576,5,FALSE)</f>
        <v>0</v>
      </c>
      <c r="AB3013" s="67">
        <f t="shared" si="239"/>
        <v>0</v>
      </c>
      <c r="AC3013" t="e">
        <f>VLOOKUP($A3013,#REF!,9,FALSE)</f>
        <v>#REF!</v>
      </c>
    </row>
    <row r="3014" spans="1:29">
      <c r="A3014">
        <v>55494</v>
      </c>
      <c r="B3014">
        <v>3013</v>
      </c>
      <c r="C3014">
        <v>1004810</v>
      </c>
      <c r="D3014" t="s">
        <v>4235</v>
      </c>
      <c r="E3014" t="s">
        <v>4236</v>
      </c>
      <c r="G3014" t="e">
        <f>VLOOKUP($H3014,[1]BRT!$1:$1048576,1,0)</f>
        <v>#N/A</v>
      </c>
      <c r="H3014" t="s">
        <v>6327</v>
      </c>
      <c r="I3014">
        <v>37.812085000000003</v>
      </c>
      <c r="J3014">
        <v>-122.285118</v>
      </c>
      <c r="K3014">
        <v>1081</v>
      </c>
      <c r="L3014">
        <v>30.5</v>
      </c>
      <c r="M3014">
        <v>1.9672131150000001</v>
      </c>
      <c r="N3014">
        <v>10</v>
      </c>
      <c r="O3014">
        <v>6</v>
      </c>
      <c r="P3014">
        <v>16</v>
      </c>
      <c r="Q3014" t="e">
        <f>VLOOKUP($A3014,'[1]SheltersALL_2.17.22'!$1:$1048576,6,0)</f>
        <v>#N/A</v>
      </c>
      <c r="R3014" t="str">
        <f>VLOOKUP($A3014, [1]FA21_Ridership!$1:$1048576,11, 0)</f>
        <v>OAKLAND</v>
      </c>
      <c r="S3014" t="str">
        <f>VLOOKUP($A3014, [1]FA21_Ridership!$1:$1048576,12, 0)</f>
        <v>ALAMEDA</v>
      </c>
      <c r="T3014">
        <f>VLOOKUP($A3014, [1]FA21_Ridership!$1:$1048576,13, 0)</f>
        <v>2</v>
      </c>
      <c r="U3014">
        <f t="shared" si="236"/>
        <v>488</v>
      </c>
      <c r="V3014" s="67">
        <f t="shared" si="235"/>
        <v>0.72299999999999998</v>
      </c>
      <c r="W3014">
        <v>0.71493499999999999</v>
      </c>
      <c r="X3014" s="67">
        <f t="shared" si="237"/>
        <v>0.42499999999999999</v>
      </c>
      <c r="Y3014">
        <v>0.315162</v>
      </c>
      <c r="Z3014" s="67">
        <f t="shared" si="238"/>
        <v>0.64800000000000002</v>
      </c>
      <c r="AA3014">
        <f>VLOOKUP($C3014,[1]Disability!$1:$1048576,5,FALSE)</f>
        <v>0</v>
      </c>
      <c r="AB3014" s="67">
        <f t="shared" si="239"/>
        <v>0</v>
      </c>
      <c r="AC3014" t="e">
        <f>VLOOKUP($A3014,#REF!,9,FALSE)</f>
        <v>#REF!</v>
      </c>
    </row>
    <row r="3015" spans="1:29">
      <c r="A3015">
        <v>54699</v>
      </c>
      <c r="B3015">
        <v>3014</v>
      </c>
      <c r="C3015">
        <v>9803220</v>
      </c>
      <c r="D3015" t="s">
        <v>4235</v>
      </c>
      <c r="E3015" t="s">
        <v>4236</v>
      </c>
      <c r="G3015" t="e">
        <f>VLOOKUP($H3015,[1]BRT!$1:$1048576,1,0)</f>
        <v>#N/A</v>
      </c>
      <c r="H3015" t="s">
        <v>6396</v>
      </c>
      <c r="I3015">
        <v>37.666265000000003</v>
      </c>
      <c r="J3015">
        <v>-122.110372</v>
      </c>
      <c r="K3015">
        <v>960</v>
      </c>
      <c r="L3015">
        <v>61</v>
      </c>
      <c r="M3015">
        <v>0.98360655699999999</v>
      </c>
      <c r="N3015">
        <v>3</v>
      </c>
      <c r="O3015">
        <v>5</v>
      </c>
      <c r="P3015">
        <v>8</v>
      </c>
      <c r="Q3015" t="e">
        <f>VLOOKUP($A3015,'[1]SheltersALL_2.17.22'!$1:$1048576,6,0)</f>
        <v>#N/A</v>
      </c>
      <c r="R3015" t="str">
        <f>VLOOKUP($A3015, [1]FA21_Ridership!$1:$1048576,11, 0)</f>
        <v>COUNTY-ALAMEDA</v>
      </c>
      <c r="S3015" t="str">
        <f>VLOOKUP($A3015, [1]FA21_Ridership!$1:$1048576,12, 0)</f>
        <v>ALAMEDA</v>
      </c>
      <c r="T3015">
        <f>VLOOKUP($A3015, [1]FA21_Ridership!$1:$1048576,13, 0)</f>
        <v>4</v>
      </c>
      <c r="U3015">
        <f t="shared" si="236"/>
        <v>488</v>
      </c>
      <c r="V3015" s="67">
        <f t="shared" si="235"/>
        <v>0.72299999999999998</v>
      </c>
      <c r="W3015">
        <v>0.865479</v>
      </c>
      <c r="X3015" s="67">
        <f t="shared" si="237"/>
        <v>0.70799999999999996</v>
      </c>
      <c r="Y3015">
        <v>0.369286</v>
      </c>
      <c r="Z3015" s="67">
        <f t="shared" si="238"/>
        <v>0.72499999999999998</v>
      </c>
      <c r="AA3015">
        <f>VLOOKUP($C3015,[1]Disability!$1:$1048576,5,FALSE)</f>
        <v>1</v>
      </c>
      <c r="AB3015" s="67">
        <f t="shared" si="239"/>
        <v>0.72499999999999998</v>
      </c>
      <c r="AC3015" t="e">
        <f>VLOOKUP($A3015,#REF!,9,FALSE)</f>
        <v>#REF!</v>
      </c>
    </row>
    <row r="3016" spans="1:29">
      <c r="A3016">
        <v>55930</v>
      </c>
      <c r="B3016">
        <v>3015</v>
      </c>
      <c r="C3016">
        <v>803110</v>
      </c>
      <c r="D3016" t="s">
        <v>4235</v>
      </c>
      <c r="E3016" t="s">
        <v>4236</v>
      </c>
      <c r="G3016" t="e">
        <f>VLOOKUP($H3016,[1]BRT!$1:$1048576,1,0)</f>
        <v>#N/A</v>
      </c>
      <c r="H3016" t="s">
        <v>6397</v>
      </c>
      <c r="I3016">
        <v>37.636169000000002</v>
      </c>
      <c r="J3016">
        <v>-122.06915100000001</v>
      </c>
      <c r="K3016">
        <v>960</v>
      </c>
      <c r="L3016">
        <v>61</v>
      </c>
      <c r="M3016">
        <v>0.98360655699999999</v>
      </c>
      <c r="N3016">
        <v>3</v>
      </c>
      <c r="O3016">
        <v>5</v>
      </c>
      <c r="P3016">
        <v>8</v>
      </c>
      <c r="Q3016" t="e">
        <f>VLOOKUP($A3016,'[1]SheltersALL_2.17.22'!$1:$1048576,6,0)</f>
        <v>#N/A</v>
      </c>
      <c r="R3016" t="str">
        <f>VLOOKUP($A3016, [1]FA21_Ridership!$1:$1048576,11, 0)</f>
        <v>HAYWARD</v>
      </c>
      <c r="S3016" t="str">
        <f>VLOOKUP($A3016, [1]FA21_Ridership!$1:$1048576,12, 0)</f>
        <v>ALAMEDA</v>
      </c>
      <c r="T3016">
        <f>VLOOKUP($A3016, [1]FA21_Ridership!$1:$1048576,13, 0)</f>
        <v>4</v>
      </c>
      <c r="U3016">
        <f t="shared" si="236"/>
        <v>488</v>
      </c>
      <c r="V3016" s="67">
        <f t="shared" si="235"/>
        <v>0.72299999999999998</v>
      </c>
      <c r="W3016">
        <v>0.89602099999999996</v>
      </c>
      <c r="X3016" s="67">
        <f t="shared" si="237"/>
        <v>0.76100000000000001</v>
      </c>
      <c r="Y3016">
        <v>0.243537</v>
      </c>
      <c r="Z3016" s="67">
        <f t="shared" si="238"/>
        <v>0.56200000000000006</v>
      </c>
      <c r="AA3016">
        <f>VLOOKUP($C3016,[1]Disability!$1:$1048576,5,FALSE)</f>
        <v>0</v>
      </c>
      <c r="AB3016" s="67">
        <f t="shared" si="239"/>
        <v>0</v>
      </c>
      <c r="AC3016" t="e">
        <f>VLOOKUP($A3016,#REF!,9,FALSE)</f>
        <v>#REF!</v>
      </c>
    </row>
    <row r="3017" spans="1:29">
      <c r="A3017">
        <v>55445</v>
      </c>
      <c r="B3017">
        <v>3016</v>
      </c>
      <c r="C3017">
        <v>803090</v>
      </c>
      <c r="D3017" t="s">
        <v>4235</v>
      </c>
      <c r="E3017" t="s">
        <v>4236</v>
      </c>
      <c r="G3017" t="e">
        <f>VLOOKUP($H3017,[1]BRT!$1:$1048576,1,0)</f>
        <v>#N/A</v>
      </c>
      <c r="H3017" t="s">
        <v>6398</v>
      </c>
      <c r="I3017">
        <v>37.653297000000002</v>
      </c>
      <c r="J3017">
        <v>-122.130807</v>
      </c>
      <c r="K3017">
        <v>1015</v>
      </c>
      <c r="L3017">
        <v>35</v>
      </c>
      <c r="M3017">
        <v>1.7142857140000001</v>
      </c>
      <c r="N3017">
        <v>9</v>
      </c>
      <c r="O3017">
        <v>5</v>
      </c>
      <c r="P3017">
        <v>14</v>
      </c>
      <c r="Q3017" t="e">
        <f>VLOOKUP($A3017,'[1]SheltersALL_2.17.22'!$1:$1048576,6,0)</f>
        <v>#N/A</v>
      </c>
      <c r="R3017" t="str">
        <f>VLOOKUP($A3017, [1]FA21_Ridership!$1:$1048576,11, 0)</f>
        <v>HAYWARD</v>
      </c>
      <c r="S3017" t="str">
        <f>VLOOKUP($A3017, [1]FA21_Ridership!$1:$1048576,12, 0)</f>
        <v>ALAMEDA</v>
      </c>
      <c r="T3017">
        <f>VLOOKUP($A3017, [1]FA21_Ridership!$1:$1048576,13, 0)</f>
        <v>5</v>
      </c>
      <c r="U3017">
        <f t="shared" si="236"/>
        <v>490</v>
      </c>
      <c r="V3017" s="67">
        <f t="shared" si="235"/>
        <v>0.72399999999999998</v>
      </c>
      <c r="W3017">
        <v>0.84332499999999999</v>
      </c>
      <c r="X3017" s="67">
        <f t="shared" si="237"/>
        <v>0.65</v>
      </c>
      <c r="Y3017">
        <v>4.8722000000000001E-2</v>
      </c>
      <c r="Z3017" s="67">
        <f t="shared" si="238"/>
        <v>6.7000000000000004E-2</v>
      </c>
      <c r="AA3017">
        <f>VLOOKUP($C3017,[1]Disability!$1:$1048576,5,FALSE)</f>
        <v>0</v>
      </c>
      <c r="AB3017" s="67">
        <f t="shared" si="239"/>
        <v>0</v>
      </c>
      <c r="AC3017" t="e">
        <f>VLOOKUP($A3017,#REF!,9,FALSE)</f>
        <v>#REF!</v>
      </c>
    </row>
    <row r="3018" spans="1:29">
      <c r="A3018">
        <v>52733</v>
      </c>
      <c r="B3018">
        <v>3017</v>
      </c>
      <c r="C3018">
        <v>805160</v>
      </c>
      <c r="D3018" t="s">
        <v>4235</v>
      </c>
      <c r="E3018" t="s">
        <v>4236</v>
      </c>
      <c r="G3018" t="e">
        <f>VLOOKUP($H3018,[1]BRT!$1:$1048576,1,0)</f>
        <v>#N/A</v>
      </c>
      <c r="H3018" t="s">
        <v>6399</v>
      </c>
      <c r="I3018">
        <v>37.652630000000002</v>
      </c>
      <c r="J3018">
        <v>-122.13812900000001</v>
      </c>
      <c r="K3018">
        <v>1015</v>
      </c>
      <c r="L3018">
        <v>35</v>
      </c>
      <c r="M3018">
        <v>1.7142857140000001</v>
      </c>
      <c r="N3018">
        <v>8</v>
      </c>
      <c r="O3018">
        <v>6</v>
      </c>
      <c r="P3018">
        <v>14</v>
      </c>
      <c r="Q3018" t="e">
        <f>VLOOKUP($A3018,'[1]SheltersALL_2.17.22'!$1:$1048576,6,0)</f>
        <v>#N/A</v>
      </c>
      <c r="R3018" t="str">
        <f>VLOOKUP($A3018, [1]FA21_Ridership!$1:$1048576,11, 0)</f>
        <v>HAYWARD</v>
      </c>
      <c r="S3018" t="str">
        <f>VLOOKUP($A3018, [1]FA21_Ridership!$1:$1048576,12, 0)</f>
        <v>ALAMEDA</v>
      </c>
      <c r="T3018">
        <f>VLOOKUP($A3018, [1]FA21_Ridership!$1:$1048576,13, 0)</f>
        <v>5</v>
      </c>
      <c r="U3018">
        <f t="shared" si="236"/>
        <v>490</v>
      </c>
      <c r="V3018" s="67">
        <f t="shared" si="235"/>
        <v>0.72399999999999998</v>
      </c>
      <c r="W3018">
        <v>0.84332499999999999</v>
      </c>
      <c r="X3018" s="67">
        <f t="shared" si="237"/>
        <v>0.65</v>
      </c>
      <c r="Y3018">
        <v>4.8722000000000001E-2</v>
      </c>
      <c r="Z3018" s="67">
        <f t="shared" si="238"/>
        <v>6.7000000000000004E-2</v>
      </c>
      <c r="AA3018">
        <f>VLOOKUP($C3018,[1]Disability!$1:$1048576,5,FALSE)</f>
        <v>0</v>
      </c>
      <c r="AB3018" s="67">
        <f t="shared" si="239"/>
        <v>0</v>
      </c>
      <c r="AC3018" t="e">
        <f>VLOOKUP($A3018,#REF!,9,FALSE)</f>
        <v>#REF!</v>
      </c>
    </row>
    <row r="3019" spans="1:29">
      <c r="A3019">
        <v>54222</v>
      </c>
      <c r="B3019">
        <v>3018</v>
      </c>
      <c r="C3019">
        <v>1004130</v>
      </c>
      <c r="D3019" t="s">
        <v>4235</v>
      </c>
      <c r="E3019" t="s">
        <v>4236</v>
      </c>
      <c r="G3019" t="e">
        <f>VLOOKUP($H3019,[1]BRT!$1:$1048576,1,0)</f>
        <v>#N/A</v>
      </c>
      <c r="H3019" t="s">
        <v>6400</v>
      </c>
      <c r="I3019">
        <v>37.800170000000001</v>
      </c>
      <c r="J3019">
        <v>-122.27347899999999</v>
      </c>
      <c r="K3019">
        <v>1447</v>
      </c>
      <c r="L3019">
        <v>10</v>
      </c>
      <c r="M3019">
        <v>6</v>
      </c>
      <c r="N3019">
        <v>22</v>
      </c>
      <c r="O3019">
        <v>27</v>
      </c>
      <c r="P3019">
        <v>49</v>
      </c>
      <c r="Q3019" t="e">
        <f>VLOOKUP($A3019,'[1]SheltersALL_2.17.22'!$1:$1048576,6,0)</f>
        <v>#N/A</v>
      </c>
      <c r="R3019" t="str">
        <f>VLOOKUP($A3019, [1]FA21_Ridership!$1:$1048576,11, 0)</f>
        <v>OAKLAND</v>
      </c>
      <c r="S3019" t="str">
        <f>VLOOKUP($A3019, [1]FA21_Ridership!$1:$1048576,12, 0)</f>
        <v>ALAMEDA</v>
      </c>
      <c r="T3019">
        <f>VLOOKUP($A3019, [1]FA21_Ridership!$1:$1048576,13, 0)</f>
        <v>2</v>
      </c>
      <c r="U3019">
        <f t="shared" si="236"/>
        <v>490</v>
      </c>
      <c r="V3019" s="67">
        <f t="shared" si="235"/>
        <v>0.72399999999999998</v>
      </c>
      <c r="W3019">
        <v>0.92196900000000004</v>
      </c>
      <c r="X3019" s="67">
        <f t="shared" si="237"/>
        <v>0.81200000000000006</v>
      </c>
      <c r="Y3019">
        <v>0.43517400000000001</v>
      </c>
      <c r="Z3019" s="67">
        <f t="shared" si="238"/>
        <v>0.80200000000000005</v>
      </c>
      <c r="AA3019">
        <f>VLOOKUP($C3019,[1]Disability!$1:$1048576,5,FALSE)</f>
        <v>4</v>
      </c>
      <c r="AB3019" s="67">
        <f t="shared" si="239"/>
        <v>0.97699999999999998</v>
      </c>
      <c r="AC3019" t="e">
        <f>VLOOKUP($A3019,#REF!,9,FALSE)</f>
        <v>#REF!</v>
      </c>
    </row>
    <row r="3020" spans="1:29">
      <c r="A3020">
        <v>55709</v>
      </c>
      <c r="B3020">
        <v>3019</v>
      </c>
      <c r="C3020">
        <v>801500</v>
      </c>
      <c r="D3020" t="s">
        <v>4235</v>
      </c>
      <c r="E3020" t="s">
        <v>4236</v>
      </c>
      <c r="G3020" t="e">
        <f>VLOOKUP($H3020,[1]BRT!$1:$1048576,1,0)</f>
        <v>#N/A</v>
      </c>
      <c r="H3020" t="s">
        <v>6401</v>
      </c>
      <c r="I3020">
        <v>37.638725000000001</v>
      </c>
      <c r="J3020">
        <v>-122.118245</v>
      </c>
      <c r="K3020">
        <v>1015</v>
      </c>
      <c r="L3020">
        <v>35</v>
      </c>
      <c r="M3020">
        <v>1.7142857140000001</v>
      </c>
      <c r="N3020">
        <v>6</v>
      </c>
      <c r="O3020">
        <v>8</v>
      </c>
      <c r="P3020">
        <v>14</v>
      </c>
      <c r="Q3020" t="e">
        <f>VLOOKUP($A3020,'[1]SheltersALL_2.17.22'!$1:$1048576,6,0)</f>
        <v>#N/A</v>
      </c>
      <c r="R3020" t="str">
        <f>VLOOKUP($A3020, [1]FA21_Ridership!$1:$1048576,11, 0)</f>
        <v>HAYWARD</v>
      </c>
      <c r="S3020" t="str">
        <f>VLOOKUP($A3020, [1]FA21_Ridership!$1:$1048576,12, 0)</f>
        <v>ALAMEDA</v>
      </c>
      <c r="T3020">
        <f>VLOOKUP($A3020, [1]FA21_Ridership!$1:$1048576,13, 0)</f>
        <v>5</v>
      </c>
      <c r="U3020">
        <f t="shared" si="236"/>
        <v>490</v>
      </c>
      <c r="V3020" s="67">
        <f t="shared" si="235"/>
        <v>0.72399999999999998</v>
      </c>
      <c r="W3020">
        <v>0.84332499999999999</v>
      </c>
      <c r="X3020" s="67">
        <f t="shared" si="237"/>
        <v>0.65</v>
      </c>
      <c r="Y3020">
        <v>4.8722000000000001E-2</v>
      </c>
      <c r="Z3020" s="67">
        <f t="shared" si="238"/>
        <v>6.7000000000000004E-2</v>
      </c>
      <c r="AA3020">
        <f>VLOOKUP($C3020,[1]Disability!$1:$1048576,5,FALSE)</f>
        <v>0</v>
      </c>
      <c r="AB3020" s="67">
        <f t="shared" si="239"/>
        <v>0</v>
      </c>
      <c r="AC3020" t="e">
        <f>VLOOKUP($A3020,#REF!,9,FALSE)</f>
        <v>#REF!</v>
      </c>
    </row>
    <row r="3021" spans="1:29">
      <c r="A3021">
        <v>50870</v>
      </c>
      <c r="B3021">
        <v>3020</v>
      </c>
      <c r="C3021">
        <v>803100</v>
      </c>
      <c r="D3021" t="s">
        <v>4235</v>
      </c>
      <c r="E3021" t="s">
        <v>4236</v>
      </c>
      <c r="G3021" t="e">
        <f>VLOOKUP($H3021,[1]BRT!$1:$1048576,1,0)</f>
        <v>#N/A</v>
      </c>
      <c r="H3021" t="s">
        <v>6398</v>
      </c>
      <c r="I3021">
        <v>37.653146999999997</v>
      </c>
      <c r="J3021">
        <v>-122.130984</v>
      </c>
      <c r="K3021">
        <v>1085</v>
      </c>
      <c r="L3021">
        <v>35</v>
      </c>
      <c r="M3021">
        <v>1.7142857140000001</v>
      </c>
      <c r="N3021">
        <v>4</v>
      </c>
      <c r="O3021">
        <v>10</v>
      </c>
      <c r="P3021">
        <v>14</v>
      </c>
      <c r="Q3021" t="e">
        <f>VLOOKUP($A3021,'[1]SheltersALL_2.17.22'!$1:$1048576,6,0)</f>
        <v>#N/A</v>
      </c>
      <c r="R3021" t="str">
        <f>VLOOKUP($A3021, [1]FA21_Ridership!$1:$1048576,11, 0)</f>
        <v>HAYWARD</v>
      </c>
      <c r="S3021" t="str">
        <f>VLOOKUP($A3021, [1]FA21_Ridership!$1:$1048576,12, 0)</f>
        <v>ALAMEDA</v>
      </c>
      <c r="T3021">
        <f>VLOOKUP($A3021, [1]FA21_Ridership!$1:$1048576,13, 0)</f>
        <v>5</v>
      </c>
      <c r="U3021">
        <f t="shared" si="236"/>
        <v>490</v>
      </c>
      <c r="V3021" s="67">
        <f t="shared" si="235"/>
        <v>0.72399999999999998</v>
      </c>
      <c r="W3021">
        <v>0.84332499999999999</v>
      </c>
      <c r="X3021" s="67">
        <f t="shared" si="237"/>
        <v>0.65</v>
      </c>
      <c r="Y3021">
        <v>4.8722000000000001E-2</v>
      </c>
      <c r="Z3021" s="67">
        <f t="shared" si="238"/>
        <v>6.7000000000000004E-2</v>
      </c>
      <c r="AA3021">
        <f>VLOOKUP($C3021,[1]Disability!$1:$1048576,5,FALSE)</f>
        <v>0</v>
      </c>
      <c r="AB3021" s="67">
        <f t="shared" si="239"/>
        <v>0</v>
      </c>
      <c r="AC3021" t="e">
        <f>VLOOKUP($A3021,#REF!,9,FALSE)</f>
        <v>#REF!</v>
      </c>
    </row>
    <row r="3022" spans="1:29">
      <c r="A3022">
        <v>55672</v>
      </c>
      <c r="B3022">
        <v>3021</v>
      </c>
      <c r="C3022">
        <v>805080</v>
      </c>
      <c r="D3022" t="s">
        <v>4235</v>
      </c>
      <c r="E3022" t="s">
        <v>4236</v>
      </c>
      <c r="G3022" t="e">
        <f>VLOOKUP($H3022,[1]BRT!$1:$1048576,1,0)</f>
        <v>#N/A</v>
      </c>
      <c r="H3022" t="s">
        <v>6402</v>
      </c>
      <c r="I3022">
        <v>37.633789</v>
      </c>
      <c r="J3022">
        <v>-122.064121</v>
      </c>
      <c r="K3022">
        <v>1085</v>
      </c>
      <c r="L3022">
        <v>35</v>
      </c>
      <c r="M3022">
        <v>1.7142857140000001</v>
      </c>
      <c r="N3022">
        <v>4</v>
      </c>
      <c r="O3022">
        <v>10</v>
      </c>
      <c r="P3022">
        <v>14</v>
      </c>
      <c r="Q3022" t="e">
        <f>VLOOKUP($A3022,'[1]SheltersALL_2.17.22'!$1:$1048576,6,0)</f>
        <v>#N/A</v>
      </c>
      <c r="R3022" t="str">
        <f>VLOOKUP($A3022, [1]FA21_Ridership!$1:$1048576,11, 0)</f>
        <v>HAYWARD</v>
      </c>
      <c r="S3022" t="str">
        <f>VLOOKUP($A3022, [1]FA21_Ridership!$1:$1048576,12, 0)</f>
        <v>ALAMEDA</v>
      </c>
      <c r="T3022">
        <f>VLOOKUP($A3022, [1]FA21_Ridership!$1:$1048576,13, 0)</f>
        <v>4</v>
      </c>
      <c r="U3022">
        <f t="shared" si="236"/>
        <v>490</v>
      </c>
      <c r="V3022" s="67">
        <f t="shared" si="235"/>
        <v>0.72399999999999998</v>
      </c>
      <c r="W3022">
        <v>0.91718599999999995</v>
      </c>
      <c r="X3022" s="67">
        <f t="shared" si="237"/>
        <v>0.80400000000000005</v>
      </c>
      <c r="Y3022">
        <v>0.22509499999999999</v>
      </c>
      <c r="Z3022" s="67">
        <f t="shared" si="238"/>
        <v>0.51500000000000001</v>
      </c>
      <c r="AA3022">
        <f>VLOOKUP($C3022,[1]Disability!$1:$1048576,5,FALSE)</f>
        <v>0</v>
      </c>
      <c r="AB3022" s="67">
        <f t="shared" si="239"/>
        <v>0</v>
      </c>
      <c r="AC3022" t="e">
        <f>VLOOKUP($A3022,#REF!,9,FALSE)</f>
        <v>#REF!</v>
      </c>
    </row>
    <row r="3023" spans="1:29">
      <c r="A3023">
        <v>51680</v>
      </c>
      <c r="B3023">
        <v>3022</v>
      </c>
      <c r="C3023">
        <v>800780</v>
      </c>
      <c r="D3023" t="s">
        <v>4235</v>
      </c>
      <c r="E3023" t="s">
        <v>4236</v>
      </c>
      <c r="G3023" t="e">
        <f>VLOOKUP($H3023,[1]BRT!$1:$1048576,1,0)</f>
        <v>#N/A</v>
      </c>
      <c r="H3023" t="s">
        <v>5273</v>
      </c>
      <c r="I3023">
        <v>37.640424000000003</v>
      </c>
      <c r="J3023">
        <v>-122.13493800000001</v>
      </c>
      <c r="K3023">
        <v>1085</v>
      </c>
      <c r="L3023">
        <v>35</v>
      </c>
      <c r="M3023">
        <v>1.7142857140000001</v>
      </c>
      <c r="N3023">
        <v>4</v>
      </c>
      <c r="O3023">
        <v>10</v>
      </c>
      <c r="P3023">
        <v>14</v>
      </c>
      <c r="Q3023" t="e">
        <f>VLOOKUP($A3023,'[1]SheltersALL_2.17.22'!$1:$1048576,6,0)</f>
        <v>#N/A</v>
      </c>
      <c r="R3023" t="str">
        <f>VLOOKUP($A3023, [1]FA21_Ridership!$1:$1048576,11, 0)</f>
        <v>HAYWARD</v>
      </c>
      <c r="S3023" t="str">
        <f>VLOOKUP($A3023, [1]FA21_Ridership!$1:$1048576,12, 0)</f>
        <v>ALAMEDA</v>
      </c>
      <c r="T3023">
        <f>VLOOKUP($A3023, [1]FA21_Ridership!$1:$1048576,13, 0)</f>
        <v>5</v>
      </c>
      <c r="U3023">
        <f t="shared" si="236"/>
        <v>490</v>
      </c>
      <c r="V3023" s="67">
        <f t="shared" si="235"/>
        <v>0.72399999999999998</v>
      </c>
      <c r="W3023">
        <v>0.84332499999999999</v>
      </c>
      <c r="X3023" s="67">
        <f t="shared" si="237"/>
        <v>0.65</v>
      </c>
      <c r="Y3023">
        <v>4.8722000000000001E-2</v>
      </c>
      <c r="Z3023" s="67">
        <f t="shared" si="238"/>
        <v>6.7000000000000004E-2</v>
      </c>
      <c r="AA3023">
        <f>VLOOKUP($C3023,[1]Disability!$1:$1048576,5,FALSE)</f>
        <v>0</v>
      </c>
      <c r="AB3023" s="67">
        <f t="shared" si="239"/>
        <v>0</v>
      </c>
      <c r="AC3023" t="e">
        <f>VLOOKUP($A3023,#REF!,9,FALSE)</f>
        <v>#REF!</v>
      </c>
    </row>
    <row r="3024" spans="1:29">
      <c r="A3024">
        <v>54338</v>
      </c>
      <c r="B3024">
        <v>3023</v>
      </c>
      <c r="C3024">
        <v>1003000</v>
      </c>
      <c r="D3024" t="s">
        <v>4235</v>
      </c>
      <c r="E3024" t="s">
        <v>4236</v>
      </c>
      <c r="G3024" t="e">
        <f>VLOOKUP($H3024,[1]BRT!$1:$1048576,1,0)</f>
        <v>#N/A</v>
      </c>
      <c r="H3024" t="s">
        <v>6035</v>
      </c>
      <c r="I3024">
        <v>37.840181000000001</v>
      </c>
      <c r="J3024">
        <v>-122.262124</v>
      </c>
      <c r="K3024">
        <v>1016</v>
      </c>
      <c r="L3024">
        <v>30.7</v>
      </c>
      <c r="M3024">
        <v>1.9543973939999999</v>
      </c>
      <c r="N3024">
        <v>8</v>
      </c>
      <c r="O3024">
        <v>8</v>
      </c>
      <c r="P3024">
        <v>16</v>
      </c>
      <c r="Q3024" t="e">
        <f>VLOOKUP($A3024,'[1]SheltersALL_2.17.22'!$1:$1048576,6,0)</f>
        <v>#N/A</v>
      </c>
      <c r="R3024" t="str">
        <f>VLOOKUP($A3024, [1]FA21_Ridership!$1:$1048576,11, 0)</f>
        <v>OAKLAND</v>
      </c>
      <c r="S3024" t="str">
        <f>VLOOKUP($A3024, [1]FA21_Ridership!$1:$1048576,12, 0)</f>
        <v>ALAMEDA</v>
      </c>
      <c r="T3024">
        <f>VLOOKUP($A3024, [1]FA21_Ridership!$1:$1048576,13, 0)</f>
        <v>2</v>
      </c>
      <c r="U3024">
        <f t="shared" si="236"/>
        <v>491.2</v>
      </c>
      <c r="V3024" s="67">
        <f t="shared" si="235"/>
        <v>0.72599999999999998</v>
      </c>
      <c r="W3024">
        <v>0.443662</v>
      </c>
      <c r="X3024" s="67">
        <f t="shared" si="237"/>
        <v>0.151</v>
      </c>
      <c r="Y3024">
        <v>0.17429600000000001</v>
      </c>
      <c r="Z3024" s="67">
        <f t="shared" si="238"/>
        <v>0.42099999999999999</v>
      </c>
      <c r="AA3024">
        <f>VLOOKUP($C3024,[1]Disability!$1:$1048576,5,FALSE)</f>
        <v>0</v>
      </c>
      <c r="AB3024" s="67">
        <f t="shared" si="239"/>
        <v>0</v>
      </c>
      <c r="AC3024" t="e">
        <f>VLOOKUP($A3024,#REF!,9,FALSE)</f>
        <v>#REF!</v>
      </c>
    </row>
    <row r="3025" spans="1:29">
      <c r="A3025">
        <v>55692</v>
      </c>
      <c r="B3025">
        <v>3024</v>
      </c>
      <c r="C3025">
        <v>700070</v>
      </c>
      <c r="D3025" t="s">
        <v>4235</v>
      </c>
      <c r="E3025" t="s">
        <v>4236</v>
      </c>
      <c r="G3025" t="e">
        <f>VLOOKUP($H3025,[1]BRT!$1:$1048576,1,0)</f>
        <v>#N/A</v>
      </c>
      <c r="H3025" t="s">
        <v>6403</v>
      </c>
      <c r="I3025">
        <v>37.583514000000001</v>
      </c>
      <c r="J3025">
        <v>-122.057801</v>
      </c>
      <c r="K3025">
        <v>1020</v>
      </c>
      <c r="L3025">
        <v>30.7</v>
      </c>
      <c r="M3025">
        <v>1.9543973939999999</v>
      </c>
      <c r="N3025">
        <v>2</v>
      </c>
      <c r="O3025">
        <v>14</v>
      </c>
      <c r="P3025">
        <v>16</v>
      </c>
      <c r="Q3025" t="e">
        <f>VLOOKUP($A3025,'[1]SheltersALL_2.17.22'!$1:$1048576,6,0)</f>
        <v>#N/A</v>
      </c>
      <c r="R3025" t="str">
        <f>VLOOKUP($A3025, [1]FA21_Ridership!$1:$1048576,11, 0)</f>
        <v>FREMONT</v>
      </c>
      <c r="S3025" t="str">
        <f>VLOOKUP($A3025, [1]FA21_Ridership!$1:$1048576,12, 0)</f>
        <v>ALAMEDA</v>
      </c>
      <c r="T3025">
        <f>VLOOKUP($A3025, [1]FA21_Ridership!$1:$1048576,13, 0)</f>
        <v>5</v>
      </c>
      <c r="U3025">
        <f t="shared" si="236"/>
        <v>491.2</v>
      </c>
      <c r="V3025" s="67">
        <f t="shared" si="235"/>
        <v>0.72599999999999998</v>
      </c>
      <c r="W3025">
        <v>0.86320799999999998</v>
      </c>
      <c r="X3025" s="67">
        <f t="shared" si="237"/>
        <v>0.70199999999999996</v>
      </c>
      <c r="Y3025">
        <v>0.17033499999999999</v>
      </c>
      <c r="Z3025" s="67">
        <f t="shared" si="238"/>
        <v>0.40899999999999997</v>
      </c>
      <c r="AA3025">
        <f>VLOOKUP($C3025,[1]Disability!$1:$1048576,5,FALSE)</f>
        <v>0</v>
      </c>
      <c r="AB3025" s="67">
        <f t="shared" si="239"/>
        <v>0</v>
      </c>
      <c r="AC3025" t="e">
        <f>VLOOKUP($A3025,#REF!,9,FALSE)</f>
        <v>#REF!</v>
      </c>
    </row>
    <row r="3026" spans="1:29">
      <c r="A3026">
        <v>58511</v>
      </c>
      <c r="B3026">
        <v>3025</v>
      </c>
      <c r="C3026">
        <v>101480</v>
      </c>
      <c r="D3026" t="s">
        <v>4235</v>
      </c>
      <c r="E3026" t="s">
        <v>4236</v>
      </c>
      <c r="G3026" t="e">
        <f>VLOOKUP($H3026,[1]BRT!$1:$1048576,1,0)</f>
        <v>#N/A</v>
      </c>
      <c r="H3026" t="s">
        <v>6404</v>
      </c>
      <c r="I3026">
        <v>37.736474999999999</v>
      </c>
      <c r="J3026">
        <v>-122.25654400000001</v>
      </c>
      <c r="K3026">
        <v>771</v>
      </c>
      <c r="L3026">
        <v>61.6</v>
      </c>
      <c r="M3026">
        <v>0.97402597400000002</v>
      </c>
      <c r="N3026">
        <v>4</v>
      </c>
      <c r="O3026">
        <v>4</v>
      </c>
      <c r="P3026">
        <v>8</v>
      </c>
      <c r="Q3026" t="e">
        <f>VLOOKUP($A3026,'[1]SheltersALL_2.17.22'!$1:$1048576,6,0)</f>
        <v>#N/A</v>
      </c>
      <c r="R3026" t="str">
        <f>VLOOKUP($A3026, [1]FA21_Ridership!$1:$1048576,11, 0)</f>
        <v>ALAMEDA</v>
      </c>
      <c r="S3026" t="str">
        <f>VLOOKUP($A3026, [1]FA21_Ridership!$1:$1048576,12, 0)</f>
        <v>ALAMEDA</v>
      </c>
      <c r="T3026">
        <f>VLOOKUP($A3026, [1]FA21_Ridership!$1:$1048576,13, 0)</f>
        <v>3</v>
      </c>
      <c r="U3026">
        <f t="shared" si="236"/>
        <v>492.8</v>
      </c>
      <c r="V3026" s="67">
        <f t="shared" si="235"/>
        <v>0.72699999999999998</v>
      </c>
      <c r="W3026">
        <v>0.67517000000000005</v>
      </c>
      <c r="X3026" s="67">
        <f t="shared" si="237"/>
        <v>0.36599999999999999</v>
      </c>
      <c r="Y3026">
        <v>6.0373999999999997E-2</v>
      </c>
      <c r="Z3026" s="67">
        <f t="shared" si="238"/>
        <v>0.109</v>
      </c>
      <c r="AA3026">
        <f>VLOOKUP($C3026,[1]Disability!$1:$1048576,5,FALSE)</f>
        <v>0</v>
      </c>
      <c r="AB3026" s="67">
        <f t="shared" si="239"/>
        <v>0</v>
      </c>
      <c r="AC3026" t="e">
        <f>VLOOKUP($A3026,#REF!,9,FALSE)</f>
        <v>#REF!</v>
      </c>
    </row>
    <row r="3027" spans="1:29">
      <c r="A3027">
        <v>50197</v>
      </c>
      <c r="B3027">
        <v>3026</v>
      </c>
      <c r="C3027">
        <v>1031370</v>
      </c>
      <c r="D3027" t="s">
        <v>4235</v>
      </c>
      <c r="E3027" t="s">
        <v>4236</v>
      </c>
      <c r="G3027" t="e">
        <f>VLOOKUP($H3027,[1]BRT!$1:$1048576,1,0)</f>
        <v>#N/A</v>
      </c>
      <c r="H3027" t="s">
        <v>6405</v>
      </c>
      <c r="I3027">
        <v>37.808224000000003</v>
      </c>
      <c r="J3027">
        <v>-122.301794</v>
      </c>
      <c r="K3027">
        <v>1004</v>
      </c>
      <c r="L3027">
        <v>17</v>
      </c>
      <c r="M3027">
        <v>3.5294117649999999</v>
      </c>
      <c r="N3027">
        <v>22</v>
      </c>
      <c r="O3027">
        <v>7</v>
      </c>
      <c r="P3027">
        <v>29</v>
      </c>
      <c r="Q3027" t="e">
        <f>VLOOKUP($A3027,'[1]SheltersALL_2.17.22'!$1:$1048576,6,0)</f>
        <v>#N/A</v>
      </c>
      <c r="R3027" t="str">
        <f>VLOOKUP($A3027, [1]FA21_Ridership!$1:$1048576,11, 0)</f>
        <v>OAKLAND</v>
      </c>
      <c r="S3027" t="str">
        <f>VLOOKUP($A3027, [1]FA21_Ridership!$1:$1048576,12, 0)</f>
        <v>ALAMEDA</v>
      </c>
      <c r="T3027">
        <f>VLOOKUP($A3027, [1]FA21_Ridership!$1:$1048576,13, 0)</f>
        <v>2</v>
      </c>
      <c r="U3027">
        <f t="shared" si="236"/>
        <v>493</v>
      </c>
      <c r="V3027" s="67">
        <f t="shared" si="235"/>
        <v>0.72699999999999998</v>
      </c>
      <c r="W3027">
        <v>0.70657300000000001</v>
      </c>
      <c r="X3027" s="67">
        <f t="shared" si="237"/>
        <v>0.41499999999999998</v>
      </c>
      <c r="Y3027">
        <v>0.48591499999999999</v>
      </c>
      <c r="Z3027" s="67">
        <f t="shared" si="238"/>
        <v>0.84899999999999998</v>
      </c>
      <c r="AA3027">
        <f>VLOOKUP($C3027,[1]Disability!$1:$1048576,5,FALSE)</f>
        <v>0</v>
      </c>
      <c r="AB3027" s="67">
        <f t="shared" si="239"/>
        <v>0</v>
      </c>
      <c r="AC3027" t="e">
        <f>VLOOKUP($A3027,#REF!,9,FALSE)</f>
        <v>#REF!</v>
      </c>
    </row>
    <row r="3028" spans="1:29">
      <c r="A3028">
        <v>59133</v>
      </c>
      <c r="B3028">
        <v>3027</v>
      </c>
      <c r="C3028">
        <v>1009110</v>
      </c>
      <c r="D3028" t="s">
        <v>4235</v>
      </c>
      <c r="E3028" t="s">
        <v>4236</v>
      </c>
      <c r="G3028" t="e">
        <f>VLOOKUP($H3028,[1]BRT!$1:$1048576,1,0)</f>
        <v>#N/A</v>
      </c>
      <c r="H3028" t="s">
        <v>6406</v>
      </c>
      <c r="I3028">
        <v>37.792462999999998</v>
      </c>
      <c r="J3028">
        <v>-122.24336099999999</v>
      </c>
      <c r="K3028">
        <v>1039</v>
      </c>
      <c r="L3028">
        <v>17</v>
      </c>
      <c r="M3028">
        <v>3.5294117649999999</v>
      </c>
      <c r="N3028">
        <v>19</v>
      </c>
      <c r="O3028">
        <v>10</v>
      </c>
      <c r="P3028">
        <v>29</v>
      </c>
      <c r="Q3028" t="e">
        <f>VLOOKUP($A3028,'[1]SheltersALL_2.17.22'!$1:$1048576,6,0)</f>
        <v>#N/A</v>
      </c>
      <c r="R3028" t="str">
        <f>VLOOKUP($A3028, [1]FA21_Ridership!$1:$1048576,11, 0)</f>
        <v>OAKLAND</v>
      </c>
      <c r="S3028" t="str">
        <f>VLOOKUP($A3028, [1]FA21_Ridership!$1:$1048576,12, 0)</f>
        <v>ALAMEDA</v>
      </c>
      <c r="T3028">
        <f>VLOOKUP($A3028, [1]FA21_Ridership!$1:$1048576,13, 0)</f>
        <v>2</v>
      </c>
      <c r="U3028">
        <f t="shared" si="236"/>
        <v>493</v>
      </c>
      <c r="V3028" s="67">
        <f t="shared" si="235"/>
        <v>0.72699999999999998</v>
      </c>
      <c r="W3028">
        <v>0.94699599999999995</v>
      </c>
      <c r="X3028" s="67">
        <f t="shared" si="237"/>
        <v>0.89600000000000002</v>
      </c>
      <c r="Y3028">
        <v>0.41130699999999998</v>
      </c>
      <c r="Z3028" s="67">
        <f t="shared" si="238"/>
        <v>0.77100000000000002</v>
      </c>
      <c r="AA3028">
        <f>VLOOKUP($C3028,[1]Disability!$1:$1048576,5,FALSE)</f>
        <v>0</v>
      </c>
      <c r="AB3028" s="67">
        <f t="shared" si="239"/>
        <v>0</v>
      </c>
      <c r="AC3028" t="e">
        <f>VLOOKUP($A3028,#REF!,9,FALSE)</f>
        <v>#REF!</v>
      </c>
    </row>
    <row r="3029" spans="1:29">
      <c r="A3029">
        <v>50128</v>
      </c>
      <c r="B3029">
        <v>3028</v>
      </c>
      <c r="C3029">
        <v>1030120</v>
      </c>
      <c r="D3029" t="s">
        <v>4235</v>
      </c>
      <c r="E3029" t="s">
        <v>4236</v>
      </c>
      <c r="G3029" t="e">
        <f>VLOOKUP($H3029,[1]BRT!$1:$1048576,1,0)</f>
        <v>#N/A</v>
      </c>
      <c r="H3029" t="s">
        <v>6407</v>
      </c>
      <c r="I3029">
        <v>37.812679000000003</v>
      </c>
      <c r="J3029">
        <v>-122.29640000000001</v>
      </c>
      <c r="K3029">
        <v>1039</v>
      </c>
      <c r="L3029">
        <v>17</v>
      </c>
      <c r="M3029">
        <v>3.5294117649999999</v>
      </c>
      <c r="N3029">
        <v>5</v>
      </c>
      <c r="O3029">
        <v>24</v>
      </c>
      <c r="P3029">
        <v>29</v>
      </c>
      <c r="Q3029" t="e">
        <f>VLOOKUP($A3029,'[1]SheltersALL_2.17.22'!$1:$1048576,6,0)</f>
        <v>#N/A</v>
      </c>
      <c r="R3029" t="str">
        <f>VLOOKUP($A3029, [1]FA21_Ridership!$1:$1048576,11, 0)</f>
        <v>OAKLAND</v>
      </c>
      <c r="S3029" t="str">
        <f>VLOOKUP($A3029, [1]FA21_Ridership!$1:$1048576,12, 0)</f>
        <v>ALAMEDA</v>
      </c>
      <c r="T3029">
        <f>VLOOKUP($A3029, [1]FA21_Ridership!$1:$1048576,13, 0)</f>
        <v>2</v>
      </c>
      <c r="U3029">
        <f t="shared" si="236"/>
        <v>493</v>
      </c>
      <c r="V3029" s="67">
        <f t="shared" si="235"/>
        <v>0.72699999999999998</v>
      </c>
      <c r="W3029">
        <v>0.617618</v>
      </c>
      <c r="X3029" s="67">
        <f t="shared" si="237"/>
        <v>0.31</v>
      </c>
      <c r="Y3029">
        <v>0.173674</v>
      </c>
      <c r="Z3029" s="67">
        <f t="shared" si="238"/>
        <v>0.41899999999999998</v>
      </c>
      <c r="AA3029">
        <f>VLOOKUP($C3029,[1]Disability!$1:$1048576,5,FALSE)</f>
        <v>0</v>
      </c>
      <c r="AB3029" s="67">
        <f t="shared" si="239"/>
        <v>0</v>
      </c>
      <c r="AC3029" t="e">
        <f>VLOOKUP($A3029,#REF!,9,FALSE)</f>
        <v>#REF!</v>
      </c>
    </row>
    <row r="3030" spans="1:29">
      <c r="A3030">
        <v>50603</v>
      </c>
      <c r="B3030">
        <v>3029</v>
      </c>
      <c r="C3030">
        <v>1304400</v>
      </c>
      <c r="D3030" t="s">
        <v>4235</v>
      </c>
      <c r="E3030" t="s">
        <v>4236</v>
      </c>
      <c r="G3030" t="e">
        <f>VLOOKUP($H3030,[1]BRT!$1:$1048576,1,0)</f>
        <v>#N/A</v>
      </c>
      <c r="H3030" t="s">
        <v>6408</v>
      </c>
      <c r="I3030">
        <v>37.936025999999998</v>
      </c>
      <c r="J3030">
        <v>-122.356122</v>
      </c>
      <c r="K3030">
        <v>862</v>
      </c>
      <c r="L3030">
        <v>38</v>
      </c>
      <c r="M3030">
        <v>1.5789473679999999</v>
      </c>
      <c r="N3030">
        <v>10</v>
      </c>
      <c r="O3030">
        <v>3</v>
      </c>
      <c r="P3030">
        <v>13</v>
      </c>
      <c r="Q3030" t="e">
        <f>VLOOKUP($A3030,'[1]SheltersALL_2.17.22'!$1:$1048576,6,0)</f>
        <v>#N/A</v>
      </c>
      <c r="R3030" t="str">
        <f>VLOOKUP($A3030, [1]FA21_Ridership!$1:$1048576,11, 0)</f>
        <v>RICHMOND</v>
      </c>
      <c r="S3030" t="str">
        <f>VLOOKUP($A3030, [1]FA21_Ridership!$1:$1048576,12, 0)</f>
        <v>CONTRA COSTA</v>
      </c>
      <c r="T3030">
        <f>VLOOKUP($A3030, [1]FA21_Ridership!$1:$1048576,13, 0)</f>
        <v>1</v>
      </c>
      <c r="U3030">
        <f t="shared" si="236"/>
        <v>494</v>
      </c>
      <c r="V3030" s="67">
        <f t="shared" si="235"/>
        <v>0.72799999999999998</v>
      </c>
      <c r="W3030">
        <v>0.95234600000000003</v>
      </c>
      <c r="X3030" s="67">
        <f t="shared" si="237"/>
        <v>0.90700000000000003</v>
      </c>
      <c r="Y3030">
        <v>0.51747200000000004</v>
      </c>
      <c r="Z3030" s="67">
        <f t="shared" si="238"/>
        <v>0.874</v>
      </c>
      <c r="AA3030">
        <f>VLOOKUP($C3030,[1]Disability!$1:$1048576,5,FALSE)</f>
        <v>3</v>
      </c>
      <c r="AB3030" s="67">
        <f t="shared" si="239"/>
        <v>0.96499999999999997</v>
      </c>
      <c r="AC3030" t="e">
        <f>VLOOKUP($A3030,#REF!,9,FALSE)</f>
        <v>#REF!</v>
      </c>
    </row>
    <row r="3031" spans="1:29">
      <c r="A3031">
        <v>58892</v>
      </c>
      <c r="B3031">
        <v>3030</v>
      </c>
      <c r="C3031">
        <v>1302460</v>
      </c>
      <c r="D3031" t="s">
        <v>4235</v>
      </c>
      <c r="E3031" t="s">
        <v>4236</v>
      </c>
      <c r="G3031" t="e">
        <f>VLOOKUP($H3031,[1]BRT!$1:$1048576,1,0)</f>
        <v>#N/A</v>
      </c>
      <c r="H3031" t="s">
        <v>6409</v>
      </c>
      <c r="I3031">
        <v>37.932295000000003</v>
      </c>
      <c r="J3031">
        <v>-122.324012</v>
      </c>
      <c r="K3031">
        <v>1385</v>
      </c>
      <c r="L3031">
        <v>38</v>
      </c>
      <c r="M3031">
        <v>1.5789473679999999</v>
      </c>
      <c r="N3031">
        <v>3</v>
      </c>
      <c r="O3031">
        <v>10</v>
      </c>
      <c r="P3031">
        <v>13</v>
      </c>
      <c r="Q3031" t="e">
        <f>VLOOKUP($A3031,'[1]SheltersALL_2.17.22'!$1:$1048576,6,0)</f>
        <v>#N/A</v>
      </c>
      <c r="R3031" t="str">
        <f>VLOOKUP($A3031, [1]FA21_Ridership!$1:$1048576,11, 0)</f>
        <v>RICHMOND</v>
      </c>
      <c r="S3031" t="str">
        <f>VLOOKUP($A3031, [1]FA21_Ridership!$1:$1048576,12, 0)</f>
        <v>CONTRA COSTA</v>
      </c>
      <c r="T3031">
        <f>VLOOKUP($A3031, [1]FA21_Ridership!$1:$1048576,13, 0)</f>
        <v>1</v>
      </c>
      <c r="U3031">
        <f t="shared" si="236"/>
        <v>494</v>
      </c>
      <c r="V3031" s="67">
        <f t="shared" si="235"/>
        <v>0.72799999999999998</v>
      </c>
      <c r="W3031">
        <v>0.94588899999999998</v>
      </c>
      <c r="X3031" s="67">
        <f t="shared" si="237"/>
        <v>0.89100000000000001</v>
      </c>
      <c r="Y3031">
        <v>0.435699</v>
      </c>
      <c r="Z3031" s="67">
        <f t="shared" si="238"/>
        <v>0.80600000000000005</v>
      </c>
      <c r="AA3031">
        <f>VLOOKUP($C3031,[1]Disability!$1:$1048576,5,FALSE)</f>
        <v>1</v>
      </c>
      <c r="AB3031" s="67">
        <f t="shared" si="239"/>
        <v>0.72499999999999998</v>
      </c>
      <c r="AC3031" t="e">
        <f>VLOOKUP($A3031,#REF!,9,FALSE)</f>
        <v>#REF!</v>
      </c>
    </row>
    <row r="3032" spans="1:29">
      <c r="A3032">
        <v>53223</v>
      </c>
      <c r="B3032">
        <v>3031</v>
      </c>
      <c r="C3032">
        <v>805190</v>
      </c>
      <c r="D3032" t="s">
        <v>4235</v>
      </c>
      <c r="E3032" t="s">
        <v>4236</v>
      </c>
      <c r="G3032" t="e">
        <f>VLOOKUP($H3032,[1]BRT!$1:$1048576,1,0)</f>
        <v>#N/A</v>
      </c>
      <c r="H3032" t="s">
        <v>6410</v>
      </c>
      <c r="I3032">
        <v>37.662019000000001</v>
      </c>
      <c r="J3032">
        <v>-122.087542</v>
      </c>
      <c r="K3032">
        <v>1153</v>
      </c>
      <c r="L3032">
        <v>33</v>
      </c>
      <c r="M3032">
        <v>1.818181818</v>
      </c>
      <c r="N3032">
        <v>7</v>
      </c>
      <c r="O3032">
        <v>8</v>
      </c>
      <c r="P3032">
        <v>15</v>
      </c>
      <c r="Q3032" t="e">
        <f>VLOOKUP($A3032,'[1]SheltersALL_2.17.22'!$1:$1048576,6,0)</f>
        <v>#N/A</v>
      </c>
      <c r="R3032" t="str">
        <f>VLOOKUP($A3032, [1]FA21_Ridership!$1:$1048576,11, 0)</f>
        <v>HAYWARD</v>
      </c>
      <c r="S3032" t="str">
        <f>VLOOKUP($A3032, [1]FA21_Ridership!$1:$1048576,12, 0)</f>
        <v>ALAMEDA</v>
      </c>
      <c r="T3032">
        <f>VLOOKUP($A3032, [1]FA21_Ridership!$1:$1048576,13, 0)</f>
        <v>4</v>
      </c>
      <c r="U3032">
        <f t="shared" si="236"/>
        <v>495</v>
      </c>
      <c r="V3032" s="67">
        <f t="shared" si="235"/>
        <v>0.72799999999999998</v>
      </c>
      <c r="W3032">
        <v>0.89724899999999996</v>
      </c>
      <c r="X3032" s="67">
        <f t="shared" si="237"/>
        <v>0.76800000000000002</v>
      </c>
      <c r="Y3032">
        <v>0.31257099999999999</v>
      </c>
      <c r="Z3032" s="67">
        <f t="shared" si="238"/>
        <v>0.64600000000000002</v>
      </c>
      <c r="AA3032">
        <f>VLOOKUP($C3032,[1]Disability!$1:$1048576,5,FALSE)</f>
        <v>0</v>
      </c>
      <c r="AB3032" s="67">
        <f t="shared" si="239"/>
        <v>0</v>
      </c>
      <c r="AC3032" t="e">
        <f>VLOOKUP($A3032,#REF!,9,FALSE)</f>
        <v>#REF!</v>
      </c>
    </row>
    <row r="3033" spans="1:29">
      <c r="A3033">
        <v>53353</v>
      </c>
      <c r="B3033">
        <v>3032</v>
      </c>
      <c r="C3033">
        <v>1006860</v>
      </c>
      <c r="D3033" t="s">
        <v>4235</v>
      </c>
      <c r="E3033" t="s">
        <v>4236</v>
      </c>
      <c r="G3033" t="e">
        <f>VLOOKUP($H3033,[1]BRT!$1:$1048576,1,0)</f>
        <v>#N/A</v>
      </c>
      <c r="H3033" t="s">
        <v>6411</v>
      </c>
      <c r="I3033">
        <v>37.811174999999999</v>
      </c>
      <c r="J3033">
        <v>-122.267044</v>
      </c>
      <c r="K3033">
        <v>1423</v>
      </c>
      <c r="L3033">
        <v>12.7</v>
      </c>
      <c r="M3033">
        <v>4.7244094490000004</v>
      </c>
      <c r="N3033">
        <v>20</v>
      </c>
      <c r="O3033">
        <v>19</v>
      </c>
      <c r="P3033">
        <v>39</v>
      </c>
      <c r="Q3033" t="e">
        <f>VLOOKUP($A3033,'[1]SheltersALL_2.17.22'!$1:$1048576,6,0)</f>
        <v>#N/A</v>
      </c>
      <c r="R3033" t="str">
        <f>VLOOKUP($A3033, [1]FA21_Ridership!$1:$1048576,11, 0)</f>
        <v>OAKLAND</v>
      </c>
      <c r="S3033" t="str">
        <f>VLOOKUP($A3033, [1]FA21_Ridership!$1:$1048576,12, 0)</f>
        <v>ALAMEDA</v>
      </c>
      <c r="T3033">
        <f>VLOOKUP($A3033, [1]FA21_Ridership!$1:$1048576,13, 0)</f>
        <v>2</v>
      </c>
      <c r="U3033">
        <f t="shared" si="236"/>
        <v>495.29999999999995</v>
      </c>
      <c r="V3033" s="67">
        <f t="shared" si="235"/>
        <v>0.72799999999999998</v>
      </c>
      <c r="W3033">
        <v>0.68016500000000002</v>
      </c>
      <c r="X3033" s="67">
        <f t="shared" si="237"/>
        <v>0.377</v>
      </c>
      <c r="Y3033">
        <v>0.36513400000000001</v>
      </c>
      <c r="Z3033" s="67">
        <f t="shared" si="238"/>
        <v>0.71599999999999997</v>
      </c>
      <c r="AA3033">
        <f>VLOOKUP($C3033,[1]Disability!$1:$1048576,5,FALSE)</f>
        <v>2</v>
      </c>
      <c r="AB3033" s="67">
        <f t="shared" si="239"/>
        <v>0.91600000000000004</v>
      </c>
      <c r="AC3033" t="e">
        <f>VLOOKUP($A3033,#REF!,9,FALSE)</f>
        <v>#REF!</v>
      </c>
    </row>
    <row r="3034" spans="1:29">
      <c r="A3034">
        <v>56443</v>
      </c>
      <c r="B3034">
        <v>3033</v>
      </c>
      <c r="C3034">
        <v>805620</v>
      </c>
      <c r="D3034" t="s">
        <v>4235</v>
      </c>
      <c r="E3034" t="s">
        <v>4236</v>
      </c>
      <c r="G3034" t="e">
        <f>VLOOKUP($H3034,[1]BRT!$1:$1048576,1,0)</f>
        <v>#N/A</v>
      </c>
      <c r="H3034" t="s">
        <v>6412</v>
      </c>
      <c r="I3034">
        <v>37.672530999999999</v>
      </c>
      <c r="J3034">
        <v>-122.06912699999999</v>
      </c>
      <c r="K3034">
        <v>62</v>
      </c>
      <c r="L3034">
        <v>62</v>
      </c>
      <c r="M3034">
        <v>0.96774193500000005</v>
      </c>
      <c r="N3034">
        <v>8</v>
      </c>
      <c r="O3034">
        <v>0</v>
      </c>
      <c r="P3034">
        <v>8</v>
      </c>
      <c r="Q3034" t="e">
        <f>VLOOKUP($A3034,'[1]SheltersALL_2.17.22'!$1:$1048576,6,0)</f>
        <v>#N/A</v>
      </c>
      <c r="R3034" t="str">
        <f>VLOOKUP($A3034, [1]FA21_Ridership!$1:$1048576,11, 0)</f>
        <v>HAYWARD</v>
      </c>
      <c r="S3034" t="str">
        <f>VLOOKUP($A3034, [1]FA21_Ridership!$1:$1048576,12, 0)</f>
        <v>ALAMEDA</v>
      </c>
      <c r="T3034">
        <f>VLOOKUP($A3034, [1]FA21_Ridership!$1:$1048576,13, 0)</f>
        <v>4</v>
      </c>
      <c r="U3034">
        <f t="shared" si="236"/>
        <v>496</v>
      </c>
      <c r="V3034" s="67">
        <f t="shared" si="235"/>
        <v>0.72899999999999998</v>
      </c>
      <c r="W3034">
        <v>0.48255100000000001</v>
      </c>
      <c r="X3034" s="67">
        <f t="shared" si="237"/>
        <v>0.182</v>
      </c>
      <c r="Y3034">
        <v>8.7113999999999997E-2</v>
      </c>
      <c r="Z3034" s="67">
        <f t="shared" si="238"/>
        <v>0.19800000000000001</v>
      </c>
      <c r="AA3034">
        <f>VLOOKUP($C3034,[1]Disability!$1:$1048576,5,FALSE)</f>
        <v>0</v>
      </c>
      <c r="AB3034" s="67">
        <f t="shared" si="239"/>
        <v>0</v>
      </c>
      <c r="AC3034" t="e">
        <f>VLOOKUP($A3034,#REF!,9,FALSE)</f>
        <v>#REF!</v>
      </c>
    </row>
    <row r="3035" spans="1:29">
      <c r="A3035">
        <v>50425</v>
      </c>
      <c r="B3035">
        <v>3034</v>
      </c>
      <c r="C3035">
        <v>1504360</v>
      </c>
      <c r="D3035" t="s">
        <v>4235</v>
      </c>
      <c r="E3035" t="s">
        <v>4236</v>
      </c>
      <c r="G3035" t="e">
        <f>VLOOKUP($H3035,[1]BRT!$1:$1048576,1,0)</f>
        <v>#N/A</v>
      </c>
      <c r="H3035" t="s">
        <v>6413</v>
      </c>
      <c r="I3035">
        <v>37.718167999999999</v>
      </c>
      <c r="J3035">
        <v>-122.179304</v>
      </c>
      <c r="K3035">
        <v>989</v>
      </c>
      <c r="L3035">
        <v>31</v>
      </c>
      <c r="M3035">
        <v>1.935483871</v>
      </c>
      <c r="N3035">
        <v>13</v>
      </c>
      <c r="O3035">
        <v>3</v>
      </c>
      <c r="P3035">
        <v>16</v>
      </c>
      <c r="Q3035" t="e">
        <f>VLOOKUP($A3035,'[1]SheltersALL_2.17.22'!$1:$1048576,6,0)</f>
        <v>#N/A</v>
      </c>
      <c r="R3035" t="str">
        <f>VLOOKUP($A3035, [1]FA21_Ridership!$1:$1048576,11, 0)</f>
        <v>SAN LEANDRO</v>
      </c>
      <c r="S3035" t="str">
        <f>VLOOKUP($A3035, [1]FA21_Ridership!$1:$1048576,12, 0)</f>
        <v>ALAMEDA</v>
      </c>
      <c r="T3035">
        <f>VLOOKUP($A3035, [1]FA21_Ridership!$1:$1048576,13, 0)</f>
        <v>3</v>
      </c>
      <c r="U3035">
        <f t="shared" si="236"/>
        <v>496</v>
      </c>
      <c r="V3035" s="67">
        <f t="shared" si="235"/>
        <v>0.72899999999999998</v>
      </c>
      <c r="W3035">
        <v>0.87933600000000001</v>
      </c>
      <c r="X3035" s="67">
        <f t="shared" si="237"/>
        <v>0.72799999999999998</v>
      </c>
      <c r="Y3035">
        <v>0.34489500000000001</v>
      </c>
      <c r="Z3035" s="67">
        <f t="shared" si="238"/>
        <v>0.68700000000000006</v>
      </c>
      <c r="AA3035">
        <f>VLOOKUP($C3035,[1]Disability!$1:$1048576,5,FALSE)</f>
        <v>0</v>
      </c>
      <c r="AB3035" s="67">
        <f t="shared" si="239"/>
        <v>0</v>
      </c>
      <c r="AC3035" t="e">
        <f>VLOOKUP($A3035,#REF!,9,FALSE)</f>
        <v>#REF!</v>
      </c>
    </row>
    <row r="3036" spans="1:29">
      <c r="A3036">
        <v>51037</v>
      </c>
      <c r="B3036">
        <v>3035</v>
      </c>
      <c r="C3036">
        <v>9902230</v>
      </c>
      <c r="D3036" t="s">
        <v>4235</v>
      </c>
      <c r="E3036" t="s">
        <v>4236</v>
      </c>
      <c r="G3036" t="e">
        <f>VLOOKUP($H3036,[1]BRT!$1:$1048576,1,0)</f>
        <v>#N/A</v>
      </c>
      <c r="H3036" t="s">
        <v>6391</v>
      </c>
      <c r="I3036">
        <v>37.697529000000003</v>
      </c>
      <c r="J3036">
        <v>-122.086951</v>
      </c>
      <c r="K3036">
        <v>962</v>
      </c>
      <c r="L3036">
        <v>62</v>
      </c>
      <c r="M3036">
        <v>0.96774193500000005</v>
      </c>
      <c r="N3036">
        <v>4</v>
      </c>
      <c r="O3036">
        <v>4</v>
      </c>
      <c r="P3036">
        <v>8</v>
      </c>
      <c r="Q3036" t="e">
        <f>VLOOKUP($A3036,'[1]SheltersALL_2.17.22'!$1:$1048576,6,0)</f>
        <v>#N/A</v>
      </c>
      <c r="R3036" t="str">
        <f>VLOOKUP($A3036, [1]FA21_Ridership!$1:$1048576,11, 0)</f>
        <v>COUNTY-ALAMEDA</v>
      </c>
      <c r="S3036" t="str">
        <f>VLOOKUP($A3036, [1]FA21_Ridership!$1:$1048576,12, 0)</f>
        <v>ALAMEDA</v>
      </c>
      <c r="T3036">
        <f>VLOOKUP($A3036, [1]FA21_Ridership!$1:$1048576,13, 0)</f>
        <v>4</v>
      </c>
      <c r="U3036">
        <f t="shared" si="236"/>
        <v>496</v>
      </c>
      <c r="V3036" s="67">
        <f t="shared" si="235"/>
        <v>0.72899999999999998</v>
      </c>
      <c r="W3036">
        <v>0.63839599999999996</v>
      </c>
      <c r="X3036" s="67">
        <f t="shared" si="237"/>
        <v>0.33300000000000002</v>
      </c>
      <c r="Y3036">
        <v>0.37889600000000001</v>
      </c>
      <c r="Z3036" s="67">
        <f t="shared" si="238"/>
        <v>0.73799999999999999</v>
      </c>
      <c r="AA3036">
        <f>VLOOKUP($C3036,[1]Disability!$1:$1048576,5,FALSE)</f>
        <v>1</v>
      </c>
      <c r="AB3036" s="67">
        <f t="shared" si="239"/>
        <v>0.72499999999999998</v>
      </c>
      <c r="AC3036" t="e">
        <f>VLOOKUP($A3036,#REF!,9,FALSE)</f>
        <v>#REF!</v>
      </c>
    </row>
    <row r="3037" spans="1:29">
      <c r="A3037">
        <v>51616</v>
      </c>
      <c r="B3037">
        <v>3036</v>
      </c>
      <c r="C3037">
        <v>1017890</v>
      </c>
      <c r="D3037" t="s">
        <v>4235</v>
      </c>
      <c r="E3037" t="s">
        <v>4236</v>
      </c>
      <c r="G3037" t="e">
        <f>VLOOKUP($H3037,[1]BRT!$1:$1048576,1,0)</f>
        <v>#N/A</v>
      </c>
      <c r="H3037" t="s">
        <v>6414</v>
      </c>
      <c r="I3037">
        <v>37.827599999999997</v>
      </c>
      <c r="J3037">
        <v>-122.250981</v>
      </c>
      <c r="K3037">
        <v>1016</v>
      </c>
      <c r="L3037">
        <v>31</v>
      </c>
      <c r="M3037">
        <v>1.935483871</v>
      </c>
      <c r="N3037">
        <v>7</v>
      </c>
      <c r="O3037">
        <v>9</v>
      </c>
      <c r="P3037">
        <v>16</v>
      </c>
      <c r="Q3037" t="e">
        <f>VLOOKUP($A3037,'[1]SheltersALL_2.17.22'!$1:$1048576,6,0)</f>
        <v>#N/A</v>
      </c>
      <c r="R3037" t="str">
        <f>VLOOKUP($A3037, [1]FA21_Ridership!$1:$1048576,11, 0)</f>
        <v>OAKLAND</v>
      </c>
      <c r="S3037" t="str">
        <f>VLOOKUP($A3037, [1]FA21_Ridership!$1:$1048576,12, 0)</f>
        <v>ALAMEDA</v>
      </c>
      <c r="T3037">
        <f>VLOOKUP($A3037, [1]FA21_Ridership!$1:$1048576,13, 0)</f>
        <v>2</v>
      </c>
      <c r="U3037">
        <f t="shared" si="236"/>
        <v>496</v>
      </c>
      <c r="V3037" s="67">
        <f t="shared" si="235"/>
        <v>0.72899999999999998</v>
      </c>
      <c r="W3037">
        <v>0.46446300000000001</v>
      </c>
      <c r="X3037" s="67">
        <f t="shared" si="237"/>
        <v>0.16</v>
      </c>
      <c r="Y3037">
        <v>0.11129500000000001</v>
      </c>
      <c r="Z3037" s="67">
        <f t="shared" si="238"/>
        <v>0.27700000000000002</v>
      </c>
      <c r="AA3037">
        <f>VLOOKUP($C3037,[1]Disability!$1:$1048576,5,FALSE)</f>
        <v>1</v>
      </c>
      <c r="AB3037" s="67">
        <f t="shared" si="239"/>
        <v>0.72499999999999998</v>
      </c>
      <c r="AC3037" t="e">
        <f>VLOOKUP($A3037,#REF!,9,FALSE)</f>
        <v>#REF!</v>
      </c>
    </row>
    <row r="3038" spans="1:29">
      <c r="A3038">
        <v>58808</v>
      </c>
      <c r="B3038">
        <v>3037</v>
      </c>
      <c r="C3038">
        <v>9800020</v>
      </c>
      <c r="D3038" t="s">
        <v>4235</v>
      </c>
      <c r="E3038" t="s">
        <v>4236</v>
      </c>
      <c r="G3038" t="e">
        <f>VLOOKUP($H3038,[1]BRT!$1:$1048576,1,0)</f>
        <v>#N/A</v>
      </c>
      <c r="H3038" t="s">
        <v>6415</v>
      </c>
      <c r="I3038">
        <v>37.699342000000001</v>
      </c>
      <c r="J3038">
        <v>-122.121197</v>
      </c>
      <c r="K3038">
        <v>1427</v>
      </c>
      <c r="L3038">
        <v>16</v>
      </c>
      <c r="M3038">
        <v>3.75</v>
      </c>
      <c r="N3038">
        <v>7</v>
      </c>
      <c r="O3038">
        <v>24</v>
      </c>
      <c r="P3038">
        <v>31</v>
      </c>
      <c r="Q3038" t="str">
        <f>VLOOKUP($A3038,'[1]SheltersALL_2.17.22'!$1:$1048576,6,0)</f>
        <v>Alameda Unincorporated</v>
      </c>
      <c r="R3038" t="str">
        <f>VLOOKUP($A3038, [1]FA21_Ridership!$1:$1048576,11, 0)</f>
        <v>COUNTY-ALAMEDA</v>
      </c>
      <c r="S3038" t="str">
        <f>VLOOKUP($A3038, [1]FA21_Ridership!$1:$1048576,12, 0)</f>
        <v>ALAMEDA</v>
      </c>
      <c r="T3038">
        <f>VLOOKUP($A3038, [1]FA21_Ridership!$1:$1048576,13, 0)</f>
        <v>4</v>
      </c>
      <c r="U3038">
        <f t="shared" si="236"/>
        <v>496</v>
      </c>
      <c r="V3038" s="67">
        <f t="shared" si="235"/>
        <v>0.72899999999999998</v>
      </c>
      <c r="W3038">
        <v>0.89667699999999995</v>
      </c>
      <c r="X3038" s="67">
        <f t="shared" si="237"/>
        <v>0.76200000000000001</v>
      </c>
      <c r="Y3038">
        <v>0.14246700000000001</v>
      </c>
      <c r="Z3038" s="67">
        <f t="shared" si="238"/>
        <v>0.33900000000000002</v>
      </c>
      <c r="AA3038">
        <f>VLOOKUP($C3038,[1]Disability!$1:$1048576,5,FALSE)</f>
        <v>0</v>
      </c>
      <c r="AB3038" s="67">
        <f t="shared" si="239"/>
        <v>0</v>
      </c>
      <c r="AC3038" t="e">
        <f>VLOOKUP($A3038,#REF!,9,FALSE)</f>
        <v>#REF!</v>
      </c>
    </row>
    <row r="3039" spans="1:29">
      <c r="A3039">
        <v>52276</v>
      </c>
      <c r="B3039">
        <v>3038</v>
      </c>
      <c r="C3039">
        <v>1003660</v>
      </c>
      <c r="D3039" t="s">
        <v>4235</v>
      </c>
      <c r="E3039" t="s">
        <v>4236</v>
      </c>
      <c r="G3039" t="e">
        <f>VLOOKUP($H3039,[1]BRT!$1:$1048576,1,0)</f>
        <v>#N/A</v>
      </c>
      <c r="H3039" t="s">
        <v>5558</v>
      </c>
      <c r="I3039">
        <v>37.753211999999998</v>
      </c>
      <c r="J3039">
        <v>-122.18531</v>
      </c>
      <c r="K3039">
        <v>740</v>
      </c>
      <c r="L3039">
        <v>62</v>
      </c>
      <c r="M3039">
        <v>0.96774193500000005</v>
      </c>
      <c r="N3039">
        <v>0</v>
      </c>
      <c r="O3039">
        <v>8</v>
      </c>
      <c r="P3039">
        <v>8</v>
      </c>
      <c r="Q3039" t="e">
        <f>VLOOKUP($A3039,'[1]SheltersALL_2.17.22'!$1:$1048576,6,0)</f>
        <v>#N/A</v>
      </c>
      <c r="R3039" t="str">
        <f>VLOOKUP($A3039, [1]FA21_Ridership!$1:$1048576,11, 0)</f>
        <v>OAKLAND</v>
      </c>
      <c r="S3039" t="str">
        <f>VLOOKUP($A3039, [1]FA21_Ridership!$1:$1048576,12, 0)</f>
        <v>ALAMEDA</v>
      </c>
      <c r="T3039">
        <f>VLOOKUP($A3039, [1]FA21_Ridership!$1:$1048576,13, 0)</f>
        <v>3</v>
      </c>
      <c r="U3039">
        <f t="shared" si="236"/>
        <v>496</v>
      </c>
      <c r="V3039" s="67">
        <f t="shared" si="235"/>
        <v>0.72899999999999998</v>
      </c>
      <c r="W3039">
        <v>0.96603000000000006</v>
      </c>
      <c r="X3039" s="67">
        <f t="shared" si="237"/>
        <v>0.93500000000000005</v>
      </c>
      <c r="Y3039">
        <v>0.60172199999999998</v>
      </c>
      <c r="Z3039" s="67">
        <f t="shared" si="238"/>
        <v>0.93700000000000006</v>
      </c>
      <c r="AA3039">
        <f>VLOOKUP($C3039,[1]Disability!$1:$1048576,5,FALSE)</f>
        <v>0</v>
      </c>
      <c r="AB3039" s="67">
        <f t="shared" si="239"/>
        <v>0</v>
      </c>
      <c r="AC3039" t="e">
        <f>VLOOKUP($A3039,#REF!,9,FALSE)</f>
        <v>#REF!</v>
      </c>
    </row>
    <row r="3040" spans="1:29">
      <c r="A3040">
        <v>53063</v>
      </c>
      <c r="B3040">
        <v>3039</v>
      </c>
      <c r="C3040">
        <v>9908140</v>
      </c>
      <c r="D3040" t="s">
        <v>4235</v>
      </c>
      <c r="E3040" t="s">
        <v>4236</v>
      </c>
      <c r="G3040" t="e">
        <f>VLOOKUP($H3040,[1]BRT!$1:$1048576,1,0)</f>
        <v>#N/A</v>
      </c>
      <c r="H3040" t="s">
        <v>6212</v>
      </c>
      <c r="I3040">
        <v>37.803159999999998</v>
      </c>
      <c r="J3040">
        <v>-122.23734</v>
      </c>
      <c r="K3040">
        <v>980</v>
      </c>
      <c r="L3040">
        <v>20</v>
      </c>
      <c r="M3040">
        <v>3</v>
      </c>
      <c r="N3040">
        <v>23</v>
      </c>
      <c r="O3040">
        <v>2</v>
      </c>
      <c r="P3040">
        <v>25</v>
      </c>
      <c r="Q3040" t="e">
        <f>VLOOKUP($A3040,'[1]SheltersALL_2.17.22'!$1:$1048576,6,0)</f>
        <v>#N/A</v>
      </c>
      <c r="R3040" t="str">
        <f>VLOOKUP($A3040, [1]FA21_Ridership!$1:$1048576,11, 0)</f>
        <v>OAKLAND</v>
      </c>
      <c r="S3040" t="str">
        <f>VLOOKUP($A3040, [1]FA21_Ridership!$1:$1048576,12, 0)</f>
        <v>ALAMEDA</v>
      </c>
      <c r="T3040">
        <f>VLOOKUP($A3040, [1]FA21_Ridership!$1:$1048576,13, 0)</f>
        <v>2</v>
      </c>
      <c r="U3040">
        <f t="shared" si="236"/>
        <v>500</v>
      </c>
      <c r="V3040" s="67">
        <f t="shared" si="235"/>
        <v>0.73</v>
      </c>
      <c r="W3040">
        <v>0.74801600000000001</v>
      </c>
      <c r="X3040" s="67">
        <f t="shared" si="237"/>
        <v>0.47299999999999998</v>
      </c>
      <c r="Y3040">
        <v>0.183862</v>
      </c>
      <c r="Z3040" s="67">
        <f t="shared" si="238"/>
        <v>0.44600000000000001</v>
      </c>
      <c r="AA3040">
        <f>VLOOKUP($C3040,[1]Disability!$1:$1048576,5,FALSE)</f>
        <v>0</v>
      </c>
      <c r="AB3040" s="67">
        <f t="shared" si="239"/>
        <v>0</v>
      </c>
      <c r="AC3040" t="e">
        <f>VLOOKUP($A3040,#REF!,9,FALSE)</f>
        <v>#REF!</v>
      </c>
    </row>
    <row r="3041" spans="1:29">
      <c r="A3041">
        <v>51100</v>
      </c>
      <c r="B3041">
        <v>3040</v>
      </c>
      <c r="C3041">
        <v>1001330</v>
      </c>
      <c r="D3041" t="s">
        <v>4235</v>
      </c>
      <c r="E3041" t="s">
        <v>4236</v>
      </c>
      <c r="G3041" t="e">
        <f>VLOOKUP($H3041,[1]BRT!$1:$1048576,1,0)</f>
        <v>#N/A</v>
      </c>
      <c r="H3041" t="s">
        <v>6416</v>
      </c>
      <c r="I3041">
        <v>37.808211999999997</v>
      </c>
      <c r="J3041">
        <v>-122.265767</v>
      </c>
      <c r="K3041">
        <v>1421</v>
      </c>
      <c r="L3041">
        <v>20</v>
      </c>
      <c r="M3041">
        <v>3</v>
      </c>
      <c r="N3041">
        <v>19</v>
      </c>
      <c r="O3041">
        <v>6</v>
      </c>
      <c r="P3041">
        <v>25</v>
      </c>
      <c r="Q3041" t="e">
        <f>VLOOKUP($A3041,'[1]SheltersALL_2.17.22'!$1:$1048576,6,0)</f>
        <v>#N/A</v>
      </c>
      <c r="R3041" t="str">
        <f>VLOOKUP($A3041, [1]FA21_Ridership!$1:$1048576,11, 0)</f>
        <v>OAKLAND</v>
      </c>
      <c r="S3041" t="str">
        <f>VLOOKUP($A3041, [1]FA21_Ridership!$1:$1048576,12, 0)</f>
        <v>ALAMEDA</v>
      </c>
      <c r="T3041">
        <f>VLOOKUP($A3041, [1]FA21_Ridership!$1:$1048576,13, 0)</f>
        <v>2</v>
      </c>
      <c r="U3041">
        <f t="shared" si="236"/>
        <v>500</v>
      </c>
      <c r="V3041" s="67">
        <f t="shared" si="235"/>
        <v>0.73</v>
      </c>
      <c r="W3041">
        <v>0.78449500000000005</v>
      </c>
      <c r="X3041" s="67">
        <f t="shared" si="237"/>
        <v>0.55800000000000005</v>
      </c>
      <c r="Y3041">
        <v>0.50342699999999996</v>
      </c>
      <c r="Z3041" s="67">
        <f t="shared" si="238"/>
        <v>0.86099999999999999</v>
      </c>
      <c r="AA3041">
        <f>VLOOKUP($C3041,[1]Disability!$1:$1048576,5,FALSE)</f>
        <v>3</v>
      </c>
      <c r="AB3041" s="67">
        <f t="shared" si="239"/>
        <v>0.96499999999999997</v>
      </c>
      <c r="AC3041" t="e">
        <f>VLOOKUP($A3041,#REF!,9,FALSE)</f>
        <v>#REF!</v>
      </c>
    </row>
    <row r="3042" spans="1:29">
      <c r="A3042">
        <v>53133</v>
      </c>
      <c r="B3042">
        <v>3041</v>
      </c>
      <c r="C3042">
        <v>1010430</v>
      </c>
      <c r="D3042" t="s">
        <v>4235</v>
      </c>
      <c r="E3042" t="s">
        <v>4236</v>
      </c>
      <c r="G3042" t="e">
        <f>VLOOKUP($H3042,[1]BRT!$1:$1048576,1,0)</f>
        <v>#N/A</v>
      </c>
      <c r="H3042" t="s">
        <v>6417</v>
      </c>
      <c r="I3042">
        <v>37.776167000000001</v>
      </c>
      <c r="J3042">
        <v>-122.213342</v>
      </c>
      <c r="K3042">
        <v>1426</v>
      </c>
      <c r="L3042">
        <v>20</v>
      </c>
      <c r="M3042">
        <v>3</v>
      </c>
      <c r="N3042">
        <v>14</v>
      </c>
      <c r="O3042">
        <v>11</v>
      </c>
      <c r="P3042">
        <v>25</v>
      </c>
      <c r="Q3042" t="e">
        <f>VLOOKUP($A3042,'[1]SheltersALL_2.17.22'!$1:$1048576,6,0)</f>
        <v>#N/A</v>
      </c>
      <c r="R3042" t="str">
        <f>VLOOKUP($A3042, [1]FA21_Ridership!$1:$1048576,11, 0)</f>
        <v>OAKLAND</v>
      </c>
      <c r="S3042" t="str">
        <f>VLOOKUP($A3042, [1]FA21_Ridership!$1:$1048576,12, 0)</f>
        <v>ALAMEDA</v>
      </c>
      <c r="T3042">
        <f>VLOOKUP($A3042, [1]FA21_Ridership!$1:$1048576,13, 0)</f>
        <v>3</v>
      </c>
      <c r="U3042">
        <f t="shared" si="236"/>
        <v>500</v>
      </c>
      <c r="V3042" s="67">
        <f t="shared" si="235"/>
        <v>0.73</v>
      </c>
      <c r="W3042">
        <v>0.95701599999999998</v>
      </c>
      <c r="X3042" s="67">
        <f t="shared" si="237"/>
        <v>0.91900000000000004</v>
      </c>
      <c r="Y3042">
        <v>0.29986099999999999</v>
      </c>
      <c r="Z3042" s="67">
        <f t="shared" si="238"/>
        <v>0.63800000000000001</v>
      </c>
      <c r="AA3042">
        <f>VLOOKUP($C3042,[1]Disability!$1:$1048576,5,FALSE)</f>
        <v>0</v>
      </c>
      <c r="AB3042" s="67">
        <f t="shared" si="239"/>
        <v>0</v>
      </c>
      <c r="AC3042" t="e">
        <f>VLOOKUP($A3042,#REF!,9,FALSE)</f>
        <v>#REF!</v>
      </c>
    </row>
    <row r="3043" spans="1:29">
      <c r="A3043">
        <v>56644</v>
      </c>
      <c r="B3043">
        <v>3042</v>
      </c>
      <c r="C3043">
        <v>1030080</v>
      </c>
      <c r="D3043" t="s">
        <v>4235</v>
      </c>
      <c r="E3043" t="s">
        <v>4236</v>
      </c>
      <c r="G3043" t="e">
        <f>VLOOKUP($H3043,[1]BRT!$1:$1048576,1,0)</f>
        <v>#N/A</v>
      </c>
      <c r="H3043" t="s">
        <v>6418</v>
      </c>
      <c r="I3043">
        <v>37.821247</v>
      </c>
      <c r="J3043">
        <v>-122.276583</v>
      </c>
      <c r="K3043">
        <v>1398</v>
      </c>
      <c r="L3043">
        <v>20</v>
      </c>
      <c r="M3043">
        <v>3</v>
      </c>
      <c r="N3043">
        <v>14</v>
      </c>
      <c r="O3043">
        <v>11</v>
      </c>
      <c r="P3043">
        <v>25</v>
      </c>
      <c r="Q3043" t="e">
        <f>VLOOKUP($A3043,'[1]SheltersALL_2.17.22'!$1:$1048576,6,0)</f>
        <v>#N/A</v>
      </c>
      <c r="R3043" t="str">
        <f>VLOOKUP($A3043, [1]FA21_Ridership!$1:$1048576,11, 0)</f>
        <v>OAKLAND</v>
      </c>
      <c r="S3043" t="str">
        <f>VLOOKUP($A3043, [1]FA21_Ridership!$1:$1048576,12, 0)</f>
        <v>ALAMEDA</v>
      </c>
      <c r="T3043">
        <f>VLOOKUP($A3043, [1]FA21_Ridership!$1:$1048576,13, 0)</f>
        <v>2</v>
      </c>
      <c r="U3043">
        <f t="shared" si="236"/>
        <v>500</v>
      </c>
      <c r="V3043" s="67">
        <f t="shared" si="235"/>
        <v>0.73</v>
      </c>
      <c r="W3043">
        <v>0.68494600000000005</v>
      </c>
      <c r="X3043" s="67">
        <f t="shared" si="237"/>
        <v>0.39300000000000002</v>
      </c>
      <c r="Y3043">
        <v>0.53817199999999998</v>
      </c>
      <c r="Z3043" s="67">
        <f t="shared" si="238"/>
        <v>0.89300000000000002</v>
      </c>
      <c r="AA3043">
        <f>VLOOKUP($C3043,[1]Disability!$1:$1048576,5,FALSE)</f>
        <v>1</v>
      </c>
      <c r="AB3043" s="67">
        <f t="shared" si="239"/>
        <v>0.72499999999999998</v>
      </c>
      <c r="AC3043" t="e">
        <f>VLOOKUP($A3043,#REF!,9,FALSE)</f>
        <v>#REF!</v>
      </c>
    </row>
    <row r="3044" spans="1:29">
      <c r="A3044">
        <v>55564</v>
      </c>
      <c r="B3044">
        <v>3043</v>
      </c>
      <c r="C3044">
        <v>1001230</v>
      </c>
      <c r="D3044" t="s">
        <v>4235</v>
      </c>
      <c r="E3044" t="s">
        <v>4236</v>
      </c>
      <c r="G3044" t="e">
        <f>VLOOKUP($H3044,[1]BRT!$1:$1048576,1,0)</f>
        <v>#N/A</v>
      </c>
      <c r="H3044" t="s">
        <v>6419</v>
      </c>
      <c r="I3044">
        <v>37.798959000000004</v>
      </c>
      <c r="J3044">
        <v>-122.256969</v>
      </c>
      <c r="K3044">
        <v>1429</v>
      </c>
      <c r="L3044">
        <v>10</v>
      </c>
      <c r="M3044">
        <v>6</v>
      </c>
      <c r="N3044">
        <v>21</v>
      </c>
      <c r="O3044">
        <v>29</v>
      </c>
      <c r="P3044">
        <v>50</v>
      </c>
      <c r="Q3044" t="e">
        <f>VLOOKUP($A3044,'[1]SheltersALL_2.17.22'!$1:$1048576,6,0)</f>
        <v>#N/A</v>
      </c>
      <c r="R3044" t="str">
        <f>VLOOKUP($A3044, [1]FA21_Ridership!$1:$1048576,11, 0)</f>
        <v>OAKLAND</v>
      </c>
      <c r="S3044" t="str">
        <f>VLOOKUP($A3044, [1]FA21_Ridership!$1:$1048576,12, 0)</f>
        <v>ALAMEDA</v>
      </c>
      <c r="T3044">
        <f>VLOOKUP($A3044, [1]FA21_Ridership!$1:$1048576,13, 0)</f>
        <v>2</v>
      </c>
      <c r="U3044">
        <f t="shared" si="236"/>
        <v>500</v>
      </c>
      <c r="V3044" s="67">
        <f t="shared" ref="V3044:V3107" si="240">_xlfn.PERCENTRANK.INC($U$2:$U$4161,U3044)</f>
        <v>0.73</v>
      </c>
      <c r="W3044">
        <v>0.60611899999999996</v>
      </c>
      <c r="X3044" s="67">
        <f t="shared" si="237"/>
        <v>0.29099999999999998</v>
      </c>
      <c r="Y3044">
        <v>0.39388099999999998</v>
      </c>
      <c r="Z3044" s="67">
        <f t="shared" si="238"/>
        <v>0.75700000000000001</v>
      </c>
      <c r="AA3044">
        <f>VLOOKUP($C3044,[1]Disability!$1:$1048576,5,FALSE)</f>
        <v>2</v>
      </c>
      <c r="AB3044" s="67">
        <f t="shared" si="239"/>
        <v>0.91600000000000004</v>
      </c>
      <c r="AC3044" t="e">
        <f>VLOOKUP($A3044,#REF!,9,FALSE)</f>
        <v>#REF!</v>
      </c>
    </row>
    <row r="3045" spans="1:29">
      <c r="A3045">
        <v>51771</v>
      </c>
      <c r="B3045">
        <v>3044</v>
      </c>
      <c r="C3045">
        <v>1010140</v>
      </c>
      <c r="D3045" t="s">
        <v>4235</v>
      </c>
      <c r="E3045" t="s">
        <v>4236</v>
      </c>
      <c r="G3045" t="e">
        <f>VLOOKUP($H3045,[1]BRT!$1:$1048576,1,0)</f>
        <v>#N/A</v>
      </c>
      <c r="H3045" t="s">
        <v>6420</v>
      </c>
      <c r="I3045">
        <v>37.792644000000003</v>
      </c>
      <c r="J3045">
        <v>-122.246904</v>
      </c>
      <c r="K3045">
        <v>1429</v>
      </c>
      <c r="L3045">
        <v>20</v>
      </c>
      <c r="M3045">
        <v>3</v>
      </c>
      <c r="N3045">
        <v>10</v>
      </c>
      <c r="O3045">
        <v>15</v>
      </c>
      <c r="P3045">
        <v>25</v>
      </c>
      <c r="Q3045" t="e">
        <f>VLOOKUP($A3045,'[1]SheltersALL_2.17.22'!$1:$1048576,6,0)</f>
        <v>#N/A</v>
      </c>
      <c r="R3045" t="str">
        <f>VLOOKUP($A3045, [1]FA21_Ridership!$1:$1048576,11, 0)</f>
        <v>OAKLAND</v>
      </c>
      <c r="S3045" t="str">
        <f>VLOOKUP($A3045, [1]FA21_Ridership!$1:$1048576,12, 0)</f>
        <v>ALAMEDA</v>
      </c>
      <c r="T3045">
        <f>VLOOKUP($A3045, [1]FA21_Ridership!$1:$1048576,13, 0)</f>
        <v>2</v>
      </c>
      <c r="U3045">
        <f t="shared" si="236"/>
        <v>500</v>
      </c>
      <c r="V3045" s="67">
        <f t="shared" si="240"/>
        <v>0.73</v>
      </c>
      <c r="W3045">
        <v>0.94278499999999998</v>
      </c>
      <c r="X3045" s="67">
        <f t="shared" si="237"/>
        <v>0.879</v>
      </c>
      <c r="Y3045">
        <v>0.47392400000000001</v>
      </c>
      <c r="Z3045" s="67">
        <f t="shared" si="238"/>
        <v>0.84299999999999997</v>
      </c>
      <c r="AA3045">
        <f>VLOOKUP($C3045,[1]Disability!$1:$1048576,5,FALSE)</f>
        <v>1</v>
      </c>
      <c r="AB3045" s="67">
        <f t="shared" si="239"/>
        <v>0.72499999999999998</v>
      </c>
      <c r="AC3045" t="e">
        <f>VLOOKUP($A3045,#REF!,9,FALSE)</f>
        <v>#REF!</v>
      </c>
    </row>
    <row r="3046" spans="1:29">
      <c r="A3046">
        <v>57822</v>
      </c>
      <c r="B3046">
        <v>3045</v>
      </c>
      <c r="C3046">
        <v>802420</v>
      </c>
      <c r="D3046" t="s">
        <v>4235</v>
      </c>
      <c r="E3046" t="s">
        <v>4236</v>
      </c>
      <c r="G3046" t="e">
        <f>VLOOKUP($H3046,[1]BRT!$1:$1048576,1,0)</f>
        <v>#N/A</v>
      </c>
      <c r="H3046" t="s">
        <v>6421</v>
      </c>
      <c r="I3046">
        <v>37.634045</v>
      </c>
      <c r="J3046">
        <v>-122.0988</v>
      </c>
      <c r="K3046">
        <v>1029</v>
      </c>
      <c r="L3046">
        <v>20</v>
      </c>
      <c r="M3046">
        <v>3</v>
      </c>
      <c r="N3046">
        <v>8</v>
      </c>
      <c r="O3046">
        <v>17</v>
      </c>
      <c r="P3046">
        <v>25</v>
      </c>
      <c r="Q3046" t="str">
        <f>VLOOKUP($A3046,'[1]SheltersALL_2.17.22'!$1:$1048576,6,0)</f>
        <v>Hayward</v>
      </c>
      <c r="R3046" t="str">
        <f>VLOOKUP($A3046, [1]FA21_Ridership!$1:$1048576,11, 0)</f>
        <v>HAYWARD</v>
      </c>
      <c r="S3046" t="str">
        <f>VLOOKUP($A3046, [1]FA21_Ridership!$1:$1048576,12, 0)</f>
        <v>ALAMEDA</v>
      </c>
      <c r="T3046">
        <f>VLOOKUP($A3046, [1]FA21_Ridership!$1:$1048576,13, 0)</f>
        <v>5</v>
      </c>
      <c r="U3046">
        <f t="shared" si="236"/>
        <v>500</v>
      </c>
      <c r="V3046" s="67">
        <f t="shared" si="240"/>
        <v>0.73</v>
      </c>
      <c r="W3046">
        <v>0.80448200000000003</v>
      </c>
      <c r="X3046" s="67">
        <f t="shared" si="237"/>
        <v>0.59299999999999997</v>
      </c>
      <c r="Y3046">
        <v>0.32534800000000003</v>
      </c>
      <c r="Z3046" s="67">
        <f t="shared" si="238"/>
        <v>0.66200000000000003</v>
      </c>
      <c r="AA3046">
        <f>VLOOKUP($C3046,[1]Disability!$1:$1048576,5,FALSE)</f>
        <v>0</v>
      </c>
      <c r="AB3046" s="67">
        <f t="shared" si="239"/>
        <v>0</v>
      </c>
      <c r="AC3046" t="e">
        <f>VLOOKUP($A3046,#REF!,9,FALSE)</f>
        <v>#REF!</v>
      </c>
    </row>
    <row r="3047" spans="1:29">
      <c r="A3047">
        <v>53375</v>
      </c>
      <c r="B3047">
        <v>3046</v>
      </c>
      <c r="C3047">
        <v>1004240</v>
      </c>
      <c r="D3047" t="s">
        <v>4235</v>
      </c>
      <c r="E3047" t="s">
        <v>4236</v>
      </c>
      <c r="G3047" t="e">
        <f>VLOOKUP($H3047,[1]BRT!$1:$1048576,1,0)</f>
        <v>#N/A</v>
      </c>
      <c r="H3047" t="s">
        <v>6422</v>
      </c>
      <c r="I3047">
        <v>37.749768000000003</v>
      </c>
      <c r="J3047">
        <v>-122.174227</v>
      </c>
      <c r="K3047">
        <v>1019</v>
      </c>
      <c r="L3047">
        <v>20</v>
      </c>
      <c r="M3047">
        <v>3</v>
      </c>
      <c r="N3047">
        <v>5</v>
      </c>
      <c r="O3047">
        <v>20</v>
      </c>
      <c r="P3047">
        <v>25</v>
      </c>
      <c r="Q3047" t="e">
        <f>VLOOKUP($A3047,'[1]SheltersALL_2.17.22'!$1:$1048576,6,0)</f>
        <v>#N/A</v>
      </c>
      <c r="R3047" t="str">
        <f>VLOOKUP($A3047, [1]FA21_Ridership!$1:$1048576,11, 0)</f>
        <v>OAKLAND</v>
      </c>
      <c r="S3047" t="str">
        <f>VLOOKUP($A3047, [1]FA21_Ridership!$1:$1048576,12, 0)</f>
        <v>ALAMEDA</v>
      </c>
      <c r="T3047">
        <f>VLOOKUP($A3047, [1]FA21_Ridership!$1:$1048576,13, 0)</f>
        <v>3</v>
      </c>
      <c r="U3047">
        <f t="shared" si="236"/>
        <v>500</v>
      </c>
      <c r="V3047" s="67">
        <f t="shared" si="240"/>
        <v>0.73</v>
      </c>
      <c r="W3047">
        <v>0.98</v>
      </c>
      <c r="X3047" s="67">
        <f t="shared" si="237"/>
        <v>0.96699999999999997</v>
      </c>
      <c r="Y3047">
        <v>0.46</v>
      </c>
      <c r="Z3047" s="67">
        <f t="shared" si="238"/>
        <v>0.82799999999999996</v>
      </c>
      <c r="AA3047">
        <f>VLOOKUP($C3047,[1]Disability!$1:$1048576,5,FALSE)</f>
        <v>0</v>
      </c>
      <c r="AB3047" s="67">
        <f t="shared" si="239"/>
        <v>0</v>
      </c>
      <c r="AC3047" t="e">
        <f>VLOOKUP($A3047,#REF!,9,FALSE)</f>
        <v>#REF!</v>
      </c>
    </row>
    <row r="3048" spans="1:29">
      <c r="A3048">
        <v>57433</v>
      </c>
      <c r="B3048">
        <v>3047</v>
      </c>
      <c r="C3048">
        <v>1017550</v>
      </c>
      <c r="D3048" t="s">
        <v>4235</v>
      </c>
      <c r="E3048" t="s">
        <v>4236</v>
      </c>
      <c r="G3048" t="e">
        <f>VLOOKUP($H3048,[1]BRT!$1:$1048576,1,0)</f>
        <v>#N/A</v>
      </c>
      <c r="H3048" t="s">
        <v>6423</v>
      </c>
      <c r="I3048">
        <v>37.801388000000003</v>
      </c>
      <c r="J3048">
        <v>-122.24615799999999</v>
      </c>
      <c r="K3048">
        <v>961</v>
      </c>
      <c r="L3048">
        <v>20</v>
      </c>
      <c r="M3048">
        <v>3</v>
      </c>
      <c r="N3048">
        <v>3</v>
      </c>
      <c r="O3048">
        <v>22</v>
      </c>
      <c r="P3048">
        <v>25</v>
      </c>
      <c r="Q3048" t="str">
        <f>VLOOKUP($A3048,'[1]SheltersALL_2.17.22'!$1:$1048576,6,0)</f>
        <v>Oakland</v>
      </c>
      <c r="R3048" t="str">
        <f>VLOOKUP($A3048, [1]FA21_Ridership!$1:$1048576,11, 0)</f>
        <v>OAKLAND</v>
      </c>
      <c r="S3048" t="str">
        <f>VLOOKUP($A3048, [1]FA21_Ridership!$1:$1048576,12, 0)</f>
        <v>ALAMEDA</v>
      </c>
      <c r="T3048">
        <f>VLOOKUP($A3048, [1]FA21_Ridership!$1:$1048576,13, 0)</f>
        <v>2</v>
      </c>
      <c r="U3048">
        <f t="shared" si="236"/>
        <v>500</v>
      </c>
      <c r="V3048" s="67">
        <f t="shared" si="240"/>
        <v>0.73</v>
      </c>
      <c r="W3048">
        <v>0.67474599999999996</v>
      </c>
      <c r="X3048" s="67">
        <f t="shared" si="237"/>
        <v>0.36399999999999999</v>
      </c>
      <c r="Y3048">
        <v>0.177482</v>
      </c>
      <c r="Z3048" s="67">
        <f t="shared" si="238"/>
        <v>0.432</v>
      </c>
      <c r="AA3048">
        <f>VLOOKUP($C3048,[1]Disability!$1:$1048576,5,FALSE)</f>
        <v>0</v>
      </c>
      <c r="AB3048" s="67">
        <f t="shared" si="239"/>
        <v>0</v>
      </c>
      <c r="AC3048" t="e">
        <f>VLOOKUP($A3048,#REF!,9,FALSE)</f>
        <v>#REF!</v>
      </c>
    </row>
    <row r="3049" spans="1:29">
      <c r="A3049">
        <v>53732</v>
      </c>
      <c r="B3049">
        <v>3048</v>
      </c>
      <c r="C3049">
        <v>1017300</v>
      </c>
      <c r="D3049" t="s">
        <v>4235</v>
      </c>
      <c r="E3049" t="s">
        <v>4236</v>
      </c>
      <c r="G3049" t="e">
        <f>VLOOKUP($H3049,[1]BRT!$1:$1048576,1,0)</f>
        <v>#N/A</v>
      </c>
      <c r="H3049" t="s">
        <v>6424</v>
      </c>
      <c r="I3049">
        <v>37.817534000000002</v>
      </c>
      <c r="J3049">
        <v>-122.255595</v>
      </c>
      <c r="K3049">
        <v>981</v>
      </c>
      <c r="L3049">
        <v>20</v>
      </c>
      <c r="M3049">
        <v>3</v>
      </c>
      <c r="N3049">
        <v>2</v>
      </c>
      <c r="O3049">
        <v>23</v>
      </c>
      <c r="P3049">
        <v>25</v>
      </c>
      <c r="Q3049" t="e">
        <f>VLOOKUP($A3049,'[1]SheltersALL_2.17.22'!$1:$1048576,6,0)</f>
        <v>#N/A</v>
      </c>
      <c r="R3049" t="str">
        <f>VLOOKUP($A3049, [1]FA21_Ridership!$1:$1048576,11, 0)</f>
        <v>OAKLAND</v>
      </c>
      <c r="S3049" t="str">
        <f>VLOOKUP($A3049, [1]FA21_Ridership!$1:$1048576,12, 0)</f>
        <v>ALAMEDA</v>
      </c>
      <c r="T3049">
        <f>VLOOKUP($A3049, [1]FA21_Ridership!$1:$1048576,13, 0)</f>
        <v>2</v>
      </c>
      <c r="U3049">
        <f t="shared" si="236"/>
        <v>500</v>
      </c>
      <c r="V3049" s="67">
        <f t="shared" si="240"/>
        <v>0.73</v>
      </c>
      <c r="W3049">
        <v>0.61644900000000002</v>
      </c>
      <c r="X3049" s="67">
        <f t="shared" si="237"/>
        <v>0.308</v>
      </c>
      <c r="Y3049">
        <v>0.278248</v>
      </c>
      <c r="Z3049" s="67">
        <f t="shared" si="238"/>
        <v>0.60599999999999998</v>
      </c>
      <c r="AA3049">
        <f>VLOOKUP($C3049,[1]Disability!$1:$1048576,5,FALSE)</f>
        <v>0</v>
      </c>
      <c r="AB3049" s="67">
        <f t="shared" si="239"/>
        <v>0</v>
      </c>
      <c r="AC3049" t="e">
        <f>VLOOKUP($A3049,#REF!,9,FALSE)</f>
        <v>#REF!</v>
      </c>
    </row>
    <row r="3050" spans="1:29">
      <c r="A3050">
        <v>54499</v>
      </c>
      <c r="B3050">
        <v>3049</v>
      </c>
      <c r="C3050">
        <v>1030840</v>
      </c>
      <c r="D3050" t="s">
        <v>4235</v>
      </c>
      <c r="E3050" t="s">
        <v>4236</v>
      </c>
      <c r="G3050" t="e">
        <f>VLOOKUP($H3050,[1]BRT!$1:$1048576,1,0)</f>
        <v>#N/A</v>
      </c>
      <c r="H3050" t="s">
        <v>6425</v>
      </c>
      <c r="I3050">
        <v>37.844751000000002</v>
      </c>
      <c r="J3050">
        <v>-122.261409</v>
      </c>
      <c r="K3050">
        <v>1476</v>
      </c>
      <c r="L3050">
        <v>23.9</v>
      </c>
      <c r="M3050">
        <v>2.510460251</v>
      </c>
      <c r="N3050">
        <v>11</v>
      </c>
      <c r="O3050">
        <v>10</v>
      </c>
      <c r="P3050">
        <v>21</v>
      </c>
      <c r="Q3050" t="str">
        <f>VLOOKUP($A3050,'[1]SheltersALL_2.17.22'!$1:$1048576,6,0)</f>
        <v>Oakland</v>
      </c>
      <c r="R3050" t="str">
        <f>VLOOKUP($A3050, [1]FA21_Ridership!$1:$1048576,11, 0)</f>
        <v>OAKLAND</v>
      </c>
      <c r="S3050" t="str">
        <f>VLOOKUP($A3050, [1]FA21_Ridership!$1:$1048576,12, 0)</f>
        <v>ALAMEDA</v>
      </c>
      <c r="T3050">
        <f>VLOOKUP($A3050, [1]FA21_Ridership!$1:$1048576,13, 0)</f>
        <v>2</v>
      </c>
      <c r="U3050">
        <f t="shared" si="236"/>
        <v>501.9</v>
      </c>
      <c r="V3050" s="67">
        <f t="shared" si="240"/>
        <v>0.73199999999999998</v>
      </c>
      <c r="W3050">
        <v>0.59078299999999995</v>
      </c>
      <c r="X3050" s="67">
        <f t="shared" si="237"/>
        <v>0.27700000000000002</v>
      </c>
      <c r="Y3050">
        <v>0.199078</v>
      </c>
      <c r="Z3050" s="67">
        <f t="shared" si="238"/>
        <v>0.47499999999999998</v>
      </c>
      <c r="AA3050">
        <f>VLOOKUP($C3050,[1]Disability!$1:$1048576,5,FALSE)</f>
        <v>0</v>
      </c>
      <c r="AB3050" s="67">
        <f t="shared" si="239"/>
        <v>0</v>
      </c>
      <c r="AC3050" t="e">
        <f>VLOOKUP($A3050,#REF!,9,FALSE)</f>
        <v>#REF!</v>
      </c>
    </row>
    <row r="3051" spans="1:29">
      <c r="A3051">
        <v>55711</v>
      </c>
      <c r="B3051">
        <v>3050</v>
      </c>
      <c r="C3051">
        <v>1030330</v>
      </c>
      <c r="D3051" t="s">
        <v>4235</v>
      </c>
      <c r="E3051" t="s">
        <v>4236</v>
      </c>
      <c r="G3051" t="e">
        <f>VLOOKUP($H3051,[1]BRT!$1:$1048576,1,0)</f>
        <v>#N/A</v>
      </c>
      <c r="H3051" t="s">
        <v>6139</v>
      </c>
      <c r="I3051">
        <v>37.801130999999998</v>
      </c>
      <c r="J3051">
        <v>-122.273062</v>
      </c>
      <c r="K3051">
        <v>1149</v>
      </c>
      <c r="L3051">
        <v>16.2</v>
      </c>
      <c r="M3051">
        <v>3.703703704</v>
      </c>
      <c r="N3051">
        <v>27</v>
      </c>
      <c r="O3051">
        <v>4</v>
      </c>
      <c r="P3051">
        <v>31</v>
      </c>
      <c r="Q3051" t="e">
        <f>VLOOKUP($A3051,'[1]SheltersALL_2.17.22'!$1:$1048576,6,0)</f>
        <v>#N/A</v>
      </c>
      <c r="R3051" t="str">
        <f>VLOOKUP($A3051, [1]FA21_Ridership!$1:$1048576,11, 0)</f>
        <v>OAKLAND</v>
      </c>
      <c r="S3051" t="str">
        <f>VLOOKUP($A3051, [1]FA21_Ridership!$1:$1048576,12, 0)</f>
        <v>ALAMEDA</v>
      </c>
      <c r="T3051">
        <f>VLOOKUP($A3051, [1]FA21_Ridership!$1:$1048576,13, 0)</f>
        <v>2</v>
      </c>
      <c r="U3051">
        <f t="shared" si="236"/>
        <v>502.2</v>
      </c>
      <c r="V3051" s="67">
        <f t="shared" si="240"/>
        <v>0.73299999999999998</v>
      </c>
      <c r="W3051">
        <v>0.92196900000000004</v>
      </c>
      <c r="X3051" s="67">
        <f t="shared" si="237"/>
        <v>0.81200000000000006</v>
      </c>
      <c r="Y3051">
        <v>0.43517400000000001</v>
      </c>
      <c r="Z3051" s="67">
        <f t="shared" si="238"/>
        <v>0.80200000000000005</v>
      </c>
      <c r="AA3051">
        <f>VLOOKUP($C3051,[1]Disability!$1:$1048576,5,FALSE)</f>
        <v>6</v>
      </c>
      <c r="AB3051" s="67">
        <f t="shared" si="239"/>
        <v>0.99199999999999999</v>
      </c>
      <c r="AC3051" t="e">
        <f>VLOOKUP($A3051,#REF!,9,FALSE)</f>
        <v>#REF!</v>
      </c>
    </row>
    <row r="3052" spans="1:29">
      <c r="A3052">
        <v>57588</v>
      </c>
      <c r="B3052">
        <v>3051</v>
      </c>
      <c r="C3052">
        <v>901350</v>
      </c>
      <c r="D3052" t="s">
        <v>4235</v>
      </c>
      <c r="E3052" t="s">
        <v>4236</v>
      </c>
      <c r="G3052" t="e">
        <f>VLOOKUP($H3052,[1]BRT!$1:$1048576,1,0)</f>
        <v>#N/A</v>
      </c>
      <c r="H3052" t="s">
        <v>5926</v>
      </c>
      <c r="I3052">
        <v>37.529795999999997</v>
      </c>
      <c r="J3052">
        <v>-122.03809800000001</v>
      </c>
      <c r="K3052">
        <v>1079</v>
      </c>
      <c r="L3052">
        <v>21</v>
      </c>
      <c r="M3052">
        <v>2.8571428569999999</v>
      </c>
      <c r="N3052">
        <v>13</v>
      </c>
      <c r="O3052">
        <v>11</v>
      </c>
      <c r="P3052">
        <v>24</v>
      </c>
      <c r="Q3052" t="e">
        <f>VLOOKUP($A3052,'[1]SheltersALL_2.17.22'!$1:$1048576,6,0)</f>
        <v>#N/A</v>
      </c>
      <c r="R3052" t="str">
        <f>VLOOKUP($A3052, [1]FA21_Ridership!$1:$1048576,11, 0)</f>
        <v>NEWARK</v>
      </c>
      <c r="S3052" t="str">
        <f>VLOOKUP($A3052, [1]FA21_Ridership!$1:$1048576,12, 0)</f>
        <v>ALAMEDA</v>
      </c>
      <c r="T3052">
        <f>VLOOKUP($A3052, [1]FA21_Ridership!$1:$1048576,13, 0)</f>
        <v>5</v>
      </c>
      <c r="U3052">
        <f t="shared" si="236"/>
        <v>504</v>
      </c>
      <c r="V3052" s="67">
        <f t="shared" si="240"/>
        <v>0.73299999999999998</v>
      </c>
      <c r="W3052">
        <v>0.87969200000000003</v>
      </c>
      <c r="X3052" s="67">
        <f t="shared" si="237"/>
        <v>0.73099999999999998</v>
      </c>
      <c r="Y3052">
        <v>0.18323200000000001</v>
      </c>
      <c r="Z3052" s="67">
        <f t="shared" si="238"/>
        <v>0.44400000000000001</v>
      </c>
      <c r="AA3052">
        <f>VLOOKUP($C3052,[1]Disability!$1:$1048576,5,FALSE)</f>
        <v>0</v>
      </c>
      <c r="AB3052" s="67">
        <f t="shared" si="239"/>
        <v>0</v>
      </c>
      <c r="AC3052" t="e">
        <f>VLOOKUP($A3052,#REF!,9,FALSE)</f>
        <v>#REF!</v>
      </c>
    </row>
    <row r="3053" spans="1:29">
      <c r="A3053">
        <v>55780</v>
      </c>
      <c r="B3053">
        <v>3052</v>
      </c>
      <c r="C3053">
        <v>703850</v>
      </c>
      <c r="D3053" t="s">
        <v>4235</v>
      </c>
      <c r="E3053" t="s">
        <v>4236</v>
      </c>
      <c r="G3053" t="e">
        <f>VLOOKUP($H3053,[1]BRT!$1:$1048576,1,0)</f>
        <v>#N/A</v>
      </c>
      <c r="H3053" t="s">
        <v>6426</v>
      </c>
      <c r="I3053">
        <v>37.534111000000003</v>
      </c>
      <c r="J3053">
        <v>-122.00048099999999</v>
      </c>
      <c r="K3053">
        <v>1059</v>
      </c>
      <c r="L3053">
        <v>21</v>
      </c>
      <c r="M3053">
        <v>2.8571428569999999</v>
      </c>
      <c r="N3053">
        <v>11</v>
      </c>
      <c r="O3053">
        <v>13</v>
      </c>
      <c r="P3053">
        <v>24</v>
      </c>
      <c r="Q3053" t="e">
        <f>VLOOKUP($A3053,'[1]SheltersALL_2.17.22'!$1:$1048576,6,0)</f>
        <v>#N/A</v>
      </c>
      <c r="R3053" t="str">
        <f>VLOOKUP($A3053, [1]FA21_Ridership!$1:$1048576,11, 0)</f>
        <v>FREMONT</v>
      </c>
      <c r="S3053" t="str">
        <f>VLOOKUP($A3053, [1]FA21_Ridership!$1:$1048576,12, 0)</f>
        <v>ALAMEDA</v>
      </c>
      <c r="T3053">
        <f>VLOOKUP($A3053, [1]FA21_Ridership!$1:$1048576,13, 0)</f>
        <v>5</v>
      </c>
      <c r="U3053">
        <f t="shared" si="236"/>
        <v>504</v>
      </c>
      <c r="V3053" s="67">
        <f t="shared" si="240"/>
        <v>0.73299999999999998</v>
      </c>
      <c r="W3053">
        <v>0.70181499999999997</v>
      </c>
      <c r="X3053" s="67">
        <f t="shared" si="237"/>
        <v>0.41099999999999998</v>
      </c>
      <c r="Y3053">
        <v>3.0251E-2</v>
      </c>
      <c r="Z3053" s="67">
        <f t="shared" si="238"/>
        <v>3.6999999999999998E-2</v>
      </c>
      <c r="AA3053">
        <f>VLOOKUP($C3053,[1]Disability!$1:$1048576,5,FALSE)</f>
        <v>0</v>
      </c>
      <c r="AB3053" s="67">
        <f t="shared" si="239"/>
        <v>0</v>
      </c>
      <c r="AC3053" t="e">
        <f>VLOOKUP($A3053,#REF!,9,FALSE)</f>
        <v>#REF!</v>
      </c>
    </row>
    <row r="3054" spans="1:29">
      <c r="A3054">
        <v>52422</v>
      </c>
      <c r="B3054">
        <v>3053</v>
      </c>
      <c r="C3054">
        <v>1016240</v>
      </c>
      <c r="D3054" t="s">
        <v>4235</v>
      </c>
      <c r="E3054" t="s">
        <v>4236</v>
      </c>
      <c r="G3054" t="e">
        <f>VLOOKUP($H3054,[1]BRT!$1:$1048576,1,0)</f>
        <v>#N/A</v>
      </c>
      <c r="H3054" t="s">
        <v>6427</v>
      </c>
      <c r="I3054">
        <v>37.837308999999998</v>
      </c>
      <c r="J3054">
        <v>-122.26888099999999</v>
      </c>
      <c r="K3054">
        <v>1080</v>
      </c>
      <c r="L3054">
        <v>22</v>
      </c>
      <c r="M3054">
        <v>2.7272727269999999</v>
      </c>
      <c r="N3054">
        <v>14</v>
      </c>
      <c r="O3054">
        <v>9</v>
      </c>
      <c r="P3054">
        <v>23</v>
      </c>
      <c r="Q3054" t="str">
        <f>VLOOKUP($A3054,'[1]SheltersALL_2.17.22'!$1:$1048576,6,0)</f>
        <v>Oakland</v>
      </c>
      <c r="R3054" t="str">
        <f>VLOOKUP($A3054, [1]FA21_Ridership!$1:$1048576,11, 0)</f>
        <v>OAKLAND</v>
      </c>
      <c r="S3054" t="str">
        <f>VLOOKUP($A3054, [1]FA21_Ridership!$1:$1048576,12, 0)</f>
        <v>ALAMEDA</v>
      </c>
      <c r="T3054">
        <f>VLOOKUP($A3054, [1]FA21_Ridership!$1:$1048576,13, 0)</f>
        <v>2</v>
      </c>
      <c r="U3054">
        <f t="shared" si="236"/>
        <v>506</v>
      </c>
      <c r="V3054" s="67">
        <f t="shared" si="240"/>
        <v>0.73299999999999998</v>
      </c>
      <c r="W3054">
        <v>0.46278000000000002</v>
      </c>
      <c r="X3054" s="67">
        <f t="shared" si="237"/>
        <v>0.158</v>
      </c>
      <c r="Y3054">
        <v>0.31526599999999999</v>
      </c>
      <c r="Z3054" s="67">
        <f t="shared" si="238"/>
        <v>0.64900000000000002</v>
      </c>
      <c r="AA3054">
        <f>VLOOKUP($C3054,[1]Disability!$1:$1048576,5,FALSE)</f>
        <v>1</v>
      </c>
      <c r="AB3054" s="67">
        <f t="shared" si="239"/>
        <v>0.72499999999999998</v>
      </c>
      <c r="AC3054" t="e">
        <f>VLOOKUP($A3054,#REF!,9,FALSE)</f>
        <v>#REF!</v>
      </c>
    </row>
    <row r="3055" spans="1:29">
      <c r="A3055">
        <v>55594</v>
      </c>
      <c r="B3055">
        <v>3054</v>
      </c>
      <c r="C3055">
        <v>501920</v>
      </c>
      <c r="D3055" t="s">
        <v>4235</v>
      </c>
      <c r="E3055" t="s">
        <v>4236</v>
      </c>
      <c r="G3055" t="e">
        <f>VLOOKUP($H3055,[1]BRT!$1:$1048576,1,0)</f>
        <v>#N/A</v>
      </c>
      <c r="H3055" t="s">
        <v>6254</v>
      </c>
      <c r="I3055">
        <v>37.911073000000002</v>
      </c>
      <c r="J3055">
        <v>-122.308615</v>
      </c>
      <c r="K3055">
        <v>1443</v>
      </c>
      <c r="L3055">
        <v>23</v>
      </c>
      <c r="M3055">
        <v>2.6086956520000002</v>
      </c>
      <c r="N3055">
        <v>13</v>
      </c>
      <c r="O3055">
        <v>9</v>
      </c>
      <c r="P3055">
        <v>22</v>
      </c>
      <c r="Q3055" t="str">
        <f>VLOOKUP($A3055,'[1]SheltersALL_2.17.22'!$1:$1048576,6,0)</f>
        <v>El Cerrito</v>
      </c>
      <c r="R3055" t="str">
        <f>VLOOKUP($A3055, [1]FA21_Ridership!$1:$1048576,11, 0)</f>
        <v>EL CERRITO</v>
      </c>
      <c r="S3055" t="str">
        <f>VLOOKUP($A3055, [1]FA21_Ridership!$1:$1048576,12, 0)</f>
        <v>CONTRA COSTA</v>
      </c>
      <c r="T3055">
        <f>VLOOKUP($A3055, [1]FA21_Ridership!$1:$1048576,13, 0)</f>
        <v>1</v>
      </c>
      <c r="U3055">
        <f t="shared" si="236"/>
        <v>506</v>
      </c>
      <c r="V3055" s="67">
        <f t="shared" si="240"/>
        <v>0.73299999999999998</v>
      </c>
      <c r="W3055">
        <v>0.62346100000000004</v>
      </c>
      <c r="X3055" s="67">
        <f t="shared" si="237"/>
        <v>0.316</v>
      </c>
      <c r="Y3055">
        <v>0.331173</v>
      </c>
      <c r="Z3055" s="67">
        <f t="shared" si="238"/>
        <v>0.67100000000000004</v>
      </c>
      <c r="AA3055">
        <f>VLOOKUP($C3055,[1]Disability!$1:$1048576,5,FALSE)</f>
        <v>0</v>
      </c>
      <c r="AB3055" s="67">
        <f t="shared" si="239"/>
        <v>0</v>
      </c>
      <c r="AC3055" t="e">
        <f>VLOOKUP($A3055,#REF!,9,FALSE)</f>
        <v>#REF!</v>
      </c>
    </row>
    <row r="3056" spans="1:29">
      <c r="A3056">
        <v>58338</v>
      </c>
      <c r="B3056">
        <v>3055</v>
      </c>
      <c r="C3056">
        <v>1500330</v>
      </c>
      <c r="D3056" t="s">
        <v>4235</v>
      </c>
      <c r="E3056" t="s">
        <v>4236</v>
      </c>
      <c r="G3056" t="e">
        <f>VLOOKUP($H3056,[1]BRT!$1:$1048576,1,0)</f>
        <v>#N/A</v>
      </c>
      <c r="H3056" t="s">
        <v>6428</v>
      </c>
      <c r="I3056">
        <v>37.728259000000001</v>
      </c>
      <c r="J3056">
        <v>-122.148461</v>
      </c>
      <c r="K3056">
        <v>799</v>
      </c>
      <c r="L3056">
        <v>21.1</v>
      </c>
      <c r="M3056">
        <v>2.843601896</v>
      </c>
      <c r="N3056">
        <v>13</v>
      </c>
      <c r="O3056">
        <v>11</v>
      </c>
      <c r="P3056">
        <v>24</v>
      </c>
      <c r="Q3056" t="e">
        <f>VLOOKUP($A3056,'[1]SheltersALL_2.17.22'!$1:$1048576,6,0)</f>
        <v>#N/A</v>
      </c>
      <c r="R3056" t="str">
        <f>VLOOKUP($A3056, [1]FA21_Ridership!$1:$1048576,11, 0)</f>
        <v>SAN LEANDRO</v>
      </c>
      <c r="S3056" t="str">
        <f>VLOOKUP($A3056, [1]FA21_Ridership!$1:$1048576,12, 0)</f>
        <v>ALAMEDA</v>
      </c>
      <c r="T3056">
        <f>VLOOKUP($A3056, [1]FA21_Ridership!$1:$1048576,13, 0)</f>
        <v>3</v>
      </c>
      <c r="U3056">
        <f t="shared" si="236"/>
        <v>506.40000000000003</v>
      </c>
      <c r="V3056" s="67">
        <f t="shared" si="240"/>
        <v>0.73399999999999999</v>
      </c>
      <c r="W3056">
        <v>0.935585</v>
      </c>
      <c r="X3056" s="67">
        <f t="shared" si="237"/>
        <v>0.84599999999999997</v>
      </c>
      <c r="Y3056">
        <v>0.22520299999999999</v>
      </c>
      <c r="Z3056" s="67">
        <f t="shared" si="238"/>
        <v>0.51600000000000001</v>
      </c>
      <c r="AA3056">
        <f>VLOOKUP($C3056,[1]Disability!$1:$1048576,5,FALSE)</f>
        <v>0</v>
      </c>
      <c r="AB3056" s="67">
        <f t="shared" si="239"/>
        <v>0</v>
      </c>
      <c r="AC3056" t="e">
        <f>VLOOKUP($A3056,#REF!,9,FALSE)</f>
        <v>#REF!</v>
      </c>
    </row>
    <row r="3057" spans="1:29">
      <c r="A3057">
        <v>56533</v>
      </c>
      <c r="B3057">
        <v>3056</v>
      </c>
      <c r="C3057">
        <v>1501480</v>
      </c>
      <c r="D3057" t="s">
        <v>4235</v>
      </c>
      <c r="E3057" t="s">
        <v>4236</v>
      </c>
      <c r="G3057" t="e">
        <f>VLOOKUP($H3057,[1]BRT!$1:$1048576,1,0)</f>
        <v>#N/A</v>
      </c>
      <c r="H3057" t="s">
        <v>6429</v>
      </c>
      <c r="I3057">
        <v>37.722487999999998</v>
      </c>
      <c r="J3057">
        <v>-122.152545</v>
      </c>
      <c r="K3057">
        <v>1410</v>
      </c>
      <c r="L3057">
        <v>30</v>
      </c>
      <c r="M3057">
        <v>2</v>
      </c>
      <c r="N3057">
        <v>15</v>
      </c>
      <c r="O3057">
        <v>2</v>
      </c>
      <c r="P3057">
        <v>17</v>
      </c>
      <c r="Q3057" t="str">
        <f>VLOOKUP($A3057,'[1]SheltersALL_2.17.22'!$1:$1048576,6,0)</f>
        <v>San Leandro</v>
      </c>
      <c r="R3057" t="str">
        <f>VLOOKUP($A3057, [1]FA21_Ridership!$1:$1048576,11, 0)</f>
        <v>SAN LEANDRO</v>
      </c>
      <c r="S3057" t="str">
        <f>VLOOKUP($A3057, [1]FA21_Ridership!$1:$1048576,12, 0)</f>
        <v>ALAMEDA</v>
      </c>
      <c r="T3057">
        <f>VLOOKUP($A3057, [1]FA21_Ridership!$1:$1048576,13, 0)</f>
        <v>3</v>
      </c>
      <c r="U3057">
        <f t="shared" si="236"/>
        <v>510</v>
      </c>
      <c r="V3057" s="67">
        <f t="shared" si="240"/>
        <v>0.73399999999999999</v>
      </c>
      <c r="W3057">
        <v>0.71276099999999998</v>
      </c>
      <c r="X3057" s="67">
        <f t="shared" si="237"/>
        <v>0.42399999999999999</v>
      </c>
      <c r="Y3057">
        <v>0.34934500000000002</v>
      </c>
      <c r="Z3057" s="67">
        <f t="shared" si="238"/>
        <v>0.69499999999999995</v>
      </c>
      <c r="AA3057">
        <f>VLOOKUP($C3057,[1]Disability!$1:$1048576,5,FALSE)</f>
        <v>0</v>
      </c>
      <c r="AB3057" s="67">
        <f t="shared" si="239"/>
        <v>0</v>
      </c>
      <c r="AC3057" t="e">
        <f>VLOOKUP($A3057,#REF!,9,FALSE)</f>
        <v>#REF!</v>
      </c>
    </row>
    <row r="3058" spans="1:29">
      <c r="A3058">
        <v>51969</v>
      </c>
      <c r="B3058">
        <v>3057</v>
      </c>
      <c r="C3058">
        <v>9905280</v>
      </c>
      <c r="D3058" t="s">
        <v>4235</v>
      </c>
      <c r="E3058" t="s">
        <v>4236</v>
      </c>
      <c r="G3058" t="e">
        <f>VLOOKUP($H3058,[1]BRT!$1:$1048576,1,0)</f>
        <v>#N/A</v>
      </c>
      <c r="H3058" t="s">
        <v>6430</v>
      </c>
      <c r="I3058">
        <v>37.789470000000001</v>
      </c>
      <c r="J3058">
        <v>-122.397352</v>
      </c>
      <c r="K3058">
        <v>420</v>
      </c>
      <c r="L3058">
        <v>30</v>
      </c>
      <c r="M3058">
        <v>2</v>
      </c>
      <c r="N3058">
        <v>14</v>
      </c>
      <c r="O3058">
        <v>3</v>
      </c>
      <c r="P3058">
        <v>17</v>
      </c>
      <c r="Q3058" t="e">
        <f>VLOOKUP($A3058,'[1]SheltersALL_2.17.22'!$1:$1048576,6,0)</f>
        <v>#N/A</v>
      </c>
      <c r="R3058" t="str">
        <f>VLOOKUP($A3058, [1]FA21_Ridership!$1:$1048576,11, 0)</f>
        <v>SAN FRANCISCO</v>
      </c>
      <c r="S3058" t="str">
        <f>VLOOKUP($A3058, [1]FA21_Ridership!$1:$1048576,12, 0)</f>
        <v>SAN FRANCISCO</v>
      </c>
      <c r="T3058">
        <f>VLOOKUP($A3058, [1]FA21_Ridership!$1:$1048576,13, 0)</f>
        <v>9</v>
      </c>
      <c r="U3058">
        <f t="shared" si="236"/>
        <v>510</v>
      </c>
      <c r="V3058" s="67">
        <f t="shared" si="240"/>
        <v>0.73399999999999999</v>
      </c>
      <c r="W3058">
        <v>0.49795099999999998</v>
      </c>
      <c r="X3058" s="67">
        <f t="shared" si="237"/>
        <v>0.19500000000000001</v>
      </c>
      <c r="Y3058">
        <v>5.6351999999999999E-2</v>
      </c>
      <c r="Z3058" s="67">
        <f t="shared" si="238"/>
        <v>0.10100000000000001</v>
      </c>
      <c r="AA3058">
        <f>VLOOKUP($C3058,[1]Disability!$1:$1048576,5,FALSE)</f>
        <v>0</v>
      </c>
      <c r="AB3058" s="67">
        <f t="shared" si="239"/>
        <v>0</v>
      </c>
      <c r="AC3058" t="e">
        <f>VLOOKUP($A3058,#REF!,9,FALSE)</f>
        <v>#REF!</v>
      </c>
    </row>
    <row r="3059" spans="1:29">
      <c r="A3059">
        <v>52289</v>
      </c>
      <c r="B3059">
        <v>3058</v>
      </c>
      <c r="C3059">
        <v>706160</v>
      </c>
      <c r="D3059" t="s">
        <v>4235</v>
      </c>
      <c r="E3059" t="s">
        <v>4236</v>
      </c>
      <c r="G3059" t="e">
        <f>VLOOKUP($H3059,[1]BRT!$1:$1048576,1,0)</f>
        <v>#N/A</v>
      </c>
      <c r="H3059" t="s">
        <v>6339</v>
      </c>
      <c r="I3059">
        <v>37.546436</v>
      </c>
      <c r="J3059">
        <v>-121.982232</v>
      </c>
      <c r="K3059">
        <v>1435</v>
      </c>
      <c r="L3059">
        <v>30</v>
      </c>
      <c r="M3059">
        <v>2</v>
      </c>
      <c r="N3059">
        <v>12</v>
      </c>
      <c r="O3059">
        <v>5</v>
      </c>
      <c r="P3059">
        <v>17</v>
      </c>
      <c r="Q3059" t="str">
        <f>VLOOKUP($A3059,'[1]SheltersALL_2.17.22'!$1:$1048576,6,0)</f>
        <v>Fremont</v>
      </c>
      <c r="R3059" t="str">
        <f>VLOOKUP($A3059, [1]FA21_Ridership!$1:$1048576,11, 0)</f>
        <v>FREMONT</v>
      </c>
      <c r="S3059" t="str">
        <f>VLOOKUP($A3059, [1]FA21_Ridership!$1:$1048576,12, 0)</f>
        <v>ALAMEDA</v>
      </c>
      <c r="T3059">
        <f>VLOOKUP($A3059, [1]FA21_Ridership!$1:$1048576,13, 0)</f>
        <v>5</v>
      </c>
      <c r="U3059">
        <f t="shared" si="236"/>
        <v>510</v>
      </c>
      <c r="V3059" s="67">
        <f t="shared" si="240"/>
        <v>0.73399999999999999</v>
      </c>
      <c r="W3059">
        <v>0.938195</v>
      </c>
      <c r="X3059" s="67">
        <f t="shared" si="237"/>
        <v>0.85099999999999998</v>
      </c>
      <c r="Y3059">
        <v>8.2818000000000003E-2</v>
      </c>
      <c r="Z3059" s="67">
        <f t="shared" si="238"/>
        <v>0.182</v>
      </c>
      <c r="AA3059">
        <f>VLOOKUP($C3059,[1]Disability!$1:$1048576,5,FALSE)</f>
        <v>1</v>
      </c>
      <c r="AB3059" s="67">
        <f t="shared" si="239"/>
        <v>0.72499999999999998</v>
      </c>
      <c r="AC3059" t="e">
        <f>VLOOKUP($A3059,#REF!,9,FALSE)</f>
        <v>#REF!</v>
      </c>
    </row>
    <row r="3060" spans="1:29">
      <c r="A3060">
        <v>51565</v>
      </c>
      <c r="B3060">
        <v>3059</v>
      </c>
      <c r="C3060">
        <v>1302070</v>
      </c>
      <c r="D3060" t="s">
        <v>4235</v>
      </c>
      <c r="E3060" t="s">
        <v>4236</v>
      </c>
      <c r="G3060" t="e">
        <f>VLOOKUP($H3060,[1]BRT!$1:$1048576,1,0)</f>
        <v>#N/A</v>
      </c>
      <c r="H3060" t="s">
        <v>6431</v>
      </c>
      <c r="I3060">
        <v>37.982984000000002</v>
      </c>
      <c r="J3060">
        <v>-122.319444</v>
      </c>
      <c r="K3060">
        <v>1250</v>
      </c>
      <c r="L3060">
        <v>30</v>
      </c>
      <c r="M3060">
        <v>2</v>
      </c>
      <c r="N3060">
        <v>12</v>
      </c>
      <c r="O3060">
        <v>5</v>
      </c>
      <c r="P3060">
        <v>17</v>
      </c>
      <c r="Q3060" t="e">
        <f>VLOOKUP($A3060,'[1]SheltersALL_2.17.22'!$1:$1048576,6,0)</f>
        <v>#N/A</v>
      </c>
      <c r="R3060" t="str">
        <f>VLOOKUP($A3060, [1]FA21_Ridership!$1:$1048576,11, 0)</f>
        <v>RICHMOND</v>
      </c>
      <c r="S3060" t="str">
        <f>VLOOKUP($A3060, [1]FA21_Ridership!$1:$1048576,12, 0)</f>
        <v>CONTRA COSTA</v>
      </c>
      <c r="T3060">
        <f>VLOOKUP($A3060, [1]FA21_Ridership!$1:$1048576,13, 0)</f>
        <v>1</v>
      </c>
      <c r="U3060">
        <f t="shared" si="236"/>
        <v>510</v>
      </c>
      <c r="V3060" s="67">
        <f t="shared" si="240"/>
        <v>0.73399999999999999</v>
      </c>
      <c r="W3060">
        <v>0.78589500000000001</v>
      </c>
      <c r="X3060" s="67">
        <f t="shared" si="237"/>
        <v>0.56100000000000005</v>
      </c>
      <c r="Y3060">
        <v>0.23541300000000001</v>
      </c>
      <c r="Z3060" s="67">
        <f t="shared" si="238"/>
        <v>0.53400000000000003</v>
      </c>
      <c r="AA3060">
        <f>VLOOKUP($C3060,[1]Disability!$1:$1048576,5,FALSE)</f>
        <v>0</v>
      </c>
      <c r="AB3060" s="67">
        <f t="shared" si="239"/>
        <v>0</v>
      </c>
      <c r="AC3060" t="e">
        <f>VLOOKUP($A3060,#REF!,9,FALSE)</f>
        <v>#REF!</v>
      </c>
    </row>
    <row r="3061" spans="1:29">
      <c r="A3061">
        <v>50976</v>
      </c>
      <c r="B3061">
        <v>3060</v>
      </c>
      <c r="C3061">
        <v>9902110</v>
      </c>
      <c r="D3061" t="s">
        <v>4235</v>
      </c>
      <c r="E3061" t="s">
        <v>4236</v>
      </c>
      <c r="G3061" t="e">
        <f>VLOOKUP($H3061,[1]BRT!$1:$1048576,1,0)</f>
        <v>#N/A</v>
      </c>
      <c r="H3061" t="s">
        <v>6087</v>
      </c>
      <c r="I3061">
        <v>37.718992</v>
      </c>
      <c r="J3061">
        <v>-122.14786599999999</v>
      </c>
      <c r="K3061">
        <v>1410</v>
      </c>
      <c r="L3061">
        <v>30</v>
      </c>
      <c r="M3061">
        <v>2</v>
      </c>
      <c r="N3061">
        <v>8</v>
      </c>
      <c r="O3061">
        <v>9</v>
      </c>
      <c r="P3061">
        <v>17</v>
      </c>
      <c r="Q3061" t="e">
        <f>VLOOKUP($A3061,'[1]SheltersALL_2.17.22'!$1:$1048576,6,0)</f>
        <v>#N/A</v>
      </c>
      <c r="R3061" t="str">
        <f>VLOOKUP($A3061, [1]FA21_Ridership!$1:$1048576,11, 0)</f>
        <v>SAN LEANDRO</v>
      </c>
      <c r="S3061" t="str">
        <f>VLOOKUP($A3061, [1]FA21_Ridership!$1:$1048576,12, 0)</f>
        <v>ALAMEDA</v>
      </c>
      <c r="T3061">
        <f>VLOOKUP($A3061, [1]FA21_Ridership!$1:$1048576,13, 0)</f>
        <v>3</v>
      </c>
      <c r="U3061">
        <f t="shared" si="236"/>
        <v>510</v>
      </c>
      <c r="V3061" s="67">
        <f t="shared" si="240"/>
        <v>0.73399999999999999</v>
      </c>
      <c r="W3061">
        <v>0.74626199999999998</v>
      </c>
      <c r="X3061" s="67">
        <f t="shared" si="237"/>
        <v>0.47199999999999998</v>
      </c>
      <c r="Y3061">
        <v>0.25327100000000002</v>
      </c>
      <c r="Z3061" s="67">
        <f t="shared" si="238"/>
        <v>0.57599999999999996</v>
      </c>
      <c r="AA3061">
        <f>VLOOKUP($C3061,[1]Disability!$1:$1048576,5,FALSE)</f>
        <v>0</v>
      </c>
      <c r="AB3061" s="67">
        <f t="shared" si="239"/>
        <v>0</v>
      </c>
      <c r="AC3061" t="e">
        <f>VLOOKUP($A3061,#REF!,9,FALSE)</f>
        <v>#REF!</v>
      </c>
    </row>
    <row r="3062" spans="1:29">
      <c r="A3062">
        <v>56559</v>
      </c>
      <c r="B3062">
        <v>3061</v>
      </c>
      <c r="C3062">
        <v>803590</v>
      </c>
      <c r="D3062" t="s">
        <v>4235</v>
      </c>
      <c r="E3062" t="s">
        <v>4236</v>
      </c>
      <c r="G3062" t="e">
        <f>VLOOKUP($H3062,[1]BRT!$1:$1048576,1,0)</f>
        <v>#N/A</v>
      </c>
      <c r="H3062" t="s">
        <v>6432</v>
      </c>
      <c r="I3062">
        <v>37.646732</v>
      </c>
      <c r="J3062">
        <v>-122.06327</v>
      </c>
      <c r="K3062">
        <v>1443</v>
      </c>
      <c r="L3062">
        <v>30</v>
      </c>
      <c r="M3062">
        <v>2</v>
      </c>
      <c r="N3062">
        <v>8</v>
      </c>
      <c r="O3062">
        <v>9</v>
      </c>
      <c r="P3062">
        <v>17</v>
      </c>
      <c r="Q3062" t="str">
        <f>VLOOKUP($A3062,'[1]SheltersALL_2.17.22'!$1:$1048576,6,0)</f>
        <v>Hayward</v>
      </c>
      <c r="R3062" t="str">
        <f>VLOOKUP($A3062, [1]FA21_Ridership!$1:$1048576,11, 0)</f>
        <v>HAYWARD</v>
      </c>
      <c r="S3062" t="str">
        <f>VLOOKUP($A3062, [1]FA21_Ridership!$1:$1048576,12, 0)</f>
        <v>ALAMEDA</v>
      </c>
      <c r="T3062">
        <f>VLOOKUP($A3062, [1]FA21_Ridership!$1:$1048576,13, 0)</f>
        <v>4</v>
      </c>
      <c r="U3062">
        <f t="shared" si="236"/>
        <v>510</v>
      </c>
      <c r="V3062" s="67">
        <f t="shared" si="240"/>
        <v>0.73399999999999999</v>
      </c>
      <c r="W3062">
        <v>0.83291899999999996</v>
      </c>
      <c r="X3062" s="67">
        <f t="shared" si="237"/>
        <v>0.63100000000000001</v>
      </c>
      <c r="Y3062">
        <v>9.1496999999999995E-2</v>
      </c>
      <c r="Z3062" s="67">
        <f t="shared" si="238"/>
        <v>0.216</v>
      </c>
      <c r="AA3062">
        <f>VLOOKUP($C3062,[1]Disability!$1:$1048576,5,FALSE)</f>
        <v>0</v>
      </c>
      <c r="AB3062" s="67">
        <f t="shared" si="239"/>
        <v>0</v>
      </c>
      <c r="AC3062" t="e">
        <f>VLOOKUP($A3062,#REF!,9,FALSE)</f>
        <v>#REF!</v>
      </c>
    </row>
    <row r="3063" spans="1:29">
      <c r="A3063">
        <v>52151</v>
      </c>
      <c r="B3063">
        <v>3062</v>
      </c>
      <c r="C3063">
        <v>1009140</v>
      </c>
      <c r="D3063" t="s">
        <v>4235</v>
      </c>
      <c r="E3063" t="s">
        <v>4236</v>
      </c>
      <c r="G3063" t="e">
        <f>VLOOKUP($H3063,[1]BRT!$1:$1048576,1,0)</f>
        <v>#N/A</v>
      </c>
      <c r="H3063" t="s">
        <v>6032</v>
      </c>
      <c r="I3063">
        <v>37.797693000000002</v>
      </c>
      <c r="J3063">
        <v>-122.249454</v>
      </c>
      <c r="K3063">
        <v>1004</v>
      </c>
      <c r="L3063">
        <v>17</v>
      </c>
      <c r="M3063">
        <v>3.5294117649999999</v>
      </c>
      <c r="N3063">
        <v>11</v>
      </c>
      <c r="O3063">
        <v>19</v>
      </c>
      <c r="P3063">
        <v>30</v>
      </c>
      <c r="Q3063" t="e">
        <f>VLOOKUP($A3063,'[1]SheltersALL_2.17.22'!$1:$1048576,6,0)</f>
        <v>#N/A</v>
      </c>
      <c r="R3063" t="str">
        <f>VLOOKUP($A3063, [1]FA21_Ridership!$1:$1048576,11, 0)</f>
        <v>OAKLAND</v>
      </c>
      <c r="S3063" t="str">
        <f>VLOOKUP($A3063, [1]FA21_Ridership!$1:$1048576,12, 0)</f>
        <v>ALAMEDA</v>
      </c>
      <c r="T3063">
        <f>VLOOKUP($A3063, [1]FA21_Ridership!$1:$1048576,13, 0)</f>
        <v>2</v>
      </c>
      <c r="U3063">
        <f t="shared" si="236"/>
        <v>510</v>
      </c>
      <c r="V3063" s="67">
        <f t="shared" si="240"/>
        <v>0.73399999999999999</v>
      </c>
      <c r="W3063">
        <v>0.87476299999999996</v>
      </c>
      <c r="X3063" s="67">
        <f t="shared" si="237"/>
        <v>0.72299999999999998</v>
      </c>
      <c r="Y3063">
        <v>0.22254599999999999</v>
      </c>
      <c r="Z3063" s="67">
        <f t="shared" si="238"/>
        <v>0.50700000000000001</v>
      </c>
      <c r="AA3063">
        <f>VLOOKUP($C3063,[1]Disability!$1:$1048576,5,FALSE)</f>
        <v>0</v>
      </c>
      <c r="AB3063" s="67">
        <f t="shared" si="239"/>
        <v>0</v>
      </c>
      <c r="AC3063" t="e">
        <f>VLOOKUP($A3063,#REF!,9,FALSE)</f>
        <v>#REF!</v>
      </c>
    </row>
    <row r="3064" spans="1:29">
      <c r="A3064">
        <v>56160</v>
      </c>
      <c r="B3064">
        <v>3063</v>
      </c>
      <c r="C3064">
        <v>706810</v>
      </c>
      <c r="D3064" t="s">
        <v>4235</v>
      </c>
      <c r="E3064" t="s">
        <v>4236</v>
      </c>
      <c r="G3064" t="e">
        <f>VLOOKUP($H3064,[1]BRT!$1:$1048576,1,0)</f>
        <v>#N/A</v>
      </c>
      <c r="H3064" t="s">
        <v>6433</v>
      </c>
      <c r="I3064">
        <v>37.500816999999998</v>
      </c>
      <c r="J3064">
        <v>-121.972144</v>
      </c>
      <c r="K3064">
        <v>783</v>
      </c>
      <c r="L3064">
        <v>30</v>
      </c>
      <c r="M3064">
        <v>2</v>
      </c>
      <c r="N3064">
        <v>6</v>
      </c>
      <c r="O3064">
        <v>11</v>
      </c>
      <c r="P3064">
        <v>17</v>
      </c>
      <c r="Q3064" t="e">
        <f>VLOOKUP($A3064,'[1]SheltersALL_2.17.22'!$1:$1048576,6,0)</f>
        <v>#N/A</v>
      </c>
      <c r="R3064" t="str">
        <f>VLOOKUP($A3064, [1]FA21_Ridership!$1:$1048576,11, 0)</f>
        <v>FREMONT</v>
      </c>
      <c r="S3064" t="str">
        <f>VLOOKUP($A3064, [1]FA21_Ridership!$1:$1048576,12, 0)</f>
        <v>ALAMEDA</v>
      </c>
      <c r="T3064">
        <f>VLOOKUP($A3064, [1]FA21_Ridership!$1:$1048576,13, 0)</f>
        <v>5</v>
      </c>
      <c r="U3064">
        <f t="shared" si="236"/>
        <v>510</v>
      </c>
      <c r="V3064" s="67">
        <f t="shared" si="240"/>
        <v>0.73399999999999999</v>
      </c>
      <c r="W3064">
        <v>0.94135500000000005</v>
      </c>
      <c r="X3064" s="67">
        <f t="shared" si="237"/>
        <v>0.86599999999999999</v>
      </c>
      <c r="Y3064">
        <v>7.7732999999999997E-2</v>
      </c>
      <c r="Z3064" s="67">
        <f t="shared" si="238"/>
        <v>0.16</v>
      </c>
      <c r="AA3064">
        <f>VLOOKUP($C3064,[1]Disability!$1:$1048576,5,FALSE)</f>
        <v>0</v>
      </c>
      <c r="AB3064" s="67">
        <f t="shared" si="239"/>
        <v>0</v>
      </c>
      <c r="AC3064" t="e">
        <f>VLOOKUP($A3064,#REF!,9,FALSE)</f>
        <v>#REF!</v>
      </c>
    </row>
    <row r="3065" spans="1:29">
      <c r="A3065">
        <v>50855</v>
      </c>
      <c r="B3065">
        <v>3064</v>
      </c>
      <c r="C3065">
        <v>1003320</v>
      </c>
      <c r="D3065" t="s">
        <v>4235</v>
      </c>
      <c r="E3065" t="s">
        <v>4236</v>
      </c>
      <c r="G3065" t="e">
        <f>VLOOKUP($H3065,[1]BRT!$1:$1048576,1,0)</f>
        <v>#N/A</v>
      </c>
      <c r="H3065" t="s">
        <v>6434</v>
      </c>
      <c r="I3065">
        <v>37.76202</v>
      </c>
      <c r="J3065">
        <v>-122.18255600000001</v>
      </c>
      <c r="K3065">
        <v>1394</v>
      </c>
      <c r="L3065">
        <v>30</v>
      </c>
      <c r="M3065">
        <v>2</v>
      </c>
      <c r="N3065">
        <v>5</v>
      </c>
      <c r="O3065">
        <v>12</v>
      </c>
      <c r="P3065">
        <v>17</v>
      </c>
      <c r="Q3065" t="e">
        <f>VLOOKUP($A3065,'[1]SheltersALL_2.17.22'!$1:$1048576,6,0)</f>
        <v>#N/A</v>
      </c>
      <c r="R3065" t="str">
        <f>VLOOKUP($A3065, [1]FA21_Ridership!$1:$1048576,11, 0)</f>
        <v>OAKLAND</v>
      </c>
      <c r="S3065" t="str">
        <f>VLOOKUP($A3065, [1]FA21_Ridership!$1:$1048576,12, 0)</f>
        <v>ALAMEDA</v>
      </c>
      <c r="T3065">
        <f>VLOOKUP($A3065, [1]FA21_Ridership!$1:$1048576,13, 0)</f>
        <v>3</v>
      </c>
      <c r="U3065">
        <f t="shared" si="236"/>
        <v>510</v>
      </c>
      <c r="V3065" s="67">
        <f t="shared" si="240"/>
        <v>0.73399999999999999</v>
      </c>
      <c r="W3065">
        <v>0.99283699999999997</v>
      </c>
      <c r="X3065" s="67">
        <f t="shared" si="237"/>
        <v>0.98599999999999999</v>
      </c>
      <c r="Y3065">
        <v>0.36498000000000003</v>
      </c>
      <c r="Z3065" s="67">
        <f t="shared" si="238"/>
        <v>0.71499999999999997</v>
      </c>
      <c r="AA3065">
        <f>VLOOKUP($C3065,[1]Disability!$1:$1048576,5,FALSE)</f>
        <v>0</v>
      </c>
      <c r="AB3065" s="67">
        <f t="shared" si="239"/>
        <v>0</v>
      </c>
      <c r="AC3065" t="e">
        <f>VLOOKUP($A3065,#REF!,9,FALSE)</f>
        <v>#REF!</v>
      </c>
    </row>
    <row r="3066" spans="1:29">
      <c r="A3066">
        <v>58133</v>
      </c>
      <c r="B3066">
        <v>3065</v>
      </c>
      <c r="C3066">
        <v>9900220</v>
      </c>
      <c r="D3066" t="s">
        <v>4235</v>
      </c>
      <c r="E3066" t="s">
        <v>4236</v>
      </c>
      <c r="G3066" t="e">
        <f>VLOOKUP($H3066,[1]BRT!$1:$1048576,1,0)</f>
        <v>#N/A</v>
      </c>
      <c r="H3066" t="s">
        <v>6435</v>
      </c>
      <c r="I3066">
        <v>37.903315999999997</v>
      </c>
      <c r="J3066">
        <v>-122.277872</v>
      </c>
      <c r="K3066">
        <v>630</v>
      </c>
      <c r="L3066">
        <v>30</v>
      </c>
      <c r="M3066">
        <v>2</v>
      </c>
      <c r="N3066">
        <v>3</v>
      </c>
      <c r="O3066">
        <v>14</v>
      </c>
      <c r="P3066">
        <v>17</v>
      </c>
      <c r="Q3066" t="e">
        <f>VLOOKUP($A3066,'[1]SheltersALL_2.17.22'!$1:$1048576,6,0)</f>
        <v>#N/A</v>
      </c>
      <c r="R3066" t="str">
        <f>VLOOKUP($A3066, [1]FA21_Ridership!$1:$1048576,11, 0)</f>
        <v>COUNTY-CONTRA COSTA</v>
      </c>
      <c r="S3066" t="str">
        <f>VLOOKUP($A3066, [1]FA21_Ridership!$1:$1048576,12, 0)</f>
        <v>CONTRA COSTA</v>
      </c>
      <c r="T3066">
        <f>VLOOKUP($A3066, [1]FA21_Ridership!$1:$1048576,13, 0)</f>
        <v>1</v>
      </c>
      <c r="U3066">
        <f t="shared" si="236"/>
        <v>510</v>
      </c>
      <c r="V3066" s="67">
        <f t="shared" si="240"/>
        <v>0.73399999999999999</v>
      </c>
      <c r="W3066">
        <v>0.16536500000000001</v>
      </c>
      <c r="X3066" s="67">
        <f t="shared" si="237"/>
        <v>5.0000000000000001E-3</v>
      </c>
      <c r="Y3066">
        <v>5.4688000000000001E-2</v>
      </c>
      <c r="Z3066" s="67">
        <f t="shared" si="238"/>
        <v>9.5000000000000001E-2</v>
      </c>
      <c r="AA3066">
        <f>VLOOKUP($C3066,[1]Disability!$1:$1048576,5,FALSE)</f>
        <v>0</v>
      </c>
      <c r="AB3066" s="67">
        <f t="shared" si="239"/>
        <v>0</v>
      </c>
      <c r="AC3066" t="e">
        <f>VLOOKUP($A3066,#REF!,9,FALSE)</f>
        <v>#REF!</v>
      </c>
    </row>
    <row r="3067" spans="1:29">
      <c r="A3067">
        <v>51099</v>
      </c>
      <c r="B3067">
        <v>3066</v>
      </c>
      <c r="C3067">
        <v>1011690</v>
      </c>
      <c r="D3067" t="s">
        <v>4235</v>
      </c>
      <c r="E3067" t="s">
        <v>4236</v>
      </c>
      <c r="G3067" t="e">
        <f>VLOOKUP($H3067,[1]BRT!$1:$1048576,1,0)</f>
        <v>#N/A</v>
      </c>
      <c r="H3067" t="s">
        <v>6436</v>
      </c>
      <c r="I3067">
        <v>37.810744</v>
      </c>
      <c r="J3067">
        <v>-122.262962</v>
      </c>
      <c r="K3067">
        <v>1018</v>
      </c>
      <c r="L3067">
        <v>32</v>
      </c>
      <c r="M3067">
        <v>1.875</v>
      </c>
      <c r="N3067">
        <v>11</v>
      </c>
      <c r="O3067">
        <v>5</v>
      </c>
      <c r="P3067">
        <v>16</v>
      </c>
      <c r="Q3067" t="e">
        <f>VLOOKUP($A3067,'[1]SheltersALL_2.17.22'!$1:$1048576,6,0)</f>
        <v>#N/A</v>
      </c>
      <c r="R3067" t="str">
        <f>VLOOKUP($A3067, [1]FA21_Ridership!$1:$1048576,11, 0)</f>
        <v>OAKLAND</v>
      </c>
      <c r="S3067" t="str">
        <f>VLOOKUP($A3067, [1]FA21_Ridership!$1:$1048576,12, 0)</f>
        <v>ALAMEDA</v>
      </c>
      <c r="T3067">
        <f>VLOOKUP($A3067, [1]FA21_Ridership!$1:$1048576,13, 0)</f>
        <v>2</v>
      </c>
      <c r="U3067">
        <f t="shared" si="236"/>
        <v>512</v>
      </c>
      <c r="V3067" s="67">
        <f t="shared" si="240"/>
        <v>0.73599999999999999</v>
      </c>
      <c r="W3067">
        <v>0.78449500000000005</v>
      </c>
      <c r="X3067" s="67">
        <f t="shared" si="237"/>
        <v>0.55800000000000005</v>
      </c>
      <c r="Y3067">
        <v>0.50342699999999996</v>
      </c>
      <c r="Z3067" s="67">
        <f t="shared" si="238"/>
        <v>0.86099999999999999</v>
      </c>
      <c r="AA3067">
        <f>VLOOKUP($C3067,[1]Disability!$1:$1048576,5,FALSE)</f>
        <v>3</v>
      </c>
      <c r="AB3067" s="67">
        <f t="shared" si="239"/>
        <v>0.96499999999999997</v>
      </c>
      <c r="AC3067" t="e">
        <f>VLOOKUP($A3067,#REF!,9,FALSE)</f>
        <v>#REF!</v>
      </c>
    </row>
    <row r="3068" spans="1:29">
      <c r="A3068">
        <v>59683</v>
      </c>
      <c r="B3068">
        <v>3067</v>
      </c>
      <c r="C3068">
        <v>1004770</v>
      </c>
      <c r="D3068" t="s">
        <v>4235</v>
      </c>
      <c r="E3068" t="s">
        <v>4236</v>
      </c>
      <c r="G3068" t="e">
        <f>VLOOKUP($H3068,[1]BRT!$1:$1048576,1,0)</f>
        <v>#N/A</v>
      </c>
      <c r="H3068" t="s">
        <v>6385</v>
      </c>
      <c r="I3068">
        <v>37.809308999999999</v>
      </c>
      <c r="J3068">
        <v>-122.28612800000001</v>
      </c>
      <c r="K3068">
        <v>1081</v>
      </c>
      <c r="L3068">
        <v>30.5</v>
      </c>
      <c r="M3068">
        <v>1.9672131150000001</v>
      </c>
      <c r="N3068">
        <v>13</v>
      </c>
      <c r="O3068">
        <v>4</v>
      </c>
      <c r="P3068">
        <v>17</v>
      </c>
      <c r="Q3068" t="e">
        <f>VLOOKUP($A3068,'[1]SheltersALL_2.17.22'!$1:$1048576,6,0)</f>
        <v>#N/A</v>
      </c>
      <c r="R3068" t="str">
        <f>VLOOKUP($A3068, [1]FA21_Ridership!$1:$1048576,11, 0)</f>
        <v>OAKLAND</v>
      </c>
      <c r="S3068" t="str">
        <f>VLOOKUP($A3068, [1]FA21_Ridership!$1:$1048576,12, 0)</f>
        <v>ALAMEDA</v>
      </c>
      <c r="T3068">
        <f>VLOOKUP($A3068, [1]FA21_Ridership!$1:$1048576,13, 0)</f>
        <v>2</v>
      </c>
      <c r="U3068">
        <f t="shared" si="236"/>
        <v>518.5</v>
      </c>
      <c r="V3068" s="67">
        <f t="shared" si="240"/>
        <v>0.73699999999999999</v>
      </c>
      <c r="W3068">
        <v>0.81036200000000003</v>
      </c>
      <c r="X3068" s="67">
        <f t="shared" si="237"/>
        <v>0.59899999999999998</v>
      </c>
      <c r="Y3068">
        <v>0.52297199999999999</v>
      </c>
      <c r="Z3068" s="67">
        <f t="shared" si="238"/>
        <v>0.879</v>
      </c>
      <c r="AA3068">
        <f>VLOOKUP($C3068,[1]Disability!$1:$1048576,5,FALSE)</f>
        <v>0</v>
      </c>
      <c r="AB3068" s="67">
        <f t="shared" si="239"/>
        <v>0</v>
      </c>
      <c r="AC3068" t="e">
        <f>VLOOKUP($A3068,#REF!,9,FALSE)</f>
        <v>#REF!</v>
      </c>
    </row>
    <row r="3069" spans="1:29">
      <c r="A3069">
        <v>59999</v>
      </c>
      <c r="B3069">
        <v>3068</v>
      </c>
      <c r="C3069">
        <v>1003480</v>
      </c>
      <c r="D3069" t="s">
        <v>4235</v>
      </c>
      <c r="E3069" t="s">
        <v>4236</v>
      </c>
      <c r="G3069" t="e">
        <f>VLOOKUP($H3069,[1]BRT!$1:$1048576,1,0)</f>
        <v>#N/A</v>
      </c>
      <c r="H3069" t="s">
        <v>6437</v>
      </c>
      <c r="I3069">
        <v>37.799014</v>
      </c>
      <c r="J3069">
        <v>-122.273177</v>
      </c>
      <c r="K3069">
        <v>1436</v>
      </c>
      <c r="L3069">
        <v>9.8000000000000007</v>
      </c>
      <c r="M3069">
        <v>6.1224489799999997</v>
      </c>
      <c r="N3069">
        <v>36</v>
      </c>
      <c r="O3069">
        <v>17</v>
      </c>
      <c r="P3069">
        <v>53</v>
      </c>
      <c r="Q3069" t="str">
        <f>VLOOKUP($A3069,'[1]SheltersALL_2.17.22'!$1:$1048576,6,0)</f>
        <v>Oakland</v>
      </c>
      <c r="R3069" t="str">
        <f>VLOOKUP($A3069, [1]FA21_Ridership!$1:$1048576,11, 0)</f>
        <v>OAKLAND</v>
      </c>
      <c r="S3069" t="str">
        <f>VLOOKUP($A3069, [1]FA21_Ridership!$1:$1048576,12, 0)</f>
        <v>ALAMEDA</v>
      </c>
      <c r="T3069">
        <f>VLOOKUP($A3069, [1]FA21_Ridership!$1:$1048576,13, 0)</f>
        <v>2</v>
      </c>
      <c r="U3069">
        <f t="shared" si="236"/>
        <v>519.40000000000009</v>
      </c>
      <c r="V3069" s="67">
        <f t="shared" si="240"/>
        <v>0.73699999999999999</v>
      </c>
      <c r="W3069">
        <v>0.92196900000000004</v>
      </c>
      <c r="X3069" s="67">
        <f t="shared" si="237"/>
        <v>0.81200000000000006</v>
      </c>
      <c r="Y3069">
        <v>0.43517400000000001</v>
      </c>
      <c r="Z3069" s="67">
        <f t="shared" si="238"/>
        <v>0.80200000000000005</v>
      </c>
      <c r="AA3069">
        <f>VLOOKUP($C3069,[1]Disability!$1:$1048576,5,FALSE)</f>
        <v>4</v>
      </c>
      <c r="AB3069" s="67">
        <f t="shared" si="239"/>
        <v>0.97699999999999998</v>
      </c>
      <c r="AC3069" t="e">
        <f>VLOOKUP($A3069,#REF!,9,FALSE)</f>
        <v>#REF!</v>
      </c>
    </row>
    <row r="3070" spans="1:29">
      <c r="A3070">
        <v>54242</v>
      </c>
      <c r="B3070">
        <v>3069</v>
      </c>
      <c r="C3070">
        <v>800050</v>
      </c>
      <c r="D3070" t="s">
        <v>4235</v>
      </c>
      <c r="E3070" t="s">
        <v>4236</v>
      </c>
      <c r="G3070" t="e">
        <f>VLOOKUP($H3070,[1]BRT!$1:$1048576,1,0)</f>
        <v>#N/A</v>
      </c>
      <c r="H3070" t="s">
        <v>6438</v>
      </c>
      <c r="I3070">
        <v>37.671165000000002</v>
      </c>
      <c r="J3070">
        <v>-122.07419299999999</v>
      </c>
      <c r="K3070">
        <v>1040</v>
      </c>
      <c r="L3070">
        <v>40</v>
      </c>
      <c r="M3070">
        <v>1.5</v>
      </c>
      <c r="N3070">
        <v>12</v>
      </c>
      <c r="O3070">
        <v>1</v>
      </c>
      <c r="P3070">
        <v>13</v>
      </c>
      <c r="Q3070" t="e">
        <f>VLOOKUP($A3070,'[1]SheltersALL_2.17.22'!$1:$1048576,6,0)</f>
        <v>#N/A</v>
      </c>
      <c r="R3070" t="str">
        <f>VLOOKUP($A3070, [1]FA21_Ridership!$1:$1048576,11, 0)</f>
        <v>HAYWARD</v>
      </c>
      <c r="S3070" t="str">
        <f>VLOOKUP($A3070, [1]FA21_Ridership!$1:$1048576,12, 0)</f>
        <v>ALAMEDA</v>
      </c>
      <c r="T3070">
        <f>VLOOKUP($A3070, [1]FA21_Ridership!$1:$1048576,13, 0)</f>
        <v>4</v>
      </c>
      <c r="U3070">
        <f t="shared" si="236"/>
        <v>520</v>
      </c>
      <c r="V3070" s="67">
        <f t="shared" si="240"/>
        <v>0.73699999999999999</v>
      </c>
      <c r="W3070">
        <v>0.48255100000000001</v>
      </c>
      <c r="X3070" s="67">
        <f t="shared" si="237"/>
        <v>0.182</v>
      </c>
      <c r="Y3070">
        <v>8.7113999999999997E-2</v>
      </c>
      <c r="Z3070" s="67">
        <f t="shared" si="238"/>
        <v>0.19800000000000001</v>
      </c>
      <c r="AA3070">
        <f>VLOOKUP($C3070,[1]Disability!$1:$1048576,5,FALSE)</f>
        <v>1</v>
      </c>
      <c r="AB3070" s="67">
        <f t="shared" si="239"/>
        <v>0.72499999999999998</v>
      </c>
      <c r="AC3070" t="e">
        <f>VLOOKUP($A3070,#REF!,9,FALSE)</f>
        <v>#REF!</v>
      </c>
    </row>
    <row r="3071" spans="1:29">
      <c r="A3071">
        <v>55538</v>
      </c>
      <c r="B3071">
        <v>3070</v>
      </c>
      <c r="C3071">
        <v>1501310</v>
      </c>
      <c r="D3071" t="s">
        <v>4235</v>
      </c>
      <c r="E3071" t="s">
        <v>4236</v>
      </c>
      <c r="G3071" t="e">
        <f>VLOOKUP($H3071,[1]BRT!$1:$1048576,1,0)</f>
        <v>#N/A</v>
      </c>
      <c r="H3071" t="s">
        <v>6347</v>
      </c>
      <c r="I3071">
        <v>37.706090000000003</v>
      </c>
      <c r="J3071">
        <v>-122.129525</v>
      </c>
      <c r="K3071">
        <v>1401</v>
      </c>
      <c r="L3071">
        <v>20</v>
      </c>
      <c r="M3071">
        <v>3</v>
      </c>
      <c r="N3071">
        <v>20</v>
      </c>
      <c r="O3071">
        <v>6</v>
      </c>
      <c r="P3071">
        <v>26</v>
      </c>
      <c r="Q3071" t="str">
        <f>VLOOKUP($A3071,'[1]SheltersALL_2.17.22'!$1:$1048576,6,0)</f>
        <v>San Leandro</v>
      </c>
      <c r="R3071" t="str">
        <f>VLOOKUP($A3071, [1]FA21_Ridership!$1:$1048576,11, 0)</f>
        <v>SAN LEANDRO</v>
      </c>
      <c r="S3071" t="str">
        <f>VLOOKUP($A3071, [1]FA21_Ridership!$1:$1048576,12, 0)</f>
        <v>ALAMEDA</v>
      </c>
      <c r="T3071">
        <f>VLOOKUP($A3071, [1]FA21_Ridership!$1:$1048576,13, 0)</f>
        <v>4</v>
      </c>
      <c r="U3071">
        <f t="shared" si="236"/>
        <v>520</v>
      </c>
      <c r="V3071" s="67">
        <f t="shared" si="240"/>
        <v>0.73699999999999999</v>
      </c>
      <c r="W3071">
        <v>0.73581399999999997</v>
      </c>
      <c r="X3071" s="67">
        <f t="shared" si="237"/>
        <v>0.45600000000000002</v>
      </c>
      <c r="Y3071">
        <v>0.44913599999999998</v>
      </c>
      <c r="Z3071" s="67">
        <f t="shared" si="238"/>
        <v>0.81799999999999995</v>
      </c>
      <c r="AA3071">
        <f>VLOOKUP($C3071,[1]Disability!$1:$1048576,5,FALSE)</f>
        <v>1</v>
      </c>
      <c r="AB3071" s="67">
        <f t="shared" si="239"/>
        <v>0.72499999999999998</v>
      </c>
      <c r="AC3071" t="e">
        <f>VLOOKUP($A3071,#REF!,9,FALSE)</f>
        <v>#REF!</v>
      </c>
    </row>
    <row r="3072" spans="1:29">
      <c r="A3072">
        <v>56166</v>
      </c>
      <c r="B3072">
        <v>3071</v>
      </c>
      <c r="C3072">
        <v>802290</v>
      </c>
      <c r="D3072" t="s">
        <v>4235</v>
      </c>
      <c r="E3072" t="s">
        <v>4236</v>
      </c>
      <c r="G3072" t="e">
        <f>VLOOKUP($H3072,[1]BRT!$1:$1048576,1,0)</f>
        <v>#N/A</v>
      </c>
      <c r="H3072" t="s">
        <v>6439</v>
      </c>
      <c r="I3072">
        <v>37.620215000000002</v>
      </c>
      <c r="J3072">
        <v>-122.089973</v>
      </c>
      <c r="K3072">
        <v>1039</v>
      </c>
      <c r="L3072">
        <v>20</v>
      </c>
      <c r="M3072">
        <v>3</v>
      </c>
      <c r="N3072">
        <v>19</v>
      </c>
      <c r="O3072">
        <v>7</v>
      </c>
      <c r="P3072">
        <v>26</v>
      </c>
      <c r="Q3072" t="str">
        <f>VLOOKUP($A3072,'[1]SheltersALL_2.17.22'!$1:$1048576,6,0)</f>
        <v>Hayward</v>
      </c>
      <c r="R3072" t="str">
        <f>VLOOKUP($A3072, [1]FA21_Ridership!$1:$1048576,11, 0)</f>
        <v>HAYWARD</v>
      </c>
      <c r="S3072" t="str">
        <f>VLOOKUP($A3072, [1]FA21_Ridership!$1:$1048576,12, 0)</f>
        <v>ALAMEDA</v>
      </c>
      <c r="T3072">
        <f>VLOOKUP($A3072, [1]FA21_Ridership!$1:$1048576,13, 0)</f>
        <v>5</v>
      </c>
      <c r="U3072">
        <f t="shared" si="236"/>
        <v>520</v>
      </c>
      <c r="V3072" s="67">
        <f t="shared" si="240"/>
        <v>0.73699999999999999</v>
      </c>
      <c r="W3072">
        <v>0.81594699999999998</v>
      </c>
      <c r="X3072" s="67">
        <f t="shared" si="237"/>
        <v>0.60699999999999998</v>
      </c>
      <c r="Y3072">
        <v>0.25899299999999997</v>
      </c>
      <c r="Z3072" s="67">
        <f t="shared" si="238"/>
        <v>0.58699999999999997</v>
      </c>
      <c r="AA3072">
        <f>VLOOKUP($C3072,[1]Disability!$1:$1048576,5,FALSE)</f>
        <v>0</v>
      </c>
      <c r="AB3072" s="67">
        <f t="shared" si="239"/>
        <v>0</v>
      </c>
      <c r="AC3072" t="e">
        <f>VLOOKUP($A3072,#REF!,9,FALSE)</f>
        <v>#REF!</v>
      </c>
    </row>
    <row r="3073" spans="1:29">
      <c r="A3073">
        <v>50665</v>
      </c>
      <c r="B3073">
        <v>3072</v>
      </c>
      <c r="C3073">
        <v>1500340</v>
      </c>
      <c r="D3073" t="s">
        <v>4235</v>
      </c>
      <c r="E3073" t="s">
        <v>4236</v>
      </c>
      <c r="G3073" t="e">
        <f>VLOOKUP($H3073,[1]BRT!$1:$1048576,1,0)</f>
        <v>#N/A</v>
      </c>
      <c r="H3073" t="s">
        <v>6428</v>
      </c>
      <c r="I3073">
        <v>37.728374000000002</v>
      </c>
      <c r="J3073">
        <v>-122.148292</v>
      </c>
      <c r="K3073">
        <v>910</v>
      </c>
      <c r="L3073">
        <v>20</v>
      </c>
      <c r="M3073">
        <v>3</v>
      </c>
      <c r="N3073">
        <v>17</v>
      </c>
      <c r="O3073">
        <v>9</v>
      </c>
      <c r="P3073">
        <v>26</v>
      </c>
      <c r="Q3073" t="e">
        <f>VLOOKUP($A3073,'[1]SheltersALL_2.17.22'!$1:$1048576,6,0)</f>
        <v>#N/A</v>
      </c>
      <c r="R3073" t="str">
        <f>VLOOKUP($A3073, [1]FA21_Ridership!$1:$1048576,11, 0)</f>
        <v>SAN LEANDRO</v>
      </c>
      <c r="S3073" t="str">
        <f>VLOOKUP($A3073, [1]FA21_Ridership!$1:$1048576,12, 0)</f>
        <v>ALAMEDA</v>
      </c>
      <c r="T3073">
        <f>VLOOKUP($A3073, [1]FA21_Ridership!$1:$1048576,13, 0)</f>
        <v>3</v>
      </c>
      <c r="U3073">
        <f t="shared" si="236"/>
        <v>520</v>
      </c>
      <c r="V3073" s="67">
        <f t="shared" si="240"/>
        <v>0.73699999999999999</v>
      </c>
      <c r="W3073">
        <v>0.48466900000000002</v>
      </c>
      <c r="X3073" s="67">
        <f t="shared" si="237"/>
        <v>0.186</v>
      </c>
      <c r="Y3073">
        <v>0.35806100000000002</v>
      </c>
      <c r="Z3073" s="67">
        <f t="shared" si="238"/>
        <v>0.71</v>
      </c>
      <c r="AA3073">
        <f>VLOOKUP($C3073,[1]Disability!$1:$1048576,5,FALSE)</f>
        <v>0</v>
      </c>
      <c r="AB3073" s="67">
        <f t="shared" si="239"/>
        <v>0</v>
      </c>
      <c r="AC3073" t="e">
        <f>VLOOKUP($A3073,#REF!,9,FALSE)</f>
        <v>#REF!</v>
      </c>
    </row>
    <row r="3074" spans="1:29">
      <c r="A3074">
        <v>54200</v>
      </c>
      <c r="B3074">
        <v>3073</v>
      </c>
      <c r="C3074">
        <v>1009060</v>
      </c>
      <c r="D3074" t="s">
        <v>4235</v>
      </c>
      <c r="E3074" t="s">
        <v>4236</v>
      </c>
      <c r="G3074" t="e">
        <f>VLOOKUP($H3074,[1]BRT!$1:$1048576,1,0)</f>
        <v>#N/A</v>
      </c>
      <c r="H3074" t="s">
        <v>6440</v>
      </c>
      <c r="I3074">
        <v>37.793292000000001</v>
      </c>
      <c r="J3074">
        <v>-122.249495</v>
      </c>
      <c r="K3074">
        <v>1395</v>
      </c>
      <c r="L3074">
        <v>20</v>
      </c>
      <c r="M3074">
        <v>3</v>
      </c>
      <c r="N3074">
        <v>14</v>
      </c>
      <c r="O3074">
        <v>12</v>
      </c>
      <c r="P3074">
        <v>26</v>
      </c>
      <c r="Q3074" t="e">
        <f>VLOOKUP($A3074,'[1]SheltersALL_2.17.22'!$1:$1048576,6,0)</f>
        <v>#N/A</v>
      </c>
      <c r="R3074" t="str">
        <f>VLOOKUP($A3074, [1]FA21_Ridership!$1:$1048576,11, 0)</f>
        <v>OAKLAND</v>
      </c>
      <c r="S3074" t="str">
        <f>VLOOKUP($A3074, [1]FA21_Ridership!$1:$1048576,12, 0)</f>
        <v>ALAMEDA</v>
      </c>
      <c r="T3074">
        <f>VLOOKUP($A3074, [1]FA21_Ridership!$1:$1048576,13, 0)</f>
        <v>2</v>
      </c>
      <c r="U3074">
        <f t="shared" ref="U3074:U3137" si="241">$L3074*$P3074</f>
        <v>520</v>
      </c>
      <c r="V3074" s="67">
        <f t="shared" si="240"/>
        <v>0.73699999999999999</v>
      </c>
      <c r="W3074">
        <v>0.94278499999999998</v>
      </c>
      <c r="X3074" s="67">
        <f t="shared" ref="X3074:X3137" si="242">_xlfn.PERCENTRANK.INC($W$2:$W$4161,W3074)</f>
        <v>0.879</v>
      </c>
      <c r="Y3074">
        <v>0.47392400000000001</v>
      </c>
      <c r="Z3074" s="67">
        <f t="shared" ref="Z3074:Z3137" si="243">_xlfn.PERCENTRANK.INC($Y$2:$Y$4161,Y3074)</f>
        <v>0.84299999999999997</v>
      </c>
      <c r="AA3074">
        <f>VLOOKUP($C3074,[1]Disability!$1:$1048576,5,FALSE)</f>
        <v>0</v>
      </c>
      <c r="AB3074" s="67">
        <f t="shared" ref="AB3074:AB3137" si="244">_xlfn.PERCENTRANK.INC($AA$2:$AA$4163,AA3074)</f>
        <v>0</v>
      </c>
      <c r="AC3074" t="e">
        <f>VLOOKUP($A3074,#REF!,9,FALSE)</f>
        <v>#REF!</v>
      </c>
    </row>
    <row r="3075" spans="1:29">
      <c r="A3075">
        <v>55323</v>
      </c>
      <c r="B3075">
        <v>3074</v>
      </c>
      <c r="C3075">
        <v>1010320</v>
      </c>
      <c r="D3075" t="s">
        <v>4235</v>
      </c>
      <c r="E3075" t="s">
        <v>4236</v>
      </c>
      <c r="G3075" t="e">
        <f>VLOOKUP($H3075,[1]BRT!$1:$1048576,1,0)</f>
        <v>#N/A</v>
      </c>
      <c r="H3075" t="s">
        <v>6316</v>
      </c>
      <c r="I3075">
        <v>37.784297000000002</v>
      </c>
      <c r="J3075">
        <v>-122.225765</v>
      </c>
      <c r="K3075">
        <v>1396</v>
      </c>
      <c r="L3075">
        <v>20</v>
      </c>
      <c r="M3075">
        <v>3</v>
      </c>
      <c r="N3075">
        <v>13</v>
      </c>
      <c r="O3075">
        <v>13</v>
      </c>
      <c r="P3075">
        <v>26</v>
      </c>
      <c r="Q3075" t="e">
        <f>VLOOKUP($A3075,'[1]SheltersALL_2.17.22'!$1:$1048576,6,0)</f>
        <v>#N/A</v>
      </c>
      <c r="R3075" t="str">
        <f>VLOOKUP($A3075, [1]FA21_Ridership!$1:$1048576,11, 0)</f>
        <v>OAKLAND</v>
      </c>
      <c r="S3075" t="str">
        <f>VLOOKUP($A3075, [1]FA21_Ridership!$1:$1048576,12, 0)</f>
        <v>ALAMEDA</v>
      </c>
      <c r="T3075">
        <f>VLOOKUP($A3075, [1]FA21_Ridership!$1:$1048576,13, 0)</f>
        <v>2</v>
      </c>
      <c r="U3075">
        <f t="shared" si="241"/>
        <v>520</v>
      </c>
      <c r="V3075" s="67">
        <f t="shared" si="240"/>
        <v>0.73699999999999999</v>
      </c>
      <c r="W3075">
        <v>0.92121200000000003</v>
      </c>
      <c r="X3075" s="67">
        <f t="shared" si="242"/>
        <v>0.81200000000000006</v>
      </c>
      <c r="Y3075">
        <v>0.66060600000000003</v>
      </c>
      <c r="Z3075" s="67">
        <f t="shared" si="243"/>
        <v>0.97</v>
      </c>
      <c r="AA3075">
        <f>VLOOKUP($C3075,[1]Disability!$1:$1048576,5,FALSE)</f>
        <v>1</v>
      </c>
      <c r="AB3075" s="67">
        <f t="shared" si="244"/>
        <v>0.72499999999999998</v>
      </c>
      <c r="AC3075" t="e">
        <f>VLOOKUP($A3075,#REF!,9,FALSE)</f>
        <v>#REF!</v>
      </c>
    </row>
    <row r="3076" spans="1:29">
      <c r="A3076">
        <v>55110</v>
      </c>
      <c r="B3076">
        <v>3075</v>
      </c>
      <c r="C3076">
        <v>1018430</v>
      </c>
      <c r="D3076" t="s">
        <v>4235</v>
      </c>
      <c r="E3076" t="s">
        <v>4236</v>
      </c>
      <c r="G3076" t="e">
        <f>VLOOKUP($H3076,[1]BRT!$1:$1048576,1,0)</f>
        <v>#N/A</v>
      </c>
      <c r="H3076" t="s">
        <v>6441</v>
      </c>
      <c r="I3076">
        <v>37.847213000000004</v>
      </c>
      <c r="J3076">
        <v>-122.28495700000001</v>
      </c>
      <c r="K3076">
        <v>1401</v>
      </c>
      <c r="L3076">
        <v>20</v>
      </c>
      <c r="M3076">
        <v>3</v>
      </c>
      <c r="N3076">
        <v>12</v>
      </c>
      <c r="O3076">
        <v>14</v>
      </c>
      <c r="P3076">
        <v>26</v>
      </c>
      <c r="Q3076" t="str">
        <f>VLOOKUP($A3076,'[1]SheltersALL_2.17.22'!$1:$1048576,6,0)</f>
        <v>Oakland</v>
      </c>
      <c r="R3076" t="str">
        <f>VLOOKUP($A3076, [1]FA21_Ridership!$1:$1048576,11, 0)</f>
        <v>OAKLAND</v>
      </c>
      <c r="S3076" t="str">
        <f>VLOOKUP($A3076, [1]FA21_Ridership!$1:$1048576,12, 0)</f>
        <v>ALAMEDA</v>
      </c>
      <c r="T3076">
        <f>VLOOKUP($A3076, [1]FA21_Ridership!$1:$1048576,13, 0)</f>
        <v>2</v>
      </c>
      <c r="U3076">
        <f t="shared" si="241"/>
        <v>520</v>
      </c>
      <c r="V3076" s="67">
        <f t="shared" si="240"/>
        <v>0.73699999999999999</v>
      </c>
      <c r="W3076">
        <v>0.66779200000000005</v>
      </c>
      <c r="X3076" s="67">
        <f t="shared" si="242"/>
        <v>0.35799999999999998</v>
      </c>
      <c r="Y3076">
        <v>0.28561799999999998</v>
      </c>
      <c r="Z3076" s="67">
        <f t="shared" si="243"/>
        <v>0.61599999999999999</v>
      </c>
      <c r="AA3076">
        <f>VLOOKUP($C3076,[1]Disability!$1:$1048576,5,FALSE)</f>
        <v>0</v>
      </c>
      <c r="AB3076" s="67">
        <f t="shared" si="244"/>
        <v>0</v>
      </c>
      <c r="AC3076" t="e">
        <f>VLOOKUP($A3076,#REF!,9,FALSE)</f>
        <v>#REF!</v>
      </c>
    </row>
    <row r="3077" spans="1:29">
      <c r="A3077">
        <v>55767</v>
      </c>
      <c r="B3077">
        <v>3076</v>
      </c>
      <c r="C3077">
        <v>1009010</v>
      </c>
      <c r="D3077" t="s">
        <v>4235</v>
      </c>
      <c r="E3077" t="s">
        <v>4236</v>
      </c>
      <c r="G3077" t="e">
        <f>VLOOKUP($H3077,[1]BRT!$1:$1048576,1,0)</f>
        <v>#N/A</v>
      </c>
      <c r="H3077" t="s">
        <v>6442</v>
      </c>
      <c r="I3077">
        <v>37.79204</v>
      </c>
      <c r="J3077">
        <v>-122.248082</v>
      </c>
      <c r="K3077">
        <v>1396</v>
      </c>
      <c r="L3077">
        <v>20</v>
      </c>
      <c r="M3077">
        <v>3</v>
      </c>
      <c r="N3077">
        <v>12</v>
      </c>
      <c r="O3077">
        <v>14</v>
      </c>
      <c r="P3077">
        <v>26</v>
      </c>
      <c r="Q3077" t="e">
        <f>VLOOKUP($A3077,'[1]SheltersALL_2.17.22'!$1:$1048576,6,0)</f>
        <v>#N/A</v>
      </c>
      <c r="R3077" t="str">
        <f>VLOOKUP($A3077, [1]FA21_Ridership!$1:$1048576,11, 0)</f>
        <v>OAKLAND</v>
      </c>
      <c r="S3077" t="str">
        <f>VLOOKUP($A3077, [1]FA21_Ridership!$1:$1048576,12, 0)</f>
        <v>ALAMEDA</v>
      </c>
      <c r="T3077">
        <f>VLOOKUP($A3077, [1]FA21_Ridership!$1:$1048576,13, 0)</f>
        <v>2</v>
      </c>
      <c r="U3077">
        <f t="shared" si="241"/>
        <v>520</v>
      </c>
      <c r="V3077" s="67">
        <f t="shared" si="240"/>
        <v>0.73699999999999999</v>
      </c>
      <c r="W3077">
        <v>0.94278499999999998</v>
      </c>
      <c r="X3077" s="67">
        <f t="shared" si="242"/>
        <v>0.879</v>
      </c>
      <c r="Y3077">
        <v>0.47392400000000001</v>
      </c>
      <c r="Z3077" s="67">
        <f t="shared" si="243"/>
        <v>0.84299999999999997</v>
      </c>
      <c r="AA3077">
        <f>VLOOKUP($C3077,[1]Disability!$1:$1048576,5,FALSE)</f>
        <v>1</v>
      </c>
      <c r="AB3077" s="67">
        <f t="shared" si="244"/>
        <v>0.72499999999999998</v>
      </c>
      <c r="AC3077" t="e">
        <f>VLOOKUP($A3077,#REF!,9,FALSE)</f>
        <v>#REF!</v>
      </c>
    </row>
    <row r="3078" spans="1:29">
      <c r="A3078">
        <v>57600</v>
      </c>
      <c r="B3078">
        <v>3077</v>
      </c>
      <c r="C3078">
        <v>9801730</v>
      </c>
      <c r="D3078" t="s">
        <v>4235</v>
      </c>
      <c r="E3078" t="s">
        <v>4236</v>
      </c>
      <c r="G3078" t="e">
        <f>VLOOKUP($H3078,[1]BRT!$1:$1048576,1,0)</f>
        <v>#N/A</v>
      </c>
      <c r="H3078" t="s">
        <v>6443</v>
      </c>
      <c r="I3078">
        <v>37.680199999999999</v>
      </c>
      <c r="J3078">
        <v>-122.12705800000001</v>
      </c>
      <c r="K3078">
        <v>1094</v>
      </c>
      <c r="L3078">
        <v>20</v>
      </c>
      <c r="M3078">
        <v>3</v>
      </c>
      <c r="N3078">
        <v>11</v>
      </c>
      <c r="O3078">
        <v>15</v>
      </c>
      <c r="P3078">
        <v>26</v>
      </c>
      <c r="Q3078" t="str">
        <f>VLOOKUP($A3078,'[1]SheltersALL_2.17.22'!$1:$1048576,6,0)</f>
        <v>Alameda Unincorporated</v>
      </c>
      <c r="R3078" t="str">
        <f>VLOOKUP($A3078, [1]FA21_Ridership!$1:$1048576,11, 0)</f>
        <v>COUNTY-ALAMEDA</v>
      </c>
      <c r="S3078" t="str">
        <f>VLOOKUP($A3078, [1]FA21_Ridership!$1:$1048576,12, 0)</f>
        <v>ALAMEDA</v>
      </c>
      <c r="T3078">
        <f>VLOOKUP($A3078, [1]FA21_Ridership!$1:$1048576,13, 0)</f>
        <v>4</v>
      </c>
      <c r="U3078">
        <f t="shared" si="241"/>
        <v>520</v>
      </c>
      <c r="V3078" s="67">
        <f t="shared" si="240"/>
        <v>0.73699999999999999</v>
      </c>
      <c r="W3078">
        <v>0.75652200000000003</v>
      </c>
      <c r="X3078" s="67">
        <f t="shared" si="242"/>
        <v>0.49399999999999999</v>
      </c>
      <c r="Y3078">
        <v>0.26719399999999999</v>
      </c>
      <c r="Z3078" s="67">
        <f t="shared" si="243"/>
        <v>0.59499999999999997</v>
      </c>
      <c r="AA3078">
        <f>VLOOKUP($C3078,[1]Disability!$1:$1048576,5,FALSE)</f>
        <v>0</v>
      </c>
      <c r="AB3078" s="67">
        <f t="shared" si="244"/>
        <v>0</v>
      </c>
      <c r="AC3078" t="e">
        <f>VLOOKUP($A3078,#REF!,9,FALSE)</f>
        <v>#REF!</v>
      </c>
    </row>
    <row r="3079" spans="1:29">
      <c r="A3079">
        <v>51191</v>
      </c>
      <c r="B3079">
        <v>3078</v>
      </c>
      <c r="C3079">
        <v>1009700</v>
      </c>
      <c r="D3079" t="s">
        <v>4235</v>
      </c>
      <c r="E3079" t="s">
        <v>4236</v>
      </c>
      <c r="G3079" t="e">
        <f>VLOOKUP($H3079,[1]BRT!$1:$1048576,1,0)</f>
        <v>#N/A</v>
      </c>
      <c r="H3079" t="s">
        <v>6444</v>
      </c>
      <c r="I3079">
        <v>37.737346000000002</v>
      </c>
      <c r="J3079">
        <v>-122.197563</v>
      </c>
      <c r="K3079">
        <v>1020</v>
      </c>
      <c r="L3079">
        <v>20</v>
      </c>
      <c r="M3079">
        <v>3</v>
      </c>
      <c r="N3079">
        <v>10</v>
      </c>
      <c r="O3079">
        <v>16</v>
      </c>
      <c r="P3079">
        <v>26</v>
      </c>
      <c r="Q3079" t="e">
        <f>VLOOKUP($A3079,'[1]SheltersALL_2.17.22'!$1:$1048576,6,0)</f>
        <v>#N/A</v>
      </c>
      <c r="R3079" t="str">
        <f>VLOOKUP($A3079, [1]FA21_Ridership!$1:$1048576,11, 0)</f>
        <v>OAKLAND</v>
      </c>
      <c r="S3079" t="str">
        <f>VLOOKUP($A3079, [1]FA21_Ridership!$1:$1048576,12, 0)</f>
        <v>ALAMEDA</v>
      </c>
      <c r="T3079">
        <f>VLOOKUP($A3079, [1]FA21_Ridership!$1:$1048576,13, 0)</f>
        <v>3</v>
      </c>
      <c r="U3079">
        <f t="shared" si="241"/>
        <v>520</v>
      </c>
      <c r="V3079" s="67">
        <f t="shared" si="240"/>
        <v>0.73699999999999999</v>
      </c>
      <c r="W3079" t="s">
        <v>4835</v>
      </c>
      <c r="X3079" s="67" t="e">
        <f t="shared" si="242"/>
        <v>#VALUE!</v>
      </c>
      <c r="Y3079" t="s">
        <v>4835</v>
      </c>
      <c r="Z3079" s="67" t="e">
        <f t="shared" si="243"/>
        <v>#VALUE!</v>
      </c>
      <c r="AA3079">
        <f>VLOOKUP($C3079,[1]Disability!$1:$1048576,5,FALSE)</f>
        <v>1</v>
      </c>
      <c r="AB3079" s="67">
        <f t="shared" si="244"/>
        <v>0.72499999999999998</v>
      </c>
      <c r="AC3079" t="e">
        <f>VLOOKUP($A3079,#REF!,9,FALSE)</f>
        <v>#REF!</v>
      </c>
    </row>
    <row r="3080" spans="1:29">
      <c r="A3080">
        <v>55431</v>
      </c>
      <c r="B3080">
        <v>3079</v>
      </c>
      <c r="C3080">
        <v>1004440</v>
      </c>
      <c r="D3080" t="s">
        <v>4235</v>
      </c>
      <c r="E3080" t="s">
        <v>4236</v>
      </c>
      <c r="G3080" t="e">
        <f>VLOOKUP($H3080,[1]BRT!$1:$1048576,1,0)</f>
        <v>#N/A</v>
      </c>
      <c r="H3080" t="s">
        <v>6310</v>
      </c>
      <c r="I3080">
        <v>37.741608999999997</v>
      </c>
      <c r="J3080">
        <v>-122.176542</v>
      </c>
      <c r="K3080">
        <v>1020</v>
      </c>
      <c r="L3080">
        <v>20</v>
      </c>
      <c r="M3080">
        <v>3</v>
      </c>
      <c r="N3080">
        <v>8</v>
      </c>
      <c r="O3080">
        <v>18</v>
      </c>
      <c r="P3080">
        <v>26</v>
      </c>
      <c r="Q3080" t="e">
        <f>VLOOKUP($A3080,'[1]SheltersALL_2.17.22'!$1:$1048576,6,0)</f>
        <v>#N/A</v>
      </c>
      <c r="R3080" t="str">
        <f>VLOOKUP($A3080, [1]FA21_Ridership!$1:$1048576,11, 0)</f>
        <v>OAKLAND</v>
      </c>
      <c r="S3080" t="str">
        <f>VLOOKUP($A3080, [1]FA21_Ridership!$1:$1048576,12, 0)</f>
        <v>ALAMEDA</v>
      </c>
      <c r="T3080">
        <f>VLOOKUP($A3080, [1]FA21_Ridership!$1:$1048576,13, 0)</f>
        <v>3</v>
      </c>
      <c r="U3080">
        <f t="shared" si="241"/>
        <v>520</v>
      </c>
      <c r="V3080" s="67">
        <f t="shared" si="240"/>
        <v>0.73699999999999999</v>
      </c>
      <c r="W3080">
        <v>0.93591999999999997</v>
      </c>
      <c r="X3080" s="67">
        <f t="shared" si="242"/>
        <v>0.84799999999999998</v>
      </c>
      <c r="Y3080">
        <v>0.606101</v>
      </c>
      <c r="Z3080" s="67">
        <f t="shared" si="243"/>
        <v>0.93899999999999995</v>
      </c>
      <c r="AA3080">
        <f>VLOOKUP($C3080,[1]Disability!$1:$1048576,5,FALSE)</f>
        <v>1</v>
      </c>
      <c r="AB3080" s="67">
        <f t="shared" si="244"/>
        <v>0.72499999999999998</v>
      </c>
      <c r="AC3080" t="e">
        <f>VLOOKUP($A3080,#REF!,9,FALSE)</f>
        <v>#REF!</v>
      </c>
    </row>
    <row r="3081" spans="1:29">
      <c r="A3081">
        <v>57855</v>
      </c>
      <c r="B3081">
        <v>3080</v>
      </c>
      <c r="C3081">
        <v>1700960</v>
      </c>
      <c r="D3081" t="s">
        <v>4235</v>
      </c>
      <c r="E3081" t="s">
        <v>4236</v>
      </c>
      <c r="G3081" t="e">
        <f>VLOOKUP($H3081,[1]BRT!$1:$1048576,1,0)</f>
        <v>#N/A</v>
      </c>
      <c r="H3081" t="s">
        <v>6253</v>
      </c>
      <c r="I3081">
        <v>37.595337999999998</v>
      </c>
      <c r="J3081">
        <v>-122.08075599999999</v>
      </c>
      <c r="K3081">
        <v>1039</v>
      </c>
      <c r="L3081">
        <v>20</v>
      </c>
      <c r="M3081">
        <v>3</v>
      </c>
      <c r="N3081">
        <v>7</v>
      </c>
      <c r="O3081">
        <v>19</v>
      </c>
      <c r="P3081">
        <v>26</v>
      </c>
      <c r="Q3081" t="e">
        <f>VLOOKUP($A3081,'[1]SheltersALL_2.17.22'!$1:$1048576,6,0)</f>
        <v>#N/A</v>
      </c>
      <c r="R3081" t="str">
        <f>VLOOKUP($A3081, [1]FA21_Ridership!$1:$1048576,11, 0)</f>
        <v>UNION CITY</v>
      </c>
      <c r="S3081" t="str">
        <f>VLOOKUP($A3081, [1]FA21_Ridership!$1:$1048576,12, 0)</f>
        <v>ALAMEDA</v>
      </c>
      <c r="T3081">
        <f>VLOOKUP($A3081, [1]FA21_Ridership!$1:$1048576,13, 0)</f>
        <v>9</v>
      </c>
      <c r="U3081">
        <f t="shared" si="241"/>
        <v>520</v>
      </c>
      <c r="V3081" s="67">
        <f t="shared" si="240"/>
        <v>0.73699999999999999</v>
      </c>
      <c r="W3081">
        <v>0.89760600000000001</v>
      </c>
      <c r="X3081" s="67">
        <f t="shared" si="242"/>
        <v>0.76900000000000002</v>
      </c>
      <c r="Y3081">
        <v>0.17524200000000001</v>
      </c>
      <c r="Z3081" s="67">
        <f t="shared" si="243"/>
        <v>0.42499999999999999</v>
      </c>
      <c r="AA3081">
        <f>VLOOKUP($C3081,[1]Disability!$1:$1048576,5,FALSE)</f>
        <v>0</v>
      </c>
      <c r="AB3081" s="67">
        <f t="shared" si="244"/>
        <v>0</v>
      </c>
      <c r="AC3081" t="e">
        <f>VLOOKUP($A3081,#REF!,9,FALSE)</f>
        <v>#REF!</v>
      </c>
    </row>
    <row r="3082" spans="1:29">
      <c r="A3082">
        <v>54997</v>
      </c>
      <c r="B3082">
        <v>3081</v>
      </c>
      <c r="C3082">
        <v>1003470</v>
      </c>
      <c r="D3082" t="s">
        <v>4235</v>
      </c>
      <c r="E3082" t="s">
        <v>4236</v>
      </c>
      <c r="G3082" t="e">
        <f>VLOOKUP($H3082,[1]BRT!$1:$1048576,1,0)</f>
        <v>#N/A</v>
      </c>
      <c r="H3082" t="s">
        <v>6041</v>
      </c>
      <c r="I3082">
        <v>37.803379</v>
      </c>
      <c r="J3082">
        <v>-122.285228</v>
      </c>
      <c r="K3082">
        <v>1077</v>
      </c>
      <c r="L3082">
        <v>20</v>
      </c>
      <c r="M3082">
        <v>3</v>
      </c>
      <c r="N3082">
        <v>2</v>
      </c>
      <c r="O3082">
        <v>24</v>
      </c>
      <c r="P3082">
        <v>26</v>
      </c>
      <c r="Q3082" t="e">
        <f>VLOOKUP($A3082,'[1]SheltersALL_2.17.22'!$1:$1048576,6,0)</f>
        <v>#N/A</v>
      </c>
      <c r="R3082" t="str">
        <f>VLOOKUP($A3082, [1]FA21_Ridership!$1:$1048576,11, 0)</f>
        <v>OAKLAND</v>
      </c>
      <c r="S3082" t="str">
        <f>VLOOKUP($A3082, [1]FA21_Ridership!$1:$1048576,12, 0)</f>
        <v>ALAMEDA</v>
      </c>
      <c r="T3082">
        <f>VLOOKUP($A3082, [1]FA21_Ridership!$1:$1048576,13, 0)</f>
        <v>2</v>
      </c>
      <c r="U3082">
        <f t="shared" si="241"/>
        <v>520</v>
      </c>
      <c r="V3082" s="67">
        <f t="shared" si="240"/>
        <v>0.73699999999999999</v>
      </c>
      <c r="W3082">
        <v>1</v>
      </c>
      <c r="X3082" s="67">
        <f t="shared" si="242"/>
        <v>0.98899999999999999</v>
      </c>
      <c r="Y3082">
        <v>0.85751999999999995</v>
      </c>
      <c r="Z3082" s="67">
        <f t="shared" si="243"/>
        <v>0.996</v>
      </c>
      <c r="AA3082">
        <f>VLOOKUP($C3082,[1]Disability!$1:$1048576,5,FALSE)</f>
        <v>1</v>
      </c>
      <c r="AB3082" s="67">
        <f t="shared" si="244"/>
        <v>0.72499999999999998</v>
      </c>
      <c r="AC3082" t="e">
        <f>VLOOKUP($A3082,#REF!,9,FALSE)</f>
        <v>#REF!</v>
      </c>
    </row>
    <row r="3083" spans="1:29">
      <c r="A3083">
        <v>51998</v>
      </c>
      <c r="B3083">
        <v>3082</v>
      </c>
      <c r="C3083">
        <v>1303520</v>
      </c>
      <c r="D3083" t="s">
        <v>4235</v>
      </c>
      <c r="E3083" t="s">
        <v>4236</v>
      </c>
      <c r="G3083" t="e">
        <f>VLOOKUP($H3083,[1]BRT!$1:$1048576,1,0)</f>
        <v>#N/A</v>
      </c>
      <c r="H3083" t="s">
        <v>6200</v>
      </c>
      <c r="I3083">
        <v>37.940339999999999</v>
      </c>
      <c r="J3083">
        <v>-122.327309</v>
      </c>
      <c r="K3083">
        <v>1144</v>
      </c>
      <c r="L3083">
        <v>40</v>
      </c>
      <c r="M3083">
        <v>1.5</v>
      </c>
      <c r="N3083">
        <v>1</v>
      </c>
      <c r="O3083">
        <v>12</v>
      </c>
      <c r="P3083">
        <v>13</v>
      </c>
      <c r="Q3083" t="e">
        <f>VLOOKUP($A3083,'[1]SheltersALL_2.17.22'!$1:$1048576,6,0)</f>
        <v>#N/A</v>
      </c>
      <c r="R3083" t="str">
        <f>VLOOKUP($A3083, [1]FA21_Ridership!$1:$1048576,11, 0)</f>
        <v>RICHMOND</v>
      </c>
      <c r="S3083" t="str">
        <f>VLOOKUP($A3083, [1]FA21_Ridership!$1:$1048576,12, 0)</f>
        <v>CONTRA COSTA</v>
      </c>
      <c r="T3083">
        <f>VLOOKUP($A3083, [1]FA21_Ridership!$1:$1048576,13, 0)</f>
        <v>1</v>
      </c>
      <c r="U3083">
        <f t="shared" si="241"/>
        <v>520</v>
      </c>
      <c r="V3083" s="67">
        <f t="shared" si="240"/>
        <v>0.73699999999999999</v>
      </c>
      <c r="W3083">
        <v>0.76265799999999995</v>
      </c>
      <c r="X3083" s="67">
        <f t="shared" si="242"/>
        <v>0.51400000000000001</v>
      </c>
      <c r="Y3083">
        <v>0.34177200000000002</v>
      </c>
      <c r="Z3083" s="67">
        <f t="shared" si="243"/>
        <v>0.68500000000000005</v>
      </c>
      <c r="AA3083">
        <f>VLOOKUP($C3083,[1]Disability!$1:$1048576,5,FALSE)</f>
        <v>0</v>
      </c>
      <c r="AB3083" s="67">
        <f t="shared" si="244"/>
        <v>0</v>
      </c>
      <c r="AC3083" t="e">
        <f>VLOOKUP($A3083,#REF!,9,FALSE)</f>
        <v>#REF!</v>
      </c>
    </row>
    <row r="3084" spans="1:29">
      <c r="A3084">
        <v>50544</v>
      </c>
      <c r="B3084">
        <v>3083</v>
      </c>
      <c r="C3084">
        <v>303690</v>
      </c>
      <c r="D3084" t="s">
        <v>4235</v>
      </c>
      <c r="E3084" t="s">
        <v>4236</v>
      </c>
      <c r="G3084" t="e">
        <f>VLOOKUP($H3084,[1]BRT!$1:$1048576,1,0)</f>
        <v>#N/A</v>
      </c>
      <c r="H3084" t="s">
        <v>6445</v>
      </c>
      <c r="I3084">
        <v>37.856369999999998</v>
      </c>
      <c r="J3084">
        <v>-122.27120600000001</v>
      </c>
      <c r="K3084">
        <v>1018</v>
      </c>
      <c r="L3084">
        <v>32.700000000000003</v>
      </c>
      <c r="M3084">
        <v>1.8348623850000001</v>
      </c>
      <c r="N3084">
        <v>11</v>
      </c>
      <c r="O3084">
        <v>5</v>
      </c>
      <c r="P3084">
        <v>16</v>
      </c>
      <c r="Q3084" t="str">
        <f>VLOOKUP($A3084,'[1]SheltersALL_2.17.22'!$1:$1048576,6,0)</f>
        <v>Berkeley</v>
      </c>
      <c r="R3084" t="str">
        <f>VLOOKUP($A3084, [1]FA21_Ridership!$1:$1048576,11, 0)</f>
        <v>BERKELEY</v>
      </c>
      <c r="S3084" t="str">
        <f>VLOOKUP($A3084, [1]FA21_Ridership!$1:$1048576,12, 0)</f>
        <v>ALAMEDA</v>
      </c>
      <c r="T3084">
        <f>VLOOKUP($A3084, [1]FA21_Ridership!$1:$1048576,13, 0)</f>
        <v>1</v>
      </c>
      <c r="U3084">
        <f t="shared" si="241"/>
        <v>523.20000000000005</v>
      </c>
      <c r="V3084" s="67">
        <f t="shared" si="240"/>
        <v>0.74099999999999999</v>
      </c>
      <c r="W3084">
        <v>0.46895900000000001</v>
      </c>
      <c r="X3084" s="67">
        <f t="shared" si="242"/>
        <v>0.16300000000000001</v>
      </c>
      <c r="Y3084">
        <v>0.38172600000000001</v>
      </c>
      <c r="Z3084" s="67">
        <f t="shared" si="243"/>
        <v>0.74399999999999999</v>
      </c>
      <c r="AA3084">
        <f>VLOOKUP($C3084,[1]Disability!$1:$1048576,5,FALSE)</f>
        <v>1</v>
      </c>
      <c r="AB3084" s="67">
        <f t="shared" si="244"/>
        <v>0.72499999999999998</v>
      </c>
      <c r="AC3084" t="e">
        <f>VLOOKUP($A3084,#REF!,9,FALSE)</f>
        <v>#REF!</v>
      </c>
    </row>
    <row r="3085" spans="1:29">
      <c r="A3085">
        <v>54588</v>
      </c>
      <c r="B3085">
        <v>3084</v>
      </c>
      <c r="C3085">
        <v>304850</v>
      </c>
      <c r="D3085" t="s">
        <v>4235</v>
      </c>
      <c r="E3085" t="s">
        <v>4236</v>
      </c>
      <c r="G3085" t="e">
        <f>VLOOKUP($H3085,[1]BRT!$1:$1048576,1,0)</f>
        <v>#N/A</v>
      </c>
      <c r="H3085" t="s">
        <v>6446</v>
      </c>
      <c r="I3085">
        <v>37.875261000000002</v>
      </c>
      <c r="J3085">
        <v>-122.26863</v>
      </c>
      <c r="K3085">
        <v>1086</v>
      </c>
      <c r="L3085">
        <v>21</v>
      </c>
      <c r="M3085">
        <v>2.8571428569999999</v>
      </c>
      <c r="N3085">
        <v>15</v>
      </c>
      <c r="O3085">
        <v>10</v>
      </c>
      <c r="P3085">
        <v>25</v>
      </c>
      <c r="Q3085" t="e">
        <f>VLOOKUP($A3085,'[1]SheltersALL_2.17.22'!$1:$1048576,6,0)</f>
        <v>#N/A</v>
      </c>
      <c r="R3085" t="str">
        <f>VLOOKUP($A3085, [1]FA21_Ridership!$1:$1048576,11, 0)</f>
        <v>BERKELEY</v>
      </c>
      <c r="S3085" t="str">
        <f>VLOOKUP($A3085, [1]FA21_Ridership!$1:$1048576,12, 0)</f>
        <v>ALAMEDA</v>
      </c>
      <c r="T3085">
        <f>VLOOKUP($A3085, [1]FA21_Ridership!$1:$1048576,13, 0)</f>
        <v>1</v>
      </c>
      <c r="U3085">
        <f t="shared" si="241"/>
        <v>525</v>
      </c>
      <c r="V3085" s="67">
        <f t="shared" si="240"/>
        <v>0.74099999999999999</v>
      </c>
      <c r="W3085">
        <v>0.61444100000000001</v>
      </c>
      <c r="X3085" s="67">
        <f t="shared" si="242"/>
        <v>0.30399999999999999</v>
      </c>
      <c r="Y3085">
        <v>0.42000900000000002</v>
      </c>
      <c r="Z3085" s="67">
        <f t="shared" si="243"/>
        <v>0.78200000000000003</v>
      </c>
      <c r="AA3085">
        <f>VLOOKUP($C3085,[1]Disability!$1:$1048576,5,FALSE)</f>
        <v>0</v>
      </c>
      <c r="AB3085" s="67">
        <f t="shared" si="244"/>
        <v>0</v>
      </c>
      <c r="AC3085" t="e">
        <f>VLOOKUP($A3085,#REF!,9,FALSE)</f>
        <v>#REF!</v>
      </c>
    </row>
    <row r="3086" spans="1:29">
      <c r="A3086">
        <v>56595</v>
      </c>
      <c r="B3086">
        <v>3085</v>
      </c>
      <c r="C3086">
        <v>805130</v>
      </c>
      <c r="D3086" t="s">
        <v>4235</v>
      </c>
      <c r="E3086" t="s">
        <v>4236</v>
      </c>
      <c r="G3086" t="e">
        <f>VLOOKUP($H3086,[1]BRT!$1:$1048576,1,0)</f>
        <v>#N/A</v>
      </c>
      <c r="H3086" t="s">
        <v>6447</v>
      </c>
      <c r="I3086">
        <v>37.631794999999997</v>
      </c>
      <c r="J3086">
        <v>-122.069598</v>
      </c>
      <c r="K3086">
        <v>1015</v>
      </c>
      <c r="L3086">
        <v>35</v>
      </c>
      <c r="M3086">
        <v>1.7142857140000001</v>
      </c>
      <c r="N3086">
        <v>7</v>
      </c>
      <c r="O3086">
        <v>8</v>
      </c>
      <c r="P3086">
        <v>15</v>
      </c>
      <c r="Q3086" t="e">
        <f>VLOOKUP($A3086,'[1]SheltersALL_2.17.22'!$1:$1048576,6,0)</f>
        <v>#N/A</v>
      </c>
      <c r="R3086" t="str">
        <f>VLOOKUP($A3086, [1]FA21_Ridership!$1:$1048576,11, 0)</f>
        <v>HAYWARD</v>
      </c>
      <c r="S3086" t="str">
        <f>VLOOKUP($A3086, [1]FA21_Ridership!$1:$1048576,12, 0)</f>
        <v>ALAMEDA</v>
      </c>
      <c r="T3086">
        <f>VLOOKUP($A3086, [1]FA21_Ridership!$1:$1048576,13, 0)</f>
        <v>4</v>
      </c>
      <c r="U3086">
        <f t="shared" si="241"/>
        <v>525</v>
      </c>
      <c r="V3086" s="67">
        <f t="shared" si="240"/>
        <v>0.74099999999999999</v>
      </c>
      <c r="W3086">
        <v>0.87340399999999996</v>
      </c>
      <c r="X3086" s="67">
        <f t="shared" si="242"/>
        <v>0.72099999999999997</v>
      </c>
      <c r="Y3086">
        <v>0.40817500000000001</v>
      </c>
      <c r="Z3086" s="67">
        <f t="shared" si="243"/>
        <v>0.76500000000000001</v>
      </c>
      <c r="AA3086">
        <f>VLOOKUP($C3086,[1]Disability!$1:$1048576,5,FALSE)</f>
        <v>0</v>
      </c>
      <c r="AB3086" s="67">
        <f t="shared" si="244"/>
        <v>0</v>
      </c>
      <c r="AC3086" t="e">
        <f>VLOOKUP($A3086,#REF!,9,FALSE)</f>
        <v>#REF!</v>
      </c>
    </row>
    <row r="3087" spans="1:29">
      <c r="A3087">
        <v>52710</v>
      </c>
      <c r="B3087">
        <v>3086</v>
      </c>
      <c r="C3087">
        <v>805170</v>
      </c>
      <c r="D3087" t="s">
        <v>4235</v>
      </c>
      <c r="E3087" t="s">
        <v>4236</v>
      </c>
      <c r="G3087" t="e">
        <f>VLOOKUP($H3087,[1]BRT!$1:$1048576,1,0)</f>
        <v>#N/A</v>
      </c>
      <c r="H3087" t="s">
        <v>6007</v>
      </c>
      <c r="I3087">
        <v>37.653149999999997</v>
      </c>
      <c r="J3087">
        <v>-122.124229</v>
      </c>
      <c r="K3087">
        <v>1190</v>
      </c>
      <c r="L3087">
        <v>35</v>
      </c>
      <c r="M3087">
        <v>1.7142857140000001</v>
      </c>
      <c r="N3087">
        <v>5</v>
      </c>
      <c r="O3087">
        <v>10</v>
      </c>
      <c r="P3087">
        <v>15</v>
      </c>
      <c r="Q3087" t="str">
        <f>VLOOKUP($A3087,'[1]SheltersALL_2.17.22'!$1:$1048576,6,0)</f>
        <v>Hayward</v>
      </c>
      <c r="R3087" t="str">
        <f>VLOOKUP($A3087, [1]FA21_Ridership!$1:$1048576,11, 0)</f>
        <v>HAYWARD</v>
      </c>
      <c r="S3087" t="str">
        <f>VLOOKUP($A3087, [1]FA21_Ridership!$1:$1048576,12, 0)</f>
        <v>ALAMEDA</v>
      </c>
      <c r="T3087">
        <f>VLOOKUP($A3087, [1]FA21_Ridership!$1:$1048576,13, 0)</f>
        <v>5</v>
      </c>
      <c r="U3087">
        <f t="shared" si="241"/>
        <v>525</v>
      </c>
      <c r="V3087" s="67">
        <f t="shared" si="240"/>
        <v>0.74099999999999999</v>
      </c>
      <c r="W3087">
        <v>0.84332499999999999</v>
      </c>
      <c r="X3087" s="67">
        <f t="shared" si="242"/>
        <v>0.65</v>
      </c>
      <c r="Y3087">
        <v>4.8722000000000001E-2</v>
      </c>
      <c r="Z3087" s="67">
        <f t="shared" si="243"/>
        <v>6.7000000000000004E-2</v>
      </c>
      <c r="AA3087">
        <f>VLOOKUP($C3087,[1]Disability!$1:$1048576,5,FALSE)</f>
        <v>0</v>
      </c>
      <c r="AB3087" s="67">
        <f t="shared" si="244"/>
        <v>0</v>
      </c>
      <c r="AC3087" t="e">
        <f>VLOOKUP($A3087,#REF!,9,FALSE)</f>
        <v>#REF!</v>
      </c>
    </row>
    <row r="3088" spans="1:29">
      <c r="A3088">
        <v>59767</v>
      </c>
      <c r="B3088">
        <v>3087</v>
      </c>
      <c r="C3088">
        <v>802770</v>
      </c>
      <c r="D3088" t="s">
        <v>4235</v>
      </c>
      <c r="E3088" t="s">
        <v>4236</v>
      </c>
      <c r="G3088" t="e">
        <f>VLOOKUP($H3088,[1]BRT!$1:$1048576,1,0)</f>
        <v>#N/A</v>
      </c>
      <c r="H3088" t="s">
        <v>6448</v>
      </c>
      <c r="I3088">
        <v>37.634619999999998</v>
      </c>
      <c r="J3088">
        <v>-122.112391</v>
      </c>
      <c r="K3088">
        <v>1015</v>
      </c>
      <c r="L3088">
        <v>35</v>
      </c>
      <c r="M3088">
        <v>1.7142857140000001</v>
      </c>
      <c r="N3088">
        <v>5</v>
      </c>
      <c r="O3088">
        <v>10</v>
      </c>
      <c r="P3088">
        <v>15</v>
      </c>
      <c r="Q3088" t="e">
        <f>VLOOKUP($A3088,'[1]SheltersALL_2.17.22'!$1:$1048576,6,0)</f>
        <v>#N/A</v>
      </c>
      <c r="R3088" t="str">
        <f>VLOOKUP($A3088, [1]FA21_Ridership!$1:$1048576,11, 0)</f>
        <v>HAYWARD</v>
      </c>
      <c r="S3088" t="str">
        <f>VLOOKUP($A3088, [1]FA21_Ridership!$1:$1048576,12, 0)</f>
        <v>ALAMEDA</v>
      </c>
      <c r="T3088">
        <f>VLOOKUP($A3088, [1]FA21_Ridership!$1:$1048576,13, 0)</f>
        <v>5</v>
      </c>
      <c r="U3088">
        <f t="shared" si="241"/>
        <v>525</v>
      </c>
      <c r="V3088" s="67">
        <f t="shared" si="240"/>
        <v>0.74099999999999999</v>
      </c>
      <c r="W3088">
        <v>0.84332499999999999</v>
      </c>
      <c r="X3088" s="67">
        <f t="shared" si="242"/>
        <v>0.65</v>
      </c>
      <c r="Y3088">
        <v>4.8722000000000001E-2</v>
      </c>
      <c r="Z3088" s="67">
        <f t="shared" si="243"/>
        <v>6.7000000000000004E-2</v>
      </c>
      <c r="AA3088">
        <f>VLOOKUP($C3088,[1]Disability!$1:$1048576,5,FALSE)</f>
        <v>0</v>
      </c>
      <c r="AB3088" s="67">
        <f t="shared" si="244"/>
        <v>0</v>
      </c>
      <c r="AC3088" t="e">
        <f>VLOOKUP($A3088,#REF!,9,FALSE)</f>
        <v>#REF!</v>
      </c>
    </row>
    <row r="3089" spans="1:29">
      <c r="A3089">
        <v>56521</v>
      </c>
      <c r="B3089">
        <v>3088</v>
      </c>
      <c r="C3089">
        <v>306670</v>
      </c>
      <c r="D3089" t="s">
        <v>4235</v>
      </c>
      <c r="E3089" t="s">
        <v>4236</v>
      </c>
      <c r="G3089" t="e">
        <f>VLOOKUP($H3089,[1]BRT!$1:$1048576,1,0)</f>
        <v>#N/A</v>
      </c>
      <c r="H3089" t="s">
        <v>6449</v>
      </c>
      <c r="I3089">
        <v>37.872172999999997</v>
      </c>
      <c r="J3089">
        <v>-122.266204</v>
      </c>
      <c r="K3089">
        <v>666</v>
      </c>
      <c r="L3089">
        <v>25</v>
      </c>
      <c r="M3089">
        <v>2.4</v>
      </c>
      <c r="N3089">
        <v>7</v>
      </c>
      <c r="O3089">
        <v>14</v>
      </c>
      <c r="P3089">
        <v>21</v>
      </c>
      <c r="Q3089" t="e">
        <f>VLOOKUP($A3089,'[1]SheltersALL_2.17.22'!$1:$1048576,6,0)</f>
        <v>#N/A</v>
      </c>
      <c r="R3089" t="str">
        <f>VLOOKUP($A3089, [1]FA21_Ridership!$1:$1048576,11, 0)</f>
        <v>BERKELEY</v>
      </c>
      <c r="S3089" t="str">
        <f>VLOOKUP($A3089, [1]FA21_Ridership!$1:$1048576,12, 0)</f>
        <v>ALAMEDA</v>
      </c>
      <c r="T3089">
        <f>VLOOKUP($A3089, [1]FA21_Ridership!$1:$1048576,13, 0)</f>
        <v>1</v>
      </c>
      <c r="U3089">
        <f t="shared" si="241"/>
        <v>525</v>
      </c>
      <c r="V3089" s="67">
        <f t="shared" si="240"/>
        <v>0.74099999999999999</v>
      </c>
      <c r="W3089">
        <v>0.66142800000000002</v>
      </c>
      <c r="X3089" s="67">
        <f t="shared" si="242"/>
        <v>0.34699999999999998</v>
      </c>
      <c r="Y3089">
        <v>0.56815899999999997</v>
      </c>
      <c r="Z3089" s="67">
        <f t="shared" si="243"/>
        <v>0.91300000000000003</v>
      </c>
      <c r="AA3089">
        <f>VLOOKUP($C3089,[1]Disability!$1:$1048576,5,FALSE)</f>
        <v>0</v>
      </c>
      <c r="AB3089" s="67">
        <f t="shared" si="244"/>
        <v>0</v>
      </c>
      <c r="AC3089" t="e">
        <f>VLOOKUP($A3089,#REF!,9,FALSE)</f>
        <v>#REF!</v>
      </c>
    </row>
    <row r="3090" spans="1:29">
      <c r="A3090">
        <v>56453</v>
      </c>
      <c r="B3090">
        <v>3089</v>
      </c>
      <c r="C3090">
        <v>1003280</v>
      </c>
      <c r="D3090" t="s">
        <v>4235</v>
      </c>
      <c r="E3090" t="s">
        <v>4236</v>
      </c>
      <c r="G3090" t="e">
        <f>VLOOKUP($H3090,[1]BRT!$1:$1048576,1,0)</f>
        <v>#N/A</v>
      </c>
      <c r="H3090" t="s">
        <v>5733</v>
      </c>
      <c r="I3090">
        <v>37.766660999999999</v>
      </c>
      <c r="J3090">
        <v>-122.17569399999999</v>
      </c>
      <c r="K3090">
        <v>1394</v>
      </c>
      <c r="L3090">
        <v>15</v>
      </c>
      <c r="M3090">
        <v>4</v>
      </c>
      <c r="N3090">
        <v>10</v>
      </c>
      <c r="O3090">
        <v>25</v>
      </c>
      <c r="P3090">
        <v>35</v>
      </c>
      <c r="Q3090" t="e">
        <f>VLOOKUP($A3090,'[1]SheltersALL_2.17.22'!$1:$1048576,6,0)</f>
        <v>#N/A</v>
      </c>
      <c r="R3090" t="str">
        <f>VLOOKUP($A3090, [1]FA21_Ridership!$1:$1048576,11, 0)</f>
        <v>OAKLAND</v>
      </c>
      <c r="S3090" t="str">
        <f>VLOOKUP($A3090, [1]FA21_Ridership!$1:$1048576,12, 0)</f>
        <v>ALAMEDA</v>
      </c>
      <c r="T3090">
        <f>VLOOKUP($A3090, [1]FA21_Ridership!$1:$1048576,13, 0)</f>
        <v>3</v>
      </c>
      <c r="U3090">
        <f t="shared" si="241"/>
        <v>525</v>
      </c>
      <c r="V3090" s="67">
        <f t="shared" si="240"/>
        <v>0.74099999999999999</v>
      </c>
      <c r="W3090">
        <v>0.88421099999999997</v>
      </c>
      <c r="X3090" s="67">
        <f t="shared" si="242"/>
        <v>0.74199999999999999</v>
      </c>
      <c r="Y3090">
        <v>0.48947400000000002</v>
      </c>
      <c r="Z3090" s="67">
        <f t="shared" si="243"/>
        <v>0.85</v>
      </c>
      <c r="AA3090">
        <f>VLOOKUP($C3090,[1]Disability!$1:$1048576,5,FALSE)</f>
        <v>3</v>
      </c>
      <c r="AB3090" s="67">
        <f t="shared" si="244"/>
        <v>0.96499999999999997</v>
      </c>
      <c r="AC3090" t="e">
        <f>VLOOKUP($A3090,#REF!,9,FALSE)</f>
        <v>#REF!</v>
      </c>
    </row>
    <row r="3091" spans="1:29">
      <c r="A3091">
        <v>50600</v>
      </c>
      <c r="B3091">
        <v>3090</v>
      </c>
      <c r="C3091">
        <v>301690</v>
      </c>
      <c r="D3091" t="s">
        <v>4235</v>
      </c>
      <c r="E3091" t="s">
        <v>4236</v>
      </c>
      <c r="G3091" t="e">
        <f>VLOOKUP($H3091,[1]BRT!$1:$1048576,1,0)</f>
        <v>#N/A</v>
      </c>
      <c r="H3091" t="s">
        <v>6450</v>
      </c>
      <c r="I3091">
        <v>37.861896000000002</v>
      </c>
      <c r="J3091">
        <v>-122.253597</v>
      </c>
      <c r="K3091">
        <v>1409</v>
      </c>
      <c r="L3091">
        <v>15</v>
      </c>
      <c r="M3091">
        <v>4</v>
      </c>
      <c r="N3091">
        <v>9</v>
      </c>
      <c r="O3091">
        <v>26</v>
      </c>
      <c r="P3091">
        <v>35</v>
      </c>
      <c r="Q3091" t="e">
        <f>VLOOKUP($A3091,'[1]SheltersALL_2.17.22'!$1:$1048576,6,0)</f>
        <v>#N/A</v>
      </c>
      <c r="R3091" t="str">
        <f>VLOOKUP($A3091, [1]FA21_Ridership!$1:$1048576,11, 0)</f>
        <v>BERKELEY</v>
      </c>
      <c r="S3091" t="str">
        <f>VLOOKUP($A3091, [1]FA21_Ridership!$1:$1048576,12, 0)</f>
        <v>ALAMEDA</v>
      </c>
      <c r="T3091">
        <f>VLOOKUP($A3091, [1]FA21_Ridership!$1:$1048576,13, 0)</f>
        <v>2</v>
      </c>
      <c r="U3091">
        <f t="shared" si="241"/>
        <v>525</v>
      </c>
      <c r="V3091" s="67">
        <f t="shared" si="240"/>
        <v>0.74099999999999999</v>
      </c>
      <c r="W3091">
        <v>0.35232799999999997</v>
      </c>
      <c r="X3091" s="67">
        <f t="shared" si="242"/>
        <v>9.7000000000000003E-2</v>
      </c>
      <c r="Y3091">
        <v>0.64432</v>
      </c>
      <c r="Z3091" s="67">
        <f t="shared" si="243"/>
        <v>0.96199999999999997</v>
      </c>
      <c r="AA3091">
        <f>VLOOKUP($C3091,[1]Disability!$1:$1048576,5,FALSE)</f>
        <v>0</v>
      </c>
      <c r="AB3091" s="67">
        <f t="shared" si="244"/>
        <v>0</v>
      </c>
      <c r="AC3091" t="e">
        <f>VLOOKUP($A3091,#REF!,9,FALSE)</f>
        <v>#REF!</v>
      </c>
    </row>
    <row r="3092" spans="1:29">
      <c r="A3092">
        <v>58959</v>
      </c>
      <c r="B3092">
        <v>3091</v>
      </c>
      <c r="C3092">
        <v>304120</v>
      </c>
      <c r="D3092" t="s">
        <v>4235</v>
      </c>
      <c r="E3092" t="s">
        <v>4236</v>
      </c>
      <c r="G3092" t="e">
        <f>VLOOKUP($H3092,[1]BRT!$1:$1048576,1,0)</f>
        <v>#N/A</v>
      </c>
      <c r="H3092" t="s">
        <v>6020</v>
      </c>
      <c r="I3092">
        <v>37.853099</v>
      </c>
      <c r="J3092">
        <v>-122.27882099999999</v>
      </c>
      <c r="K3092">
        <v>981</v>
      </c>
      <c r="L3092">
        <v>20.2</v>
      </c>
      <c r="M3092">
        <v>2.9702970299999998</v>
      </c>
      <c r="N3092">
        <v>17</v>
      </c>
      <c r="O3092">
        <v>9</v>
      </c>
      <c r="P3092">
        <v>26</v>
      </c>
      <c r="Q3092" t="str">
        <f>VLOOKUP($A3092,'[1]SheltersALL_2.17.22'!$1:$1048576,6,0)</f>
        <v>Berkeley</v>
      </c>
      <c r="R3092" t="str">
        <f>VLOOKUP($A3092, [1]FA21_Ridership!$1:$1048576,11, 0)</f>
        <v>BERKELEY</v>
      </c>
      <c r="S3092" t="str">
        <f>VLOOKUP($A3092, [1]FA21_Ridership!$1:$1048576,12, 0)</f>
        <v>ALAMEDA</v>
      </c>
      <c r="T3092">
        <f>VLOOKUP($A3092, [1]FA21_Ridership!$1:$1048576,13, 0)</f>
        <v>1</v>
      </c>
      <c r="U3092">
        <f t="shared" si="241"/>
        <v>525.19999999999993</v>
      </c>
      <c r="V3092" s="67">
        <f t="shared" si="240"/>
        <v>0.74199999999999999</v>
      </c>
      <c r="W3092">
        <v>0.55837099999999995</v>
      </c>
      <c r="X3092" s="67">
        <f t="shared" si="242"/>
        <v>0.252</v>
      </c>
      <c r="Y3092">
        <v>0.38391199999999998</v>
      </c>
      <c r="Z3092" s="67">
        <f t="shared" si="243"/>
        <v>0.747</v>
      </c>
      <c r="AA3092">
        <f>VLOOKUP($C3092,[1]Disability!$1:$1048576,5,FALSE)</f>
        <v>0</v>
      </c>
      <c r="AB3092" s="67">
        <f t="shared" si="244"/>
        <v>0</v>
      </c>
      <c r="AC3092" t="e">
        <f>VLOOKUP($A3092,#REF!,9,FALSE)</f>
        <v>#REF!</v>
      </c>
    </row>
    <row r="3093" spans="1:29">
      <c r="A3093">
        <v>51851</v>
      </c>
      <c r="B3093">
        <v>3092</v>
      </c>
      <c r="C3093">
        <v>1020280</v>
      </c>
      <c r="D3093" t="s">
        <v>4235</v>
      </c>
      <c r="E3093" t="s">
        <v>4236</v>
      </c>
      <c r="G3093" t="e">
        <f>VLOOKUP($H3093,[1]BRT!$1:$1048576,1,0)</f>
        <v>#N/A</v>
      </c>
      <c r="H3093" t="s">
        <v>6255</v>
      </c>
      <c r="I3093">
        <v>37.840356</v>
      </c>
      <c r="J3093">
        <v>-122.262017</v>
      </c>
      <c r="K3093">
        <v>1476</v>
      </c>
      <c r="L3093">
        <v>23.9</v>
      </c>
      <c r="M3093">
        <v>2.510460251</v>
      </c>
      <c r="N3093">
        <v>13</v>
      </c>
      <c r="O3093">
        <v>9</v>
      </c>
      <c r="P3093">
        <v>22</v>
      </c>
      <c r="Q3093" t="e">
        <f>VLOOKUP($A3093,'[1]SheltersALL_2.17.22'!$1:$1048576,6,0)</f>
        <v>#N/A</v>
      </c>
      <c r="R3093" t="str">
        <f>VLOOKUP($A3093, [1]FA21_Ridership!$1:$1048576,11, 0)</f>
        <v>OAKLAND</v>
      </c>
      <c r="S3093" t="str">
        <f>VLOOKUP($A3093, [1]FA21_Ridership!$1:$1048576,12, 0)</f>
        <v>ALAMEDA</v>
      </c>
      <c r="T3093">
        <f>VLOOKUP($A3093, [1]FA21_Ridership!$1:$1048576,13, 0)</f>
        <v>2</v>
      </c>
      <c r="U3093">
        <f t="shared" si="241"/>
        <v>525.79999999999995</v>
      </c>
      <c r="V3093" s="67">
        <f t="shared" si="240"/>
        <v>0.74299999999999999</v>
      </c>
      <c r="W3093">
        <v>0.443662</v>
      </c>
      <c r="X3093" s="67">
        <f t="shared" si="242"/>
        <v>0.151</v>
      </c>
      <c r="Y3093">
        <v>0.17429600000000001</v>
      </c>
      <c r="Z3093" s="67">
        <f t="shared" si="243"/>
        <v>0.42099999999999999</v>
      </c>
      <c r="AA3093">
        <f>VLOOKUP($C3093,[1]Disability!$1:$1048576,5,FALSE)</f>
        <v>0</v>
      </c>
      <c r="AB3093" s="67">
        <f t="shared" si="244"/>
        <v>0</v>
      </c>
      <c r="AC3093" t="e">
        <f>VLOOKUP($A3093,#REF!,9,FALSE)</f>
        <v>#REF!</v>
      </c>
    </row>
    <row r="3094" spans="1:29">
      <c r="A3094">
        <v>55745</v>
      </c>
      <c r="B3094">
        <v>3093</v>
      </c>
      <c r="C3094">
        <v>1016410</v>
      </c>
      <c r="D3094" t="s">
        <v>4235</v>
      </c>
      <c r="E3094" t="s">
        <v>4236</v>
      </c>
      <c r="G3094" t="e">
        <f>VLOOKUP($H3094,[1]BRT!$1:$1048576,1,0)</f>
        <v>#N/A</v>
      </c>
      <c r="H3094" t="s">
        <v>6301</v>
      </c>
      <c r="I3094">
        <v>37.826908000000003</v>
      </c>
      <c r="J3094">
        <v>-122.269262</v>
      </c>
      <c r="K3094">
        <v>1080</v>
      </c>
      <c r="L3094">
        <v>22.9</v>
      </c>
      <c r="M3094">
        <v>2.6200873360000001</v>
      </c>
      <c r="N3094">
        <v>14</v>
      </c>
      <c r="O3094">
        <v>9</v>
      </c>
      <c r="P3094">
        <v>23</v>
      </c>
      <c r="Q3094" t="e">
        <f>VLOOKUP($A3094,'[1]SheltersALL_2.17.22'!$1:$1048576,6,0)</f>
        <v>#N/A</v>
      </c>
      <c r="R3094" t="str">
        <f>VLOOKUP($A3094, [1]FA21_Ridership!$1:$1048576,11, 0)</f>
        <v>OAKLAND</v>
      </c>
      <c r="S3094" t="str">
        <f>VLOOKUP($A3094, [1]FA21_Ridership!$1:$1048576,12, 0)</f>
        <v>ALAMEDA</v>
      </c>
      <c r="T3094">
        <f>VLOOKUP($A3094, [1]FA21_Ridership!$1:$1048576,13, 0)</f>
        <v>2</v>
      </c>
      <c r="U3094">
        <f t="shared" si="241"/>
        <v>526.69999999999993</v>
      </c>
      <c r="V3094" s="67">
        <f t="shared" si="240"/>
        <v>0.74299999999999999</v>
      </c>
      <c r="W3094">
        <v>0.63862699999999994</v>
      </c>
      <c r="X3094" s="67">
        <f t="shared" si="242"/>
        <v>0.33400000000000002</v>
      </c>
      <c r="Y3094">
        <v>0.37791200000000003</v>
      </c>
      <c r="Z3094" s="67">
        <f t="shared" si="243"/>
        <v>0.73699999999999999</v>
      </c>
      <c r="AA3094">
        <f>VLOOKUP($C3094,[1]Disability!$1:$1048576,5,FALSE)</f>
        <v>0</v>
      </c>
      <c r="AB3094" s="67">
        <f t="shared" si="244"/>
        <v>0</v>
      </c>
      <c r="AC3094" t="e">
        <f>VLOOKUP($A3094,#REF!,9,FALSE)</f>
        <v>#REF!</v>
      </c>
    </row>
    <row r="3095" spans="1:29">
      <c r="A3095">
        <v>52727</v>
      </c>
      <c r="B3095">
        <v>3094</v>
      </c>
      <c r="C3095">
        <v>1013670</v>
      </c>
      <c r="D3095" t="s">
        <v>4235</v>
      </c>
      <c r="E3095" t="s">
        <v>4236</v>
      </c>
      <c r="G3095" t="e">
        <f>VLOOKUP($H3095,[1]BRT!$1:$1048576,1,0)</f>
        <v>#N/A</v>
      </c>
      <c r="H3095" t="s">
        <v>6451</v>
      </c>
      <c r="I3095">
        <v>37.800274999999999</v>
      </c>
      <c r="J3095">
        <v>-122.25442</v>
      </c>
      <c r="K3095">
        <v>1004</v>
      </c>
      <c r="L3095">
        <v>17</v>
      </c>
      <c r="M3095">
        <v>3.5294117649999999</v>
      </c>
      <c r="N3095">
        <v>16</v>
      </c>
      <c r="O3095">
        <v>15</v>
      </c>
      <c r="P3095">
        <v>31</v>
      </c>
      <c r="Q3095" t="str">
        <f>VLOOKUP($A3095,'[1]SheltersALL_2.17.22'!$1:$1048576,6,0)</f>
        <v>Oakland</v>
      </c>
      <c r="R3095" t="str">
        <f>VLOOKUP($A3095, [1]FA21_Ridership!$1:$1048576,11, 0)</f>
        <v>OAKLAND</v>
      </c>
      <c r="S3095" t="str">
        <f>VLOOKUP($A3095, [1]FA21_Ridership!$1:$1048576,12, 0)</f>
        <v>ALAMEDA</v>
      </c>
      <c r="T3095">
        <f>VLOOKUP($A3095, [1]FA21_Ridership!$1:$1048576,13, 0)</f>
        <v>2</v>
      </c>
      <c r="U3095">
        <f t="shared" si="241"/>
        <v>527</v>
      </c>
      <c r="V3095" s="67">
        <f t="shared" si="240"/>
        <v>0.74299999999999999</v>
      </c>
      <c r="W3095">
        <v>0.60611899999999996</v>
      </c>
      <c r="X3095" s="67">
        <f t="shared" si="242"/>
        <v>0.29099999999999998</v>
      </c>
      <c r="Y3095">
        <v>0.39388099999999998</v>
      </c>
      <c r="Z3095" s="67">
        <f t="shared" si="243"/>
        <v>0.75700000000000001</v>
      </c>
      <c r="AA3095">
        <f>VLOOKUP($C3095,[1]Disability!$1:$1048576,5,FALSE)</f>
        <v>1</v>
      </c>
      <c r="AB3095" s="67">
        <f t="shared" si="244"/>
        <v>0.72499999999999998</v>
      </c>
      <c r="AC3095" t="e">
        <f>VLOOKUP($A3095,#REF!,9,FALSE)</f>
        <v>#REF!</v>
      </c>
    </row>
    <row r="3096" spans="1:29">
      <c r="A3096">
        <v>51919</v>
      </c>
      <c r="B3096">
        <v>3095</v>
      </c>
      <c r="C3096">
        <v>1018640</v>
      </c>
      <c r="D3096" t="s">
        <v>4235</v>
      </c>
      <c r="E3096" t="s">
        <v>4236</v>
      </c>
      <c r="G3096" t="e">
        <f>VLOOKUP($H3096,[1]BRT!$1:$1048576,1,0)</f>
        <v>#N/A</v>
      </c>
      <c r="H3096" t="s">
        <v>6152</v>
      </c>
      <c r="I3096">
        <v>37.793672999999998</v>
      </c>
      <c r="J3096">
        <v>-122.20998</v>
      </c>
      <c r="K3096">
        <v>1039</v>
      </c>
      <c r="L3096">
        <v>17</v>
      </c>
      <c r="M3096">
        <v>3.5294117649999999</v>
      </c>
      <c r="N3096">
        <v>15</v>
      </c>
      <c r="O3096">
        <v>16</v>
      </c>
      <c r="P3096">
        <v>31</v>
      </c>
      <c r="Q3096" t="e">
        <f>VLOOKUP($A3096,'[1]SheltersALL_2.17.22'!$1:$1048576,6,0)</f>
        <v>#N/A</v>
      </c>
      <c r="R3096" t="str">
        <f>VLOOKUP($A3096, [1]FA21_Ridership!$1:$1048576,11, 0)</f>
        <v>OAKLAND</v>
      </c>
      <c r="S3096" t="str">
        <f>VLOOKUP($A3096, [1]FA21_Ridership!$1:$1048576,12, 0)</f>
        <v>ALAMEDA</v>
      </c>
      <c r="T3096">
        <f>VLOOKUP($A3096, [1]FA21_Ridership!$1:$1048576,13, 0)</f>
        <v>3</v>
      </c>
      <c r="U3096">
        <f t="shared" si="241"/>
        <v>527</v>
      </c>
      <c r="V3096" s="67">
        <f t="shared" si="240"/>
        <v>0.74299999999999999</v>
      </c>
      <c r="W3096">
        <v>0.83997500000000003</v>
      </c>
      <c r="X3096" s="67">
        <f t="shared" si="242"/>
        <v>0.64700000000000002</v>
      </c>
      <c r="Y3096">
        <v>0.34825299999999998</v>
      </c>
      <c r="Z3096" s="67">
        <f t="shared" si="243"/>
        <v>0.69399999999999995</v>
      </c>
      <c r="AA3096">
        <f>VLOOKUP($C3096,[1]Disability!$1:$1048576,5,FALSE)</f>
        <v>0</v>
      </c>
      <c r="AB3096" s="67">
        <f t="shared" si="244"/>
        <v>0</v>
      </c>
      <c r="AC3096" t="e">
        <f>VLOOKUP($A3096,#REF!,9,FALSE)</f>
        <v>#REF!</v>
      </c>
    </row>
    <row r="3097" spans="1:29">
      <c r="A3097">
        <v>55140</v>
      </c>
      <c r="B3097">
        <v>3096</v>
      </c>
      <c r="C3097">
        <v>1000980</v>
      </c>
      <c r="D3097" t="s">
        <v>4235</v>
      </c>
      <c r="E3097" t="s">
        <v>4236</v>
      </c>
      <c r="G3097" t="e">
        <f>VLOOKUP($H3097,[1]BRT!$1:$1048576,1,0)</f>
        <v>#N/A</v>
      </c>
      <c r="H3097" t="s">
        <v>6452</v>
      </c>
      <c r="I3097">
        <v>37.801985000000002</v>
      </c>
      <c r="J3097">
        <v>-122.265439</v>
      </c>
      <c r="K3097">
        <v>1004</v>
      </c>
      <c r="L3097">
        <v>17</v>
      </c>
      <c r="M3097">
        <v>3.5294117649999999</v>
      </c>
      <c r="N3097">
        <v>15</v>
      </c>
      <c r="O3097">
        <v>16</v>
      </c>
      <c r="P3097">
        <v>31</v>
      </c>
      <c r="Q3097" t="e">
        <f>VLOOKUP($A3097,'[1]SheltersALL_2.17.22'!$1:$1048576,6,0)</f>
        <v>#N/A</v>
      </c>
      <c r="R3097" t="str">
        <f>VLOOKUP($A3097, [1]FA21_Ridership!$1:$1048576,11, 0)</f>
        <v>OAKLAND</v>
      </c>
      <c r="S3097" t="str">
        <f>VLOOKUP($A3097, [1]FA21_Ridership!$1:$1048576,12, 0)</f>
        <v>ALAMEDA</v>
      </c>
      <c r="T3097">
        <f>VLOOKUP($A3097, [1]FA21_Ridership!$1:$1048576,13, 0)</f>
        <v>2</v>
      </c>
      <c r="U3097">
        <f t="shared" si="241"/>
        <v>527</v>
      </c>
      <c r="V3097" s="67">
        <f t="shared" si="240"/>
        <v>0.74299999999999999</v>
      </c>
      <c r="W3097">
        <v>0.75598500000000002</v>
      </c>
      <c r="X3097" s="67">
        <f t="shared" si="242"/>
        <v>0.49099999999999999</v>
      </c>
      <c r="Y3097">
        <v>0.22559899999999999</v>
      </c>
      <c r="Z3097" s="67">
        <f t="shared" si="243"/>
        <v>0.51800000000000002</v>
      </c>
      <c r="AA3097">
        <f>VLOOKUP($C3097,[1]Disability!$1:$1048576,5,FALSE)</f>
        <v>4</v>
      </c>
      <c r="AB3097" s="67">
        <f t="shared" si="244"/>
        <v>0.97699999999999998</v>
      </c>
      <c r="AC3097" t="e">
        <f>VLOOKUP($A3097,#REF!,9,FALSE)</f>
        <v>#REF!</v>
      </c>
    </row>
    <row r="3098" spans="1:29">
      <c r="A3098">
        <v>50207</v>
      </c>
      <c r="B3098">
        <v>3097</v>
      </c>
      <c r="C3098">
        <v>1031430</v>
      </c>
      <c r="D3098" t="s">
        <v>4235</v>
      </c>
      <c r="E3098" t="s">
        <v>4236</v>
      </c>
      <c r="G3098" t="e">
        <f>VLOOKUP($H3098,[1]BRT!$1:$1048576,1,0)</f>
        <v>#N/A</v>
      </c>
      <c r="H3098" t="s">
        <v>6453</v>
      </c>
      <c r="I3098">
        <v>37.802200999999997</v>
      </c>
      <c r="J3098">
        <v>-122.26548699999999</v>
      </c>
      <c r="K3098">
        <v>1039</v>
      </c>
      <c r="L3098">
        <v>17</v>
      </c>
      <c r="M3098">
        <v>3.5294117649999999</v>
      </c>
      <c r="N3098">
        <v>13</v>
      </c>
      <c r="O3098">
        <v>18</v>
      </c>
      <c r="P3098">
        <v>31</v>
      </c>
      <c r="Q3098" t="e">
        <f>VLOOKUP($A3098,'[1]SheltersALL_2.17.22'!$1:$1048576,6,0)</f>
        <v>#N/A</v>
      </c>
      <c r="R3098" t="str">
        <f>VLOOKUP($A3098, [1]FA21_Ridership!$1:$1048576,11, 0)</f>
        <v>OAKLAND</v>
      </c>
      <c r="S3098" t="str">
        <f>VLOOKUP($A3098, [1]FA21_Ridership!$1:$1048576,12, 0)</f>
        <v>ALAMEDA</v>
      </c>
      <c r="T3098">
        <f>VLOOKUP($A3098, [1]FA21_Ridership!$1:$1048576,13, 0)</f>
        <v>2</v>
      </c>
      <c r="U3098">
        <f t="shared" si="241"/>
        <v>527</v>
      </c>
      <c r="V3098" s="67">
        <f t="shared" si="240"/>
        <v>0.74299999999999999</v>
      </c>
      <c r="W3098">
        <v>0.75598500000000002</v>
      </c>
      <c r="X3098" s="67">
        <f t="shared" si="242"/>
        <v>0.49099999999999999</v>
      </c>
      <c r="Y3098">
        <v>0.22559899999999999</v>
      </c>
      <c r="Z3098" s="67">
        <f t="shared" si="243"/>
        <v>0.51800000000000002</v>
      </c>
      <c r="AA3098">
        <f>VLOOKUP($C3098,[1]Disability!$1:$1048576,5,FALSE)</f>
        <v>4</v>
      </c>
      <c r="AB3098" s="67">
        <f t="shared" si="244"/>
        <v>0.97699999999999998</v>
      </c>
      <c r="AC3098" t="e">
        <f>VLOOKUP($A3098,#REF!,9,FALSE)</f>
        <v>#REF!</v>
      </c>
    </row>
    <row r="3099" spans="1:29">
      <c r="A3099">
        <v>55898</v>
      </c>
      <c r="B3099">
        <v>3098</v>
      </c>
      <c r="C3099">
        <v>1016250</v>
      </c>
      <c r="D3099" t="s">
        <v>4235</v>
      </c>
      <c r="E3099" t="s">
        <v>4236</v>
      </c>
      <c r="G3099" t="e">
        <f>VLOOKUP($H3099,[1]BRT!$1:$1048576,1,0)</f>
        <v>#N/A</v>
      </c>
      <c r="H3099" t="s">
        <v>6454</v>
      </c>
      <c r="I3099">
        <v>37.837786000000001</v>
      </c>
      <c r="J3099">
        <v>-122.268686</v>
      </c>
      <c r="K3099">
        <v>1086</v>
      </c>
      <c r="L3099">
        <v>22</v>
      </c>
      <c r="M3099">
        <v>2.7272727269999999</v>
      </c>
      <c r="N3099">
        <v>9</v>
      </c>
      <c r="O3099">
        <v>15</v>
      </c>
      <c r="P3099">
        <v>24</v>
      </c>
      <c r="Q3099" t="str">
        <f>VLOOKUP($A3099,'[1]SheltersALL_2.17.22'!$1:$1048576,6,0)</f>
        <v>Oakland</v>
      </c>
      <c r="R3099" t="str">
        <f>VLOOKUP($A3099, [1]FA21_Ridership!$1:$1048576,11, 0)</f>
        <v>OAKLAND</v>
      </c>
      <c r="S3099" t="str">
        <f>VLOOKUP($A3099, [1]FA21_Ridership!$1:$1048576,12, 0)</f>
        <v>ALAMEDA</v>
      </c>
      <c r="T3099">
        <f>VLOOKUP($A3099, [1]FA21_Ridership!$1:$1048576,13, 0)</f>
        <v>2</v>
      </c>
      <c r="U3099">
        <f t="shared" si="241"/>
        <v>528</v>
      </c>
      <c r="V3099" s="67">
        <f t="shared" si="240"/>
        <v>0.74399999999999999</v>
      </c>
      <c r="W3099">
        <v>0.46278000000000002</v>
      </c>
      <c r="X3099" s="67">
        <f t="shared" si="242"/>
        <v>0.158</v>
      </c>
      <c r="Y3099">
        <v>0.31526599999999999</v>
      </c>
      <c r="Z3099" s="67">
        <f t="shared" si="243"/>
        <v>0.64900000000000002</v>
      </c>
      <c r="AA3099">
        <f>VLOOKUP($C3099,[1]Disability!$1:$1048576,5,FALSE)</f>
        <v>1</v>
      </c>
      <c r="AB3099" s="67">
        <f t="shared" si="244"/>
        <v>0.72499999999999998</v>
      </c>
      <c r="AC3099" t="e">
        <f>VLOOKUP($A3099,#REF!,9,FALSE)</f>
        <v>#REF!</v>
      </c>
    </row>
    <row r="3100" spans="1:29">
      <c r="A3100">
        <v>51471</v>
      </c>
      <c r="B3100">
        <v>3099</v>
      </c>
      <c r="C3100">
        <v>9903250</v>
      </c>
      <c r="D3100" t="s">
        <v>4235</v>
      </c>
      <c r="E3100" t="s">
        <v>4236</v>
      </c>
      <c r="G3100" t="e">
        <f>VLOOKUP($H3100,[1]BRT!$1:$1048576,1,0)</f>
        <v>#N/A</v>
      </c>
      <c r="H3100" t="s">
        <v>6325</v>
      </c>
      <c r="I3100">
        <v>37.766168</v>
      </c>
      <c r="J3100">
        <v>-122.2436</v>
      </c>
      <c r="K3100">
        <v>1414</v>
      </c>
      <c r="L3100">
        <v>13</v>
      </c>
      <c r="M3100">
        <v>4.615384615</v>
      </c>
      <c r="N3100">
        <v>32</v>
      </c>
      <c r="O3100">
        <v>9</v>
      </c>
      <c r="P3100">
        <v>41</v>
      </c>
      <c r="Q3100" t="e">
        <f>VLOOKUP($A3100,'[1]SheltersALL_2.17.22'!$1:$1048576,6,0)</f>
        <v>#N/A</v>
      </c>
      <c r="R3100" t="str">
        <f>VLOOKUP($A3100, [1]FA21_Ridership!$1:$1048576,11, 0)</f>
        <v>ALAMEDA</v>
      </c>
      <c r="S3100" t="str">
        <f>VLOOKUP($A3100, [1]FA21_Ridership!$1:$1048576,12, 0)</f>
        <v>ALAMEDA</v>
      </c>
      <c r="T3100">
        <f>VLOOKUP($A3100, [1]FA21_Ridership!$1:$1048576,13, 0)</f>
        <v>3</v>
      </c>
      <c r="U3100">
        <f t="shared" si="241"/>
        <v>533</v>
      </c>
      <c r="V3100" s="67">
        <f t="shared" si="240"/>
        <v>0.74399999999999999</v>
      </c>
      <c r="W3100">
        <v>0.86898399999999998</v>
      </c>
      <c r="X3100" s="67">
        <f t="shared" si="242"/>
        <v>0.71399999999999997</v>
      </c>
      <c r="Y3100">
        <v>0.73262000000000005</v>
      </c>
      <c r="Z3100" s="67">
        <f t="shared" si="243"/>
        <v>0.98399999999999999</v>
      </c>
      <c r="AA3100">
        <f>VLOOKUP($C3100,[1]Disability!$1:$1048576,5,FALSE)</f>
        <v>1</v>
      </c>
      <c r="AB3100" s="67">
        <f t="shared" si="244"/>
        <v>0.72499999999999998</v>
      </c>
      <c r="AC3100" t="e">
        <f>VLOOKUP($A3100,#REF!,9,FALSE)</f>
        <v>#REF!</v>
      </c>
    </row>
    <row r="3101" spans="1:29">
      <c r="A3101">
        <v>55914</v>
      </c>
      <c r="B3101">
        <v>3100</v>
      </c>
      <c r="C3101">
        <v>303520</v>
      </c>
      <c r="D3101" t="s">
        <v>4235</v>
      </c>
      <c r="E3101" t="s">
        <v>4236</v>
      </c>
      <c r="G3101" t="e">
        <f>VLOOKUP($H3101,[1]BRT!$1:$1048576,1,0)</f>
        <v>#N/A</v>
      </c>
      <c r="H3101" t="s">
        <v>6029</v>
      </c>
      <c r="I3101">
        <v>37.878041000000003</v>
      </c>
      <c r="J3101">
        <v>-122.27361999999999</v>
      </c>
      <c r="K3101">
        <v>852</v>
      </c>
      <c r="L3101">
        <v>35.6</v>
      </c>
      <c r="M3101">
        <v>1.6853932579999999</v>
      </c>
      <c r="N3101">
        <v>3</v>
      </c>
      <c r="O3101">
        <v>12</v>
      </c>
      <c r="P3101">
        <v>15</v>
      </c>
      <c r="Q3101" t="e">
        <f>VLOOKUP($A3101,'[1]SheltersALL_2.17.22'!$1:$1048576,6,0)</f>
        <v>#N/A</v>
      </c>
      <c r="R3101" t="str">
        <f>VLOOKUP($A3101, [1]FA21_Ridership!$1:$1048576,11, 0)</f>
        <v>BERKELEY</v>
      </c>
      <c r="S3101" t="str">
        <f>VLOOKUP($A3101, [1]FA21_Ridership!$1:$1048576,12, 0)</f>
        <v>ALAMEDA</v>
      </c>
      <c r="T3101">
        <f>VLOOKUP($A3101, [1]FA21_Ridership!$1:$1048576,13, 0)</f>
        <v>1</v>
      </c>
      <c r="U3101">
        <f t="shared" si="241"/>
        <v>534</v>
      </c>
      <c r="V3101" s="67">
        <f t="shared" si="240"/>
        <v>0.745</v>
      </c>
      <c r="W3101">
        <v>0.34386299999999997</v>
      </c>
      <c r="X3101" s="67">
        <f t="shared" si="242"/>
        <v>9.2999999999999999E-2</v>
      </c>
      <c r="Y3101">
        <v>0.44223800000000002</v>
      </c>
      <c r="Z3101" s="67">
        <f t="shared" si="243"/>
        <v>0.81299999999999994</v>
      </c>
      <c r="AA3101">
        <f>VLOOKUP($C3101,[1]Disability!$1:$1048576,5,FALSE)</f>
        <v>0</v>
      </c>
      <c r="AB3101" s="67">
        <f t="shared" si="244"/>
        <v>0</v>
      </c>
      <c r="AC3101" t="e">
        <f>VLOOKUP($A3101,#REF!,9,FALSE)</f>
        <v>#REF!</v>
      </c>
    </row>
    <row r="3102" spans="1:29">
      <c r="A3102">
        <v>56044</v>
      </c>
      <c r="B3102">
        <v>3101</v>
      </c>
      <c r="C3102">
        <v>305650</v>
      </c>
      <c r="D3102" t="s">
        <v>4235</v>
      </c>
      <c r="E3102" t="s">
        <v>4236</v>
      </c>
      <c r="G3102" t="e">
        <f>VLOOKUP($H3102,[1]BRT!$1:$1048576,1,0)</f>
        <v>#N/A</v>
      </c>
      <c r="H3102" t="s">
        <v>6455</v>
      </c>
      <c r="I3102">
        <v>37.885764000000002</v>
      </c>
      <c r="J3102">
        <v>-122.275142</v>
      </c>
      <c r="K3102">
        <v>851</v>
      </c>
      <c r="L3102">
        <v>35.6</v>
      </c>
      <c r="M3102">
        <v>1.6853932579999999</v>
      </c>
      <c r="N3102">
        <v>2</v>
      </c>
      <c r="O3102">
        <v>13</v>
      </c>
      <c r="P3102">
        <v>15</v>
      </c>
      <c r="Q3102" t="e">
        <f>VLOOKUP($A3102,'[1]SheltersALL_2.17.22'!$1:$1048576,6,0)</f>
        <v>#N/A</v>
      </c>
      <c r="R3102" t="str">
        <f>VLOOKUP($A3102, [1]FA21_Ridership!$1:$1048576,11, 0)</f>
        <v>BERKELEY</v>
      </c>
      <c r="S3102" t="str">
        <f>VLOOKUP($A3102, [1]FA21_Ridership!$1:$1048576,12, 0)</f>
        <v>ALAMEDA</v>
      </c>
      <c r="T3102">
        <f>VLOOKUP($A3102, [1]FA21_Ridership!$1:$1048576,13, 0)</f>
        <v>1</v>
      </c>
      <c r="U3102">
        <f t="shared" si="241"/>
        <v>534</v>
      </c>
      <c r="V3102" s="67">
        <f t="shared" si="240"/>
        <v>0.745</v>
      </c>
      <c r="W3102">
        <v>0.24172199999999999</v>
      </c>
      <c r="X3102" s="67">
        <f t="shared" si="242"/>
        <v>4.1000000000000002E-2</v>
      </c>
      <c r="Y3102">
        <v>7.4503E-2</v>
      </c>
      <c r="Z3102" s="67">
        <f t="shared" si="243"/>
        <v>0.14599999999999999</v>
      </c>
      <c r="AA3102">
        <f>VLOOKUP($C3102,[1]Disability!$1:$1048576,5,FALSE)</f>
        <v>0</v>
      </c>
      <c r="AB3102" s="67">
        <f t="shared" si="244"/>
        <v>0</v>
      </c>
      <c r="AC3102" t="e">
        <f>VLOOKUP($A3102,#REF!,9,FALSE)</f>
        <v>#REF!</v>
      </c>
    </row>
    <row r="3103" spans="1:29">
      <c r="A3103">
        <v>51441</v>
      </c>
      <c r="B3103">
        <v>3102</v>
      </c>
      <c r="C3103">
        <v>1410160</v>
      </c>
      <c r="D3103" t="s">
        <v>4235</v>
      </c>
      <c r="E3103" t="s">
        <v>4236</v>
      </c>
      <c r="G3103" t="e">
        <f>VLOOKUP($H3103,[1]BRT!$1:$1048576,1,0)</f>
        <v>#N/A</v>
      </c>
      <c r="H3103" t="s">
        <v>6456</v>
      </c>
      <c r="I3103">
        <v>37.784519000000003</v>
      </c>
      <c r="J3103">
        <v>-122.407273</v>
      </c>
      <c r="K3103">
        <v>420</v>
      </c>
      <c r="L3103">
        <v>30</v>
      </c>
      <c r="M3103">
        <v>2</v>
      </c>
      <c r="N3103">
        <v>16</v>
      </c>
      <c r="O3103">
        <v>2</v>
      </c>
      <c r="P3103">
        <v>18</v>
      </c>
      <c r="Q3103" t="e">
        <f>VLOOKUP($A3103,'[1]SheltersALL_2.17.22'!$1:$1048576,6,0)</f>
        <v>#N/A</v>
      </c>
      <c r="R3103" t="str">
        <f>VLOOKUP($A3103, [1]FA21_Ridership!$1:$1048576,11, 0)</f>
        <v>SAN FRANCISCO</v>
      </c>
      <c r="S3103" t="str">
        <f>VLOOKUP($A3103, [1]FA21_Ridership!$1:$1048576,12, 0)</f>
        <v>SAN FRANCISCO</v>
      </c>
      <c r="T3103">
        <f>VLOOKUP($A3103, [1]FA21_Ridership!$1:$1048576,13, 0)</f>
        <v>9</v>
      </c>
      <c r="U3103">
        <f t="shared" si="241"/>
        <v>540</v>
      </c>
      <c r="V3103" s="67">
        <f t="shared" si="240"/>
        <v>0.745</v>
      </c>
      <c r="W3103" t="s">
        <v>4835</v>
      </c>
      <c r="X3103" s="67" t="e">
        <f t="shared" si="242"/>
        <v>#VALUE!</v>
      </c>
      <c r="Y3103" t="s">
        <v>4835</v>
      </c>
      <c r="Z3103" s="67" t="e">
        <f t="shared" si="243"/>
        <v>#VALUE!</v>
      </c>
      <c r="AA3103">
        <f>VLOOKUP($C3103,[1]Disability!$1:$1048576,5,FALSE)</f>
        <v>0</v>
      </c>
      <c r="AB3103" s="67">
        <f t="shared" si="244"/>
        <v>0</v>
      </c>
      <c r="AC3103" t="e">
        <f>VLOOKUP($A3103,#REF!,9,FALSE)</f>
        <v>#REF!</v>
      </c>
    </row>
    <row r="3104" spans="1:29">
      <c r="A3104">
        <v>56222</v>
      </c>
      <c r="B3104">
        <v>3103</v>
      </c>
      <c r="C3104">
        <v>1014390</v>
      </c>
      <c r="D3104" t="s">
        <v>4235</v>
      </c>
      <c r="E3104" t="s">
        <v>4236</v>
      </c>
      <c r="G3104" t="e">
        <f>VLOOKUP($H3104,[1]BRT!$1:$1048576,1,0)</f>
        <v>#N/A</v>
      </c>
      <c r="H3104" t="s">
        <v>6457</v>
      </c>
      <c r="I3104">
        <v>37.793658000000001</v>
      </c>
      <c r="J3104">
        <v>-122.200436</v>
      </c>
      <c r="K3104">
        <v>1475</v>
      </c>
      <c r="L3104">
        <v>18</v>
      </c>
      <c r="M3104">
        <v>3.3333333330000001</v>
      </c>
      <c r="N3104">
        <v>24</v>
      </c>
      <c r="O3104">
        <v>6</v>
      </c>
      <c r="P3104">
        <v>30</v>
      </c>
      <c r="Q3104" t="e">
        <f>VLOOKUP($A3104,'[1]SheltersALL_2.17.22'!$1:$1048576,6,0)</f>
        <v>#N/A</v>
      </c>
      <c r="R3104" t="str">
        <f>VLOOKUP($A3104, [1]FA21_Ridership!$1:$1048576,11, 0)</f>
        <v>OAKLAND</v>
      </c>
      <c r="S3104" t="str">
        <f>VLOOKUP($A3104, [1]FA21_Ridership!$1:$1048576,12, 0)</f>
        <v>ALAMEDA</v>
      </c>
      <c r="T3104">
        <f>VLOOKUP($A3104, [1]FA21_Ridership!$1:$1048576,13, 0)</f>
        <v>3</v>
      </c>
      <c r="U3104">
        <f t="shared" si="241"/>
        <v>540</v>
      </c>
      <c r="V3104" s="67">
        <f t="shared" si="240"/>
        <v>0.745</v>
      </c>
      <c r="W3104">
        <v>0.62948599999999999</v>
      </c>
      <c r="X3104" s="67">
        <f t="shared" si="242"/>
        <v>0.32200000000000001</v>
      </c>
      <c r="Y3104">
        <v>0.17089799999999999</v>
      </c>
      <c r="Z3104" s="67">
        <f t="shared" si="243"/>
        <v>0.41</v>
      </c>
      <c r="AA3104">
        <f>VLOOKUP($C3104,[1]Disability!$1:$1048576,5,FALSE)</f>
        <v>0</v>
      </c>
      <c r="AB3104" s="67">
        <f t="shared" si="244"/>
        <v>0</v>
      </c>
      <c r="AC3104" t="e">
        <f>VLOOKUP($A3104,#REF!,9,FALSE)</f>
        <v>#REF!</v>
      </c>
    </row>
    <row r="3105" spans="1:29">
      <c r="A3105">
        <v>50200</v>
      </c>
      <c r="B3105">
        <v>3104</v>
      </c>
      <c r="C3105">
        <v>9800840</v>
      </c>
      <c r="D3105" t="s">
        <v>4235</v>
      </c>
      <c r="E3105" t="s">
        <v>4236</v>
      </c>
      <c r="G3105" t="e">
        <f>VLOOKUP($H3105,[1]BRT!$1:$1048576,1,0)</f>
        <v>#N/A</v>
      </c>
      <c r="H3105" t="s">
        <v>6458</v>
      </c>
      <c r="I3105">
        <v>37.703825999999999</v>
      </c>
      <c r="J3105">
        <v>-122.126301</v>
      </c>
      <c r="K3105">
        <v>1401</v>
      </c>
      <c r="L3105">
        <v>20</v>
      </c>
      <c r="M3105">
        <v>3</v>
      </c>
      <c r="N3105">
        <v>21</v>
      </c>
      <c r="O3105">
        <v>6</v>
      </c>
      <c r="P3105">
        <v>27</v>
      </c>
      <c r="Q3105" t="str">
        <f>VLOOKUP($A3105,'[1]SheltersALL_2.17.22'!$1:$1048576,6,0)</f>
        <v>San Leandro</v>
      </c>
      <c r="R3105" t="str">
        <f>VLOOKUP($A3105, [1]FA21_Ridership!$1:$1048576,11, 0)</f>
        <v>SAN LEANDRO</v>
      </c>
      <c r="S3105" t="str">
        <f>VLOOKUP($A3105, [1]FA21_Ridership!$1:$1048576,12, 0)</f>
        <v>ALAMEDA</v>
      </c>
      <c r="T3105">
        <f>VLOOKUP($A3105, [1]FA21_Ridership!$1:$1048576,13, 0)</f>
        <v>4</v>
      </c>
      <c r="U3105">
        <f t="shared" si="241"/>
        <v>540</v>
      </c>
      <c r="V3105" s="67">
        <f t="shared" si="240"/>
        <v>0.745</v>
      </c>
      <c r="W3105">
        <v>0.90938099999999999</v>
      </c>
      <c r="X3105" s="67">
        <f t="shared" si="242"/>
        <v>0.79</v>
      </c>
      <c r="Y3105">
        <v>0.46418100000000001</v>
      </c>
      <c r="Z3105" s="67">
        <f t="shared" si="243"/>
        <v>0.83099999999999996</v>
      </c>
      <c r="AA3105">
        <f>VLOOKUP($C3105,[1]Disability!$1:$1048576,5,FALSE)</f>
        <v>0</v>
      </c>
      <c r="AB3105" s="67">
        <f t="shared" si="244"/>
        <v>0</v>
      </c>
      <c r="AC3105" t="e">
        <f>VLOOKUP($A3105,#REF!,9,FALSE)</f>
        <v>#REF!</v>
      </c>
    </row>
    <row r="3106" spans="1:29">
      <c r="A3106">
        <v>51949</v>
      </c>
      <c r="B3106">
        <v>3105</v>
      </c>
      <c r="C3106">
        <v>9905210</v>
      </c>
      <c r="D3106" t="s">
        <v>4235</v>
      </c>
      <c r="E3106" t="s">
        <v>4236</v>
      </c>
      <c r="G3106" t="e">
        <f>VLOOKUP($H3106,[1]BRT!$1:$1048576,1,0)</f>
        <v>#N/A</v>
      </c>
      <c r="H3106" t="s">
        <v>6459</v>
      </c>
      <c r="I3106">
        <v>37.938375000000001</v>
      </c>
      <c r="J3106">
        <v>-122.352148</v>
      </c>
      <c r="K3106">
        <v>840</v>
      </c>
      <c r="L3106">
        <v>60</v>
      </c>
      <c r="M3106">
        <v>1</v>
      </c>
      <c r="N3106">
        <v>7</v>
      </c>
      <c r="O3106">
        <v>2</v>
      </c>
      <c r="P3106">
        <v>9</v>
      </c>
      <c r="Q3106" t="e">
        <f>VLOOKUP($A3106,'[1]SheltersALL_2.17.22'!$1:$1048576,6,0)</f>
        <v>#N/A</v>
      </c>
      <c r="R3106" t="str">
        <f>VLOOKUP($A3106, [1]FA21_Ridership!$1:$1048576,11, 0)</f>
        <v>RICHMOND</v>
      </c>
      <c r="S3106" t="str">
        <f>VLOOKUP($A3106, [1]FA21_Ridership!$1:$1048576,12, 0)</f>
        <v>CONTRA COSTA</v>
      </c>
      <c r="T3106">
        <f>VLOOKUP($A3106, [1]FA21_Ridership!$1:$1048576,13, 0)</f>
        <v>1</v>
      </c>
      <c r="U3106">
        <f t="shared" si="241"/>
        <v>540</v>
      </c>
      <c r="V3106" s="67">
        <f t="shared" si="240"/>
        <v>0.745</v>
      </c>
      <c r="W3106">
        <v>0.90225200000000005</v>
      </c>
      <c r="X3106" s="67">
        <f t="shared" si="242"/>
        <v>0.77600000000000002</v>
      </c>
      <c r="Y3106">
        <v>0.46457999999999999</v>
      </c>
      <c r="Z3106" s="67">
        <f t="shared" si="243"/>
        <v>0.83199999999999996</v>
      </c>
      <c r="AA3106">
        <f>VLOOKUP($C3106,[1]Disability!$1:$1048576,5,FALSE)</f>
        <v>0</v>
      </c>
      <c r="AB3106" s="67">
        <f t="shared" si="244"/>
        <v>0</v>
      </c>
      <c r="AC3106" t="e">
        <f>VLOOKUP($A3106,#REF!,9,FALSE)</f>
        <v>#REF!</v>
      </c>
    </row>
    <row r="3107" spans="1:29">
      <c r="A3107">
        <v>57726</v>
      </c>
      <c r="B3107">
        <v>3106</v>
      </c>
      <c r="C3107">
        <v>9900140</v>
      </c>
      <c r="D3107" t="s">
        <v>4235</v>
      </c>
      <c r="E3107" t="s">
        <v>4236</v>
      </c>
      <c r="G3107" t="e">
        <f>VLOOKUP($H3107,[1]BRT!$1:$1048576,1,0)</f>
        <v>#N/A</v>
      </c>
      <c r="H3107" t="s">
        <v>6133</v>
      </c>
      <c r="I3107">
        <v>37.971299999999999</v>
      </c>
      <c r="J3107">
        <v>-122.305594</v>
      </c>
      <c r="K3107">
        <v>779</v>
      </c>
      <c r="L3107">
        <v>60</v>
      </c>
      <c r="M3107">
        <v>1</v>
      </c>
      <c r="N3107">
        <v>7</v>
      </c>
      <c r="O3107">
        <v>2</v>
      </c>
      <c r="P3107">
        <v>9</v>
      </c>
      <c r="Q3107" t="e">
        <f>VLOOKUP($A3107,'[1]SheltersALL_2.17.22'!$1:$1048576,6,0)</f>
        <v>#N/A</v>
      </c>
      <c r="R3107" t="str">
        <f>VLOOKUP($A3107, [1]FA21_Ridership!$1:$1048576,11, 0)</f>
        <v>COUNTY-CONTRA COSTA</v>
      </c>
      <c r="S3107" t="str">
        <f>VLOOKUP($A3107, [1]FA21_Ridership!$1:$1048576,12, 0)</f>
        <v>CONTRA COSTA</v>
      </c>
      <c r="T3107">
        <f>VLOOKUP($A3107, [1]FA21_Ridership!$1:$1048576,13, 0)</f>
        <v>1</v>
      </c>
      <c r="U3107">
        <f t="shared" si="241"/>
        <v>540</v>
      </c>
      <c r="V3107" s="67">
        <f t="shared" si="240"/>
        <v>0.745</v>
      </c>
      <c r="W3107">
        <v>0.68224300000000004</v>
      </c>
      <c r="X3107" s="67">
        <f t="shared" si="242"/>
        <v>0.38900000000000001</v>
      </c>
      <c r="Y3107">
        <v>0.209456</v>
      </c>
      <c r="Z3107" s="67">
        <f t="shared" si="243"/>
        <v>0.49</v>
      </c>
      <c r="AA3107">
        <f>VLOOKUP($C3107,[1]Disability!$1:$1048576,5,FALSE)</f>
        <v>1</v>
      </c>
      <c r="AB3107" s="67">
        <f t="shared" si="244"/>
        <v>0.72499999999999998</v>
      </c>
      <c r="AC3107" t="e">
        <f>VLOOKUP($A3107,#REF!,9,FALSE)</f>
        <v>#REF!</v>
      </c>
    </row>
    <row r="3108" spans="1:29">
      <c r="A3108">
        <v>52868</v>
      </c>
      <c r="B3108">
        <v>3107</v>
      </c>
      <c r="C3108">
        <v>9907560</v>
      </c>
      <c r="D3108" t="s">
        <v>4235</v>
      </c>
      <c r="E3108" t="s">
        <v>4236</v>
      </c>
      <c r="G3108" t="e">
        <f>VLOOKUP($H3108,[1]BRT!$1:$1048576,1,0)</f>
        <v>#N/A</v>
      </c>
      <c r="H3108" t="s">
        <v>6460</v>
      </c>
      <c r="I3108">
        <v>37.532933</v>
      </c>
      <c r="J3108">
        <v>-121.95881900000001</v>
      </c>
      <c r="K3108">
        <v>1020</v>
      </c>
      <c r="L3108">
        <v>30</v>
      </c>
      <c r="M3108">
        <v>2</v>
      </c>
      <c r="N3108">
        <v>13</v>
      </c>
      <c r="O3108">
        <v>5</v>
      </c>
      <c r="P3108">
        <v>18</v>
      </c>
      <c r="Q3108" t="e">
        <f>VLOOKUP($A3108,'[1]SheltersALL_2.17.22'!$1:$1048576,6,0)</f>
        <v>#N/A</v>
      </c>
      <c r="R3108" t="str">
        <f>VLOOKUP($A3108, [1]FA21_Ridership!$1:$1048576,11, 0)</f>
        <v>FREMONT</v>
      </c>
      <c r="S3108" t="str">
        <f>VLOOKUP($A3108, [1]FA21_Ridership!$1:$1048576,12, 0)</f>
        <v>ALAMEDA</v>
      </c>
      <c r="T3108">
        <f>VLOOKUP($A3108, [1]FA21_Ridership!$1:$1048576,13, 0)</f>
        <v>5</v>
      </c>
      <c r="U3108">
        <f t="shared" si="241"/>
        <v>540</v>
      </c>
      <c r="V3108" s="67">
        <f t="shared" ref="V3108:V3171" si="245">_xlfn.PERCENTRANK.INC($U$2:$U$4161,U3108)</f>
        <v>0.745</v>
      </c>
      <c r="W3108">
        <v>0.71554799999999996</v>
      </c>
      <c r="X3108" s="67">
        <f t="shared" si="242"/>
        <v>0.43</v>
      </c>
      <c r="Y3108">
        <v>0.205536</v>
      </c>
      <c r="Z3108" s="67">
        <f t="shared" si="243"/>
        <v>0.48699999999999999</v>
      </c>
      <c r="AA3108">
        <f>VLOOKUP($C3108,[1]Disability!$1:$1048576,5,FALSE)</f>
        <v>1</v>
      </c>
      <c r="AB3108" s="67">
        <f t="shared" si="244"/>
        <v>0.72499999999999998</v>
      </c>
      <c r="AC3108" t="e">
        <f>VLOOKUP($A3108,#REF!,9,FALSE)</f>
        <v>#REF!</v>
      </c>
    </row>
    <row r="3109" spans="1:29">
      <c r="A3109">
        <v>52900</v>
      </c>
      <c r="B3109">
        <v>3108</v>
      </c>
      <c r="C3109">
        <v>1010290</v>
      </c>
      <c r="D3109" t="s">
        <v>4235</v>
      </c>
      <c r="E3109" t="s">
        <v>4236</v>
      </c>
      <c r="G3109" t="e">
        <f>VLOOKUP($H3109,[1]BRT!$1:$1048576,1,0)</f>
        <v>#N/A</v>
      </c>
      <c r="H3109" t="s">
        <v>6461</v>
      </c>
      <c r="I3109">
        <v>37.784669999999998</v>
      </c>
      <c r="J3109">
        <v>-122.229422</v>
      </c>
      <c r="K3109">
        <v>1427</v>
      </c>
      <c r="L3109">
        <v>20</v>
      </c>
      <c r="M3109">
        <v>3</v>
      </c>
      <c r="N3109">
        <v>19</v>
      </c>
      <c r="O3109">
        <v>8</v>
      </c>
      <c r="P3109">
        <v>27</v>
      </c>
      <c r="Q3109" t="e">
        <f>VLOOKUP($A3109,'[1]SheltersALL_2.17.22'!$1:$1048576,6,0)</f>
        <v>#N/A</v>
      </c>
      <c r="R3109" t="str">
        <f>VLOOKUP($A3109, [1]FA21_Ridership!$1:$1048576,11, 0)</f>
        <v>OAKLAND</v>
      </c>
      <c r="S3109" t="str">
        <f>VLOOKUP($A3109, [1]FA21_Ridership!$1:$1048576,12, 0)</f>
        <v>ALAMEDA</v>
      </c>
      <c r="T3109">
        <f>VLOOKUP($A3109, [1]FA21_Ridership!$1:$1048576,13, 0)</f>
        <v>2</v>
      </c>
      <c r="U3109">
        <f t="shared" si="241"/>
        <v>540</v>
      </c>
      <c r="V3109" s="67">
        <f t="shared" si="245"/>
        <v>0.745</v>
      </c>
      <c r="W3109">
        <v>0.93949700000000003</v>
      </c>
      <c r="X3109" s="67">
        <f t="shared" si="242"/>
        <v>0.86099999999999999</v>
      </c>
      <c r="Y3109">
        <v>0.65961999999999998</v>
      </c>
      <c r="Z3109" s="67">
        <f t="shared" si="243"/>
        <v>0.97</v>
      </c>
      <c r="AA3109">
        <f>VLOOKUP($C3109,[1]Disability!$1:$1048576,5,FALSE)</f>
        <v>0</v>
      </c>
      <c r="AB3109" s="67">
        <f t="shared" si="244"/>
        <v>0</v>
      </c>
      <c r="AC3109" t="e">
        <f>VLOOKUP($A3109,#REF!,9,FALSE)</f>
        <v>#REF!</v>
      </c>
    </row>
    <row r="3110" spans="1:29">
      <c r="A3110">
        <v>55983</v>
      </c>
      <c r="B3110">
        <v>3109</v>
      </c>
      <c r="C3110">
        <v>803150</v>
      </c>
      <c r="D3110" t="s">
        <v>4235</v>
      </c>
      <c r="E3110" t="s">
        <v>4236</v>
      </c>
      <c r="G3110" t="e">
        <f>VLOOKUP($H3110,[1]BRT!$1:$1048576,1,0)</f>
        <v>#N/A</v>
      </c>
      <c r="H3110" t="s">
        <v>6462</v>
      </c>
      <c r="I3110">
        <v>37.638384000000002</v>
      </c>
      <c r="J3110">
        <v>-122.07186299999999</v>
      </c>
      <c r="K3110">
        <v>960</v>
      </c>
      <c r="L3110">
        <v>60</v>
      </c>
      <c r="M3110">
        <v>1</v>
      </c>
      <c r="N3110">
        <v>6</v>
      </c>
      <c r="O3110">
        <v>3</v>
      </c>
      <c r="P3110">
        <v>9</v>
      </c>
      <c r="Q3110" t="e">
        <f>VLOOKUP($A3110,'[1]SheltersALL_2.17.22'!$1:$1048576,6,0)</f>
        <v>#N/A</v>
      </c>
      <c r="R3110" t="str">
        <f>VLOOKUP($A3110, [1]FA21_Ridership!$1:$1048576,11, 0)</f>
        <v>HAYWARD</v>
      </c>
      <c r="S3110" t="str">
        <f>VLOOKUP($A3110, [1]FA21_Ridership!$1:$1048576,12, 0)</f>
        <v>ALAMEDA</v>
      </c>
      <c r="T3110">
        <f>VLOOKUP($A3110, [1]FA21_Ridership!$1:$1048576,13, 0)</f>
        <v>4</v>
      </c>
      <c r="U3110">
        <f t="shared" si="241"/>
        <v>540</v>
      </c>
      <c r="V3110" s="67">
        <f t="shared" si="245"/>
        <v>0.745</v>
      </c>
      <c r="W3110">
        <v>0.952959</v>
      </c>
      <c r="X3110" s="67">
        <f t="shared" si="242"/>
        <v>0.91400000000000003</v>
      </c>
      <c r="Y3110">
        <v>0.45333800000000002</v>
      </c>
      <c r="Z3110" s="67">
        <f t="shared" si="243"/>
        <v>0.82099999999999995</v>
      </c>
      <c r="AA3110">
        <f>VLOOKUP($C3110,[1]Disability!$1:$1048576,5,FALSE)</f>
        <v>0</v>
      </c>
      <c r="AB3110" s="67">
        <f t="shared" si="244"/>
        <v>0</v>
      </c>
      <c r="AC3110" t="e">
        <f>VLOOKUP($A3110,#REF!,9,FALSE)</f>
        <v>#REF!</v>
      </c>
    </row>
    <row r="3111" spans="1:29">
      <c r="A3111">
        <v>53935</v>
      </c>
      <c r="B3111">
        <v>3110</v>
      </c>
      <c r="C3111">
        <v>804910</v>
      </c>
      <c r="D3111" t="s">
        <v>4235</v>
      </c>
      <c r="E3111" t="s">
        <v>4236</v>
      </c>
      <c r="G3111" t="e">
        <f>VLOOKUP($H3111,[1]BRT!$1:$1048576,1,0)</f>
        <v>#N/A</v>
      </c>
      <c r="H3111" t="s">
        <v>6463</v>
      </c>
      <c r="I3111">
        <v>37.639437000000001</v>
      </c>
      <c r="J3111">
        <v>-122.08341799999999</v>
      </c>
      <c r="K3111">
        <v>960</v>
      </c>
      <c r="L3111">
        <v>60</v>
      </c>
      <c r="M3111">
        <v>1</v>
      </c>
      <c r="N3111">
        <v>6</v>
      </c>
      <c r="O3111">
        <v>3</v>
      </c>
      <c r="P3111">
        <v>9</v>
      </c>
      <c r="Q3111" t="e">
        <f>VLOOKUP($A3111,'[1]SheltersALL_2.17.22'!$1:$1048576,6,0)</f>
        <v>#N/A</v>
      </c>
      <c r="R3111" t="str">
        <f>VLOOKUP($A3111, [1]FA21_Ridership!$1:$1048576,11, 0)</f>
        <v>HAYWARD</v>
      </c>
      <c r="S3111" t="str">
        <f>VLOOKUP($A3111, [1]FA21_Ridership!$1:$1048576,12, 0)</f>
        <v>ALAMEDA</v>
      </c>
      <c r="T3111">
        <f>VLOOKUP($A3111, [1]FA21_Ridership!$1:$1048576,13, 0)</f>
        <v>4</v>
      </c>
      <c r="U3111">
        <f t="shared" si="241"/>
        <v>540</v>
      </c>
      <c r="V3111" s="67">
        <f t="shared" si="245"/>
        <v>0.745</v>
      </c>
      <c r="W3111">
        <v>0.90856199999999998</v>
      </c>
      <c r="X3111" s="67">
        <f t="shared" si="242"/>
        <v>0.78800000000000003</v>
      </c>
      <c r="Y3111">
        <v>0.14713200000000001</v>
      </c>
      <c r="Z3111" s="67">
        <f t="shared" si="243"/>
        <v>0.35</v>
      </c>
      <c r="AA3111">
        <f>VLOOKUP($C3111,[1]Disability!$1:$1048576,5,FALSE)</f>
        <v>0</v>
      </c>
      <c r="AB3111" s="67">
        <f t="shared" si="244"/>
        <v>0</v>
      </c>
      <c r="AC3111" t="e">
        <f>VLOOKUP($A3111,#REF!,9,FALSE)</f>
        <v>#REF!</v>
      </c>
    </row>
    <row r="3112" spans="1:29">
      <c r="A3112">
        <v>59982</v>
      </c>
      <c r="B3112">
        <v>3111</v>
      </c>
      <c r="C3112">
        <v>804320</v>
      </c>
      <c r="D3112" t="s">
        <v>4235</v>
      </c>
      <c r="E3112" t="s">
        <v>4236</v>
      </c>
      <c r="G3112" t="e">
        <f>VLOOKUP($H3112,[1]BRT!$1:$1048576,1,0)</f>
        <v>#N/A</v>
      </c>
      <c r="H3112" t="s">
        <v>6464</v>
      </c>
      <c r="I3112">
        <v>37.64087</v>
      </c>
      <c r="J3112">
        <v>-122.076775</v>
      </c>
      <c r="K3112">
        <v>960</v>
      </c>
      <c r="L3112">
        <v>60</v>
      </c>
      <c r="M3112">
        <v>1</v>
      </c>
      <c r="N3112">
        <v>6</v>
      </c>
      <c r="O3112">
        <v>3</v>
      </c>
      <c r="P3112">
        <v>9</v>
      </c>
      <c r="Q3112" t="e">
        <f>VLOOKUP($A3112,'[1]SheltersALL_2.17.22'!$1:$1048576,6,0)</f>
        <v>#N/A</v>
      </c>
      <c r="R3112" t="str">
        <f>VLOOKUP($A3112, [1]FA21_Ridership!$1:$1048576,11, 0)</f>
        <v>HAYWARD</v>
      </c>
      <c r="S3112" t="str">
        <f>VLOOKUP($A3112, [1]FA21_Ridership!$1:$1048576,12, 0)</f>
        <v>ALAMEDA</v>
      </c>
      <c r="T3112">
        <f>VLOOKUP($A3112, [1]FA21_Ridership!$1:$1048576,13, 0)</f>
        <v>4</v>
      </c>
      <c r="U3112">
        <f t="shared" si="241"/>
        <v>540</v>
      </c>
      <c r="V3112" s="67">
        <f t="shared" si="245"/>
        <v>0.745</v>
      </c>
      <c r="W3112">
        <v>0.952959</v>
      </c>
      <c r="X3112" s="67">
        <f t="shared" si="242"/>
        <v>0.91400000000000003</v>
      </c>
      <c r="Y3112">
        <v>0.45333800000000002</v>
      </c>
      <c r="Z3112" s="67">
        <f t="shared" si="243"/>
        <v>0.82099999999999995</v>
      </c>
      <c r="AA3112">
        <f>VLOOKUP($C3112,[1]Disability!$1:$1048576,5,FALSE)</f>
        <v>0</v>
      </c>
      <c r="AB3112" s="67">
        <f t="shared" si="244"/>
        <v>0</v>
      </c>
      <c r="AC3112" t="e">
        <f>VLOOKUP($A3112,#REF!,9,FALSE)</f>
        <v>#REF!</v>
      </c>
    </row>
    <row r="3113" spans="1:29">
      <c r="A3113">
        <v>57866</v>
      </c>
      <c r="B3113">
        <v>3112</v>
      </c>
      <c r="C3113">
        <v>804780</v>
      </c>
      <c r="D3113" t="s">
        <v>4235</v>
      </c>
      <c r="E3113" t="s">
        <v>4236</v>
      </c>
      <c r="G3113" t="e">
        <f>VLOOKUP($H3113,[1]BRT!$1:$1048576,1,0)</f>
        <v>#N/A</v>
      </c>
      <c r="H3113" t="s">
        <v>6465</v>
      </c>
      <c r="I3113">
        <v>37.630789</v>
      </c>
      <c r="J3113">
        <v>-122.07588699999999</v>
      </c>
      <c r="K3113">
        <v>960</v>
      </c>
      <c r="L3113">
        <v>60</v>
      </c>
      <c r="M3113">
        <v>1</v>
      </c>
      <c r="N3113">
        <v>5</v>
      </c>
      <c r="O3113">
        <v>4</v>
      </c>
      <c r="P3113">
        <v>9</v>
      </c>
      <c r="Q3113" t="e">
        <f>VLOOKUP($A3113,'[1]SheltersALL_2.17.22'!$1:$1048576,6,0)</f>
        <v>#N/A</v>
      </c>
      <c r="R3113" t="str">
        <f>VLOOKUP($A3113, [1]FA21_Ridership!$1:$1048576,11, 0)</f>
        <v>HAYWARD</v>
      </c>
      <c r="S3113" t="str">
        <f>VLOOKUP($A3113, [1]FA21_Ridership!$1:$1048576,12, 0)</f>
        <v>ALAMEDA</v>
      </c>
      <c r="T3113">
        <f>VLOOKUP($A3113, [1]FA21_Ridership!$1:$1048576,13, 0)</f>
        <v>4</v>
      </c>
      <c r="U3113">
        <f t="shared" si="241"/>
        <v>540</v>
      </c>
      <c r="V3113" s="67">
        <f t="shared" si="245"/>
        <v>0.745</v>
      </c>
      <c r="W3113">
        <v>0.94583600000000001</v>
      </c>
      <c r="X3113" s="67">
        <f t="shared" si="242"/>
        <v>0.88900000000000001</v>
      </c>
      <c r="Y3113">
        <v>0.25204399999999999</v>
      </c>
      <c r="Z3113" s="67">
        <f t="shared" si="243"/>
        <v>0.57399999999999995</v>
      </c>
      <c r="AA3113">
        <f>VLOOKUP($C3113,[1]Disability!$1:$1048576,5,FALSE)</f>
        <v>0</v>
      </c>
      <c r="AB3113" s="67">
        <f t="shared" si="244"/>
        <v>0</v>
      </c>
      <c r="AC3113" t="e">
        <f>VLOOKUP($A3113,#REF!,9,FALSE)</f>
        <v>#REF!</v>
      </c>
    </row>
    <row r="3114" spans="1:29">
      <c r="A3114">
        <v>54745</v>
      </c>
      <c r="B3114">
        <v>3113</v>
      </c>
      <c r="C3114">
        <v>805380</v>
      </c>
      <c r="D3114" t="s">
        <v>4235</v>
      </c>
      <c r="E3114" t="s">
        <v>4236</v>
      </c>
      <c r="G3114" t="e">
        <f>VLOOKUP($H3114,[1]BRT!$1:$1048576,1,0)</f>
        <v>#N/A</v>
      </c>
      <c r="H3114" t="s">
        <v>6394</v>
      </c>
      <c r="I3114">
        <v>37.655954999999999</v>
      </c>
      <c r="J3114">
        <v>-122.074708</v>
      </c>
      <c r="K3114">
        <v>960</v>
      </c>
      <c r="L3114">
        <v>60</v>
      </c>
      <c r="M3114">
        <v>1</v>
      </c>
      <c r="N3114">
        <v>5</v>
      </c>
      <c r="O3114">
        <v>4</v>
      </c>
      <c r="P3114">
        <v>9</v>
      </c>
      <c r="Q3114" t="e">
        <f>VLOOKUP($A3114,'[1]SheltersALL_2.17.22'!$1:$1048576,6,0)</f>
        <v>#N/A</v>
      </c>
      <c r="R3114" t="str">
        <f>VLOOKUP($A3114, [1]FA21_Ridership!$1:$1048576,11, 0)</f>
        <v>HAYWARD</v>
      </c>
      <c r="S3114" t="str">
        <f>VLOOKUP($A3114, [1]FA21_Ridership!$1:$1048576,12, 0)</f>
        <v>ALAMEDA</v>
      </c>
      <c r="T3114">
        <f>VLOOKUP($A3114, [1]FA21_Ridership!$1:$1048576,13, 0)</f>
        <v>4</v>
      </c>
      <c r="U3114">
        <f t="shared" si="241"/>
        <v>540</v>
      </c>
      <c r="V3114" s="67">
        <f t="shared" si="245"/>
        <v>0.745</v>
      </c>
      <c r="W3114">
        <v>0.86675000000000002</v>
      </c>
      <c r="X3114" s="67">
        <f t="shared" si="242"/>
        <v>0.71099999999999997</v>
      </c>
      <c r="Y3114">
        <v>0.195496</v>
      </c>
      <c r="Z3114" s="67">
        <f t="shared" si="243"/>
        <v>0.47099999999999997</v>
      </c>
      <c r="AA3114">
        <f>VLOOKUP($C3114,[1]Disability!$1:$1048576,5,FALSE)</f>
        <v>0</v>
      </c>
      <c r="AB3114" s="67">
        <f t="shared" si="244"/>
        <v>0</v>
      </c>
      <c r="AC3114" t="e">
        <f>VLOOKUP($A3114,#REF!,9,FALSE)</f>
        <v>#REF!</v>
      </c>
    </row>
    <row r="3115" spans="1:29">
      <c r="A3115">
        <v>51925</v>
      </c>
      <c r="B3115">
        <v>3114</v>
      </c>
      <c r="C3115">
        <v>9904760</v>
      </c>
      <c r="D3115" t="s">
        <v>4235</v>
      </c>
      <c r="E3115" t="s">
        <v>4236</v>
      </c>
      <c r="G3115" t="e">
        <f>VLOOKUP($H3115,[1]BRT!$1:$1048576,1,0)</f>
        <v>#N/A</v>
      </c>
      <c r="H3115" t="s">
        <v>6466</v>
      </c>
      <c r="I3115">
        <v>37.686788999999997</v>
      </c>
      <c r="J3115">
        <v>-122.121864</v>
      </c>
      <c r="K3115">
        <v>960</v>
      </c>
      <c r="L3115">
        <v>60</v>
      </c>
      <c r="M3115">
        <v>1</v>
      </c>
      <c r="N3115">
        <v>5</v>
      </c>
      <c r="O3115">
        <v>4</v>
      </c>
      <c r="P3115">
        <v>9</v>
      </c>
      <c r="Q3115" t="e">
        <f>VLOOKUP($A3115,'[1]SheltersALL_2.17.22'!$1:$1048576,6,0)</f>
        <v>#N/A</v>
      </c>
      <c r="R3115" t="str">
        <f>VLOOKUP($A3115, [1]FA21_Ridership!$1:$1048576,11, 0)</f>
        <v>COUNTY-ALAMEDA</v>
      </c>
      <c r="S3115" t="str">
        <f>VLOOKUP($A3115, [1]FA21_Ridership!$1:$1048576,12, 0)</f>
        <v>ALAMEDA</v>
      </c>
      <c r="T3115">
        <f>VLOOKUP($A3115, [1]FA21_Ridership!$1:$1048576,13, 0)</f>
        <v>4</v>
      </c>
      <c r="U3115">
        <f t="shared" si="241"/>
        <v>540</v>
      </c>
      <c r="V3115" s="67">
        <f t="shared" si="245"/>
        <v>0.745</v>
      </c>
      <c r="W3115">
        <v>0.91394900000000001</v>
      </c>
      <c r="X3115" s="67">
        <f t="shared" si="242"/>
        <v>0.79500000000000004</v>
      </c>
      <c r="Y3115">
        <v>0.18043000000000001</v>
      </c>
      <c r="Z3115" s="67">
        <f t="shared" si="243"/>
        <v>0.441</v>
      </c>
      <c r="AA3115">
        <f>VLOOKUP($C3115,[1]Disability!$1:$1048576,5,FALSE)</f>
        <v>0</v>
      </c>
      <c r="AB3115" s="67">
        <f t="shared" si="244"/>
        <v>0</v>
      </c>
      <c r="AC3115" t="e">
        <f>VLOOKUP($A3115,#REF!,9,FALSE)</f>
        <v>#REF!</v>
      </c>
    </row>
    <row r="3116" spans="1:29">
      <c r="A3116">
        <v>54500</v>
      </c>
      <c r="B3116">
        <v>3115</v>
      </c>
      <c r="C3116">
        <v>1000290</v>
      </c>
      <c r="D3116" t="s">
        <v>4235</v>
      </c>
      <c r="E3116" t="s">
        <v>4236</v>
      </c>
      <c r="G3116" t="e">
        <f>VLOOKUP($H3116,[1]BRT!$1:$1048576,1,0)</f>
        <v>#N/A</v>
      </c>
      <c r="H3116" t="s">
        <v>6467</v>
      </c>
      <c r="I3116">
        <v>37.805492000000001</v>
      </c>
      <c r="J3116">
        <v>-122.28172499999999</v>
      </c>
      <c r="K3116">
        <v>1010</v>
      </c>
      <c r="L3116">
        <v>20</v>
      </c>
      <c r="M3116">
        <v>3</v>
      </c>
      <c r="N3116">
        <v>14</v>
      </c>
      <c r="O3116">
        <v>13</v>
      </c>
      <c r="P3116">
        <v>27</v>
      </c>
      <c r="Q3116" t="e">
        <f>VLOOKUP($A3116,'[1]SheltersALL_2.17.22'!$1:$1048576,6,0)</f>
        <v>#N/A</v>
      </c>
      <c r="R3116" t="str">
        <f>VLOOKUP($A3116, [1]FA21_Ridership!$1:$1048576,11, 0)</f>
        <v>OAKLAND</v>
      </c>
      <c r="S3116" t="str">
        <f>VLOOKUP($A3116, [1]FA21_Ridership!$1:$1048576,12, 0)</f>
        <v>ALAMEDA</v>
      </c>
      <c r="T3116">
        <f>VLOOKUP($A3116, [1]FA21_Ridership!$1:$1048576,13, 0)</f>
        <v>2</v>
      </c>
      <c r="U3116">
        <f t="shared" si="241"/>
        <v>540</v>
      </c>
      <c r="V3116" s="67">
        <f t="shared" si="245"/>
        <v>0.745</v>
      </c>
      <c r="W3116">
        <v>0.85599400000000003</v>
      </c>
      <c r="X3116" s="67">
        <f t="shared" si="242"/>
        <v>0.68700000000000006</v>
      </c>
      <c r="Y3116">
        <v>0.62992800000000004</v>
      </c>
      <c r="Z3116" s="67">
        <f t="shared" si="243"/>
        <v>0.95</v>
      </c>
      <c r="AA3116">
        <f>VLOOKUP($C3116,[1]Disability!$1:$1048576,5,FALSE)</f>
        <v>1</v>
      </c>
      <c r="AB3116" s="67">
        <f t="shared" si="244"/>
        <v>0.72499999999999998</v>
      </c>
      <c r="AC3116" t="e">
        <f>VLOOKUP($A3116,#REF!,9,FALSE)</f>
        <v>#REF!</v>
      </c>
    </row>
    <row r="3117" spans="1:29">
      <c r="A3117">
        <v>57070</v>
      </c>
      <c r="B3117">
        <v>3116</v>
      </c>
      <c r="C3117">
        <v>9801760</v>
      </c>
      <c r="D3117" t="s">
        <v>4235</v>
      </c>
      <c r="E3117" t="s">
        <v>4236</v>
      </c>
      <c r="G3117" t="e">
        <f>VLOOKUP($H3117,[1]BRT!$1:$1048576,1,0)</f>
        <v>#N/A</v>
      </c>
      <c r="H3117" t="s">
        <v>6468</v>
      </c>
      <c r="I3117">
        <v>37.667102999999997</v>
      </c>
      <c r="J3117">
        <v>-122.11877800000001</v>
      </c>
      <c r="K3117">
        <v>1094</v>
      </c>
      <c r="L3117">
        <v>20</v>
      </c>
      <c r="M3117">
        <v>3</v>
      </c>
      <c r="N3117">
        <v>14</v>
      </c>
      <c r="O3117">
        <v>13</v>
      </c>
      <c r="P3117">
        <v>27</v>
      </c>
      <c r="Q3117" t="e">
        <f>VLOOKUP($A3117,'[1]SheltersALL_2.17.22'!$1:$1048576,6,0)</f>
        <v>#N/A</v>
      </c>
      <c r="R3117" t="str">
        <f>VLOOKUP($A3117, [1]FA21_Ridership!$1:$1048576,11, 0)</f>
        <v>COUNTY-ALAMEDA</v>
      </c>
      <c r="S3117" t="str">
        <f>VLOOKUP($A3117, [1]FA21_Ridership!$1:$1048576,12, 0)</f>
        <v>ALAMEDA</v>
      </c>
      <c r="T3117">
        <f>VLOOKUP($A3117, [1]FA21_Ridership!$1:$1048576,13, 0)</f>
        <v>4</v>
      </c>
      <c r="U3117">
        <f t="shared" si="241"/>
        <v>540</v>
      </c>
      <c r="V3117" s="67">
        <f t="shared" si="245"/>
        <v>0.745</v>
      </c>
      <c r="W3117">
        <v>0.865479</v>
      </c>
      <c r="X3117" s="67">
        <f t="shared" si="242"/>
        <v>0.70799999999999996</v>
      </c>
      <c r="Y3117">
        <v>0.369286</v>
      </c>
      <c r="Z3117" s="67">
        <f t="shared" si="243"/>
        <v>0.72499999999999998</v>
      </c>
      <c r="AA3117">
        <f>VLOOKUP($C3117,[1]Disability!$1:$1048576,5,FALSE)</f>
        <v>0</v>
      </c>
      <c r="AB3117" s="67">
        <f t="shared" si="244"/>
        <v>0</v>
      </c>
      <c r="AC3117" t="e">
        <f>VLOOKUP($A3117,#REF!,9,FALSE)</f>
        <v>#REF!</v>
      </c>
    </row>
    <row r="3118" spans="1:29">
      <c r="A3118">
        <v>52396</v>
      </c>
      <c r="B3118">
        <v>3117</v>
      </c>
      <c r="C3118">
        <v>9906070</v>
      </c>
      <c r="D3118" t="s">
        <v>4235</v>
      </c>
      <c r="E3118" t="s">
        <v>4236</v>
      </c>
      <c r="G3118" t="e">
        <f>VLOOKUP($H3118,[1]BRT!$1:$1048576,1,0)</f>
        <v>#N/A</v>
      </c>
      <c r="H3118" t="s">
        <v>6469</v>
      </c>
      <c r="I3118">
        <v>37.786495000000002</v>
      </c>
      <c r="J3118">
        <v>-122.236555</v>
      </c>
      <c r="K3118">
        <v>1428</v>
      </c>
      <c r="L3118">
        <v>20</v>
      </c>
      <c r="M3118">
        <v>3</v>
      </c>
      <c r="N3118">
        <v>13</v>
      </c>
      <c r="O3118">
        <v>14</v>
      </c>
      <c r="P3118">
        <v>27</v>
      </c>
      <c r="Q3118" t="e">
        <f>VLOOKUP($A3118,'[1]SheltersALL_2.17.22'!$1:$1048576,6,0)</f>
        <v>#N/A</v>
      </c>
      <c r="R3118" t="str">
        <f>VLOOKUP($A3118, [1]FA21_Ridership!$1:$1048576,11, 0)</f>
        <v>OAKLAND</v>
      </c>
      <c r="S3118" t="str">
        <f>VLOOKUP($A3118, [1]FA21_Ridership!$1:$1048576,12, 0)</f>
        <v>ALAMEDA</v>
      </c>
      <c r="T3118">
        <f>VLOOKUP($A3118, [1]FA21_Ridership!$1:$1048576,13, 0)</f>
        <v>2</v>
      </c>
      <c r="U3118">
        <f t="shared" si="241"/>
        <v>540</v>
      </c>
      <c r="V3118" s="67">
        <f t="shared" si="245"/>
        <v>0.745</v>
      </c>
      <c r="W3118">
        <v>1</v>
      </c>
      <c r="X3118" s="67">
        <f t="shared" si="242"/>
        <v>0.98899999999999999</v>
      </c>
      <c r="Y3118">
        <v>0.57446799999999998</v>
      </c>
      <c r="Z3118" s="67">
        <f t="shared" si="243"/>
        <v>0.91800000000000004</v>
      </c>
      <c r="AA3118">
        <f>VLOOKUP($C3118,[1]Disability!$1:$1048576,5,FALSE)</f>
        <v>0</v>
      </c>
      <c r="AB3118" s="67">
        <f t="shared" si="244"/>
        <v>0</v>
      </c>
      <c r="AC3118" t="e">
        <f>VLOOKUP($A3118,#REF!,9,FALSE)</f>
        <v>#REF!</v>
      </c>
    </row>
    <row r="3119" spans="1:29">
      <c r="A3119">
        <v>55335</v>
      </c>
      <c r="B3119">
        <v>3118</v>
      </c>
      <c r="C3119">
        <v>1030090</v>
      </c>
      <c r="D3119" t="s">
        <v>4235</v>
      </c>
      <c r="E3119" t="s">
        <v>4236</v>
      </c>
      <c r="G3119" t="e">
        <f>VLOOKUP($H3119,[1]BRT!$1:$1048576,1,0)</f>
        <v>#N/A</v>
      </c>
      <c r="H3119" t="s">
        <v>6218</v>
      </c>
      <c r="I3119">
        <v>37.841425999999998</v>
      </c>
      <c r="J3119">
        <v>-122.28308199999999</v>
      </c>
      <c r="K3119">
        <v>1401</v>
      </c>
      <c r="L3119">
        <v>20</v>
      </c>
      <c r="M3119">
        <v>3</v>
      </c>
      <c r="N3119">
        <v>12</v>
      </c>
      <c r="O3119">
        <v>15</v>
      </c>
      <c r="P3119">
        <v>27</v>
      </c>
      <c r="Q3119" t="str">
        <f>VLOOKUP($A3119,'[1]SheltersALL_2.17.22'!$1:$1048576,6,0)</f>
        <v>Oakland</v>
      </c>
      <c r="R3119" t="str">
        <f>VLOOKUP($A3119, [1]FA21_Ridership!$1:$1048576,11, 0)</f>
        <v>OAKLAND</v>
      </c>
      <c r="S3119" t="str">
        <f>VLOOKUP($A3119, [1]FA21_Ridership!$1:$1048576,12, 0)</f>
        <v>ALAMEDA</v>
      </c>
      <c r="T3119">
        <f>VLOOKUP($A3119, [1]FA21_Ridership!$1:$1048576,13, 0)</f>
        <v>2</v>
      </c>
      <c r="U3119">
        <f t="shared" si="241"/>
        <v>540</v>
      </c>
      <c r="V3119" s="67">
        <f t="shared" si="245"/>
        <v>0.745</v>
      </c>
      <c r="W3119">
        <v>0.37268400000000002</v>
      </c>
      <c r="X3119" s="67">
        <f t="shared" si="242"/>
        <v>0.11</v>
      </c>
      <c r="Y3119">
        <v>0.37611499999999998</v>
      </c>
      <c r="Z3119" s="67">
        <f t="shared" si="243"/>
        <v>0.73199999999999998</v>
      </c>
      <c r="AA3119">
        <f>VLOOKUP($C3119,[1]Disability!$1:$1048576,5,FALSE)</f>
        <v>0</v>
      </c>
      <c r="AB3119" s="67">
        <f t="shared" si="244"/>
        <v>0</v>
      </c>
      <c r="AC3119" t="e">
        <f>VLOOKUP($A3119,#REF!,9,FALSE)</f>
        <v>#REF!</v>
      </c>
    </row>
    <row r="3120" spans="1:29">
      <c r="A3120">
        <v>55198</v>
      </c>
      <c r="B3120">
        <v>3119</v>
      </c>
      <c r="C3120">
        <v>1501910</v>
      </c>
      <c r="D3120" t="s">
        <v>4235</v>
      </c>
      <c r="E3120" t="s">
        <v>4236</v>
      </c>
      <c r="G3120" t="e">
        <f>VLOOKUP($H3120,[1]BRT!$1:$1048576,1,0)</f>
        <v>#N/A</v>
      </c>
      <c r="H3120" t="s">
        <v>6470</v>
      </c>
      <c r="I3120">
        <v>37.701065999999997</v>
      </c>
      <c r="J3120">
        <v>-122.14371</v>
      </c>
      <c r="K3120">
        <v>960</v>
      </c>
      <c r="L3120">
        <v>60</v>
      </c>
      <c r="M3120">
        <v>1</v>
      </c>
      <c r="N3120">
        <v>4</v>
      </c>
      <c r="O3120">
        <v>5</v>
      </c>
      <c r="P3120">
        <v>9</v>
      </c>
      <c r="Q3120" t="e">
        <f>VLOOKUP($A3120,'[1]SheltersALL_2.17.22'!$1:$1048576,6,0)</f>
        <v>#N/A</v>
      </c>
      <c r="R3120" t="str">
        <f>VLOOKUP($A3120, [1]FA21_Ridership!$1:$1048576,11, 0)</f>
        <v>SAN LEANDRO</v>
      </c>
      <c r="S3120" t="str">
        <f>VLOOKUP($A3120, [1]FA21_Ridership!$1:$1048576,12, 0)</f>
        <v>ALAMEDA</v>
      </c>
      <c r="T3120">
        <f>VLOOKUP($A3120, [1]FA21_Ridership!$1:$1048576,13, 0)</f>
        <v>4</v>
      </c>
      <c r="U3120">
        <f t="shared" si="241"/>
        <v>540</v>
      </c>
      <c r="V3120" s="67">
        <f t="shared" si="245"/>
        <v>0.745</v>
      </c>
      <c r="W3120">
        <v>0.83432899999999999</v>
      </c>
      <c r="X3120" s="67">
        <f t="shared" si="242"/>
        <v>0.63300000000000001</v>
      </c>
      <c r="Y3120">
        <v>0.31745400000000001</v>
      </c>
      <c r="Z3120" s="67">
        <f t="shared" si="243"/>
        <v>0.65300000000000002</v>
      </c>
      <c r="AA3120">
        <f>VLOOKUP($C3120,[1]Disability!$1:$1048576,5,FALSE)</f>
        <v>0</v>
      </c>
      <c r="AB3120" s="67">
        <f t="shared" si="244"/>
        <v>0</v>
      </c>
      <c r="AC3120" t="e">
        <f>VLOOKUP($A3120,#REF!,9,FALSE)</f>
        <v>#REF!</v>
      </c>
    </row>
    <row r="3121" spans="1:29">
      <c r="A3121">
        <v>55489</v>
      </c>
      <c r="B3121">
        <v>3120</v>
      </c>
      <c r="C3121">
        <v>1502210</v>
      </c>
      <c r="D3121" t="s">
        <v>4235</v>
      </c>
      <c r="E3121" t="s">
        <v>4236</v>
      </c>
      <c r="G3121" t="e">
        <f>VLOOKUP($H3121,[1]BRT!$1:$1048576,1,0)</f>
        <v>#N/A</v>
      </c>
      <c r="H3121" t="s">
        <v>6471</v>
      </c>
      <c r="I3121">
        <v>37.680079999999997</v>
      </c>
      <c r="J3121">
        <v>-122.154279</v>
      </c>
      <c r="K3121">
        <v>960</v>
      </c>
      <c r="L3121">
        <v>60</v>
      </c>
      <c r="M3121">
        <v>1</v>
      </c>
      <c r="N3121">
        <v>4</v>
      </c>
      <c r="O3121">
        <v>5</v>
      </c>
      <c r="P3121">
        <v>9</v>
      </c>
      <c r="Q3121" t="e">
        <f>VLOOKUP($A3121,'[1]SheltersALL_2.17.22'!$1:$1048576,6,0)</f>
        <v>#N/A</v>
      </c>
      <c r="R3121" t="str">
        <f>VLOOKUP($A3121, [1]FA21_Ridership!$1:$1048576,11, 0)</f>
        <v>SAN LEANDRO</v>
      </c>
      <c r="S3121" t="str">
        <f>VLOOKUP($A3121, [1]FA21_Ridership!$1:$1048576,12, 0)</f>
        <v>ALAMEDA</v>
      </c>
      <c r="T3121">
        <f>VLOOKUP($A3121, [1]FA21_Ridership!$1:$1048576,13, 0)</f>
        <v>4</v>
      </c>
      <c r="U3121">
        <f t="shared" si="241"/>
        <v>540</v>
      </c>
      <c r="V3121" s="67">
        <f t="shared" si="245"/>
        <v>0.745</v>
      </c>
      <c r="W3121">
        <v>0.81162000000000001</v>
      </c>
      <c r="X3121" s="67">
        <f t="shared" si="242"/>
        <v>0.60399999999999998</v>
      </c>
      <c r="Y3121">
        <v>0.36436200000000002</v>
      </c>
      <c r="Z3121" s="67">
        <f t="shared" si="243"/>
        <v>0.71399999999999997</v>
      </c>
      <c r="AA3121">
        <f>VLOOKUP($C3121,[1]Disability!$1:$1048576,5,FALSE)</f>
        <v>0</v>
      </c>
      <c r="AB3121" s="67">
        <f t="shared" si="244"/>
        <v>0</v>
      </c>
      <c r="AC3121" t="e">
        <f>VLOOKUP($A3121,#REF!,9,FALSE)</f>
        <v>#REF!</v>
      </c>
    </row>
    <row r="3122" spans="1:29">
      <c r="A3122">
        <v>55018</v>
      </c>
      <c r="B3122">
        <v>3121</v>
      </c>
      <c r="C3122">
        <v>1502340</v>
      </c>
      <c r="D3122" t="s">
        <v>4235</v>
      </c>
      <c r="E3122" t="s">
        <v>4236</v>
      </c>
      <c r="G3122" t="e">
        <f>VLOOKUP($H3122,[1]BRT!$1:$1048576,1,0)</f>
        <v>#N/A</v>
      </c>
      <c r="H3122" t="s">
        <v>6380</v>
      </c>
      <c r="I3122">
        <v>37.686438000000003</v>
      </c>
      <c r="J3122">
        <v>-122.139889</v>
      </c>
      <c r="K3122">
        <v>960</v>
      </c>
      <c r="L3122">
        <v>60</v>
      </c>
      <c r="M3122">
        <v>1</v>
      </c>
      <c r="N3122">
        <v>4</v>
      </c>
      <c r="O3122">
        <v>5</v>
      </c>
      <c r="P3122">
        <v>9</v>
      </c>
      <c r="Q3122" t="e">
        <f>VLOOKUP($A3122,'[1]SheltersALL_2.17.22'!$1:$1048576,6,0)</f>
        <v>#N/A</v>
      </c>
      <c r="R3122" t="str">
        <f>VLOOKUP($A3122, [1]FA21_Ridership!$1:$1048576,11, 0)</f>
        <v>SAN LEANDRO</v>
      </c>
      <c r="S3122" t="str">
        <f>VLOOKUP($A3122, [1]FA21_Ridership!$1:$1048576,12, 0)</f>
        <v>ALAMEDA</v>
      </c>
      <c r="T3122">
        <f>VLOOKUP($A3122, [1]FA21_Ridership!$1:$1048576,13, 0)</f>
        <v>4</v>
      </c>
      <c r="U3122">
        <f t="shared" si="241"/>
        <v>540</v>
      </c>
      <c r="V3122" s="67">
        <f t="shared" si="245"/>
        <v>0.745</v>
      </c>
      <c r="W3122">
        <v>0.74828799999999995</v>
      </c>
      <c r="X3122" s="67">
        <f t="shared" si="242"/>
        <v>0.47499999999999998</v>
      </c>
      <c r="Y3122">
        <v>0.52682600000000002</v>
      </c>
      <c r="Z3122" s="67">
        <f t="shared" si="243"/>
        <v>0.88500000000000001</v>
      </c>
      <c r="AA3122">
        <f>VLOOKUP($C3122,[1]Disability!$1:$1048576,5,FALSE)</f>
        <v>0</v>
      </c>
      <c r="AB3122" s="67">
        <f t="shared" si="244"/>
        <v>0</v>
      </c>
      <c r="AC3122" t="e">
        <f>VLOOKUP($A3122,#REF!,9,FALSE)</f>
        <v>#REF!</v>
      </c>
    </row>
    <row r="3123" spans="1:29">
      <c r="A3123">
        <v>59009</v>
      </c>
      <c r="B3123">
        <v>3122</v>
      </c>
      <c r="C3123">
        <v>803500</v>
      </c>
      <c r="D3123" t="s">
        <v>4235</v>
      </c>
      <c r="E3123" t="s">
        <v>4236</v>
      </c>
      <c r="G3123" t="e">
        <f>VLOOKUP($H3123,[1]BRT!$1:$1048576,1,0)</f>
        <v>#N/A</v>
      </c>
      <c r="H3123" t="s">
        <v>6374</v>
      </c>
      <c r="I3123">
        <v>37.651772000000001</v>
      </c>
      <c r="J3123">
        <v>-122.06728099999999</v>
      </c>
      <c r="K3123">
        <v>1443</v>
      </c>
      <c r="L3123">
        <v>30</v>
      </c>
      <c r="M3123">
        <v>2</v>
      </c>
      <c r="N3123">
        <v>7</v>
      </c>
      <c r="O3123">
        <v>11</v>
      </c>
      <c r="P3123">
        <v>18</v>
      </c>
      <c r="Q3123" t="str">
        <f>VLOOKUP($A3123,'[1]SheltersALL_2.17.22'!$1:$1048576,6,0)</f>
        <v>Hayward</v>
      </c>
      <c r="R3123" t="str">
        <f>VLOOKUP($A3123, [1]FA21_Ridership!$1:$1048576,11, 0)</f>
        <v>HAYWARD</v>
      </c>
      <c r="S3123" t="str">
        <f>VLOOKUP($A3123, [1]FA21_Ridership!$1:$1048576,12, 0)</f>
        <v>ALAMEDA</v>
      </c>
      <c r="T3123">
        <f>VLOOKUP($A3123, [1]FA21_Ridership!$1:$1048576,13, 0)</f>
        <v>4</v>
      </c>
      <c r="U3123">
        <f t="shared" si="241"/>
        <v>540</v>
      </c>
      <c r="V3123" s="67">
        <f t="shared" si="245"/>
        <v>0.745</v>
      </c>
      <c r="W3123">
        <v>0.81508400000000003</v>
      </c>
      <c r="X3123" s="67">
        <f t="shared" si="242"/>
        <v>0.60499999999999998</v>
      </c>
      <c r="Y3123">
        <v>0.371726</v>
      </c>
      <c r="Z3123" s="67">
        <f t="shared" si="243"/>
        <v>0.72599999999999998</v>
      </c>
      <c r="AA3123">
        <f>VLOOKUP($C3123,[1]Disability!$1:$1048576,5,FALSE)</f>
        <v>0</v>
      </c>
      <c r="AB3123" s="67">
        <f t="shared" si="244"/>
        <v>0</v>
      </c>
      <c r="AC3123" t="e">
        <f>VLOOKUP($A3123,#REF!,9,FALSE)</f>
        <v>#REF!</v>
      </c>
    </row>
    <row r="3124" spans="1:29">
      <c r="A3124">
        <v>58466</v>
      </c>
      <c r="B3124">
        <v>3123</v>
      </c>
      <c r="C3124">
        <v>1017740</v>
      </c>
      <c r="D3124" t="s">
        <v>4235</v>
      </c>
      <c r="E3124" t="s">
        <v>4236</v>
      </c>
      <c r="G3124" t="e">
        <f>VLOOKUP($H3124,[1]BRT!$1:$1048576,1,0)</f>
        <v>#N/A</v>
      </c>
      <c r="H3124" t="s">
        <v>6472</v>
      </c>
      <c r="I3124">
        <v>37.808405</v>
      </c>
      <c r="J3124">
        <v>-122.29622500000001</v>
      </c>
      <c r="K3124">
        <v>954</v>
      </c>
      <c r="L3124">
        <v>30</v>
      </c>
      <c r="M3124">
        <v>2</v>
      </c>
      <c r="N3124">
        <v>6</v>
      </c>
      <c r="O3124">
        <v>12</v>
      </c>
      <c r="P3124">
        <v>18</v>
      </c>
      <c r="Q3124" t="e">
        <f>VLOOKUP($A3124,'[1]SheltersALL_2.17.22'!$1:$1048576,6,0)</f>
        <v>#N/A</v>
      </c>
      <c r="R3124" t="str">
        <f>VLOOKUP($A3124, [1]FA21_Ridership!$1:$1048576,11, 0)</f>
        <v>OAKLAND</v>
      </c>
      <c r="S3124" t="str">
        <f>VLOOKUP($A3124, [1]FA21_Ridership!$1:$1048576,12, 0)</f>
        <v>ALAMEDA</v>
      </c>
      <c r="T3124">
        <f>VLOOKUP($A3124, [1]FA21_Ridership!$1:$1048576,13, 0)</f>
        <v>2</v>
      </c>
      <c r="U3124">
        <f t="shared" si="241"/>
        <v>540</v>
      </c>
      <c r="V3124" s="67">
        <f t="shared" si="245"/>
        <v>0.745</v>
      </c>
      <c r="W3124">
        <v>0.62532299999999996</v>
      </c>
      <c r="X3124" s="67">
        <f t="shared" si="242"/>
        <v>0.31900000000000001</v>
      </c>
      <c r="Y3124">
        <v>0.530667</v>
      </c>
      <c r="Z3124" s="67">
        <f t="shared" si="243"/>
        <v>0.88900000000000001</v>
      </c>
      <c r="AA3124">
        <f>VLOOKUP($C3124,[1]Disability!$1:$1048576,5,FALSE)</f>
        <v>0</v>
      </c>
      <c r="AB3124" s="67">
        <f t="shared" si="244"/>
        <v>0</v>
      </c>
      <c r="AC3124" t="e">
        <f>VLOOKUP($A3124,#REF!,9,FALSE)</f>
        <v>#REF!</v>
      </c>
    </row>
    <row r="3125" spans="1:29">
      <c r="A3125">
        <v>54033</v>
      </c>
      <c r="B3125">
        <v>3124</v>
      </c>
      <c r="C3125">
        <v>1504040</v>
      </c>
      <c r="D3125" t="s">
        <v>4235</v>
      </c>
      <c r="E3125" t="s">
        <v>4236</v>
      </c>
      <c r="G3125" t="e">
        <f>VLOOKUP($H3125,[1]BRT!$1:$1048576,1,0)</f>
        <v>#N/A</v>
      </c>
      <c r="H3125" t="s">
        <v>6473</v>
      </c>
      <c r="I3125">
        <v>37.696925</v>
      </c>
      <c r="J3125">
        <v>-122.17518099999999</v>
      </c>
      <c r="K3125">
        <v>960</v>
      </c>
      <c r="L3125">
        <v>60</v>
      </c>
      <c r="M3125">
        <v>1</v>
      </c>
      <c r="N3125">
        <v>3</v>
      </c>
      <c r="O3125">
        <v>6</v>
      </c>
      <c r="P3125">
        <v>9</v>
      </c>
      <c r="Q3125" t="e">
        <f>VLOOKUP($A3125,'[1]SheltersALL_2.17.22'!$1:$1048576,6,0)</f>
        <v>#N/A</v>
      </c>
      <c r="R3125" t="str">
        <f>VLOOKUP($A3125, [1]FA21_Ridership!$1:$1048576,11, 0)</f>
        <v>SAN LEANDRO</v>
      </c>
      <c r="S3125" t="str">
        <f>VLOOKUP($A3125, [1]FA21_Ridership!$1:$1048576,12, 0)</f>
        <v>ALAMEDA</v>
      </c>
      <c r="T3125">
        <f>VLOOKUP($A3125, [1]FA21_Ridership!$1:$1048576,13, 0)</f>
        <v>4</v>
      </c>
      <c r="U3125">
        <f t="shared" si="241"/>
        <v>540</v>
      </c>
      <c r="V3125" s="67">
        <f t="shared" si="245"/>
        <v>0.745</v>
      </c>
      <c r="W3125">
        <v>0.80110999999999999</v>
      </c>
      <c r="X3125" s="67">
        <f t="shared" si="242"/>
        <v>0.58899999999999997</v>
      </c>
      <c r="Y3125">
        <v>8.3255999999999997E-2</v>
      </c>
      <c r="Z3125" s="67">
        <f t="shared" si="243"/>
        <v>0.186</v>
      </c>
      <c r="AA3125">
        <f>VLOOKUP($C3125,[1]Disability!$1:$1048576,5,FALSE)</f>
        <v>0</v>
      </c>
      <c r="AB3125" s="67">
        <f t="shared" si="244"/>
        <v>0</v>
      </c>
      <c r="AC3125" t="e">
        <f>VLOOKUP($A3125,#REF!,9,FALSE)</f>
        <v>#REF!</v>
      </c>
    </row>
    <row r="3126" spans="1:29">
      <c r="A3126">
        <v>52588</v>
      </c>
      <c r="B3126">
        <v>3125</v>
      </c>
      <c r="C3126">
        <v>802260</v>
      </c>
      <c r="D3126" t="s">
        <v>4235</v>
      </c>
      <c r="E3126" t="s">
        <v>4236</v>
      </c>
      <c r="G3126" t="e">
        <f>VLOOKUP($H3126,[1]BRT!$1:$1048576,1,0)</f>
        <v>#N/A</v>
      </c>
      <c r="H3126" t="s">
        <v>6072</v>
      </c>
      <c r="I3126">
        <v>37.668388</v>
      </c>
      <c r="J3126">
        <v>-122.12003</v>
      </c>
      <c r="K3126">
        <v>1029</v>
      </c>
      <c r="L3126">
        <v>20</v>
      </c>
      <c r="M3126">
        <v>3</v>
      </c>
      <c r="N3126">
        <v>7</v>
      </c>
      <c r="O3126">
        <v>20</v>
      </c>
      <c r="P3126">
        <v>27</v>
      </c>
      <c r="Q3126" t="e">
        <f>VLOOKUP($A3126,'[1]SheltersALL_2.17.22'!$1:$1048576,6,0)</f>
        <v>#N/A</v>
      </c>
      <c r="R3126" t="str">
        <f>VLOOKUP($A3126, [1]FA21_Ridership!$1:$1048576,11, 0)</f>
        <v>HAYWARD</v>
      </c>
      <c r="S3126" t="str">
        <f>VLOOKUP($A3126, [1]FA21_Ridership!$1:$1048576,12, 0)</f>
        <v>ALAMEDA</v>
      </c>
      <c r="T3126">
        <f>VLOOKUP($A3126, [1]FA21_Ridership!$1:$1048576,13, 0)</f>
        <v>5</v>
      </c>
      <c r="U3126">
        <f t="shared" si="241"/>
        <v>540</v>
      </c>
      <c r="V3126" s="67">
        <f t="shared" si="245"/>
        <v>0.745</v>
      </c>
      <c r="W3126">
        <v>0.84332499999999999</v>
      </c>
      <c r="X3126" s="67">
        <f t="shared" si="242"/>
        <v>0.65</v>
      </c>
      <c r="Y3126">
        <v>4.8722000000000001E-2</v>
      </c>
      <c r="Z3126" s="67">
        <f t="shared" si="243"/>
        <v>6.7000000000000004E-2</v>
      </c>
      <c r="AA3126">
        <f>VLOOKUP($C3126,[1]Disability!$1:$1048576,5,FALSE)</f>
        <v>0</v>
      </c>
      <c r="AB3126" s="67">
        <f t="shared" si="244"/>
        <v>0</v>
      </c>
      <c r="AC3126" t="e">
        <f>VLOOKUP($A3126,#REF!,9,FALSE)</f>
        <v>#REF!</v>
      </c>
    </row>
    <row r="3127" spans="1:29">
      <c r="A3127">
        <v>53622</v>
      </c>
      <c r="B3127">
        <v>3126</v>
      </c>
      <c r="C3127">
        <v>705840</v>
      </c>
      <c r="D3127" t="s">
        <v>4235</v>
      </c>
      <c r="E3127" t="s">
        <v>4236</v>
      </c>
      <c r="G3127" t="e">
        <f>VLOOKUP($H3127,[1]BRT!$1:$1048576,1,0)</f>
        <v>#N/A</v>
      </c>
      <c r="H3127" t="s">
        <v>6474</v>
      </c>
      <c r="I3127">
        <v>37.529516999999998</v>
      </c>
      <c r="J3127">
        <v>-121.98228400000001</v>
      </c>
      <c r="K3127">
        <v>720</v>
      </c>
      <c r="L3127">
        <v>60</v>
      </c>
      <c r="M3127">
        <v>1</v>
      </c>
      <c r="N3127">
        <v>2</v>
      </c>
      <c r="O3127">
        <v>7</v>
      </c>
      <c r="P3127">
        <v>9</v>
      </c>
      <c r="Q3127" t="e">
        <f>VLOOKUP($A3127,'[1]SheltersALL_2.17.22'!$1:$1048576,6,0)</f>
        <v>#N/A</v>
      </c>
      <c r="R3127" t="str">
        <f>VLOOKUP($A3127, [1]FA21_Ridership!$1:$1048576,11, 0)</f>
        <v>FREMONT</v>
      </c>
      <c r="S3127" t="str">
        <f>VLOOKUP($A3127, [1]FA21_Ridership!$1:$1048576,12, 0)</f>
        <v>ALAMEDA</v>
      </c>
      <c r="T3127">
        <f>VLOOKUP($A3127, [1]FA21_Ridership!$1:$1048576,13, 0)</f>
        <v>5</v>
      </c>
      <c r="U3127">
        <f t="shared" si="241"/>
        <v>540</v>
      </c>
      <c r="V3127" s="67">
        <f t="shared" si="245"/>
        <v>0.745</v>
      </c>
      <c r="W3127">
        <v>0.85893799999999998</v>
      </c>
      <c r="X3127" s="67">
        <f t="shared" si="242"/>
        <v>0.69699999999999995</v>
      </c>
      <c r="Y3127">
        <v>0.10555100000000001</v>
      </c>
      <c r="Z3127" s="67">
        <f t="shared" si="243"/>
        <v>0.26</v>
      </c>
      <c r="AA3127">
        <f>VLOOKUP($C3127,[1]Disability!$1:$1048576,5,FALSE)</f>
        <v>0</v>
      </c>
      <c r="AB3127" s="67">
        <f t="shared" si="244"/>
        <v>0</v>
      </c>
      <c r="AC3127" t="e">
        <f>VLOOKUP($A3127,#REF!,9,FALSE)</f>
        <v>#REF!</v>
      </c>
    </row>
    <row r="3128" spans="1:29">
      <c r="A3128">
        <v>51544</v>
      </c>
      <c r="B3128">
        <v>3127</v>
      </c>
      <c r="C3128">
        <v>304830</v>
      </c>
      <c r="D3128" t="s">
        <v>4235</v>
      </c>
      <c r="E3128" t="s">
        <v>4236</v>
      </c>
      <c r="G3128" t="e">
        <f>VLOOKUP($H3128,[1]BRT!$1:$1048576,1,0)</f>
        <v>#N/A</v>
      </c>
      <c r="H3128" t="s">
        <v>6475</v>
      </c>
      <c r="I3128">
        <v>37.878343999999998</v>
      </c>
      <c r="J3128">
        <v>-122.26897</v>
      </c>
      <c r="K3128">
        <v>1087</v>
      </c>
      <c r="L3128">
        <v>20</v>
      </c>
      <c r="M3128">
        <v>3</v>
      </c>
      <c r="N3128">
        <v>5</v>
      </c>
      <c r="O3128">
        <v>22</v>
      </c>
      <c r="P3128">
        <v>27</v>
      </c>
      <c r="Q3128" t="e">
        <f>VLOOKUP($A3128,'[1]SheltersALL_2.17.22'!$1:$1048576,6,0)</f>
        <v>#N/A</v>
      </c>
      <c r="R3128" t="str">
        <f>VLOOKUP($A3128, [1]FA21_Ridership!$1:$1048576,11, 0)</f>
        <v>BERKELEY</v>
      </c>
      <c r="S3128" t="str">
        <f>VLOOKUP($A3128, [1]FA21_Ridership!$1:$1048576,12, 0)</f>
        <v>ALAMEDA</v>
      </c>
      <c r="T3128">
        <f>VLOOKUP($A3128, [1]FA21_Ridership!$1:$1048576,13, 0)</f>
        <v>1</v>
      </c>
      <c r="U3128">
        <f t="shared" si="241"/>
        <v>540</v>
      </c>
      <c r="V3128" s="67">
        <f t="shared" si="245"/>
        <v>0.745</v>
      </c>
      <c r="W3128">
        <v>0.61444100000000001</v>
      </c>
      <c r="X3128" s="67">
        <f t="shared" si="242"/>
        <v>0.30399999999999999</v>
      </c>
      <c r="Y3128">
        <v>0.42000900000000002</v>
      </c>
      <c r="Z3128" s="67">
        <f t="shared" si="243"/>
        <v>0.78200000000000003</v>
      </c>
      <c r="AA3128">
        <f>VLOOKUP($C3128,[1]Disability!$1:$1048576,5,FALSE)</f>
        <v>1</v>
      </c>
      <c r="AB3128" s="67">
        <f t="shared" si="244"/>
        <v>0.72499999999999998</v>
      </c>
      <c r="AC3128" t="e">
        <f>VLOOKUP($A3128,#REF!,9,FALSE)</f>
        <v>#REF!</v>
      </c>
    </row>
    <row r="3129" spans="1:29">
      <c r="A3129">
        <v>52981</v>
      </c>
      <c r="B3129">
        <v>3128</v>
      </c>
      <c r="C3129">
        <v>9907940</v>
      </c>
      <c r="D3129" t="s">
        <v>4235</v>
      </c>
      <c r="E3129" t="s">
        <v>4236</v>
      </c>
      <c r="G3129" t="e">
        <f>VLOOKUP($H3129,[1]BRT!$1:$1048576,1,0)</f>
        <v>#N/A</v>
      </c>
      <c r="H3129" t="s">
        <v>6476</v>
      </c>
      <c r="I3129">
        <v>37.691786999999998</v>
      </c>
      <c r="J3129">
        <v>-122.1096</v>
      </c>
      <c r="K3129">
        <v>1411</v>
      </c>
      <c r="L3129">
        <v>30</v>
      </c>
      <c r="M3129">
        <v>2</v>
      </c>
      <c r="N3129">
        <v>3</v>
      </c>
      <c r="O3129">
        <v>15</v>
      </c>
      <c r="P3129">
        <v>18</v>
      </c>
      <c r="Q3129" t="e">
        <f>VLOOKUP($A3129,'[1]SheltersALL_2.17.22'!$1:$1048576,6,0)</f>
        <v>#N/A</v>
      </c>
      <c r="R3129" t="str">
        <f>VLOOKUP($A3129, [1]FA21_Ridership!$1:$1048576,11, 0)</f>
        <v>COUNTY-ALAMEDA</v>
      </c>
      <c r="S3129" t="str">
        <f>VLOOKUP($A3129, [1]FA21_Ridership!$1:$1048576,12, 0)</f>
        <v>ALAMEDA</v>
      </c>
      <c r="T3129">
        <f>VLOOKUP($A3129, [1]FA21_Ridership!$1:$1048576,13, 0)</f>
        <v>4</v>
      </c>
      <c r="U3129">
        <f t="shared" si="241"/>
        <v>540</v>
      </c>
      <c r="V3129" s="67">
        <f t="shared" si="245"/>
        <v>0.745</v>
      </c>
      <c r="W3129">
        <v>0.78984699999999997</v>
      </c>
      <c r="X3129" s="67">
        <f t="shared" si="242"/>
        <v>0.57199999999999995</v>
      </c>
      <c r="Y3129">
        <v>0.51829999999999998</v>
      </c>
      <c r="Z3129" s="67">
        <f t="shared" si="243"/>
        <v>0.877</v>
      </c>
      <c r="AA3129">
        <f>VLOOKUP($C3129,[1]Disability!$1:$1048576,5,FALSE)</f>
        <v>0</v>
      </c>
      <c r="AB3129" s="67">
        <f t="shared" si="244"/>
        <v>0</v>
      </c>
      <c r="AC3129" t="e">
        <f>VLOOKUP($A3129,#REF!,9,FALSE)</f>
        <v>#REF!</v>
      </c>
    </row>
    <row r="3130" spans="1:29">
      <c r="A3130">
        <v>55648</v>
      </c>
      <c r="B3130">
        <v>3129</v>
      </c>
      <c r="C3130">
        <v>1009600</v>
      </c>
      <c r="D3130" t="s">
        <v>4235</v>
      </c>
      <c r="E3130" t="s">
        <v>4236</v>
      </c>
      <c r="G3130" t="e">
        <f>VLOOKUP($H3130,[1]BRT!$1:$1048576,1,0)</f>
        <v>#N/A</v>
      </c>
      <c r="H3130" t="s">
        <v>6330</v>
      </c>
      <c r="I3130">
        <v>37.734617999999998</v>
      </c>
      <c r="J3130">
        <v>-122.17994</v>
      </c>
      <c r="K3130">
        <v>961</v>
      </c>
      <c r="L3130">
        <v>30</v>
      </c>
      <c r="M3130">
        <v>2</v>
      </c>
      <c r="N3130">
        <v>2</v>
      </c>
      <c r="O3130">
        <v>16</v>
      </c>
      <c r="P3130">
        <v>18</v>
      </c>
      <c r="Q3130" t="e">
        <f>VLOOKUP($A3130,'[1]SheltersALL_2.17.22'!$1:$1048576,6,0)</f>
        <v>#N/A</v>
      </c>
      <c r="R3130" t="str">
        <f>VLOOKUP($A3130, [1]FA21_Ridership!$1:$1048576,11, 0)</f>
        <v>OAKLAND</v>
      </c>
      <c r="S3130" t="str">
        <f>VLOOKUP($A3130, [1]FA21_Ridership!$1:$1048576,12, 0)</f>
        <v>ALAMEDA</v>
      </c>
      <c r="T3130">
        <f>VLOOKUP($A3130, [1]FA21_Ridership!$1:$1048576,13, 0)</f>
        <v>3</v>
      </c>
      <c r="U3130">
        <f t="shared" si="241"/>
        <v>540</v>
      </c>
      <c r="V3130" s="67">
        <f t="shared" si="245"/>
        <v>0.745</v>
      </c>
      <c r="W3130">
        <v>0.98339399999999999</v>
      </c>
      <c r="X3130" s="67">
        <f t="shared" si="242"/>
        <v>0.97499999999999998</v>
      </c>
      <c r="Y3130">
        <v>0.50441199999999997</v>
      </c>
      <c r="Z3130" s="67">
        <f t="shared" si="243"/>
        <v>0.86499999999999999</v>
      </c>
      <c r="AA3130">
        <f>VLOOKUP($C3130,[1]Disability!$1:$1048576,5,FALSE)</f>
        <v>0</v>
      </c>
      <c r="AB3130" s="67">
        <f t="shared" si="244"/>
        <v>0</v>
      </c>
      <c r="AC3130" t="e">
        <f>VLOOKUP($A3130,#REF!,9,FALSE)</f>
        <v>#REF!</v>
      </c>
    </row>
    <row r="3131" spans="1:29">
      <c r="A3131">
        <v>55167</v>
      </c>
      <c r="B3131">
        <v>3130</v>
      </c>
      <c r="C3131">
        <v>303670</v>
      </c>
      <c r="D3131" t="s">
        <v>4235</v>
      </c>
      <c r="E3131" t="s">
        <v>4236</v>
      </c>
      <c r="G3131" t="e">
        <f>VLOOKUP($H3131,[1]BRT!$1:$1048576,1,0)</f>
        <v>#N/A</v>
      </c>
      <c r="H3131" t="s">
        <v>6477</v>
      </c>
      <c r="I3131">
        <v>37.881711000000003</v>
      </c>
      <c r="J3131">
        <v>-122.274086</v>
      </c>
      <c r="K3131">
        <v>1030</v>
      </c>
      <c r="L3131">
        <v>30</v>
      </c>
      <c r="M3131">
        <v>2</v>
      </c>
      <c r="N3131">
        <v>2</v>
      </c>
      <c r="O3131">
        <v>16</v>
      </c>
      <c r="P3131">
        <v>18</v>
      </c>
      <c r="Q3131" t="e">
        <f>VLOOKUP($A3131,'[1]SheltersALL_2.17.22'!$1:$1048576,6,0)</f>
        <v>#N/A</v>
      </c>
      <c r="R3131" t="str">
        <f>VLOOKUP($A3131, [1]FA21_Ridership!$1:$1048576,11, 0)</f>
        <v>BERKELEY</v>
      </c>
      <c r="S3131" t="str">
        <f>VLOOKUP($A3131, [1]FA21_Ridership!$1:$1048576,12, 0)</f>
        <v>ALAMEDA</v>
      </c>
      <c r="T3131">
        <f>VLOOKUP($A3131, [1]FA21_Ridership!$1:$1048576,13, 0)</f>
        <v>1</v>
      </c>
      <c r="U3131">
        <f t="shared" si="241"/>
        <v>540</v>
      </c>
      <c r="V3131" s="67">
        <f t="shared" si="245"/>
        <v>0.745</v>
      </c>
      <c r="W3131">
        <v>0.26484600000000003</v>
      </c>
      <c r="X3131" s="67">
        <f t="shared" si="242"/>
        <v>4.7E-2</v>
      </c>
      <c r="Y3131">
        <v>0.14607500000000001</v>
      </c>
      <c r="Z3131" s="67">
        <f t="shared" si="243"/>
        <v>0.34799999999999998</v>
      </c>
      <c r="AA3131">
        <f>VLOOKUP($C3131,[1]Disability!$1:$1048576,5,FALSE)</f>
        <v>0</v>
      </c>
      <c r="AB3131" s="67">
        <f t="shared" si="244"/>
        <v>0</v>
      </c>
      <c r="AC3131" t="e">
        <f>VLOOKUP($A3131,#REF!,9,FALSE)</f>
        <v>#REF!</v>
      </c>
    </row>
    <row r="3132" spans="1:29">
      <c r="A3132">
        <v>51189</v>
      </c>
      <c r="B3132">
        <v>3131</v>
      </c>
      <c r="C3132">
        <v>705090</v>
      </c>
      <c r="D3132" t="s">
        <v>4235</v>
      </c>
      <c r="E3132" t="s">
        <v>4236</v>
      </c>
      <c r="G3132" t="e">
        <f>VLOOKUP($H3132,[1]BRT!$1:$1048576,1,0)</f>
        <v>#N/A</v>
      </c>
      <c r="H3132" t="s">
        <v>5713</v>
      </c>
      <c r="I3132">
        <v>37.569498000000003</v>
      </c>
      <c r="J3132">
        <v>-122.048621</v>
      </c>
      <c r="K3132">
        <v>720</v>
      </c>
      <c r="L3132">
        <v>60</v>
      </c>
      <c r="M3132">
        <v>1</v>
      </c>
      <c r="N3132">
        <v>1</v>
      </c>
      <c r="O3132">
        <v>8</v>
      </c>
      <c r="P3132">
        <v>9</v>
      </c>
      <c r="Q3132" t="e">
        <f>VLOOKUP($A3132,'[1]SheltersALL_2.17.22'!$1:$1048576,6,0)</f>
        <v>#N/A</v>
      </c>
      <c r="R3132" t="str">
        <f>VLOOKUP($A3132, [1]FA21_Ridership!$1:$1048576,11, 0)</f>
        <v>FREMONT</v>
      </c>
      <c r="S3132" t="str">
        <f>VLOOKUP($A3132, [1]FA21_Ridership!$1:$1048576,12, 0)</f>
        <v>ALAMEDA</v>
      </c>
      <c r="T3132">
        <f>VLOOKUP($A3132, [1]FA21_Ridership!$1:$1048576,13, 0)</f>
        <v>5</v>
      </c>
      <c r="U3132">
        <f t="shared" si="241"/>
        <v>540</v>
      </c>
      <c r="V3132" s="67">
        <f t="shared" si="245"/>
        <v>0.745</v>
      </c>
      <c r="W3132">
        <v>0.84912299999999996</v>
      </c>
      <c r="X3132" s="67">
        <f t="shared" si="242"/>
        <v>0.66800000000000004</v>
      </c>
      <c r="Y3132">
        <v>4.7953000000000003E-2</v>
      </c>
      <c r="Z3132" s="67">
        <f t="shared" si="243"/>
        <v>6.4000000000000001E-2</v>
      </c>
      <c r="AA3132">
        <f>VLOOKUP($C3132,[1]Disability!$1:$1048576,5,FALSE)</f>
        <v>0</v>
      </c>
      <c r="AB3132" s="67">
        <f t="shared" si="244"/>
        <v>0</v>
      </c>
      <c r="AC3132" t="e">
        <f>VLOOKUP($A3132,#REF!,9,FALSE)</f>
        <v>#REF!</v>
      </c>
    </row>
    <row r="3133" spans="1:29">
      <c r="A3133">
        <v>56773</v>
      </c>
      <c r="B3133">
        <v>3132</v>
      </c>
      <c r="C3133">
        <v>600380</v>
      </c>
      <c r="D3133" t="s">
        <v>4235</v>
      </c>
      <c r="E3133" t="s">
        <v>4236</v>
      </c>
      <c r="G3133" t="e">
        <f>VLOOKUP($H3133,[1]BRT!$1:$1048576,1,0)</f>
        <v>#N/A</v>
      </c>
      <c r="H3133" t="s">
        <v>6478</v>
      </c>
      <c r="I3133">
        <v>37.847031000000001</v>
      </c>
      <c r="J3133">
        <v>-122.29151899999999</v>
      </c>
      <c r="K3133">
        <v>1081</v>
      </c>
      <c r="L3133">
        <v>30.2</v>
      </c>
      <c r="M3133">
        <v>1.986754967</v>
      </c>
      <c r="N3133">
        <v>14</v>
      </c>
      <c r="O3133">
        <v>4</v>
      </c>
      <c r="P3133">
        <v>18</v>
      </c>
      <c r="Q3133" t="e">
        <f>VLOOKUP($A3133,'[1]SheltersALL_2.17.22'!$1:$1048576,6,0)</f>
        <v>#N/A</v>
      </c>
      <c r="R3133" t="str">
        <f>VLOOKUP($A3133, [1]FA21_Ridership!$1:$1048576,11, 0)</f>
        <v>EMERYVILLE</v>
      </c>
      <c r="S3133" t="str">
        <f>VLOOKUP($A3133, [1]FA21_Ridership!$1:$1048576,12, 0)</f>
        <v>ALAMEDA</v>
      </c>
      <c r="T3133">
        <f>VLOOKUP($A3133, [1]FA21_Ridership!$1:$1048576,13, 0)</f>
        <v>2</v>
      </c>
      <c r="U3133">
        <f t="shared" si="241"/>
        <v>543.6</v>
      </c>
      <c r="V3133" s="67">
        <f t="shared" si="245"/>
        <v>0.752</v>
      </c>
      <c r="W3133">
        <v>0.50878699999999999</v>
      </c>
      <c r="X3133" s="67">
        <f t="shared" si="242"/>
        <v>0.20499999999999999</v>
      </c>
      <c r="Y3133">
        <v>8.2600999999999994E-2</v>
      </c>
      <c r="Z3133" s="67">
        <f t="shared" si="243"/>
        <v>0.17799999999999999</v>
      </c>
      <c r="AA3133">
        <f>VLOOKUP($C3133,[1]Disability!$1:$1048576,5,FALSE)</f>
        <v>0</v>
      </c>
      <c r="AB3133" s="67">
        <f t="shared" si="244"/>
        <v>0</v>
      </c>
      <c r="AC3133" t="e">
        <f>VLOOKUP($A3133,#REF!,9,FALSE)</f>
        <v>#REF!</v>
      </c>
    </row>
    <row r="3134" spans="1:29">
      <c r="A3134">
        <v>55398</v>
      </c>
      <c r="B3134">
        <v>3133</v>
      </c>
      <c r="C3134">
        <v>1502330</v>
      </c>
      <c r="D3134" t="s">
        <v>4235</v>
      </c>
      <c r="E3134" t="s">
        <v>4236</v>
      </c>
      <c r="G3134" t="e">
        <f>VLOOKUP($H3134,[1]BRT!$1:$1048576,1,0)</f>
        <v>#N/A</v>
      </c>
      <c r="H3134" t="s">
        <v>6479</v>
      </c>
      <c r="I3134">
        <v>37.686534999999999</v>
      </c>
      <c r="J3134">
        <v>-122.13750899999999</v>
      </c>
      <c r="K3134">
        <v>992</v>
      </c>
      <c r="L3134">
        <v>32</v>
      </c>
      <c r="M3134">
        <v>1.875</v>
      </c>
      <c r="N3134">
        <v>10</v>
      </c>
      <c r="O3134">
        <v>7</v>
      </c>
      <c r="P3134">
        <v>17</v>
      </c>
      <c r="Q3134" t="e">
        <f>VLOOKUP($A3134,'[1]SheltersALL_2.17.22'!$1:$1048576,6,0)</f>
        <v>#N/A</v>
      </c>
      <c r="R3134" t="str">
        <f>VLOOKUP($A3134, [1]FA21_Ridership!$1:$1048576,11, 0)</f>
        <v>SAN LEANDRO</v>
      </c>
      <c r="S3134" t="str">
        <f>VLOOKUP($A3134, [1]FA21_Ridership!$1:$1048576,12, 0)</f>
        <v>ALAMEDA</v>
      </c>
      <c r="T3134">
        <f>VLOOKUP($A3134, [1]FA21_Ridership!$1:$1048576,13, 0)</f>
        <v>4</v>
      </c>
      <c r="U3134">
        <f t="shared" si="241"/>
        <v>544</v>
      </c>
      <c r="V3134" s="67">
        <f t="shared" si="245"/>
        <v>0.753</v>
      </c>
      <c r="W3134">
        <v>0.85821899999999995</v>
      </c>
      <c r="X3134" s="67">
        <f t="shared" si="242"/>
        <v>0.69299999999999995</v>
      </c>
      <c r="Y3134">
        <v>0.33356200000000003</v>
      </c>
      <c r="Z3134" s="67">
        <f t="shared" si="243"/>
        <v>0.67800000000000005</v>
      </c>
      <c r="AA3134">
        <f>VLOOKUP($C3134,[1]Disability!$1:$1048576,5,FALSE)</f>
        <v>0</v>
      </c>
      <c r="AB3134" s="67">
        <f t="shared" si="244"/>
        <v>0</v>
      </c>
      <c r="AC3134" t="e">
        <f>VLOOKUP($A3134,#REF!,9,FALSE)</f>
        <v>#REF!</v>
      </c>
    </row>
    <row r="3135" spans="1:29">
      <c r="A3135">
        <v>58994</v>
      </c>
      <c r="B3135">
        <v>3134</v>
      </c>
      <c r="C3135">
        <v>1012860</v>
      </c>
      <c r="D3135" t="s">
        <v>4235</v>
      </c>
      <c r="E3135" t="s">
        <v>4236</v>
      </c>
      <c r="G3135" t="e">
        <f>VLOOKUP($H3135,[1]BRT!$1:$1048576,1,0)</f>
        <v>#N/A</v>
      </c>
      <c r="H3135" t="s">
        <v>6480</v>
      </c>
      <c r="I3135">
        <v>37.786183000000001</v>
      </c>
      <c r="J3135">
        <v>-122.196906</v>
      </c>
      <c r="K3135">
        <v>1039</v>
      </c>
      <c r="L3135">
        <v>17</v>
      </c>
      <c r="M3135">
        <v>3.5294117649999999</v>
      </c>
      <c r="N3135">
        <v>10</v>
      </c>
      <c r="O3135">
        <v>22</v>
      </c>
      <c r="P3135">
        <v>32</v>
      </c>
      <c r="Q3135" t="e">
        <f>VLOOKUP($A3135,'[1]SheltersALL_2.17.22'!$1:$1048576,6,0)</f>
        <v>#N/A</v>
      </c>
      <c r="R3135" t="str">
        <f>VLOOKUP($A3135, [1]FA21_Ridership!$1:$1048576,11, 0)</f>
        <v>OAKLAND</v>
      </c>
      <c r="S3135" t="str">
        <f>VLOOKUP($A3135, [1]FA21_Ridership!$1:$1048576,12, 0)</f>
        <v>ALAMEDA</v>
      </c>
      <c r="T3135">
        <f>VLOOKUP($A3135, [1]FA21_Ridership!$1:$1048576,13, 0)</f>
        <v>3</v>
      </c>
      <c r="U3135">
        <f t="shared" si="241"/>
        <v>544</v>
      </c>
      <c r="V3135" s="67">
        <f t="shared" si="245"/>
        <v>0.753</v>
      </c>
      <c r="W3135">
        <v>0.71257499999999996</v>
      </c>
      <c r="X3135" s="67">
        <f t="shared" si="242"/>
        <v>0.42299999999999999</v>
      </c>
      <c r="Y3135">
        <v>0.173293</v>
      </c>
      <c r="Z3135" s="67">
        <f t="shared" si="243"/>
        <v>0.41799999999999998</v>
      </c>
      <c r="AA3135">
        <f>VLOOKUP($C3135,[1]Disability!$1:$1048576,5,FALSE)</f>
        <v>0</v>
      </c>
      <c r="AB3135" s="67">
        <f t="shared" si="244"/>
        <v>0</v>
      </c>
      <c r="AC3135" t="e">
        <f>VLOOKUP($A3135,#REF!,9,FALSE)</f>
        <v>#REF!</v>
      </c>
    </row>
    <row r="3136" spans="1:29">
      <c r="A3136">
        <v>54877</v>
      </c>
      <c r="B3136">
        <v>3135</v>
      </c>
      <c r="C3136">
        <v>104240</v>
      </c>
      <c r="D3136" t="s">
        <v>4235</v>
      </c>
      <c r="E3136" t="s">
        <v>4236</v>
      </c>
      <c r="G3136" t="e">
        <f>VLOOKUP($H3136,[1]BRT!$1:$1048576,1,0)</f>
        <v>#N/A</v>
      </c>
      <c r="H3136" t="s">
        <v>6182</v>
      </c>
      <c r="I3136">
        <v>37.762793000000002</v>
      </c>
      <c r="J3136">
        <v>-122.24393000000001</v>
      </c>
      <c r="K3136">
        <v>1116</v>
      </c>
      <c r="L3136">
        <v>17</v>
      </c>
      <c r="M3136">
        <v>3.5294117649999999</v>
      </c>
      <c r="N3136">
        <v>8</v>
      </c>
      <c r="O3136">
        <v>24</v>
      </c>
      <c r="P3136">
        <v>32</v>
      </c>
      <c r="Q3136" t="e">
        <f>VLOOKUP($A3136,'[1]SheltersALL_2.17.22'!$1:$1048576,6,0)</f>
        <v>#N/A</v>
      </c>
      <c r="R3136" t="str">
        <f>VLOOKUP($A3136, [1]FA21_Ridership!$1:$1048576,11, 0)</f>
        <v>ALAMEDA</v>
      </c>
      <c r="S3136" t="str">
        <f>VLOOKUP($A3136, [1]FA21_Ridership!$1:$1048576,12, 0)</f>
        <v>ALAMEDA</v>
      </c>
      <c r="T3136">
        <f>VLOOKUP($A3136, [1]FA21_Ridership!$1:$1048576,13, 0)</f>
        <v>3</v>
      </c>
      <c r="U3136">
        <f t="shared" si="241"/>
        <v>544</v>
      </c>
      <c r="V3136" s="67">
        <f t="shared" si="245"/>
        <v>0.753</v>
      </c>
      <c r="W3136">
        <v>0.530196</v>
      </c>
      <c r="X3136" s="67">
        <f t="shared" si="242"/>
        <v>0.22600000000000001</v>
      </c>
      <c r="Y3136">
        <v>0.18823500000000001</v>
      </c>
      <c r="Z3136" s="67">
        <f t="shared" si="243"/>
        <v>0.45400000000000001</v>
      </c>
      <c r="AA3136">
        <f>VLOOKUP($C3136,[1]Disability!$1:$1048576,5,FALSE)</f>
        <v>0</v>
      </c>
      <c r="AB3136" s="67">
        <f t="shared" si="244"/>
        <v>0</v>
      </c>
      <c r="AC3136" t="e">
        <f>VLOOKUP($A3136,#REF!,9,FALSE)</f>
        <v>#REF!</v>
      </c>
    </row>
    <row r="3137" spans="1:29">
      <c r="A3137">
        <v>58563</v>
      </c>
      <c r="B3137">
        <v>3136</v>
      </c>
      <c r="C3137">
        <v>1001000</v>
      </c>
      <c r="D3137" t="s">
        <v>4235</v>
      </c>
      <c r="E3137" t="s">
        <v>4236</v>
      </c>
      <c r="G3137" t="e">
        <f>VLOOKUP($H3137,[1]BRT!$1:$1048576,1,0)</f>
        <v>#N/A</v>
      </c>
      <c r="H3137" t="s">
        <v>5682</v>
      </c>
      <c r="I3137">
        <v>37.810698000000002</v>
      </c>
      <c r="J3137">
        <v>-122.290589</v>
      </c>
      <c r="K3137">
        <v>1039</v>
      </c>
      <c r="L3137">
        <v>17</v>
      </c>
      <c r="M3137">
        <v>3.5294117649999999</v>
      </c>
      <c r="N3137">
        <v>6</v>
      </c>
      <c r="O3137">
        <v>26</v>
      </c>
      <c r="P3137">
        <v>32</v>
      </c>
      <c r="Q3137" t="e">
        <f>VLOOKUP($A3137,'[1]SheltersALL_2.17.22'!$1:$1048576,6,0)</f>
        <v>#N/A</v>
      </c>
      <c r="R3137" t="str">
        <f>VLOOKUP($A3137, [1]FA21_Ridership!$1:$1048576,11, 0)</f>
        <v>OAKLAND</v>
      </c>
      <c r="S3137" t="str">
        <f>VLOOKUP($A3137, [1]FA21_Ridership!$1:$1048576,12, 0)</f>
        <v>ALAMEDA</v>
      </c>
      <c r="T3137">
        <f>VLOOKUP($A3137, [1]FA21_Ridership!$1:$1048576,13, 0)</f>
        <v>2</v>
      </c>
      <c r="U3137">
        <f t="shared" si="241"/>
        <v>544</v>
      </c>
      <c r="V3137" s="67">
        <f t="shared" si="245"/>
        <v>0.753</v>
      </c>
      <c r="W3137">
        <v>0.85101700000000002</v>
      </c>
      <c r="X3137" s="67">
        <f t="shared" si="242"/>
        <v>0.67700000000000005</v>
      </c>
      <c r="Y3137">
        <v>0.63253199999999998</v>
      </c>
      <c r="Z3137" s="67">
        <f t="shared" si="243"/>
        <v>0.95299999999999996</v>
      </c>
      <c r="AA3137">
        <f>VLOOKUP($C3137,[1]Disability!$1:$1048576,5,FALSE)</f>
        <v>0</v>
      </c>
      <c r="AB3137" s="67">
        <f t="shared" si="244"/>
        <v>0</v>
      </c>
      <c r="AC3137" t="e">
        <f>VLOOKUP($A3137,#REF!,9,FALSE)</f>
        <v>#REF!</v>
      </c>
    </row>
    <row r="3138" spans="1:29">
      <c r="A3138">
        <v>51132</v>
      </c>
      <c r="B3138">
        <v>3137</v>
      </c>
      <c r="C3138">
        <v>9802170</v>
      </c>
      <c r="D3138" t="s">
        <v>4235</v>
      </c>
      <c r="E3138" t="s">
        <v>4236</v>
      </c>
      <c r="G3138" t="e">
        <f>VLOOKUP($H3138,[1]BRT!$1:$1048576,1,0)</f>
        <v>#N/A</v>
      </c>
      <c r="H3138" t="s">
        <v>6481</v>
      </c>
      <c r="I3138">
        <v>37.702660000000002</v>
      </c>
      <c r="J3138">
        <v>-122.101596</v>
      </c>
      <c r="K3138">
        <v>960</v>
      </c>
      <c r="L3138">
        <v>60.5</v>
      </c>
      <c r="M3138">
        <v>0.99173553699999994</v>
      </c>
      <c r="N3138">
        <v>4</v>
      </c>
      <c r="O3138">
        <v>5</v>
      </c>
      <c r="P3138">
        <v>9</v>
      </c>
      <c r="Q3138" t="e">
        <f>VLOOKUP($A3138,'[1]SheltersALL_2.17.22'!$1:$1048576,6,0)</f>
        <v>#N/A</v>
      </c>
      <c r="R3138" t="str">
        <f>VLOOKUP($A3138, [1]FA21_Ridership!$1:$1048576,11, 0)</f>
        <v>COUNTY-ALAMEDA</v>
      </c>
      <c r="S3138" t="str">
        <f>VLOOKUP($A3138, [1]FA21_Ridership!$1:$1048576,12, 0)</f>
        <v>ALAMEDA</v>
      </c>
      <c r="T3138">
        <f>VLOOKUP($A3138, [1]FA21_Ridership!$1:$1048576,13, 0)</f>
        <v>4</v>
      </c>
      <c r="U3138">
        <f t="shared" ref="U3138:U3201" si="246">$L3138*$P3138</f>
        <v>544.5</v>
      </c>
      <c r="V3138" s="67">
        <f t="shared" si="245"/>
        <v>0.754</v>
      </c>
      <c r="W3138">
        <v>0.49466500000000002</v>
      </c>
      <c r="X3138" s="67">
        <f t="shared" ref="X3138:X3201" si="247">_xlfn.PERCENTRANK.INC($W$2:$W$4161,W3138)</f>
        <v>0.19</v>
      </c>
      <c r="Y3138">
        <v>0.17457</v>
      </c>
      <c r="Z3138" s="67">
        <f t="shared" ref="Z3138:Z3201" si="248">_xlfn.PERCENTRANK.INC($Y$2:$Y$4161,Y3138)</f>
        <v>0.42299999999999999</v>
      </c>
      <c r="AA3138">
        <f>VLOOKUP($C3138,[1]Disability!$1:$1048576,5,FALSE)</f>
        <v>0</v>
      </c>
      <c r="AB3138" s="67">
        <f t="shared" ref="AB3138:AB3201" si="249">_xlfn.PERCENTRANK.INC($AA$2:$AA$4163,AA3138)</f>
        <v>0</v>
      </c>
      <c r="AC3138" t="e">
        <f>VLOOKUP($A3138,#REF!,9,FALSE)</f>
        <v>#REF!</v>
      </c>
    </row>
    <row r="3139" spans="1:29">
      <c r="A3139">
        <v>51079</v>
      </c>
      <c r="B3139">
        <v>3138</v>
      </c>
      <c r="C3139">
        <v>9902400</v>
      </c>
      <c r="D3139" t="s">
        <v>4235</v>
      </c>
      <c r="E3139" t="s">
        <v>4236</v>
      </c>
      <c r="G3139" t="e">
        <f>VLOOKUP($H3139,[1]BRT!$1:$1048576,1,0)</f>
        <v>#N/A</v>
      </c>
      <c r="H3139" t="s">
        <v>6482</v>
      </c>
      <c r="I3139">
        <v>37.742106</v>
      </c>
      <c r="J3139">
        <v>-122.151133</v>
      </c>
      <c r="K3139">
        <v>1164</v>
      </c>
      <c r="L3139">
        <v>13</v>
      </c>
      <c r="M3139">
        <v>4.615384615</v>
      </c>
      <c r="N3139">
        <v>32</v>
      </c>
      <c r="O3139">
        <v>10</v>
      </c>
      <c r="P3139">
        <v>42</v>
      </c>
      <c r="Q3139" t="e">
        <f>VLOOKUP($A3139,'[1]SheltersALL_2.17.22'!$1:$1048576,6,0)</f>
        <v>#N/A</v>
      </c>
      <c r="R3139" t="str">
        <f>VLOOKUP($A3139, [1]FA21_Ridership!$1:$1048576,11, 0)</f>
        <v>OAKLAND</v>
      </c>
      <c r="S3139" t="str">
        <f>VLOOKUP($A3139, [1]FA21_Ridership!$1:$1048576,12, 0)</f>
        <v>ALAMEDA</v>
      </c>
      <c r="T3139">
        <f>VLOOKUP($A3139, [1]FA21_Ridership!$1:$1048576,13, 0)</f>
        <v>3</v>
      </c>
      <c r="U3139">
        <f t="shared" si="246"/>
        <v>546</v>
      </c>
      <c r="V3139" s="67">
        <f t="shared" si="245"/>
        <v>0.754</v>
      </c>
      <c r="W3139">
        <v>0.90406600000000004</v>
      </c>
      <c r="X3139" s="67">
        <f t="shared" si="247"/>
        <v>0.78200000000000003</v>
      </c>
      <c r="Y3139">
        <v>0.34942800000000002</v>
      </c>
      <c r="Z3139" s="67">
        <f t="shared" si="248"/>
        <v>0.69599999999999995</v>
      </c>
      <c r="AA3139">
        <f>VLOOKUP($C3139,[1]Disability!$1:$1048576,5,FALSE)</f>
        <v>1</v>
      </c>
      <c r="AB3139" s="67">
        <f t="shared" si="249"/>
        <v>0.72499999999999998</v>
      </c>
      <c r="AC3139" t="e">
        <f>VLOOKUP($A3139,#REF!,9,FALSE)</f>
        <v>#REF!</v>
      </c>
    </row>
    <row r="3140" spans="1:29">
      <c r="A3140">
        <v>55475</v>
      </c>
      <c r="B3140">
        <v>3139</v>
      </c>
      <c r="C3140">
        <v>1005790</v>
      </c>
      <c r="D3140" t="s">
        <v>4235</v>
      </c>
      <c r="E3140" t="s">
        <v>4236</v>
      </c>
      <c r="G3140" t="e">
        <f>VLOOKUP($H3140,[1]BRT!$1:$1048576,1,0)</f>
        <v>#N/A</v>
      </c>
      <c r="H3140" t="s">
        <v>6246</v>
      </c>
      <c r="I3140">
        <v>37.762144999999997</v>
      </c>
      <c r="J3140">
        <v>-122.172894</v>
      </c>
      <c r="K3140">
        <v>797</v>
      </c>
      <c r="L3140">
        <v>21</v>
      </c>
      <c r="M3140">
        <v>2.8571428569999999</v>
      </c>
      <c r="N3140">
        <v>11</v>
      </c>
      <c r="O3140">
        <v>15</v>
      </c>
      <c r="P3140">
        <v>26</v>
      </c>
      <c r="Q3140" t="e">
        <f>VLOOKUP($A3140,'[1]SheltersALL_2.17.22'!$1:$1048576,6,0)</f>
        <v>#N/A</v>
      </c>
      <c r="R3140" t="str">
        <f>VLOOKUP($A3140, [1]FA21_Ridership!$1:$1048576,11, 0)</f>
        <v>OAKLAND</v>
      </c>
      <c r="S3140" t="str">
        <f>VLOOKUP($A3140, [1]FA21_Ridership!$1:$1048576,12, 0)</f>
        <v>ALAMEDA</v>
      </c>
      <c r="T3140">
        <f>VLOOKUP($A3140, [1]FA21_Ridership!$1:$1048576,13, 0)</f>
        <v>3</v>
      </c>
      <c r="U3140">
        <f t="shared" si="246"/>
        <v>546</v>
      </c>
      <c r="V3140" s="67">
        <f t="shared" si="245"/>
        <v>0.754</v>
      </c>
      <c r="W3140">
        <v>1</v>
      </c>
      <c r="X3140" s="67">
        <f t="shared" si="247"/>
        <v>0.98899999999999999</v>
      </c>
      <c r="Y3140">
        <v>0.70926299999999998</v>
      </c>
      <c r="Z3140" s="67">
        <f t="shared" si="248"/>
        <v>0.98199999999999998</v>
      </c>
      <c r="AA3140">
        <f>VLOOKUP($C3140,[1]Disability!$1:$1048576,5,FALSE)</f>
        <v>0</v>
      </c>
      <c r="AB3140" s="67">
        <f t="shared" si="249"/>
        <v>0</v>
      </c>
      <c r="AC3140" t="e">
        <f>VLOOKUP($A3140,#REF!,9,FALSE)</f>
        <v>#REF!</v>
      </c>
    </row>
    <row r="3141" spans="1:29">
      <c r="A3141">
        <v>52381</v>
      </c>
      <c r="B3141">
        <v>3140</v>
      </c>
      <c r="C3141">
        <v>9906000</v>
      </c>
      <c r="D3141" t="s">
        <v>4235</v>
      </c>
      <c r="E3141" t="s">
        <v>4236</v>
      </c>
      <c r="G3141" t="e">
        <f>VLOOKUP($H3141,[1]BRT!$1:$1048576,1,0)</f>
        <v>#N/A</v>
      </c>
      <c r="H3141" t="s">
        <v>5764</v>
      </c>
      <c r="I3141">
        <v>37.810647000000003</v>
      </c>
      <c r="J3141">
        <v>-122.262669</v>
      </c>
      <c r="K3141">
        <v>1303</v>
      </c>
      <c r="L3141">
        <v>36.4</v>
      </c>
      <c r="M3141">
        <v>1.648351648</v>
      </c>
      <c r="N3141">
        <v>12</v>
      </c>
      <c r="O3141">
        <v>3</v>
      </c>
      <c r="P3141">
        <v>15</v>
      </c>
      <c r="Q3141" t="e">
        <f>VLOOKUP($A3141,'[1]SheltersALL_2.17.22'!$1:$1048576,6,0)</f>
        <v>#N/A</v>
      </c>
      <c r="R3141" t="str">
        <f>VLOOKUP($A3141, [1]FA21_Ridership!$1:$1048576,11, 0)</f>
        <v>OAKLAND</v>
      </c>
      <c r="S3141" t="str">
        <f>VLOOKUP($A3141, [1]FA21_Ridership!$1:$1048576,12, 0)</f>
        <v>ALAMEDA</v>
      </c>
      <c r="T3141">
        <f>VLOOKUP($A3141, [1]FA21_Ridership!$1:$1048576,13, 0)</f>
        <v>2</v>
      </c>
      <c r="U3141">
        <f t="shared" si="246"/>
        <v>546</v>
      </c>
      <c r="V3141" s="67">
        <f t="shared" si="245"/>
        <v>0.754</v>
      </c>
      <c r="W3141">
        <v>0.78449500000000005</v>
      </c>
      <c r="X3141" s="67">
        <f t="shared" si="247"/>
        <v>0.55800000000000005</v>
      </c>
      <c r="Y3141">
        <v>0.50342699999999996</v>
      </c>
      <c r="Z3141" s="67">
        <f t="shared" si="248"/>
        <v>0.86099999999999999</v>
      </c>
      <c r="AA3141">
        <f>VLOOKUP($C3141,[1]Disability!$1:$1048576,5,FALSE)</f>
        <v>2</v>
      </c>
      <c r="AB3141" s="67">
        <f t="shared" si="249"/>
        <v>0.91600000000000004</v>
      </c>
      <c r="AC3141" t="e">
        <f>VLOOKUP($A3141,#REF!,9,FALSE)</f>
        <v>#REF!</v>
      </c>
    </row>
    <row r="3142" spans="1:29">
      <c r="A3142">
        <v>53595</v>
      </c>
      <c r="B3142">
        <v>3141</v>
      </c>
      <c r="C3142">
        <v>804310</v>
      </c>
      <c r="D3142" t="s">
        <v>4235</v>
      </c>
      <c r="E3142" t="s">
        <v>4236</v>
      </c>
      <c r="G3142" t="e">
        <f>VLOOKUP($H3142,[1]BRT!$1:$1048576,1,0)</f>
        <v>#N/A</v>
      </c>
      <c r="H3142" t="s">
        <v>6483</v>
      </c>
      <c r="I3142">
        <v>37.640991999999997</v>
      </c>
      <c r="J3142">
        <v>-122.077089</v>
      </c>
      <c r="K3142">
        <v>960</v>
      </c>
      <c r="L3142">
        <v>61</v>
      </c>
      <c r="M3142">
        <v>0.98360655699999999</v>
      </c>
      <c r="N3142">
        <v>4</v>
      </c>
      <c r="O3142">
        <v>5</v>
      </c>
      <c r="P3142">
        <v>9</v>
      </c>
      <c r="Q3142" t="e">
        <f>VLOOKUP($A3142,'[1]SheltersALL_2.17.22'!$1:$1048576,6,0)</f>
        <v>#N/A</v>
      </c>
      <c r="R3142" t="str">
        <f>VLOOKUP($A3142, [1]FA21_Ridership!$1:$1048576,11, 0)</f>
        <v>HAYWARD</v>
      </c>
      <c r="S3142" t="str">
        <f>VLOOKUP($A3142, [1]FA21_Ridership!$1:$1048576,12, 0)</f>
        <v>ALAMEDA</v>
      </c>
      <c r="T3142">
        <f>VLOOKUP($A3142, [1]FA21_Ridership!$1:$1048576,13, 0)</f>
        <v>4</v>
      </c>
      <c r="U3142">
        <f t="shared" si="246"/>
        <v>549</v>
      </c>
      <c r="V3142" s="67">
        <f t="shared" si="245"/>
        <v>0.754</v>
      </c>
      <c r="W3142">
        <v>0.79574500000000004</v>
      </c>
      <c r="X3142" s="67">
        <f t="shared" si="247"/>
        <v>0.58199999999999996</v>
      </c>
      <c r="Y3142">
        <v>0.346383</v>
      </c>
      <c r="Z3142" s="67">
        <f t="shared" si="248"/>
        <v>0.69099999999999995</v>
      </c>
      <c r="AA3142">
        <f>VLOOKUP($C3142,[1]Disability!$1:$1048576,5,FALSE)</f>
        <v>0</v>
      </c>
      <c r="AB3142" s="67">
        <f t="shared" si="249"/>
        <v>0</v>
      </c>
      <c r="AC3142" t="e">
        <f>VLOOKUP($A3142,#REF!,9,FALSE)</f>
        <v>#REF!</v>
      </c>
    </row>
    <row r="3143" spans="1:29">
      <c r="A3143">
        <v>52343</v>
      </c>
      <c r="B3143">
        <v>3142</v>
      </c>
      <c r="C3143">
        <v>9800530</v>
      </c>
      <c r="D3143" t="s">
        <v>4235</v>
      </c>
      <c r="E3143" t="s">
        <v>4236</v>
      </c>
      <c r="G3143" t="e">
        <f>VLOOKUP($H3143,[1]BRT!$1:$1048576,1,0)</f>
        <v>#N/A</v>
      </c>
      <c r="H3143" t="s">
        <v>6296</v>
      </c>
      <c r="I3143">
        <v>37.695447999999999</v>
      </c>
      <c r="J3143">
        <v>-122.078487</v>
      </c>
      <c r="K3143">
        <v>960</v>
      </c>
      <c r="L3143">
        <v>61</v>
      </c>
      <c r="M3143">
        <v>0.98360655699999999</v>
      </c>
      <c r="N3143">
        <v>3</v>
      </c>
      <c r="O3143">
        <v>6</v>
      </c>
      <c r="P3143">
        <v>9</v>
      </c>
      <c r="Q3143" t="str">
        <f>VLOOKUP($A3143,'[1]SheltersALL_2.17.22'!$1:$1048576,6,0)</f>
        <v>Alameda Unincorporated</v>
      </c>
      <c r="R3143" t="str">
        <f>VLOOKUP($A3143, [1]FA21_Ridership!$1:$1048576,11, 0)</f>
        <v>COUNTY-ALAMEDA</v>
      </c>
      <c r="S3143" t="str">
        <f>VLOOKUP($A3143, [1]FA21_Ridership!$1:$1048576,12, 0)</f>
        <v>ALAMEDA</v>
      </c>
      <c r="T3143">
        <f>VLOOKUP($A3143, [1]FA21_Ridership!$1:$1048576,13, 0)</f>
        <v>4</v>
      </c>
      <c r="U3143">
        <f t="shared" si="246"/>
        <v>549</v>
      </c>
      <c r="V3143" s="67">
        <f t="shared" si="245"/>
        <v>0.754</v>
      </c>
      <c r="W3143">
        <v>0.65940600000000005</v>
      </c>
      <c r="X3143" s="67">
        <f t="shared" si="247"/>
        <v>0.34499999999999997</v>
      </c>
      <c r="Y3143">
        <v>0.143234</v>
      </c>
      <c r="Z3143" s="67">
        <f t="shared" si="248"/>
        <v>0.34499999999999997</v>
      </c>
      <c r="AA3143">
        <f>VLOOKUP($C3143,[1]Disability!$1:$1048576,5,FALSE)</f>
        <v>0</v>
      </c>
      <c r="AB3143" s="67">
        <f t="shared" si="249"/>
        <v>0</v>
      </c>
      <c r="AC3143" t="e">
        <f>VLOOKUP($A3143,#REF!,9,FALSE)</f>
        <v>#REF!</v>
      </c>
    </row>
    <row r="3144" spans="1:29">
      <c r="A3144">
        <v>59222</v>
      </c>
      <c r="B3144">
        <v>3143</v>
      </c>
      <c r="C3144">
        <v>1004140</v>
      </c>
      <c r="D3144" t="s">
        <v>4235</v>
      </c>
      <c r="E3144" t="s">
        <v>4236</v>
      </c>
      <c r="G3144" t="e">
        <f>VLOOKUP($H3144,[1]BRT!$1:$1048576,1,0)</f>
        <v>#N/A</v>
      </c>
      <c r="H3144" t="s">
        <v>6484</v>
      </c>
      <c r="I3144">
        <v>37.799058000000002</v>
      </c>
      <c r="J3144">
        <v>-122.27054699999999</v>
      </c>
      <c r="K3144">
        <v>1446</v>
      </c>
      <c r="L3144">
        <v>10</v>
      </c>
      <c r="M3144">
        <v>6</v>
      </c>
      <c r="N3144">
        <v>18</v>
      </c>
      <c r="O3144">
        <v>37</v>
      </c>
      <c r="P3144">
        <v>55</v>
      </c>
      <c r="Q3144" t="e">
        <f>VLOOKUP($A3144,'[1]SheltersALL_2.17.22'!$1:$1048576,6,0)</f>
        <v>#N/A</v>
      </c>
      <c r="R3144" t="str">
        <f>VLOOKUP($A3144, [1]FA21_Ridership!$1:$1048576,11, 0)</f>
        <v>OAKLAND</v>
      </c>
      <c r="S3144" t="str">
        <f>VLOOKUP($A3144, [1]FA21_Ridership!$1:$1048576,12, 0)</f>
        <v>ALAMEDA</v>
      </c>
      <c r="T3144">
        <f>VLOOKUP($A3144, [1]FA21_Ridership!$1:$1048576,13, 0)</f>
        <v>2</v>
      </c>
      <c r="U3144">
        <f t="shared" si="246"/>
        <v>550</v>
      </c>
      <c r="V3144" s="67">
        <f t="shared" si="245"/>
        <v>0.755</v>
      </c>
      <c r="W3144">
        <v>0.95238100000000003</v>
      </c>
      <c r="X3144" s="67">
        <f t="shared" si="247"/>
        <v>0.91100000000000003</v>
      </c>
      <c r="Y3144">
        <v>0.69249400000000005</v>
      </c>
      <c r="Z3144" s="67">
        <f t="shared" si="248"/>
        <v>0.97399999999999998</v>
      </c>
      <c r="AA3144">
        <f>VLOOKUP($C3144,[1]Disability!$1:$1048576,5,FALSE)</f>
        <v>4</v>
      </c>
      <c r="AB3144" s="67">
        <f t="shared" si="249"/>
        <v>0.97699999999999998</v>
      </c>
      <c r="AC3144" t="e">
        <f>VLOOKUP($A3144,#REF!,9,FALSE)</f>
        <v>#REF!</v>
      </c>
    </row>
    <row r="3145" spans="1:29">
      <c r="A3145">
        <v>51478</v>
      </c>
      <c r="B3145">
        <v>3144</v>
      </c>
      <c r="C3145">
        <v>9903290</v>
      </c>
      <c r="D3145" t="s">
        <v>4235</v>
      </c>
      <c r="E3145" t="s">
        <v>4236</v>
      </c>
      <c r="G3145" t="e">
        <f>VLOOKUP($H3145,[1]BRT!$1:$1048576,1,0)</f>
        <v>#N/A</v>
      </c>
      <c r="H3145" t="s">
        <v>6485</v>
      </c>
      <c r="I3145">
        <v>37.777642</v>
      </c>
      <c r="J3145">
        <v>-122.27653599999999</v>
      </c>
      <c r="K3145">
        <v>1416</v>
      </c>
      <c r="L3145">
        <v>12</v>
      </c>
      <c r="M3145">
        <v>5</v>
      </c>
      <c r="N3145">
        <v>27</v>
      </c>
      <c r="O3145">
        <v>19</v>
      </c>
      <c r="P3145">
        <v>46</v>
      </c>
      <c r="Q3145" t="e">
        <f>VLOOKUP($A3145,'[1]SheltersALL_2.17.22'!$1:$1048576,6,0)</f>
        <v>#N/A</v>
      </c>
      <c r="R3145" t="str">
        <f>VLOOKUP($A3145, [1]FA21_Ridership!$1:$1048576,11, 0)</f>
        <v>ALAMEDA</v>
      </c>
      <c r="S3145" t="str">
        <f>VLOOKUP($A3145, [1]FA21_Ridership!$1:$1048576,12, 0)</f>
        <v>ALAMEDA</v>
      </c>
      <c r="T3145">
        <f>VLOOKUP($A3145, [1]FA21_Ridership!$1:$1048576,13, 0)</f>
        <v>3</v>
      </c>
      <c r="U3145">
        <f t="shared" si="246"/>
        <v>552</v>
      </c>
      <c r="V3145" s="67">
        <f t="shared" si="245"/>
        <v>0.755</v>
      </c>
      <c r="W3145">
        <v>0.88905299999999998</v>
      </c>
      <c r="X3145" s="67">
        <f t="shared" si="247"/>
        <v>0.749</v>
      </c>
      <c r="Y3145">
        <v>0.29585800000000001</v>
      </c>
      <c r="Z3145" s="67">
        <f t="shared" si="248"/>
        <v>0.629</v>
      </c>
      <c r="AA3145">
        <f>VLOOKUP($C3145,[1]Disability!$1:$1048576,5,FALSE)</f>
        <v>0</v>
      </c>
      <c r="AB3145" s="67">
        <f t="shared" si="249"/>
        <v>0</v>
      </c>
      <c r="AC3145" t="e">
        <f>VLOOKUP($A3145,#REF!,9,FALSE)</f>
        <v>#REF!</v>
      </c>
    </row>
    <row r="3146" spans="1:29">
      <c r="A3146">
        <v>55045</v>
      </c>
      <c r="B3146">
        <v>3145</v>
      </c>
      <c r="C3146">
        <v>303570</v>
      </c>
      <c r="D3146" t="s">
        <v>4235</v>
      </c>
      <c r="E3146" t="s">
        <v>4236</v>
      </c>
      <c r="G3146" t="e">
        <f>VLOOKUP($H3146,[1]BRT!$1:$1048576,1,0)</f>
        <v>#N/A</v>
      </c>
      <c r="H3146" t="s">
        <v>6486</v>
      </c>
      <c r="I3146">
        <v>37.859864999999999</v>
      </c>
      <c r="J3146">
        <v>-122.27178499999999</v>
      </c>
      <c r="K3146">
        <v>1018</v>
      </c>
      <c r="L3146">
        <v>30.7</v>
      </c>
      <c r="M3146">
        <v>1.9543973939999999</v>
      </c>
      <c r="N3146">
        <v>10</v>
      </c>
      <c r="O3146">
        <v>8</v>
      </c>
      <c r="P3146">
        <v>18</v>
      </c>
      <c r="Q3146" t="e">
        <f>VLOOKUP($A3146,'[1]SheltersALL_2.17.22'!$1:$1048576,6,0)</f>
        <v>#N/A</v>
      </c>
      <c r="R3146" t="str">
        <f>VLOOKUP($A3146, [1]FA21_Ridership!$1:$1048576,11, 0)</f>
        <v>BERKELEY</v>
      </c>
      <c r="S3146" t="str">
        <f>VLOOKUP($A3146, [1]FA21_Ridership!$1:$1048576,12, 0)</f>
        <v>ALAMEDA</v>
      </c>
      <c r="T3146">
        <f>VLOOKUP($A3146, [1]FA21_Ridership!$1:$1048576,13, 0)</f>
        <v>1</v>
      </c>
      <c r="U3146">
        <f t="shared" si="246"/>
        <v>552.6</v>
      </c>
      <c r="V3146" s="67">
        <f t="shared" si="245"/>
        <v>0.755</v>
      </c>
      <c r="W3146">
        <v>0.60274000000000005</v>
      </c>
      <c r="X3146" s="67">
        <f t="shared" si="247"/>
        <v>0.28799999999999998</v>
      </c>
      <c r="Y3146">
        <v>7.0600999999999997E-2</v>
      </c>
      <c r="Z3146" s="67">
        <f t="shared" si="248"/>
        <v>0.13500000000000001</v>
      </c>
      <c r="AA3146">
        <f>VLOOKUP($C3146,[1]Disability!$1:$1048576,5,FALSE)</f>
        <v>0</v>
      </c>
      <c r="AB3146" s="67">
        <f t="shared" si="249"/>
        <v>0</v>
      </c>
      <c r="AC3146" t="e">
        <f>VLOOKUP($A3146,#REF!,9,FALSE)</f>
        <v>#REF!</v>
      </c>
    </row>
    <row r="3147" spans="1:29">
      <c r="A3147">
        <v>55280</v>
      </c>
      <c r="B3147">
        <v>3146</v>
      </c>
      <c r="C3147">
        <v>303640</v>
      </c>
      <c r="D3147" t="s">
        <v>4235</v>
      </c>
      <c r="E3147" t="s">
        <v>4236</v>
      </c>
      <c r="G3147" t="e">
        <f>VLOOKUP($H3147,[1]BRT!$1:$1048576,1,0)</f>
        <v>#N/A</v>
      </c>
      <c r="H3147" t="s">
        <v>6487</v>
      </c>
      <c r="I3147">
        <v>37.852598999999998</v>
      </c>
      <c r="J3147">
        <v>-122.27101999999999</v>
      </c>
      <c r="K3147">
        <v>1016</v>
      </c>
      <c r="L3147">
        <v>30.7</v>
      </c>
      <c r="M3147">
        <v>1.9543973939999999</v>
      </c>
      <c r="N3147">
        <v>7</v>
      </c>
      <c r="O3147">
        <v>11</v>
      </c>
      <c r="P3147">
        <v>18</v>
      </c>
      <c r="Q3147" t="e">
        <f>VLOOKUP($A3147,'[1]SheltersALL_2.17.22'!$1:$1048576,6,0)</f>
        <v>#N/A</v>
      </c>
      <c r="R3147" t="str">
        <f>VLOOKUP($A3147, [1]FA21_Ridership!$1:$1048576,11, 0)</f>
        <v>BERKELEY</v>
      </c>
      <c r="S3147" t="str">
        <f>VLOOKUP($A3147, [1]FA21_Ridership!$1:$1048576,12, 0)</f>
        <v>ALAMEDA</v>
      </c>
      <c r="T3147">
        <f>VLOOKUP($A3147, [1]FA21_Ridership!$1:$1048576,13, 0)</f>
        <v>1</v>
      </c>
      <c r="U3147">
        <f t="shared" si="246"/>
        <v>552.6</v>
      </c>
      <c r="V3147" s="67">
        <f t="shared" si="245"/>
        <v>0.755</v>
      </c>
      <c r="W3147">
        <v>0.55837099999999995</v>
      </c>
      <c r="X3147" s="67">
        <f t="shared" si="247"/>
        <v>0.252</v>
      </c>
      <c r="Y3147">
        <v>0.38391199999999998</v>
      </c>
      <c r="Z3147" s="67">
        <f t="shared" si="248"/>
        <v>0.747</v>
      </c>
      <c r="AA3147">
        <f>VLOOKUP($C3147,[1]Disability!$1:$1048576,5,FALSE)</f>
        <v>4</v>
      </c>
      <c r="AB3147" s="67">
        <f t="shared" si="249"/>
        <v>0.97699999999999998</v>
      </c>
      <c r="AC3147" t="e">
        <f>VLOOKUP($A3147,#REF!,9,FALSE)</f>
        <v>#REF!</v>
      </c>
    </row>
    <row r="3148" spans="1:29">
      <c r="A3148">
        <v>58250</v>
      </c>
      <c r="B3148">
        <v>3147</v>
      </c>
      <c r="C3148">
        <v>1302400</v>
      </c>
      <c r="D3148" t="s">
        <v>4235</v>
      </c>
      <c r="E3148" t="s">
        <v>4236</v>
      </c>
      <c r="G3148" t="e">
        <f>VLOOKUP($H3148,[1]BRT!$1:$1048576,1,0)</f>
        <v>#N/A</v>
      </c>
      <c r="H3148" t="s">
        <v>6201</v>
      </c>
      <c r="I3148">
        <v>37.935789</v>
      </c>
      <c r="J3148">
        <v>-122.36553499999999</v>
      </c>
      <c r="K3148">
        <v>1073</v>
      </c>
      <c r="L3148">
        <v>39.5</v>
      </c>
      <c r="M3148">
        <v>1.518987342</v>
      </c>
      <c r="N3148">
        <v>1</v>
      </c>
      <c r="O3148">
        <v>13</v>
      </c>
      <c r="P3148">
        <v>14</v>
      </c>
      <c r="Q3148" t="e">
        <f>VLOOKUP($A3148,'[1]SheltersALL_2.17.22'!$1:$1048576,6,0)</f>
        <v>#N/A</v>
      </c>
      <c r="R3148" t="str">
        <f>VLOOKUP($A3148, [1]FA21_Ridership!$1:$1048576,11, 0)</f>
        <v>RICHMOND</v>
      </c>
      <c r="S3148" t="str">
        <f>VLOOKUP($A3148, [1]FA21_Ridership!$1:$1048576,12, 0)</f>
        <v>CONTRA COSTA</v>
      </c>
      <c r="T3148">
        <f>VLOOKUP($A3148, [1]FA21_Ridership!$1:$1048576,13, 0)</f>
        <v>1</v>
      </c>
      <c r="U3148">
        <f t="shared" si="246"/>
        <v>553</v>
      </c>
      <c r="V3148" s="67">
        <f t="shared" si="245"/>
        <v>0.75600000000000001</v>
      </c>
      <c r="W3148">
        <v>0.94491700000000001</v>
      </c>
      <c r="X3148" s="67">
        <f t="shared" si="247"/>
        <v>0.88200000000000001</v>
      </c>
      <c r="Y3148">
        <v>0.44491000000000003</v>
      </c>
      <c r="Z3148" s="67">
        <f t="shared" si="248"/>
        <v>0.81499999999999995</v>
      </c>
      <c r="AA3148">
        <f>VLOOKUP($C3148,[1]Disability!$1:$1048576,5,FALSE)</f>
        <v>1</v>
      </c>
      <c r="AB3148" s="67">
        <f t="shared" si="249"/>
        <v>0.72499999999999998</v>
      </c>
      <c r="AC3148" t="e">
        <f>VLOOKUP($A3148,#REF!,9,FALSE)</f>
        <v>#REF!</v>
      </c>
    </row>
    <row r="3149" spans="1:29">
      <c r="A3149">
        <v>58366</v>
      </c>
      <c r="B3149">
        <v>3148</v>
      </c>
      <c r="C3149">
        <v>9800480</v>
      </c>
      <c r="D3149" t="s">
        <v>4235</v>
      </c>
      <c r="E3149" t="s">
        <v>4236</v>
      </c>
      <c r="G3149" t="e">
        <f>VLOOKUP($H3149,[1]BRT!$1:$1048576,1,0)</f>
        <v>#N/A</v>
      </c>
      <c r="H3149" t="s">
        <v>6138</v>
      </c>
      <c r="I3149">
        <v>37.695706000000001</v>
      </c>
      <c r="J3149">
        <v>-122.07512199999999</v>
      </c>
      <c r="K3149">
        <v>963</v>
      </c>
      <c r="L3149">
        <v>61.5</v>
      </c>
      <c r="M3149">
        <v>0.97560975599999999</v>
      </c>
      <c r="N3149">
        <v>7</v>
      </c>
      <c r="O3149">
        <v>2</v>
      </c>
      <c r="P3149">
        <v>9</v>
      </c>
      <c r="Q3149" t="str">
        <f>VLOOKUP($A3149,'[1]SheltersALL_2.17.22'!$1:$1048576,6,0)</f>
        <v>Alameda Unincorporated</v>
      </c>
      <c r="R3149" t="str">
        <f>VLOOKUP($A3149, [1]FA21_Ridership!$1:$1048576,11, 0)</f>
        <v>COUNTY-ALAMEDA</v>
      </c>
      <c r="S3149" t="str">
        <f>VLOOKUP($A3149, [1]FA21_Ridership!$1:$1048576,12, 0)</f>
        <v>ALAMEDA</v>
      </c>
      <c r="T3149">
        <f>VLOOKUP($A3149, [1]FA21_Ridership!$1:$1048576,13, 0)</f>
        <v>4</v>
      </c>
      <c r="U3149">
        <f t="shared" si="246"/>
        <v>553.5</v>
      </c>
      <c r="V3149" s="67">
        <f t="shared" si="245"/>
        <v>0.75600000000000001</v>
      </c>
      <c r="W3149">
        <v>0.48360300000000001</v>
      </c>
      <c r="X3149" s="67">
        <f t="shared" si="247"/>
        <v>0.185</v>
      </c>
      <c r="Y3149">
        <v>0.195301</v>
      </c>
      <c r="Z3149" s="67">
        <f t="shared" si="248"/>
        <v>0.46600000000000003</v>
      </c>
      <c r="AA3149">
        <f>VLOOKUP($C3149,[1]Disability!$1:$1048576,5,FALSE)</f>
        <v>0</v>
      </c>
      <c r="AB3149" s="67">
        <f t="shared" si="249"/>
        <v>0</v>
      </c>
      <c r="AC3149" t="e">
        <f>VLOOKUP($A3149,#REF!,9,FALSE)</f>
        <v>#REF!</v>
      </c>
    </row>
    <row r="3150" spans="1:29">
      <c r="A3150">
        <v>55625</v>
      </c>
      <c r="B3150">
        <v>3149</v>
      </c>
      <c r="C3150">
        <v>303470</v>
      </c>
      <c r="D3150" t="s">
        <v>4235</v>
      </c>
      <c r="E3150" t="s">
        <v>4236</v>
      </c>
      <c r="F3150" t="s">
        <v>4373</v>
      </c>
      <c r="G3150" t="e">
        <f>VLOOKUP($H3150,[1]BRT!$1:$1048576,1,0)</f>
        <v>#N/A</v>
      </c>
      <c r="H3150" t="s">
        <v>6488</v>
      </c>
      <c r="I3150">
        <v>37.854559000000002</v>
      </c>
      <c r="J3150">
        <v>-122.271012</v>
      </c>
      <c r="K3150">
        <v>1018</v>
      </c>
      <c r="L3150">
        <v>32.700000000000003</v>
      </c>
      <c r="M3150">
        <v>1.8348623850000001</v>
      </c>
      <c r="N3150">
        <v>12</v>
      </c>
      <c r="O3150">
        <v>5</v>
      </c>
      <c r="P3150">
        <v>17</v>
      </c>
      <c r="Q3150" t="str">
        <f>VLOOKUP($A3150,'[1]SheltersALL_2.17.22'!$1:$1048576,6,0)</f>
        <v>Berkeley</v>
      </c>
      <c r="R3150" t="str">
        <f>VLOOKUP($A3150, [1]FA21_Ridership!$1:$1048576,11, 0)</f>
        <v>BERKELEY</v>
      </c>
      <c r="S3150" t="str">
        <f>VLOOKUP($A3150, [1]FA21_Ridership!$1:$1048576,12, 0)</f>
        <v>ALAMEDA</v>
      </c>
      <c r="T3150">
        <f>VLOOKUP($A3150, [1]FA21_Ridership!$1:$1048576,13, 0)</f>
        <v>1</v>
      </c>
      <c r="U3150">
        <f t="shared" si="246"/>
        <v>555.90000000000009</v>
      </c>
      <c r="V3150" s="67">
        <f t="shared" si="245"/>
        <v>0.75600000000000001</v>
      </c>
      <c r="W3150">
        <v>0.46895900000000001</v>
      </c>
      <c r="X3150" s="67">
        <f t="shared" si="247"/>
        <v>0.16300000000000001</v>
      </c>
      <c r="Y3150">
        <v>0.38172600000000001</v>
      </c>
      <c r="Z3150" s="67">
        <f t="shared" si="248"/>
        <v>0.74399999999999999</v>
      </c>
      <c r="AA3150">
        <f>VLOOKUP($C3150,[1]Disability!$1:$1048576,5,FALSE)</f>
        <v>5</v>
      </c>
      <c r="AB3150" s="67">
        <f t="shared" si="249"/>
        <v>0.98599999999999999</v>
      </c>
      <c r="AC3150" t="e">
        <f>VLOOKUP($A3150,#REF!,9,FALSE)</f>
        <v>#REF!</v>
      </c>
    </row>
    <row r="3151" spans="1:29">
      <c r="A3151">
        <v>58825</v>
      </c>
      <c r="B3151">
        <v>3150</v>
      </c>
      <c r="C3151">
        <v>303560</v>
      </c>
      <c r="D3151" t="s">
        <v>4235</v>
      </c>
      <c r="E3151" t="s">
        <v>4236</v>
      </c>
      <c r="G3151" t="e">
        <f>VLOOKUP($H3151,[1]BRT!$1:$1048576,1,0)</f>
        <v>#N/A</v>
      </c>
      <c r="H3151" t="s">
        <v>6486</v>
      </c>
      <c r="I3151">
        <v>37.859983999999997</v>
      </c>
      <c r="J3151">
        <v>-122.271627</v>
      </c>
      <c r="K3151">
        <v>1018</v>
      </c>
      <c r="L3151">
        <v>32.700000000000003</v>
      </c>
      <c r="M3151">
        <v>1.8348623850000001</v>
      </c>
      <c r="N3151">
        <v>10</v>
      </c>
      <c r="O3151">
        <v>7</v>
      </c>
      <c r="P3151">
        <v>17</v>
      </c>
      <c r="Q3151" t="e">
        <f>VLOOKUP($A3151,'[1]SheltersALL_2.17.22'!$1:$1048576,6,0)</f>
        <v>#N/A</v>
      </c>
      <c r="R3151" t="str">
        <f>VLOOKUP($A3151, [1]FA21_Ridership!$1:$1048576,11, 0)</f>
        <v>BERKELEY</v>
      </c>
      <c r="S3151" t="str">
        <f>VLOOKUP($A3151, [1]FA21_Ridership!$1:$1048576,12, 0)</f>
        <v>ALAMEDA</v>
      </c>
      <c r="T3151">
        <f>VLOOKUP($A3151, [1]FA21_Ridership!$1:$1048576,13, 0)</f>
        <v>1</v>
      </c>
      <c r="U3151">
        <f t="shared" si="246"/>
        <v>555.90000000000009</v>
      </c>
      <c r="V3151" s="67">
        <f t="shared" si="245"/>
        <v>0.75600000000000001</v>
      </c>
      <c r="W3151">
        <v>0.49746200000000002</v>
      </c>
      <c r="X3151" s="67">
        <f t="shared" si="247"/>
        <v>0.193</v>
      </c>
      <c r="Y3151">
        <v>0.39258700000000002</v>
      </c>
      <c r="Z3151" s="67">
        <f t="shared" si="248"/>
        <v>0.754</v>
      </c>
      <c r="AA3151">
        <f>VLOOKUP($C3151,[1]Disability!$1:$1048576,5,FALSE)</f>
        <v>0</v>
      </c>
      <c r="AB3151" s="67">
        <f t="shared" si="249"/>
        <v>0</v>
      </c>
      <c r="AC3151" t="e">
        <f>VLOOKUP($A3151,#REF!,9,FALSE)</f>
        <v>#REF!</v>
      </c>
    </row>
    <row r="3152" spans="1:29">
      <c r="A3152">
        <v>51622</v>
      </c>
      <c r="B3152">
        <v>3151</v>
      </c>
      <c r="C3152">
        <v>303580</v>
      </c>
      <c r="D3152" t="s">
        <v>4235</v>
      </c>
      <c r="E3152" t="s">
        <v>4236</v>
      </c>
      <c r="G3152" t="e">
        <f>VLOOKUP($H3152,[1]BRT!$1:$1048576,1,0)</f>
        <v>#N/A</v>
      </c>
      <c r="H3152" t="s">
        <v>6489</v>
      </c>
      <c r="I3152">
        <v>37.863593999999999</v>
      </c>
      <c r="J3152">
        <v>-122.27202699999999</v>
      </c>
      <c r="K3152">
        <v>1018</v>
      </c>
      <c r="L3152">
        <v>32.700000000000003</v>
      </c>
      <c r="M3152">
        <v>1.8348623850000001</v>
      </c>
      <c r="N3152">
        <v>8</v>
      </c>
      <c r="O3152">
        <v>9</v>
      </c>
      <c r="P3152">
        <v>17</v>
      </c>
      <c r="Q3152" t="e">
        <f>VLOOKUP($A3152,'[1]SheltersALL_2.17.22'!$1:$1048576,6,0)</f>
        <v>#N/A</v>
      </c>
      <c r="R3152" t="str">
        <f>VLOOKUP($A3152, [1]FA21_Ridership!$1:$1048576,11, 0)</f>
        <v>BERKELEY</v>
      </c>
      <c r="S3152" t="str">
        <f>VLOOKUP($A3152, [1]FA21_Ridership!$1:$1048576,12, 0)</f>
        <v>ALAMEDA</v>
      </c>
      <c r="T3152">
        <f>VLOOKUP($A3152, [1]FA21_Ridership!$1:$1048576,13, 0)</f>
        <v>1</v>
      </c>
      <c r="U3152">
        <f t="shared" si="246"/>
        <v>555.90000000000009</v>
      </c>
      <c r="V3152" s="67">
        <f t="shared" si="245"/>
        <v>0.75600000000000001</v>
      </c>
      <c r="W3152">
        <v>0.66142800000000002</v>
      </c>
      <c r="X3152" s="67">
        <f t="shared" si="247"/>
        <v>0.34699999999999998</v>
      </c>
      <c r="Y3152">
        <v>0.56815899999999997</v>
      </c>
      <c r="Z3152" s="67">
        <f t="shared" si="248"/>
        <v>0.91300000000000003</v>
      </c>
      <c r="AA3152">
        <f>VLOOKUP($C3152,[1]Disability!$1:$1048576,5,FALSE)</f>
        <v>1</v>
      </c>
      <c r="AB3152" s="67">
        <f t="shared" si="249"/>
        <v>0.72499999999999998</v>
      </c>
      <c r="AC3152" t="e">
        <f>VLOOKUP($A3152,#REF!,9,FALSE)</f>
        <v>#REF!</v>
      </c>
    </row>
    <row r="3153" spans="1:29">
      <c r="A3153">
        <v>57157</v>
      </c>
      <c r="B3153">
        <v>3152</v>
      </c>
      <c r="C3153">
        <v>9800600</v>
      </c>
      <c r="D3153" t="s">
        <v>4235</v>
      </c>
      <c r="E3153" t="s">
        <v>4236</v>
      </c>
      <c r="G3153" t="e">
        <f>VLOOKUP($H3153,[1]BRT!$1:$1048576,1,0)</f>
        <v>#N/A</v>
      </c>
      <c r="H3153" t="s">
        <v>6490</v>
      </c>
      <c r="I3153">
        <v>37.687626000000002</v>
      </c>
      <c r="J3153">
        <v>-122.06292500000001</v>
      </c>
      <c r="K3153">
        <v>960</v>
      </c>
      <c r="L3153">
        <v>62</v>
      </c>
      <c r="M3153">
        <v>0.96774193500000005</v>
      </c>
      <c r="N3153">
        <v>5</v>
      </c>
      <c r="O3153">
        <v>4</v>
      </c>
      <c r="P3153">
        <v>9</v>
      </c>
      <c r="Q3153" t="e">
        <f>VLOOKUP($A3153,'[1]SheltersALL_2.17.22'!$1:$1048576,6,0)</f>
        <v>#N/A</v>
      </c>
      <c r="R3153" t="str">
        <f>VLOOKUP($A3153, [1]FA21_Ridership!$1:$1048576,11, 0)</f>
        <v>COUNTY-ALAMEDA</v>
      </c>
      <c r="S3153" t="str">
        <f>VLOOKUP($A3153, [1]FA21_Ridership!$1:$1048576,12, 0)</f>
        <v>ALAMEDA</v>
      </c>
      <c r="T3153">
        <f>VLOOKUP($A3153, [1]FA21_Ridership!$1:$1048576,13, 0)</f>
        <v>4</v>
      </c>
      <c r="U3153">
        <f t="shared" si="246"/>
        <v>558</v>
      </c>
      <c r="V3153" s="67">
        <f t="shared" si="245"/>
        <v>0.75700000000000001</v>
      </c>
      <c r="W3153">
        <v>0.71510200000000002</v>
      </c>
      <c r="X3153" s="67">
        <f t="shared" si="247"/>
        <v>0.42599999999999999</v>
      </c>
      <c r="Y3153">
        <v>0.26298199999999999</v>
      </c>
      <c r="Z3153" s="67">
        <f t="shared" si="248"/>
        <v>0.58899999999999997</v>
      </c>
      <c r="AA3153">
        <f>VLOOKUP($C3153,[1]Disability!$1:$1048576,5,FALSE)</f>
        <v>0</v>
      </c>
      <c r="AB3153" s="67">
        <f t="shared" si="249"/>
        <v>0</v>
      </c>
      <c r="AC3153" t="e">
        <f>VLOOKUP($A3153,#REF!,9,FALSE)</f>
        <v>#REF!</v>
      </c>
    </row>
    <row r="3154" spans="1:29">
      <c r="A3154">
        <v>53073</v>
      </c>
      <c r="B3154">
        <v>3153</v>
      </c>
      <c r="C3154">
        <v>9908160</v>
      </c>
      <c r="D3154" t="s">
        <v>4235</v>
      </c>
      <c r="E3154" t="s">
        <v>4236</v>
      </c>
      <c r="G3154" t="e">
        <f>VLOOKUP($H3154,[1]BRT!$1:$1048576,1,0)</f>
        <v>#N/A</v>
      </c>
      <c r="H3154" t="s">
        <v>6491</v>
      </c>
      <c r="I3154">
        <v>37.984720000000003</v>
      </c>
      <c r="J3154">
        <v>-122.31898</v>
      </c>
      <c r="K3154">
        <v>782</v>
      </c>
      <c r="L3154">
        <v>31</v>
      </c>
      <c r="M3154">
        <v>1.935483871</v>
      </c>
      <c r="N3154">
        <v>8</v>
      </c>
      <c r="O3154">
        <v>10</v>
      </c>
      <c r="P3154">
        <v>18</v>
      </c>
      <c r="Q3154" t="e">
        <f>VLOOKUP($A3154,'[1]SheltersALL_2.17.22'!$1:$1048576,6,0)</f>
        <v>#N/A</v>
      </c>
      <c r="R3154" t="str">
        <f>VLOOKUP($A3154, [1]FA21_Ridership!$1:$1048576,11, 0)</f>
        <v>RICHMOND</v>
      </c>
      <c r="S3154" t="str">
        <f>VLOOKUP($A3154, [1]FA21_Ridership!$1:$1048576,12, 0)</f>
        <v>CONTRA COSTA</v>
      </c>
      <c r="T3154">
        <f>VLOOKUP($A3154, [1]FA21_Ridership!$1:$1048576,13, 0)</f>
        <v>1</v>
      </c>
      <c r="U3154">
        <f t="shared" si="246"/>
        <v>558</v>
      </c>
      <c r="V3154" s="67">
        <f t="shared" si="245"/>
        <v>0.75700000000000001</v>
      </c>
      <c r="W3154">
        <v>0.78589500000000001</v>
      </c>
      <c r="X3154" s="67">
        <f t="shared" si="247"/>
        <v>0.56100000000000005</v>
      </c>
      <c r="Y3154">
        <v>0.23541300000000001</v>
      </c>
      <c r="Z3154" s="67">
        <f t="shared" si="248"/>
        <v>0.53400000000000003</v>
      </c>
      <c r="AA3154">
        <f>VLOOKUP($C3154,[1]Disability!$1:$1048576,5,FALSE)</f>
        <v>0</v>
      </c>
      <c r="AB3154" s="67">
        <f t="shared" si="249"/>
        <v>0</v>
      </c>
      <c r="AC3154" t="e">
        <f>VLOOKUP($A3154,#REF!,9,FALSE)</f>
        <v>#REF!</v>
      </c>
    </row>
    <row r="3155" spans="1:29">
      <c r="A3155">
        <v>56781</v>
      </c>
      <c r="B3155">
        <v>3154</v>
      </c>
      <c r="C3155">
        <v>1012340</v>
      </c>
      <c r="D3155" t="s">
        <v>4235</v>
      </c>
      <c r="E3155" t="s">
        <v>4236</v>
      </c>
      <c r="G3155" t="e">
        <f>VLOOKUP($H3155,[1]BRT!$1:$1048576,1,0)</f>
        <v>#N/A</v>
      </c>
      <c r="H3155" t="s">
        <v>6492</v>
      </c>
      <c r="I3155">
        <v>37.814059</v>
      </c>
      <c r="J3155">
        <v>-122.260561</v>
      </c>
      <c r="K3155">
        <v>960</v>
      </c>
      <c r="L3155">
        <v>20</v>
      </c>
      <c r="M3155">
        <v>3</v>
      </c>
      <c r="N3155">
        <v>26</v>
      </c>
      <c r="O3155">
        <v>2</v>
      </c>
      <c r="P3155">
        <v>28</v>
      </c>
      <c r="Q3155" t="e">
        <f>VLOOKUP($A3155,'[1]SheltersALL_2.17.22'!$1:$1048576,6,0)</f>
        <v>#N/A</v>
      </c>
      <c r="R3155" t="str">
        <f>VLOOKUP($A3155, [1]FA21_Ridership!$1:$1048576,11, 0)</f>
        <v>OAKLAND</v>
      </c>
      <c r="S3155" t="str">
        <f>VLOOKUP($A3155, [1]FA21_Ridership!$1:$1048576,12, 0)</f>
        <v>ALAMEDA</v>
      </c>
      <c r="T3155">
        <f>VLOOKUP($A3155, [1]FA21_Ridership!$1:$1048576,13, 0)</f>
        <v>2</v>
      </c>
      <c r="U3155">
        <f t="shared" si="246"/>
        <v>560</v>
      </c>
      <c r="V3155" s="67">
        <f t="shared" si="245"/>
        <v>0.75800000000000001</v>
      </c>
      <c r="W3155">
        <v>0.67857100000000004</v>
      </c>
      <c r="X3155" s="67">
        <f t="shared" si="247"/>
        <v>0.372</v>
      </c>
      <c r="Y3155">
        <v>0.43594100000000002</v>
      </c>
      <c r="Z3155" s="67">
        <f t="shared" si="248"/>
        <v>0.80800000000000005</v>
      </c>
      <c r="AA3155">
        <f>VLOOKUP($C3155,[1]Disability!$1:$1048576,5,FALSE)</f>
        <v>2</v>
      </c>
      <c r="AB3155" s="67">
        <f t="shared" si="249"/>
        <v>0.91600000000000004</v>
      </c>
      <c r="AC3155" t="e">
        <f>VLOOKUP($A3155,#REF!,9,FALSE)</f>
        <v>#REF!</v>
      </c>
    </row>
    <row r="3156" spans="1:29">
      <c r="A3156">
        <v>54426</v>
      </c>
      <c r="B3156">
        <v>3155</v>
      </c>
      <c r="C3156">
        <v>1031080</v>
      </c>
      <c r="D3156" t="s">
        <v>4235</v>
      </c>
      <c r="E3156" t="s">
        <v>4236</v>
      </c>
      <c r="G3156" t="e">
        <f>VLOOKUP($H3156,[1]BRT!$1:$1048576,1,0)</f>
        <v>#N/A</v>
      </c>
      <c r="H3156" t="s">
        <v>6493</v>
      </c>
      <c r="I3156">
        <v>37.850867999999998</v>
      </c>
      <c r="J3156">
        <v>-122.25100999999999</v>
      </c>
      <c r="K3156">
        <v>850</v>
      </c>
      <c r="L3156">
        <v>35</v>
      </c>
      <c r="M3156">
        <v>1.7142857140000001</v>
      </c>
      <c r="N3156">
        <v>14</v>
      </c>
      <c r="O3156">
        <v>2</v>
      </c>
      <c r="P3156">
        <v>16</v>
      </c>
      <c r="Q3156" t="e">
        <f>VLOOKUP($A3156,'[1]SheltersALL_2.17.22'!$1:$1048576,6,0)</f>
        <v>#N/A</v>
      </c>
      <c r="R3156" t="str">
        <f>VLOOKUP($A3156, [1]FA21_Ridership!$1:$1048576,11, 0)</f>
        <v>OAKLAND</v>
      </c>
      <c r="S3156" t="str">
        <f>VLOOKUP($A3156, [1]FA21_Ridership!$1:$1048576,12, 0)</f>
        <v>ALAMEDA</v>
      </c>
      <c r="T3156">
        <f>VLOOKUP($A3156, [1]FA21_Ridership!$1:$1048576,13, 0)</f>
        <v>2</v>
      </c>
      <c r="U3156">
        <f t="shared" si="246"/>
        <v>560</v>
      </c>
      <c r="V3156" s="67">
        <f t="shared" si="245"/>
        <v>0.75800000000000001</v>
      </c>
      <c r="W3156">
        <v>0.23131299999999999</v>
      </c>
      <c r="X3156" s="67">
        <f t="shared" si="247"/>
        <v>0.03</v>
      </c>
      <c r="Y3156">
        <v>7.6768000000000003E-2</v>
      </c>
      <c r="Z3156" s="67">
        <f t="shared" si="248"/>
        <v>0.156</v>
      </c>
      <c r="AA3156">
        <f>VLOOKUP($C3156,[1]Disability!$1:$1048576,5,FALSE)</f>
        <v>1</v>
      </c>
      <c r="AB3156" s="67">
        <f t="shared" si="249"/>
        <v>0.72499999999999998</v>
      </c>
      <c r="AC3156" t="e">
        <f>VLOOKUP($A3156,#REF!,9,FALSE)</f>
        <v>#REF!</v>
      </c>
    </row>
    <row r="3157" spans="1:29">
      <c r="A3157">
        <v>56100</v>
      </c>
      <c r="B3157">
        <v>3156</v>
      </c>
      <c r="C3157">
        <v>1010620</v>
      </c>
      <c r="D3157" t="s">
        <v>4235</v>
      </c>
      <c r="E3157" t="s">
        <v>4236</v>
      </c>
      <c r="G3157" t="e">
        <f>VLOOKUP($H3157,[1]BRT!$1:$1048576,1,0)</f>
        <v>#N/A</v>
      </c>
      <c r="H3157" t="s">
        <v>6494</v>
      </c>
      <c r="I3157">
        <v>37.772705000000002</v>
      </c>
      <c r="J3157">
        <v>-122.198465</v>
      </c>
      <c r="K3157">
        <v>1425</v>
      </c>
      <c r="L3157">
        <v>20</v>
      </c>
      <c r="M3157">
        <v>3</v>
      </c>
      <c r="N3157">
        <v>20</v>
      </c>
      <c r="O3157">
        <v>8</v>
      </c>
      <c r="P3157">
        <v>28</v>
      </c>
      <c r="Q3157" t="e">
        <f>VLOOKUP($A3157,'[1]SheltersALL_2.17.22'!$1:$1048576,6,0)</f>
        <v>#N/A</v>
      </c>
      <c r="R3157" t="str">
        <f>VLOOKUP($A3157, [1]FA21_Ridership!$1:$1048576,11, 0)</f>
        <v>OAKLAND</v>
      </c>
      <c r="S3157" t="str">
        <f>VLOOKUP($A3157, [1]FA21_Ridership!$1:$1048576,12, 0)</f>
        <v>ALAMEDA</v>
      </c>
      <c r="T3157">
        <f>VLOOKUP($A3157, [1]FA21_Ridership!$1:$1048576,13, 0)</f>
        <v>3</v>
      </c>
      <c r="U3157">
        <f t="shared" si="246"/>
        <v>560</v>
      </c>
      <c r="V3157" s="67">
        <f t="shared" si="245"/>
        <v>0.75800000000000001</v>
      </c>
      <c r="W3157">
        <v>0.883687</v>
      </c>
      <c r="X3157" s="67">
        <f t="shared" si="247"/>
        <v>0.73799999999999999</v>
      </c>
      <c r="Y3157">
        <v>0.30358400000000002</v>
      </c>
      <c r="Z3157" s="67">
        <f t="shared" si="248"/>
        <v>0.64300000000000002</v>
      </c>
      <c r="AA3157">
        <f>VLOOKUP($C3157,[1]Disability!$1:$1048576,5,FALSE)</f>
        <v>1</v>
      </c>
      <c r="AB3157" s="67">
        <f t="shared" si="249"/>
        <v>0.72499999999999998</v>
      </c>
      <c r="AC3157" t="e">
        <f>VLOOKUP($A3157,#REF!,9,FALSE)</f>
        <v>#REF!</v>
      </c>
    </row>
    <row r="3158" spans="1:29">
      <c r="A3158">
        <v>55010</v>
      </c>
      <c r="B3158">
        <v>3157</v>
      </c>
      <c r="C3158">
        <v>1010740</v>
      </c>
      <c r="D3158" t="s">
        <v>4235</v>
      </c>
      <c r="E3158" t="s">
        <v>4236</v>
      </c>
      <c r="G3158" t="e">
        <f>VLOOKUP($H3158,[1]BRT!$1:$1048576,1,0)</f>
        <v>#N/A</v>
      </c>
      <c r="H3158" t="s">
        <v>6495</v>
      </c>
      <c r="I3158">
        <v>37.772252000000002</v>
      </c>
      <c r="J3158">
        <v>-122.193591</v>
      </c>
      <c r="K3158">
        <v>1425</v>
      </c>
      <c r="L3158">
        <v>20</v>
      </c>
      <c r="M3158">
        <v>3</v>
      </c>
      <c r="N3158">
        <v>18</v>
      </c>
      <c r="O3158">
        <v>10</v>
      </c>
      <c r="P3158">
        <v>28</v>
      </c>
      <c r="Q3158" t="e">
        <f>VLOOKUP($A3158,'[1]SheltersALL_2.17.22'!$1:$1048576,6,0)</f>
        <v>#N/A</v>
      </c>
      <c r="R3158" t="str">
        <f>VLOOKUP($A3158, [1]FA21_Ridership!$1:$1048576,11, 0)</f>
        <v>OAKLAND</v>
      </c>
      <c r="S3158" t="str">
        <f>VLOOKUP($A3158, [1]FA21_Ridership!$1:$1048576,12, 0)</f>
        <v>ALAMEDA</v>
      </c>
      <c r="T3158">
        <f>VLOOKUP($A3158, [1]FA21_Ridership!$1:$1048576,13, 0)</f>
        <v>3</v>
      </c>
      <c r="U3158">
        <f t="shared" si="246"/>
        <v>560</v>
      </c>
      <c r="V3158" s="67">
        <f t="shared" si="245"/>
        <v>0.75800000000000001</v>
      </c>
      <c r="W3158">
        <v>0.741842</v>
      </c>
      <c r="X3158" s="67">
        <f t="shared" si="247"/>
        <v>0.46700000000000003</v>
      </c>
      <c r="Y3158">
        <v>0.23277700000000001</v>
      </c>
      <c r="Z3158" s="67">
        <f t="shared" si="248"/>
        <v>0.52600000000000002</v>
      </c>
      <c r="AA3158">
        <f>VLOOKUP($C3158,[1]Disability!$1:$1048576,5,FALSE)</f>
        <v>1</v>
      </c>
      <c r="AB3158" s="67">
        <f t="shared" si="249"/>
        <v>0.72499999999999998</v>
      </c>
      <c r="AC3158" t="e">
        <f>VLOOKUP($A3158,#REF!,9,FALSE)</f>
        <v>#REF!</v>
      </c>
    </row>
    <row r="3159" spans="1:29">
      <c r="A3159">
        <v>59960</v>
      </c>
      <c r="B3159">
        <v>3158</v>
      </c>
      <c r="C3159">
        <v>805110</v>
      </c>
      <c r="D3159" t="s">
        <v>4235</v>
      </c>
      <c r="E3159" t="s">
        <v>4236</v>
      </c>
      <c r="G3159" t="e">
        <f>VLOOKUP($H3159,[1]BRT!$1:$1048576,1,0)</f>
        <v>#N/A</v>
      </c>
      <c r="H3159" t="s">
        <v>6496</v>
      </c>
      <c r="I3159">
        <v>37.627082999999999</v>
      </c>
      <c r="J3159">
        <v>-122.104789</v>
      </c>
      <c r="K3159">
        <v>1085</v>
      </c>
      <c r="L3159">
        <v>35</v>
      </c>
      <c r="M3159">
        <v>1.7142857140000001</v>
      </c>
      <c r="N3159">
        <v>10</v>
      </c>
      <c r="O3159">
        <v>6</v>
      </c>
      <c r="P3159">
        <v>16</v>
      </c>
      <c r="Q3159" t="e">
        <f>VLOOKUP($A3159,'[1]SheltersALL_2.17.22'!$1:$1048576,6,0)</f>
        <v>#N/A</v>
      </c>
      <c r="R3159" t="str">
        <f>VLOOKUP($A3159, [1]FA21_Ridership!$1:$1048576,11, 0)</f>
        <v>HAYWARD</v>
      </c>
      <c r="S3159" t="str">
        <f>VLOOKUP($A3159, [1]FA21_Ridership!$1:$1048576,12, 0)</f>
        <v>ALAMEDA</v>
      </c>
      <c r="T3159">
        <f>VLOOKUP($A3159, [1]FA21_Ridership!$1:$1048576,13, 0)</f>
        <v>5</v>
      </c>
      <c r="U3159">
        <f t="shared" si="246"/>
        <v>560</v>
      </c>
      <c r="V3159" s="67">
        <f t="shared" si="245"/>
        <v>0.75800000000000001</v>
      </c>
      <c r="W3159">
        <v>0.86426000000000003</v>
      </c>
      <c r="X3159" s="67">
        <f t="shared" si="247"/>
        <v>0.70299999999999996</v>
      </c>
      <c r="Y3159">
        <v>0.47185700000000003</v>
      </c>
      <c r="Z3159" s="67">
        <f t="shared" si="248"/>
        <v>0.84199999999999997</v>
      </c>
      <c r="AA3159">
        <f>VLOOKUP($C3159,[1]Disability!$1:$1048576,5,FALSE)</f>
        <v>0</v>
      </c>
      <c r="AB3159" s="67">
        <f t="shared" si="249"/>
        <v>0</v>
      </c>
      <c r="AC3159" t="e">
        <f>VLOOKUP($A3159,#REF!,9,FALSE)</f>
        <v>#REF!</v>
      </c>
    </row>
    <row r="3160" spans="1:29">
      <c r="A3160">
        <v>52391</v>
      </c>
      <c r="B3160">
        <v>3159</v>
      </c>
      <c r="C3160">
        <v>9906050</v>
      </c>
      <c r="D3160" t="s">
        <v>4235</v>
      </c>
      <c r="E3160" t="s">
        <v>4236</v>
      </c>
      <c r="G3160" t="e">
        <f>VLOOKUP($H3160,[1]BRT!$1:$1048576,1,0)</f>
        <v>#N/A</v>
      </c>
      <c r="H3160" t="s">
        <v>6497</v>
      </c>
      <c r="I3160">
        <v>37.788516999999999</v>
      </c>
      <c r="J3160">
        <v>-122.24029299999999</v>
      </c>
      <c r="K3160">
        <v>1396</v>
      </c>
      <c r="L3160">
        <v>20</v>
      </c>
      <c r="M3160">
        <v>3</v>
      </c>
      <c r="N3160">
        <v>14</v>
      </c>
      <c r="O3160">
        <v>14</v>
      </c>
      <c r="P3160">
        <v>28</v>
      </c>
      <c r="Q3160" t="e">
        <f>VLOOKUP($A3160,'[1]SheltersALL_2.17.22'!$1:$1048576,6,0)</f>
        <v>#N/A</v>
      </c>
      <c r="R3160" t="str">
        <f>VLOOKUP($A3160, [1]FA21_Ridership!$1:$1048576,11, 0)</f>
        <v>OAKLAND</v>
      </c>
      <c r="S3160" t="str">
        <f>VLOOKUP($A3160, [1]FA21_Ridership!$1:$1048576,12, 0)</f>
        <v>ALAMEDA</v>
      </c>
      <c r="T3160">
        <f>VLOOKUP($A3160, [1]FA21_Ridership!$1:$1048576,13, 0)</f>
        <v>2</v>
      </c>
      <c r="U3160">
        <f t="shared" si="246"/>
        <v>560</v>
      </c>
      <c r="V3160" s="67">
        <f t="shared" si="245"/>
        <v>0.75800000000000001</v>
      </c>
      <c r="W3160">
        <v>0.94699599999999995</v>
      </c>
      <c r="X3160" s="67">
        <f t="shared" si="247"/>
        <v>0.89600000000000002</v>
      </c>
      <c r="Y3160">
        <v>0.41130699999999998</v>
      </c>
      <c r="Z3160" s="67">
        <f t="shared" si="248"/>
        <v>0.77100000000000002</v>
      </c>
      <c r="AA3160">
        <f>VLOOKUP($C3160,[1]Disability!$1:$1048576,5,FALSE)</f>
        <v>0</v>
      </c>
      <c r="AB3160" s="67">
        <f t="shared" si="249"/>
        <v>0</v>
      </c>
      <c r="AC3160" t="e">
        <f>VLOOKUP($A3160,#REF!,9,FALSE)</f>
        <v>#REF!</v>
      </c>
    </row>
    <row r="3161" spans="1:29">
      <c r="A3161">
        <v>54451</v>
      </c>
      <c r="B3161">
        <v>3160</v>
      </c>
      <c r="C3161">
        <v>1004110</v>
      </c>
      <c r="D3161" t="s">
        <v>4235</v>
      </c>
      <c r="E3161" t="s">
        <v>4236</v>
      </c>
      <c r="G3161" t="e">
        <f>VLOOKUP($H3161,[1]BRT!$1:$1048576,1,0)</f>
        <v>#N/A</v>
      </c>
      <c r="H3161" t="s">
        <v>6498</v>
      </c>
      <c r="I3161">
        <v>37.794947000000001</v>
      </c>
      <c r="J3161">
        <v>-122.249298</v>
      </c>
      <c r="K3161">
        <v>1079</v>
      </c>
      <c r="L3161">
        <v>20</v>
      </c>
      <c r="M3161">
        <v>3</v>
      </c>
      <c r="N3161">
        <v>13</v>
      </c>
      <c r="O3161">
        <v>15</v>
      </c>
      <c r="P3161">
        <v>28</v>
      </c>
      <c r="Q3161" t="e">
        <f>VLOOKUP($A3161,'[1]SheltersALL_2.17.22'!$1:$1048576,6,0)</f>
        <v>#N/A</v>
      </c>
      <c r="R3161" t="str">
        <f>VLOOKUP($A3161, [1]FA21_Ridership!$1:$1048576,11, 0)</f>
        <v>OAKLAND</v>
      </c>
      <c r="S3161" t="str">
        <f>VLOOKUP($A3161, [1]FA21_Ridership!$1:$1048576,12, 0)</f>
        <v>ALAMEDA</v>
      </c>
      <c r="T3161">
        <f>VLOOKUP($A3161, [1]FA21_Ridership!$1:$1048576,13, 0)</f>
        <v>2</v>
      </c>
      <c r="U3161">
        <f t="shared" si="246"/>
        <v>560</v>
      </c>
      <c r="V3161" s="67">
        <f t="shared" si="245"/>
        <v>0.75800000000000001</v>
      </c>
      <c r="W3161">
        <v>0.87476299999999996</v>
      </c>
      <c r="X3161" s="67">
        <f t="shared" si="247"/>
        <v>0.72299999999999998</v>
      </c>
      <c r="Y3161">
        <v>0.22254599999999999</v>
      </c>
      <c r="Z3161" s="67">
        <f t="shared" si="248"/>
        <v>0.50700000000000001</v>
      </c>
      <c r="AA3161">
        <f>VLOOKUP($C3161,[1]Disability!$1:$1048576,5,FALSE)</f>
        <v>0</v>
      </c>
      <c r="AB3161" s="67">
        <f t="shared" si="249"/>
        <v>0</v>
      </c>
      <c r="AC3161" t="e">
        <f>VLOOKUP($A3161,#REF!,9,FALSE)</f>
        <v>#REF!</v>
      </c>
    </row>
    <row r="3162" spans="1:29">
      <c r="A3162">
        <v>52397</v>
      </c>
      <c r="B3162">
        <v>3161</v>
      </c>
      <c r="C3162">
        <v>9906080</v>
      </c>
      <c r="D3162" t="s">
        <v>4235</v>
      </c>
      <c r="E3162" t="s">
        <v>4236</v>
      </c>
      <c r="G3162" t="e">
        <f>VLOOKUP($H3162,[1]BRT!$1:$1048576,1,0)</f>
        <v>#N/A</v>
      </c>
      <c r="H3162" t="s">
        <v>6499</v>
      </c>
      <c r="I3162">
        <v>37.788420000000002</v>
      </c>
      <c r="J3162">
        <v>-122.239766</v>
      </c>
      <c r="K3162">
        <v>1428</v>
      </c>
      <c r="L3162">
        <v>20</v>
      </c>
      <c r="M3162">
        <v>3</v>
      </c>
      <c r="N3162">
        <v>12</v>
      </c>
      <c r="O3162">
        <v>16</v>
      </c>
      <c r="P3162">
        <v>28</v>
      </c>
      <c r="Q3162" t="e">
        <f>VLOOKUP($A3162,'[1]SheltersALL_2.17.22'!$1:$1048576,6,0)</f>
        <v>#N/A</v>
      </c>
      <c r="R3162" t="str">
        <f>VLOOKUP($A3162, [1]FA21_Ridership!$1:$1048576,11, 0)</f>
        <v>OAKLAND</v>
      </c>
      <c r="S3162" t="str">
        <f>VLOOKUP($A3162, [1]FA21_Ridership!$1:$1048576,12, 0)</f>
        <v>ALAMEDA</v>
      </c>
      <c r="T3162">
        <f>VLOOKUP($A3162, [1]FA21_Ridership!$1:$1048576,13, 0)</f>
        <v>2</v>
      </c>
      <c r="U3162">
        <f t="shared" si="246"/>
        <v>560</v>
      </c>
      <c r="V3162" s="67">
        <f t="shared" si="245"/>
        <v>0.75800000000000001</v>
      </c>
      <c r="W3162">
        <v>0.94699599999999995</v>
      </c>
      <c r="X3162" s="67">
        <f t="shared" si="247"/>
        <v>0.89600000000000002</v>
      </c>
      <c r="Y3162">
        <v>0.41130699999999998</v>
      </c>
      <c r="Z3162" s="67">
        <f t="shared" si="248"/>
        <v>0.77100000000000002</v>
      </c>
      <c r="AA3162">
        <f>VLOOKUP($C3162,[1]Disability!$1:$1048576,5,FALSE)</f>
        <v>0</v>
      </c>
      <c r="AB3162" s="67">
        <f t="shared" si="249"/>
        <v>0</v>
      </c>
      <c r="AC3162" t="e">
        <f>VLOOKUP($A3162,#REF!,9,FALSE)</f>
        <v>#REF!</v>
      </c>
    </row>
    <row r="3163" spans="1:29">
      <c r="A3163">
        <v>57595</v>
      </c>
      <c r="B3163">
        <v>3162</v>
      </c>
      <c r="C3163">
        <v>1004380</v>
      </c>
      <c r="D3163" t="s">
        <v>4235</v>
      </c>
      <c r="E3163" t="s">
        <v>4236</v>
      </c>
      <c r="G3163" t="e">
        <f>VLOOKUP($H3163,[1]BRT!$1:$1048576,1,0)</f>
        <v>#N/A</v>
      </c>
      <c r="H3163" t="s">
        <v>6500</v>
      </c>
      <c r="I3163">
        <v>37.746526000000003</v>
      </c>
      <c r="J3163">
        <v>-122.16608100000001</v>
      </c>
      <c r="K3163">
        <v>1020</v>
      </c>
      <c r="L3163">
        <v>20</v>
      </c>
      <c r="M3163">
        <v>3</v>
      </c>
      <c r="N3163">
        <v>11</v>
      </c>
      <c r="O3163">
        <v>17</v>
      </c>
      <c r="P3163">
        <v>28</v>
      </c>
      <c r="Q3163" t="e">
        <f>VLOOKUP($A3163,'[1]SheltersALL_2.17.22'!$1:$1048576,6,0)</f>
        <v>#N/A</v>
      </c>
      <c r="R3163" t="str">
        <f>VLOOKUP($A3163, [1]FA21_Ridership!$1:$1048576,11, 0)</f>
        <v>OAKLAND</v>
      </c>
      <c r="S3163" t="str">
        <f>VLOOKUP($A3163, [1]FA21_Ridership!$1:$1048576,12, 0)</f>
        <v>ALAMEDA</v>
      </c>
      <c r="T3163">
        <f>VLOOKUP($A3163, [1]FA21_Ridership!$1:$1048576,13, 0)</f>
        <v>3</v>
      </c>
      <c r="U3163">
        <f t="shared" si="246"/>
        <v>560</v>
      </c>
      <c r="V3163" s="67">
        <f t="shared" si="245"/>
        <v>0.75800000000000001</v>
      </c>
      <c r="W3163">
        <v>0.98343000000000003</v>
      </c>
      <c r="X3163" s="67">
        <f t="shared" si="247"/>
        <v>0.97599999999999998</v>
      </c>
      <c r="Y3163">
        <v>0.43081999999999998</v>
      </c>
      <c r="Z3163" s="67">
        <f t="shared" si="248"/>
        <v>0.79300000000000004</v>
      </c>
      <c r="AA3163">
        <f>VLOOKUP($C3163,[1]Disability!$1:$1048576,5,FALSE)</f>
        <v>0</v>
      </c>
      <c r="AB3163" s="67">
        <f t="shared" si="249"/>
        <v>0</v>
      </c>
      <c r="AC3163" t="e">
        <f>VLOOKUP($A3163,#REF!,9,FALSE)</f>
        <v>#REF!</v>
      </c>
    </row>
    <row r="3164" spans="1:29">
      <c r="A3164">
        <v>51650</v>
      </c>
      <c r="B3164">
        <v>3163</v>
      </c>
      <c r="C3164">
        <v>805300</v>
      </c>
      <c r="D3164" t="s">
        <v>4235</v>
      </c>
      <c r="E3164" t="s">
        <v>4236</v>
      </c>
      <c r="G3164" t="e">
        <f>VLOOKUP($H3164,[1]BRT!$1:$1048576,1,0)</f>
        <v>#N/A</v>
      </c>
      <c r="H3164" t="s">
        <v>6501</v>
      </c>
      <c r="I3164">
        <v>37.658887</v>
      </c>
      <c r="J3164">
        <v>-122.059631</v>
      </c>
      <c r="K3164">
        <v>1040</v>
      </c>
      <c r="L3164">
        <v>40</v>
      </c>
      <c r="M3164">
        <v>1.5</v>
      </c>
      <c r="N3164">
        <v>2</v>
      </c>
      <c r="O3164">
        <v>12</v>
      </c>
      <c r="P3164">
        <v>14</v>
      </c>
      <c r="Q3164" t="e">
        <f>VLOOKUP($A3164,'[1]SheltersALL_2.17.22'!$1:$1048576,6,0)</f>
        <v>#N/A</v>
      </c>
      <c r="R3164" t="str">
        <f>VLOOKUP($A3164, [1]FA21_Ridership!$1:$1048576,11, 0)</f>
        <v>HAYWARD</v>
      </c>
      <c r="S3164" t="str">
        <f>VLOOKUP($A3164, [1]FA21_Ridership!$1:$1048576,12, 0)</f>
        <v>ALAMEDA</v>
      </c>
      <c r="T3164">
        <f>VLOOKUP($A3164, [1]FA21_Ridership!$1:$1048576,13, 0)</f>
        <v>4</v>
      </c>
      <c r="U3164">
        <f t="shared" si="246"/>
        <v>560</v>
      </c>
      <c r="V3164" s="67">
        <f t="shared" si="245"/>
        <v>0.75800000000000001</v>
      </c>
      <c r="W3164">
        <v>0.75771100000000002</v>
      </c>
      <c r="X3164" s="67">
        <f t="shared" si="247"/>
        <v>0.499</v>
      </c>
      <c r="Y3164">
        <v>0.15967400000000001</v>
      </c>
      <c r="Z3164" s="67">
        <f t="shared" si="248"/>
        <v>0.38</v>
      </c>
      <c r="AA3164">
        <f>VLOOKUP($C3164,[1]Disability!$1:$1048576,5,FALSE)</f>
        <v>0</v>
      </c>
      <c r="AB3164" s="67">
        <f t="shared" si="249"/>
        <v>0</v>
      </c>
      <c r="AC3164" t="e">
        <f>VLOOKUP($A3164,#REF!,9,FALSE)</f>
        <v>#REF!</v>
      </c>
    </row>
    <row r="3165" spans="1:29">
      <c r="A3165">
        <v>56950</v>
      </c>
      <c r="B3165">
        <v>3164</v>
      </c>
      <c r="C3165">
        <v>800070</v>
      </c>
      <c r="D3165" t="s">
        <v>4235</v>
      </c>
      <c r="E3165" t="s">
        <v>4236</v>
      </c>
      <c r="G3165" t="e">
        <f>VLOOKUP($H3165,[1]BRT!$1:$1048576,1,0)</f>
        <v>#N/A</v>
      </c>
      <c r="H3165" t="s">
        <v>6502</v>
      </c>
      <c r="I3165">
        <v>37.667668999999997</v>
      </c>
      <c r="J3165">
        <v>-122.06126500000001</v>
      </c>
      <c r="K3165">
        <v>1040</v>
      </c>
      <c r="L3165">
        <v>40</v>
      </c>
      <c r="M3165">
        <v>1.5</v>
      </c>
      <c r="N3165">
        <v>2</v>
      </c>
      <c r="O3165">
        <v>12</v>
      </c>
      <c r="P3165">
        <v>14</v>
      </c>
      <c r="Q3165" t="e">
        <f>VLOOKUP($A3165,'[1]SheltersALL_2.17.22'!$1:$1048576,6,0)</f>
        <v>#N/A</v>
      </c>
      <c r="R3165" t="str">
        <f>VLOOKUP($A3165, [1]FA21_Ridership!$1:$1048576,11, 0)</f>
        <v>HAYWARD</v>
      </c>
      <c r="S3165" t="str">
        <f>VLOOKUP($A3165, [1]FA21_Ridership!$1:$1048576,12, 0)</f>
        <v>ALAMEDA</v>
      </c>
      <c r="T3165">
        <f>VLOOKUP($A3165, [1]FA21_Ridership!$1:$1048576,13, 0)</f>
        <v>4</v>
      </c>
      <c r="U3165">
        <f t="shared" si="246"/>
        <v>560</v>
      </c>
      <c r="V3165" s="67">
        <f t="shared" si="245"/>
        <v>0.75800000000000001</v>
      </c>
      <c r="W3165">
        <v>0.73482400000000003</v>
      </c>
      <c r="X3165" s="67">
        <f t="shared" si="247"/>
        <v>0.44900000000000001</v>
      </c>
      <c r="Y3165">
        <v>0.20766799999999999</v>
      </c>
      <c r="Z3165" s="67">
        <f t="shared" si="248"/>
        <v>0.48799999999999999</v>
      </c>
      <c r="AA3165">
        <f>VLOOKUP($C3165,[1]Disability!$1:$1048576,5,FALSE)</f>
        <v>0</v>
      </c>
      <c r="AB3165" s="67">
        <f t="shared" si="249"/>
        <v>0</v>
      </c>
      <c r="AC3165" t="e">
        <f>VLOOKUP($A3165,#REF!,9,FALSE)</f>
        <v>#REF!</v>
      </c>
    </row>
    <row r="3166" spans="1:29">
      <c r="A3166">
        <v>59188</v>
      </c>
      <c r="B3166">
        <v>3165</v>
      </c>
      <c r="C3166">
        <v>1030140</v>
      </c>
      <c r="D3166" t="s">
        <v>4235</v>
      </c>
      <c r="E3166" t="s">
        <v>4236</v>
      </c>
      <c r="G3166" t="e">
        <f>VLOOKUP($H3166,[1]BRT!$1:$1048576,1,0)</f>
        <v>#N/A</v>
      </c>
      <c r="H3166" t="s">
        <v>6407</v>
      </c>
      <c r="I3166">
        <v>37.812441999999997</v>
      </c>
      <c r="J3166">
        <v>-122.296294</v>
      </c>
      <c r="K3166">
        <v>1004</v>
      </c>
      <c r="L3166">
        <v>17</v>
      </c>
      <c r="M3166">
        <v>3.5294117649999999</v>
      </c>
      <c r="N3166">
        <v>27</v>
      </c>
      <c r="O3166">
        <v>6</v>
      </c>
      <c r="P3166">
        <v>33</v>
      </c>
      <c r="Q3166" t="e">
        <f>VLOOKUP($A3166,'[1]SheltersALL_2.17.22'!$1:$1048576,6,0)</f>
        <v>#N/A</v>
      </c>
      <c r="R3166" t="str">
        <f>VLOOKUP($A3166, [1]FA21_Ridership!$1:$1048576,11, 0)</f>
        <v>OAKLAND</v>
      </c>
      <c r="S3166" t="str">
        <f>VLOOKUP($A3166, [1]FA21_Ridership!$1:$1048576,12, 0)</f>
        <v>ALAMEDA</v>
      </c>
      <c r="T3166">
        <f>VLOOKUP($A3166, [1]FA21_Ridership!$1:$1048576,13, 0)</f>
        <v>2</v>
      </c>
      <c r="U3166">
        <f t="shared" si="246"/>
        <v>561</v>
      </c>
      <c r="V3166" s="67">
        <f t="shared" si="245"/>
        <v>0.76</v>
      </c>
      <c r="W3166">
        <v>0.62802999999999998</v>
      </c>
      <c r="X3166" s="67">
        <f t="shared" si="247"/>
        <v>0.32100000000000001</v>
      </c>
      <c r="Y3166">
        <v>0.21601699999999999</v>
      </c>
      <c r="Z3166" s="67">
        <f t="shared" si="248"/>
        <v>0.501</v>
      </c>
      <c r="AA3166">
        <f>VLOOKUP($C3166,[1]Disability!$1:$1048576,5,FALSE)</f>
        <v>0</v>
      </c>
      <c r="AB3166" s="67">
        <f t="shared" si="249"/>
        <v>0</v>
      </c>
      <c r="AC3166" t="e">
        <f>VLOOKUP($A3166,#REF!,9,FALSE)</f>
        <v>#REF!</v>
      </c>
    </row>
    <row r="3167" spans="1:29">
      <c r="A3167">
        <v>57797</v>
      </c>
      <c r="B3167">
        <v>3166</v>
      </c>
      <c r="C3167">
        <v>102820</v>
      </c>
      <c r="D3167" t="s">
        <v>4235</v>
      </c>
      <c r="E3167" t="s">
        <v>4236</v>
      </c>
      <c r="G3167" t="e">
        <f>VLOOKUP($H3167,[1]BRT!$1:$1048576,1,0)</f>
        <v>#N/A</v>
      </c>
      <c r="H3167" t="s">
        <v>6503</v>
      </c>
      <c r="I3167">
        <v>37.757783000000003</v>
      </c>
      <c r="J3167">
        <v>-122.248133</v>
      </c>
      <c r="K3167">
        <v>1116</v>
      </c>
      <c r="L3167">
        <v>17</v>
      </c>
      <c r="M3167">
        <v>3.5294117649999999</v>
      </c>
      <c r="N3167">
        <v>24</v>
      </c>
      <c r="O3167">
        <v>9</v>
      </c>
      <c r="P3167">
        <v>33</v>
      </c>
      <c r="Q3167" t="e">
        <f>VLOOKUP($A3167,'[1]SheltersALL_2.17.22'!$1:$1048576,6,0)</f>
        <v>#N/A</v>
      </c>
      <c r="R3167" t="str">
        <f>VLOOKUP($A3167, [1]FA21_Ridership!$1:$1048576,11, 0)</f>
        <v>ALAMEDA</v>
      </c>
      <c r="S3167" t="str">
        <f>VLOOKUP($A3167, [1]FA21_Ridership!$1:$1048576,12, 0)</f>
        <v>ALAMEDA</v>
      </c>
      <c r="T3167">
        <f>VLOOKUP($A3167, [1]FA21_Ridership!$1:$1048576,13, 0)</f>
        <v>3</v>
      </c>
      <c r="U3167">
        <f t="shared" si="246"/>
        <v>561</v>
      </c>
      <c r="V3167" s="67">
        <f t="shared" si="245"/>
        <v>0.76</v>
      </c>
      <c r="W3167">
        <v>0.53649599999999997</v>
      </c>
      <c r="X3167" s="67">
        <f t="shared" si="247"/>
        <v>0.23499999999999999</v>
      </c>
      <c r="Y3167">
        <v>0.31961099999999998</v>
      </c>
      <c r="Z3167" s="67">
        <f t="shared" si="248"/>
        <v>0.65700000000000003</v>
      </c>
      <c r="AA3167">
        <f>VLOOKUP($C3167,[1]Disability!$1:$1048576,5,FALSE)</f>
        <v>0</v>
      </c>
      <c r="AB3167" s="67">
        <f t="shared" si="249"/>
        <v>0</v>
      </c>
      <c r="AC3167" t="e">
        <f>VLOOKUP($A3167,#REF!,9,FALSE)</f>
        <v>#REF!</v>
      </c>
    </row>
    <row r="3168" spans="1:29">
      <c r="A3168">
        <v>53354</v>
      </c>
      <c r="B3168">
        <v>3167</v>
      </c>
      <c r="C3168">
        <v>1012900</v>
      </c>
      <c r="D3168" t="s">
        <v>4235</v>
      </c>
      <c r="E3168" t="s">
        <v>4236</v>
      </c>
      <c r="G3168" t="e">
        <f>VLOOKUP($H3168,[1]BRT!$1:$1048576,1,0)</f>
        <v>#N/A</v>
      </c>
      <c r="H3168" t="s">
        <v>6504</v>
      </c>
      <c r="I3168">
        <v>37.779913000000001</v>
      </c>
      <c r="J3168">
        <v>-122.20681</v>
      </c>
      <c r="K3168">
        <v>1038</v>
      </c>
      <c r="L3168">
        <v>17</v>
      </c>
      <c r="M3168">
        <v>3.5294117649999999</v>
      </c>
      <c r="N3168">
        <v>15</v>
      </c>
      <c r="O3168">
        <v>18</v>
      </c>
      <c r="P3168">
        <v>33</v>
      </c>
      <c r="Q3168" t="e">
        <f>VLOOKUP($A3168,'[1]SheltersALL_2.17.22'!$1:$1048576,6,0)</f>
        <v>#N/A</v>
      </c>
      <c r="R3168" t="str">
        <f>VLOOKUP($A3168, [1]FA21_Ridership!$1:$1048576,11, 0)</f>
        <v>OAKLAND</v>
      </c>
      <c r="S3168" t="str">
        <f>VLOOKUP($A3168, [1]FA21_Ridership!$1:$1048576,12, 0)</f>
        <v>ALAMEDA</v>
      </c>
      <c r="T3168">
        <f>VLOOKUP($A3168, [1]FA21_Ridership!$1:$1048576,13, 0)</f>
        <v>3</v>
      </c>
      <c r="U3168">
        <f t="shared" si="246"/>
        <v>561</v>
      </c>
      <c r="V3168" s="67">
        <f t="shared" si="245"/>
        <v>0.76</v>
      </c>
      <c r="W3168">
        <v>0.84050800000000003</v>
      </c>
      <c r="X3168" s="67">
        <f t="shared" si="247"/>
        <v>0.64800000000000002</v>
      </c>
      <c r="Y3168">
        <v>0.52646400000000004</v>
      </c>
      <c r="Z3168" s="67">
        <f t="shared" si="248"/>
        <v>0.88300000000000001</v>
      </c>
      <c r="AA3168">
        <f>VLOOKUP($C3168,[1]Disability!$1:$1048576,5,FALSE)</f>
        <v>0</v>
      </c>
      <c r="AB3168" s="67">
        <f t="shared" si="249"/>
        <v>0</v>
      </c>
      <c r="AC3168" t="e">
        <f>VLOOKUP($A3168,#REF!,9,FALSE)</f>
        <v>#REF!</v>
      </c>
    </row>
    <row r="3169" spans="1:29">
      <c r="A3169">
        <v>57707</v>
      </c>
      <c r="B3169">
        <v>3168</v>
      </c>
      <c r="C3169">
        <v>9802030</v>
      </c>
      <c r="D3169" t="s">
        <v>4235</v>
      </c>
      <c r="E3169" t="s">
        <v>4236</v>
      </c>
      <c r="G3169" t="e">
        <f>VLOOKUP($H3169,[1]BRT!$1:$1048576,1,0)</f>
        <v>#N/A</v>
      </c>
      <c r="H3169" t="s">
        <v>6388</v>
      </c>
      <c r="I3169">
        <v>37.684176999999998</v>
      </c>
      <c r="J3169">
        <v>-122.05470099999999</v>
      </c>
      <c r="K3169">
        <v>801</v>
      </c>
      <c r="L3169">
        <v>40.1</v>
      </c>
      <c r="M3169">
        <v>1.496259352</v>
      </c>
      <c r="N3169">
        <v>13</v>
      </c>
      <c r="O3169">
        <v>1</v>
      </c>
      <c r="P3169">
        <v>14</v>
      </c>
      <c r="Q3169" t="e">
        <f>VLOOKUP($A3169,'[1]SheltersALL_2.17.22'!$1:$1048576,6,0)</f>
        <v>#N/A</v>
      </c>
      <c r="R3169" t="str">
        <f>VLOOKUP($A3169, [1]FA21_Ridership!$1:$1048576,11, 0)</f>
        <v>COUNTY-ALAMEDA</v>
      </c>
      <c r="S3169" t="str">
        <f>VLOOKUP($A3169, [1]FA21_Ridership!$1:$1048576,12, 0)</f>
        <v>ALAMEDA</v>
      </c>
      <c r="T3169">
        <f>VLOOKUP($A3169, [1]FA21_Ridership!$1:$1048576,13, 0)</f>
        <v>4</v>
      </c>
      <c r="U3169">
        <f t="shared" si="246"/>
        <v>561.4</v>
      </c>
      <c r="V3169" s="67">
        <f t="shared" si="245"/>
        <v>0.76100000000000001</v>
      </c>
      <c r="W3169">
        <v>0.75412800000000002</v>
      </c>
      <c r="X3169" s="67">
        <f t="shared" si="247"/>
        <v>0.48599999999999999</v>
      </c>
      <c r="Y3169">
        <v>0.11743099999999999</v>
      </c>
      <c r="Z3169" s="67">
        <f t="shared" si="248"/>
        <v>0.29799999999999999</v>
      </c>
      <c r="AA3169">
        <f>VLOOKUP($C3169,[1]Disability!$1:$1048576,5,FALSE)</f>
        <v>0</v>
      </c>
      <c r="AB3169" s="67">
        <f t="shared" si="249"/>
        <v>0</v>
      </c>
      <c r="AC3169" t="e">
        <f>VLOOKUP($A3169,#REF!,9,FALSE)</f>
        <v>#REF!</v>
      </c>
    </row>
    <row r="3170" spans="1:29">
      <c r="A3170">
        <v>50787</v>
      </c>
      <c r="B3170">
        <v>3169</v>
      </c>
      <c r="C3170">
        <v>705470</v>
      </c>
      <c r="D3170" t="s">
        <v>4235</v>
      </c>
      <c r="E3170" t="s">
        <v>4236</v>
      </c>
      <c r="G3170" t="e">
        <f>VLOOKUP($H3170,[1]BRT!$1:$1048576,1,0)</f>
        <v>#N/A</v>
      </c>
      <c r="H3170" t="s">
        <v>6105</v>
      </c>
      <c r="I3170">
        <v>37.502318000000002</v>
      </c>
      <c r="J3170">
        <v>-121.949741</v>
      </c>
      <c r="K3170">
        <v>964</v>
      </c>
      <c r="L3170">
        <v>37.6</v>
      </c>
      <c r="M3170">
        <v>1.595744681</v>
      </c>
      <c r="N3170">
        <v>4</v>
      </c>
      <c r="O3170">
        <v>11</v>
      </c>
      <c r="P3170">
        <v>15</v>
      </c>
      <c r="Q3170" t="e">
        <f>VLOOKUP($A3170,'[1]SheltersALL_2.17.22'!$1:$1048576,6,0)</f>
        <v>#N/A</v>
      </c>
      <c r="R3170" t="str">
        <f>VLOOKUP($A3170, [1]FA21_Ridership!$1:$1048576,11, 0)</f>
        <v>FREMONT</v>
      </c>
      <c r="S3170" t="str">
        <f>VLOOKUP($A3170, [1]FA21_Ridership!$1:$1048576,12, 0)</f>
        <v>ALAMEDA</v>
      </c>
      <c r="T3170">
        <f>VLOOKUP($A3170, [1]FA21_Ridership!$1:$1048576,13, 0)</f>
        <v>5</v>
      </c>
      <c r="U3170">
        <f t="shared" si="246"/>
        <v>564</v>
      </c>
      <c r="V3170" s="67">
        <f t="shared" si="245"/>
        <v>0.76100000000000001</v>
      </c>
      <c r="W3170">
        <v>0.94135500000000005</v>
      </c>
      <c r="X3170" s="67">
        <f t="shared" si="247"/>
        <v>0.86599999999999999</v>
      </c>
      <c r="Y3170">
        <v>7.7732999999999997E-2</v>
      </c>
      <c r="Z3170" s="67">
        <f t="shared" si="248"/>
        <v>0.16</v>
      </c>
      <c r="AA3170">
        <f>VLOOKUP($C3170,[1]Disability!$1:$1048576,5,FALSE)</f>
        <v>0</v>
      </c>
      <c r="AB3170" s="67">
        <f t="shared" si="249"/>
        <v>0</v>
      </c>
      <c r="AC3170" t="e">
        <f>VLOOKUP($A3170,#REF!,9,FALSE)</f>
        <v>#REF!</v>
      </c>
    </row>
    <row r="3171" spans="1:29">
      <c r="A3171">
        <v>54459</v>
      </c>
      <c r="B3171">
        <v>3170</v>
      </c>
      <c r="C3171">
        <v>1005600</v>
      </c>
      <c r="D3171" t="s">
        <v>4235</v>
      </c>
      <c r="E3171" t="s">
        <v>4236</v>
      </c>
      <c r="G3171" t="e">
        <f>VLOOKUP($H3171,[1]BRT!$1:$1048576,1,0)</f>
        <v>#N/A</v>
      </c>
      <c r="H3171" t="s">
        <v>6366</v>
      </c>
      <c r="I3171">
        <v>37.755457999999997</v>
      </c>
      <c r="J3171">
        <v>-122.167311</v>
      </c>
      <c r="K3171">
        <v>797</v>
      </c>
      <c r="L3171">
        <v>21</v>
      </c>
      <c r="M3171">
        <v>2.8571428569999999</v>
      </c>
      <c r="N3171">
        <v>6</v>
      </c>
      <c r="O3171">
        <v>21</v>
      </c>
      <c r="P3171">
        <v>27</v>
      </c>
      <c r="Q3171" t="e">
        <f>VLOOKUP($A3171,'[1]SheltersALL_2.17.22'!$1:$1048576,6,0)</f>
        <v>#N/A</v>
      </c>
      <c r="R3171" t="str">
        <f>VLOOKUP($A3171, [1]FA21_Ridership!$1:$1048576,11, 0)</f>
        <v>OAKLAND</v>
      </c>
      <c r="S3171" t="str">
        <f>VLOOKUP($A3171, [1]FA21_Ridership!$1:$1048576,12, 0)</f>
        <v>ALAMEDA</v>
      </c>
      <c r="T3171">
        <f>VLOOKUP($A3171, [1]FA21_Ridership!$1:$1048576,13, 0)</f>
        <v>3</v>
      </c>
      <c r="U3171">
        <f t="shared" si="246"/>
        <v>567</v>
      </c>
      <c r="V3171" s="67">
        <f t="shared" si="245"/>
        <v>0.76100000000000001</v>
      </c>
      <c r="W3171">
        <v>0.93983399999999995</v>
      </c>
      <c r="X3171" s="67">
        <f t="shared" si="247"/>
        <v>0.86399999999999999</v>
      </c>
      <c r="Y3171">
        <v>0.69696999999999998</v>
      </c>
      <c r="Z3171" s="67">
        <f t="shared" si="248"/>
        <v>0.97799999999999998</v>
      </c>
      <c r="AA3171">
        <f>VLOOKUP($C3171,[1]Disability!$1:$1048576,5,FALSE)</f>
        <v>0</v>
      </c>
      <c r="AB3171" s="67">
        <f t="shared" si="249"/>
        <v>0</v>
      </c>
      <c r="AC3171" t="e">
        <f>VLOOKUP($A3171,#REF!,9,FALSE)</f>
        <v>#REF!</v>
      </c>
    </row>
    <row r="3172" spans="1:29">
      <c r="A3172">
        <v>55578</v>
      </c>
      <c r="B3172">
        <v>3171</v>
      </c>
      <c r="C3172">
        <v>1601130</v>
      </c>
      <c r="D3172" t="s">
        <v>4235</v>
      </c>
      <c r="E3172" t="s">
        <v>4236</v>
      </c>
      <c r="G3172" t="e">
        <f>VLOOKUP($H3172,[1]BRT!$1:$1048576,1,0)</f>
        <v>#N/A</v>
      </c>
      <c r="H3172" t="s">
        <v>6349</v>
      </c>
      <c r="I3172">
        <v>37.955164000000003</v>
      </c>
      <c r="J3172">
        <v>-122.335391</v>
      </c>
      <c r="K3172">
        <v>1151</v>
      </c>
      <c r="L3172">
        <v>17.2</v>
      </c>
      <c r="M3172">
        <v>3.4883720930000002</v>
      </c>
      <c r="N3172">
        <v>23</v>
      </c>
      <c r="O3172">
        <v>10</v>
      </c>
      <c r="P3172">
        <v>33</v>
      </c>
      <c r="Q3172" t="str">
        <f>VLOOKUP($A3172,'[1]SheltersALL_2.17.22'!$1:$1048576,6,0)</f>
        <v>San Pablo</v>
      </c>
      <c r="R3172" t="str">
        <f>VLOOKUP($A3172, [1]FA21_Ridership!$1:$1048576,11, 0)</f>
        <v>SAN PABLO</v>
      </c>
      <c r="S3172" t="str">
        <f>VLOOKUP($A3172, [1]FA21_Ridership!$1:$1048576,12, 0)</f>
        <v>CONTRA COSTA</v>
      </c>
      <c r="T3172">
        <f>VLOOKUP($A3172, [1]FA21_Ridership!$1:$1048576,13, 0)</f>
        <v>1</v>
      </c>
      <c r="U3172">
        <f t="shared" si="246"/>
        <v>567.6</v>
      </c>
      <c r="V3172" s="67">
        <f t="shared" ref="V3172:V3235" si="250">_xlfn.PERCENTRANK.INC($U$2:$U$4161,U3172)</f>
        <v>0.76200000000000001</v>
      </c>
      <c r="W3172">
        <v>0.76011200000000001</v>
      </c>
      <c r="X3172" s="67">
        <f t="shared" si="247"/>
        <v>0.50700000000000001</v>
      </c>
      <c r="Y3172">
        <v>0.46605400000000002</v>
      </c>
      <c r="Z3172" s="67">
        <f t="shared" si="248"/>
        <v>0.83299999999999996</v>
      </c>
      <c r="AA3172">
        <f>VLOOKUP($C3172,[1]Disability!$1:$1048576,5,FALSE)</f>
        <v>1</v>
      </c>
      <c r="AB3172" s="67">
        <f t="shared" si="249"/>
        <v>0.72499999999999998</v>
      </c>
      <c r="AC3172" t="e">
        <f>VLOOKUP($A3172,#REF!,9,FALSE)</f>
        <v>#REF!</v>
      </c>
    </row>
    <row r="3173" spans="1:29">
      <c r="A3173">
        <v>54994</v>
      </c>
      <c r="B3173">
        <v>3172</v>
      </c>
      <c r="C3173">
        <v>803580</v>
      </c>
      <c r="D3173" t="s">
        <v>4235</v>
      </c>
      <c r="E3173" t="s">
        <v>4236</v>
      </c>
      <c r="G3173" t="e">
        <f>VLOOKUP($H3173,[1]BRT!$1:$1048576,1,0)</f>
        <v>#N/A</v>
      </c>
      <c r="H3173" t="s">
        <v>6432</v>
      </c>
      <c r="I3173">
        <v>37.646124</v>
      </c>
      <c r="J3173">
        <v>-122.063131</v>
      </c>
      <c r="K3173">
        <v>1391</v>
      </c>
      <c r="L3173">
        <v>30</v>
      </c>
      <c r="M3173">
        <v>2</v>
      </c>
      <c r="N3173">
        <v>10</v>
      </c>
      <c r="O3173">
        <v>9</v>
      </c>
      <c r="P3173">
        <v>19</v>
      </c>
      <c r="Q3173" t="str">
        <f>VLOOKUP($A3173,'[1]SheltersALL_2.17.22'!$1:$1048576,6,0)</f>
        <v>Hayward</v>
      </c>
      <c r="R3173" t="str">
        <f>VLOOKUP($A3173, [1]FA21_Ridership!$1:$1048576,11, 0)</f>
        <v>HAYWARD</v>
      </c>
      <c r="S3173" t="str">
        <f>VLOOKUP($A3173, [1]FA21_Ridership!$1:$1048576,12, 0)</f>
        <v>ALAMEDA</v>
      </c>
      <c r="T3173">
        <f>VLOOKUP($A3173, [1]FA21_Ridership!$1:$1048576,13, 0)</f>
        <v>4</v>
      </c>
      <c r="U3173">
        <f t="shared" si="246"/>
        <v>570</v>
      </c>
      <c r="V3173" s="67">
        <f t="shared" si="250"/>
        <v>0.76200000000000001</v>
      </c>
      <c r="W3173">
        <v>0.87469699999999995</v>
      </c>
      <c r="X3173" s="67">
        <f t="shared" si="247"/>
        <v>0.72199999999999998</v>
      </c>
      <c r="Y3173">
        <v>0.280032</v>
      </c>
      <c r="Z3173" s="67">
        <f t="shared" si="248"/>
        <v>0.60799999999999998</v>
      </c>
      <c r="AA3173">
        <f>VLOOKUP($C3173,[1]Disability!$1:$1048576,5,FALSE)</f>
        <v>0</v>
      </c>
      <c r="AB3173" s="67">
        <f t="shared" si="249"/>
        <v>0</v>
      </c>
      <c r="AC3173" t="e">
        <f>VLOOKUP($A3173,#REF!,9,FALSE)</f>
        <v>#REF!</v>
      </c>
    </row>
    <row r="3174" spans="1:29">
      <c r="A3174">
        <v>59235</v>
      </c>
      <c r="B3174">
        <v>3173</v>
      </c>
      <c r="C3174">
        <v>1013790</v>
      </c>
      <c r="D3174" t="s">
        <v>4235</v>
      </c>
      <c r="E3174" t="s">
        <v>4236</v>
      </c>
      <c r="G3174" t="e">
        <f>VLOOKUP($H3174,[1]BRT!$1:$1048576,1,0)</f>
        <v>#N/A</v>
      </c>
      <c r="H3174" t="s">
        <v>5111</v>
      </c>
      <c r="I3174">
        <v>37.813927999999997</v>
      </c>
      <c r="J3174">
        <v>-122.239256</v>
      </c>
      <c r="K3174">
        <v>968</v>
      </c>
      <c r="L3174">
        <v>30</v>
      </c>
      <c r="M3174">
        <v>2</v>
      </c>
      <c r="N3174">
        <v>10</v>
      </c>
      <c r="O3174">
        <v>9</v>
      </c>
      <c r="P3174">
        <v>19</v>
      </c>
      <c r="Q3174" t="e">
        <f>VLOOKUP($A3174,'[1]SheltersALL_2.17.22'!$1:$1048576,6,0)</f>
        <v>#N/A</v>
      </c>
      <c r="R3174" t="str">
        <f>VLOOKUP($A3174, [1]FA21_Ridership!$1:$1048576,11, 0)</f>
        <v>OAKLAND</v>
      </c>
      <c r="S3174" t="str">
        <f>VLOOKUP($A3174, [1]FA21_Ridership!$1:$1048576,12, 0)</f>
        <v>ALAMEDA</v>
      </c>
      <c r="T3174">
        <f>VLOOKUP($A3174, [1]FA21_Ridership!$1:$1048576,13, 0)</f>
        <v>2</v>
      </c>
      <c r="U3174">
        <f t="shared" si="246"/>
        <v>570</v>
      </c>
      <c r="V3174" s="67">
        <f t="shared" si="250"/>
        <v>0.76200000000000001</v>
      </c>
      <c r="W3174">
        <v>0.43536399999999997</v>
      </c>
      <c r="X3174" s="67">
        <f t="shared" si="247"/>
        <v>0.14899999999999999</v>
      </c>
      <c r="Y3174">
        <v>6.5379000000000007E-2</v>
      </c>
      <c r="Z3174" s="67">
        <f t="shared" si="248"/>
        <v>0.121</v>
      </c>
      <c r="AA3174">
        <f>VLOOKUP($C3174,[1]Disability!$1:$1048576,5,FALSE)</f>
        <v>0</v>
      </c>
      <c r="AB3174" s="67">
        <f t="shared" si="249"/>
        <v>0</v>
      </c>
      <c r="AC3174" t="e">
        <f>VLOOKUP($A3174,#REF!,9,FALSE)</f>
        <v>#REF!</v>
      </c>
    </row>
    <row r="3175" spans="1:29">
      <c r="A3175">
        <v>50137</v>
      </c>
      <c r="B3175">
        <v>3174</v>
      </c>
      <c r="C3175">
        <v>1304380</v>
      </c>
      <c r="D3175" t="s">
        <v>4235</v>
      </c>
      <c r="E3175" t="s">
        <v>4236</v>
      </c>
      <c r="G3175" t="e">
        <f>VLOOKUP($H3175,[1]BRT!$1:$1048576,1,0)</f>
        <v>#N/A</v>
      </c>
      <c r="H3175" t="s">
        <v>6505</v>
      </c>
      <c r="I3175">
        <v>37.935605000000002</v>
      </c>
      <c r="J3175">
        <v>-122.35774499999999</v>
      </c>
      <c r="K3175">
        <v>1373</v>
      </c>
      <c r="L3175">
        <v>30</v>
      </c>
      <c r="M3175">
        <v>2</v>
      </c>
      <c r="N3175">
        <v>9</v>
      </c>
      <c r="O3175">
        <v>10</v>
      </c>
      <c r="P3175">
        <v>19</v>
      </c>
      <c r="Q3175" t="e">
        <f>VLOOKUP($A3175,'[1]SheltersALL_2.17.22'!$1:$1048576,6,0)</f>
        <v>#N/A</v>
      </c>
      <c r="R3175" t="str">
        <f>VLOOKUP($A3175, [1]FA21_Ridership!$1:$1048576,11, 0)</f>
        <v>RICHMOND</v>
      </c>
      <c r="S3175" t="str">
        <f>VLOOKUP($A3175, [1]FA21_Ridership!$1:$1048576,12, 0)</f>
        <v>CONTRA COSTA</v>
      </c>
      <c r="T3175">
        <f>VLOOKUP($A3175, [1]FA21_Ridership!$1:$1048576,13, 0)</f>
        <v>1</v>
      </c>
      <c r="U3175">
        <f t="shared" si="246"/>
        <v>570</v>
      </c>
      <c r="V3175" s="67">
        <f t="shared" si="250"/>
        <v>0.76200000000000001</v>
      </c>
      <c r="W3175">
        <v>0.97693099999999999</v>
      </c>
      <c r="X3175" s="67">
        <f t="shared" si="247"/>
        <v>0.96</v>
      </c>
      <c r="Y3175">
        <v>0.26611200000000002</v>
      </c>
      <c r="Z3175" s="67">
        <f t="shared" si="248"/>
        <v>0.59099999999999997</v>
      </c>
      <c r="AA3175">
        <f>VLOOKUP($C3175,[1]Disability!$1:$1048576,5,FALSE)</f>
        <v>5</v>
      </c>
      <c r="AB3175" s="67">
        <f t="shared" si="249"/>
        <v>0.98599999999999999</v>
      </c>
      <c r="AC3175" t="e">
        <f>VLOOKUP($A3175,#REF!,9,FALSE)</f>
        <v>#REF!</v>
      </c>
    </row>
    <row r="3176" spans="1:29">
      <c r="A3176">
        <v>52905</v>
      </c>
      <c r="B3176">
        <v>3175</v>
      </c>
      <c r="C3176">
        <v>9907680</v>
      </c>
      <c r="D3176" t="s">
        <v>4235</v>
      </c>
      <c r="E3176" t="s">
        <v>4236</v>
      </c>
      <c r="G3176" t="e">
        <f>VLOOKUP($H3176,[1]BRT!$1:$1048576,1,0)</f>
        <v>#N/A</v>
      </c>
      <c r="H3176" t="s">
        <v>6506</v>
      </c>
      <c r="I3176">
        <v>37.618977999999998</v>
      </c>
      <c r="J3176">
        <v>-122.03445000000001</v>
      </c>
      <c r="K3176">
        <v>1442</v>
      </c>
      <c r="L3176">
        <v>30</v>
      </c>
      <c r="M3176">
        <v>2</v>
      </c>
      <c r="N3176">
        <v>8</v>
      </c>
      <c r="O3176">
        <v>11</v>
      </c>
      <c r="P3176">
        <v>19</v>
      </c>
      <c r="Q3176" t="e">
        <f>VLOOKUP($A3176,'[1]SheltersALL_2.17.22'!$1:$1048576,6,0)</f>
        <v>#N/A</v>
      </c>
      <c r="R3176" t="str">
        <f>VLOOKUP($A3176, [1]FA21_Ridership!$1:$1048576,11, 0)</f>
        <v>HAYWARD</v>
      </c>
      <c r="S3176" t="str">
        <f>VLOOKUP($A3176, [1]FA21_Ridership!$1:$1048576,12, 0)</f>
        <v>ALAMEDA</v>
      </c>
      <c r="T3176">
        <f>VLOOKUP($A3176, [1]FA21_Ridership!$1:$1048576,13, 0)</f>
        <v>4</v>
      </c>
      <c r="U3176">
        <f t="shared" si="246"/>
        <v>570</v>
      </c>
      <c r="V3176" s="67">
        <f t="shared" si="250"/>
        <v>0.76200000000000001</v>
      </c>
      <c r="W3176">
        <v>0.63764699999999996</v>
      </c>
      <c r="X3176" s="67">
        <f t="shared" si="247"/>
        <v>0.33200000000000002</v>
      </c>
      <c r="Y3176">
        <v>0.42196099999999997</v>
      </c>
      <c r="Z3176" s="67">
        <f t="shared" si="248"/>
        <v>0.78600000000000003</v>
      </c>
      <c r="AA3176">
        <f>VLOOKUP($C3176,[1]Disability!$1:$1048576,5,FALSE)</f>
        <v>0</v>
      </c>
      <c r="AB3176" s="67">
        <f t="shared" si="249"/>
        <v>0</v>
      </c>
      <c r="AC3176" t="e">
        <f>VLOOKUP($A3176,#REF!,9,FALSE)</f>
        <v>#REF!</v>
      </c>
    </row>
    <row r="3177" spans="1:29">
      <c r="A3177">
        <v>59233</v>
      </c>
      <c r="B3177">
        <v>3176</v>
      </c>
      <c r="C3177">
        <v>9802260</v>
      </c>
      <c r="D3177" t="s">
        <v>4235</v>
      </c>
      <c r="E3177" t="s">
        <v>4236</v>
      </c>
      <c r="G3177" t="e">
        <f>VLOOKUP($H3177,[1]BRT!$1:$1048576,1,0)</f>
        <v>#N/A</v>
      </c>
      <c r="H3177" t="s">
        <v>6156</v>
      </c>
      <c r="I3177">
        <v>37.688329000000003</v>
      </c>
      <c r="J3177">
        <v>-122.104643</v>
      </c>
      <c r="K3177">
        <v>1412</v>
      </c>
      <c r="L3177">
        <v>30</v>
      </c>
      <c r="M3177">
        <v>2</v>
      </c>
      <c r="N3177">
        <v>6</v>
      </c>
      <c r="O3177">
        <v>13</v>
      </c>
      <c r="P3177">
        <v>19</v>
      </c>
      <c r="Q3177" t="e">
        <f>VLOOKUP($A3177,'[1]SheltersALL_2.17.22'!$1:$1048576,6,0)</f>
        <v>#N/A</v>
      </c>
      <c r="R3177" t="str">
        <f>VLOOKUP($A3177, [1]FA21_Ridership!$1:$1048576,11, 0)</f>
        <v>COUNTY-ALAMEDA</v>
      </c>
      <c r="S3177" t="str">
        <f>VLOOKUP($A3177, [1]FA21_Ridership!$1:$1048576,12, 0)</f>
        <v>ALAMEDA</v>
      </c>
      <c r="T3177">
        <f>VLOOKUP($A3177, [1]FA21_Ridership!$1:$1048576,13, 0)</f>
        <v>4</v>
      </c>
      <c r="U3177">
        <f t="shared" si="246"/>
        <v>570</v>
      </c>
      <c r="V3177" s="67">
        <f t="shared" si="250"/>
        <v>0.76200000000000001</v>
      </c>
      <c r="W3177">
        <v>0.7359</v>
      </c>
      <c r="X3177" s="67">
        <f t="shared" si="247"/>
        <v>0.45600000000000002</v>
      </c>
      <c r="Y3177">
        <v>0.185419</v>
      </c>
      <c r="Z3177" s="67">
        <f t="shared" si="248"/>
        <v>0.44800000000000001</v>
      </c>
      <c r="AA3177">
        <f>VLOOKUP($C3177,[1]Disability!$1:$1048576,5,FALSE)</f>
        <v>0</v>
      </c>
      <c r="AB3177" s="67">
        <f t="shared" si="249"/>
        <v>0</v>
      </c>
      <c r="AC3177" t="e">
        <f>VLOOKUP($A3177,#REF!,9,FALSE)</f>
        <v>#REF!</v>
      </c>
    </row>
    <row r="3178" spans="1:29">
      <c r="A3178">
        <v>58848</v>
      </c>
      <c r="B3178">
        <v>3177</v>
      </c>
      <c r="C3178">
        <v>1301300</v>
      </c>
      <c r="D3178" t="s">
        <v>4235</v>
      </c>
      <c r="E3178" t="s">
        <v>4236</v>
      </c>
      <c r="G3178" t="e">
        <f>VLOOKUP($H3178,[1]BRT!$1:$1048576,1,0)</f>
        <v>#N/A</v>
      </c>
      <c r="H3178" t="s">
        <v>6507</v>
      </c>
      <c r="I3178">
        <v>37.925376</v>
      </c>
      <c r="J3178">
        <v>-122.330827</v>
      </c>
      <c r="K3178">
        <v>1235</v>
      </c>
      <c r="L3178">
        <v>30</v>
      </c>
      <c r="M3178">
        <v>2</v>
      </c>
      <c r="N3178">
        <v>2</v>
      </c>
      <c r="O3178">
        <v>17</v>
      </c>
      <c r="P3178">
        <v>19</v>
      </c>
      <c r="Q3178" t="e">
        <f>VLOOKUP($A3178,'[1]SheltersALL_2.17.22'!$1:$1048576,6,0)</f>
        <v>#N/A</v>
      </c>
      <c r="R3178" t="str">
        <f>VLOOKUP($A3178, [1]FA21_Ridership!$1:$1048576,11, 0)</f>
        <v>RICHMOND</v>
      </c>
      <c r="S3178" t="str">
        <f>VLOOKUP($A3178, [1]FA21_Ridership!$1:$1048576,12, 0)</f>
        <v>CONTRA COSTA</v>
      </c>
      <c r="T3178">
        <f>VLOOKUP($A3178, [1]FA21_Ridership!$1:$1048576,13, 0)</f>
        <v>1</v>
      </c>
      <c r="U3178">
        <f t="shared" si="246"/>
        <v>570</v>
      </c>
      <c r="V3178" s="67">
        <f t="shared" si="250"/>
        <v>0.76200000000000001</v>
      </c>
      <c r="W3178">
        <v>0.88493900000000003</v>
      </c>
      <c r="X3178" s="67">
        <f t="shared" si="247"/>
        <v>0.74299999999999999</v>
      </c>
      <c r="Y3178">
        <v>8.9803999999999995E-2</v>
      </c>
      <c r="Z3178" s="67">
        <f t="shared" si="248"/>
        <v>0.20899999999999999</v>
      </c>
      <c r="AA3178">
        <f>VLOOKUP($C3178,[1]Disability!$1:$1048576,5,FALSE)</f>
        <v>0</v>
      </c>
      <c r="AB3178" s="67">
        <f t="shared" si="249"/>
        <v>0</v>
      </c>
      <c r="AC3178" t="e">
        <f>VLOOKUP($A3178,#REF!,9,FALSE)</f>
        <v>#REF!</v>
      </c>
    </row>
    <row r="3179" spans="1:29">
      <c r="A3179">
        <v>56757</v>
      </c>
      <c r="B3179">
        <v>3178</v>
      </c>
      <c r="C3179">
        <v>1600910</v>
      </c>
      <c r="D3179" t="s">
        <v>4235</v>
      </c>
      <c r="E3179" t="s">
        <v>4236</v>
      </c>
      <c r="G3179" t="e">
        <f>VLOOKUP($H3179,[1]BRT!$1:$1048576,1,0)</f>
        <v>#N/A</v>
      </c>
      <c r="H3179" t="s">
        <v>6508</v>
      </c>
      <c r="I3179">
        <v>37.966698999999998</v>
      </c>
      <c r="J3179">
        <v>-122.344283</v>
      </c>
      <c r="K3179">
        <v>1144</v>
      </c>
      <c r="L3179">
        <v>13</v>
      </c>
      <c r="M3179">
        <v>4.615384615</v>
      </c>
      <c r="N3179">
        <v>7</v>
      </c>
      <c r="O3179">
        <v>37</v>
      </c>
      <c r="P3179">
        <v>44</v>
      </c>
      <c r="Q3179" t="e">
        <f>VLOOKUP($A3179,'[1]SheltersALL_2.17.22'!$1:$1048576,6,0)</f>
        <v>#N/A</v>
      </c>
      <c r="R3179" t="str">
        <f>VLOOKUP($A3179, [1]FA21_Ridership!$1:$1048576,11, 0)</f>
        <v>SAN PABLO</v>
      </c>
      <c r="S3179" t="str">
        <f>VLOOKUP($A3179, [1]FA21_Ridership!$1:$1048576,12, 0)</f>
        <v>CONTRA COSTA</v>
      </c>
      <c r="T3179">
        <f>VLOOKUP($A3179, [1]FA21_Ridership!$1:$1048576,13, 0)</f>
        <v>1</v>
      </c>
      <c r="U3179">
        <f t="shared" si="246"/>
        <v>572</v>
      </c>
      <c r="V3179" s="67">
        <f t="shared" si="250"/>
        <v>0.76300000000000001</v>
      </c>
      <c r="W3179">
        <v>0.91733200000000004</v>
      </c>
      <c r="X3179" s="67">
        <f t="shared" si="247"/>
        <v>0.80500000000000005</v>
      </c>
      <c r="Y3179">
        <v>0.43229200000000001</v>
      </c>
      <c r="Z3179" s="67">
        <f t="shared" si="248"/>
        <v>0.79400000000000004</v>
      </c>
      <c r="AA3179">
        <f>VLOOKUP($C3179,[1]Disability!$1:$1048576,5,FALSE)</f>
        <v>0</v>
      </c>
      <c r="AB3179" s="67">
        <f t="shared" si="249"/>
        <v>0</v>
      </c>
      <c r="AC3179" t="e">
        <f>VLOOKUP($A3179,#REF!,9,FALSE)</f>
        <v>#REF!</v>
      </c>
    </row>
    <row r="3180" spans="1:29">
      <c r="A3180">
        <v>53773</v>
      </c>
      <c r="B3180">
        <v>3179</v>
      </c>
      <c r="C3180">
        <v>1016270</v>
      </c>
      <c r="D3180" t="s">
        <v>4235</v>
      </c>
      <c r="E3180" t="s">
        <v>4236</v>
      </c>
      <c r="G3180" t="e">
        <f>VLOOKUP($H3180,[1]BRT!$1:$1048576,1,0)</f>
        <v>#N/A</v>
      </c>
      <c r="H3180" t="s">
        <v>6037</v>
      </c>
      <c r="I3180">
        <v>37.839413</v>
      </c>
      <c r="J3180">
        <v>-122.269836</v>
      </c>
      <c r="K3180">
        <v>1080</v>
      </c>
      <c r="L3180">
        <v>22.9</v>
      </c>
      <c r="M3180">
        <v>2.6200873360000001</v>
      </c>
      <c r="N3180">
        <v>18</v>
      </c>
      <c r="O3180">
        <v>7</v>
      </c>
      <c r="P3180">
        <v>25</v>
      </c>
      <c r="Q3180" t="e">
        <f>VLOOKUP($A3180,'[1]SheltersALL_2.17.22'!$1:$1048576,6,0)</f>
        <v>#N/A</v>
      </c>
      <c r="R3180" t="str">
        <f>VLOOKUP($A3180, [1]FA21_Ridership!$1:$1048576,11, 0)</f>
        <v>OAKLAND</v>
      </c>
      <c r="S3180" t="str">
        <f>VLOOKUP($A3180, [1]FA21_Ridership!$1:$1048576,12, 0)</f>
        <v>ALAMEDA</v>
      </c>
      <c r="T3180">
        <f>VLOOKUP($A3180, [1]FA21_Ridership!$1:$1048576,13, 0)</f>
        <v>2</v>
      </c>
      <c r="U3180">
        <f t="shared" si="246"/>
        <v>572.5</v>
      </c>
      <c r="V3180" s="67">
        <f t="shared" si="250"/>
        <v>0.76400000000000001</v>
      </c>
      <c r="W3180">
        <v>0.46278000000000002</v>
      </c>
      <c r="X3180" s="67">
        <f t="shared" si="247"/>
        <v>0.158</v>
      </c>
      <c r="Y3180">
        <v>0.31526599999999999</v>
      </c>
      <c r="Z3180" s="67">
        <f t="shared" si="248"/>
        <v>0.64900000000000002</v>
      </c>
      <c r="AA3180">
        <f>VLOOKUP($C3180,[1]Disability!$1:$1048576,5,FALSE)</f>
        <v>1</v>
      </c>
      <c r="AB3180" s="67">
        <f t="shared" si="249"/>
        <v>0.72499999999999998</v>
      </c>
      <c r="AC3180" t="e">
        <f>VLOOKUP($A3180,#REF!,9,FALSE)</f>
        <v>#REF!</v>
      </c>
    </row>
    <row r="3181" spans="1:29">
      <c r="A3181">
        <v>54393</v>
      </c>
      <c r="B3181">
        <v>3180</v>
      </c>
      <c r="C3181">
        <v>305950</v>
      </c>
      <c r="D3181" t="s">
        <v>4235</v>
      </c>
      <c r="E3181" t="s">
        <v>4236</v>
      </c>
      <c r="G3181" t="e">
        <f>VLOOKUP($H3181,[1]BRT!$1:$1048576,1,0)</f>
        <v>#N/A</v>
      </c>
      <c r="H3181" t="s">
        <v>5578</v>
      </c>
      <c r="I3181">
        <v>37.864764999999998</v>
      </c>
      <c r="J3181">
        <v>-122.311537</v>
      </c>
      <c r="K3181">
        <v>1014</v>
      </c>
      <c r="L3181">
        <v>24.9</v>
      </c>
      <c r="M3181">
        <v>2.4096385539999998</v>
      </c>
      <c r="N3181">
        <v>2</v>
      </c>
      <c r="O3181">
        <v>21</v>
      </c>
      <c r="P3181">
        <v>23</v>
      </c>
      <c r="Q3181" t="e">
        <f>VLOOKUP($A3181,'[1]SheltersALL_2.17.22'!$1:$1048576,6,0)</f>
        <v>#N/A</v>
      </c>
      <c r="R3181" t="str">
        <f>VLOOKUP($A3181, [1]FA21_Ridership!$1:$1048576,11, 0)</f>
        <v>BERKELEY</v>
      </c>
      <c r="S3181" t="str">
        <f>VLOOKUP($A3181, [1]FA21_Ridership!$1:$1048576,12, 0)</f>
        <v>ALAMEDA</v>
      </c>
      <c r="T3181">
        <f>VLOOKUP($A3181, [1]FA21_Ridership!$1:$1048576,13, 0)</f>
        <v>1</v>
      </c>
      <c r="U3181">
        <f t="shared" si="246"/>
        <v>572.69999999999993</v>
      </c>
      <c r="V3181" s="67">
        <f t="shared" si="250"/>
        <v>0.76400000000000001</v>
      </c>
      <c r="W3181">
        <v>0.31289899999999998</v>
      </c>
      <c r="X3181" s="67">
        <f t="shared" si="247"/>
        <v>7.5999999999999998E-2</v>
      </c>
      <c r="Y3181">
        <v>0.16028100000000001</v>
      </c>
      <c r="Z3181" s="67">
        <f t="shared" si="248"/>
        <v>0.38500000000000001</v>
      </c>
      <c r="AA3181">
        <f>VLOOKUP($C3181,[1]Disability!$1:$1048576,5,FALSE)</f>
        <v>0</v>
      </c>
      <c r="AB3181" s="67">
        <f t="shared" si="249"/>
        <v>0</v>
      </c>
      <c r="AC3181" t="e">
        <f>VLOOKUP($A3181,#REF!,9,FALSE)</f>
        <v>#REF!</v>
      </c>
    </row>
    <row r="3182" spans="1:29">
      <c r="A3182">
        <v>53037</v>
      </c>
      <c r="B3182">
        <v>3181</v>
      </c>
      <c r="C3182">
        <v>9908060</v>
      </c>
      <c r="D3182" t="s">
        <v>4235</v>
      </c>
      <c r="E3182" t="s">
        <v>4236</v>
      </c>
      <c r="G3182" t="e">
        <f>VLOOKUP($H3182,[1]BRT!$1:$1048576,1,0)</f>
        <v>#N/A</v>
      </c>
      <c r="H3182" t="s">
        <v>6509</v>
      </c>
      <c r="I3182">
        <v>37.822330000000001</v>
      </c>
      <c r="J3182">
        <v>-122.26643</v>
      </c>
      <c r="K3182">
        <v>1477</v>
      </c>
      <c r="L3182">
        <v>23.9</v>
      </c>
      <c r="M3182">
        <v>2.510460251</v>
      </c>
      <c r="N3182">
        <v>11</v>
      </c>
      <c r="O3182">
        <v>13</v>
      </c>
      <c r="P3182">
        <v>24</v>
      </c>
      <c r="Q3182" t="e">
        <f>VLOOKUP($A3182,'[1]SheltersALL_2.17.22'!$1:$1048576,6,0)</f>
        <v>#N/A</v>
      </c>
      <c r="R3182" t="str">
        <f>VLOOKUP($A3182, [1]FA21_Ridership!$1:$1048576,11, 0)</f>
        <v>OAKLAND</v>
      </c>
      <c r="S3182" t="str">
        <f>VLOOKUP($A3182, [1]FA21_Ridership!$1:$1048576,12, 0)</f>
        <v>ALAMEDA</v>
      </c>
      <c r="T3182">
        <f>VLOOKUP($A3182, [1]FA21_Ridership!$1:$1048576,13, 0)</f>
        <v>2</v>
      </c>
      <c r="U3182">
        <f t="shared" si="246"/>
        <v>573.59999999999991</v>
      </c>
      <c r="V3182" s="67">
        <f t="shared" si="250"/>
        <v>0.76400000000000001</v>
      </c>
      <c r="W3182">
        <v>0.69294299999999998</v>
      </c>
      <c r="X3182" s="67">
        <f t="shared" si="247"/>
        <v>0.40200000000000002</v>
      </c>
      <c r="Y3182">
        <v>0.41730899999999999</v>
      </c>
      <c r="Z3182" s="67">
        <f t="shared" si="248"/>
        <v>0.78</v>
      </c>
      <c r="AA3182">
        <f>VLOOKUP($C3182,[1]Disability!$1:$1048576,5,FALSE)</f>
        <v>1</v>
      </c>
      <c r="AB3182" s="67">
        <f t="shared" si="249"/>
        <v>0.72499999999999998</v>
      </c>
      <c r="AC3182" t="e">
        <f>VLOOKUP($A3182,#REF!,9,FALSE)</f>
        <v>#REF!</v>
      </c>
    </row>
    <row r="3183" spans="1:29">
      <c r="A3183">
        <v>59959</v>
      </c>
      <c r="B3183">
        <v>3182</v>
      </c>
      <c r="C3183">
        <v>1007530</v>
      </c>
      <c r="D3183" t="s">
        <v>4235</v>
      </c>
      <c r="E3183" t="s">
        <v>4236</v>
      </c>
      <c r="G3183" t="e">
        <f>VLOOKUP($H3183,[1]BRT!$1:$1048576,1,0)</f>
        <v>#N/A</v>
      </c>
      <c r="H3183" t="s">
        <v>6510</v>
      </c>
      <c r="I3183">
        <v>37.845483000000002</v>
      </c>
      <c r="J3183">
        <v>-122.25182</v>
      </c>
      <c r="K3183">
        <v>867</v>
      </c>
      <c r="L3183">
        <v>25</v>
      </c>
      <c r="M3183">
        <v>2.4</v>
      </c>
      <c r="N3183">
        <v>15</v>
      </c>
      <c r="O3183">
        <v>8</v>
      </c>
      <c r="P3183">
        <v>23</v>
      </c>
      <c r="Q3183" t="e">
        <f>VLOOKUP($A3183,'[1]SheltersALL_2.17.22'!$1:$1048576,6,0)</f>
        <v>#N/A</v>
      </c>
      <c r="R3183" t="str">
        <f>VLOOKUP($A3183, [1]FA21_Ridership!$1:$1048576,11, 0)</f>
        <v>OAKLAND</v>
      </c>
      <c r="S3183" t="str">
        <f>VLOOKUP($A3183, [1]FA21_Ridership!$1:$1048576,12, 0)</f>
        <v>ALAMEDA</v>
      </c>
      <c r="T3183">
        <f>VLOOKUP($A3183, [1]FA21_Ridership!$1:$1048576,13, 0)</f>
        <v>2</v>
      </c>
      <c r="U3183">
        <f t="shared" si="246"/>
        <v>575</v>
      </c>
      <c r="V3183" s="67">
        <f t="shared" si="250"/>
        <v>0.76400000000000001</v>
      </c>
      <c r="W3183">
        <v>0.29793500000000001</v>
      </c>
      <c r="X3183" s="67">
        <f t="shared" si="247"/>
        <v>7.0999999999999994E-2</v>
      </c>
      <c r="Y3183">
        <v>0.135458</v>
      </c>
      <c r="Z3183" s="67">
        <f t="shared" si="248"/>
        <v>0.32900000000000001</v>
      </c>
      <c r="AA3183">
        <f>VLOOKUP($C3183,[1]Disability!$1:$1048576,5,FALSE)</f>
        <v>0</v>
      </c>
      <c r="AB3183" s="67">
        <f t="shared" si="249"/>
        <v>0</v>
      </c>
      <c r="AC3183" t="e">
        <f>VLOOKUP($A3183,#REF!,9,FALSE)</f>
        <v>#REF!</v>
      </c>
    </row>
    <row r="3184" spans="1:29">
      <c r="A3184">
        <v>51151</v>
      </c>
      <c r="B3184">
        <v>3183</v>
      </c>
      <c r="C3184">
        <v>1014870</v>
      </c>
      <c r="D3184" t="s">
        <v>4235</v>
      </c>
      <c r="E3184" t="s">
        <v>4236</v>
      </c>
      <c r="G3184" t="e">
        <f>VLOOKUP($H3184,[1]BRT!$1:$1048576,1,0)</f>
        <v>#N/A</v>
      </c>
      <c r="H3184" t="s">
        <v>6511</v>
      </c>
      <c r="I3184">
        <v>37.760092999999998</v>
      </c>
      <c r="J3184">
        <v>-122.162903</v>
      </c>
      <c r="K3184">
        <v>1163</v>
      </c>
      <c r="L3184">
        <v>18</v>
      </c>
      <c r="M3184">
        <v>3.3333333330000001</v>
      </c>
      <c r="N3184">
        <v>20</v>
      </c>
      <c r="O3184">
        <v>12</v>
      </c>
      <c r="P3184">
        <v>32</v>
      </c>
      <c r="Q3184" t="e">
        <f>VLOOKUP($A3184,'[1]SheltersALL_2.17.22'!$1:$1048576,6,0)</f>
        <v>#N/A</v>
      </c>
      <c r="R3184" t="str">
        <f>VLOOKUP($A3184, [1]FA21_Ridership!$1:$1048576,11, 0)</f>
        <v>OAKLAND</v>
      </c>
      <c r="S3184" t="str">
        <f>VLOOKUP($A3184, [1]FA21_Ridership!$1:$1048576,12, 0)</f>
        <v>ALAMEDA</v>
      </c>
      <c r="T3184">
        <f>VLOOKUP($A3184, [1]FA21_Ridership!$1:$1048576,13, 0)</f>
        <v>3</v>
      </c>
      <c r="U3184">
        <f t="shared" si="246"/>
        <v>576</v>
      </c>
      <c r="V3184" s="67">
        <f t="shared" si="250"/>
        <v>0.76500000000000001</v>
      </c>
      <c r="W3184">
        <v>0.83442300000000003</v>
      </c>
      <c r="X3184" s="67">
        <f t="shared" si="247"/>
        <v>0.63300000000000001</v>
      </c>
      <c r="Y3184">
        <v>0.31897500000000001</v>
      </c>
      <c r="Z3184" s="67">
        <f t="shared" si="248"/>
        <v>0.65400000000000003</v>
      </c>
      <c r="AA3184">
        <f>VLOOKUP($C3184,[1]Disability!$1:$1048576,5,FALSE)</f>
        <v>1</v>
      </c>
      <c r="AB3184" s="67">
        <f t="shared" si="249"/>
        <v>0.72499999999999998</v>
      </c>
      <c r="AC3184" t="e">
        <f>VLOOKUP($A3184,#REF!,9,FALSE)</f>
        <v>#REF!</v>
      </c>
    </row>
    <row r="3185" spans="1:29">
      <c r="A3185">
        <v>51551</v>
      </c>
      <c r="B3185">
        <v>3184</v>
      </c>
      <c r="C3185">
        <v>103800</v>
      </c>
      <c r="D3185" t="s">
        <v>4235</v>
      </c>
      <c r="E3185" t="s">
        <v>4236</v>
      </c>
      <c r="G3185" t="e">
        <f>VLOOKUP($H3185,[1]BRT!$1:$1048576,1,0)</f>
        <v>#N/A</v>
      </c>
      <c r="H3185" t="s">
        <v>6485</v>
      </c>
      <c r="I3185">
        <v>37.777034999999998</v>
      </c>
      <c r="J3185">
        <v>-122.27677</v>
      </c>
      <c r="K3185">
        <v>1420</v>
      </c>
      <c r="L3185">
        <v>12</v>
      </c>
      <c r="M3185">
        <v>5</v>
      </c>
      <c r="N3185">
        <v>21</v>
      </c>
      <c r="O3185">
        <v>27</v>
      </c>
      <c r="P3185">
        <v>48</v>
      </c>
      <c r="Q3185" t="e">
        <f>VLOOKUP($A3185,'[1]SheltersALL_2.17.22'!$1:$1048576,6,0)</f>
        <v>#N/A</v>
      </c>
      <c r="R3185" t="str">
        <f>VLOOKUP($A3185, [1]FA21_Ridership!$1:$1048576,11, 0)</f>
        <v>ALAMEDA</v>
      </c>
      <c r="S3185" t="str">
        <f>VLOOKUP($A3185, [1]FA21_Ridership!$1:$1048576,12, 0)</f>
        <v>ALAMEDA</v>
      </c>
      <c r="T3185">
        <f>VLOOKUP($A3185, [1]FA21_Ridership!$1:$1048576,13, 0)</f>
        <v>3</v>
      </c>
      <c r="U3185">
        <f t="shared" si="246"/>
        <v>576</v>
      </c>
      <c r="V3185" s="67">
        <f t="shared" si="250"/>
        <v>0.76500000000000001</v>
      </c>
      <c r="W3185">
        <v>0.73748899999999995</v>
      </c>
      <c r="X3185" s="67">
        <f t="shared" si="247"/>
        <v>0.45800000000000002</v>
      </c>
      <c r="Y3185">
        <v>0.297153</v>
      </c>
      <c r="Z3185" s="67">
        <f t="shared" si="248"/>
        <v>0.63200000000000001</v>
      </c>
      <c r="AA3185">
        <f>VLOOKUP($C3185,[1]Disability!$1:$1048576,5,FALSE)</f>
        <v>0</v>
      </c>
      <c r="AB3185" s="67">
        <f t="shared" si="249"/>
        <v>0</v>
      </c>
      <c r="AC3185" t="e">
        <f>VLOOKUP($A3185,#REF!,9,FALSE)</f>
        <v>#REF!</v>
      </c>
    </row>
    <row r="3186" spans="1:29">
      <c r="A3186">
        <v>50688</v>
      </c>
      <c r="B3186">
        <v>3185</v>
      </c>
      <c r="C3186">
        <v>1011890</v>
      </c>
      <c r="D3186" t="s">
        <v>4235</v>
      </c>
      <c r="E3186" t="s">
        <v>4236</v>
      </c>
      <c r="G3186" t="e">
        <f>VLOOKUP($H3186,[1]BRT!$1:$1048576,1,0)</f>
        <v>#N/A</v>
      </c>
      <c r="H3186" t="s">
        <v>6512</v>
      </c>
      <c r="I3186">
        <v>37.816242000000003</v>
      </c>
      <c r="J3186">
        <v>-122.24539900000001</v>
      </c>
      <c r="K3186">
        <v>1018</v>
      </c>
      <c r="L3186">
        <v>32</v>
      </c>
      <c r="M3186">
        <v>1.875</v>
      </c>
      <c r="N3186">
        <v>4</v>
      </c>
      <c r="O3186">
        <v>14</v>
      </c>
      <c r="P3186">
        <v>18</v>
      </c>
      <c r="Q3186" t="e">
        <f>VLOOKUP($A3186,'[1]SheltersALL_2.17.22'!$1:$1048576,6,0)</f>
        <v>#N/A</v>
      </c>
      <c r="R3186" t="str">
        <f>VLOOKUP($A3186, [1]FA21_Ridership!$1:$1048576,11, 0)</f>
        <v>OAKLAND</v>
      </c>
      <c r="S3186" t="str">
        <f>VLOOKUP($A3186, [1]FA21_Ridership!$1:$1048576,12, 0)</f>
        <v>ALAMEDA</v>
      </c>
      <c r="T3186">
        <f>VLOOKUP($A3186, [1]FA21_Ridership!$1:$1048576,13, 0)</f>
        <v>2</v>
      </c>
      <c r="U3186">
        <f t="shared" si="246"/>
        <v>576</v>
      </c>
      <c r="V3186" s="67">
        <f t="shared" si="250"/>
        <v>0.76500000000000001</v>
      </c>
      <c r="W3186">
        <v>0.21645700000000001</v>
      </c>
      <c r="X3186" s="67">
        <f t="shared" si="247"/>
        <v>2.1999999999999999E-2</v>
      </c>
      <c r="Y3186">
        <v>0.10674599999999999</v>
      </c>
      <c r="Z3186" s="67">
        <f t="shared" si="248"/>
        <v>0.26100000000000001</v>
      </c>
      <c r="AA3186">
        <f>VLOOKUP($C3186,[1]Disability!$1:$1048576,5,FALSE)</f>
        <v>0</v>
      </c>
      <c r="AB3186" s="67">
        <f t="shared" si="249"/>
        <v>0</v>
      </c>
      <c r="AC3186" t="e">
        <f>VLOOKUP($A3186,#REF!,9,FALSE)</f>
        <v>#REF!</v>
      </c>
    </row>
    <row r="3187" spans="1:29">
      <c r="A3187">
        <v>54600</v>
      </c>
      <c r="B3187">
        <v>3186</v>
      </c>
      <c r="C3187">
        <v>1012320</v>
      </c>
      <c r="D3187" t="s">
        <v>4235</v>
      </c>
      <c r="E3187" t="s">
        <v>4236</v>
      </c>
      <c r="G3187" t="e">
        <f>VLOOKUP($H3187,[1]BRT!$1:$1048576,1,0)</f>
        <v>#N/A</v>
      </c>
      <c r="H3187" t="s">
        <v>6513</v>
      </c>
      <c r="I3187">
        <v>37.818358000000003</v>
      </c>
      <c r="J3187">
        <v>-122.255774</v>
      </c>
      <c r="K3187">
        <v>960</v>
      </c>
      <c r="L3187">
        <v>20</v>
      </c>
      <c r="M3187">
        <v>3</v>
      </c>
      <c r="N3187">
        <v>28</v>
      </c>
      <c r="O3187">
        <v>1</v>
      </c>
      <c r="P3187">
        <v>29</v>
      </c>
      <c r="Q3187" t="e">
        <f>VLOOKUP($A3187,'[1]SheltersALL_2.17.22'!$1:$1048576,6,0)</f>
        <v>#N/A</v>
      </c>
      <c r="R3187" t="str">
        <f>VLOOKUP($A3187, [1]FA21_Ridership!$1:$1048576,11, 0)</f>
        <v>OAKLAND</v>
      </c>
      <c r="S3187" t="str">
        <f>VLOOKUP($A3187, [1]FA21_Ridership!$1:$1048576,12, 0)</f>
        <v>ALAMEDA</v>
      </c>
      <c r="T3187">
        <f>VLOOKUP($A3187, [1]FA21_Ridership!$1:$1048576,13, 0)</f>
        <v>2</v>
      </c>
      <c r="U3187">
        <f t="shared" si="246"/>
        <v>580</v>
      </c>
      <c r="V3187" s="67">
        <f t="shared" si="250"/>
        <v>0.76500000000000001</v>
      </c>
      <c r="W3187">
        <v>0.56469499999999995</v>
      </c>
      <c r="X3187" s="67">
        <f t="shared" si="247"/>
        <v>0.254</v>
      </c>
      <c r="Y3187">
        <v>0.27240900000000001</v>
      </c>
      <c r="Z3187" s="67">
        <f t="shared" si="248"/>
        <v>0.59799999999999998</v>
      </c>
      <c r="AA3187">
        <f>VLOOKUP($C3187,[1]Disability!$1:$1048576,5,FALSE)</f>
        <v>0</v>
      </c>
      <c r="AB3187" s="67">
        <f t="shared" si="249"/>
        <v>0</v>
      </c>
      <c r="AC3187" t="e">
        <f>VLOOKUP($A3187,#REF!,9,FALSE)</f>
        <v>#REF!</v>
      </c>
    </row>
    <row r="3188" spans="1:29">
      <c r="A3188">
        <v>55454</v>
      </c>
      <c r="B3188">
        <v>3187</v>
      </c>
      <c r="C3188">
        <v>305130</v>
      </c>
      <c r="D3188" t="s">
        <v>4235</v>
      </c>
      <c r="E3188" t="s">
        <v>4236</v>
      </c>
      <c r="G3188" t="e">
        <f>VLOOKUP($H3188,[1]BRT!$1:$1048576,1,0)</f>
        <v>#N/A</v>
      </c>
      <c r="H3188" t="s">
        <v>6514</v>
      </c>
      <c r="I3188">
        <v>37.881703000000002</v>
      </c>
      <c r="J3188">
        <v>-122.270355</v>
      </c>
      <c r="K3188">
        <v>1080</v>
      </c>
      <c r="L3188">
        <v>20</v>
      </c>
      <c r="M3188">
        <v>3</v>
      </c>
      <c r="N3188">
        <v>22</v>
      </c>
      <c r="O3188">
        <v>7</v>
      </c>
      <c r="P3188">
        <v>29</v>
      </c>
      <c r="Q3188" t="e">
        <f>VLOOKUP($A3188,'[1]SheltersALL_2.17.22'!$1:$1048576,6,0)</f>
        <v>#N/A</v>
      </c>
      <c r="R3188" t="str">
        <f>VLOOKUP($A3188, [1]FA21_Ridership!$1:$1048576,11, 0)</f>
        <v>BERKELEY</v>
      </c>
      <c r="S3188" t="str">
        <f>VLOOKUP($A3188, [1]FA21_Ridership!$1:$1048576,12, 0)</f>
        <v>ALAMEDA</v>
      </c>
      <c r="T3188">
        <f>VLOOKUP($A3188, [1]FA21_Ridership!$1:$1048576,13, 0)</f>
        <v>1</v>
      </c>
      <c r="U3188">
        <f t="shared" si="246"/>
        <v>580</v>
      </c>
      <c r="V3188" s="67">
        <f t="shared" si="250"/>
        <v>0.76500000000000001</v>
      </c>
      <c r="W3188">
        <v>0.36996699999999999</v>
      </c>
      <c r="X3188" s="67">
        <f t="shared" si="247"/>
        <v>0.108</v>
      </c>
      <c r="Y3188">
        <v>0.152339</v>
      </c>
      <c r="Z3188" s="67">
        <f t="shared" si="248"/>
        <v>0.36799999999999999</v>
      </c>
      <c r="AA3188">
        <f>VLOOKUP($C3188,[1]Disability!$1:$1048576,5,FALSE)</f>
        <v>1</v>
      </c>
      <c r="AB3188" s="67">
        <f t="shared" si="249"/>
        <v>0.72499999999999998</v>
      </c>
      <c r="AC3188" t="e">
        <f>VLOOKUP($A3188,#REF!,9,FALSE)</f>
        <v>#REF!</v>
      </c>
    </row>
    <row r="3189" spans="1:29">
      <c r="A3189">
        <v>50522</v>
      </c>
      <c r="B3189">
        <v>3188</v>
      </c>
      <c r="C3189">
        <v>802410</v>
      </c>
      <c r="D3189" t="s">
        <v>4235</v>
      </c>
      <c r="E3189" t="s">
        <v>4236</v>
      </c>
      <c r="G3189" t="e">
        <f>VLOOKUP($H3189,[1]BRT!$1:$1048576,1,0)</f>
        <v>#N/A</v>
      </c>
      <c r="H3189" t="s">
        <v>6421</v>
      </c>
      <c r="I3189">
        <v>37.634410000000003</v>
      </c>
      <c r="J3189">
        <v>-122.098671</v>
      </c>
      <c r="K3189">
        <v>1039</v>
      </c>
      <c r="L3189">
        <v>20</v>
      </c>
      <c r="M3189">
        <v>3</v>
      </c>
      <c r="N3189">
        <v>21</v>
      </c>
      <c r="O3189">
        <v>8</v>
      </c>
      <c r="P3189">
        <v>29</v>
      </c>
      <c r="Q3189" t="str">
        <f>VLOOKUP($A3189,'[1]SheltersALL_2.17.22'!$1:$1048576,6,0)</f>
        <v>Hayward</v>
      </c>
      <c r="R3189" t="str">
        <f>VLOOKUP($A3189, [1]FA21_Ridership!$1:$1048576,11, 0)</f>
        <v>HAYWARD</v>
      </c>
      <c r="S3189" t="str">
        <f>VLOOKUP($A3189, [1]FA21_Ridership!$1:$1048576,12, 0)</f>
        <v>ALAMEDA</v>
      </c>
      <c r="T3189">
        <f>VLOOKUP($A3189, [1]FA21_Ridership!$1:$1048576,13, 0)</f>
        <v>5</v>
      </c>
      <c r="U3189">
        <f t="shared" si="246"/>
        <v>580</v>
      </c>
      <c r="V3189" s="67">
        <f t="shared" si="250"/>
        <v>0.76500000000000001</v>
      </c>
      <c r="W3189">
        <v>0.76625200000000004</v>
      </c>
      <c r="X3189" s="67">
        <f t="shared" si="247"/>
        <v>0.51500000000000001</v>
      </c>
      <c r="Y3189">
        <v>0.31512600000000002</v>
      </c>
      <c r="Z3189" s="67">
        <f t="shared" si="248"/>
        <v>0.64700000000000002</v>
      </c>
      <c r="AA3189">
        <f>VLOOKUP($C3189,[1]Disability!$1:$1048576,5,FALSE)</f>
        <v>0</v>
      </c>
      <c r="AB3189" s="67">
        <f t="shared" si="249"/>
        <v>0</v>
      </c>
      <c r="AC3189" t="e">
        <f>VLOOKUP($A3189,#REF!,9,FALSE)</f>
        <v>#REF!</v>
      </c>
    </row>
    <row r="3190" spans="1:29">
      <c r="A3190">
        <v>53021</v>
      </c>
      <c r="B3190">
        <v>3189</v>
      </c>
      <c r="C3190">
        <v>9908020</v>
      </c>
      <c r="D3190" t="s">
        <v>4235</v>
      </c>
      <c r="E3190" t="s">
        <v>4236</v>
      </c>
      <c r="G3190" t="e">
        <f>VLOOKUP($H3190,[1]BRT!$1:$1048576,1,0)</f>
        <v>#N/A</v>
      </c>
      <c r="H3190" t="s">
        <v>6515</v>
      </c>
      <c r="I3190">
        <v>37.890549999999998</v>
      </c>
      <c r="J3190">
        <v>-122.29891000000001</v>
      </c>
      <c r="K3190">
        <v>1365</v>
      </c>
      <c r="L3190">
        <v>20</v>
      </c>
      <c r="M3190">
        <v>3</v>
      </c>
      <c r="N3190">
        <v>16</v>
      </c>
      <c r="O3190">
        <v>13</v>
      </c>
      <c r="P3190">
        <v>29</v>
      </c>
      <c r="Q3190" t="str">
        <f>VLOOKUP($A3190,'[1]SheltersALL_2.17.22'!$1:$1048576,6,0)</f>
        <v>Albany</v>
      </c>
      <c r="R3190" t="str">
        <f>VLOOKUP($A3190, [1]FA21_Ridership!$1:$1048576,11, 0)</f>
        <v>ALBANY</v>
      </c>
      <c r="S3190" t="str">
        <f>VLOOKUP($A3190, [1]FA21_Ridership!$1:$1048576,12, 0)</f>
        <v>ALAMEDA</v>
      </c>
      <c r="T3190">
        <f>VLOOKUP($A3190, [1]FA21_Ridership!$1:$1048576,13, 0)</f>
        <v>1</v>
      </c>
      <c r="U3190">
        <f t="shared" si="246"/>
        <v>580</v>
      </c>
      <c r="V3190" s="67">
        <f t="shared" si="250"/>
        <v>0.76500000000000001</v>
      </c>
      <c r="W3190">
        <v>0.60272599999999998</v>
      </c>
      <c r="X3190" s="67">
        <f t="shared" si="247"/>
        <v>0.28799999999999998</v>
      </c>
      <c r="Y3190">
        <v>0.171373</v>
      </c>
      <c r="Z3190" s="67">
        <f t="shared" si="248"/>
        <v>0.41299999999999998</v>
      </c>
      <c r="AA3190">
        <f>VLOOKUP($C3190,[1]Disability!$1:$1048576,5,FALSE)</f>
        <v>0</v>
      </c>
      <c r="AB3190" s="67">
        <f t="shared" si="249"/>
        <v>0</v>
      </c>
      <c r="AC3190" t="e">
        <f>VLOOKUP($A3190,#REF!,9,FALSE)</f>
        <v>#REF!</v>
      </c>
    </row>
    <row r="3191" spans="1:29">
      <c r="A3191">
        <v>54511</v>
      </c>
      <c r="B3191">
        <v>3190</v>
      </c>
      <c r="C3191">
        <v>802310</v>
      </c>
      <c r="D3191" t="s">
        <v>4235</v>
      </c>
      <c r="E3191" t="s">
        <v>4236</v>
      </c>
      <c r="G3191" t="e">
        <f>VLOOKUP($H3191,[1]BRT!$1:$1048576,1,0)</f>
        <v>#N/A</v>
      </c>
      <c r="H3191" t="s">
        <v>6516</v>
      </c>
      <c r="I3191">
        <v>37.639161000000001</v>
      </c>
      <c r="J3191">
        <v>-122.101921</v>
      </c>
      <c r="K3191">
        <v>1029</v>
      </c>
      <c r="L3191">
        <v>20</v>
      </c>
      <c r="M3191">
        <v>3</v>
      </c>
      <c r="N3191">
        <v>15</v>
      </c>
      <c r="O3191">
        <v>14</v>
      </c>
      <c r="P3191">
        <v>29</v>
      </c>
      <c r="Q3191" t="str">
        <f>VLOOKUP($A3191,'[1]SheltersALL_2.17.22'!$1:$1048576,6,0)</f>
        <v>Hayward</v>
      </c>
      <c r="R3191" t="str">
        <f>VLOOKUP($A3191, [1]FA21_Ridership!$1:$1048576,11, 0)</f>
        <v>HAYWARD</v>
      </c>
      <c r="S3191" t="str">
        <f>VLOOKUP($A3191, [1]FA21_Ridership!$1:$1048576,12, 0)</f>
        <v>ALAMEDA</v>
      </c>
      <c r="T3191">
        <f>VLOOKUP($A3191, [1]FA21_Ridership!$1:$1048576,13, 0)</f>
        <v>5</v>
      </c>
      <c r="U3191">
        <f t="shared" si="246"/>
        <v>580</v>
      </c>
      <c r="V3191" s="67">
        <f t="shared" si="250"/>
        <v>0.76500000000000001</v>
      </c>
      <c r="W3191">
        <v>0.80858799999999997</v>
      </c>
      <c r="X3191" s="67">
        <f t="shared" si="247"/>
        <v>0.59499999999999997</v>
      </c>
      <c r="Y3191">
        <v>5.3129999999999997E-2</v>
      </c>
      <c r="Z3191" s="67">
        <f t="shared" si="248"/>
        <v>8.6999999999999994E-2</v>
      </c>
      <c r="AA3191">
        <f>VLOOKUP($C3191,[1]Disability!$1:$1048576,5,FALSE)</f>
        <v>1</v>
      </c>
      <c r="AB3191" s="67">
        <f t="shared" si="249"/>
        <v>0.72499999999999998</v>
      </c>
      <c r="AC3191" t="e">
        <f>VLOOKUP($A3191,#REF!,9,FALSE)</f>
        <v>#REF!</v>
      </c>
    </row>
    <row r="3192" spans="1:29">
      <c r="A3192">
        <v>55002</v>
      </c>
      <c r="B3192">
        <v>3191</v>
      </c>
      <c r="C3192">
        <v>1030980</v>
      </c>
      <c r="D3192" t="s">
        <v>4235</v>
      </c>
      <c r="E3192" t="s">
        <v>4236</v>
      </c>
      <c r="G3192" t="e">
        <f>VLOOKUP($H3192,[1]BRT!$1:$1048576,1,0)</f>
        <v>#N/A</v>
      </c>
      <c r="H3192" t="s">
        <v>6517</v>
      </c>
      <c r="I3192">
        <v>37.845283999999999</v>
      </c>
      <c r="J3192">
        <v>-122.261084</v>
      </c>
      <c r="K3192">
        <v>1375</v>
      </c>
      <c r="L3192">
        <v>20</v>
      </c>
      <c r="M3192">
        <v>3</v>
      </c>
      <c r="N3192">
        <v>14</v>
      </c>
      <c r="O3192">
        <v>15</v>
      </c>
      <c r="P3192">
        <v>29</v>
      </c>
      <c r="Q3192" t="str">
        <f>VLOOKUP($A3192,'[1]SheltersALL_2.17.22'!$1:$1048576,6,0)</f>
        <v>Oakland</v>
      </c>
      <c r="R3192" t="str">
        <f>VLOOKUP($A3192, [1]FA21_Ridership!$1:$1048576,11, 0)</f>
        <v>OAKLAND</v>
      </c>
      <c r="S3192" t="str">
        <f>VLOOKUP($A3192, [1]FA21_Ridership!$1:$1048576,12, 0)</f>
        <v>ALAMEDA</v>
      </c>
      <c r="T3192">
        <f>VLOOKUP($A3192, [1]FA21_Ridership!$1:$1048576,13, 0)</f>
        <v>2</v>
      </c>
      <c r="U3192">
        <f t="shared" si="246"/>
        <v>580</v>
      </c>
      <c r="V3192" s="67">
        <f t="shared" si="250"/>
        <v>0.76500000000000001</v>
      </c>
      <c r="W3192">
        <v>0.44343900000000003</v>
      </c>
      <c r="X3192" s="67">
        <f t="shared" si="247"/>
        <v>0.15</v>
      </c>
      <c r="Y3192">
        <v>0.28717399999999998</v>
      </c>
      <c r="Z3192" s="67">
        <f t="shared" si="248"/>
        <v>0.61899999999999999</v>
      </c>
      <c r="AA3192">
        <f>VLOOKUP($C3192,[1]Disability!$1:$1048576,5,FALSE)</f>
        <v>0</v>
      </c>
      <c r="AB3192" s="67">
        <f t="shared" si="249"/>
        <v>0</v>
      </c>
      <c r="AC3192" t="e">
        <f>VLOOKUP($A3192,#REF!,9,FALSE)</f>
        <v>#REF!</v>
      </c>
    </row>
    <row r="3193" spans="1:29">
      <c r="A3193">
        <v>59912</v>
      </c>
      <c r="B3193">
        <v>3192</v>
      </c>
      <c r="C3193">
        <v>1004090</v>
      </c>
      <c r="D3193" t="s">
        <v>4235</v>
      </c>
      <c r="E3193" t="s">
        <v>4236</v>
      </c>
      <c r="G3193" t="e">
        <f>VLOOKUP($H3193,[1]BRT!$1:$1048576,1,0)</f>
        <v>#N/A</v>
      </c>
      <c r="H3193" t="s">
        <v>6518</v>
      </c>
      <c r="I3193">
        <v>37.798720000000003</v>
      </c>
      <c r="J3193">
        <v>-122.243996</v>
      </c>
      <c r="K3193">
        <v>1079</v>
      </c>
      <c r="L3193">
        <v>20</v>
      </c>
      <c r="M3193">
        <v>3</v>
      </c>
      <c r="N3193">
        <v>7</v>
      </c>
      <c r="O3193">
        <v>22</v>
      </c>
      <c r="P3193">
        <v>29</v>
      </c>
      <c r="Q3193" t="e">
        <f>VLOOKUP($A3193,'[1]SheltersALL_2.17.22'!$1:$1048576,6,0)</f>
        <v>#N/A</v>
      </c>
      <c r="R3193" t="str">
        <f>VLOOKUP($A3193, [1]FA21_Ridership!$1:$1048576,11, 0)</f>
        <v>OAKLAND</v>
      </c>
      <c r="S3193" t="str">
        <f>VLOOKUP($A3193, [1]FA21_Ridership!$1:$1048576,12, 0)</f>
        <v>ALAMEDA</v>
      </c>
      <c r="T3193">
        <f>VLOOKUP($A3193, [1]FA21_Ridership!$1:$1048576,13, 0)</f>
        <v>2</v>
      </c>
      <c r="U3193">
        <f t="shared" si="246"/>
        <v>580</v>
      </c>
      <c r="V3193" s="67">
        <f t="shared" si="250"/>
        <v>0.76500000000000001</v>
      </c>
      <c r="W3193">
        <v>0.76702499999999996</v>
      </c>
      <c r="X3193" s="67">
        <f t="shared" si="247"/>
        <v>0.51700000000000002</v>
      </c>
      <c r="Y3193">
        <v>0.38829200000000003</v>
      </c>
      <c r="Z3193" s="67">
        <f t="shared" si="248"/>
        <v>0.75</v>
      </c>
      <c r="AA3193">
        <f>VLOOKUP($C3193,[1]Disability!$1:$1048576,5,FALSE)</f>
        <v>0</v>
      </c>
      <c r="AB3193" s="67">
        <f t="shared" si="249"/>
        <v>0</v>
      </c>
      <c r="AC3193" t="e">
        <f>VLOOKUP($A3193,#REF!,9,FALSE)</f>
        <v>#REF!</v>
      </c>
    </row>
    <row r="3194" spans="1:29">
      <c r="A3194">
        <v>54945</v>
      </c>
      <c r="B3194">
        <v>3193</v>
      </c>
      <c r="C3194">
        <v>1010400</v>
      </c>
      <c r="D3194" t="s">
        <v>4235</v>
      </c>
      <c r="E3194" t="s">
        <v>4236</v>
      </c>
      <c r="G3194" t="e">
        <f>VLOOKUP($H3194,[1]BRT!$1:$1048576,1,0)</f>
        <v>#N/A</v>
      </c>
      <c r="H3194" t="s">
        <v>6519</v>
      </c>
      <c r="I3194">
        <v>37.798492000000003</v>
      </c>
      <c r="J3194">
        <v>-122.253528</v>
      </c>
      <c r="K3194">
        <v>1429</v>
      </c>
      <c r="L3194">
        <v>20</v>
      </c>
      <c r="M3194">
        <v>3</v>
      </c>
      <c r="N3194">
        <v>5</v>
      </c>
      <c r="O3194">
        <v>24</v>
      </c>
      <c r="P3194">
        <v>29</v>
      </c>
      <c r="Q3194" t="e">
        <f>VLOOKUP($A3194,'[1]SheltersALL_2.17.22'!$1:$1048576,6,0)</f>
        <v>#N/A</v>
      </c>
      <c r="R3194" t="str">
        <f>VLOOKUP($A3194, [1]FA21_Ridership!$1:$1048576,11, 0)</f>
        <v>OAKLAND</v>
      </c>
      <c r="S3194" t="str">
        <f>VLOOKUP($A3194, [1]FA21_Ridership!$1:$1048576,12, 0)</f>
        <v>ALAMEDA</v>
      </c>
      <c r="T3194">
        <f>VLOOKUP($A3194, [1]FA21_Ridership!$1:$1048576,13, 0)</f>
        <v>2</v>
      </c>
      <c r="U3194">
        <f t="shared" si="246"/>
        <v>580</v>
      </c>
      <c r="V3194" s="67">
        <f t="shared" si="250"/>
        <v>0.76500000000000001</v>
      </c>
      <c r="W3194">
        <v>0.76036199999999998</v>
      </c>
      <c r="X3194" s="67">
        <f t="shared" si="247"/>
        <v>0.51100000000000001</v>
      </c>
      <c r="Y3194">
        <v>0.39035399999999998</v>
      </c>
      <c r="Z3194" s="67">
        <f t="shared" si="248"/>
        <v>0.753</v>
      </c>
      <c r="AA3194">
        <f>VLOOKUP($C3194,[1]Disability!$1:$1048576,5,FALSE)</f>
        <v>1</v>
      </c>
      <c r="AB3194" s="67">
        <f t="shared" si="249"/>
        <v>0.72499999999999998</v>
      </c>
      <c r="AC3194" t="e">
        <f>VLOOKUP($A3194,#REF!,9,FALSE)</f>
        <v>#REF!</v>
      </c>
    </row>
    <row r="3195" spans="1:29">
      <c r="A3195">
        <v>57988</v>
      </c>
      <c r="B3195">
        <v>3194</v>
      </c>
      <c r="C3195">
        <v>600890</v>
      </c>
      <c r="D3195" t="s">
        <v>4235</v>
      </c>
      <c r="E3195" t="s">
        <v>4236</v>
      </c>
      <c r="G3195" t="e">
        <f>VLOOKUP($H3195,[1]BRT!$1:$1048576,1,0)</f>
        <v>#N/A</v>
      </c>
      <c r="H3195" t="s">
        <v>6520</v>
      </c>
      <c r="I3195">
        <v>37.833987999999998</v>
      </c>
      <c r="J3195">
        <v>-122.29329300000001</v>
      </c>
      <c r="K3195">
        <v>1231</v>
      </c>
      <c r="L3195">
        <v>15.7</v>
      </c>
      <c r="M3195">
        <v>3.8216560510000002</v>
      </c>
      <c r="N3195">
        <v>9</v>
      </c>
      <c r="O3195">
        <v>28</v>
      </c>
      <c r="P3195">
        <v>37</v>
      </c>
      <c r="Q3195" t="e">
        <f>VLOOKUP($A3195,'[1]SheltersALL_2.17.22'!$1:$1048576,6,0)</f>
        <v>#N/A</v>
      </c>
      <c r="R3195" t="str">
        <f>VLOOKUP($A3195, [1]FA21_Ridership!$1:$1048576,11, 0)</f>
        <v>EMERYVILLE</v>
      </c>
      <c r="S3195" t="str">
        <f>VLOOKUP($A3195, [1]FA21_Ridership!$1:$1048576,12, 0)</f>
        <v>ALAMEDA</v>
      </c>
      <c r="T3195">
        <f>VLOOKUP($A3195, [1]FA21_Ridership!$1:$1048576,13, 0)</f>
        <v>2</v>
      </c>
      <c r="U3195">
        <f t="shared" si="246"/>
        <v>580.9</v>
      </c>
      <c r="V3195" s="67">
        <f t="shared" si="250"/>
        <v>0.76700000000000002</v>
      </c>
      <c r="W3195">
        <v>0.75641000000000003</v>
      </c>
      <c r="X3195" s="67">
        <f t="shared" si="247"/>
        <v>0.49299999999999999</v>
      </c>
      <c r="Y3195">
        <v>0.214286</v>
      </c>
      <c r="Z3195" s="67">
        <f t="shared" si="248"/>
        <v>0.495</v>
      </c>
      <c r="AA3195">
        <f>VLOOKUP($C3195,[1]Disability!$1:$1048576,5,FALSE)</f>
        <v>0</v>
      </c>
      <c r="AB3195" s="67">
        <f t="shared" si="249"/>
        <v>0</v>
      </c>
      <c r="AC3195" t="e">
        <f>VLOOKUP($A3195,#REF!,9,FALSE)</f>
        <v>#REF!</v>
      </c>
    </row>
    <row r="3196" spans="1:29">
      <c r="A3196">
        <v>58115</v>
      </c>
      <c r="B3196">
        <v>3195</v>
      </c>
      <c r="C3196">
        <v>303590</v>
      </c>
      <c r="D3196" t="s">
        <v>4235</v>
      </c>
      <c r="E3196" t="s">
        <v>4236</v>
      </c>
      <c r="G3196" t="e">
        <f>VLOOKUP($H3196,[1]BRT!$1:$1048576,1,0)</f>
        <v>#N/A</v>
      </c>
      <c r="H3196" t="s">
        <v>6489</v>
      </c>
      <c r="I3196">
        <v>37.863104999999997</v>
      </c>
      <c r="J3196">
        <v>-122.272183</v>
      </c>
      <c r="K3196">
        <v>1018</v>
      </c>
      <c r="L3196">
        <v>30.7</v>
      </c>
      <c r="M3196">
        <v>1.9543973939999999</v>
      </c>
      <c r="N3196">
        <v>12</v>
      </c>
      <c r="O3196">
        <v>7</v>
      </c>
      <c r="P3196">
        <v>19</v>
      </c>
      <c r="Q3196" t="str">
        <f>VLOOKUP($A3196,'[1]SheltersALL_2.17.22'!$1:$1048576,6,0)</f>
        <v>Berkeley</v>
      </c>
      <c r="R3196" t="str">
        <f>VLOOKUP($A3196, [1]FA21_Ridership!$1:$1048576,11, 0)</f>
        <v>BERKELEY</v>
      </c>
      <c r="S3196" t="str">
        <f>VLOOKUP($A3196, [1]FA21_Ridership!$1:$1048576,12, 0)</f>
        <v>ALAMEDA</v>
      </c>
      <c r="T3196">
        <f>VLOOKUP($A3196, [1]FA21_Ridership!$1:$1048576,13, 0)</f>
        <v>1</v>
      </c>
      <c r="U3196">
        <f t="shared" si="246"/>
        <v>583.29999999999995</v>
      </c>
      <c r="V3196" s="67">
        <f t="shared" si="250"/>
        <v>0.76700000000000002</v>
      </c>
      <c r="W3196">
        <v>0.47429900000000003</v>
      </c>
      <c r="X3196" s="67">
        <f t="shared" si="247"/>
        <v>0.17399999999999999</v>
      </c>
      <c r="Y3196">
        <v>0.36565399999999998</v>
      </c>
      <c r="Z3196" s="67">
        <f t="shared" si="248"/>
        <v>0.72</v>
      </c>
      <c r="AA3196">
        <f>VLOOKUP($C3196,[1]Disability!$1:$1048576,5,FALSE)</f>
        <v>1</v>
      </c>
      <c r="AB3196" s="67">
        <f t="shared" si="249"/>
        <v>0.72499999999999998</v>
      </c>
      <c r="AC3196" t="e">
        <f>VLOOKUP($A3196,#REF!,9,FALSE)</f>
        <v>#REF!</v>
      </c>
    </row>
    <row r="3197" spans="1:29">
      <c r="A3197">
        <v>56546</v>
      </c>
      <c r="B3197">
        <v>3196</v>
      </c>
      <c r="C3197">
        <v>303680</v>
      </c>
      <c r="D3197" t="s">
        <v>4235</v>
      </c>
      <c r="E3197" t="s">
        <v>4236</v>
      </c>
      <c r="G3197" t="e">
        <f>VLOOKUP($H3197,[1]BRT!$1:$1048576,1,0)</f>
        <v>#N/A</v>
      </c>
      <c r="H3197" t="s">
        <v>6445</v>
      </c>
      <c r="I3197">
        <v>37.856222000000002</v>
      </c>
      <c r="J3197">
        <v>-122.27142000000001</v>
      </c>
      <c r="K3197">
        <v>1018</v>
      </c>
      <c r="L3197">
        <v>30.7</v>
      </c>
      <c r="M3197">
        <v>1.9543973939999999</v>
      </c>
      <c r="N3197">
        <v>8</v>
      </c>
      <c r="O3197">
        <v>11</v>
      </c>
      <c r="P3197">
        <v>19</v>
      </c>
      <c r="Q3197" t="str">
        <f>VLOOKUP($A3197,'[1]SheltersALL_2.17.22'!$1:$1048576,6,0)</f>
        <v>Berkeley</v>
      </c>
      <c r="R3197" t="str">
        <f>VLOOKUP($A3197, [1]FA21_Ridership!$1:$1048576,11, 0)</f>
        <v>BERKELEY</v>
      </c>
      <c r="S3197" t="str">
        <f>VLOOKUP($A3197, [1]FA21_Ridership!$1:$1048576,12, 0)</f>
        <v>ALAMEDA</v>
      </c>
      <c r="T3197">
        <f>VLOOKUP($A3197, [1]FA21_Ridership!$1:$1048576,13, 0)</f>
        <v>1</v>
      </c>
      <c r="U3197">
        <f t="shared" si="246"/>
        <v>583.29999999999995</v>
      </c>
      <c r="V3197" s="67">
        <f t="shared" si="250"/>
        <v>0.76700000000000002</v>
      </c>
      <c r="W3197">
        <v>0.62855300000000003</v>
      </c>
      <c r="X3197" s="67">
        <f t="shared" si="247"/>
        <v>0.32200000000000001</v>
      </c>
      <c r="Y3197">
        <v>0.33112999999999998</v>
      </c>
      <c r="Z3197" s="67">
        <f t="shared" si="248"/>
        <v>0.67</v>
      </c>
      <c r="AA3197">
        <f>VLOOKUP($C3197,[1]Disability!$1:$1048576,5,FALSE)</f>
        <v>1</v>
      </c>
      <c r="AB3197" s="67">
        <f t="shared" si="249"/>
        <v>0.72499999999999998</v>
      </c>
      <c r="AC3197" t="e">
        <f>VLOOKUP($A3197,#REF!,9,FALSE)</f>
        <v>#REF!</v>
      </c>
    </row>
    <row r="3198" spans="1:29">
      <c r="A3198">
        <v>55593</v>
      </c>
      <c r="B3198">
        <v>3197</v>
      </c>
      <c r="C3198">
        <v>301130</v>
      </c>
      <c r="D3198" t="s">
        <v>4235</v>
      </c>
      <c r="E3198" t="s">
        <v>4236</v>
      </c>
      <c r="F3198" t="s">
        <v>6057</v>
      </c>
      <c r="H3198" t="s">
        <v>6521</v>
      </c>
      <c r="I3198">
        <v>37.868457999999997</v>
      </c>
      <c r="J3198">
        <v>-122.26191300000001</v>
      </c>
      <c r="K3198">
        <v>1469</v>
      </c>
      <c r="L3198">
        <v>8</v>
      </c>
      <c r="M3198">
        <v>7.5</v>
      </c>
      <c r="N3198">
        <v>41</v>
      </c>
      <c r="O3198">
        <v>32</v>
      </c>
      <c r="P3198">
        <v>73</v>
      </c>
      <c r="Q3198" t="str">
        <f>VLOOKUP($A3198,'[1]SheltersALL_2.17.22'!$1:$1048576,6,0)</f>
        <v>UC Berkeley</v>
      </c>
      <c r="R3198" t="str">
        <f>VLOOKUP($A3198, [1]FA21_Ridership!$1:$1048576,11, 0)</f>
        <v>BERKELEY</v>
      </c>
      <c r="S3198" t="str">
        <f>VLOOKUP($A3198, [1]FA21_Ridership!$1:$1048576,12, 0)</f>
        <v>ALAMEDA</v>
      </c>
      <c r="T3198">
        <f>VLOOKUP($A3198, [1]FA21_Ridership!$1:$1048576,13, 0)</f>
        <v>2</v>
      </c>
      <c r="U3198">
        <f t="shared" si="246"/>
        <v>584</v>
      </c>
      <c r="V3198" s="67">
        <f t="shared" si="250"/>
        <v>0.76800000000000002</v>
      </c>
      <c r="W3198">
        <v>0.61361500000000002</v>
      </c>
      <c r="X3198" s="67">
        <f t="shared" si="247"/>
        <v>0.29899999999999999</v>
      </c>
      <c r="Y3198">
        <v>6.8492999999999998E-2</v>
      </c>
      <c r="Z3198" s="67">
        <f t="shared" si="248"/>
        <v>0.125</v>
      </c>
      <c r="AA3198">
        <f>VLOOKUP($C3198,[1]Disability!$1:$1048576,5,FALSE)</f>
        <v>2</v>
      </c>
      <c r="AB3198" s="67">
        <f t="shared" si="249"/>
        <v>0.91600000000000004</v>
      </c>
      <c r="AC3198" t="e">
        <f>VLOOKUP($A3198,#REF!,9,FALSE)</f>
        <v>#REF!</v>
      </c>
    </row>
    <row r="3199" spans="1:29">
      <c r="A3199">
        <v>50112</v>
      </c>
      <c r="B3199">
        <v>3198</v>
      </c>
      <c r="C3199">
        <v>1011000</v>
      </c>
      <c r="D3199" t="s">
        <v>4235</v>
      </c>
      <c r="E3199" t="s">
        <v>4236</v>
      </c>
      <c r="G3199" t="e">
        <f>VLOOKUP($H3199,[1]BRT!$1:$1048576,1,0)</f>
        <v>#N/A</v>
      </c>
      <c r="H3199" t="s">
        <v>6522</v>
      </c>
      <c r="I3199">
        <v>37.777386</v>
      </c>
      <c r="J3199">
        <v>-122.226088</v>
      </c>
      <c r="K3199">
        <v>1114</v>
      </c>
      <c r="L3199">
        <v>15</v>
      </c>
      <c r="M3199">
        <v>4</v>
      </c>
      <c r="N3199">
        <v>6</v>
      </c>
      <c r="O3199">
        <v>33</v>
      </c>
      <c r="P3199">
        <v>39</v>
      </c>
      <c r="Q3199" t="str">
        <f>VLOOKUP($A3199,'[1]SheltersALL_2.17.22'!$1:$1048576,6,0)</f>
        <v>Oakland</v>
      </c>
      <c r="R3199" t="str">
        <f>VLOOKUP($A3199, [1]FA21_Ridership!$1:$1048576,11, 0)</f>
        <v>OAKLAND</v>
      </c>
      <c r="S3199" t="str">
        <f>VLOOKUP($A3199, [1]FA21_Ridership!$1:$1048576,12, 0)</f>
        <v>ALAMEDA</v>
      </c>
      <c r="T3199">
        <f>VLOOKUP($A3199, [1]FA21_Ridership!$1:$1048576,13, 0)</f>
        <v>2</v>
      </c>
      <c r="U3199">
        <f t="shared" si="246"/>
        <v>585</v>
      </c>
      <c r="V3199" s="67">
        <f t="shared" si="250"/>
        <v>0.76800000000000002</v>
      </c>
      <c r="W3199">
        <v>0.94576300000000002</v>
      </c>
      <c r="X3199" s="67">
        <f t="shared" si="247"/>
        <v>0.88400000000000001</v>
      </c>
      <c r="Y3199">
        <v>0.61525399999999997</v>
      </c>
      <c r="Z3199" s="67">
        <f t="shared" si="248"/>
        <v>0.94099999999999995</v>
      </c>
      <c r="AA3199">
        <f>VLOOKUP($C3199,[1]Disability!$1:$1048576,5,FALSE)</f>
        <v>4</v>
      </c>
      <c r="AB3199" s="67">
        <f t="shared" si="249"/>
        <v>0.97699999999999998</v>
      </c>
      <c r="AC3199" t="e">
        <f>VLOOKUP($A3199,#REF!,9,FALSE)</f>
        <v>#REF!</v>
      </c>
    </row>
    <row r="3200" spans="1:29">
      <c r="A3200">
        <v>52198</v>
      </c>
      <c r="B3200">
        <v>3199</v>
      </c>
      <c r="C3200">
        <v>9905810</v>
      </c>
      <c r="D3200" t="s">
        <v>4235</v>
      </c>
      <c r="E3200" t="s">
        <v>4236</v>
      </c>
      <c r="G3200" t="e">
        <f>VLOOKUP($H3200,[1]BRT!$1:$1048576,1,0)</f>
        <v>#N/A</v>
      </c>
      <c r="H3200" t="s">
        <v>6523</v>
      </c>
      <c r="I3200">
        <v>37.808247000000001</v>
      </c>
      <c r="J3200">
        <v>-122.296577</v>
      </c>
      <c r="K3200">
        <v>966</v>
      </c>
      <c r="L3200">
        <v>31</v>
      </c>
      <c r="M3200">
        <v>1.935483871</v>
      </c>
      <c r="N3200">
        <v>12</v>
      </c>
      <c r="O3200">
        <v>7</v>
      </c>
      <c r="P3200">
        <v>19</v>
      </c>
      <c r="Q3200" t="e">
        <f>VLOOKUP($A3200,'[1]SheltersALL_2.17.22'!$1:$1048576,6,0)</f>
        <v>#N/A</v>
      </c>
      <c r="R3200" t="str">
        <f>VLOOKUP($A3200, [1]FA21_Ridership!$1:$1048576,11, 0)</f>
        <v>OAKLAND</v>
      </c>
      <c r="S3200" t="str">
        <f>VLOOKUP($A3200, [1]FA21_Ridership!$1:$1048576,12, 0)</f>
        <v>ALAMEDA</v>
      </c>
      <c r="T3200">
        <f>VLOOKUP($A3200, [1]FA21_Ridership!$1:$1048576,13, 0)</f>
        <v>2</v>
      </c>
      <c r="U3200">
        <f t="shared" si="246"/>
        <v>589</v>
      </c>
      <c r="V3200" s="67">
        <f t="shared" si="250"/>
        <v>0.76800000000000002</v>
      </c>
      <c r="W3200">
        <v>0.70657300000000001</v>
      </c>
      <c r="X3200" s="67">
        <f t="shared" si="247"/>
        <v>0.41499999999999998</v>
      </c>
      <c r="Y3200">
        <v>0.48591499999999999</v>
      </c>
      <c r="Z3200" s="67">
        <f t="shared" si="248"/>
        <v>0.84899999999999998</v>
      </c>
      <c r="AA3200">
        <f>VLOOKUP($C3200,[1]Disability!$1:$1048576,5,FALSE)</f>
        <v>0</v>
      </c>
      <c r="AB3200" s="67">
        <f t="shared" si="249"/>
        <v>0</v>
      </c>
      <c r="AC3200" t="e">
        <f>VLOOKUP($A3200,#REF!,9,FALSE)</f>
        <v>#REF!</v>
      </c>
    </row>
    <row r="3201" spans="1:29">
      <c r="A3201">
        <v>55100</v>
      </c>
      <c r="B3201">
        <v>3200</v>
      </c>
      <c r="C3201">
        <v>304550</v>
      </c>
      <c r="D3201" t="s">
        <v>4235</v>
      </c>
      <c r="E3201" t="s">
        <v>4236</v>
      </c>
      <c r="G3201" t="e">
        <f>VLOOKUP($H3201,[1]BRT!$1:$1048576,1,0)</f>
        <v>#N/A</v>
      </c>
      <c r="H3201" t="s">
        <v>6524</v>
      </c>
      <c r="I3201">
        <v>37.880828999999999</v>
      </c>
      <c r="J3201">
        <v>-122.295783</v>
      </c>
      <c r="K3201">
        <v>1365</v>
      </c>
      <c r="L3201">
        <v>16</v>
      </c>
      <c r="M3201">
        <v>3.75</v>
      </c>
      <c r="N3201">
        <v>14</v>
      </c>
      <c r="O3201">
        <v>23</v>
      </c>
      <c r="P3201">
        <v>37</v>
      </c>
      <c r="Q3201" t="str">
        <f>VLOOKUP($A3201,'[1]SheltersALL_2.17.22'!$1:$1048576,6,0)</f>
        <v>Berkeley</v>
      </c>
      <c r="R3201" t="str">
        <f>VLOOKUP($A3201, [1]FA21_Ridership!$1:$1048576,11, 0)</f>
        <v>BERKELEY</v>
      </c>
      <c r="S3201" t="str">
        <f>VLOOKUP($A3201, [1]FA21_Ridership!$1:$1048576,12, 0)</f>
        <v>ALAMEDA</v>
      </c>
      <c r="T3201">
        <f>VLOOKUP($A3201, [1]FA21_Ridership!$1:$1048576,13, 0)</f>
        <v>1</v>
      </c>
      <c r="U3201">
        <f t="shared" si="246"/>
        <v>592</v>
      </c>
      <c r="V3201" s="67">
        <f t="shared" si="250"/>
        <v>0.76900000000000002</v>
      </c>
      <c r="W3201">
        <v>0.48907400000000001</v>
      </c>
      <c r="X3201" s="67">
        <f t="shared" si="247"/>
        <v>0.188</v>
      </c>
      <c r="Y3201">
        <v>0.10718</v>
      </c>
      <c r="Z3201" s="67">
        <f t="shared" si="248"/>
        <v>0.26200000000000001</v>
      </c>
      <c r="AA3201">
        <f>VLOOKUP($C3201,[1]Disability!$1:$1048576,5,FALSE)</f>
        <v>0</v>
      </c>
      <c r="AB3201" s="67">
        <f t="shared" si="249"/>
        <v>0</v>
      </c>
      <c r="AC3201" t="e">
        <f>VLOOKUP($A3201,#REF!,9,FALSE)</f>
        <v>#REF!</v>
      </c>
    </row>
    <row r="3202" spans="1:29">
      <c r="A3202">
        <v>59099</v>
      </c>
      <c r="B3202">
        <v>3201</v>
      </c>
      <c r="C3202">
        <v>1019260</v>
      </c>
      <c r="D3202" t="s">
        <v>4235</v>
      </c>
      <c r="E3202" t="s">
        <v>4236</v>
      </c>
      <c r="G3202" t="e">
        <f>VLOOKUP($H3202,[1]BRT!$1:$1048576,1,0)</f>
        <v>#N/A</v>
      </c>
      <c r="H3202" t="s">
        <v>6525</v>
      </c>
      <c r="I3202">
        <v>37.849359</v>
      </c>
      <c r="J3202">
        <v>-122.26566099999999</v>
      </c>
      <c r="K3202">
        <v>1086</v>
      </c>
      <c r="L3202">
        <v>22</v>
      </c>
      <c r="M3202">
        <v>2.7272727269999999</v>
      </c>
      <c r="N3202">
        <v>14</v>
      </c>
      <c r="O3202">
        <v>13</v>
      </c>
      <c r="P3202">
        <v>27</v>
      </c>
      <c r="Q3202" t="e">
        <f>VLOOKUP($A3202,'[1]SheltersALL_2.17.22'!$1:$1048576,6,0)</f>
        <v>#N/A</v>
      </c>
      <c r="R3202" t="str">
        <f>VLOOKUP($A3202, [1]FA21_Ridership!$1:$1048576,11, 0)</f>
        <v>OAKLAND</v>
      </c>
      <c r="S3202" t="str">
        <f>VLOOKUP($A3202, [1]FA21_Ridership!$1:$1048576,12, 0)</f>
        <v>ALAMEDA</v>
      </c>
      <c r="T3202">
        <f>VLOOKUP($A3202, [1]FA21_Ridership!$1:$1048576,13, 0)</f>
        <v>2</v>
      </c>
      <c r="U3202">
        <f t="shared" ref="U3202:U3265" si="251">$L3202*$P3202</f>
        <v>594</v>
      </c>
      <c r="V3202" s="67">
        <f t="shared" si="250"/>
        <v>0.76900000000000002</v>
      </c>
      <c r="W3202">
        <v>0.54061999999999999</v>
      </c>
      <c r="X3202" s="67">
        <f t="shared" ref="X3202:X3265" si="252">_xlfn.PERCENTRANK.INC($W$2:$W$4161,W3202)</f>
        <v>0.24099999999999999</v>
      </c>
      <c r="Y3202">
        <v>0.23866200000000001</v>
      </c>
      <c r="Z3202" s="67">
        <f t="shared" ref="Z3202:Z3265" si="253">_xlfn.PERCENTRANK.INC($Y$2:$Y$4161,Y3202)</f>
        <v>0.54400000000000004</v>
      </c>
      <c r="AA3202">
        <f>VLOOKUP($C3202,[1]Disability!$1:$1048576,5,FALSE)</f>
        <v>0</v>
      </c>
      <c r="AB3202" s="67">
        <f t="shared" ref="AB3202:AB3265" si="254">_xlfn.PERCENTRANK.INC($AA$2:$AA$4163,AA3202)</f>
        <v>0</v>
      </c>
      <c r="AC3202" t="e">
        <f>VLOOKUP($A3202,#REF!,9,FALSE)</f>
        <v>#REF!</v>
      </c>
    </row>
    <row r="3203" spans="1:29">
      <c r="A3203">
        <v>50632</v>
      </c>
      <c r="B3203">
        <v>3202</v>
      </c>
      <c r="C3203">
        <v>1032100</v>
      </c>
      <c r="D3203" t="s">
        <v>4235</v>
      </c>
      <c r="E3203" t="s">
        <v>4236</v>
      </c>
      <c r="G3203" t="e">
        <f>VLOOKUP($H3203,[1]BRT!$1:$1048576,1,0)</f>
        <v>#N/A</v>
      </c>
      <c r="H3203" t="s">
        <v>6526</v>
      </c>
      <c r="I3203">
        <v>37.822673000000002</v>
      </c>
      <c r="J3203">
        <v>-122.277333</v>
      </c>
      <c r="K3203">
        <v>1438</v>
      </c>
      <c r="L3203">
        <v>23.8</v>
      </c>
      <c r="M3203">
        <v>2.5210084030000002</v>
      </c>
      <c r="N3203">
        <v>12</v>
      </c>
      <c r="O3203">
        <v>13</v>
      </c>
      <c r="P3203">
        <v>25</v>
      </c>
      <c r="Q3203" t="e">
        <f>VLOOKUP($A3203,'[1]SheltersALL_2.17.22'!$1:$1048576,6,0)</f>
        <v>#N/A</v>
      </c>
      <c r="R3203" t="str">
        <f>VLOOKUP($A3203, [1]FA21_Ridership!$1:$1048576,11, 0)</f>
        <v>OAKLAND</v>
      </c>
      <c r="S3203" t="str">
        <f>VLOOKUP($A3203, [1]FA21_Ridership!$1:$1048576,12, 0)</f>
        <v>ALAMEDA</v>
      </c>
      <c r="T3203">
        <f>VLOOKUP($A3203, [1]FA21_Ridership!$1:$1048576,13, 0)</f>
        <v>2</v>
      </c>
      <c r="U3203">
        <f t="shared" si="251"/>
        <v>595</v>
      </c>
      <c r="V3203" s="67">
        <f t="shared" si="250"/>
        <v>0.76900000000000002</v>
      </c>
      <c r="W3203">
        <v>0.56484100000000004</v>
      </c>
      <c r="X3203" s="67">
        <f t="shared" si="252"/>
        <v>0.25600000000000001</v>
      </c>
      <c r="Y3203">
        <v>0.19020200000000001</v>
      </c>
      <c r="Z3203" s="67">
        <f t="shared" si="253"/>
        <v>0.45700000000000002</v>
      </c>
      <c r="AA3203">
        <f>VLOOKUP($C3203,[1]Disability!$1:$1048576,5,FALSE)</f>
        <v>2</v>
      </c>
      <c r="AB3203" s="67">
        <f t="shared" si="254"/>
        <v>0.91600000000000004</v>
      </c>
      <c r="AC3203" t="e">
        <f>VLOOKUP($A3203,#REF!,9,FALSE)</f>
        <v>#REF!</v>
      </c>
    </row>
    <row r="3204" spans="1:29">
      <c r="A3204">
        <v>56388</v>
      </c>
      <c r="B3204">
        <v>3203</v>
      </c>
      <c r="C3204">
        <v>1009170</v>
      </c>
      <c r="D3204" t="s">
        <v>4235</v>
      </c>
      <c r="E3204" t="s">
        <v>4236</v>
      </c>
      <c r="G3204" t="e">
        <f>VLOOKUP($H3204,[1]BRT!$1:$1048576,1,0)</f>
        <v>#N/A</v>
      </c>
      <c r="H3204" t="s">
        <v>6527</v>
      </c>
      <c r="I3204">
        <v>37.796211999999997</v>
      </c>
      <c r="J3204">
        <v>-122.247786</v>
      </c>
      <c r="K3204">
        <v>1004</v>
      </c>
      <c r="L3204">
        <v>17</v>
      </c>
      <c r="M3204">
        <v>3.5294117649999999</v>
      </c>
      <c r="N3204">
        <v>12</v>
      </c>
      <c r="O3204">
        <v>23</v>
      </c>
      <c r="P3204">
        <v>35</v>
      </c>
      <c r="Q3204" t="e">
        <f>VLOOKUP($A3204,'[1]SheltersALL_2.17.22'!$1:$1048576,6,0)</f>
        <v>#N/A</v>
      </c>
      <c r="R3204" t="str">
        <f>VLOOKUP($A3204, [1]FA21_Ridership!$1:$1048576,11, 0)</f>
        <v>OAKLAND</v>
      </c>
      <c r="S3204" t="str">
        <f>VLOOKUP($A3204, [1]FA21_Ridership!$1:$1048576,12, 0)</f>
        <v>ALAMEDA</v>
      </c>
      <c r="T3204">
        <f>VLOOKUP($A3204, [1]FA21_Ridership!$1:$1048576,13, 0)</f>
        <v>2</v>
      </c>
      <c r="U3204">
        <f t="shared" si="251"/>
        <v>595</v>
      </c>
      <c r="V3204" s="67">
        <f t="shared" si="250"/>
        <v>0.76900000000000002</v>
      </c>
      <c r="W3204">
        <v>0.87476299999999996</v>
      </c>
      <c r="X3204" s="67">
        <f t="shared" si="252"/>
        <v>0.72299999999999998</v>
      </c>
      <c r="Y3204">
        <v>0.22254599999999999</v>
      </c>
      <c r="Z3204" s="67">
        <f t="shared" si="253"/>
        <v>0.50700000000000001</v>
      </c>
      <c r="AA3204">
        <f>VLOOKUP($C3204,[1]Disability!$1:$1048576,5,FALSE)</f>
        <v>0</v>
      </c>
      <c r="AB3204" s="67">
        <f t="shared" si="254"/>
        <v>0</v>
      </c>
      <c r="AC3204" t="e">
        <f>VLOOKUP($A3204,#REF!,9,FALSE)</f>
        <v>#REF!</v>
      </c>
    </row>
    <row r="3205" spans="1:29">
      <c r="A3205">
        <v>57002</v>
      </c>
      <c r="B3205">
        <v>3204</v>
      </c>
      <c r="C3205">
        <v>805140</v>
      </c>
      <c r="D3205" t="s">
        <v>4235</v>
      </c>
      <c r="E3205" t="s">
        <v>4236</v>
      </c>
      <c r="G3205" t="e">
        <f>VLOOKUP($H3205,[1]BRT!$1:$1048576,1,0)</f>
        <v>#N/A</v>
      </c>
      <c r="H3205" t="s">
        <v>6447</v>
      </c>
      <c r="I3205">
        <v>37.631815000000003</v>
      </c>
      <c r="J3205">
        <v>-122.06855899999999</v>
      </c>
      <c r="K3205">
        <v>1085</v>
      </c>
      <c r="L3205">
        <v>35</v>
      </c>
      <c r="M3205">
        <v>1.7142857140000001</v>
      </c>
      <c r="N3205">
        <v>5</v>
      </c>
      <c r="O3205">
        <v>12</v>
      </c>
      <c r="P3205">
        <v>17</v>
      </c>
      <c r="Q3205" t="e">
        <f>VLOOKUP($A3205,'[1]SheltersALL_2.17.22'!$1:$1048576,6,0)</f>
        <v>#N/A</v>
      </c>
      <c r="R3205" t="str">
        <f>VLOOKUP($A3205, [1]FA21_Ridership!$1:$1048576,11, 0)</f>
        <v>HAYWARD</v>
      </c>
      <c r="S3205" t="str">
        <f>VLOOKUP($A3205, [1]FA21_Ridership!$1:$1048576,12, 0)</f>
        <v>ALAMEDA</v>
      </c>
      <c r="T3205">
        <f>VLOOKUP($A3205, [1]FA21_Ridership!$1:$1048576,13, 0)</f>
        <v>4</v>
      </c>
      <c r="U3205">
        <f t="shared" si="251"/>
        <v>595</v>
      </c>
      <c r="V3205" s="67">
        <f t="shared" si="250"/>
        <v>0.76900000000000002</v>
      </c>
      <c r="W3205">
        <v>0.90378800000000004</v>
      </c>
      <c r="X3205" s="67">
        <f t="shared" si="252"/>
        <v>0.78100000000000003</v>
      </c>
      <c r="Y3205">
        <v>0.135689</v>
      </c>
      <c r="Z3205" s="67">
        <f t="shared" si="253"/>
        <v>0.33200000000000002</v>
      </c>
      <c r="AA3205">
        <f>VLOOKUP($C3205,[1]Disability!$1:$1048576,5,FALSE)</f>
        <v>0</v>
      </c>
      <c r="AB3205" s="67">
        <f t="shared" si="254"/>
        <v>0</v>
      </c>
      <c r="AC3205" t="e">
        <f>VLOOKUP($A3205,#REF!,9,FALSE)</f>
        <v>#REF!</v>
      </c>
    </row>
    <row r="3206" spans="1:29">
      <c r="A3206">
        <v>52679</v>
      </c>
      <c r="B3206">
        <v>3205</v>
      </c>
      <c r="C3206">
        <v>9906920</v>
      </c>
      <c r="D3206" t="s">
        <v>4235</v>
      </c>
      <c r="E3206" t="s">
        <v>4236</v>
      </c>
      <c r="G3206" t="e">
        <f>VLOOKUP($H3206,[1]BRT!$1:$1048576,1,0)</f>
        <v>#N/A</v>
      </c>
      <c r="H3206" t="s">
        <v>6528</v>
      </c>
      <c r="I3206">
        <v>37.772129</v>
      </c>
      <c r="J3206">
        <v>-122.215289</v>
      </c>
      <c r="K3206">
        <v>1037</v>
      </c>
      <c r="L3206">
        <v>17</v>
      </c>
      <c r="M3206">
        <v>3.5294117649999999</v>
      </c>
      <c r="N3206">
        <v>5</v>
      </c>
      <c r="O3206">
        <v>30</v>
      </c>
      <c r="P3206">
        <v>35</v>
      </c>
      <c r="Q3206" t="e">
        <f>VLOOKUP($A3206,'[1]SheltersALL_2.17.22'!$1:$1048576,6,0)</f>
        <v>#N/A</v>
      </c>
      <c r="R3206" t="str">
        <f>VLOOKUP($A3206, [1]FA21_Ridership!$1:$1048576,11, 0)</f>
        <v>OAKLAND</v>
      </c>
      <c r="S3206" t="str">
        <f>VLOOKUP($A3206, [1]FA21_Ridership!$1:$1048576,12, 0)</f>
        <v>ALAMEDA</v>
      </c>
      <c r="T3206">
        <f>VLOOKUP($A3206, [1]FA21_Ridership!$1:$1048576,13, 0)</f>
        <v>2</v>
      </c>
      <c r="U3206">
        <f t="shared" si="251"/>
        <v>595</v>
      </c>
      <c r="V3206" s="67">
        <f t="shared" si="250"/>
        <v>0.76900000000000002</v>
      </c>
      <c r="W3206">
        <v>0.94576300000000002</v>
      </c>
      <c r="X3206" s="67">
        <f t="shared" si="252"/>
        <v>0.88400000000000001</v>
      </c>
      <c r="Y3206">
        <v>0.61525399999999997</v>
      </c>
      <c r="Z3206" s="67">
        <f t="shared" si="253"/>
        <v>0.94099999999999995</v>
      </c>
      <c r="AA3206">
        <f>VLOOKUP($C3206,[1]Disability!$1:$1048576,5,FALSE)</f>
        <v>0</v>
      </c>
      <c r="AB3206" s="67">
        <f t="shared" si="254"/>
        <v>0</v>
      </c>
      <c r="AC3206" t="e">
        <f>VLOOKUP($A3206,#REF!,9,FALSE)</f>
        <v>#REF!</v>
      </c>
    </row>
    <row r="3207" spans="1:29">
      <c r="A3207">
        <v>50411</v>
      </c>
      <c r="B3207">
        <v>3206</v>
      </c>
      <c r="C3207">
        <v>1020090</v>
      </c>
      <c r="D3207" t="s">
        <v>4235</v>
      </c>
      <c r="E3207" t="s">
        <v>4236</v>
      </c>
      <c r="G3207" t="e">
        <f>VLOOKUP($H3207,[1]BRT!$1:$1048576,1,0)</f>
        <v>#N/A</v>
      </c>
      <c r="H3207" t="s">
        <v>6529</v>
      </c>
      <c r="I3207">
        <v>37.821038999999999</v>
      </c>
      <c r="J3207">
        <v>-122.26678800000001</v>
      </c>
      <c r="K3207">
        <v>1478</v>
      </c>
      <c r="L3207">
        <v>23.9</v>
      </c>
      <c r="M3207">
        <v>2.510460251</v>
      </c>
      <c r="N3207">
        <v>12</v>
      </c>
      <c r="O3207">
        <v>13</v>
      </c>
      <c r="P3207">
        <v>25</v>
      </c>
      <c r="Q3207" t="e">
        <f>VLOOKUP($A3207,'[1]SheltersALL_2.17.22'!$1:$1048576,6,0)</f>
        <v>#N/A</v>
      </c>
      <c r="R3207" t="str">
        <f>VLOOKUP($A3207, [1]FA21_Ridership!$1:$1048576,11, 0)</f>
        <v>OAKLAND</v>
      </c>
      <c r="S3207" t="str">
        <f>VLOOKUP($A3207, [1]FA21_Ridership!$1:$1048576,12, 0)</f>
        <v>ALAMEDA</v>
      </c>
      <c r="T3207">
        <f>VLOOKUP($A3207, [1]FA21_Ridership!$1:$1048576,13, 0)</f>
        <v>2</v>
      </c>
      <c r="U3207">
        <f t="shared" si="251"/>
        <v>597.5</v>
      </c>
      <c r="V3207" s="67">
        <f t="shared" si="250"/>
        <v>0.77</v>
      </c>
      <c r="W3207">
        <v>0.69294299999999998</v>
      </c>
      <c r="X3207" s="67">
        <f t="shared" si="252"/>
        <v>0.40200000000000002</v>
      </c>
      <c r="Y3207">
        <v>0.41730899999999999</v>
      </c>
      <c r="Z3207" s="67">
        <f t="shared" si="253"/>
        <v>0.78</v>
      </c>
      <c r="AA3207">
        <f>VLOOKUP($C3207,[1]Disability!$1:$1048576,5,FALSE)</f>
        <v>1</v>
      </c>
      <c r="AB3207" s="67">
        <f t="shared" si="254"/>
        <v>0.72499999999999998</v>
      </c>
      <c r="AC3207" t="e">
        <f>VLOOKUP($A3207,#REF!,9,FALSE)</f>
        <v>#REF!</v>
      </c>
    </row>
    <row r="3208" spans="1:29">
      <c r="A3208">
        <v>53350</v>
      </c>
      <c r="B3208">
        <v>3207</v>
      </c>
      <c r="C3208">
        <v>705610</v>
      </c>
      <c r="D3208" t="s">
        <v>4235</v>
      </c>
      <c r="E3208" t="s">
        <v>4236</v>
      </c>
      <c r="G3208" t="e">
        <f>VLOOKUP($H3208,[1]BRT!$1:$1048576,1,0)</f>
        <v>#N/A</v>
      </c>
      <c r="H3208" t="s">
        <v>4315</v>
      </c>
      <c r="I3208">
        <v>37.528948</v>
      </c>
      <c r="J3208">
        <v>-121.98235699999999</v>
      </c>
      <c r="K3208">
        <v>720</v>
      </c>
      <c r="L3208">
        <v>60</v>
      </c>
      <c r="M3208">
        <v>1</v>
      </c>
      <c r="N3208">
        <v>9</v>
      </c>
      <c r="O3208">
        <v>1</v>
      </c>
      <c r="P3208">
        <v>10</v>
      </c>
      <c r="Q3208" t="e">
        <f>VLOOKUP($A3208,'[1]SheltersALL_2.17.22'!$1:$1048576,6,0)</f>
        <v>#N/A</v>
      </c>
      <c r="R3208" t="str">
        <f>VLOOKUP($A3208, [1]FA21_Ridership!$1:$1048576,11, 0)</f>
        <v>FREMONT</v>
      </c>
      <c r="S3208" t="str">
        <f>VLOOKUP($A3208, [1]FA21_Ridership!$1:$1048576,12, 0)</f>
        <v>ALAMEDA</v>
      </c>
      <c r="T3208">
        <f>VLOOKUP($A3208, [1]FA21_Ridership!$1:$1048576,13, 0)</f>
        <v>5</v>
      </c>
      <c r="U3208">
        <f t="shared" si="251"/>
        <v>600</v>
      </c>
      <c r="V3208" s="67">
        <f t="shared" si="250"/>
        <v>0.77</v>
      </c>
      <c r="W3208">
        <v>0.84634299999999996</v>
      </c>
      <c r="X3208" s="67">
        <f t="shared" si="252"/>
        <v>0.66600000000000004</v>
      </c>
      <c r="Y3208">
        <v>7.1429000000000006E-2</v>
      </c>
      <c r="Z3208" s="67">
        <f t="shared" si="253"/>
        <v>0.13800000000000001</v>
      </c>
      <c r="AA3208">
        <f>VLOOKUP($C3208,[1]Disability!$1:$1048576,5,FALSE)</f>
        <v>0</v>
      </c>
      <c r="AB3208" s="67">
        <f t="shared" si="254"/>
        <v>0</v>
      </c>
      <c r="AC3208" t="e">
        <f>VLOOKUP($A3208,#REF!,9,FALSE)</f>
        <v>#REF!</v>
      </c>
    </row>
    <row r="3209" spans="1:29">
      <c r="A3209">
        <v>53339</v>
      </c>
      <c r="B3209">
        <v>3208</v>
      </c>
      <c r="C3209">
        <v>304820</v>
      </c>
      <c r="D3209" t="s">
        <v>4235</v>
      </c>
      <c r="E3209" t="s">
        <v>4236</v>
      </c>
      <c r="G3209" t="e">
        <f>VLOOKUP($H3209,[1]BRT!$1:$1048576,1,0)</f>
        <v>#N/A</v>
      </c>
      <c r="H3209" t="s">
        <v>6475</v>
      </c>
      <c r="I3209">
        <v>37.878535999999997</v>
      </c>
      <c r="J3209">
        <v>-122.269231</v>
      </c>
      <c r="K3209">
        <v>1080</v>
      </c>
      <c r="L3209">
        <v>20</v>
      </c>
      <c r="M3209">
        <v>3</v>
      </c>
      <c r="N3209">
        <v>25</v>
      </c>
      <c r="O3209">
        <v>5</v>
      </c>
      <c r="P3209">
        <v>30</v>
      </c>
      <c r="Q3209" t="e">
        <f>VLOOKUP($A3209,'[1]SheltersALL_2.17.22'!$1:$1048576,6,0)</f>
        <v>#N/A</v>
      </c>
      <c r="R3209" t="str">
        <f>VLOOKUP($A3209, [1]FA21_Ridership!$1:$1048576,11, 0)</f>
        <v>BERKELEY</v>
      </c>
      <c r="S3209" t="str">
        <f>VLOOKUP($A3209, [1]FA21_Ridership!$1:$1048576,12, 0)</f>
        <v>ALAMEDA</v>
      </c>
      <c r="T3209">
        <f>VLOOKUP($A3209, [1]FA21_Ridership!$1:$1048576,13, 0)</f>
        <v>1</v>
      </c>
      <c r="U3209">
        <f t="shared" si="251"/>
        <v>600</v>
      </c>
      <c r="V3209" s="67">
        <f t="shared" si="250"/>
        <v>0.77</v>
      </c>
      <c r="W3209">
        <v>0.34386299999999997</v>
      </c>
      <c r="X3209" s="67">
        <f t="shared" si="252"/>
        <v>9.2999999999999999E-2</v>
      </c>
      <c r="Y3209">
        <v>0.44223800000000002</v>
      </c>
      <c r="Z3209" s="67">
        <f t="shared" si="253"/>
        <v>0.81299999999999994</v>
      </c>
      <c r="AA3209">
        <f>VLOOKUP($C3209,[1]Disability!$1:$1048576,5,FALSE)</f>
        <v>1</v>
      </c>
      <c r="AB3209" s="67">
        <f t="shared" si="254"/>
        <v>0.72499999999999998</v>
      </c>
      <c r="AC3209" t="e">
        <f>VLOOKUP($A3209,#REF!,9,FALSE)</f>
        <v>#REF!</v>
      </c>
    </row>
    <row r="3210" spans="1:29">
      <c r="A3210">
        <v>54550</v>
      </c>
      <c r="B3210">
        <v>3209</v>
      </c>
      <c r="C3210">
        <v>1004080</v>
      </c>
      <c r="D3210" t="s">
        <v>4235</v>
      </c>
      <c r="E3210" t="s">
        <v>4236</v>
      </c>
      <c r="G3210" t="e">
        <f>VLOOKUP($H3210,[1]BRT!$1:$1048576,1,0)</f>
        <v>#N/A</v>
      </c>
      <c r="H3210" t="s">
        <v>6518</v>
      </c>
      <c r="I3210">
        <v>37.798949</v>
      </c>
      <c r="J3210">
        <v>-122.24388999999999</v>
      </c>
      <c r="K3210">
        <v>1080</v>
      </c>
      <c r="L3210">
        <v>20</v>
      </c>
      <c r="M3210">
        <v>3</v>
      </c>
      <c r="N3210">
        <v>24</v>
      </c>
      <c r="O3210">
        <v>6</v>
      </c>
      <c r="P3210">
        <v>30</v>
      </c>
      <c r="Q3210" t="e">
        <f>VLOOKUP($A3210,'[1]SheltersALL_2.17.22'!$1:$1048576,6,0)</f>
        <v>#N/A</v>
      </c>
      <c r="R3210" t="str">
        <f>VLOOKUP($A3210, [1]FA21_Ridership!$1:$1048576,11, 0)</f>
        <v>OAKLAND</v>
      </c>
      <c r="S3210" t="str">
        <f>VLOOKUP($A3210, [1]FA21_Ridership!$1:$1048576,12, 0)</f>
        <v>ALAMEDA</v>
      </c>
      <c r="T3210">
        <f>VLOOKUP($A3210, [1]FA21_Ridership!$1:$1048576,13, 0)</f>
        <v>2</v>
      </c>
      <c r="U3210">
        <f t="shared" si="251"/>
        <v>600</v>
      </c>
      <c r="V3210" s="67">
        <f t="shared" si="250"/>
        <v>0.77</v>
      </c>
      <c r="W3210">
        <v>0.76702499999999996</v>
      </c>
      <c r="X3210" s="67">
        <f t="shared" si="252"/>
        <v>0.51700000000000002</v>
      </c>
      <c r="Y3210">
        <v>0.38829200000000003</v>
      </c>
      <c r="Z3210" s="67">
        <f t="shared" si="253"/>
        <v>0.75</v>
      </c>
      <c r="AA3210">
        <f>VLOOKUP($C3210,[1]Disability!$1:$1048576,5,FALSE)</f>
        <v>0</v>
      </c>
      <c r="AB3210" s="67">
        <f t="shared" si="254"/>
        <v>0</v>
      </c>
      <c r="AC3210" t="e">
        <f>VLOOKUP($A3210,#REF!,9,FALSE)</f>
        <v>#REF!</v>
      </c>
    </row>
    <row r="3211" spans="1:29">
      <c r="A3211">
        <v>57100</v>
      </c>
      <c r="B3211">
        <v>3210</v>
      </c>
      <c r="C3211">
        <v>1017630</v>
      </c>
      <c r="D3211" t="s">
        <v>4235</v>
      </c>
      <c r="E3211" t="s">
        <v>4236</v>
      </c>
      <c r="G3211" t="e">
        <f>VLOOKUP($H3211,[1]BRT!$1:$1048576,1,0)</f>
        <v>#N/A</v>
      </c>
      <c r="H3211" t="s">
        <v>6318</v>
      </c>
      <c r="I3211">
        <v>37.800536999999998</v>
      </c>
      <c r="J3211">
        <v>-122.248249</v>
      </c>
      <c r="K3211">
        <v>980</v>
      </c>
      <c r="L3211">
        <v>20</v>
      </c>
      <c r="M3211">
        <v>3</v>
      </c>
      <c r="N3211">
        <v>24</v>
      </c>
      <c r="O3211">
        <v>6</v>
      </c>
      <c r="P3211">
        <v>30</v>
      </c>
      <c r="Q3211" t="e">
        <f>VLOOKUP($A3211,'[1]SheltersALL_2.17.22'!$1:$1048576,6,0)</f>
        <v>#N/A</v>
      </c>
      <c r="R3211" t="str">
        <f>VLOOKUP($A3211, [1]FA21_Ridership!$1:$1048576,11, 0)</f>
        <v>OAKLAND</v>
      </c>
      <c r="S3211" t="str">
        <f>VLOOKUP($A3211, [1]FA21_Ridership!$1:$1048576,12, 0)</f>
        <v>ALAMEDA</v>
      </c>
      <c r="T3211">
        <f>VLOOKUP($A3211, [1]FA21_Ridership!$1:$1048576,13, 0)</f>
        <v>2</v>
      </c>
      <c r="U3211">
        <f t="shared" si="251"/>
        <v>600</v>
      </c>
      <c r="V3211" s="67">
        <f t="shared" si="250"/>
        <v>0.77</v>
      </c>
      <c r="W3211">
        <v>0.54599699999999995</v>
      </c>
      <c r="X3211" s="67">
        <f t="shared" si="252"/>
        <v>0.24399999999999999</v>
      </c>
      <c r="Y3211">
        <v>0.42163499999999998</v>
      </c>
      <c r="Z3211" s="67">
        <f t="shared" si="253"/>
        <v>0.78600000000000003</v>
      </c>
      <c r="AA3211">
        <f>VLOOKUP($C3211,[1]Disability!$1:$1048576,5,FALSE)</f>
        <v>0</v>
      </c>
      <c r="AB3211" s="67">
        <f t="shared" si="254"/>
        <v>0</v>
      </c>
      <c r="AC3211" t="e">
        <f>VLOOKUP($A3211,#REF!,9,FALSE)</f>
        <v>#REF!</v>
      </c>
    </row>
    <row r="3212" spans="1:29">
      <c r="A3212">
        <v>53305</v>
      </c>
      <c r="B3212">
        <v>3211</v>
      </c>
      <c r="C3212">
        <v>705620</v>
      </c>
      <c r="D3212" t="s">
        <v>4235</v>
      </c>
      <c r="E3212" t="s">
        <v>4236</v>
      </c>
      <c r="G3212" t="e">
        <f>VLOOKUP($H3212,[1]BRT!$1:$1048576,1,0)</f>
        <v>#N/A</v>
      </c>
      <c r="H3212" t="s">
        <v>6121</v>
      </c>
      <c r="I3212">
        <v>37.519184000000003</v>
      </c>
      <c r="J3212">
        <v>-121.990352</v>
      </c>
      <c r="K3212">
        <v>720</v>
      </c>
      <c r="L3212">
        <v>60</v>
      </c>
      <c r="M3212">
        <v>1</v>
      </c>
      <c r="N3212">
        <v>8</v>
      </c>
      <c r="O3212">
        <v>2</v>
      </c>
      <c r="P3212">
        <v>10</v>
      </c>
      <c r="Q3212" t="e">
        <f>VLOOKUP($A3212,'[1]SheltersALL_2.17.22'!$1:$1048576,6,0)</f>
        <v>#N/A</v>
      </c>
      <c r="R3212" t="str">
        <f>VLOOKUP($A3212, [1]FA21_Ridership!$1:$1048576,11, 0)</f>
        <v>FREMONT</v>
      </c>
      <c r="S3212" t="str">
        <f>VLOOKUP($A3212, [1]FA21_Ridership!$1:$1048576,12, 0)</f>
        <v>ALAMEDA</v>
      </c>
      <c r="T3212">
        <f>VLOOKUP($A3212, [1]FA21_Ridership!$1:$1048576,13, 0)</f>
        <v>5</v>
      </c>
      <c r="U3212">
        <f t="shared" si="251"/>
        <v>600</v>
      </c>
      <c r="V3212" s="67">
        <f t="shared" si="250"/>
        <v>0.77</v>
      </c>
      <c r="W3212">
        <v>0.94135500000000005</v>
      </c>
      <c r="X3212" s="67">
        <f t="shared" si="252"/>
        <v>0.86599999999999999</v>
      </c>
      <c r="Y3212">
        <v>7.7732999999999997E-2</v>
      </c>
      <c r="Z3212" s="67">
        <f t="shared" si="253"/>
        <v>0.16</v>
      </c>
      <c r="AA3212">
        <f>VLOOKUP($C3212,[1]Disability!$1:$1048576,5,FALSE)</f>
        <v>0</v>
      </c>
      <c r="AB3212" s="67">
        <f t="shared" si="254"/>
        <v>0</v>
      </c>
      <c r="AC3212" t="e">
        <f>VLOOKUP($A3212,#REF!,9,FALSE)</f>
        <v>#REF!</v>
      </c>
    </row>
    <row r="3213" spans="1:29">
      <c r="A3213">
        <v>52466</v>
      </c>
      <c r="B3213">
        <v>3212</v>
      </c>
      <c r="C3213">
        <v>1300580</v>
      </c>
      <c r="D3213" t="s">
        <v>4235</v>
      </c>
      <c r="E3213" t="s">
        <v>4236</v>
      </c>
      <c r="G3213" t="e">
        <f>VLOOKUP($H3213,[1]BRT!$1:$1048576,1,0)</f>
        <v>#N/A</v>
      </c>
      <c r="H3213" t="s">
        <v>6268</v>
      </c>
      <c r="I3213">
        <v>37.994774</v>
      </c>
      <c r="J3213">
        <v>-122.34133300000001</v>
      </c>
      <c r="K3213">
        <v>840</v>
      </c>
      <c r="L3213">
        <v>60</v>
      </c>
      <c r="M3213">
        <v>1</v>
      </c>
      <c r="N3213">
        <v>8</v>
      </c>
      <c r="O3213">
        <v>2</v>
      </c>
      <c r="P3213">
        <v>10</v>
      </c>
      <c r="Q3213" t="e">
        <f>VLOOKUP($A3213,'[1]SheltersALL_2.17.22'!$1:$1048576,6,0)</f>
        <v>#N/A</v>
      </c>
      <c r="R3213" t="str">
        <f>VLOOKUP($A3213, [1]FA21_Ridership!$1:$1048576,11, 0)</f>
        <v>RICHMOND</v>
      </c>
      <c r="S3213" t="str">
        <f>VLOOKUP($A3213, [1]FA21_Ridership!$1:$1048576,12, 0)</f>
        <v>CONTRA COSTA</v>
      </c>
      <c r="T3213">
        <f>VLOOKUP($A3213, [1]FA21_Ridership!$1:$1048576,13, 0)</f>
        <v>1</v>
      </c>
      <c r="U3213">
        <f t="shared" si="251"/>
        <v>600</v>
      </c>
      <c r="V3213" s="67">
        <f t="shared" si="250"/>
        <v>0.77</v>
      </c>
      <c r="W3213">
        <v>0.88406700000000005</v>
      </c>
      <c r="X3213" s="67">
        <f t="shared" si="252"/>
        <v>0.74</v>
      </c>
      <c r="Y3213">
        <v>0.178171</v>
      </c>
      <c r="Z3213" s="67">
        <f t="shared" si="253"/>
        <v>0.433</v>
      </c>
      <c r="AA3213">
        <f>VLOOKUP($C3213,[1]Disability!$1:$1048576,5,FALSE)</f>
        <v>0</v>
      </c>
      <c r="AB3213" s="67">
        <f t="shared" si="254"/>
        <v>0</v>
      </c>
      <c r="AC3213" t="e">
        <f>VLOOKUP($A3213,#REF!,9,FALSE)</f>
        <v>#REF!</v>
      </c>
    </row>
    <row r="3214" spans="1:29">
      <c r="A3214">
        <v>57552</v>
      </c>
      <c r="B3214">
        <v>3213</v>
      </c>
      <c r="C3214">
        <v>802400</v>
      </c>
      <c r="D3214" t="s">
        <v>4235</v>
      </c>
      <c r="E3214" t="s">
        <v>4236</v>
      </c>
      <c r="G3214" t="e">
        <f>VLOOKUP($H3214,[1]BRT!$1:$1048576,1,0)</f>
        <v>#N/A</v>
      </c>
      <c r="H3214" t="s">
        <v>6530</v>
      </c>
      <c r="I3214">
        <v>37.658000000000001</v>
      </c>
      <c r="J3214">
        <v>-122.113614</v>
      </c>
      <c r="K3214">
        <v>1029</v>
      </c>
      <c r="L3214">
        <v>20</v>
      </c>
      <c r="M3214">
        <v>3</v>
      </c>
      <c r="N3214">
        <v>22</v>
      </c>
      <c r="O3214">
        <v>8</v>
      </c>
      <c r="P3214">
        <v>30</v>
      </c>
      <c r="Q3214" t="str">
        <f>VLOOKUP($A3214,'[1]SheltersALL_2.17.22'!$1:$1048576,6,0)</f>
        <v>Hayward</v>
      </c>
      <c r="R3214" t="str">
        <f>VLOOKUP($A3214, [1]FA21_Ridership!$1:$1048576,11, 0)</f>
        <v>HAYWARD</v>
      </c>
      <c r="S3214" t="str">
        <f>VLOOKUP($A3214, [1]FA21_Ridership!$1:$1048576,12, 0)</f>
        <v>ALAMEDA</v>
      </c>
      <c r="T3214">
        <f>VLOOKUP($A3214, [1]FA21_Ridership!$1:$1048576,13, 0)</f>
        <v>5</v>
      </c>
      <c r="U3214">
        <f t="shared" si="251"/>
        <v>600</v>
      </c>
      <c r="V3214" s="67">
        <f t="shared" si="250"/>
        <v>0.77</v>
      </c>
      <c r="W3214">
        <v>0.84332499999999999</v>
      </c>
      <c r="X3214" s="67">
        <f t="shared" si="252"/>
        <v>0.65</v>
      </c>
      <c r="Y3214">
        <v>4.8722000000000001E-2</v>
      </c>
      <c r="Z3214" s="67">
        <f t="shared" si="253"/>
        <v>6.7000000000000004E-2</v>
      </c>
      <c r="AA3214">
        <f>VLOOKUP($C3214,[1]Disability!$1:$1048576,5,FALSE)</f>
        <v>0</v>
      </c>
      <c r="AB3214" s="67">
        <f t="shared" si="254"/>
        <v>0</v>
      </c>
      <c r="AC3214" t="e">
        <f>VLOOKUP($A3214,#REF!,9,FALSE)</f>
        <v>#REF!</v>
      </c>
    </row>
    <row r="3215" spans="1:29">
      <c r="A3215">
        <v>57511</v>
      </c>
      <c r="B3215">
        <v>3214</v>
      </c>
      <c r="C3215">
        <v>1004250</v>
      </c>
      <c r="D3215" t="s">
        <v>4235</v>
      </c>
      <c r="E3215" t="s">
        <v>4236</v>
      </c>
      <c r="G3215" t="e">
        <f>VLOOKUP($H3215,[1]BRT!$1:$1048576,1,0)</f>
        <v>#N/A</v>
      </c>
      <c r="H3215" t="s">
        <v>6422</v>
      </c>
      <c r="I3215">
        <v>37.749718000000001</v>
      </c>
      <c r="J3215">
        <v>-122.173905</v>
      </c>
      <c r="K3215">
        <v>1021</v>
      </c>
      <c r="L3215">
        <v>20</v>
      </c>
      <c r="M3215">
        <v>3</v>
      </c>
      <c r="N3215">
        <v>22</v>
      </c>
      <c r="O3215">
        <v>8</v>
      </c>
      <c r="P3215">
        <v>30</v>
      </c>
      <c r="Q3215" t="e">
        <f>VLOOKUP($A3215,'[1]SheltersALL_2.17.22'!$1:$1048576,6,0)</f>
        <v>#N/A</v>
      </c>
      <c r="R3215" t="str">
        <f>VLOOKUP($A3215, [1]FA21_Ridership!$1:$1048576,11, 0)</f>
        <v>OAKLAND</v>
      </c>
      <c r="S3215" t="str">
        <f>VLOOKUP($A3215, [1]FA21_Ridership!$1:$1048576,12, 0)</f>
        <v>ALAMEDA</v>
      </c>
      <c r="T3215">
        <f>VLOOKUP($A3215, [1]FA21_Ridership!$1:$1048576,13, 0)</f>
        <v>3</v>
      </c>
      <c r="U3215">
        <f t="shared" si="251"/>
        <v>600</v>
      </c>
      <c r="V3215" s="67">
        <f t="shared" si="250"/>
        <v>0.77</v>
      </c>
      <c r="W3215">
        <v>0.98</v>
      </c>
      <c r="X3215" s="67">
        <f t="shared" si="252"/>
        <v>0.96699999999999997</v>
      </c>
      <c r="Y3215">
        <v>0.46</v>
      </c>
      <c r="Z3215" s="67">
        <f t="shared" si="253"/>
        <v>0.82799999999999996</v>
      </c>
      <c r="AA3215">
        <f>VLOOKUP($C3215,[1]Disability!$1:$1048576,5,FALSE)</f>
        <v>0</v>
      </c>
      <c r="AB3215" s="67">
        <f t="shared" si="254"/>
        <v>0</v>
      </c>
      <c r="AC3215" t="e">
        <f>VLOOKUP($A3215,#REF!,9,FALSE)</f>
        <v>#REF!</v>
      </c>
    </row>
    <row r="3216" spans="1:29">
      <c r="A3216">
        <v>52251</v>
      </c>
      <c r="B3216">
        <v>3215</v>
      </c>
      <c r="C3216">
        <v>1600870</v>
      </c>
      <c r="D3216" t="s">
        <v>4235</v>
      </c>
      <c r="E3216" t="s">
        <v>4236</v>
      </c>
      <c r="G3216" t="e">
        <f>VLOOKUP($H3216,[1]BRT!$1:$1048576,1,0)</f>
        <v>#N/A</v>
      </c>
      <c r="H3216" t="s">
        <v>6531</v>
      </c>
      <c r="I3216">
        <v>37.961295999999997</v>
      </c>
      <c r="J3216">
        <v>-122.343886</v>
      </c>
      <c r="K3216">
        <v>1150</v>
      </c>
      <c r="L3216">
        <v>40</v>
      </c>
      <c r="M3216">
        <v>1.5</v>
      </c>
      <c r="N3216">
        <v>11</v>
      </c>
      <c r="O3216">
        <v>4</v>
      </c>
      <c r="P3216">
        <v>15</v>
      </c>
      <c r="Q3216" t="str">
        <f>VLOOKUP($A3216,'[1]SheltersALL_2.17.22'!$1:$1048576,6,0)</f>
        <v>San Pablo</v>
      </c>
      <c r="R3216" t="str">
        <f>VLOOKUP($A3216, [1]FA21_Ridership!$1:$1048576,11, 0)</f>
        <v>SAN PABLO</v>
      </c>
      <c r="S3216" t="str">
        <f>VLOOKUP($A3216, [1]FA21_Ridership!$1:$1048576,12, 0)</f>
        <v>CONTRA COSTA</v>
      </c>
      <c r="T3216">
        <f>VLOOKUP($A3216, [1]FA21_Ridership!$1:$1048576,13, 0)</f>
        <v>1</v>
      </c>
      <c r="U3216">
        <f t="shared" si="251"/>
        <v>600</v>
      </c>
      <c r="V3216" s="67">
        <f t="shared" si="250"/>
        <v>0.77</v>
      </c>
      <c r="W3216">
        <v>0.91159400000000002</v>
      </c>
      <c r="X3216" s="67">
        <f t="shared" si="252"/>
        <v>0.79200000000000004</v>
      </c>
      <c r="Y3216">
        <v>0.546377</v>
      </c>
      <c r="Z3216" s="67">
        <f t="shared" si="253"/>
        <v>0.89600000000000002</v>
      </c>
      <c r="AA3216">
        <f>VLOOKUP($C3216,[1]Disability!$1:$1048576,5,FALSE)</f>
        <v>3</v>
      </c>
      <c r="AB3216" s="67">
        <f t="shared" si="254"/>
        <v>0.96499999999999997</v>
      </c>
      <c r="AC3216" t="e">
        <f>VLOOKUP($A3216,#REF!,9,FALSE)</f>
        <v>#REF!</v>
      </c>
    </row>
    <row r="3217" spans="1:29">
      <c r="A3217">
        <v>51455</v>
      </c>
      <c r="B3217">
        <v>3216</v>
      </c>
      <c r="C3217">
        <v>1005580</v>
      </c>
      <c r="D3217" t="s">
        <v>4235</v>
      </c>
      <c r="E3217" t="s">
        <v>4236</v>
      </c>
      <c r="G3217" t="e">
        <f>VLOOKUP($H3217,[1]BRT!$1:$1048576,1,0)</f>
        <v>#N/A</v>
      </c>
      <c r="H3217" t="s">
        <v>6532</v>
      </c>
      <c r="I3217">
        <v>37.757648000000003</v>
      </c>
      <c r="J3217">
        <v>-122.16849499999999</v>
      </c>
      <c r="K3217">
        <v>910</v>
      </c>
      <c r="L3217">
        <v>20</v>
      </c>
      <c r="M3217">
        <v>3</v>
      </c>
      <c r="N3217">
        <v>21</v>
      </c>
      <c r="O3217">
        <v>9</v>
      </c>
      <c r="P3217">
        <v>30</v>
      </c>
      <c r="Q3217" t="e">
        <f>VLOOKUP($A3217,'[1]SheltersALL_2.17.22'!$1:$1048576,6,0)</f>
        <v>#N/A</v>
      </c>
      <c r="R3217" t="str">
        <f>VLOOKUP($A3217, [1]FA21_Ridership!$1:$1048576,11, 0)</f>
        <v>OAKLAND</v>
      </c>
      <c r="S3217" t="str">
        <f>VLOOKUP($A3217, [1]FA21_Ridership!$1:$1048576,12, 0)</f>
        <v>ALAMEDA</v>
      </c>
      <c r="T3217">
        <f>VLOOKUP($A3217, [1]FA21_Ridership!$1:$1048576,13, 0)</f>
        <v>3</v>
      </c>
      <c r="U3217">
        <f t="shared" si="251"/>
        <v>600</v>
      </c>
      <c r="V3217" s="67">
        <f t="shared" si="250"/>
        <v>0.77</v>
      </c>
      <c r="W3217">
        <v>0.98107900000000003</v>
      </c>
      <c r="X3217" s="67">
        <f t="shared" si="252"/>
        <v>0.97099999999999997</v>
      </c>
      <c r="Y3217">
        <v>0.56386000000000003</v>
      </c>
      <c r="Z3217" s="67">
        <f t="shared" si="253"/>
        <v>0.90700000000000003</v>
      </c>
      <c r="AA3217">
        <f>VLOOKUP($C3217,[1]Disability!$1:$1048576,5,FALSE)</f>
        <v>0</v>
      </c>
      <c r="AB3217" s="67">
        <f t="shared" si="254"/>
        <v>0</v>
      </c>
      <c r="AC3217" t="e">
        <f>VLOOKUP($A3217,#REF!,9,FALSE)</f>
        <v>#REF!</v>
      </c>
    </row>
    <row r="3218" spans="1:29">
      <c r="A3218">
        <v>52544</v>
      </c>
      <c r="B3218">
        <v>3217</v>
      </c>
      <c r="C3218">
        <v>500540</v>
      </c>
      <c r="D3218" t="s">
        <v>4235</v>
      </c>
      <c r="E3218" t="s">
        <v>4236</v>
      </c>
      <c r="G3218" t="e">
        <f>VLOOKUP($H3218,[1]BRT!$1:$1048576,1,0)</f>
        <v>#N/A</v>
      </c>
      <c r="H3218" t="s">
        <v>5921</v>
      </c>
      <c r="I3218">
        <v>37.902343000000002</v>
      </c>
      <c r="J3218">
        <v>-122.303107</v>
      </c>
      <c r="K3218">
        <v>1141</v>
      </c>
      <c r="L3218">
        <v>20</v>
      </c>
      <c r="M3218">
        <v>3</v>
      </c>
      <c r="N3218">
        <v>21</v>
      </c>
      <c r="O3218">
        <v>9</v>
      </c>
      <c r="P3218">
        <v>30</v>
      </c>
      <c r="Q3218" t="e">
        <f>VLOOKUP($A3218,'[1]SheltersALL_2.17.22'!$1:$1048576,6,0)</f>
        <v>#N/A</v>
      </c>
      <c r="R3218" t="str">
        <f>VLOOKUP($A3218, [1]FA21_Ridership!$1:$1048576,11, 0)</f>
        <v>EL CERRITO</v>
      </c>
      <c r="S3218" t="str">
        <f>VLOOKUP($A3218, [1]FA21_Ridership!$1:$1048576,12, 0)</f>
        <v>CONTRA COSTA</v>
      </c>
      <c r="T3218">
        <f>VLOOKUP($A3218, [1]FA21_Ridership!$1:$1048576,13, 0)</f>
        <v>1</v>
      </c>
      <c r="U3218">
        <f t="shared" si="251"/>
        <v>600</v>
      </c>
      <c r="V3218" s="67">
        <f t="shared" si="250"/>
        <v>0.77</v>
      </c>
      <c r="W3218">
        <v>0.73445000000000005</v>
      </c>
      <c r="X3218" s="67">
        <f t="shared" si="252"/>
        <v>0.44800000000000001</v>
      </c>
      <c r="Y3218">
        <v>0.15261</v>
      </c>
      <c r="Z3218" s="67">
        <f t="shared" si="253"/>
        <v>0.37</v>
      </c>
      <c r="AA3218">
        <f>VLOOKUP($C3218,[1]Disability!$1:$1048576,5,FALSE)</f>
        <v>0</v>
      </c>
      <c r="AB3218" s="67">
        <f t="shared" si="254"/>
        <v>0</v>
      </c>
      <c r="AC3218" t="e">
        <f>VLOOKUP($A3218,#REF!,9,FALSE)</f>
        <v>#REF!</v>
      </c>
    </row>
    <row r="3219" spans="1:29">
      <c r="A3219">
        <v>50219</v>
      </c>
      <c r="B3219">
        <v>3218</v>
      </c>
      <c r="C3219">
        <v>1031480</v>
      </c>
      <c r="D3219" t="s">
        <v>4235</v>
      </c>
      <c r="E3219" t="s">
        <v>4236</v>
      </c>
      <c r="G3219" t="e">
        <f>VLOOKUP($H3219,[1]BRT!$1:$1048576,1,0)</f>
        <v>#N/A</v>
      </c>
      <c r="H3219" t="s">
        <v>6533</v>
      </c>
      <c r="I3219">
        <v>37.739016999999997</v>
      </c>
      <c r="J3219">
        <v>-122.1926</v>
      </c>
      <c r="K3219">
        <v>990</v>
      </c>
      <c r="L3219">
        <v>30</v>
      </c>
      <c r="M3219">
        <v>2</v>
      </c>
      <c r="N3219">
        <v>14</v>
      </c>
      <c r="O3219">
        <v>6</v>
      </c>
      <c r="P3219">
        <v>20</v>
      </c>
      <c r="Q3219" t="e">
        <f>VLOOKUP($A3219,'[1]SheltersALL_2.17.22'!$1:$1048576,6,0)</f>
        <v>#N/A</v>
      </c>
      <c r="R3219" t="str">
        <f>VLOOKUP($A3219, [1]FA21_Ridership!$1:$1048576,11, 0)</f>
        <v>OAKLAND</v>
      </c>
      <c r="S3219" t="str">
        <f>VLOOKUP($A3219, [1]FA21_Ridership!$1:$1048576,12, 0)</f>
        <v>ALAMEDA</v>
      </c>
      <c r="T3219">
        <f>VLOOKUP($A3219, [1]FA21_Ridership!$1:$1048576,13, 0)</f>
        <v>3</v>
      </c>
      <c r="U3219">
        <f t="shared" si="251"/>
        <v>600</v>
      </c>
      <c r="V3219" s="67">
        <f t="shared" si="250"/>
        <v>0.77</v>
      </c>
      <c r="W3219">
        <v>0.979518</v>
      </c>
      <c r="X3219" s="67">
        <f t="shared" si="252"/>
        <v>0.96299999999999997</v>
      </c>
      <c r="Y3219">
        <v>0.32811200000000001</v>
      </c>
      <c r="Z3219" s="67">
        <f t="shared" si="253"/>
        <v>0.66400000000000003</v>
      </c>
      <c r="AA3219">
        <f>VLOOKUP($C3219,[1]Disability!$1:$1048576,5,FALSE)</f>
        <v>1</v>
      </c>
      <c r="AB3219" s="67">
        <f t="shared" si="254"/>
        <v>0.72499999999999998</v>
      </c>
      <c r="AC3219" t="e">
        <f>VLOOKUP($A3219,#REF!,9,FALSE)</f>
        <v>#REF!</v>
      </c>
    </row>
    <row r="3220" spans="1:29">
      <c r="A3220">
        <v>51935</v>
      </c>
      <c r="B3220">
        <v>3219</v>
      </c>
      <c r="C3220">
        <v>9904810</v>
      </c>
      <c r="D3220" t="s">
        <v>4235</v>
      </c>
      <c r="E3220" t="s">
        <v>4236</v>
      </c>
      <c r="G3220" t="e">
        <f>VLOOKUP($H3220,[1]BRT!$1:$1048576,1,0)</f>
        <v>#N/A</v>
      </c>
      <c r="H3220" t="s">
        <v>6534</v>
      </c>
      <c r="I3220">
        <v>37.688133999999998</v>
      </c>
      <c r="J3220">
        <v>-122.139562</v>
      </c>
      <c r="K3220">
        <v>960</v>
      </c>
      <c r="L3220">
        <v>60</v>
      </c>
      <c r="M3220">
        <v>1</v>
      </c>
      <c r="N3220">
        <v>7</v>
      </c>
      <c r="O3220">
        <v>3</v>
      </c>
      <c r="P3220">
        <v>10</v>
      </c>
      <c r="Q3220" t="e">
        <f>VLOOKUP($A3220,'[1]SheltersALL_2.17.22'!$1:$1048576,6,0)</f>
        <v>#N/A</v>
      </c>
      <c r="R3220" t="str">
        <f>VLOOKUP($A3220, [1]FA21_Ridership!$1:$1048576,11, 0)</f>
        <v>SAN LEANDRO</v>
      </c>
      <c r="S3220" t="str">
        <f>VLOOKUP($A3220, [1]FA21_Ridership!$1:$1048576,12, 0)</f>
        <v>ALAMEDA</v>
      </c>
      <c r="T3220">
        <f>VLOOKUP($A3220, [1]FA21_Ridership!$1:$1048576,13, 0)</f>
        <v>4</v>
      </c>
      <c r="U3220">
        <f t="shared" si="251"/>
        <v>600</v>
      </c>
      <c r="V3220" s="67">
        <f t="shared" si="250"/>
        <v>0.77</v>
      </c>
      <c r="W3220">
        <v>0.85821899999999995</v>
      </c>
      <c r="X3220" s="67">
        <f t="shared" si="252"/>
        <v>0.69299999999999995</v>
      </c>
      <c r="Y3220">
        <v>0.33356200000000003</v>
      </c>
      <c r="Z3220" s="67">
        <f t="shared" si="253"/>
        <v>0.67800000000000005</v>
      </c>
      <c r="AA3220">
        <f>VLOOKUP($C3220,[1]Disability!$1:$1048576,5,FALSE)</f>
        <v>0</v>
      </c>
      <c r="AB3220" s="67">
        <f t="shared" si="254"/>
        <v>0</v>
      </c>
      <c r="AC3220" t="e">
        <f>VLOOKUP($A3220,#REF!,9,FALSE)</f>
        <v>#REF!</v>
      </c>
    </row>
    <row r="3221" spans="1:29">
      <c r="A3221">
        <v>55083</v>
      </c>
      <c r="B3221">
        <v>3220</v>
      </c>
      <c r="C3221">
        <v>1500190</v>
      </c>
      <c r="D3221" t="s">
        <v>4235</v>
      </c>
      <c r="E3221" t="s">
        <v>4236</v>
      </c>
      <c r="G3221" t="e">
        <f>VLOOKUP($H3221,[1]BRT!$1:$1048576,1,0)</f>
        <v>#N/A</v>
      </c>
      <c r="H3221" t="s">
        <v>6264</v>
      </c>
      <c r="I3221">
        <v>37.697558000000001</v>
      </c>
      <c r="J3221">
        <v>-122.181749</v>
      </c>
      <c r="K3221">
        <v>960</v>
      </c>
      <c r="L3221">
        <v>60</v>
      </c>
      <c r="M3221">
        <v>1</v>
      </c>
      <c r="N3221">
        <v>7</v>
      </c>
      <c r="O3221">
        <v>3</v>
      </c>
      <c r="P3221">
        <v>10</v>
      </c>
      <c r="Q3221" t="e">
        <f>VLOOKUP($A3221,'[1]SheltersALL_2.17.22'!$1:$1048576,6,0)</f>
        <v>#N/A</v>
      </c>
      <c r="R3221" t="str">
        <f>VLOOKUP($A3221, [1]FA21_Ridership!$1:$1048576,11, 0)</f>
        <v>SAN LEANDRO</v>
      </c>
      <c r="S3221" t="str">
        <f>VLOOKUP($A3221, [1]FA21_Ridership!$1:$1048576,12, 0)</f>
        <v>ALAMEDA</v>
      </c>
      <c r="T3221">
        <f>VLOOKUP($A3221, [1]FA21_Ridership!$1:$1048576,13, 0)</f>
        <v>4</v>
      </c>
      <c r="U3221">
        <f t="shared" si="251"/>
        <v>600</v>
      </c>
      <c r="V3221" s="67">
        <f t="shared" si="250"/>
        <v>0.77</v>
      </c>
      <c r="W3221">
        <v>0.85876600000000003</v>
      </c>
      <c r="X3221" s="67">
        <f t="shared" si="252"/>
        <v>0.69399999999999995</v>
      </c>
      <c r="Y3221">
        <v>3.5714000000000003E-2</v>
      </c>
      <c r="Z3221" s="67">
        <f t="shared" si="253"/>
        <v>4.1000000000000002E-2</v>
      </c>
      <c r="AA3221">
        <f>VLOOKUP($C3221,[1]Disability!$1:$1048576,5,FALSE)</f>
        <v>0</v>
      </c>
      <c r="AB3221" s="67">
        <f t="shared" si="254"/>
        <v>0</v>
      </c>
      <c r="AC3221" t="e">
        <f>VLOOKUP($A3221,#REF!,9,FALSE)</f>
        <v>#REF!</v>
      </c>
    </row>
    <row r="3222" spans="1:29">
      <c r="A3222">
        <v>59494</v>
      </c>
      <c r="B3222">
        <v>3221</v>
      </c>
      <c r="C3222">
        <v>400190</v>
      </c>
      <c r="D3222" t="s">
        <v>4235</v>
      </c>
      <c r="E3222" t="s">
        <v>4236</v>
      </c>
      <c r="G3222" t="e">
        <f>VLOOKUP($H3222,[1]BRT!$1:$1048576,1,0)</f>
        <v>#N/A</v>
      </c>
      <c r="H3222" t="s">
        <v>6535</v>
      </c>
      <c r="I3222">
        <v>37.684510000000003</v>
      </c>
      <c r="J3222">
        <v>-122.073746</v>
      </c>
      <c r="K3222">
        <v>960</v>
      </c>
      <c r="L3222">
        <v>60</v>
      </c>
      <c r="M3222">
        <v>1</v>
      </c>
      <c r="N3222">
        <v>7</v>
      </c>
      <c r="O3222">
        <v>3</v>
      </c>
      <c r="P3222">
        <v>10</v>
      </c>
      <c r="Q3222" t="e">
        <f>VLOOKUP($A3222,'[1]SheltersALL_2.17.22'!$1:$1048576,6,0)</f>
        <v>#N/A</v>
      </c>
      <c r="R3222" t="s">
        <v>5225</v>
      </c>
      <c r="S3222" t="str">
        <f>VLOOKUP($A3222, [1]FA21_Ridership!$1:$1048576,12, 0)</f>
        <v>ALAMEDA</v>
      </c>
      <c r="T3222">
        <f>VLOOKUP($A3222, [1]FA21_Ridership!$1:$1048576,13, 0)</f>
        <v>4</v>
      </c>
      <c r="U3222">
        <f t="shared" si="251"/>
        <v>600</v>
      </c>
      <c r="V3222" s="67">
        <f t="shared" si="250"/>
        <v>0.77</v>
      </c>
      <c r="W3222">
        <v>0.47075</v>
      </c>
      <c r="X3222" s="67">
        <f t="shared" si="252"/>
        <v>0.16600000000000001</v>
      </c>
      <c r="Y3222">
        <v>4.7267000000000003E-2</v>
      </c>
      <c r="Z3222" s="67">
        <f t="shared" si="253"/>
        <v>6.2E-2</v>
      </c>
      <c r="AA3222">
        <f>VLOOKUP($C3222,[1]Disability!$1:$1048576,5,FALSE)</f>
        <v>0</v>
      </c>
      <c r="AB3222" s="67">
        <f t="shared" si="254"/>
        <v>0</v>
      </c>
      <c r="AC3222" t="e">
        <f>VLOOKUP($A3222,#REF!,9,FALSE)</f>
        <v>#REF!</v>
      </c>
    </row>
    <row r="3223" spans="1:29">
      <c r="A3223">
        <v>57255</v>
      </c>
      <c r="B3223">
        <v>3222</v>
      </c>
      <c r="C3223">
        <v>1004050</v>
      </c>
      <c r="D3223" t="s">
        <v>4235</v>
      </c>
      <c r="E3223" t="s">
        <v>4236</v>
      </c>
      <c r="G3223" t="e">
        <f>VLOOKUP($H3223,[1]BRT!$1:$1048576,1,0)</f>
        <v>#N/A</v>
      </c>
      <c r="H3223" t="s">
        <v>6536</v>
      </c>
      <c r="I3223">
        <v>37.796278000000001</v>
      </c>
      <c r="J3223">
        <v>-122.24759400000001</v>
      </c>
      <c r="K3223">
        <v>1079</v>
      </c>
      <c r="L3223">
        <v>20</v>
      </c>
      <c r="M3223">
        <v>3</v>
      </c>
      <c r="N3223">
        <v>19</v>
      </c>
      <c r="O3223">
        <v>11</v>
      </c>
      <c r="P3223">
        <v>30</v>
      </c>
      <c r="Q3223" t="e">
        <f>VLOOKUP($A3223,'[1]SheltersALL_2.17.22'!$1:$1048576,6,0)</f>
        <v>#N/A</v>
      </c>
      <c r="R3223" t="str">
        <f>VLOOKUP($A3223, [1]FA21_Ridership!$1:$1048576,11, 0)</f>
        <v>OAKLAND</v>
      </c>
      <c r="S3223" t="str">
        <f>VLOOKUP($A3223, [1]FA21_Ridership!$1:$1048576,12, 0)</f>
        <v>ALAMEDA</v>
      </c>
      <c r="T3223">
        <f>VLOOKUP($A3223, [1]FA21_Ridership!$1:$1048576,13, 0)</f>
        <v>2</v>
      </c>
      <c r="U3223">
        <f t="shared" si="251"/>
        <v>600</v>
      </c>
      <c r="V3223" s="67">
        <f t="shared" si="250"/>
        <v>0.77</v>
      </c>
      <c r="W3223">
        <v>0.71190799999999999</v>
      </c>
      <c r="X3223" s="67">
        <f t="shared" si="252"/>
        <v>0.42099999999999999</v>
      </c>
      <c r="Y3223">
        <v>0.42637599999999998</v>
      </c>
      <c r="Z3223" s="67">
        <f t="shared" si="253"/>
        <v>0.79100000000000004</v>
      </c>
      <c r="AA3223">
        <f>VLOOKUP($C3223,[1]Disability!$1:$1048576,5,FALSE)</f>
        <v>0</v>
      </c>
      <c r="AB3223" s="67">
        <f t="shared" si="254"/>
        <v>0</v>
      </c>
      <c r="AC3223" t="e">
        <f>VLOOKUP($A3223,#REF!,9,FALSE)</f>
        <v>#REF!</v>
      </c>
    </row>
    <row r="3224" spans="1:29">
      <c r="A3224">
        <v>52919</v>
      </c>
      <c r="B3224">
        <v>3223</v>
      </c>
      <c r="C3224">
        <v>9907710</v>
      </c>
      <c r="D3224" t="s">
        <v>4235</v>
      </c>
      <c r="E3224" t="s">
        <v>4236</v>
      </c>
      <c r="G3224" t="e">
        <f>VLOOKUP($H3224,[1]BRT!$1:$1048576,1,0)</f>
        <v>#N/A</v>
      </c>
      <c r="H3224" t="s">
        <v>6537</v>
      </c>
      <c r="I3224">
        <v>37.676693999999998</v>
      </c>
      <c r="J3224">
        <v>-122.109984</v>
      </c>
      <c r="K3224">
        <v>960</v>
      </c>
      <c r="L3224">
        <v>60</v>
      </c>
      <c r="M3224">
        <v>1</v>
      </c>
      <c r="N3224">
        <v>6</v>
      </c>
      <c r="O3224">
        <v>4</v>
      </c>
      <c r="P3224">
        <v>10</v>
      </c>
      <c r="Q3224" t="e">
        <f>VLOOKUP($A3224,'[1]SheltersALL_2.17.22'!$1:$1048576,6,0)</f>
        <v>#N/A</v>
      </c>
      <c r="R3224" t="str">
        <f>VLOOKUP($A3224, [1]FA21_Ridership!$1:$1048576,11, 0)</f>
        <v>COUNTY-ALAMEDA</v>
      </c>
      <c r="S3224" t="str">
        <f>VLOOKUP($A3224, [1]FA21_Ridership!$1:$1048576,12, 0)</f>
        <v>ALAMEDA</v>
      </c>
      <c r="T3224">
        <f>VLOOKUP($A3224, [1]FA21_Ridership!$1:$1048576,13, 0)</f>
        <v>4</v>
      </c>
      <c r="U3224">
        <f t="shared" si="251"/>
        <v>600</v>
      </c>
      <c r="V3224" s="67">
        <f t="shared" si="250"/>
        <v>0.77</v>
      </c>
      <c r="W3224">
        <v>0.76682899999999998</v>
      </c>
      <c r="X3224" s="67">
        <f t="shared" si="252"/>
        <v>0.51700000000000002</v>
      </c>
      <c r="Y3224">
        <v>0.46962999999999999</v>
      </c>
      <c r="Z3224" s="67">
        <f t="shared" si="253"/>
        <v>0.84</v>
      </c>
      <c r="AA3224">
        <f>VLOOKUP($C3224,[1]Disability!$1:$1048576,5,FALSE)</f>
        <v>0</v>
      </c>
      <c r="AB3224" s="67">
        <f t="shared" si="254"/>
        <v>0</v>
      </c>
      <c r="AC3224" t="e">
        <f>VLOOKUP($A3224,#REF!,9,FALSE)</f>
        <v>#REF!</v>
      </c>
    </row>
    <row r="3225" spans="1:29">
      <c r="A3225">
        <v>51655</v>
      </c>
      <c r="B3225">
        <v>3224</v>
      </c>
      <c r="C3225">
        <v>9801670</v>
      </c>
      <c r="D3225" t="s">
        <v>4235</v>
      </c>
      <c r="E3225" t="s">
        <v>4236</v>
      </c>
      <c r="G3225" t="e">
        <f>VLOOKUP($H3225,[1]BRT!$1:$1048576,1,0)</f>
        <v>#N/A</v>
      </c>
      <c r="H3225" t="s">
        <v>5376</v>
      </c>
      <c r="I3225">
        <v>37.671866000000001</v>
      </c>
      <c r="J3225">
        <v>-122.12178900000001</v>
      </c>
      <c r="K3225">
        <v>1094</v>
      </c>
      <c r="L3225">
        <v>20</v>
      </c>
      <c r="M3225">
        <v>3</v>
      </c>
      <c r="N3225">
        <v>17</v>
      </c>
      <c r="O3225">
        <v>13</v>
      </c>
      <c r="P3225">
        <v>30</v>
      </c>
      <c r="Q3225" t="e">
        <f>VLOOKUP($A3225,'[1]SheltersALL_2.17.22'!$1:$1048576,6,0)</f>
        <v>#N/A</v>
      </c>
      <c r="R3225" t="str">
        <f>VLOOKUP($A3225, [1]FA21_Ridership!$1:$1048576,11, 0)</f>
        <v>COUNTY-ALAMEDA</v>
      </c>
      <c r="S3225" t="str">
        <f>VLOOKUP($A3225, [1]FA21_Ridership!$1:$1048576,12, 0)</f>
        <v>ALAMEDA</v>
      </c>
      <c r="T3225">
        <f>VLOOKUP($A3225, [1]FA21_Ridership!$1:$1048576,13, 0)</f>
        <v>4</v>
      </c>
      <c r="U3225">
        <f t="shared" si="251"/>
        <v>600</v>
      </c>
      <c r="V3225" s="67">
        <f t="shared" si="250"/>
        <v>0.77</v>
      </c>
      <c r="W3225">
        <v>0.72091000000000005</v>
      </c>
      <c r="X3225" s="67">
        <f t="shared" si="252"/>
        <v>0.434</v>
      </c>
      <c r="Y3225">
        <v>0.22281200000000001</v>
      </c>
      <c r="Z3225" s="67">
        <f t="shared" si="253"/>
        <v>0.50900000000000001</v>
      </c>
      <c r="AA3225">
        <f>VLOOKUP($C3225,[1]Disability!$1:$1048576,5,FALSE)</f>
        <v>0</v>
      </c>
      <c r="AB3225" s="67">
        <f t="shared" si="254"/>
        <v>0</v>
      </c>
      <c r="AC3225" t="e">
        <f>VLOOKUP($A3225,#REF!,9,FALSE)</f>
        <v>#REF!</v>
      </c>
    </row>
    <row r="3226" spans="1:29">
      <c r="A3226">
        <v>57477</v>
      </c>
      <c r="B3226">
        <v>3225</v>
      </c>
      <c r="C3226">
        <v>1000910</v>
      </c>
      <c r="D3226" t="s">
        <v>4235</v>
      </c>
      <c r="E3226" t="s">
        <v>4236</v>
      </c>
      <c r="G3226" t="e">
        <f>VLOOKUP($H3226,[1]BRT!$1:$1048576,1,0)</f>
        <v>#N/A</v>
      </c>
      <c r="H3226" t="s">
        <v>6538</v>
      </c>
      <c r="I3226">
        <v>37.805520000000001</v>
      </c>
      <c r="J3226">
        <v>-122.27390800000001</v>
      </c>
      <c r="K3226">
        <v>1393</v>
      </c>
      <c r="L3226">
        <v>30</v>
      </c>
      <c r="M3226">
        <v>2</v>
      </c>
      <c r="N3226">
        <v>10</v>
      </c>
      <c r="O3226">
        <v>10</v>
      </c>
      <c r="P3226">
        <v>20</v>
      </c>
      <c r="Q3226" t="e">
        <f>VLOOKUP($A3226,'[1]SheltersALL_2.17.22'!$1:$1048576,6,0)</f>
        <v>#N/A</v>
      </c>
      <c r="R3226" t="str">
        <f>VLOOKUP($A3226, [1]FA21_Ridership!$1:$1048576,11, 0)</f>
        <v>OAKLAND</v>
      </c>
      <c r="S3226" t="str">
        <f>VLOOKUP($A3226, [1]FA21_Ridership!$1:$1048576,12, 0)</f>
        <v>ALAMEDA</v>
      </c>
      <c r="T3226">
        <f>VLOOKUP($A3226, [1]FA21_Ridership!$1:$1048576,13, 0)</f>
        <v>2</v>
      </c>
      <c r="U3226">
        <f t="shared" si="251"/>
        <v>600</v>
      </c>
      <c r="V3226" s="67">
        <f t="shared" si="250"/>
        <v>0.77</v>
      </c>
      <c r="W3226">
        <v>0.78863300000000003</v>
      </c>
      <c r="X3226" s="67">
        <f t="shared" si="252"/>
        <v>0.57199999999999995</v>
      </c>
      <c r="Y3226">
        <v>0.62260499999999996</v>
      </c>
      <c r="Z3226" s="67">
        <f t="shared" si="253"/>
        <v>0.94699999999999995</v>
      </c>
      <c r="AA3226">
        <f>VLOOKUP($C3226,[1]Disability!$1:$1048576,5,FALSE)</f>
        <v>5</v>
      </c>
      <c r="AB3226" s="67">
        <f t="shared" si="254"/>
        <v>0.98599999999999999</v>
      </c>
      <c r="AC3226" t="e">
        <f>VLOOKUP($A3226,#REF!,9,FALSE)</f>
        <v>#REF!</v>
      </c>
    </row>
    <row r="3227" spans="1:29">
      <c r="A3227">
        <v>55870</v>
      </c>
      <c r="B3227">
        <v>3226</v>
      </c>
      <c r="C3227">
        <v>9800090</v>
      </c>
      <c r="D3227" t="s">
        <v>4235</v>
      </c>
      <c r="E3227" t="s">
        <v>4236</v>
      </c>
      <c r="G3227" t="e">
        <f>VLOOKUP($H3227,[1]BRT!$1:$1048576,1,0)</f>
        <v>#N/A</v>
      </c>
      <c r="H3227" t="s">
        <v>6539</v>
      </c>
      <c r="I3227">
        <v>37.695027000000003</v>
      </c>
      <c r="J3227">
        <v>-122.113165</v>
      </c>
      <c r="K3227">
        <v>960</v>
      </c>
      <c r="L3227">
        <v>60</v>
      </c>
      <c r="M3227">
        <v>1</v>
      </c>
      <c r="N3227">
        <v>5</v>
      </c>
      <c r="O3227">
        <v>5</v>
      </c>
      <c r="P3227">
        <v>10</v>
      </c>
      <c r="Q3227" t="e">
        <f>VLOOKUP($A3227,'[1]SheltersALL_2.17.22'!$1:$1048576,6,0)</f>
        <v>#N/A</v>
      </c>
      <c r="R3227" t="str">
        <f>VLOOKUP($A3227, [1]FA21_Ridership!$1:$1048576,11, 0)</f>
        <v>COUNTY-ALAMEDA</v>
      </c>
      <c r="S3227" t="str">
        <f>VLOOKUP($A3227, [1]FA21_Ridership!$1:$1048576,12, 0)</f>
        <v>ALAMEDA</v>
      </c>
      <c r="T3227">
        <f>VLOOKUP($A3227, [1]FA21_Ridership!$1:$1048576,13, 0)</f>
        <v>4</v>
      </c>
      <c r="U3227">
        <f t="shared" si="251"/>
        <v>600</v>
      </c>
      <c r="V3227" s="67">
        <f t="shared" si="250"/>
        <v>0.77</v>
      </c>
      <c r="W3227">
        <v>0.95452599999999999</v>
      </c>
      <c r="X3227" s="67">
        <f t="shared" si="252"/>
        <v>0.91500000000000004</v>
      </c>
      <c r="Y3227">
        <v>0.32475300000000001</v>
      </c>
      <c r="Z3227" s="67">
        <f t="shared" si="253"/>
        <v>0.66100000000000003</v>
      </c>
      <c r="AA3227">
        <f>VLOOKUP($C3227,[1]Disability!$1:$1048576,5,FALSE)</f>
        <v>0</v>
      </c>
      <c r="AB3227" s="67">
        <f t="shared" si="254"/>
        <v>0</v>
      </c>
      <c r="AC3227" t="e">
        <f>VLOOKUP($A3227,#REF!,9,FALSE)</f>
        <v>#REF!</v>
      </c>
    </row>
    <row r="3228" spans="1:29">
      <c r="A3228">
        <v>55729</v>
      </c>
      <c r="B3228">
        <v>3227</v>
      </c>
      <c r="C3228">
        <v>801900</v>
      </c>
      <c r="D3228" t="s">
        <v>4235</v>
      </c>
      <c r="E3228" t="s">
        <v>4236</v>
      </c>
      <c r="G3228" t="e">
        <f>VLOOKUP($H3228,[1]BRT!$1:$1048576,1,0)</f>
        <v>#N/A</v>
      </c>
      <c r="H3228" t="s">
        <v>6540</v>
      </c>
      <c r="I3228">
        <v>37.648226999999999</v>
      </c>
      <c r="J3228">
        <v>-122.081889</v>
      </c>
      <c r="K3228">
        <v>960</v>
      </c>
      <c r="L3228">
        <v>60</v>
      </c>
      <c r="M3228">
        <v>1</v>
      </c>
      <c r="N3228">
        <v>5</v>
      </c>
      <c r="O3228">
        <v>5</v>
      </c>
      <c r="P3228">
        <v>10</v>
      </c>
      <c r="Q3228" t="e">
        <f>VLOOKUP($A3228,'[1]SheltersALL_2.17.22'!$1:$1048576,6,0)</f>
        <v>#N/A</v>
      </c>
      <c r="R3228" t="str">
        <f>VLOOKUP($A3228, [1]FA21_Ridership!$1:$1048576,11, 0)</f>
        <v>HAYWARD</v>
      </c>
      <c r="S3228" t="str">
        <f>VLOOKUP($A3228, [1]FA21_Ridership!$1:$1048576,12, 0)</f>
        <v>ALAMEDA</v>
      </c>
      <c r="T3228">
        <f>VLOOKUP($A3228, [1]FA21_Ridership!$1:$1048576,13, 0)</f>
        <v>4</v>
      </c>
      <c r="U3228">
        <f t="shared" si="251"/>
        <v>600</v>
      </c>
      <c r="V3228" s="67">
        <f t="shared" si="250"/>
        <v>0.77</v>
      </c>
      <c r="W3228">
        <v>0.935809</v>
      </c>
      <c r="X3228" s="67">
        <f t="shared" si="252"/>
        <v>0.84699999999999998</v>
      </c>
      <c r="Y3228">
        <v>0.345192</v>
      </c>
      <c r="Z3228" s="67">
        <f t="shared" si="253"/>
        <v>0.69</v>
      </c>
      <c r="AA3228">
        <f>VLOOKUP($C3228,[1]Disability!$1:$1048576,5,FALSE)</f>
        <v>0</v>
      </c>
      <c r="AB3228" s="67">
        <f t="shared" si="254"/>
        <v>0</v>
      </c>
      <c r="AC3228" t="e">
        <f>VLOOKUP($A3228,#REF!,9,FALSE)</f>
        <v>#REF!</v>
      </c>
    </row>
    <row r="3229" spans="1:29">
      <c r="A3229">
        <v>56446</v>
      </c>
      <c r="B3229">
        <v>3228</v>
      </c>
      <c r="C3229">
        <v>1011670</v>
      </c>
      <c r="D3229" t="s">
        <v>4235</v>
      </c>
      <c r="E3229" t="s">
        <v>4236</v>
      </c>
      <c r="G3229" t="e">
        <f>VLOOKUP($H3229,[1]BRT!$1:$1048576,1,0)</f>
        <v>#N/A</v>
      </c>
      <c r="H3229" t="s">
        <v>6381</v>
      </c>
      <c r="I3229">
        <v>37.808712999999997</v>
      </c>
      <c r="J3229">
        <v>-122.251428</v>
      </c>
      <c r="K3229">
        <v>1396</v>
      </c>
      <c r="L3229">
        <v>60</v>
      </c>
      <c r="M3229">
        <v>1</v>
      </c>
      <c r="N3229">
        <v>5</v>
      </c>
      <c r="O3229">
        <v>5</v>
      </c>
      <c r="P3229">
        <v>10</v>
      </c>
      <c r="Q3229" t="str">
        <f>VLOOKUP($A3229,'[1]SheltersALL_2.17.22'!$1:$1048576,6,0)</f>
        <v>Oakland</v>
      </c>
      <c r="R3229" t="str">
        <f>VLOOKUP($A3229, [1]FA21_Ridership!$1:$1048576,11, 0)</f>
        <v>OAKLAND</v>
      </c>
      <c r="S3229" t="str">
        <f>VLOOKUP($A3229, [1]FA21_Ridership!$1:$1048576,12, 0)</f>
        <v>ALAMEDA</v>
      </c>
      <c r="T3229">
        <f>VLOOKUP($A3229, [1]FA21_Ridership!$1:$1048576,13, 0)</f>
        <v>2</v>
      </c>
      <c r="U3229">
        <f t="shared" si="251"/>
        <v>600</v>
      </c>
      <c r="V3229" s="67">
        <f t="shared" si="250"/>
        <v>0.77</v>
      </c>
      <c r="W3229">
        <v>0.63401099999999999</v>
      </c>
      <c r="X3229" s="67">
        <f t="shared" si="252"/>
        <v>0.32700000000000001</v>
      </c>
      <c r="Y3229">
        <v>0.288719</v>
      </c>
      <c r="Z3229" s="67">
        <f t="shared" si="253"/>
        <v>0.621</v>
      </c>
      <c r="AA3229">
        <f>VLOOKUP($C3229,[1]Disability!$1:$1048576,5,FALSE)</f>
        <v>0</v>
      </c>
      <c r="AB3229" s="67">
        <f t="shared" si="254"/>
        <v>0</v>
      </c>
      <c r="AC3229" t="e">
        <f>VLOOKUP($A3229,#REF!,9,FALSE)</f>
        <v>#REF!</v>
      </c>
    </row>
    <row r="3230" spans="1:29">
      <c r="A3230">
        <v>52089</v>
      </c>
      <c r="B3230">
        <v>3229</v>
      </c>
      <c r="C3230">
        <v>9905660</v>
      </c>
      <c r="D3230" t="s">
        <v>4235</v>
      </c>
      <c r="E3230" t="s">
        <v>4236</v>
      </c>
      <c r="G3230" t="e">
        <f>VLOOKUP($H3230,[1]BRT!$1:$1048576,1,0)</f>
        <v>#N/A</v>
      </c>
      <c r="H3230" t="s">
        <v>5589</v>
      </c>
      <c r="I3230">
        <v>37.629764000000002</v>
      </c>
      <c r="J3230">
        <v>-122.09582899999999</v>
      </c>
      <c r="K3230">
        <v>1039</v>
      </c>
      <c r="L3230">
        <v>20</v>
      </c>
      <c r="M3230">
        <v>3</v>
      </c>
      <c r="N3230">
        <v>13</v>
      </c>
      <c r="O3230">
        <v>17</v>
      </c>
      <c r="P3230">
        <v>30</v>
      </c>
      <c r="Q3230" t="e">
        <f>VLOOKUP($A3230,'[1]SheltersALL_2.17.22'!$1:$1048576,6,0)</f>
        <v>#N/A</v>
      </c>
      <c r="R3230" t="str">
        <f>VLOOKUP($A3230, [1]FA21_Ridership!$1:$1048576,11, 0)</f>
        <v>HAYWARD</v>
      </c>
      <c r="S3230" t="str">
        <f>VLOOKUP($A3230, [1]FA21_Ridership!$1:$1048576,12, 0)</f>
        <v>ALAMEDA</v>
      </c>
      <c r="T3230">
        <f>VLOOKUP($A3230, [1]FA21_Ridership!$1:$1048576,13, 0)</f>
        <v>5</v>
      </c>
      <c r="U3230">
        <f t="shared" si="251"/>
        <v>600</v>
      </c>
      <c r="V3230" s="67">
        <f t="shared" si="250"/>
        <v>0.77</v>
      </c>
      <c r="W3230">
        <v>0.92905400000000005</v>
      </c>
      <c r="X3230" s="67">
        <f t="shared" si="252"/>
        <v>0.83399999999999996</v>
      </c>
      <c r="Y3230">
        <v>0.19594600000000001</v>
      </c>
      <c r="Z3230" s="67">
        <f t="shared" si="253"/>
        <v>0.47299999999999998</v>
      </c>
      <c r="AA3230">
        <f>VLOOKUP($C3230,[1]Disability!$1:$1048576,5,FALSE)</f>
        <v>0</v>
      </c>
      <c r="AB3230" s="67">
        <f t="shared" si="254"/>
        <v>0</v>
      </c>
      <c r="AC3230" t="e">
        <f>VLOOKUP($A3230,#REF!,9,FALSE)</f>
        <v>#REF!</v>
      </c>
    </row>
    <row r="3231" spans="1:29">
      <c r="A3231">
        <v>58770</v>
      </c>
      <c r="B3231">
        <v>3230</v>
      </c>
      <c r="C3231">
        <v>1502310</v>
      </c>
      <c r="D3231" t="s">
        <v>4235</v>
      </c>
      <c r="E3231" t="s">
        <v>4236</v>
      </c>
      <c r="G3231" t="e">
        <f>VLOOKUP($H3231,[1]BRT!$1:$1048576,1,0)</f>
        <v>#N/A</v>
      </c>
      <c r="H3231" t="s">
        <v>6541</v>
      </c>
      <c r="I3231">
        <v>37.680165000000002</v>
      </c>
      <c r="J3231">
        <v>-122.15482799999999</v>
      </c>
      <c r="K3231">
        <v>960</v>
      </c>
      <c r="L3231">
        <v>60</v>
      </c>
      <c r="M3231">
        <v>1</v>
      </c>
      <c r="N3231">
        <v>4</v>
      </c>
      <c r="O3231">
        <v>6</v>
      </c>
      <c r="P3231">
        <v>10</v>
      </c>
      <c r="Q3231" t="str">
        <f>VLOOKUP($A3231,'[1]SheltersALL_2.17.22'!$1:$1048576,6,0)</f>
        <v>San Leandro</v>
      </c>
      <c r="R3231" t="str">
        <f>VLOOKUP($A3231, [1]FA21_Ridership!$1:$1048576,11, 0)</f>
        <v>SAN LEANDRO</v>
      </c>
      <c r="S3231" t="str">
        <f>VLOOKUP($A3231, [1]FA21_Ridership!$1:$1048576,12, 0)</f>
        <v>ALAMEDA</v>
      </c>
      <c r="T3231">
        <f>VLOOKUP($A3231, [1]FA21_Ridership!$1:$1048576,13, 0)</f>
        <v>4</v>
      </c>
      <c r="U3231">
        <f t="shared" si="251"/>
        <v>600</v>
      </c>
      <c r="V3231" s="67">
        <f t="shared" si="250"/>
        <v>0.77</v>
      </c>
      <c r="W3231">
        <v>0.71637399999999996</v>
      </c>
      <c r="X3231" s="67">
        <f t="shared" si="252"/>
        <v>0.43099999999999999</v>
      </c>
      <c r="Y3231">
        <v>0.21929799999999999</v>
      </c>
      <c r="Z3231" s="67">
        <f t="shared" si="253"/>
        <v>0.505</v>
      </c>
      <c r="AA3231">
        <f>VLOOKUP($C3231,[1]Disability!$1:$1048576,5,FALSE)</f>
        <v>0</v>
      </c>
      <c r="AB3231" s="67">
        <f t="shared" si="254"/>
        <v>0</v>
      </c>
      <c r="AC3231" t="e">
        <f>VLOOKUP($A3231,#REF!,9,FALSE)</f>
        <v>#REF!</v>
      </c>
    </row>
    <row r="3232" spans="1:29">
      <c r="A3232">
        <v>51929</v>
      </c>
      <c r="B3232">
        <v>3231</v>
      </c>
      <c r="C3232">
        <v>9904770</v>
      </c>
      <c r="D3232" t="s">
        <v>4235</v>
      </c>
      <c r="E3232" t="s">
        <v>4236</v>
      </c>
      <c r="G3232" t="e">
        <f>VLOOKUP($H3232,[1]BRT!$1:$1048576,1,0)</f>
        <v>#N/A</v>
      </c>
      <c r="H3232" t="s">
        <v>6466</v>
      </c>
      <c r="I3232">
        <v>37.686601000000003</v>
      </c>
      <c r="J3232">
        <v>-122.12112399999999</v>
      </c>
      <c r="K3232">
        <v>960</v>
      </c>
      <c r="L3232">
        <v>60</v>
      </c>
      <c r="M3232">
        <v>1</v>
      </c>
      <c r="N3232">
        <v>4</v>
      </c>
      <c r="O3232">
        <v>6</v>
      </c>
      <c r="P3232">
        <v>10</v>
      </c>
      <c r="Q3232" t="e">
        <f>VLOOKUP($A3232,'[1]SheltersALL_2.17.22'!$1:$1048576,6,0)</f>
        <v>#N/A</v>
      </c>
      <c r="R3232" t="str">
        <f>VLOOKUP($A3232, [1]FA21_Ridership!$1:$1048576,11, 0)</f>
        <v>COUNTY-ALAMEDA</v>
      </c>
      <c r="S3232" t="str">
        <f>VLOOKUP($A3232, [1]FA21_Ridership!$1:$1048576,12, 0)</f>
        <v>ALAMEDA</v>
      </c>
      <c r="T3232">
        <f>VLOOKUP($A3232, [1]FA21_Ridership!$1:$1048576,13, 0)</f>
        <v>4</v>
      </c>
      <c r="U3232">
        <f t="shared" si="251"/>
        <v>600</v>
      </c>
      <c r="V3232" s="67">
        <f t="shared" si="250"/>
        <v>0.77</v>
      </c>
      <c r="W3232">
        <v>0.91394900000000001</v>
      </c>
      <c r="X3232" s="67">
        <f t="shared" si="252"/>
        <v>0.79500000000000004</v>
      </c>
      <c r="Y3232">
        <v>0.18043000000000001</v>
      </c>
      <c r="Z3232" s="67">
        <f t="shared" si="253"/>
        <v>0.441</v>
      </c>
      <c r="AA3232">
        <f>VLOOKUP($C3232,[1]Disability!$1:$1048576,5,FALSE)</f>
        <v>0</v>
      </c>
      <c r="AB3232" s="67">
        <f t="shared" si="254"/>
        <v>0</v>
      </c>
      <c r="AC3232" t="e">
        <f>VLOOKUP($A3232,#REF!,9,FALSE)</f>
        <v>#REF!</v>
      </c>
    </row>
    <row r="3233" spans="1:29">
      <c r="A3233">
        <v>54992</v>
      </c>
      <c r="B3233">
        <v>3232</v>
      </c>
      <c r="C3233">
        <v>1300860</v>
      </c>
      <c r="D3233" t="s">
        <v>4235</v>
      </c>
      <c r="E3233" t="s">
        <v>4236</v>
      </c>
      <c r="G3233" t="e">
        <f>VLOOKUP($H3233,[1]BRT!$1:$1048576,1,0)</f>
        <v>#N/A</v>
      </c>
      <c r="H3233" t="s">
        <v>5723</v>
      </c>
      <c r="I3233">
        <v>37.925370000000001</v>
      </c>
      <c r="J3233">
        <v>-122.33847799999999</v>
      </c>
      <c r="K3233">
        <v>839</v>
      </c>
      <c r="L3233">
        <v>60</v>
      </c>
      <c r="M3233">
        <v>1</v>
      </c>
      <c r="N3233">
        <v>4</v>
      </c>
      <c r="O3233">
        <v>6</v>
      </c>
      <c r="P3233">
        <v>10</v>
      </c>
      <c r="Q3233" t="e">
        <f>VLOOKUP($A3233,'[1]SheltersALL_2.17.22'!$1:$1048576,6,0)</f>
        <v>#N/A</v>
      </c>
      <c r="R3233" t="str">
        <f>VLOOKUP($A3233, [1]FA21_Ridership!$1:$1048576,11, 0)</f>
        <v>RICHMOND</v>
      </c>
      <c r="S3233" t="str">
        <f>VLOOKUP($A3233, [1]FA21_Ridership!$1:$1048576,12, 0)</f>
        <v>CONTRA COSTA</v>
      </c>
      <c r="T3233">
        <f>VLOOKUP($A3233, [1]FA21_Ridership!$1:$1048576,13, 0)</f>
        <v>1</v>
      </c>
      <c r="U3233">
        <f t="shared" si="251"/>
        <v>600</v>
      </c>
      <c r="V3233" s="67">
        <f t="shared" si="250"/>
        <v>0.77</v>
      </c>
      <c r="W3233">
        <v>0.94628800000000002</v>
      </c>
      <c r="X3233" s="67">
        <f t="shared" si="252"/>
        <v>0.89400000000000002</v>
      </c>
      <c r="Y3233">
        <v>0.70523000000000002</v>
      </c>
      <c r="Z3233" s="67">
        <f t="shared" si="253"/>
        <v>0.98</v>
      </c>
      <c r="AA3233">
        <f>VLOOKUP($C3233,[1]Disability!$1:$1048576,5,FALSE)</f>
        <v>1</v>
      </c>
      <c r="AB3233" s="67">
        <f t="shared" si="254"/>
        <v>0.72499999999999998</v>
      </c>
      <c r="AC3233" t="e">
        <f>VLOOKUP($A3233,#REF!,9,FALSE)</f>
        <v>#REF!</v>
      </c>
    </row>
    <row r="3234" spans="1:29">
      <c r="A3234">
        <v>54020</v>
      </c>
      <c r="B3234">
        <v>3233</v>
      </c>
      <c r="C3234">
        <v>1000090</v>
      </c>
      <c r="D3234" t="s">
        <v>4235</v>
      </c>
      <c r="E3234" t="s">
        <v>4236</v>
      </c>
      <c r="G3234" t="e">
        <f>VLOOKUP($H3234,[1]BRT!$1:$1048576,1,0)</f>
        <v>#N/A</v>
      </c>
      <c r="H3234" t="s">
        <v>6542</v>
      </c>
      <c r="I3234">
        <v>37.733440999999999</v>
      </c>
      <c r="J3234">
        <v>-122.178264</v>
      </c>
      <c r="K3234">
        <v>990</v>
      </c>
      <c r="L3234">
        <v>30</v>
      </c>
      <c r="M3234">
        <v>2</v>
      </c>
      <c r="N3234">
        <v>6</v>
      </c>
      <c r="O3234">
        <v>14</v>
      </c>
      <c r="P3234">
        <v>20</v>
      </c>
      <c r="Q3234" t="e">
        <f>VLOOKUP($A3234,'[1]SheltersALL_2.17.22'!$1:$1048576,6,0)</f>
        <v>#N/A</v>
      </c>
      <c r="R3234" t="str">
        <f>VLOOKUP($A3234, [1]FA21_Ridership!$1:$1048576,11, 0)</f>
        <v>OAKLAND</v>
      </c>
      <c r="S3234" t="str">
        <f>VLOOKUP($A3234, [1]FA21_Ridership!$1:$1048576,12, 0)</f>
        <v>ALAMEDA</v>
      </c>
      <c r="T3234">
        <f>VLOOKUP($A3234, [1]FA21_Ridership!$1:$1048576,13, 0)</f>
        <v>3</v>
      </c>
      <c r="U3234">
        <f t="shared" si="251"/>
        <v>600</v>
      </c>
      <c r="V3234" s="67">
        <f t="shared" si="250"/>
        <v>0.77</v>
      </c>
      <c r="W3234">
        <v>0.97280999999999995</v>
      </c>
      <c r="X3234" s="67">
        <f t="shared" si="252"/>
        <v>0.95</v>
      </c>
      <c r="Y3234">
        <v>0.49728099999999997</v>
      </c>
      <c r="Z3234" s="67">
        <f t="shared" si="253"/>
        <v>0.85899999999999999</v>
      </c>
      <c r="AA3234">
        <f>VLOOKUP($C3234,[1]Disability!$1:$1048576,5,FALSE)</f>
        <v>0</v>
      </c>
      <c r="AB3234" s="67">
        <f t="shared" si="254"/>
        <v>0</v>
      </c>
      <c r="AC3234" t="e">
        <f>VLOOKUP($A3234,#REF!,9,FALSE)</f>
        <v>#REF!</v>
      </c>
    </row>
    <row r="3235" spans="1:29">
      <c r="A3235">
        <v>56697</v>
      </c>
      <c r="B3235">
        <v>3234</v>
      </c>
      <c r="C3235">
        <v>1300310</v>
      </c>
      <c r="D3235" t="s">
        <v>4235</v>
      </c>
      <c r="E3235" t="s">
        <v>4236</v>
      </c>
      <c r="G3235" t="e">
        <f>VLOOKUP($H3235,[1]BRT!$1:$1048576,1,0)</f>
        <v>#N/A</v>
      </c>
      <c r="H3235" t="s">
        <v>6291</v>
      </c>
      <c r="I3235">
        <v>37.949686999999997</v>
      </c>
      <c r="J3235">
        <v>-122.347319</v>
      </c>
      <c r="K3235">
        <v>753</v>
      </c>
      <c r="L3235">
        <v>30</v>
      </c>
      <c r="M3235">
        <v>2</v>
      </c>
      <c r="N3235">
        <v>6</v>
      </c>
      <c r="O3235">
        <v>14</v>
      </c>
      <c r="P3235">
        <v>20</v>
      </c>
      <c r="Q3235" t="e">
        <f>VLOOKUP($A3235,'[1]SheltersALL_2.17.22'!$1:$1048576,6,0)</f>
        <v>#N/A</v>
      </c>
      <c r="R3235" t="str">
        <f>VLOOKUP($A3235, [1]FA21_Ridership!$1:$1048576,11, 0)</f>
        <v>RICHMOND</v>
      </c>
      <c r="S3235" t="str">
        <f>VLOOKUP($A3235, [1]FA21_Ridership!$1:$1048576,12, 0)</f>
        <v>CONTRA COSTA</v>
      </c>
      <c r="T3235">
        <f>VLOOKUP($A3235, [1]FA21_Ridership!$1:$1048576,13, 0)</f>
        <v>1</v>
      </c>
      <c r="U3235">
        <f t="shared" si="251"/>
        <v>600</v>
      </c>
      <c r="V3235" s="67">
        <f t="shared" si="250"/>
        <v>0.77</v>
      </c>
      <c r="W3235">
        <v>0.92706999999999995</v>
      </c>
      <c r="X3235" s="67">
        <f t="shared" si="252"/>
        <v>0.82899999999999996</v>
      </c>
      <c r="Y3235">
        <v>0.45859100000000003</v>
      </c>
      <c r="Z3235" s="67">
        <f t="shared" si="253"/>
        <v>0.82499999999999996</v>
      </c>
      <c r="AA3235">
        <f>VLOOKUP($C3235,[1]Disability!$1:$1048576,5,FALSE)</f>
        <v>0</v>
      </c>
      <c r="AB3235" s="67">
        <f t="shared" si="254"/>
        <v>0</v>
      </c>
      <c r="AC3235" t="e">
        <f>VLOOKUP($A3235,#REF!,9,FALSE)</f>
        <v>#REF!</v>
      </c>
    </row>
    <row r="3236" spans="1:29">
      <c r="A3236">
        <v>50421</v>
      </c>
      <c r="B3236">
        <v>3235</v>
      </c>
      <c r="C3236">
        <v>1504330</v>
      </c>
      <c r="D3236" t="s">
        <v>4235</v>
      </c>
      <c r="E3236" t="s">
        <v>4236</v>
      </c>
      <c r="G3236" t="e">
        <f>VLOOKUP($H3236,[1]BRT!$1:$1048576,1,0)</f>
        <v>#N/A</v>
      </c>
      <c r="H3236" t="s">
        <v>6413</v>
      </c>
      <c r="I3236">
        <v>37.717976</v>
      </c>
      <c r="J3236">
        <v>-122.17891899999999</v>
      </c>
      <c r="K3236">
        <v>990</v>
      </c>
      <c r="L3236">
        <v>30</v>
      </c>
      <c r="M3236">
        <v>2</v>
      </c>
      <c r="N3236">
        <v>5</v>
      </c>
      <c r="O3236">
        <v>15</v>
      </c>
      <c r="P3236">
        <v>20</v>
      </c>
      <c r="Q3236" t="e">
        <f>VLOOKUP($A3236,'[1]SheltersALL_2.17.22'!$1:$1048576,6,0)</f>
        <v>#N/A</v>
      </c>
      <c r="R3236" t="str">
        <f>VLOOKUP($A3236, [1]FA21_Ridership!$1:$1048576,11, 0)</f>
        <v>SAN LEANDRO</v>
      </c>
      <c r="S3236" t="str">
        <f>VLOOKUP($A3236, [1]FA21_Ridership!$1:$1048576,12, 0)</f>
        <v>ALAMEDA</v>
      </c>
      <c r="T3236">
        <f>VLOOKUP($A3236, [1]FA21_Ridership!$1:$1048576,13, 0)</f>
        <v>3</v>
      </c>
      <c r="U3236">
        <f t="shared" si="251"/>
        <v>600</v>
      </c>
      <c r="V3236" s="67">
        <f t="shared" ref="V3236:V3299" si="255">_xlfn.PERCENTRANK.INC($U$2:$U$4161,U3236)</f>
        <v>0.77</v>
      </c>
      <c r="W3236">
        <v>0.87933600000000001</v>
      </c>
      <c r="X3236" s="67">
        <f t="shared" si="252"/>
        <v>0.72799999999999998</v>
      </c>
      <c r="Y3236">
        <v>0.34489500000000001</v>
      </c>
      <c r="Z3236" s="67">
        <f t="shared" si="253"/>
        <v>0.68700000000000006</v>
      </c>
      <c r="AA3236">
        <f>VLOOKUP($C3236,[1]Disability!$1:$1048576,5,FALSE)</f>
        <v>0</v>
      </c>
      <c r="AB3236" s="67">
        <f t="shared" si="254"/>
        <v>0</v>
      </c>
      <c r="AC3236" t="e">
        <f>VLOOKUP($A3236,#REF!,9,FALSE)</f>
        <v>#REF!</v>
      </c>
    </row>
    <row r="3237" spans="1:29">
      <c r="A3237">
        <v>59611</v>
      </c>
      <c r="B3237">
        <v>3236</v>
      </c>
      <c r="C3237">
        <v>1004100</v>
      </c>
      <c r="D3237" t="s">
        <v>4235</v>
      </c>
      <c r="E3237" t="s">
        <v>4236</v>
      </c>
      <c r="G3237" t="e">
        <f>VLOOKUP($H3237,[1]BRT!$1:$1048576,1,0)</f>
        <v>#N/A</v>
      </c>
      <c r="H3237" t="s">
        <v>6543</v>
      </c>
      <c r="I3237">
        <v>37.800038999999998</v>
      </c>
      <c r="J3237">
        <v>-122.242135</v>
      </c>
      <c r="K3237">
        <v>1079</v>
      </c>
      <c r="L3237">
        <v>20</v>
      </c>
      <c r="M3237">
        <v>3</v>
      </c>
      <c r="N3237">
        <v>7</v>
      </c>
      <c r="O3237">
        <v>23</v>
      </c>
      <c r="P3237">
        <v>30</v>
      </c>
      <c r="Q3237" t="e">
        <f>VLOOKUP($A3237,'[1]SheltersALL_2.17.22'!$1:$1048576,6,0)</f>
        <v>#N/A</v>
      </c>
      <c r="R3237" t="str">
        <f>VLOOKUP($A3237, [1]FA21_Ridership!$1:$1048576,11, 0)</f>
        <v>OAKLAND</v>
      </c>
      <c r="S3237" t="str">
        <f>VLOOKUP($A3237, [1]FA21_Ridership!$1:$1048576,12, 0)</f>
        <v>ALAMEDA</v>
      </c>
      <c r="T3237">
        <f>VLOOKUP($A3237, [1]FA21_Ridership!$1:$1048576,13, 0)</f>
        <v>2</v>
      </c>
      <c r="U3237">
        <f t="shared" si="251"/>
        <v>600</v>
      </c>
      <c r="V3237" s="67">
        <f t="shared" si="255"/>
        <v>0.77</v>
      </c>
      <c r="W3237">
        <v>0.76702499999999996</v>
      </c>
      <c r="X3237" s="67">
        <f t="shared" si="252"/>
        <v>0.51700000000000002</v>
      </c>
      <c r="Y3237">
        <v>0.38829200000000003</v>
      </c>
      <c r="Z3237" s="67">
        <f t="shared" si="253"/>
        <v>0.75</v>
      </c>
      <c r="AA3237">
        <f>VLOOKUP($C3237,[1]Disability!$1:$1048576,5,FALSE)</f>
        <v>0</v>
      </c>
      <c r="AB3237" s="67">
        <f t="shared" si="254"/>
        <v>0</v>
      </c>
      <c r="AC3237" t="e">
        <f>VLOOKUP($A3237,#REF!,9,FALSE)</f>
        <v>#REF!</v>
      </c>
    </row>
    <row r="3238" spans="1:29">
      <c r="A3238">
        <v>51816</v>
      </c>
      <c r="B3238">
        <v>3237</v>
      </c>
      <c r="C3238">
        <v>9904380</v>
      </c>
      <c r="D3238" t="s">
        <v>4235</v>
      </c>
      <c r="E3238" t="s">
        <v>4236</v>
      </c>
      <c r="G3238" t="e">
        <f>VLOOKUP($H3238,[1]BRT!$1:$1048576,1,0)</f>
        <v>#N/A</v>
      </c>
      <c r="H3238" t="s">
        <v>6352</v>
      </c>
      <c r="I3238">
        <v>37.876513000000003</v>
      </c>
      <c r="J3238">
        <v>-122.27350300000001</v>
      </c>
      <c r="K3238">
        <v>1030</v>
      </c>
      <c r="L3238">
        <v>30</v>
      </c>
      <c r="M3238">
        <v>2</v>
      </c>
      <c r="N3238">
        <v>4</v>
      </c>
      <c r="O3238">
        <v>16</v>
      </c>
      <c r="P3238">
        <v>20</v>
      </c>
      <c r="Q3238" t="e">
        <f>VLOOKUP($A3238,'[1]SheltersALL_2.17.22'!$1:$1048576,6,0)</f>
        <v>#N/A</v>
      </c>
      <c r="R3238" t="str">
        <f>VLOOKUP($A3238, [1]FA21_Ridership!$1:$1048576,11, 0)</f>
        <v>BERKELEY</v>
      </c>
      <c r="S3238" t="str">
        <f>VLOOKUP($A3238, [1]FA21_Ridership!$1:$1048576,12, 0)</f>
        <v>ALAMEDA</v>
      </c>
      <c r="T3238">
        <f>VLOOKUP($A3238, [1]FA21_Ridership!$1:$1048576,13, 0)</f>
        <v>1</v>
      </c>
      <c r="U3238">
        <f t="shared" si="251"/>
        <v>600</v>
      </c>
      <c r="V3238" s="67">
        <f t="shared" si="255"/>
        <v>0.77</v>
      </c>
      <c r="W3238">
        <v>0.39593600000000001</v>
      </c>
      <c r="X3238" s="67">
        <f t="shared" si="252"/>
        <v>0.122</v>
      </c>
      <c r="Y3238">
        <v>0.246671</v>
      </c>
      <c r="Z3238" s="67">
        <f t="shared" si="253"/>
        <v>0.56999999999999995</v>
      </c>
      <c r="AA3238">
        <f>VLOOKUP($C3238,[1]Disability!$1:$1048576,5,FALSE)</f>
        <v>1</v>
      </c>
      <c r="AB3238" s="67">
        <f t="shared" si="254"/>
        <v>0.72499999999999998</v>
      </c>
      <c r="AC3238" t="e">
        <f>VLOOKUP($A3238,#REF!,9,FALSE)</f>
        <v>#REF!</v>
      </c>
    </row>
    <row r="3239" spans="1:29">
      <c r="A3239">
        <v>53996</v>
      </c>
      <c r="B3239">
        <v>3238</v>
      </c>
      <c r="C3239">
        <v>804900</v>
      </c>
      <c r="D3239" t="s">
        <v>4235</v>
      </c>
      <c r="E3239" t="s">
        <v>4236</v>
      </c>
      <c r="G3239" t="e">
        <f>VLOOKUP($H3239,[1]BRT!$1:$1048576,1,0)</f>
        <v>#N/A</v>
      </c>
      <c r="H3239" t="s">
        <v>6463</v>
      </c>
      <c r="I3239">
        <v>37.639693999999999</v>
      </c>
      <c r="J3239">
        <v>-122.083563</v>
      </c>
      <c r="K3239">
        <v>960</v>
      </c>
      <c r="L3239">
        <v>60</v>
      </c>
      <c r="M3239">
        <v>1</v>
      </c>
      <c r="N3239">
        <v>2</v>
      </c>
      <c r="O3239">
        <v>8</v>
      </c>
      <c r="P3239">
        <v>10</v>
      </c>
      <c r="Q3239" t="e">
        <f>VLOOKUP($A3239,'[1]SheltersALL_2.17.22'!$1:$1048576,6,0)</f>
        <v>#N/A</v>
      </c>
      <c r="R3239" t="str">
        <f>VLOOKUP($A3239, [1]FA21_Ridership!$1:$1048576,11, 0)</f>
        <v>HAYWARD</v>
      </c>
      <c r="S3239" t="str">
        <f>VLOOKUP($A3239, [1]FA21_Ridership!$1:$1048576,12, 0)</f>
        <v>ALAMEDA</v>
      </c>
      <c r="T3239">
        <f>VLOOKUP($A3239, [1]FA21_Ridership!$1:$1048576,13, 0)</f>
        <v>4</v>
      </c>
      <c r="U3239">
        <f t="shared" si="251"/>
        <v>600</v>
      </c>
      <c r="V3239" s="67">
        <f t="shared" si="255"/>
        <v>0.77</v>
      </c>
      <c r="W3239">
        <v>0.86158599999999996</v>
      </c>
      <c r="X3239" s="67">
        <f t="shared" si="252"/>
        <v>0.7</v>
      </c>
      <c r="Y3239">
        <v>0.13354199999999999</v>
      </c>
      <c r="Z3239" s="67">
        <f t="shared" si="253"/>
        <v>0.32200000000000001</v>
      </c>
      <c r="AA3239">
        <f>VLOOKUP($C3239,[1]Disability!$1:$1048576,5,FALSE)</f>
        <v>0</v>
      </c>
      <c r="AB3239" s="67">
        <f t="shared" si="254"/>
        <v>0</v>
      </c>
      <c r="AC3239" t="e">
        <f>VLOOKUP($A3239,#REF!,9,FALSE)</f>
        <v>#REF!</v>
      </c>
    </row>
    <row r="3240" spans="1:29">
      <c r="A3240">
        <v>57875</v>
      </c>
      <c r="B3240">
        <v>3239</v>
      </c>
      <c r="C3240">
        <v>1030920</v>
      </c>
      <c r="D3240" t="s">
        <v>4235</v>
      </c>
      <c r="E3240" t="s">
        <v>4236</v>
      </c>
      <c r="G3240" t="e">
        <f>VLOOKUP($H3240,[1]BRT!$1:$1048576,1,0)</f>
        <v>#N/A</v>
      </c>
      <c r="H3240" t="s">
        <v>6544</v>
      </c>
      <c r="I3240">
        <v>37.775818999999998</v>
      </c>
      <c r="J3240">
        <v>-122.186109</v>
      </c>
      <c r="K3240">
        <v>1077</v>
      </c>
      <c r="L3240">
        <v>30</v>
      </c>
      <c r="M3240">
        <v>2</v>
      </c>
      <c r="N3240">
        <v>3</v>
      </c>
      <c r="O3240">
        <v>17</v>
      </c>
      <c r="P3240">
        <v>20</v>
      </c>
      <c r="Q3240" t="e">
        <f>VLOOKUP($A3240,'[1]SheltersALL_2.17.22'!$1:$1048576,6,0)</f>
        <v>#N/A</v>
      </c>
      <c r="R3240" t="str">
        <f>VLOOKUP($A3240, [1]FA21_Ridership!$1:$1048576,11, 0)</f>
        <v>OAKLAND</v>
      </c>
      <c r="S3240" t="str">
        <f>VLOOKUP($A3240, [1]FA21_Ridership!$1:$1048576,12, 0)</f>
        <v>ALAMEDA</v>
      </c>
      <c r="T3240">
        <f>VLOOKUP($A3240, [1]FA21_Ridership!$1:$1048576,13, 0)</f>
        <v>3</v>
      </c>
      <c r="U3240">
        <f t="shared" si="251"/>
        <v>600</v>
      </c>
      <c r="V3240" s="67">
        <f t="shared" si="255"/>
        <v>0.77</v>
      </c>
      <c r="W3240">
        <v>0.741842</v>
      </c>
      <c r="X3240" s="67">
        <f t="shared" si="252"/>
        <v>0.46700000000000003</v>
      </c>
      <c r="Y3240">
        <v>0.23277700000000001</v>
      </c>
      <c r="Z3240" s="67">
        <f t="shared" si="253"/>
        <v>0.52600000000000002</v>
      </c>
      <c r="AA3240">
        <f>VLOOKUP($C3240,[1]Disability!$1:$1048576,5,FALSE)</f>
        <v>0</v>
      </c>
      <c r="AB3240" s="67">
        <f t="shared" si="254"/>
        <v>0</v>
      </c>
      <c r="AC3240" t="e">
        <f>VLOOKUP($A3240,#REF!,9,FALSE)</f>
        <v>#REF!</v>
      </c>
    </row>
    <row r="3241" spans="1:29">
      <c r="A3241">
        <v>59448</v>
      </c>
      <c r="B3241">
        <v>3240</v>
      </c>
      <c r="C3241">
        <v>1600930</v>
      </c>
      <c r="D3241" t="s">
        <v>4235</v>
      </c>
      <c r="E3241" t="s">
        <v>4236</v>
      </c>
      <c r="G3241" t="e">
        <f>VLOOKUP($H3241,[1]BRT!$1:$1048576,1,0)</f>
        <v>#N/A</v>
      </c>
      <c r="H3241" t="s">
        <v>6545</v>
      </c>
      <c r="I3241">
        <v>37.949773999999998</v>
      </c>
      <c r="J3241">
        <v>-122.33181399999999</v>
      </c>
      <c r="K3241">
        <v>1145</v>
      </c>
      <c r="L3241">
        <v>40</v>
      </c>
      <c r="M3241">
        <v>1.5</v>
      </c>
      <c r="N3241">
        <v>1</v>
      </c>
      <c r="O3241">
        <v>14</v>
      </c>
      <c r="P3241">
        <v>15</v>
      </c>
      <c r="Q3241" t="e">
        <f>VLOOKUP($A3241,'[1]SheltersALL_2.17.22'!$1:$1048576,6,0)</f>
        <v>#N/A</v>
      </c>
      <c r="R3241" t="str">
        <f>VLOOKUP($A3241, [1]FA21_Ridership!$1:$1048576,11, 0)</f>
        <v>SAN PABLO</v>
      </c>
      <c r="S3241" t="str">
        <f>VLOOKUP($A3241, [1]FA21_Ridership!$1:$1048576,12, 0)</f>
        <v>CONTRA COSTA</v>
      </c>
      <c r="T3241">
        <f>VLOOKUP($A3241, [1]FA21_Ridership!$1:$1048576,13, 0)</f>
        <v>1</v>
      </c>
      <c r="U3241">
        <f t="shared" si="251"/>
        <v>600</v>
      </c>
      <c r="V3241" s="67">
        <f t="shared" si="255"/>
        <v>0.77</v>
      </c>
      <c r="W3241">
        <v>0.91501699999999997</v>
      </c>
      <c r="X3241" s="67">
        <f t="shared" si="252"/>
        <v>0.79700000000000004</v>
      </c>
      <c r="Y3241">
        <v>0.37376199999999998</v>
      </c>
      <c r="Z3241" s="67">
        <f t="shared" si="253"/>
        <v>0.73</v>
      </c>
      <c r="AA3241">
        <f>VLOOKUP($C3241,[1]Disability!$1:$1048576,5,FALSE)</f>
        <v>0</v>
      </c>
      <c r="AB3241" s="67">
        <f t="shared" si="254"/>
        <v>0</v>
      </c>
      <c r="AC3241" t="e">
        <f>VLOOKUP($A3241,#REF!,9,FALSE)</f>
        <v>#REF!</v>
      </c>
    </row>
    <row r="3242" spans="1:29">
      <c r="A3242">
        <v>54383</v>
      </c>
      <c r="B3242">
        <v>3241</v>
      </c>
      <c r="C3242">
        <v>303030</v>
      </c>
      <c r="D3242" t="s">
        <v>4235</v>
      </c>
      <c r="E3242" t="s">
        <v>4236</v>
      </c>
      <c r="G3242" t="e">
        <f>VLOOKUP($H3242,[1]BRT!$1:$1048576,1,0)</f>
        <v>#N/A</v>
      </c>
      <c r="H3242" t="s">
        <v>6546</v>
      </c>
      <c r="I3242">
        <v>37.891531999999998</v>
      </c>
      <c r="J3242">
        <v>-122.255019</v>
      </c>
      <c r="K3242">
        <v>662</v>
      </c>
      <c r="L3242">
        <v>60</v>
      </c>
      <c r="M3242">
        <v>1</v>
      </c>
      <c r="N3242">
        <v>0</v>
      </c>
      <c r="O3242">
        <v>10</v>
      </c>
      <c r="P3242">
        <v>10</v>
      </c>
      <c r="Q3242" t="e">
        <f>VLOOKUP($A3242,'[1]SheltersALL_2.17.22'!$1:$1048576,6,0)</f>
        <v>#N/A</v>
      </c>
      <c r="R3242" t="str">
        <f>VLOOKUP($A3242, [1]FA21_Ridership!$1:$1048576,11, 0)</f>
        <v>BERKELEY</v>
      </c>
      <c r="S3242" t="str">
        <f>VLOOKUP($A3242, [1]FA21_Ridership!$1:$1048576,12, 0)</f>
        <v>ALAMEDA</v>
      </c>
      <c r="T3242">
        <f>VLOOKUP($A3242, [1]FA21_Ridership!$1:$1048576,13, 0)</f>
        <v>1</v>
      </c>
      <c r="U3242">
        <f t="shared" si="251"/>
        <v>600</v>
      </c>
      <c r="V3242" s="67">
        <f t="shared" si="255"/>
        <v>0.77</v>
      </c>
      <c r="W3242">
        <v>0.224268</v>
      </c>
      <c r="X3242" s="67">
        <f t="shared" si="252"/>
        <v>2.5000000000000001E-2</v>
      </c>
      <c r="Y3242">
        <v>5.6701000000000001E-2</v>
      </c>
      <c r="Z3242" s="67">
        <f t="shared" si="253"/>
        <v>0.106</v>
      </c>
      <c r="AA3242">
        <f>VLOOKUP($C3242,[1]Disability!$1:$1048576,5,FALSE)</f>
        <v>0</v>
      </c>
      <c r="AB3242" s="67">
        <f t="shared" si="254"/>
        <v>0</v>
      </c>
      <c r="AC3242" t="e">
        <f>VLOOKUP($A3242,#REF!,9,FALSE)</f>
        <v>#REF!</v>
      </c>
    </row>
    <row r="3243" spans="1:29">
      <c r="A3243">
        <v>57556</v>
      </c>
      <c r="B3243">
        <v>3242</v>
      </c>
      <c r="C3243">
        <v>1001340</v>
      </c>
      <c r="D3243" t="s">
        <v>4235</v>
      </c>
      <c r="E3243" t="s">
        <v>4236</v>
      </c>
      <c r="G3243" t="e">
        <f>VLOOKUP($H3243,[1]BRT!$1:$1048576,1,0)</f>
        <v>#N/A</v>
      </c>
      <c r="H3243" t="s">
        <v>6547</v>
      </c>
      <c r="I3243">
        <v>37.808435000000003</v>
      </c>
      <c r="J3243">
        <v>-122.265725</v>
      </c>
      <c r="K3243">
        <v>1409</v>
      </c>
      <c r="L3243">
        <v>18.2</v>
      </c>
      <c r="M3243">
        <v>3.2967032970000001</v>
      </c>
      <c r="N3243">
        <v>8</v>
      </c>
      <c r="O3243">
        <v>25</v>
      </c>
      <c r="P3243">
        <v>33</v>
      </c>
      <c r="Q3243" t="e">
        <f>VLOOKUP($A3243,'[1]SheltersALL_2.17.22'!$1:$1048576,6,0)</f>
        <v>#N/A</v>
      </c>
      <c r="R3243" t="str">
        <f>VLOOKUP($A3243, [1]FA21_Ridership!$1:$1048576,11, 0)</f>
        <v>OAKLAND</v>
      </c>
      <c r="S3243" t="str">
        <f>VLOOKUP($A3243, [1]FA21_Ridership!$1:$1048576,12, 0)</f>
        <v>ALAMEDA</v>
      </c>
      <c r="T3243">
        <f>VLOOKUP($A3243, [1]FA21_Ridership!$1:$1048576,13, 0)</f>
        <v>2</v>
      </c>
      <c r="U3243">
        <f t="shared" si="251"/>
        <v>600.6</v>
      </c>
      <c r="V3243" s="67">
        <f t="shared" si="255"/>
        <v>0.77900000000000003</v>
      </c>
      <c r="W3243">
        <v>0.78449500000000005</v>
      </c>
      <c r="X3243" s="67">
        <f t="shared" si="252"/>
        <v>0.55800000000000005</v>
      </c>
      <c r="Y3243">
        <v>0.50342699999999996</v>
      </c>
      <c r="Z3243" s="67">
        <f t="shared" si="253"/>
        <v>0.86099999999999999</v>
      </c>
      <c r="AA3243">
        <f>VLOOKUP($C3243,[1]Disability!$1:$1048576,5,FALSE)</f>
        <v>2</v>
      </c>
      <c r="AB3243" s="67">
        <f t="shared" si="254"/>
        <v>0.91600000000000004</v>
      </c>
      <c r="AC3243" t="e">
        <f>VLOOKUP($A3243,#REF!,9,FALSE)</f>
        <v>#REF!</v>
      </c>
    </row>
    <row r="3244" spans="1:29">
      <c r="A3244">
        <v>53677</v>
      </c>
      <c r="B3244">
        <v>3243</v>
      </c>
      <c r="C3244">
        <v>304020</v>
      </c>
      <c r="D3244" t="s">
        <v>4235</v>
      </c>
      <c r="E3244" t="s">
        <v>4236</v>
      </c>
      <c r="G3244" t="e">
        <f>VLOOKUP($H3244,[1]BRT!$1:$1048576,1,0)</f>
        <v>#N/A</v>
      </c>
      <c r="H3244" t="s">
        <v>6548</v>
      </c>
      <c r="I3244">
        <v>37.868057999999998</v>
      </c>
      <c r="J3244">
        <v>-122.25181600000001</v>
      </c>
      <c r="K3244">
        <v>852</v>
      </c>
      <c r="L3244">
        <v>35.6</v>
      </c>
      <c r="M3244">
        <v>1.6853932579999999</v>
      </c>
      <c r="N3244">
        <v>13</v>
      </c>
      <c r="O3244">
        <v>4</v>
      </c>
      <c r="P3244">
        <v>17</v>
      </c>
      <c r="Q3244" t="e">
        <f>VLOOKUP($A3244,'[1]SheltersALL_2.17.22'!$1:$1048576,6,0)</f>
        <v>#N/A</v>
      </c>
      <c r="R3244" t="str">
        <f>VLOOKUP($A3244, [1]FA21_Ridership!$1:$1048576,11, 0)</f>
        <v>BERKELEY</v>
      </c>
      <c r="S3244" t="str">
        <f>VLOOKUP($A3244, [1]FA21_Ridership!$1:$1048576,12, 0)</f>
        <v>ALAMEDA</v>
      </c>
      <c r="T3244">
        <f>VLOOKUP($A3244, [1]FA21_Ridership!$1:$1048576,13, 0)</f>
        <v>2</v>
      </c>
      <c r="U3244">
        <f t="shared" si="251"/>
        <v>605.20000000000005</v>
      </c>
      <c r="V3244" s="67">
        <f t="shared" si="255"/>
        <v>0.77900000000000003</v>
      </c>
      <c r="W3244">
        <v>0.61422299999999996</v>
      </c>
      <c r="X3244" s="67">
        <f t="shared" si="252"/>
        <v>0.30299999999999999</v>
      </c>
      <c r="Y3244">
        <v>0.83599999999999997</v>
      </c>
      <c r="Z3244" s="67">
        <f t="shared" si="253"/>
        <v>0.996</v>
      </c>
      <c r="AA3244">
        <f>VLOOKUP($C3244,[1]Disability!$1:$1048576,5,FALSE)</f>
        <v>0</v>
      </c>
      <c r="AB3244" s="67">
        <f t="shared" si="254"/>
        <v>0</v>
      </c>
      <c r="AC3244" t="e">
        <f>VLOOKUP($A3244,#REF!,9,FALSE)</f>
        <v>#REF!</v>
      </c>
    </row>
    <row r="3245" spans="1:29">
      <c r="A3245">
        <v>50277</v>
      </c>
      <c r="B3245">
        <v>3244</v>
      </c>
      <c r="C3245">
        <v>102190</v>
      </c>
      <c r="D3245" t="s">
        <v>4235</v>
      </c>
      <c r="E3245" t="s">
        <v>4236</v>
      </c>
      <c r="G3245" t="e">
        <f>VLOOKUP($H3245,[1]BRT!$1:$1048576,1,0)</f>
        <v>#N/A</v>
      </c>
      <c r="H3245" t="s">
        <v>6549</v>
      </c>
      <c r="I3245">
        <v>37.737070000000003</v>
      </c>
      <c r="J3245">
        <v>-122.245171</v>
      </c>
      <c r="K3245">
        <v>925</v>
      </c>
      <c r="L3245">
        <v>32</v>
      </c>
      <c r="M3245">
        <v>1.875</v>
      </c>
      <c r="N3245">
        <v>17</v>
      </c>
      <c r="O3245">
        <v>2</v>
      </c>
      <c r="P3245">
        <v>19</v>
      </c>
      <c r="Q3245" t="e">
        <f>VLOOKUP($A3245,'[1]SheltersALL_2.17.22'!$1:$1048576,6,0)</f>
        <v>#N/A</v>
      </c>
      <c r="R3245" t="str">
        <f>VLOOKUP($A3245, [1]FA21_Ridership!$1:$1048576,11, 0)</f>
        <v>ALAMEDA</v>
      </c>
      <c r="S3245" t="str">
        <f>VLOOKUP($A3245, [1]FA21_Ridership!$1:$1048576,12, 0)</f>
        <v>ALAMEDA</v>
      </c>
      <c r="T3245">
        <f>VLOOKUP($A3245, [1]FA21_Ridership!$1:$1048576,13, 0)</f>
        <v>3</v>
      </c>
      <c r="U3245">
        <f t="shared" si="251"/>
        <v>608</v>
      </c>
      <c r="V3245" s="67">
        <f t="shared" si="255"/>
        <v>0.77900000000000003</v>
      </c>
      <c r="W3245">
        <v>0.57969800000000005</v>
      </c>
      <c r="X3245" s="67">
        <f t="shared" si="252"/>
        <v>0.26700000000000002</v>
      </c>
      <c r="Y3245">
        <v>9.1436000000000003E-2</v>
      </c>
      <c r="Z3245" s="67">
        <f t="shared" si="253"/>
        <v>0.21199999999999999</v>
      </c>
      <c r="AA3245">
        <f>VLOOKUP($C3245,[1]Disability!$1:$1048576,5,FALSE)</f>
        <v>0</v>
      </c>
      <c r="AB3245" s="67">
        <f t="shared" si="254"/>
        <v>0</v>
      </c>
      <c r="AC3245" t="e">
        <f>VLOOKUP($A3245,#REF!,9,FALSE)</f>
        <v>#REF!</v>
      </c>
    </row>
    <row r="3246" spans="1:29">
      <c r="A3246">
        <v>57587</v>
      </c>
      <c r="B3246">
        <v>3245</v>
      </c>
      <c r="C3246">
        <v>303660</v>
      </c>
      <c r="D3246" t="s">
        <v>4235</v>
      </c>
      <c r="E3246" t="s">
        <v>4236</v>
      </c>
      <c r="G3246" t="e">
        <f>VLOOKUP($H3246,[1]BRT!$1:$1048576,1,0)</f>
        <v>#N/A</v>
      </c>
      <c r="H3246" t="s">
        <v>6477</v>
      </c>
      <c r="I3246">
        <v>37.881231</v>
      </c>
      <c r="J3246">
        <v>-122.27415999999999</v>
      </c>
      <c r="K3246">
        <v>1032</v>
      </c>
      <c r="L3246">
        <v>29</v>
      </c>
      <c r="M3246">
        <v>2.0689655170000001</v>
      </c>
      <c r="N3246">
        <v>19</v>
      </c>
      <c r="O3246">
        <v>2</v>
      </c>
      <c r="P3246">
        <v>21</v>
      </c>
      <c r="Q3246" t="e">
        <f>VLOOKUP($A3246,'[1]SheltersALL_2.17.22'!$1:$1048576,6,0)</f>
        <v>#N/A</v>
      </c>
      <c r="R3246" t="str">
        <f>VLOOKUP($A3246, [1]FA21_Ridership!$1:$1048576,11, 0)</f>
        <v>BERKELEY</v>
      </c>
      <c r="S3246" t="str">
        <f>VLOOKUP($A3246, [1]FA21_Ridership!$1:$1048576,12, 0)</f>
        <v>ALAMEDA</v>
      </c>
      <c r="T3246">
        <f>VLOOKUP($A3246, [1]FA21_Ridership!$1:$1048576,13, 0)</f>
        <v>1</v>
      </c>
      <c r="U3246">
        <f t="shared" si="251"/>
        <v>609</v>
      </c>
      <c r="V3246" s="67">
        <f t="shared" si="255"/>
        <v>0.77900000000000003</v>
      </c>
      <c r="W3246">
        <v>0.23957400000000001</v>
      </c>
      <c r="X3246" s="67">
        <f t="shared" si="252"/>
        <v>3.5999999999999997E-2</v>
      </c>
      <c r="Y3246">
        <v>0.15124599999999999</v>
      </c>
      <c r="Z3246" s="67">
        <f t="shared" si="253"/>
        <v>0.36699999999999999</v>
      </c>
      <c r="AA3246">
        <f>VLOOKUP($C3246,[1]Disability!$1:$1048576,5,FALSE)</f>
        <v>0</v>
      </c>
      <c r="AB3246" s="67">
        <f t="shared" si="254"/>
        <v>0</v>
      </c>
      <c r="AC3246" t="e">
        <f>VLOOKUP($A3246,#REF!,9,FALSE)</f>
        <v>#REF!</v>
      </c>
    </row>
    <row r="3247" spans="1:29">
      <c r="A3247">
        <v>53573</v>
      </c>
      <c r="B3247">
        <v>3246</v>
      </c>
      <c r="C3247">
        <v>703780</v>
      </c>
      <c r="D3247" t="s">
        <v>4235</v>
      </c>
      <c r="E3247" t="s">
        <v>4236</v>
      </c>
      <c r="G3247" t="e">
        <f>VLOOKUP($H3247,[1]BRT!$1:$1048576,1,0)</f>
        <v>#N/A</v>
      </c>
      <c r="H3247" t="s">
        <v>6550</v>
      </c>
      <c r="I3247">
        <v>37.527177999999999</v>
      </c>
      <c r="J3247">
        <v>-122.00564300000001</v>
      </c>
      <c r="K3247">
        <v>1076</v>
      </c>
      <c r="L3247">
        <v>21</v>
      </c>
      <c r="M3247">
        <v>2.8571428569999999</v>
      </c>
      <c r="N3247">
        <v>20</v>
      </c>
      <c r="O3247">
        <v>9</v>
      </c>
      <c r="P3247">
        <v>29</v>
      </c>
      <c r="Q3247" t="str">
        <f>VLOOKUP($A3247,'[1]SheltersALL_2.17.22'!$1:$1048576,6,0)</f>
        <v>Newark</v>
      </c>
      <c r="R3247" t="str">
        <f>VLOOKUP($A3247, [1]FA21_Ridership!$1:$1048576,11, 0)</f>
        <v>FREMONT</v>
      </c>
      <c r="S3247" t="str">
        <f>VLOOKUP($A3247, [1]FA21_Ridership!$1:$1048576,12, 0)</f>
        <v>ALAMEDA</v>
      </c>
      <c r="T3247">
        <f>VLOOKUP($A3247, [1]FA21_Ridership!$1:$1048576,13, 0)</f>
        <v>5</v>
      </c>
      <c r="U3247">
        <f t="shared" si="251"/>
        <v>609</v>
      </c>
      <c r="V3247" s="67">
        <f t="shared" si="255"/>
        <v>0.77900000000000003</v>
      </c>
      <c r="W3247">
        <v>0.81799999999999995</v>
      </c>
      <c r="X3247" s="67">
        <f t="shared" si="252"/>
        <v>0.60799999999999998</v>
      </c>
      <c r="Y3247">
        <v>2.8000000000000001E-2</v>
      </c>
      <c r="Z3247" s="67">
        <f t="shared" si="253"/>
        <v>3.2000000000000001E-2</v>
      </c>
      <c r="AA3247">
        <f>VLOOKUP($C3247,[1]Disability!$1:$1048576,5,FALSE)</f>
        <v>0</v>
      </c>
      <c r="AB3247" s="67">
        <f t="shared" si="254"/>
        <v>0</v>
      </c>
      <c r="AC3247" t="e">
        <f>VLOOKUP($A3247,#REF!,9,FALSE)</f>
        <v>#REF!</v>
      </c>
    </row>
    <row r="3248" spans="1:29">
      <c r="A3248">
        <v>51917</v>
      </c>
      <c r="B3248">
        <v>3247</v>
      </c>
      <c r="C3248">
        <v>9904730</v>
      </c>
      <c r="D3248" t="s">
        <v>4235</v>
      </c>
      <c r="E3248" t="s">
        <v>4236</v>
      </c>
      <c r="G3248" t="e">
        <f>VLOOKUP($H3248,[1]BRT!$1:$1048576,1,0)</f>
        <v>#N/A</v>
      </c>
      <c r="H3248" t="s">
        <v>6551</v>
      </c>
      <c r="I3248">
        <v>37.649324</v>
      </c>
      <c r="J3248">
        <v>-122.07634400000001</v>
      </c>
      <c r="K3248">
        <v>960</v>
      </c>
      <c r="L3248">
        <v>61</v>
      </c>
      <c r="M3248">
        <v>0.98360655699999999</v>
      </c>
      <c r="N3248">
        <v>4</v>
      </c>
      <c r="O3248">
        <v>6</v>
      </c>
      <c r="P3248">
        <v>10</v>
      </c>
      <c r="Q3248" t="e">
        <f>VLOOKUP($A3248,'[1]SheltersALL_2.17.22'!$1:$1048576,6,0)</f>
        <v>#N/A</v>
      </c>
      <c r="R3248" t="str">
        <f>VLOOKUP($A3248, [1]FA21_Ridership!$1:$1048576,11, 0)</f>
        <v>HAYWARD</v>
      </c>
      <c r="S3248" t="str">
        <f>VLOOKUP($A3248, [1]FA21_Ridership!$1:$1048576,12, 0)</f>
        <v>ALAMEDA</v>
      </c>
      <c r="T3248">
        <f>VLOOKUP($A3248, [1]FA21_Ridership!$1:$1048576,13, 0)</f>
        <v>4</v>
      </c>
      <c r="U3248">
        <f t="shared" si="251"/>
        <v>610</v>
      </c>
      <c r="V3248" s="67">
        <f t="shared" si="255"/>
        <v>0.78</v>
      </c>
      <c r="W3248">
        <v>0.79445200000000005</v>
      </c>
      <c r="X3248" s="67">
        <f t="shared" si="252"/>
        <v>0.57899999999999996</v>
      </c>
      <c r="Y3248">
        <v>8.6455000000000004E-2</v>
      </c>
      <c r="Z3248" s="67">
        <f t="shared" si="253"/>
        <v>0.19600000000000001</v>
      </c>
      <c r="AA3248">
        <f>VLOOKUP($C3248,[1]Disability!$1:$1048576,5,FALSE)</f>
        <v>0</v>
      </c>
      <c r="AB3248" s="67">
        <f t="shared" si="254"/>
        <v>0</v>
      </c>
      <c r="AC3248" t="e">
        <f>VLOOKUP($A3248,#REF!,9,FALSE)</f>
        <v>#REF!</v>
      </c>
    </row>
    <row r="3249" spans="1:29">
      <c r="A3249">
        <v>57979</v>
      </c>
      <c r="B3249">
        <v>3248</v>
      </c>
      <c r="C3249">
        <v>1005610</v>
      </c>
      <c r="D3249" t="s">
        <v>4235</v>
      </c>
      <c r="E3249" t="s">
        <v>4236</v>
      </c>
      <c r="G3249" t="e">
        <f>VLOOKUP($H3249,[1]BRT!$1:$1048576,1,0)</f>
        <v>#N/A</v>
      </c>
      <c r="H3249" t="s">
        <v>6552</v>
      </c>
      <c r="I3249">
        <v>37.753273</v>
      </c>
      <c r="J3249">
        <v>-122.165683</v>
      </c>
      <c r="K3249">
        <v>798</v>
      </c>
      <c r="L3249">
        <v>21.1</v>
      </c>
      <c r="M3249">
        <v>2.843601896</v>
      </c>
      <c r="N3249">
        <v>13</v>
      </c>
      <c r="O3249">
        <v>16</v>
      </c>
      <c r="P3249">
        <v>29</v>
      </c>
      <c r="Q3249" t="e">
        <f>VLOOKUP($A3249,'[1]SheltersALL_2.17.22'!$1:$1048576,6,0)</f>
        <v>#N/A</v>
      </c>
      <c r="R3249" t="str">
        <f>VLOOKUP($A3249, [1]FA21_Ridership!$1:$1048576,11, 0)</f>
        <v>OAKLAND</v>
      </c>
      <c r="S3249" t="str">
        <f>VLOOKUP($A3249, [1]FA21_Ridership!$1:$1048576,12, 0)</f>
        <v>ALAMEDA</v>
      </c>
      <c r="T3249">
        <f>VLOOKUP($A3249, [1]FA21_Ridership!$1:$1048576,13, 0)</f>
        <v>3</v>
      </c>
      <c r="U3249">
        <f t="shared" si="251"/>
        <v>611.90000000000009</v>
      </c>
      <c r="V3249" s="67">
        <f t="shared" si="255"/>
        <v>0.78</v>
      </c>
      <c r="W3249">
        <v>0.96936100000000003</v>
      </c>
      <c r="X3249" s="67">
        <f t="shared" si="252"/>
        <v>0.94499999999999995</v>
      </c>
      <c r="Y3249">
        <v>0.35278199999999998</v>
      </c>
      <c r="Z3249" s="67">
        <f t="shared" si="253"/>
        <v>0.70099999999999996</v>
      </c>
      <c r="AA3249">
        <f>VLOOKUP($C3249,[1]Disability!$1:$1048576,5,FALSE)</f>
        <v>0</v>
      </c>
      <c r="AB3249" s="67">
        <f t="shared" si="254"/>
        <v>0</v>
      </c>
      <c r="AC3249" t="e">
        <f>VLOOKUP($A3249,#REF!,9,FALSE)</f>
        <v>#REF!</v>
      </c>
    </row>
    <row r="3250" spans="1:29">
      <c r="A3250">
        <v>52825</v>
      </c>
      <c r="B3250">
        <v>3249</v>
      </c>
      <c r="C3250">
        <v>1030150</v>
      </c>
      <c r="D3250" t="s">
        <v>4235</v>
      </c>
      <c r="E3250" t="s">
        <v>4236</v>
      </c>
      <c r="G3250" t="e">
        <f>VLOOKUP($H3250,[1]BRT!$1:$1048576,1,0)</f>
        <v>#N/A</v>
      </c>
      <c r="H3250" t="s">
        <v>6553</v>
      </c>
      <c r="I3250">
        <v>37.810996000000003</v>
      </c>
      <c r="J3250">
        <v>-122.292714</v>
      </c>
      <c r="K3250">
        <v>1004</v>
      </c>
      <c r="L3250">
        <v>17</v>
      </c>
      <c r="M3250">
        <v>3.5294117649999999</v>
      </c>
      <c r="N3250">
        <v>30</v>
      </c>
      <c r="O3250">
        <v>6</v>
      </c>
      <c r="P3250">
        <v>36</v>
      </c>
      <c r="Q3250" t="e">
        <f>VLOOKUP($A3250,'[1]SheltersALL_2.17.22'!$1:$1048576,6,0)</f>
        <v>#N/A</v>
      </c>
      <c r="R3250" t="str">
        <f>VLOOKUP($A3250, [1]FA21_Ridership!$1:$1048576,11, 0)</f>
        <v>OAKLAND</v>
      </c>
      <c r="S3250" t="str">
        <f>VLOOKUP($A3250, [1]FA21_Ridership!$1:$1048576,12, 0)</f>
        <v>ALAMEDA</v>
      </c>
      <c r="T3250">
        <f>VLOOKUP($A3250, [1]FA21_Ridership!$1:$1048576,13, 0)</f>
        <v>2</v>
      </c>
      <c r="U3250">
        <f t="shared" si="251"/>
        <v>612</v>
      </c>
      <c r="V3250" s="67">
        <f t="shared" si="255"/>
        <v>0.78</v>
      </c>
      <c r="W3250">
        <v>0.62532299999999996</v>
      </c>
      <c r="X3250" s="67">
        <f t="shared" si="252"/>
        <v>0.31900000000000001</v>
      </c>
      <c r="Y3250">
        <v>0.530667</v>
      </c>
      <c r="Z3250" s="67">
        <f t="shared" si="253"/>
        <v>0.88900000000000001</v>
      </c>
      <c r="AA3250">
        <f>VLOOKUP($C3250,[1]Disability!$1:$1048576,5,FALSE)</f>
        <v>0</v>
      </c>
      <c r="AB3250" s="67">
        <f t="shared" si="254"/>
        <v>0</v>
      </c>
      <c r="AC3250" t="e">
        <f>VLOOKUP($A3250,#REF!,9,FALSE)</f>
        <v>#REF!</v>
      </c>
    </row>
    <row r="3251" spans="1:29">
      <c r="A3251">
        <v>59977</v>
      </c>
      <c r="B3251">
        <v>3250</v>
      </c>
      <c r="C3251">
        <v>301700</v>
      </c>
      <c r="D3251" t="s">
        <v>4235</v>
      </c>
      <c r="E3251" t="s">
        <v>4236</v>
      </c>
      <c r="G3251" t="e">
        <f>VLOOKUP($H3251,[1]BRT!$1:$1048576,1,0)</f>
        <v>#N/A</v>
      </c>
      <c r="H3251" t="s">
        <v>6450</v>
      </c>
      <c r="I3251">
        <v>37.862026999999998</v>
      </c>
      <c r="J3251">
        <v>-122.25348200000001</v>
      </c>
      <c r="K3251">
        <v>1390</v>
      </c>
      <c r="L3251">
        <v>13.6</v>
      </c>
      <c r="M3251">
        <v>4.4117647059999996</v>
      </c>
      <c r="N3251">
        <v>33</v>
      </c>
      <c r="O3251">
        <v>12</v>
      </c>
      <c r="P3251">
        <v>45</v>
      </c>
      <c r="Q3251" t="e">
        <f>VLOOKUP($A3251,'[1]SheltersALL_2.17.22'!$1:$1048576,6,0)</f>
        <v>#N/A</v>
      </c>
      <c r="R3251" t="str">
        <f>VLOOKUP($A3251, [1]FA21_Ridership!$1:$1048576,11, 0)</f>
        <v>BERKELEY</v>
      </c>
      <c r="S3251" t="str">
        <f>VLOOKUP($A3251, [1]FA21_Ridership!$1:$1048576,12, 0)</f>
        <v>ALAMEDA</v>
      </c>
      <c r="T3251">
        <f>VLOOKUP($A3251, [1]FA21_Ridership!$1:$1048576,13, 0)</f>
        <v>2</v>
      </c>
      <c r="U3251">
        <f t="shared" si="251"/>
        <v>612</v>
      </c>
      <c r="V3251" s="67">
        <f t="shared" si="255"/>
        <v>0.78</v>
      </c>
      <c r="W3251">
        <v>0.44709199999999999</v>
      </c>
      <c r="X3251" s="67">
        <f t="shared" si="252"/>
        <v>0.152</v>
      </c>
      <c r="Y3251">
        <v>0.49337399999999998</v>
      </c>
      <c r="Z3251" s="67">
        <f t="shared" si="253"/>
        <v>0.85599999999999998</v>
      </c>
      <c r="AA3251">
        <f>VLOOKUP($C3251,[1]Disability!$1:$1048576,5,FALSE)</f>
        <v>0</v>
      </c>
      <c r="AB3251" s="67">
        <f t="shared" si="254"/>
        <v>0</v>
      </c>
      <c r="AC3251" t="e">
        <f>VLOOKUP($A3251,#REF!,9,FALSE)</f>
        <v>#REF!</v>
      </c>
    </row>
    <row r="3252" spans="1:29">
      <c r="A3252">
        <v>52885</v>
      </c>
      <c r="B3252">
        <v>3251</v>
      </c>
      <c r="C3252">
        <v>1009160</v>
      </c>
      <c r="D3252" t="s">
        <v>4235</v>
      </c>
      <c r="E3252" t="s">
        <v>4236</v>
      </c>
      <c r="G3252" t="e">
        <f>VLOOKUP($H3252,[1]BRT!$1:$1048576,1,0)</f>
        <v>#N/A</v>
      </c>
      <c r="H3252" t="s">
        <v>6527</v>
      </c>
      <c r="I3252">
        <v>37.796424999999999</v>
      </c>
      <c r="J3252">
        <v>-122.24784099999999</v>
      </c>
      <c r="K3252">
        <v>1038</v>
      </c>
      <c r="L3252">
        <v>17</v>
      </c>
      <c r="M3252">
        <v>3.5294117649999999</v>
      </c>
      <c r="N3252">
        <v>25</v>
      </c>
      <c r="O3252">
        <v>11</v>
      </c>
      <c r="P3252">
        <v>36</v>
      </c>
      <c r="Q3252" t="e">
        <f>VLOOKUP($A3252,'[1]SheltersALL_2.17.22'!$1:$1048576,6,0)</f>
        <v>#N/A</v>
      </c>
      <c r="R3252" t="str">
        <f>VLOOKUP($A3252, [1]FA21_Ridership!$1:$1048576,11, 0)</f>
        <v>OAKLAND</v>
      </c>
      <c r="S3252" t="str">
        <f>VLOOKUP($A3252, [1]FA21_Ridership!$1:$1048576,12, 0)</f>
        <v>ALAMEDA</v>
      </c>
      <c r="T3252">
        <f>VLOOKUP($A3252, [1]FA21_Ridership!$1:$1048576,13, 0)</f>
        <v>2</v>
      </c>
      <c r="U3252">
        <f t="shared" si="251"/>
        <v>612</v>
      </c>
      <c r="V3252" s="67">
        <f t="shared" si="255"/>
        <v>0.78</v>
      </c>
      <c r="W3252">
        <v>0.71190799999999999</v>
      </c>
      <c r="X3252" s="67">
        <f t="shared" si="252"/>
        <v>0.42099999999999999</v>
      </c>
      <c r="Y3252">
        <v>0.42637599999999998</v>
      </c>
      <c r="Z3252" s="67">
        <f t="shared" si="253"/>
        <v>0.79100000000000004</v>
      </c>
      <c r="AA3252">
        <f>VLOOKUP($C3252,[1]Disability!$1:$1048576,5,FALSE)</f>
        <v>0</v>
      </c>
      <c r="AB3252" s="67">
        <f t="shared" si="254"/>
        <v>0</v>
      </c>
      <c r="AC3252" t="e">
        <f>VLOOKUP($A3252,#REF!,9,FALSE)</f>
        <v>#REF!</v>
      </c>
    </row>
    <row r="3253" spans="1:29">
      <c r="A3253">
        <v>57997</v>
      </c>
      <c r="B3253">
        <v>3252</v>
      </c>
      <c r="C3253">
        <v>1009070</v>
      </c>
      <c r="D3253" t="s">
        <v>4235</v>
      </c>
      <c r="E3253" t="s">
        <v>4236</v>
      </c>
      <c r="G3253" t="e">
        <f>VLOOKUP($H3253,[1]BRT!$1:$1048576,1,0)</f>
        <v>#N/A</v>
      </c>
      <c r="H3253" t="s">
        <v>6554</v>
      </c>
      <c r="I3253">
        <v>37.794668000000001</v>
      </c>
      <c r="J3253">
        <v>-122.245853</v>
      </c>
      <c r="K3253">
        <v>1039</v>
      </c>
      <c r="L3253">
        <v>17</v>
      </c>
      <c r="M3253">
        <v>3.5294117649999999</v>
      </c>
      <c r="N3253">
        <v>22</v>
      </c>
      <c r="O3253">
        <v>14</v>
      </c>
      <c r="P3253">
        <v>36</v>
      </c>
      <c r="Q3253" t="e">
        <f>VLOOKUP($A3253,'[1]SheltersALL_2.17.22'!$1:$1048576,6,0)</f>
        <v>#N/A</v>
      </c>
      <c r="R3253" t="str">
        <f>VLOOKUP($A3253, [1]FA21_Ridership!$1:$1048576,11, 0)</f>
        <v>OAKLAND</v>
      </c>
      <c r="S3253" t="str">
        <f>VLOOKUP($A3253, [1]FA21_Ridership!$1:$1048576,12, 0)</f>
        <v>ALAMEDA</v>
      </c>
      <c r="T3253">
        <f>VLOOKUP($A3253, [1]FA21_Ridership!$1:$1048576,13, 0)</f>
        <v>2</v>
      </c>
      <c r="U3253">
        <f t="shared" si="251"/>
        <v>612</v>
      </c>
      <c r="V3253" s="67">
        <f t="shared" si="255"/>
        <v>0.78</v>
      </c>
      <c r="W3253">
        <v>0.66280799999999995</v>
      </c>
      <c r="X3253" s="67">
        <f t="shared" si="252"/>
        <v>0.35199999999999998</v>
      </c>
      <c r="Y3253">
        <v>0.37748900000000002</v>
      </c>
      <c r="Z3253" s="67">
        <f t="shared" si="253"/>
        <v>0.73599999999999999</v>
      </c>
      <c r="AA3253">
        <f>VLOOKUP($C3253,[1]Disability!$1:$1048576,5,FALSE)</f>
        <v>0</v>
      </c>
      <c r="AB3253" s="67">
        <f t="shared" si="254"/>
        <v>0</v>
      </c>
      <c r="AC3253" t="e">
        <f>VLOOKUP($A3253,#REF!,9,FALSE)</f>
        <v>#REF!</v>
      </c>
    </row>
    <row r="3254" spans="1:29">
      <c r="A3254">
        <v>55576</v>
      </c>
      <c r="B3254">
        <v>3253</v>
      </c>
      <c r="C3254">
        <v>1015030</v>
      </c>
      <c r="D3254" t="s">
        <v>4235</v>
      </c>
      <c r="E3254" t="s">
        <v>4236</v>
      </c>
      <c r="G3254" t="e">
        <f>VLOOKUP($H3254,[1]BRT!$1:$1048576,1,0)</f>
        <v>#N/A</v>
      </c>
      <c r="H3254" t="s">
        <v>6555</v>
      </c>
      <c r="I3254">
        <v>37.809705999999998</v>
      </c>
      <c r="J3254">
        <v>-122.247528</v>
      </c>
      <c r="K3254">
        <v>1435</v>
      </c>
      <c r="L3254">
        <v>18</v>
      </c>
      <c r="M3254">
        <v>3.3333333330000001</v>
      </c>
      <c r="N3254">
        <v>20</v>
      </c>
      <c r="O3254">
        <v>14</v>
      </c>
      <c r="P3254">
        <v>34</v>
      </c>
      <c r="Q3254" t="str">
        <f>VLOOKUP($A3254,'[1]SheltersALL_2.17.22'!$1:$1048576,6,0)</f>
        <v>Oakland</v>
      </c>
      <c r="R3254" t="str">
        <f>VLOOKUP($A3254, [1]FA21_Ridership!$1:$1048576,11, 0)</f>
        <v>OAKLAND</v>
      </c>
      <c r="S3254" t="str">
        <f>VLOOKUP($A3254, [1]FA21_Ridership!$1:$1048576,12, 0)</f>
        <v>ALAMEDA</v>
      </c>
      <c r="T3254">
        <f>VLOOKUP($A3254, [1]FA21_Ridership!$1:$1048576,13, 0)</f>
        <v>2</v>
      </c>
      <c r="U3254">
        <f t="shared" si="251"/>
        <v>612</v>
      </c>
      <c r="V3254" s="67">
        <f t="shared" si="255"/>
        <v>0.78</v>
      </c>
      <c r="W3254">
        <v>0.63401099999999999</v>
      </c>
      <c r="X3254" s="67">
        <f t="shared" si="252"/>
        <v>0.32700000000000001</v>
      </c>
      <c r="Y3254">
        <v>0.288719</v>
      </c>
      <c r="Z3254" s="67">
        <f t="shared" si="253"/>
        <v>0.621</v>
      </c>
      <c r="AA3254">
        <f>VLOOKUP($C3254,[1]Disability!$1:$1048576,5,FALSE)</f>
        <v>0</v>
      </c>
      <c r="AB3254" s="67">
        <f t="shared" si="254"/>
        <v>0</v>
      </c>
      <c r="AC3254" t="e">
        <f>VLOOKUP($A3254,#REF!,9,FALSE)</f>
        <v>#REF!</v>
      </c>
    </row>
    <row r="3255" spans="1:29">
      <c r="A3255">
        <v>51418</v>
      </c>
      <c r="B3255">
        <v>3254</v>
      </c>
      <c r="C3255">
        <v>9903140</v>
      </c>
      <c r="D3255" t="s">
        <v>4235</v>
      </c>
      <c r="E3255" t="s">
        <v>4236</v>
      </c>
      <c r="G3255" t="e">
        <f>VLOOKUP($H3255,[1]BRT!$1:$1048576,1,0)</f>
        <v>#N/A</v>
      </c>
      <c r="H3255" t="s">
        <v>6556</v>
      </c>
      <c r="I3255">
        <v>37.752327000000001</v>
      </c>
      <c r="J3255">
        <v>-122.418206</v>
      </c>
      <c r="K3255">
        <v>450</v>
      </c>
      <c r="L3255">
        <v>17</v>
      </c>
      <c r="M3255">
        <v>3.5294117649999999</v>
      </c>
      <c r="N3255">
        <v>14</v>
      </c>
      <c r="O3255">
        <v>22</v>
      </c>
      <c r="P3255">
        <v>36</v>
      </c>
      <c r="Q3255" t="e">
        <f>VLOOKUP($A3255,'[1]SheltersALL_2.17.22'!$1:$1048576,6,0)</f>
        <v>#N/A</v>
      </c>
      <c r="R3255" t="str">
        <f>VLOOKUP($A3255, [1]FA21_Ridership!$1:$1048576,11, 0)</f>
        <v>SAN FRANCISCO</v>
      </c>
      <c r="S3255" t="str">
        <f>VLOOKUP($A3255, [1]FA21_Ridership!$1:$1048576,12, 0)</f>
        <v>SAN FRANCISCO</v>
      </c>
      <c r="T3255">
        <f>VLOOKUP($A3255, [1]FA21_Ridership!$1:$1048576,13, 0)</f>
        <v>9</v>
      </c>
      <c r="U3255">
        <f t="shared" si="251"/>
        <v>612</v>
      </c>
      <c r="V3255" s="67">
        <f t="shared" si="255"/>
        <v>0.78</v>
      </c>
      <c r="W3255">
        <v>0.648559</v>
      </c>
      <c r="X3255" s="67">
        <f t="shared" si="252"/>
        <v>0.33800000000000002</v>
      </c>
      <c r="Y3255">
        <v>0.24154400000000001</v>
      </c>
      <c r="Z3255" s="67">
        <f t="shared" si="253"/>
        <v>0.55400000000000005</v>
      </c>
      <c r="AA3255">
        <f>VLOOKUP($C3255,[1]Disability!$1:$1048576,5,FALSE)</f>
        <v>0</v>
      </c>
      <c r="AB3255" s="67">
        <f t="shared" si="254"/>
        <v>0</v>
      </c>
      <c r="AC3255" t="e">
        <f>VLOOKUP($A3255,#REF!,9,FALSE)</f>
        <v>#REF!</v>
      </c>
    </row>
    <row r="3256" spans="1:29">
      <c r="A3256">
        <v>54008</v>
      </c>
      <c r="B3256">
        <v>3255</v>
      </c>
      <c r="C3256">
        <v>1009080</v>
      </c>
      <c r="D3256" t="s">
        <v>4235</v>
      </c>
      <c r="E3256" t="s">
        <v>4236</v>
      </c>
      <c r="G3256" t="e">
        <f>VLOOKUP($H3256,[1]BRT!$1:$1048576,1,0)</f>
        <v>#N/A</v>
      </c>
      <c r="H3256" t="s">
        <v>6554</v>
      </c>
      <c r="I3256">
        <v>37.79477</v>
      </c>
      <c r="J3256">
        <v>-122.24614800000001</v>
      </c>
      <c r="K3256">
        <v>1004</v>
      </c>
      <c r="L3256">
        <v>17</v>
      </c>
      <c r="M3256">
        <v>3.5294117649999999</v>
      </c>
      <c r="N3256">
        <v>11</v>
      </c>
      <c r="O3256">
        <v>25</v>
      </c>
      <c r="P3256">
        <v>36</v>
      </c>
      <c r="Q3256" t="e">
        <f>VLOOKUP($A3256,'[1]SheltersALL_2.17.22'!$1:$1048576,6,0)</f>
        <v>#N/A</v>
      </c>
      <c r="R3256" t="str">
        <f>VLOOKUP($A3256, [1]FA21_Ridership!$1:$1048576,11, 0)</f>
        <v>OAKLAND</v>
      </c>
      <c r="S3256" t="str">
        <f>VLOOKUP($A3256, [1]FA21_Ridership!$1:$1048576,12, 0)</f>
        <v>ALAMEDA</v>
      </c>
      <c r="T3256">
        <f>VLOOKUP($A3256, [1]FA21_Ridership!$1:$1048576,13, 0)</f>
        <v>2</v>
      </c>
      <c r="U3256">
        <f t="shared" si="251"/>
        <v>612</v>
      </c>
      <c r="V3256" s="67">
        <f t="shared" si="255"/>
        <v>0.78</v>
      </c>
      <c r="W3256">
        <v>0.94278499999999998</v>
      </c>
      <c r="X3256" s="67">
        <f t="shared" si="252"/>
        <v>0.879</v>
      </c>
      <c r="Y3256">
        <v>0.47392400000000001</v>
      </c>
      <c r="Z3256" s="67">
        <f t="shared" si="253"/>
        <v>0.84299999999999997</v>
      </c>
      <c r="AA3256">
        <f>VLOOKUP($C3256,[1]Disability!$1:$1048576,5,FALSE)</f>
        <v>0</v>
      </c>
      <c r="AB3256" s="67">
        <f t="shared" si="254"/>
        <v>0</v>
      </c>
      <c r="AC3256" t="e">
        <f>VLOOKUP($A3256,#REF!,9,FALSE)</f>
        <v>#REF!</v>
      </c>
    </row>
    <row r="3257" spans="1:29">
      <c r="A3257">
        <v>54445</v>
      </c>
      <c r="B3257">
        <v>3256</v>
      </c>
      <c r="C3257">
        <v>1014400</v>
      </c>
      <c r="D3257" t="s">
        <v>4235</v>
      </c>
      <c r="E3257" t="s">
        <v>4236</v>
      </c>
      <c r="G3257" t="e">
        <f>VLOOKUP($H3257,[1]BRT!$1:$1048576,1,0)</f>
        <v>#N/A</v>
      </c>
      <c r="H3257" t="s">
        <v>6457</v>
      </c>
      <c r="I3257">
        <v>37.793849999999999</v>
      </c>
      <c r="J3257">
        <v>-122.200851</v>
      </c>
      <c r="K3257">
        <v>1434</v>
      </c>
      <c r="L3257">
        <v>18</v>
      </c>
      <c r="M3257">
        <v>3.3333333330000001</v>
      </c>
      <c r="N3257">
        <v>7</v>
      </c>
      <c r="O3257">
        <v>27</v>
      </c>
      <c r="P3257">
        <v>34</v>
      </c>
      <c r="Q3257" t="e">
        <f>VLOOKUP($A3257,'[1]SheltersALL_2.17.22'!$1:$1048576,6,0)</f>
        <v>#N/A</v>
      </c>
      <c r="R3257" t="str">
        <f>VLOOKUP($A3257, [1]FA21_Ridership!$1:$1048576,11, 0)</f>
        <v>OAKLAND</v>
      </c>
      <c r="S3257" t="str">
        <f>VLOOKUP($A3257, [1]FA21_Ridership!$1:$1048576,12, 0)</f>
        <v>ALAMEDA</v>
      </c>
      <c r="T3257">
        <f>VLOOKUP($A3257, [1]FA21_Ridership!$1:$1048576,13, 0)</f>
        <v>3</v>
      </c>
      <c r="U3257">
        <f t="shared" si="251"/>
        <v>612</v>
      </c>
      <c r="V3257" s="67">
        <f t="shared" si="255"/>
        <v>0.78</v>
      </c>
      <c r="W3257">
        <v>0.92205599999999999</v>
      </c>
      <c r="X3257" s="67">
        <f t="shared" si="252"/>
        <v>0.81499999999999995</v>
      </c>
      <c r="Y3257">
        <v>0.55223900000000004</v>
      </c>
      <c r="Z3257" s="67">
        <f t="shared" si="253"/>
        <v>0.89800000000000002</v>
      </c>
      <c r="AA3257">
        <f>VLOOKUP($C3257,[1]Disability!$1:$1048576,5,FALSE)</f>
        <v>0</v>
      </c>
      <c r="AB3257" s="67">
        <f t="shared" si="254"/>
        <v>0</v>
      </c>
      <c r="AC3257" t="e">
        <f>VLOOKUP($A3257,#REF!,9,FALSE)</f>
        <v>#REF!</v>
      </c>
    </row>
    <row r="3258" spans="1:29">
      <c r="A3258">
        <v>59554</v>
      </c>
      <c r="B3258">
        <v>3257</v>
      </c>
      <c r="C3258">
        <v>303460</v>
      </c>
      <c r="D3258" t="s">
        <v>4235</v>
      </c>
      <c r="E3258" t="s">
        <v>4236</v>
      </c>
      <c r="F3258" t="s">
        <v>4373</v>
      </c>
      <c r="G3258" t="e">
        <f>VLOOKUP($H3258,[1]BRT!$1:$1048576,1,0)</f>
        <v>#N/A</v>
      </c>
      <c r="H3258" t="s">
        <v>6557</v>
      </c>
      <c r="I3258">
        <v>37.854393999999999</v>
      </c>
      <c r="J3258">
        <v>-122.271213</v>
      </c>
      <c r="K3258">
        <v>1017</v>
      </c>
      <c r="L3258">
        <v>30.7</v>
      </c>
      <c r="M3258">
        <v>1.9543973939999999</v>
      </c>
      <c r="N3258">
        <v>7</v>
      </c>
      <c r="O3258">
        <v>13</v>
      </c>
      <c r="P3258">
        <v>20</v>
      </c>
      <c r="Q3258" t="e">
        <f>VLOOKUP($A3258,'[1]SheltersALL_2.17.22'!$1:$1048576,6,0)</f>
        <v>#N/A</v>
      </c>
      <c r="R3258" t="str">
        <f>VLOOKUP($A3258, [1]FA21_Ridership!$1:$1048576,11, 0)</f>
        <v>BERKELEY</v>
      </c>
      <c r="S3258" t="str">
        <f>VLOOKUP($A3258, [1]FA21_Ridership!$1:$1048576,12, 0)</f>
        <v>ALAMEDA</v>
      </c>
      <c r="T3258">
        <f>VLOOKUP($A3258, [1]FA21_Ridership!$1:$1048576,13, 0)</f>
        <v>1</v>
      </c>
      <c r="U3258">
        <f t="shared" si="251"/>
        <v>614</v>
      </c>
      <c r="V3258" s="67">
        <f t="shared" si="255"/>
        <v>0.78200000000000003</v>
      </c>
      <c r="W3258">
        <v>0.62855300000000003</v>
      </c>
      <c r="X3258" s="67">
        <f t="shared" si="252"/>
        <v>0.32200000000000001</v>
      </c>
      <c r="Y3258">
        <v>0.33112999999999998</v>
      </c>
      <c r="Z3258" s="67">
        <f t="shared" si="253"/>
        <v>0.67</v>
      </c>
      <c r="AA3258">
        <f>VLOOKUP($C3258,[1]Disability!$1:$1048576,5,FALSE)</f>
        <v>5</v>
      </c>
      <c r="AB3258" s="67">
        <f t="shared" si="254"/>
        <v>0.98599999999999999</v>
      </c>
      <c r="AC3258" t="e">
        <f>VLOOKUP($A3258,#REF!,9,FALSE)</f>
        <v>#REF!</v>
      </c>
    </row>
    <row r="3259" spans="1:29">
      <c r="A3259">
        <v>55501</v>
      </c>
      <c r="B3259">
        <v>3258</v>
      </c>
      <c r="C3259">
        <v>304540</v>
      </c>
      <c r="D3259" t="s">
        <v>4235</v>
      </c>
      <c r="E3259" t="s">
        <v>4236</v>
      </c>
      <c r="G3259" t="e">
        <f>VLOOKUP($H3259,[1]BRT!$1:$1048576,1,0)</f>
        <v>#N/A</v>
      </c>
      <c r="H3259" t="s">
        <v>6524</v>
      </c>
      <c r="I3259">
        <v>37.879897</v>
      </c>
      <c r="J3259">
        <v>-122.295773</v>
      </c>
      <c r="K3259">
        <v>1447</v>
      </c>
      <c r="L3259">
        <v>15</v>
      </c>
      <c r="M3259">
        <v>4</v>
      </c>
      <c r="N3259">
        <v>26</v>
      </c>
      <c r="O3259">
        <v>15</v>
      </c>
      <c r="P3259">
        <v>41</v>
      </c>
      <c r="Q3259" t="e">
        <f>VLOOKUP($A3259,'[1]SheltersALL_2.17.22'!$1:$1048576,6,0)</f>
        <v>#N/A</v>
      </c>
      <c r="R3259" t="str">
        <f>VLOOKUP($A3259, [1]FA21_Ridership!$1:$1048576,11, 0)</f>
        <v>BERKELEY</v>
      </c>
      <c r="S3259" t="str">
        <f>VLOOKUP($A3259, [1]FA21_Ridership!$1:$1048576,12, 0)</f>
        <v>ALAMEDA</v>
      </c>
      <c r="T3259">
        <f>VLOOKUP($A3259, [1]FA21_Ridership!$1:$1048576,13, 0)</f>
        <v>1</v>
      </c>
      <c r="U3259">
        <f t="shared" si="251"/>
        <v>615</v>
      </c>
      <c r="V3259" s="67">
        <f t="shared" si="255"/>
        <v>0.78300000000000003</v>
      </c>
      <c r="W3259">
        <v>0.472881</v>
      </c>
      <c r="X3259" s="67">
        <f t="shared" si="252"/>
        <v>0.17</v>
      </c>
      <c r="Y3259">
        <v>0.47478300000000001</v>
      </c>
      <c r="Z3259" s="67">
        <f t="shared" si="253"/>
        <v>0.84499999999999997</v>
      </c>
      <c r="AA3259">
        <f>VLOOKUP($C3259,[1]Disability!$1:$1048576,5,FALSE)</f>
        <v>0</v>
      </c>
      <c r="AB3259" s="67">
        <f t="shared" si="254"/>
        <v>0</v>
      </c>
      <c r="AC3259" t="e">
        <f>VLOOKUP($A3259,#REF!,9,FALSE)</f>
        <v>#REF!</v>
      </c>
    </row>
    <row r="3260" spans="1:29">
      <c r="A3260">
        <v>55266</v>
      </c>
      <c r="B3260">
        <v>3259</v>
      </c>
      <c r="C3260">
        <v>1501400</v>
      </c>
      <c r="D3260" t="s">
        <v>4235</v>
      </c>
      <c r="E3260" t="s">
        <v>4236</v>
      </c>
      <c r="G3260" t="e">
        <f>VLOOKUP($H3260,[1]BRT!$1:$1048576,1,0)</f>
        <v>#N/A</v>
      </c>
      <c r="H3260" t="s">
        <v>6558</v>
      </c>
      <c r="I3260">
        <v>37.723104999999997</v>
      </c>
      <c r="J3260">
        <v>-122.15315200000001</v>
      </c>
      <c r="K3260">
        <v>1403</v>
      </c>
      <c r="L3260">
        <v>23.7</v>
      </c>
      <c r="M3260">
        <v>2.5316455699999998</v>
      </c>
      <c r="N3260">
        <v>5</v>
      </c>
      <c r="O3260">
        <v>21</v>
      </c>
      <c r="P3260">
        <v>26</v>
      </c>
      <c r="Q3260" t="e">
        <f>VLOOKUP($A3260,'[1]SheltersALL_2.17.22'!$1:$1048576,6,0)</f>
        <v>#N/A</v>
      </c>
      <c r="R3260" t="str">
        <f>VLOOKUP($A3260, [1]FA21_Ridership!$1:$1048576,11, 0)</f>
        <v>SAN LEANDRO</v>
      </c>
      <c r="S3260" t="str">
        <f>VLOOKUP($A3260, [1]FA21_Ridership!$1:$1048576,12, 0)</f>
        <v>ALAMEDA</v>
      </c>
      <c r="T3260">
        <f>VLOOKUP($A3260, [1]FA21_Ridership!$1:$1048576,13, 0)</f>
        <v>3</v>
      </c>
      <c r="U3260">
        <f t="shared" si="251"/>
        <v>616.19999999999993</v>
      </c>
      <c r="V3260" s="67">
        <f t="shared" si="255"/>
        <v>0.78300000000000003</v>
      </c>
      <c r="W3260">
        <v>0.75593500000000002</v>
      </c>
      <c r="X3260" s="67">
        <f t="shared" si="252"/>
        <v>0.48899999999999999</v>
      </c>
      <c r="Y3260">
        <v>0.24407799999999999</v>
      </c>
      <c r="Z3260" s="67">
        <f t="shared" si="253"/>
        <v>0.56399999999999995</v>
      </c>
      <c r="AA3260">
        <f>VLOOKUP($C3260,[1]Disability!$1:$1048576,5,FALSE)</f>
        <v>0</v>
      </c>
      <c r="AB3260" s="67">
        <f t="shared" si="254"/>
        <v>0</v>
      </c>
      <c r="AC3260" t="e">
        <f>VLOOKUP($A3260,#REF!,9,FALSE)</f>
        <v>#REF!</v>
      </c>
    </row>
    <row r="3261" spans="1:29">
      <c r="A3261">
        <v>51224</v>
      </c>
      <c r="B3261">
        <v>3260</v>
      </c>
      <c r="C3261">
        <v>1014120</v>
      </c>
      <c r="D3261" t="s">
        <v>4235</v>
      </c>
      <c r="E3261" t="s">
        <v>4236</v>
      </c>
      <c r="G3261" t="e">
        <f>VLOOKUP($H3261,[1]BRT!$1:$1048576,1,0)</f>
        <v>#N/A</v>
      </c>
      <c r="H3261" t="s">
        <v>5999</v>
      </c>
      <c r="I3261">
        <v>37.802745000000002</v>
      </c>
      <c r="J3261">
        <v>-122.211035</v>
      </c>
      <c r="K3261">
        <v>788</v>
      </c>
      <c r="L3261">
        <v>61.7</v>
      </c>
      <c r="M3261">
        <v>0.97244732599999995</v>
      </c>
      <c r="N3261">
        <v>7</v>
      </c>
      <c r="O3261">
        <v>3</v>
      </c>
      <c r="P3261">
        <v>10</v>
      </c>
      <c r="Q3261" t="e">
        <f>VLOOKUP($A3261,'[1]SheltersALL_2.17.22'!$1:$1048576,6,0)</f>
        <v>#N/A</v>
      </c>
      <c r="R3261" t="str">
        <f>VLOOKUP($A3261, [1]FA21_Ridership!$1:$1048576,11, 0)</f>
        <v>OAKLAND</v>
      </c>
      <c r="S3261" t="str">
        <f>VLOOKUP($A3261, [1]FA21_Ridership!$1:$1048576,12, 0)</f>
        <v>ALAMEDA</v>
      </c>
      <c r="T3261">
        <f>VLOOKUP($A3261, [1]FA21_Ridership!$1:$1048576,13, 0)</f>
        <v>3</v>
      </c>
      <c r="U3261">
        <f t="shared" si="251"/>
        <v>617</v>
      </c>
      <c r="V3261" s="67">
        <f t="shared" si="255"/>
        <v>0.78300000000000003</v>
      </c>
      <c r="W3261">
        <v>0.72357300000000002</v>
      </c>
      <c r="X3261" s="67">
        <f t="shared" si="252"/>
        <v>0.44</v>
      </c>
      <c r="Y3261">
        <v>0.33654400000000001</v>
      </c>
      <c r="Z3261" s="67">
        <f t="shared" si="253"/>
        <v>0.68200000000000005</v>
      </c>
      <c r="AA3261">
        <f>VLOOKUP($C3261,[1]Disability!$1:$1048576,5,FALSE)</f>
        <v>0</v>
      </c>
      <c r="AB3261" s="67">
        <f t="shared" si="254"/>
        <v>0</v>
      </c>
      <c r="AC3261" t="e">
        <f>VLOOKUP($A3261,#REF!,9,FALSE)</f>
        <v>#REF!</v>
      </c>
    </row>
    <row r="3262" spans="1:29">
      <c r="A3262">
        <v>55052</v>
      </c>
      <c r="B3262">
        <v>3261</v>
      </c>
      <c r="C3262">
        <v>1015700</v>
      </c>
      <c r="D3262" t="s">
        <v>4235</v>
      </c>
      <c r="E3262" t="s">
        <v>4236</v>
      </c>
      <c r="G3262" t="e">
        <f>VLOOKUP($H3262,[1]BRT!$1:$1048576,1,0)</f>
        <v>#N/A</v>
      </c>
      <c r="H3262" t="s">
        <v>6559</v>
      </c>
      <c r="I3262">
        <v>37.824097000000002</v>
      </c>
      <c r="J3262">
        <v>-122.275693</v>
      </c>
      <c r="K3262">
        <v>984</v>
      </c>
      <c r="L3262">
        <v>20</v>
      </c>
      <c r="M3262">
        <v>3</v>
      </c>
      <c r="N3262">
        <v>20</v>
      </c>
      <c r="O3262">
        <v>11</v>
      </c>
      <c r="P3262">
        <v>31</v>
      </c>
      <c r="Q3262" t="e">
        <f>VLOOKUP($A3262,'[1]SheltersALL_2.17.22'!$1:$1048576,6,0)</f>
        <v>#N/A</v>
      </c>
      <c r="R3262" t="str">
        <f>VLOOKUP($A3262, [1]FA21_Ridership!$1:$1048576,11, 0)</f>
        <v>OAKLAND</v>
      </c>
      <c r="S3262" t="str">
        <f>VLOOKUP($A3262, [1]FA21_Ridership!$1:$1048576,12, 0)</f>
        <v>ALAMEDA</v>
      </c>
      <c r="T3262">
        <f>VLOOKUP($A3262, [1]FA21_Ridership!$1:$1048576,13, 0)</f>
        <v>2</v>
      </c>
      <c r="U3262">
        <f t="shared" si="251"/>
        <v>620</v>
      </c>
      <c r="V3262" s="67">
        <f t="shared" si="255"/>
        <v>0.78300000000000003</v>
      </c>
      <c r="W3262">
        <v>0.82510700000000003</v>
      </c>
      <c r="X3262" s="67">
        <f t="shared" si="252"/>
        <v>0.62</v>
      </c>
      <c r="Y3262">
        <v>0.52682399999999996</v>
      </c>
      <c r="Z3262" s="67">
        <f t="shared" si="253"/>
        <v>0.88400000000000001</v>
      </c>
      <c r="AA3262">
        <f>VLOOKUP($C3262,[1]Disability!$1:$1048576,5,FALSE)</f>
        <v>2</v>
      </c>
      <c r="AB3262" s="67">
        <f t="shared" si="254"/>
        <v>0.91600000000000004</v>
      </c>
      <c r="AC3262" t="e">
        <f>VLOOKUP($A3262,#REF!,9,FALSE)</f>
        <v>#REF!</v>
      </c>
    </row>
    <row r="3263" spans="1:29">
      <c r="A3263">
        <v>54880</v>
      </c>
      <c r="B3263">
        <v>3262</v>
      </c>
      <c r="C3263">
        <v>9802460</v>
      </c>
      <c r="D3263" t="s">
        <v>4235</v>
      </c>
      <c r="E3263" t="s">
        <v>4236</v>
      </c>
      <c r="G3263" t="e">
        <f>VLOOKUP($H3263,[1]BRT!$1:$1048576,1,0)</f>
        <v>#N/A</v>
      </c>
      <c r="H3263" t="s">
        <v>6371</v>
      </c>
      <c r="I3263">
        <v>37.679504000000001</v>
      </c>
      <c r="J3263">
        <v>-122.126227</v>
      </c>
      <c r="K3263">
        <v>966</v>
      </c>
      <c r="L3263">
        <v>62</v>
      </c>
      <c r="M3263">
        <v>0.96774193500000005</v>
      </c>
      <c r="N3263">
        <v>6</v>
      </c>
      <c r="O3263">
        <v>4</v>
      </c>
      <c r="P3263">
        <v>10</v>
      </c>
      <c r="Q3263" t="e">
        <f>VLOOKUP($A3263,'[1]SheltersALL_2.17.22'!$1:$1048576,6,0)</f>
        <v>#N/A</v>
      </c>
      <c r="R3263" t="str">
        <f>VLOOKUP($A3263, [1]FA21_Ridership!$1:$1048576,11, 0)</f>
        <v>COUNTY-ALAMEDA</v>
      </c>
      <c r="S3263" t="str">
        <f>VLOOKUP($A3263, [1]FA21_Ridership!$1:$1048576,12, 0)</f>
        <v>ALAMEDA</v>
      </c>
      <c r="T3263">
        <f>VLOOKUP($A3263, [1]FA21_Ridership!$1:$1048576,13, 0)</f>
        <v>4</v>
      </c>
      <c r="U3263">
        <f t="shared" si="251"/>
        <v>620</v>
      </c>
      <c r="V3263" s="67">
        <f t="shared" si="255"/>
        <v>0.78300000000000003</v>
      </c>
      <c r="W3263">
        <v>0.75652200000000003</v>
      </c>
      <c r="X3263" s="67">
        <f t="shared" si="252"/>
        <v>0.49399999999999999</v>
      </c>
      <c r="Y3263">
        <v>0.26719399999999999</v>
      </c>
      <c r="Z3263" s="67">
        <f t="shared" si="253"/>
        <v>0.59499999999999997</v>
      </c>
      <c r="AA3263">
        <f>VLOOKUP($C3263,[1]Disability!$1:$1048576,5,FALSE)</f>
        <v>0</v>
      </c>
      <c r="AB3263" s="67">
        <f t="shared" si="254"/>
        <v>0</v>
      </c>
      <c r="AC3263" t="e">
        <f>VLOOKUP($A3263,#REF!,9,FALSE)</f>
        <v>#REF!</v>
      </c>
    </row>
    <row r="3264" spans="1:29">
      <c r="A3264">
        <v>55158</v>
      </c>
      <c r="B3264">
        <v>3263</v>
      </c>
      <c r="C3264">
        <v>1015690</v>
      </c>
      <c r="D3264" t="s">
        <v>4235</v>
      </c>
      <c r="E3264" t="s">
        <v>4236</v>
      </c>
      <c r="G3264" t="e">
        <f>VLOOKUP($H3264,[1]BRT!$1:$1048576,1,0)</f>
        <v>#N/A</v>
      </c>
      <c r="H3264" t="s">
        <v>6559</v>
      </c>
      <c r="I3264">
        <v>37.823835000000003</v>
      </c>
      <c r="J3264">
        <v>-122.275542</v>
      </c>
      <c r="K3264">
        <v>980</v>
      </c>
      <c r="L3264">
        <v>20</v>
      </c>
      <c r="M3264">
        <v>3</v>
      </c>
      <c r="N3264">
        <v>15</v>
      </c>
      <c r="O3264">
        <v>16</v>
      </c>
      <c r="P3264">
        <v>31</v>
      </c>
      <c r="Q3264" t="str">
        <f>VLOOKUP($A3264,'[1]SheltersALL_2.17.22'!$1:$1048576,6,0)</f>
        <v>Oakland</v>
      </c>
      <c r="R3264" t="str">
        <f>VLOOKUP($A3264, [1]FA21_Ridership!$1:$1048576,11, 0)</f>
        <v>OAKLAND</v>
      </c>
      <c r="S3264" t="str">
        <f>VLOOKUP($A3264, [1]FA21_Ridership!$1:$1048576,12, 0)</f>
        <v>ALAMEDA</v>
      </c>
      <c r="T3264">
        <f>VLOOKUP($A3264, [1]FA21_Ridership!$1:$1048576,13, 0)</f>
        <v>2</v>
      </c>
      <c r="U3264">
        <f t="shared" si="251"/>
        <v>620</v>
      </c>
      <c r="V3264" s="67">
        <f t="shared" si="255"/>
        <v>0.78300000000000003</v>
      </c>
      <c r="W3264">
        <v>0.68494600000000005</v>
      </c>
      <c r="X3264" s="67">
        <f t="shared" si="252"/>
        <v>0.39300000000000002</v>
      </c>
      <c r="Y3264">
        <v>0.53817199999999998</v>
      </c>
      <c r="Z3264" s="67">
        <f t="shared" si="253"/>
        <v>0.89300000000000002</v>
      </c>
      <c r="AA3264">
        <f>VLOOKUP($C3264,[1]Disability!$1:$1048576,5,FALSE)</f>
        <v>2</v>
      </c>
      <c r="AB3264" s="67">
        <f t="shared" si="254"/>
        <v>0.91600000000000004</v>
      </c>
      <c r="AC3264" t="e">
        <f>VLOOKUP($A3264,#REF!,9,FALSE)</f>
        <v>#REF!</v>
      </c>
    </row>
    <row r="3265" spans="1:29">
      <c r="A3265">
        <v>53233</v>
      </c>
      <c r="B3265">
        <v>3264</v>
      </c>
      <c r="C3265">
        <v>1010580</v>
      </c>
      <c r="D3265" t="s">
        <v>4235</v>
      </c>
      <c r="E3265" t="s">
        <v>4236</v>
      </c>
      <c r="G3265" t="e">
        <f>VLOOKUP($H3265,[1]BRT!$1:$1048576,1,0)</f>
        <v>#N/A</v>
      </c>
      <c r="H3265" t="s">
        <v>6560</v>
      </c>
      <c r="I3265">
        <v>37.794835999999997</v>
      </c>
      <c r="J3265">
        <v>-122.249385</v>
      </c>
      <c r="K3265">
        <v>1429</v>
      </c>
      <c r="L3265">
        <v>20</v>
      </c>
      <c r="M3265">
        <v>3</v>
      </c>
      <c r="N3265">
        <v>14</v>
      </c>
      <c r="O3265">
        <v>17</v>
      </c>
      <c r="P3265">
        <v>31</v>
      </c>
      <c r="Q3265" t="e">
        <f>VLOOKUP($A3265,'[1]SheltersALL_2.17.22'!$1:$1048576,6,0)</f>
        <v>#N/A</v>
      </c>
      <c r="R3265" t="str">
        <f>VLOOKUP($A3265, [1]FA21_Ridership!$1:$1048576,11, 0)</f>
        <v>OAKLAND</v>
      </c>
      <c r="S3265" t="str">
        <f>VLOOKUP($A3265, [1]FA21_Ridership!$1:$1048576,12, 0)</f>
        <v>ALAMEDA</v>
      </c>
      <c r="T3265">
        <f>VLOOKUP($A3265, [1]FA21_Ridership!$1:$1048576,13, 0)</f>
        <v>2</v>
      </c>
      <c r="U3265">
        <f t="shared" si="251"/>
        <v>620</v>
      </c>
      <c r="V3265" s="67">
        <f t="shared" si="255"/>
        <v>0.78300000000000003</v>
      </c>
      <c r="W3265">
        <v>0.87476299999999996</v>
      </c>
      <c r="X3265" s="67">
        <f t="shared" si="252"/>
        <v>0.72299999999999998</v>
      </c>
      <c r="Y3265">
        <v>0.22254599999999999</v>
      </c>
      <c r="Z3265" s="67">
        <f t="shared" si="253"/>
        <v>0.50700000000000001</v>
      </c>
      <c r="AA3265">
        <f>VLOOKUP($C3265,[1]Disability!$1:$1048576,5,FALSE)</f>
        <v>0</v>
      </c>
      <c r="AB3265" s="67">
        <f t="shared" si="254"/>
        <v>0</v>
      </c>
      <c r="AC3265" t="e">
        <f>VLOOKUP($A3265,#REF!,9,FALSE)</f>
        <v>#REF!</v>
      </c>
    </row>
    <row r="3266" spans="1:29">
      <c r="A3266">
        <v>59589</v>
      </c>
      <c r="B3266">
        <v>3265</v>
      </c>
      <c r="C3266">
        <v>1501440</v>
      </c>
      <c r="D3266" t="s">
        <v>4235</v>
      </c>
      <c r="E3266" t="s">
        <v>4236</v>
      </c>
      <c r="G3266" t="e">
        <f>VLOOKUP($H3266,[1]BRT!$1:$1048576,1,0)</f>
        <v>#N/A</v>
      </c>
      <c r="H3266" t="s">
        <v>6561</v>
      </c>
      <c r="I3266">
        <v>37.703598</v>
      </c>
      <c r="J3266">
        <v>-122.126402</v>
      </c>
      <c r="K3266">
        <v>1410</v>
      </c>
      <c r="L3266">
        <v>20</v>
      </c>
      <c r="M3266">
        <v>3</v>
      </c>
      <c r="N3266">
        <v>7</v>
      </c>
      <c r="O3266">
        <v>24</v>
      </c>
      <c r="P3266">
        <v>31</v>
      </c>
      <c r="Q3266" t="str">
        <f>VLOOKUP($A3266,'[1]SheltersALL_2.17.22'!$1:$1048576,6,0)</f>
        <v>San Leandro</v>
      </c>
      <c r="R3266" t="str">
        <f>VLOOKUP($A3266, [1]FA21_Ridership!$1:$1048576,11, 0)</f>
        <v>SAN LEANDRO</v>
      </c>
      <c r="S3266" t="str">
        <f>VLOOKUP($A3266, [1]FA21_Ridership!$1:$1048576,12, 0)</f>
        <v>ALAMEDA</v>
      </c>
      <c r="T3266">
        <f>VLOOKUP($A3266, [1]FA21_Ridership!$1:$1048576,13, 0)</f>
        <v>4</v>
      </c>
      <c r="U3266">
        <f t="shared" ref="U3266:U3329" si="256">$L3266*$P3266</f>
        <v>620</v>
      </c>
      <c r="V3266" s="67">
        <f t="shared" si="255"/>
        <v>0.78300000000000003</v>
      </c>
      <c r="W3266">
        <v>0.90632699999999999</v>
      </c>
      <c r="X3266" s="67">
        <f t="shared" ref="X3266:X3329" si="257">_xlfn.PERCENTRANK.INC($W$2:$W$4161,W3266)</f>
        <v>0.78500000000000003</v>
      </c>
      <c r="Y3266">
        <v>0.116922</v>
      </c>
      <c r="Z3266" s="67">
        <f t="shared" ref="Z3266:Z3329" si="258">_xlfn.PERCENTRANK.INC($Y$2:$Y$4161,Y3266)</f>
        <v>0.29399999999999998</v>
      </c>
      <c r="AA3266">
        <f>VLOOKUP($C3266,[1]Disability!$1:$1048576,5,FALSE)</f>
        <v>0</v>
      </c>
      <c r="AB3266" s="67">
        <f t="shared" ref="AB3266:AB3329" si="259">_xlfn.PERCENTRANK.INC($AA$2:$AA$4163,AA3266)</f>
        <v>0</v>
      </c>
      <c r="AC3266" t="e">
        <f>VLOOKUP($A3266,#REF!,9,FALSE)</f>
        <v>#REF!</v>
      </c>
    </row>
    <row r="3267" spans="1:29">
      <c r="A3267">
        <v>50448</v>
      </c>
      <c r="B3267">
        <v>3266</v>
      </c>
      <c r="C3267">
        <v>1600230</v>
      </c>
      <c r="D3267" t="s">
        <v>4235</v>
      </c>
      <c r="E3267" t="s">
        <v>4236</v>
      </c>
      <c r="G3267" t="e">
        <f>VLOOKUP($H3267,[1]BRT!$1:$1048576,1,0)</f>
        <v>#N/A</v>
      </c>
      <c r="H3267" t="s">
        <v>6562</v>
      </c>
      <c r="I3267">
        <v>37.957557000000001</v>
      </c>
      <c r="J3267">
        <v>-122.34121</v>
      </c>
      <c r="K3267">
        <v>781</v>
      </c>
      <c r="L3267">
        <v>31</v>
      </c>
      <c r="M3267">
        <v>1.935483871</v>
      </c>
      <c r="N3267">
        <v>2</v>
      </c>
      <c r="O3267">
        <v>18</v>
      </c>
      <c r="P3267">
        <v>20</v>
      </c>
      <c r="Q3267" t="e">
        <f>VLOOKUP($A3267,'[1]SheltersALL_2.17.22'!$1:$1048576,6,0)</f>
        <v>#N/A</v>
      </c>
      <c r="R3267" t="str">
        <f>VLOOKUP($A3267, [1]FA21_Ridership!$1:$1048576,11, 0)</f>
        <v>SAN PABLO</v>
      </c>
      <c r="S3267" t="str">
        <f>VLOOKUP($A3267, [1]FA21_Ridership!$1:$1048576,12, 0)</f>
        <v>CONTRA COSTA</v>
      </c>
      <c r="T3267">
        <f>VLOOKUP($A3267, [1]FA21_Ridership!$1:$1048576,13, 0)</f>
        <v>1</v>
      </c>
      <c r="U3267">
        <f t="shared" si="256"/>
        <v>620</v>
      </c>
      <c r="V3267" s="67">
        <f t="shared" si="255"/>
        <v>0.78300000000000003</v>
      </c>
      <c r="W3267">
        <v>0.76011200000000001</v>
      </c>
      <c r="X3267" s="67">
        <f t="shared" si="257"/>
        <v>0.50700000000000001</v>
      </c>
      <c r="Y3267">
        <v>0.46605400000000002</v>
      </c>
      <c r="Z3267" s="67">
        <f t="shared" si="258"/>
        <v>0.83299999999999996</v>
      </c>
      <c r="AA3267">
        <f>VLOOKUP($C3267,[1]Disability!$1:$1048576,5,FALSE)</f>
        <v>3</v>
      </c>
      <c r="AB3267" s="67">
        <f t="shared" si="259"/>
        <v>0.96499999999999997</v>
      </c>
      <c r="AC3267" t="e">
        <f>VLOOKUP($A3267,#REF!,9,FALSE)</f>
        <v>#REF!</v>
      </c>
    </row>
    <row r="3268" spans="1:29">
      <c r="A3268">
        <v>55924</v>
      </c>
      <c r="B3268">
        <v>3267</v>
      </c>
      <c r="C3268">
        <v>303540</v>
      </c>
      <c r="D3268" t="s">
        <v>4235</v>
      </c>
      <c r="E3268" t="s">
        <v>4236</v>
      </c>
      <c r="G3268" t="e">
        <f>VLOOKUP($H3268,[1]BRT!$1:$1048576,1,0)</f>
        <v>#N/A</v>
      </c>
      <c r="H3268" t="s">
        <v>6062</v>
      </c>
      <c r="I3268">
        <v>37.86533</v>
      </c>
      <c r="J3268">
        <v>-122.272265</v>
      </c>
      <c r="K3268">
        <v>1018</v>
      </c>
      <c r="L3268">
        <v>32.700000000000003</v>
      </c>
      <c r="M3268">
        <v>1.8348623850000001</v>
      </c>
      <c r="N3268">
        <v>11</v>
      </c>
      <c r="O3268">
        <v>8</v>
      </c>
      <c r="P3268">
        <v>19</v>
      </c>
      <c r="Q3268" t="e">
        <f>VLOOKUP($A3268,'[1]SheltersALL_2.17.22'!$1:$1048576,6,0)</f>
        <v>#N/A</v>
      </c>
      <c r="R3268" t="str">
        <f>VLOOKUP($A3268, [1]FA21_Ridership!$1:$1048576,11, 0)</f>
        <v>BERKELEY</v>
      </c>
      <c r="S3268" t="str">
        <f>VLOOKUP($A3268, [1]FA21_Ridership!$1:$1048576,12, 0)</f>
        <v>ALAMEDA</v>
      </c>
      <c r="T3268">
        <f>VLOOKUP($A3268, [1]FA21_Ridership!$1:$1048576,13, 0)</f>
        <v>1</v>
      </c>
      <c r="U3268">
        <f t="shared" si="256"/>
        <v>621.30000000000007</v>
      </c>
      <c r="V3268" s="67">
        <f t="shared" si="255"/>
        <v>0.78500000000000003</v>
      </c>
      <c r="W3268">
        <v>0.66142800000000002</v>
      </c>
      <c r="X3268" s="67">
        <f t="shared" si="257"/>
        <v>0.34699999999999998</v>
      </c>
      <c r="Y3268">
        <v>0.56815899999999997</v>
      </c>
      <c r="Z3268" s="67">
        <f t="shared" si="258"/>
        <v>0.91300000000000003</v>
      </c>
      <c r="AA3268">
        <f>VLOOKUP($C3268,[1]Disability!$1:$1048576,5,FALSE)</f>
        <v>1</v>
      </c>
      <c r="AB3268" s="67">
        <f t="shared" si="259"/>
        <v>0.72499999999999998</v>
      </c>
      <c r="AC3268" t="e">
        <f>VLOOKUP($A3268,#REF!,9,FALSE)</f>
        <v>#REF!</v>
      </c>
    </row>
    <row r="3269" spans="1:29">
      <c r="A3269">
        <v>58058</v>
      </c>
      <c r="B3269">
        <v>3268</v>
      </c>
      <c r="C3269">
        <v>1011100</v>
      </c>
      <c r="D3269" t="s">
        <v>4235</v>
      </c>
      <c r="E3269" t="s">
        <v>4236</v>
      </c>
      <c r="G3269" t="e">
        <f>VLOOKUP($H3269,[1]BRT!$1:$1048576,1,0)</f>
        <v>#N/A</v>
      </c>
      <c r="H3269" t="s">
        <v>5010</v>
      </c>
      <c r="I3269">
        <v>37.773789999999998</v>
      </c>
      <c r="J3269">
        <v>-122.227856</v>
      </c>
      <c r="K3269">
        <v>1414</v>
      </c>
      <c r="L3269">
        <v>12</v>
      </c>
      <c r="M3269">
        <v>5</v>
      </c>
      <c r="N3269">
        <v>35</v>
      </c>
      <c r="O3269">
        <v>17</v>
      </c>
      <c r="P3269">
        <v>52</v>
      </c>
      <c r="Q3269" t="e">
        <f>VLOOKUP($A3269,'[1]SheltersALL_2.17.22'!$1:$1048576,6,0)</f>
        <v>#N/A</v>
      </c>
      <c r="R3269" t="str">
        <f>VLOOKUP($A3269, [1]FA21_Ridership!$1:$1048576,11, 0)</f>
        <v>OAKLAND</v>
      </c>
      <c r="S3269" t="str">
        <f>VLOOKUP($A3269, [1]FA21_Ridership!$1:$1048576,12, 0)</f>
        <v>ALAMEDA</v>
      </c>
      <c r="T3269">
        <f>VLOOKUP($A3269, [1]FA21_Ridership!$1:$1048576,13, 0)</f>
        <v>2</v>
      </c>
      <c r="U3269">
        <f t="shared" si="256"/>
        <v>624</v>
      </c>
      <c r="V3269" s="67">
        <f t="shared" si="255"/>
        <v>0.78500000000000003</v>
      </c>
      <c r="W3269">
        <v>0.94576300000000002</v>
      </c>
      <c r="X3269" s="67">
        <f t="shared" si="257"/>
        <v>0.88400000000000001</v>
      </c>
      <c r="Y3269">
        <v>0.61525399999999997</v>
      </c>
      <c r="Z3269" s="67">
        <f t="shared" si="258"/>
        <v>0.94099999999999995</v>
      </c>
      <c r="AA3269">
        <f>VLOOKUP($C3269,[1]Disability!$1:$1048576,5,FALSE)</f>
        <v>0</v>
      </c>
      <c r="AB3269" s="67">
        <f t="shared" si="259"/>
        <v>0</v>
      </c>
      <c r="AC3269" t="e">
        <f>VLOOKUP($A3269,#REF!,9,FALSE)</f>
        <v>#REF!</v>
      </c>
    </row>
    <row r="3270" spans="1:29">
      <c r="A3270">
        <v>54228</v>
      </c>
      <c r="B3270">
        <v>3269</v>
      </c>
      <c r="C3270">
        <v>1009360</v>
      </c>
      <c r="D3270" t="s">
        <v>4235</v>
      </c>
      <c r="E3270" t="s">
        <v>4236</v>
      </c>
      <c r="G3270" t="e">
        <f>VLOOKUP($H3270,[1]BRT!$1:$1048576,1,0)</f>
        <v>#N/A</v>
      </c>
      <c r="H3270" t="s">
        <v>6340</v>
      </c>
      <c r="I3270">
        <v>37.791407</v>
      </c>
      <c r="J3270">
        <v>-122.222526</v>
      </c>
      <c r="K3270">
        <v>1004</v>
      </c>
      <c r="L3270">
        <v>17</v>
      </c>
      <c r="M3270">
        <v>3.5294117649999999</v>
      </c>
      <c r="N3270">
        <v>13</v>
      </c>
      <c r="O3270">
        <v>24</v>
      </c>
      <c r="P3270">
        <v>37</v>
      </c>
      <c r="Q3270" t="e">
        <f>VLOOKUP($A3270,'[1]SheltersALL_2.17.22'!$1:$1048576,6,0)</f>
        <v>#N/A</v>
      </c>
      <c r="R3270" t="str">
        <f>VLOOKUP($A3270, [1]FA21_Ridership!$1:$1048576,11, 0)</f>
        <v>OAKLAND</v>
      </c>
      <c r="S3270" t="str">
        <f>VLOOKUP($A3270, [1]FA21_Ridership!$1:$1048576,12, 0)</f>
        <v>ALAMEDA</v>
      </c>
      <c r="T3270">
        <f>VLOOKUP($A3270, [1]FA21_Ridership!$1:$1048576,13, 0)</f>
        <v>2</v>
      </c>
      <c r="U3270">
        <f t="shared" si="256"/>
        <v>629</v>
      </c>
      <c r="V3270" s="67">
        <f t="shared" si="255"/>
        <v>0.78500000000000003</v>
      </c>
      <c r="W3270">
        <v>0.90221899999999999</v>
      </c>
      <c r="X3270" s="67">
        <f t="shared" si="257"/>
        <v>0.77600000000000002</v>
      </c>
      <c r="Y3270">
        <v>0.63106799999999996</v>
      </c>
      <c r="Z3270" s="67">
        <f t="shared" si="258"/>
        <v>0.95299999999999996</v>
      </c>
      <c r="AA3270">
        <f>VLOOKUP($C3270,[1]Disability!$1:$1048576,5,FALSE)</f>
        <v>1</v>
      </c>
      <c r="AB3270" s="67">
        <f t="shared" si="259"/>
        <v>0.72499999999999998</v>
      </c>
      <c r="AC3270" t="e">
        <f>VLOOKUP($A3270,#REF!,9,FALSE)</f>
        <v>#REF!</v>
      </c>
    </row>
    <row r="3271" spans="1:29">
      <c r="A3271">
        <v>51175</v>
      </c>
      <c r="B3271">
        <v>3270</v>
      </c>
      <c r="C3271">
        <v>302740</v>
      </c>
      <c r="D3271" t="s">
        <v>4235</v>
      </c>
      <c r="E3271" t="s">
        <v>4236</v>
      </c>
      <c r="G3271" t="e">
        <f>VLOOKUP($H3271,[1]BRT!$1:$1048576,1,0)</f>
        <v>#N/A</v>
      </c>
      <c r="H3271" t="s">
        <v>6563</v>
      </c>
      <c r="I3271">
        <v>37.881348000000003</v>
      </c>
      <c r="J3271">
        <v>-122.289874</v>
      </c>
      <c r="K3271">
        <v>1018</v>
      </c>
      <c r="L3271">
        <v>30</v>
      </c>
      <c r="M3271">
        <v>2</v>
      </c>
      <c r="N3271">
        <v>19</v>
      </c>
      <c r="O3271">
        <v>2</v>
      </c>
      <c r="P3271">
        <v>21</v>
      </c>
      <c r="Q3271" t="e">
        <f>VLOOKUP($A3271,'[1]SheltersALL_2.17.22'!$1:$1048576,6,0)</f>
        <v>#N/A</v>
      </c>
      <c r="R3271" t="str">
        <f>VLOOKUP($A3271, [1]FA21_Ridership!$1:$1048576,11, 0)</f>
        <v>BERKELEY</v>
      </c>
      <c r="S3271" t="str">
        <f>VLOOKUP($A3271, [1]FA21_Ridership!$1:$1048576,12, 0)</f>
        <v>ALAMEDA</v>
      </c>
      <c r="T3271">
        <f>VLOOKUP($A3271, [1]FA21_Ridership!$1:$1048576,13, 0)</f>
        <v>1</v>
      </c>
      <c r="U3271">
        <f t="shared" si="256"/>
        <v>630</v>
      </c>
      <c r="V3271" s="67">
        <f t="shared" si="255"/>
        <v>0.78600000000000003</v>
      </c>
      <c r="W3271">
        <v>0.40425499999999998</v>
      </c>
      <c r="X3271" s="67">
        <f t="shared" si="257"/>
        <v>0.126</v>
      </c>
      <c r="Y3271">
        <v>0.24220800000000001</v>
      </c>
      <c r="Z3271" s="67">
        <f t="shared" si="258"/>
        <v>0.55600000000000005</v>
      </c>
      <c r="AA3271">
        <f>VLOOKUP($C3271,[1]Disability!$1:$1048576,5,FALSE)</f>
        <v>0</v>
      </c>
      <c r="AB3271" s="67">
        <f t="shared" si="259"/>
        <v>0</v>
      </c>
      <c r="AC3271" t="e">
        <f>VLOOKUP($A3271,#REF!,9,FALSE)</f>
        <v>#REF!</v>
      </c>
    </row>
    <row r="3272" spans="1:29">
      <c r="A3272">
        <v>51521</v>
      </c>
      <c r="B3272">
        <v>3271</v>
      </c>
      <c r="C3272">
        <v>1002010</v>
      </c>
      <c r="D3272" t="s">
        <v>4235</v>
      </c>
      <c r="E3272" t="s">
        <v>4236</v>
      </c>
      <c r="G3272" t="e">
        <f>VLOOKUP($H3272,[1]BRT!$1:$1048576,1,0)</f>
        <v>#N/A</v>
      </c>
      <c r="H3272" t="s">
        <v>6564</v>
      </c>
      <c r="I3272">
        <v>37.778267999999997</v>
      </c>
      <c r="J3272">
        <v>-122.221496</v>
      </c>
      <c r="K3272">
        <v>964</v>
      </c>
      <c r="L3272">
        <v>15</v>
      </c>
      <c r="M3272">
        <v>4</v>
      </c>
      <c r="N3272">
        <v>31</v>
      </c>
      <c r="O3272">
        <v>11</v>
      </c>
      <c r="P3272">
        <v>42</v>
      </c>
      <c r="Q3272" t="e">
        <f>VLOOKUP($A3272,'[1]SheltersALL_2.17.22'!$1:$1048576,6,0)</f>
        <v>#N/A</v>
      </c>
      <c r="R3272" t="str">
        <f>VLOOKUP($A3272, [1]FA21_Ridership!$1:$1048576,11, 0)</f>
        <v>OAKLAND</v>
      </c>
      <c r="S3272" t="str">
        <f>VLOOKUP($A3272, [1]FA21_Ridership!$1:$1048576,12, 0)</f>
        <v>ALAMEDA</v>
      </c>
      <c r="T3272">
        <f>VLOOKUP($A3272, [1]FA21_Ridership!$1:$1048576,13, 0)</f>
        <v>2</v>
      </c>
      <c r="U3272">
        <f t="shared" si="256"/>
        <v>630</v>
      </c>
      <c r="V3272" s="67">
        <f t="shared" si="255"/>
        <v>0.78600000000000003</v>
      </c>
      <c r="W3272">
        <v>0.93960699999999997</v>
      </c>
      <c r="X3272" s="67">
        <f t="shared" si="257"/>
        <v>0.86199999999999999</v>
      </c>
      <c r="Y3272">
        <v>0.69428800000000002</v>
      </c>
      <c r="Z3272" s="67">
        <f t="shared" si="258"/>
        <v>0.97599999999999998</v>
      </c>
      <c r="AA3272">
        <f>VLOOKUP($C3272,[1]Disability!$1:$1048576,5,FALSE)</f>
        <v>2</v>
      </c>
      <c r="AB3272" s="67">
        <f t="shared" si="259"/>
        <v>0.91600000000000004</v>
      </c>
      <c r="AC3272" t="e">
        <f>VLOOKUP($A3272,#REF!,9,FALSE)</f>
        <v>#REF!</v>
      </c>
    </row>
    <row r="3273" spans="1:29">
      <c r="A3273">
        <v>51546</v>
      </c>
      <c r="B3273">
        <v>3272</v>
      </c>
      <c r="C3273">
        <v>9903530</v>
      </c>
      <c r="D3273" t="s">
        <v>4235</v>
      </c>
      <c r="E3273" t="s">
        <v>4236</v>
      </c>
      <c r="G3273" t="e">
        <f>VLOOKUP($H3273,[1]BRT!$1:$1048576,1,0)</f>
        <v>#N/A</v>
      </c>
      <c r="H3273" t="s">
        <v>6180</v>
      </c>
      <c r="I3273">
        <v>37.771304999999998</v>
      </c>
      <c r="J3273">
        <v>-122.190862</v>
      </c>
      <c r="K3273">
        <v>960</v>
      </c>
      <c r="L3273">
        <v>30</v>
      </c>
      <c r="M3273">
        <v>2</v>
      </c>
      <c r="N3273">
        <v>13</v>
      </c>
      <c r="O3273">
        <v>8</v>
      </c>
      <c r="P3273">
        <v>21</v>
      </c>
      <c r="Q3273" t="e">
        <f>VLOOKUP($A3273,'[1]SheltersALL_2.17.22'!$1:$1048576,6,0)</f>
        <v>#N/A</v>
      </c>
      <c r="R3273" t="str">
        <f>VLOOKUP($A3273, [1]FA21_Ridership!$1:$1048576,11, 0)</f>
        <v>OAKLAND</v>
      </c>
      <c r="S3273" t="str">
        <f>VLOOKUP($A3273, [1]FA21_Ridership!$1:$1048576,12, 0)</f>
        <v>ALAMEDA</v>
      </c>
      <c r="T3273">
        <f>VLOOKUP($A3273, [1]FA21_Ridership!$1:$1048576,13, 0)</f>
        <v>3</v>
      </c>
      <c r="U3273">
        <f t="shared" si="256"/>
        <v>630</v>
      </c>
      <c r="V3273" s="67">
        <f t="shared" si="255"/>
        <v>0.78600000000000003</v>
      </c>
      <c r="W3273">
        <v>0.89900199999999997</v>
      </c>
      <c r="X3273" s="67">
        <f t="shared" si="257"/>
        <v>0.77</v>
      </c>
      <c r="Y3273">
        <v>0.70794100000000004</v>
      </c>
      <c r="Z3273" s="67">
        <f t="shared" si="258"/>
        <v>0.98199999999999998</v>
      </c>
      <c r="AA3273">
        <f>VLOOKUP($C3273,[1]Disability!$1:$1048576,5,FALSE)</f>
        <v>1</v>
      </c>
      <c r="AB3273" s="67">
        <f t="shared" si="259"/>
        <v>0.72499999999999998</v>
      </c>
      <c r="AC3273" t="e">
        <f>VLOOKUP($A3273,#REF!,9,FALSE)</f>
        <v>#REF!</v>
      </c>
    </row>
    <row r="3274" spans="1:29">
      <c r="A3274">
        <v>53443</v>
      </c>
      <c r="B3274">
        <v>3273</v>
      </c>
      <c r="C3274">
        <v>803520</v>
      </c>
      <c r="D3274" t="s">
        <v>4235</v>
      </c>
      <c r="E3274" t="s">
        <v>4236</v>
      </c>
      <c r="G3274" t="e">
        <f>VLOOKUP($H3274,[1]BRT!$1:$1048576,1,0)</f>
        <v>#N/A</v>
      </c>
      <c r="H3274" t="s">
        <v>6565</v>
      </c>
      <c r="I3274">
        <v>37.663947</v>
      </c>
      <c r="J3274">
        <v>-122.07665900000001</v>
      </c>
      <c r="K3274">
        <v>1447</v>
      </c>
      <c r="L3274">
        <v>30</v>
      </c>
      <c r="M3274">
        <v>2</v>
      </c>
      <c r="N3274">
        <v>10</v>
      </c>
      <c r="O3274">
        <v>11</v>
      </c>
      <c r="P3274">
        <v>21</v>
      </c>
      <c r="Q3274" t="e">
        <f>VLOOKUP($A3274,'[1]SheltersALL_2.17.22'!$1:$1048576,6,0)</f>
        <v>#N/A</v>
      </c>
      <c r="R3274" t="str">
        <f>VLOOKUP($A3274, [1]FA21_Ridership!$1:$1048576,11, 0)</f>
        <v>HAYWARD</v>
      </c>
      <c r="S3274" t="str">
        <f>VLOOKUP($A3274, [1]FA21_Ridership!$1:$1048576,12, 0)</f>
        <v>ALAMEDA</v>
      </c>
      <c r="T3274">
        <f>VLOOKUP($A3274, [1]FA21_Ridership!$1:$1048576,13, 0)</f>
        <v>4</v>
      </c>
      <c r="U3274">
        <f t="shared" si="256"/>
        <v>630</v>
      </c>
      <c r="V3274" s="67">
        <f t="shared" si="255"/>
        <v>0.78600000000000003</v>
      </c>
      <c r="W3274">
        <v>0.65566999999999998</v>
      </c>
      <c r="X3274" s="67">
        <f t="shared" si="257"/>
        <v>0.34300000000000003</v>
      </c>
      <c r="Y3274">
        <v>0.21340200000000001</v>
      </c>
      <c r="Z3274" s="67">
        <f t="shared" si="258"/>
        <v>0.49399999999999999</v>
      </c>
      <c r="AA3274">
        <f>VLOOKUP($C3274,[1]Disability!$1:$1048576,5,FALSE)</f>
        <v>0</v>
      </c>
      <c r="AB3274" s="67">
        <f t="shared" si="259"/>
        <v>0</v>
      </c>
      <c r="AC3274" t="e">
        <f>VLOOKUP($A3274,#REF!,9,FALSE)</f>
        <v>#REF!</v>
      </c>
    </row>
    <row r="3275" spans="1:29">
      <c r="A3275">
        <v>59598</v>
      </c>
      <c r="B3275">
        <v>3274</v>
      </c>
      <c r="C3275">
        <v>803470</v>
      </c>
      <c r="D3275" t="s">
        <v>4235</v>
      </c>
      <c r="E3275" t="s">
        <v>4236</v>
      </c>
      <c r="G3275" t="e">
        <f>VLOOKUP($H3275,[1]BRT!$1:$1048576,1,0)</f>
        <v>#N/A</v>
      </c>
      <c r="H3275" t="s">
        <v>6566</v>
      </c>
      <c r="I3275">
        <v>37.618307000000001</v>
      </c>
      <c r="J3275">
        <v>-122.03408899999999</v>
      </c>
      <c r="K3275">
        <v>1394</v>
      </c>
      <c r="L3275">
        <v>30</v>
      </c>
      <c r="M3275">
        <v>2</v>
      </c>
      <c r="N3275">
        <v>10</v>
      </c>
      <c r="O3275">
        <v>11</v>
      </c>
      <c r="P3275">
        <v>21</v>
      </c>
      <c r="Q3275" t="e">
        <f>VLOOKUP($A3275,'[1]SheltersALL_2.17.22'!$1:$1048576,6,0)</f>
        <v>#N/A</v>
      </c>
      <c r="R3275" t="str">
        <f>VLOOKUP($A3275, [1]FA21_Ridership!$1:$1048576,11, 0)</f>
        <v>HAYWARD</v>
      </c>
      <c r="S3275" t="str">
        <f>VLOOKUP($A3275, [1]FA21_Ridership!$1:$1048576,12, 0)</f>
        <v>ALAMEDA</v>
      </c>
      <c r="T3275">
        <f>VLOOKUP($A3275, [1]FA21_Ridership!$1:$1048576,13, 0)</f>
        <v>4</v>
      </c>
      <c r="U3275">
        <f t="shared" si="256"/>
        <v>630</v>
      </c>
      <c r="V3275" s="67">
        <f t="shared" si="255"/>
        <v>0.78600000000000003</v>
      </c>
      <c r="W3275">
        <v>0.78842999999999996</v>
      </c>
      <c r="X3275" s="67">
        <f t="shared" si="257"/>
        <v>0.57099999999999995</v>
      </c>
      <c r="Y3275">
        <v>0.103306</v>
      </c>
      <c r="Z3275" s="67">
        <f t="shared" si="258"/>
        <v>0.25900000000000001</v>
      </c>
      <c r="AA3275">
        <f>VLOOKUP($C3275,[1]Disability!$1:$1048576,5,FALSE)</f>
        <v>0</v>
      </c>
      <c r="AB3275" s="67">
        <f t="shared" si="259"/>
        <v>0</v>
      </c>
      <c r="AC3275" t="e">
        <f>VLOOKUP($A3275,#REF!,9,FALSE)</f>
        <v>#REF!</v>
      </c>
    </row>
    <row r="3276" spans="1:29">
      <c r="A3276">
        <v>55801</v>
      </c>
      <c r="B3276">
        <v>3275</v>
      </c>
      <c r="C3276">
        <v>801460</v>
      </c>
      <c r="D3276" t="s">
        <v>4235</v>
      </c>
      <c r="E3276" t="s">
        <v>4236</v>
      </c>
      <c r="G3276" t="e">
        <f>VLOOKUP($H3276,[1]BRT!$1:$1048576,1,0)</f>
        <v>#N/A</v>
      </c>
      <c r="H3276" t="s">
        <v>5800</v>
      </c>
      <c r="I3276">
        <v>37.638556000000001</v>
      </c>
      <c r="J3276">
        <v>-122.119372</v>
      </c>
      <c r="K3276">
        <v>1085</v>
      </c>
      <c r="L3276">
        <v>35</v>
      </c>
      <c r="M3276">
        <v>1.7142857140000001</v>
      </c>
      <c r="N3276">
        <v>8</v>
      </c>
      <c r="O3276">
        <v>10</v>
      </c>
      <c r="P3276">
        <v>18</v>
      </c>
      <c r="Q3276" t="e">
        <f>VLOOKUP($A3276,'[1]SheltersALL_2.17.22'!$1:$1048576,6,0)</f>
        <v>#N/A</v>
      </c>
      <c r="R3276" t="str">
        <f>VLOOKUP($A3276, [1]FA21_Ridership!$1:$1048576,11, 0)</f>
        <v>HAYWARD</v>
      </c>
      <c r="S3276" t="str">
        <f>VLOOKUP($A3276, [1]FA21_Ridership!$1:$1048576,12, 0)</f>
        <v>ALAMEDA</v>
      </c>
      <c r="T3276">
        <f>VLOOKUP($A3276, [1]FA21_Ridership!$1:$1048576,13, 0)</f>
        <v>5</v>
      </c>
      <c r="U3276">
        <f t="shared" si="256"/>
        <v>630</v>
      </c>
      <c r="V3276" s="67">
        <f t="shared" si="255"/>
        <v>0.78600000000000003</v>
      </c>
      <c r="W3276">
        <v>0.84332499999999999</v>
      </c>
      <c r="X3276" s="67">
        <f t="shared" si="257"/>
        <v>0.65</v>
      </c>
      <c r="Y3276">
        <v>4.8722000000000001E-2</v>
      </c>
      <c r="Z3276" s="67">
        <f t="shared" si="258"/>
        <v>6.7000000000000004E-2</v>
      </c>
      <c r="AA3276">
        <f>VLOOKUP($C3276,[1]Disability!$1:$1048576,5,FALSE)</f>
        <v>0</v>
      </c>
      <c r="AB3276" s="67">
        <f t="shared" si="259"/>
        <v>0</v>
      </c>
      <c r="AC3276" t="e">
        <f>VLOOKUP($A3276,#REF!,9,FALSE)</f>
        <v>#REF!</v>
      </c>
    </row>
    <row r="3277" spans="1:29">
      <c r="A3277">
        <v>58733</v>
      </c>
      <c r="B3277">
        <v>3276</v>
      </c>
      <c r="C3277">
        <v>702810</v>
      </c>
      <c r="D3277" t="s">
        <v>4235</v>
      </c>
      <c r="E3277" t="s">
        <v>4236</v>
      </c>
      <c r="G3277" t="e">
        <f>VLOOKUP($H3277,[1]BRT!$1:$1048576,1,0)</f>
        <v>#N/A</v>
      </c>
      <c r="H3277" t="s">
        <v>6364</v>
      </c>
      <c r="I3277">
        <v>37.532378999999999</v>
      </c>
      <c r="J3277">
        <v>-121.959225</v>
      </c>
      <c r="K3277">
        <v>782</v>
      </c>
      <c r="L3277">
        <v>30</v>
      </c>
      <c r="M3277">
        <v>2</v>
      </c>
      <c r="N3277">
        <v>9</v>
      </c>
      <c r="O3277">
        <v>12</v>
      </c>
      <c r="P3277">
        <v>21</v>
      </c>
      <c r="Q3277" t="str">
        <f>VLOOKUP($A3277,'[1]SheltersALL_2.17.22'!$1:$1048576,6,0)</f>
        <v>Fremont</v>
      </c>
      <c r="R3277" t="str">
        <f>VLOOKUP($A3277, [1]FA21_Ridership!$1:$1048576,11, 0)</f>
        <v>FREMONT</v>
      </c>
      <c r="S3277" t="str">
        <f>VLOOKUP($A3277, [1]FA21_Ridership!$1:$1048576,12, 0)</f>
        <v>ALAMEDA</v>
      </c>
      <c r="T3277">
        <f>VLOOKUP($A3277, [1]FA21_Ridership!$1:$1048576,13, 0)</f>
        <v>5</v>
      </c>
      <c r="U3277">
        <f t="shared" si="256"/>
        <v>630</v>
      </c>
      <c r="V3277" s="67">
        <f t="shared" si="255"/>
        <v>0.78600000000000003</v>
      </c>
      <c r="W3277">
        <v>0.82124399999999997</v>
      </c>
      <c r="X3277" s="67">
        <f t="shared" si="257"/>
        <v>0.61599999999999999</v>
      </c>
      <c r="Y3277">
        <v>0.202073</v>
      </c>
      <c r="Z3277" s="67">
        <f t="shared" si="258"/>
        <v>0.48299999999999998</v>
      </c>
      <c r="AA3277">
        <f>VLOOKUP($C3277,[1]Disability!$1:$1048576,5,FALSE)</f>
        <v>1</v>
      </c>
      <c r="AB3277" s="67">
        <f t="shared" si="259"/>
        <v>0.72499999999999998</v>
      </c>
      <c r="AC3277" t="e">
        <f>VLOOKUP($A3277,#REF!,9,FALSE)</f>
        <v>#REF!</v>
      </c>
    </row>
    <row r="3278" spans="1:29">
      <c r="A3278">
        <v>55339</v>
      </c>
      <c r="B3278">
        <v>3277</v>
      </c>
      <c r="C3278">
        <v>1300220</v>
      </c>
      <c r="D3278" t="s">
        <v>4235</v>
      </c>
      <c r="E3278" t="s">
        <v>4236</v>
      </c>
      <c r="G3278" t="e">
        <f>VLOOKUP($H3278,[1]BRT!$1:$1048576,1,0)</f>
        <v>#N/A</v>
      </c>
      <c r="H3278" t="s">
        <v>6567</v>
      </c>
      <c r="I3278">
        <v>37.952368999999997</v>
      </c>
      <c r="J3278">
        <v>-122.34729799999999</v>
      </c>
      <c r="K3278">
        <v>753</v>
      </c>
      <c r="L3278">
        <v>30</v>
      </c>
      <c r="M3278">
        <v>2</v>
      </c>
      <c r="N3278">
        <v>8</v>
      </c>
      <c r="O3278">
        <v>13</v>
      </c>
      <c r="P3278">
        <v>21</v>
      </c>
      <c r="Q3278" t="e">
        <f>VLOOKUP($A3278,'[1]SheltersALL_2.17.22'!$1:$1048576,6,0)</f>
        <v>#N/A</v>
      </c>
      <c r="R3278" t="str">
        <f>VLOOKUP($A3278, [1]FA21_Ridership!$1:$1048576,11, 0)</f>
        <v>RICHMOND</v>
      </c>
      <c r="S3278" t="str">
        <f>VLOOKUP($A3278, [1]FA21_Ridership!$1:$1048576,12, 0)</f>
        <v>CONTRA COSTA</v>
      </c>
      <c r="T3278">
        <f>VLOOKUP($A3278, [1]FA21_Ridership!$1:$1048576,13, 0)</f>
        <v>1</v>
      </c>
      <c r="U3278">
        <f t="shared" si="256"/>
        <v>630</v>
      </c>
      <c r="V3278" s="67">
        <f t="shared" si="255"/>
        <v>0.78600000000000003</v>
      </c>
      <c r="W3278">
        <v>0.96794000000000002</v>
      </c>
      <c r="X3278" s="67">
        <f t="shared" si="257"/>
        <v>0.94099999999999995</v>
      </c>
      <c r="Y3278">
        <v>0.427012</v>
      </c>
      <c r="Z3278" s="67">
        <f t="shared" si="258"/>
        <v>0.79300000000000004</v>
      </c>
      <c r="AA3278">
        <f>VLOOKUP($C3278,[1]Disability!$1:$1048576,5,FALSE)</f>
        <v>0</v>
      </c>
      <c r="AB3278" s="67">
        <f t="shared" si="259"/>
        <v>0</v>
      </c>
      <c r="AC3278" t="e">
        <f>VLOOKUP($A3278,#REF!,9,FALSE)</f>
        <v>#REF!</v>
      </c>
    </row>
    <row r="3279" spans="1:29">
      <c r="A3279">
        <v>59544</v>
      </c>
      <c r="B3279">
        <v>3278</v>
      </c>
      <c r="C3279">
        <v>1005570</v>
      </c>
      <c r="D3279" t="s">
        <v>4235</v>
      </c>
      <c r="E3279" t="s">
        <v>4236</v>
      </c>
      <c r="G3279" t="e">
        <f>VLOOKUP($H3279,[1]BRT!$1:$1048576,1,0)</f>
        <v>#N/A</v>
      </c>
      <c r="H3279" t="s">
        <v>6532</v>
      </c>
      <c r="I3279">
        <v>37.757697</v>
      </c>
      <c r="J3279">
        <v>-122.16901799999999</v>
      </c>
      <c r="K3279">
        <v>797</v>
      </c>
      <c r="L3279">
        <v>21</v>
      </c>
      <c r="M3279">
        <v>2.8571428569999999</v>
      </c>
      <c r="N3279">
        <v>9</v>
      </c>
      <c r="O3279">
        <v>21</v>
      </c>
      <c r="P3279">
        <v>30</v>
      </c>
      <c r="Q3279" t="e">
        <f>VLOOKUP($A3279,'[1]SheltersALL_2.17.22'!$1:$1048576,6,0)</f>
        <v>#N/A</v>
      </c>
      <c r="R3279" t="str">
        <f>VLOOKUP($A3279, [1]FA21_Ridership!$1:$1048576,11, 0)</f>
        <v>OAKLAND</v>
      </c>
      <c r="S3279" t="str">
        <f>VLOOKUP($A3279, [1]FA21_Ridership!$1:$1048576,12, 0)</f>
        <v>ALAMEDA</v>
      </c>
      <c r="T3279">
        <f>VLOOKUP($A3279, [1]FA21_Ridership!$1:$1048576,13, 0)</f>
        <v>3</v>
      </c>
      <c r="U3279">
        <f t="shared" si="256"/>
        <v>630</v>
      </c>
      <c r="V3279" s="67">
        <f t="shared" si="255"/>
        <v>0.78600000000000003</v>
      </c>
      <c r="W3279">
        <v>0.98107900000000003</v>
      </c>
      <c r="X3279" s="67">
        <f t="shared" si="257"/>
        <v>0.97099999999999997</v>
      </c>
      <c r="Y3279">
        <v>0.56386000000000003</v>
      </c>
      <c r="Z3279" s="67">
        <f t="shared" si="258"/>
        <v>0.90700000000000003</v>
      </c>
      <c r="AA3279">
        <f>VLOOKUP($C3279,[1]Disability!$1:$1048576,5,FALSE)</f>
        <v>0</v>
      </c>
      <c r="AB3279" s="67">
        <f t="shared" si="259"/>
        <v>0</v>
      </c>
      <c r="AC3279" t="e">
        <f>VLOOKUP($A3279,#REF!,9,FALSE)</f>
        <v>#REF!</v>
      </c>
    </row>
    <row r="3280" spans="1:29">
      <c r="A3280">
        <v>50710</v>
      </c>
      <c r="B3280">
        <v>3279</v>
      </c>
      <c r="C3280">
        <v>800810</v>
      </c>
      <c r="D3280" t="s">
        <v>4235</v>
      </c>
      <c r="E3280" t="s">
        <v>4236</v>
      </c>
      <c r="G3280" t="e">
        <f>VLOOKUP($H3280,[1]BRT!$1:$1048576,1,0)</f>
        <v>#N/A</v>
      </c>
      <c r="H3280" t="s">
        <v>6568</v>
      </c>
      <c r="I3280">
        <v>37.652026999999997</v>
      </c>
      <c r="J3280">
        <v>-122.13878099999999</v>
      </c>
      <c r="K3280">
        <v>1085</v>
      </c>
      <c r="L3280">
        <v>35</v>
      </c>
      <c r="M3280">
        <v>1.7142857140000001</v>
      </c>
      <c r="N3280">
        <v>5</v>
      </c>
      <c r="O3280">
        <v>13</v>
      </c>
      <c r="P3280">
        <v>18</v>
      </c>
      <c r="Q3280" t="e">
        <f>VLOOKUP($A3280,'[1]SheltersALL_2.17.22'!$1:$1048576,6,0)</f>
        <v>#N/A</v>
      </c>
      <c r="R3280" t="str">
        <f>VLOOKUP($A3280, [1]FA21_Ridership!$1:$1048576,11, 0)</f>
        <v>HAYWARD</v>
      </c>
      <c r="S3280" t="str">
        <f>VLOOKUP($A3280, [1]FA21_Ridership!$1:$1048576,12, 0)</f>
        <v>ALAMEDA</v>
      </c>
      <c r="T3280">
        <f>VLOOKUP($A3280, [1]FA21_Ridership!$1:$1048576,13, 0)</f>
        <v>5</v>
      </c>
      <c r="U3280">
        <f t="shared" si="256"/>
        <v>630</v>
      </c>
      <c r="V3280" s="67">
        <f t="shared" si="255"/>
        <v>0.78600000000000003</v>
      </c>
      <c r="W3280">
        <v>0.84332499999999999</v>
      </c>
      <c r="X3280" s="67">
        <f t="shared" si="257"/>
        <v>0.65</v>
      </c>
      <c r="Y3280">
        <v>4.8722000000000001E-2</v>
      </c>
      <c r="Z3280" s="67">
        <f t="shared" si="258"/>
        <v>6.7000000000000004E-2</v>
      </c>
      <c r="AA3280">
        <f>VLOOKUP($C3280,[1]Disability!$1:$1048576,5,FALSE)</f>
        <v>0</v>
      </c>
      <c r="AB3280" s="67">
        <f t="shared" si="259"/>
        <v>0</v>
      </c>
      <c r="AC3280" t="e">
        <f>VLOOKUP($A3280,#REF!,9,FALSE)</f>
        <v>#REF!</v>
      </c>
    </row>
    <row r="3281" spans="1:29">
      <c r="A3281">
        <v>52121</v>
      </c>
      <c r="B3281">
        <v>3280</v>
      </c>
      <c r="C3281">
        <v>1016120</v>
      </c>
      <c r="D3281" t="s">
        <v>4235</v>
      </c>
      <c r="E3281" t="s">
        <v>4236</v>
      </c>
      <c r="G3281" t="e">
        <f>VLOOKUP($H3281,[1]BRT!$1:$1048576,1,0)</f>
        <v>#N/A</v>
      </c>
      <c r="H3281" t="s">
        <v>6569</v>
      </c>
      <c r="I3281">
        <v>37.823253000000001</v>
      </c>
      <c r="J3281">
        <v>-122.26997799999999</v>
      </c>
      <c r="K3281">
        <v>1086</v>
      </c>
      <c r="L3281">
        <v>21.8</v>
      </c>
      <c r="M3281">
        <v>2.7522935780000002</v>
      </c>
      <c r="N3281">
        <v>14</v>
      </c>
      <c r="O3281">
        <v>15</v>
      </c>
      <c r="P3281">
        <v>29</v>
      </c>
      <c r="Q3281" t="e">
        <f>VLOOKUP($A3281,'[1]SheltersALL_2.17.22'!$1:$1048576,6,0)</f>
        <v>#N/A</v>
      </c>
      <c r="R3281" t="str">
        <f>VLOOKUP($A3281, [1]FA21_Ridership!$1:$1048576,11, 0)</f>
        <v>OAKLAND</v>
      </c>
      <c r="S3281" t="str">
        <f>VLOOKUP($A3281, [1]FA21_Ridership!$1:$1048576,12, 0)</f>
        <v>ALAMEDA</v>
      </c>
      <c r="T3281">
        <f>VLOOKUP($A3281, [1]FA21_Ridership!$1:$1048576,13, 0)</f>
        <v>2</v>
      </c>
      <c r="U3281">
        <f t="shared" si="256"/>
        <v>632.20000000000005</v>
      </c>
      <c r="V3281" s="67">
        <f t="shared" si="255"/>
        <v>0.78800000000000003</v>
      </c>
      <c r="W3281">
        <v>0.82510700000000003</v>
      </c>
      <c r="X3281" s="67">
        <f t="shared" si="257"/>
        <v>0.62</v>
      </c>
      <c r="Y3281">
        <v>0.52682399999999996</v>
      </c>
      <c r="Z3281" s="67">
        <f t="shared" si="258"/>
        <v>0.88400000000000001</v>
      </c>
      <c r="AA3281">
        <f>VLOOKUP($C3281,[1]Disability!$1:$1048576,5,FALSE)</f>
        <v>0</v>
      </c>
      <c r="AB3281" s="67">
        <f t="shared" si="259"/>
        <v>0</v>
      </c>
      <c r="AC3281" t="e">
        <f>VLOOKUP($A3281,#REF!,9,FALSE)</f>
        <v>#REF!</v>
      </c>
    </row>
    <row r="3282" spans="1:29">
      <c r="A3282">
        <v>52032</v>
      </c>
      <c r="B3282">
        <v>3281</v>
      </c>
      <c r="C3282">
        <v>1302470</v>
      </c>
      <c r="D3282" t="s">
        <v>4235</v>
      </c>
      <c r="E3282" t="s">
        <v>4236</v>
      </c>
      <c r="G3282" t="e">
        <f>VLOOKUP($H3282,[1]BRT!$1:$1048576,1,0)</f>
        <v>#N/A</v>
      </c>
      <c r="H3282" t="s">
        <v>6570</v>
      </c>
      <c r="I3282">
        <v>37.932549999999999</v>
      </c>
      <c r="J3282">
        <v>-122.324478</v>
      </c>
      <c r="K3282">
        <v>1313</v>
      </c>
      <c r="L3282">
        <v>37.200000000000003</v>
      </c>
      <c r="M3282">
        <v>1.612903226</v>
      </c>
      <c r="N3282">
        <v>11</v>
      </c>
      <c r="O3282">
        <v>6</v>
      </c>
      <c r="P3282">
        <v>17</v>
      </c>
      <c r="Q3282" t="e">
        <f>VLOOKUP($A3282,'[1]SheltersALL_2.17.22'!$1:$1048576,6,0)</f>
        <v>#N/A</v>
      </c>
      <c r="R3282" t="str">
        <f>VLOOKUP($A3282, [1]FA21_Ridership!$1:$1048576,11, 0)</f>
        <v>RICHMOND</v>
      </c>
      <c r="S3282" t="str">
        <f>VLOOKUP($A3282, [1]FA21_Ridership!$1:$1048576,12, 0)</f>
        <v>CONTRA COSTA</v>
      </c>
      <c r="T3282">
        <f>VLOOKUP($A3282, [1]FA21_Ridership!$1:$1048576,13, 0)</f>
        <v>1</v>
      </c>
      <c r="U3282">
        <f t="shared" si="256"/>
        <v>632.40000000000009</v>
      </c>
      <c r="V3282" s="67">
        <f t="shared" si="255"/>
        <v>0.78800000000000003</v>
      </c>
      <c r="W3282">
        <v>0.47675800000000002</v>
      </c>
      <c r="X3282" s="67">
        <f t="shared" si="257"/>
        <v>0.17699999999999999</v>
      </c>
      <c r="Y3282">
        <v>0.11680599999999999</v>
      </c>
      <c r="Z3282" s="67">
        <f t="shared" si="258"/>
        <v>0.28999999999999998</v>
      </c>
      <c r="AA3282">
        <f>VLOOKUP($C3282,[1]Disability!$1:$1048576,5,FALSE)</f>
        <v>1</v>
      </c>
      <c r="AB3282" s="67">
        <f t="shared" si="259"/>
        <v>0.72499999999999998</v>
      </c>
      <c r="AC3282" t="e">
        <f>VLOOKUP($A3282,#REF!,9,FALSE)</f>
        <v>#REF!</v>
      </c>
    </row>
    <row r="3283" spans="1:29">
      <c r="A3283">
        <v>55226</v>
      </c>
      <c r="B3283">
        <v>3282</v>
      </c>
      <c r="C3283">
        <v>304890</v>
      </c>
      <c r="D3283" t="s">
        <v>4235</v>
      </c>
      <c r="E3283" t="s">
        <v>4236</v>
      </c>
      <c r="G3283" t="e">
        <f>VLOOKUP($H3283,[1]BRT!$1:$1048576,1,0)</f>
        <v>#N/A</v>
      </c>
      <c r="H3283" t="s">
        <v>6571</v>
      </c>
      <c r="I3283">
        <v>37.866467999999998</v>
      </c>
      <c r="J3283">
        <v>-122.26781200000001</v>
      </c>
      <c r="K3283">
        <v>1502</v>
      </c>
      <c r="L3283">
        <v>17.100000000000001</v>
      </c>
      <c r="M3283">
        <v>3.50877193</v>
      </c>
      <c r="N3283">
        <v>18</v>
      </c>
      <c r="O3283">
        <v>19</v>
      </c>
      <c r="P3283">
        <v>37</v>
      </c>
      <c r="Q3283" t="e">
        <f>VLOOKUP($A3283,'[1]SheltersALL_2.17.22'!$1:$1048576,6,0)</f>
        <v>#N/A</v>
      </c>
      <c r="R3283" t="str">
        <f>VLOOKUP($A3283, [1]FA21_Ridership!$1:$1048576,11, 0)</f>
        <v>BERKELEY</v>
      </c>
      <c r="S3283" t="str">
        <f>VLOOKUP($A3283, [1]FA21_Ridership!$1:$1048576,12, 0)</f>
        <v>ALAMEDA</v>
      </c>
      <c r="T3283">
        <f>VLOOKUP($A3283, [1]FA21_Ridership!$1:$1048576,13, 0)</f>
        <v>1</v>
      </c>
      <c r="U3283">
        <f t="shared" si="256"/>
        <v>632.70000000000005</v>
      </c>
      <c r="V3283" s="67">
        <f t="shared" si="255"/>
        <v>0.78800000000000003</v>
      </c>
      <c r="W3283">
        <v>0.65913900000000003</v>
      </c>
      <c r="X3283" s="67">
        <f t="shared" si="257"/>
        <v>0.34399999999999997</v>
      </c>
      <c r="Y3283">
        <v>0.624865</v>
      </c>
      <c r="Z3283" s="67">
        <f t="shared" si="258"/>
        <v>0.94899999999999995</v>
      </c>
      <c r="AA3283">
        <f>VLOOKUP($C3283,[1]Disability!$1:$1048576,5,FALSE)</f>
        <v>1</v>
      </c>
      <c r="AB3283" s="67">
        <f t="shared" si="259"/>
        <v>0.72499999999999998</v>
      </c>
      <c r="AC3283" t="e">
        <f>VLOOKUP($A3283,#REF!,9,FALSE)</f>
        <v>#REF!</v>
      </c>
    </row>
    <row r="3284" spans="1:29">
      <c r="A3284">
        <v>52815</v>
      </c>
      <c r="B3284">
        <v>3283</v>
      </c>
      <c r="C3284">
        <v>9907390</v>
      </c>
      <c r="D3284" t="s">
        <v>4235</v>
      </c>
      <c r="E3284" t="s">
        <v>4236</v>
      </c>
      <c r="F3284" t="s">
        <v>5342</v>
      </c>
      <c r="G3284" t="e">
        <f>VLOOKUP($H3284,[1]BRT!$1:$1048576,1,0)</f>
        <v>#N/A</v>
      </c>
      <c r="H3284" t="s">
        <v>6572</v>
      </c>
      <c r="I3284">
        <v>37.809348</v>
      </c>
      <c r="J3284">
        <v>-122.268787</v>
      </c>
      <c r="K3284">
        <v>1406</v>
      </c>
      <c r="L3284">
        <v>11</v>
      </c>
      <c r="M3284">
        <v>5.4545454549999999</v>
      </c>
      <c r="N3284">
        <v>33</v>
      </c>
      <c r="O3284">
        <v>25</v>
      </c>
      <c r="P3284">
        <v>58</v>
      </c>
      <c r="Q3284" t="e">
        <f>VLOOKUP($A3284,'[1]SheltersALL_2.17.22'!$1:$1048576,6,0)</f>
        <v>#N/A</v>
      </c>
      <c r="R3284" t="str">
        <f>VLOOKUP($A3284, [1]FA21_Ridership!$1:$1048576,11, 0)</f>
        <v>OAKLAND</v>
      </c>
      <c r="S3284" t="str">
        <f>VLOOKUP($A3284, [1]FA21_Ridership!$1:$1048576,12, 0)</f>
        <v>ALAMEDA</v>
      </c>
      <c r="T3284">
        <f>VLOOKUP($A3284, [1]FA21_Ridership!$1:$1048576,13, 0)</f>
        <v>2</v>
      </c>
      <c r="U3284">
        <f t="shared" si="256"/>
        <v>638</v>
      </c>
      <c r="V3284" s="67">
        <f t="shared" si="255"/>
        <v>0.78900000000000003</v>
      </c>
      <c r="W3284">
        <v>0.68016500000000002</v>
      </c>
      <c r="X3284" s="67">
        <f t="shared" si="257"/>
        <v>0.377</v>
      </c>
      <c r="Y3284">
        <v>0.36513400000000001</v>
      </c>
      <c r="Z3284" s="67">
        <f t="shared" si="258"/>
        <v>0.71599999999999997</v>
      </c>
      <c r="AA3284">
        <f>VLOOKUP($C3284,[1]Disability!$1:$1048576,5,FALSE)</f>
        <v>2</v>
      </c>
      <c r="AB3284" s="67">
        <f t="shared" si="259"/>
        <v>0.91600000000000004</v>
      </c>
      <c r="AC3284" t="e">
        <f>VLOOKUP($A3284,#REF!,9,FALSE)</f>
        <v>#REF!</v>
      </c>
    </row>
    <row r="3285" spans="1:29">
      <c r="A3285">
        <v>50925</v>
      </c>
      <c r="B3285">
        <v>3284</v>
      </c>
      <c r="C3285">
        <v>9901950</v>
      </c>
      <c r="D3285" t="s">
        <v>4235</v>
      </c>
      <c r="E3285" t="s">
        <v>4236</v>
      </c>
      <c r="G3285" t="e">
        <f>VLOOKUP($H3285,[1]BRT!$1:$1048576,1,0)</f>
        <v>#N/A</v>
      </c>
      <c r="H3285" t="s">
        <v>6573</v>
      </c>
      <c r="I3285">
        <v>37.729151000000002</v>
      </c>
      <c r="J3285">
        <v>-122.229544</v>
      </c>
      <c r="K3285">
        <v>952</v>
      </c>
      <c r="L3285">
        <v>31.9</v>
      </c>
      <c r="M3285">
        <v>1.8808777430000001</v>
      </c>
      <c r="N3285">
        <v>3</v>
      </c>
      <c r="O3285">
        <v>17</v>
      </c>
      <c r="P3285">
        <v>20</v>
      </c>
      <c r="Q3285" t="e">
        <f>VLOOKUP($A3285,'[1]SheltersALL_2.17.22'!$1:$1048576,6,0)</f>
        <v>#N/A</v>
      </c>
      <c r="R3285" t="str">
        <f>VLOOKUP($A3285, [1]FA21_Ridership!$1:$1048576,11, 0)</f>
        <v>ALAMEDA</v>
      </c>
      <c r="S3285" t="str">
        <f>VLOOKUP($A3285, [1]FA21_Ridership!$1:$1048576,12, 0)</f>
        <v>ALAMEDA</v>
      </c>
      <c r="T3285">
        <f>VLOOKUP($A3285, [1]FA21_Ridership!$1:$1048576,13, 0)</f>
        <v>3</v>
      </c>
      <c r="U3285">
        <f t="shared" si="256"/>
        <v>638</v>
      </c>
      <c r="V3285" s="67">
        <f t="shared" si="255"/>
        <v>0.78900000000000003</v>
      </c>
      <c r="W3285">
        <v>0.67517000000000005</v>
      </c>
      <c r="X3285" s="67">
        <f t="shared" si="257"/>
        <v>0.36599999999999999</v>
      </c>
      <c r="Y3285">
        <v>6.0373999999999997E-2</v>
      </c>
      <c r="Z3285" s="67">
        <f t="shared" si="258"/>
        <v>0.109</v>
      </c>
      <c r="AA3285">
        <f>VLOOKUP($C3285,[1]Disability!$1:$1048576,5,FALSE)</f>
        <v>0</v>
      </c>
      <c r="AB3285" s="67">
        <f t="shared" si="259"/>
        <v>0</v>
      </c>
      <c r="AC3285" t="e">
        <f>VLOOKUP($A3285,#REF!,9,FALSE)</f>
        <v>#REF!</v>
      </c>
    </row>
    <row r="3286" spans="1:29">
      <c r="A3286">
        <v>55448</v>
      </c>
      <c r="B3286">
        <v>3285</v>
      </c>
      <c r="C3286">
        <v>200120</v>
      </c>
      <c r="D3286" t="s">
        <v>4235</v>
      </c>
      <c r="E3286" t="s">
        <v>4236</v>
      </c>
      <c r="G3286" t="e">
        <f>VLOOKUP($H3286,[1]BRT!$1:$1048576,1,0)</f>
        <v>#N/A</v>
      </c>
      <c r="H3286" t="s">
        <v>6574</v>
      </c>
      <c r="I3286">
        <v>37.883454999999998</v>
      </c>
      <c r="J3286">
        <v>-122.299981</v>
      </c>
      <c r="K3286">
        <v>1080</v>
      </c>
      <c r="L3286">
        <v>20</v>
      </c>
      <c r="M3286">
        <v>3</v>
      </c>
      <c r="N3286">
        <v>28</v>
      </c>
      <c r="O3286">
        <v>4</v>
      </c>
      <c r="P3286">
        <v>32</v>
      </c>
      <c r="Q3286" t="e">
        <f>VLOOKUP($A3286,'[1]SheltersALL_2.17.22'!$1:$1048576,6,0)</f>
        <v>#N/A</v>
      </c>
      <c r="R3286" t="str">
        <f>VLOOKUP($A3286, [1]FA21_Ridership!$1:$1048576,11, 0)</f>
        <v>ALBANY</v>
      </c>
      <c r="S3286" t="str">
        <f>VLOOKUP($A3286, [1]FA21_Ridership!$1:$1048576,12, 0)</f>
        <v>ALAMEDA</v>
      </c>
      <c r="T3286">
        <f>VLOOKUP($A3286, [1]FA21_Ridership!$1:$1048576,13, 0)</f>
        <v>1</v>
      </c>
      <c r="U3286">
        <f t="shared" si="256"/>
        <v>640</v>
      </c>
      <c r="V3286" s="67">
        <f t="shared" si="255"/>
        <v>0.78900000000000003</v>
      </c>
      <c r="W3286">
        <v>0.68288700000000002</v>
      </c>
      <c r="X3286" s="67">
        <f t="shared" si="257"/>
        <v>0.39</v>
      </c>
      <c r="Y3286">
        <v>0.44023499999999999</v>
      </c>
      <c r="Z3286" s="67">
        <f t="shared" si="258"/>
        <v>0.81</v>
      </c>
      <c r="AA3286">
        <f>VLOOKUP($C3286,[1]Disability!$1:$1048576,5,FALSE)</f>
        <v>1</v>
      </c>
      <c r="AB3286" s="67">
        <f t="shared" si="259"/>
        <v>0.72499999999999998</v>
      </c>
      <c r="AC3286" t="e">
        <f>VLOOKUP($A3286,#REF!,9,FALSE)</f>
        <v>#REF!</v>
      </c>
    </row>
    <row r="3287" spans="1:29">
      <c r="A3287">
        <v>52227</v>
      </c>
      <c r="B3287">
        <v>3286</v>
      </c>
      <c r="C3287">
        <v>1018500</v>
      </c>
      <c r="D3287" t="s">
        <v>4235</v>
      </c>
      <c r="E3287" t="s">
        <v>4236</v>
      </c>
      <c r="G3287" t="e">
        <f>VLOOKUP($H3287,[1]BRT!$1:$1048576,1,0)</f>
        <v>#N/A</v>
      </c>
      <c r="H3287" t="s">
        <v>6326</v>
      </c>
      <c r="I3287">
        <v>37.813048999999999</v>
      </c>
      <c r="J3287">
        <v>-122.273968</v>
      </c>
      <c r="K3287">
        <v>1398</v>
      </c>
      <c r="L3287">
        <v>20</v>
      </c>
      <c r="M3287">
        <v>3</v>
      </c>
      <c r="N3287">
        <v>21</v>
      </c>
      <c r="O3287">
        <v>11</v>
      </c>
      <c r="P3287">
        <v>32</v>
      </c>
      <c r="Q3287" t="e">
        <f>VLOOKUP($A3287,'[1]SheltersALL_2.17.22'!$1:$1048576,6,0)</f>
        <v>#N/A</v>
      </c>
      <c r="R3287" t="str">
        <f>VLOOKUP($A3287, [1]FA21_Ridership!$1:$1048576,11, 0)</f>
        <v>OAKLAND</v>
      </c>
      <c r="S3287" t="str">
        <f>VLOOKUP($A3287, [1]FA21_Ridership!$1:$1048576,12, 0)</f>
        <v>ALAMEDA</v>
      </c>
      <c r="T3287">
        <f>VLOOKUP($A3287, [1]FA21_Ridership!$1:$1048576,13, 0)</f>
        <v>2</v>
      </c>
      <c r="U3287">
        <f t="shared" si="256"/>
        <v>640</v>
      </c>
      <c r="V3287" s="67">
        <f t="shared" si="255"/>
        <v>0.78900000000000003</v>
      </c>
      <c r="W3287">
        <v>0.69642899999999996</v>
      </c>
      <c r="X3287" s="67">
        <f t="shared" si="257"/>
        <v>0.40400000000000003</v>
      </c>
      <c r="Y3287">
        <v>0.57539700000000005</v>
      </c>
      <c r="Z3287" s="67">
        <f t="shared" si="258"/>
        <v>0.91900000000000004</v>
      </c>
      <c r="AA3287">
        <f>VLOOKUP($C3287,[1]Disability!$1:$1048576,5,FALSE)</f>
        <v>3</v>
      </c>
      <c r="AB3287" s="67">
        <f t="shared" si="259"/>
        <v>0.96499999999999997</v>
      </c>
      <c r="AC3287" t="e">
        <f>VLOOKUP($A3287,#REF!,9,FALSE)</f>
        <v>#REF!</v>
      </c>
    </row>
    <row r="3288" spans="1:29">
      <c r="A3288">
        <v>51117</v>
      </c>
      <c r="B3288">
        <v>3287</v>
      </c>
      <c r="C3288">
        <v>304430</v>
      </c>
      <c r="D3288" t="s">
        <v>4235</v>
      </c>
      <c r="E3288" t="s">
        <v>4236</v>
      </c>
      <c r="G3288" t="e">
        <f>VLOOKUP($H3288,[1]BRT!$1:$1048576,1,0)</f>
        <v>#N/A</v>
      </c>
      <c r="H3288" t="s">
        <v>6299</v>
      </c>
      <c r="I3288">
        <v>37.852513999999999</v>
      </c>
      <c r="J3288">
        <v>-122.286675</v>
      </c>
      <c r="K3288">
        <v>1401</v>
      </c>
      <c r="L3288">
        <v>20</v>
      </c>
      <c r="M3288">
        <v>3</v>
      </c>
      <c r="N3288">
        <v>18</v>
      </c>
      <c r="O3288">
        <v>14</v>
      </c>
      <c r="P3288">
        <v>32</v>
      </c>
      <c r="Q3288" t="str">
        <f>VLOOKUP($A3288,'[1]SheltersALL_2.17.22'!$1:$1048576,6,0)</f>
        <v>Berkeley</v>
      </c>
      <c r="R3288" t="str">
        <f>VLOOKUP($A3288, [1]FA21_Ridership!$1:$1048576,11, 0)</f>
        <v>BERKELEY</v>
      </c>
      <c r="S3288" t="str">
        <f>VLOOKUP($A3288, [1]FA21_Ridership!$1:$1048576,12, 0)</f>
        <v>ALAMEDA</v>
      </c>
      <c r="T3288">
        <f>VLOOKUP($A3288, [1]FA21_Ridership!$1:$1048576,13, 0)</f>
        <v>1</v>
      </c>
      <c r="U3288">
        <f t="shared" si="256"/>
        <v>640</v>
      </c>
      <c r="V3288" s="67">
        <f t="shared" si="255"/>
        <v>0.78900000000000003</v>
      </c>
      <c r="W3288">
        <v>0.42446699999999998</v>
      </c>
      <c r="X3288" s="67">
        <f t="shared" si="257"/>
        <v>0.14099999999999999</v>
      </c>
      <c r="Y3288">
        <v>0.160334</v>
      </c>
      <c r="Z3288" s="67">
        <f t="shared" si="258"/>
        <v>0.39100000000000001</v>
      </c>
      <c r="AA3288">
        <f>VLOOKUP($C3288,[1]Disability!$1:$1048576,5,FALSE)</f>
        <v>0</v>
      </c>
      <c r="AB3288" s="67">
        <f t="shared" si="259"/>
        <v>0</v>
      </c>
      <c r="AC3288" t="e">
        <f>VLOOKUP($A3288,#REF!,9,FALSE)</f>
        <v>#REF!</v>
      </c>
    </row>
    <row r="3289" spans="1:29">
      <c r="A3289">
        <v>54331</v>
      </c>
      <c r="B3289">
        <v>3288</v>
      </c>
      <c r="C3289">
        <v>1003510</v>
      </c>
      <c r="D3289" t="s">
        <v>4235</v>
      </c>
      <c r="E3289" t="s">
        <v>4236</v>
      </c>
      <c r="G3289" t="e">
        <f>VLOOKUP($H3289,[1]BRT!$1:$1048576,1,0)</f>
        <v>#N/A</v>
      </c>
      <c r="H3289" t="s">
        <v>6101</v>
      </c>
      <c r="I3289">
        <v>37.802903000000001</v>
      </c>
      <c r="J3289">
        <v>-122.28264299999999</v>
      </c>
      <c r="K3289">
        <v>1077</v>
      </c>
      <c r="L3289">
        <v>20</v>
      </c>
      <c r="M3289">
        <v>3</v>
      </c>
      <c r="N3289">
        <v>9</v>
      </c>
      <c r="O3289">
        <v>23</v>
      </c>
      <c r="P3289">
        <v>32</v>
      </c>
      <c r="Q3289" t="e">
        <f>VLOOKUP($A3289,'[1]SheltersALL_2.17.22'!$1:$1048576,6,0)</f>
        <v>#N/A</v>
      </c>
      <c r="R3289" t="str">
        <f>VLOOKUP($A3289, [1]FA21_Ridership!$1:$1048576,11, 0)</f>
        <v>OAKLAND</v>
      </c>
      <c r="S3289" t="str">
        <f>VLOOKUP($A3289, [1]FA21_Ridership!$1:$1048576,12, 0)</f>
        <v>ALAMEDA</v>
      </c>
      <c r="T3289">
        <f>VLOOKUP($A3289, [1]FA21_Ridership!$1:$1048576,13, 0)</f>
        <v>2</v>
      </c>
      <c r="U3289">
        <f t="shared" si="256"/>
        <v>640</v>
      </c>
      <c r="V3289" s="67">
        <f t="shared" si="255"/>
        <v>0.78900000000000003</v>
      </c>
      <c r="W3289">
        <v>0.85599400000000003</v>
      </c>
      <c r="X3289" s="67">
        <f t="shared" si="257"/>
        <v>0.68700000000000006</v>
      </c>
      <c r="Y3289">
        <v>0.62992800000000004</v>
      </c>
      <c r="Z3289" s="67">
        <f t="shared" si="258"/>
        <v>0.95</v>
      </c>
      <c r="AA3289">
        <f>VLOOKUP($C3289,[1]Disability!$1:$1048576,5,FALSE)</f>
        <v>1</v>
      </c>
      <c r="AB3289" s="67">
        <f t="shared" si="259"/>
        <v>0.72499999999999998</v>
      </c>
      <c r="AC3289" t="e">
        <f>VLOOKUP($A3289,#REF!,9,FALSE)</f>
        <v>#REF!</v>
      </c>
    </row>
    <row r="3290" spans="1:29">
      <c r="A3290">
        <v>57622</v>
      </c>
      <c r="B3290">
        <v>3289</v>
      </c>
      <c r="C3290">
        <v>800040</v>
      </c>
      <c r="D3290" t="s">
        <v>4235</v>
      </c>
      <c r="E3290" t="s">
        <v>4236</v>
      </c>
      <c r="G3290" t="e">
        <f>VLOOKUP($H3290,[1]BRT!$1:$1048576,1,0)</f>
        <v>#N/A</v>
      </c>
      <c r="H3290" t="s">
        <v>6438</v>
      </c>
      <c r="I3290">
        <v>37.670968999999999</v>
      </c>
      <c r="J3290">
        <v>-122.074079</v>
      </c>
      <c r="K3290">
        <v>1040</v>
      </c>
      <c r="L3290">
        <v>40</v>
      </c>
      <c r="M3290">
        <v>1.5</v>
      </c>
      <c r="N3290">
        <v>3</v>
      </c>
      <c r="O3290">
        <v>13</v>
      </c>
      <c r="P3290">
        <v>16</v>
      </c>
      <c r="Q3290" t="e">
        <f>VLOOKUP($A3290,'[1]SheltersALL_2.17.22'!$1:$1048576,6,0)</f>
        <v>#N/A</v>
      </c>
      <c r="R3290" t="str">
        <f>VLOOKUP($A3290, [1]FA21_Ridership!$1:$1048576,11, 0)</f>
        <v>HAYWARD</v>
      </c>
      <c r="S3290" t="str">
        <f>VLOOKUP($A3290, [1]FA21_Ridership!$1:$1048576,12, 0)</f>
        <v>ALAMEDA</v>
      </c>
      <c r="T3290">
        <f>VLOOKUP($A3290, [1]FA21_Ridership!$1:$1048576,13, 0)</f>
        <v>4</v>
      </c>
      <c r="U3290">
        <f t="shared" si="256"/>
        <v>640</v>
      </c>
      <c r="V3290" s="67">
        <f t="shared" si="255"/>
        <v>0.78900000000000003</v>
      </c>
      <c r="W3290">
        <v>0.73482400000000003</v>
      </c>
      <c r="X3290" s="67">
        <f t="shared" si="257"/>
        <v>0.44900000000000001</v>
      </c>
      <c r="Y3290">
        <v>0.20766799999999999</v>
      </c>
      <c r="Z3290" s="67">
        <f t="shared" si="258"/>
        <v>0.48799999999999999</v>
      </c>
      <c r="AA3290">
        <f>VLOOKUP($C3290,[1]Disability!$1:$1048576,5,FALSE)</f>
        <v>1</v>
      </c>
      <c r="AB3290" s="67">
        <f t="shared" si="259"/>
        <v>0.72499999999999998</v>
      </c>
      <c r="AC3290" t="e">
        <f>VLOOKUP($A3290,#REF!,9,FALSE)</f>
        <v>#REF!</v>
      </c>
    </row>
    <row r="3291" spans="1:29">
      <c r="A3291">
        <v>58884</v>
      </c>
      <c r="B3291">
        <v>3290</v>
      </c>
      <c r="C3291">
        <v>1303920</v>
      </c>
      <c r="D3291" t="s">
        <v>4235</v>
      </c>
      <c r="E3291" t="s">
        <v>4236</v>
      </c>
      <c r="G3291" t="e">
        <f>VLOOKUP($H3291,[1]BRT!$1:$1048576,1,0)</f>
        <v>#N/A</v>
      </c>
      <c r="H3291" t="s">
        <v>6189</v>
      </c>
      <c r="I3291">
        <v>37.943348</v>
      </c>
      <c r="J3291">
        <v>-122.329031</v>
      </c>
      <c r="K3291">
        <v>1151</v>
      </c>
      <c r="L3291">
        <v>19.399999999999999</v>
      </c>
      <c r="M3291">
        <v>3.0927835049999999</v>
      </c>
      <c r="N3291">
        <v>27</v>
      </c>
      <c r="O3291">
        <v>6</v>
      </c>
      <c r="P3291">
        <v>33</v>
      </c>
      <c r="Q3291" t="str">
        <f>VLOOKUP($A3291,'[1]SheltersALL_2.17.22'!$1:$1048576,6,0)</f>
        <v>Richmond</v>
      </c>
      <c r="R3291" t="str">
        <f>VLOOKUP($A3291, [1]FA21_Ridership!$1:$1048576,11, 0)</f>
        <v>RICHMOND</v>
      </c>
      <c r="S3291" t="str">
        <f>VLOOKUP($A3291, [1]FA21_Ridership!$1:$1048576,12, 0)</f>
        <v>CONTRA COSTA</v>
      </c>
      <c r="T3291">
        <f>VLOOKUP($A3291, [1]FA21_Ridership!$1:$1048576,13, 0)</f>
        <v>1</v>
      </c>
      <c r="U3291">
        <f t="shared" si="256"/>
        <v>640.19999999999993</v>
      </c>
      <c r="V3291" s="67">
        <f t="shared" si="255"/>
        <v>0.79</v>
      </c>
      <c r="W3291">
        <v>0.55210400000000004</v>
      </c>
      <c r="X3291" s="67">
        <f t="shared" si="257"/>
        <v>0.248</v>
      </c>
      <c r="Y3291">
        <v>0.171343</v>
      </c>
      <c r="Z3291" s="67">
        <f t="shared" si="258"/>
        <v>0.41299999999999998</v>
      </c>
      <c r="AA3291">
        <f>VLOOKUP($C3291,[1]Disability!$1:$1048576,5,FALSE)</f>
        <v>0</v>
      </c>
      <c r="AB3291" s="67">
        <f t="shared" si="259"/>
        <v>0</v>
      </c>
      <c r="AC3291" t="e">
        <f>VLOOKUP($A3291,#REF!,9,FALSE)</f>
        <v>#REF!</v>
      </c>
    </row>
    <row r="3292" spans="1:29">
      <c r="A3292">
        <v>55935</v>
      </c>
      <c r="B3292">
        <v>3291</v>
      </c>
      <c r="C3292">
        <v>304990</v>
      </c>
      <c r="D3292" t="s">
        <v>4235</v>
      </c>
      <c r="E3292" t="s">
        <v>4236</v>
      </c>
      <c r="G3292" t="e">
        <f>VLOOKUP($H3292,[1]BRT!$1:$1048576,1,0)</f>
        <v>#N/A</v>
      </c>
      <c r="H3292" t="s">
        <v>6575</v>
      </c>
      <c r="I3292">
        <v>37.861927000000001</v>
      </c>
      <c r="J3292">
        <v>-122.267279</v>
      </c>
      <c r="K3292">
        <v>1504</v>
      </c>
      <c r="L3292">
        <v>29.1</v>
      </c>
      <c r="M3292">
        <v>2.0618556699999999</v>
      </c>
      <c r="N3292">
        <v>8</v>
      </c>
      <c r="O3292">
        <v>14</v>
      </c>
      <c r="P3292">
        <v>22</v>
      </c>
      <c r="Q3292" t="str">
        <f>VLOOKUP($A3292,'[1]SheltersALL_2.17.22'!$1:$1048576,6,0)</f>
        <v>Berkeley</v>
      </c>
      <c r="R3292" t="str">
        <f>VLOOKUP($A3292, [1]FA21_Ridership!$1:$1048576,11, 0)</f>
        <v>BERKELEY</v>
      </c>
      <c r="S3292" t="str">
        <f>VLOOKUP($A3292, [1]FA21_Ridership!$1:$1048576,12, 0)</f>
        <v>ALAMEDA</v>
      </c>
      <c r="T3292">
        <f>VLOOKUP($A3292, [1]FA21_Ridership!$1:$1048576,13, 0)</f>
        <v>1</v>
      </c>
      <c r="U3292">
        <f t="shared" si="256"/>
        <v>640.20000000000005</v>
      </c>
      <c r="V3292" s="67">
        <f t="shared" si="255"/>
        <v>0.79100000000000004</v>
      </c>
      <c r="W3292">
        <v>0.49746200000000002</v>
      </c>
      <c r="X3292" s="67">
        <f t="shared" si="257"/>
        <v>0.193</v>
      </c>
      <c r="Y3292">
        <v>0.39258700000000002</v>
      </c>
      <c r="Z3292" s="67">
        <f t="shared" si="258"/>
        <v>0.754</v>
      </c>
      <c r="AA3292">
        <f>VLOOKUP($C3292,[1]Disability!$1:$1048576,5,FALSE)</f>
        <v>1</v>
      </c>
      <c r="AB3292" s="67">
        <f t="shared" si="259"/>
        <v>0.72499999999999998</v>
      </c>
      <c r="AC3292" t="e">
        <f>VLOOKUP($A3292,#REF!,9,FALSE)</f>
        <v>#REF!</v>
      </c>
    </row>
    <row r="3293" spans="1:29">
      <c r="A3293">
        <v>50151</v>
      </c>
      <c r="B3293">
        <v>3292</v>
      </c>
      <c r="C3293">
        <v>304980</v>
      </c>
      <c r="D3293" t="s">
        <v>4235</v>
      </c>
      <c r="E3293" t="s">
        <v>4236</v>
      </c>
      <c r="G3293" t="e">
        <f>VLOOKUP($H3293,[1]BRT!$1:$1048576,1,0)</f>
        <v>#N/A</v>
      </c>
      <c r="H3293" t="s">
        <v>6575</v>
      </c>
      <c r="I3293">
        <v>37.862091999999997</v>
      </c>
      <c r="J3293">
        <v>-122.266998</v>
      </c>
      <c r="K3293">
        <v>1426</v>
      </c>
      <c r="L3293">
        <v>24.8</v>
      </c>
      <c r="M3293">
        <v>2.4193548389999999</v>
      </c>
      <c r="N3293">
        <v>19</v>
      </c>
      <c r="O3293">
        <v>7</v>
      </c>
      <c r="P3293">
        <v>26</v>
      </c>
      <c r="Q3293" t="e">
        <f>VLOOKUP($A3293,'[1]SheltersALL_2.17.22'!$1:$1048576,6,0)</f>
        <v>#N/A</v>
      </c>
      <c r="R3293" t="str">
        <f>VLOOKUP($A3293, [1]FA21_Ridership!$1:$1048576,11, 0)</f>
        <v>BERKELEY</v>
      </c>
      <c r="S3293" t="str">
        <f>VLOOKUP($A3293, [1]FA21_Ridership!$1:$1048576,12, 0)</f>
        <v>ALAMEDA</v>
      </c>
      <c r="T3293">
        <f>VLOOKUP($A3293, [1]FA21_Ridership!$1:$1048576,13, 0)</f>
        <v>1</v>
      </c>
      <c r="U3293">
        <f t="shared" si="256"/>
        <v>644.80000000000007</v>
      </c>
      <c r="V3293" s="67">
        <f t="shared" si="255"/>
        <v>0.79100000000000004</v>
      </c>
      <c r="W3293">
        <v>0.49746200000000002</v>
      </c>
      <c r="X3293" s="67">
        <f t="shared" si="257"/>
        <v>0.193</v>
      </c>
      <c r="Y3293">
        <v>0.39258700000000002</v>
      </c>
      <c r="Z3293" s="67">
        <f t="shared" si="258"/>
        <v>0.754</v>
      </c>
      <c r="AA3293">
        <f>VLOOKUP($C3293,[1]Disability!$1:$1048576,5,FALSE)</f>
        <v>1</v>
      </c>
      <c r="AB3293" s="67">
        <f t="shared" si="259"/>
        <v>0.72499999999999998</v>
      </c>
      <c r="AC3293" t="e">
        <f>VLOOKUP($A3293,#REF!,9,FALSE)</f>
        <v>#REF!</v>
      </c>
    </row>
    <row r="3294" spans="1:29">
      <c r="A3294">
        <v>55619</v>
      </c>
      <c r="B3294">
        <v>3293</v>
      </c>
      <c r="C3294">
        <v>305640</v>
      </c>
      <c r="D3294" t="s">
        <v>4235</v>
      </c>
      <c r="E3294" t="s">
        <v>4236</v>
      </c>
      <c r="G3294" t="e">
        <f>VLOOKUP($H3294,[1]BRT!$1:$1048576,1,0)</f>
        <v>#N/A</v>
      </c>
      <c r="H3294" t="s">
        <v>6455</v>
      </c>
      <c r="I3294">
        <v>37.885497000000001</v>
      </c>
      <c r="J3294">
        <v>-122.275136</v>
      </c>
      <c r="K3294">
        <v>846</v>
      </c>
      <c r="L3294">
        <v>34</v>
      </c>
      <c r="M3294">
        <v>1.7647058819999999</v>
      </c>
      <c r="N3294">
        <v>16</v>
      </c>
      <c r="O3294">
        <v>3</v>
      </c>
      <c r="P3294">
        <v>19</v>
      </c>
      <c r="Q3294" t="e">
        <f>VLOOKUP($A3294,'[1]SheltersALL_2.17.22'!$1:$1048576,6,0)</f>
        <v>#N/A</v>
      </c>
      <c r="R3294" t="str">
        <f>VLOOKUP($A3294, [1]FA21_Ridership!$1:$1048576,11, 0)</f>
        <v>BERKELEY</v>
      </c>
      <c r="S3294" t="str">
        <f>VLOOKUP($A3294, [1]FA21_Ridership!$1:$1048576,12, 0)</f>
        <v>ALAMEDA</v>
      </c>
      <c r="T3294">
        <f>VLOOKUP($A3294, [1]FA21_Ridership!$1:$1048576,13, 0)</f>
        <v>1</v>
      </c>
      <c r="U3294">
        <f t="shared" si="256"/>
        <v>646</v>
      </c>
      <c r="V3294" s="67">
        <f t="shared" si="255"/>
        <v>0.79100000000000004</v>
      </c>
      <c r="W3294">
        <v>0.24151700000000001</v>
      </c>
      <c r="X3294" s="67">
        <f t="shared" si="257"/>
        <v>3.7999999999999999E-2</v>
      </c>
      <c r="Y3294">
        <v>6.4322000000000004E-2</v>
      </c>
      <c r="Z3294" s="67">
        <f t="shared" si="258"/>
        <v>0.11600000000000001</v>
      </c>
      <c r="AA3294">
        <f>VLOOKUP($C3294,[1]Disability!$1:$1048576,5,FALSE)</f>
        <v>0</v>
      </c>
      <c r="AB3294" s="67">
        <f t="shared" si="259"/>
        <v>0</v>
      </c>
      <c r="AC3294" t="e">
        <f>VLOOKUP($A3294,#REF!,9,FALSE)</f>
        <v>#REF!</v>
      </c>
    </row>
    <row r="3295" spans="1:29">
      <c r="A3295">
        <v>53110</v>
      </c>
      <c r="B3295">
        <v>3294</v>
      </c>
      <c r="C3295">
        <v>1502320</v>
      </c>
      <c r="D3295" t="s">
        <v>4235</v>
      </c>
      <c r="E3295" t="s">
        <v>4236</v>
      </c>
      <c r="G3295" t="e">
        <f>VLOOKUP($H3295,[1]BRT!$1:$1048576,1,0)</f>
        <v>#N/A</v>
      </c>
      <c r="H3295" t="s">
        <v>6479</v>
      </c>
      <c r="I3295">
        <v>37.686773000000002</v>
      </c>
      <c r="J3295">
        <v>-122.138025</v>
      </c>
      <c r="K3295">
        <v>986</v>
      </c>
      <c r="L3295">
        <v>34</v>
      </c>
      <c r="M3295">
        <v>1.7647058819999999</v>
      </c>
      <c r="N3295">
        <v>10</v>
      </c>
      <c r="O3295">
        <v>9</v>
      </c>
      <c r="P3295">
        <v>19</v>
      </c>
      <c r="Q3295" t="str">
        <f>VLOOKUP($A3295,'[1]SheltersALL_2.17.22'!$1:$1048576,6,0)</f>
        <v>San Leandro</v>
      </c>
      <c r="R3295" t="str">
        <f>VLOOKUP($A3295, [1]FA21_Ridership!$1:$1048576,11, 0)</f>
        <v>SAN LEANDRO</v>
      </c>
      <c r="S3295" t="str">
        <f>VLOOKUP($A3295, [1]FA21_Ridership!$1:$1048576,12, 0)</f>
        <v>ALAMEDA</v>
      </c>
      <c r="T3295">
        <f>VLOOKUP($A3295, [1]FA21_Ridership!$1:$1048576,13, 0)</f>
        <v>4</v>
      </c>
      <c r="U3295">
        <f t="shared" si="256"/>
        <v>646</v>
      </c>
      <c r="V3295" s="67">
        <f t="shared" si="255"/>
        <v>0.79100000000000004</v>
      </c>
      <c r="W3295">
        <v>0.85821899999999995</v>
      </c>
      <c r="X3295" s="67">
        <f t="shared" si="257"/>
        <v>0.69299999999999995</v>
      </c>
      <c r="Y3295">
        <v>0.33356200000000003</v>
      </c>
      <c r="Z3295" s="67">
        <f t="shared" si="258"/>
        <v>0.67800000000000005</v>
      </c>
      <c r="AA3295">
        <f>VLOOKUP($C3295,[1]Disability!$1:$1048576,5,FALSE)</f>
        <v>0</v>
      </c>
      <c r="AB3295" s="67">
        <f t="shared" si="259"/>
        <v>0</v>
      </c>
      <c r="AC3295" t="e">
        <f>VLOOKUP($A3295,#REF!,9,FALSE)</f>
        <v>#REF!</v>
      </c>
    </row>
    <row r="3296" spans="1:29">
      <c r="A3296">
        <v>59733</v>
      </c>
      <c r="B3296">
        <v>3295</v>
      </c>
      <c r="C3296">
        <v>1009250</v>
      </c>
      <c r="D3296" t="s">
        <v>4235</v>
      </c>
      <c r="E3296" t="s">
        <v>4236</v>
      </c>
      <c r="G3296" t="e">
        <f>VLOOKUP($H3296,[1]BRT!$1:$1048576,1,0)</f>
        <v>#N/A</v>
      </c>
      <c r="H3296" t="s">
        <v>6576</v>
      </c>
      <c r="I3296">
        <v>37.790232000000003</v>
      </c>
      <c r="J3296">
        <v>-122.234374</v>
      </c>
      <c r="K3296">
        <v>1005</v>
      </c>
      <c r="L3296">
        <v>17</v>
      </c>
      <c r="M3296">
        <v>3.5294117649999999</v>
      </c>
      <c r="N3296">
        <v>10</v>
      </c>
      <c r="O3296">
        <v>28</v>
      </c>
      <c r="P3296">
        <v>38</v>
      </c>
      <c r="Q3296" t="e">
        <f>VLOOKUP($A3296,'[1]SheltersALL_2.17.22'!$1:$1048576,6,0)</f>
        <v>#N/A</v>
      </c>
      <c r="R3296" t="str">
        <f>VLOOKUP($A3296, [1]FA21_Ridership!$1:$1048576,11, 0)</f>
        <v>OAKLAND</v>
      </c>
      <c r="S3296" t="str">
        <f>VLOOKUP($A3296, [1]FA21_Ridership!$1:$1048576,12, 0)</f>
        <v>ALAMEDA</v>
      </c>
      <c r="T3296">
        <f>VLOOKUP($A3296, [1]FA21_Ridership!$1:$1048576,13, 0)</f>
        <v>2</v>
      </c>
      <c r="U3296">
        <f t="shared" si="256"/>
        <v>646</v>
      </c>
      <c r="V3296" s="67">
        <f t="shared" si="255"/>
        <v>0.79100000000000004</v>
      </c>
      <c r="W3296">
        <v>0.89966800000000002</v>
      </c>
      <c r="X3296" s="67">
        <f t="shared" si="257"/>
        <v>0.77100000000000002</v>
      </c>
      <c r="Y3296">
        <v>0.500332</v>
      </c>
      <c r="Z3296" s="67">
        <f t="shared" si="258"/>
        <v>0.86</v>
      </c>
      <c r="AA3296">
        <f>VLOOKUP($C3296,[1]Disability!$1:$1048576,5,FALSE)</f>
        <v>0</v>
      </c>
      <c r="AB3296" s="67">
        <f t="shared" si="259"/>
        <v>0</v>
      </c>
      <c r="AC3296" t="e">
        <f>VLOOKUP($A3296,#REF!,9,FALSE)</f>
        <v>#REF!</v>
      </c>
    </row>
    <row r="3297" spans="1:29">
      <c r="A3297">
        <v>50033</v>
      </c>
      <c r="B3297">
        <v>3296</v>
      </c>
      <c r="C3297">
        <v>9905160</v>
      </c>
      <c r="D3297" t="s">
        <v>4235</v>
      </c>
      <c r="E3297" t="s">
        <v>4236</v>
      </c>
      <c r="F3297" t="s">
        <v>5342</v>
      </c>
      <c r="G3297" t="e">
        <f>VLOOKUP($H3297,[1]BRT!$1:$1048576,1,0)</f>
        <v>#N/A</v>
      </c>
      <c r="H3297" t="s">
        <v>6577</v>
      </c>
      <c r="I3297">
        <v>37.790236999999998</v>
      </c>
      <c r="J3297">
        <v>-122.395619</v>
      </c>
      <c r="K3297">
        <v>820</v>
      </c>
      <c r="L3297">
        <v>50</v>
      </c>
      <c r="M3297">
        <v>1.2</v>
      </c>
      <c r="N3297">
        <v>3</v>
      </c>
      <c r="O3297">
        <v>10</v>
      </c>
      <c r="P3297">
        <v>13</v>
      </c>
      <c r="Q3297" t="e">
        <f>VLOOKUP($A3297,'[1]SheltersALL_2.17.22'!$1:$1048576,6,0)</f>
        <v>#N/A</v>
      </c>
      <c r="R3297" t="str">
        <f>VLOOKUP($A3297, [1]FA21_Ridership!$1:$1048576,11, 0)</f>
        <v>SAN FRANCISCO</v>
      </c>
      <c r="S3297" t="str">
        <f>VLOOKUP($A3297, [1]FA21_Ridership!$1:$1048576,12, 0)</f>
        <v>SAN FRANCISCO</v>
      </c>
      <c r="T3297">
        <f>VLOOKUP($A3297, [1]FA21_Ridership!$1:$1048576,13, 0)</f>
        <v>9</v>
      </c>
      <c r="U3297">
        <f t="shared" si="256"/>
        <v>650</v>
      </c>
      <c r="V3297" s="67">
        <f t="shared" si="255"/>
        <v>0.79200000000000004</v>
      </c>
      <c r="W3297">
        <v>0.49795099999999998</v>
      </c>
      <c r="X3297" s="67">
        <f t="shared" si="257"/>
        <v>0.19500000000000001</v>
      </c>
      <c r="Y3297">
        <v>5.6351999999999999E-2</v>
      </c>
      <c r="Z3297" s="67">
        <f t="shared" si="258"/>
        <v>0.10100000000000001</v>
      </c>
      <c r="AA3297">
        <f>VLOOKUP($C3297,[1]Disability!$1:$1048576,5,FALSE)</f>
        <v>0</v>
      </c>
      <c r="AB3297" s="67">
        <f t="shared" si="259"/>
        <v>0</v>
      </c>
      <c r="AC3297" t="e">
        <f>VLOOKUP($A3297,#REF!,9,FALSE)</f>
        <v>#REF!</v>
      </c>
    </row>
    <row r="3298" spans="1:29">
      <c r="A3298">
        <v>52577</v>
      </c>
      <c r="B3298">
        <v>3297</v>
      </c>
      <c r="C3298">
        <v>703860</v>
      </c>
      <c r="D3298" t="s">
        <v>4235</v>
      </c>
      <c r="E3298" t="s">
        <v>4236</v>
      </c>
      <c r="G3298" t="e">
        <f>VLOOKUP($H3298,[1]BRT!$1:$1048576,1,0)</f>
        <v>#N/A</v>
      </c>
      <c r="H3298" t="s">
        <v>6426</v>
      </c>
      <c r="I3298">
        <v>37.534351999999998</v>
      </c>
      <c r="J3298">
        <v>-121.99979399999999</v>
      </c>
      <c r="K3298">
        <v>1076</v>
      </c>
      <c r="L3298">
        <v>21</v>
      </c>
      <c r="M3298">
        <v>2.8571428569999999</v>
      </c>
      <c r="N3298">
        <v>18</v>
      </c>
      <c r="O3298">
        <v>13</v>
      </c>
      <c r="P3298">
        <v>31</v>
      </c>
      <c r="Q3298" t="e">
        <f>VLOOKUP($A3298,'[1]SheltersALL_2.17.22'!$1:$1048576,6,0)</f>
        <v>#N/A</v>
      </c>
      <c r="R3298" t="str">
        <f>VLOOKUP($A3298, [1]FA21_Ridership!$1:$1048576,11, 0)</f>
        <v>FREMONT</v>
      </c>
      <c r="S3298" t="str">
        <f>VLOOKUP($A3298, [1]FA21_Ridership!$1:$1048576,12, 0)</f>
        <v>ALAMEDA</v>
      </c>
      <c r="T3298">
        <f>VLOOKUP($A3298, [1]FA21_Ridership!$1:$1048576,13, 0)</f>
        <v>5</v>
      </c>
      <c r="U3298">
        <f t="shared" si="256"/>
        <v>651</v>
      </c>
      <c r="V3298" s="67">
        <f t="shared" si="255"/>
        <v>0.79200000000000004</v>
      </c>
      <c r="W3298">
        <v>0.69139600000000001</v>
      </c>
      <c r="X3298" s="67">
        <f t="shared" si="257"/>
        <v>0.4</v>
      </c>
      <c r="Y3298">
        <v>0.100949</v>
      </c>
      <c r="Z3298" s="67">
        <f t="shared" si="258"/>
        <v>0.249</v>
      </c>
      <c r="AA3298">
        <f>VLOOKUP($C3298,[1]Disability!$1:$1048576,5,FALSE)</f>
        <v>0</v>
      </c>
      <c r="AB3298" s="67">
        <f t="shared" si="259"/>
        <v>0</v>
      </c>
      <c r="AC3298" t="e">
        <f>VLOOKUP($A3298,#REF!,9,FALSE)</f>
        <v>#REF!</v>
      </c>
    </row>
    <row r="3299" spans="1:29">
      <c r="A3299">
        <v>51326</v>
      </c>
      <c r="B3299">
        <v>3298</v>
      </c>
      <c r="C3299">
        <v>9902900</v>
      </c>
      <c r="D3299" t="s">
        <v>4235</v>
      </c>
      <c r="E3299" t="s">
        <v>4236</v>
      </c>
      <c r="G3299" t="e">
        <f>VLOOKUP($H3299,[1]BRT!$1:$1048576,1,0)</f>
        <v>#N/A</v>
      </c>
      <c r="H3299" t="s">
        <v>6578</v>
      </c>
      <c r="I3299">
        <v>37.963343000000002</v>
      </c>
      <c r="J3299">
        <v>-122.339581</v>
      </c>
      <c r="K3299">
        <v>781</v>
      </c>
      <c r="L3299">
        <v>31</v>
      </c>
      <c r="M3299">
        <v>1.935483871</v>
      </c>
      <c r="N3299">
        <v>1</v>
      </c>
      <c r="O3299">
        <v>20</v>
      </c>
      <c r="P3299">
        <v>21</v>
      </c>
      <c r="Q3299" t="e">
        <f>VLOOKUP($A3299,'[1]SheltersALL_2.17.22'!$1:$1048576,6,0)</f>
        <v>#N/A</v>
      </c>
      <c r="R3299" t="str">
        <f>VLOOKUP($A3299, [1]FA21_Ridership!$1:$1048576,11, 0)</f>
        <v>SAN PABLO</v>
      </c>
      <c r="S3299" t="str">
        <f>VLOOKUP($A3299, [1]FA21_Ridership!$1:$1048576,12, 0)</f>
        <v>CONTRA COSTA</v>
      </c>
      <c r="T3299">
        <f>VLOOKUP($A3299, [1]FA21_Ridership!$1:$1048576,13, 0)</f>
        <v>1</v>
      </c>
      <c r="U3299">
        <f t="shared" si="256"/>
        <v>651</v>
      </c>
      <c r="V3299" s="67">
        <f t="shared" si="255"/>
        <v>0.79200000000000004</v>
      </c>
      <c r="W3299">
        <v>0.91733200000000004</v>
      </c>
      <c r="X3299" s="67">
        <f t="shared" si="257"/>
        <v>0.80500000000000005</v>
      </c>
      <c r="Y3299">
        <v>0.43229200000000001</v>
      </c>
      <c r="Z3299" s="67">
        <f t="shared" si="258"/>
        <v>0.79400000000000004</v>
      </c>
      <c r="AA3299">
        <f>VLOOKUP($C3299,[1]Disability!$1:$1048576,5,FALSE)</f>
        <v>2</v>
      </c>
      <c r="AB3299" s="67">
        <f t="shared" si="259"/>
        <v>0.91600000000000004</v>
      </c>
      <c r="AC3299" t="e">
        <f>VLOOKUP($A3299,#REF!,9,FALSE)</f>
        <v>#REF!</v>
      </c>
    </row>
    <row r="3300" spans="1:29">
      <c r="A3300">
        <v>51614</v>
      </c>
      <c r="B3300">
        <v>3299</v>
      </c>
      <c r="C3300">
        <v>9903730</v>
      </c>
      <c r="D3300" t="s">
        <v>4235</v>
      </c>
      <c r="E3300" t="s">
        <v>4236</v>
      </c>
      <c r="G3300" t="e">
        <f>VLOOKUP($H3300,[1]BRT!$1:$1048576,1,0)</f>
        <v>#N/A</v>
      </c>
      <c r="H3300" t="s">
        <v>6493</v>
      </c>
      <c r="I3300">
        <v>37.850752999999997</v>
      </c>
      <c r="J3300">
        <v>-122.251373</v>
      </c>
      <c r="K3300">
        <v>851</v>
      </c>
      <c r="L3300">
        <v>34.6</v>
      </c>
      <c r="M3300">
        <v>1.7341040459999999</v>
      </c>
      <c r="N3300">
        <v>1</v>
      </c>
      <c r="O3300">
        <v>18</v>
      </c>
      <c r="P3300">
        <v>19</v>
      </c>
      <c r="Q3300" t="e">
        <f>VLOOKUP($A3300,'[1]SheltersALL_2.17.22'!$1:$1048576,6,0)</f>
        <v>#N/A</v>
      </c>
      <c r="R3300" t="str">
        <f>VLOOKUP($A3300, [1]FA21_Ridership!$1:$1048576,11, 0)</f>
        <v>OAKLAND</v>
      </c>
      <c r="S3300" t="str">
        <f>VLOOKUP($A3300, [1]FA21_Ridership!$1:$1048576,12, 0)</f>
        <v>ALAMEDA</v>
      </c>
      <c r="T3300">
        <f>VLOOKUP($A3300, [1]FA21_Ridership!$1:$1048576,13, 0)</f>
        <v>2</v>
      </c>
      <c r="U3300">
        <f t="shared" si="256"/>
        <v>657.4</v>
      </c>
      <c r="V3300" s="67">
        <f t="shared" ref="V3300:V3363" si="260">_xlfn.PERCENTRANK.INC($U$2:$U$4161,U3300)</f>
        <v>0.79200000000000004</v>
      </c>
      <c r="W3300">
        <v>0.23131299999999999</v>
      </c>
      <c r="X3300" s="67">
        <f t="shared" si="257"/>
        <v>0.03</v>
      </c>
      <c r="Y3300">
        <v>7.6768000000000003E-2</v>
      </c>
      <c r="Z3300" s="67">
        <f t="shared" si="258"/>
        <v>0.156</v>
      </c>
      <c r="AA3300">
        <f>VLOOKUP($C3300,[1]Disability!$1:$1048576,5,FALSE)</f>
        <v>1</v>
      </c>
      <c r="AB3300" s="67">
        <f t="shared" si="259"/>
        <v>0.72499999999999998</v>
      </c>
      <c r="AC3300" t="e">
        <f>VLOOKUP($A3300,#REF!,9,FALSE)</f>
        <v>#REF!</v>
      </c>
    </row>
    <row r="3301" spans="1:29">
      <c r="A3301">
        <v>55338</v>
      </c>
      <c r="B3301">
        <v>3300</v>
      </c>
      <c r="C3301">
        <v>703600</v>
      </c>
      <c r="D3301" t="s">
        <v>4235</v>
      </c>
      <c r="E3301" t="s">
        <v>4236</v>
      </c>
      <c r="G3301" t="e">
        <f>VLOOKUP($H3301,[1]BRT!$1:$1048576,1,0)</f>
        <v>#N/A</v>
      </c>
      <c r="H3301" t="s">
        <v>5789</v>
      </c>
      <c r="I3301">
        <v>37.545116</v>
      </c>
      <c r="J3301">
        <v>-121.932092</v>
      </c>
      <c r="K3301">
        <v>870</v>
      </c>
      <c r="L3301">
        <v>30</v>
      </c>
      <c r="M3301">
        <v>2</v>
      </c>
      <c r="N3301">
        <v>20</v>
      </c>
      <c r="O3301">
        <v>2</v>
      </c>
      <c r="P3301">
        <v>22</v>
      </c>
      <c r="Q3301" t="str">
        <f>VLOOKUP($A3301,'[1]SheltersALL_2.17.22'!$1:$1048576,6,0)</f>
        <v>Fremont</v>
      </c>
      <c r="R3301" t="str">
        <f>VLOOKUP($A3301, [1]FA21_Ridership!$1:$1048576,11, 0)</f>
        <v>FREMONT</v>
      </c>
      <c r="S3301" t="str">
        <f>VLOOKUP($A3301, [1]FA21_Ridership!$1:$1048576,12, 0)</f>
        <v>ALAMEDA</v>
      </c>
      <c r="T3301">
        <f>VLOOKUP($A3301, [1]FA21_Ridership!$1:$1048576,13, 0)</f>
        <v>5</v>
      </c>
      <c r="U3301">
        <f t="shared" si="256"/>
        <v>660</v>
      </c>
      <c r="V3301" s="67">
        <f t="shared" si="260"/>
        <v>0.79300000000000004</v>
      </c>
      <c r="W3301">
        <v>0.78745600000000004</v>
      </c>
      <c r="X3301" s="67">
        <f t="shared" si="257"/>
        <v>0.56499999999999995</v>
      </c>
      <c r="Y3301">
        <v>9.9303000000000002E-2</v>
      </c>
      <c r="Z3301" s="67">
        <f t="shared" si="258"/>
        <v>0.247</v>
      </c>
      <c r="AA3301">
        <f>VLOOKUP($C3301,[1]Disability!$1:$1048576,5,FALSE)</f>
        <v>0</v>
      </c>
      <c r="AB3301" s="67">
        <f t="shared" si="259"/>
        <v>0</v>
      </c>
      <c r="AC3301" t="e">
        <f>VLOOKUP($A3301,#REF!,9,FALSE)</f>
        <v>#REF!</v>
      </c>
    </row>
    <row r="3302" spans="1:29">
      <c r="A3302">
        <v>59433</v>
      </c>
      <c r="B3302">
        <v>3301</v>
      </c>
      <c r="C3302">
        <v>9900110</v>
      </c>
      <c r="D3302" t="s">
        <v>4235</v>
      </c>
      <c r="E3302" t="s">
        <v>4236</v>
      </c>
      <c r="G3302" t="e">
        <f>VLOOKUP($H3302,[1]BRT!$1:$1048576,1,0)</f>
        <v>#N/A</v>
      </c>
      <c r="H3302" t="s">
        <v>6579</v>
      </c>
      <c r="I3302">
        <v>37.976703999999998</v>
      </c>
      <c r="J3302">
        <v>-122.29647</v>
      </c>
      <c r="K3302">
        <v>779</v>
      </c>
      <c r="L3302">
        <v>60</v>
      </c>
      <c r="M3302">
        <v>1</v>
      </c>
      <c r="N3302">
        <v>9</v>
      </c>
      <c r="O3302">
        <v>2</v>
      </c>
      <c r="P3302">
        <v>11</v>
      </c>
      <c r="Q3302" t="e">
        <f>VLOOKUP($A3302,'[1]SheltersALL_2.17.22'!$1:$1048576,6,0)</f>
        <v>#N/A</v>
      </c>
      <c r="R3302" t="str">
        <f>VLOOKUP($A3302, [1]FA21_Ridership!$1:$1048576,11, 0)</f>
        <v>COUNTY-CONTRA COSTA</v>
      </c>
      <c r="S3302" t="str">
        <f>VLOOKUP($A3302, [1]FA21_Ridership!$1:$1048576,12, 0)</f>
        <v>CONTRA COSTA</v>
      </c>
      <c r="T3302">
        <f>VLOOKUP($A3302, [1]FA21_Ridership!$1:$1048576,13, 0)</f>
        <v>1</v>
      </c>
      <c r="U3302">
        <f t="shared" si="256"/>
        <v>660</v>
      </c>
      <c r="V3302" s="67">
        <f t="shared" si="260"/>
        <v>0.79300000000000004</v>
      </c>
      <c r="W3302">
        <v>0.68224300000000004</v>
      </c>
      <c r="X3302" s="67">
        <f t="shared" si="257"/>
        <v>0.38900000000000001</v>
      </c>
      <c r="Y3302">
        <v>0.209456</v>
      </c>
      <c r="Z3302" s="67">
        <f t="shared" si="258"/>
        <v>0.49</v>
      </c>
      <c r="AA3302">
        <f>VLOOKUP($C3302,[1]Disability!$1:$1048576,5,FALSE)</f>
        <v>0</v>
      </c>
      <c r="AB3302" s="67">
        <f t="shared" si="259"/>
        <v>0</v>
      </c>
      <c r="AC3302" t="e">
        <f>VLOOKUP($A3302,#REF!,9,FALSE)</f>
        <v>#REF!</v>
      </c>
    </row>
    <row r="3303" spans="1:29">
      <c r="A3303">
        <v>58535</v>
      </c>
      <c r="B3303">
        <v>3302</v>
      </c>
      <c r="C3303">
        <v>1600560</v>
      </c>
      <c r="D3303" t="s">
        <v>4235</v>
      </c>
      <c r="E3303" t="s">
        <v>4236</v>
      </c>
      <c r="G3303" t="e">
        <f>VLOOKUP($H3303,[1]BRT!$1:$1048576,1,0)</f>
        <v>#N/A</v>
      </c>
      <c r="H3303" t="s">
        <v>6580</v>
      </c>
      <c r="I3303">
        <v>37.957709000000001</v>
      </c>
      <c r="J3303">
        <v>-122.35096299999999</v>
      </c>
      <c r="K3303">
        <v>780</v>
      </c>
      <c r="L3303">
        <v>30</v>
      </c>
      <c r="M3303">
        <v>2</v>
      </c>
      <c r="N3303">
        <v>16</v>
      </c>
      <c r="O3303">
        <v>6</v>
      </c>
      <c r="P3303">
        <v>22</v>
      </c>
      <c r="Q3303" t="e">
        <f>VLOOKUP($A3303,'[1]SheltersALL_2.17.22'!$1:$1048576,6,0)</f>
        <v>#N/A</v>
      </c>
      <c r="R3303" t="str">
        <f>VLOOKUP($A3303, [1]FA21_Ridership!$1:$1048576,11, 0)</f>
        <v>SAN PABLO</v>
      </c>
      <c r="S3303" t="str">
        <f>VLOOKUP($A3303, [1]FA21_Ridership!$1:$1048576,12, 0)</f>
        <v>CONTRA COSTA</v>
      </c>
      <c r="T3303">
        <f>VLOOKUP($A3303, [1]FA21_Ridership!$1:$1048576,13, 0)</f>
        <v>1</v>
      </c>
      <c r="U3303">
        <f t="shared" si="256"/>
        <v>660</v>
      </c>
      <c r="V3303" s="67">
        <f t="shared" si="260"/>
        <v>0.79300000000000004</v>
      </c>
      <c r="W3303">
        <v>0.95533400000000002</v>
      </c>
      <c r="X3303" s="67">
        <f t="shared" si="257"/>
        <v>0.91700000000000004</v>
      </c>
      <c r="Y3303">
        <v>0.34787200000000001</v>
      </c>
      <c r="Z3303" s="67">
        <f t="shared" si="258"/>
        <v>0.69199999999999995</v>
      </c>
      <c r="AA3303">
        <f>VLOOKUP($C3303,[1]Disability!$1:$1048576,5,FALSE)</f>
        <v>0</v>
      </c>
      <c r="AB3303" s="67">
        <f t="shared" si="259"/>
        <v>0</v>
      </c>
      <c r="AC3303" t="e">
        <f>VLOOKUP($A3303,#REF!,9,FALSE)</f>
        <v>#REF!</v>
      </c>
    </row>
    <row r="3304" spans="1:29">
      <c r="A3304">
        <v>55954</v>
      </c>
      <c r="B3304">
        <v>3303</v>
      </c>
      <c r="C3304">
        <v>1501890</v>
      </c>
      <c r="D3304" t="s">
        <v>4235</v>
      </c>
      <c r="E3304" t="s">
        <v>4236</v>
      </c>
      <c r="G3304" t="e">
        <f>VLOOKUP($H3304,[1]BRT!$1:$1048576,1,0)</f>
        <v>#N/A</v>
      </c>
      <c r="H3304" t="s">
        <v>6581</v>
      </c>
      <c r="I3304">
        <v>37.691040000000001</v>
      </c>
      <c r="J3304">
        <v>-122.151776</v>
      </c>
      <c r="K3304">
        <v>960</v>
      </c>
      <c r="L3304">
        <v>60</v>
      </c>
      <c r="M3304">
        <v>1</v>
      </c>
      <c r="N3304">
        <v>8</v>
      </c>
      <c r="O3304">
        <v>3</v>
      </c>
      <c r="P3304">
        <v>11</v>
      </c>
      <c r="Q3304" t="e">
        <f>VLOOKUP($A3304,'[1]SheltersALL_2.17.22'!$1:$1048576,6,0)</f>
        <v>#N/A</v>
      </c>
      <c r="R3304" t="str">
        <f>VLOOKUP($A3304, [1]FA21_Ridership!$1:$1048576,11, 0)</f>
        <v>SAN LEANDRO</v>
      </c>
      <c r="S3304" t="str">
        <f>VLOOKUP($A3304, [1]FA21_Ridership!$1:$1048576,12, 0)</f>
        <v>ALAMEDA</v>
      </c>
      <c r="T3304">
        <f>VLOOKUP($A3304, [1]FA21_Ridership!$1:$1048576,13, 0)</f>
        <v>4</v>
      </c>
      <c r="U3304">
        <f t="shared" si="256"/>
        <v>660</v>
      </c>
      <c r="V3304" s="67">
        <f t="shared" si="260"/>
        <v>0.79300000000000004</v>
      </c>
      <c r="W3304">
        <v>0.795686</v>
      </c>
      <c r="X3304" s="67">
        <f t="shared" si="257"/>
        <v>0.58199999999999996</v>
      </c>
      <c r="Y3304">
        <v>0.27321699999999999</v>
      </c>
      <c r="Z3304" s="67">
        <f t="shared" si="258"/>
        <v>0.6</v>
      </c>
      <c r="AA3304">
        <f>VLOOKUP($C3304,[1]Disability!$1:$1048576,5,FALSE)</f>
        <v>0</v>
      </c>
      <c r="AB3304" s="67">
        <f t="shared" si="259"/>
        <v>0</v>
      </c>
      <c r="AC3304" t="e">
        <f>VLOOKUP($A3304,#REF!,9,FALSE)</f>
        <v>#REF!</v>
      </c>
    </row>
    <row r="3305" spans="1:29">
      <c r="A3305">
        <v>59660</v>
      </c>
      <c r="B3305">
        <v>3304</v>
      </c>
      <c r="C3305">
        <v>804250</v>
      </c>
      <c r="D3305" t="s">
        <v>4235</v>
      </c>
      <c r="E3305" t="s">
        <v>4236</v>
      </c>
      <c r="G3305" t="e">
        <f>VLOOKUP($H3305,[1]BRT!$1:$1048576,1,0)</f>
        <v>#N/A</v>
      </c>
      <c r="H3305" t="s">
        <v>6582</v>
      </c>
      <c r="I3305">
        <v>37.666116000000002</v>
      </c>
      <c r="J3305">
        <v>-122.103416</v>
      </c>
      <c r="K3305">
        <v>960</v>
      </c>
      <c r="L3305">
        <v>60</v>
      </c>
      <c r="M3305">
        <v>1</v>
      </c>
      <c r="N3305">
        <v>8</v>
      </c>
      <c r="O3305">
        <v>3</v>
      </c>
      <c r="P3305">
        <v>11</v>
      </c>
      <c r="Q3305" t="e">
        <f>VLOOKUP($A3305,'[1]SheltersALL_2.17.22'!$1:$1048576,6,0)</f>
        <v>#N/A</v>
      </c>
      <c r="R3305" t="str">
        <f>VLOOKUP($A3305, [1]FA21_Ridership!$1:$1048576,11, 0)</f>
        <v>HAYWARD</v>
      </c>
      <c r="S3305" t="str">
        <f>VLOOKUP($A3305, [1]FA21_Ridership!$1:$1048576,12, 0)</f>
        <v>ALAMEDA</v>
      </c>
      <c r="T3305">
        <f>VLOOKUP($A3305, [1]FA21_Ridership!$1:$1048576,13, 0)</f>
        <v>4</v>
      </c>
      <c r="U3305">
        <f t="shared" si="256"/>
        <v>660</v>
      </c>
      <c r="V3305" s="67">
        <f t="shared" si="260"/>
        <v>0.79300000000000004</v>
      </c>
      <c r="W3305">
        <v>0.75670999999999999</v>
      </c>
      <c r="X3305" s="67">
        <f t="shared" si="257"/>
        <v>0.496</v>
      </c>
      <c r="Y3305">
        <v>0.28612199999999999</v>
      </c>
      <c r="Z3305" s="67">
        <f t="shared" si="258"/>
        <v>0.61699999999999999</v>
      </c>
      <c r="AA3305">
        <f>VLOOKUP($C3305,[1]Disability!$1:$1048576,5,FALSE)</f>
        <v>1</v>
      </c>
      <c r="AB3305" s="67">
        <f t="shared" si="259"/>
        <v>0.72499999999999998</v>
      </c>
      <c r="AC3305" t="e">
        <f>VLOOKUP($A3305,#REF!,9,FALSE)</f>
        <v>#REF!</v>
      </c>
    </row>
    <row r="3306" spans="1:29">
      <c r="A3306">
        <v>57729</v>
      </c>
      <c r="B3306">
        <v>3305</v>
      </c>
      <c r="C3306">
        <v>9900170</v>
      </c>
      <c r="D3306" t="s">
        <v>4235</v>
      </c>
      <c r="E3306" t="s">
        <v>4236</v>
      </c>
      <c r="G3306" t="e">
        <f>VLOOKUP($H3306,[1]BRT!$1:$1048576,1,0)</f>
        <v>#N/A</v>
      </c>
      <c r="H3306" t="s">
        <v>6583</v>
      </c>
      <c r="I3306">
        <v>37.976182999999999</v>
      </c>
      <c r="J3306">
        <v>-122.29768</v>
      </c>
      <c r="K3306">
        <v>780</v>
      </c>
      <c r="L3306">
        <v>60</v>
      </c>
      <c r="M3306">
        <v>1</v>
      </c>
      <c r="N3306">
        <v>8</v>
      </c>
      <c r="O3306">
        <v>3</v>
      </c>
      <c r="P3306">
        <v>11</v>
      </c>
      <c r="Q3306" t="e">
        <f>VLOOKUP($A3306,'[1]SheltersALL_2.17.22'!$1:$1048576,6,0)</f>
        <v>#N/A</v>
      </c>
      <c r="R3306" t="str">
        <f>VLOOKUP($A3306, [1]FA21_Ridership!$1:$1048576,11, 0)</f>
        <v>COUNTY-CONTRA COSTA</v>
      </c>
      <c r="S3306" t="str">
        <f>VLOOKUP($A3306, [1]FA21_Ridership!$1:$1048576,12, 0)</f>
        <v>CONTRA COSTA</v>
      </c>
      <c r="T3306">
        <f>VLOOKUP($A3306, [1]FA21_Ridership!$1:$1048576,13, 0)</f>
        <v>1</v>
      </c>
      <c r="U3306">
        <f t="shared" si="256"/>
        <v>660</v>
      </c>
      <c r="V3306" s="67">
        <f t="shared" si="260"/>
        <v>0.79300000000000004</v>
      </c>
      <c r="W3306">
        <v>0.68224300000000004</v>
      </c>
      <c r="X3306" s="67">
        <f t="shared" si="257"/>
        <v>0.38900000000000001</v>
      </c>
      <c r="Y3306">
        <v>0.209456</v>
      </c>
      <c r="Z3306" s="67">
        <f t="shared" si="258"/>
        <v>0.49</v>
      </c>
      <c r="AA3306">
        <f>VLOOKUP($C3306,[1]Disability!$1:$1048576,5,FALSE)</f>
        <v>0</v>
      </c>
      <c r="AB3306" s="67">
        <f t="shared" si="259"/>
        <v>0</v>
      </c>
      <c r="AC3306" t="e">
        <f>VLOOKUP($A3306,#REF!,9,FALSE)</f>
        <v>#REF!</v>
      </c>
    </row>
    <row r="3307" spans="1:29">
      <c r="A3307">
        <v>50150</v>
      </c>
      <c r="B3307">
        <v>3306</v>
      </c>
      <c r="C3307">
        <v>9900150</v>
      </c>
      <c r="D3307" t="s">
        <v>4235</v>
      </c>
      <c r="E3307" t="s">
        <v>4236</v>
      </c>
      <c r="G3307" t="e">
        <f>VLOOKUP($H3307,[1]BRT!$1:$1048576,1,0)</f>
        <v>#N/A</v>
      </c>
      <c r="H3307" t="s">
        <v>6584</v>
      </c>
      <c r="I3307">
        <v>37.973657000000003</v>
      </c>
      <c r="J3307">
        <v>-122.30177999999999</v>
      </c>
      <c r="K3307">
        <v>779</v>
      </c>
      <c r="L3307">
        <v>60</v>
      </c>
      <c r="M3307">
        <v>1</v>
      </c>
      <c r="N3307">
        <v>8</v>
      </c>
      <c r="O3307">
        <v>3</v>
      </c>
      <c r="P3307">
        <v>11</v>
      </c>
      <c r="Q3307" t="e">
        <f>VLOOKUP($A3307,'[1]SheltersALL_2.17.22'!$1:$1048576,6,0)</f>
        <v>#N/A</v>
      </c>
      <c r="R3307" t="str">
        <f>VLOOKUP($A3307, [1]FA21_Ridership!$1:$1048576,11, 0)</f>
        <v>COUNTY-CONTRA COSTA</v>
      </c>
      <c r="S3307" t="str">
        <f>VLOOKUP($A3307, [1]FA21_Ridership!$1:$1048576,12, 0)</f>
        <v>CONTRA COSTA</v>
      </c>
      <c r="T3307">
        <f>VLOOKUP($A3307, [1]FA21_Ridership!$1:$1048576,13, 0)</f>
        <v>1</v>
      </c>
      <c r="U3307">
        <f t="shared" si="256"/>
        <v>660</v>
      </c>
      <c r="V3307" s="67">
        <f t="shared" si="260"/>
        <v>0.79300000000000004</v>
      </c>
      <c r="W3307">
        <v>0.68224300000000004</v>
      </c>
      <c r="X3307" s="67">
        <f t="shared" si="257"/>
        <v>0.38900000000000001</v>
      </c>
      <c r="Y3307">
        <v>0.209456</v>
      </c>
      <c r="Z3307" s="67">
        <f t="shared" si="258"/>
        <v>0.49</v>
      </c>
      <c r="AA3307">
        <f>VLOOKUP($C3307,[1]Disability!$1:$1048576,5,FALSE)</f>
        <v>0</v>
      </c>
      <c r="AB3307" s="67">
        <f t="shared" si="259"/>
        <v>0</v>
      </c>
      <c r="AC3307" t="e">
        <f>VLOOKUP($A3307,#REF!,9,FALSE)</f>
        <v>#REF!</v>
      </c>
    </row>
    <row r="3308" spans="1:29">
      <c r="A3308">
        <v>53211</v>
      </c>
      <c r="B3308">
        <v>3307</v>
      </c>
      <c r="C3308">
        <v>1302850</v>
      </c>
      <c r="D3308" t="s">
        <v>4235</v>
      </c>
      <c r="E3308" t="s">
        <v>4236</v>
      </c>
      <c r="G3308" t="e">
        <f>VLOOKUP($H3308,[1]BRT!$1:$1048576,1,0)</f>
        <v>#N/A</v>
      </c>
      <c r="H3308" t="s">
        <v>6585</v>
      </c>
      <c r="I3308">
        <v>37.921346999999997</v>
      </c>
      <c r="J3308">
        <v>-122.331982</v>
      </c>
      <c r="K3308">
        <v>839</v>
      </c>
      <c r="L3308">
        <v>60</v>
      </c>
      <c r="M3308">
        <v>1</v>
      </c>
      <c r="N3308">
        <v>8</v>
      </c>
      <c r="O3308">
        <v>3</v>
      </c>
      <c r="P3308">
        <v>11</v>
      </c>
      <c r="Q3308" t="e">
        <f>VLOOKUP($A3308,'[1]SheltersALL_2.17.22'!$1:$1048576,6,0)</f>
        <v>#N/A</v>
      </c>
      <c r="R3308" t="str">
        <f>VLOOKUP($A3308, [1]FA21_Ridership!$1:$1048576,11, 0)</f>
        <v>RICHMOND</v>
      </c>
      <c r="S3308" t="str">
        <f>VLOOKUP($A3308, [1]FA21_Ridership!$1:$1048576,12, 0)</f>
        <v>CONTRA COSTA</v>
      </c>
      <c r="T3308">
        <f>VLOOKUP($A3308, [1]FA21_Ridership!$1:$1048576,13, 0)</f>
        <v>1</v>
      </c>
      <c r="U3308">
        <f t="shared" si="256"/>
        <v>660</v>
      </c>
      <c r="V3308" s="67">
        <f t="shared" si="260"/>
        <v>0.79300000000000004</v>
      </c>
      <c r="W3308">
        <v>0.89219199999999999</v>
      </c>
      <c r="X3308" s="67">
        <f t="shared" si="257"/>
        <v>0.754</v>
      </c>
      <c r="Y3308">
        <v>0.57556799999999997</v>
      </c>
      <c r="Z3308" s="67">
        <f t="shared" si="258"/>
        <v>0.92200000000000004</v>
      </c>
      <c r="AA3308">
        <f>VLOOKUP($C3308,[1]Disability!$1:$1048576,5,FALSE)</f>
        <v>1</v>
      </c>
      <c r="AB3308" s="67">
        <f t="shared" si="259"/>
        <v>0.72499999999999998</v>
      </c>
      <c r="AC3308" t="e">
        <f>VLOOKUP($A3308,#REF!,9,FALSE)</f>
        <v>#REF!</v>
      </c>
    </row>
    <row r="3309" spans="1:29">
      <c r="A3309">
        <v>51918</v>
      </c>
      <c r="B3309">
        <v>3308</v>
      </c>
      <c r="C3309">
        <v>9904740</v>
      </c>
      <c r="D3309" t="s">
        <v>4235</v>
      </c>
      <c r="E3309" t="s">
        <v>4236</v>
      </c>
      <c r="G3309" t="e">
        <f>VLOOKUP($H3309,[1]BRT!$1:$1048576,1,0)</f>
        <v>#N/A</v>
      </c>
      <c r="H3309" t="s">
        <v>6586</v>
      </c>
      <c r="I3309">
        <v>37.649320000000003</v>
      </c>
      <c r="J3309">
        <v>-122.077838</v>
      </c>
      <c r="K3309">
        <v>960</v>
      </c>
      <c r="L3309">
        <v>60</v>
      </c>
      <c r="M3309">
        <v>1</v>
      </c>
      <c r="N3309">
        <v>7</v>
      </c>
      <c r="O3309">
        <v>4</v>
      </c>
      <c r="P3309">
        <v>11</v>
      </c>
      <c r="Q3309" t="e">
        <f>VLOOKUP($A3309,'[1]SheltersALL_2.17.22'!$1:$1048576,6,0)</f>
        <v>#N/A</v>
      </c>
      <c r="R3309" t="str">
        <f>VLOOKUP($A3309, [1]FA21_Ridership!$1:$1048576,11, 0)</f>
        <v>HAYWARD</v>
      </c>
      <c r="S3309" t="str">
        <f>VLOOKUP($A3309, [1]FA21_Ridership!$1:$1048576,12, 0)</f>
        <v>ALAMEDA</v>
      </c>
      <c r="T3309">
        <f>VLOOKUP($A3309, [1]FA21_Ridership!$1:$1048576,13, 0)</f>
        <v>4</v>
      </c>
      <c r="U3309">
        <f t="shared" si="256"/>
        <v>660</v>
      </c>
      <c r="V3309" s="67">
        <f t="shared" si="260"/>
        <v>0.79300000000000004</v>
      </c>
      <c r="W3309">
        <v>0.77057900000000001</v>
      </c>
      <c r="X3309" s="67">
        <f t="shared" si="257"/>
        <v>0.52500000000000002</v>
      </c>
      <c r="Y3309">
        <v>0.26448199999999999</v>
      </c>
      <c r="Z3309" s="67">
        <f t="shared" si="258"/>
        <v>0.59</v>
      </c>
      <c r="AA3309">
        <f>VLOOKUP($C3309,[1]Disability!$1:$1048576,5,FALSE)</f>
        <v>0</v>
      </c>
      <c r="AB3309" s="67">
        <f t="shared" si="259"/>
        <v>0</v>
      </c>
      <c r="AC3309" t="e">
        <f>VLOOKUP($A3309,#REF!,9,FALSE)</f>
        <v>#REF!</v>
      </c>
    </row>
    <row r="3310" spans="1:29">
      <c r="A3310">
        <v>59911</v>
      </c>
      <c r="B3310">
        <v>3309</v>
      </c>
      <c r="C3310">
        <v>1001220</v>
      </c>
      <c r="D3310" t="s">
        <v>4235</v>
      </c>
      <c r="E3310" t="s">
        <v>4236</v>
      </c>
      <c r="G3310" t="e">
        <f>VLOOKUP($H3310,[1]BRT!$1:$1048576,1,0)</f>
        <v>#N/A</v>
      </c>
      <c r="H3310" t="s">
        <v>6419</v>
      </c>
      <c r="I3310">
        <v>37.799061000000002</v>
      </c>
      <c r="J3310">
        <v>-122.256512</v>
      </c>
      <c r="K3310">
        <v>1004</v>
      </c>
      <c r="L3310">
        <v>15</v>
      </c>
      <c r="M3310">
        <v>4</v>
      </c>
      <c r="N3310">
        <v>26</v>
      </c>
      <c r="O3310">
        <v>18</v>
      </c>
      <c r="P3310">
        <v>44</v>
      </c>
      <c r="Q3310" t="e">
        <f>VLOOKUP($A3310,'[1]SheltersALL_2.17.22'!$1:$1048576,6,0)</f>
        <v>#N/A</v>
      </c>
      <c r="R3310" t="str">
        <f>VLOOKUP($A3310, [1]FA21_Ridership!$1:$1048576,11, 0)</f>
        <v>OAKLAND</v>
      </c>
      <c r="S3310" t="str">
        <f>VLOOKUP($A3310, [1]FA21_Ridership!$1:$1048576,12, 0)</f>
        <v>ALAMEDA</v>
      </c>
      <c r="T3310">
        <f>VLOOKUP($A3310, [1]FA21_Ridership!$1:$1048576,13, 0)</f>
        <v>2</v>
      </c>
      <c r="U3310">
        <f t="shared" si="256"/>
        <v>660</v>
      </c>
      <c r="V3310" s="67">
        <f t="shared" si="260"/>
        <v>0.79300000000000004</v>
      </c>
      <c r="W3310">
        <v>0.60611899999999996</v>
      </c>
      <c r="X3310" s="67">
        <f t="shared" si="257"/>
        <v>0.29099999999999998</v>
      </c>
      <c r="Y3310">
        <v>0.39388099999999998</v>
      </c>
      <c r="Z3310" s="67">
        <f t="shared" si="258"/>
        <v>0.75700000000000001</v>
      </c>
      <c r="AA3310">
        <f>VLOOKUP($C3310,[1]Disability!$1:$1048576,5,FALSE)</f>
        <v>2</v>
      </c>
      <c r="AB3310" s="67">
        <f t="shared" si="259"/>
        <v>0.91600000000000004</v>
      </c>
      <c r="AC3310" t="e">
        <f>VLOOKUP($A3310,#REF!,9,FALSE)</f>
        <v>#REF!</v>
      </c>
    </row>
    <row r="3311" spans="1:29">
      <c r="A3311">
        <v>55156</v>
      </c>
      <c r="B3311">
        <v>3310</v>
      </c>
      <c r="C3311">
        <v>706780</v>
      </c>
      <c r="D3311" t="s">
        <v>4235</v>
      </c>
      <c r="E3311" t="s">
        <v>4236</v>
      </c>
      <c r="G3311" t="e">
        <f>VLOOKUP($H3311,[1]BRT!$1:$1048576,1,0)</f>
        <v>#N/A</v>
      </c>
      <c r="H3311" t="s">
        <v>6587</v>
      </c>
      <c r="I3311">
        <v>37.526287000000004</v>
      </c>
      <c r="J3311">
        <v>-122.00686899999999</v>
      </c>
      <c r="K3311">
        <v>1059</v>
      </c>
      <c r="L3311">
        <v>20</v>
      </c>
      <c r="M3311">
        <v>3</v>
      </c>
      <c r="N3311">
        <v>19</v>
      </c>
      <c r="O3311">
        <v>14</v>
      </c>
      <c r="P3311">
        <v>33</v>
      </c>
      <c r="Q3311" t="str">
        <f>VLOOKUP($A3311,'[1]SheltersALL_2.17.22'!$1:$1048576,6,0)</f>
        <v>Newark</v>
      </c>
      <c r="R3311" t="str">
        <f>VLOOKUP($A3311, [1]FA21_Ridership!$1:$1048576,11, 0)</f>
        <v>FREMONT</v>
      </c>
      <c r="S3311" t="str">
        <f>VLOOKUP($A3311, [1]FA21_Ridership!$1:$1048576,12, 0)</f>
        <v>ALAMEDA</v>
      </c>
      <c r="T3311">
        <f>VLOOKUP($A3311, [1]FA21_Ridership!$1:$1048576,13, 0)</f>
        <v>5</v>
      </c>
      <c r="U3311">
        <f t="shared" si="256"/>
        <v>660</v>
      </c>
      <c r="V3311" s="67">
        <f t="shared" si="260"/>
        <v>0.79300000000000004</v>
      </c>
      <c r="W3311">
        <v>0.77039100000000005</v>
      </c>
      <c r="X3311" s="67">
        <f t="shared" si="257"/>
        <v>0.52100000000000002</v>
      </c>
      <c r="Y3311">
        <v>5.4190000000000002E-2</v>
      </c>
      <c r="Z3311" s="67">
        <f t="shared" si="258"/>
        <v>8.8999999999999996E-2</v>
      </c>
      <c r="AA3311">
        <f>VLOOKUP($C3311,[1]Disability!$1:$1048576,5,FALSE)</f>
        <v>0</v>
      </c>
      <c r="AB3311" s="67">
        <f t="shared" si="259"/>
        <v>0</v>
      </c>
      <c r="AC3311" t="e">
        <f>VLOOKUP($A3311,#REF!,9,FALSE)</f>
        <v>#REF!</v>
      </c>
    </row>
    <row r="3312" spans="1:29">
      <c r="A3312">
        <v>55472</v>
      </c>
      <c r="B3312">
        <v>3311</v>
      </c>
      <c r="C3312">
        <v>1004370</v>
      </c>
      <c r="D3312" t="s">
        <v>4235</v>
      </c>
      <c r="E3312" t="s">
        <v>4236</v>
      </c>
      <c r="G3312" t="e">
        <f>VLOOKUP($H3312,[1]BRT!$1:$1048576,1,0)</f>
        <v>#N/A</v>
      </c>
      <c r="H3312" t="s">
        <v>6500</v>
      </c>
      <c r="I3312">
        <v>37.746341999999999</v>
      </c>
      <c r="J3312">
        <v>-122.166169</v>
      </c>
      <c r="K3312">
        <v>1016</v>
      </c>
      <c r="L3312">
        <v>20</v>
      </c>
      <c r="M3312">
        <v>3</v>
      </c>
      <c r="N3312">
        <v>19</v>
      </c>
      <c r="O3312">
        <v>14</v>
      </c>
      <c r="P3312">
        <v>33</v>
      </c>
      <c r="Q3312" t="e">
        <f>VLOOKUP($A3312,'[1]SheltersALL_2.17.22'!$1:$1048576,6,0)</f>
        <v>#N/A</v>
      </c>
      <c r="R3312" t="str">
        <f>VLOOKUP($A3312, [1]FA21_Ridership!$1:$1048576,11, 0)</f>
        <v>OAKLAND</v>
      </c>
      <c r="S3312" t="str">
        <f>VLOOKUP($A3312, [1]FA21_Ridership!$1:$1048576,12, 0)</f>
        <v>ALAMEDA</v>
      </c>
      <c r="T3312">
        <f>VLOOKUP($A3312, [1]FA21_Ridership!$1:$1048576,13, 0)</f>
        <v>3</v>
      </c>
      <c r="U3312">
        <f t="shared" si="256"/>
        <v>660</v>
      </c>
      <c r="V3312" s="67">
        <f t="shared" si="260"/>
        <v>0.79300000000000004</v>
      </c>
      <c r="W3312">
        <v>0.98343000000000003</v>
      </c>
      <c r="X3312" s="67">
        <f t="shared" si="257"/>
        <v>0.97599999999999998</v>
      </c>
      <c r="Y3312">
        <v>0.43081999999999998</v>
      </c>
      <c r="Z3312" s="67">
        <f t="shared" si="258"/>
        <v>0.79300000000000004</v>
      </c>
      <c r="AA3312">
        <f>VLOOKUP($C3312,[1]Disability!$1:$1048576,5,FALSE)</f>
        <v>0</v>
      </c>
      <c r="AB3312" s="67">
        <f t="shared" si="259"/>
        <v>0</v>
      </c>
      <c r="AC3312" t="e">
        <f>VLOOKUP($A3312,#REF!,9,FALSE)</f>
        <v>#REF!</v>
      </c>
    </row>
    <row r="3313" spans="1:29">
      <c r="A3313">
        <v>52322</v>
      </c>
      <c r="B3313">
        <v>3312</v>
      </c>
      <c r="C3313">
        <v>1009320</v>
      </c>
      <c r="D3313" t="s">
        <v>4235</v>
      </c>
      <c r="E3313" t="s">
        <v>4236</v>
      </c>
      <c r="G3313" t="e">
        <f>VLOOKUP($H3313,[1]BRT!$1:$1048576,1,0)</f>
        <v>#N/A</v>
      </c>
      <c r="H3313" t="s">
        <v>6588</v>
      </c>
      <c r="I3313">
        <v>37.798616000000003</v>
      </c>
      <c r="J3313">
        <v>-122.240307</v>
      </c>
      <c r="K3313">
        <v>1080</v>
      </c>
      <c r="L3313">
        <v>20</v>
      </c>
      <c r="M3313">
        <v>3</v>
      </c>
      <c r="N3313">
        <v>19</v>
      </c>
      <c r="O3313">
        <v>14</v>
      </c>
      <c r="P3313">
        <v>33</v>
      </c>
      <c r="Q3313" t="e">
        <f>VLOOKUP($A3313,'[1]SheltersALL_2.17.22'!$1:$1048576,6,0)</f>
        <v>#N/A</v>
      </c>
      <c r="R3313" t="str">
        <f>VLOOKUP($A3313, [1]FA21_Ridership!$1:$1048576,11, 0)</f>
        <v>OAKLAND</v>
      </c>
      <c r="S3313" t="str">
        <f>VLOOKUP($A3313, [1]FA21_Ridership!$1:$1048576,12, 0)</f>
        <v>ALAMEDA</v>
      </c>
      <c r="T3313">
        <f>VLOOKUP($A3313, [1]FA21_Ridership!$1:$1048576,13, 0)</f>
        <v>2</v>
      </c>
      <c r="U3313">
        <f t="shared" si="256"/>
        <v>660</v>
      </c>
      <c r="V3313" s="67">
        <f t="shared" si="260"/>
        <v>0.79300000000000004</v>
      </c>
      <c r="W3313">
        <v>0.70143500000000003</v>
      </c>
      <c r="X3313" s="67">
        <f t="shared" si="257"/>
        <v>0.41</v>
      </c>
      <c r="Y3313">
        <v>0.177033</v>
      </c>
      <c r="Z3313" s="67">
        <f t="shared" si="258"/>
        <v>0.42899999999999999</v>
      </c>
      <c r="AA3313">
        <f>VLOOKUP($C3313,[1]Disability!$1:$1048576,5,FALSE)</f>
        <v>0</v>
      </c>
      <c r="AB3313" s="67">
        <f t="shared" si="259"/>
        <v>0</v>
      </c>
      <c r="AC3313" t="e">
        <f>VLOOKUP($A3313,#REF!,9,FALSE)</f>
        <v>#REF!</v>
      </c>
    </row>
    <row r="3314" spans="1:29">
      <c r="A3314">
        <v>55595</v>
      </c>
      <c r="B3314">
        <v>3313</v>
      </c>
      <c r="C3314">
        <v>1011200</v>
      </c>
      <c r="D3314" t="s">
        <v>4235</v>
      </c>
      <c r="E3314" t="s">
        <v>4236</v>
      </c>
      <c r="G3314" t="e">
        <f>VLOOKUP($H3314,[1]BRT!$1:$1048576,1,0)</f>
        <v>#N/A</v>
      </c>
      <c r="H3314" t="s">
        <v>6589</v>
      </c>
      <c r="I3314">
        <v>37.800099000000003</v>
      </c>
      <c r="J3314">
        <v>-122.21634299999999</v>
      </c>
      <c r="K3314">
        <v>1162</v>
      </c>
      <c r="L3314">
        <v>10</v>
      </c>
      <c r="M3314">
        <v>6</v>
      </c>
      <c r="N3314">
        <v>37</v>
      </c>
      <c r="O3314">
        <v>29</v>
      </c>
      <c r="P3314">
        <v>66</v>
      </c>
      <c r="Q3314" t="e">
        <f>VLOOKUP($A3314,'[1]SheltersALL_2.17.22'!$1:$1048576,6,0)</f>
        <v>#N/A</v>
      </c>
      <c r="R3314" t="str">
        <f>VLOOKUP($A3314, [1]FA21_Ridership!$1:$1048576,11, 0)</f>
        <v>OAKLAND</v>
      </c>
      <c r="S3314" t="str">
        <f>VLOOKUP($A3314, [1]FA21_Ridership!$1:$1048576,12, 0)</f>
        <v>ALAMEDA</v>
      </c>
      <c r="T3314">
        <f>VLOOKUP($A3314, [1]FA21_Ridership!$1:$1048576,13, 0)</f>
        <v>2</v>
      </c>
      <c r="U3314">
        <f t="shared" si="256"/>
        <v>660</v>
      </c>
      <c r="V3314" s="67">
        <f t="shared" si="260"/>
        <v>0.79300000000000004</v>
      </c>
      <c r="W3314">
        <v>0.68569199999999997</v>
      </c>
      <c r="X3314" s="67">
        <f t="shared" si="257"/>
        <v>0.39600000000000002</v>
      </c>
      <c r="Y3314">
        <v>0.15559000000000001</v>
      </c>
      <c r="Z3314" s="67">
        <f t="shared" si="258"/>
        <v>0.374</v>
      </c>
      <c r="AA3314">
        <f>VLOOKUP($C3314,[1]Disability!$1:$1048576,5,FALSE)</f>
        <v>0</v>
      </c>
      <c r="AB3314" s="67">
        <f t="shared" si="259"/>
        <v>0</v>
      </c>
      <c r="AC3314" t="e">
        <f>VLOOKUP($A3314,#REF!,9,FALSE)</f>
        <v>#REF!</v>
      </c>
    </row>
    <row r="3315" spans="1:29">
      <c r="A3315">
        <v>52521</v>
      </c>
      <c r="B3315">
        <v>3314</v>
      </c>
      <c r="C3315">
        <v>803620</v>
      </c>
      <c r="D3315" t="s">
        <v>4235</v>
      </c>
      <c r="E3315" t="s">
        <v>4236</v>
      </c>
      <c r="G3315" t="e">
        <f>VLOOKUP($H3315,[1]BRT!$1:$1048576,1,0)</f>
        <v>#N/A</v>
      </c>
      <c r="H3315" t="s">
        <v>6590</v>
      </c>
      <c r="I3315">
        <v>37.662908000000002</v>
      </c>
      <c r="J3315">
        <v>-122.076187</v>
      </c>
      <c r="K3315">
        <v>1390</v>
      </c>
      <c r="L3315">
        <v>30</v>
      </c>
      <c r="M3315">
        <v>2</v>
      </c>
      <c r="N3315">
        <v>11</v>
      </c>
      <c r="O3315">
        <v>11</v>
      </c>
      <c r="P3315">
        <v>22</v>
      </c>
      <c r="Q3315" t="e">
        <f>VLOOKUP($A3315,'[1]SheltersALL_2.17.22'!$1:$1048576,6,0)</f>
        <v>#N/A</v>
      </c>
      <c r="R3315" t="str">
        <f>VLOOKUP($A3315, [1]FA21_Ridership!$1:$1048576,11, 0)</f>
        <v>HAYWARD</v>
      </c>
      <c r="S3315" t="str">
        <f>VLOOKUP($A3315, [1]FA21_Ridership!$1:$1048576,12, 0)</f>
        <v>ALAMEDA</v>
      </c>
      <c r="T3315">
        <f>VLOOKUP($A3315, [1]FA21_Ridership!$1:$1048576,13, 0)</f>
        <v>4</v>
      </c>
      <c r="U3315">
        <f t="shared" si="256"/>
        <v>660</v>
      </c>
      <c r="V3315" s="67">
        <f t="shared" si="260"/>
        <v>0.79300000000000004</v>
      </c>
      <c r="W3315">
        <v>0.90344500000000005</v>
      </c>
      <c r="X3315" s="67">
        <f t="shared" si="257"/>
        <v>0.77900000000000003</v>
      </c>
      <c r="Y3315">
        <v>0.244787</v>
      </c>
      <c r="Z3315" s="67">
        <f t="shared" si="258"/>
        <v>0.56699999999999995</v>
      </c>
      <c r="AA3315">
        <f>VLOOKUP($C3315,[1]Disability!$1:$1048576,5,FALSE)</f>
        <v>0</v>
      </c>
      <c r="AB3315" s="67">
        <f t="shared" si="259"/>
        <v>0</v>
      </c>
      <c r="AC3315" t="e">
        <f>VLOOKUP($A3315,#REF!,9,FALSE)</f>
        <v>#REF!</v>
      </c>
    </row>
    <row r="3316" spans="1:29">
      <c r="A3316">
        <v>51355</v>
      </c>
      <c r="B3316">
        <v>3315</v>
      </c>
      <c r="C3316">
        <v>1010420</v>
      </c>
      <c r="D3316" t="s">
        <v>4235</v>
      </c>
      <c r="E3316" t="s">
        <v>4236</v>
      </c>
      <c r="G3316" t="e">
        <f>VLOOKUP($H3316,[1]BRT!$1:$1048576,1,0)</f>
        <v>#N/A</v>
      </c>
      <c r="H3316" t="s">
        <v>6591</v>
      </c>
      <c r="I3316">
        <v>37.776519999999998</v>
      </c>
      <c r="J3316">
        <v>-122.214018</v>
      </c>
      <c r="K3316">
        <v>1398</v>
      </c>
      <c r="L3316">
        <v>20</v>
      </c>
      <c r="M3316">
        <v>3</v>
      </c>
      <c r="N3316">
        <v>16</v>
      </c>
      <c r="O3316">
        <v>17</v>
      </c>
      <c r="P3316">
        <v>33</v>
      </c>
      <c r="Q3316" t="e">
        <f>VLOOKUP($A3316,'[1]SheltersALL_2.17.22'!$1:$1048576,6,0)</f>
        <v>#N/A</v>
      </c>
      <c r="R3316" t="str">
        <f>VLOOKUP($A3316, [1]FA21_Ridership!$1:$1048576,11, 0)</f>
        <v>OAKLAND</v>
      </c>
      <c r="S3316" t="str">
        <f>VLOOKUP($A3316, [1]FA21_Ridership!$1:$1048576,12, 0)</f>
        <v>ALAMEDA</v>
      </c>
      <c r="T3316">
        <f>VLOOKUP($A3316, [1]FA21_Ridership!$1:$1048576,13, 0)</f>
        <v>2</v>
      </c>
      <c r="U3316">
        <f t="shared" si="256"/>
        <v>660</v>
      </c>
      <c r="V3316" s="67">
        <f t="shared" si="260"/>
        <v>0.79300000000000004</v>
      </c>
      <c r="W3316">
        <v>0.94699599999999995</v>
      </c>
      <c r="X3316" s="67">
        <f t="shared" si="257"/>
        <v>0.89600000000000002</v>
      </c>
      <c r="Y3316">
        <v>0.41645599999999999</v>
      </c>
      <c r="Z3316" s="67">
        <f t="shared" si="258"/>
        <v>0.77900000000000003</v>
      </c>
      <c r="AA3316">
        <f>VLOOKUP($C3316,[1]Disability!$1:$1048576,5,FALSE)</f>
        <v>0</v>
      </c>
      <c r="AB3316" s="67">
        <f t="shared" si="259"/>
        <v>0</v>
      </c>
      <c r="AC3316" t="e">
        <f>VLOOKUP($A3316,#REF!,9,FALSE)</f>
        <v>#REF!</v>
      </c>
    </row>
    <row r="3317" spans="1:29">
      <c r="A3317">
        <v>52924</v>
      </c>
      <c r="B3317">
        <v>3316</v>
      </c>
      <c r="C3317">
        <v>9907720</v>
      </c>
      <c r="D3317" t="s">
        <v>4235</v>
      </c>
      <c r="E3317" t="s">
        <v>4236</v>
      </c>
      <c r="G3317" t="e">
        <f>VLOOKUP($H3317,[1]BRT!$1:$1048576,1,0)</f>
        <v>#N/A</v>
      </c>
      <c r="H3317" t="s">
        <v>6537</v>
      </c>
      <c r="I3317">
        <v>37.676188000000003</v>
      </c>
      <c r="J3317">
        <v>-122.109652</v>
      </c>
      <c r="K3317">
        <v>960</v>
      </c>
      <c r="L3317">
        <v>60</v>
      </c>
      <c r="M3317">
        <v>1</v>
      </c>
      <c r="N3317">
        <v>5</v>
      </c>
      <c r="O3317">
        <v>6</v>
      </c>
      <c r="P3317">
        <v>11</v>
      </c>
      <c r="Q3317" t="e">
        <f>VLOOKUP($A3317,'[1]SheltersALL_2.17.22'!$1:$1048576,6,0)</f>
        <v>#N/A</v>
      </c>
      <c r="R3317" t="str">
        <f>VLOOKUP($A3317, [1]FA21_Ridership!$1:$1048576,11, 0)</f>
        <v>COUNTY-ALAMEDA</v>
      </c>
      <c r="S3317" t="str">
        <f>VLOOKUP($A3317, [1]FA21_Ridership!$1:$1048576,12, 0)</f>
        <v>ALAMEDA</v>
      </c>
      <c r="T3317">
        <f>VLOOKUP($A3317, [1]FA21_Ridership!$1:$1048576,13, 0)</f>
        <v>4</v>
      </c>
      <c r="U3317">
        <f t="shared" si="256"/>
        <v>660</v>
      </c>
      <c r="V3317" s="67">
        <f t="shared" si="260"/>
        <v>0.79300000000000004</v>
      </c>
      <c r="W3317">
        <v>0.90020699999999998</v>
      </c>
      <c r="X3317" s="67">
        <f t="shared" si="257"/>
        <v>0.77200000000000002</v>
      </c>
      <c r="Y3317">
        <v>0.39832299999999998</v>
      </c>
      <c r="Z3317" s="67">
        <f t="shared" si="258"/>
        <v>0.76100000000000001</v>
      </c>
      <c r="AA3317">
        <f>VLOOKUP($C3317,[1]Disability!$1:$1048576,5,FALSE)</f>
        <v>0</v>
      </c>
      <c r="AB3317" s="67">
        <f t="shared" si="259"/>
        <v>0</v>
      </c>
      <c r="AC3317" t="e">
        <f>VLOOKUP($A3317,#REF!,9,FALSE)</f>
        <v>#REF!</v>
      </c>
    </row>
    <row r="3318" spans="1:29">
      <c r="A3318">
        <v>51153</v>
      </c>
      <c r="B3318">
        <v>3317</v>
      </c>
      <c r="C3318">
        <v>1004040</v>
      </c>
      <c r="D3318" t="s">
        <v>4235</v>
      </c>
      <c r="E3318" t="s">
        <v>4236</v>
      </c>
      <c r="G3318" t="e">
        <f>VLOOKUP($H3318,[1]BRT!$1:$1048576,1,0)</f>
        <v>#N/A</v>
      </c>
      <c r="H3318" t="s">
        <v>6536</v>
      </c>
      <c r="I3318">
        <v>37.796343999999998</v>
      </c>
      <c r="J3318">
        <v>-122.24734100000001</v>
      </c>
      <c r="K3318">
        <v>1080</v>
      </c>
      <c r="L3318">
        <v>20</v>
      </c>
      <c r="M3318">
        <v>3</v>
      </c>
      <c r="N3318">
        <v>14</v>
      </c>
      <c r="O3318">
        <v>19</v>
      </c>
      <c r="P3318">
        <v>33</v>
      </c>
      <c r="Q3318" t="e">
        <f>VLOOKUP($A3318,'[1]SheltersALL_2.17.22'!$1:$1048576,6,0)</f>
        <v>#N/A</v>
      </c>
      <c r="R3318" t="str">
        <f>VLOOKUP($A3318, [1]FA21_Ridership!$1:$1048576,11, 0)</f>
        <v>OAKLAND</v>
      </c>
      <c r="S3318" t="str">
        <f>VLOOKUP($A3318, [1]FA21_Ridership!$1:$1048576,12, 0)</f>
        <v>ALAMEDA</v>
      </c>
      <c r="T3318">
        <f>VLOOKUP($A3318, [1]FA21_Ridership!$1:$1048576,13, 0)</f>
        <v>2</v>
      </c>
      <c r="U3318">
        <f t="shared" si="256"/>
        <v>660</v>
      </c>
      <c r="V3318" s="67">
        <f t="shared" si="260"/>
        <v>0.79300000000000004</v>
      </c>
      <c r="W3318">
        <v>0.71190799999999999</v>
      </c>
      <c r="X3318" s="67">
        <f t="shared" si="257"/>
        <v>0.42099999999999999</v>
      </c>
      <c r="Y3318">
        <v>0.42637599999999998</v>
      </c>
      <c r="Z3318" s="67">
        <f t="shared" si="258"/>
        <v>0.79100000000000004</v>
      </c>
      <c r="AA3318">
        <f>VLOOKUP($C3318,[1]Disability!$1:$1048576,5,FALSE)</f>
        <v>0</v>
      </c>
      <c r="AB3318" s="67">
        <f t="shared" si="259"/>
        <v>0</v>
      </c>
      <c r="AC3318" t="e">
        <f>VLOOKUP($A3318,#REF!,9,FALSE)</f>
        <v>#REF!</v>
      </c>
    </row>
    <row r="3319" spans="1:29">
      <c r="A3319">
        <v>52715</v>
      </c>
      <c r="B3319">
        <v>3318</v>
      </c>
      <c r="C3319">
        <v>9907060</v>
      </c>
      <c r="D3319" t="s">
        <v>4235</v>
      </c>
      <c r="E3319" t="s">
        <v>4236</v>
      </c>
      <c r="G3319" t="e">
        <f>VLOOKUP($H3319,[1]BRT!$1:$1048576,1,0)</f>
        <v>#N/A</v>
      </c>
      <c r="H3319" t="s">
        <v>6534</v>
      </c>
      <c r="I3319">
        <v>37.687983000000003</v>
      </c>
      <c r="J3319">
        <v>-122.139438</v>
      </c>
      <c r="K3319">
        <v>960</v>
      </c>
      <c r="L3319">
        <v>60</v>
      </c>
      <c r="M3319">
        <v>1</v>
      </c>
      <c r="N3319">
        <v>4</v>
      </c>
      <c r="O3319">
        <v>7</v>
      </c>
      <c r="P3319">
        <v>11</v>
      </c>
      <c r="Q3319" t="e">
        <f>VLOOKUP($A3319,'[1]SheltersALL_2.17.22'!$1:$1048576,6,0)</f>
        <v>#N/A</v>
      </c>
      <c r="R3319" t="str">
        <f>VLOOKUP($A3319, [1]FA21_Ridership!$1:$1048576,11, 0)</f>
        <v>SAN LEANDRO</v>
      </c>
      <c r="S3319" t="str">
        <f>VLOOKUP($A3319, [1]FA21_Ridership!$1:$1048576,12, 0)</f>
        <v>ALAMEDA</v>
      </c>
      <c r="T3319">
        <f>VLOOKUP($A3319, [1]FA21_Ridership!$1:$1048576,13, 0)</f>
        <v>4</v>
      </c>
      <c r="U3319">
        <f t="shared" si="256"/>
        <v>660</v>
      </c>
      <c r="V3319" s="67">
        <f t="shared" si="260"/>
        <v>0.79300000000000004</v>
      </c>
      <c r="W3319">
        <v>0.74828799999999995</v>
      </c>
      <c r="X3319" s="67">
        <f t="shared" si="257"/>
        <v>0.47499999999999998</v>
      </c>
      <c r="Y3319">
        <v>0.52682600000000002</v>
      </c>
      <c r="Z3319" s="67">
        <f t="shared" si="258"/>
        <v>0.88500000000000001</v>
      </c>
      <c r="AA3319">
        <f>VLOOKUP($C3319,[1]Disability!$1:$1048576,5,FALSE)</f>
        <v>0</v>
      </c>
      <c r="AB3319" s="67">
        <f t="shared" si="259"/>
        <v>0</v>
      </c>
      <c r="AC3319" t="e">
        <f>VLOOKUP($A3319,#REF!,9,FALSE)</f>
        <v>#REF!</v>
      </c>
    </row>
    <row r="3320" spans="1:29">
      <c r="A3320">
        <v>55716</v>
      </c>
      <c r="B3320">
        <v>3319</v>
      </c>
      <c r="C3320">
        <v>801690</v>
      </c>
      <c r="D3320" t="s">
        <v>4235</v>
      </c>
      <c r="E3320" t="s">
        <v>4236</v>
      </c>
      <c r="G3320" t="e">
        <f>VLOOKUP($H3320,[1]BRT!$1:$1048576,1,0)</f>
        <v>#N/A</v>
      </c>
      <c r="H3320" t="s">
        <v>6592</v>
      </c>
      <c r="I3320">
        <v>37.646926000000001</v>
      </c>
      <c r="J3320">
        <v>-122.089895</v>
      </c>
      <c r="K3320">
        <v>960</v>
      </c>
      <c r="L3320">
        <v>60</v>
      </c>
      <c r="M3320">
        <v>1</v>
      </c>
      <c r="N3320">
        <v>4</v>
      </c>
      <c r="O3320">
        <v>7</v>
      </c>
      <c r="P3320">
        <v>11</v>
      </c>
      <c r="Q3320" t="e">
        <f>VLOOKUP($A3320,'[1]SheltersALL_2.17.22'!$1:$1048576,6,0)</f>
        <v>#N/A</v>
      </c>
      <c r="R3320" t="str">
        <f>VLOOKUP($A3320, [1]FA21_Ridership!$1:$1048576,11, 0)</f>
        <v>HAYWARD</v>
      </c>
      <c r="S3320" t="str">
        <f>VLOOKUP($A3320, [1]FA21_Ridership!$1:$1048576,12, 0)</f>
        <v>ALAMEDA</v>
      </c>
      <c r="T3320">
        <f>VLOOKUP($A3320, [1]FA21_Ridership!$1:$1048576,13, 0)</f>
        <v>4</v>
      </c>
      <c r="U3320">
        <f t="shared" si="256"/>
        <v>660</v>
      </c>
      <c r="V3320" s="67">
        <f t="shared" si="260"/>
        <v>0.79300000000000004</v>
      </c>
      <c r="W3320">
        <v>0.85651699999999997</v>
      </c>
      <c r="X3320" s="67">
        <f t="shared" si="257"/>
        <v>0.69</v>
      </c>
      <c r="Y3320">
        <v>0.16977</v>
      </c>
      <c r="Z3320" s="67">
        <f t="shared" si="258"/>
        <v>0.40699999999999997</v>
      </c>
      <c r="AA3320">
        <f>VLOOKUP($C3320,[1]Disability!$1:$1048576,5,FALSE)</f>
        <v>0</v>
      </c>
      <c r="AB3320" s="67">
        <f t="shared" si="259"/>
        <v>0</v>
      </c>
      <c r="AC3320" t="e">
        <f>VLOOKUP($A3320,#REF!,9,FALSE)</f>
        <v>#REF!</v>
      </c>
    </row>
    <row r="3321" spans="1:29">
      <c r="A3321">
        <v>51716</v>
      </c>
      <c r="B3321">
        <v>3320</v>
      </c>
      <c r="C3321">
        <v>9904030</v>
      </c>
      <c r="D3321" t="s">
        <v>4235</v>
      </c>
      <c r="E3321" t="s">
        <v>4236</v>
      </c>
      <c r="F3321" t="s">
        <v>4373</v>
      </c>
      <c r="G3321" t="e">
        <f>VLOOKUP($H3321,[1]BRT!$1:$1048576,1,0)</f>
        <v>#N/A</v>
      </c>
      <c r="H3321" t="s">
        <v>6593</v>
      </c>
      <c r="I3321">
        <v>37.501717999999997</v>
      </c>
      <c r="J3321">
        <v>-121.938363</v>
      </c>
      <c r="K3321">
        <v>874</v>
      </c>
      <c r="L3321">
        <v>30</v>
      </c>
      <c r="M3321">
        <v>2</v>
      </c>
      <c r="N3321">
        <v>7</v>
      </c>
      <c r="O3321">
        <v>15</v>
      </c>
      <c r="P3321">
        <v>22</v>
      </c>
      <c r="Q3321" t="e">
        <f>VLOOKUP($A3321,'[1]SheltersALL_2.17.22'!$1:$1048576,6,0)</f>
        <v>#N/A</v>
      </c>
      <c r="R3321" t="str">
        <f>VLOOKUP($A3321, [1]FA21_Ridership!$1:$1048576,11, 0)</f>
        <v>FREMONT</v>
      </c>
      <c r="S3321" t="str">
        <f>VLOOKUP($A3321, [1]FA21_Ridership!$1:$1048576,12, 0)</f>
        <v>ALAMEDA</v>
      </c>
      <c r="T3321">
        <f>VLOOKUP($A3321, [1]FA21_Ridership!$1:$1048576,13, 0)</f>
        <v>5</v>
      </c>
      <c r="U3321">
        <f t="shared" si="256"/>
        <v>660</v>
      </c>
      <c r="V3321" s="67">
        <f t="shared" si="260"/>
        <v>0.79300000000000004</v>
      </c>
      <c r="W3321">
        <v>0.94135500000000005</v>
      </c>
      <c r="X3321" s="67">
        <f t="shared" si="257"/>
        <v>0.86599999999999999</v>
      </c>
      <c r="Y3321">
        <v>7.7732999999999997E-2</v>
      </c>
      <c r="Z3321" s="67">
        <f t="shared" si="258"/>
        <v>0.16</v>
      </c>
      <c r="AA3321">
        <f>VLOOKUP($C3321,[1]Disability!$1:$1048576,5,FALSE)</f>
        <v>0</v>
      </c>
      <c r="AB3321" s="67">
        <f t="shared" si="259"/>
        <v>0</v>
      </c>
      <c r="AC3321" t="e">
        <f>VLOOKUP($A3321,#REF!,9,FALSE)</f>
        <v>#REF!</v>
      </c>
    </row>
    <row r="3322" spans="1:29">
      <c r="A3322">
        <v>53933</v>
      </c>
      <c r="B3322">
        <v>3321</v>
      </c>
      <c r="C3322">
        <v>1010630</v>
      </c>
      <c r="D3322" t="s">
        <v>4235</v>
      </c>
      <c r="E3322" t="s">
        <v>4236</v>
      </c>
      <c r="G3322" t="e">
        <f>VLOOKUP($H3322,[1]BRT!$1:$1048576,1,0)</f>
        <v>#N/A</v>
      </c>
      <c r="H3322" t="s">
        <v>6494</v>
      </c>
      <c r="I3322">
        <v>37.772553000000002</v>
      </c>
      <c r="J3322">
        <v>-122.198697</v>
      </c>
      <c r="K3322">
        <v>1398</v>
      </c>
      <c r="L3322">
        <v>20</v>
      </c>
      <c r="M3322">
        <v>3</v>
      </c>
      <c r="N3322">
        <v>10</v>
      </c>
      <c r="O3322">
        <v>23</v>
      </c>
      <c r="P3322">
        <v>33</v>
      </c>
      <c r="Q3322" t="e">
        <f>VLOOKUP($A3322,'[1]SheltersALL_2.17.22'!$1:$1048576,6,0)</f>
        <v>#N/A</v>
      </c>
      <c r="R3322" t="str">
        <f>VLOOKUP($A3322, [1]FA21_Ridership!$1:$1048576,11, 0)</f>
        <v>OAKLAND</v>
      </c>
      <c r="S3322" t="str">
        <f>VLOOKUP($A3322, [1]FA21_Ridership!$1:$1048576,12, 0)</f>
        <v>ALAMEDA</v>
      </c>
      <c r="T3322">
        <f>VLOOKUP($A3322, [1]FA21_Ridership!$1:$1048576,13, 0)</f>
        <v>3</v>
      </c>
      <c r="U3322">
        <f t="shared" si="256"/>
        <v>660</v>
      </c>
      <c r="V3322" s="67">
        <f t="shared" si="260"/>
        <v>0.79300000000000004</v>
      </c>
      <c r="W3322">
        <v>0.97340899999999997</v>
      </c>
      <c r="X3322" s="67">
        <f t="shared" si="257"/>
        <v>0.95</v>
      </c>
      <c r="Y3322">
        <v>0.58689499999999994</v>
      </c>
      <c r="Z3322" s="67">
        <f t="shared" si="258"/>
        <v>0.93</v>
      </c>
      <c r="AA3322">
        <f>VLOOKUP($C3322,[1]Disability!$1:$1048576,5,FALSE)</f>
        <v>1</v>
      </c>
      <c r="AB3322" s="67">
        <f t="shared" si="259"/>
        <v>0.72499999999999998</v>
      </c>
      <c r="AC3322" t="e">
        <f>VLOOKUP($A3322,#REF!,9,FALSE)</f>
        <v>#REF!</v>
      </c>
    </row>
    <row r="3323" spans="1:29">
      <c r="A3323">
        <v>57734</v>
      </c>
      <c r="B3323">
        <v>3322</v>
      </c>
      <c r="C3323">
        <v>802440</v>
      </c>
      <c r="D3323" t="s">
        <v>4235</v>
      </c>
      <c r="E3323" t="s">
        <v>4236</v>
      </c>
      <c r="G3323" t="e">
        <f>VLOOKUP($H3323,[1]BRT!$1:$1048576,1,0)</f>
        <v>#N/A</v>
      </c>
      <c r="H3323" t="s">
        <v>6373</v>
      </c>
      <c r="I3323">
        <v>37.662249000000003</v>
      </c>
      <c r="J3323">
        <v>-122.115748</v>
      </c>
      <c r="K3323">
        <v>1094</v>
      </c>
      <c r="L3323">
        <v>20</v>
      </c>
      <c r="M3323">
        <v>3</v>
      </c>
      <c r="N3323">
        <v>9</v>
      </c>
      <c r="O3323">
        <v>24</v>
      </c>
      <c r="P3323">
        <v>33</v>
      </c>
      <c r="Q3323" t="e">
        <f>VLOOKUP($A3323,'[1]SheltersALL_2.17.22'!$1:$1048576,6,0)</f>
        <v>#N/A</v>
      </c>
      <c r="R3323" t="str">
        <f>VLOOKUP($A3323, [1]FA21_Ridership!$1:$1048576,11, 0)</f>
        <v>HAYWARD</v>
      </c>
      <c r="S3323" t="str">
        <f>VLOOKUP($A3323, [1]FA21_Ridership!$1:$1048576,12, 0)</f>
        <v>ALAMEDA</v>
      </c>
      <c r="T3323">
        <f>VLOOKUP($A3323, [1]FA21_Ridership!$1:$1048576,13, 0)</f>
        <v>4</v>
      </c>
      <c r="U3323">
        <f t="shared" si="256"/>
        <v>660</v>
      </c>
      <c r="V3323" s="67">
        <f t="shared" si="260"/>
        <v>0.79300000000000004</v>
      </c>
      <c r="W3323">
        <v>0.91599600000000003</v>
      </c>
      <c r="X3323" s="67">
        <f t="shared" si="257"/>
        <v>0.80200000000000005</v>
      </c>
      <c r="Y3323">
        <v>0.38873999999999997</v>
      </c>
      <c r="Z3323" s="67">
        <f t="shared" si="258"/>
        <v>0.751</v>
      </c>
      <c r="AA3323">
        <f>VLOOKUP($C3323,[1]Disability!$1:$1048576,5,FALSE)</f>
        <v>0</v>
      </c>
      <c r="AB3323" s="67">
        <f t="shared" si="259"/>
        <v>0</v>
      </c>
      <c r="AC3323" t="e">
        <f>VLOOKUP($A3323,#REF!,9,FALSE)</f>
        <v>#REF!</v>
      </c>
    </row>
    <row r="3324" spans="1:29">
      <c r="A3324">
        <v>50433</v>
      </c>
      <c r="B3324">
        <v>3323</v>
      </c>
      <c r="C3324">
        <v>1302860</v>
      </c>
      <c r="D3324" t="s">
        <v>4235</v>
      </c>
      <c r="E3324" t="s">
        <v>4236</v>
      </c>
      <c r="G3324" t="e">
        <f>VLOOKUP($H3324,[1]BRT!$1:$1048576,1,0)</f>
        <v>#N/A</v>
      </c>
      <c r="H3324" t="s">
        <v>6585</v>
      </c>
      <c r="I3324">
        <v>37.921522000000003</v>
      </c>
      <c r="J3324">
        <v>-122.33266999999999</v>
      </c>
      <c r="K3324">
        <v>838</v>
      </c>
      <c r="L3324">
        <v>60</v>
      </c>
      <c r="M3324">
        <v>1</v>
      </c>
      <c r="N3324">
        <v>3</v>
      </c>
      <c r="O3324">
        <v>8</v>
      </c>
      <c r="P3324">
        <v>11</v>
      </c>
      <c r="Q3324" t="e">
        <f>VLOOKUP($A3324,'[1]SheltersALL_2.17.22'!$1:$1048576,6,0)</f>
        <v>#N/A</v>
      </c>
      <c r="R3324" t="str">
        <f>VLOOKUP($A3324, [1]FA21_Ridership!$1:$1048576,11, 0)</f>
        <v>RICHMOND</v>
      </c>
      <c r="S3324" t="str">
        <f>VLOOKUP($A3324, [1]FA21_Ridership!$1:$1048576,12, 0)</f>
        <v>CONTRA COSTA</v>
      </c>
      <c r="T3324">
        <f>VLOOKUP($A3324, [1]FA21_Ridership!$1:$1048576,13, 0)</f>
        <v>1</v>
      </c>
      <c r="U3324">
        <f t="shared" si="256"/>
        <v>660</v>
      </c>
      <c r="V3324" s="67">
        <f t="shared" si="260"/>
        <v>0.79300000000000004</v>
      </c>
      <c r="W3324">
        <v>0.89219199999999999</v>
      </c>
      <c r="X3324" s="67">
        <f t="shared" si="257"/>
        <v>0.754</v>
      </c>
      <c r="Y3324">
        <v>0.57556799999999997</v>
      </c>
      <c r="Z3324" s="67">
        <f t="shared" si="258"/>
        <v>0.92200000000000004</v>
      </c>
      <c r="AA3324">
        <f>VLOOKUP($C3324,[1]Disability!$1:$1048576,5,FALSE)</f>
        <v>1</v>
      </c>
      <c r="AB3324" s="67">
        <f t="shared" si="259"/>
        <v>0.72499999999999998</v>
      </c>
      <c r="AC3324" t="e">
        <f>VLOOKUP($A3324,#REF!,9,FALSE)</f>
        <v>#REF!</v>
      </c>
    </row>
    <row r="3325" spans="1:29">
      <c r="A3325">
        <v>50231</v>
      </c>
      <c r="B3325">
        <v>3324</v>
      </c>
      <c r="C3325">
        <v>1031490</v>
      </c>
      <c r="D3325" t="s">
        <v>4235</v>
      </c>
      <c r="E3325" t="s">
        <v>4236</v>
      </c>
      <c r="G3325" t="e">
        <f>VLOOKUP($H3325,[1]BRT!$1:$1048576,1,0)</f>
        <v>#N/A</v>
      </c>
      <c r="H3325" t="s">
        <v>6533</v>
      </c>
      <c r="I3325">
        <v>37.73903</v>
      </c>
      <c r="J3325">
        <v>-122.193129</v>
      </c>
      <c r="K3325">
        <v>961</v>
      </c>
      <c r="L3325">
        <v>30</v>
      </c>
      <c r="M3325">
        <v>2</v>
      </c>
      <c r="N3325">
        <v>5</v>
      </c>
      <c r="O3325">
        <v>17</v>
      </c>
      <c r="P3325">
        <v>22</v>
      </c>
      <c r="Q3325" t="e">
        <f>VLOOKUP($A3325,'[1]SheltersALL_2.17.22'!$1:$1048576,6,0)</f>
        <v>#N/A</v>
      </c>
      <c r="R3325" t="str">
        <f>VLOOKUP($A3325, [1]FA21_Ridership!$1:$1048576,11, 0)</f>
        <v>OAKLAND</v>
      </c>
      <c r="S3325" t="str">
        <f>VLOOKUP($A3325, [1]FA21_Ridership!$1:$1048576,12, 0)</f>
        <v>ALAMEDA</v>
      </c>
      <c r="T3325">
        <f>VLOOKUP($A3325, [1]FA21_Ridership!$1:$1048576,13, 0)</f>
        <v>3</v>
      </c>
      <c r="U3325">
        <f t="shared" si="256"/>
        <v>660</v>
      </c>
      <c r="V3325" s="67">
        <f t="shared" si="260"/>
        <v>0.79300000000000004</v>
      </c>
      <c r="W3325">
        <v>0.979518</v>
      </c>
      <c r="X3325" s="67">
        <f t="shared" si="257"/>
        <v>0.96299999999999997</v>
      </c>
      <c r="Y3325">
        <v>0.32811200000000001</v>
      </c>
      <c r="Z3325" s="67">
        <f t="shared" si="258"/>
        <v>0.66400000000000003</v>
      </c>
      <c r="AA3325">
        <f>VLOOKUP($C3325,[1]Disability!$1:$1048576,5,FALSE)</f>
        <v>2</v>
      </c>
      <c r="AB3325" s="67">
        <f t="shared" si="259"/>
        <v>0.91600000000000004</v>
      </c>
      <c r="AC3325" t="e">
        <f>VLOOKUP($A3325,#REF!,9,FALSE)</f>
        <v>#REF!</v>
      </c>
    </row>
    <row r="3326" spans="1:29">
      <c r="A3326">
        <v>50233</v>
      </c>
      <c r="B3326">
        <v>3325</v>
      </c>
      <c r="C3326">
        <v>1301810</v>
      </c>
      <c r="D3326" t="s">
        <v>4235</v>
      </c>
      <c r="E3326" t="s">
        <v>4236</v>
      </c>
      <c r="G3326" t="e">
        <f>VLOOKUP($H3326,[1]BRT!$1:$1048576,1,0)</f>
        <v>#N/A</v>
      </c>
      <c r="H3326" t="s">
        <v>6358</v>
      </c>
      <c r="I3326">
        <v>37.916151999999997</v>
      </c>
      <c r="J3326">
        <v>-122.32426</v>
      </c>
      <c r="K3326">
        <v>838</v>
      </c>
      <c r="L3326">
        <v>60</v>
      </c>
      <c r="M3326">
        <v>1</v>
      </c>
      <c r="N3326">
        <v>2</v>
      </c>
      <c r="O3326">
        <v>9</v>
      </c>
      <c r="P3326">
        <v>11</v>
      </c>
      <c r="Q3326" t="e">
        <f>VLOOKUP($A3326,'[1]SheltersALL_2.17.22'!$1:$1048576,6,0)</f>
        <v>#N/A</v>
      </c>
      <c r="R3326" t="str">
        <f>VLOOKUP($A3326, [1]FA21_Ridership!$1:$1048576,11, 0)</f>
        <v>RICHMOND</v>
      </c>
      <c r="S3326" t="str">
        <f>VLOOKUP($A3326, [1]FA21_Ridership!$1:$1048576,12, 0)</f>
        <v>CONTRA COSTA</v>
      </c>
      <c r="T3326">
        <f>VLOOKUP($A3326, [1]FA21_Ridership!$1:$1048576,13, 0)</f>
        <v>1</v>
      </c>
      <c r="U3326">
        <f t="shared" si="256"/>
        <v>660</v>
      </c>
      <c r="V3326" s="67">
        <f t="shared" si="260"/>
        <v>0.79300000000000004</v>
      </c>
      <c r="W3326">
        <v>0.92701699999999998</v>
      </c>
      <c r="X3326" s="67">
        <f t="shared" si="257"/>
        <v>0.82599999999999996</v>
      </c>
      <c r="Y3326">
        <v>0.55774999999999997</v>
      </c>
      <c r="Z3326" s="67">
        <f t="shared" si="258"/>
        <v>0.9</v>
      </c>
      <c r="AA3326">
        <f>VLOOKUP($C3326,[1]Disability!$1:$1048576,5,FALSE)</f>
        <v>0</v>
      </c>
      <c r="AB3326" s="67">
        <f t="shared" si="259"/>
        <v>0</v>
      </c>
      <c r="AC3326" t="e">
        <f>VLOOKUP($A3326,#REF!,9,FALSE)</f>
        <v>#REF!</v>
      </c>
    </row>
    <row r="3327" spans="1:29">
      <c r="A3327">
        <v>53058</v>
      </c>
      <c r="B3327">
        <v>3326</v>
      </c>
      <c r="C3327">
        <v>9908120</v>
      </c>
      <c r="D3327" t="s">
        <v>4235</v>
      </c>
      <c r="E3327" t="s">
        <v>4236</v>
      </c>
      <c r="G3327" t="e">
        <f>VLOOKUP($H3327,[1]BRT!$1:$1048576,1,0)</f>
        <v>#N/A</v>
      </c>
      <c r="H3327" t="s">
        <v>6594</v>
      </c>
      <c r="I3327">
        <v>37.802309999999999</v>
      </c>
      <c r="J3327">
        <v>-122.24136</v>
      </c>
      <c r="K3327">
        <v>961</v>
      </c>
      <c r="L3327">
        <v>20</v>
      </c>
      <c r="M3327">
        <v>3</v>
      </c>
      <c r="N3327">
        <v>3</v>
      </c>
      <c r="O3327">
        <v>30</v>
      </c>
      <c r="P3327">
        <v>33</v>
      </c>
      <c r="Q3327" t="e">
        <f>VLOOKUP($A3327,'[1]SheltersALL_2.17.22'!$1:$1048576,6,0)</f>
        <v>#N/A</v>
      </c>
      <c r="R3327" t="str">
        <f>VLOOKUP($A3327, [1]FA21_Ridership!$1:$1048576,11, 0)</f>
        <v>OAKLAND</v>
      </c>
      <c r="S3327" t="str">
        <f>VLOOKUP($A3327, [1]FA21_Ridership!$1:$1048576,12, 0)</f>
        <v>ALAMEDA</v>
      </c>
      <c r="T3327">
        <f>VLOOKUP($A3327, [1]FA21_Ridership!$1:$1048576,13, 0)</f>
        <v>2</v>
      </c>
      <c r="U3327">
        <f t="shared" si="256"/>
        <v>660</v>
      </c>
      <c r="V3327" s="67">
        <f t="shared" si="260"/>
        <v>0.79300000000000004</v>
      </c>
      <c r="W3327">
        <v>0.70417300000000005</v>
      </c>
      <c r="X3327" s="67">
        <f t="shared" si="257"/>
        <v>0.41199999999999998</v>
      </c>
      <c r="Y3327">
        <v>0.252608</v>
      </c>
      <c r="Z3327" s="67">
        <f t="shared" si="258"/>
        <v>0.57599999999999996</v>
      </c>
      <c r="AA3327">
        <f>VLOOKUP($C3327,[1]Disability!$1:$1048576,5,FALSE)</f>
        <v>0</v>
      </c>
      <c r="AB3327" s="67">
        <f t="shared" si="259"/>
        <v>0</v>
      </c>
      <c r="AC3327" t="e">
        <f>VLOOKUP($A3327,#REF!,9,FALSE)</f>
        <v>#REF!</v>
      </c>
    </row>
    <row r="3328" spans="1:29">
      <c r="A3328">
        <v>55453</v>
      </c>
      <c r="B3328">
        <v>3327</v>
      </c>
      <c r="C3328">
        <v>305100</v>
      </c>
      <c r="D3328" t="s">
        <v>4235</v>
      </c>
      <c r="E3328" t="s">
        <v>4236</v>
      </c>
      <c r="G3328" t="e">
        <f>VLOOKUP($H3328,[1]BRT!$1:$1048576,1,0)</f>
        <v>#N/A</v>
      </c>
      <c r="H3328" t="s">
        <v>6595</v>
      </c>
      <c r="I3328">
        <v>37.852300999999997</v>
      </c>
      <c r="J3328">
        <v>-122.26602699999999</v>
      </c>
      <c r="K3328">
        <v>1086</v>
      </c>
      <c r="L3328">
        <v>22.8</v>
      </c>
      <c r="M3328">
        <v>2.6315789469999999</v>
      </c>
      <c r="N3328">
        <v>22</v>
      </c>
      <c r="O3328">
        <v>7</v>
      </c>
      <c r="P3328">
        <v>29</v>
      </c>
      <c r="Q3328" t="e">
        <f>VLOOKUP($A3328,'[1]SheltersALL_2.17.22'!$1:$1048576,6,0)</f>
        <v>#N/A</v>
      </c>
      <c r="R3328" t="str">
        <f>VLOOKUP($A3328, [1]FA21_Ridership!$1:$1048576,11, 0)</f>
        <v>BERKELEY</v>
      </c>
      <c r="S3328" t="str">
        <f>VLOOKUP($A3328, [1]FA21_Ridership!$1:$1048576,12, 0)</f>
        <v>ALAMEDA</v>
      </c>
      <c r="T3328">
        <f>VLOOKUP($A3328, [1]FA21_Ridership!$1:$1048576,13, 0)</f>
        <v>1</v>
      </c>
      <c r="U3328">
        <f t="shared" si="256"/>
        <v>661.2</v>
      </c>
      <c r="V3328" s="67">
        <f t="shared" si="260"/>
        <v>0.79900000000000004</v>
      </c>
      <c r="W3328">
        <v>0.274088</v>
      </c>
      <c r="X3328" s="67">
        <f t="shared" si="257"/>
        <v>5.2999999999999999E-2</v>
      </c>
      <c r="Y3328">
        <v>0.26192700000000002</v>
      </c>
      <c r="Z3328" s="67">
        <f t="shared" si="258"/>
        <v>0.58799999999999997</v>
      </c>
      <c r="AA3328">
        <f>VLOOKUP($C3328,[1]Disability!$1:$1048576,5,FALSE)</f>
        <v>4</v>
      </c>
      <c r="AB3328" s="67">
        <f t="shared" si="259"/>
        <v>0.97699999999999998</v>
      </c>
      <c r="AC3328" t="e">
        <f>VLOOKUP($A3328,#REF!,9,FALSE)</f>
        <v>#REF!</v>
      </c>
    </row>
    <row r="3329" spans="1:29">
      <c r="A3329">
        <v>52726</v>
      </c>
      <c r="B3329">
        <v>3328</v>
      </c>
      <c r="C3329">
        <v>9907090</v>
      </c>
      <c r="D3329" t="s">
        <v>4235</v>
      </c>
      <c r="E3329" t="s">
        <v>4236</v>
      </c>
      <c r="G3329" t="e">
        <f>VLOOKUP($H3329,[1]BRT!$1:$1048576,1,0)</f>
        <v>#N/A</v>
      </c>
      <c r="H3329" t="s">
        <v>6596</v>
      </c>
      <c r="I3329">
        <v>37.984718000000001</v>
      </c>
      <c r="J3329">
        <v>-122.35248199999999</v>
      </c>
      <c r="K3329">
        <v>1229</v>
      </c>
      <c r="L3329">
        <v>51</v>
      </c>
      <c r="M3329">
        <v>1.1764705879999999</v>
      </c>
      <c r="N3329">
        <v>3</v>
      </c>
      <c r="O3329">
        <v>10</v>
      </c>
      <c r="P3329">
        <v>13</v>
      </c>
      <c r="Q3329" t="e">
        <f>VLOOKUP($A3329,'[1]SheltersALL_2.17.22'!$1:$1048576,6,0)</f>
        <v>#N/A</v>
      </c>
      <c r="R3329" t="str">
        <f>VLOOKUP($A3329, [1]FA21_Ridership!$1:$1048576,11, 0)</f>
        <v>RICHMOND</v>
      </c>
      <c r="S3329" t="str">
        <f>VLOOKUP($A3329, [1]FA21_Ridership!$1:$1048576,12, 0)</f>
        <v>CONTRA COSTA</v>
      </c>
      <c r="T3329">
        <f>VLOOKUP($A3329, [1]FA21_Ridership!$1:$1048576,13, 0)</f>
        <v>1</v>
      </c>
      <c r="U3329">
        <f t="shared" si="256"/>
        <v>663</v>
      </c>
      <c r="V3329" s="67">
        <f t="shared" si="260"/>
        <v>0.79900000000000004</v>
      </c>
      <c r="W3329">
        <v>0.88406700000000005</v>
      </c>
      <c r="X3329" s="67">
        <f t="shared" si="257"/>
        <v>0.74</v>
      </c>
      <c r="Y3329">
        <v>0.178171</v>
      </c>
      <c r="Z3329" s="67">
        <f t="shared" si="258"/>
        <v>0.433</v>
      </c>
      <c r="AA3329">
        <f>VLOOKUP($C3329,[1]Disability!$1:$1048576,5,FALSE)</f>
        <v>0</v>
      </c>
      <c r="AB3329" s="67">
        <f t="shared" si="259"/>
        <v>0</v>
      </c>
      <c r="AC3329" t="e">
        <f>VLOOKUP($A3329,#REF!,9,FALSE)</f>
        <v>#REF!</v>
      </c>
    </row>
    <row r="3330" spans="1:29">
      <c r="A3330">
        <v>50467</v>
      </c>
      <c r="B3330">
        <v>3329</v>
      </c>
      <c r="C3330">
        <v>1031840</v>
      </c>
      <c r="D3330" t="s">
        <v>4235</v>
      </c>
      <c r="E3330" t="s">
        <v>4236</v>
      </c>
      <c r="G3330" t="e">
        <f>VLOOKUP($H3330,[1]BRT!$1:$1048576,1,0)</f>
        <v>#N/A</v>
      </c>
      <c r="H3330" t="s">
        <v>6405</v>
      </c>
      <c r="I3330">
        <v>37.80791</v>
      </c>
      <c r="J3330">
        <v>-122.30216799999999</v>
      </c>
      <c r="K3330">
        <v>1039</v>
      </c>
      <c r="L3330">
        <v>17</v>
      </c>
      <c r="M3330">
        <v>3.5294117649999999</v>
      </c>
      <c r="N3330">
        <v>7</v>
      </c>
      <c r="O3330">
        <v>32</v>
      </c>
      <c r="P3330">
        <v>39</v>
      </c>
      <c r="Q3330" t="e">
        <f>VLOOKUP($A3330,'[1]SheltersALL_2.17.22'!$1:$1048576,6,0)</f>
        <v>#N/A</v>
      </c>
      <c r="R3330" t="str">
        <f>VLOOKUP($A3330, [1]FA21_Ridership!$1:$1048576,11, 0)</f>
        <v>OAKLAND</v>
      </c>
      <c r="S3330" t="str">
        <f>VLOOKUP($A3330, [1]FA21_Ridership!$1:$1048576,12, 0)</f>
        <v>ALAMEDA</v>
      </c>
      <c r="T3330">
        <f>VLOOKUP($A3330, [1]FA21_Ridership!$1:$1048576,13, 0)</f>
        <v>2</v>
      </c>
      <c r="U3330">
        <f t="shared" ref="U3330:U3393" si="261">$L3330*$P3330</f>
        <v>663</v>
      </c>
      <c r="V3330" s="67">
        <f t="shared" si="260"/>
        <v>0.79900000000000004</v>
      </c>
      <c r="W3330">
        <v>0.617618</v>
      </c>
      <c r="X3330" s="67">
        <f t="shared" ref="X3330:X3393" si="262">_xlfn.PERCENTRANK.INC($W$2:$W$4161,W3330)</f>
        <v>0.31</v>
      </c>
      <c r="Y3330">
        <v>0.173674</v>
      </c>
      <c r="Z3330" s="67">
        <f t="shared" ref="Z3330:Z3393" si="263">_xlfn.PERCENTRANK.INC($Y$2:$Y$4161,Y3330)</f>
        <v>0.41899999999999998</v>
      </c>
      <c r="AA3330">
        <f>VLOOKUP($C3330,[1]Disability!$1:$1048576,5,FALSE)</f>
        <v>0</v>
      </c>
      <c r="AB3330" s="67">
        <f t="shared" ref="AB3330:AB3393" si="264">_xlfn.PERCENTRANK.INC($AA$2:$AA$4163,AA3330)</f>
        <v>0</v>
      </c>
      <c r="AC3330" t="e">
        <f>VLOOKUP($A3330,#REF!,9,FALSE)</f>
        <v>#REF!</v>
      </c>
    </row>
    <row r="3331" spans="1:29">
      <c r="A3331">
        <v>52387</v>
      </c>
      <c r="B3331">
        <v>3330</v>
      </c>
      <c r="C3331">
        <v>9906030</v>
      </c>
      <c r="D3331" t="s">
        <v>4235</v>
      </c>
      <c r="E3331" t="s">
        <v>4236</v>
      </c>
      <c r="G3331" t="e">
        <f>VLOOKUP($H3331,[1]BRT!$1:$1048576,1,0)</f>
        <v>#N/A</v>
      </c>
      <c r="H3331" t="s">
        <v>6597</v>
      </c>
      <c r="I3331">
        <v>37.845775000000003</v>
      </c>
      <c r="J3331">
        <v>-122.294557</v>
      </c>
      <c r="K3331">
        <v>1079</v>
      </c>
      <c r="L3331">
        <v>21.4</v>
      </c>
      <c r="M3331">
        <v>2.8037383180000002</v>
      </c>
      <c r="N3331">
        <v>6</v>
      </c>
      <c r="O3331">
        <v>25</v>
      </c>
      <c r="P3331">
        <v>31</v>
      </c>
      <c r="Q3331" t="e">
        <f>VLOOKUP($A3331,'[1]SheltersALL_2.17.22'!$1:$1048576,6,0)</f>
        <v>#N/A</v>
      </c>
      <c r="R3331" t="str">
        <f>VLOOKUP($A3331, [1]FA21_Ridership!$1:$1048576,11, 0)</f>
        <v>EMERYVILLE</v>
      </c>
      <c r="S3331" t="str">
        <f>VLOOKUP($A3331, [1]FA21_Ridership!$1:$1048576,12, 0)</f>
        <v>ALAMEDA</v>
      </c>
      <c r="T3331">
        <f>VLOOKUP($A3331, [1]FA21_Ridership!$1:$1048576,13, 0)</f>
        <v>2</v>
      </c>
      <c r="U3331">
        <f t="shared" si="261"/>
        <v>663.4</v>
      </c>
      <c r="V3331" s="67">
        <f t="shared" si="260"/>
        <v>0.8</v>
      </c>
      <c r="W3331">
        <v>0.53906299999999996</v>
      </c>
      <c r="X3331" s="67">
        <f t="shared" si="262"/>
        <v>0.23799999999999999</v>
      </c>
      <c r="Y3331">
        <v>0.12890599999999999</v>
      </c>
      <c r="Z3331" s="67">
        <f t="shared" si="263"/>
        <v>0.311</v>
      </c>
      <c r="AA3331">
        <f>VLOOKUP($C3331,[1]Disability!$1:$1048576,5,FALSE)</f>
        <v>0</v>
      </c>
      <c r="AB3331" s="67">
        <f t="shared" si="264"/>
        <v>0</v>
      </c>
      <c r="AC3331" t="e">
        <f>VLOOKUP($A3331,#REF!,9,FALSE)</f>
        <v>#REF!</v>
      </c>
    </row>
    <row r="3332" spans="1:29">
      <c r="A3332">
        <v>59004</v>
      </c>
      <c r="B3332">
        <v>3331</v>
      </c>
      <c r="C3332">
        <v>305810</v>
      </c>
      <c r="D3332" t="s">
        <v>4235</v>
      </c>
      <c r="E3332" t="s">
        <v>4236</v>
      </c>
      <c r="G3332" t="e">
        <f>VLOOKUP($H3332,[1]BRT!$1:$1048576,1,0)</f>
        <v>#N/A</v>
      </c>
      <c r="H3332" t="s">
        <v>6324</v>
      </c>
      <c r="I3332">
        <v>37.868791000000002</v>
      </c>
      <c r="J3332">
        <v>-122.29430499999999</v>
      </c>
      <c r="K3332">
        <v>1401</v>
      </c>
      <c r="L3332">
        <v>16.600000000000001</v>
      </c>
      <c r="M3332">
        <v>3.6144578310000002</v>
      </c>
      <c r="N3332">
        <v>2</v>
      </c>
      <c r="O3332">
        <v>38</v>
      </c>
      <c r="P3332">
        <v>40</v>
      </c>
      <c r="Q3332" t="e">
        <f>VLOOKUP($A3332,'[1]SheltersALL_2.17.22'!$1:$1048576,6,0)</f>
        <v>#N/A</v>
      </c>
      <c r="R3332" t="str">
        <f>VLOOKUP($A3332, [1]FA21_Ridership!$1:$1048576,11, 0)</f>
        <v>BERKELEY</v>
      </c>
      <c r="S3332" t="str">
        <f>VLOOKUP($A3332, [1]FA21_Ridership!$1:$1048576,12, 0)</f>
        <v>ALAMEDA</v>
      </c>
      <c r="T3332">
        <f>VLOOKUP($A3332, [1]FA21_Ridership!$1:$1048576,13, 0)</f>
        <v>1</v>
      </c>
      <c r="U3332">
        <f t="shared" si="261"/>
        <v>664</v>
      </c>
      <c r="V3332" s="67">
        <f t="shared" si="260"/>
        <v>0.8</v>
      </c>
      <c r="W3332">
        <v>0.52759900000000004</v>
      </c>
      <c r="X3332" s="67">
        <f t="shared" si="262"/>
        <v>0.221</v>
      </c>
      <c r="Y3332">
        <v>0.24471000000000001</v>
      </c>
      <c r="Z3332" s="67">
        <f t="shared" si="263"/>
        <v>0.56599999999999995</v>
      </c>
      <c r="AA3332">
        <f>VLOOKUP($C3332,[1]Disability!$1:$1048576,5,FALSE)</f>
        <v>0</v>
      </c>
      <c r="AB3332" s="67">
        <f t="shared" si="264"/>
        <v>0</v>
      </c>
      <c r="AC3332" t="e">
        <f>VLOOKUP($A3332,#REF!,9,FALSE)</f>
        <v>#REF!</v>
      </c>
    </row>
    <row r="3333" spans="1:29">
      <c r="A3333">
        <v>59935</v>
      </c>
      <c r="B3333">
        <v>3332</v>
      </c>
      <c r="C3333">
        <v>1016090</v>
      </c>
      <c r="D3333" t="s">
        <v>4235</v>
      </c>
      <c r="E3333" t="s">
        <v>4236</v>
      </c>
      <c r="G3333" t="e">
        <f>VLOOKUP($H3333,[1]BRT!$1:$1048576,1,0)</f>
        <v>#N/A</v>
      </c>
      <c r="H3333" t="s">
        <v>6598</v>
      </c>
      <c r="I3333">
        <v>37.820725000000003</v>
      </c>
      <c r="J3333">
        <v>-122.270819</v>
      </c>
      <c r="K3333">
        <v>1080</v>
      </c>
      <c r="L3333">
        <v>22.9</v>
      </c>
      <c r="M3333">
        <v>2.6200873360000001</v>
      </c>
      <c r="N3333">
        <v>11</v>
      </c>
      <c r="O3333">
        <v>18</v>
      </c>
      <c r="P3333">
        <v>29</v>
      </c>
      <c r="Q3333" t="e">
        <f>VLOOKUP($A3333,'[1]SheltersALL_2.17.22'!$1:$1048576,6,0)</f>
        <v>#N/A</v>
      </c>
      <c r="R3333" t="str">
        <f>VLOOKUP($A3333, [1]FA21_Ridership!$1:$1048576,11, 0)</f>
        <v>OAKLAND</v>
      </c>
      <c r="S3333" t="str">
        <f>VLOOKUP($A3333, [1]FA21_Ridership!$1:$1048576,12, 0)</f>
        <v>ALAMEDA</v>
      </c>
      <c r="T3333">
        <f>VLOOKUP($A3333, [1]FA21_Ridership!$1:$1048576,13, 0)</f>
        <v>2</v>
      </c>
      <c r="U3333">
        <f t="shared" si="261"/>
        <v>664.09999999999991</v>
      </c>
      <c r="V3333" s="67">
        <f t="shared" si="260"/>
        <v>0.8</v>
      </c>
      <c r="W3333">
        <v>0.68494600000000005</v>
      </c>
      <c r="X3333" s="67">
        <f t="shared" si="262"/>
        <v>0.39300000000000002</v>
      </c>
      <c r="Y3333">
        <v>0.53817199999999998</v>
      </c>
      <c r="Z3333" s="67">
        <f t="shared" si="263"/>
        <v>0.89300000000000002</v>
      </c>
      <c r="AA3333">
        <f>VLOOKUP($C3333,[1]Disability!$1:$1048576,5,FALSE)</f>
        <v>1</v>
      </c>
      <c r="AB3333" s="67">
        <f t="shared" si="264"/>
        <v>0.72499999999999998</v>
      </c>
      <c r="AC3333" t="e">
        <f>VLOOKUP($A3333,#REF!,9,FALSE)</f>
        <v>#REF!</v>
      </c>
    </row>
    <row r="3334" spans="1:29">
      <c r="A3334">
        <v>51776</v>
      </c>
      <c r="B3334">
        <v>3333</v>
      </c>
      <c r="C3334">
        <v>803060</v>
      </c>
      <c r="D3334" t="s">
        <v>4235</v>
      </c>
      <c r="E3334" t="s">
        <v>4236</v>
      </c>
      <c r="G3334" t="e">
        <f>VLOOKUP($H3334,[1]BRT!$1:$1048576,1,0)</f>
        <v>#N/A</v>
      </c>
      <c r="H3334" t="s">
        <v>6599</v>
      </c>
      <c r="I3334">
        <v>37.654359999999997</v>
      </c>
      <c r="J3334">
        <v>-122.132074</v>
      </c>
      <c r="K3334">
        <v>1015</v>
      </c>
      <c r="L3334">
        <v>35</v>
      </c>
      <c r="M3334">
        <v>1.7142857140000001</v>
      </c>
      <c r="N3334">
        <v>13</v>
      </c>
      <c r="O3334">
        <v>6</v>
      </c>
      <c r="P3334">
        <v>19</v>
      </c>
      <c r="Q3334" t="e">
        <f>VLOOKUP($A3334,'[1]SheltersALL_2.17.22'!$1:$1048576,6,0)</f>
        <v>#N/A</v>
      </c>
      <c r="R3334" t="str">
        <f>VLOOKUP($A3334, [1]FA21_Ridership!$1:$1048576,11, 0)</f>
        <v>HAYWARD</v>
      </c>
      <c r="S3334" t="str">
        <f>VLOOKUP($A3334, [1]FA21_Ridership!$1:$1048576,12, 0)</f>
        <v>ALAMEDA</v>
      </c>
      <c r="T3334">
        <f>VLOOKUP($A3334, [1]FA21_Ridership!$1:$1048576,13, 0)</f>
        <v>5</v>
      </c>
      <c r="U3334">
        <f t="shared" si="261"/>
        <v>665</v>
      </c>
      <c r="V3334" s="67">
        <f t="shared" si="260"/>
        <v>0.80100000000000005</v>
      </c>
      <c r="W3334">
        <v>0.84332499999999999</v>
      </c>
      <c r="X3334" s="67">
        <f t="shared" si="262"/>
        <v>0.65</v>
      </c>
      <c r="Y3334">
        <v>4.8722000000000001E-2</v>
      </c>
      <c r="Z3334" s="67">
        <f t="shared" si="263"/>
        <v>6.7000000000000004E-2</v>
      </c>
      <c r="AA3334">
        <f>VLOOKUP($C3334,[1]Disability!$1:$1048576,5,FALSE)</f>
        <v>0</v>
      </c>
      <c r="AB3334" s="67">
        <f t="shared" si="264"/>
        <v>0</v>
      </c>
      <c r="AC3334" t="e">
        <f>VLOOKUP($A3334,#REF!,9,FALSE)</f>
        <v>#REF!</v>
      </c>
    </row>
    <row r="3335" spans="1:29">
      <c r="A3335">
        <v>51090</v>
      </c>
      <c r="B3335">
        <v>3334</v>
      </c>
      <c r="C3335">
        <v>805000</v>
      </c>
      <c r="D3335" t="s">
        <v>4235</v>
      </c>
      <c r="E3335" t="s">
        <v>4236</v>
      </c>
      <c r="G3335" t="e">
        <f>VLOOKUP($H3335,[1]BRT!$1:$1048576,1,0)</f>
        <v>#N/A</v>
      </c>
      <c r="H3335" t="s">
        <v>6009</v>
      </c>
      <c r="I3335">
        <v>37.632595999999999</v>
      </c>
      <c r="J3335">
        <v>-122.06677000000001</v>
      </c>
      <c r="K3335">
        <v>1085</v>
      </c>
      <c r="L3335">
        <v>35</v>
      </c>
      <c r="M3335">
        <v>1.7142857140000001</v>
      </c>
      <c r="N3335">
        <v>3</v>
      </c>
      <c r="O3335">
        <v>16</v>
      </c>
      <c r="P3335">
        <v>19</v>
      </c>
      <c r="Q3335" t="e">
        <f>VLOOKUP($A3335,'[1]SheltersALL_2.17.22'!$1:$1048576,6,0)</f>
        <v>#N/A</v>
      </c>
      <c r="R3335" t="str">
        <f>VLOOKUP($A3335, [1]FA21_Ridership!$1:$1048576,11, 0)</f>
        <v>HAYWARD</v>
      </c>
      <c r="S3335" t="str">
        <f>VLOOKUP($A3335, [1]FA21_Ridership!$1:$1048576,12, 0)</f>
        <v>ALAMEDA</v>
      </c>
      <c r="T3335">
        <f>VLOOKUP($A3335, [1]FA21_Ridership!$1:$1048576,13, 0)</f>
        <v>4</v>
      </c>
      <c r="U3335">
        <f t="shared" si="261"/>
        <v>665</v>
      </c>
      <c r="V3335" s="67">
        <f t="shared" si="260"/>
        <v>0.80100000000000005</v>
      </c>
      <c r="W3335">
        <v>0.90378800000000004</v>
      </c>
      <c r="X3335" s="67">
        <f t="shared" si="262"/>
        <v>0.78100000000000003</v>
      </c>
      <c r="Y3335">
        <v>0.135689</v>
      </c>
      <c r="Z3335" s="67">
        <f t="shared" si="263"/>
        <v>0.33200000000000002</v>
      </c>
      <c r="AA3335">
        <f>VLOOKUP($C3335,[1]Disability!$1:$1048576,5,FALSE)</f>
        <v>0</v>
      </c>
      <c r="AB3335" s="67">
        <f t="shared" si="264"/>
        <v>0</v>
      </c>
      <c r="AC3335" t="e">
        <f>VLOOKUP($A3335,#REF!,9,FALSE)</f>
        <v>#REF!</v>
      </c>
    </row>
    <row r="3336" spans="1:29">
      <c r="A3336">
        <v>55141</v>
      </c>
      <c r="B3336">
        <v>3335</v>
      </c>
      <c r="C3336">
        <v>9804690</v>
      </c>
      <c r="D3336" t="s">
        <v>4235</v>
      </c>
      <c r="E3336" t="s">
        <v>4236</v>
      </c>
      <c r="G3336" t="e">
        <f>VLOOKUP($H3336,[1]BRT!$1:$1048576,1,0)</f>
        <v>#N/A</v>
      </c>
      <c r="H3336" t="s">
        <v>6600</v>
      </c>
      <c r="I3336">
        <v>37.673690999999998</v>
      </c>
      <c r="J3336">
        <v>-122.14973500000001</v>
      </c>
      <c r="K3336">
        <v>963</v>
      </c>
      <c r="L3336">
        <v>60.5</v>
      </c>
      <c r="M3336">
        <v>0.99173553699999994</v>
      </c>
      <c r="N3336">
        <v>7</v>
      </c>
      <c r="O3336">
        <v>4</v>
      </c>
      <c r="P3336">
        <v>11</v>
      </c>
      <c r="Q3336" t="e">
        <f>VLOOKUP($A3336,'[1]SheltersALL_2.17.22'!$1:$1048576,6,0)</f>
        <v>#N/A</v>
      </c>
      <c r="R3336" t="str">
        <f>VLOOKUP($A3336, [1]FA21_Ridership!$1:$1048576,11, 0)</f>
        <v>COUNTY-ALAMEDA</v>
      </c>
      <c r="S3336" t="str">
        <f>VLOOKUP($A3336, [1]FA21_Ridership!$1:$1048576,12, 0)</f>
        <v>ALAMEDA</v>
      </c>
      <c r="T3336">
        <f>VLOOKUP($A3336, [1]FA21_Ridership!$1:$1048576,13, 0)</f>
        <v>4</v>
      </c>
      <c r="U3336">
        <f t="shared" si="261"/>
        <v>665.5</v>
      </c>
      <c r="V3336" s="67">
        <f t="shared" si="260"/>
        <v>0.80100000000000005</v>
      </c>
      <c r="W3336">
        <v>0.68032800000000004</v>
      </c>
      <c r="X3336" s="67">
        <f t="shared" si="262"/>
        <v>0.38200000000000001</v>
      </c>
      <c r="Y3336">
        <v>0.22677600000000001</v>
      </c>
      <c r="Z3336" s="67">
        <f t="shared" si="263"/>
        <v>0.51900000000000002</v>
      </c>
      <c r="AA3336">
        <f>VLOOKUP($C3336,[1]Disability!$1:$1048576,5,FALSE)</f>
        <v>0</v>
      </c>
      <c r="AB3336" s="67">
        <f t="shared" si="264"/>
        <v>0</v>
      </c>
      <c r="AC3336" t="e">
        <f>VLOOKUP($A3336,#REF!,9,FALSE)</f>
        <v>#REF!</v>
      </c>
    </row>
    <row r="3337" spans="1:29">
      <c r="A3337">
        <v>55328</v>
      </c>
      <c r="B3337">
        <v>3336</v>
      </c>
      <c r="C3337">
        <v>800600</v>
      </c>
      <c r="D3337" t="s">
        <v>4235</v>
      </c>
      <c r="E3337" t="s">
        <v>4236</v>
      </c>
      <c r="G3337" t="e">
        <f>VLOOKUP($H3337,[1]BRT!$1:$1048576,1,0)</f>
        <v>#N/A</v>
      </c>
      <c r="H3337" t="s">
        <v>6601</v>
      </c>
      <c r="I3337">
        <v>37.683005999999999</v>
      </c>
      <c r="J3337">
        <v>-122.065055</v>
      </c>
      <c r="K3337">
        <v>961</v>
      </c>
      <c r="L3337">
        <v>60.5</v>
      </c>
      <c r="M3337">
        <v>0.99173553699999994</v>
      </c>
      <c r="N3337">
        <v>3</v>
      </c>
      <c r="O3337">
        <v>8</v>
      </c>
      <c r="P3337">
        <v>11</v>
      </c>
      <c r="Q3337" t="e">
        <f>VLOOKUP($A3337,'[1]SheltersALL_2.17.22'!$1:$1048576,6,0)</f>
        <v>#N/A</v>
      </c>
      <c r="R3337" t="str">
        <f>VLOOKUP($A3337, [1]FA21_Ridership!$1:$1048576,11, 0)</f>
        <v>HAYWARD</v>
      </c>
      <c r="S3337" t="str">
        <f>VLOOKUP($A3337, [1]FA21_Ridership!$1:$1048576,12, 0)</f>
        <v>ALAMEDA</v>
      </c>
      <c r="T3337">
        <f>VLOOKUP($A3337, [1]FA21_Ridership!$1:$1048576,13, 0)</f>
        <v>4</v>
      </c>
      <c r="U3337">
        <f t="shared" si="261"/>
        <v>665.5</v>
      </c>
      <c r="V3337" s="67">
        <f t="shared" si="260"/>
        <v>0.80100000000000005</v>
      </c>
      <c r="W3337">
        <v>0.77151499999999995</v>
      </c>
      <c r="X3337" s="67">
        <f t="shared" si="262"/>
        <v>0.52700000000000002</v>
      </c>
      <c r="Y3337">
        <v>0.335198</v>
      </c>
      <c r="Z3337" s="67">
        <f t="shared" si="263"/>
        <v>0.67900000000000005</v>
      </c>
      <c r="AA3337">
        <f>VLOOKUP($C3337,[1]Disability!$1:$1048576,5,FALSE)</f>
        <v>0</v>
      </c>
      <c r="AB3337" s="67">
        <f t="shared" si="264"/>
        <v>0</v>
      </c>
      <c r="AC3337" t="e">
        <f>VLOOKUP($A3337,#REF!,9,FALSE)</f>
        <v>#REF!</v>
      </c>
    </row>
    <row r="3338" spans="1:29">
      <c r="A3338">
        <v>55818</v>
      </c>
      <c r="B3338">
        <v>3337</v>
      </c>
      <c r="C3338">
        <v>1011900</v>
      </c>
      <c r="D3338" t="s">
        <v>4235</v>
      </c>
      <c r="E3338" t="s">
        <v>4236</v>
      </c>
      <c r="G3338" t="e">
        <f>VLOOKUP($H3338,[1]BRT!$1:$1048576,1,0)</f>
        <v>#N/A</v>
      </c>
      <c r="H3338" t="s">
        <v>6512</v>
      </c>
      <c r="I3338">
        <v>37.816415999999997</v>
      </c>
      <c r="J3338">
        <v>-122.24564100000001</v>
      </c>
      <c r="K3338">
        <v>1016</v>
      </c>
      <c r="L3338">
        <v>31.7</v>
      </c>
      <c r="M3338">
        <v>1.8927444790000001</v>
      </c>
      <c r="N3338">
        <v>14</v>
      </c>
      <c r="O3338">
        <v>7</v>
      </c>
      <c r="P3338">
        <v>21</v>
      </c>
      <c r="Q3338" t="e">
        <f>VLOOKUP($A3338,'[1]SheltersALL_2.17.22'!$1:$1048576,6,0)</f>
        <v>#N/A</v>
      </c>
      <c r="R3338" t="str">
        <f>VLOOKUP($A3338, [1]FA21_Ridership!$1:$1048576,11, 0)</f>
        <v>OAKLAND</v>
      </c>
      <c r="S3338" t="str">
        <f>VLOOKUP($A3338, [1]FA21_Ridership!$1:$1048576,12, 0)</f>
        <v>ALAMEDA</v>
      </c>
      <c r="T3338">
        <f>VLOOKUP($A3338, [1]FA21_Ridership!$1:$1048576,13, 0)</f>
        <v>2</v>
      </c>
      <c r="U3338">
        <f t="shared" si="261"/>
        <v>665.69999999999993</v>
      </c>
      <c r="V3338" s="67">
        <f t="shared" si="260"/>
        <v>0.80200000000000005</v>
      </c>
      <c r="W3338">
        <v>0.26081700000000002</v>
      </c>
      <c r="X3338" s="67">
        <f t="shared" si="262"/>
        <v>4.5999999999999999E-2</v>
      </c>
      <c r="Y3338">
        <v>9.0144000000000002E-2</v>
      </c>
      <c r="Z3338" s="67">
        <f t="shared" si="263"/>
        <v>0.20899999999999999</v>
      </c>
      <c r="AA3338">
        <f>VLOOKUP($C3338,[1]Disability!$1:$1048576,5,FALSE)</f>
        <v>0</v>
      </c>
      <c r="AB3338" s="67">
        <f t="shared" si="264"/>
        <v>0</v>
      </c>
      <c r="AC3338" t="e">
        <f>VLOOKUP($A3338,#REF!,9,FALSE)</f>
        <v>#REF!</v>
      </c>
    </row>
    <row r="3339" spans="1:29">
      <c r="A3339">
        <v>56800</v>
      </c>
      <c r="B3339">
        <v>3338</v>
      </c>
      <c r="C3339">
        <v>1014860</v>
      </c>
      <c r="D3339" t="s">
        <v>4235</v>
      </c>
      <c r="E3339" t="s">
        <v>4236</v>
      </c>
      <c r="G3339" t="e">
        <f>VLOOKUP($H3339,[1]BRT!$1:$1048576,1,0)</f>
        <v>#N/A</v>
      </c>
      <c r="H3339" t="s">
        <v>6511</v>
      </c>
      <c r="I3339">
        <v>37.759532</v>
      </c>
      <c r="J3339">
        <v>-122.162897</v>
      </c>
      <c r="K3339">
        <v>1172</v>
      </c>
      <c r="L3339">
        <v>18</v>
      </c>
      <c r="M3339">
        <v>3.3333333330000001</v>
      </c>
      <c r="N3339">
        <v>12</v>
      </c>
      <c r="O3339">
        <v>25</v>
      </c>
      <c r="P3339">
        <v>37</v>
      </c>
      <c r="Q3339" t="e">
        <f>VLOOKUP($A3339,'[1]SheltersALL_2.17.22'!$1:$1048576,6,0)</f>
        <v>#N/A</v>
      </c>
      <c r="R3339" t="str">
        <f>VLOOKUP($A3339, [1]FA21_Ridership!$1:$1048576,11, 0)</f>
        <v>OAKLAND</v>
      </c>
      <c r="S3339" t="str">
        <f>VLOOKUP($A3339, [1]FA21_Ridership!$1:$1048576,12, 0)</f>
        <v>ALAMEDA</v>
      </c>
      <c r="T3339">
        <f>VLOOKUP($A3339, [1]FA21_Ridership!$1:$1048576,13, 0)</f>
        <v>3</v>
      </c>
      <c r="U3339">
        <f t="shared" si="261"/>
        <v>666</v>
      </c>
      <c r="V3339" s="67">
        <f t="shared" si="260"/>
        <v>0.80200000000000005</v>
      </c>
      <c r="W3339">
        <v>0.96193099999999998</v>
      </c>
      <c r="X3339" s="67">
        <f t="shared" si="262"/>
        <v>0.92600000000000005</v>
      </c>
      <c r="Y3339">
        <v>0.49582199999999998</v>
      </c>
      <c r="Z3339" s="67">
        <f t="shared" si="263"/>
        <v>0.85699999999999998</v>
      </c>
      <c r="AA3339">
        <f>VLOOKUP($C3339,[1]Disability!$1:$1048576,5,FALSE)</f>
        <v>1</v>
      </c>
      <c r="AB3339" s="67">
        <f t="shared" si="264"/>
        <v>0.72499999999999998</v>
      </c>
      <c r="AC3339" t="e">
        <f>VLOOKUP($A3339,#REF!,9,FALSE)</f>
        <v>#REF!</v>
      </c>
    </row>
    <row r="3340" spans="1:29">
      <c r="A3340">
        <v>51208</v>
      </c>
      <c r="B3340">
        <v>3339</v>
      </c>
      <c r="C3340">
        <v>9902550</v>
      </c>
      <c r="D3340" t="s">
        <v>4235</v>
      </c>
      <c r="E3340" t="s">
        <v>4236</v>
      </c>
      <c r="G3340" t="e">
        <f>VLOOKUP($H3340,[1]BRT!$1:$1048576,1,0)</f>
        <v>#N/A</v>
      </c>
      <c r="H3340" t="s">
        <v>6602</v>
      </c>
      <c r="I3340">
        <v>37.666513000000002</v>
      </c>
      <c r="J3340">
        <v>-122.10608499999999</v>
      </c>
      <c r="K3340">
        <v>960</v>
      </c>
      <c r="L3340">
        <v>61</v>
      </c>
      <c r="M3340">
        <v>0.98360655699999999</v>
      </c>
      <c r="N3340">
        <v>6</v>
      </c>
      <c r="O3340">
        <v>5</v>
      </c>
      <c r="P3340">
        <v>11</v>
      </c>
      <c r="Q3340" t="e">
        <f>VLOOKUP($A3340,'[1]SheltersALL_2.17.22'!$1:$1048576,6,0)</f>
        <v>#N/A</v>
      </c>
      <c r="R3340" t="str">
        <f>VLOOKUP($A3340, [1]FA21_Ridership!$1:$1048576,11, 0)</f>
        <v>HAYWARD</v>
      </c>
      <c r="S3340" t="str">
        <f>VLOOKUP($A3340, [1]FA21_Ridership!$1:$1048576,12, 0)</f>
        <v>ALAMEDA</v>
      </c>
      <c r="T3340">
        <f>VLOOKUP($A3340, [1]FA21_Ridership!$1:$1048576,13, 0)</f>
        <v>4</v>
      </c>
      <c r="U3340">
        <f t="shared" si="261"/>
        <v>671</v>
      </c>
      <c r="V3340" s="67">
        <f t="shared" si="260"/>
        <v>0.80200000000000005</v>
      </c>
      <c r="W3340">
        <v>0.93976599999999999</v>
      </c>
      <c r="X3340" s="67">
        <f t="shared" si="262"/>
        <v>0.86299999999999999</v>
      </c>
      <c r="Y3340">
        <v>0.264905</v>
      </c>
      <c r="Z3340" s="67">
        <f t="shared" si="263"/>
        <v>0.59099999999999997</v>
      </c>
      <c r="AA3340">
        <f>VLOOKUP($C3340,[1]Disability!$1:$1048576,5,FALSE)</f>
        <v>1</v>
      </c>
      <c r="AB3340" s="67">
        <f t="shared" si="264"/>
        <v>0.72499999999999998</v>
      </c>
      <c r="AC3340" t="e">
        <f>VLOOKUP($A3340,#REF!,9,FALSE)</f>
        <v>#REF!</v>
      </c>
    </row>
    <row r="3341" spans="1:29">
      <c r="A3341">
        <v>57783</v>
      </c>
      <c r="B3341">
        <v>3340</v>
      </c>
      <c r="C3341">
        <v>803140</v>
      </c>
      <c r="D3341" t="s">
        <v>4235</v>
      </c>
      <c r="E3341" t="s">
        <v>4236</v>
      </c>
      <c r="G3341" t="e">
        <f>VLOOKUP($H3341,[1]BRT!$1:$1048576,1,0)</f>
        <v>#N/A</v>
      </c>
      <c r="H3341" t="s">
        <v>6462</v>
      </c>
      <c r="I3341">
        <v>37.638221000000001</v>
      </c>
      <c r="J3341">
        <v>-122.071513</v>
      </c>
      <c r="K3341">
        <v>960</v>
      </c>
      <c r="L3341">
        <v>61</v>
      </c>
      <c r="M3341">
        <v>0.98360655699999999</v>
      </c>
      <c r="N3341">
        <v>3</v>
      </c>
      <c r="O3341">
        <v>8</v>
      </c>
      <c r="P3341">
        <v>11</v>
      </c>
      <c r="Q3341" t="e">
        <f>VLOOKUP($A3341,'[1]SheltersALL_2.17.22'!$1:$1048576,6,0)</f>
        <v>#N/A</v>
      </c>
      <c r="R3341" t="str">
        <f>VLOOKUP($A3341, [1]FA21_Ridership!$1:$1048576,11, 0)</f>
        <v>HAYWARD</v>
      </c>
      <c r="S3341" t="str">
        <f>VLOOKUP($A3341, [1]FA21_Ridership!$1:$1048576,12, 0)</f>
        <v>ALAMEDA</v>
      </c>
      <c r="T3341">
        <f>VLOOKUP($A3341, [1]FA21_Ridership!$1:$1048576,13, 0)</f>
        <v>4</v>
      </c>
      <c r="U3341">
        <f t="shared" si="261"/>
        <v>671</v>
      </c>
      <c r="V3341" s="67">
        <f t="shared" si="260"/>
        <v>0.80200000000000005</v>
      </c>
      <c r="W3341">
        <v>0.89602099999999996</v>
      </c>
      <c r="X3341" s="67">
        <f t="shared" si="262"/>
        <v>0.76100000000000001</v>
      </c>
      <c r="Y3341">
        <v>0.243537</v>
      </c>
      <c r="Z3341" s="67">
        <f t="shared" si="263"/>
        <v>0.56200000000000006</v>
      </c>
      <c r="AA3341">
        <f>VLOOKUP($C3341,[1]Disability!$1:$1048576,5,FALSE)</f>
        <v>0</v>
      </c>
      <c r="AB3341" s="67">
        <f t="shared" si="264"/>
        <v>0</v>
      </c>
      <c r="AC3341" t="e">
        <f>VLOOKUP($A3341,#REF!,9,FALSE)</f>
        <v>#REF!</v>
      </c>
    </row>
    <row r="3342" spans="1:29">
      <c r="A3342">
        <v>58377</v>
      </c>
      <c r="B3342">
        <v>3341</v>
      </c>
      <c r="C3342">
        <v>102080</v>
      </c>
      <c r="D3342" t="s">
        <v>4235</v>
      </c>
      <c r="E3342" t="s">
        <v>4236</v>
      </c>
      <c r="G3342" t="e">
        <f>VLOOKUP($H3342,[1]BRT!$1:$1048576,1,0)</f>
        <v>#N/A</v>
      </c>
      <c r="H3342" t="s">
        <v>6603</v>
      </c>
      <c r="I3342">
        <v>37.736176999999998</v>
      </c>
      <c r="J3342">
        <v>-122.241389</v>
      </c>
      <c r="K3342">
        <v>925</v>
      </c>
      <c r="L3342">
        <v>32</v>
      </c>
      <c r="M3342">
        <v>1.875</v>
      </c>
      <c r="N3342">
        <v>18</v>
      </c>
      <c r="O3342">
        <v>3</v>
      </c>
      <c r="P3342">
        <v>21</v>
      </c>
      <c r="Q3342" t="e">
        <f>VLOOKUP($A3342,'[1]SheltersALL_2.17.22'!$1:$1048576,6,0)</f>
        <v>#N/A</v>
      </c>
      <c r="R3342" t="str">
        <f>VLOOKUP($A3342, [1]FA21_Ridership!$1:$1048576,11, 0)</f>
        <v>ALAMEDA</v>
      </c>
      <c r="S3342" t="str">
        <f>VLOOKUP($A3342, [1]FA21_Ridership!$1:$1048576,12, 0)</f>
        <v>ALAMEDA</v>
      </c>
      <c r="T3342">
        <f>VLOOKUP($A3342, [1]FA21_Ridership!$1:$1048576,13, 0)</f>
        <v>3</v>
      </c>
      <c r="U3342">
        <f t="shared" si="261"/>
        <v>672</v>
      </c>
      <c r="V3342" s="67">
        <f t="shared" si="260"/>
        <v>0.80300000000000005</v>
      </c>
      <c r="W3342">
        <v>0.57969800000000005</v>
      </c>
      <c r="X3342" s="67">
        <f t="shared" si="262"/>
        <v>0.26700000000000002</v>
      </c>
      <c r="Y3342">
        <v>9.1436000000000003E-2</v>
      </c>
      <c r="Z3342" s="67">
        <f t="shared" si="263"/>
        <v>0.21199999999999999</v>
      </c>
      <c r="AA3342">
        <f>VLOOKUP($C3342,[1]Disability!$1:$1048576,5,FALSE)</f>
        <v>1</v>
      </c>
      <c r="AB3342" s="67">
        <f t="shared" si="264"/>
        <v>0.72499999999999998</v>
      </c>
      <c r="AC3342" t="e">
        <f>VLOOKUP($A3342,#REF!,9,FALSE)</f>
        <v>#REF!</v>
      </c>
    </row>
    <row r="3343" spans="1:29">
      <c r="A3343">
        <v>51729</v>
      </c>
      <c r="B3343">
        <v>3342</v>
      </c>
      <c r="C3343">
        <v>700350</v>
      </c>
      <c r="D3343" t="s">
        <v>4235</v>
      </c>
      <c r="E3343" t="s">
        <v>4236</v>
      </c>
      <c r="G3343" t="e">
        <f>VLOOKUP($H3343,[1]BRT!$1:$1048576,1,0)</f>
        <v>#N/A</v>
      </c>
      <c r="H3343" t="s">
        <v>6604</v>
      </c>
      <c r="I3343">
        <v>37.482616</v>
      </c>
      <c r="J3343">
        <v>-121.93214500000001</v>
      </c>
      <c r="K3343">
        <v>857</v>
      </c>
      <c r="L3343">
        <v>42.2</v>
      </c>
      <c r="M3343">
        <v>1.421800948</v>
      </c>
      <c r="N3343">
        <v>16</v>
      </c>
      <c r="O3343">
        <v>0</v>
      </c>
      <c r="P3343">
        <v>16</v>
      </c>
      <c r="Q3343" t="e">
        <f>VLOOKUP($A3343,'[1]SheltersALL_2.17.22'!$1:$1048576,6,0)</f>
        <v>#N/A</v>
      </c>
      <c r="R3343" t="str">
        <f>VLOOKUP($A3343, [1]FA21_Ridership!$1:$1048576,11, 0)</f>
        <v>FREMONT</v>
      </c>
      <c r="S3343" t="str">
        <f>VLOOKUP($A3343, [1]FA21_Ridership!$1:$1048576,12, 0)</f>
        <v>ALAMEDA</v>
      </c>
      <c r="T3343">
        <f>VLOOKUP($A3343, [1]FA21_Ridership!$1:$1048576,13, 0)</f>
        <v>5</v>
      </c>
      <c r="U3343">
        <f t="shared" si="261"/>
        <v>675.2</v>
      </c>
      <c r="V3343" s="67">
        <f t="shared" si="260"/>
        <v>0.80300000000000005</v>
      </c>
      <c r="W3343">
        <v>0.94135500000000005</v>
      </c>
      <c r="X3343" s="67">
        <f t="shared" si="262"/>
        <v>0.86599999999999999</v>
      </c>
      <c r="Y3343">
        <v>7.7732999999999997E-2</v>
      </c>
      <c r="Z3343" s="67">
        <f t="shared" si="263"/>
        <v>0.16</v>
      </c>
      <c r="AA3343">
        <f>VLOOKUP($C3343,[1]Disability!$1:$1048576,5,FALSE)</f>
        <v>0</v>
      </c>
      <c r="AB3343" s="67">
        <f t="shared" si="264"/>
        <v>0</v>
      </c>
      <c r="AC3343" t="e">
        <f>VLOOKUP($A3343,#REF!,9,FALSE)</f>
        <v>#REF!</v>
      </c>
    </row>
    <row r="3344" spans="1:29">
      <c r="A3344">
        <v>58220</v>
      </c>
      <c r="B3344">
        <v>3343</v>
      </c>
      <c r="C3344">
        <v>305560</v>
      </c>
      <c r="D3344" t="s">
        <v>4235</v>
      </c>
      <c r="E3344" t="s">
        <v>4236</v>
      </c>
      <c r="G3344" t="e">
        <f>VLOOKUP($H3344,[1]BRT!$1:$1048576,1,0)</f>
        <v>#N/A</v>
      </c>
      <c r="H3344" t="s">
        <v>6605</v>
      </c>
      <c r="I3344">
        <v>37.853622000000001</v>
      </c>
      <c r="J3344">
        <v>-122.25994</v>
      </c>
      <c r="K3344">
        <v>1375</v>
      </c>
      <c r="L3344">
        <v>20</v>
      </c>
      <c r="M3344">
        <v>3</v>
      </c>
      <c r="N3344">
        <v>25</v>
      </c>
      <c r="O3344">
        <v>9</v>
      </c>
      <c r="P3344">
        <v>34</v>
      </c>
      <c r="Q3344" t="e">
        <f>VLOOKUP($A3344,'[1]SheltersALL_2.17.22'!$1:$1048576,6,0)</f>
        <v>#N/A</v>
      </c>
      <c r="R3344" t="str">
        <f>VLOOKUP($A3344, [1]FA21_Ridership!$1:$1048576,11, 0)</f>
        <v>BERKELEY</v>
      </c>
      <c r="S3344" t="str">
        <f>VLOOKUP($A3344, [1]FA21_Ridership!$1:$1048576,12, 0)</f>
        <v>ALAMEDA</v>
      </c>
      <c r="T3344">
        <f>VLOOKUP($A3344, [1]FA21_Ridership!$1:$1048576,13, 0)</f>
        <v>2</v>
      </c>
      <c r="U3344">
        <f t="shared" si="261"/>
        <v>680</v>
      </c>
      <c r="V3344" s="67">
        <f t="shared" si="260"/>
        <v>0.80300000000000005</v>
      </c>
      <c r="W3344">
        <v>0.247423</v>
      </c>
      <c r="X3344" s="67">
        <f t="shared" si="262"/>
        <v>4.2000000000000003E-2</v>
      </c>
      <c r="Y3344">
        <v>0.15767200000000001</v>
      </c>
      <c r="Z3344" s="67">
        <f t="shared" si="263"/>
        <v>0.377</v>
      </c>
      <c r="AA3344">
        <f>VLOOKUP($C3344,[1]Disability!$1:$1048576,5,FALSE)</f>
        <v>0</v>
      </c>
      <c r="AB3344" s="67">
        <f t="shared" si="264"/>
        <v>0</v>
      </c>
      <c r="AC3344" t="e">
        <f>VLOOKUP($A3344,#REF!,9,FALSE)</f>
        <v>#REF!</v>
      </c>
    </row>
    <row r="3345" spans="1:29">
      <c r="A3345">
        <v>55254</v>
      </c>
      <c r="B3345">
        <v>3344</v>
      </c>
      <c r="C3345">
        <v>1303770</v>
      </c>
      <c r="D3345" t="s">
        <v>4235</v>
      </c>
      <c r="E3345" t="s">
        <v>4236</v>
      </c>
      <c r="G3345" t="e">
        <f>VLOOKUP($H3345,[1]BRT!$1:$1048576,1,0)</f>
        <v>#N/A</v>
      </c>
      <c r="H3345" t="s">
        <v>6606</v>
      </c>
      <c r="I3345">
        <v>37.927877000000002</v>
      </c>
      <c r="J3345">
        <v>-122.384072</v>
      </c>
      <c r="K3345">
        <v>1112</v>
      </c>
      <c r="L3345">
        <v>40</v>
      </c>
      <c r="M3345">
        <v>1.5</v>
      </c>
      <c r="N3345">
        <v>12</v>
      </c>
      <c r="O3345">
        <v>5</v>
      </c>
      <c r="P3345">
        <v>17</v>
      </c>
      <c r="Q3345" t="e">
        <f>VLOOKUP($A3345,'[1]SheltersALL_2.17.22'!$1:$1048576,6,0)</f>
        <v>#N/A</v>
      </c>
      <c r="R3345" t="str">
        <f>VLOOKUP($A3345, [1]FA21_Ridership!$1:$1048576,11, 0)</f>
        <v>RICHMOND</v>
      </c>
      <c r="S3345" t="str">
        <f>VLOOKUP($A3345, [1]FA21_Ridership!$1:$1048576,12, 0)</f>
        <v>CONTRA COSTA</v>
      </c>
      <c r="T3345">
        <f>VLOOKUP($A3345, [1]FA21_Ridership!$1:$1048576,13, 0)</f>
        <v>1</v>
      </c>
      <c r="U3345">
        <f t="shared" si="261"/>
        <v>680</v>
      </c>
      <c r="V3345" s="67">
        <f t="shared" si="260"/>
        <v>0.80300000000000005</v>
      </c>
      <c r="W3345">
        <v>0.36470599999999997</v>
      </c>
      <c r="X3345" s="67">
        <f t="shared" si="262"/>
        <v>0.10299999999999999</v>
      </c>
      <c r="Y3345">
        <v>0.11235299999999999</v>
      </c>
      <c r="Z3345" s="67">
        <f t="shared" si="263"/>
        <v>0.27800000000000002</v>
      </c>
      <c r="AA3345">
        <f>VLOOKUP($C3345,[1]Disability!$1:$1048576,5,FALSE)</f>
        <v>0</v>
      </c>
      <c r="AB3345" s="67">
        <f t="shared" si="264"/>
        <v>0</v>
      </c>
      <c r="AC3345" t="e">
        <f>VLOOKUP($A3345,#REF!,9,FALSE)</f>
        <v>#REF!</v>
      </c>
    </row>
    <row r="3346" spans="1:29">
      <c r="A3346">
        <v>55223</v>
      </c>
      <c r="B3346">
        <v>3345</v>
      </c>
      <c r="C3346">
        <v>1010440</v>
      </c>
      <c r="D3346" t="s">
        <v>4235</v>
      </c>
      <c r="E3346" t="s">
        <v>4236</v>
      </c>
      <c r="G3346" t="e">
        <f>VLOOKUP($H3346,[1]BRT!$1:$1048576,1,0)</f>
        <v>#N/A</v>
      </c>
      <c r="H3346" t="s">
        <v>6376</v>
      </c>
      <c r="I3346">
        <v>37.773618999999997</v>
      </c>
      <c r="J3346">
        <v>-122.20975799999999</v>
      </c>
      <c r="K3346">
        <v>1398</v>
      </c>
      <c r="L3346">
        <v>20</v>
      </c>
      <c r="M3346">
        <v>3</v>
      </c>
      <c r="N3346">
        <v>23</v>
      </c>
      <c r="O3346">
        <v>11</v>
      </c>
      <c r="P3346">
        <v>34</v>
      </c>
      <c r="Q3346" t="e">
        <f>VLOOKUP($A3346,'[1]SheltersALL_2.17.22'!$1:$1048576,6,0)</f>
        <v>#N/A</v>
      </c>
      <c r="R3346" t="str">
        <f>VLOOKUP($A3346, [1]FA21_Ridership!$1:$1048576,11, 0)</f>
        <v>OAKLAND</v>
      </c>
      <c r="S3346" t="str">
        <f>VLOOKUP($A3346, [1]FA21_Ridership!$1:$1048576,12, 0)</f>
        <v>ALAMEDA</v>
      </c>
      <c r="T3346">
        <f>VLOOKUP($A3346, [1]FA21_Ridership!$1:$1048576,13, 0)</f>
        <v>3</v>
      </c>
      <c r="U3346">
        <f t="shared" si="261"/>
        <v>680</v>
      </c>
      <c r="V3346" s="67">
        <f t="shared" si="260"/>
        <v>0.80300000000000005</v>
      </c>
      <c r="W3346">
        <v>1</v>
      </c>
      <c r="X3346" s="67">
        <f t="shared" si="262"/>
        <v>0.98899999999999999</v>
      </c>
      <c r="Y3346">
        <v>0.73961500000000002</v>
      </c>
      <c r="Z3346" s="67">
        <f t="shared" si="263"/>
        <v>0.98599999999999999</v>
      </c>
      <c r="AA3346">
        <f>VLOOKUP($C3346,[1]Disability!$1:$1048576,5,FALSE)</f>
        <v>0</v>
      </c>
      <c r="AB3346" s="67">
        <f t="shared" si="264"/>
        <v>0</v>
      </c>
      <c r="AC3346" t="e">
        <f>VLOOKUP($A3346,#REF!,9,FALSE)</f>
        <v>#REF!</v>
      </c>
    </row>
    <row r="3347" spans="1:29">
      <c r="A3347">
        <v>55015</v>
      </c>
      <c r="B3347">
        <v>3346</v>
      </c>
      <c r="C3347">
        <v>1700910</v>
      </c>
      <c r="D3347" t="s">
        <v>4235</v>
      </c>
      <c r="E3347" t="s">
        <v>4236</v>
      </c>
      <c r="G3347" t="e">
        <f>VLOOKUP($H3347,[1]BRT!$1:$1048576,1,0)</f>
        <v>#N/A</v>
      </c>
      <c r="H3347" t="s">
        <v>6210</v>
      </c>
      <c r="I3347">
        <v>37.606133999999997</v>
      </c>
      <c r="J3347">
        <v>-122.082369</v>
      </c>
      <c r="K3347">
        <v>1039</v>
      </c>
      <c r="L3347">
        <v>20</v>
      </c>
      <c r="M3347">
        <v>3</v>
      </c>
      <c r="N3347">
        <v>22</v>
      </c>
      <c r="O3347">
        <v>12</v>
      </c>
      <c r="P3347">
        <v>34</v>
      </c>
      <c r="Q3347" t="e">
        <f>VLOOKUP($A3347,'[1]SheltersALL_2.17.22'!$1:$1048576,6,0)</f>
        <v>#N/A</v>
      </c>
      <c r="R3347" t="str">
        <f>VLOOKUP($A3347, [1]FA21_Ridership!$1:$1048576,11, 0)</f>
        <v>UNION CITY</v>
      </c>
      <c r="S3347" t="str">
        <f>VLOOKUP($A3347, [1]FA21_Ridership!$1:$1048576,12, 0)</f>
        <v>ALAMEDA</v>
      </c>
      <c r="T3347">
        <f>VLOOKUP($A3347, [1]FA21_Ridership!$1:$1048576,13, 0)</f>
        <v>9</v>
      </c>
      <c r="U3347">
        <f t="shared" si="261"/>
        <v>680</v>
      </c>
      <c r="V3347" s="67">
        <f t="shared" si="260"/>
        <v>0.80300000000000005</v>
      </c>
      <c r="W3347">
        <v>0.82125000000000004</v>
      </c>
      <c r="X3347" s="67">
        <f t="shared" si="262"/>
        <v>0.61699999999999999</v>
      </c>
      <c r="Y3347">
        <v>0.121875</v>
      </c>
      <c r="Z3347" s="67">
        <f t="shared" si="263"/>
        <v>0.30399999999999999</v>
      </c>
      <c r="AA3347">
        <f>VLOOKUP($C3347,[1]Disability!$1:$1048576,5,FALSE)</f>
        <v>0</v>
      </c>
      <c r="AB3347" s="67">
        <f t="shared" si="264"/>
        <v>0</v>
      </c>
      <c r="AC3347" t="e">
        <f>VLOOKUP($A3347,#REF!,9,FALSE)</f>
        <v>#REF!</v>
      </c>
    </row>
    <row r="3348" spans="1:29">
      <c r="A3348">
        <v>56456</v>
      </c>
      <c r="B3348">
        <v>3347</v>
      </c>
      <c r="C3348">
        <v>1303620</v>
      </c>
      <c r="D3348" t="s">
        <v>4235</v>
      </c>
      <c r="E3348" t="s">
        <v>4236</v>
      </c>
      <c r="G3348" t="e">
        <f>VLOOKUP($H3348,[1]BRT!$1:$1048576,1,0)</f>
        <v>#N/A</v>
      </c>
      <c r="H3348" t="s">
        <v>6211</v>
      </c>
      <c r="I3348">
        <v>37.947375999999998</v>
      </c>
      <c r="J3348">
        <v>-122.33094800000001</v>
      </c>
      <c r="K3348">
        <v>1151</v>
      </c>
      <c r="L3348">
        <v>40</v>
      </c>
      <c r="M3348">
        <v>1.5</v>
      </c>
      <c r="N3348">
        <v>10</v>
      </c>
      <c r="O3348">
        <v>7</v>
      </c>
      <c r="P3348">
        <v>17</v>
      </c>
      <c r="Q3348" t="e">
        <f>VLOOKUP($A3348,'[1]SheltersALL_2.17.22'!$1:$1048576,6,0)</f>
        <v>#N/A</v>
      </c>
      <c r="R3348" t="str">
        <f>VLOOKUP($A3348, [1]FA21_Ridership!$1:$1048576,11, 0)</f>
        <v>RICHMOND</v>
      </c>
      <c r="S3348" t="str">
        <f>VLOOKUP($A3348, [1]FA21_Ridership!$1:$1048576,12, 0)</f>
        <v>CONTRA COSTA</v>
      </c>
      <c r="T3348">
        <f>VLOOKUP($A3348, [1]FA21_Ridership!$1:$1048576,13, 0)</f>
        <v>1</v>
      </c>
      <c r="U3348">
        <f t="shared" si="261"/>
        <v>680</v>
      </c>
      <c r="V3348" s="67">
        <f t="shared" si="260"/>
        <v>0.80300000000000005</v>
      </c>
      <c r="W3348">
        <v>0.71311500000000005</v>
      </c>
      <c r="X3348" s="67">
        <f t="shared" si="262"/>
        <v>0.42499999999999999</v>
      </c>
      <c r="Y3348">
        <v>0.53278700000000001</v>
      </c>
      <c r="Z3348" s="67">
        <f t="shared" si="263"/>
        <v>0.89100000000000001</v>
      </c>
      <c r="AA3348">
        <f>VLOOKUP($C3348,[1]Disability!$1:$1048576,5,FALSE)</f>
        <v>0</v>
      </c>
      <c r="AB3348" s="67">
        <f t="shared" si="264"/>
        <v>0</v>
      </c>
      <c r="AC3348" t="e">
        <f>VLOOKUP($A3348,#REF!,9,FALSE)</f>
        <v>#REF!</v>
      </c>
    </row>
    <row r="3349" spans="1:29">
      <c r="A3349">
        <v>55259</v>
      </c>
      <c r="B3349">
        <v>3348</v>
      </c>
      <c r="C3349">
        <v>1500380</v>
      </c>
      <c r="D3349" t="s">
        <v>4235</v>
      </c>
      <c r="E3349" t="s">
        <v>4236</v>
      </c>
      <c r="G3349" t="e">
        <f>VLOOKUP($H3349,[1]BRT!$1:$1048576,1,0)</f>
        <v>#N/A</v>
      </c>
      <c r="H3349" t="s">
        <v>6607</v>
      </c>
      <c r="I3349">
        <v>37.733494</v>
      </c>
      <c r="J3349">
        <v>-122.15079299999999</v>
      </c>
      <c r="K3349">
        <v>910</v>
      </c>
      <c r="L3349">
        <v>20</v>
      </c>
      <c r="M3349">
        <v>3</v>
      </c>
      <c r="N3349">
        <v>17</v>
      </c>
      <c r="O3349">
        <v>17</v>
      </c>
      <c r="P3349">
        <v>34</v>
      </c>
      <c r="Q3349" t="e">
        <f>VLOOKUP($A3349,'[1]SheltersALL_2.17.22'!$1:$1048576,6,0)</f>
        <v>#N/A</v>
      </c>
      <c r="R3349" t="str">
        <f>VLOOKUP($A3349, [1]FA21_Ridership!$1:$1048576,11, 0)</f>
        <v>SAN LEANDRO</v>
      </c>
      <c r="S3349" t="str">
        <f>VLOOKUP($A3349, [1]FA21_Ridership!$1:$1048576,12, 0)</f>
        <v>ALAMEDA</v>
      </c>
      <c r="T3349">
        <f>VLOOKUP($A3349, [1]FA21_Ridership!$1:$1048576,13, 0)</f>
        <v>3</v>
      </c>
      <c r="U3349">
        <f t="shared" si="261"/>
        <v>680</v>
      </c>
      <c r="V3349" s="67">
        <f t="shared" si="260"/>
        <v>0.80300000000000005</v>
      </c>
      <c r="W3349">
        <v>0.35084199999999999</v>
      </c>
      <c r="X3349" s="67">
        <f t="shared" si="262"/>
        <v>9.6000000000000002E-2</v>
      </c>
      <c r="Y3349">
        <v>9.7126000000000004E-2</v>
      </c>
      <c r="Z3349" s="67">
        <f t="shared" si="263"/>
        <v>0.23899999999999999</v>
      </c>
      <c r="AA3349">
        <f>VLOOKUP($C3349,[1]Disability!$1:$1048576,5,FALSE)</f>
        <v>0</v>
      </c>
      <c r="AB3349" s="67">
        <f t="shared" si="264"/>
        <v>0</v>
      </c>
      <c r="AC3349" t="e">
        <f>VLOOKUP($A3349,#REF!,9,FALSE)</f>
        <v>#REF!</v>
      </c>
    </row>
    <row r="3350" spans="1:29">
      <c r="A3350">
        <v>51371</v>
      </c>
      <c r="B3350">
        <v>3349</v>
      </c>
      <c r="C3350">
        <v>9903020</v>
      </c>
      <c r="D3350" t="s">
        <v>4235</v>
      </c>
      <c r="E3350" t="s">
        <v>4236</v>
      </c>
      <c r="G3350" t="e">
        <f>VLOOKUP($H3350,[1]BRT!$1:$1048576,1,0)</f>
        <v>#N/A</v>
      </c>
      <c r="H3350" t="s">
        <v>6608</v>
      </c>
      <c r="I3350">
        <v>37.814174000000001</v>
      </c>
      <c r="J3350">
        <v>-122.278887</v>
      </c>
      <c r="K3350">
        <v>985</v>
      </c>
      <c r="L3350">
        <v>20</v>
      </c>
      <c r="M3350">
        <v>3</v>
      </c>
      <c r="N3350">
        <v>16</v>
      </c>
      <c r="O3350">
        <v>18</v>
      </c>
      <c r="P3350">
        <v>34</v>
      </c>
      <c r="Q3350" t="e">
        <f>VLOOKUP($A3350,'[1]SheltersALL_2.17.22'!$1:$1048576,6,0)</f>
        <v>#N/A</v>
      </c>
      <c r="R3350" t="str">
        <f>VLOOKUP($A3350, [1]FA21_Ridership!$1:$1048576,11, 0)</f>
        <v>OAKLAND</v>
      </c>
      <c r="S3350" t="str">
        <f>VLOOKUP($A3350, [1]FA21_Ridership!$1:$1048576,12, 0)</f>
        <v>ALAMEDA</v>
      </c>
      <c r="T3350">
        <f>VLOOKUP($A3350, [1]FA21_Ridership!$1:$1048576,13, 0)</f>
        <v>2</v>
      </c>
      <c r="U3350">
        <f t="shared" si="261"/>
        <v>680</v>
      </c>
      <c r="V3350" s="67">
        <f t="shared" si="260"/>
        <v>0.80300000000000005</v>
      </c>
      <c r="W3350">
        <v>0.71493499999999999</v>
      </c>
      <c r="X3350" s="67">
        <f t="shared" si="262"/>
        <v>0.42499999999999999</v>
      </c>
      <c r="Y3350">
        <v>0.315162</v>
      </c>
      <c r="Z3350" s="67">
        <f t="shared" si="263"/>
        <v>0.64800000000000002</v>
      </c>
      <c r="AA3350">
        <f>VLOOKUP($C3350,[1]Disability!$1:$1048576,5,FALSE)</f>
        <v>1</v>
      </c>
      <c r="AB3350" s="67">
        <f t="shared" si="264"/>
        <v>0.72499999999999998</v>
      </c>
      <c r="AC3350" t="e">
        <f>VLOOKUP($A3350,#REF!,9,FALSE)</f>
        <v>#REF!</v>
      </c>
    </row>
    <row r="3351" spans="1:29">
      <c r="A3351">
        <v>58080</v>
      </c>
      <c r="B3351">
        <v>3350</v>
      </c>
      <c r="C3351">
        <v>1001520</v>
      </c>
      <c r="D3351" t="s">
        <v>4235</v>
      </c>
      <c r="E3351" t="s">
        <v>4236</v>
      </c>
      <c r="G3351" t="e">
        <f>VLOOKUP($H3351,[1]BRT!$1:$1048576,1,0)</f>
        <v>#N/A</v>
      </c>
      <c r="H3351" t="s">
        <v>6609</v>
      </c>
      <c r="I3351">
        <v>37.793466000000002</v>
      </c>
      <c r="J3351">
        <v>-122.226687</v>
      </c>
      <c r="K3351">
        <v>1093</v>
      </c>
      <c r="L3351">
        <v>17</v>
      </c>
      <c r="M3351">
        <v>3.5294117649999999</v>
      </c>
      <c r="N3351">
        <v>14</v>
      </c>
      <c r="O3351">
        <v>26</v>
      </c>
      <c r="P3351">
        <v>40</v>
      </c>
      <c r="Q3351" t="e">
        <f>VLOOKUP($A3351,'[1]SheltersALL_2.17.22'!$1:$1048576,6,0)</f>
        <v>#N/A</v>
      </c>
      <c r="R3351" t="str">
        <f>VLOOKUP($A3351, [1]FA21_Ridership!$1:$1048576,11, 0)</f>
        <v>OAKLAND</v>
      </c>
      <c r="S3351" t="str">
        <f>VLOOKUP($A3351, [1]FA21_Ridership!$1:$1048576,12, 0)</f>
        <v>ALAMEDA</v>
      </c>
      <c r="T3351">
        <f>VLOOKUP($A3351, [1]FA21_Ridership!$1:$1048576,13, 0)</f>
        <v>2</v>
      </c>
      <c r="U3351">
        <f t="shared" si="261"/>
        <v>680</v>
      </c>
      <c r="V3351" s="67">
        <f t="shared" si="260"/>
        <v>0.80300000000000005</v>
      </c>
      <c r="W3351">
        <v>0.98505600000000004</v>
      </c>
      <c r="X3351" s="67">
        <f t="shared" si="262"/>
        <v>0.97899999999999998</v>
      </c>
      <c r="Y3351">
        <v>0.33623900000000001</v>
      </c>
      <c r="Z3351" s="67">
        <f t="shared" si="263"/>
        <v>0.68100000000000005</v>
      </c>
      <c r="AA3351">
        <f>VLOOKUP($C3351,[1]Disability!$1:$1048576,5,FALSE)</f>
        <v>2</v>
      </c>
      <c r="AB3351" s="67">
        <f t="shared" si="264"/>
        <v>0.91600000000000004</v>
      </c>
      <c r="AC3351" t="e">
        <f>VLOOKUP($A3351,#REF!,9,FALSE)</f>
        <v>#REF!</v>
      </c>
    </row>
    <row r="3352" spans="1:29">
      <c r="A3352">
        <v>57878</v>
      </c>
      <c r="B3352">
        <v>3351</v>
      </c>
      <c r="C3352">
        <v>1000850</v>
      </c>
      <c r="D3352" t="s">
        <v>4235</v>
      </c>
      <c r="E3352" t="s">
        <v>4236</v>
      </c>
      <c r="G3352" t="e">
        <f>VLOOKUP($H3352,[1]BRT!$1:$1048576,1,0)</f>
        <v>#N/A</v>
      </c>
      <c r="H3352" t="s">
        <v>6610</v>
      </c>
      <c r="I3352">
        <v>37.809626000000002</v>
      </c>
      <c r="J3352">
        <v>-122.28596</v>
      </c>
      <c r="K3352">
        <v>1039</v>
      </c>
      <c r="L3352">
        <v>17</v>
      </c>
      <c r="M3352">
        <v>3.5294117649999999</v>
      </c>
      <c r="N3352">
        <v>11</v>
      </c>
      <c r="O3352">
        <v>29</v>
      </c>
      <c r="P3352">
        <v>40</v>
      </c>
      <c r="Q3352" t="e">
        <f>VLOOKUP($A3352,'[1]SheltersALL_2.17.22'!$1:$1048576,6,0)</f>
        <v>#N/A</v>
      </c>
      <c r="R3352" t="str">
        <f>VLOOKUP($A3352, [1]FA21_Ridership!$1:$1048576,11, 0)</f>
        <v>OAKLAND</v>
      </c>
      <c r="S3352" t="str">
        <f>VLOOKUP($A3352, [1]FA21_Ridership!$1:$1048576,12, 0)</f>
        <v>ALAMEDA</v>
      </c>
      <c r="T3352">
        <f>VLOOKUP($A3352, [1]FA21_Ridership!$1:$1048576,13, 0)</f>
        <v>2</v>
      </c>
      <c r="U3352">
        <f t="shared" si="261"/>
        <v>680</v>
      </c>
      <c r="V3352" s="67">
        <f t="shared" si="260"/>
        <v>0.80300000000000005</v>
      </c>
      <c r="W3352">
        <v>0.71493499999999999</v>
      </c>
      <c r="X3352" s="67">
        <f t="shared" si="262"/>
        <v>0.42499999999999999</v>
      </c>
      <c r="Y3352">
        <v>0.315162</v>
      </c>
      <c r="Z3352" s="67">
        <f t="shared" si="263"/>
        <v>0.64800000000000002</v>
      </c>
      <c r="AA3352">
        <f>VLOOKUP($C3352,[1]Disability!$1:$1048576,5,FALSE)</f>
        <v>0</v>
      </c>
      <c r="AB3352" s="67">
        <f t="shared" si="264"/>
        <v>0</v>
      </c>
      <c r="AC3352" t="e">
        <f>VLOOKUP($A3352,#REF!,9,FALSE)</f>
        <v>#REF!</v>
      </c>
    </row>
    <row r="3353" spans="1:29">
      <c r="A3353">
        <v>50474</v>
      </c>
      <c r="B3353">
        <v>3352</v>
      </c>
      <c r="C3353">
        <v>1031850</v>
      </c>
      <c r="D3353" t="s">
        <v>4235</v>
      </c>
      <c r="E3353" t="s">
        <v>4236</v>
      </c>
      <c r="G3353" t="e">
        <f>VLOOKUP($H3353,[1]BRT!$1:$1048576,1,0)</f>
        <v>#N/A</v>
      </c>
      <c r="H3353" t="s">
        <v>6611</v>
      </c>
      <c r="I3353">
        <v>37.811396000000002</v>
      </c>
      <c r="J3353">
        <v>-122.293718</v>
      </c>
      <c r="K3353">
        <v>1039</v>
      </c>
      <c r="L3353">
        <v>17</v>
      </c>
      <c r="M3353">
        <v>3.5294117649999999</v>
      </c>
      <c r="N3353">
        <v>7</v>
      </c>
      <c r="O3353">
        <v>33</v>
      </c>
      <c r="P3353">
        <v>40</v>
      </c>
      <c r="Q3353" t="e">
        <f>VLOOKUP($A3353,'[1]SheltersALL_2.17.22'!$1:$1048576,6,0)</f>
        <v>#N/A</v>
      </c>
      <c r="R3353" t="str">
        <f>VLOOKUP($A3353, [1]FA21_Ridership!$1:$1048576,11, 0)</f>
        <v>OAKLAND</v>
      </c>
      <c r="S3353" t="str">
        <f>VLOOKUP($A3353, [1]FA21_Ridership!$1:$1048576,12, 0)</f>
        <v>ALAMEDA</v>
      </c>
      <c r="T3353">
        <f>VLOOKUP($A3353, [1]FA21_Ridership!$1:$1048576,13, 0)</f>
        <v>2</v>
      </c>
      <c r="U3353">
        <f t="shared" si="261"/>
        <v>680</v>
      </c>
      <c r="V3353" s="67">
        <f t="shared" si="260"/>
        <v>0.80300000000000005</v>
      </c>
      <c r="W3353">
        <v>0.62532299999999996</v>
      </c>
      <c r="X3353" s="67">
        <f t="shared" si="262"/>
        <v>0.31900000000000001</v>
      </c>
      <c r="Y3353">
        <v>0.530667</v>
      </c>
      <c r="Z3353" s="67">
        <f t="shared" si="263"/>
        <v>0.88900000000000001</v>
      </c>
      <c r="AA3353">
        <f>VLOOKUP($C3353,[1]Disability!$1:$1048576,5,FALSE)</f>
        <v>0</v>
      </c>
      <c r="AB3353" s="67">
        <f t="shared" si="264"/>
        <v>0</v>
      </c>
      <c r="AC3353" t="e">
        <f>VLOOKUP($A3353,#REF!,9,FALSE)</f>
        <v>#REF!</v>
      </c>
    </row>
    <row r="3354" spans="1:29">
      <c r="A3354">
        <v>50424</v>
      </c>
      <c r="B3354">
        <v>3353</v>
      </c>
      <c r="C3354">
        <v>1504350</v>
      </c>
      <c r="D3354" t="s">
        <v>4235</v>
      </c>
      <c r="E3354" t="s">
        <v>4236</v>
      </c>
      <c r="G3354" t="e">
        <f>VLOOKUP($H3354,[1]BRT!$1:$1048576,1,0)</f>
        <v>#N/A</v>
      </c>
      <c r="H3354" t="s">
        <v>6612</v>
      </c>
      <c r="I3354">
        <v>37.714379000000001</v>
      </c>
      <c r="J3354">
        <v>-122.17648199999999</v>
      </c>
      <c r="K3354">
        <v>989</v>
      </c>
      <c r="L3354">
        <v>31</v>
      </c>
      <c r="M3354">
        <v>1.935483871</v>
      </c>
      <c r="N3354">
        <v>16</v>
      </c>
      <c r="O3354">
        <v>6</v>
      </c>
      <c r="P3354">
        <v>22</v>
      </c>
      <c r="Q3354" t="e">
        <f>VLOOKUP($A3354,'[1]SheltersALL_2.17.22'!$1:$1048576,6,0)</f>
        <v>#N/A</v>
      </c>
      <c r="R3354" t="str">
        <f>VLOOKUP($A3354, [1]FA21_Ridership!$1:$1048576,11, 0)</f>
        <v>SAN LEANDRO</v>
      </c>
      <c r="S3354" t="str">
        <f>VLOOKUP($A3354, [1]FA21_Ridership!$1:$1048576,12, 0)</f>
        <v>ALAMEDA</v>
      </c>
      <c r="T3354">
        <f>VLOOKUP($A3354, [1]FA21_Ridership!$1:$1048576,13, 0)</f>
        <v>3</v>
      </c>
      <c r="U3354">
        <f t="shared" si="261"/>
        <v>682</v>
      </c>
      <c r="V3354" s="67">
        <f t="shared" si="260"/>
        <v>0.80500000000000005</v>
      </c>
      <c r="W3354">
        <v>0.87933600000000001</v>
      </c>
      <c r="X3354" s="67">
        <f t="shared" si="262"/>
        <v>0.72799999999999998</v>
      </c>
      <c r="Y3354">
        <v>0.34489500000000001</v>
      </c>
      <c r="Z3354" s="67">
        <f t="shared" si="263"/>
        <v>0.68700000000000006</v>
      </c>
      <c r="AA3354">
        <f>VLOOKUP($C3354,[1]Disability!$1:$1048576,5,FALSE)</f>
        <v>0</v>
      </c>
      <c r="AB3354" s="67">
        <f t="shared" si="264"/>
        <v>0</v>
      </c>
      <c r="AC3354" t="e">
        <f>VLOOKUP($A3354,#REF!,9,FALSE)</f>
        <v>#REF!</v>
      </c>
    </row>
    <row r="3355" spans="1:29">
      <c r="A3355">
        <v>57220</v>
      </c>
      <c r="B3355">
        <v>3354</v>
      </c>
      <c r="C3355">
        <v>300390</v>
      </c>
      <c r="D3355" t="s">
        <v>4235</v>
      </c>
      <c r="E3355" t="s">
        <v>4236</v>
      </c>
      <c r="G3355" t="e">
        <f>VLOOKUP($H3355,[1]BRT!$1:$1048576,1,0)</f>
        <v>#N/A</v>
      </c>
      <c r="H3355" t="s">
        <v>6613</v>
      </c>
      <c r="I3355">
        <v>37.857757999999997</v>
      </c>
      <c r="J3355">
        <v>-122.26772800000001</v>
      </c>
      <c r="K3355">
        <v>1425</v>
      </c>
      <c r="L3355">
        <v>31</v>
      </c>
      <c r="M3355">
        <v>1.935483871</v>
      </c>
      <c r="N3355">
        <v>15</v>
      </c>
      <c r="O3355">
        <v>7</v>
      </c>
      <c r="P3355">
        <v>22</v>
      </c>
      <c r="Q3355" t="str">
        <f>VLOOKUP($A3355,'[1]SheltersALL_2.17.22'!$1:$1048576,6,0)</f>
        <v>Berkeley</v>
      </c>
      <c r="R3355" t="str">
        <f>VLOOKUP($A3355, [1]FA21_Ridership!$1:$1048576,11, 0)</f>
        <v>BERKELEY</v>
      </c>
      <c r="S3355" t="str">
        <f>VLOOKUP($A3355, [1]FA21_Ridership!$1:$1048576,12, 0)</f>
        <v>ALAMEDA</v>
      </c>
      <c r="T3355">
        <f>VLOOKUP($A3355, [1]FA21_Ridership!$1:$1048576,13, 0)</f>
        <v>1</v>
      </c>
      <c r="U3355">
        <f t="shared" si="261"/>
        <v>682</v>
      </c>
      <c r="V3355" s="67">
        <f t="shared" si="260"/>
        <v>0.80500000000000005</v>
      </c>
      <c r="W3355">
        <v>0.621</v>
      </c>
      <c r="X3355" s="67">
        <f t="shared" si="262"/>
        <v>0.312</v>
      </c>
      <c r="Y3355">
        <v>0.38100000000000001</v>
      </c>
      <c r="Z3355" s="67">
        <f t="shared" si="263"/>
        <v>0.74299999999999999</v>
      </c>
      <c r="AA3355">
        <f>VLOOKUP($C3355,[1]Disability!$1:$1048576,5,FALSE)</f>
        <v>1</v>
      </c>
      <c r="AB3355" s="67">
        <f t="shared" si="264"/>
        <v>0.72499999999999998</v>
      </c>
      <c r="AC3355" t="e">
        <f>VLOOKUP($A3355,#REF!,9,FALSE)</f>
        <v>#REF!</v>
      </c>
    </row>
    <row r="3356" spans="1:29">
      <c r="A3356">
        <v>59992</v>
      </c>
      <c r="B3356">
        <v>3355</v>
      </c>
      <c r="C3356">
        <v>103420</v>
      </c>
      <c r="D3356" t="s">
        <v>4235</v>
      </c>
      <c r="E3356" t="s">
        <v>4236</v>
      </c>
      <c r="G3356" t="e">
        <f>VLOOKUP($H3356,[1]BRT!$1:$1048576,1,0)</f>
        <v>#N/A</v>
      </c>
      <c r="H3356" t="s">
        <v>6614</v>
      </c>
      <c r="I3356">
        <v>37.773271999999999</v>
      </c>
      <c r="J3356">
        <v>-122.276436</v>
      </c>
      <c r="K3356">
        <v>1420</v>
      </c>
      <c r="L3356">
        <v>12</v>
      </c>
      <c r="M3356">
        <v>5</v>
      </c>
      <c r="N3356">
        <v>27</v>
      </c>
      <c r="O3356">
        <v>30</v>
      </c>
      <c r="P3356">
        <v>57</v>
      </c>
      <c r="Q3356" t="e">
        <f>VLOOKUP($A3356,'[1]SheltersALL_2.17.22'!$1:$1048576,6,0)</f>
        <v>#N/A</v>
      </c>
      <c r="R3356" t="str">
        <f>VLOOKUP($A3356, [1]FA21_Ridership!$1:$1048576,11, 0)</f>
        <v>ALAMEDA</v>
      </c>
      <c r="S3356" t="str">
        <f>VLOOKUP($A3356, [1]FA21_Ridership!$1:$1048576,12, 0)</f>
        <v>ALAMEDA</v>
      </c>
      <c r="T3356">
        <f>VLOOKUP($A3356, [1]FA21_Ridership!$1:$1048576,13, 0)</f>
        <v>3</v>
      </c>
      <c r="U3356">
        <f t="shared" si="261"/>
        <v>684</v>
      </c>
      <c r="V3356" s="67">
        <f t="shared" si="260"/>
        <v>0.80600000000000005</v>
      </c>
      <c r="W3356">
        <v>0.37690400000000002</v>
      </c>
      <c r="X3356" s="67">
        <f t="shared" si="262"/>
        <v>0.11</v>
      </c>
      <c r="Y3356">
        <v>0.189086</v>
      </c>
      <c r="Z3356" s="67">
        <f t="shared" si="263"/>
        <v>0.45500000000000002</v>
      </c>
      <c r="AA3356">
        <f>VLOOKUP($C3356,[1]Disability!$1:$1048576,5,FALSE)</f>
        <v>0</v>
      </c>
      <c r="AB3356" s="67">
        <f t="shared" si="264"/>
        <v>0</v>
      </c>
      <c r="AC3356" t="e">
        <f>VLOOKUP($A3356,#REF!,9,FALSE)</f>
        <v>#REF!</v>
      </c>
    </row>
    <row r="3357" spans="1:29">
      <c r="A3357">
        <v>56782</v>
      </c>
      <c r="B3357">
        <v>3356</v>
      </c>
      <c r="C3357">
        <v>1012510</v>
      </c>
      <c r="D3357" t="s">
        <v>4235</v>
      </c>
      <c r="E3357" t="s">
        <v>4236</v>
      </c>
      <c r="G3357" t="e">
        <f>VLOOKUP($H3357,[1]BRT!$1:$1048576,1,0)</f>
        <v>#N/A</v>
      </c>
      <c r="H3357" t="s">
        <v>6615</v>
      </c>
      <c r="I3357">
        <v>37.745072999999998</v>
      </c>
      <c r="J3357">
        <v>-122.195849</v>
      </c>
      <c r="K3357">
        <v>1394</v>
      </c>
      <c r="L3357">
        <v>16</v>
      </c>
      <c r="M3357">
        <v>3.75</v>
      </c>
      <c r="N3357">
        <v>35</v>
      </c>
      <c r="O3357">
        <v>8</v>
      </c>
      <c r="P3357">
        <v>43</v>
      </c>
      <c r="Q3357" t="str">
        <f>VLOOKUP($A3357,'[1]SheltersALL_2.17.22'!$1:$1048576,6,0)</f>
        <v>Oakland</v>
      </c>
      <c r="R3357" t="str">
        <f>VLOOKUP($A3357, [1]FA21_Ridership!$1:$1048576,11, 0)</f>
        <v>OAKLAND</v>
      </c>
      <c r="S3357" t="str">
        <f>VLOOKUP($A3357, [1]FA21_Ridership!$1:$1048576,12, 0)</f>
        <v>ALAMEDA</v>
      </c>
      <c r="T3357">
        <f>VLOOKUP($A3357, [1]FA21_Ridership!$1:$1048576,13, 0)</f>
        <v>3</v>
      </c>
      <c r="U3357">
        <f t="shared" si="261"/>
        <v>688</v>
      </c>
      <c r="V3357" s="67">
        <f t="shared" si="260"/>
        <v>0.80600000000000005</v>
      </c>
      <c r="W3357">
        <v>0.979518</v>
      </c>
      <c r="X3357" s="67">
        <f t="shared" si="262"/>
        <v>0.96299999999999997</v>
      </c>
      <c r="Y3357">
        <v>0.32811200000000001</v>
      </c>
      <c r="Z3357" s="67">
        <f t="shared" si="263"/>
        <v>0.66400000000000003</v>
      </c>
      <c r="AA3357">
        <f>VLOOKUP($C3357,[1]Disability!$1:$1048576,5,FALSE)</f>
        <v>2</v>
      </c>
      <c r="AB3357" s="67">
        <f t="shared" si="264"/>
        <v>0.91600000000000004</v>
      </c>
      <c r="AC3357" t="e">
        <f>VLOOKUP($A3357,#REF!,9,FALSE)</f>
        <v>#REF!</v>
      </c>
    </row>
    <row r="3358" spans="1:29">
      <c r="A3358">
        <v>55000</v>
      </c>
      <c r="B3358">
        <v>3357</v>
      </c>
      <c r="C3358">
        <v>1014960</v>
      </c>
      <c r="D3358" t="s">
        <v>4235</v>
      </c>
      <c r="E3358" t="s">
        <v>4236</v>
      </c>
      <c r="G3358" t="e">
        <f>VLOOKUP($H3358,[1]BRT!$1:$1048576,1,0)</f>
        <v>#N/A</v>
      </c>
      <c r="H3358" t="s">
        <v>6616</v>
      </c>
      <c r="I3358">
        <v>37.800545999999997</v>
      </c>
      <c r="J3358">
        <v>-122.216622</v>
      </c>
      <c r="K3358">
        <v>1475</v>
      </c>
      <c r="L3358">
        <v>16</v>
      </c>
      <c r="M3358">
        <v>3.75</v>
      </c>
      <c r="N3358">
        <v>25</v>
      </c>
      <c r="O3358">
        <v>18</v>
      </c>
      <c r="P3358">
        <v>43</v>
      </c>
      <c r="Q3358" t="str">
        <f>VLOOKUP($A3358,'[1]SheltersALL_2.17.22'!$1:$1048576,6,0)</f>
        <v>Oakland</v>
      </c>
      <c r="R3358" t="str">
        <f>VLOOKUP($A3358, [1]FA21_Ridership!$1:$1048576,11, 0)</f>
        <v>OAKLAND</v>
      </c>
      <c r="S3358" t="str">
        <f>VLOOKUP($A3358, [1]FA21_Ridership!$1:$1048576,12, 0)</f>
        <v>ALAMEDA</v>
      </c>
      <c r="T3358">
        <f>VLOOKUP($A3358, [1]FA21_Ridership!$1:$1048576,13, 0)</f>
        <v>2</v>
      </c>
      <c r="U3358">
        <f t="shared" si="261"/>
        <v>688</v>
      </c>
      <c r="V3358" s="67">
        <f t="shared" si="260"/>
        <v>0.80600000000000005</v>
      </c>
      <c r="W3358">
        <v>0.47676800000000003</v>
      </c>
      <c r="X3358" s="67">
        <f t="shared" si="262"/>
        <v>0.18</v>
      </c>
      <c r="Y3358">
        <v>0.25185200000000002</v>
      </c>
      <c r="Z3358" s="67">
        <f t="shared" si="263"/>
        <v>0.57399999999999995</v>
      </c>
      <c r="AA3358">
        <f>VLOOKUP($C3358,[1]Disability!$1:$1048576,5,FALSE)</f>
        <v>0</v>
      </c>
      <c r="AB3358" s="67">
        <f t="shared" si="264"/>
        <v>0</v>
      </c>
      <c r="AC3358" t="e">
        <f>VLOOKUP($A3358,#REF!,9,FALSE)</f>
        <v>#REF!</v>
      </c>
    </row>
    <row r="3359" spans="1:29">
      <c r="A3359">
        <v>52389</v>
      </c>
      <c r="B3359">
        <v>3358</v>
      </c>
      <c r="C3359">
        <v>9906040</v>
      </c>
      <c r="D3359" t="s">
        <v>4235</v>
      </c>
      <c r="E3359" t="s">
        <v>4236</v>
      </c>
      <c r="G3359" t="e">
        <f>VLOOKUP($H3359,[1]BRT!$1:$1048576,1,0)</f>
        <v>#N/A</v>
      </c>
      <c r="H3359" t="s">
        <v>6617</v>
      </c>
      <c r="I3359">
        <v>37.837442000000003</v>
      </c>
      <c r="J3359">
        <v>-122.292976</v>
      </c>
      <c r="K3359">
        <v>1232</v>
      </c>
      <c r="L3359">
        <v>16</v>
      </c>
      <c r="M3359">
        <v>3.75</v>
      </c>
      <c r="N3359">
        <v>19</v>
      </c>
      <c r="O3359">
        <v>24</v>
      </c>
      <c r="P3359">
        <v>43</v>
      </c>
      <c r="Q3359" t="e">
        <f>VLOOKUP($A3359,'[1]SheltersALL_2.17.22'!$1:$1048576,6,0)</f>
        <v>#N/A</v>
      </c>
      <c r="R3359" t="str">
        <f>VLOOKUP($A3359, [1]FA21_Ridership!$1:$1048576,11, 0)</f>
        <v>EMERYVILLE</v>
      </c>
      <c r="S3359" t="str">
        <f>VLOOKUP($A3359, [1]FA21_Ridership!$1:$1048576,12, 0)</f>
        <v>ALAMEDA</v>
      </c>
      <c r="T3359">
        <f>VLOOKUP($A3359, [1]FA21_Ridership!$1:$1048576,13, 0)</f>
        <v>2</v>
      </c>
      <c r="U3359">
        <f t="shared" si="261"/>
        <v>688</v>
      </c>
      <c r="V3359" s="67">
        <f t="shared" si="260"/>
        <v>0.80600000000000005</v>
      </c>
      <c r="W3359">
        <v>0.75641000000000003</v>
      </c>
      <c r="X3359" s="67">
        <f t="shared" si="262"/>
        <v>0.49299999999999999</v>
      </c>
      <c r="Y3359">
        <v>0.214286</v>
      </c>
      <c r="Z3359" s="67">
        <f t="shared" si="263"/>
        <v>0.495</v>
      </c>
      <c r="AA3359">
        <f>VLOOKUP($C3359,[1]Disability!$1:$1048576,5,FALSE)</f>
        <v>0</v>
      </c>
      <c r="AB3359" s="67">
        <f t="shared" si="264"/>
        <v>0</v>
      </c>
      <c r="AC3359" t="e">
        <f>VLOOKUP($A3359,#REF!,9,FALSE)</f>
        <v>#REF!</v>
      </c>
    </row>
    <row r="3360" spans="1:29">
      <c r="A3360">
        <v>51254</v>
      </c>
      <c r="B3360">
        <v>3359</v>
      </c>
      <c r="C3360">
        <v>1303280</v>
      </c>
      <c r="D3360" t="s">
        <v>4235</v>
      </c>
      <c r="E3360" t="s">
        <v>4236</v>
      </c>
      <c r="G3360" t="e">
        <f>VLOOKUP($H3360,[1]BRT!$1:$1048576,1,0)</f>
        <v>#N/A</v>
      </c>
      <c r="H3360" t="s">
        <v>6618</v>
      </c>
      <c r="I3360">
        <v>37.924182999999999</v>
      </c>
      <c r="J3360">
        <v>-122.347819</v>
      </c>
      <c r="K3360">
        <v>738</v>
      </c>
      <c r="L3360">
        <v>43</v>
      </c>
      <c r="M3360">
        <v>1.395348837</v>
      </c>
      <c r="N3360">
        <v>4</v>
      </c>
      <c r="O3360">
        <v>12</v>
      </c>
      <c r="P3360">
        <v>16</v>
      </c>
      <c r="Q3360" t="e">
        <f>VLOOKUP($A3360,'[1]SheltersALL_2.17.22'!$1:$1048576,6,0)</f>
        <v>#N/A</v>
      </c>
      <c r="R3360" t="str">
        <f>VLOOKUP($A3360, [1]FA21_Ridership!$1:$1048576,11, 0)</f>
        <v>RICHMOND</v>
      </c>
      <c r="S3360" t="str">
        <f>VLOOKUP($A3360, [1]FA21_Ridership!$1:$1048576,12, 0)</f>
        <v>CONTRA COSTA</v>
      </c>
      <c r="T3360">
        <f>VLOOKUP($A3360, [1]FA21_Ridership!$1:$1048576,13, 0)</f>
        <v>1</v>
      </c>
      <c r="U3360">
        <f t="shared" si="261"/>
        <v>688</v>
      </c>
      <c r="V3360" s="67">
        <f t="shared" si="260"/>
        <v>0.80600000000000005</v>
      </c>
      <c r="W3360">
        <v>0.77786699999999998</v>
      </c>
      <c r="X3360" s="67">
        <f t="shared" si="262"/>
        <v>0.53900000000000003</v>
      </c>
      <c r="Y3360">
        <v>0.17241400000000001</v>
      </c>
      <c r="Z3360" s="67">
        <f t="shared" si="263"/>
        <v>0.41399999999999998</v>
      </c>
      <c r="AA3360">
        <f>VLOOKUP($C3360,[1]Disability!$1:$1048576,5,FALSE)</f>
        <v>0</v>
      </c>
      <c r="AB3360" s="67">
        <f t="shared" si="264"/>
        <v>0</v>
      </c>
      <c r="AC3360" t="e">
        <f>VLOOKUP($A3360,#REF!,9,FALSE)</f>
        <v>#REF!</v>
      </c>
    </row>
    <row r="3361" spans="1:29">
      <c r="A3361">
        <v>57715</v>
      </c>
      <c r="B3361">
        <v>3360</v>
      </c>
      <c r="C3361">
        <v>302780</v>
      </c>
      <c r="D3361" t="s">
        <v>4235</v>
      </c>
      <c r="E3361" t="s">
        <v>4236</v>
      </c>
      <c r="G3361" t="e">
        <f>VLOOKUP($H3361,[1]BRT!$1:$1048576,1,0)</f>
        <v>#N/A</v>
      </c>
      <c r="H3361" t="s">
        <v>6619</v>
      </c>
      <c r="I3361">
        <v>37.880324999999999</v>
      </c>
      <c r="J3361">
        <v>-122.29622000000001</v>
      </c>
      <c r="K3361">
        <v>1018</v>
      </c>
      <c r="L3361">
        <v>30</v>
      </c>
      <c r="M3361">
        <v>2</v>
      </c>
      <c r="N3361">
        <v>20</v>
      </c>
      <c r="O3361">
        <v>3</v>
      </c>
      <c r="P3361">
        <v>23</v>
      </c>
      <c r="Q3361" t="e">
        <f>VLOOKUP($A3361,'[1]SheltersALL_2.17.22'!$1:$1048576,6,0)</f>
        <v>#N/A</v>
      </c>
      <c r="R3361" t="str">
        <f>VLOOKUP($A3361, [1]FA21_Ridership!$1:$1048576,11, 0)</f>
        <v>BERKELEY</v>
      </c>
      <c r="S3361" t="str">
        <f>VLOOKUP($A3361, [1]FA21_Ridership!$1:$1048576,12, 0)</f>
        <v>ALAMEDA</v>
      </c>
      <c r="T3361">
        <f>VLOOKUP($A3361, [1]FA21_Ridership!$1:$1048576,13, 0)</f>
        <v>1</v>
      </c>
      <c r="U3361">
        <f t="shared" si="261"/>
        <v>690</v>
      </c>
      <c r="V3361" s="67">
        <f t="shared" si="260"/>
        <v>0.80700000000000005</v>
      </c>
      <c r="W3361">
        <v>0.472881</v>
      </c>
      <c r="X3361" s="67">
        <f t="shared" si="262"/>
        <v>0.17</v>
      </c>
      <c r="Y3361">
        <v>0.47478300000000001</v>
      </c>
      <c r="Z3361" s="67">
        <f t="shared" si="263"/>
        <v>0.84499999999999997</v>
      </c>
      <c r="AA3361">
        <f>VLOOKUP($C3361,[1]Disability!$1:$1048576,5,FALSE)</f>
        <v>0</v>
      </c>
      <c r="AB3361" s="67">
        <f t="shared" si="264"/>
        <v>0</v>
      </c>
      <c r="AC3361" t="e">
        <f>VLOOKUP($A3361,#REF!,9,FALSE)</f>
        <v>#REF!</v>
      </c>
    </row>
    <row r="3362" spans="1:29">
      <c r="A3362">
        <v>57667</v>
      </c>
      <c r="B3362">
        <v>3361</v>
      </c>
      <c r="C3362">
        <v>1009580</v>
      </c>
      <c r="D3362" t="s">
        <v>4235</v>
      </c>
      <c r="E3362" t="s">
        <v>4236</v>
      </c>
      <c r="G3362" t="e">
        <f>VLOOKUP($H3362,[1]BRT!$1:$1048576,1,0)</f>
        <v>#N/A</v>
      </c>
      <c r="H3362" t="s">
        <v>6620</v>
      </c>
      <c r="I3362">
        <v>37.737758999999997</v>
      </c>
      <c r="J3362">
        <v>-122.18792500000001</v>
      </c>
      <c r="K3362">
        <v>990</v>
      </c>
      <c r="L3362">
        <v>30</v>
      </c>
      <c r="M3362">
        <v>2</v>
      </c>
      <c r="N3362">
        <v>19</v>
      </c>
      <c r="O3362">
        <v>4</v>
      </c>
      <c r="P3362">
        <v>23</v>
      </c>
      <c r="Q3362" t="e">
        <f>VLOOKUP($A3362,'[1]SheltersALL_2.17.22'!$1:$1048576,6,0)</f>
        <v>#N/A</v>
      </c>
      <c r="R3362" t="str">
        <f>VLOOKUP($A3362, [1]FA21_Ridership!$1:$1048576,11, 0)</f>
        <v>OAKLAND</v>
      </c>
      <c r="S3362" t="str">
        <f>VLOOKUP($A3362, [1]FA21_Ridership!$1:$1048576,12, 0)</f>
        <v>ALAMEDA</v>
      </c>
      <c r="T3362">
        <f>VLOOKUP($A3362, [1]FA21_Ridership!$1:$1048576,13, 0)</f>
        <v>3</v>
      </c>
      <c r="U3362">
        <f t="shared" si="261"/>
        <v>690</v>
      </c>
      <c r="V3362" s="67">
        <f t="shared" si="260"/>
        <v>0.80700000000000005</v>
      </c>
      <c r="W3362">
        <v>0.979518</v>
      </c>
      <c r="X3362" s="67">
        <f t="shared" si="262"/>
        <v>0.96299999999999997</v>
      </c>
      <c r="Y3362">
        <v>0.32811200000000001</v>
      </c>
      <c r="Z3362" s="67">
        <f t="shared" si="263"/>
        <v>0.66400000000000003</v>
      </c>
      <c r="AA3362">
        <f>VLOOKUP($C3362,[1]Disability!$1:$1048576,5,FALSE)</f>
        <v>0</v>
      </c>
      <c r="AB3362" s="67">
        <f t="shared" si="264"/>
        <v>0</v>
      </c>
      <c r="AC3362" t="e">
        <f>VLOOKUP($A3362,#REF!,9,FALSE)</f>
        <v>#REF!</v>
      </c>
    </row>
    <row r="3363" spans="1:29">
      <c r="A3363">
        <v>51083</v>
      </c>
      <c r="B3363">
        <v>3362</v>
      </c>
      <c r="C3363">
        <v>9902420</v>
      </c>
      <c r="D3363" t="s">
        <v>4235</v>
      </c>
      <c r="E3363" t="s">
        <v>4236</v>
      </c>
      <c r="G3363" t="e">
        <f>VLOOKUP($H3363,[1]BRT!$1:$1048576,1,0)</f>
        <v>#N/A</v>
      </c>
      <c r="H3363" t="s">
        <v>6621</v>
      </c>
      <c r="I3363">
        <v>37.741444999999999</v>
      </c>
      <c r="J3363">
        <v>-122.150069</v>
      </c>
      <c r="K3363">
        <v>990</v>
      </c>
      <c r="L3363">
        <v>30</v>
      </c>
      <c r="M3363">
        <v>2</v>
      </c>
      <c r="N3363">
        <v>18</v>
      </c>
      <c r="O3363">
        <v>5</v>
      </c>
      <c r="P3363">
        <v>23</v>
      </c>
      <c r="Q3363" t="e">
        <f>VLOOKUP($A3363,'[1]SheltersALL_2.17.22'!$1:$1048576,6,0)</f>
        <v>#N/A</v>
      </c>
      <c r="R3363" t="str">
        <f>VLOOKUP($A3363, [1]FA21_Ridership!$1:$1048576,11, 0)</f>
        <v>OAKLAND</v>
      </c>
      <c r="S3363" t="str">
        <f>VLOOKUP($A3363, [1]FA21_Ridership!$1:$1048576,12, 0)</f>
        <v>ALAMEDA</v>
      </c>
      <c r="T3363">
        <f>VLOOKUP($A3363, [1]FA21_Ridership!$1:$1048576,13, 0)</f>
        <v>3</v>
      </c>
      <c r="U3363">
        <f t="shared" si="261"/>
        <v>690</v>
      </c>
      <c r="V3363" s="67">
        <f t="shared" si="260"/>
        <v>0.80700000000000005</v>
      </c>
      <c r="W3363">
        <v>0.99659299999999995</v>
      </c>
      <c r="X3363" s="67">
        <f t="shared" si="262"/>
        <v>0.98799999999999999</v>
      </c>
      <c r="Y3363">
        <v>0.235094</v>
      </c>
      <c r="Z3363" s="67">
        <f t="shared" si="263"/>
        <v>0.53300000000000003</v>
      </c>
      <c r="AA3363">
        <f>VLOOKUP($C3363,[1]Disability!$1:$1048576,5,FALSE)</f>
        <v>1</v>
      </c>
      <c r="AB3363" s="67">
        <f t="shared" si="264"/>
        <v>0.72499999999999998</v>
      </c>
      <c r="AC3363" t="e">
        <f>VLOOKUP($A3363,#REF!,9,FALSE)</f>
        <v>#REF!</v>
      </c>
    </row>
    <row r="3364" spans="1:29">
      <c r="A3364">
        <v>53993</v>
      </c>
      <c r="B3364">
        <v>3363</v>
      </c>
      <c r="C3364">
        <v>1009570</v>
      </c>
      <c r="D3364" t="s">
        <v>4235</v>
      </c>
      <c r="E3364" t="s">
        <v>4236</v>
      </c>
      <c r="G3364" t="e">
        <f>VLOOKUP($H3364,[1]BRT!$1:$1048576,1,0)</f>
        <v>#N/A</v>
      </c>
      <c r="H3364" t="s">
        <v>6622</v>
      </c>
      <c r="I3364">
        <v>37.736398000000001</v>
      </c>
      <c r="J3364">
        <v>-122.182896</v>
      </c>
      <c r="K3364">
        <v>990</v>
      </c>
      <c r="L3364">
        <v>30</v>
      </c>
      <c r="M3364">
        <v>2</v>
      </c>
      <c r="N3364">
        <v>17</v>
      </c>
      <c r="O3364">
        <v>6</v>
      </c>
      <c r="P3364">
        <v>23</v>
      </c>
      <c r="Q3364" t="e">
        <f>VLOOKUP($A3364,'[1]SheltersALL_2.17.22'!$1:$1048576,6,0)</f>
        <v>#N/A</v>
      </c>
      <c r="R3364" t="str">
        <f>VLOOKUP($A3364, [1]FA21_Ridership!$1:$1048576,11, 0)</f>
        <v>OAKLAND</v>
      </c>
      <c r="S3364" t="str">
        <f>VLOOKUP($A3364, [1]FA21_Ridership!$1:$1048576,12, 0)</f>
        <v>ALAMEDA</v>
      </c>
      <c r="T3364">
        <f>VLOOKUP($A3364, [1]FA21_Ridership!$1:$1048576,13, 0)</f>
        <v>3</v>
      </c>
      <c r="U3364">
        <f t="shared" si="261"/>
        <v>690</v>
      </c>
      <c r="V3364" s="67">
        <f t="shared" ref="V3364:V3427" si="265">_xlfn.PERCENTRANK.INC($U$2:$U$4161,U3364)</f>
        <v>0.80700000000000005</v>
      </c>
      <c r="W3364">
        <v>0.98339399999999999</v>
      </c>
      <c r="X3364" s="67">
        <f t="shared" si="262"/>
        <v>0.97499999999999998</v>
      </c>
      <c r="Y3364">
        <v>0.50441199999999997</v>
      </c>
      <c r="Z3364" s="67">
        <f t="shared" si="263"/>
        <v>0.86499999999999999</v>
      </c>
      <c r="AA3364">
        <f>VLOOKUP($C3364,[1]Disability!$1:$1048576,5,FALSE)</f>
        <v>0</v>
      </c>
      <c r="AB3364" s="67">
        <f t="shared" si="264"/>
        <v>0</v>
      </c>
      <c r="AC3364" t="e">
        <f>VLOOKUP($A3364,#REF!,9,FALSE)</f>
        <v>#REF!</v>
      </c>
    </row>
    <row r="3365" spans="1:29">
      <c r="A3365">
        <v>51011</v>
      </c>
      <c r="B3365">
        <v>3364</v>
      </c>
      <c r="C3365">
        <v>702740</v>
      </c>
      <c r="D3365" t="s">
        <v>4235</v>
      </c>
      <c r="E3365" t="s">
        <v>4236</v>
      </c>
      <c r="G3365" t="e">
        <f>VLOOKUP($H3365,[1]BRT!$1:$1048576,1,0)</f>
        <v>#N/A</v>
      </c>
      <c r="H3365" t="s">
        <v>6623</v>
      </c>
      <c r="I3365">
        <v>37.545121999999999</v>
      </c>
      <c r="J3365">
        <v>-121.981255</v>
      </c>
      <c r="K3365">
        <v>1020</v>
      </c>
      <c r="L3365">
        <v>30</v>
      </c>
      <c r="M3365">
        <v>2</v>
      </c>
      <c r="N3365">
        <v>12</v>
      </c>
      <c r="O3365">
        <v>11</v>
      </c>
      <c r="P3365">
        <v>23</v>
      </c>
      <c r="Q3365" t="str">
        <f>VLOOKUP($A3365,'[1]SheltersALL_2.17.22'!$1:$1048576,6,0)</f>
        <v>Fremont</v>
      </c>
      <c r="R3365" t="str">
        <f>VLOOKUP($A3365, [1]FA21_Ridership!$1:$1048576,11, 0)</f>
        <v>FREMONT</v>
      </c>
      <c r="S3365" t="str">
        <f>VLOOKUP($A3365, [1]FA21_Ridership!$1:$1048576,12, 0)</f>
        <v>ALAMEDA</v>
      </c>
      <c r="T3365">
        <f>VLOOKUP($A3365, [1]FA21_Ridership!$1:$1048576,13, 0)</f>
        <v>5</v>
      </c>
      <c r="U3365">
        <f t="shared" si="261"/>
        <v>690</v>
      </c>
      <c r="V3365" s="67">
        <f t="shared" si="265"/>
        <v>0.80700000000000005</v>
      </c>
      <c r="W3365">
        <v>0.83722600000000003</v>
      </c>
      <c r="X3365" s="67">
        <f t="shared" si="262"/>
        <v>0.63800000000000001</v>
      </c>
      <c r="Y3365">
        <v>0.142958</v>
      </c>
      <c r="Z3365" s="67">
        <f t="shared" si="263"/>
        <v>0.34200000000000003</v>
      </c>
      <c r="AA3365">
        <f>VLOOKUP($C3365,[1]Disability!$1:$1048576,5,FALSE)</f>
        <v>1</v>
      </c>
      <c r="AB3365" s="67">
        <f t="shared" si="264"/>
        <v>0.72499999999999998</v>
      </c>
      <c r="AC3365" t="e">
        <f>VLOOKUP($A3365,#REF!,9,FALSE)</f>
        <v>#REF!</v>
      </c>
    </row>
    <row r="3366" spans="1:29">
      <c r="A3366">
        <v>55866</v>
      </c>
      <c r="B3366">
        <v>3365</v>
      </c>
      <c r="C3366">
        <v>1018760</v>
      </c>
      <c r="D3366" t="s">
        <v>4235</v>
      </c>
      <c r="E3366" t="s">
        <v>4236</v>
      </c>
      <c r="G3366" t="e">
        <f>VLOOKUP($H3366,[1]BRT!$1:$1048576,1,0)</f>
        <v>#N/A</v>
      </c>
      <c r="H3366" t="s">
        <v>6048</v>
      </c>
      <c r="I3366">
        <v>37.764991000000002</v>
      </c>
      <c r="J3366">
        <v>-122.19962200000001</v>
      </c>
      <c r="K3366">
        <v>990</v>
      </c>
      <c r="L3366">
        <v>30</v>
      </c>
      <c r="M3366">
        <v>2</v>
      </c>
      <c r="N3366">
        <v>9</v>
      </c>
      <c r="O3366">
        <v>14</v>
      </c>
      <c r="P3366">
        <v>23</v>
      </c>
      <c r="Q3366" t="e">
        <f>VLOOKUP($A3366,'[1]SheltersALL_2.17.22'!$1:$1048576,6,0)</f>
        <v>#N/A</v>
      </c>
      <c r="R3366" t="str">
        <f>VLOOKUP($A3366, [1]FA21_Ridership!$1:$1048576,11, 0)</f>
        <v>OAKLAND</v>
      </c>
      <c r="S3366" t="str">
        <f>VLOOKUP($A3366, [1]FA21_Ridership!$1:$1048576,12, 0)</f>
        <v>ALAMEDA</v>
      </c>
      <c r="T3366">
        <f>VLOOKUP($A3366, [1]FA21_Ridership!$1:$1048576,13, 0)</f>
        <v>3</v>
      </c>
      <c r="U3366">
        <f t="shared" si="261"/>
        <v>690</v>
      </c>
      <c r="V3366" s="67">
        <f t="shared" si="265"/>
        <v>0.80700000000000005</v>
      </c>
      <c r="W3366">
        <v>1</v>
      </c>
      <c r="X3366" s="67">
        <f t="shared" si="262"/>
        <v>0.98899999999999999</v>
      </c>
      <c r="Y3366">
        <v>0.592283</v>
      </c>
      <c r="Z3366" s="67">
        <f t="shared" si="263"/>
        <v>0.93400000000000005</v>
      </c>
      <c r="AA3366">
        <f>VLOOKUP($C3366,[1]Disability!$1:$1048576,5,FALSE)</f>
        <v>0</v>
      </c>
      <c r="AB3366" s="67">
        <f t="shared" si="264"/>
        <v>0</v>
      </c>
      <c r="AC3366" t="e">
        <f>VLOOKUP($A3366,#REF!,9,FALSE)</f>
        <v>#REF!</v>
      </c>
    </row>
    <row r="3367" spans="1:29">
      <c r="A3367">
        <v>54254</v>
      </c>
      <c r="B3367">
        <v>3366</v>
      </c>
      <c r="C3367">
        <v>300380</v>
      </c>
      <c r="D3367" t="s">
        <v>4235</v>
      </c>
      <c r="E3367" t="s">
        <v>4236</v>
      </c>
      <c r="G3367" t="e">
        <f>VLOOKUP($H3367,[1]BRT!$1:$1048576,1,0)</f>
        <v>#N/A</v>
      </c>
      <c r="H3367" t="s">
        <v>6624</v>
      </c>
      <c r="I3367">
        <v>37.850791999999998</v>
      </c>
      <c r="J3367">
        <v>-122.270848</v>
      </c>
      <c r="K3367">
        <v>1177</v>
      </c>
      <c r="L3367">
        <v>28.8</v>
      </c>
      <c r="M3367">
        <v>2.0833333330000001</v>
      </c>
      <c r="N3367">
        <v>6</v>
      </c>
      <c r="O3367">
        <v>18</v>
      </c>
      <c r="P3367">
        <v>24</v>
      </c>
      <c r="Q3367" t="e">
        <f>VLOOKUP($A3367,'[1]SheltersALL_2.17.22'!$1:$1048576,6,0)</f>
        <v>#N/A</v>
      </c>
      <c r="R3367" t="str">
        <f>VLOOKUP($A3367, [1]FA21_Ridership!$1:$1048576,11, 0)</f>
        <v>BERKELEY</v>
      </c>
      <c r="S3367" t="str">
        <f>VLOOKUP($A3367, [1]FA21_Ridership!$1:$1048576,12, 0)</f>
        <v>ALAMEDA</v>
      </c>
      <c r="T3367">
        <f>VLOOKUP($A3367, [1]FA21_Ridership!$1:$1048576,13, 0)</f>
        <v>1</v>
      </c>
      <c r="U3367">
        <f t="shared" si="261"/>
        <v>691.2</v>
      </c>
      <c r="V3367" s="67">
        <f t="shared" si="265"/>
        <v>0.80900000000000005</v>
      </c>
      <c r="W3367">
        <v>0.48291099999999998</v>
      </c>
      <c r="X3367" s="67">
        <f t="shared" si="262"/>
        <v>0.184</v>
      </c>
      <c r="Y3367">
        <v>0.102336</v>
      </c>
      <c r="Z3367" s="67">
        <f t="shared" si="263"/>
        <v>0.255</v>
      </c>
      <c r="AA3367">
        <f>VLOOKUP($C3367,[1]Disability!$1:$1048576,5,FALSE)</f>
        <v>4</v>
      </c>
      <c r="AB3367" s="67">
        <f t="shared" si="264"/>
        <v>0.97699999999999998</v>
      </c>
      <c r="AC3367" t="e">
        <f>VLOOKUP($A3367,#REF!,9,FALSE)</f>
        <v>#REF!</v>
      </c>
    </row>
    <row r="3368" spans="1:29">
      <c r="A3368">
        <v>55991</v>
      </c>
      <c r="B3368">
        <v>3367</v>
      </c>
      <c r="C3368">
        <v>301670</v>
      </c>
      <c r="D3368" t="s">
        <v>4235</v>
      </c>
      <c r="E3368" t="s">
        <v>4236</v>
      </c>
      <c r="G3368" t="e">
        <f>VLOOKUP($H3368,[1]BRT!$1:$1048576,1,0)</f>
        <v>#N/A</v>
      </c>
      <c r="H3368" t="s">
        <v>6389</v>
      </c>
      <c r="I3368">
        <v>37.856824000000003</v>
      </c>
      <c r="J3368">
        <v>-122.25311499999999</v>
      </c>
      <c r="K3368">
        <v>1409</v>
      </c>
      <c r="L3368">
        <v>15.4</v>
      </c>
      <c r="M3368">
        <v>3.8961038960000001</v>
      </c>
      <c r="N3368">
        <v>10</v>
      </c>
      <c r="O3368">
        <v>35</v>
      </c>
      <c r="P3368">
        <v>45</v>
      </c>
      <c r="Q3368" t="e">
        <f>VLOOKUP($A3368,'[1]SheltersALL_2.17.22'!$1:$1048576,6,0)</f>
        <v>#N/A</v>
      </c>
      <c r="R3368" t="str">
        <f>VLOOKUP($A3368, [1]FA21_Ridership!$1:$1048576,11, 0)</f>
        <v>BERKELEY</v>
      </c>
      <c r="S3368" t="str">
        <f>VLOOKUP($A3368, [1]FA21_Ridership!$1:$1048576,12, 0)</f>
        <v>ALAMEDA</v>
      </c>
      <c r="T3368">
        <f>VLOOKUP($A3368, [1]FA21_Ridership!$1:$1048576,13, 0)</f>
        <v>2</v>
      </c>
      <c r="U3368">
        <f t="shared" si="261"/>
        <v>693</v>
      </c>
      <c r="V3368" s="67">
        <f t="shared" si="265"/>
        <v>0.80900000000000005</v>
      </c>
      <c r="W3368">
        <v>0.362205</v>
      </c>
      <c r="X3368" s="67">
        <f t="shared" si="262"/>
        <v>0.10100000000000001</v>
      </c>
      <c r="Y3368">
        <v>0.11496099999999999</v>
      </c>
      <c r="Z3368" s="67">
        <f t="shared" si="263"/>
        <v>0.28799999999999998</v>
      </c>
      <c r="AA3368">
        <f>VLOOKUP($C3368,[1]Disability!$1:$1048576,5,FALSE)</f>
        <v>0</v>
      </c>
      <c r="AB3368" s="67">
        <f t="shared" si="264"/>
        <v>0</v>
      </c>
      <c r="AC3368" t="e">
        <f>VLOOKUP($A3368,#REF!,9,FALSE)</f>
        <v>#REF!</v>
      </c>
    </row>
    <row r="3369" spans="1:29">
      <c r="A3369">
        <v>50608</v>
      </c>
      <c r="B3369">
        <v>3368</v>
      </c>
      <c r="C3369">
        <v>2300100</v>
      </c>
      <c r="D3369" t="s">
        <v>4235</v>
      </c>
      <c r="E3369" t="s">
        <v>4236</v>
      </c>
      <c r="G3369" t="e">
        <f>VLOOKUP($H3369,[1]BRT!$1:$1048576,1,0)</f>
        <v>#N/A</v>
      </c>
      <c r="H3369" t="s">
        <v>6625</v>
      </c>
      <c r="I3369">
        <v>37.434441</v>
      </c>
      <c r="J3369">
        <v>-121.900851</v>
      </c>
      <c r="K3369">
        <v>864</v>
      </c>
      <c r="L3369">
        <v>30.2</v>
      </c>
      <c r="M3369">
        <v>1.986754967</v>
      </c>
      <c r="N3369">
        <v>9</v>
      </c>
      <c r="O3369">
        <v>14</v>
      </c>
      <c r="P3369">
        <v>23</v>
      </c>
      <c r="Q3369" t="e">
        <f>VLOOKUP($A3369,'[1]SheltersALL_2.17.22'!$1:$1048576,6,0)</f>
        <v>#N/A</v>
      </c>
      <c r="R3369" t="str">
        <f>VLOOKUP($A3369, [1]FA21_Ridership!$1:$1048576,11, 0)</f>
        <v>MILPITAS</v>
      </c>
      <c r="S3369" t="str">
        <f>VLOOKUP($A3369, [1]FA21_Ridership!$1:$1048576,12, 0)</f>
        <v>SANTA CLARA</v>
      </c>
      <c r="T3369">
        <f>VLOOKUP($A3369, [1]FA21_Ridership!$1:$1048576,13, 0)</f>
        <v>9</v>
      </c>
      <c r="U3369">
        <f t="shared" si="261"/>
        <v>694.6</v>
      </c>
      <c r="V3369" s="67">
        <f t="shared" si="265"/>
        <v>0.80900000000000005</v>
      </c>
      <c r="W3369">
        <v>0.83644600000000002</v>
      </c>
      <c r="X3369" s="67">
        <f t="shared" si="262"/>
        <v>0.63700000000000001</v>
      </c>
      <c r="Y3369">
        <v>0.155477</v>
      </c>
      <c r="Z3369" s="67">
        <f t="shared" si="263"/>
        <v>0.373</v>
      </c>
      <c r="AA3369">
        <f>VLOOKUP($C3369,[1]Disability!$1:$1048576,5,FALSE)</f>
        <v>0</v>
      </c>
      <c r="AB3369" s="67">
        <f t="shared" si="264"/>
        <v>0</v>
      </c>
      <c r="AC3369" t="e">
        <f>VLOOKUP($A3369,#REF!,9,FALSE)</f>
        <v>#REF!</v>
      </c>
    </row>
    <row r="3370" spans="1:29">
      <c r="A3370">
        <v>58854</v>
      </c>
      <c r="B3370">
        <v>3369</v>
      </c>
      <c r="C3370">
        <v>1000840</v>
      </c>
      <c r="D3370" t="s">
        <v>4235</v>
      </c>
      <c r="E3370" t="s">
        <v>4236</v>
      </c>
      <c r="G3370" t="e">
        <f>VLOOKUP($H3370,[1]BRT!$1:$1048576,1,0)</f>
        <v>#N/A</v>
      </c>
      <c r="H3370" t="s">
        <v>6610</v>
      </c>
      <c r="I3370">
        <v>37.809356000000001</v>
      </c>
      <c r="J3370">
        <v>-122.285864</v>
      </c>
      <c r="K3370">
        <v>1004</v>
      </c>
      <c r="L3370">
        <v>17</v>
      </c>
      <c r="M3370">
        <v>3.5294117649999999</v>
      </c>
      <c r="N3370">
        <v>32</v>
      </c>
      <c r="O3370">
        <v>9</v>
      </c>
      <c r="P3370">
        <v>41</v>
      </c>
      <c r="Q3370" t="e">
        <f>VLOOKUP($A3370,'[1]SheltersALL_2.17.22'!$1:$1048576,6,0)</f>
        <v>#N/A</v>
      </c>
      <c r="R3370" t="str">
        <f>VLOOKUP($A3370, [1]FA21_Ridership!$1:$1048576,11, 0)</f>
        <v>OAKLAND</v>
      </c>
      <c r="S3370" t="str">
        <f>VLOOKUP($A3370, [1]FA21_Ridership!$1:$1048576,12, 0)</f>
        <v>ALAMEDA</v>
      </c>
      <c r="T3370">
        <f>VLOOKUP($A3370, [1]FA21_Ridership!$1:$1048576,13, 0)</f>
        <v>2</v>
      </c>
      <c r="U3370">
        <f t="shared" si="261"/>
        <v>697</v>
      </c>
      <c r="V3370" s="67">
        <f t="shared" si="265"/>
        <v>0.80900000000000005</v>
      </c>
      <c r="W3370">
        <v>0.81036200000000003</v>
      </c>
      <c r="X3370" s="67">
        <f t="shared" si="262"/>
        <v>0.59899999999999998</v>
      </c>
      <c r="Y3370">
        <v>0.52297199999999999</v>
      </c>
      <c r="Z3370" s="67">
        <f t="shared" si="263"/>
        <v>0.879</v>
      </c>
      <c r="AA3370">
        <f>VLOOKUP($C3370,[1]Disability!$1:$1048576,5,FALSE)</f>
        <v>0</v>
      </c>
      <c r="AB3370" s="67">
        <f t="shared" si="264"/>
        <v>0</v>
      </c>
      <c r="AC3370" t="e">
        <f>VLOOKUP($A3370,#REF!,9,FALSE)</f>
        <v>#REF!</v>
      </c>
    </row>
    <row r="3371" spans="1:29">
      <c r="A3371">
        <v>52953</v>
      </c>
      <c r="B3371">
        <v>3370</v>
      </c>
      <c r="C3371">
        <v>9907830</v>
      </c>
      <c r="D3371" t="s">
        <v>4235</v>
      </c>
      <c r="E3371" t="s">
        <v>4236</v>
      </c>
      <c r="G3371" t="e">
        <f>VLOOKUP($H3371,[1]BRT!$1:$1048576,1,0)</f>
        <v>#N/A</v>
      </c>
      <c r="H3371" t="s">
        <v>6626</v>
      </c>
      <c r="I3371">
        <v>37.793512</v>
      </c>
      <c r="J3371">
        <v>-122.201356</v>
      </c>
      <c r="K3371">
        <v>1039</v>
      </c>
      <c r="L3371">
        <v>17</v>
      </c>
      <c r="M3371">
        <v>3.5294117649999999</v>
      </c>
      <c r="N3371">
        <v>24</v>
      </c>
      <c r="O3371">
        <v>17</v>
      </c>
      <c r="P3371">
        <v>41</v>
      </c>
      <c r="Q3371" t="e">
        <f>VLOOKUP($A3371,'[1]SheltersALL_2.17.22'!$1:$1048576,6,0)</f>
        <v>#N/A</v>
      </c>
      <c r="R3371" t="str">
        <f>VLOOKUP($A3371, [1]FA21_Ridership!$1:$1048576,11, 0)</f>
        <v>OAKLAND</v>
      </c>
      <c r="S3371" t="str">
        <f>VLOOKUP($A3371, [1]FA21_Ridership!$1:$1048576,12, 0)</f>
        <v>ALAMEDA</v>
      </c>
      <c r="T3371">
        <f>VLOOKUP($A3371, [1]FA21_Ridership!$1:$1048576,13, 0)</f>
        <v>3</v>
      </c>
      <c r="U3371">
        <f t="shared" si="261"/>
        <v>697</v>
      </c>
      <c r="V3371" s="67">
        <f t="shared" si="265"/>
        <v>0.80900000000000005</v>
      </c>
      <c r="W3371">
        <v>0.92205599999999999</v>
      </c>
      <c r="X3371" s="67">
        <f t="shared" si="262"/>
        <v>0.81499999999999995</v>
      </c>
      <c r="Y3371">
        <v>0.55223900000000004</v>
      </c>
      <c r="Z3371" s="67">
        <f t="shared" si="263"/>
        <v>0.89800000000000002</v>
      </c>
      <c r="AA3371">
        <f>VLOOKUP($C3371,[1]Disability!$1:$1048576,5,FALSE)</f>
        <v>0</v>
      </c>
      <c r="AB3371" s="67">
        <f t="shared" si="264"/>
        <v>0</v>
      </c>
      <c r="AC3371" t="e">
        <f>VLOOKUP($A3371,#REF!,9,FALSE)</f>
        <v>#REF!</v>
      </c>
    </row>
    <row r="3372" spans="1:29">
      <c r="A3372">
        <v>55828</v>
      </c>
      <c r="B3372">
        <v>3371</v>
      </c>
      <c r="C3372">
        <v>1012640</v>
      </c>
      <c r="D3372" t="s">
        <v>4235</v>
      </c>
      <c r="E3372" t="s">
        <v>4236</v>
      </c>
      <c r="G3372" t="e">
        <f>VLOOKUP($H3372,[1]BRT!$1:$1048576,1,0)</f>
        <v>#N/A</v>
      </c>
      <c r="H3372" t="s">
        <v>6627</v>
      </c>
      <c r="I3372">
        <v>37.780385000000003</v>
      </c>
      <c r="J3372">
        <v>-122.20617900000001</v>
      </c>
      <c r="K3372">
        <v>1038</v>
      </c>
      <c r="L3372">
        <v>17</v>
      </c>
      <c r="M3372">
        <v>3.5294117649999999</v>
      </c>
      <c r="N3372">
        <v>18</v>
      </c>
      <c r="O3372">
        <v>23</v>
      </c>
      <c r="P3372">
        <v>41</v>
      </c>
      <c r="Q3372" t="e">
        <f>VLOOKUP($A3372,'[1]SheltersALL_2.17.22'!$1:$1048576,6,0)</f>
        <v>#N/A</v>
      </c>
      <c r="R3372" t="str">
        <f>VLOOKUP($A3372, [1]FA21_Ridership!$1:$1048576,11, 0)</f>
        <v>OAKLAND</v>
      </c>
      <c r="S3372" t="str">
        <f>VLOOKUP($A3372, [1]FA21_Ridership!$1:$1048576,12, 0)</f>
        <v>ALAMEDA</v>
      </c>
      <c r="T3372">
        <f>VLOOKUP($A3372, [1]FA21_Ridership!$1:$1048576,13, 0)</f>
        <v>3</v>
      </c>
      <c r="U3372">
        <f t="shared" si="261"/>
        <v>697</v>
      </c>
      <c r="V3372" s="67">
        <f t="shared" si="265"/>
        <v>0.80900000000000005</v>
      </c>
      <c r="W3372">
        <v>0.65080800000000005</v>
      </c>
      <c r="X3372" s="67">
        <f t="shared" si="262"/>
        <v>0.33800000000000002</v>
      </c>
      <c r="Y3372">
        <v>7.0916000000000007E-2</v>
      </c>
      <c r="Z3372" s="67">
        <f t="shared" si="263"/>
        <v>0.13700000000000001</v>
      </c>
      <c r="AA3372">
        <f>VLOOKUP($C3372,[1]Disability!$1:$1048576,5,FALSE)</f>
        <v>0</v>
      </c>
      <c r="AB3372" s="67">
        <f t="shared" si="264"/>
        <v>0</v>
      </c>
      <c r="AC3372" t="e">
        <f>VLOOKUP($A3372,#REF!,9,FALSE)</f>
        <v>#REF!</v>
      </c>
    </row>
    <row r="3373" spans="1:29">
      <c r="A3373">
        <v>55103</v>
      </c>
      <c r="B3373">
        <v>3372</v>
      </c>
      <c r="C3373">
        <v>1001070</v>
      </c>
      <c r="D3373" t="s">
        <v>4235</v>
      </c>
      <c r="E3373" t="s">
        <v>4236</v>
      </c>
      <c r="G3373" t="e">
        <f>VLOOKUP($H3373,[1]BRT!$1:$1048576,1,0)</f>
        <v>#N/A</v>
      </c>
      <c r="H3373" t="s">
        <v>6628</v>
      </c>
      <c r="I3373">
        <v>37.801271</v>
      </c>
      <c r="J3373">
        <v>-122.263183</v>
      </c>
      <c r="K3373">
        <v>1039</v>
      </c>
      <c r="L3373">
        <v>17</v>
      </c>
      <c r="M3373">
        <v>3.5294117649999999</v>
      </c>
      <c r="N3373">
        <v>16</v>
      </c>
      <c r="O3373">
        <v>25</v>
      </c>
      <c r="P3373">
        <v>41</v>
      </c>
      <c r="Q3373" t="e">
        <f>VLOOKUP($A3373,'[1]SheltersALL_2.17.22'!$1:$1048576,6,0)</f>
        <v>#N/A</v>
      </c>
      <c r="R3373" t="str">
        <f>VLOOKUP($A3373, [1]FA21_Ridership!$1:$1048576,11, 0)</f>
        <v>OAKLAND</v>
      </c>
      <c r="S3373" t="str">
        <f>VLOOKUP($A3373, [1]FA21_Ridership!$1:$1048576,12, 0)</f>
        <v>ALAMEDA</v>
      </c>
      <c r="T3373">
        <f>VLOOKUP($A3373, [1]FA21_Ridership!$1:$1048576,13, 0)</f>
        <v>2</v>
      </c>
      <c r="U3373">
        <f t="shared" si="261"/>
        <v>697</v>
      </c>
      <c r="V3373" s="67">
        <f t="shared" si="265"/>
        <v>0.80900000000000005</v>
      </c>
      <c r="W3373">
        <v>0.62292099999999995</v>
      </c>
      <c r="X3373" s="67">
        <f t="shared" si="262"/>
        <v>0.315</v>
      </c>
      <c r="Y3373">
        <v>0.37060999999999999</v>
      </c>
      <c r="Z3373" s="67">
        <f t="shared" si="263"/>
        <v>0.72599999999999998</v>
      </c>
      <c r="AA3373">
        <f>VLOOKUP($C3373,[1]Disability!$1:$1048576,5,FALSE)</f>
        <v>2</v>
      </c>
      <c r="AB3373" s="67">
        <f t="shared" si="264"/>
        <v>0.91600000000000004</v>
      </c>
      <c r="AC3373" t="e">
        <f>VLOOKUP($A3373,#REF!,9,FALSE)</f>
        <v>#REF!</v>
      </c>
    </row>
    <row r="3374" spans="1:29">
      <c r="A3374">
        <v>58085</v>
      </c>
      <c r="B3374">
        <v>3373</v>
      </c>
      <c r="C3374">
        <v>1011700</v>
      </c>
      <c r="D3374" t="s">
        <v>4235</v>
      </c>
      <c r="E3374" t="s">
        <v>4236</v>
      </c>
      <c r="G3374" t="e">
        <f>VLOOKUP($H3374,[1]BRT!$1:$1048576,1,0)</f>
        <v>#N/A</v>
      </c>
      <c r="H3374" t="s">
        <v>6436</v>
      </c>
      <c r="I3374">
        <v>37.810994999999998</v>
      </c>
      <c r="J3374">
        <v>-122.26209</v>
      </c>
      <c r="K3374">
        <v>1017</v>
      </c>
      <c r="L3374">
        <v>31.7</v>
      </c>
      <c r="M3374">
        <v>1.8927444790000001</v>
      </c>
      <c r="N3374">
        <v>9</v>
      </c>
      <c r="O3374">
        <v>13</v>
      </c>
      <c r="P3374">
        <v>22</v>
      </c>
      <c r="Q3374" t="str">
        <f>VLOOKUP($A3374,'[1]SheltersALL_2.17.22'!$1:$1048576,6,0)</f>
        <v>Oakland</v>
      </c>
      <c r="R3374" t="str">
        <f>VLOOKUP($A3374, [1]FA21_Ridership!$1:$1048576,11, 0)</f>
        <v>OAKLAND</v>
      </c>
      <c r="S3374" t="str">
        <f>VLOOKUP($A3374, [1]FA21_Ridership!$1:$1048576,12, 0)</f>
        <v>ALAMEDA</v>
      </c>
      <c r="T3374">
        <f>VLOOKUP($A3374, [1]FA21_Ridership!$1:$1048576,13, 0)</f>
        <v>2</v>
      </c>
      <c r="U3374">
        <f t="shared" si="261"/>
        <v>697.4</v>
      </c>
      <c r="V3374" s="67">
        <f t="shared" si="265"/>
        <v>0.81</v>
      </c>
      <c r="W3374">
        <v>0.59256600000000004</v>
      </c>
      <c r="X3374" s="67">
        <f t="shared" si="262"/>
        <v>0.28100000000000003</v>
      </c>
      <c r="Y3374">
        <v>0.21160899999999999</v>
      </c>
      <c r="Z3374" s="67">
        <f t="shared" si="263"/>
        <v>0.49199999999999999</v>
      </c>
      <c r="AA3374">
        <f>VLOOKUP($C3374,[1]Disability!$1:$1048576,5,FALSE)</f>
        <v>2</v>
      </c>
      <c r="AB3374" s="67">
        <f t="shared" si="264"/>
        <v>0.91600000000000004</v>
      </c>
      <c r="AC3374" t="e">
        <f>VLOOKUP($A3374,#REF!,9,FALSE)</f>
        <v>#REF!</v>
      </c>
    </row>
    <row r="3375" spans="1:29">
      <c r="A3375">
        <v>58583</v>
      </c>
      <c r="B3375">
        <v>3374</v>
      </c>
      <c r="C3375">
        <v>1016100</v>
      </c>
      <c r="D3375" t="s">
        <v>4235</v>
      </c>
      <c r="E3375" t="s">
        <v>4236</v>
      </c>
      <c r="G3375" t="e">
        <f>VLOOKUP($H3375,[1]BRT!$1:$1048576,1,0)</f>
        <v>#N/A</v>
      </c>
      <c r="H3375" t="s">
        <v>6598</v>
      </c>
      <c r="I3375">
        <v>37.820458000000002</v>
      </c>
      <c r="J3375">
        <v>-122.27067700000001</v>
      </c>
      <c r="K3375">
        <v>1086</v>
      </c>
      <c r="L3375">
        <v>21.8</v>
      </c>
      <c r="M3375">
        <v>2.7522935780000002</v>
      </c>
      <c r="N3375">
        <v>19</v>
      </c>
      <c r="O3375">
        <v>13</v>
      </c>
      <c r="P3375">
        <v>32</v>
      </c>
      <c r="Q3375" t="e">
        <f>VLOOKUP($A3375,'[1]SheltersALL_2.17.22'!$1:$1048576,6,0)</f>
        <v>#N/A</v>
      </c>
      <c r="R3375" t="str">
        <f>VLOOKUP($A3375, [1]FA21_Ridership!$1:$1048576,11, 0)</f>
        <v>OAKLAND</v>
      </c>
      <c r="S3375" t="str">
        <f>VLOOKUP($A3375, [1]FA21_Ridership!$1:$1048576,12, 0)</f>
        <v>ALAMEDA</v>
      </c>
      <c r="T3375">
        <f>VLOOKUP($A3375, [1]FA21_Ridership!$1:$1048576,13, 0)</f>
        <v>2</v>
      </c>
      <c r="U3375">
        <f t="shared" si="261"/>
        <v>697.6</v>
      </c>
      <c r="V3375" s="67">
        <f t="shared" si="265"/>
        <v>0.81100000000000005</v>
      </c>
      <c r="W3375">
        <v>0.82510700000000003</v>
      </c>
      <c r="X3375" s="67">
        <f t="shared" si="262"/>
        <v>0.62</v>
      </c>
      <c r="Y3375">
        <v>0.52682399999999996</v>
      </c>
      <c r="Z3375" s="67">
        <f t="shared" si="263"/>
        <v>0.88400000000000001</v>
      </c>
      <c r="AA3375">
        <f>VLOOKUP($C3375,[1]Disability!$1:$1048576,5,FALSE)</f>
        <v>1</v>
      </c>
      <c r="AB3375" s="67">
        <f t="shared" si="264"/>
        <v>0.72499999999999998</v>
      </c>
      <c r="AC3375" t="e">
        <f>VLOOKUP($A3375,#REF!,9,FALSE)</f>
        <v>#REF!</v>
      </c>
    </row>
    <row r="3376" spans="1:29">
      <c r="A3376">
        <v>57572</v>
      </c>
      <c r="B3376">
        <v>3375</v>
      </c>
      <c r="C3376">
        <v>1003150</v>
      </c>
      <c r="D3376" t="s">
        <v>4235</v>
      </c>
      <c r="E3376" t="s">
        <v>4236</v>
      </c>
      <c r="G3376" t="e">
        <f>VLOOKUP($H3376,[1]BRT!$1:$1048576,1,0)</f>
        <v>#N/A</v>
      </c>
      <c r="H3376" t="s">
        <v>6629</v>
      </c>
      <c r="I3376">
        <v>37.756701999999997</v>
      </c>
      <c r="J3376">
        <v>-122.20128200000001</v>
      </c>
      <c r="K3376">
        <v>1014</v>
      </c>
      <c r="L3376">
        <v>20</v>
      </c>
      <c r="M3376">
        <v>3</v>
      </c>
      <c r="N3376">
        <v>27</v>
      </c>
      <c r="O3376">
        <v>8</v>
      </c>
      <c r="P3376">
        <v>35</v>
      </c>
      <c r="Q3376" t="e">
        <f>VLOOKUP($A3376,'[1]SheltersALL_2.17.22'!$1:$1048576,6,0)</f>
        <v>#N/A</v>
      </c>
      <c r="R3376" t="str">
        <f>VLOOKUP($A3376, [1]FA21_Ridership!$1:$1048576,11, 0)</f>
        <v>OAKLAND</v>
      </c>
      <c r="S3376" t="str">
        <f>VLOOKUP($A3376, [1]FA21_Ridership!$1:$1048576,12, 0)</f>
        <v>ALAMEDA</v>
      </c>
      <c r="T3376">
        <f>VLOOKUP($A3376, [1]FA21_Ridership!$1:$1048576,13, 0)</f>
        <v>3</v>
      </c>
      <c r="U3376">
        <f t="shared" si="261"/>
        <v>700</v>
      </c>
      <c r="V3376" s="67">
        <f t="shared" si="265"/>
        <v>0.81100000000000005</v>
      </c>
      <c r="W3376">
        <v>0.96067800000000003</v>
      </c>
      <c r="X3376" s="67">
        <f t="shared" si="262"/>
        <v>0.92400000000000004</v>
      </c>
      <c r="Y3376">
        <v>0.47095799999999999</v>
      </c>
      <c r="Z3376" s="67">
        <f t="shared" si="263"/>
        <v>0.84</v>
      </c>
      <c r="AA3376">
        <f>VLOOKUP($C3376,[1]Disability!$1:$1048576,5,FALSE)</f>
        <v>0</v>
      </c>
      <c r="AB3376" s="67">
        <f t="shared" si="264"/>
        <v>0</v>
      </c>
      <c r="AC3376" t="e">
        <f>VLOOKUP($A3376,#REF!,9,FALSE)</f>
        <v>#REF!</v>
      </c>
    </row>
    <row r="3377" spans="1:29">
      <c r="A3377">
        <v>54999</v>
      </c>
      <c r="B3377">
        <v>3376</v>
      </c>
      <c r="C3377">
        <v>1017230</v>
      </c>
      <c r="D3377" t="s">
        <v>4235</v>
      </c>
      <c r="E3377" t="s">
        <v>4236</v>
      </c>
      <c r="F3377" t="s">
        <v>4373</v>
      </c>
      <c r="G3377" t="e">
        <f>VLOOKUP($H3377,[1]BRT!$1:$1048576,1,0)</f>
        <v>#N/A</v>
      </c>
      <c r="H3377" t="s">
        <v>6630</v>
      </c>
      <c r="I3377">
        <v>37.797099000000003</v>
      </c>
      <c r="J3377">
        <v>-122.26524000000001</v>
      </c>
      <c r="K3377">
        <v>1133</v>
      </c>
      <c r="L3377">
        <v>14</v>
      </c>
      <c r="M3377">
        <v>4.2857142860000002</v>
      </c>
      <c r="N3377">
        <v>37</v>
      </c>
      <c r="O3377">
        <v>13</v>
      </c>
      <c r="P3377">
        <v>50</v>
      </c>
      <c r="Q3377" t="e">
        <f>VLOOKUP($A3377,'[1]SheltersALL_2.17.22'!$1:$1048576,6,0)</f>
        <v>#N/A</v>
      </c>
      <c r="R3377" t="str">
        <f>VLOOKUP($A3377, [1]FA21_Ridership!$1:$1048576,11, 0)</f>
        <v>OAKLAND</v>
      </c>
      <c r="S3377" t="str">
        <f>VLOOKUP($A3377, [1]FA21_Ridership!$1:$1048576,12, 0)</f>
        <v>ALAMEDA</v>
      </c>
      <c r="T3377">
        <f>VLOOKUP($A3377, [1]FA21_Ridership!$1:$1048576,13, 0)</f>
        <v>2</v>
      </c>
      <c r="U3377">
        <f t="shared" si="261"/>
        <v>700</v>
      </c>
      <c r="V3377" s="67">
        <f t="shared" si="265"/>
        <v>0.81100000000000005</v>
      </c>
      <c r="W3377">
        <v>0.59194500000000005</v>
      </c>
      <c r="X3377" s="67">
        <f t="shared" si="262"/>
        <v>0.27900000000000003</v>
      </c>
      <c r="Y3377">
        <v>0.13566500000000001</v>
      </c>
      <c r="Z3377" s="67">
        <f t="shared" si="263"/>
        <v>0.33</v>
      </c>
      <c r="AA3377">
        <f>VLOOKUP($C3377,[1]Disability!$1:$1048576,5,FALSE)</f>
        <v>1</v>
      </c>
      <c r="AB3377" s="67">
        <f t="shared" si="264"/>
        <v>0.72499999999999998</v>
      </c>
      <c r="AC3377" t="e">
        <f>VLOOKUP($A3377,#REF!,9,FALSE)</f>
        <v>#REF!</v>
      </c>
    </row>
    <row r="3378" spans="1:29">
      <c r="A3378">
        <v>59699</v>
      </c>
      <c r="B3378">
        <v>3377</v>
      </c>
      <c r="C3378">
        <v>1009030</v>
      </c>
      <c r="D3378" t="s">
        <v>4235</v>
      </c>
      <c r="E3378" t="s">
        <v>4236</v>
      </c>
      <c r="G3378" t="e">
        <f>VLOOKUP($H3378,[1]BRT!$1:$1048576,1,0)</f>
        <v>#N/A</v>
      </c>
      <c r="H3378" t="s">
        <v>6631</v>
      </c>
      <c r="I3378">
        <v>37.797913999999999</v>
      </c>
      <c r="J3378">
        <v>-122.25472000000001</v>
      </c>
      <c r="K3378">
        <v>1396</v>
      </c>
      <c r="L3378">
        <v>20</v>
      </c>
      <c r="M3378">
        <v>3</v>
      </c>
      <c r="N3378">
        <v>24</v>
      </c>
      <c r="O3378">
        <v>11</v>
      </c>
      <c r="P3378">
        <v>35</v>
      </c>
      <c r="Q3378" t="e">
        <f>VLOOKUP($A3378,'[1]SheltersALL_2.17.22'!$1:$1048576,6,0)</f>
        <v>#N/A</v>
      </c>
      <c r="R3378" t="str">
        <f>VLOOKUP($A3378, [1]FA21_Ridership!$1:$1048576,11, 0)</f>
        <v>OAKLAND</v>
      </c>
      <c r="S3378" t="str">
        <f>VLOOKUP($A3378, [1]FA21_Ridership!$1:$1048576,12, 0)</f>
        <v>ALAMEDA</v>
      </c>
      <c r="T3378">
        <f>VLOOKUP($A3378, [1]FA21_Ridership!$1:$1048576,13, 0)</f>
        <v>2</v>
      </c>
      <c r="U3378">
        <f t="shared" si="261"/>
        <v>700</v>
      </c>
      <c r="V3378" s="67">
        <f t="shared" si="265"/>
        <v>0.81100000000000005</v>
      </c>
      <c r="W3378">
        <v>0.60611899999999996</v>
      </c>
      <c r="X3378" s="67">
        <f t="shared" si="262"/>
        <v>0.29099999999999998</v>
      </c>
      <c r="Y3378">
        <v>0.39388099999999998</v>
      </c>
      <c r="Z3378" s="67">
        <f t="shared" si="263"/>
        <v>0.75700000000000001</v>
      </c>
      <c r="AA3378">
        <f>VLOOKUP($C3378,[1]Disability!$1:$1048576,5,FALSE)</f>
        <v>1</v>
      </c>
      <c r="AB3378" s="67">
        <f t="shared" si="264"/>
        <v>0.72499999999999998</v>
      </c>
      <c r="AC3378" t="e">
        <f>VLOOKUP($A3378,#REF!,9,FALSE)</f>
        <v>#REF!</v>
      </c>
    </row>
    <row r="3379" spans="1:29">
      <c r="A3379">
        <v>55252</v>
      </c>
      <c r="B3379">
        <v>3378</v>
      </c>
      <c r="C3379">
        <v>1005620</v>
      </c>
      <c r="D3379" t="s">
        <v>4235</v>
      </c>
      <c r="E3379" t="s">
        <v>4236</v>
      </c>
      <c r="G3379" t="e">
        <f>VLOOKUP($H3379,[1]BRT!$1:$1048576,1,0)</f>
        <v>#N/A</v>
      </c>
      <c r="H3379" t="s">
        <v>6552</v>
      </c>
      <c r="I3379">
        <v>37.753506000000002</v>
      </c>
      <c r="J3379">
        <v>-122.16541599999999</v>
      </c>
      <c r="K3379">
        <v>910</v>
      </c>
      <c r="L3379">
        <v>20</v>
      </c>
      <c r="M3379">
        <v>3</v>
      </c>
      <c r="N3379">
        <v>20</v>
      </c>
      <c r="O3379">
        <v>15</v>
      </c>
      <c r="P3379">
        <v>35</v>
      </c>
      <c r="Q3379" t="e">
        <f>VLOOKUP($A3379,'[1]SheltersALL_2.17.22'!$1:$1048576,6,0)</f>
        <v>#N/A</v>
      </c>
      <c r="R3379" t="str">
        <f>VLOOKUP($A3379, [1]FA21_Ridership!$1:$1048576,11, 0)</f>
        <v>OAKLAND</v>
      </c>
      <c r="S3379" t="str">
        <f>VLOOKUP($A3379, [1]FA21_Ridership!$1:$1048576,12, 0)</f>
        <v>ALAMEDA</v>
      </c>
      <c r="T3379">
        <f>VLOOKUP($A3379, [1]FA21_Ridership!$1:$1048576,13, 0)</f>
        <v>3</v>
      </c>
      <c r="U3379">
        <f t="shared" si="261"/>
        <v>700</v>
      </c>
      <c r="V3379" s="67">
        <f t="shared" si="265"/>
        <v>0.81100000000000005</v>
      </c>
      <c r="W3379">
        <v>0.96936100000000003</v>
      </c>
      <c r="X3379" s="67">
        <f t="shared" si="262"/>
        <v>0.94499999999999995</v>
      </c>
      <c r="Y3379">
        <v>0.35278199999999998</v>
      </c>
      <c r="Z3379" s="67">
        <f t="shared" si="263"/>
        <v>0.70099999999999996</v>
      </c>
      <c r="AA3379">
        <f>VLOOKUP($C3379,[1]Disability!$1:$1048576,5,FALSE)</f>
        <v>0</v>
      </c>
      <c r="AB3379" s="67">
        <f t="shared" si="264"/>
        <v>0</v>
      </c>
      <c r="AC3379" t="e">
        <f>VLOOKUP($A3379,#REF!,9,FALSE)</f>
        <v>#REF!</v>
      </c>
    </row>
    <row r="3380" spans="1:29">
      <c r="A3380">
        <v>55144</v>
      </c>
      <c r="B3380">
        <v>3379</v>
      </c>
      <c r="C3380">
        <v>1011820</v>
      </c>
      <c r="D3380" t="s">
        <v>4235</v>
      </c>
      <c r="E3380" t="s">
        <v>4236</v>
      </c>
      <c r="G3380" t="e">
        <f>VLOOKUP($H3380,[1]BRT!$1:$1048576,1,0)</f>
        <v>#N/A</v>
      </c>
      <c r="H3380" t="s">
        <v>6632</v>
      </c>
      <c r="I3380">
        <v>37.808872999999998</v>
      </c>
      <c r="J3380">
        <v>-122.25638600000001</v>
      </c>
      <c r="K3380">
        <v>1419</v>
      </c>
      <c r="L3380">
        <v>20</v>
      </c>
      <c r="M3380">
        <v>3</v>
      </c>
      <c r="N3380">
        <v>15</v>
      </c>
      <c r="O3380">
        <v>20</v>
      </c>
      <c r="P3380">
        <v>35</v>
      </c>
      <c r="Q3380" t="str">
        <f>VLOOKUP($A3380,'[1]SheltersALL_2.17.22'!$1:$1048576,6,0)</f>
        <v>Oakland</v>
      </c>
      <c r="R3380" t="str">
        <f>VLOOKUP($A3380, [1]FA21_Ridership!$1:$1048576,11, 0)</f>
        <v>OAKLAND</v>
      </c>
      <c r="S3380" t="str">
        <f>VLOOKUP($A3380, [1]FA21_Ridership!$1:$1048576,12, 0)</f>
        <v>ALAMEDA</v>
      </c>
      <c r="T3380">
        <f>VLOOKUP($A3380, [1]FA21_Ridership!$1:$1048576,13, 0)</f>
        <v>2</v>
      </c>
      <c r="U3380">
        <f t="shared" si="261"/>
        <v>700</v>
      </c>
      <c r="V3380" s="67">
        <f t="shared" si="265"/>
        <v>0.81100000000000005</v>
      </c>
      <c r="W3380">
        <v>0.29185</v>
      </c>
      <c r="X3380" s="67">
        <f t="shared" si="262"/>
        <v>6.6000000000000003E-2</v>
      </c>
      <c r="Y3380">
        <v>5.0733E-2</v>
      </c>
      <c r="Z3380" s="67">
        <f t="shared" si="263"/>
        <v>8.1000000000000003E-2</v>
      </c>
      <c r="AA3380">
        <f>VLOOKUP($C3380,[1]Disability!$1:$1048576,5,FALSE)</f>
        <v>0</v>
      </c>
      <c r="AB3380" s="67">
        <f t="shared" si="264"/>
        <v>0</v>
      </c>
      <c r="AC3380" t="e">
        <f>VLOOKUP($A3380,#REF!,9,FALSE)</f>
        <v>#REF!</v>
      </c>
    </row>
    <row r="3381" spans="1:29">
      <c r="A3381">
        <v>56784</v>
      </c>
      <c r="B3381">
        <v>3380</v>
      </c>
      <c r="C3381">
        <v>1010470</v>
      </c>
      <c r="D3381" t="s">
        <v>4235</v>
      </c>
      <c r="E3381" t="s">
        <v>4236</v>
      </c>
      <c r="G3381" t="e">
        <f>VLOOKUP($H3381,[1]BRT!$1:$1048576,1,0)</f>
        <v>#N/A</v>
      </c>
      <c r="H3381" t="s">
        <v>6633</v>
      </c>
      <c r="I3381">
        <v>37.772578000000003</v>
      </c>
      <c r="J3381">
        <v>-122.206802</v>
      </c>
      <c r="K3381">
        <v>1398</v>
      </c>
      <c r="L3381">
        <v>20</v>
      </c>
      <c r="M3381">
        <v>3</v>
      </c>
      <c r="N3381">
        <v>15</v>
      </c>
      <c r="O3381">
        <v>20</v>
      </c>
      <c r="P3381">
        <v>35</v>
      </c>
      <c r="Q3381" t="e">
        <f>VLOOKUP($A3381,'[1]SheltersALL_2.17.22'!$1:$1048576,6,0)</f>
        <v>#N/A</v>
      </c>
      <c r="R3381" t="str">
        <f>VLOOKUP($A3381, [1]FA21_Ridership!$1:$1048576,11, 0)</f>
        <v>OAKLAND</v>
      </c>
      <c r="S3381" t="str">
        <f>VLOOKUP($A3381, [1]FA21_Ridership!$1:$1048576,12, 0)</f>
        <v>ALAMEDA</v>
      </c>
      <c r="T3381">
        <f>VLOOKUP($A3381, [1]FA21_Ridership!$1:$1048576,13, 0)</f>
        <v>3</v>
      </c>
      <c r="U3381">
        <f t="shared" si="261"/>
        <v>700</v>
      </c>
      <c r="V3381" s="67">
        <f t="shared" si="265"/>
        <v>0.81100000000000005</v>
      </c>
      <c r="W3381">
        <v>0.98492100000000005</v>
      </c>
      <c r="X3381" s="67">
        <f t="shared" si="262"/>
        <v>0.97899999999999998</v>
      </c>
      <c r="Y3381">
        <v>0.55928699999999998</v>
      </c>
      <c r="Z3381" s="67">
        <f t="shared" si="263"/>
        <v>0.90400000000000003</v>
      </c>
      <c r="AA3381">
        <f>VLOOKUP($C3381,[1]Disability!$1:$1048576,5,FALSE)</f>
        <v>0</v>
      </c>
      <c r="AB3381" s="67">
        <f t="shared" si="264"/>
        <v>0</v>
      </c>
      <c r="AC3381" t="e">
        <f>VLOOKUP($A3381,#REF!,9,FALSE)</f>
        <v>#REF!</v>
      </c>
    </row>
    <row r="3382" spans="1:29">
      <c r="A3382">
        <v>54423</v>
      </c>
      <c r="B3382">
        <v>3381</v>
      </c>
      <c r="C3382">
        <v>805970</v>
      </c>
      <c r="D3382" t="s">
        <v>4235</v>
      </c>
      <c r="E3382" t="s">
        <v>4236</v>
      </c>
      <c r="G3382" t="e">
        <f>VLOOKUP($H3382,[1]BRT!$1:$1048576,1,0)</f>
        <v>#N/A</v>
      </c>
      <c r="H3382" t="s">
        <v>6634</v>
      </c>
      <c r="I3382">
        <v>37.615864000000002</v>
      </c>
      <c r="J3382">
        <v>-122.087728</v>
      </c>
      <c r="K3382">
        <v>1029</v>
      </c>
      <c r="L3382">
        <v>20</v>
      </c>
      <c r="M3382">
        <v>3</v>
      </c>
      <c r="N3382">
        <v>12</v>
      </c>
      <c r="O3382">
        <v>23</v>
      </c>
      <c r="P3382">
        <v>35</v>
      </c>
      <c r="Q3382" t="e">
        <f>VLOOKUP($A3382,'[1]SheltersALL_2.17.22'!$1:$1048576,6,0)</f>
        <v>#N/A</v>
      </c>
      <c r="R3382" t="str">
        <f>VLOOKUP($A3382, [1]FA21_Ridership!$1:$1048576,11, 0)</f>
        <v>HAYWARD</v>
      </c>
      <c r="S3382" t="str">
        <f>VLOOKUP($A3382, [1]FA21_Ridership!$1:$1048576,12, 0)</f>
        <v>ALAMEDA</v>
      </c>
      <c r="T3382">
        <f>VLOOKUP($A3382, [1]FA21_Ridership!$1:$1048576,13, 0)</f>
        <v>5</v>
      </c>
      <c r="U3382">
        <f t="shared" si="261"/>
        <v>700</v>
      </c>
      <c r="V3382" s="67">
        <f t="shared" si="265"/>
        <v>0.81100000000000005</v>
      </c>
      <c r="W3382">
        <v>0.84332499999999999</v>
      </c>
      <c r="X3382" s="67">
        <f t="shared" si="262"/>
        <v>0.65</v>
      </c>
      <c r="Y3382">
        <v>4.8722000000000001E-2</v>
      </c>
      <c r="Z3382" s="67">
        <f t="shared" si="263"/>
        <v>6.7000000000000004E-2</v>
      </c>
      <c r="AA3382">
        <f>VLOOKUP($C3382,[1]Disability!$1:$1048576,5,FALSE)</f>
        <v>0</v>
      </c>
      <c r="AB3382" s="67">
        <f t="shared" si="264"/>
        <v>0</v>
      </c>
      <c r="AC3382" t="e">
        <f>VLOOKUP($A3382,#REF!,9,FALSE)</f>
        <v>#REF!</v>
      </c>
    </row>
    <row r="3383" spans="1:29">
      <c r="A3383">
        <v>59575</v>
      </c>
      <c r="B3383">
        <v>3382</v>
      </c>
      <c r="C3383">
        <v>1005500</v>
      </c>
      <c r="D3383" t="s">
        <v>4235</v>
      </c>
      <c r="E3383" t="s">
        <v>4236</v>
      </c>
      <c r="G3383" t="e">
        <f>VLOOKUP($H3383,[1]BRT!$1:$1048576,1,0)</f>
        <v>#N/A</v>
      </c>
      <c r="H3383" t="s">
        <v>6635</v>
      </c>
      <c r="I3383">
        <v>37.766103999999999</v>
      </c>
      <c r="J3383">
        <v>-122.176382</v>
      </c>
      <c r="K3383">
        <v>910</v>
      </c>
      <c r="L3383">
        <v>20</v>
      </c>
      <c r="M3383">
        <v>3</v>
      </c>
      <c r="N3383">
        <v>9</v>
      </c>
      <c r="O3383">
        <v>26</v>
      </c>
      <c r="P3383">
        <v>35</v>
      </c>
      <c r="Q3383" t="e">
        <f>VLOOKUP($A3383,'[1]SheltersALL_2.17.22'!$1:$1048576,6,0)</f>
        <v>#N/A</v>
      </c>
      <c r="R3383" t="str">
        <f>VLOOKUP($A3383, [1]FA21_Ridership!$1:$1048576,11, 0)</f>
        <v>OAKLAND</v>
      </c>
      <c r="S3383" t="str">
        <f>VLOOKUP($A3383, [1]FA21_Ridership!$1:$1048576,12, 0)</f>
        <v>ALAMEDA</v>
      </c>
      <c r="T3383">
        <f>VLOOKUP($A3383, [1]FA21_Ridership!$1:$1048576,13, 0)</f>
        <v>3</v>
      </c>
      <c r="U3383">
        <f t="shared" si="261"/>
        <v>700</v>
      </c>
      <c r="V3383" s="67">
        <f t="shared" si="265"/>
        <v>0.81100000000000005</v>
      </c>
      <c r="W3383">
        <v>0.88421099999999997</v>
      </c>
      <c r="X3383" s="67">
        <f t="shared" si="262"/>
        <v>0.74199999999999999</v>
      </c>
      <c r="Y3383">
        <v>0.48947400000000002</v>
      </c>
      <c r="Z3383" s="67">
        <f t="shared" si="263"/>
        <v>0.85</v>
      </c>
      <c r="AA3383">
        <f>VLOOKUP($C3383,[1]Disability!$1:$1048576,5,FALSE)</f>
        <v>3</v>
      </c>
      <c r="AB3383" s="67">
        <f t="shared" si="264"/>
        <v>0.96499999999999997</v>
      </c>
      <c r="AC3383" t="e">
        <f>VLOOKUP($A3383,#REF!,9,FALSE)</f>
        <v>#REF!</v>
      </c>
    </row>
    <row r="3384" spans="1:29">
      <c r="A3384">
        <v>54415</v>
      </c>
      <c r="B3384">
        <v>3383</v>
      </c>
      <c r="C3384">
        <v>1014570</v>
      </c>
      <c r="D3384" t="s">
        <v>4235</v>
      </c>
      <c r="E3384" t="s">
        <v>4236</v>
      </c>
      <c r="G3384" t="e">
        <f>VLOOKUP($H3384,[1]BRT!$1:$1048576,1,0)</f>
        <v>#N/A</v>
      </c>
      <c r="H3384" t="s">
        <v>6636</v>
      </c>
      <c r="I3384">
        <v>37.767153</v>
      </c>
      <c r="J3384">
        <v>-122.169415</v>
      </c>
      <c r="K3384">
        <v>1172</v>
      </c>
      <c r="L3384">
        <v>18</v>
      </c>
      <c r="M3384">
        <v>3.3333333330000001</v>
      </c>
      <c r="N3384">
        <v>25</v>
      </c>
      <c r="O3384">
        <v>14</v>
      </c>
      <c r="P3384">
        <v>39</v>
      </c>
      <c r="Q3384" t="e">
        <f>VLOOKUP($A3384,'[1]SheltersALL_2.17.22'!$1:$1048576,6,0)</f>
        <v>#N/A</v>
      </c>
      <c r="R3384" t="str">
        <f>VLOOKUP($A3384, [1]FA21_Ridership!$1:$1048576,11, 0)</f>
        <v>OAKLAND</v>
      </c>
      <c r="S3384" t="str">
        <f>VLOOKUP($A3384, [1]FA21_Ridership!$1:$1048576,12, 0)</f>
        <v>ALAMEDA</v>
      </c>
      <c r="T3384">
        <f>VLOOKUP($A3384, [1]FA21_Ridership!$1:$1048576,13, 0)</f>
        <v>3</v>
      </c>
      <c r="U3384">
        <f t="shared" si="261"/>
        <v>702</v>
      </c>
      <c r="V3384" s="67">
        <f t="shared" si="265"/>
        <v>0.81299999999999994</v>
      </c>
      <c r="W3384">
        <v>0.88421099999999997</v>
      </c>
      <c r="X3384" s="67">
        <f t="shared" si="262"/>
        <v>0.74199999999999999</v>
      </c>
      <c r="Y3384">
        <v>0.48947400000000002</v>
      </c>
      <c r="Z3384" s="67">
        <f t="shared" si="263"/>
        <v>0.85</v>
      </c>
      <c r="AA3384">
        <f>VLOOKUP($C3384,[1]Disability!$1:$1048576,5,FALSE)</f>
        <v>0</v>
      </c>
      <c r="AB3384" s="67">
        <f t="shared" si="264"/>
        <v>0</v>
      </c>
      <c r="AC3384" t="e">
        <f>VLOOKUP($A3384,#REF!,9,FALSE)</f>
        <v>#REF!</v>
      </c>
    </row>
    <row r="3385" spans="1:29">
      <c r="A3385">
        <v>50923</v>
      </c>
      <c r="B3385">
        <v>3384</v>
      </c>
      <c r="C3385">
        <v>9901940</v>
      </c>
      <c r="D3385" t="s">
        <v>4235</v>
      </c>
      <c r="E3385" t="s">
        <v>4236</v>
      </c>
      <c r="G3385" t="e">
        <f>VLOOKUP($H3385,[1]BRT!$1:$1048576,1,0)</f>
        <v>#N/A</v>
      </c>
      <c r="H3385" t="s">
        <v>6573</v>
      </c>
      <c r="I3385">
        <v>37.729326999999998</v>
      </c>
      <c r="J3385">
        <v>-122.229626</v>
      </c>
      <c r="K3385">
        <v>925</v>
      </c>
      <c r="L3385">
        <v>32</v>
      </c>
      <c r="M3385">
        <v>1.875</v>
      </c>
      <c r="N3385">
        <v>18</v>
      </c>
      <c r="O3385">
        <v>4</v>
      </c>
      <c r="P3385">
        <v>22</v>
      </c>
      <c r="Q3385" t="e">
        <f>VLOOKUP($A3385,'[1]SheltersALL_2.17.22'!$1:$1048576,6,0)</f>
        <v>#N/A</v>
      </c>
      <c r="R3385" t="str">
        <f>VLOOKUP($A3385, [1]FA21_Ridership!$1:$1048576,11, 0)</f>
        <v>ALAMEDA</v>
      </c>
      <c r="S3385" t="str">
        <f>VLOOKUP($A3385, [1]FA21_Ridership!$1:$1048576,12, 0)</f>
        <v>ALAMEDA</v>
      </c>
      <c r="T3385">
        <f>VLOOKUP($A3385, [1]FA21_Ridership!$1:$1048576,13, 0)</f>
        <v>3</v>
      </c>
      <c r="U3385">
        <f t="shared" si="261"/>
        <v>704</v>
      </c>
      <c r="V3385" s="67">
        <f t="shared" si="265"/>
        <v>0.81299999999999994</v>
      </c>
      <c r="W3385">
        <v>0.67517000000000005</v>
      </c>
      <c r="X3385" s="67">
        <f t="shared" si="262"/>
        <v>0.36599999999999999</v>
      </c>
      <c r="Y3385">
        <v>6.0373999999999997E-2</v>
      </c>
      <c r="Z3385" s="67">
        <f t="shared" si="263"/>
        <v>0.109</v>
      </c>
      <c r="AA3385">
        <f>VLOOKUP($C3385,[1]Disability!$1:$1048576,5,FALSE)</f>
        <v>0</v>
      </c>
      <c r="AB3385" s="67">
        <f t="shared" si="264"/>
        <v>0</v>
      </c>
      <c r="AC3385" t="e">
        <f>VLOOKUP($A3385,#REF!,9,FALSE)</f>
        <v>#REF!</v>
      </c>
    </row>
    <row r="3386" spans="1:29">
      <c r="A3386">
        <v>53441</v>
      </c>
      <c r="B3386">
        <v>3385</v>
      </c>
      <c r="C3386">
        <v>1009840</v>
      </c>
      <c r="D3386" t="s">
        <v>4235</v>
      </c>
      <c r="E3386" t="s">
        <v>4236</v>
      </c>
      <c r="G3386" t="e">
        <f>VLOOKUP($H3386,[1]BRT!$1:$1048576,1,0)</f>
        <v>#N/A</v>
      </c>
      <c r="H3386" t="s">
        <v>6637</v>
      </c>
      <c r="I3386">
        <v>37.795124000000001</v>
      </c>
      <c r="J3386">
        <v>-122.276448</v>
      </c>
      <c r="K3386">
        <v>1017</v>
      </c>
      <c r="L3386">
        <v>32</v>
      </c>
      <c r="M3386">
        <v>1.875</v>
      </c>
      <c r="N3386">
        <v>3</v>
      </c>
      <c r="O3386">
        <v>19</v>
      </c>
      <c r="P3386">
        <v>22</v>
      </c>
      <c r="Q3386" t="e">
        <f>VLOOKUP($A3386,'[1]SheltersALL_2.17.22'!$1:$1048576,6,0)</f>
        <v>#N/A</v>
      </c>
      <c r="R3386" t="str">
        <f>VLOOKUP($A3386, [1]FA21_Ridership!$1:$1048576,11, 0)</f>
        <v>OAKLAND</v>
      </c>
      <c r="S3386" t="str">
        <f>VLOOKUP($A3386, [1]FA21_Ridership!$1:$1048576,12, 0)</f>
        <v>ALAMEDA</v>
      </c>
      <c r="T3386">
        <f>VLOOKUP($A3386, [1]FA21_Ridership!$1:$1048576,13, 0)</f>
        <v>2</v>
      </c>
      <c r="U3386">
        <f t="shared" si="261"/>
        <v>704</v>
      </c>
      <c r="V3386" s="67">
        <f t="shared" si="265"/>
        <v>0.81299999999999994</v>
      </c>
      <c r="W3386">
        <v>0.47169800000000001</v>
      </c>
      <c r="X3386" s="67">
        <f t="shared" si="262"/>
        <v>0.16800000000000001</v>
      </c>
      <c r="Y3386">
        <v>0.109777</v>
      </c>
      <c r="Z3386" s="67">
        <f t="shared" si="263"/>
        <v>0.27200000000000002</v>
      </c>
      <c r="AA3386">
        <f>VLOOKUP($C3386,[1]Disability!$1:$1048576,5,FALSE)</f>
        <v>0</v>
      </c>
      <c r="AB3386" s="67">
        <f t="shared" si="264"/>
        <v>0</v>
      </c>
      <c r="AC3386" t="e">
        <f>VLOOKUP($A3386,#REF!,9,FALSE)</f>
        <v>#REF!</v>
      </c>
    </row>
    <row r="3387" spans="1:29">
      <c r="A3387">
        <v>56277</v>
      </c>
      <c r="B3387">
        <v>3386</v>
      </c>
      <c r="C3387">
        <v>305280</v>
      </c>
      <c r="D3387" t="s">
        <v>4235</v>
      </c>
      <c r="E3387" t="s">
        <v>4236</v>
      </c>
      <c r="G3387" t="e">
        <f>VLOOKUP($H3387,[1]BRT!$1:$1048576,1,0)</f>
        <v>#N/A</v>
      </c>
      <c r="H3387" t="s">
        <v>5939</v>
      </c>
      <c r="I3387">
        <v>37.904313000000002</v>
      </c>
      <c r="J3387">
        <v>-122.26976000000001</v>
      </c>
      <c r="K3387">
        <v>643</v>
      </c>
      <c r="L3387">
        <v>20.8</v>
      </c>
      <c r="M3387">
        <v>2.884615385</v>
      </c>
      <c r="N3387">
        <v>9</v>
      </c>
      <c r="O3387">
        <v>25</v>
      </c>
      <c r="P3387">
        <v>34</v>
      </c>
      <c r="Q3387" t="e">
        <f>VLOOKUP($A3387,'[1]SheltersALL_2.17.22'!$1:$1048576,6,0)</f>
        <v>#N/A</v>
      </c>
      <c r="R3387" t="str">
        <f>VLOOKUP($A3387, [1]FA21_Ridership!$1:$1048576,11, 0)</f>
        <v>BERKELEY</v>
      </c>
      <c r="S3387" t="str">
        <f>VLOOKUP($A3387, [1]FA21_Ridership!$1:$1048576,12, 0)</f>
        <v>ALAMEDA</v>
      </c>
      <c r="T3387">
        <f>VLOOKUP($A3387, [1]FA21_Ridership!$1:$1048576,13, 0)</f>
        <v>1</v>
      </c>
      <c r="U3387">
        <f t="shared" si="261"/>
        <v>707.2</v>
      </c>
      <c r="V3387" s="67">
        <f t="shared" si="265"/>
        <v>0.81299999999999994</v>
      </c>
      <c r="W3387">
        <v>0.187692</v>
      </c>
      <c r="X3387" s="67">
        <f t="shared" si="262"/>
        <v>1.0999999999999999E-2</v>
      </c>
      <c r="Y3387">
        <v>1.7691999999999999E-2</v>
      </c>
      <c r="Z3387" s="67">
        <f t="shared" si="263"/>
        <v>2.1000000000000001E-2</v>
      </c>
      <c r="AA3387">
        <f>VLOOKUP($C3387,[1]Disability!$1:$1048576,5,FALSE)</f>
        <v>0</v>
      </c>
      <c r="AB3387" s="67">
        <f t="shared" si="264"/>
        <v>0</v>
      </c>
      <c r="AC3387" t="e">
        <f>VLOOKUP($A3387,#REF!,9,FALSE)</f>
        <v>#REF!</v>
      </c>
    </row>
    <row r="3388" spans="1:29">
      <c r="A3388">
        <v>56226</v>
      </c>
      <c r="B3388">
        <v>3387</v>
      </c>
      <c r="C3388">
        <v>1501460</v>
      </c>
      <c r="D3388" t="s">
        <v>4235</v>
      </c>
      <c r="E3388" t="s">
        <v>4236</v>
      </c>
      <c r="G3388" t="e">
        <f>VLOOKUP($H3388,[1]BRT!$1:$1048576,1,0)</f>
        <v>#N/A</v>
      </c>
      <c r="H3388" t="s">
        <v>6638</v>
      </c>
      <c r="I3388">
        <v>37.724218</v>
      </c>
      <c r="J3388">
        <v>-122.154681</v>
      </c>
      <c r="K3388">
        <v>1403</v>
      </c>
      <c r="L3388">
        <v>24.4</v>
      </c>
      <c r="M3388">
        <v>2.4590163930000002</v>
      </c>
      <c r="N3388">
        <v>3</v>
      </c>
      <c r="O3388">
        <v>26</v>
      </c>
      <c r="P3388">
        <v>29</v>
      </c>
      <c r="Q3388" t="e">
        <f>VLOOKUP($A3388,'[1]SheltersALL_2.17.22'!$1:$1048576,6,0)</f>
        <v>#N/A</v>
      </c>
      <c r="R3388" t="str">
        <f>VLOOKUP($A3388, [1]FA21_Ridership!$1:$1048576,11, 0)</f>
        <v>SAN LEANDRO</v>
      </c>
      <c r="S3388" t="str">
        <f>VLOOKUP($A3388, [1]FA21_Ridership!$1:$1048576,12, 0)</f>
        <v>ALAMEDA</v>
      </c>
      <c r="T3388">
        <f>VLOOKUP($A3388, [1]FA21_Ridership!$1:$1048576,13, 0)</f>
        <v>3</v>
      </c>
      <c r="U3388">
        <f t="shared" si="261"/>
        <v>707.59999999999991</v>
      </c>
      <c r="V3388" s="67">
        <f t="shared" si="265"/>
        <v>0.81399999999999995</v>
      </c>
      <c r="W3388">
        <v>0.75593500000000002</v>
      </c>
      <c r="X3388" s="67">
        <f t="shared" si="262"/>
        <v>0.48899999999999999</v>
      </c>
      <c r="Y3388">
        <v>0.24407799999999999</v>
      </c>
      <c r="Z3388" s="67">
        <f t="shared" si="263"/>
        <v>0.56399999999999995</v>
      </c>
      <c r="AA3388">
        <f>VLOOKUP($C3388,[1]Disability!$1:$1048576,5,FALSE)</f>
        <v>1</v>
      </c>
      <c r="AB3388" s="67">
        <f t="shared" si="264"/>
        <v>0.72499999999999998</v>
      </c>
      <c r="AC3388" t="e">
        <f>VLOOKUP($A3388,#REF!,9,FALSE)</f>
        <v>#REF!</v>
      </c>
    </row>
    <row r="3389" spans="1:29">
      <c r="A3389">
        <v>51808</v>
      </c>
      <c r="B3389">
        <v>3388</v>
      </c>
      <c r="C3389">
        <v>9904350</v>
      </c>
      <c r="D3389" t="s">
        <v>4235</v>
      </c>
      <c r="E3389" t="s">
        <v>4236</v>
      </c>
      <c r="G3389" t="e">
        <f>VLOOKUP($H3389,[1]BRT!$1:$1048576,1,0)</f>
        <v>#N/A</v>
      </c>
      <c r="H3389" t="s">
        <v>6478</v>
      </c>
      <c r="I3389">
        <v>37.846545999999996</v>
      </c>
      <c r="J3389">
        <v>-122.29152999999999</v>
      </c>
      <c r="K3389">
        <v>966</v>
      </c>
      <c r="L3389">
        <v>30.9</v>
      </c>
      <c r="M3389">
        <v>1.941747573</v>
      </c>
      <c r="N3389">
        <v>15</v>
      </c>
      <c r="O3389">
        <v>8</v>
      </c>
      <c r="P3389">
        <v>23</v>
      </c>
      <c r="Q3389" t="e">
        <f>VLOOKUP($A3389,'[1]SheltersALL_2.17.22'!$1:$1048576,6,0)</f>
        <v>#N/A</v>
      </c>
      <c r="R3389" t="str">
        <f>VLOOKUP($A3389, [1]FA21_Ridership!$1:$1048576,11, 0)</f>
        <v>EMERYVILLE</v>
      </c>
      <c r="S3389" t="str">
        <f>VLOOKUP($A3389, [1]FA21_Ridership!$1:$1048576,12, 0)</f>
        <v>ALAMEDA</v>
      </c>
      <c r="T3389">
        <f>VLOOKUP($A3389, [1]FA21_Ridership!$1:$1048576,13, 0)</f>
        <v>2</v>
      </c>
      <c r="U3389">
        <f t="shared" si="261"/>
        <v>710.69999999999993</v>
      </c>
      <c r="V3389" s="67">
        <f t="shared" si="265"/>
        <v>0.81399999999999995</v>
      </c>
      <c r="W3389">
        <v>0.67995399999999995</v>
      </c>
      <c r="X3389" s="67">
        <f t="shared" si="262"/>
        <v>0.375</v>
      </c>
      <c r="Y3389">
        <v>0.142369</v>
      </c>
      <c r="Z3389" s="67">
        <f t="shared" si="263"/>
        <v>0.33800000000000002</v>
      </c>
      <c r="AA3389">
        <f>VLOOKUP($C3389,[1]Disability!$1:$1048576,5,FALSE)</f>
        <v>0</v>
      </c>
      <c r="AB3389" s="67">
        <f t="shared" si="264"/>
        <v>0</v>
      </c>
      <c r="AC3389" t="e">
        <f>VLOOKUP($A3389,#REF!,9,FALSE)</f>
        <v>#REF!</v>
      </c>
    </row>
    <row r="3390" spans="1:29">
      <c r="A3390">
        <v>56641</v>
      </c>
      <c r="B3390">
        <v>3389</v>
      </c>
      <c r="C3390">
        <v>1302510</v>
      </c>
      <c r="D3390" t="s">
        <v>4235</v>
      </c>
      <c r="E3390" t="s">
        <v>4236</v>
      </c>
      <c r="G3390" t="e">
        <f>VLOOKUP($H3390,[1]BRT!$1:$1048576,1,0)</f>
        <v>#N/A</v>
      </c>
      <c r="H3390" t="s">
        <v>6639</v>
      </c>
      <c r="I3390">
        <v>37.936937</v>
      </c>
      <c r="J3390">
        <v>-122.35631100000001</v>
      </c>
      <c r="K3390">
        <v>840</v>
      </c>
      <c r="L3390">
        <v>35.6</v>
      </c>
      <c r="M3390">
        <v>1.6853932579999999</v>
      </c>
      <c r="N3390">
        <v>2</v>
      </c>
      <c r="O3390">
        <v>18</v>
      </c>
      <c r="P3390">
        <v>20</v>
      </c>
      <c r="Q3390" t="e">
        <f>VLOOKUP($A3390,'[1]SheltersALL_2.17.22'!$1:$1048576,6,0)</f>
        <v>#N/A</v>
      </c>
      <c r="R3390" t="str">
        <f>VLOOKUP($A3390, [1]FA21_Ridership!$1:$1048576,11, 0)</f>
        <v>RICHMOND</v>
      </c>
      <c r="S3390" t="str">
        <f>VLOOKUP($A3390, [1]FA21_Ridership!$1:$1048576,12, 0)</f>
        <v>CONTRA COSTA</v>
      </c>
      <c r="T3390">
        <f>VLOOKUP($A3390, [1]FA21_Ridership!$1:$1048576,13, 0)</f>
        <v>1</v>
      </c>
      <c r="U3390">
        <f t="shared" si="261"/>
        <v>712</v>
      </c>
      <c r="V3390" s="67">
        <f t="shared" si="265"/>
        <v>0.81399999999999995</v>
      </c>
      <c r="W3390">
        <v>0.95234600000000003</v>
      </c>
      <c r="X3390" s="67">
        <f t="shared" si="262"/>
        <v>0.90700000000000003</v>
      </c>
      <c r="Y3390">
        <v>0.51747200000000004</v>
      </c>
      <c r="Z3390" s="67">
        <f t="shared" si="263"/>
        <v>0.874</v>
      </c>
      <c r="AA3390">
        <f>VLOOKUP($C3390,[1]Disability!$1:$1048576,5,FALSE)</f>
        <v>5</v>
      </c>
      <c r="AB3390" s="67">
        <f t="shared" si="264"/>
        <v>0.98599999999999999</v>
      </c>
      <c r="AC3390" t="e">
        <f>VLOOKUP($A3390,#REF!,9,FALSE)</f>
        <v>#REF!</v>
      </c>
    </row>
    <row r="3391" spans="1:29">
      <c r="A3391">
        <v>53327</v>
      </c>
      <c r="B3391">
        <v>3390</v>
      </c>
      <c r="C3391">
        <v>300340</v>
      </c>
      <c r="D3391" t="s">
        <v>4235</v>
      </c>
      <c r="E3391" t="s">
        <v>4236</v>
      </c>
      <c r="G3391" t="e">
        <f>VLOOKUP($H3391,[1]BRT!$1:$1048576,1,0)</f>
        <v>#N/A</v>
      </c>
      <c r="H3391" t="s">
        <v>6640</v>
      </c>
      <c r="I3391">
        <v>37.855423999999999</v>
      </c>
      <c r="J3391">
        <v>-122.268619</v>
      </c>
      <c r="K3391">
        <v>1110</v>
      </c>
      <c r="L3391">
        <v>31</v>
      </c>
      <c r="M3391">
        <v>1.935483871</v>
      </c>
      <c r="N3391">
        <v>18</v>
      </c>
      <c r="O3391">
        <v>5</v>
      </c>
      <c r="P3391">
        <v>23</v>
      </c>
      <c r="Q3391" t="e">
        <f>VLOOKUP($A3391,'[1]SheltersALL_2.17.22'!$1:$1048576,6,0)</f>
        <v>#N/A</v>
      </c>
      <c r="R3391" t="str">
        <f>VLOOKUP($A3391, [1]FA21_Ridership!$1:$1048576,11, 0)</f>
        <v>BERKELEY</v>
      </c>
      <c r="S3391" t="str">
        <f>VLOOKUP($A3391, [1]FA21_Ridership!$1:$1048576,12, 0)</f>
        <v>ALAMEDA</v>
      </c>
      <c r="T3391">
        <f>VLOOKUP($A3391, [1]FA21_Ridership!$1:$1048576,13, 0)</f>
        <v>1</v>
      </c>
      <c r="U3391">
        <f t="shared" si="261"/>
        <v>713</v>
      </c>
      <c r="V3391" s="67">
        <f t="shared" si="265"/>
        <v>0.81399999999999995</v>
      </c>
      <c r="W3391">
        <v>0.46895900000000001</v>
      </c>
      <c r="X3391" s="67">
        <f t="shared" si="262"/>
        <v>0.16300000000000001</v>
      </c>
      <c r="Y3391">
        <v>0.38172600000000001</v>
      </c>
      <c r="Z3391" s="67">
        <f t="shared" si="263"/>
        <v>0.74399999999999999</v>
      </c>
      <c r="AA3391">
        <f>VLOOKUP($C3391,[1]Disability!$1:$1048576,5,FALSE)</f>
        <v>5</v>
      </c>
      <c r="AB3391" s="67">
        <f t="shared" si="264"/>
        <v>0.98599999999999999</v>
      </c>
      <c r="AC3391" t="e">
        <f>VLOOKUP($A3391,#REF!,9,FALSE)</f>
        <v>#REF!</v>
      </c>
    </row>
    <row r="3392" spans="1:29">
      <c r="A3392">
        <v>56688</v>
      </c>
      <c r="B3392">
        <v>3391</v>
      </c>
      <c r="C3392">
        <v>200730</v>
      </c>
      <c r="D3392" t="s">
        <v>4235</v>
      </c>
      <c r="E3392" t="s">
        <v>4236</v>
      </c>
      <c r="G3392" t="e">
        <f>VLOOKUP($H3392,[1]BRT!$1:$1048576,1,0)</f>
        <v>#N/A</v>
      </c>
      <c r="H3392" t="s">
        <v>6515</v>
      </c>
      <c r="I3392">
        <v>37.889964999999997</v>
      </c>
      <c r="J3392">
        <v>-122.299013</v>
      </c>
      <c r="K3392">
        <v>1447</v>
      </c>
      <c r="L3392">
        <v>23</v>
      </c>
      <c r="M3392">
        <v>2.6086956520000002</v>
      </c>
      <c r="N3392">
        <v>14</v>
      </c>
      <c r="O3392">
        <v>17</v>
      </c>
      <c r="P3392">
        <v>31</v>
      </c>
      <c r="Q3392" t="str">
        <f>VLOOKUP($A3392,'[1]SheltersALL_2.17.22'!$1:$1048576,6,0)</f>
        <v>Albany</v>
      </c>
      <c r="R3392" t="str">
        <f>VLOOKUP($A3392, [1]FA21_Ridership!$1:$1048576,11, 0)</f>
        <v>ALBANY</v>
      </c>
      <c r="S3392" t="str">
        <f>VLOOKUP($A3392, [1]FA21_Ridership!$1:$1048576,12, 0)</f>
        <v>ALAMEDA</v>
      </c>
      <c r="T3392">
        <f>VLOOKUP($A3392, [1]FA21_Ridership!$1:$1048576,13, 0)</f>
        <v>1</v>
      </c>
      <c r="U3392">
        <f t="shared" si="261"/>
        <v>713</v>
      </c>
      <c r="V3392" s="67">
        <f t="shared" si="265"/>
        <v>0.81399999999999995</v>
      </c>
      <c r="W3392">
        <v>0.71540099999999995</v>
      </c>
      <c r="X3392" s="67">
        <f t="shared" si="262"/>
        <v>0.42899999999999999</v>
      </c>
      <c r="Y3392">
        <v>0.28251799999999999</v>
      </c>
      <c r="Z3392" s="67">
        <f t="shared" si="263"/>
        <v>0.60899999999999999</v>
      </c>
      <c r="AA3392">
        <f>VLOOKUP($C3392,[1]Disability!$1:$1048576,5,FALSE)</f>
        <v>0</v>
      </c>
      <c r="AB3392" s="67">
        <f t="shared" si="264"/>
        <v>0</v>
      </c>
      <c r="AC3392" t="e">
        <f>VLOOKUP($A3392,#REF!,9,FALSE)</f>
        <v>#REF!</v>
      </c>
    </row>
    <row r="3393" spans="1:29">
      <c r="A3393">
        <v>59899</v>
      </c>
      <c r="B3393">
        <v>3392</v>
      </c>
      <c r="C3393">
        <v>305120</v>
      </c>
      <c r="D3393" t="s">
        <v>4235</v>
      </c>
      <c r="E3393" t="s">
        <v>4236</v>
      </c>
      <c r="G3393" t="e">
        <f>VLOOKUP($H3393,[1]BRT!$1:$1048576,1,0)</f>
        <v>#N/A</v>
      </c>
      <c r="H3393" t="s">
        <v>6514</v>
      </c>
      <c r="I3393">
        <v>37.881869999999999</v>
      </c>
      <c r="J3393">
        <v>-122.270116</v>
      </c>
      <c r="K3393">
        <v>1087</v>
      </c>
      <c r="L3393">
        <v>21</v>
      </c>
      <c r="M3393">
        <v>2.8571428569999999</v>
      </c>
      <c r="N3393">
        <v>8</v>
      </c>
      <c r="O3393">
        <v>26</v>
      </c>
      <c r="P3393">
        <v>34</v>
      </c>
      <c r="Q3393" t="e">
        <f>VLOOKUP($A3393,'[1]SheltersALL_2.17.22'!$1:$1048576,6,0)</f>
        <v>#N/A</v>
      </c>
      <c r="R3393" t="str">
        <f>VLOOKUP($A3393, [1]FA21_Ridership!$1:$1048576,11, 0)</f>
        <v>BERKELEY</v>
      </c>
      <c r="S3393" t="str">
        <f>VLOOKUP($A3393, [1]FA21_Ridership!$1:$1048576,12, 0)</f>
        <v>ALAMEDA</v>
      </c>
      <c r="T3393">
        <f>VLOOKUP($A3393, [1]FA21_Ridership!$1:$1048576,13, 0)</f>
        <v>1</v>
      </c>
      <c r="U3393">
        <f t="shared" si="261"/>
        <v>714</v>
      </c>
      <c r="V3393" s="67">
        <f t="shared" si="265"/>
        <v>0.81499999999999995</v>
      </c>
      <c r="W3393">
        <v>0.36996699999999999</v>
      </c>
      <c r="X3393" s="67">
        <f t="shared" si="262"/>
        <v>0.108</v>
      </c>
      <c r="Y3393">
        <v>0.152339</v>
      </c>
      <c r="Z3393" s="67">
        <f t="shared" si="263"/>
        <v>0.36799999999999999</v>
      </c>
      <c r="AA3393">
        <f>VLOOKUP($C3393,[1]Disability!$1:$1048576,5,FALSE)</f>
        <v>1</v>
      </c>
      <c r="AB3393" s="67">
        <f t="shared" si="264"/>
        <v>0.72499999999999998</v>
      </c>
      <c r="AC3393" t="e">
        <f>VLOOKUP($A3393,#REF!,9,FALSE)</f>
        <v>#REF!</v>
      </c>
    </row>
    <row r="3394" spans="1:29">
      <c r="A3394">
        <v>56656</v>
      </c>
      <c r="B3394">
        <v>3393</v>
      </c>
      <c r="C3394">
        <v>1007540</v>
      </c>
      <c r="D3394" t="s">
        <v>4235</v>
      </c>
      <c r="E3394" t="s">
        <v>4236</v>
      </c>
      <c r="G3394" t="e">
        <f>VLOOKUP($H3394,[1]BRT!$1:$1048576,1,0)</f>
        <v>#N/A</v>
      </c>
      <c r="H3394" t="s">
        <v>6641</v>
      </c>
      <c r="I3394">
        <v>37.845723999999997</v>
      </c>
      <c r="J3394">
        <v>-122.25199499999999</v>
      </c>
      <c r="K3394">
        <v>1409</v>
      </c>
      <c r="L3394">
        <v>13</v>
      </c>
      <c r="M3394">
        <v>4.615384615</v>
      </c>
      <c r="N3394">
        <v>1</v>
      </c>
      <c r="O3394">
        <v>54</v>
      </c>
      <c r="P3394">
        <v>55</v>
      </c>
      <c r="Q3394" t="e">
        <f>VLOOKUP($A3394,'[1]SheltersALL_2.17.22'!$1:$1048576,6,0)</f>
        <v>#N/A</v>
      </c>
      <c r="R3394" t="str">
        <f>VLOOKUP($A3394, [1]FA21_Ridership!$1:$1048576,11, 0)</f>
        <v>OAKLAND</v>
      </c>
      <c r="S3394" t="str">
        <f>VLOOKUP($A3394, [1]FA21_Ridership!$1:$1048576,12, 0)</f>
        <v>ALAMEDA</v>
      </c>
      <c r="T3394">
        <f>VLOOKUP($A3394, [1]FA21_Ridership!$1:$1048576,13, 0)</f>
        <v>2</v>
      </c>
      <c r="U3394">
        <f t="shared" ref="U3394:U3457" si="266">$L3394*$P3394</f>
        <v>715</v>
      </c>
      <c r="V3394" s="67">
        <f t="shared" si="265"/>
        <v>0.81499999999999995</v>
      </c>
      <c r="W3394">
        <v>0.29793500000000001</v>
      </c>
      <c r="X3394" s="67">
        <f t="shared" ref="X3394:X3457" si="267">_xlfn.PERCENTRANK.INC($W$2:$W$4161,W3394)</f>
        <v>7.0999999999999994E-2</v>
      </c>
      <c r="Y3394">
        <v>0.135458</v>
      </c>
      <c r="Z3394" s="67">
        <f t="shared" ref="Z3394:Z3457" si="268">_xlfn.PERCENTRANK.INC($Y$2:$Y$4161,Y3394)</f>
        <v>0.32900000000000001</v>
      </c>
      <c r="AA3394">
        <f>VLOOKUP($C3394,[1]Disability!$1:$1048576,5,FALSE)</f>
        <v>0</v>
      </c>
      <c r="AB3394" s="67">
        <f t="shared" ref="AB3394:AB3457" si="269">_xlfn.PERCENTRANK.INC($AA$2:$AA$4163,AA3394)</f>
        <v>0</v>
      </c>
      <c r="AC3394" t="e">
        <f>VLOOKUP($A3394,#REF!,9,FALSE)</f>
        <v>#REF!</v>
      </c>
    </row>
    <row r="3395" spans="1:29">
      <c r="A3395">
        <v>52196</v>
      </c>
      <c r="B3395">
        <v>3394</v>
      </c>
      <c r="C3395">
        <v>9905790</v>
      </c>
      <c r="D3395" t="s">
        <v>4235</v>
      </c>
      <c r="E3395" t="s">
        <v>4236</v>
      </c>
      <c r="G3395" t="e">
        <f>VLOOKUP($H3395,[1]BRT!$1:$1048576,1,0)</f>
        <v>#N/A</v>
      </c>
      <c r="H3395" t="s">
        <v>6642</v>
      </c>
      <c r="I3395">
        <v>37.715738999999999</v>
      </c>
      <c r="J3395">
        <v>-122.140755</v>
      </c>
      <c r="K3395">
        <v>799</v>
      </c>
      <c r="L3395">
        <v>21.1</v>
      </c>
      <c r="M3395">
        <v>2.843601896</v>
      </c>
      <c r="N3395">
        <v>10</v>
      </c>
      <c r="O3395">
        <v>24</v>
      </c>
      <c r="P3395">
        <v>34</v>
      </c>
      <c r="Q3395" t="e">
        <f>VLOOKUP($A3395,'[1]SheltersALL_2.17.22'!$1:$1048576,6,0)</f>
        <v>#N/A</v>
      </c>
      <c r="R3395" t="str">
        <f>VLOOKUP($A3395, [1]FA21_Ridership!$1:$1048576,11, 0)</f>
        <v>SAN LEANDRO</v>
      </c>
      <c r="S3395" t="str">
        <f>VLOOKUP($A3395, [1]FA21_Ridership!$1:$1048576,12, 0)</f>
        <v>ALAMEDA</v>
      </c>
      <c r="T3395">
        <f>VLOOKUP($A3395, [1]FA21_Ridership!$1:$1048576,13, 0)</f>
        <v>3</v>
      </c>
      <c r="U3395">
        <f t="shared" si="266"/>
        <v>717.40000000000009</v>
      </c>
      <c r="V3395" s="67">
        <f t="shared" si="265"/>
        <v>0.81499999999999995</v>
      </c>
      <c r="W3395">
        <v>0.68032800000000004</v>
      </c>
      <c r="X3395" s="67">
        <f t="shared" si="267"/>
        <v>0.38200000000000001</v>
      </c>
      <c r="Y3395">
        <v>0.53005500000000005</v>
      </c>
      <c r="Z3395" s="67">
        <f t="shared" si="268"/>
        <v>0.88800000000000001</v>
      </c>
      <c r="AA3395">
        <f>VLOOKUP($C3395,[1]Disability!$1:$1048576,5,FALSE)</f>
        <v>2</v>
      </c>
      <c r="AB3395" s="67">
        <f t="shared" si="269"/>
        <v>0.91600000000000004</v>
      </c>
      <c r="AC3395" t="e">
        <f>VLOOKUP($A3395,#REF!,9,FALSE)</f>
        <v>#REF!</v>
      </c>
    </row>
    <row r="3396" spans="1:29">
      <c r="A3396">
        <v>50167</v>
      </c>
      <c r="B3396">
        <v>3395</v>
      </c>
      <c r="C3396">
        <v>1031650</v>
      </c>
      <c r="D3396" t="s">
        <v>4235</v>
      </c>
      <c r="E3396" t="s">
        <v>4236</v>
      </c>
      <c r="G3396" t="e">
        <f>VLOOKUP($H3396,[1]BRT!$1:$1048576,1,0)</f>
        <v>#N/A</v>
      </c>
      <c r="H3396" t="s">
        <v>6643</v>
      </c>
      <c r="I3396">
        <v>37.736683999999997</v>
      </c>
      <c r="J3396">
        <v>-122.182723</v>
      </c>
      <c r="K3396">
        <v>1015</v>
      </c>
      <c r="L3396">
        <v>20</v>
      </c>
      <c r="M3396">
        <v>3</v>
      </c>
      <c r="N3396">
        <v>27</v>
      </c>
      <c r="O3396">
        <v>9</v>
      </c>
      <c r="P3396">
        <v>36</v>
      </c>
      <c r="Q3396" t="e">
        <f>VLOOKUP($A3396,'[1]SheltersALL_2.17.22'!$1:$1048576,6,0)</f>
        <v>#N/A</v>
      </c>
      <c r="R3396" t="str">
        <f>VLOOKUP($A3396, [1]FA21_Ridership!$1:$1048576,11, 0)</f>
        <v>OAKLAND</v>
      </c>
      <c r="S3396" t="str">
        <f>VLOOKUP($A3396, [1]FA21_Ridership!$1:$1048576,12, 0)</f>
        <v>ALAMEDA</v>
      </c>
      <c r="T3396">
        <f>VLOOKUP($A3396, [1]FA21_Ridership!$1:$1048576,13, 0)</f>
        <v>3</v>
      </c>
      <c r="U3396">
        <f t="shared" si="266"/>
        <v>720</v>
      </c>
      <c r="V3396" s="67">
        <f t="shared" si="265"/>
        <v>0.81599999999999995</v>
      </c>
      <c r="W3396">
        <v>0.98339399999999999</v>
      </c>
      <c r="X3396" s="67">
        <f t="shared" si="267"/>
        <v>0.97499999999999998</v>
      </c>
      <c r="Y3396">
        <v>0.50441199999999997</v>
      </c>
      <c r="Z3396" s="67">
        <f t="shared" si="268"/>
        <v>0.86499999999999999</v>
      </c>
      <c r="AA3396">
        <f>VLOOKUP($C3396,[1]Disability!$1:$1048576,5,FALSE)</f>
        <v>0</v>
      </c>
      <c r="AB3396" s="67">
        <f t="shared" si="269"/>
        <v>0</v>
      </c>
      <c r="AC3396" t="e">
        <f>VLOOKUP($A3396,#REF!,9,FALSE)</f>
        <v>#REF!</v>
      </c>
    </row>
    <row r="3397" spans="1:29">
      <c r="A3397">
        <v>57355</v>
      </c>
      <c r="B3397">
        <v>3396</v>
      </c>
      <c r="C3397">
        <v>1004120</v>
      </c>
      <c r="D3397" t="s">
        <v>4235</v>
      </c>
      <c r="E3397" t="s">
        <v>4236</v>
      </c>
      <c r="G3397" t="e">
        <f>VLOOKUP($H3397,[1]BRT!$1:$1048576,1,0)</f>
        <v>#N/A</v>
      </c>
      <c r="H3397" t="s">
        <v>6498</v>
      </c>
      <c r="I3397">
        <v>37.794975000000001</v>
      </c>
      <c r="J3397">
        <v>-122.249477</v>
      </c>
      <c r="K3397">
        <v>1079</v>
      </c>
      <c r="L3397">
        <v>20</v>
      </c>
      <c r="M3397">
        <v>3</v>
      </c>
      <c r="N3397">
        <v>25</v>
      </c>
      <c r="O3397">
        <v>11</v>
      </c>
      <c r="P3397">
        <v>36</v>
      </c>
      <c r="Q3397" t="e">
        <f>VLOOKUP($A3397,'[1]SheltersALL_2.17.22'!$1:$1048576,6,0)</f>
        <v>#N/A</v>
      </c>
      <c r="R3397" t="str">
        <f>VLOOKUP($A3397, [1]FA21_Ridership!$1:$1048576,11, 0)</f>
        <v>OAKLAND</v>
      </c>
      <c r="S3397" t="str">
        <f>VLOOKUP($A3397, [1]FA21_Ridership!$1:$1048576,12, 0)</f>
        <v>ALAMEDA</v>
      </c>
      <c r="T3397">
        <f>VLOOKUP($A3397, [1]FA21_Ridership!$1:$1048576,13, 0)</f>
        <v>2</v>
      </c>
      <c r="U3397">
        <f t="shared" si="266"/>
        <v>720</v>
      </c>
      <c r="V3397" s="67">
        <f t="shared" si="265"/>
        <v>0.81599999999999995</v>
      </c>
      <c r="W3397">
        <v>0.87476299999999996</v>
      </c>
      <c r="X3397" s="67">
        <f t="shared" si="267"/>
        <v>0.72299999999999998</v>
      </c>
      <c r="Y3397">
        <v>0.22254599999999999</v>
      </c>
      <c r="Z3397" s="67">
        <f t="shared" si="268"/>
        <v>0.50700000000000001</v>
      </c>
      <c r="AA3397">
        <f>VLOOKUP($C3397,[1]Disability!$1:$1048576,5,FALSE)</f>
        <v>0</v>
      </c>
      <c r="AB3397" s="67">
        <f t="shared" si="269"/>
        <v>0</v>
      </c>
      <c r="AC3397" t="e">
        <f>VLOOKUP($A3397,#REF!,9,FALSE)</f>
        <v>#REF!</v>
      </c>
    </row>
    <row r="3398" spans="1:29">
      <c r="A3398">
        <v>58185</v>
      </c>
      <c r="B3398">
        <v>3397</v>
      </c>
      <c r="C3398">
        <v>1011810</v>
      </c>
      <c r="D3398" t="s">
        <v>4235</v>
      </c>
      <c r="E3398" t="s">
        <v>4236</v>
      </c>
      <c r="G3398" t="e">
        <f>VLOOKUP($H3398,[1]BRT!$1:$1048576,1,0)</f>
        <v>#N/A</v>
      </c>
      <c r="H3398" t="s">
        <v>6644</v>
      </c>
      <c r="I3398">
        <v>37.809856000000003</v>
      </c>
      <c r="J3398">
        <v>-122.259691</v>
      </c>
      <c r="K3398">
        <v>1343</v>
      </c>
      <c r="L3398">
        <v>60</v>
      </c>
      <c r="M3398">
        <v>1</v>
      </c>
      <c r="N3398">
        <v>8</v>
      </c>
      <c r="O3398">
        <v>4</v>
      </c>
      <c r="P3398">
        <v>12</v>
      </c>
      <c r="Q3398" t="str">
        <f>VLOOKUP($A3398,'[1]SheltersALL_2.17.22'!$1:$1048576,6,0)</f>
        <v>Oakland</v>
      </c>
      <c r="R3398" t="str">
        <f>VLOOKUP($A3398, [1]FA21_Ridership!$1:$1048576,11, 0)</f>
        <v>OAKLAND</v>
      </c>
      <c r="S3398" t="str">
        <f>VLOOKUP($A3398, [1]FA21_Ridership!$1:$1048576,12, 0)</f>
        <v>ALAMEDA</v>
      </c>
      <c r="T3398">
        <f>VLOOKUP($A3398, [1]FA21_Ridership!$1:$1048576,13, 0)</f>
        <v>2</v>
      </c>
      <c r="U3398">
        <f t="shared" si="266"/>
        <v>720</v>
      </c>
      <c r="V3398" s="67">
        <f t="shared" si="265"/>
        <v>0.81599999999999995</v>
      </c>
      <c r="W3398">
        <v>0.29185</v>
      </c>
      <c r="X3398" s="67">
        <f t="shared" si="267"/>
        <v>6.6000000000000003E-2</v>
      </c>
      <c r="Y3398">
        <v>5.0733E-2</v>
      </c>
      <c r="Z3398" s="67">
        <f t="shared" si="268"/>
        <v>8.1000000000000003E-2</v>
      </c>
      <c r="AA3398">
        <f>VLOOKUP($C3398,[1]Disability!$1:$1048576,5,FALSE)</f>
        <v>1</v>
      </c>
      <c r="AB3398" s="67">
        <f t="shared" si="269"/>
        <v>0.72499999999999998</v>
      </c>
      <c r="AC3398" t="e">
        <f>VLOOKUP($A3398,#REF!,9,FALSE)</f>
        <v>#REF!</v>
      </c>
    </row>
    <row r="3399" spans="1:29">
      <c r="A3399">
        <v>55375</v>
      </c>
      <c r="B3399">
        <v>3398</v>
      </c>
      <c r="C3399">
        <v>1020140</v>
      </c>
      <c r="D3399" t="s">
        <v>4235</v>
      </c>
      <c r="E3399" t="s">
        <v>4236</v>
      </c>
      <c r="G3399" t="e">
        <f>VLOOKUP($H3399,[1]BRT!$1:$1048576,1,0)</f>
        <v>#N/A</v>
      </c>
      <c r="H3399" t="s">
        <v>6645</v>
      </c>
      <c r="I3399">
        <v>37.826878999999998</v>
      </c>
      <c r="J3399">
        <v>-122.264959</v>
      </c>
      <c r="K3399">
        <v>1375</v>
      </c>
      <c r="L3399">
        <v>20</v>
      </c>
      <c r="M3399">
        <v>3</v>
      </c>
      <c r="N3399">
        <v>19</v>
      </c>
      <c r="O3399">
        <v>17</v>
      </c>
      <c r="P3399">
        <v>36</v>
      </c>
      <c r="Q3399" t="str">
        <f>VLOOKUP($A3399,'[1]SheltersALL_2.17.22'!$1:$1048576,6,0)</f>
        <v>Oakland</v>
      </c>
      <c r="R3399" t="str">
        <f>VLOOKUP($A3399, [1]FA21_Ridership!$1:$1048576,11, 0)</f>
        <v>OAKLAND</v>
      </c>
      <c r="S3399" t="str">
        <f>VLOOKUP($A3399, [1]FA21_Ridership!$1:$1048576,12, 0)</f>
        <v>ALAMEDA</v>
      </c>
      <c r="T3399">
        <f>VLOOKUP($A3399, [1]FA21_Ridership!$1:$1048576,13, 0)</f>
        <v>2</v>
      </c>
      <c r="U3399">
        <f t="shared" si="266"/>
        <v>720</v>
      </c>
      <c r="V3399" s="67">
        <f t="shared" si="265"/>
        <v>0.81599999999999995</v>
      </c>
      <c r="W3399">
        <v>0.680585</v>
      </c>
      <c r="X3399" s="67">
        <f t="shared" si="267"/>
        <v>0.38500000000000001</v>
      </c>
      <c r="Y3399">
        <v>0.33820499999999998</v>
      </c>
      <c r="Z3399" s="67">
        <f t="shared" si="268"/>
        <v>0.68400000000000005</v>
      </c>
      <c r="AA3399">
        <f>VLOOKUP($C3399,[1]Disability!$1:$1048576,5,FALSE)</f>
        <v>0</v>
      </c>
      <c r="AB3399" s="67">
        <f t="shared" si="269"/>
        <v>0</v>
      </c>
      <c r="AC3399" t="e">
        <f>VLOOKUP($A3399,#REF!,9,FALSE)</f>
        <v>#REF!</v>
      </c>
    </row>
    <row r="3400" spans="1:29">
      <c r="A3400">
        <v>59981</v>
      </c>
      <c r="B3400">
        <v>3399</v>
      </c>
      <c r="C3400">
        <v>804300</v>
      </c>
      <c r="D3400" t="s">
        <v>4235</v>
      </c>
      <c r="E3400" t="s">
        <v>4236</v>
      </c>
      <c r="G3400" t="e">
        <f>VLOOKUP($H3400,[1]BRT!$1:$1048576,1,0)</f>
        <v>#N/A</v>
      </c>
      <c r="H3400" t="s">
        <v>6646</v>
      </c>
      <c r="I3400">
        <v>37.640816999999998</v>
      </c>
      <c r="J3400">
        <v>-122.080719</v>
      </c>
      <c r="K3400">
        <v>960</v>
      </c>
      <c r="L3400">
        <v>60</v>
      </c>
      <c r="M3400">
        <v>1</v>
      </c>
      <c r="N3400">
        <v>6</v>
      </c>
      <c r="O3400">
        <v>6</v>
      </c>
      <c r="P3400">
        <v>12</v>
      </c>
      <c r="Q3400" t="e">
        <f>VLOOKUP($A3400,'[1]SheltersALL_2.17.22'!$1:$1048576,6,0)</f>
        <v>#N/A</v>
      </c>
      <c r="R3400" t="str">
        <f>VLOOKUP($A3400, [1]FA21_Ridership!$1:$1048576,11, 0)</f>
        <v>HAYWARD</v>
      </c>
      <c r="S3400" t="str">
        <f>VLOOKUP($A3400, [1]FA21_Ridership!$1:$1048576,12, 0)</f>
        <v>ALAMEDA</v>
      </c>
      <c r="T3400">
        <f>VLOOKUP($A3400, [1]FA21_Ridership!$1:$1048576,13, 0)</f>
        <v>4</v>
      </c>
      <c r="U3400">
        <f t="shared" si="266"/>
        <v>720</v>
      </c>
      <c r="V3400" s="67">
        <f t="shared" si="265"/>
        <v>0.81599999999999995</v>
      </c>
      <c r="W3400">
        <v>0.84826400000000002</v>
      </c>
      <c r="X3400" s="67">
        <f t="shared" si="267"/>
        <v>0.66700000000000004</v>
      </c>
      <c r="Y3400">
        <v>0.29742400000000002</v>
      </c>
      <c r="Z3400" s="67">
        <f t="shared" si="268"/>
        <v>0.63400000000000001</v>
      </c>
      <c r="AA3400">
        <f>VLOOKUP($C3400,[1]Disability!$1:$1048576,5,FALSE)</f>
        <v>0</v>
      </c>
      <c r="AB3400" s="67">
        <f t="shared" si="269"/>
        <v>0</v>
      </c>
      <c r="AC3400" t="e">
        <f>VLOOKUP($A3400,#REF!,9,FALSE)</f>
        <v>#REF!</v>
      </c>
    </row>
    <row r="3401" spans="1:29">
      <c r="A3401">
        <v>58330</v>
      </c>
      <c r="B3401">
        <v>3400</v>
      </c>
      <c r="C3401">
        <v>305580</v>
      </c>
      <c r="D3401" t="s">
        <v>4235</v>
      </c>
      <c r="E3401" t="s">
        <v>4236</v>
      </c>
      <c r="G3401" t="e">
        <f>VLOOKUP($H3401,[1]BRT!$1:$1048576,1,0)</f>
        <v>#N/A</v>
      </c>
      <c r="H3401" t="s">
        <v>6647</v>
      </c>
      <c r="I3401">
        <v>37.857788999999997</v>
      </c>
      <c r="J3401">
        <v>-122.25958900000001</v>
      </c>
      <c r="K3401">
        <v>1173</v>
      </c>
      <c r="L3401">
        <v>20</v>
      </c>
      <c r="M3401">
        <v>3</v>
      </c>
      <c r="N3401">
        <v>17</v>
      </c>
      <c r="O3401">
        <v>19</v>
      </c>
      <c r="P3401">
        <v>36</v>
      </c>
      <c r="Q3401" t="e">
        <f>VLOOKUP($A3401,'[1]SheltersALL_2.17.22'!$1:$1048576,6,0)</f>
        <v>#N/A</v>
      </c>
      <c r="R3401" t="str">
        <f>VLOOKUP($A3401, [1]FA21_Ridership!$1:$1048576,11, 0)</f>
        <v>BERKELEY</v>
      </c>
      <c r="S3401" t="str">
        <f>VLOOKUP($A3401, [1]FA21_Ridership!$1:$1048576,12, 0)</f>
        <v>ALAMEDA</v>
      </c>
      <c r="T3401">
        <f>VLOOKUP($A3401, [1]FA21_Ridership!$1:$1048576,13, 0)</f>
        <v>1</v>
      </c>
      <c r="U3401">
        <f t="shared" si="266"/>
        <v>720</v>
      </c>
      <c r="V3401" s="67">
        <f t="shared" si="265"/>
        <v>0.81599999999999995</v>
      </c>
      <c r="W3401">
        <v>0.31460700000000003</v>
      </c>
      <c r="X3401" s="67">
        <f t="shared" si="267"/>
        <v>8.2000000000000003E-2</v>
      </c>
      <c r="Y3401">
        <v>0.167769</v>
      </c>
      <c r="Z3401" s="67">
        <f t="shared" si="268"/>
        <v>0.40200000000000002</v>
      </c>
      <c r="AA3401">
        <f>VLOOKUP($C3401,[1]Disability!$1:$1048576,5,FALSE)</f>
        <v>0</v>
      </c>
      <c r="AB3401" s="67">
        <f t="shared" si="269"/>
        <v>0</v>
      </c>
      <c r="AC3401" t="e">
        <f>VLOOKUP($A3401,#REF!,9,FALSE)</f>
        <v>#REF!</v>
      </c>
    </row>
    <row r="3402" spans="1:29">
      <c r="A3402">
        <v>50605</v>
      </c>
      <c r="B3402">
        <v>3401</v>
      </c>
      <c r="C3402">
        <v>9802340</v>
      </c>
      <c r="D3402" t="s">
        <v>4235</v>
      </c>
      <c r="E3402" t="s">
        <v>4236</v>
      </c>
      <c r="G3402" t="e">
        <f>VLOOKUP($H3402,[1]BRT!$1:$1048576,1,0)</f>
        <v>#N/A</v>
      </c>
      <c r="H3402" t="s">
        <v>6648</v>
      </c>
      <c r="I3402">
        <v>37.456583999999999</v>
      </c>
      <c r="J3402">
        <v>-121.911461</v>
      </c>
      <c r="K3402">
        <v>864</v>
      </c>
      <c r="L3402">
        <v>30</v>
      </c>
      <c r="M3402">
        <v>2</v>
      </c>
      <c r="N3402">
        <v>11</v>
      </c>
      <c r="O3402">
        <v>13</v>
      </c>
      <c r="P3402">
        <v>24</v>
      </c>
      <c r="Q3402" t="e">
        <f>VLOOKUP($A3402,'[1]SheltersALL_2.17.22'!$1:$1048576,6,0)</f>
        <v>#N/A</v>
      </c>
      <c r="R3402" t="str">
        <f>VLOOKUP($A3402, [1]FA21_Ridership!$1:$1048576,11, 0)</f>
        <v>MILPITAS</v>
      </c>
      <c r="S3402" t="str">
        <f>VLOOKUP($A3402, [1]FA21_Ridership!$1:$1048576,12, 0)</f>
        <v>SANTA CLARA</v>
      </c>
      <c r="T3402">
        <f>VLOOKUP($A3402, [1]FA21_Ridership!$1:$1048576,13, 0)</f>
        <v>9</v>
      </c>
      <c r="U3402">
        <f t="shared" si="266"/>
        <v>720</v>
      </c>
      <c r="V3402" s="67">
        <f t="shared" si="265"/>
        <v>0.81599999999999995</v>
      </c>
      <c r="W3402">
        <v>0.92271199999999998</v>
      </c>
      <c r="X3402" s="67">
        <f t="shared" si="267"/>
        <v>0.81699999999999995</v>
      </c>
      <c r="Y3402">
        <v>0.37914700000000001</v>
      </c>
      <c r="Z3402" s="67">
        <f t="shared" si="268"/>
        <v>0.74</v>
      </c>
      <c r="AA3402">
        <f>VLOOKUP($C3402,[1]Disability!$1:$1048576,5,FALSE)</f>
        <v>0</v>
      </c>
      <c r="AB3402" s="67">
        <f t="shared" si="269"/>
        <v>0</v>
      </c>
      <c r="AC3402" t="e">
        <f>VLOOKUP($A3402,#REF!,9,FALSE)</f>
        <v>#REF!</v>
      </c>
    </row>
    <row r="3403" spans="1:29">
      <c r="A3403">
        <v>55658</v>
      </c>
      <c r="B3403">
        <v>3402</v>
      </c>
      <c r="C3403">
        <v>1700030</v>
      </c>
      <c r="D3403" t="s">
        <v>4235</v>
      </c>
      <c r="E3403" t="s">
        <v>4236</v>
      </c>
      <c r="G3403" t="e">
        <f>VLOOKUP($H3403,[1]BRT!$1:$1048576,1,0)</f>
        <v>#N/A</v>
      </c>
      <c r="H3403" t="s">
        <v>6649</v>
      </c>
      <c r="I3403">
        <v>37.591380999999998</v>
      </c>
      <c r="J3403">
        <v>-122.07240400000001</v>
      </c>
      <c r="K3403">
        <v>1039</v>
      </c>
      <c r="L3403">
        <v>20</v>
      </c>
      <c r="M3403">
        <v>3</v>
      </c>
      <c r="N3403">
        <v>16</v>
      </c>
      <c r="O3403">
        <v>20</v>
      </c>
      <c r="P3403">
        <v>36</v>
      </c>
      <c r="Q3403" t="e">
        <f>VLOOKUP($A3403,'[1]SheltersALL_2.17.22'!$1:$1048576,6,0)</f>
        <v>#N/A</v>
      </c>
      <c r="R3403" t="str">
        <f>VLOOKUP($A3403, [1]FA21_Ridership!$1:$1048576,11, 0)</f>
        <v>UNION CITY</v>
      </c>
      <c r="S3403" t="str">
        <f>VLOOKUP($A3403, [1]FA21_Ridership!$1:$1048576,12, 0)</f>
        <v>ALAMEDA</v>
      </c>
      <c r="T3403">
        <f>VLOOKUP($A3403, [1]FA21_Ridership!$1:$1048576,13, 0)</f>
        <v>9</v>
      </c>
      <c r="U3403">
        <f t="shared" si="266"/>
        <v>720</v>
      </c>
      <c r="V3403" s="67">
        <f t="shared" si="265"/>
        <v>0.81599999999999995</v>
      </c>
      <c r="W3403">
        <v>0.86519400000000002</v>
      </c>
      <c r="X3403" s="67">
        <f t="shared" si="267"/>
        <v>0.70499999999999996</v>
      </c>
      <c r="Y3403">
        <v>9.6947000000000005E-2</v>
      </c>
      <c r="Z3403" s="67">
        <f t="shared" si="268"/>
        <v>0.23799999999999999</v>
      </c>
      <c r="AA3403">
        <f>VLOOKUP($C3403,[1]Disability!$1:$1048576,5,FALSE)</f>
        <v>0</v>
      </c>
      <c r="AB3403" s="67">
        <f t="shared" si="269"/>
        <v>0</v>
      </c>
      <c r="AC3403" t="e">
        <f>VLOOKUP($A3403,#REF!,9,FALSE)</f>
        <v>#REF!</v>
      </c>
    </row>
    <row r="3404" spans="1:29">
      <c r="A3404">
        <v>52394</v>
      </c>
      <c r="B3404">
        <v>3403</v>
      </c>
      <c r="C3404">
        <v>9906060</v>
      </c>
      <c r="D3404" t="s">
        <v>4235</v>
      </c>
      <c r="E3404" t="s">
        <v>4236</v>
      </c>
      <c r="G3404" t="e">
        <f>VLOOKUP($H3404,[1]BRT!$1:$1048576,1,0)</f>
        <v>#N/A</v>
      </c>
      <c r="H3404" t="s">
        <v>6650</v>
      </c>
      <c r="I3404">
        <v>37.786619999999999</v>
      </c>
      <c r="J3404">
        <v>-122.237122</v>
      </c>
      <c r="K3404">
        <v>1396</v>
      </c>
      <c r="L3404">
        <v>20</v>
      </c>
      <c r="M3404">
        <v>3</v>
      </c>
      <c r="N3404">
        <v>15</v>
      </c>
      <c r="O3404">
        <v>21</v>
      </c>
      <c r="P3404">
        <v>36</v>
      </c>
      <c r="Q3404" t="e">
        <f>VLOOKUP($A3404,'[1]SheltersALL_2.17.22'!$1:$1048576,6,0)</f>
        <v>#N/A</v>
      </c>
      <c r="R3404" t="str">
        <f>VLOOKUP($A3404, [1]FA21_Ridership!$1:$1048576,11, 0)</f>
        <v>OAKLAND</v>
      </c>
      <c r="S3404" t="str">
        <f>VLOOKUP($A3404, [1]FA21_Ridership!$1:$1048576,12, 0)</f>
        <v>ALAMEDA</v>
      </c>
      <c r="T3404">
        <f>VLOOKUP($A3404, [1]FA21_Ridership!$1:$1048576,13, 0)</f>
        <v>2</v>
      </c>
      <c r="U3404">
        <f t="shared" si="266"/>
        <v>720</v>
      </c>
      <c r="V3404" s="67">
        <f t="shared" si="265"/>
        <v>0.81599999999999995</v>
      </c>
      <c r="W3404">
        <v>0.99379499999999998</v>
      </c>
      <c r="X3404" s="67">
        <f t="shared" si="267"/>
        <v>0.98799999999999999</v>
      </c>
      <c r="Y3404">
        <v>0.55687699999999996</v>
      </c>
      <c r="Z3404" s="67">
        <f t="shared" si="268"/>
        <v>0.9</v>
      </c>
      <c r="AA3404">
        <f>VLOOKUP($C3404,[1]Disability!$1:$1048576,5,FALSE)</f>
        <v>0</v>
      </c>
      <c r="AB3404" s="67">
        <f t="shared" si="269"/>
        <v>0</v>
      </c>
      <c r="AC3404" t="e">
        <f>VLOOKUP($A3404,#REF!,9,FALSE)</f>
        <v>#REF!</v>
      </c>
    </row>
    <row r="3405" spans="1:29">
      <c r="A3405">
        <v>58872</v>
      </c>
      <c r="B3405">
        <v>3404</v>
      </c>
      <c r="C3405">
        <v>9802600</v>
      </c>
      <c r="D3405" t="s">
        <v>4235</v>
      </c>
      <c r="E3405" t="s">
        <v>4236</v>
      </c>
      <c r="G3405" t="e">
        <f>VLOOKUP($H3405,[1]BRT!$1:$1048576,1,0)</f>
        <v>#N/A</v>
      </c>
      <c r="H3405" t="s">
        <v>6535</v>
      </c>
      <c r="I3405">
        <v>37.685307000000002</v>
      </c>
      <c r="J3405">
        <v>-122.073396</v>
      </c>
      <c r="K3405">
        <v>957</v>
      </c>
      <c r="L3405">
        <v>60</v>
      </c>
      <c r="M3405">
        <v>1</v>
      </c>
      <c r="N3405">
        <v>3</v>
      </c>
      <c r="O3405">
        <v>9</v>
      </c>
      <c r="P3405">
        <v>12</v>
      </c>
      <c r="Q3405" t="e">
        <f>VLOOKUP($A3405,'[1]SheltersALL_2.17.22'!$1:$1048576,6,0)</f>
        <v>#N/A</v>
      </c>
      <c r="R3405" t="str">
        <f>VLOOKUP($A3405, [1]FA21_Ridership!$1:$1048576,11, 0)</f>
        <v>COUNTY-ALAMEDA</v>
      </c>
      <c r="S3405" t="str">
        <f>VLOOKUP($A3405, [1]FA21_Ridership!$1:$1048576,12, 0)</f>
        <v>ALAMEDA</v>
      </c>
      <c r="T3405">
        <f>VLOOKUP($A3405, [1]FA21_Ridership!$1:$1048576,13, 0)</f>
        <v>4</v>
      </c>
      <c r="U3405">
        <f t="shared" si="266"/>
        <v>720</v>
      </c>
      <c r="V3405" s="67">
        <f t="shared" si="265"/>
        <v>0.81599999999999995</v>
      </c>
      <c r="W3405">
        <v>0.63201099999999999</v>
      </c>
      <c r="X3405" s="67">
        <f t="shared" si="267"/>
        <v>0.32600000000000001</v>
      </c>
      <c r="Y3405">
        <v>0.110123</v>
      </c>
      <c r="Z3405" s="67">
        <f t="shared" si="268"/>
        <v>0.27500000000000002</v>
      </c>
      <c r="AA3405">
        <f>VLOOKUP($C3405,[1]Disability!$1:$1048576,5,FALSE)</f>
        <v>0</v>
      </c>
      <c r="AB3405" s="67">
        <f t="shared" si="269"/>
        <v>0</v>
      </c>
      <c r="AC3405" t="e">
        <f>VLOOKUP($A3405,#REF!,9,FALSE)</f>
        <v>#REF!</v>
      </c>
    </row>
    <row r="3406" spans="1:29">
      <c r="A3406">
        <v>52144</v>
      </c>
      <c r="B3406">
        <v>3405</v>
      </c>
      <c r="C3406">
        <v>1600880</v>
      </c>
      <c r="D3406" t="s">
        <v>4235</v>
      </c>
      <c r="E3406" t="s">
        <v>4236</v>
      </c>
      <c r="G3406" t="e">
        <f>VLOOKUP($H3406,[1]BRT!$1:$1048576,1,0)</f>
        <v>#N/A</v>
      </c>
      <c r="H3406" t="s">
        <v>6651</v>
      </c>
      <c r="I3406">
        <v>37.962350000000001</v>
      </c>
      <c r="J3406">
        <v>-122.344932</v>
      </c>
      <c r="K3406">
        <v>1145</v>
      </c>
      <c r="L3406">
        <v>40</v>
      </c>
      <c r="M3406">
        <v>1.5</v>
      </c>
      <c r="N3406">
        <v>2</v>
      </c>
      <c r="O3406">
        <v>16</v>
      </c>
      <c r="P3406">
        <v>18</v>
      </c>
      <c r="Q3406" t="e">
        <f>VLOOKUP($A3406,'[1]SheltersALL_2.17.22'!$1:$1048576,6,0)</f>
        <v>#N/A</v>
      </c>
      <c r="R3406" t="str">
        <f>VLOOKUP($A3406, [1]FA21_Ridership!$1:$1048576,11, 0)</f>
        <v>SAN PABLO</v>
      </c>
      <c r="S3406" t="str">
        <f>VLOOKUP($A3406, [1]FA21_Ridership!$1:$1048576,12, 0)</f>
        <v>CONTRA COSTA</v>
      </c>
      <c r="T3406">
        <f>VLOOKUP($A3406, [1]FA21_Ridership!$1:$1048576,13, 0)</f>
        <v>1</v>
      </c>
      <c r="U3406">
        <f t="shared" si="266"/>
        <v>720</v>
      </c>
      <c r="V3406" s="67">
        <f t="shared" si="265"/>
        <v>0.81599999999999995</v>
      </c>
      <c r="W3406">
        <v>0.91159400000000002</v>
      </c>
      <c r="X3406" s="67">
        <f t="shared" si="267"/>
        <v>0.79200000000000004</v>
      </c>
      <c r="Y3406">
        <v>0.546377</v>
      </c>
      <c r="Z3406" s="67">
        <f t="shared" si="268"/>
        <v>0.89600000000000002</v>
      </c>
      <c r="AA3406">
        <f>VLOOKUP($C3406,[1]Disability!$1:$1048576,5,FALSE)</f>
        <v>3</v>
      </c>
      <c r="AB3406" s="67">
        <f t="shared" si="269"/>
        <v>0.96499999999999997</v>
      </c>
      <c r="AC3406" t="e">
        <f>VLOOKUP($A3406,#REF!,9,FALSE)</f>
        <v>#REF!</v>
      </c>
    </row>
    <row r="3407" spans="1:29">
      <c r="A3407">
        <v>59975</v>
      </c>
      <c r="B3407">
        <v>3406</v>
      </c>
      <c r="C3407">
        <v>1002040</v>
      </c>
      <c r="D3407" t="s">
        <v>4235</v>
      </c>
      <c r="E3407" t="s">
        <v>4236</v>
      </c>
      <c r="G3407" t="e">
        <f>VLOOKUP($H3407,[1]BRT!$1:$1048576,1,0)</f>
        <v>#N/A</v>
      </c>
      <c r="H3407" t="s">
        <v>6350</v>
      </c>
      <c r="I3407">
        <v>37.782505</v>
      </c>
      <c r="J3407">
        <v>-122.218898</v>
      </c>
      <c r="K3407">
        <v>975</v>
      </c>
      <c r="L3407">
        <v>15</v>
      </c>
      <c r="M3407">
        <v>4</v>
      </c>
      <c r="N3407">
        <v>5</v>
      </c>
      <c r="O3407">
        <v>43</v>
      </c>
      <c r="P3407">
        <v>48</v>
      </c>
      <c r="Q3407" t="e">
        <f>VLOOKUP($A3407,'[1]SheltersALL_2.17.22'!$1:$1048576,6,0)</f>
        <v>#N/A</v>
      </c>
      <c r="R3407" t="str">
        <f>VLOOKUP($A3407, [1]FA21_Ridership!$1:$1048576,11, 0)</f>
        <v>OAKLAND</v>
      </c>
      <c r="S3407" t="str">
        <f>VLOOKUP($A3407, [1]FA21_Ridership!$1:$1048576,12, 0)</f>
        <v>ALAMEDA</v>
      </c>
      <c r="T3407">
        <f>VLOOKUP($A3407, [1]FA21_Ridership!$1:$1048576,13, 0)</f>
        <v>3</v>
      </c>
      <c r="U3407">
        <f t="shared" si="266"/>
        <v>720</v>
      </c>
      <c r="V3407" s="67">
        <f t="shared" si="265"/>
        <v>0.81599999999999995</v>
      </c>
      <c r="W3407">
        <v>0.97519199999999995</v>
      </c>
      <c r="X3407" s="67">
        <f t="shared" si="267"/>
        <v>0.95499999999999996</v>
      </c>
      <c r="Y3407">
        <v>0.64500900000000005</v>
      </c>
      <c r="Z3407" s="67">
        <f t="shared" si="268"/>
        <v>0.96299999999999997</v>
      </c>
      <c r="AA3407">
        <f>VLOOKUP($C3407,[1]Disability!$1:$1048576,5,FALSE)</f>
        <v>1</v>
      </c>
      <c r="AB3407" s="67">
        <f t="shared" si="269"/>
        <v>0.72499999999999998</v>
      </c>
      <c r="AC3407" t="e">
        <f>VLOOKUP($A3407,#REF!,9,FALSE)</f>
        <v>#REF!</v>
      </c>
    </row>
    <row r="3408" spans="1:29">
      <c r="A3408">
        <v>54766</v>
      </c>
      <c r="B3408">
        <v>3407</v>
      </c>
      <c r="C3408">
        <v>800220</v>
      </c>
      <c r="D3408" t="s">
        <v>4235</v>
      </c>
      <c r="E3408" t="s">
        <v>4236</v>
      </c>
      <c r="G3408" t="e">
        <f>VLOOKUP($H3408,[1]BRT!$1:$1048576,1,0)</f>
        <v>#N/A</v>
      </c>
      <c r="H3408" t="s">
        <v>6652</v>
      </c>
      <c r="I3408">
        <v>37.666227999999997</v>
      </c>
      <c r="J3408">
        <v>-122.10544299999999</v>
      </c>
      <c r="K3408">
        <v>960</v>
      </c>
      <c r="L3408">
        <v>60.5</v>
      </c>
      <c r="M3408">
        <v>0.99173553699999994</v>
      </c>
      <c r="N3408">
        <v>8</v>
      </c>
      <c r="O3408">
        <v>4</v>
      </c>
      <c r="P3408">
        <v>12</v>
      </c>
      <c r="Q3408" t="e">
        <f>VLOOKUP($A3408,'[1]SheltersALL_2.17.22'!$1:$1048576,6,0)</f>
        <v>#N/A</v>
      </c>
      <c r="R3408" t="str">
        <f>VLOOKUP($A3408, [1]FA21_Ridership!$1:$1048576,11, 0)</f>
        <v>HAYWARD</v>
      </c>
      <c r="S3408" t="str">
        <f>VLOOKUP($A3408, [1]FA21_Ridership!$1:$1048576,12, 0)</f>
        <v>ALAMEDA</v>
      </c>
      <c r="T3408">
        <f>VLOOKUP($A3408, [1]FA21_Ridership!$1:$1048576,13, 0)</f>
        <v>4</v>
      </c>
      <c r="U3408">
        <f t="shared" si="266"/>
        <v>726</v>
      </c>
      <c r="V3408" s="67">
        <f t="shared" si="265"/>
        <v>0.81799999999999995</v>
      </c>
      <c r="W3408">
        <v>0.75670999999999999</v>
      </c>
      <c r="X3408" s="67">
        <f t="shared" si="267"/>
        <v>0.496</v>
      </c>
      <c r="Y3408">
        <v>0.28612199999999999</v>
      </c>
      <c r="Z3408" s="67">
        <f t="shared" si="268"/>
        <v>0.61699999999999999</v>
      </c>
      <c r="AA3408">
        <f>VLOOKUP($C3408,[1]Disability!$1:$1048576,5,FALSE)</f>
        <v>1</v>
      </c>
      <c r="AB3408" s="67">
        <f t="shared" si="269"/>
        <v>0.72499999999999998</v>
      </c>
      <c r="AC3408" t="e">
        <f>VLOOKUP($A3408,#REF!,9,FALSE)</f>
        <v>#REF!</v>
      </c>
    </row>
    <row r="3409" spans="1:29">
      <c r="A3409">
        <v>56704</v>
      </c>
      <c r="B3409">
        <v>3408</v>
      </c>
      <c r="C3409">
        <v>9802630</v>
      </c>
      <c r="D3409" t="s">
        <v>4235</v>
      </c>
      <c r="E3409" t="s">
        <v>4236</v>
      </c>
      <c r="G3409" t="e">
        <f>VLOOKUP($H3409,[1]BRT!$1:$1048576,1,0)</f>
        <v>#N/A</v>
      </c>
      <c r="H3409" t="s">
        <v>4768</v>
      </c>
      <c r="I3409">
        <v>37.686982</v>
      </c>
      <c r="J3409">
        <v>-122.07379400000001</v>
      </c>
      <c r="K3409">
        <v>960</v>
      </c>
      <c r="L3409">
        <v>60.5</v>
      </c>
      <c r="M3409">
        <v>0.99173553699999994</v>
      </c>
      <c r="N3409">
        <v>7</v>
      </c>
      <c r="O3409">
        <v>5</v>
      </c>
      <c r="P3409">
        <v>12</v>
      </c>
      <c r="Q3409" t="e">
        <f>VLOOKUP($A3409,'[1]SheltersALL_2.17.22'!$1:$1048576,6,0)</f>
        <v>#N/A</v>
      </c>
      <c r="R3409" t="str">
        <f>VLOOKUP($A3409, [1]FA21_Ridership!$1:$1048576,11, 0)</f>
        <v>COUNTY-ALAMEDA</v>
      </c>
      <c r="S3409" t="str">
        <f>VLOOKUP($A3409, [1]FA21_Ridership!$1:$1048576,12, 0)</f>
        <v>ALAMEDA</v>
      </c>
      <c r="T3409">
        <f>VLOOKUP($A3409, [1]FA21_Ridership!$1:$1048576,13, 0)</f>
        <v>4</v>
      </c>
      <c r="U3409">
        <f t="shared" si="266"/>
        <v>726</v>
      </c>
      <c r="V3409" s="67">
        <f t="shared" si="265"/>
        <v>0.81799999999999995</v>
      </c>
      <c r="W3409">
        <v>0.47075</v>
      </c>
      <c r="X3409" s="67">
        <f t="shared" si="267"/>
        <v>0.16600000000000001</v>
      </c>
      <c r="Y3409">
        <v>4.7267000000000003E-2</v>
      </c>
      <c r="Z3409" s="67">
        <f t="shared" si="268"/>
        <v>6.2E-2</v>
      </c>
      <c r="AA3409">
        <f>VLOOKUP($C3409,[1]Disability!$1:$1048576,5,FALSE)</f>
        <v>0</v>
      </c>
      <c r="AB3409" s="67">
        <f t="shared" si="269"/>
        <v>0</v>
      </c>
      <c r="AC3409" t="e">
        <f>VLOOKUP($A3409,#REF!,9,FALSE)</f>
        <v>#REF!</v>
      </c>
    </row>
    <row r="3410" spans="1:29">
      <c r="A3410">
        <v>53885</v>
      </c>
      <c r="B3410">
        <v>3409</v>
      </c>
      <c r="C3410">
        <v>1011710</v>
      </c>
      <c r="D3410" t="s">
        <v>4235</v>
      </c>
      <c r="E3410" t="s">
        <v>4236</v>
      </c>
      <c r="G3410" t="e">
        <f>VLOOKUP($H3410,[1]BRT!$1:$1048576,1,0)</f>
        <v>#N/A</v>
      </c>
      <c r="H3410" t="s">
        <v>6653</v>
      </c>
      <c r="I3410">
        <v>37.818598999999999</v>
      </c>
      <c r="J3410">
        <v>-122.244941</v>
      </c>
      <c r="K3410">
        <v>1016</v>
      </c>
      <c r="L3410">
        <v>31.7</v>
      </c>
      <c r="M3410">
        <v>1.8927444790000001</v>
      </c>
      <c r="N3410">
        <v>13</v>
      </c>
      <c r="O3410">
        <v>10</v>
      </c>
      <c r="P3410">
        <v>23</v>
      </c>
      <c r="Q3410" t="str">
        <f>VLOOKUP($A3410,'[1]SheltersALL_2.17.22'!$1:$1048576,6,0)</f>
        <v>Oakland</v>
      </c>
      <c r="R3410" t="str">
        <f>VLOOKUP($A3410, [1]FA21_Ridership!$1:$1048576,11, 0)</f>
        <v>OAKLAND</v>
      </c>
      <c r="S3410" t="str">
        <f>VLOOKUP($A3410, [1]FA21_Ridership!$1:$1048576,12, 0)</f>
        <v>ALAMEDA</v>
      </c>
      <c r="T3410">
        <f>VLOOKUP($A3410, [1]FA21_Ridership!$1:$1048576,13, 0)</f>
        <v>2</v>
      </c>
      <c r="U3410">
        <f t="shared" si="266"/>
        <v>729.1</v>
      </c>
      <c r="V3410" s="67">
        <f t="shared" si="265"/>
        <v>0.81899999999999995</v>
      </c>
      <c r="W3410">
        <v>0.52346000000000004</v>
      </c>
      <c r="X3410" s="67">
        <f t="shared" si="267"/>
        <v>0.21099999999999999</v>
      </c>
      <c r="Y3410">
        <v>0.15375900000000001</v>
      </c>
      <c r="Z3410" s="67">
        <f t="shared" si="268"/>
        <v>0.371</v>
      </c>
      <c r="AA3410">
        <f>VLOOKUP($C3410,[1]Disability!$1:$1048576,5,FALSE)</f>
        <v>0</v>
      </c>
      <c r="AB3410" s="67">
        <f t="shared" si="269"/>
        <v>0</v>
      </c>
      <c r="AC3410" t="e">
        <f>VLOOKUP($A3410,#REF!,9,FALSE)</f>
        <v>#REF!</v>
      </c>
    </row>
    <row r="3411" spans="1:29">
      <c r="A3411">
        <v>51506</v>
      </c>
      <c r="B3411">
        <v>3410</v>
      </c>
      <c r="C3411">
        <v>9903410</v>
      </c>
      <c r="D3411" t="s">
        <v>4235</v>
      </c>
      <c r="E3411" t="s">
        <v>4236</v>
      </c>
      <c r="G3411" t="e">
        <f>VLOOKUP($H3411,[1]BRT!$1:$1048576,1,0)</f>
        <v>#N/A</v>
      </c>
      <c r="H3411" t="s">
        <v>4936</v>
      </c>
      <c r="I3411">
        <v>37.850062000000001</v>
      </c>
      <c r="J3411">
        <v>-122.252308</v>
      </c>
      <c r="K3411">
        <v>1390</v>
      </c>
      <c r="L3411">
        <v>12.6</v>
      </c>
      <c r="M3411">
        <v>4.7619047620000003</v>
      </c>
      <c r="N3411">
        <v>51</v>
      </c>
      <c r="O3411">
        <v>7</v>
      </c>
      <c r="P3411">
        <v>58</v>
      </c>
      <c r="Q3411" t="e">
        <f>VLOOKUP($A3411,'[1]SheltersALL_2.17.22'!$1:$1048576,6,0)</f>
        <v>#N/A</v>
      </c>
      <c r="R3411" t="str">
        <f>VLOOKUP($A3411, [1]FA21_Ridership!$1:$1048576,11, 0)</f>
        <v>OAKLAND</v>
      </c>
      <c r="S3411" t="str">
        <f>VLOOKUP($A3411, [1]FA21_Ridership!$1:$1048576,12, 0)</f>
        <v>ALAMEDA</v>
      </c>
      <c r="T3411">
        <f>VLOOKUP($A3411, [1]FA21_Ridership!$1:$1048576,13, 0)</f>
        <v>2</v>
      </c>
      <c r="U3411">
        <f t="shared" si="266"/>
        <v>730.8</v>
      </c>
      <c r="V3411" s="67">
        <f t="shared" si="265"/>
        <v>0.81899999999999995</v>
      </c>
      <c r="W3411">
        <v>0.23131299999999999</v>
      </c>
      <c r="X3411" s="67">
        <f t="shared" si="267"/>
        <v>0.03</v>
      </c>
      <c r="Y3411">
        <v>7.6768000000000003E-2</v>
      </c>
      <c r="Z3411" s="67">
        <f t="shared" si="268"/>
        <v>0.156</v>
      </c>
      <c r="AA3411">
        <f>VLOOKUP($C3411,[1]Disability!$1:$1048576,5,FALSE)</f>
        <v>1</v>
      </c>
      <c r="AB3411" s="67">
        <f t="shared" si="269"/>
        <v>0.72499999999999998</v>
      </c>
      <c r="AC3411" t="e">
        <f>VLOOKUP($A3411,#REF!,9,FALSE)</f>
        <v>#REF!</v>
      </c>
    </row>
    <row r="3412" spans="1:29">
      <c r="A3412">
        <v>55244</v>
      </c>
      <c r="B3412">
        <v>3411</v>
      </c>
      <c r="C3412">
        <v>9802290</v>
      </c>
      <c r="D3412" t="s">
        <v>4235</v>
      </c>
      <c r="E3412" t="s">
        <v>4236</v>
      </c>
      <c r="G3412" t="e">
        <f>VLOOKUP($H3412,[1]BRT!$1:$1048576,1,0)</f>
        <v>#N/A</v>
      </c>
      <c r="H3412" t="s">
        <v>6654</v>
      </c>
      <c r="I3412">
        <v>37.684938000000002</v>
      </c>
      <c r="J3412">
        <v>-122.09957300000001</v>
      </c>
      <c r="K3412">
        <v>1401</v>
      </c>
      <c r="L3412">
        <v>25.2</v>
      </c>
      <c r="M3412">
        <v>2.3809523810000002</v>
      </c>
      <c r="N3412">
        <v>19</v>
      </c>
      <c r="O3412">
        <v>10</v>
      </c>
      <c r="P3412">
        <v>29</v>
      </c>
      <c r="Q3412" t="e">
        <f>VLOOKUP($A3412,'[1]SheltersALL_2.17.22'!$1:$1048576,6,0)</f>
        <v>#N/A</v>
      </c>
      <c r="R3412" t="str">
        <f>VLOOKUP($A3412, [1]FA21_Ridership!$1:$1048576,11, 0)</f>
        <v>COUNTY-ALAMEDA</v>
      </c>
      <c r="S3412" t="str">
        <f>VLOOKUP($A3412, [1]FA21_Ridership!$1:$1048576,12, 0)</f>
        <v>ALAMEDA</v>
      </c>
      <c r="T3412">
        <f>VLOOKUP($A3412, [1]FA21_Ridership!$1:$1048576,13, 0)</f>
        <v>4</v>
      </c>
      <c r="U3412">
        <f t="shared" si="266"/>
        <v>730.8</v>
      </c>
      <c r="V3412" s="67">
        <f t="shared" si="265"/>
        <v>0.81899999999999995</v>
      </c>
      <c r="W3412">
        <v>0.52760700000000005</v>
      </c>
      <c r="X3412" s="67">
        <f t="shared" si="267"/>
        <v>0.222</v>
      </c>
      <c r="Y3412">
        <v>0.31901800000000002</v>
      </c>
      <c r="Z3412" s="67">
        <f t="shared" si="268"/>
        <v>0.65500000000000003</v>
      </c>
      <c r="AA3412">
        <f>VLOOKUP($C3412,[1]Disability!$1:$1048576,5,FALSE)</f>
        <v>0</v>
      </c>
      <c r="AB3412" s="67">
        <f t="shared" si="269"/>
        <v>0</v>
      </c>
      <c r="AC3412" t="e">
        <f>VLOOKUP($A3412,#REF!,9,FALSE)</f>
        <v>#REF!</v>
      </c>
    </row>
    <row r="3413" spans="1:29">
      <c r="A3413">
        <v>58458</v>
      </c>
      <c r="B3413">
        <v>3412</v>
      </c>
      <c r="C3413">
        <v>805030</v>
      </c>
      <c r="D3413" t="s">
        <v>4235</v>
      </c>
      <c r="E3413" t="s">
        <v>4236</v>
      </c>
      <c r="G3413" t="e">
        <f>VLOOKUP($H3413,[1]BRT!$1:$1048576,1,0)</f>
        <v>#N/A</v>
      </c>
      <c r="H3413" t="s">
        <v>6655</v>
      </c>
      <c r="I3413">
        <v>37.631214</v>
      </c>
      <c r="J3413">
        <v>-122.073781</v>
      </c>
      <c r="K3413">
        <v>1085</v>
      </c>
      <c r="L3413">
        <v>35</v>
      </c>
      <c r="M3413">
        <v>1.7142857140000001</v>
      </c>
      <c r="N3413">
        <v>8</v>
      </c>
      <c r="O3413">
        <v>13</v>
      </c>
      <c r="P3413">
        <v>21</v>
      </c>
      <c r="Q3413" t="e">
        <f>VLOOKUP($A3413,'[1]SheltersALL_2.17.22'!$1:$1048576,6,0)</f>
        <v>#N/A</v>
      </c>
      <c r="R3413" t="str">
        <f>VLOOKUP($A3413, [1]FA21_Ridership!$1:$1048576,11, 0)</f>
        <v>HAYWARD</v>
      </c>
      <c r="S3413" t="str">
        <f>VLOOKUP($A3413, [1]FA21_Ridership!$1:$1048576,12, 0)</f>
        <v>ALAMEDA</v>
      </c>
      <c r="T3413">
        <f>VLOOKUP($A3413, [1]FA21_Ridership!$1:$1048576,13, 0)</f>
        <v>4</v>
      </c>
      <c r="U3413">
        <f t="shared" si="266"/>
        <v>735</v>
      </c>
      <c r="V3413" s="67">
        <f t="shared" si="265"/>
        <v>0.82</v>
      </c>
      <c r="W3413">
        <v>0.94583600000000001</v>
      </c>
      <c r="X3413" s="67">
        <f t="shared" si="267"/>
        <v>0.88900000000000001</v>
      </c>
      <c r="Y3413">
        <v>0.25204399999999999</v>
      </c>
      <c r="Z3413" s="67">
        <f t="shared" si="268"/>
        <v>0.57399999999999995</v>
      </c>
      <c r="AA3413">
        <f>VLOOKUP($C3413,[1]Disability!$1:$1048576,5,FALSE)</f>
        <v>0</v>
      </c>
      <c r="AB3413" s="67">
        <f t="shared" si="269"/>
        <v>0</v>
      </c>
      <c r="AC3413" t="e">
        <f>VLOOKUP($A3413,#REF!,9,FALSE)</f>
        <v>#REF!</v>
      </c>
    </row>
    <row r="3414" spans="1:29">
      <c r="A3414">
        <v>52200</v>
      </c>
      <c r="B3414">
        <v>3413</v>
      </c>
      <c r="C3414">
        <v>1002160</v>
      </c>
      <c r="D3414" t="s">
        <v>4235</v>
      </c>
      <c r="E3414" t="s">
        <v>4236</v>
      </c>
      <c r="G3414" t="e">
        <f>VLOOKUP($H3414,[1]BRT!$1:$1048576,1,0)</f>
        <v>#N/A</v>
      </c>
      <c r="H3414" t="s">
        <v>6656</v>
      </c>
      <c r="I3414">
        <v>37.793857000000003</v>
      </c>
      <c r="J3414">
        <v>-122.200273</v>
      </c>
      <c r="K3414">
        <v>964</v>
      </c>
      <c r="L3414">
        <v>15</v>
      </c>
      <c r="M3414">
        <v>4</v>
      </c>
      <c r="N3414">
        <v>16</v>
      </c>
      <c r="O3414">
        <v>33</v>
      </c>
      <c r="P3414">
        <v>49</v>
      </c>
      <c r="Q3414" t="str">
        <f>VLOOKUP($A3414,'[1]SheltersALL_2.17.22'!$1:$1048576,6,0)</f>
        <v>Oakland</v>
      </c>
      <c r="R3414" t="str">
        <f>VLOOKUP($A3414, [1]FA21_Ridership!$1:$1048576,11, 0)</f>
        <v>OAKLAND</v>
      </c>
      <c r="S3414" t="str">
        <f>VLOOKUP($A3414, [1]FA21_Ridership!$1:$1048576,12, 0)</f>
        <v>ALAMEDA</v>
      </c>
      <c r="T3414">
        <f>VLOOKUP($A3414, [1]FA21_Ridership!$1:$1048576,13, 0)</f>
        <v>3</v>
      </c>
      <c r="U3414">
        <f t="shared" si="266"/>
        <v>735</v>
      </c>
      <c r="V3414" s="67">
        <f t="shared" si="265"/>
        <v>0.82</v>
      </c>
      <c r="W3414">
        <v>0.62948599999999999</v>
      </c>
      <c r="X3414" s="67">
        <f t="shared" si="267"/>
        <v>0.32200000000000001</v>
      </c>
      <c r="Y3414">
        <v>0.17089799999999999</v>
      </c>
      <c r="Z3414" s="67">
        <f t="shared" si="268"/>
        <v>0.41</v>
      </c>
      <c r="AA3414">
        <f>VLOOKUP($C3414,[1]Disability!$1:$1048576,5,FALSE)</f>
        <v>0</v>
      </c>
      <c r="AB3414" s="67">
        <f t="shared" si="269"/>
        <v>0</v>
      </c>
      <c r="AC3414" t="e">
        <f>VLOOKUP($A3414,#REF!,9,FALSE)</f>
        <v>#REF!</v>
      </c>
    </row>
    <row r="3415" spans="1:29">
      <c r="A3415">
        <v>55612</v>
      </c>
      <c r="B3415">
        <v>3414</v>
      </c>
      <c r="C3415">
        <v>1011910</v>
      </c>
      <c r="D3415" t="s">
        <v>4235</v>
      </c>
      <c r="E3415" t="s">
        <v>4236</v>
      </c>
      <c r="G3415" t="e">
        <f>VLOOKUP($H3415,[1]BRT!$1:$1048576,1,0)</f>
        <v>#N/A</v>
      </c>
      <c r="H3415" t="s">
        <v>6657</v>
      </c>
      <c r="I3415">
        <v>37.818643000000002</v>
      </c>
      <c r="J3415">
        <v>-122.244629</v>
      </c>
      <c r="K3415">
        <v>1018</v>
      </c>
      <c r="L3415">
        <v>32</v>
      </c>
      <c r="M3415">
        <v>1.875</v>
      </c>
      <c r="N3415">
        <v>11</v>
      </c>
      <c r="O3415">
        <v>12</v>
      </c>
      <c r="P3415">
        <v>23</v>
      </c>
      <c r="Q3415" t="e">
        <f>VLOOKUP($A3415,'[1]SheltersALL_2.17.22'!$1:$1048576,6,0)</f>
        <v>#N/A</v>
      </c>
      <c r="R3415" t="str">
        <f>VLOOKUP($A3415, [1]FA21_Ridership!$1:$1048576,11, 0)</f>
        <v>OAKLAND</v>
      </c>
      <c r="S3415" t="str">
        <f>VLOOKUP($A3415, [1]FA21_Ridership!$1:$1048576,12, 0)</f>
        <v>ALAMEDA</v>
      </c>
      <c r="T3415">
        <f>VLOOKUP($A3415, [1]FA21_Ridership!$1:$1048576,13, 0)</f>
        <v>2</v>
      </c>
      <c r="U3415">
        <f t="shared" si="266"/>
        <v>736</v>
      </c>
      <c r="V3415" s="67">
        <f t="shared" si="265"/>
        <v>0.82</v>
      </c>
      <c r="W3415">
        <v>0.21645700000000001</v>
      </c>
      <c r="X3415" s="67">
        <f t="shared" si="267"/>
        <v>2.1999999999999999E-2</v>
      </c>
      <c r="Y3415">
        <v>0.10674599999999999</v>
      </c>
      <c r="Z3415" s="67">
        <f t="shared" si="268"/>
        <v>0.26100000000000001</v>
      </c>
      <c r="AA3415">
        <f>VLOOKUP($C3415,[1]Disability!$1:$1048576,5,FALSE)</f>
        <v>0</v>
      </c>
      <c r="AB3415" s="67">
        <f t="shared" si="269"/>
        <v>0</v>
      </c>
      <c r="AC3415" t="e">
        <f>VLOOKUP($A3415,#REF!,9,FALSE)</f>
        <v>#REF!</v>
      </c>
    </row>
    <row r="3416" spans="1:29">
      <c r="A3416">
        <v>53322</v>
      </c>
      <c r="B3416">
        <v>3415</v>
      </c>
      <c r="C3416">
        <v>1002590</v>
      </c>
      <c r="D3416" t="s">
        <v>4235</v>
      </c>
      <c r="E3416" t="s">
        <v>4236</v>
      </c>
      <c r="G3416" t="e">
        <f>VLOOKUP($H3416,[1]BRT!$1:$1048576,1,0)</f>
        <v>#N/A</v>
      </c>
      <c r="H3416" t="s">
        <v>6351</v>
      </c>
      <c r="I3416">
        <v>37.830488000000003</v>
      </c>
      <c r="J3416">
        <v>-122.27366499999999</v>
      </c>
      <c r="K3416">
        <v>1173</v>
      </c>
      <c r="L3416">
        <v>18</v>
      </c>
      <c r="M3416">
        <v>3.3333333330000001</v>
      </c>
      <c r="N3416">
        <v>31</v>
      </c>
      <c r="O3416">
        <v>10</v>
      </c>
      <c r="P3416">
        <v>41</v>
      </c>
      <c r="Q3416" t="e">
        <f>VLOOKUP($A3416,'[1]SheltersALL_2.17.22'!$1:$1048576,6,0)</f>
        <v>#N/A</v>
      </c>
      <c r="R3416" t="str">
        <f>VLOOKUP($A3416, [1]FA21_Ridership!$1:$1048576,11, 0)</f>
        <v>OAKLAND</v>
      </c>
      <c r="S3416" t="str">
        <f>VLOOKUP($A3416, [1]FA21_Ridership!$1:$1048576,12, 0)</f>
        <v>ALAMEDA</v>
      </c>
      <c r="T3416">
        <f>VLOOKUP($A3416, [1]FA21_Ridership!$1:$1048576,13, 0)</f>
        <v>2</v>
      </c>
      <c r="U3416">
        <f t="shared" si="266"/>
        <v>738</v>
      </c>
      <c r="V3416" s="67">
        <f t="shared" si="265"/>
        <v>0.82</v>
      </c>
      <c r="W3416">
        <v>0.53836099999999998</v>
      </c>
      <c r="X3416" s="67">
        <f t="shared" si="267"/>
        <v>0.23699999999999999</v>
      </c>
      <c r="Y3416">
        <v>0.114098</v>
      </c>
      <c r="Z3416" s="67">
        <f t="shared" si="268"/>
        <v>0.28499999999999998</v>
      </c>
      <c r="AA3416">
        <f>VLOOKUP($C3416,[1]Disability!$1:$1048576,5,FALSE)</f>
        <v>0</v>
      </c>
      <c r="AB3416" s="67">
        <f t="shared" si="269"/>
        <v>0</v>
      </c>
      <c r="AC3416" t="e">
        <f>VLOOKUP($A3416,#REF!,9,FALSE)</f>
        <v>#REF!</v>
      </c>
    </row>
    <row r="3417" spans="1:29">
      <c r="A3417">
        <v>51697</v>
      </c>
      <c r="B3417">
        <v>3416</v>
      </c>
      <c r="C3417">
        <v>601060</v>
      </c>
      <c r="D3417" t="s">
        <v>4235</v>
      </c>
      <c r="E3417" t="s">
        <v>4236</v>
      </c>
      <c r="G3417" t="e">
        <f>VLOOKUP($H3417,[1]BRT!$1:$1048576,1,0)</f>
        <v>#N/A</v>
      </c>
      <c r="H3417" t="s">
        <v>6520</v>
      </c>
      <c r="I3417">
        <v>37.833348000000001</v>
      </c>
      <c r="J3417">
        <v>-122.29364099999999</v>
      </c>
      <c r="K3417">
        <v>1203</v>
      </c>
      <c r="L3417">
        <v>18</v>
      </c>
      <c r="M3417">
        <v>3.3333333330000001</v>
      </c>
      <c r="N3417">
        <v>27</v>
      </c>
      <c r="O3417">
        <v>14</v>
      </c>
      <c r="P3417">
        <v>41</v>
      </c>
      <c r="Q3417" t="str">
        <f>VLOOKUP($A3417,'[1]SheltersALL_2.17.22'!$1:$1048576,6,0)</f>
        <v>Emeryville</v>
      </c>
      <c r="R3417" t="str">
        <f>VLOOKUP($A3417, [1]FA21_Ridership!$1:$1048576,11, 0)</f>
        <v>EMERYVILLE</v>
      </c>
      <c r="S3417" t="str">
        <f>VLOOKUP($A3417, [1]FA21_Ridership!$1:$1048576,12, 0)</f>
        <v>ALAMEDA</v>
      </c>
      <c r="T3417">
        <f>VLOOKUP($A3417, [1]FA21_Ridership!$1:$1048576,13, 0)</f>
        <v>2</v>
      </c>
      <c r="U3417">
        <f t="shared" si="266"/>
        <v>738</v>
      </c>
      <c r="V3417" s="67">
        <f t="shared" si="265"/>
        <v>0.82</v>
      </c>
      <c r="W3417">
        <v>0.75641000000000003</v>
      </c>
      <c r="X3417" s="67">
        <f t="shared" si="267"/>
        <v>0.49299999999999999</v>
      </c>
      <c r="Y3417">
        <v>0.214286</v>
      </c>
      <c r="Z3417" s="67">
        <f t="shared" si="268"/>
        <v>0.495</v>
      </c>
      <c r="AA3417">
        <f>VLOOKUP($C3417,[1]Disability!$1:$1048576,5,FALSE)</f>
        <v>0</v>
      </c>
      <c r="AB3417" s="67">
        <f t="shared" si="269"/>
        <v>0</v>
      </c>
      <c r="AC3417" t="e">
        <f>VLOOKUP($A3417,#REF!,9,FALSE)</f>
        <v>#REF!</v>
      </c>
    </row>
    <row r="3418" spans="1:29">
      <c r="A3418">
        <v>56464</v>
      </c>
      <c r="B3418">
        <v>3417</v>
      </c>
      <c r="C3418">
        <v>1001270</v>
      </c>
      <c r="D3418" t="s">
        <v>4235</v>
      </c>
      <c r="E3418" t="s">
        <v>4236</v>
      </c>
      <c r="G3418" t="e">
        <f>VLOOKUP($H3418,[1]BRT!$1:$1048576,1,0)</f>
        <v>#N/A</v>
      </c>
      <c r="H3418" t="s">
        <v>6658</v>
      </c>
      <c r="I3418">
        <v>37.808653</v>
      </c>
      <c r="J3418">
        <v>-122.267431</v>
      </c>
      <c r="K3418">
        <v>980</v>
      </c>
      <c r="L3418">
        <v>20</v>
      </c>
      <c r="M3418">
        <v>3</v>
      </c>
      <c r="N3418">
        <v>27</v>
      </c>
      <c r="O3418">
        <v>10</v>
      </c>
      <c r="P3418">
        <v>37</v>
      </c>
      <c r="Q3418" t="e">
        <f>VLOOKUP($A3418,'[1]SheltersALL_2.17.22'!$1:$1048576,6,0)</f>
        <v>#N/A</v>
      </c>
      <c r="R3418" t="str">
        <f>VLOOKUP($A3418, [1]FA21_Ridership!$1:$1048576,11, 0)</f>
        <v>OAKLAND</v>
      </c>
      <c r="S3418" t="str">
        <f>VLOOKUP($A3418, [1]FA21_Ridership!$1:$1048576,12, 0)</f>
        <v>ALAMEDA</v>
      </c>
      <c r="T3418">
        <f>VLOOKUP($A3418, [1]FA21_Ridership!$1:$1048576,13, 0)</f>
        <v>2</v>
      </c>
      <c r="U3418">
        <f t="shared" si="266"/>
        <v>740</v>
      </c>
      <c r="V3418" s="67">
        <f t="shared" si="265"/>
        <v>0.82099999999999995</v>
      </c>
      <c r="W3418">
        <v>0.78449500000000005</v>
      </c>
      <c r="X3418" s="67">
        <f t="shared" si="267"/>
        <v>0.55800000000000005</v>
      </c>
      <c r="Y3418">
        <v>0.50342699999999996</v>
      </c>
      <c r="Z3418" s="67">
        <f t="shared" si="268"/>
        <v>0.86099999999999999</v>
      </c>
      <c r="AA3418">
        <f>VLOOKUP($C3418,[1]Disability!$1:$1048576,5,FALSE)</f>
        <v>1</v>
      </c>
      <c r="AB3418" s="67">
        <f t="shared" si="269"/>
        <v>0.72499999999999998</v>
      </c>
      <c r="AC3418" t="e">
        <f>VLOOKUP($A3418,#REF!,9,FALSE)</f>
        <v>#REF!</v>
      </c>
    </row>
    <row r="3419" spans="1:29">
      <c r="A3419">
        <v>55883</v>
      </c>
      <c r="B3419">
        <v>3418</v>
      </c>
      <c r="C3419">
        <v>1010460</v>
      </c>
      <c r="D3419" t="s">
        <v>4235</v>
      </c>
      <c r="E3419" t="s">
        <v>4236</v>
      </c>
      <c r="G3419" t="e">
        <f>VLOOKUP($H3419,[1]BRT!$1:$1048576,1,0)</f>
        <v>#N/A</v>
      </c>
      <c r="H3419" t="s">
        <v>6659</v>
      </c>
      <c r="I3419">
        <v>37.772759999999998</v>
      </c>
      <c r="J3419">
        <v>-122.207486</v>
      </c>
      <c r="K3419">
        <v>1426</v>
      </c>
      <c r="L3419">
        <v>20</v>
      </c>
      <c r="M3419">
        <v>3</v>
      </c>
      <c r="N3419">
        <v>21</v>
      </c>
      <c r="O3419">
        <v>16</v>
      </c>
      <c r="P3419">
        <v>37</v>
      </c>
      <c r="Q3419" t="e">
        <f>VLOOKUP($A3419,'[1]SheltersALL_2.17.22'!$1:$1048576,6,0)</f>
        <v>#N/A</v>
      </c>
      <c r="R3419" t="str">
        <f>VLOOKUP($A3419, [1]FA21_Ridership!$1:$1048576,11, 0)</f>
        <v>OAKLAND</v>
      </c>
      <c r="S3419" t="str">
        <f>VLOOKUP($A3419, [1]FA21_Ridership!$1:$1048576,12, 0)</f>
        <v>ALAMEDA</v>
      </c>
      <c r="T3419">
        <f>VLOOKUP($A3419, [1]FA21_Ridership!$1:$1048576,13, 0)</f>
        <v>3</v>
      </c>
      <c r="U3419">
        <f t="shared" si="266"/>
        <v>740</v>
      </c>
      <c r="V3419" s="67">
        <f t="shared" si="265"/>
        <v>0.82099999999999995</v>
      </c>
      <c r="W3419">
        <v>0.88393500000000003</v>
      </c>
      <c r="X3419" s="67">
        <f t="shared" si="267"/>
        <v>0.73899999999999999</v>
      </c>
      <c r="Y3419">
        <v>0.49269800000000002</v>
      </c>
      <c r="Z3419" s="67">
        <f t="shared" si="268"/>
        <v>0.85499999999999998</v>
      </c>
      <c r="AA3419">
        <f>VLOOKUP($C3419,[1]Disability!$1:$1048576,5,FALSE)</f>
        <v>0</v>
      </c>
      <c r="AB3419" s="67">
        <f t="shared" si="269"/>
        <v>0</v>
      </c>
      <c r="AC3419" t="e">
        <f>VLOOKUP($A3419,#REF!,9,FALSE)</f>
        <v>#REF!</v>
      </c>
    </row>
    <row r="3420" spans="1:29">
      <c r="A3420">
        <v>56477</v>
      </c>
      <c r="B3420">
        <v>3419</v>
      </c>
      <c r="C3420">
        <v>1015750</v>
      </c>
      <c r="D3420" t="s">
        <v>4235</v>
      </c>
      <c r="E3420" t="s">
        <v>4236</v>
      </c>
      <c r="G3420" t="e">
        <f>VLOOKUP($H3420,[1]BRT!$1:$1048576,1,0)</f>
        <v>#N/A</v>
      </c>
      <c r="H3420" t="s">
        <v>6660</v>
      </c>
      <c r="I3420">
        <v>37.830886</v>
      </c>
      <c r="J3420">
        <v>-122.273785</v>
      </c>
      <c r="K3420">
        <v>1167</v>
      </c>
      <c r="L3420">
        <v>20</v>
      </c>
      <c r="M3420">
        <v>3</v>
      </c>
      <c r="N3420">
        <v>19</v>
      </c>
      <c r="O3420">
        <v>18</v>
      </c>
      <c r="P3420">
        <v>37</v>
      </c>
      <c r="Q3420" t="e">
        <f>VLOOKUP($A3420,'[1]SheltersALL_2.17.22'!$1:$1048576,6,0)</f>
        <v>#N/A</v>
      </c>
      <c r="R3420" t="str">
        <f>VLOOKUP($A3420, [1]FA21_Ridership!$1:$1048576,11, 0)</f>
        <v>OAKLAND</v>
      </c>
      <c r="S3420" t="str">
        <f>VLOOKUP($A3420, [1]FA21_Ridership!$1:$1048576,12, 0)</f>
        <v>ALAMEDA</v>
      </c>
      <c r="T3420">
        <f>VLOOKUP($A3420, [1]FA21_Ridership!$1:$1048576,13, 0)</f>
        <v>2</v>
      </c>
      <c r="U3420">
        <f t="shared" si="266"/>
        <v>740</v>
      </c>
      <c r="V3420" s="67">
        <f t="shared" si="265"/>
        <v>0.82099999999999995</v>
      </c>
      <c r="W3420">
        <v>0.53836099999999998</v>
      </c>
      <c r="X3420" s="67">
        <f t="shared" si="267"/>
        <v>0.23699999999999999</v>
      </c>
      <c r="Y3420">
        <v>0.114098</v>
      </c>
      <c r="Z3420" s="67">
        <f t="shared" si="268"/>
        <v>0.28499999999999998</v>
      </c>
      <c r="AA3420">
        <f>VLOOKUP($C3420,[1]Disability!$1:$1048576,5,FALSE)</f>
        <v>0</v>
      </c>
      <c r="AB3420" s="67">
        <f t="shared" si="269"/>
        <v>0</v>
      </c>
      <c r="AC3420" t="e">
        <f>VLOOKUP($A3420,#REF!,9,FALSE)</f>
        <v>#REF!</v>
      </c>
    </row>
    <row r="3421" spans="1:29">
      <c r="A3421">
        <v>52722</v>
      </c>
      <c r="B3421">
        <v>3420</v>
      </c>
      <c r="C3421">
        <v>1015730</v>
      </c>
      <c r="D3421" t="s">
        <v>4235</v>
      </c>
      <c r="E3421" t="s">
        <v>4236</v>
      </c>
      <c r="G3421" t="e">
        <f>VLOOKUP($H3421,[1]BRT!$1:$1048576,1,0)</f>
        <v>#N/A</v>
      </c>
      <c r="H3421" t="s">
        <v>6660</v>
      </c>
      <c r="I3421">
        <v>37.830807999999998</v>
      </c>
      <c r="J3421">
        <v>-122.273993</v>
      </c>
      <c r="K3421">
        <v>1180</v>
      </c>
      <c r="L3421">
        <v>20</v>
      </c>
      <c r="M3421">
        <v>3</v>
      </c>
      <c r="N3421">
        <v>15</v>
      </c>
      <c r="O3421">
        <v>22</v>
      </c>
      <c r="P3421">
        <v>37</v>
      </c>
      <c r="Q3421" t="e">
        <f>VLOOKUP($A3421,'[1]SheltersALL_2.17.22'!$1:$1048576,6,0)</f>
        <v>#N/A</v>
      </c>
      <c r="R3421" t="str">
        <f>VLOOKUP($A3421, [1]FA21_Ridership!$1:$1048576,11, 0)</f>
        <v>OAKLAND</v>
      </c>
      <c r="S3421" t="str">
        <f>VLOOKUP($A3421, [1]FA21_Ridership!$1:$1048576,12, 0)</f>
        <v>ALAMEDA</v>
      </c>
      <c r="T3421">
        <f>VLOOKUP($A3421, [1]FA21_Ridership!$1:$1048576,13, 0)</f>
        <v>2</v>
      </c>
      <c r="U3421">
        <f t="shared" si="266"/>
        <v>740</v>
      </c>
      <c r="V3421" s="67">
        <f t="shared" si="265"/>
        <v>0.82099999999999995</v>
      </c>
      <c r="W3421">
        <v>0.56745999999999996</v>
      </c>
      <c r="X3421" s="67">
        <f t="shared" si="267"/>
        <v>0.25700000000000001</v>
      </c>
      <c r="Y3421">
        <v>0.36507899999999999</v>
      </c>
      <c r="Z3421" s="67">
        <f t="shared" si="268"/>
        <v>0.71599999999999997</v>
      </c>
      <c r="AA3421">
        <f>VLOOKUP($C3421,[1]Disability!$1:$1048576,5,FALSE)</f>
        <v>0</v>
      </c>
      <c r="AB3421" s="67">
        <f t="shared" si="269"/>
        <v>0</v>
      </c>
      <c r="AC3421" t="e">
        <f>VLOOKUP($A3421,#REF!,9,FALSE)</f>
        <v>#REF!</v>
      </c>
    </row>
    <row r="3422" spans="1:29">
      <c r="A3422">
        <v>51215</v>
      </c>
      <c r="B3422">
        <v>3421</v>
      </c>
      <c r="C3422">
        <v>305610</v>
      </c>
      <c r="D3422" t="s">
        <v>4235</v>
      </c>
      <c r="E3422" t="s">
        <v>4236</v>
      </c>
      <c r="G3422" t="e">
        <f>VLOOKUP($H3422,[1]BRT!$1:$1048576,1,0)</f>
        <v>#N/A</v>
      </c>
      <c r="H3422" t="s">
        <v>6661</v>
      </c>
      <c r="I3422">
        <v>37.859712999999999</v>
      </c>
      <c r="J3422">
        <v>-122.259332</v>
      </c>
      <c r="K3422">
        <v>1173</v>
      </c>
      <c r="L3422">
        <v>20</v>
      </c>
      <c r="M3422">
        <v>3</v>
      </c>
      <c r="N3422">
        <v>14</v>
      </c>
      <c r="O3422">
        <v>23</v>
      </c>
      <c r="P3422">
        <v>37</v>
      </c>
      <c r="Q3422" t="e">
        <f>VLOOKUP($A3422,'[1]SheltersALL_2.17.22'!$1:$1048576,6,0)</f>
        <v>#N/A</v>
      </c>
      <c r="R3422" t="str">
        <f>VLOOKUP($A3422, [1]FA21_Ridership!$1:$1048576,11, 0)</f>
        <v>BERKELEY</v>
      </c>
      <c r="S3422" t="str">
        <f>VLOOKUP($A3422, [1]FA21_Ridership!$1:$1048576,12, 0)</f>
        <v>ALAMEDA</v>
      </c>
      <c r="T3422">
        <f>VLOOKUP($A3422, [1]FA21_Ridership!$1:$1048576,13, 0)</f>
        <v>1</v>
      </c>
      <c r="U3422">
        <f t="shared" si="266"/>
        <v>740</v>
      </c>
      <c r="V3422" s="67">
        <f t="shared" si="265"/>
        <v>0.82099999999999995</v>
      </c>
      <c r="W3422">
        <v>0.28070200000000001</v>
      </c>
      <c r="X3422" s="67">
        <f t="shared" si="267"/>
        <v>5.7000000000000002E-2</v>
      </c>
      <c r="Y3422">
        <v>0.21614</v>
      </c>
      <c r="Z3422" s="67">
        <f t="shared" si="268"/>
        <v>0.502</v>
      </c>
      <c r="AA3422">
        <f>VLOOKUP($C3422,[1]Disability!$1:$1048576,5,FALSE)</f>
        <v>0</v>
      </c>
      <c r="AB3422" s="67">
        <f t="shared" si="269"/>
        <v>0</v>
      </c>
      <c r="AC3422" t="e">
        <f>VLOOKUP($A3422,#REF!,9,FALSE)</f>
        <v>#REF!</v>
      </c>
    </row>
    <row r="3423" spans="1:29">
      <c r="A3423">
        <v>55262</v>
      </c>
      <c r="B3423">
        <v>3422</v>
      </c>
      <c r="C3423">
        <v>1500440</v>
      </c>
      <c r="D3423" t="s">
        <v>4235</v>
      </c>
      <c r="E3423" t="s">
        <v>4236</v>
      </c>
      <c r="G3423" t="e">
        <f>VLOOKUP($H3423,[1]BRT!$1:$1048576,1,0)</f>
        <v>#N/A</v>
      </c>
      <c r="H3423" t="s">
        <v>6662</v>
      </c>
      <c r="I3423">
        <v>37.726635000000002</v>
      </c>
      <c r="J3423">
        <v>-122.147542</v>
      </c>
      <c r="K3423">
        <v>910</v>
      </c>
      <c r="L3423">
        <v>20</v>
      </c>
      <c r="M3423">
        <v>3</v>
      </c>
      <c r="N3423">
        <v>12</v>
      </c>
      <c r="O3423">
        <v>25</v>
      </c>
      <c r="P3423">
        <v>37</v>
      </c>
      <c r="Q3423" t="e">
        <f>VLOOKUP($A3423,'[1]SheltersALL_2.17.22'!$1:$1048576,6,0)</f>
        <v>#N/A</v>
      </c>
      <c r="R3423" t="str">
        <f>VLOOKUP($A3423, [1]FA21_Ridership!$1:$1048576,11, 0)</f>
        <v>SAN LEANDRO</v>
      </c>
      <c r="S3423" t="str">
        <f>VLOOKUP($A3423, [1]FA21_Ridership!$1:$1048576,12, 0)</f>
        <v>ALAMEDA</v>
      </c>
      <c r="T3423">
        <f>VLOOKUP($A3423, [1]FA21_Ridership!$1:$1048576,13, 0)</f>
        <v>3</v>
      </c>
      <c r="U3423">
        <f t="shared" si="266"/>
        <v>740</v>
      </c>
      <c r="V3423" s="67">
        <f t="shared" si="265"/>
        <v>0.82099999999999995</v>
      </c>
      <c r="W3423">
        <v>0.57916199999999995</v>
      </c>
      <c r="X3423" s="67">
        <f t="shared" si="267"/>
        <v>0.26600000000000001</v>
      </c>
      <c r="Y3423">
        <v>0.100832</v>
      </c>
      <c r="Z3423" s="67">
        <f t="shared" si="268"/>
        <v>0.248</v>
      </c>
      <c r="AA3423">
        <f>VLOOKUP($C3423,[1]Disability!$1:$1048576,5,FALSE)</f>
        <v>0</v>
      </c>
      <c r="AB3423" s="67">
        <f t="shared" si="269"/>
        <v>0</v>
      </c>
      <c r="AC3423" t="e">
        <f>VLOOKUP($A3423,#REF!,9,FALSE)</f>
        <v>#REF!</v>
      </c>
    </row>
    <row r="3424" spans="1:29">
      <c r="A3424">
        <v>56543</v>
      </c>
      <c r="B3424">
        <v>3423</v>
      </c>
      <c r="C3424">
        <v>1010480</v>
      </c>
      <c r="D3424" t="s">
        <v>4235</v>
      </c>
      <c r="E3424" t="s">
        <v>4236</v>
      </c>
      <c r="G3424" t="e">
        <f>VLOOKUP($H3424,[1]BRT!$1:$1048576,1,0)</f>
        <v>#N/A</v>
      </c>
      <c r="H3424" t="s">
        <v>6663</v>
      </c>
      <c r="I3424">
        <v>37.772548999999998</v>
      </c>
      <c r="J3424">
        <v>-122.196234</v>
      </c>
      <c r="K3424">
        <v>1398</v>
      </c>
      <c r="L3424">
        <v>20</v>
      </c>
      <c r="M3424">
        <v>3</v>
      </c>
      <c r="N3424">
        <v>10</v>
      </c>
      <c r="O3424">
        <v>27</v>
      </c>
      <c r="P3424">
        <v>37</v>
      </c>
      <c r="Q3424" t="e">
        <f>VLOOKUP($A3424,'[1]SheltersALL_2.17.22'!$1:$1048576,6,0)</f>
        <v>#N/A</v>
      </c>
      <c r="R3424" t="str">
        <f>VLOOKUP($A3424, [1]FA21_Ridership!$1:$1048576,11, 0)</f>
        <v>OAKLAND</v>
      </c>
      <c r="S3424" t="str">
        <f>VLOOKUP($A3424, [1]FA21_Ridership!$1:$1048576,12, 0)</f>
        <v>ALAMEDA</v>
      </c>
      <c r="T3424">
        <f>VLOOKUP($A3424, [1]FA21_Ridership!$1:$1048576,13, 0)</f>
        <v>3</v>
      </c>
      <c r="U3424">
        <f t="shared" si="266"/>
        <v>740</v>
      </c>
      <c r="V3424" s="67">
        <f t="shared" si="265"/>
        <v>0.82099999999999995</v>
      </c>
      <c r="W3424">
        <v>0.97340899999999997</v>
      </c>
      <c r="X3424" s="67">
        <f t="shared" si="267"/>
        <v>0.95</v>
      </c>
      <c r="Y3424">
        <v>0.58689499999999994</v>
      </c>
      <c r="Z3424" s="67">
        <f t="shared" si="268"/>
        <v>0.93</v>
      </c>
      <c r="AA3424">
        <f>VLOOKUP($C3424,[1]Disability!$1:$1048576,5,FALSE)</f>
        <v>1</v>
      </c>
      <c r="AB3424" s="67">
        <f t="shared" si="269"/>
        <v>0.72499999999999998</v>
      </c>
      <c r="AC3424" t="e">
        <f>VLOOKUP($A3424,#REF!,9,FALSE)</f>
        <v>#REF!</v>
      </c>
    </row>
    <row r="3425" spans="1:29">
      <c r="A3425">
        <v>52818</v>
      </c>
      <c r="B3425">
        <v>3424</v>
      </c>
      <c r="C3425">
        <v>9907400</v>
      </c>
      <c r="D3425" t="s">
        <v>4235</v>
      </c>
      <c r="E3425" t="s">
        <v>4236</v>
      </c>
      <c r="G3425" t="e">
        <f>VLOOKUP($H3425,[1]BRT!$1:$1048576,1,0)</f>
        <v>#N/A</v>
      </c>
      <c r="H3425" t="s">
        <v>6664</v>
      </c>
      <c r="I3425">
        <v>37.833347000000003</v>
      </c>
      <c r="J3425">
        <v>-122.250406</v>
      </c>
      <c r="K3425">
        <v>1016</v>
      </c>
      <c r="L3425">
        <v>31</v>
      </c>
      <c r="M3425">
        <v>1.935483871</v>
      </c>
      <c r="N3425">
        <v>15</v>
      </c>
      <c r="O3425">
        <v>9</v>
      </c>
      <c r="P3425">
        <v>24</v>
      </c>
      <c r="Q3425" t="e">
        <f>VLOOKUP($A3425,'[1]SheltersALL_2.17.22'!$1:$1048576,6,0)</f>
        <v>#N/A</v>
      </c>
      <c r="R3425" t="str">
        <f>VLOOKUP($A3425, [1]FA21_Ridership!$1:$1048576,11, 0)</f>
        <v>OAKLAND</v>
      </c>
      <c r="S3425" t="str">
        <f>VLOOKUP($A3425, [1]FA21_Ridership!$1:$1048576,12, 0)</f>
        <v>ALAMEDA</v>
      </c>
      <c r="T3425">
        <f>VLOOKUP($A3425, [1]FA21_Ridership!$1:$1048576,13, 0)</f>
        <v>2</v>
      </c>
      <c r="U3425">
        <f t="shared" si="266"/>
        <v>744</v>
      </c>
      <c r="V3425" s="67">
        <f t="shared" si="265"/>
        <v>0.82299999999999995</v>
      </c>
      <c r="W3425">
        <v>0.24792</v>
      </c>
      <c r="X3425" s="67">
        <f t="shared" si="267"/>
        <v>4.3999999999999997E-2</v>
      </c>
      <c r="Y3425">
        <v>7.3272000000000004E-2</v>
      </c>
      <c r="Z3425" s="67">
        <f t="shared" si="268"/>
        <v>0.14199999999999999</v>
      </c>
      <c r="AA3425">
        <f>VLOOKUP($C3425,[1]Disability!$1:$1048576,5,FALSE)</f>
        <v>2</v>
      </c>
      <c r="AB3425" s="67">
        <f t="shared" si="269"/>
        <v>0.91600000000000004</v>
      </c>
      <c r="AC3425" t="e">
        <f>VLOOKUP($A3425,#REF!,9,FALSE)</f>
        <v>#REF!</v>
      </c>
    </row>
    <row r="3426" spans="1:29">
      <c r="A3426">
        <v>53577</v>
      </c>
      <c r="B3426">
        <v>3425</v>
      </c>
      <c r="C3426">
        <v>800590</v>
      </c>
      <c r="D3426" t="s">
        <v>4235</v>
      </c>
      <c r="E3426" t="s">
        <v>4236</v>
      </c>
      <c r="G3426" t="e">
        <f>VLOOKUP($H3426,[1]BRT!$1:$1048576,1,0)</f>
        <v>#N/A</v>
      </c>
      <c r="H3426" t="s">
        <v>6665</v>
      </c>
      <c r="I3426">
        <v>37.683354999999999</v>
      </c>
      <c r="J3426">
        <v>-122.064753</v>
      </c>
      <c r="K3426">
        <v>960</v>
      </c>
      <c r="L3426">
        <v>62</v>
      </c>
      <c r="M3426">
        <v>0.96774193500000005</v>
      </c>
      <c r="N3426">
        <v>7</v>
      </c>
      <c r="O3426">
        <v>5</v>
      </c>
      <c r="P3426">
        <v>12</v>
      </c>
      <c r="Q3426" t="e">
        <f>VLOOKUP($A3426,'[1]SheltersALL_2.17.22'!$1:$1048576,6,0)</f>
        <v>#N/A</v>
      </c>
      <c r="R3426" t="str">
        <f>VLOOKUP($A3426, [1]FA21_Ridership!$1:$1048576,11, 0)</f>
        <v>HAYWARD</v>
      </c>
      <c r="S3426" t="str">
        <f>VLOOKUP($A3426, [1]FA21_Ridership!$1:$1048576,12, 0)</f>
        <v>ALAMEDA</v>
      </c>
      <c r="T3426">
        <f>VLOOKUP($A3426, [1]FA21_Ridership!$1:$1048576,13, 0)</f>
        <v>4</v>
      </c>
      <c r="U3426">
        <f t="shared" si="266"/>
        <v>744</v>
      </c>
      <c r="V3426" s="67">
        <f t="shared" si="265"/>
        <v>0.82299999999999995</v>
      </c>
      <c r="W3426">
        <v>0.70792500000000003</v>
      </c>
      <c r="X3426" s="67">
        <f t="shared" si="267"/>
        <v>0.41599999999999998</v>
      </c>
      <c r="Y3426">
        <v>0.129834</v>
      </c>
      <c r="Z3426" s="67">
        <f t="shared" si="268"/>
        <v>0.314</v>
      </c>
      <c r="AA3426">
        <f>VLOOKUP($C3426,[1]Disability!$1:$1048576,5,FALSE)</f>
        <v>0</v>
      </c>
      <c r="AB3426" s="67">
        <f t="shared" si="269"/>
        <v>0</v>
      </c>
      <c r="AC3426" t="e">
        <f>VLOOKUP($A3426,#REF!,9,FALSE)</f>
        <v>#REF!</v>
      </c>
    </row>
    <row r="3427" spans="1:29">
      <c r="A3427">
        <v>50735</v>
      </c>
      <c r="B3427">
        <v>3426</v>
      </c>
      <c r="C3427">
        <v>1032190</v>
      </c>
      <c r="D3427" t="s">
        <v>4235</v>
      </c>
      <c r="E3427" t="s">
        <v>4236</v>
      </c>
      <c r="G3427" t="e">
        <f>VLOOKUP($H3427,[1]BRT!$1:$1048576,1,0)</f>
        <v>#N/A</v>
      </c>
      <c r="H3427" t="s">
        <v>6666</v>
      </c>
      <c r="I3427">
        <v>37.800018000000001</v>
      </c>
      <c r="J3427">
        <v>-122.254802</v>
      </c>
      <c r="K3427">
        <v>966</v>
      </c>
      <c r="L3427">
        <v>31</v>
      </c>
      <c r="M3427">
        <v>1.935483871</v>
      </c>
      <c r="N3427">
        <v>11</v>
      </c>
      <c r="O3427">
        <v>13</v>
      </c>
      <c r="P3427">
        <v>24</v>
      </c>
      <c r="Q3427" t="e">
        <f>VLOOKUP($A3427,'[1]SheltersALL_2.17.22'!$1:$1048576,6,0)</f>
        <v>#N/A</v>
      </c>
      <c r="R3427" t="str">
        <f>VLOOKUP($A3427, [1]FA21_Ridership!$1:$1048576,11, 0)</f>
        <v>OAKLAND</v>
      </c>
      <c r="S3427" t="str">
        <f>VLOOKUP($A3427, [1]FA21_Ridership!$1:$1048576,12, 0)</f>
        <v>ALAMEDA</v>
      </c>
      <c r="T3427">
        <f>VLOOKUP($A3427, [1]FA21_Ridership!$1:$1048576,13, 0)</f>
        <v>2</v>
      </c>
      <c r="U3427">
        <f t="shared" si="266"/>
        <v>744</v>
      </c>
      <c r="V3427" s="67">
        <f t="shared" si="265"/>
        <v>0.82299999999999995</v>
      </c>
      <c r="W3427">
        <v>0.60611899999999996</v>
      </c>
      <c r="X3427" s="67">
        <f t="shared" si="267"/>
        <v>0.29099999999999998</v>
      </c>
      <c r="Y3427">
        <v>0.39388099999999998</v>
      </c>
      <c r="Z3427" s="67">
        <f t="shared" si="268"/>
        <v>0.75700000000000001</v>
      </c>
      <c r="AA3427">
        <f>VLOOKUP($C3427,[1]Disability!$1:$1048576,5,FALSE)</f>
        <v>1</v>
      </c>
      <c r="AB3427" s="67">
        <f t="shared" si="269"/>
        <v>0.72499999999999998</v>
      </c>
      <c r="AC3427" t="e">
        <f>VLOOKUP($A3427,#REF!,9,FALSE)</f>
        <v>#REF!</v>
      </c>
    </row>
    <row r="3428" spans="1:29">
      <c r="A3428">
        <v>50808</v>
      </c>
      <c r="B3428">
        <v>3427</v>
      </c>
      <c r="C3428">
        <v>1003700</v>
      </c>
      <c r="D3428" t="s">
        <v>4235</v>
      </c>
      <c r="E3428" t="s">
        <v>4236</v>
      </c>
      <c r="G3428" t="e">
        <f>VLOOKUP($H3428,[1]BRT!$1:$1048576,1,0)</f>
        <v>#N/A</v>
      </c>
      <c r="H3428" t="s">
        <v>6147</v>
      </c>
      <c r="I3428">
        <v>37.760213</v>
      </c>
      <c r="J3428">
        <v>-122.17025099999999</v>
      </c>
      <c r="K3428">
        <v>740</v>
      </c>
      <c r="L3428">
        <v>62</v>
      </c>
      <c r="M3428">
        <v>0.96774193500000005</v>
      </c>
      <c r="N3428">
        <v>2</v>
      </c>
      <c r="O3428">
        <v>10</v>
      </c>
      <c r="P3428">
        <v>12</v>
      </c>
      <c r="Q3428" t="e">
        <f>VLOOKUP($A3428,'[1]SheltersALL_2.17.22'!$1:$1048576,6,0)</f>
        <v>#N/A</v>
      </c>
      <c r="R3428" t="str">
        <f>VLOOKUP($A3428, [1]FA21_Ridership!$1:$1048576,11, 0)</f>
        <v>OAKLAND</v>
      </c>
      <c r="S3428" t="str">
        <f>VLOOKUP($A3428, [1]FA21_Ridership!$1:$1048576,12, 0)</f>
        <v>ALAMEDA</v>
      </c>
      <c r="T3428">
        <f>VLOOKUP($A3428, [1]FA21_Ridership!$1:$1048576,13, 0)</f>
        <v>3</v>
      </c>
      <c r="U3428">
        <f t="shared" si="266"/>
        <v>744</v>
      </c>
      <c r="V3428" s="67">
        <f t="shared" ref="V3428:V3491" si="270">_xlfn.PERCENTRANK.INC($U$2:$U$4161,U3428)</f>
        <v>0.82299999999999995</v>
      </c>
      <c r="W3428">
        <v>0.915578</v>
      </c>
      <c r="X3428" s="67">
        <f t="shared" si="267"/>
        <v>0.80100000000000005</v>
      </c>
      <c r="Y3428">
        <v>0.46060600000000002</v>
      </c>
      <c r="Z3428" s="67">
        <f t="shared" si="268"/>
        <v>0.82799999999999996</v>
      </c>
      <c r="AA3428">
        <f>VLOOKUP($C3428,[1]Disability!$1:$1048576,5,FALSE)</f>
        <v>0</v>
      </c>
      <c r="AB3428" s="67">
        <f t="shared" si="269"/>
        <v>0</v>
      </c>
      <c r="AC3428" t="e">
        <f>VLOOKUP($A3428,#REF!,9,FALSE)</f>
        <v>#REF!</v>
      </c>
    </row>
    <row r="3429" spans="1:29">
      <c r="A3429">
        <v>50000</v>
      </c>
      <c r="B3429">
        <v>3428</v>
      </c>
      <c r="C3429">
        <v>9902320</v>
      </c>
      <c r="D3429" t="s">
        <v>4235</v>
      </c>
      <c r="E3429" t="s">
        <v>4236</v>
      </c>
      <c r="G3429" t="e">
        <f>VLOOKUP($H3429,[1]BRT!$1:$1048576,1,0)</f>
        <v>#N/A</v>
      </c>
      <c r="H3429" t="s">
        <v>6667</v>
      </c>
      <c r="I3429">
        <v>37.809406000000003</v>
      </c>
      <c r="J3429">
        <v>-122.246858</v>
      </c>
      <c r="K3429">
        <v>965</v>
      </c>
      <c r="L3429">
        <v>31</v>
      </c>
      <c r="M3429">
        <v>1.935483871</v>
      </c>
      <c r="N3429">
        <v>1</v>
      </c>
      <c r="O3429">
        <v>23</v>
      </c>
      <c r="P3429">
        <v>24</v>
      </c>
      <c r="Q3429" t="e">
        <f>VLOOKUP($A3429,'[1]SheltersALL_2.17.22'!$1:$1048576,6,0)</f>
        <v>#N/A</v>
      </c>
      <c r="R3429" t="str">
        <f>VLOOKUP($A3429, [1]FA21_Ridership!$1:$1048576,11, 0)</f>
        <v>OAKLAND</v>
      </c>
      <c r="S3429" t="str">
        <f>VLOOKUP($A3429, [1]FA21_Ridership!$1:$1048576,12, 0)</f>
        <v>ALAMEDA</v>
      </c>
      <c r="T3429">
        <f>VLOOKUP($A3429, [1]FA21_Ridership!$1:$1048576,13, 0)</f>
        <v>2</v>
      </c>
      <c r="U3429">
        <f t="shared" si="266"/>
        <v>744</v>
      </c>
      <c r="V3429" s="67">
        <f t="shared" si="270"/>
        <v>0.82299999999999995</v>
      </c>
      <c r="W3429">
        <v>0.47266599999999998</v>
      </c>
      <c r="X3429" s="67">
        <f t="shared" si="267"/>
        <v>0.17</v>
      </c>
      <c r="Y3429">
        <v>0.16400300000000001</v>
      </c>
      <c r="Z3429" s="67">
        <f t="shared" si="268"/>
        <v>0.39700000000000002</v>
      </c>
      <c r="AA3429">
        <f>VLOOKUP($C3429,[1]Disability!$1:$1048576,5,FALSE)</f>
        <v>0</v>
      </c>
      <c r="AB3429" s="67">
        <f t="shared" si="269"/>
        <v>0</v>
      </c>
      <c r="AC3429" t="e">
        <f>VLOOKUP($A3429,#REF!,9,FALSE)</f>
        <v>#REF!</v>
      </c>
    </row>
    <row r="3430" spans="1:29">
      <c r="A3430">
        <v>55171</v>
      </c>
      <c r="B3430">
        <v>3429</v>
      </c>
      <c r="C3430">
        <v>1009260</v>
      </c>
      <c r="D3430" t="s">
        <v>4235</v>
      </c>
      <c r="E3430" t="s">
        <v>4236</v>
      </c>
      <c r="G3430" t="e">
        <f>VLOOKUP($H3430,[1]BRT!$1:$1048576,1,0)</f>
        <v>#N/A</v>
      </c>
      <c r="H3430" t="s">
        <v>6576</v>
      </c>
      <c r="I3430">
        <v>37.790207000000002</v>
      </c>
      <c r="J3430">
        <v>-122.23391599999999</v>
      </c>
      <c r="K3430">
        <v>1039</v>
      </c>
      <c r="L3430">
        <v>17</v>
      </c>
      <c r="M3430">
        <v>3.5294117649999999</v>
      </c>
      <c r="N3430">
        <v>31</v>
      </c>
      <c r="O3430">
        <v>13</v>
      </c>
      <c r="P3430">
        <v>44</v>
      </c>
      <c r="Q3430" t="e">
        <f>VLOOKUP($A3430,'[1]SheltersALL_2.17.22'!$1:$1048576,6,0)</f>
        <v>#N/A</v>
      </c>
      <c r="R3430" t="str">
        <f>VLOOKUP($A3430, [1]FA21_Ridership!$1:$1048576,11, 0)</f>
        <v>OAKLAND</v>
      </c>
      <c r="S3430" t="str">
        <f>VLOOKUP($A3430, [1]FA21_Ridership!$1:$1048576,12, 0)</f>
        <v>ALAMEDA</v>
      </c>
      <c r="T3430">
        <f>VLOOKUP($A3430, [1]FA21_Ridership!$1:$1048576,13, 0)</f>
        <v>2</v>
      </c>
      <c r="U3430">
        <f t="shared" si="266"/>
        <v>748</v>
      </c>
      <c r="V3430" s="67">
        <f t="shared" si="270"/>
        <v>0.82399999999999995</v>
      </c>
      <c r="W3430">
        <v>0.89966800000000002</v>
      </c>
      <c r="X3430" s="67">
        <f t="shared" si="267"/>
        <v>0.77100000000000002</v>
      </c>
      <c r="Y3430">
        <v>0.500332</v>
      </c>
      <c r="Z3430" s="67">
        <f t="shared" si="268"/>
        <v>0.86</v>
      </c>
      <c r="AA3430">
        <f>VLOOKUP($C3430,[1]Disability!$1:$1048576,5,FALSE)</f>
        <v>0</v>
      </c>
      <c r="AB3430" s="67">
        <f t="shared" si="269"/>
        <v>0</v>
      </c>
      <c r="AC3430" t="e">
        <f>VLOOKUP($A3430,#REF!,9,FALSE)</f>
        <v>#REF!</v>
      </c>
    </row>
    <row r="3431" spans="1:29">
      <c r="A3431">
        <v>57522</v>
      </c>
      <c r="B3431">
        <v>3430</v>
      </c>
      <c r="C3431">
        <v>1019270</v>
      </c>
      <c r="D3431" t="s">
        <v>4235</v>
      </c>
      <c r="E3431" t="s">
        <v>4236</v>
      </c>
      <c r="G3431" t="e">
        <f>VLOOKUP($H3431,[1]BRT!$1:$1048576,1,0)</f>
        <v>#N/A</v>
      </c>
      <c r="H3431" t="s">
        <v>6525</v>
      </c>
      <c r="I3431">
        <v>37.849640000000001</v>
      </c>
      <c r="J3431">
        <v>-122.26584099999999</v>
      </c>
      <c r="K3431">
        <v>1080</v>
      </c>
      <c r="L3431">
        <v>22</v>
      </c>
      <c r="M3431">
        <v>2.7272727269999999</v>
      </c>
      <c r="N3431">
        <v>11</v>
      </c>
      <c r="O3431">
        <v>23</v>
      </c>
      <c r="P3431">
        <v>34</v>
      </c>
      <c r="Q3431" t="e">
        <f>VLOOKUP($A3431,'[1]SheltersALL_2.17.22'!$1:$1048576,6,0)</f>
        <v>#N/A</v>
      </c>
      <c r="R3431" t="str">
        <f>VLOOKUP($A3431, [1]FA21_Ridership!$1:$1048576,11, 0)</f>
        <v>OAKLAND</v>
      </c>
      <c r="S3431" t="str">
        <f>VLOOKUP($A3431, [1]FA21_Ridership!$1:$1048576,12, 0)</f>
        <v>ALAMEDA</v>
      </c>
      <c r="T3431">
        <f>VLOOKUP($A3431, [1]FA21_Ridership!$1:$1048576,13, 0)</f>
        <v>2</v>
      </c>
      <c r="U3431">
        <f t="shared" si="266"/>
        <v>748</v>
      </c>
      <c r="V3431" s="67">
        <f t="shared" si="270"/>
        <v>0.82399999999999995</v>
      </c>
      <c r="W3431">
        <v>0.42024</v>
      </c>
      <c r="X3431" s="67">
        <f t="shared" si="267"/>
        <v>0.13800000000000001</v>
      </c>
      <c r="Y3431">
        <v>0.217839</v>
      </c>
      <c r="Z3431" s="67">
        <f t="shared" si="268"/>
        <v>0.504</v>
      </c>
      <c r="AA3431">
        <f>VLOOKUP($C3431,[1]Disability!$1:$1048576,5,FALSE)</f>
        <v>0</v>
      </c>
      <c r="AB3431" s="67">
        <f t="shared" si="269"/>
        <v>0</v>
      </c>
      <c r="AC3431" t="e">
        <f>VLOOKUP($A3431,#REF!,9,FALSE)</f>
        <v>#REF!</v>
      </c>
    </row>
    <row r="3432" spans="1:29">
      <c r="A3432">
        <v>55546</v>
      </c>
      <c r="B3432">
        <v>3431</v>
      </c>
      <c r="C3432">
        <v>104220</v>
      </c>
      <c r="D3432" t="s">
        <v>4235</v>
      </c>
      <c r="E3432" t="s">
        <v>4236</v>
      </c>
      <c r="G3432" t="e">
        <f>VLOOKUP($H3432,[1]BRT!$1:$1048576,1,0)</f>
        <v>#N/A</v>
      </c>
      <c r="H3432" t="s">
        <v>6668</v>
      </c>
      <c r="I3432">
        <v>37.765599999999999</v>
      </c>
      <c r="J3432">
        <v>-122.241575</v>
      </c>
      <c r="K3432">
        <v>1116</v>
      </c>
      <c r="L3432">
        <v>17</v>
      </c>
      <c r="M3432">
        <v>3.5294117649999999</v>
      </c>
      <c r="N3432">
        <v>14</v>
      </c>
      <c r="O3432">
        <v>30</v>
      </c>
      <c r="P3432">
        <v>44</v>
      </c>
      <c r="Q3432" t="e">
        <f>VLOOKUP($A3432,'[1]SheltersALL_2.17.22'!$1:$1048576,6,0)</f>
        <v>#N/A</v>
      </c>
      <c r="R3432" t="str">
        <f>VLOOKUP($A3432, [1]FA21_Ridership!$1:$1048576,11, 0)</f>
        <v>ALAMEDA</v>
      </c>
      <c r="S3432" t="str">
        <f>VLOOKUP($A3432, [1]FA21_Ridership!$1:$1048576,12, 0)</f>
        <v>ALAMEDA</v>
      </c>
      <c r="T3432">
        <f>VLOOKUP($A3432, [1]FA21_Ridership!$1:$1048576,13, 0)</f>
        <v>3</v>
      </c>
      <c r="U3432">
        <f t="shared" si="266"/>
        <v>748</v>
      </c>
      <c r="V3432" s="67">
        <f t="shared" si="270"/>
        <v>0.82399999999999995</v>
      </c>
      <c r="W3432">
        <v>0.51388900000000004</v>
      </c>
      <c r="X3432" s="67">
        <f t="shared" si="267"/>
        <v>0.20799999999999999</v>
      </c>
      <c r="Y3432">
        <v>8.9286000000000004E-2</v>
      </c>
      <c r="Z3432" s="67">
        <f t="shared" si="268"/>
        <v>0.20699999999999999</v>
      </c>
      <c r="AA3432">
        <f>VLOOKUP($C3432,[1]Disability!$1:$1048576,5,FALSE)</f>
        <v>0</v>
      </c>
      <c r="AB3432" s="67">
        <f t="shared" si="269"/>
        <v>0</v>
      </c>
      <c r="AC3432" t="e">
        <f>VLOOKUP($A3432,#REF!,9,FALSE)</f>
        <v>#REF!</v>
      </c>
    </row>
    <row r="3433" spans="1:29">
      <c r="A3433">
        <v>58989</v>
      </c>
      <c r="B3433">
        <v>3432</v>
      </c>
      <c r="C3433">
        <v>1301290</v>
      </c>
      <c r="D3433" t="s">
        <v>4235</v>
      </c>
      <c r="E3433" t="s">
        <v>4236</v>
      </c>
      <c r="G3433" t="e">
        <f>VLOOKUP($H3433,[1]BRT!$1:$1048576,1,0)</f>
        <v>#N/A</v>
      </c>
      <c r="H3433" t="s">
        <v>6507</v>
      </c>
      <c r="I3433">
        <v>37.925576</v>
      </c>
      <c r="J3433">
        <v>-122.33110600000001</v>
      </c>
      <c r="K3433">
        <v>1207</v>
      </c>
      <c r="L3433">
        <v>30</v>
      </c>
      <c r="M3433">
        <v>2</v>
      </c>
      <c r="N3433">
        <v>21</v>
      </c>
      <c r="O3433">
        <v>4</v>
      </c>
      <c r="P3433">
        <v>25</v>
      </c>
      <c r="Q3433" t="e">
        <f>VLOOKUP($A3433,'[1]SheltersALL_2.17.22'!$1:$1048576,6,0)</f>
        <v>#N/A</v>
      </c>
      <c r="R3433" t="str">
        <f>VLOOKUP($A3433, [1]FA21_Ridership!$1:$1048576,11, 0)</f>
        <v>RICHMOND</v>
      </c>
      <c r="S3433" t="str">
        <f>VLOOKUP($A3433, [1]FA21_Ridership!$1:$1048576,12, 0)</f>
        <v>CONTRA COSTA</v>
      </c>
      <c r="T3433">
        <f>VLOOKUP($A3433, [1]FA21_Ridership!$1:$1048576,13, 0)</f>
        <v>1</v>
      </c>
      <c r="U3433">
        <f t="shared" si="266"/>
        <v>750</v>
      </c>
      <c r="V3433" s="67">
        <f t="shared" si="270"/>
        <v>0.82399999999999995</v>
      </c>
      <c r="W3433">
        <v>0.93836200000000003</v>
      </c>
      <c r="X3433" s="67">
        <f t="shared" si="267"/>
        <v>0.85699999999999998</v>
      </c>
      <c r="Y3433">
        <v>0.49381700000000001</v>
      </c>
      <c r="Z3433" s="67">
        <f t="shared" si="268"/>
        <v>0.85599999999999998</v>
      </c>
      <c r="AA3433">
        <f>VLOOKUP($C3433,[1]Disability!$1:$1048576,5,FALSE)</f>
        <v>1</v>
      </c>
      <c r="AB3433" s="67">
        <f t="shared" si="269"/>
        <v>0.72499999999999998</v>
      </c>
      <c r="AC3433" t="e">
        <f>VLOOKUP($A3433,#REF!,9,FALSE)</f>
        <v>#REF!</v>
      </c>
    </row>
    <row r="3434" spans="1:29">
      <c r="A3434">
        <v>52909</v>
      </c>
      <c r="B3434">
        <v>3433</v>
      </c>
      <c r="C3434">
        <v>9907690</v>
      </c>
      <c r="D3434" t="s">
        <v>4235</v>
      </c>
      <c r="E3434" t="s">
        <v>4236</v>
      </c>
      <c r="G3434" t="e">
        <f>VLOOKUP($H3434,[1]BRT!$1:$1048576,1,0)</f>
        <v>#N/A</v>
      </c>
      <c r="H3434" t="s">
        <v>6669</v>
      </c>
      <c r="I3434">
        <v>37.956812999999997</v>
      </c>
      <c r="J3434">
        <v>-122.34679199999999</v>
      </c>
      <c r="K3434">
        <v>780</v>
      </c>
      <c r="L3434">
        <v>30</v>
      </c>
      <c r="M3434">
        <v>2</v>
      </c>
      <c r="N3434">
        <v>15</v>
      </c>
      <c r="O3434">
        <v>10</v>
      </c>
      <c r="P3434">
        <v>25</v>
      </c>
      <c r="Q3434" t="e">
        <f>VLOOKUP($A3434,'[1]SheltersALL_2.17.22'!$1:$1048576,6,0)</f>
        <v>#N/A</v>
      </c>
      <c r="R3434" t="str">
        <f>VLOOKUP($A3434, [1]FA21_Ridership!$1:$1048576,11, 0)</f>
        <v>SAN PABLO</v>
      </c>
      <c r="S3434" t="str">
        <f>VLOOKUP($A3434, [1]FA21_Ridership!$1:$1048576,12, 0)</f>
        <v>CONTRA COSTA</v>
      </c>
      <c r="T3434">
        <f>VLOOKUP($A3434, [1]FA21_Ridership!$1:$1048576,13, 0)</f>
        <v>1</v>
      </c>
      <c r="U3434">
        <f t="shared" si="266"/>
        <v>750</v>
      </c>
      <c r="V3434" s="67">
        <f t="shared" si="270"/>
        <v>0.82399999999999995</v>
      </c>
      <c r="W3434">
        <v>0.93111299999999997</v>
      </c>
      <c r="X3434" s="67">
        <f t="shared" si="267"/>
        <v>0.83799999999999997</v>
      </c>
      <c r="Y3434">
        <v>0.39917900000000001</v>
      </c>
      <c r="Z3434" s="67">
        <f t="shared" si="268"/>
        <v>0.76300000000000001</v>
      </c>
      <c r="AA3434">
        <f>VLOOKUP($C3434,[1]Disability!$1:$1048576,5,FALSE)</f>
        <v>0</v>
      </c>
      <c r="AB3434" s="67">
        <f t="shared" si="269"/>
        <v>0</v>
      </c>
      <c r="AC3434" t="e">
        <f>VLOOKUP($A3434,#REF!,9,FALSE)</f>
        <v>#REF!</v>
      </c>
    </row>
    <row r="3435" spans="1:29">
      <c r="A3435">
        <v>55999</v>
      </c>
      <c r="B3435">
        <v>3434</v>
      </c>
      <c r="C3435">
        <v>304960</v>
      </c>
      <c r="D3435" t="s">
        <v>4235</v>
      </c>
      <c r="E3435" t="s">
        <v>4236</v>
      </c>
      <c r="G3435" t="e">
        <f>VLOOKUP($H3435,[1]BRT!$1:$1048576,1,0)</f>
        <v>#N/A</v>
      </c>
      <c r="H3435" t="s">
        <v>6216</v>
      </c>
      <c r="I3435">
        <v>37.868192000000001</v>
      </c>
      <c r="J3435">
        <v>-122.26799</v>
      </c>
      <c r="K3435">
        <v>1503</v>
      </c>
      <c r="L3435">
        <v>10</v>
      </c>
      <c r="M3435">
        <v>6</v>
      </c>
      <c r="N3435">
        <v>44</v>
      </c>
      <c r="O3435">
        <v>31</v>
      </c>
      <c r="P3435">
        <v>75</v>
      </c>
      <c r="Q3435" t="str">
        <f>VLOOKUP($A3435,'[1]SheltersALL_2.17.22'!$1:$1048576,6,0)</f>
        <v>Berkeley</v>
      </c>
      <c r="R3435" t="str">
        <f>VLOOKUP($A3435, [1]FA21_Ridership!$1:$1048576,11, 0)</f>
        <v>BERKELEY</v>
      </c>
      <c r="S3435" t="str">
        <f>VLOOKUP($A3435, [1]FA21_Ridership!$1:$1048576,12, 0)</f>
        <v>ALAMEDA</v>
      </c>
      <c r="T3435">
        <f>VLOOKUP($A3435, [1]FA21_Ridership!$1:$1048576,13, 0)</f>
        <v>1</v>
      </c>
      <c r="U3435">
        <f t="shared" si="266"/>
        <v>750</v>
      </c>
      <c r="V3435" s="67">
        <f t="shared" si="270"/>
        <v>0.82399999999999995</v>
      </c>
      <c r="W3435">
        <v>0.66142800000000002</v>
      </c>
      <c r="X3435" s="67">
        <f t="shared" si="267"/>
        <v>0.34699999999999998</v>
      </c>
      <c r="Y3435">
        <v>0.56815899999999997</v>
      </c>
      <c r="Z3435" s="67">
        <f t="shared" si="268"/>
        <v>0.91300000000000003</v>
      </c>
      <c r="AA3435">
        <f>VLOOKUP($C3435,[1]Disability!$1:$1048576,5,FALSE)</f>
        <v>1</v>
      </c>
      <c r="AB3435" s="67">
        <f t="shared" si="269"/>
        <v>0.72499999999999998</v>
      </c>
      <c r="AC3435" t="e">
        <f>VLOOKUP($A3435,#REF!,9,FALSE)</f>
        <v>#REF!</v>
      </c>
    </row>
    <row r="3436" spans="1:29">
      <c r="A3436">
        <v>51227</v>
      </c>
      <c r="B3436">
        <v>3435</v>
      </c>
      <c r="C3436">
        <v>1013650</v>
      </c>
      <c r="D3436" t="s">
        <v>4235</v>
      </c>
      <c r="E3436" t="s">
        <v>4236</v>
      </c>
      <c r="G3436" t="e">
        <f>VLOOKUP($H3436,[1]BRT!$1:$1048576,1,0)</f>
        <v>#N/A</v>
      </c>
      <c r="H3436" t="s">
        <v>6451</v>
      </c>
      <c r="I3436">
        <v>37.800730999999999</v>
      </c>
      <c r="J3436">
        <v>-122.254504</v>
      </c>
      <c r="K3436">
        <v>955</v>
      </c>
      <c r="L3436">
        <v>30</v>
      </c>
      <c r="M3436">
        <v>2</v>
      </c>
      <c r="N3436">
        <v>10</v>
      </c>
      <c r="O3436">
        <v>15</v>
      </c>
      <c r="P3436">
        <v>25</v>
      </c>
      <c r="Q3436" t="e">
        <f>VLOOKUP($A3436,'[1]SheltersALL_2.17.22'!$1:$1048576,6,0)</f>
        <v>#N/A</v>
      </c>
      <c r="R3436" t="str">
        <f>VLOOKUP($A3436, [1]FA21_Ridership!$1:$1048576,11, 0)</f>
        <v>OAKLAND</v>
      </c>
      <c r="S3436" t="str">
        <f>VLOOKUP($A3436, [1]FA21_Ridership!$1:$1048576,12, 0)</f>
        <v>ALAMEDA</v>
      </c>
      <c r="T3436">
        <f>VLOOKUP($A3436, [1]FA21_Ridership!$1:$1048576,13, 0)</f>
        <v>2</v>
      </c>
      <c r="U3436">
        <f t="shared" si="266"/>
        <v>750</v>
      </c>
      <c r="V3436" s="67">
        <f t="shared" si="270"/>
        <v>0.82399999999999995</v>
      </c>
      <c r="W3436">
        <v>0.29185</v>
      </c>
      <c r="X3436" s="67">
        <f t="shared" si="267"/>
        <v>6.6000000000000003E-2</v>
      </c>
      <c r="Y3436">
        <v>5.0733E-2</v>
      </c>
      <c r="Z3436" s="67">
        <f t="shared" si="268"/>
        <v>8.1000000000000003E-2</v>
      </c>
      <c r="AA3436">
        <f>VLOOKUP($C3436,[1]Disability!$1:$1048576,5,FALSE)</f>
        <v>1</v>
      </c>
      <c r="AB3436" s="67">
        <f t="shared" si="269"/>
        <v>0.72499999999999998</v>
      </c>
      <c r="AC3436" t="e">
        <f>VLOOKUP($A3436,#REF!,9,FALSE)</f>
        <v>#REF!</v>
      </c>
    </row>
    <row r="3437" spans="1:29">
      <c r="A3437">
        <v>51289</v>
      </c>
      <c r="B3437">
        <v>3436</v>
      </c>
      <c r="C3437">
        <v>9902760</v>
      </c>
      <c r="D3437" t="s">
        <v>4235</v>
      </c>
      <c r="E3437" t="s">
        <v>4236</v>
      </c>
      <c r="G3437" t="e">
        <f>VLOOKUP($H3437,[1]BRT!$1:$1048576,1,0)</f>
        <v>#N/A</v>
      </c>
      <c r="H3437" t="s">
        <v>6522</v>
      </c>
      <c r="I3437">
        <v>37.777901999999997</v>
      </c>
      <c r="J3437">
        <v>-122.225601</v>
      </c>
      <c r="K3437">
        <v>1116</v>
      </c>
      <c r="L3437">
        <v>15.7</v>
      </c>
      <c r="M3437">
        <v>3.8216560510000002</v>
      </c>
      <c r="N3437">
        <v>36</v>
      </c>
      <c r="O3437">
        <v>12</v>
      </c>
      <c r="P3437">
        <v>48</v>
      </c>
      <c r="Q3437" t="e">
        <f>VLOOKUP($A3437,'[1]SheltersALL_2.17.22'!$1:$1048576,6,0)</f>
        <v>#N/A</v>
      </c>
      <c r="R3437" t="str">
        <f>VLOOKUP($A3437, [1]FA21_Ridership!$1:$1048576,11, 0)</f>
        <v>OAKLAND</v>
      </c>
      <c r="S3437" t="str">
        <f>VLOOKUP($A3437, [1]FA21_Ridership!$1:$1048576,12, 0)</f>
        <v>ALAMEDA</v>
      </c>
      <c r="T3437">
        <f>VLOOKUP($A3437, [1]FA21_Ridership!$1:$1048576,13, 0)</f>
        <v>2</v>
      </c>
      <c r="U3437">
        <f t="shared" si="266"/>
        <v>753.59999999999991</v>
      </c>
      <c r="V3437" s="67">
        <f t="shared" si="270"/>
        <v>0.82499999999999996</v>
      </c>
      <c r="W3437">
        <v>0.93960699999999997</v>
      </c>
      <c r="X3437" s="67">
        <f t="shared" si="267"/>
        <v>0.86199999999999999</v>
      </c>
      <c r="Y3437">
        <v>0.69428800000000002</v>
      </c>
      <c r="Z3437" s="67">
        <f t="shared" si="268"/>
        <v>0.97599999999999998</v>
      </c>
      <c r="AA3437">
        <f>VLOOKUP($C3437,[1]Disability!$1:$1048576,5,FALSE)</f>
        <v>4</v>
      </c>
      <c r="AB3437" s="67">
        <f t="shared" si="269"/>
        <v>0.97699999999999998</v>
      </c>
      <c r="AC3437" t="e">
        <f>VLOOKUP($A3437,#REF!,9,FALSE)</f>
        <v>#REF!</v>
      </c>
    </row>
    <row r="3438" spans="1:29">
      <c r="A3438">
        <v>57333</v>
      </c>
      <c r="B3438">
        <v>3437</v>
      </c>
      <c r="C3438">
        <v>1006710</v>
      </c>
      <c r="D3438" t="s">
        <v>4235</v>
      </c>
      <c r="E3438" t="s">
        <v>4236</v>
      </c>
      <c r="G3438" t="e">
        <f>VLOOKUP($H3438,[1]BRT!$1:$1048576,1,0)</f>
        <v>#N/A</v>
      </c>
      <c r="H3438" t="s">
        <v>5539</v>
      </c>
      <c r="I3438">
        <v>37.799689999999998</v>
      </c>
      <c r="J3438">
        <v>-122.27394099999999</v>
      </c>
      <c r="K3438">
        <v>1140</v>
      </c>
      <c r="L3438">
        <v>13</v>
      </c>
      <c r="M3438">
        <v>4.615384615</v>
      </c>
      <c r="N3438">
        <v>47</v>
      </c>
      <c r="O3438">
        <v>11</v>
      </c>
      <c r="P3438">
        <v>58</v>
      </c>
      <c r="Q3438" t="str">
        <f>VLOOKUP($A3438,'[1]SheltersALL_2.17.22'!$1:$1048576,6,0)</f>
        <v>Oakland</v>
      </c>
      <c r="R3438" t="str">
        <f>VLOOKUP($A3438, [1]FA21_Ridership!$1:$1048576,11, 0)</f>
        <v>OAKLAND</v>
      </c>
      <c r="S3438" t="str">
        <f>VLOOKUP($A3438, [1]FA21_Ridership!$1:$1048576,12, 0)</f>
        <v>ALAMEDA</v>
      </c>
      <c r="T3438">
        <f>VLOOKUP($A3438, [1]FA21_Ridership!$1:$1048576,13, 0)</f>
        <v>2</v>
      </c>
      <c r="U3438">
        <f t="shared" si="266"/>
        <v>754</v>
      </c>
      <c r="V3438" s="67">
        <f t="shared" si="270"/>
        <v>0.82599999999999996</v>
      </c>
      <c r="W3438">
        <v>0.92196900000000004</v>
      </c>
      <c r="X3438" s="67">
        <f t="shared" si="267"/>
        <v>0.81200000000000006</v>
      </c>
      <c r="Y3438">
        <v>0.43517400000000001</v>
      </c>
      <c r="Z3438" s="67">
        <f t="shared" si="268"/>
        <v>0.80200000000000005</v>
      </c>
      <c r="AA3438">
        <f>VLOOKUP($C3438,[1]Disability!$1:$1048576,5,FALSE)</f>
        <v>4</v>
      </c>
      <c r="AB3438" s="67">
        <f t="shared" si="269"/>
        <v>0.97699999999999998</v>
      </c>
      <c r="AC3438" t="e">
        <f>VLOOKUP($A3438,#REF!,9,FALSE)</f>
        <v>#REF!</v>
      </c>
    </row>
    <row r="3439" spans="1:29">
      <c r="A3439">
        <v>50504</v>
      </c>
      <c r="B3439">
        <v>3438</v>
      </c>
      <c r="C3439">
        <v>703880</v>
      </c>
      <c r="D3439" t="s">
        <v>4235</v>
      </c>
      <c r="E3439" t="s">
        <v>4236</v>
      </c>
      <c r="G3439" t="e">
        <f>VLOOKUP($H3439,[1]BRT!$1:$1048576,1,0)</f>
        <v>#N/A</v>
      </c>
      <c r="H3439" t="s">
        <v>6670</v>
      </c>
      <c r="I3439">
        <v>37.547773999999997</v>
      </c>
      <c r="J3439">
        <v>-121.988866</v>
      </c>
      <c r="K3439">
        <v>1075</v>
      </c>
      <c r="L3439">
        <v>21</v>
      </c>
      <c r="M3439">
        <v>2.8571428569999999</v>
      </c>
      <c r="N3439">
        <v>10</v>
      </c>
      <c r="O3439">
        <v>26</v>
      </c>
      <c r="P3439">
        <v>36</v>
      </c>
      <c r="Q3439" t="str">
        <f>VLOOKUP($A3439,'[1]SheltersALL_2.17.22'!$1:$1048576,6,0)</f>
        <v>Fremont</v>
      </c>
      <c r="R3439" t="str">
        <f>VLOOKUP($A3439, [1]FA21_Ridership!$1:$1048576,11, 0)</f>
        <v>FREMONT</v>
      </c>
      <c r="S3439" t="str">
        <f>VLOOKUP($A3439, [1]FA21_Ridership!$1:$1048576,12, 0)</f>
        <v>ALAMEDA</v>
      </c>
      <c r="T3439">
        <f>VLOOKUP($A3439, [1]FA21_Ridership!$1:$1048576,13, 0)</f>
        <v>5</v>
      </c>
      <c r="U3439">
        <f t="shared" si="266"/>
        <v>756</v>
      </c>
      <c r="V3439" s="67">
        <f t="shared" si="270"/>
        <v>0.82599999999999996</v>
      </c>
      <c r="W3439">
        <v>0.938195</v>
      </c>
      <c r="X3439" s="67">
        <f t="shared" si="267"/>
        <v>0.85099999999999998</v>
      </c>
      <c r="Y3439">
        <v>8.2818000000000003E-2</v>
      </c>
      <c r="Z3439" s="67">
        <f t="shared" si="268"/>
        <v>0.182</v>
      </c>
      <c r="AA3439">
        <f>VLOOKUP($C3439,[1]Disability!$1:$1048576,5,FALSE)</f>
        <v>0</v>
      </c>
      <c r="AB3439" s="67">
        <f t="shared" si="269"/>
        <v>0</v>
      </c>
      <c r="AC3439" t="e">
        <f>VLOOKUP($A3439,#REF!,9,FALSE)</f>
        <v>#REF!</v>
      </c>
    </row>
    <row r="3440" spans="1:29">
      <c r="A3440">
        <v>55833</v>
      </c>
      <c r="B3440">
        <v>3439</v>
      </c>
      <c r="C3440">
        <v>1004170</v>
      </c>
      <c r="D3440" t="s">
        <v>4235</v>
      </c>
      <c r="E3440" t="s">
        <v>4236</v>
      </c>
      <c r="F3440" t="s">
        <v>4373</v>
      </c>
      <c r="G3440" t="e">
        <f>VLOOKUP($H3440,[1]BRT!$1:$1048576,1,0)</f>
        <v>#N/A</v>
      </c>
      <c r="H3440" t="s">
        <v>6671</v>
      </c>
      <c r="I3440">
        <v>37.797159999999998</v>
      </c>
      <c r="J3440">
        <v>-122.265807</v>
      </c>
      <c r="K3440">
        <v>1126</v>
      </c>
      <c r="L3440">
        <v>11</v>
      </c>
      <c r="M3440">
        <v>5.4545454549999999</v>
      </c>
      <c r="N3440">
        <v>21</v>
      </c>
      <c r="O3440">
        <v>48</v>
      </c>
      <c r="P3440">
        <v>69</v>
      </c>
      <c r="Q3440" t="e">
        <f>VLOOKUP($A3440,'[1]SheltersALL_2.17.22'!$1:$1048576,6,0)</f>
        <v>#N/A</v>
      </c>
      <c r="R3440" t="str">
        <f>VLOOKUP($A3440, [1]FA21_Ridership!$1:$1048576,11, 0)</f>
        <v>OAKLAND</v>
      </c>
      <c r="S3440" t="str">
        <f>VLOOKUP($A3440, [1]FA21_Ridership!$1:$1048576,12, 0)</f>
        <v>ALAMEDA</v>
      </c>
      <c r="T3440">
        <f>VLOOKUP($A3440, [1]FA21_Ridership!$1:$1048576,13, 0)</f>
        <v>2</v>
      </c>
      <c r="U3440">
        <f t="shared" si="266"/>
        <v>759</v>
      </c>
      <c r="V3440" s="67">
        <f t="shared" si="270"/>
        <v>0.82599999999999996</v>
      </c>
      <c r="W3440">
        <v>0.85901400000000006</v>
      </c>
      <c r="X3440" s="67">
        <f t="shared" si="267"/>
        <v>0.69799999999999995</v>
      </c>
      <c r="Y3440">
        <v>0.62461800000000001</v>
      </c>
      <c r="Z3440" s="67">
        <f t="shared" si="268"/>
        <v>0.94799999999999995</v>
      </c>
      <c r="AA3440">
        <f>VLOOKUP($C3440,[1]Disability!$1:$1048576,5,FALSE)</f>
        <v>1</v>
      </c>
      <c r="AB3440" s="67">
        <f t="shared" si="269"/>
        <v>0.72499999999999998</v>
      </c>
      <c r="AC3440" t="e">
        <f>VLOOKUP($A3440,#REF!,9,FALSE)</f>
        <v>#REF!</v>
      </c>
    </row>
    <row r="3441" spans="1:29">
      <c r="A3441">
        <v>50852</v>
      </c>
      <c r="B3441">
        <v>3440</v>
      </c>
      <c r="C3441">
        <v>9901670</v>
      </c>
      <c r="D3441" t="s">
        <v>4235</v>
      </c>
      <c r="E3441" t="s">
        <v>4236</v>
      </c>
      <c r="F3441" t="s">
        <v>5342</v>
      </c>
      <c r="G3441" t="e">
        <f>VLOOKUP($H3441,[1]BRT!$1:$1048576,1,0)</f>
        <v>#N/A</v>
      </c>
      <c r="H3441" t="s">
        <v>6672</v>
      </c>
      <c r="I3441">
        <v>37.598647999999997</v>
      </c>
      <c r="J3441">
        <v>-122.066237</v>
      </c>
      <c r="K3441">
        <v>1027</v>
      </c>
      <c r="L3441">
        <v>23</v>
      </c>
      <c r="M3441">
        <v>2.6086956520000002</v>
      </c>
      <c r="N3441">
        <v>6</v>
      </c>
      <c r="O3441">
        <v>27</v>
      </c>
      <c r="P3441">
        <v>33</v>
      </c>
      <c r="Q3441" t="e">
        <f>VLOOKUP($A3441,'[1]SheltersALL_2.17.22'!$1:$1048576,6,0)</f>
        <v>#N/A</v>
      </c>
      <c r="R3441" t="str">
        <f>VLOOKUP($A3441, [1]FA21_Ridership!$1:$1048576,11, 0)</f>
        <v>UNION CITY</v>
      </c>
      <c r="S3441" t="str">
        <f>VLOOKUP($A3441, [1]FA21_Ridership!$1:$1048576,12, 0)</f>
        <v>ALAMEDA</v>
      </c>
      <c r="T3441">
        <f>VLOOKUP($A3441, [1]FA21_Ridership!$1:$1048576,13, 0)</f>
        <v>9</v>
      </c>
      <c r="U3441">
        <f t="shared" si="266"/>
        <v>759</v>
      </c>
      <c r="V3441" s="67">
        <f t="shared" si="270"/>
        <v>0.82599999999999996</v>
      </c>
      <c r="W3441">
        <v>0.86541199999999996</v>
      </c>
      <c r="X3441" s="67">
        <f t="shared" si="267"/>
        <v>0.70699999999999996</v>
      </c>
      <c r="Y3441">
        <v>7.3805999999999997E-2</v>
      </c>
      <c r="Z3441" s="67">
        <f t="shared" si="268"/>
        <v>0.14399999999999999</v>
      </c>
      <c r="AA3441">
        <f>VLOOKUP($C3441,[1]Disability!$1:$1048576,5,FALSE)</f>
        <v>0</v>
      </c>
      <c r="AB3441" s="67">
        <f t="shared" si="269"/>
        <v>0</v>
      </c>
      <c r="AC3441" t="e">
        <f>VLOOKUP($A3441,#REF!,9,FALSE)</f>
        <v>#REF!</v>
      </c>
    </row>
    <row r="3442" spans="1:29">
      <c r="A3442">
        <v>57773</v>
      </c>
      <c r="B3442">
        <v>3441</v>
      </c>
      <c r="C3442">
        <v>1006650</v>
      </c>
      <c r="D3442" t="s">
        <v>4235</v>
      </c>
      <c r="E3442" t="s">
        <v>4236</v>
      </c>
      <c r="G3442" t="e">
        <f>VLOOKUP($H3442,[1]BRT!$1:$1048576,1,0)</f>
        <v>#N/A</v>
      </c>
      <c r="H3442" t="s">
        <v>6673</v>
      </c>
      <c r="I3442">
        <v>37.831386999999999</v>
      </c>
      <c r="J3442">
        <v>-122.254451</v>
      </c>
      <c r="K3442">
        <v>1421</v>
      </c>
      <c r="L3442">
        <v>20</v>
      </c>
      <c r="M3442">
        <v>3</v>
      </c>
      <c r="N3442">
        <v>32</v>
      </c>
      <c r="O3442">
        <v>6</v>
      </c>
      <c r="P3442">
        <v>38</v>
      </c>
      <c r="Q3442" t="e">
        <f>VLOOKUP($A3442,'[1]SheltersALL_2.17.22'!$1:$1048576,6,0)</f>
        <v>#N/A</v>
      </c>
      <c r="R3442" t="str">
        <f>VLOOKUP($A3442, [1]FA21_Ridership!$1:$1048576,11, 0)</f>
        <v>OAKLAND</v>
      </c>
      <c r="S3442" t="str">
        <f>VLOOKUP($A3442, [1]FA21_Ridership!$1:$1048576,12, 0)</f>
        <v>ALAMEDA</v>
      </c>
      <c r="T3442">
        <f>VLOOKUP($A3442, [1]FA21_Ridership!$1:$1048576,13, 0)</f>
        <v>2</v>
      </c>
      <c r="U3442">
        <f t="shared" si="266"/>
        <v>760</v>
      </c>
      <c r="V3442" s="67">
        <f t="shared" si="270"/>
        <v>0.82699999999999996</v>
      </c>
      <c r="W3442">
        <v>0.33245799999999998</v>
      </c>
      <c r="X3442" s="67">
        <f t="shared" si="267"/>
        <v>8.7999999999999995E-2</v>
      </c>
      <c r="Y3442">
        <v>0.26684200000000002</v>
      </c>
      <c r="Z3442" s="67">
        <f t="shared" si="268"/>
        <v>0.59399999999999997</v>
      </c>
      <c r="AA3442">
        <f>VLOOKUP($C3442,[1]Disability!$1:$1048576,5,FALSE)</f>
        <v>1</v>
      </c>
      <c r="AB3442" s="67">
        <f t="shared" si="269"/>
        <v>0.72499999999999998</v>
      </c>
      <c r="AC3442" t="e">
        <f>VLOOKUP($A3442,#REF!,9,FALSE)</f>
        <v>#REF!</v>
      </c>
    </row>
    <row r="3443" spans="1:29">
      <c r="A3443">
        <v>50508</v>
      </c>
      <c r="B3443">
        <v>3442</v>
      </c>
      <c r="C3443">
        <v>1018460</v>
      </c>
      <c r="D3443" t="s">
        <v>4235</v>
      </c>
      <c r="E3443" t="s">
        <v>4236</v>
      </c>
      <c r="G3443" t="e">
        <f>VLOOKUP($H3443,[1]BRT!$1:$1048576,1,0)</f>
        <v>#N/A</v>
      </c>
      <c r="H3443" t="s">
        <v>6206</v>
      </c>
      <c r="I3443">
        <v>37.820532</v>
      </c>
      <c r="J3443">
        <v>-122.27664900000001</v>
      </c>
      <c r="K3443">
        <v>985</v>
      </c>
      <c r="L3443">
        <v>20</v>
      </c>
      <c r="M3443">
        <v>3</v>
      </c>
      <c r="N3443">
        <v>23</v>
      </c>
      <c r="O3443">
        <v>15</v>
      </c>
      <c r="P3443">
        <v>38</v>
      </c>
      <c r="Q3443" t="e">
        <f>VLOOKUP($A3443,'[1]SheltersALL_2.17.22'!$1:$1048576,6,0)</f>
        <v>#N/A</v>
      </c>
      <c r="R3443" t="str">
        <f>VLOOKUP($A3443, [1]FA21_Ridership!$1:$1048576,11, 0)</f>
        <v>OAKLAND</v>
      </c>
      <c r="S3443" t="str">
        <f>VLOOKUP($A3443, [1]FA21_Ridership!$1:$1048576,12, 0)</f>
        <v>ALAMEDA</v>
      </c>
      <c r="T3443">
        <f>VLOOKUP($A3443, [1]FA21_Ridership!$1:$1048576,13, 0)</f>
        <v>2</v>
      </c>
      <c r="U3443">
        <f t="shared" si="266"/>
        <v>760</v>
      </c>
      <c r="V3443" s="67">
        <f t="shared" si="270"/>
        <v>0.82699999999999996</v>
      </c>
      <c r="W3443">
        <v>0.64594600000000002</v>
      </c>
      <c r="X3443" s="67">
        <f t="shared" si="267"/>
        <v>0.33600000000000002</v>
      </c>
      <c r="Y3443">
        <v>0.36081099999999999</v>
      </c>
      <c r="Z3443" s="67">
        <f t="shared" si="268"/>
        <v>0.71199999999999997</v>
      </c>
      <c r="AA3443">
        <f>VLOOKUP($C3443,[1]Disability!$1:$1048576,5,FALSE)</f>
        <v>1</v>
      </c>
      <c r="AB3443" s="67">
        <f t="shared" si="269"/>
        <v>0.72499999999999998</v>
      </c>
      <c r="AC3443" t="e">
        <f>VLOOKUP($A3443,#REF!,9,FALSE)</f>
        <v>#REF!</v>
      </c>
    </row>
    <row r="3444" spans="1:29">
      <c r="A3444">
        <v>53038</v>
      </c>
      <c r="B3444">
        <v>3443</v>
      </c>
      <c r="C3444">
        <v>9908070</v>
      </c>
      <c r="D3444" t="s">
        <v>4235</v>
      </c>
      <c r="E3444" t="s">
        <v>4236</v>
      </c>
      <c r="G3444" t="e">
        <f>VLOOKUP($H3444,[1]BRT!$1:$1048576,1,0)</f>
        <v>#N/A</v>
      </c>
      <c r="H3444" t="s">
        <v>6509</v>
      </c>
      <c r="I3444">
        <v>37.822629999999997</v>
      </c>
      <c r="J3444">
        <v>-122.26613</v>
      </c>
      <c r="K3444">
        <v>1375</v>
      </c>
      <c r="L3444">
        <v>20</v>
      </c>
      <c r="M3444">
        <v>3</v>
      </c>
      <c r="N3444">
        <v>18</v>
      </c>
      <c r="O3444">
        <v>20</v>
      </c>
      <c r="P3444">
        <v>38</v>
      </c>
      <c r="Q3444" t="e">
        <f>VLOOKUP($A3444,'[1]SheltersALL_2.17.22'!$1:$1048576,6,0)</f>
        <v>#N/A</v>
      </c>
      <c r="R3444" t="str">
        <f>VLOOKUP($A3444, [1]FA21_Ridership!$1:$1048576,11, 0)</f>
        <v>OAKLAND</v>
      </c>
      <c r="S3444" t="str">
        <f>VLOOKUP($A3444, [1]FA21_Ridership!$1:$1048576,12, 0)</f>
        <v>ALAMEDA</v>
      </c>
      <c r="T3444">
        <f>VLOOKUP($A3444, [1]FA21_Ridership!$1:$1048576,13, 0)</f>
        <v>2</v>
      </c>
      <c r="U3444">
        <f t="shared" si="266"/>
        <v>760</v>
      </c>
      <c r="V3444" s="67">
        <f t="shared" si="270"/>
        <v>0.82699999999999996</v>
      </c>
      <c r="W3444">
        <v>0.69294299999999998</v>
      </c>
      <c r="X3444" s="67">
        <f t="shared" si="267"/>
        <v>0.40200000000000002</v>
      </c>
      <c r="Y3444">
        <v>0.41730899999999999</v>
      </c>
      <c r="Z3444" s="67">
        <f t="shared" si="268"/>
        <v>0.78</v>
      </c>
      <c r="AA3444">
        <f>VLOOKUP($C3444,[1]Disability!$1:$1048576,5,FALSE)</f>
        <v>1</v>
      </c>
      <c r="AB3444" s="67">
        <f t="shared" si="269"/>
        <v>0.72499999999999998</v>
      </c>
      <c r="AC3444" t="e">
        <f>VLOOKUP($A3444,#REF!,9,FALSE)</f>
        <v>#REF!</v>
      </c>
    </row>
    <row r="3445" spans="1:29">
      <c r="A3445">
        <v>56564</v>
      </c>
      <c r="B3445">
        <v>3444</v>
      </c>
      <c r="C3445">
        <v>1030310</v>
      </c>
      <c r="D3445" t="s">
        <v>4235</v>
      </c>
      <c r="E3445" t="s">
        <v>4236</v>
      </c>
      <c r="G3445" t="e">
        <f>VLOOKUP($H3445,[1]BRT!$1:$1048576,1,0)</f>
        <v>#N/A</v>
      </c>
      <c r="H3445" t="s">
        <v>6674</v>
      </c>
      <c r="I3445">
        <v>37.807915000000001</v>
      </c>
      <c r="J3445">
        <v>-122.281161</v>
      </c>
      <c r="K3445">
        <v>986</v>
      </c>
      <c r="L3445">
        <v>20</v>
      </c>
      <c r="M3445">
        <v>3</v>
      </c>
      <c r="N3445">
        <v>10</v>
      </c>
      <c r="O3445">
        <v>28</v>
      </c>
      <c r="P3445">
        <v>38</v>
      </c>
      <c r="Q3445" t="e">
        <f>VLOOKUP($A3445,'[1]SheltersALL_2.17.22'!$1:$1048576,6,0)</f>
        <v>#N/A</v>
      </c>
      <c r="R3445" t="str">
        <f>VLOOKUP($A3445, [1]FA21_Ridership!$1:$1048576,11, 0)</f>
        <v>OAKLAND</v>
      </c>
      <c r="S3445" t="str">
        <f>VLOOKUP($A3445, [1]FA21_Ridership!$1:$1048576,12, 0)</f>
        <v>ALAMEDA</v>
      </c>
      <c r="T3445">
        <f>VLOOKUP($A3445, [1]FA21_Ridership!$1:$1048576,13, 0)</f>
        <v>2</v>
      </c>
      <c r="U3445">
        <f t="shared" si="266"/>
        <v>760</v>
      </c>
      <c r="V3445" s="67">
        <f t="shared" si="270"/>
        <v>0.82699999999999996</v>
      </c>
      <c r="W3445">
        <v>0.81036200000000003</v>
      </c>
      <c r="X3445" s="67">
        <f t="shared" si="267"/>
        <v>0.59899999999999998</v>
      </c>
      <c r="Y3445">
        <v>0.52297199999999999</v>
      </c>
      <c r="Z3445" s="67">
        <f t="shared" si="268"/>
        <v>0.879</v>
      </c>
      <c r="AA3445">
        <f>VLOOKUP($C3445,[1]Disability!$1:$1048576,5,FALSE)</f>
        <v>1</v>
      </c>
      <c r="AB3445" s="67">
        <f t="shared" si="269"/>
        <v>0.72499999999999998</v>
      </c>
      <c r="AC3445" t="e">
        <f>VLOOKUP($A3445,#REF!,9,FALSE)</f>
        <v>#REF!</v>
      </c>
    </row>
    <row r="3446" spans="1:29">
      <c r="A3446">
        <v>51283</v>
      </c>
      <c r="B3446">
        <v>3445</v>
      </c>
      <c r="C3446">
        <v>9902720</v>
      </c>
      <c r="D3446" t="s">
        <v>4235</v>
      </c>
      <c r="E3446" t="s">
        <v>4236</v>
      </c>
      <c r="G3446" t="e">
        <f>VLOOKUP($H3446,[1]BRT!$1:$1048576,1,0)</f>
        <v>#N/A</v>
      </c>
      <c r="H3446" t="s">
        <v>6306</v>
      </c>
      <c r="I3446">
        <v>37.783228999999999</v>
      </c>
      <c r="J3446">
        <v>-122.236211</v>
      </c>
      <c r="K3446">
        <v>1078</v>
      </c>
      <c r="L3446">
        <v>20</v>
      </c>
      <c r="M3446">
        <v>3</v>
      </c>
      <c r="N3446">
        <v>6</v>
      </c>
      <c r="O3446">
        <v>32</v>
      </c>
      <c r="P3446">
        <v>38</v>
      </c>
      <c r="Q3446" t="e">
        <f>VLOOKUP($A3446,'[1]SheltersALL_2.17.22'!$1:$1048576,6,0)</f>
        <v>#N/A</v>
      </c>
      <c r="R3446" t="str">
        <f>VLOOKUP($A3446, [1]FA21_Ridership!$1:$1048576,11, 0)</f>
        <v>OAKLAND</v>
      </c>
      <c r="S3446" t="str">
        <f>VLOOKUP($A3446, [1]FA21_Ridership!$1:$1048576,12, 0)</f>
        <v>ALAMEDA</v>
      </c>
      <c r="T3446">
        <f>VLOOKUP($A3446, [1]FA21_Ridership!$1:$1048576,13, 0)</f>
        <v>2</v>
      </c>
      <c r="U3446">
        <f t="shared" si="266"/>
        <v>760</v>
      </c>
      <c r="V3446" s="67">
        <f t="shared" si="270"/>
        <v>0.82699999999999996</v>
      </c>
      <c r="W3446">
        <v>0.611819</v>
      </c>
      <c r="X3446" s="67">
        <f t="shared" si="267"/>
        <v>0.29599999999999999</v>
      </c>
      <c r="Y3446">
        <v>0.56778700000000004</v>
      </c>
      <c r="Z3446" s="67">
        <f t="shared" si="268"/>
        <v>0.91100000000000003</v>
      </c>
      <c r="AA3446">
        <f>VLOOKUP($C3446,[1]Disability!$1:$1048576,5,FALSE)</f>
        <v>0</v>
      </c>
      <c r="AB3446" s="67">
        <f t="shared" si="269"/>
        <v>0</v>
      </c>
      <c r="AC3446" t="e">
        <f>VLOOKUP($A3446,#REF!,9,FALSE)</f>
        <v>#REF!</v>
      </c>
    </row>
    <row r="3447" spans="1:29">
      <c r="A3447">
        <v>58995</v>
      </c>
      <c r="B3447">
        <v>3446</v>
      </c>
      <c r="C3447">
        <v>1011660</v>
      </c>
      <c r="D3447" t="s">
        <v>4235</v>
      </c>
      <c r="E3447" t="s">
        <v>4236</v>
      </c>
      <c r="G3447" t="e">
        <f>VLOOKUP($H3447,[1]BRT!$1:$1048576,1,0)</f>
        <v>#N/A</v>
      </c>
      <c r="H3447" t="s">
        <v>6675</v>
      </c>
      <c r="I3447">
        <v>37.813557000000003</v>
      </c>
      <c r="J3447">
        <v>-122.246849</v>
      </c>
      <c r="K3447">
        <v>1016</v>
      </c>
      <c r="L3447">
        <v>31.7</v>
      </c>
      <c r="M3447">
        <v>1.8927444790000001</v>
      </c>
      <c r="N3447">
        <v>12</v>
      </c>
      <c r="O3447">
        <v>12</v>
      </c>
      <c r="P3447">
        <v>24</v>
      </c>
      <c r="Q3447" t="str">
        <f>VLOOKUP($A3447,'[1]SheltersALL_2.17.22'!$1:$1048576,6,0)</f>
        <v>Oakland</v>
      </c>
      <c r="R3447" t="str">
        <f>VLOOKUP($A3447, [1]FA21_Ridership!$1:$1048576,11, 0)</f>
        <v>OAKLAND</v>
      </c>
      <c r="S3447" t="str">
        <f>VLOOKUP($A3447, [1]FA21_Ridership!$1:$1048576,12, 0)</f>
        <v>ALAMEDA</v>
      </c>
      <c r="T3447">
        <f>VLOOKUP($A3447, [1]FA21_Ridership!$1:$1048576,13, 0)</f>
        <v>2</v>
      </c>
      <c r="U3447">
        <f t="shared" si="266"/>
        <v>760.8</v>
      </c>
      <c r="V3447" s="67">
        <f t="shared" si="270"/>
        <v>0.82799999999999996</v>
      </c>
      <c r="W3447">
        <v>0.40482800000000002</v>
      </c>
      <c r="X3447" s="67">
        <f t="shared" si="267"/>
        <v>0.127</v>
      </c>
      <c r="Y3447">
        <v>0.408966</v>
      </c>
      <c r="Z3447" s="67">
        <f t="shared" si="268"/>
        <v>0.76600000000000001</v>
      </c>
      <c r="AA3447">
        <f>VLOOKUP($C3447,[1]Disability!$1:$1048576,5,FALSE)</f>
        <v>1</v>
      </c>
      <c r="AB3447" s="67">
        <f t="shared" si="269"/>
        <v>0.72499999999999998</v>
      </c>
      <c r="AC3447" t="e">
        <f>VLOOKUP($A3447,#REF!,9,FALSE)</f>
        <v>#REF!</v>
      </c>
    </row>
    <row r="3448" spans="1:29">
      <c r="A3448">
        <v>59255</v>
      </c>
      <c r="B3448">
        <v>3447</v>
      </c>
      <c r="C3448">
        <v>103350</v>
      </c>
      <c r="D3448" t="s">
        <v>4235</v>
      </c>
      <c r="E3448" t="s">
        <v>4236</v>
      </c>
      <c r="G3448" t="e">
        <f>VLOOKUP($H3448,[1]BRT!$1:$1048576,1,0)</f>
        <v>#N/A</v>
      </c>
      <c r="H3448" t="s">
        <v>6676</v>
      </c>
      <c r="I3448">
        <v>37.765368000000002</v>
      </c>
      <c r="J3448">
        <v>-122.242085</v>
      </c>
      <c r="K3448">
        <v>1421</v>
      </c>
      <c r="L3448">
        <v>12.9</v>
      </c>
      <c r="M3448">
        <v>4.651162791</v>
      </c>
      <c r="N3448">
        <v>14</v>
      </c>
      <c r="O3448">
        <v>45</v>
      </c>
      <c r="P3448">
        <v>59</v>
      </c>
      <c r="Q3448" t="e">
        <f>VLOOKUP($A3448,'[1]SheltersALL_2.17.22'!$1:$1048576,6,0)</f>
        <v>#N/A</v>
      </c>
      <c r="R3448" t="str">
        <f>VLOOKUP($A3448, [1]FA21_Ridership!$1:$1048576,11, 0)</f>
        <v>ALAMEDA</v>
      </c>
      <c r="S3448" t="str">
        <f>VLOOKUP($A3448, [1]FA21_Ridership!$1:$1048576,12, 0)</f>
        <v>ALAMEDA</v>
      </c>
      <c r="T3448">
        <f>VLOOKUP($A3448, [1]FA21_Ridership!$1:$1048576,13, 0)</f>
        <v>3</v>
      </c>
      <c r="U3448">
        <f t="shared" si="266"/>
        <v>761.1</v>
      </c>
      <c r="V3448" s="67">
        <f t="shared" si="270"/>
        <v>0.82799999999999996</v>
      </c>
      <c r="W3448">
        <v>0.86898399999999998</v>
      </c>
      <c r="X3448" s="67">
        <f t="shared" si="267"/>
        <v>0.71399999999999997</v>
      </c>
      <c r="Y3448">
        <v>0.73262000000000005</v>
      </c>
      <c r="Z3448" s="67">
        <f t="shared" si="268"/>
        <v>0.98399999999999999</v>
      </c>
      <c r="AA3448">
        <f>VLOOKUP($C3448,[1]Disability!$1:$1048576,5,FALSE)</f>
        <v>0</v>
      </c>
      <c r="AB3448" s="67">
        <f t="shared" si="269"/>
        <v>0</v>
      </c>
      <c r="AC3448" t="e">
        <f>VLOOKUP($A3448,#REF!,9,FALSE)</f>
        <v>#REF!</v>
      </c>
    </row>
    <row r="3449" spans="1:29">
      <c r="A3449">
        <v>56380</v>
      </c>
      <c r="B3449">
        <v>3448</v>
      </c>
      <c r="C3449">
        <v>706820</v>
      </c>
      <c r="D3449" t="s">
        <v>4235</v>
      </c>
      <c r="E3449" t="s">
        <v>4236</v>
      </c>
      <c r="G3449" t="e">
        <f>VLOOKUP($H3449,[1]BRT!$1:$1048576,1,0)</f>
        <v>#N/A</v>
      </c>
      <c r="H3449" t="s">
        <v>6677</v>
      </c>
      <c r="I3449">
        <v>37.502336</v>
      </c>
      <c r="J3449">
        <v>-121.970339</v>
      </c>
      <c r="K3449">
        <v>784</v>
      </c>
      <c r="L3449">
        <v>30.5</v>
      </c>
      <c r="M3449">
        <v>1.9672131150000001</v>
      </c>
      <c r="N3449">
        <v>9</v>
      </c>
      <c r="O3449">
        <v>16</v>
      </c>
      <c r="P3449">
        <v>25</v>
      </c>
      <c r="Q3449" t="e">
        <f>VLOOKUP($A3449,'[1]SheltersALL_2.17.22'!$1:$1048576,6,0)</f>
        <v>#N/A</v>
      </c>
      <c r="R3449" t="str">
        <f>VLOOKUP($A3449, [1]FA21_Ridership!$1:$1048576,11, 0)</f>
        <v>FREMONT</v>
      </c>
      <c r="S3449" t="str">
        <f>VLOOKUP($A3449, [1]FA21_Ridership!$1:$1048576,12, 0)</f>
        <v>ALAMEDA</v>
      </c>
      <c r="T3449">
        <f>VLOOKUP($A3449, [1]FA21_Ridership!$1:$1048576,13, 0)</f>
        <v>5</v>
      </c>
      <c r="U3449">
        <f t="shared" si="266"/>
        <v>762.5</v>
      </c>
      <c r="V3449" s="67">
        <f t="shared" si="270"/>
        <v>0.82799999999999996</v>
      </c>
      <c r="W3449">
        <v>0.94135500000000005</v>
      </c>
      <c r="X3449" s="67">
        <f t="shared" si="267"/>
        <v>0.86599999999999999</v>
      </c>
      <c r="Y3449">
        <v>7.7732999999999997E-2</v>
      </c>
      <c r="Z3449" s="67">
        <f t="shared" si="268"/>
        <v>0.16</v>
      </c>
      <c r="AA3449">
        <f>VLOOKUP($C3449,[1]Disability!$1:$1048576,5,FALSE)</f>
        <v>0</v>
      </c>
      <c r="AB3449" s="67">
        <f t="shared" si="269"/>
        <v>0</v>
      </c>
      <c r="AC3449" t="e">
        <f>VLOOKUP($A3449,#REF!,9,FALSE)</f>
        <v>#REF!</v>
      </c>
    </row>
    <row r="3450" spans="1:29">
      <c r="A3450">
        <v>55119</v>
      </c>
      <c r="B3450">
        <v>3449</v>
      </c>
      <c r="C3450">
        <v>1011120</v>
      </c>
      <c r="D3450" t="s">
        <v>4235</v>
      </c>
      <c r="E3450" t="s">
        <v>4236</v>
      </c>
      <c r="G3450" t="e">
        <f>VLOOKUP($H3450,[1]BRT!$1:$1048576,1,0)</f>
        <v>#N/A</v>
      </c>
      <c r="H3450" t="s">
        <v>6678</v>
      </c>
      <c r="I3450">
        <v>37.783538999999998</v>
      </c>
      <c r="J3450">
        <v>-122.222967</v>
      </c>
      <c r="K3450">
        <v>1113</v>
      </c>
      <c r="L3450">
        <v>15</v>
      </c>
      <c r="M3450">
        <v>4</v>
      </c>
      <c r="N3450">
        <v>27</v>
      </c>
      <c r="O3450">
        <v>24</v>
      </c>
      <c r="P3450">
        <v>51</v>
      </c>
      <c r="Q3450" t="e">
        <f>VLOOKUP($A3450,'[1]SheltersALL_2.17.22'!$1:$1048576,6,0)</f>
        <v>#N/A</v>
      </c>
      <c r="R3450" t="str">
        <f>VLOOKUP($A3450, [1]FA21_Ridership!$1:$1048576,11, 0)</f>
        <v>OAKLAND</v>
      </c>
      <c r="S3450" t="str">
        <f>VLOOKUP($A3450, [1]FA21_Ridership!$1:$1048576,12, 0)</f>
        <v>ALAMEDA</v>
      </c>
      <c r="T3450">
        <f>VLOOKUP($A3450, [1]FA21_Ridership!$1:$1048576,13, 0)</f>
        <v>2</v>
      </c>
      <c r="U3450">
        <f t="shared" si="266"/>
        <v>765</v>
      </c>
      <c r="V3450" s="67">
        <f t="shared" si="270"/>
        <v>0.82899999999999996</v>
      </c>
      <c r="W3450">
        <v>0.93815899999999997</v>
      </c>
      <c r="X3450" s="67">
        <f t="shared" si="267"/>
        <v>0.84899999999999998</v>
      </c>
      <c r="Y3450">
        <v>0.49856200000000001</v>
      </c>
      <c r="Z3450" s="67">
        <f t="shared" si="268"/>
        <v>0.85899999999999999</v>
      </c>
      <c r="AA3450">
        <f>VLOOKUP($C3450,[1]Disability!$1:$1048576,5,FALSE)</f>
        <v>1</v>
      </c>
      <c r="AB3450" s="67">
        <f t="shared" si="269"/>
        <v>0.72499999999999998</v>
      </c>
      <c r="AC3450" t="e">
        <f>VLOOKUP($A3450,#REF!,9,FALSE)</f>
        <v>#REF!</v>
      </c>
    </row>
    <row r="3451" spans="1:29">
      <c r="A3451">
        <v>52368</v>
      </c>
      <c r="B3451">
        <v>3450</v>
      </c>
      <c r="C3451">
        <v>9905930</v>
      </c>
      <c r="D3451" t="s">
        <v>4235</v>
      </c>
      <c r="E3451" t="s">
        <v>4236</v>
      </c>
      <c r="G3451" t="e">
        <f>VLOOKUP($H3451,[1]BRT!$1:$1048576,1,0)</f>
        <v>#N/A</v>
      </c>
      <c r="H3451" t="s">
        <v>6679</v>
      </c>
      <c r="I3451">
        <v>37.794910000000002</v>
      </c>
      <c r="J3451">
        <v>-122.21275300000001</v>
      </c>
      <c r="K3451">
        <v>1039</v>
      </c>
      <c r="L3451">
        <v>17</v>
      </c>
      <c r="M3451">
        <v>3.5294117649999999</v>
      </c>
      <c r="N3451">
        <v>22</v>
      </c>
      <c r="O3451">
        <v>23</v>
      </c>
      <c r="P3451">
        <v>45</v>
      </c>
      <c r="Q3451" t="e">
        <f>VLOOKUP($A3451,'[1]SheltersALL_2.17.22'!$1:$1048576,6,0)</f>
        <v>#N/A</v>
      </c>
      <c r="R3451" t="str">
        <f>VLOOKUP($A3451, [1]FA21_Ridership!$1:$1048576,11, 0)</f>
        <v>OAKLAND</v>
      </c>
      <c r="S3451" t="str">
        <f>VLOOKUP($A3451, [1]FA21_Ridership!$1:$1048576,12, 0)</f>
        <v>ALAMEDA</v>
      </c>
      <c r="T3451">
        <f>VLOOKUP($A3451, [1]FA21_Ridership!$1:$1048576,13, 0)</f>
        <v>3</v>
      </c>
      <c r="U3451">
        <f t="shared" si="266"/>
        <v>765</v>
      </c>
      <c r="V3451" s="67">
        <f t="shared" si="270"/>
        <v>0.82899999999999996</v>
      </c>
      <c r="W3451">
        <v>0.827928</v>
      </c>
      <c r="X3451" s="67">
        <f t="shared" si="267"/>
        <v>0.624</v>
      </c>
      <c r="Y3451">
        <v>0.24324299999999999</v>
      </c>
      <c r="Z3451" s="67">
        <f t="shared" si="268"/>
        <v>0.55900000000000005</v>
      </c>
      <c r="AA3451">
        <f>VLOOKUP($C3451,[1]Disability!$1:$1048576,5,FALSE)</f>
        <v>0</v>
      </c>
      <c r="AB3451" s="67">
        <f t="shared" si="269"/>
        <v>0</v>
      </c>
      <c r="AC3451" t="e">
        <f>VLOOKUP($A3451,#REF!,9,FALSE)</f>
        <v>#REF!</v>
      </c>
    </row>
    <row r="3452" spans="1:29">
      <c r="A3452">
        <v>54541</v>
      </c>
      <c r="B3452">
        <v>3451</v>
      </c>
      <c r="C3452">
        <v>1304300</v>
      </c>
      <c r="D3452" t="s">
        <v>4235</v>
      </c>
      <c r="E3452" t="s">
        <v>4236</v>
      </c>
      <c r="G3452" t="e">
        <f>VLOOKUP($H3452,[1]BRT!$1:$1048576,1,0)</f>
        <v>#N/A</v>
      </c>
      <c r="H3452" t="s">
        <v>6680</v>
      </c>
      <c r="I3452">
        <v>37.909981999999999</v>
      </c>
      <c r="J3452">
        <v>-122.359104</v>
      </c>
      <c r="K3452">
        <v>796</v>
      </c>
      <c r="L3452">
        <v>29.5</v>
      </c>
      <c r="M3452">
        <v>2.0338983050000001</v>
      </c>
      <c r="N3452">
        <v>11</v>
      </c>
      <c r="O3452">
        <v>15</v>
      </c>
      <c r="P3452">
        <v>26</v>
      </c>
      <c r="Q3452" t="e">
        <f>VLOOKUP($A3452,'[1]SheltersALL_2.17.22'!$1:$1048576,6,0)</f>
        <v>#N/A</v>
      </c>
      <c r="R3452" t="str">
        <f>VLOOKUP($A3452, [1]FA21_Ridership!$1:$1048576,11, 0)</f>
        <v>RICHMOND</v>
      </c>
      <c r="S3452" t="str">
        <f>VLOOKUP($A3452, [1]FA21_Ridership!$1:$1048576,12, 0)</f>
        <v>CONTRA COSTA</v>
      </c>
      <c r="T3452">
        <f>VLOOKUP($A3452, [1]FA21_Ridership!$1:$1048576,13, 0)</f>
        <v>1</v>
      </c>
      <c r="U3452">
        <f t="shared" si="266"/>
        <v>767</v>
      </c>
      <c r="V3452" s="67">
        <f t="shared" si="270"/>
        <v>0.82899999999999996</v>
      </c>
      <c r="W3452">
        <v>0.77786699999999998</v>
      </c>
      <c r="X3452" s="67">
        <f t="shared" si="267"/>
        <v>0.53900000000000003</v>
      </c>
      <c r="Y3452">
        <v>0.17241400000000001</v>
      </c>
      <c r="Z3452" s="67">
        <f t="shared" si="268"/>
        <v>0.41399999999999998</v>
      </c>
      <c r="AA3452">
        <f>VLOOKUP($C3452,[1]Disability!$1:$1048576,5,FALSE)</f>
        <v>0</v>
      </c>
      <c r="AB3452" s="67">
        <f t="shared" si="269"/>
        <v>0</v>
      </c>
      <c r="AC3452" t="e">
        <f>VLOOKUP($A3452,#REF!,9,FALSE)</f>
        <v>#REF!</v>
      </c>
    </row>
    <row r="3453" spans="1:29">
      <c r="A3453">
        <v>51300</v>
      </c>
      <c r="B3453">
        <v>3452</v>
      </c>
      <c r="C3453">
        <v>304950</v>
      </c>
      <c r="D3453" t="s">
        <v>4235</v>
      </c>
      <c r="E3453" t="s">
        <v>4236</v>
      </c>
      <c r="G3453" t="e">
        <f>VLOOKUP($H3453,[1]BRT!$1:$1048576,1,0)</f>
        <v>#N/A</v>
      </c>
      <c r="H3453" t="s">
        <v>6681</v>
      </c>
      <c r="I3453">
        <v>37.865110000000001</v>
      </c>
      <c r="J3453">
        <v>-122.267368</v>
      </c>
      <c r="K3453">
        <v>1379</v>
      </c>
      <c r="L3453">
        <v>24</v>
      </c>
      <c r="M3453">
        <v>2.5</v>
      </c>
      <c r="N3453">
        <v>19</v>
      </c>
      <c r="O3453">
        <v>13</v>
      </c>
      <c r="P3453">
        <v>32</v>
      </c>
      <c r="Q3453" t="e">
        <f>VLOOKUP($A3453,'[1]SheltersALL_2.17.22'!$1:$1048576,6,0)</f>
        <v>#N/A</v>
      </c>
      <c r="R3453" t="str">
        <f>VLOOKUP($A3453, [1]FA21_Ridership!$1:$1048576,11, 0)</f>
        <v>BERKELEY</v>
      </c>
      <c r="S3453" t="str">
        <f>VLOOKUP($A3453, [1]FA21_Ridership!$1:$1048576,12, 0)</f>
        <v>ALAMEDA</v>
      </c>
      <c r="T3453">
        <f>VLOOKUP($A3453, [1]FA21_Ridership!$1:$1048576,13, 0)</f>
        <v>1</v>
      </c>
      <c r="U3453">
        <f t="shared" si="266"/>
        <v>768</v>
      </c>
      <c r="V3453" s="67">
        <f t="shared" si="270"/>
        <v>0.82899999999999996</v>
      </c>
      <c r="W3453">
        <v>0.65913900000000003</v>
      </c>
      <c r="X3453" s="67">
        <f t="shared" si="267"/>
        <v>0.34399999999999997</v>
      </c>
      <c r="Y3453">
        <v>0.624865</v>
      </c>
      <c r="Z3453" s="67">
        <f t="shared" si="268"/>
        <v>0.94899999999999995</v>
      </c>
      <c r="AA3453">
        <f>VLOOKUP($C3453,[1]Disability!$1:$1048576,5,FALSE)</f>
        <v>1</v>
      </c>
      <c r="AB3453" s="67">
        <f t="shared" si="269"/>
        <v>0.72499999999999998</v>
      </c>
      <c r="AC3453" t="e">
        <f>VLOOKUP($A3453,#REF!,9,FALSE)</f>
        <v>#REF!</v>
      </c>
    </row>
    <row r="3454" spans="1:29">
      <c r="A3454">
        <v>56111</v>
      </c>
      <c r="B3454">
        <v>3453</v>
      </c>
      <c r="C3454">
        <v>1601000</v>
      </c>
      <c r="D3454" t="s">
        <v>4235</v>
      </c>
      <c r="E3454" t="s">
        <v>4236</v>
      </c>
      <c r="G3454" t="e">
        <f>VLOOKUP($H3454,[1]BRT!$1:$1048576,1,0)</f>
        <v>#N/A</v>
      </c>
      <c r="H3454" t="s">
        <v>6682</v>
      </c>
      <c r="I3454">
        <v>37.965803000000001</v>
      </c>
      <c r="J3454">
        <v>-122.34495699999999</v>
      </c>
      <c r="K3454">
        <v>1151</v>
      </c>
      <c r="L3454">
        <v>14</v>
      </c>
      <c r="M3454">
        <v>4.2857142860000002</v>
      </c>
      <c r="N3454">
        <v>44</v>
      </c>
      <c r="O3454">
        <v>11</v>
      </c>
      <c r="P3454">
        <v>55</v>
      </c>
      <c r="Q3454" t="str">
        <f>VLOOKUP($A3454,'[1]SheltersALL_2.17.22'!$1:$1048576,6,0)</f>
        <v>San Pablo</v>
      </c>
      <c r="R3454" t="str">
        <f>VLOOKUP($A3454, [1]FA21_Ridership!$1:$1048576,11, 0)</f>
        <v>SAN PABLO</v>
      </c>
      <c r="S3454" t="str">
        <f>VLOOKUP($A3454, [1]FA21_Ridership!$1:$1048576,12, 0)</f>
        <v>CONTRA COSTA</v>
      </c>
      <c r="T3454">
        <f>VLOOKUP($A3454, [1]FA21_Ridership!$1:$1048576,13, 0)</f>
        <v>1</v>
      </c>
      <c r="U3454">
        <f t="shared" si="266"/>
        <v>770</v>
      </c>
      <c r="V3454" s="67">
        <f t="shared" si="270"/>
        <v>0.83</v>
      </c>
      <c r="W3454">
        <v>0.96589599999999998</v>
      </c>
      <c r="X3454" s="67">
        <f t="shared" si="267"/>
        <v>0.93500000000000005</v>
      </c>
      <c r="Y3454">
        <v>0.59882999999999997</v>
      </c>
      <c r="Z3454" s="67">
        <f t="shared" si="268"/>
        <v>0.93600000000000005</v>
      </c>
      <c r="AA3454">
        <f>VLOOKUP($C3454,[1]Disability!$1:$1048576,5,FALSE)</f>
        <v>1</v>
      </c>
      <c r="AB3454" s="67">
        <f t="shared" si="269"/>
        <v>0.72499999999999998</v>
      </c>
      <c r="AC3454" t="e">
        <f>VLOOKUP($A3454,#REF!,9,FALSE)</f>
        <v>#REF!</v>
      </c>
    </row>
    <row r="3455" spans="1:29">
      <c r="A3455">
        <v>52990</v>
      </c>
      <c r="B3455">
        <v>3454</v>
      </c>
      <c r="C3455">
        <v>702940</v>
      </c>
      <c r="D3455" t="s">
        <v>4235</v>
      </c>
      <c r="E3455" t="s">
        <v>4236</v>
      </c>
      <c r="G3455" t="e">
        <f>VLOOKUP($H3455,[1]BRT!$1:$1048576,1,0)</f>
        <v>#N/A</v>
      </c>
      <c r="H3455" t="s">
        <v>6683</v>
      </c>
      <c r="I3455">
        <v>37.536074999999997</v>
      </c>
      <c r="J3455">
        <v>-121.966003</v>
      </c>
      <c r="K3455">
        <v>961</v>
      </c>
      <c r="L3455">
        <v>36.799999999999997</v>
      </c>
      <c r="M3455">
        <v>1.6304347830000001</v>
      </c>
      <c r="N3455">
        <v>15</v>
      </c>
      <c r="O3455">
        <v>6</v>
      </c>
      <c r="P3455">
        <v>21</v>
      </c>
      <c r="Q3455" t="e">
        <f>VLOOKUP($A3455,'[1]SheltersALL_2.17.22'!$1:$1048576,6,0)</f>
        <v>#N/A</v>
      </c>
      <c r="R3455" t="str">
        <f>VLOOKUP($A3455, [1]FA21_Ridership!$1:$1048576,11, 0)</f>
        <v>FREMONT</v>
      </c>
      <c r="S3455" t="str">
        <f>VLOOKUP($A3455, [1]FA21_Ridership!$1:$1048576,12, 0)</f>
        <v>ALAMEDA</v>
      </c>
      <c r="T3455">
        <f>VLOOKUP($A3455, [1]FA21_Ridership!$1:$1048576,13, 0)</f>
        <v>5</v>
      </c>
      <c r="U3455">
        <f t="shared" si="266"/>
        <v>772.8</v>
      </c>
      <c r="V3455" s="67">
        <f t="shared" si="270"/>
        <v>0.83</v>
      </c>
      <c r="W3455">
        <v>0.82880200000000004</v>
      </c>
      <c r="X3455" s="67">
        <f t="shared" si="267"/>
        <v>0.626</v>
      </c>
      <c r="Y3455">
        <v>9.0634000000000006E-2</v>
      </c>
      <c r="Z3455" s="67">
        <f t="shared" si="268"/>
        <v>0.21099999999999999</v>
      </c>
      <c r="AA3455">
        <f>VLOOKUP($C3455,[1]Disability!$1:$1048576,5,FALSE)</f>
        <v>0</v>
      </c>
      <c r="AB3455" s="67">
        <f t="shared" si="269"/>
        <v>0</v>
      </c>
      <c r="AC3455" t="e">
        <f>VLOOKUP($A3455,#REF!,9,FALSE)</f>
        <v>#REF!</v>
      </c>
    </row>
    <row r="3456" spans="1:29">
      <c r="A3456">
        <v>56006</v>
      </c>
      <c r="B3456">
        <v>3455</v>
      </c>
      <c r="C3456">
        <v>1016110</v>
      </c>
      <c r="D3456" t="s">
        <v>4235</v>
      </c>
      <c r="E3456" t="s">
        <v>4236</v>
      </c>
      <c r="G3456" t="e">
        <f>VLOOKUP($H3456,[1]BRT!$1:$1048576,1,0)</f>
        <v>#N/A</v>
      </c>
      <c r="H3456" t="s">
        <v>6569</v>
      </c>
      <c r="I3456">
        <v>37.823506000000002</v>
      </c>
      <c r="J3456">
        <v>-122.27011</v>
      </c>
      <c r="K3456">
        <v>1080</v>
      </c>
      <c r="L3456">
        <v>22.9</v>
      </c>
      <c r="M3456">
        <v>2.6200873360000001</v>
      </c>
      <c r="N3456">
        <v>16</v>
      </c>
      <c r="O3456">
        <v>18</v>
      </c>
      <c r="P3456">
        <v>34</v>
      </c>
      <c r="Q3456" t="e">
        <f>VLOOKUP($A3456,'[1]SheltersALL_2.17.22'!$1:$1048576,6,0)</f>
        <v>#N/A</v>
      </c>
      <c r="R3456" t="str">
        <f>VLOOKUP($A3456, [1]FA21_Ridership!$1:$1048576,11, 0)</f>
        <v>OAKLAND</v>
      </c>
      <c r="S3456" t="str">
        <f>VLOOKUP($A3456, [1]FA21_Ridership!$1:$1048576,12, 0)</f>
        <v>ALAMEDA</v>
      </c>
      <c r="T3456">
        <f>VLOOKUP($A3456, [1]FA21_Ridership!$1:$1048576,13, 0)</f>
        <v>2</v>
      </c>
      <c r="U3456">
        <f t="shared" si="266"/>
        <v>778.59999999999991</v>
      </c>
      <c r="V3456" s="67">
        <f t="shared" si="270"/>
        <v>0.83</v>
      </c>
      <c r="W3456">
        <v>0.82510700000000003</v>
      </c>
      <c r="X3456" s="67">
        <f t="shared" si="267"/>
        <v>0.62</v>
      </c>
      <c r="Y3456">
        <v>0.52682399999999996</v>
      </c>
      <c r="Z3456" s="67">
        <f t="shared" si="268"/>
        <v>0.88400000000000001</v>
      </c>
      <c r="AA3456">
        <f>VLOOKUP($C3456,[1]Disability!$1:$1048576,5,FALSE)</f>
        <v>0</v>
      </c>
      <c r="AB3456" s="67">
        <f t="shared" si="269"/>
        <v>0</v>
      </c>
      <c r="AC3456" t="e">
        <f>VLOOKUP($A3456,#REF!,9,FALSE)</f>
        <v>#REF!</v>
      </c>
    </row>
    <row r="3457" spans="1:29">
      <c r="A3457">
        <v>54322</v>
      </c>
      <c r="B3457">
        <v>3456</v>
      </c>
      <c r="C3457">
        <v>1010780</v>
      </c>
      <c r="D3457" t="s">
        <v>4235</v>
      </c>
      <c r="E3457" t="s">
        <v>4236</v>
      </c>
      <c r="G3457" t="e">
        <f>VLOOKUP($H3457,[1]BRT!$1:$1048576,1,0)</f>
        <v>#N/A</v>
      </c>
      <c r="H3457" t="s">
        <v>6684</v>
      </c>
      <c r="I3457">
        <v>37.772703</v>
      </c>
      <c r="J3457">
        <v>-122.196354</v>
      </c>
      <c r="K3457">
        <v>1424</v>
      </c>
      <c r="L3457">
        <v>20</v>
      </c>
      <c r="M3457">
        <v>3</v>
      </c>
      <c r="N3457">
        <v>30</v>
      </c>
      <c r="O3457">
        <v>9</v>
      </c>
      <c r="P3457">
        <v>39</v>
      </c>
      <c r="Q3457" t="e">
        <f>VLOOKUP($A3457,'[1]SheltersALL_2.17.22'!$1:$1048576,6,0)</f>
        <v>#N/A</v>
      </c>
      <c r="R3457" t="str">
        <f>VLOOKUP($A3457, [1]FA21_Ridership!$1:$1048576,11, 0)</f>
        <v>OAKLAND</v>
      </c>
      <c r="S3457" t="str">
        <f>VLOOKUP($A3457, [1]FA21_Ridership!$1:$1048576,12, 0)</f>
        <v>ALAMEDA</v>
      </c>
      <c r="T3457">
        <f>VLOOKUP($A3457, [1]FA21_Ridership!$1:$1048576,13, 0)</f>
        <v>3</v>
      </c>
      <c r="U3457">
        <f t="shared" si="266"/>
        <v>780</v>
      </c>
      <c r="V3457" s="67">
        <f t="shared" si="270"/>
        <v>0.83</v>
      </c>
      <c r="W3457">
        <v>0.883687</v>
      </c>
      <c r="X3457" s="67">
        <f t="shared" si="267"/>
        <v>0.73799999999999999</v>
      </c>
      <c r="Y3457">
        <v>0.30358400000000002</v>
      </c>
      <c r="Z3457" s="67">
        <f t="shared" si="268"/>
        <v>0.64300000000000002</v>
      </c>
      <c r="AA3457">
        <f>VLOOKUP($C3457,[1]Disability!$1:$1048576,5,FALSE)</f>
        <v>1</v>
      </c>
      <c r="AB3457" s="67">
        <f t="shared" si="269"/>
        <v>0.72499999999999998</v>
      </c>
      <c r="AC3457" t="e">
        <f>VLOOKUP($A3457,#REF!,9,FALSE)</f>
        <v>#REF!</v>
      </c>
    </row>
    <row r="3458" spans="1:29">
      <c r="A3458">
        <v>55331</v>
      </c>
      <c r="B3458">
        <v>3457</v>
      </c>
      <c r="C3458">
        <v>1007430</v>
      </c>
      <c r="D3458" t="s">
        <v>4235</v>
      </c>
      <c r="E3458" t="s">
        <v>4236</v>
      </c>
      <c r="G3458" t="e">
        <f>VLOOKUP($H3458,[1]BRT!$1:$1048576,1,0)</f>
        <v>#N/A</v>
      </c>
      <c r="H3458" t="s">
        <v>6386</v>
      </c>
      <c r="I3458">
        <v>37.836723999999997</v>
      </c>
      <c r="J3458">
        <v>-122.251347</v>
      </c>
      <c r="K3458">
        <v>1420</v>
      </c>
      <c r="L3458">
        <v>20</v>
      </c>
      <c r="M3458">
        <v>3</v>
      </c>
      <c r="N3458">
        <v>29</v>
      </c>
      <c r="O3458">
        <v>10</v>
      </c>
      <c r="P3458">
        <v>39</v>
      </c>
      <c r="Q3458" t="e">
        <f>VLOOKUP($A3458,'[1]SheltersALL_2.17.22'!$1:$1048576,6,0)</f>
        <v>#N/A</v>
      </c>
      <c r="R3458" t="str">
        <f>VLOOKUP($A3458, [1]FA21_Ridership!$1:$1048576,11, 0)</f>
        <v>OAKLAND</v>
      </c>
      <c r="S3458" t="str">
        <f>VLOOKUP($A3458, [1]FA21_Ridership!$1:$1048576,12, 0)</f>
        <v>ALAMEDA</v>
      </c>
      <c r="T3458">
        <f>VLOOKUP($A3458, [1]FA21_Ridership!$1:$1048576,13, 0)</f>
        <v>2</v>
      </c>
      <c r="U3458">
        <f t="shared" ref="U3458:U3521" si="271">$L3458*$P3458</f>
        <v>780</v>
      </c>
      <c r="V3458" s="67">
        <f t="shared" si="270"/>
        <v>0.83</v>
      </c>
      <c r="W3458">
        <v>0.18512500000000001</v>
      </c>
      <c r="X3458" s="67">
        <f t="shared" ref="X3458:X3521" si="272">_xlfn.PERCENTRANK.INC($W$2:$W$4161,W3458)</f>
        <v>8.0000000000000002E-3</v>
      </c>
      <c r="Y3458">
        <v>9.8580000000000001E-2</v>
      </c>
      <c r="Z3458" s="67">
        <f t="shared" ref="Z3458:Z3521" si="273">_xlfn.PERCENTRANK.INC($Y$2:$Y$4161,Y3458)</f>
        <v>0.24299999999999999</v>
      </c>
      <c r="AA3458">
        <f>VLOOKUP($C3458,[1]Disability!$1:$1048576,5,FALSE)</f>
        <v>2</v>
      </c>
      <c r="AB3458" s="67">
        <f t="shared" ref="AB3458:AB3521" si="274">_xlfn.PERCENTRANK.INC($AA$2:$AA$4163,AA3458)</f>
        <v>0.91600000000000004</v>
      </c>
      <c r="AC3458" t="e">
        <f>VLOOKUP($A3458,#REF!,9,FALSE)</f>
        <v>#REF!</v>
      </c>
    </row>
    <row r="3459" spans="1:29">
      <c r="A3459">
        <v>55233</v>
      </c>
      <c r="B3459">
        <v>3458</v>
      </c>
      <c r="C3459">
        <v>1010300</v>
      </c>
      <c r="D3459" t="s">
        <v>4235</v>
      </c>
      <c r="E3459" t="s">
        <v>4236</v>
      </c>
      <c r="G3459" t="e">
        <f>VLOOKUP($H3459,[1]BRT!$1:$1048576,1,0)</f>
        <v>#N/A</v>
      </c>
      <c r="H3459" t="s">
        <v>6685</v>
      </c>
      <c r="I3459">
        <v>37.784564000000003</v>
      </c>
      <c r="J3459">
        <v>-122.227698</v>
      </c>
      <c r="K3459">
        <v>1427</v>
      </c>
      <c r="L3459">
        <v>20</v>
      </c>
      <c r="M3459">
        <v>3</v>
      </c>
      <c r="N3459">
        <v>26</v>
      </c>
      <c r="O3459">
        <v>13</v>
      </c>
      <c r="P3459">
        <v>39</v>
      </c>
      <c r="Q3459" t="e">
        <f>VLOOKUP($A3459,'[1]SheltersALL_2.17.22'!$1:$1048576,6,0)</f>
        <v>#N/A</v>
      </c>
      <c r="R3459" t="str">
        <f>VLOOKUP($A3459, [1]FA21_Ridership!$1:$1048576,11, 0)</f>
        <v>OAKLAND</v>
      </c>
      <c r="S3459" t="str">
        <f>VLOOKUP($A3459, [1]FA21_Ridership!$1:$1048576,12, 0)</f>
        <v>ALAMEDA</v>
      </c>
      <c r="T3459">
        <f>VLOOKUP($A3459, [1]FA21_Ridership!$1:$1048576,13, 0)</f>
        <v>2</v>
      </c>
      <c r="U3459">
        <f t="shared" si="271"/>
        <v>780</v>
      </c>
      <c r="V3459" s="67">
        <f t="shared" si="270"/>
        <v>0.83</v>
      </c>
      <c r="W3459">
        <v>0.92121200000000003</v>
      </c>
      <c r="X3459" s="67">
        <f t="shared" si="272"/>
        <v>0.81200000000000006</v>
      </c>
      <c r="Y3459">
        <v>0.66060600000000003</v>
      </c>
      <c r="Z3459" s="67">
        <f t="shared" si="273"/>
        <v>0.97</v>
      </c>
      <c r="AA3459">
        <f>VLOOKUP($C3459,[1]Disability!$1:$1048576,5,FALSE)</f>
        <v>0</v>
      </c>
      <c r="AB3459" s="67">
        <f t="shared" si="274"/>
        <v>0</v>
      </c>
      <c r="AC3459" t="e">
        <f>VLOOKUP($A3459,#REF!,9,FALSE)</f>
        <v>#REF!</v>
      </c>
    </row>
    <row r="3460" spans="1:29">
      <c r="A3460">
        <v>51395</v>
      </c>
      <c r="B3460">
        <v>3459</v>
      </c>
      <c r="C3460">
        <v>9903070</v>
      </c>
      <c r="D3460" t="s">
        <v>4235</v>
      </c>
      <c r="E3460" t="s">
        <v>4236</v>
      </c>
      <c r="G3460" t="e">
        <f>VLOOKUP($H3460,[1]BRT!$1:$1048576,1,0)</f>
        <v>#N/A</v>
      </c>
      <c r="H3460" t="s">
        <v>6686</v>
      </c>
      <c r="I3460">
        <v>37.705593999999998</v>
      </c>
      <c r="J3460">
        <v>-122.16637299999999</v>
      </c>
      <c r="K3460">
        <v>960</v>
      </c>
      <c r="L3460">
        <v>60</v>
      </c>
      <c r="M3460">
        <v>1</v>
      </c>
      <c r="N3460">
        <v>8</v>
      </c>
      <c r="O3460">
        <v>5</v>
      </c>
      <c r="P3460">
        <v>13</v>
      </c>
      <c r="Q3460" t="e">
        <f>VLOOKUP($A3460,'[1]SheltersALL_2.17.22'!$1:$1048576,6,0)</f>
        <v>#N/A</v>
      </c>
      <c r="R3460" t="str">
        <f>VLOOKUP($A3460, [1]FA21_Ridership!$1:$1048576,11, 0)</f>
        <v>SAN LEANDRO</v>
      </c>
      <c r="S3460" t="str">
        <f>VLOOKUP($A3460, [1]FA21_Ridership!$1:$1048576,12, 0)</f>
        <v>ALAMEDA</v>
      </c>
      <c r="T3460">
        <f>VLOOKUP($A3460, [1]FA21_Ridership!$1:$1048576,13, 0)</f>
        <v>3</v>
      </c>
      <c r="U3460">
        <f t="shared" si="271"/>
        <v>780</v>
      </c>
      <c r="V3460" s="67">
        <f t="shared" si="270"/>
        <v>0.83</v>
      </c>
      <c r="W3460">
        <v>0.70053500000000002</v>
      </c>
      <c r="X3460" s="67">
        <f t="shared" si="272"/>
        <v>0.40899999999999997</v>
      </c>
      <c r="Y3460">
        <v>0.149733</v>
      </c>
      <c r="Z3460" s="67">
        <f t="shared" si="273"/>
        <v>0.35399999999999998</v>
      </c>
      <c r="AA3460">
        <f>VLOOKUP($C3460,[1]Disability!$1:$1048576,5,FALSE)</f>
        <v>1</v>
      </c>
      <c r="AB3460" s="67">
        <f t="shared" si="274"/>
        <v>0.72499999999999998</v>
      </c>
      <c r="AC3460" t="e">
        <f>VLOOKUP($A3460,#REF!,9,FALSE)</f>
        <v>#REF!</v>
      </c>
    </row>
    <row r="3461" spans="1:29">
      <c r="A3461">
        <v>52240</v>
      </c>
      <c r="B3461">
        <v>3460</v>
      </c>
      <c r="C3461">
        <v>1000900</v>
      </c>
      <c r="D3461" t="s">
        <v>4235</v>
      </c>
      <c r="E3461" t="s">
        <v>4236</v>
      </c>
      <c r="G3461" t="e">
        <f>VLOOKUP($H3461,[1]BRT!$1:$1048576,1,0)</f>
        <v>#N/A</v>
      </c>
      <c r="H3461" t="s">
        <v>6538</v>
      </c>
      <c r="I3461">
        <v>37.80509</v>
      </c>
      <c r="J3461">
        <v>-122.273353</v>
      </c>
      <c r="K3461">
        <v>1297</v>
      </c>
      <c r="L3461">
        <v>30</v>
      </c>
      <c r="M3461">
        <v>2</v>
      </c>
      <c r="N3461">
        <v>15</v>
      </c>
      <c r="O3461">
        <v>11</v>
      </c>
      <c r="P3461">
        <v>26</v>
      </c>
      <c r="Q3461" t="e">
        <f>VLOOKUP($A3461,'[1]SheltersALL_2.17.22'!$1:$1048576,6,0)</f>
        <v>#N/A</v>
      </c>
      <c r="R3461" t="str">
        <f>VLOOKUP($A3461, [1]FA21_Ridership!$1:$1048576,11, 0)</f>
        <v>OAKLAND</v>
      </c>
      <c r="S3461" t="str">
        <f>VLOOKUP($A3461, [1]FA21_Ridership!$1:$1048576,12, 0)</f>
        <v>ALAMEDA</v>
      </c>
      <c r="T3461">
        <f>VLOOKUP($A3461, [1]FA21_Ridership!$1:$1048576,13, 0)</f>
        <v>2</v>
      </c>
      <c r="U3461">
        <f t="shared" si="271"/>
        <v>780</v>
      </c>
      <c r="V3461" s="67">
        <f t="shared" si="270"/>
        <v>0.83</v>
      </c>
      <c r="W3461">
        <v>0.72156100000000001</v>
      </c>
      <c r="X3461" s="67">
        <f t="shared" si="272"/>
        <v>0.434</v>
      </c>
      <c r="Y3461">
        <v>0.41556300000000002</v>
      </c>
      <c r="Z3461" s="67">
        <f t="shared" si="273"/>
        <v>0.77400000000000002</v>
      </c>
      <c r="AA3461">
        <f>VLOOKUP($C3461,[1]Disability!$1:$1048576,5,FALSE)</f>
        <v>6</v>
      </c>
      <c r="AB3461" s="67">
        <f t="shared" si="274"/>
        <v>0.99199999999999999</v>
      </c>
      <c r="AC3461" t="e">
        <f>VLOOKUP($A3461,#REF!,9,FALSE)</f>
        <v>#REF!</v>
      </c>
    </row>
    <row r="3462" spans="1:29">
      <c r="A3462">
        <v>51572</v>
      </c>
      <c r="B3462">
        <v>3461</v>
      </c>
      <c r="C3462">
        <v>9903570</v>
      </c>
      <c r="D3462" t="s">
        <v>4235</v>
      </c>
      <c r="E3462" t="s">
        <v>4236</v>
      </c>
      <c r="G3462" t="e">
        <f>VLOOKUP($H3462,[1]BRT!$1:$1048576,1,0)</f>
        <v>#N/A</v>
      </c>
      <c r="H3462" t="s">
        <v>6687</v>
      </c>
      <c r="I3462">
        <v>37.809471000000002</v>
      </c>
      <c r="J3462">
        <v>-122.249387</v>
      </c>
      <c r="K3462">
        <v>1342</v>
      </c>
      <c r="L3462">
        <v>60</v>
      </c>
      <c r="M3462">
        <v>1</v>
      </c>
      <c r="N3462">
        <v>7</v>
      </c>
      <c r="O3462">
        <v>6</v>
      </c>
      <c r="P3462">
        <v>13</v>
      </c>
      <c r="Q3462" t="str">
        <f>VLOOKUP($A3462,'[1]SheltersALL_2.17.22'!$1:$1048576,6,0)</f>
        <v>Oakland</v>
      </c>
      <c r="R3462" t="str">
        <f>VLOOKUP($A3462, [1]FA21_Ridership!$1:$1048576,11, 0)</f>
        <v>OAKLAND</v>
      </c>
      <c r="S3462" t="str">
        <f>VLOOKUP($A3462, [1]FA21_Ridership!$1:$1048576,12, 0)</f>
        <v>ALAMEDA</v>
      </c>
      <c r="T3462">
        <f>VLOOKUP($A3462, [1]FA21_Ridership!$1:$1048576,13, 0)</f>
        <v>2</v>
      </c>
      <c r="U3462">
        <f t="shared" si="271"/>
        <v>780</v>
      </c>
      <c r="V3462" s="67">
        <f t="shared" si="270"/>
        <v>0.83</v>
      </c>
      <c r="W3462">
        <v>0.63401099999999999</v>
      </c>
      <c r="X3462" s="67">
        <f t="shared" si="272"/>
        <v>0.32700000000000001</v>
      </c>
      <c r="Y3462">
        <v>0.288719</v>
      </c>
      <c r="Z3462" s="67">
        <f t="shared" si="273"/>
        <v>0.621</v>
      </c>
      <c r="AA3462">
        <f>VLOOKUP($C3462,[1]Disability!$1:$1048576,5,FALSE)</f>
        <v>0</v>
      </c>
      <c r="AB3462" s="67">
        <f t="shared" si="274"/>
        <v>0</v>
      </c>
      <c r="AC3462" t="e">
        <f>VLOOKUP($A3462,#REF!,9,FALSE)</f>
        <v>#REF!</v>
      </c>
    </row>
    <row r="3463" spans="1:29">
      <c r="A3463">
        <v>55990</v>
      </c>
      <c r="B3463">
        <v>3462</v>
      </c>
      <c r="C3463">
        <v>200200</v>
      </c>
      <c r="D3463" t="s">
        <v>4235</v>
      </c>
      <c r="E3463" t="s">
        <v>4236</v>
      </c>
      <c r="G3463" t="e">
        <f>VLOOKUP($H3463,[1]BRT!$1:$1048576,1,0)</f>
        <v>#N/A</v>
      </c>
      <c r="H3463" t="s">
        <v>6688</v>
      </c>
      <c r="I3463">
        <v>37.885534</v>
      </c>
      <c r="J3463">
        <v>-122.301303</v>
      </c>
      <c r="K3463">
        <v>1080</v>
      </c>
      <c r="L3463">
        <v>20</v>
      </c>
      <c r="M3463">
        <v>3</v>
      </c>
      <c r="N3463">
        <v>20</v>
      </c>
      <c r="O3463">
        <v>19</v>
      </c>
      <c r="P3463">
        <v>39</v>
      </c>
      <c r="Q3463" t="e">
        <f>VLOOKUP($A3463,'[1]SheltersALL_2.17.22'!$1:$1048576,6,0)</f>
        <v>#N/A</v>
      </c>
      <c r="R3463" t="str">
        <f>VLOOKUP($A3463, [1]FA21_Ridership!$1:$1048576,11, 0)</f>
        <v>ALBANY</v>
      </c>
      <c r="S3463" t="str">
        <f>VLOOKUP($A3463, [1]FA21_Ridership!$1:$1048576,12, 0)</f>
        <v>ALAMEDA</v>
      </c>
      <c r="T3463">
        <f>VLOOKUP($A3463, [1]FA21_Ridership!$1:$1048576,13, 0)</f>
        <v>1</v>
      </c>
      <c r="U3463">
        <f t="shared" si="271"/>
        <v>780</v>
      </c>
      <c r="V3463" s="67">
        <f t="shared" si="270"/>
        <v>0.83</v>
      </c>
      <c r="W3463">
        <v>0.68288700000000002</v>
      </c>
      <c r="X3463" s="67">
        <f t="shared" si="272"/>
        <v>0.39</v>
      </c>
      <c r="Y3463">
        <v>0.44023499999999999</v>
      </c>
      <c r="Z3463" s="67">
        <f t="shared" si="273"/>
        <v>0.81</v>
      </c>
      <c r="AA3463">
        <f>VLOOKUP($C3463,[1]Disability!$1:$1048576,5,FALSE)</f>
        <v>1</v>
      </c>
      <c r="AB3463" s="67">
        <f t="shared" si="274"/>
        <v>0.72499999999999998</v>
      </c>
      <c r="AC3463" t="e">
        <f>VLOOKUP($A3463,#REF!,9,FALSE)</f>
        <v>#REF!</v>
      </c>
    </row>
    <row r="3464" spans="1:29">
      <c r="A3464">
        <v>55407</v>
      </c>
      <c r="B3464">
        <v>3463</v>
      </c>
      <c r="C3464">
        <v>1003540</v>
      </c>
      <c r="D3464" t="s">
        <v>4235</v>
      </c>
      <c r="E3464" t="s">
        <v>4236</v>
      </c>
      <c r="G3464" t="e">
        <f>VLOOKUP($H3464,[1]BRT!$1:$1048576,1,0)</f>
        <v>#N/A</v>
      </c>
      <c r="H3464" t="s">
        <v>6689</v>
      </c>
      <c r="I3464">
        <v>37.805959999999999</v>
      </c>
      <c r="J3464">
        <v>-122.29846999999999</v>
      </c>
      <c r="K3464">
        <v>1329</v>
      </c>
      <c r="L3464">
        <v>30</v>
      </c>
      <c r="M3464">
        <v>2</v>
      </c>
      <c r="N3464">
        <v>13</v>
      </c>
      <c r="O3464">
        <v>13</v>
      </c>
      <c r="P3464">
        <v>26</v>
      </c>
      <c r="Q3464" t="str">
        <f>VLOOKUP($A3464,'[1]SheltersALL_2.17.22'!$1:$1048576,6,0)</f>
        <v>Oakland</v>
      </c>
      <c r="R3464" t="str">
        <f>VLOOKUP($A3464, [1]FA21_Ridership!$1:$1048576,11, 0)</f>
        <v>OAKLAND</v>
      </c>
      <c r="S3464" t="str">
        <f>VLOOKUP($A3464, [1]FA21_Ridership!$1:$1048576,12, 0)</f>
        <v>ALAMEDA</v>
      </c>
      <c r="T3464">
        <f>VLOOKUP($A3464, [1]FA21_Ridership!$1:$1048576,13, 0)</f>
        <v>2</v>
      </c>
      <c r="U3464">
        <f t="shared" si="271"/>
        <v>780</v>
      </c>
      <c r="V3464" s="67">
        <f t="shared" si="270"/>
        <v>0.83</v>
      </c>
      <c r="W3464">
        <v>0.55555600000000005</v>
      </c>
      <c r="X3464" s="67">
        <f t="shared" si="272"/>
        <v>0.248</v>
      </c>
      <c r="Y3464">
        <v>0.20155000000000001</v>
      </c>
      <c r="Z3464" s="67">
        <f t="shared" si="273"/>
        <v>0.48</v>
      </c>
      <c r="AA3464">
        <f>VLOOKUP($C3464,[1]Disability!$1:$1048576,5,FALSE)</f>
        <v>0</v>
      </c>
      <c r="AB3464" s="67">
        <f t="shared" si="274"/>
        <v>0</v>
      </c>
      <c r="AC3464" t="e">
        <f>VLOOKUP($A3464,#REF!,9,FALSE)</f>
        <v>#REF!</v>
      </c>
    </row>
    <row r="3465" spans="1:29">
      <c r="A3465">
        <v>58088</v>
      </c>
      <c r="B3465">
        <v>3464</v>
      </c>
      <c r="C3465">
        <v>1001530</v>
      </c>
      <c r="D3465" t="s">
        <v>4235</v>
      </c>
      <c r="E3465" t="s">
        <v>4236</v>
      </c>
      <c r="G3465" t="e">
        <f>VLOOKUP($H3465,[1]BRT!$1:$1048576,1,0)</f>
        <v>#N/A</v>
      </c>
      <c r="H3465" t="s">
        <v>6609</v>
      </c>
      <c r="I3465">
        <v>37.793688000000003</v>
      </c>
      <c r="J3465">
        <v>-122.22675</v>
      </c>
      <c r="K3465">
        <v>1078</v>
      </c>
      <c r="L3465">
        <v>20</v>
      </c>
      <c r="M3465">
        <v>3</v>
      </c>
      <c r="N3465">
        <v>19</v>
      </c>
      <c r="O3465">
        <v>20</v>
      </c>
      <c r="P3465">
        <v>39</v>
      </c>
      <c r="Q3465" t="e">
        <f>VLOOKUP($A3465,'[1]SheltersALL_2.17.22'!$1:$1048576,6,0)</f>
        <v>#N/A</v>
      </c>
      <c r="R3465" t="str">
        <f>VLOOKUP($A3465, [1]FA21_Ridership!$1:$1048576,11, 0)</f>
        <v>OAKLAND</v>
      </c>
      <c r="S3465" t="str">
        <f>VLOOKUP($A3465, [1]FA21_Ridership!$1:$1048576,12, 0)</f>
        <v>ALAMEDA</v>
      </c>
      <c r="T3465">
        <f>VLOOKUP($A3465, [1]FA21_Ridership!$1:$1048576,13, 0)</f>
        <v>2</v>
      </c>
      <c r="U3465">
        <f t="shared" si="271"/>
        <v>780</v>
      </c>
      <c r="V3465" s="67">
        <f t="shared" si="270"/>
        <v>0.83</v>
      </c>
      <c r="W3465">
        <v>0.90171299999999999</v>
      </c>
      <c r="X3465" s="67">
        <f t="shared" si="272"/>
        <v>0.77500000000000002</v>
      </c>
      <c r="Y3465">
        <v>0.34475099999999997</v>
      </c>
      <c r="Z3465" s="67">
        <f t="shared" si="273"/>
        <v>0.68600000000000005</v>
      </c>
      <c r="AA3465">
        <f>VLOOKUP($C3465,[1]Disability!$1:$1048576,5,FALSE)</f>
        <v>2</v>
      </c>
      <c r="AB3465" s="67">
        <f t="shared" si="274"/>
        <v>0.91600000000000004</v>
      </c>
      <c r="AC3465" t="e">
        <f>VLOOKUP($A3465,#REF!,9,FALSE)</f>
        <v>#REF!</v>
      </c>
    </row>
    <row r="3466" spans="1:29">
      <c r="A3466">
        <v>58833</v>
      </c>
      <c r="B3466">
        <v>3465</v>
      </c>
      <c r="C3466">
        <v>1000280</v>
      </c>
      <c r="D3466" t="s">
        <v>4235</v>
      </c>
      <c r="E3466" t="s">
        <v>4236</v>
      </c>
      <c r="G3466" t="e">
        <f>VLOOKUP($H3466,[1]BRT!$1:$1048576,1,0)</f>
        <v>#N/A</v>
      </c>
      <c r="H3466" t="s">
        <v>6467</v>
      </c>
      <c r="I3466">
        <v>37.805266000000003</v>
      </c>
      <c r="J3466">
        <v>-122.28158999999999</v>
      </c>
      <c r="K3466">
        <v>990</v>
      </c>
      <c r="L3466">
        <v>20</v>
      </c>
      <c r="M3466">
        <v>3</v>
      </c>
      <c r="N3466">
        <v>19</v>
      </c>
      <c r="O3466">
        <v>20</v>
      </c>
      <c r="P3466">
        <v>39</v>
      </c>
      <c r="Q3466" t="e">
        <f>VLOOKUP($A3466,'[1]SheltersALL_2.17.22'!$1:$1048576,6,0)</f>
        <v>#N/A</v>
      </c>
      <c r="R3466" t="str">
        <f>VLOOKUP($A3466, [1]FA21_Ridership!$1:$1048576,11, 0)</f>
        <v>OAKLAND</v>
      </c>
      <c r="S3466" t="str">
        <f>VLOOKUP($A3466, [1]FA21_Ridership!$1:$1048576,12, 0)</f>
        <v>ALAMEDA</v>
      </c>
      <c r="T3466">
        <f>VLOOKUP($A3466, [1]FA21_Ridership!$1:$1048576,13, 0)</f>
        <v>2</v>
      </c>
      <c r="U3466">
        <f t="shared" si="271"/>
        <v>780</v>
      </c>
      <c r="V3466" s="67">
        <f t="shared" si="270"/>
        <v>0.83</v>
      </c>
      <c r="W3466">
        <v>0.85599400000000003</v>
      </c>
      <c r="X3466" s="67">
        <f t="shared" si="272"/>
        <v>0.68700000000000006</v>
      </c>
      <c r="Y3466">
        <v>0.62992800000000004</v>
      </c>
      <c r="Z3466" s="67">
        <f t="shared" si="273"/>
        <v>0.95</v>
      </c>
      <c r="AA3466">
        <f>VLOOKUP($C3466,[1]Disability!$1:$1048576,5,FALSE)</f>
        <v>1</v>
      </c>
      <c r="AB3466" s="67">
        <f t="shared" si="274"/>
        <v>0.72499999999999998</v>
      </c>
      <c r="AC3466" t="e">
        <f>VLOOKUP($A3466,#REF!,9,FALSE)</f>
        <v>#REF!</v>
      </c>
    </row>
    <row r="3467" spans="1:29">
      <c r="A3467">
        <v>53454</v>
      </c>
      <c r="B3467">
        <v>3466</v>
      </c>
      <c r="C3467">
        <v>1501900</v>
      </c>
      <c r="D3467" t="s">
        <v>4235</v>
      </c>
      <c r="E3467" t="s">
        <v>4236</v>
      </c>
      <c r="G3467" t="e">
        <f>VLOOKUP($H3467,[1]BRT!$1:$1048576,1,0)</f>
        <v>#N/A</v>
      </c>
      <c r="H3467" t="s">
        <v>6581</v>
      </c>
      <c r="I3467">
        <v>37.691009999999999</v>
      </c>
      <c r="J3467">
        <v>-122.151944</v>
      </c>
      <c r="K3467">
        <v>960</v>
      </c>
      <c r="L3467">
        <v>60</v>
      </c>
      <c r="M3467">
        <v>1</v>
      </c>
      <c r="N3467">
        <v>6</v>
      </c>
      <c r="O3467">
        <v>7</v>
      </c>
      <c r="P3467">
        <v>13</v>
      </c>
      <c r="Q3467" t="e">
        <f>VLOOKUP($A3467,'[1]SheltersALL_2.17.22'!$1:$1048576,6,0)</f>
        <v>#N/A</v>
      </c>
      <c r="R3467" t="str">
        <f>VLOOKUP($A3467, [1]FA21_Ridership!$1:$1048576,11, 0)</f>
        <v>SAN LEANDRO</v>
      </c>
      <c r="S3467" t="str">
        <f>VLOOKUP($A3467, [1]FA21_Ridership!$1:$1048576,12, 0)</f>
        <v>ALAMEDA</v>
      </c>
      <c r="T3467">
        <f>VLOOKUP($A3467, [1]FA21_Ridership!$1:$1048576,13, 0)</f>
        <v>4</v>
      </c>
      <c r="U3467">
        <f t="shared" si="271"/>
        <v>780</v>
      </c>
      <c r="V3467" s="67">
        <f t="shared" si="270"/>
        <v>0.83</v>
      </c>
      <c r="W3467">
        <v>0.74564200000000003</v>
      </c>
      <c r="X3467" s="67">
        <f t="shared" si="272"/>
        <v>0.47099999999999997</v>
      </c>
      <c r="Y3467">
        <v>6.5768999999999994E-2</v>
      </c>
      <c r="Z3467" s="67">
        <f t="shared" si="273"/>
        <v>0.122</v>
      </c>
      <c r="AA3467">
        <f>VLOOKUP($C3467,[1]Disability!$1:$1048576,5,FALSE)</f>
        <v>0</v>
      </c>
      <c r="AB3467" s="67">
        <f t="shared" si="274"/>
        <v>0</v>
      </c>
      <c r="AC3467" t="e">
        <f>VLOOKUP($A3467,#REF!,9,FALSE)</f>
        <v>#REF!</v>
      </c>
    </row>
    <row r="3468" spans="1:29">
      <c r="A3468">
        <v>57151</v>
      </c>
      <c r="B3468">
        <v>3467</v>
      </c>
      <c r="C3468">
        <v>805860</v>
      </c>
      <c r="D3468" t="s">
        <v>4235</v>
      </c>
      <c r="E3468" t="s">
        <v>4236</v>
      </c>
      <c r="G3468" t="e">
        <f>VLOOKUP($H3468,[1]BRT!$1:$1048576,1,0)</f>
        <v>#N/A</v>
      </c>
      <c r="H3468" t="s">
        <v>6690</v>
      </c>
      <c r="I3468">
        <v>37.629229000000002</v>
      </c>
      <c r="J3468">
        <v>-122.046727</v>
      </c>
      <c r="K3468">
        <v>1140</v>
      </c>
      <c r="L3468">
        <v>20</v>
      </c>
      <c r="M3468">
        <v>3</v>
      </c>
      <c r="N3468">
        <v>16</v>
      </c>
      <c r="O3468">
        <v>23</v>
      </c>
      <c r="P3468">
        <v>39</v>
      </c>
      <c r="Q3468" t="e">
        <f>VLOOKUP($A3468,'[1]SheltersALL_2.17.22'!$1:$1048576,6,0)</f>
        <v>#N/A</v>
      </c>
      <c r="R3468" t="str">
        <f>VLOOKUP($A3468, [1]FA21_Ridership!$1:$1048576,11, 0)</f>
        <v>HAYWARD</v>
      </c>
      <c r="S3468" t="str">
        <f>VLOOKUP($A3468, [1]FA21_Ridership!$1:$1048576,12, 0)</f>
        <v>ALAMEDA</v>
      </c>
      <c r="T3468">
        <f>VLOOKUP($A3468, [1]FA21_Ridership!$1:$1048576,13, 0)</f>
        <v>4</v>
      </c>
      <c r="U3468">
        <f t="shared" si="271"/>
        <v>780</v>
      </c>
      <c r="V3468" s="67">
        <f t="shared" si="270"/>
        <v>0.83</v>
      </c>
      <c r="W3468">
        <v>0.96216500000000005</v>
      </c>
      <c r="X3468" s="67">
        <f t="shared" si="272"/>
        <v>0.92800000000000005</v>
      </c>
      <c r="Y3468">
        <v>0.27346700000000002</v>
      </c>
      <c r="Z3468" s="67">
        <f t="shared" si="273"/>
        <v>0.6</v>
      </c>
      <c r="AA3468">
        <f>VLOOKUP($C3468,[1]Disability!$1:$1048576,5,FALSE)</f>
        <v>0</v>
      </c>
      <c r="AB3468" s="67">
        <f t="shared" si="274"/>
        <v>0</v>
      </c>
      <c r="AC3468" t="e">
        <f>VLOOKUP($A3468,#REF!,9,FALSE)</f>
        <v>#REF!</v>
      </c>
    </row>
    <row r="3469" spans="1:29">
      <c r="A3469">
        <v>56695</v>
      </c>
      <c r="B3469">
        <v>3468</v>
      </c>
      <c r="C3469">
        <v>1000600</v>
      </c>
      <c r="D3469" t="s">
        <v>4235</v>
      </c>
      <c r="E3469" t="s">
        <v>4236</v>
      </c>
      <c r="G3469" t="e">
        <f>VLOOKUP($H3469,[1]BRT!$1:$1048576,1,0)</f>
        <v>#N/A</v>
      </c>
      <c r="H3469" t="s">
        <v>6691</v>
      </c>
      <c r="I3469">
        <v>37.799723</v>
      </c>
      <c r="J3469">
        <v>-122.23491799999999</v>
      </c>
      <c r="K3469">
        <v>1080</v>
      </c>
      <c r="L3469">
        <v>20</v>
      </c>
      <c r="M3469">
        <v>3</v>
      </c>
      <c r="N3469">
        <v>15</v>
      </c>
      <c r="O3469">
        <v>24</v>
      </c>
      <c r="P3469">
        <v>39</v>
      </c>
      <c r="Q3469" t="e">
        <f>VLOOKUP($A3469,'[1]SheltersALL_2.17.22'!$1:$1048576,6,0)</f>
        <v>#N/A</v>
      </c>
      <c r="R3469" t="str">
        <f>VLOOKUP($A3469, [1]FA21_Ridership!$1:$1048576,11, 0)</f>
        <v>OAKLAND</v>
      </c>
      <c r="S3469" t="str">
        <f>VLOOKUP($A3469, [1]FA21_Ridership!$1:$1048576,12, 0)</f>
        <v>ALAMEDA</v>
      </c>
      <c r="T3469">
        <f>VLOOKUP($A3469, [1]FA21_Ridership!$1:$1048576,13, 0)</f>
        <v>2</v>
      </c>
      <c r="U3469">
        <f t="shared" si="271"/>
        <v>780</v>
      </c>
      <c r="V3469" s="67">
        <f t="shared" si="270"/>
        <v>0.83</v>
      </c>
      <c r="W3469">
        <v>0.70143500000000003</v>
      </c>
      <c r="X3469" s="67">
        <f t="shared" si="272"/>
        <v>0.41</v>
      </c>
      <c r="Y3469">
        <v>0.177033</v>
      </c>
      <c r="Z3469" s="67">
        <f t="shared" si="273"/>
        <v>0.42899999999999999</v>
      </c>
      <c r="AA3469">
        <f>VLOOKUP($C3469,[1]Disability!$1:$1048576,5,FALSE)</f>
        <v>2</v>
      </c>
      <c r="AB3469" s="67">
        <f t="shared" si="274"/>
        <v>0.91600000000000004</v>
      </c>
      <c r="AC3469" t="e">
        <f>VLOOKUP($A3469,#REF!,9,FALSE)</f>
        <v>#REF!</v>
      </c>
    </row>
    <row r="3470" spans="1:29">
      <c r="A3470">
        <v>52822</v>
      </c>
      <c r="B3470">
        <v>3469</v>
      </c>
      <c r="C3470">
        <v>1010590</v>
      </c>
      <c r="D3470" t="s">
        <v>4235</v>
      </c>
      <c r="E3470" t="s">
        <v>4236</v>
      </c>
      <c r="G3470" t="e">
        <f>VLOOKUP($H3470,[1]BRT!$1:$1048576,1,0)</f>
        <v>#N/A</v>
      </c>
      <c r="H3470" t="s">
        <v>6692</v>
      </c>
      <c r="I3470">
        <v>37.772016999999998</v>
      </c>
      <c r="J3470">
        <v>-122.19320399999999</v>
      </c>
      <c r="K3470">
        <v>1398</v>
      </c>
      <c r="L3470">
        <v>20</v>
      </c>
      <c r="M3470">
        <v>3</v>
      </c>
      <c r="N3470">
        <v>12</v>
      </c>
      <c r="O3470">
        <v>27</v>
      </c>
      <c r="P3470">
        <v>39</v>
      </c>
      <c r="Q3470" t="e">
        <f>VLOOKUP($A3470,'[1]SheltersALL_2.17.22'!$1:$1048576,6,0)</f>
        <v>#N/A</v>
      </c>
      <c r="R3470" t="str">
        <f>VLOOKUP($A3470, [1]FA21_Ridership!$1:$1048576,11, 0)</f>
        <v>OAKLAND</v>
      </c>
      <c r="S3470" t="str">
        <f>VLOOKUP($A3470, [1]FA21_Ridership!$1:$1048576,12, 0)</f>
        <v>ALAMEDA</v>
      </c>
      <c r="T3470">
        <f>VLOOKUP($A3470, [1]FA21_Ridership!$1:$1048576,13, 0)</f>
        <v>3</v>
      </c>
      <c r="U3470">
        <f t="shared" si="271"/>
        <v>780</v>
      </c>
      <c r="V3470" s="67">
        <f t="shared" si="270"/>
        <v>0.83</v>
      </c>
      <c r="W3470">
        <v>0.89900199999999997</v>
      </c>
      <c r="X3470" s="67">
        <f t="shared" si="272"/>
        <v>0.77</v>
      </c>
      <c r="Y3470">
        <v>0.70794100000000004</v>
      </c>
      <c r="Z3470" s="67">
        <f t="shared" si="273"/>
        <v>0.98199999999999998</v>
      </c>
      <c r="AA3470">
        <f>VLOOKUP($C3470,[1]Disability!$1:$1048576,5,FALSE)</f>
        <v>1</v>
      </c>
      <c r="AB3470" s="67">
        <f t="shared" si="274"/>
        <v>0.72499999999999998</v>
      </c>
      <c r="AC3470" t="e">
        <f>VLOOKUP($A3470,#REF!,9,FALSE)</f>
        <v>#REF!</v>
      </c>
    </row>
    <row r="3471" spans="1:29">
      <c r="A3471">
        <v>55019</v>
      </c>
      <c r="B3471">
        <v>3470</v>
      </c>
      <c r="C3471">
        <v>302210</v>
      </c>
      <c r="D3471" t="s">
        <v>4235</v>
      </c>
      <c r="E3471" t="s">
        <v>4236</v>
      </c>
      <c r="G3471" t="e">
        <f>VLOOKUP($H3471,[1]BRT!$1:$1048576,1,0)</f>
        <v>#N/A</v>
      </c>
      <c r="H3471" t="s">
        <v>6693</v>
      </c>
      <c r="I3471">
        <v>37.862291999999997</v>
      </c>
      <c r="J3471">
        <v>-122.280934</v>
      </c>
      <c r="K3471">
        <v>1080</v>
      </c>
      <c r="L3471">
        <v>30</v>
      </c>
      <c r="M3471">
        <v>2</v>
      </c>
      <c r="N3471">
        <v>7</v>
      </c>
      <c r="O3471">
        <v>19</v>
      </c>
      <c r="P3471">
        <v>26</v>
      </c>
      <c r="Q3471" t="e">
        <f>VLOOKUP($A3471,'[1]SheltersALL_2.17.22'!$1:$1048576,6,0)</f>
        <v>#N/A</v>
      </c>
      <c r="R3471" t="str">
        <f>VLOOKUP($A3471, [1]FA21_Ridership!$1:$1048576,11, 0)</f>
        <v>BERKELEY</v>
      </c>
      <c r="S3471" t="str">
        <f>VLOOKUP($A3471, [1]FA21_Ridership!$1:$1048576,12, 0)</f>
        <v>ALAMEDA</v>
      </c>
      <c r="T3471">
        <f>VLOOKUP($A3471, [1]FA21_Ridership!$1:$1048576,13, 0)</f>
        <v>1</v>
      </c>
      <c r="U3471">
        <f t="shared" si="271"/>
        <v>780</v>
      </c>
      <c r="V3471" s="67">
        <f t="shared" si="270"/>
        <v>0.83</v>
      </c>
      <c r="W3471">
        <v>0.359319</v>
      </c>
      <c r="X3471" s="67">
        <f t="shared" si="272"/>
        <v>0.1</v>
      </c>
      <c r="Y3471">
        <v>0.15501799999999999</v>
      </c>
      <c r="Z3471" s="67">
        <f t="shared" si="273"/>
        <v>0.373</v>
      </c>
      <c r="AA3471">
        <f>VLOOKUP($C3471,[1]Disability!$1:$1048576,5,FALSE)</f>
        <v>0</v>
      </c>
      <c r="AB3471" s="67">
        <f t="shared" si="274"/>
        <v>0</v>
      </c>
      <c r="AC3471" t="e">
        <f>VLOOKUP($A3471,#REF!,9,FALSE)</f>
        <v>#REF!</v>
      </c>
    </row>
    <row r="3472" spans="1:29">
      <c r="A3472">
        <v>58350</v>
      </c>
      <c r="B3472">
        <v>3471</v>
      </c>
      <c r="C3472">
        <v>1302820</v>
      </c>
      <c r="D3472" t="s">
        <v>4235</v>
      </c>
      <c r="E3472" t="s">
        <v>4236</v>
      </c>
      <c r="G3472" t="e">
        <f>VLOOKUP($H3472,[1]BRT!$1:$1048576,1,0)</f>
        <v>#N/A</v>
      </c>
      <c r="H3472" t="s">
        <v>6694</v>
      </c>
      <c r="I3472">
        <v>37.996620999999998</v>
      </c>
      <c r="J3472">
        <v>-122.348564</v>
      </c>
      <c r="K3472">
        <v>1177</v>
      </c>
      <c r="L3472">
        <v>60</v>
      </c>
      <c r="M3472">
        <v>1</v>
      </c>
      <c r="N3472">
        <v>3</v>
      </c>
      <c r="O3472">
        <v>10</v>
      </c>
      <c r="P3472">
        <v>13</v>
      </c>
      <c r="Q3472" t="e">
        <f>VLOOKUP($A3472,'[1]SheltersALL_2.17.22'!$1:$1048576,6,0)</f>
        <v>#N/A</v>
      </c>
      <c r="R3472" t="str">
        <f>VLOOKUP($A3472, [1]FA21_Ridership!$1:$1048576,11, 0)</f>
        <v>RICHMOND</v>
      </c>
      <c r="S3472" t="str">
        <f>VLOOKUP($A3472, [1]FA21_Ridership!$1:$1048576,12, 0)</f>
        <v>CONTRA COSTA</v>
      </c>
      <c r="T3472">
        <f>VLOOKUP($A3472, [1]FA21_Ridership!$1:$1048576,13, 0)</f>
        <v>1</v>
      </c>
      <c r="U3472">
        <f t="shared" si="271"/>
        <v>780</v>
      </c>
      <c r="V3472" s="67">
        <f t="shared" si="270"/>
        <v>0.83</v>
      </c>
      <c r="W3472">
        <v>0.88406700000000005</v>
      </c>
      <c r="X3472" s="67">
        <f t="shared" si="272"/>
        <v>0.74</v>
      </c>
      <c r="Y3472">
        <v>0.178171</v>
      </c>
      <c r="Z3472" s="67">
        <f t="shared" si="273"/>
        <v>0.433</v>
      </c>
      <c r="AA3472">
        <f>VLOOKUP($C3472,[1]Disability!$1:$1048576,5,FALSE)</f>
        <v>0</v>
      </c>
      <c r="AB3472" s="67">
        <f t="shared" si="274"/>
        <v>0</v>
      </c>
      <c r="AC3472" t="e">
        <f>VLOOKUP($A3472,#REF!,9,FALSE)</f>
        <v>#REF!</v>
      </c>
    </row>
    <row r="3473" spans="1:29">
      <c r="A3473">
        <v>58007</v>
      </c>
      <c r="B3473">
        <v>3472</v>
      </c>
      <c r="C3473">
        <v>302120</v>
      </c>
      <c r="D3473" t="s">
        <v>4235</v>
      </c>
      <c r="E3473" t="s">
        <v>4236</v>
      </c>
      <c r="G3473" t="e">
        <f>VLOOKUP($H3473,[1]BRT!$1:$1048576,1,0)</f>
        <v>#N/A</v>
      </c>
      <c r="H3473" t="s">
        <v>6695</v>
      </c>
      <c r="I3473">
        <v>37.863140999999999</v>
      </c>
      <c r="J3473">
        <v>-122.27426800000001</v>
      </c>
      <c r="K3473">
        <v>1080</v>
      </c>
      <c r="L3473">
        <v>30</v>
      </c>
      <c r="M3473">
        <v>2</v>
      </c>
      <c r="N3473">
        <v>5</v>
      </c>
      <c r="O3473">
        <v>21</v>
      </c>
      <c r="P3473">
        <v>26</v>
      </c>
      <c r="Q3473" t="e">
        <f>VLOOKUP($A3473,'[1]SheltersALL_2.17.22'!$1:$1048576,6,0)</f>
        <v>#N/A</v>
      </c>
      <c r="R3473" t="str">
        <f>VLOOKUP($A3473, [1]FA21_Ridership!$1:$1048576,11, 0)</f>
        <v>BERKELEY</v>
      </c>
      <c r="S3473" t="str">
        <f>VLOOKUP($A3473, [1]FA21_Ridership!$1:$1048576,12, 0)</f>
        <v>ALAMEDA</v>
      </c>
      <c r="T3473">
        <f>VLOOKUP($A3473, [1]FA21_Ridership!$1:$1048576,13, 0)</f>
        <v>1</v>
      </c>
      <c r="U3473">
        <f t="shared" si="271"/>
        <v>780</v>
      </c>
      <c r="V3473" s="67">
        <f t="shared" si="270"/>
        <v>0.83</v>
      </c>
      <c r="W3473">
        <v>0.39978399999999997</v>
      </c>
      <c r="X3473" s="67">
        <f t="shared" si="272"/>
        <v>0.125</v>
      </c>
      <c r="Y3473">
        <v>0.234375</v>
      </c>
      <c r="Z3473" s="67">
        <f t="shared" si="273"/>
        <v>0.53100000000000003</v>
      </c>
      <c r="AA3473">
        <f>VLOOKUP($C3473,[1]Disability!$1:$1048576,5,FALSE)</f>
        <v>0</v>
      </c>
      <c r="AB3473" s="67">
        <f t="shared" si="274"/>
        <v>0</v>
      </c>
      <c r="AC3473" t="e">
        <f>VLOOKUP($A3473,#REF!,9,FALSE)</f>
        <v>#REF!</v>
      </c>
    </row>
    <row r="3474" spans="1:29">
      <c r="A3474">
        <v>56066</v>
      </c>
      <c r="B3474">
        <v>3473</v>
      </c>
      <c r="C3474">
        <v>706110</v>
      </c>
      <c r="D3474" t="s">
        <v>4235</v>
      </c>
      <c r="E3474" t="s">
        <v>4236</v>
      </c>
      <c r="G3474" t="e">
        <f>VLOOKUP($H3474,[1]BRT!$1:$1048576,1,0)</f>
        <v>#N/A</v>
      </c>
      <c r="H3474" t="s">
        <v>6696</v>
      </c>
      <c r="I3474">
        <v>37.556350000000002</v>
      </c>
      <c r="J3474">
        <v>-122.015146</v>
      </c>
      <c r="K3474">
        <v>720</v>
      </c>
      <c r="L3474">
        <v>60</v>
      </c>
      <c r="M3474">
        <v>1</v>
      </c>
      <c r="N3474">
        <v>1</v>
      </c>
      <c r="O3474">
        <v>12</v>
      </c>
      <c r="P3474">
        <v>13</v>
      </c>
      <c r="Q3474" t="e">
        <f>VLOOKUP($A3474,'[1]SheltersALL_2.17.22'!$1:$1048576,6,0)</f>
        <v>#N/A</v>
      </c>
      <c r="R3474" t="str">
        <f>VLOOKUP($A3474, [1]FA21_Ridership!$1:$1048576,11, 0)</f>
        <v>FREMONT</v>
      </c>
      <c r="S3474" t="str">
        <f>VLOOKUP($A3474, [1]FA21_Ridership!$1:$1048576,12, 0)</f>
        <v>ALAMEDA</v>
      </c>
      <c r="T3474">
        <f>VLOOKUP($A3474, [1]FA21_Ridership!$1:$1048576,13, 0)</f>
        <v>5</v>
      </c>
      <c r="U3474">
        <f t="shared" si="271"/>
        <v>780</v>
      </c>
      <c r="V3474" s="67">
        <f t="shared" si="270"/>
        <v>0.83</v>
      </c>
      <c r="W3474">
        <v>0.40668500000000002</v>
      </c>
      <c r="X3474" s="67">
        <f t="shared" si="272"/>
        <v>0.129</v>
      </c>
      <c r="Y3474">
        <v>1.1289E-2</v>
      </c>
      <c r="Z3474" s="67">
        <f t="shared" si="273"/>
        <v>0.01</v>
      </c>
      <c r="AA3474">
        <f>VLOOKUP($C3474,[1]Disability!$1:$1048576,5,FALSE)</f>
        <v>0</v>
      </c>
      <c r="AB3474" s="67">
        <f t="shared" si="274"/>
        <v>0</v>
      </c>
      <c r="AC3474" t="e">
        <f>VLOOKUP($A3474,#REF!,9,FALSE)</f>
        <v>#REF!</v>
      </c>
    </row>
    <row r="3475" spans="1:29">
      <c r="A3475">
        <v>51514</v>
      </c>
      <c r="B3475">
        <v>3474</v>
      </c>
      <c r="C3475">
        <v>704590</v>
      </c>
      <c r="D3475" t="s">
        <v>4235</v>
      </c>
      <c r="E3475" t="s">
        <v>4236</v>
      </c>
      <c r="G3475" t="e">
        <f>VLOOKUP($H3475,[1]BRT!$1:$1048576,1,0)</f>
        <v>#N/A</v>
      </c>
      <c r="H3475" t="s">
        <v>6359</v>
      </c>
      <c r="I3475">
        <v>37.567602999999998</v>
      </c>
      <c r="J3475">
        <v>-122.05284399999999</v>
      </c>
      <c r="K3475">
        <v>720</v>
      </c>
      <c r="L3475">
        <v>60</v>
      </c>
      <c r="M3475">
        <v>1</v>
      </c>
      <c r="N3475">
        <v>1</v>
      </c>
      <c r="O3475">
        <v>12</v>
      </c>
      <c r="P3475">
        <v>13</v>
      </c>
      <c r="Q3475" t="e">
        <f>VLOOKUP($A3475,'[1]SheltersALL_2.17.22'!$1:$1048576,6,0)</f>
        <v>#N/A</v>
      </c>
      <c r="R3475" t="str">
        <f>VLOOKUP($A3475, [1]FA21_Ridership!$1:$1048576,11, 0)</f>
        <v>FREMONT</v>
      </c>
      <c r="S3475" t="str">
        <f>VLOOKUP($A3475, [1]FA21_Ridership!$1:$1048576,12, 0)</f>
        <v>ALAMEDA</v>
      </c>
      <c r="T3475">
        <f>VLOOKUP($A3475, [1]FA21_Ridership!$1:$1048576,13, 0)</f>
        <v>5</v>
      </c>
      <c r="U3475">
        <f t="shared" si="271"/>
        <v>780</v>
      </c>
      <c r="V3475" s="67">
        <f t="shared" si="270"/>
        <v>0.83</v>
      </c>
      <c r="W3475">
        <v>0.73306000000000004</v>
      </c>
      <c r="X3475" s="67">
        <f t="shared" si="272"/>
        <v>0.44800000000000001</v>
      </c>
      <c r="Y3475">
        <v>9.7194000000000003E-2</v>
      </c>
      <c r="Z3475" s="67">
        <f t="shared" si="273"/>
        <v>0.23899999999999999</v>
      </c>
      <c r="AA3475">
        <f>VLOOKUP($C3475,[1]Disability!$1:$1048576,5,FALSE)</f>
        <v>0</v>
      </c>
      <c r="AB3475" s="67">
        <f t="shared" si="274"/>
        <v>0</v>
      </c>
      <c r="AC3475" t="e">
        <f>VLOOKUP($A3475,#REF!,9,FALSE)</f>
        <v>#REF!</v>
      </c>
    </row>
    <row r="3476" spans="1:29">
      <c r="A3476">
        <v>55354</v>
      </c>
      <c r="B3476">
        <v>3475</v>
      </c>
      <c r="C3476">
        <v>1500390</v>
      </c>
      <c r="D3476" t="s">
        <v>4235</v>
      </c>
      <c r="E3476" t="s">
        <v>4236</v>
      </c>
      <c r="G3476" t="e">
        <f>VLOOKUP($H3476,[1]BRT!$1:$1048576,1,0)</f>
        <v>#N/A</v>
      </c>
      <c r="H3476" t="s">
        <v>6607</v>
      </c>
      <c r="I3476">
        <v>37.734257999999997</v>
      </c>
      <c r="J3476">
        <v>-122.151629</v>
      </c>
      <c r="K3476">
        <v>799</v>
      </c>
      <c r="L3476">
        <v>21.1</v>
      </c>
      <c r="M3476">
        <v>2.843601896</v>
      </c>
      <c r="N3476">
        <v>16</v>
      </c>
      <c r="O3476">
        <v>21</v>
      </c>
      <c r="P3476">
        <v>37</v>
      </c>
      <c r="Q3476" t="e">
        <f>VLOOKUP($A3476,'[1]SheltersALL_2.17.22'!$1:$1048576,6,0)</f>
        <v>#N/A</v>
      </c>
      <c r="R3476" t="str">
        <f>VLOOKUP($A3476, [1]FA21_Ridership!$1:$1048576,11, 0)</f>
        <v>SAN LEANDRO</v>
      </c>
      <c r="S3476" t="str">
        <f>VLOOKUP($A3476, [1]FA21_Ridership!$1:$1048576,12, 0)</f>
        <v>ALAMEDA</v>
      </c>
      <c r="T3476">
        <f>VLOOKUP($A3476, [1]FA21_Ridership!$1:$1048576,13, 0)</f>
        <v>3</v>
      </c>
      <c r="U3476">
        <f t="shared" si="271"/>
        <v>780.7</v>
      </c>
      <c r="V3476" s="67">
        <f t="shared" si="270"/>
        <v>0.83499999999999996</v>
      </c>
      <c r="W3476">
        <v>0.57160200000000005</v>
      </c>
      <c r="X3476" s="67">
        <f t="shared" si="272"/>
        <v>0.25900000000000001</v>
      </c>
      <c r="Y3476">
        <v>0.17961199999999999</v>
      </c>
      <c r="Z3476" s="67">
        <f t="shared" si="273"/>
        <v>0.438</v>
      </c>
      <c r="AA3476">
        <f>VLOOKUP($C3476,[1]Disability!$1:$1048576,5,FALSE)</f>
        <v>0</v>
      </c>
      <c r="AB3476" s="67">
        <f t="shared" si="274"/>
        <v>0</v>
      </c>
      <c r="AC3476" t="e">
        <f>VLOOKUP($A3476,#REF!,9,FALSE)</f>
        <v>#REF!</v>
      </c>
    </row>
    <row r="3477" spans="1:29">
      <c r="A3477">
        <v>55854</v>
      </c>
      <c r="B3477">
        <v>3476</v>
      </c>
      <c r="C3477">
        <v>1001020</v>
      </c>
      <c r="D3477" t="s">
        <v>4235</v>
      </c>
      <c r="E3477" t="s">
        <v>4236</v>
      </c>
      <c r="G3477" t="e">
        <f>VLOOKUP($H3477,[1]BRT!$1:$1048576,1,0)</f>
        <v>#N/A</v>
      </c>
      <c r="H3477" t="s">
        <v>6697</v>
      </c>
      <c r="I3477">
        <v>37.808599999999998</v>
      </c>
      <c r="J3477">
        <v>-122.281353</v>
      </c>
      <c r="K3477">
        <v>1039</v>
      </c>
      <c r="L3477">
        <v>17</v>
      </c>
      <c r="M3477">
        <v>3.5294117649999999</v>
      </c>
      <c r="N3477">
        <v>21</v>
      </c>
      <c r="O3477">
        <v>25</v>
      </c>
      <c r="P3477">
        <v>46</v>
      </c>
      <c r="Q3477" t="e">
        <f>VLOOKUP($A3477,'[1]SheltersALL_2.17.22'!$1:$1048576,6,0)</f>
        <v>#N/A</v>
      </c>
      <c r="R3477" t="str">
        <f>VLOOKUP($A3477, [1]FA21_Ridership!$1:$1048576,11, 0)</f>
        <v>OAKLAND</v>
      </c>
      <c r="S3477" t="str">
        <f>VLOOKUP($A3477, [1]FA21_Ridership!$1:$1048576,12, 0)</f>
        <v>ALAMEDA</v>
      </c>
      <c r="T3477">
        <f>VLOOKUP($A3477, [1]FA21_Ridership!$1:$1048576,13, 0)</f>
        <v>2</v>
      </c>
      <c r="U3477">
        <f t="shared" si="271"/>
        <v>782</v>
      </c>
      <c r="V3477" s="67">
        <f t="shared" si="270"/>
        <v>0.83499999999999996</v>
      </c>
      <c r="W3477">
        <v>0.828959</v>
      </c>
      <c r="X3477" s="67">
        <f t="shared" si="272"/>
        <v>0.627</v>
      </c>
      <c r="Y3477">
        <v>0.47654099999999999</v>
      </c>
      <c r="Z3477" s="67">
        <f t="shared" si="273"/>
        <v>0.84699999999999998</v>
      </c>
      <c r="AA3477">
        <f>VLOOKUP($C3477,[1]Disability!$1:$1048576,5,FALSE)</f>
        <v>1</v>
      </c>
      <c r="AB3477" s="67">
        <f t="shared" si="274"/>
        <v>0.72499999999999998</v>
      </c>
      <c r="AC3477" t="e">
        <f>VLOOKUP($A3477,#REF!,9,FALSE)</f>
        <v>#REF!</v>
      </c>
    </row>
    <row r="3478" spans="1:29">
      <c r="A3478">
        <v>52424</v>
      </c>
      <c r="B3478">
        <v>3477</v>
      </c>
      <c r="C3478">
        <v>305590</v>
      </c>
      <c r="D3478" t="s">
        <v>4235</v>
      </c>
      <c r="E3478" t="s">
        <v>4236</v>
      </c>
      <c r="G3478" t="e">
        <f>VLOOKUP($H3478,[1]BRT!$1:$1048576,1,0)</f>
        <v>#N/A</v>
      </c>
      <c r="H3478" t="s">
        <v>6647</v>
      </c>
      <c r="I3478">
        <v>37.857942000000001</v>
      </c>
      <c r="J3478">
        <v>-122.259338</v>
      </c>
      <c r="K3478">
        <v>1147</v>
      </c>
      <c r="L3478">
        <v>17.399999999999999</v>
      </c>
      <c r="M3478">
        <v>3.448275862</v>
      </c>
      <c r="N3478">
        <v>31</v>
      </c>
      <c r="O3478">
        <v>14</v>
      </c>
      <c r="P3478">
        <v>45</v>
      </c>
      <c r="Q3478" t="e">
        <f>VLOOKUP($A3478,'[1]SheltersALL_2.17.22'!$1:$1048576,6,0)</f>
        <v>#N/A</v>
      </c>
      <c r="R3478" t="str">
        <f>VLOOKUP($A3478, [1]FA21_Ridership!$1:$1048576,11, 0)</f>
        <v>BERKELEY</v>
      </c>
      <c r="S3478" t="str">
        <f>VLOOKUP($A3478, [1]FA21_Ridership!$1:$1048576,12, 0)</f>
        <v>ALAMEDA</v>
      </c>
      <c r="T3478">
        <f>VLOOKUP($A3478, [1]FA21_Ridership!$1:$1048576,13, 0)</f>
        <v>2</v>
      </c>
      <c r="U3478">
        <f t="shared" si="271"/>
        <v>782.99999999999989</v>
      </c>
      <c r="V3478" s="67">
        <f t="shared" si="270"/>
        <v>0.83499999999999996</v>
      </c>
      <c r="W3478">
        <v>0.28070200000000001</v>
      </c>
      <c r="X3478" s="67">
        <f t="shared" si="272"/>
        <v>5.7000000000000002E-2</v>
      </c>
      <c r="Y3478">
        <v>0.21614</v>
      </c>
      <c r="Z3478" s="67">
        <f t="shared" si="273"/>
        <v>0.502</v>
      </c>
      <c r="AA3478">
        <f>VLOOKUP($C3478,[1]Disability!$1:$1048576,5,FALSE)</f>
        <v>0</v>
      </c>
      <c r="AB3478" s="67">
        <f t="shared" si="274"/>
        <v>0</v>
      </c>
      <c r="AC3478" t="e">
        <f>VLOOKUP($A3478,#REF!,9,FALSE)</f>
        <v>#REF!</v>
      </c>
    </row>
    <row r="3479" spans="1:29">
      <c r="A3479">
        <v>59399</v>
      </c>
      <c r="B3479">
        <v>3478</v>
      </c>
      <c r="C3479">
        <v>702870</v>
      </c>
      <c r="D3479" t="s">
        <v>4235</v>
      </c>
      <c r="E3479" t="s">
        <v>4236</v>
      </c>
      <c r="G3479" t="e">
        <f>VLOOKUP($H3479,[1]BRT!$1:$1048576,1,0)</f>
        <v>#N/A</v>
      </c>
      <c r="H3479" t="s">
        <v>6698</v>
      </c>
      <c r="I3479">
        <v>37.522022999999997</v>
      </c>
      <c r="J3479">
        <v>-121.969149</v>
      </c>
      <c r="K3479">
        <v>962</v>
      </c>
      <c r="L3479">
        <v>37.6</v>
      </c>
      <c r="M3479">
        <v>1.595744681</v>
      </c>
      <c r="N3479">
        <v>17</v>
      </c>
      <c r="O3479">
        <v>4</v>
      </c>
      <c r="P3479">
        <v>21</v>
      </c>
      <c r="Q3479" t="e">
        <f>VLOOKUP($A3479,'[1]SheltersALL_2.17.22'!$1:$1048576,6,0)</f>
        <v>#N/A</v>
      </c>
      <c r="R3479" t="str">
        <f>VLOOKUP($A3479, [1]FA21_Ridership!$1:$1048576,11, 0)</f>
        <v>FREMONT</v>
      </c>
      <c r="S3479" t="str">
        <f>VLOOKUP($A3479, [1]FA21_Ridership!$1:$1048576,12, 0)</f>
        <v>ALAMEDA</v>
      </c>
      <c r="T3479">
        <f>VLOOKUP($A3479, [1]FA21_Ridership!$1:$1048576,13, 0)</f>
        <v>5</v>
      </c>
      <c r="U3479">
        <f t="shared" si="271"/>
        <v>789.6</v>
      </c>
      <c r="V3479" s="67">
        <f t="shared" si="270"/>
        <v>0.83599999999999997</v>
      </c>
      <c r="W3479">
        <v>0.71539799999999998</v>
      </c>
      <c r="X3479" s="67">
        <f t="shared" si="272"/>
        <v>0.42899999999999999</v>
      </c>
      <c r="Y3479">
        <v>0.177922</v>
      </c>
      <c r="Z3479" s="67">
        <f t="shared" si="273"/>
        <v>0.433</v>
      </c>
      <c r="AA3479">
        <f>VLOOKUP($C3479,[1]Disability!$1:$1048576,5,FALSE)</f>
        <v>0</v>
      </c>
      <c r="AB3479" s="67">
        <f t="shared" si="274"/>
        <v>0</v>
      </c>
      <c r="AC3479" t="e">
        <f>VLOOKUP($A3479,#REF!,9,FALSE)</f>
        <v>#REF!</v>
      </c>
    </row>
    <row r="3480" spans="1:29">
      <c r="A3480">
        <v>53338</v>
      </c>
      <c r="B3480">
        <v>3479</v>
      </c>
      <c r="C3480">
        <v>1700420</v>
      </c>
      <c r="D3480" t="s">
        <v>4235</v>
      </c>
      <c r="E3480" t="s">
        <v>4236</v>
      </c>
      <c r="G3480" t="e">
        <f>VLOOKUP($H3480,[1]BRT!$1:$1048576,1,0)</f>
        <v>#N/A</v>
      </c>
      <c r="H3480" t="s">
        <v>6699</v>
      </c>
      <c r="I3480">
        <v>37.590181999999999</v>
      </c>
      <c r="J3480">
        <v>-122.02072</v>
      </c>
      <c r="K3480">
        <v>1397</v>
      </c>
      <c r="L3480">
        <v>18</v>
      </c>
      <c r="M3480">
        <v>3.3333333330000001</v>
      </c>
      <c r="N3480">
        <v>33</v>
      </c>
      <c r="O3480">
        <v>11</v>
      </c>
      <c r="P3480">
        <v>44</v>
      </c>
      <c r="Q3480" t="e">
        <f>VLOOKUP($A3480,'[1]SheltersALL_2.17.22'!$1:$1048576,6,0)</f>
        <v>#N/A</v>
      </c>
      <c r="R3480" t="str">
        <f>VLOOKUP($A3480, [1]FA21_Ridership!$1:$1048576,11, 0)</f>
        <v>UNION CITY</v>
      </c>
      <c r="S3480" t="str">
        <f>VLOOKUP($A3480, [1]FA21_Ridership!$1:$1048576,12, 0)</f>
        <v>ALAMEDA</v>
      </c>
      <c r="T3480">
        <f>VLOOKUP($A3480, [1]FA21_Ridership!$1:$1048576,13, 0)</f>
        <v>9</v>
      </c>
      <c r="U3480">
        <f t="shared" si="271"/>
        <v>792</v>
      </c>
      <c r="V3480" s="67">
        <f t="shared" si="270"/>
        <v>0.83599999999999997</v>
      </c>
      <c r="W3480">
        <v>0.88388199999999995</v>
      </c>
      <c r="X3480" s="67">
        <f t="shared" si="272"/>
        <v>0.73899999999999999</v>
      </c>
      <c r="Y3480">
        <v>1.8197999999999999E-2</v>
      </c>
      <c r="Z3480" s="67">
        <f t="shared" si="273"/>
        <v>2.5999999999999999E-2</v>
      </c>
      <c r="AA3480">
        <f>VLOOKUP($C3480,[1]Disability!$1:$1048576,5,FALSE)</f>
        <v>0</v>
      </c>
      <c r="AB3480" s="67">
        <f t="shared" si="274"/>
        <v>0</v>
      </c>
      <c r="AC3480" t="e">
        <f>VLOOKUP($A3480,#REF!,9,FALSE)</f>
        <v>#REF!</v>
      </c>
    </row>
    <row r="3481" spans="1:29">
      <c r="A3481">
        <v>52901</v>
      </c>
      <c r="B3481">
        <v>3480</v>
      </c>
      <c r="C3481">
        <v>9907660</v>
      </c>
      <c r="D3481" t="s">
        <v>4235</v>
      </c>
      <c r="E3481" t="s">
        <v>4236</v>
      </c>
      <c r="G3481" t="e">
        <f>VLOOKUP($H3481,[1]BRT!$1:$1048576,1,0)</f>
        <v>#N/A</v>
      </c>
      <c r="H3481" t="s">
        <v>6700</v>
      </c>
      <c r="I3481">
        <v>37.777490999999998</v>
      </c>
      <c r="J3481">
        <v>-122.29835</v>
      </c>
      <c r="K3481">
        <v>986</v>
      </c>
      <c r="L3481">
        <v>36</v>
      </c>
      <c r="M3481">
        <v>1.6666666670000001</v>
      </c>
      <c r="N3481">
        <v>11</v>
      </c>
      <c r="O3481">
        <v>11</v>
      </c>
      <c r="P3481">
        <v>22</v>
      </c>
      <c r="Q3481" t="e">
        <f>VLOOKUP($A3481,'[1]SheltersALL_2.17.22'!$1:$1048576,6,0)</f>
        <v>#N/A</v>
      </c>
      <c r="R3481" t="str">
        <f>VLOOKUP($A3481, [1]FA21_Ridership!$1:$1048576,11, 0)</f>
        <v>ALAMEDA</v>
      </c>
      <c r="S3481" t="str">
        <f>VLOOKUP($A3481, [1]FA21_Ridership!$1:$1048576,12, 0)</f>
        <v>ALAMEDA</v>
      </c>
      <c r="T3481">
        <f>VLOOKUP($A3481, [1]FA21_Ridership!$1:$1048576,13, 0)</f>
        <v>3</v>
      </c>
      <c r="U3481">
        <f t="shared" si="271"/>
        <v>792</v>
      </c>
      <c r="V3481" s="67">
        <f t="shared" si="270"/>
        <v>0.83599999999999997</v>
      </c>
      <c r="W3481">
        <v>0.78054900000000005</v>
      </c>
      <c r="X3481" s="67">
        <f t="shared" si="272"/>
        <v>0.54900000000000004</v>
      </c>
      <c r="Y3481">
        <v>0.78237199999999996</v>
      </c>
      <c r="Z3481" s="67">
        <f t="shared" si="273"/>
        <v>0.99099999999999999</v>
      </c>
      <c r="AA3481">
        <f>VLOOKUP($C3481,[1]Disability!$1:$1048576,5,FALSE)</f>
        <v>0</v>
      </c>
      <c r="AB3481" s="67">
        <f t="shared" si="274"/>
        <v>0</v>
      </c>
      <c r="AC3481" t="e">
        <f>VLOOKUP($A3481,#REF!,9,FALSE)</f>
        <v>#REF!</v>
      </c>
    </row>
    <row r="3482" spans="1:29">
      <c r="A3482">
        <v>52592</v>
      </c>
      <c r="B3482">
        <v>3481</v>
      </c>
      <c r="C3482">
        <v>305110</v>
      </c>
      <c r="D3482" t="s">
        <v>4235</v>
      </c>
      <c r="E3482" t="s">
        <v>4236</v>
      </c>
      <c r="G3482" t="e">
        <f>VLOOKUP($H3482,[1]BRT!$1:$1048576,1,0)</f>
        <v>#N/A</v>
      </c>
      <c r="H3482" t="s">
        <v>6595</v>
      </c>
      <c r="I3482">
        <v>37.852466999999997</v>
      </c>
      <c r="J3482">
        <v>-122.26622399999999</v>
      </c>
      <c r="K3482">
        <v>1080</v>
      </c>
      <c r="L3482">
        <v>22</v>
      </c>
      <c r="M3482">
        <v>2.7272727269999999</v>
      </c>
      <c r="N3482">
        <v>9</v>
      </c>
      <c r="O3482">
        <v>27</v>
      </c>
      <c r="P3482">
        <v>36</v>
      </c>
      <c r="Q3482" t="e">
        <f>VLOOKUP($A3482,'[1]SheltersALL_2.17.22'!$1:$1048576,6,0)</f>
        <v>#N/A</v>
      </c>
      <c r="R3482" t="str">
        <f>VLOOKUP($A3482, [1]FA21_Ridership!$1:$1048576,11, 0)</f>
        <v>BERKELEY</v>
      </c>
      <c r="S3482" t="str">
        <f>VLOOKUP($A3482, [1]FA21_Ridership!$1:$1048576,12, 0)</f>
        <v>ALAMEDA</v>
      </c>
      <c r="T3482">
        <f>VLOOKUP($A3482, [1]FA21_Ridership!$1:$1048576,13, 0)</f>
        <v>1</v>
      </c>
      <c r="U3482">
        <f t="shared" si="271"/>
        <v>792</v>
      </c>
      <c r="V3482" s="67">
        <f t="shared" si="270"/>
        <v>0.83599999999999997</v>
      </c>
      <c r="W3482">
        <v>0.479188</v>
      </c>
      <c r="X3482" s="67">
        <f t="shared" si="272"/>
        <v>0.18</v>
      </c>
      <c r="Y3482">
        <v>0.278173</v>
      </c>
      <c r="Z3482" s="67">
        <f t="shared" si="273"/>
        <v>0.60399999999999998</v>
      </c>
      <c r="AA3482">
        <f>VLOOKUP($C3482,[1]Disability!$1:$1048576,5,FALSE)</f>
        <v>4</v>
      </c>
      <c r="AB3482" s="67">
        <f t="shared" si="274"/>
        <v>0.97699999999999998</v>
      </c>
      <c r="AC3482" t="e">
        <f>VLOOKUP($A3482,#REF!,9,FALSE)</f>
        <v>#REF!</v>
      </c>
    </row>
    <row r="3483" spans="1:29">
      <c r="A3483">
        <v>57466</v>
      </c>
      <c r="B3483">
        <v>3482</v>
      </c>
      <c r="C3483">
        <v>1009850</v>
      </c>
      <c r="D3483" t="s">
        <v>4235</v>
      </c>
      <c r="E3483" t="s">
        <v>4236</v>
      </c>
      <c r="G3483" t="e">
        <f>VLOOKUP($H3483,[1]BRT!$1:$1048576,1,0)</f>
        <v>#N/A</v>
      </c>
      <c r="H3483" t="s">
        <v>5823</v>
      </c>
      <c r="I3483">
        <v>37.795085999999998</v>
      </c>
      <c r="J3483">
        <v>-122.275806</v>
      </c>
      <c r="K3483">
        <v>1018</v>
      </c>
      <c r="L3483">
        <v>31.7</v>
      </c>
      <c r="M3483">
        <v>1.8927444790000001</v>
      </c>
      <c r="N3483">
        <v>21</v>
      </c>
      <c r="O3483">
        <v>4</v>
      </c>
      <c r="P3483">
        <v>25</v>
      </c>
      <c r="Q3483" t="e">
        <f>VLOOKUP($A3483,'[1]SheltersALL_2.17.22'!$1:$1048576,6,0)</f>
        <v>#N/A</v>
      </c>
      <c r="R3483" t="str">
        <f>VLOOKUP($A3483, [1]FA21_Ridership!$1:$1048576,11, 0)</f>
        <v>OAKLAND</v>
      </c>
      <c r="S3483" t="str">
        <f>VLOOKUP($A3483, [1]FA21_Ridership!$1:$1048576,12, 0)</f>
        <v>ALAMEDA</v>
      </c>
      <c r="T3483">
        <f>VLOOKUP($A3483, [1]FA21_Ridership!$1:$1048576,13, 0)</f>
        <v>2</v>
      </c>
      <c r="U3483">
        <f t="shared" si="271"/>
        <v>792.5</v>
      </c>
      <c r="V3483" s="67">
        <f t="shared" si="270"/>
        <v>0.83599999999999997</v>
      </c>
      <c r="W3483">
        <v>0.47169800000000001</v>
      </c>
      <c r="X3483" s="67">
        <f t="shared" si="272"/>
        <v>0.16800000000000001</v>
      </c>
      <c r="Y3483">
        <v>0.109777</v>
      </c>
      <c r="Z3483" s="67">
        <f t="shared" si="273"/>
        <v>0.27200000000000002</v>
      </c>
      <c r="AA3483">
        <f>VLOOKUP($C3483,[1]Disability!$1:$1048576,5,FALSE)</f>
        <v>0</v>
      </c>
      <c r="AB3483" s="67">
        <f t="shared" si="274"/>
        <v>0</v>
      </c>
      <c r="AC3483" t="e">
        <f>VLOOKUP($A3483,#REF!,9,FALSE)</f>
        <v>#REF!</v>
      </c>
    </row>
    <row r="3484" spans="1:29">
      <c r="A3484">
        <v>55670</v>
      </c>
      <c r="B3484">
        <v>3483</v>
      </c>
      <c r="C3484">
        <v>804290</v>
      </c>
      <c r="D3484" t="s">
        <v>4235</v>
      </c>
      <c r="E3484" t="s">
        <v>4236</v>
      </c>
      <c r="G3484" t="e">
        <f>VLOOKUP($H3484,[1]BRT!$1:$1048576,1,0)</f>
        <v>#N/A</v>
      </c>
      <c r="H3484" t="s">
        <v>6646</v>
      </c>
      <c r="I3484">
        <v>37.640931999999999</v>
      </c>
      <c r="J3484">
        <v>-122.080906</v>
      </c>
      <c r="K3484">
        <v>960</v>
      </c>
      <c r="L3484">
        <v>61</v>
      </c>
      <c r="M3484">
        <v>0.98360655699999999</v>
      </c>
      <c r="N3484">
        <v>7</v>
      </c>
      <c r="O3484">
        <v>6</v>
      </c>
      <c r="P3484">
        <v>13</v>
      </c>
      <c r="Q3484" t="e">
        <f>VLOOKUP($A3484,'[1]SheltersALL_2.17.22'!$1:$1048576,6,0)</f>
        <v>#N/A</v>
      </c>
      <c r="R3484" t="str">
        <f>VLOOKUP($A3484, [1]FA21_Ridership!$1:$1048576,11, 0)</f>
        <v>HAYWARD</v>
      </c>
      <c r="S3484" t="str">
        <f>VLOOKUP($A3484, [1]FA21_Ridership!$1:$1048576,12, 0)</f>
        <v>ALAMEDA</v>
      </c>
      <c r="T3484">
        <f>VLOOKUP($A3484, [1]FA21_Ridership!$1:$1048576,13, 0)</f>
        <v>4</v>
      </c>
      <c r="U3484">
        <f t="shared" si="271"/>
        <v>793</v>
      </c>
      <c r="V3484" s="67">
        <f t="shared" si="270"/>
        <v>0.83699999999999997</v>
      </c>
      <c r="W3484">
        <v>0.79574500000000004</v>
      </c>
      <c r="X3484" s="67">
        <f t="shared" si="272"/>
        <v>0.58199999999999996</v>
      </c>
      <c r="Y3484">
        <v>0.346383</v>
      </c>
      <c r="Z3484" s="67">
        <f t="shared" si="273"/>
        <v>0.69099999999999995</v>
      </c>
      <c r="AA3484">
        <f>VLOOKUP($C3484,[1]Disability!$1:$1048576,5,FALSE)</f>
        <v>0</v>
      </c>
      <c r="AB3484" s="67">
        <f t="shared" si="274"/>
        <v>0</v>
      </c>
      <c r="AC3484" t="e">
        <f>VLOOKUP($A3484,#REF!,9,FALSE)</f>
        <v>#REF!</v>
      </c>
    </row>
    <row r="3485" spans="1:29">
      <c r="A3485">
        <v>54320</v>
      </c>
      <c r="B3485">
        <v>3484</v>
      </c>
      <c r="C3485">
        <v>1700260</v>
      </c>
      <c r="D3485" t="s">
        <v>4235</v>
      </c>
      <c r="E3485" t="s">
        <v>4236</v>
      </c>
      <c r="G3485" t="e">
        <f>VLOOKUP($H3485,[1]BRT!$1:$1048576,1,0)</f>
        <v>#N/A</v>
      </c>
      <c r="H3485" t="s">
        <v>6701</v>
      </c>
      <c r="I3485">
        <v>37.588199000000003</v>
      </c>
      <c r="J3485">
        <v>-122.024489</v>
      </c>
      <c r="K3485">
        <v>1039</v>
      </c>
      <c r="L3485">
        <v>20</v>
      </c>
      <c r="M3485">
        <v>3</v>
      </c>
      <c r="N3485">
        <v>38</v>
      </c>
      <c r="O3485">
        <v>2</v>
      </c>
      <c r="P3485">
        <v>40</v>
      </c>
      <c r="Q3485" t="e">
        <f>VLOOKUP($A3485,'[1]SheltersALL_2.17.22'!$1:$1048576,6,0)</f>
        <v>#N/A</v>
      </c>
      <c r="R3485" t="str">
        <f>VLOOKUP($A3485, [1]FA21_Ridership!$1:$1048576,11, 0)</f>
        <v>UNION CITY</v>
      </c>
      <c r="S3485" t="str">
        <f>VLOOKUP($A3485, [1]FA21_Ridership!$1:$1048576,12, 0)</f>
        <v>ALAMEDA</v>
      </c>
      <c r="T3485">
        <f>VLOOKUP($A3485, [1]FA21_Ridership!$1:$1048576,13, 0)</f>
        <v>9</v>
      </c>
      <c r="U3485">
        <f t="shared" si="271"/>
        <v>800</v>
      </c>
      <c r="V3485" s="67">
        <f t="shared" si="270"/>
        <v>0.83699999999999997</v>
      </c>
      <c r="W3485">
        <v>0.88388199999999995</v>
      </c>
      <c r="X3485" s="67">
        <f t="shared" si="272"/>
        <v>0.73899999999999999</v>
      </c>
      <c r="Y3485">
        <v>1.8197999999999999E-2</v>
      </c>
      <c r="Z3485" s="67">
        <f t="shared" si="273"/>
        <v>2.5999999999999999E-2</v>
      </c>
      <c r="AA3485">
        <f>VLOOKUP($C3485,[1]Disability!$1:$1048576,5,FALSE)</f>
        <v>1</v>
      </c>
      <c r="AB3485" s="67">
        <f t="shared" si="274"/>
        <v>0.72499999999999998</v>
      </c>
      <c r="AC3485" t="e">
        <f>VLOOKUP($A3485,#REF!,9,FALSE)</f>
        <v>#REF!</v>
      </c>
    </row>
    <row r="3486" spans="1:29">
      <c r="A3486">
        <v>55542</v>
      </c>
      <c r="B3486">
        <v>3485</v>
      </c>
      <c r="C3486">
        <v>1011830</v>
      </c>
      <c r="D3486" t="s">
        <v>4235</v>
      </c>
      <c r="E3486" t="s">
        <v>4236</v>
      </c>
      <c r="G3486" t="e">
        <f>VLOOKUP($H3486,[1]BRT!$1:$1048576,1,0)</f>
        <v>#N/A</v>
      </c>
      <c r="H3486" t="s">
        <v>6632</v>
      </c>
      <c r="I3486">
        <v>37.809069000000001</v>
      </c>
      <c r="J3486">
        <v>-122.25596400000001</v>
      </c>
      <c r="K3486">
        <v>1410</v>
      </c>
      <c r="L3486">
        <v>20</v>
      </c>
      <c r="M3486">
        <v>3</v>
      </c>
      <c r="N3486">
        <v>26</v>
      </c>
      <c r="O3486">
        <v>14</v>
      </c>
      <c r="P3486">
        <v>40</v>
      </c>
      <c r="Q3486" t="str">
        <f>VLOOKUP($A3486,'[1]SheltersALL_2.17.22'!$1:$1048576,6,0)</f>
        <v>Oakland</v>
      </c>
      <c r="R3486" t="str">
        <f>VLOOKUP($A3486, [1]FA21_Ridership!$1:$1048576,11, 0)</f>
        <v>OAKLAND</v>
      </c>
      <c r="S3486" t="str">
        <f>VLOOKUP($A3486, [1]FA21_Ridership!$1:$1048576,12, 0)</f>
        <v>ALAMEDA</v>
      </c>
      <c r="T3486">
        <f>VLOOKUP($A3486, [1]FA21_Ridership!$1:$1048576,13, 0)</f>
        <v>2</v>
      </c>
      <c r="U3486">
        <f t="shared" si="271"/>
        <v>800</v>
      </c>
      <c r="V3486" s="67">
        <f t="shared" si="270"/>
        <v>0.83699999999999997</v>
      </c>
      <c r="W3486">
        <v>0.42116599999999998</v>
      </c>
      <c r="X3486" s="67">
        <f t="shared" si="272"/>
        <v>0.13800000000000001</v>
      </c>
      <c r="Y3486">
        <v>0.19798399999999999</v>
      </c>
      <c r="Z3486" s="67">
        <f t="shared" si="273"/>
        <v>0.47299999999999998</v>
      </c>
      <c r="AA3486">
        <f>VLOOKUP($C3486,[1]Disability!$1:$1048576,5,FALSE)</f>
        <v>0</v>
      </c>
      <c r="AB3486" s="67">
        <f t="shared" si="274"/>
        <v>0</v>
      </c>
      <c r="AC3486" t="e">
        <f>VLOOKUP($A3486,#REF!,9,FALSE)</f>
        <v>#REF!</v>
      </c>
    </row>
    <row r="3487" spans="1:29">
      <c r="A3487">
        <v>51255</v>
      </c>
      <c r="B3487">
        <v>3486</v>
      </c>
      <c r="C3487">
        <v>9801710</v>
      </c>
      <c r="D3487" t="s">
        <v>4235</v>
      </c>
      <c r="E3487" t="s">
        <v>4236</v>
      </c>
      <c r="G3487" t="e">
        <f>VLOOKUP($H3487,[1]BRT!$1:$1048576,1,0)</f>
        <v>#N/A</v>
      </c>
      <c r="H3487" t="s">
        <v>6702</v>
      </c>
      <c r="I3487">
        <v>37.674703000000001</v>
      </c>
      <c r="J3487">
        <v>-122.123524</v>
      </c>
      <c r="K3487">
        <v>1094</v>
      </c>
      <c r="L3487">
        <v>20</v>
      </c>
      <c r="M3487">
        <v>3</v>
      </c>
      <c r="N3487">
        <v>24</v>
      </c>
      <c r="O3487">
        <v>16</v>
      </c>
      <c r="P3487">
        <v>40</v>
      </c>
      <c r="Q3487" t="e">
        <f>VLOOKUP($A3487,'[1]SheltersALL_2.17.22'!$1:$1048576,6,0)</f>
        <v>#N/A</v>
      </c>
      <c r="R3487" t="str">
        <f>VLOOKUP($A3487, [1]FA21_Ridership!$1:$1048576,11, 0)</f>
        <v>COUNTY-ALAMEDA</v>
      </c>
      <c r="S3487" t="str">
        <f>VLOOKUP($A3487, [1]FA21_Ridership!$1:$1048576,12, 0)</f>
        <v>ALAMEDA</v>
      </c>
      <c r="T3487">
        <f>VLOOKUP($A3487, [1]FA21_Ridership!$1:$1048576,13, 0)</f>
        <v>4</v>
      </c>
      <c r="U3487">
        <f t="shared" si="271"/>
        <v>800</v>
      </c>
      <c r="V3487" s="67">
        <f t="shared" si="270"/>
        <v>0.83699999999999997</v>
      </c>
      <c r="W3487">
        <v>0.75652200000000003</v>
      </c>
      <c r="X3487" s="67">
        <f t="shared" si="272"/>
        <v>0.49399999999999999</v>
      </c>
      <c r="Y3487">
        <v>0.26719399999999999</v>
      </c>
      <c r="Z3487" s="67">
        <f t="shared" si="273"/>
        <v>0.59499999999999997</v>
      </c>
      <c r="AA3487">
        <f>VLOOKUP($C3487,[1]Disability!$1:$1048576,5,FALSE)</f>
        <v>0</v>
      </c>
      <c r="AB3487" s="67">
        <f t="shared" si="274"/>
        <v>0</v>
      </c>
      <c r="AC3487" t="e">
        <f>VLOOKUP($A3487,#REF!,9,FALSE)</f>
        <v>#REF!</v>
      </c>
    </row>
    <row r="3488" spans="1:29">
      <c r="A3488">
        <v>53036</v>
      </c>
      <c r="B3488">
        <v>3487</v>
      </c>
      <c r="C3488">
        <v>9908050</v>
      </c>
      <c r="D3488" t="s">
        <v>4235</v>
      </c>
      <c r="E3488" t="s">
        <v>4236</v>
      </c>
      <c r="G3488" t="e">
        <f>VLOOKUP($H3488,[1]BRT!$1:$1048576,1,0)</f>
        <v>#N/A</v>
      </c>
      <c r="H3488" t="s">
        <v>6703</v>
      </c>
      <c r="I3488">
        <v>37.819650000000003</v>
      </c>
      <c r="J3488">
        <v>-122.26694000000001</v>
      </c>
      <c r="K3488">
        <v>1374</v>
      </c>
      <c r="L3488">
        <v>20</v>
      </c>
      <c r="M3488">
        <v>3</v>
      </c>
      <c r="N3488">
        <v>23</v>
      </c>
      <c r="O3488">
        <v>17</v>
      </c>
      <c r="P3488">
        <v>40</v>
      </c>
      <c r="Q3488" t="e">
        <f>VLOOKUP($A3488,'[1]SheltersALL_2.17.22'!$1:$1048576,6,0)</f>
        <v>#N/A</v>
      </c>
      <c r="R3488" t="str">
        <f>VLOOKUP($A3488, [1]FA21_Ridership!$1:$1048576,11, 0)</f>
        <v>OAKLAND</v>
      </c>
      <c r="S3488" t="str">
        <f>VLOOKUP($A3488, [1]FA21_Ridership!$1:$1048576,12, 0)</f>
        <v>ALAMEDA</v>
      </c>
      <c r="T3488">
        <f>VLOOKUP($A3488, [1]FA21_Ridership!$1:$1048576,13, 0)</f>
        <v>2</v>
      </c>
      <c r="U3488">
        <f t="shared" si="271"/>
        <v>800</v>
      </c>
      <c r="V3488" s="67">
        <f t="shared" si="270"/>
        <v>0.83699999999999997</v>
      </c>
      <c r="W3488">
        <v>0.69294299999999998</v>
      </c>
      <c r="X3488" s="67">
        <f t="shared" si="272"/>
        <v>0.40200000000000002</v>
      </c>
      <c r="Y3488">
        <v>0.41730899999999999</v>
      </c>
      <c r="Z3488" s="67">
        <f t="shared" si="273"/>
        <v>0.78</v>
      </c>
      <c r="AA3488">
        <f>VLOOKUP($C3488,[1]Disability!$1:$1048576,5,FALSE)</f>
        <v>1</v>
      </c>
      <c r="AB3488" s="67">
        <f t="shared" si="274"/>
        <v>0.72499999999999998</v>
      </c>
      <c r="AC3488" t="e">
        <f>VLOOKUP($A3488,#REF!,9,FALSE)</f>
        <v>#REF!</v>
      </c>
    </row>
    <row r="3489" spans="1:29">
      <c r="A3489">
        <v>55756</v>
      </c>
      <c r="B3489">
        <v>3488</v>
      </c>
      <c r="C3489">
        <v>802430</v>
      </c>
      <c r="D3489" t="s">
        <v>4235</v>
      </c>
      <c r="E3489" t="s">
        <v>4236</v>
      </c>
      <c r="G3489" t="e">
        <f>VLOOKUP($H3489,[1]BRT!$1:$1048576,1,0)</f>
        <v>#N/A</v>
      </c>
      <c r="H3489" t="s">
        <v>6704</v>
      </c>
      <c r="I3489">
        <v>37.650440000000003</v>
      </c>
      <c r="J3489">
        <v>-122.10851</v>
      </c>
      <c r="K3489">
        <v>1057</v>
      </c>
      <c r="L3489">
        <v>20</v>
      </c>
      <c r="M3489">
        <v>3</v>
      </c>
      <c r="N3489">
        <v>21</v>
      </c>
      <c r="O3489">
        <v>19</v>
      </c>
      <c r="P3489">
        <v>40</v>
      </c>
      <c r="Q3489" t="str">
        <f>VLOOKUP($A3489,'[1]SheltersALL_2.17.22'!$1:$1048576,6,0)</f>
        <v>Hayward</v>
      </c>
      <c r="R3489" t="str">
        <f>VLOOKUP($A3489, [1]FA21_Ridership!$1:$1048576,11, 0)</f>
        <v>HAYWARD</v>
      </c>
      <c r="S3489" t="str">
        <f>VLOOKUP($A3489, [1]FA21_Ridership!$1:$1048576,12, 0)</f>
        <v>ALAMEDA</v>
      </c>
      <c r="T3489">
        <f>VLOOKUP($A3489, [1]FA21_Ridership!$1:$1048576,13, 0)</f>
        <v>5</v>
      </c>
      <c r="U3489">
        <f t="shared" si="271"/>
        <v>800</v>
      </c>
      <c r="V3489" s="67">
        <f t="shared" si="270"/>
        <v>0.83699999999999997</v>
      </c>
      <c r="W3489">
        <v>0.82065699999999997</v>
      </c>
      <c r="X3489" s="67">
        <f t="shared" si="272"/>
        <v>0.61399999999999999</v>
      </c>
      <c r="Y3489">
        <v>0.19215399999999999</v>
      </c>
      <c r="Z3489" s="67">
        <f t="shared" si="273"/>
        <v>0.46</v>
      </c>
      <c r="AA3489">
        <f>VLOOKUP($C3489,[1]Disability!$1:$1048576,5,FALSE)</f>
        <v>0</v>
      </c>
      <c r="AB3489" s="67">
        <f t="shared" si="274"/>
        <v>0</v>
      </c>
      <c r="AC3489" t="e">
        <f>VLOOKUP($A3489,#REF!,9,FALSE)</f>
        <v>#REF!</v>
      </c>
    </row>
    <row r="3490" spans="1:29">
      <c r="A3490">
        <v>55727</v>
      </c>
      <c r="B3490">
        <v>3489</v>
      </c>
      <c r="C3490">
        <v>1030290</v>
      </c>
      <c r="D3490" t="s">
        <v>4235</v>
      </c>
      <c r="E3490" t="s">
        <v>4236</v>
      </c>
      <c r="G3490" t="e">
        <f>VLOOKUP($H3490,[1]BRT!$1:$1048576,1,0)</f>
        <v>#N/A</v>
      </c>
      <c r="H3490" t="s">
        <v>6705</v>
      </c>
      <c r="I3490">
        <v>37.809849999999997</v>
      </c>
      <c r="J3490">
        <v>-122.28013199999999</v>
      </c>
      <c r="K3490">
        <v>980</v>
      </c>
      <c r="L3490">
        <v>20</v>
      </c>
      <c r="M3490">
        <v>3</v>
      </c>
      <c r="N3490">
        <v>20</v>
      </c>
      <c r="O3490">
        <v>20</v>
      </c>
      <c r="P3490">
        <v>40</v>
      </c>
      <c r="Q3490" t="e">
        <f>VLOOKUP($A3490,'[1]SheltersALL_2.17.22'!$1:$1048576,6,0)</f>
        <v>#N/A</v>
      </c>
      <c r="R3490" t="str">
        <f>VLOOKUP($A3490, [1]FA21_Ridership!$1:$1048576,11, 0)</f>
        <v>OAKLAND</v>
      </c>
      <c r="S3490" t="str">
        <f>VLOOKUP($A3490, [1]FA21_Ridership!$1:$1048576,12, 0)</f>
        <v>ALAMEDA</v>
      </c>
      <c r="T3490">
        <f>VLOOKUP($A3490, [1]FA21_Ridership!$1:$1048576,13, 0)</f>
        <v>2</v>
      </c>
      <c r="U3490">
        <f t="shared" si="271"/>
        <v>800</v>
      </c>
      <c r="V3490" s="67">
        <f t="shared" si="270"/>
        <v>0.83699999999999997</v>
      </c>
      <c r="W3490">
        <v>0.73924999999999996</v>
      </c>
      <c r="X3490" s="67">
        <f t="shared" si="272"/>
        <v>0.46100000000000002</v>
      </c>
      <c r="Y3490">
        <v>0.34583700000000001</v>
      </c>
      <c r="Z3490" s="67">
        <f t="shared" si="273"/>
        <v>0.69099999999999995</v>
      </c>
      <c r="AA3490">
        <f>VLOOKUP($C3490,[1]Disability!$1:$1048576,5,FALSE)</f>
        <v>0</v>
      </c>
      <c r="AB3490" s="67">
        <f t="shared" si="274"/>
        <v>0</v>
      </c>
      <c r="AC3490" t="e">
        <f>VLOOKUP($A3490,#REF!,9,FALSE)</f>
        <v>#REF!</v>
      </c>
    </row>
    <row r="3491" spans="1:29">
      <c r="A3491">
        <v>50743</v>
      </c>
      <c r="B3491">
        <v>3490</v>
      </c>
      <c r="C3491">
        <v>1032220</v>
      </c>
      <c r="D3491" t="s">
        <v>4235</v>
      </c>
      <c r="E3491" t="s">
        <v>4236</v>
      </c>
      <c r="G3491" t="e">
        <f>VLOOKUP($H3491,[1]BRT!$1:$1048576,1,0)</f>
        <v>#N/A</v>
      </c>
      <c r="H3491" t="s">
        <v>6608</v>
      </c>
      <c r="I3491">
        <v>37.814762000000002</v>
      </c>
      <c r="J3491">
        <v>-122.278468</v>
      </c>
      <c r="K3491">
        <v>980</v>
      </c>
      <c r="L3491">
        <v>20</v>
      </c>
      <c r="M3491">
        <v>3</v>
      </c>
      <c r="N3491">
        <v>17</v>
      </c>
      <c r="O3491">
        <v>23</v>
      </c>
      <c r="P3491">
        <v>40</v>
      </c>
      <c r="Q3491" t="e">
        <f>VLOOKUP($A3491,'[1]SheltersALL_2.17.22'!$1:$1048576,6,0)</f>
        <v>#N/A</v>
      </c>
      <c r="R3491" t="str">
        <f>VLOOKUP($A3491, [1]FA21_Ridership!$1:$1048576,11, 0)</f>
        <v>OAKLAND</v>
      </c>
      <c r="S3491" t="str">
        <f>VLOOKUP($A3491, [1]FA21_Ridership!$1:$1048576,12, 0)</f>
        <v>ALAMEDA</v>
      </c>
      <c r="T3491">
        <f>VLOOKUP($A3491, [1]FA21_Ridership!$1:$1048576,13, 0)</f>
        <v>2</v>
      </c>
      <c r="U3491">
        <f t="shared" si="271"/>
        <v>800</v>
      </c>
      <c r="V3491" s="67">
        <f t="shared" si="270"/>
        <v>0.83699999999999997</v>
      </c>
      <c r="W3491">
        <v>0.74441199999999996</v>
      </c>
      <c r="X3491" s="67">
        <f t="shared" si="272"/>
        <v>0.47</v>
      </c>
      <c r="Y3491">
        <v>0.463557</v>
      </c>
      <c r="Z3491" s="67">
        <f t="shared" si="273"/>
        <v>0.82899999999999996</v>
      </c>
      <c r="AA3491">
        <f>VLOOKUP($C3491,[1]Disability!$1:$1048576,5,FALSE)</f>
        <v>1</v>
      </c>
      <c r="AB3491" s="67">
        <f t="shared" si="274"/>
        <v>0.72499999999999998</v>
      </c>
      <c r="AC3491" t="e">
        <f>VLOOKUP($A3491,#REF!,9,FALSE)</f>
        <v>#REF!</v>
      </c>
    </row>
    <row r="3492" spans="1:29">
      <c r="A3492">
        <v>51858</v>
      </c>
      <c r="B3492">
        <v>3491</v>
      </c>
      <c r="C3492">
        <v>1009310</v>
      </c>
      <c r="D3492" t="s">
        <v>4235</v>
      </c>
      <c r="E3492" t="s">
        <v>4236</v>
      </c>
      <c r="G3492" t="e">
        <f>VLOOKUP($H3492,[1]BRT!$1:$1048576,1,0)</f>
        <v>#N/A</v>
      </c>
      <c r="H3492" t="s">
        <v>6588</v>
      </c>
      <c r="I3492">
        <v>37.798696</v>
      </c>
      <c r="J3492">
        <v>-122.240571</v>
      </c>
      <c r="K3492">
        <v>1079</v>
      </c>
      <c r="L3492">
        <v>20</v>
      </c>
      <c r="M3492">
        <v>3</v>
      </c>
      <c r="N3492">
        <v>13</v>
      </c>
      <c r="O3492">
        <v>27</v>
      </c>
      <c r="P3492">
        <v>40</v>
      </c>
      <c r="Q3492" t="e">
        <f>VLOOKUP($A3492,'[1]SheltersALL_2.17.22'!$1:$1048576,6,0)</f>
        <v>#N/A</v>
      </c>
      <c r="R3492" t="str">
        <f>VLOOKUP($A3492, [1]FA21_Ridership!$1:$1048576,11, 0)</f>
        <v>OAKLAND</v>
      </c>
      <c r="S3492" t="str">
        <f>VLOOKUP($A3492, [1]FA21_Ridership!$1:$1048576,12, 0)</f>
        <v>ALAMEDA</v>
      </c>
      <c r="T3492">
        <f>VLOOKUP($A3492, [1]FA21_Ridership!$1:$1048576,13, 0)</f>
        <v>2</v>
      </c>
      <c r="U3492">
        <f t="shared" si="271"/>
        <v>800</v>
      </c>
      <c r="V3492" s="67">
        <f t="shared" ref="V3492:V3555" si="275">_xlfn.PERCENTRANK.INC($U$2:$U$4161,U3492)</f>
        <v>0.83699999999999997</v>
      </c>
      <c r="W3492">
        <v>0.82656799999999997</v>
      </c>
      <c r="X3492" s="67">
        <f t="shared" si="272"/>
        <v>0.622</v>
      </c>
      <c r="Y3492">
        <v>0.29766300000000001</v>
      </c>
      <c r="Z3492" s="67">
        <f t="shared" si="273"/>
        <v>0.63500000000000001</v>
      </c>
      <c r="AA3492">
        <f>VLOOKUP($C3492,[1]Disability!$1:$1048576,5,FALSE)</f>
        <v>0</v>
      </c>
      <c r="AB3492" s="67">
        <f t="shared" si="274"/>
        <v>0</v>
      </c>
      <c r="AC3492" t="e">
        <f>VLOOKUP($A3492,#REF!,9,FALSE)</f>
        <v>#REF!</v>
      </c>
    </row>
    <row r="3493" spans="1:29">
      <c r="A3493">
        <v>56788</v>
      </c>
      <c r="B3493">
        <v>3492</v>
      </c>
      <c r="C3493">
        <v>702540</v>
      </c>
      <c r="D3493" t="s">
        <v>4235</v>
      </c>
      <c r="E3493" t="s">
        <v>4236</v>
      </c>
      <c r="G3493" t="e">
        <f>VLOOKUP($H3493,[1]BRT!$1:$1048576,1,0)</f>
        <v>#N/A</v>
      </c>
      <c r="H3493" t="s">
        <v>6307</v>
      </c>
      <c r="I3493">
        <v>37.548003000000001</v>
      </c>
      <c r="J3493">
        <v>-121.987554</v>
      </c>
      <c r="K3493">
        <v>1403</v>
      </c>
      <c r="L3493">
        <v>20</v>
      </c>
      <c r="M3493">
        <v>3</v>
      </c>
      <c r="N3493">
        <v>13</v>
      </c>
      <c r="O3493">
        <v>27</v>
      </c>
      <c r="P3493">
        <v>40</v>
      </c>
      <c r="Q3493" t="str">
        <f>VLOOKUP($A3493,'[1]SheltersALL_2.17.22'!$1:$1048576,6,0)</f>
        <v>Fremont</v>
      </c>
      <c r="R3493" t="str">
        <f>VLOOKUP($A3493, [1]FA21_Ridership!$1:$1048576,11, 0)</f>
        <v>FREMONT</v>
      </c>
      <c r="S3493" t="str">
        <f>VLOOKUP($A3493, [1]FA21_Ridership!$1:$1048576,12, 0)</f>
        <v>ALAMEDA</v>
      </c>
      <c r="T3493">
        <f>VLOOKUP($A3493, [1]FA21_Ridership!$1:$1048576,13, 0)</f>
        <v>5</v>
      </c>
      <c r="U3493">
        <f t="shared" si="271"/>
        <v>800</v>
      </c>
      <c r="V3493" s="67">
        <f t="shared" si="275"/>
        <v>0.83699999999999997</v>
      </c>
      <c r="W3493">
        <v>0.938195</v>
      </c>
      <c r="X3493" s="67">
        <f t="shared" si="272"/>
        <v>0.85099999999999998</v>
      </c>
      <c r="Y3493">
        <v>8.2818000000000003E-2</v>
      </c>
      <c r="Z3493" s="67">
        <f t="shared" si="273"/>
        <v>0.182</v>
      </c>
      <c r="AA3493">
        <f>VLOOKUP($C3493,[1]Disability!$1:$1048576,5,FALSE)</f>
        <v>0</v>
      </c>
      <c r="AB3493" s="67">
        <f t="shared" si="274"/>
        <v>0</v>
      </c>
      <c r="AC3493" t="e">
        <f>VLOOKUP($A3493,#REF!,9,FALSE)</f>
        <v>#REF!</v>
      </c>
    </row>
    <row r="3494" spans="1:29">
      <c r="A3494">
        <v>55753</v>
      </c>
      <c r="B3494">
        <v>3493</v>
      </c>
      <c r="C3494">
        <v>1504190</v>
      </c>
      <c r="D3494" t="s">
        <v>4235</v>
      </c>
      <c r="E3494" t="s">
        <v>4236</v>
      </c>
      <c r="G3494" t="e">
        <f>VLOOKUP($H3494,[1]BRT!$1:$1048576,1,0)</f>
        <v>#N/A</v>
      </c>
      <c r="H3494" t="s">
        <v>6706</v>
      </c>
      <c r="I3494">
        <v>37.726927000000003</v>
      </c>
      <c r="J3494">
        <v>-122.147882</v>
      </c>
      <c r="K3494">
        <v>799</v>
      </c>
      <c r="L3494">
        <v>21.1</v>
      </c>
      <c r="M3494">
        <v>2.843601896</v>
      </c>
      <c r="N3494">
        <v>27</v>
      </c>
      <c r="O3494">
        <v>11</v>
      </c>
      <c r="P3494">
        <v>38</v>
      </c>
      <c r="Q3494" t="e">
        <f>VLOOKUP($A3494,'[1]SheltersALL_2.17.22'!$1:$1048576,6,0)</f>
        <v>#N/A</v>
      </c>
      <c r="R3494" t="str">
        <f>VLOOKUP($A3494, [1]FA21_Ridership!$1:$1048576,11, 0)</f>
        <v>SAN LEANDRO</v>
      </c>
      <c r="S3494" t="str">
        <f>VLOOKUP($A3494, [1]FA21_Ridership!$1:$1048576,12, 0)</f>
        <v>ALAMEDA</v>
      </c>
      <c r="T3494">
        <f>VLOOKUP($A3494, [1]FA21_Ridership!$1:$1048576,13, 0)</f>
        <v>3</v>
      </c>
      <c r="U3494">
        <f t="shared" si="271"/>
        <v>801.80000000000007</v>
      </c>
      <c r="V3494" s="67">
        <f t="shared" si="275"/>
        <v>0.83899999999999997</v>
      </c>
      <c r="W3494">
        <v>0.75593500000000002</v>
      </c>
      <c r="X3494" s="67">
        <f t="shared" si="272"/>
        <v>0.48899999999999999</v>
      </c>
      <c r="Y3494">
        <v>0.24407799999999999</v>
      </c>
      <c r="Z3494" s="67">
        <f t="shared" si="273"/>
        <v>0.56399999999999995</v>
      </c>
      <c r="AA3494">
        <f>VLOOKUP($C3494,[1]Disability!$1:$1048576,5,FALSE)</f>
        <v>0</v>
      </c>
      <c r="AB3494" s="67">
        <f t="shared" si="274"/>
        <v>0</v>
      </c>
      <c r="AC3494" t="e">
        <f>VLOOKUP($A3494,#REF!,9,FALSE)</f>
        <v>#REF!</v>
      </c>
    </row>
    <row r="3495" spans="1:29">
      <c r="A3495">
        <v>53234</v>
      </c>
      <c r="B3495">
        <v>3494</v>
      </c>
      <c r="C3495">
        <v>805120</v>
      </c>
      <c r="D3495" t="s">
        <v>4235</v>
      </c>
      <c r="E3495" t="s">
        <v>4236</v>
      </c>
      <c r="G3495" t="e">
        <f>VLOOKUP($H3495,[1]BRT!$1:$1048576,1,0)</f>
        <v>#N/A</v>
      </c>
      <c r="H3495" t="s">
        <v>6496</v>
      </c>
      <c r="I3495">
        <v>37.627133999999998</v>
      </c>
      <c r="J3495">
        <v>-122.105098</v>
      </c>
      <c r="K3495">
        <v>1015</v>
      </c>
      <c r="L3495">
        <v>35</v>
      </c>
      <c r="M3495">
        <v>1.7142857140000001</v>
      </c>
      <c r="N3495">
        <v>4</v>
      </c>
      <c r="O3495">
        <v>19</v>
      </c>
      <c r="P3495">
        <v>23</v>
      </c>
      <c r="Q3495" t="e">
        <f>VLOOKUP($A3495,'[1]SheltersALL_2.17.22'!$1:$1048576,6,0)</f>
        <v>#N/A</v>
      </c>
      <c r="R3495" t="str">
        <f>VLOOKUP($A3495, [1]FA21_Ridership!$1:$1048576,11, 0)</f>
        <v>HAYWARD</v>
      </c>
      <c r="S3495" t="str">
        <f>VLOOKUP($A3495, [1]FA21_Ridership!$1:$1048576,12, 0)</f>
        <v>ALAMEDA</v>
      </c>
      <c r="T3495">
        <f>VLOOKUP($A3495, [1]FA21_Ridership!$1:$1048576,13, 0)</f>
        <v>5</v>
      </c>
      <c r="U3495">
        <f t="shared" si="271"/>
        <v>805</v>
      </c>
      <c r="V3495" s="67">
        <f t="shared" si="275"/>
        <v>0.83899999999999997</v>
      </c>
      <c r="W3495">
        <v>0.86426000000000003</v>
      </c>
      <c r="X3495" s="67">
        <f t="shared" si="272"/>
        <v>0.70299999999999996</v>
      </c>
      <c r="Y3495">
        <v>0.47185700000000003</v>
      </c>
      <c r="Z3495" s="67">
        <f t="shared" si="273"/>
        <v>0.84199999999999997</v>
      </c>
      <c r="AA3495">
        <f>VLOOKUP($C3495,[1]Disability!$1:$1048576,5,FALSE)</f>
        <v>0</v>
      </c>
      <c r="AB3495" s="67">
        <f t="shared" si="274"/>
        <v>0</v>
      </c>
      <c r="AC3495" t="e">
        <f>VLOOKUP($A3495,#REF!,9,FALSE)</f>
        <v>#REF!</v>
      </c>
    </row>
    <row r="3496" spans="1:29">
      <c r="A3496">
        <v>58453</v>
      </c>
      <c r="B3496">
        <v>3495</v>
      </c>
      <c r="C3496">
        <v>1019540</v>
      </c>
      <c r="D3496" t="s">
        <v>4235</v>
      </c>
      <c r="E3496" t="s">
        <v>4236</v>
      </c>
      <c r="G3496" t="e">
        <f>VLOOKUP($H3496,[1]BRT!$1:$1048576,1,0)</f>
        <v>#N/A</v>
      </c>
      <c r="H3496" t="s">
        <v>4254</v>
      </c>
      <c r="I3496">
        <v>37.799720999999998</v>
      </c>
      <c r="J3496">
        <v>-122.17188299999999</v>
      </c>
      <c r="K3496">
        <v>786</v>
      </c>
      <c r="L3496">
        <v>62</v>
      </c>
      <c r="M3496">
        <v>0.96774193500000005</v>
      </c>
      <c r="N3496">
        <v>12</v>
      </c>
      <c r="O3496">
        <v>1</v>
      </c>
      <c r="P3496">
        <v>13</v>
      </c>
      <c r="Q3496" t="e">
        <f>VLOOKUP($A3496,'[1]SheltersALL_2.17.22'!$1:$1048576,6,0)</f>
        <v>#N/A</v>
      </c>
      <c r="R3496" t="str">
        <f>VLOOKUP($A3496, [1]FA21_Ridership!$1:$1048576,11, 0)</f>
        <v>OAKLAND</v>
      </c>
      <c r="S3496" t="str">
        <f>VLOOKUP($A3496, [1]FA21_Ridership!$1:$1048576,12, 0)</f>
        <v>ALAMEDA</v>
      </c>
      <c r="T3496">
        <f>VLOOKUP($A3496, [1]FA21_Ridership!$1:$1048576,13, 0)</f>
        <v>3</v>
      </c>
      <c r="U3496">
        <f t="shared" si="271"/>
        <v>806</v>
      </c>
      <c r="V3496" s="67">
        <f t="shared" si="275"/>
        <v>0.84</v>
      </c>
      <c r="W3496">
        <v>0.50654999999999994</v>
      </c>
      <c r="X3496" s="67">
        <f t="shared" si="272"/>
        <v>0.2</v>
      </c>
      <c r="Y3496">
        <v>8.3333000000000004E-2</v>
      </c>
      <c r="Z3496" s="67">
        <f t="shared" si="273"/>
        <v>0.187</v>
      </c>
      <c r="AA3496">
        <f>VLOOKUP($C3496,[1]Disability!$1:$1048576,5,FALSE)</f>
        <v>0</v>
      </c>
      <c r="AB3496" s="67">
        <f t="shared" si="274"/>
        <v>0</v>
      </c>
      <c r="AC3496" t="e">
        <f>VLOOKUP($A3496,#REF!,9,FALSE)</f>
        <v>#REF!</v>
      </c>
    </row>
    <row r="3497" spans="1:29">
      <c r="A3497">
        <v>57766</v>
      </c>
      <c r="B3497">
        <v>3496</v>
      </c>
      <c r="C3497">
        <v>1019390</v>
      </c>
      <c r="D3497" t="s">
        <v>4235</v>
      </c>
      <c r="E3497" t="s">
        <v>4236</v>
      </c>
      <c r="G3497" t="e">
        <f>VLOOKUP($H3497,[1]BRT!$1:$1048576,1,0)</f>
        <v>#N/A</v>
      </c>
      <c r="H3497" t="s">
        <v>6707</v>
      </c>
      <c r="I3497">
        <v>37.798068999999998</v>
      </c>
      <c r="J3497">
        <v>-122.16419</v>
      </c>
      <c r="K3497">
        <v>786</v>
      </c>
      <c r="L3497">
        <v>62</v>
      </c>
      <c r="M3497">
        <v>0.96774193500000005</v>
      </c>
      <c r="N3497">
        <v>6</v>
      </c>
      <c r="O3497">
        <v>7</v>
      </c>
      <c r="P3497">
        <v>13</v>
      </c>
      <c r="Q3497" t="e">
        <f>VLOOKUP($A3497,'[1]SheltersALL_2.17.22'!$1:$1048576,6,0)</f>
        <v>#N/A</v>
      </c>
      <c r="R3497" t="str">
        <f>VLOOKUP($A3497, [1]FA21_Ridership!$1:$1048576,11, 0)</f>
        <v>OAKLAND</v>
      </c>
      <c r="S3497" t="str">
        <f>VLOOKUP($A3497, [1]FA21_Ridership!$1:$1048576,12, 0)</f>
        <v>ALAMEDA</v>
      </c>
      <c r="T3497">
        <f>VLOOKUP($A3497, [1]FA21_Ridership!$1:$1048576,13, 0)</f>
        <v>3</v>
      </c>
      <c r="U3497">
        <f t="shared" si="271"/>
        <v>806</v>
      </c>
      <c r="V3497" s="67">
        <f t="shared" si="275"/>
        <v>0.84</v>
      </c>
      <c r="W3497">
        <v>0.19372700000000001</v>
      </c>
      <c r="X3497" s="67">
        <f t="shared" si="272"/>
        <v>1.7999999999999999E-2</v>
      </c>
      <c r="Y3497">
        <v>9.4095999999999999E-2</v>
      </c>
      <c r="Z3497" s="67">
        <f t="shared" si="273"/>
        <v>0.221</v>
      </c>
      <c r="AA3497">
        <f>VLOOKUP($C3497,[1]Disability!$1:$1048576,5,FALSE)</f>
        <v>0</v>
      </c>
      <c r="AB3497" s="67">
        <f t="shared" si="274"/>
        <v>0</v>
      </c>
      <c r="AC3497" t="e">
        <f>VLOOKUP($A3497,#REF!,9,FALSE)</f>
        <v>#REF!</v>
      </c>
    </row>
    <row r="3498" spans="1:29">
      <c r="A3498">
        <v>53446</v>
      </c>
      <c r="B3498">
        <v>3497</v>
      </c>
      <c r="C3498">
        <v>1010110</v>
      </c>
      <c r="D3498" t="s">
        <v>4235</v>
      </c>
      <c r="E3498" t="s">
        <v>4236</v>
      </c>
      <c r="G3498" t="e">
        <f>VLOOKUP($H3498,[1]BRT!$1:$1048576,1,0)</f>
        <v>#N/A</v>
      </c>
      <c r="H3498" t="s">
        <v>6708</v>
      </c>
      <c r="I3498">
        <v>37.765500000000003</v>
      </c>
      <c r="J3498">
        <v>-122.152664</v>
      </c>
      <c r="K3498">
        <v>800</v>
      </c>
      <c r="L3498">
        <v>62</v>
      </c>
      <c r="M3498">
        <v>0.96774193500000005</v>
      </c>
      <c r="N3498">
        <v>0</v>
      </c>
      <c r="O3498">
        <v>13</v>
      </c>
      <c r="P3498">
        <v>13</v>
      </c>
      <c r="Q3498" t="e">
        <f>VLOOKUP($A3498,'[1]SheltersALL_2.17.22'!$1:$1048576,6,0)</f>
        <v>#N/A</v>
      </c>
      <c r="R3498" t="str">
        <f>VLOOKUP($A3498, [1]FA21_Ridership!$1:$1048576,11, 0)</f>
        <v>OAKLAND</v>
      </c>
      <c r="S3498" t="str">
        <f>VLOOKUP($A3498, [1]FA21_Ridership!$1:$1048576,12, 0)</f>
        <v>ALAMEDA</v>
      </c>
      <c r="T3498">
        <f>VLOOKUP($A3498, [1]FA21_Ridership!$1:$1048576,13, 0)</f>
        <v>3</v>
      </c>
      <c r="U3498">
        <f t="shared" si="271"/>
        <v>806</v>
      </c>
      <c r="V3498" s="67">
        <f t="shared" si="275"/>
        <v>0.84</v>
      </c>
      <c r="W3498">
        <v>0.70227499999999998</v>
      </c>
      <c r="X3498" s="67">
        <f t="shared" si="272"/>
        <v>0.41099999999999998</v>
      </c>
      <c r="Y3498">
        <v>9.0271000000000004E-2</v>
      </c>
      <c r="Z3498" s="67">
        <f t="shared" si="273"/>
        <v>0.21</v>
      </c>
      <c r="AA3498">
        <f>VLOOKUP($C3498,[1]Disability!$1:$1048576,5,FALSE)</f>
        <v>0</v>
      </c>
      <c r="AB3498" s="67">
        <f t="shared" si="274"/>
        <v>0</v>
      </c>
      <c r="AC3498" t="e">
        <f>VLOOKUP($A3498,#REF!,9,FALSE)</f>
        <v>#REF!</v>
      </c>
    </row>
    <row r="3499" spans="1:29">
      <c r="A3499">
        <v>51325</v>
      </c>
      <c r="B3499">
        <v>3498</v>
      </c>
      <c r="C3499">
        <v>9902890</v>
      </c>
      <c r="D3499" t="s">
        <v>4235</v>
      </c>
      <c r="E3499" t="s">
        <v>4236</v>
      </c>
      <c r="G3499" t="e">
        <f>VLOOKUP($H3499,[1]BRT!$1:$1048576,1,0)</f>
        <v>#N/A</v>
      </c>
      <c r="H3499" t="s">
        <v>6709</v>
      </c>
      <c r="I3499">
        <v>37.963169999999998</v>
      </c>
      <c r="J3499">
        <v>-122.338481</v>
      </c>
      <c r="K3499">
        <v>780</v>
      </c>
      <c r="L3499">
        <v>30</v>
      </c>
      <c r="M3499">
        <v>2</v>
      </c>
      <c r="N3499">
        <v>26</v>
      </c>
      <c r="O3499">
        <v>1</v>
      </c>
      <c r="P3499">
        <v>27</v>
      </c>
      <c r="Q3499" t="e">
        <f>VLOOKUP($A3499,'[1]SheltersALL_2.17.22'!$1:$1048576,6,0)</f>
        <v>#N/A</v>
      </c>
      <c r="R3499" t="str">
        <f>VLOOKUP($A3499, [1]FA21_Ridership!$1:$1048576,11, 0)</f>
        <v>SAN PABLO</v>
      </c>
      <c r="S3499" t="str">
        <f>VLOOKUP($A3499, [1]FA21_Ridership!$1:$1048576,12, 0)</f>
        <v>CONTRA COSTA</v>
      </c>
      <c r="T3499">
        <f>VLOOKUP($A3499, [1]FA21_Ridership!$1:$1048576,13, 0)</f>
        <v>1</v>
      </c>
      <c r="U3499">
        <f t="shared" si="271"/>
        <v>810</v>
      </c>
      <c r="V3499" s="67">
        <f t="shared" si="275"/>
        <v>0.84</v>
      </c>
      <c r="W3499">
        <v>0.91733200000000004</v>
      </c>
      <c r="X3499" s="67">
        <f t="shared" si="272"/>
        <v>0.80500000000000005</v>
      </c>
      <c r="Y3499">
        <v>0.43229200000000001</v>
      </c>
      <c r="Z3499" s="67">
        <f t="shared" si="273"/>
        <v>0.79400000000000004</v>
      </c>
      <c r="AA3499">
        <f>VLOOKUP($C3499,[1]Disability!$1:$1048576,5,FALSE)</f>
        <v>2</v>
      </c>
      <c r="AB3499" s="67">
        <f t="shared" si="274"/>
        <v>0.91600000000000004</v>
      </c>
      <c r="AC3499" t="e">
        <f>VLOOKUP($A3499,#REF!,9,FALSE)</f>
        <v>#REF!</v>
      </c>
    </row>
    <row r="3500" spans="1:29">
      <c r="A3500">
        <v>55205</v>
      </c>
      <c r="B3500">
        <v>3499</v>
      </c>
      <c r="C3500">
        <v>1301690</v>
      </c>
      <c r="D3500" t="s">
        <v>4235</v>
      </c>
      <c r="E3500" t="s">
        <v>4236</v>
      </c>
      <c r="G3500" t="e">
        <f>VLOOKUP($H3500,[1]BRT!$1:$1048576,1,0)</f>
        <v>#N/A</v>
      </c>
      <c r="H3500" t="s">
        <v>6710</v>
      </c>
      <c r="I3500">
        <v>37.914141000000001</v>
      </c>
      <c r="J3500">
        <v>-122.355822</v>
      </c>
      <c r="K3500">
        <v>720</v>
      </c>
      <c r="L3500">
        <v>30</v>
      </c>
      <c r="M3500">
        <v>2</v>
      </c>
      <c r="N3500">
        <v>25</v>
      </c>
      <c r="O3500">
        <v>2</v>
      </c>
      <c r="P3500">
        <v>27</v>
      </c>
      <c r="Q3500" t="e">
        <f>VLOOKUP($A3500,'[1]SheltersALL_2.17.22'!$1:$1048576,6,0)</f>
        <v>#N/A</v>
      </c>
      <c r="R3500" t="str">
        <f>VLOOKUP($A3500, [1]FA21_Ridership!$1:$1048576,11, 0)</f>
        <v>RICHMOND</v>
      </c>
      <c r="S3500" t="str">
        <f>VLOOKUP($A3500, [1]FA21_Ridership!$1:$1048576,12, 0)</f>
        <v>CONTRA COSTA</v>
      </c>
      <c r="T3500">
        <f>VLOOKUP($A3500, [1]FA21_Ridership!$1:$1048576,13, 0)</f>
        <v>1</v>
      </c>
      <c r="U3500">
        <f t="shared" si="271"/>
        <v>810</v>
      </c>
      <c r="V3500" s="67">
        <f t="shared" si="275"/>
        <v>0.84</v>
      </c>
      <c r="W3500">
        <v>0.77786699999999998</v>
      </c>
      <c r="X3500" s="67">
        <f t="shared" si="272"/>
        <v>0.53900000000000003</v>
      </c>
      <c r="Y3500">
        <v>0.17241400000000001</v>
      </c>
      <c r="Z3500" s="67">
        <f t="shared" si="273"/>
        <v>0.41399999999999998</v>
      </c>
      <c r="AA3500">
        <f>VLOOKUP($C3500,[1]Disability!$1:$1048576,5,FALSE)</f>
        <v>1</v>
      </c>
      <c r="AB3500" s="67">
        <f t="shared" si="274"/>
        <v>0.72499999999999998</v>
      </c>
      <c r="AC3500" t="e">
        <f>VLOOKUP($A3500,#REF!,9,FALSE)</f>
        <v>#REF!</v>
      </c>
    </row>
    <row r="3501" spans="1:29">
      <c r="A3501">
        <v>52542</v>
      </c>
      <c r="B3501">
        <v>3500</v>
      </c>
      <c r="C3501">
        <v>1303270</v>
      </c>
      <c r="D3501" t="s">
        <v>4235</v>
      </c>
      <c r="E3501" t="s">
        <v>4236</v>
      </c>
      <c r="G3501" t="e">
        <f>VLOOKUP($H3501,[1]BRT!$1:$1048576,1,0)</f>
        <v>#N/A</v>
      </c>
      <c r="H3501" t="s">
        <v>6711</v>
      </c>
      <c r="I3501">
        <v>37.924937999999997</v>
      </c>
      <c r="J3501">
        <v>-122.34755699999999</v>
      </c>
      <c r="K3501">
        <v>721</v>
      </c>
      <c r="L3501">
        <v>30</v>
      </c>
      <c r="M3501">
        <v>2</v>
      </c>
      <c r="N3501">
        <v>24</v>
      </c>
      <c r="O3501">
        <v>3</v>
      </c>
      <c r="P3501">
        <v>27</v>
      </c>
      <c r="Q3501" t="e">
        <f>VLOOKUP($A3501,'[1]SheltersALL_2.17.22'!$1:$1048576,6,0)</f>
        <v>#N/A</v>
      </c>
      <c r="R3501" t="str">
        <f>VLOOKUP($A3501, [1]FA21_Ridership!$1:$1048576,11, 0)</f>
        <v>RICHMOND</v>
      </c>
      <c r="S3501" t="str">
        <f>VLOOKUP($A3501, [1]FA21_Ridership!$1:$1048576,12, 0)</f>
        <v>CONTRA COSTA</v>
      </c>
      <c r="T3501">
        <f>VLOOKUP($A3501, [1]FA21_Ridership!$1:$1048576,13, 0)</f>
        <v>1</v>
      </c>
      <c r="U3501">
        <f t="shared" si="271"/>
        <v>810</v>
      </c>
      <c r="V3501" s="67">
        <f t="shared" si="275"/>
        <v>0.84</v>
      </c>
      <c r="W3501">
        <v>1</v>
      </c>
      <c r="X3501" s="67">
        <f t="shared" si="272"/>
        <v>0.98899999999999999</v>
      </c>
      <c r="Y3501">
        <v>0.61929800000000002</v>
      </c>
      <c r="Z3501" s="67">
        <f t="shared" si="273"/>
        <v>0.94599999999999995</v>
      </c>
      <c r="AA3501">
        <f>VLOOKUP($C3501,[1]Disability!$1:$1048576,5,FALSE)</f>
        <v>0</v>
      </c>
      <c r="AB3501" s="67">
        <f t="shared" si="274"/>
        <v>0</v>
      </c>
      <c r="AC3501" t="e">
        <f>VLOOKUP($A3501,#REF!,9,FALSE)</f>
        <v>#REF!</v>
      </c>
    </row>
    <row r="3502" spans="1:29">
      <c r="A3502">
        <v>52205</v>
      </c>
      <c r="B3502">
        <v>3501</v>
      </c>
      <c r="C3502">
        <v>1600240</v>
      </c>
      <c r="D3502" t="s">
        <v>4235</v>
      </c>
      <c r="E3502" t="s">
        <v>4236</v>
      </c>
      <c r="G3502" t="e">
        <f>VLOOKUP($H3502,[1]BRT!$1:$1048576,1,0)</f>
        <v>#N/A</v>
      </c>
      <c r="H3502" t="s">
        <v>5555</v>
      </c>
      <c r="I3502">
        <v>37.958469000000001</v>
      </c>
      <c r="J3502">
        <v>-122.340639</v>
      </c>
      <c r="K3502">
        <v>781</v>
      </c>
      <c r="L3502">
        <v>30</v>
      </c>
      <c r="M3502">
        <v>2</v>
      </c>
      <c r="N3502">
        <v>21</v>
      </c>
      <c r="O3502">
        <v>6</v>
      </c>
      <c r="P3502">
        <v>27</v>
      </c>
      <c r="Q3502" t="e">
        <f>VLOOKUP($A3502,'[1]SheltersALL_2.17.22'!$1:$1048576,6,0)</f>
        <v>#N/A</v>
      </c>
      <c r="R3502" t="str">
        <f>VLOOKUP($A3502, [1]FA21_Ridership!$1:$1048576,11, 0)</f>
        <v>SAN PABLO</v>
      </c>
      <c r="S3502" t="str">
        <f>VLOOKUP($A3502, [1]FA21_Ridership!$1:$1048576,12, 0)</f>
        <v>CONTRA COSTA</v>
      </c>
      <c r="T3502">
        <f>VLOOKUP($A3502, [1]FA21_Ridership!$1:$1048576,13, 0)</f>
        <v>1</v>
      </c>
      <c r="U3502">
        <f t="shared" si="271"/>
        <v>810</v>
      </c>
      <c r="V3502" s="67">
        <f t="shared" si="275"/>
        <v>0.84</v>
      </c>
      <c r="W3502">
        <v>0.91159400000000002</v>
      </c>
      <c r="X3502" s="67">
        <f t="shared" si="272"/>
        <v>0.79200000000000004</v>
      </c>
      <c r="Y3502">
        <v>0.546377</v>
      </c>
      <c r="Z3502" s="67">
        <f t="shared" si="273"/>
        <v>0.89600000000000002</v>
      </c>
      <c r="AA3502">
        <f>VLOOKUP($C3502,[1]Disability!$1:$1048576,5,FALSE)</f>
        <v>3</v>
      </c>
      <c r="AB3502" s="67">
        <f t="shared" si="274"/>
        <v>0.96499999999999997</v>
      </c>
      <c r="AC3502" t="e">
        <f>VLOOKUP($A3502,#REF!,9,FALSE)</f>
        <v>#REF!</v>
      </c>
    </row>
    <row r="3503" spans="1:29">
      <c r="A3503">
        <v>56755</v>
      </c>
      <c r="B3503">
        <v>3502</v>
      </c>
      <c r="C3503">
        <v>702640</v>
      </c>
      <c r="D3503" t="s">
        <v>4235</v>
      </c>
      <c r="E3503" t="s">
        <v>4236</v>
      </c>
      <c r="G3503" t="e">
        <f>VLOOKUP($H3503,[1]BRT!$1:$1048576,1,0)</f>
        <v>#N/A</v>
      </c>
      <c r="H3503" t="s">
        <v>5971</v>
      </c>
      <c r="I3503">
        <v>37.574694999999998</v>
      </c>
      <c r="J3503">
        <v>-122.04061400000001</v>
      </c>
      <c r="K3503">
        <v>990</v>
      </c>
      <c r="L3503">
        <v>30</v>
      </c>
      <c r="M3503">
        <v>2</v>
      </c>
      <c r="N3503">
        <v>20</v>
      </c>
      <c r="O3503">
        <v>7</v>
      </c>
      <c r="P3503">
        <v>27</v>
      </c>
      <c r="Q3503" t="e">
        <f>VLOOKUP($A3503,'[1]SheltersALL_2.17.22'!$1:$1048576,6,0)</f>
        <v>#N/A</v>
      </c>
      <c r="R3503" t="str">
        <f>VLOOKUP($A3503, [1]FA21_Ridership!$1:$1048576,11, 0)</f>
        <v>FREMONT</v>
      </c>
      <c r="S3503" t="str">
        <f>VLOOKUP($A3503, [1]FA21_Ridership!$1:$1048576,12, 0)</f>
        <v>ALAMEDA</v>
      </c>
      <c r="T3503">
        <f>VLOOKUP($A3503, [1]FA21_Ridership!$1:$1048576,13, 0)</f>
        <v>5</v>
      </c>
      <c r="U3503">
        <f t="shared" si="271"/>
        <v>810</v>
      </c>
      <c r="V3503" s="67">
        <f t="shared" si="275"/>
        <v>0.84</v>
      </c>
      <c r="W3503">
        <v>0.852912</v>
      </c>
      <c r="X3503" s="67">
        <f t="shared" si="272"/>
        <v>0.68200000000000005</v>
      </c>
      <c r="Y3503">
        <v>0.23790700000000001</v>
      </c>
      <c r="Z3503" s="67">
        <f t="shared" si="273"/>
        <v>0.54</v>
      </c>
      <c r="AA3503">
        <f>VLOOKUP($C3503,[1]Disability!$1:$1048576,5,FALSE)</f>
        <v>0</v>
      </c>
      <c r="AB3503" s="67">
        <f t="shared" si="274"/>
        <v>0</v>
      </c>
      <c r="AC3503" t="e">
        <f>VLOOKUP($A3503,#REF!,9,FALSE)</f>
        <v>#REF!</v>
      </c>
    </row>
    <row r="3504" spans="1:29">
      <c r="A3504">
        <v>55070</v>
      </c>
      <c r="B3504">
        <v>3503</v>
      </c>
      <c r="C3504">
        <v>302220</v>
      </c>
      <c r="D3504" t="s">
        <v>4235</v>
      </c>
      <c r="E3504" t="s">
        <v>4236</v>
      </c>
      <c r="G3504" t="e">
        <f>VLOOKUP($H3504,[1]BRT!$1:$1048576,1,0)</f>
        <v>#N/A</v>
      </c>
      <c r="H3504" t="s">
        <v>6693</v>
      </c>
      <c r="I3504">
        <v>37.862184999999997</v>
      </c>
      <c r="J3504">
        <v>-122.280669</v>
      </c>
      <c r="K3504">
        <v>1080</v>
      </c>
      <c r="L3504">
        <v>30</v>
      </c>
      <c r="M3504">
        <v>2</v>
      </c>
      <c r="N3504">
        <v>19</v>
      </c>
      <c r="O3504">
        <v>8</v>
      </c>
      <c r="P3504">
        <v>27</v>
      </c>
      <c r="Q3504" t="e">
        <f>VLOOKUP($A3504,'[1]SheltersALL_2.17.22'!$1:$1048576,6,0)</f>
        <v>#N/A</v>
      </c>
      <c r="R3504" t="str">
        <f>VLOOKUP($A3504, [1]FA21_Ridership!$1:$1048576,11, 0)</f>
        <v>BERKELEY</v>
      </c>
      <c r="S3504" t="str">
        <f>VLOOKUP($A3504, [1]FA21_Ridership!$1:$1048576,12, 0)</f>
        <v>ALAMEDA</v>
      </c>
      <c r="T3504">
        <f>VLOOKUP($A3504, [1]FA21_Ridership!$1:$1048576,13, 0)</f>
        <v>1</v>
      </c>
      <c r="U3504">
        <f t="shared" si="271"/>
        <v>810</v>
      </c>
      <c r="V3504" s="67">
        <f t="shared" si="275"/>
        <v>0.84</v>
      </c>
      <c r="W3504">
        <v>0.47429900000000003</v>
      </c>
      <c r="X3504" s="67">
        <f t="shared" si="272"/>
        <v>0.17399999999999999</v>
      </c>
      <c r="Y3504">
        <v>0.36565399999999998</v>
      </c>
      <c r="Z3504" s="67">
        <f t="shared" si="273"/>
        <v>0.72</v>
      </c>
      <c r="AA3504">
        <f>VLOOKUP($C3504,[1]Disability!$1:$1048576,5,FALSE)</f>
        <v>0</v>
      </c>
      <c r="AB3504" s="67">
        <f t="shared" si="274"/>
        <v>0</v>
      </c>
      <c r="AC3504" t="e">
        <f>VLOOKUP($A3504,#REF!,9,FALSE)</f>
        <v>#REF!</v>
      </c>
    </row>
    <row r="3505" spans="1:29">
      <c r="A3505">
        <v>57330</v>
      </c>
      <c r="B3505">
        <v>3504</v>
      </c>
      <c r="C3505">
        <v>300400</v>
      </c>
      <c r="D3505" t="s">
        <v>4235</v>
      </c>
      <c r="E3505" t="s">
        <v>4236</v>
      </c>
      <c r="G3505" t="e">
        <f>VLOOKUP($H3505,[1]BRT!$1:$1048576,1,0)</f>
        <v>#N/A</v>
      </c>
      <c r="H3505" t="s">
        <v>6613</v>
      </c>
      <c r="I3505">
        <v>37.857080000000003</v>
      </c>
      <c r="J3505">
        <v>-122.268495</v>
      </c>
      <c r="K3505">
        <v>1504</v>
      </c>
      <c r="L3505">
        <v>30</v>
      </c>
      <c r="M3505">
        <v>2</v>
      </c>
      <c r="N3505">
        <v>8</v>
      </c>
      <c r="O3505">
        <v>19</v>
      </c>
      <c r="P3505">
        <v>27</v>
      </c>
      <c r="Q3505" t="str">
        <f>VLOOKUP($A3505,'[1]SheltersALL_2.17.22'!$1:$1048576,6,0)</f>
        <v>Berkeley</v>
      </c>
      <c r="R3505" t="str">
        <f>VLOOKUP($A3505, [1]FA21_Ridership!$1:$1048576,11, 0)</f>
        <v>BERKELEY</v>
      </c>
      <c r="S3505" t="str">
        <f>VLOOKUP($A3505, [1]FA21_Ridership!$1:$1048576,12, 0)</f>
        <v>ALAMEDA</v>
      </c>
      <c r="T3505">
        <f>VLOOKUP($A3505, [1]FA21_Ridership!$1:$1048576,13, 0)</f>
        <v>1</v>
      </c>
      <c r="U3505">
        <f t="shared" si="271"/>
        <v>810</v>
      </c>
      <c r="V3505" s="67">
        <f t="shared" si="275"/>
        <v>0.84</v>
      </c>
      <c r="W3505">
        <v>0.46895900000000001</v>
      </c>
      <c r="X3505" s="67">
        <f t="shared" si="272"/>
        <v>0.16300000000000001</v>
      </c>
      <c r="Y3505">
        <v>0.38172600000000001</v>
      </c>
      <c r="Z3505" s="67">
        <f t="shared" si="273"/>
        <v>0.74399999999999999</v>
      </c>
      <c r="AA3505">
        <f>VLOOKUP($C3505,[1]Disability!$1:$1048576,5,FALSE)</f>
        <v>1</v>
      </c>
      <c r="AB3505" s="67">
        <f t="shared" si="274"/>
        <v>0.72499999999999998</v>
      </c>
      <c r="AC3505" t="e">
        <f>VLOOKUP($A3505,#REF!,9,FALSE)</f>
        <v>#REF!</v>
      </c>
    </row>
    <row r="3506" spans="1:29">
      <c r="A3506">
        <v>56005</v>
      </c>
      <c r="B3506">
        <v>3505</v>
      </c>
      <c r="C3506">
        <v>1009610</v>
      </c>
      <c r="D3506" t="s">
        <v>4235</v>
      </c>
      <c r="E3506" t="s">
        <v>4236</v>
      </c>
      <c r="G3506" t="e">
        <f>VLOOKUP($H3506,[1]BRT!$1:$1048576,1,0)</f>
        <v>#N/A</v>
      </c>
      <c r="H3506" t="s">
        <v>6712</v>
      </c>
      <c r="I3506">
        <v>37.737740000000002</v>
      </c>
      <c r="J3506">
        <v>-122.188338</v>
      </c>
      <c r="K3506">
        <v>961</v>
      </c>
      <c r="L3506">
        <v>30</v>
      </c>
      <c r="M3506">
        <v>2</v>
      </c>
      <c r="N3506">
        <v>6</v>
      </c>
      <c r="O3506">
        <v>21</v>
      </c>
      <c r="P3506">
        <v>27</v>
      </c>
      <c r="Q3506" t="e">
        <f>VLOOKUP($A3506,'[1]SheltersALL_2.17.22'!$1:$1048576,6,0)</f>
        <v>#N/A</v>
      </c>
      <c r="R3506" t="str">
        <f>VLOOKUP($A3506, [1]FA21_Ridership!$1:$1048576,11, 0)</f>
        <v>OAKLAND</v>
      </c>
      <c r="S3506" t="str">
        <f>VLOOKUP($A3506, [1]FA21_Ridership!$1:$1048576,12, 0)</f>
        <v>ALAMEDA</v>
      </c>
      <c r="T3506">
        <f>VLOOKUP($A3506, [1]FA21_Ridership!$1:$1048576,13, 0)</f>
        <v>3</v>
      </c>
      <c r="U3506">
        <f t="shared" si="271"/>
        <v>810</v>
      </c>
      <c r="V3506" s="67">
        <f t="shared" si="275"/>
        <v>0.84</v>
      </c>
      <c r="W3506">
        <v>0.979518</v>
      </c>
      <c r="X3506" s="67">
        <f t="shared" si="272"/>
        <v>0.96299999999999997</v>
      </c>
      <c r="Y3506">
        <v>0.32811200000000001</v>
      </c>
      <c r="Z3506" s="67">
        <f t="shared" si="273"/>
        <v>0.66400000000000003</v>
      </c>
      <c r="AA3506">
        <f>VLOOKUP($C3506,[1]Disability!$1:$1048576,5,FALSE)</f>
        <v>0</v>
      </c>
      <c r="AB3506" s="67">
        <f t="shared" si="274"/>
        <v>0</v>
      </c>
      <c r="AC3506" t="e">
        <f>VLOOKUP($A3506,#REF!,9,FALSE)</f>
        <v>#REF!</v>
      </c>
    </row>
    <row r="3507" spans="1:29">
      <c r="A3507">
        <v>55438</v>
      </c>
      <c r="B3507">
        <v>3506</v>
      </c>
      <c r="C3507">
        <v>1003240</v>
      </c>
      <c r="D3507" t="s">
        <v>4235</v>
      </c>
      <c r="E3507" t="s">
        <v>4236</v>
      </c>
      <c r="G3507" t="e">
        <f>VLOOKUP($H3507,[1]BRT!$1:$1048576,1,0)</f>
        <v>#N/A</v>
      </c>
      <c r="H3507" t="s">
        <v>6713</v>
      </c>
      <c r="I3507">
        <v>37.765560999999998</v>
      </c>
      <c r="J3507">
        <v>-122.177119</v>
      </c>
      <c r="K3507">
        <v>1394</v>
      </c>
      <c r="L3507">
        <v>30</v>
      </c>
      <c r="M3507">
        <v>2</v>
      </c>
      <c r="N3507">
        <v>2</v>
      </c>
      <c r="O3507">
        <v>25</v>
      </c>
      <c r="P3507">
        <v>27</v>
      </c>
      <c r="Q3507" t="e">
        <f>VLOOKUP($A3507,'[1]SheltersALL_2.17.22'!$1:$1048576,6,0)</f>
        <v>#N/A</v>
      </c>
      <c r="R3507" t="str">
        <f>VLOOKUP($A3507, [1]FA21_Ridership!$1:$1048576,11, 0)</f>
        <v>OAKLAND</v>
      </c>
      <c r="S3507" t="str">
        <f>VLOOKUP($A3507, [1]FA21_Ridership!$1:$1048576,12, 0)</f>
        <v>ALAMEDA</v>
      </c>
      <c r="T3507">
        <f>VLOOKUP($A3507, [1]FA21_Ridership!$1:$1048576,13, 0)</f>
        <v>3</v>
      </c>
      <c r="U3507">
        <f t="shared" si="271"/>
        <v>810</v>
      </c>
      <c r="V3507" s="67">
        <f t="shared" si="275"/>
        <v>0.84</v>
      </c>
      <c r="W3507">
        <v>0.98097299999999998</v>
      </c>
      <c r="X3507" s="67">
        <f t="shared" si="272"/>
        <v>0.97099999999999997</v>
      </c>
      <c r="Y3507">
        <v>0.39534900000000001</v>
      </c>
      <c r="Z3507" s="67">
        <f t="shared" si="273"/>
        <v>0.75900000000000001</v>
      </c>
      <c r="AA3507">
        <f>VLOOKUP($C3507,[1]Disability!$1:$1048576,5,FALSE)</f>
        <v>1</v>
      </c>
      <c r="AB3507" s="67">
        <f t="shared" si="274"/>
        <v>0.72499999999999998</v>
      </c>
      <c r="AC3507" t="e">
        <f>VLOOKUP($A3507,#REF!,9,FALSE)</f>
        <v>#REF!</v>
      </c>
    </row>
    <row r="3508" spans="1:29">
      <c r="A3508">
        <v>55246</v>
      </c>
      <c r="B3508">
        <v>3507</v>
      </c>
      <c r="C3508">
        <v>302180</v>
      </c>
      <c r="D3508" t="s">
        <v>4235</v>
      </c>
      <c r="E3508" t="s">
        <v>4236</v>
      </c>
      <c r="G3508" t="e">
        <f>VLOOKUP($H3508,[1]BRT!$1:$1048576,1,0)</f>
        <v>#N/A</v>
      </c>
      <c r="H3508" t="s">
        <v>6714</v>
      </c>
      <c r="I3508">
        <v>37.862851999999997</v>
      </c>
      <c r="J3508">
        <v>-122.27650800000001</v>
      </c>
      <c r="K3508">
        <v>1080</v>
      </c>
      <c r="L3508">
        <v>30</v>
      </c>
      <c r="M3508">
        <v>2</v>
      </c>
      <c r="N3508">
        <v>2</v>
      </c>
      <c r="O3508">
        <v>25</v>
      </c>
      <c r="P3508">
        <v>27</v>
      </c>
      <c r="Q3508" t="e">
        <f>VLOOKUP($A3508,'[1]SheltersALL_2.17.22'!$1:$1048576,6,0)</f>
        <v>#N/A</v>
      </c>
      <c r="R3508" t="str">
        <f>VLOOKUP($A3508, [1]FA21_Ridership!$1:$1048576,11, 0)</f>
        <v>BERKELEY</v>
      </c>
      <c r="S3508" t="str">
        <f>VLOOKUP($A3508, [1]FA21_Ridership!$1:$1048576,12, 0)</f>
        <v>ALAMEDA</v>
      </c>
      <c r="T3508">
        <f>VLOOKUP($A3508, [1]FA21_Ridership!$1:$1048576,13, 0)</f>
        <v>1</v>
      </c>
      <c r="U3508">
        <f t="shared" si="271"/>
        <v>810</v>
      </c>
      <c r="V3508" s="67">
        <f t="shared" si="275"/>
        <v>0.84</v>
      </c>
      <c r="W3508">
        <v>0.39978399999999997</v>
      </c>
      <c r="X3508" s="67">
        <f t="shared" si="272"/>
        <v>0.125</v>
      </c>
      <c r="Y3508">
        <v>0.234375</v>
      </c>
      <c r="Z3508" s="67">
        <f t="shared" si="273"/>
        <v>0.53100000000000003</v>
      </c>
      <c r="AA3508">
        <f>VLOOKUP($C3508,[1]Disability!$1:$1048576,5,FALSE)</f>
        <v>0</v>
      </c>
      <c r="AB3508" s="67">
        <f t="shared" si="274"/>
        <v>0</v>
      </c>
      <c r="AC3508" t="e">
        <f>VLOOKUP($A3508,#REF!,9,FALSE)</f>
        <v>#REF!</v>
      </c>
    </row>
    <row r="3509" spans="1:29">
      <c r="A3509">
        <v>59954</v>
      </c>
      <c r="B3509">
        <v>3508</v>
      </c>
      <c r="C3509">
        <v>304800</v>
      </c>
      <c r="D3509" t="s">
        <v>4235</v>
      </c>
      <c r="E3509" t="s">
        <v>4236</v>
      </c>
      <c r="G3509" t="e">
        <f>VLOOKUP($H3509,[1]BRT!$1:$1048576,1,0)</f>
        <v>#N/A</v>
      </c>
      <c r="H3509" t="s">
        <v>6715</v>
      </c>
      <c r="I3509">
        <v>37.855415000000001</v>
      </c>
      <c r="J3509">
        <v>-122.26662</v>
      </c>
      <c r="K3509">
        <v>1080</v>
      </c>
      <c r="L3509">
        <v>22</v>
      </c>
      <c r="M3509">
        <v>2.7272727269999999</v>
      </c>
      <c r="N3509">
        <v>10</v>
      </c>
      <c r="O3509">
        <v>27</v>
      </c>
      <c r="P3509">
        <v>37</v>
      </c>
      <c r="Q3509" t="str">
        <f>VLOOKUP($A3509,'[1]SheltersALL_2.17.22'!$1:$1048576,6,0)</f>
        <v>Berkeley</v>
      </c>
      <c r="R3509" t="str">
        <f>VLOOKUP($A3509, [1]FA21_Ridership!$1:$1048576,11, 0)</f>
        <v>BERKELEY</v>
      </c>
      <c r="S3509" t="str">
        <f>VLOOKUP($A3509, [1]FA21_Ridership!$1:$1048576,12, 0)</f>
        <v>ALAMEDA</v>
      </c>
      <c r="T3509">
        <f>VLOOKUP($A3509, [1]FA21_Ridership!$1:$1048576,13, 0)</f>
        <v>1</v>
      </c>
      <c r="U3509">
        <f t="shared" si="271"/>
        <v>814</v>
      </c>
      <c r="V3509" s="67">
        <f t="shared" si="275"/>
        <v>0.84299999999999997</v>
      </c>
      <c r="W3509">
        <v>0.46895900000000001</v>
      </c>
      <c r="X3509" s="67">
        <f t="shared" si="272"/>
        <v>0.16300000000000001</v>
      </c>
      <c r="Y3509">
        <v>0.38172600000000001</v>
      </c>
      <c r="Z3509" s="67">
        <f t="shared" si="273"/>
        <v>0.74399999999999999</v>
      </c>
      <c r="AA3509">
        <f>VLOOKUP($C3509,[1]Disability!$1:$1048576,5,FALSE)</f>
        <v>1</v>
      </c>
      <c r="AB3509" s="67">
        <f t="shared" si="274"/>
        <v>0.72499999999999998</v>
      </c>
      <c r="AC3509" t="e">
        <f>VLOOKUP($A3509,#REF!,9,FALSE)</f>
        <v>#REF!</v>
      </c>
    </row>
    <row r="3510" spans="1:29">
      <c r="A3510">
        <v>54533</v>
      </c>
      <c r="B3510">
        <v>3509</v>
      </c>
      <c r="C3510">
        <v>1009240</v>
      </c>
      <c r="D3510" t="s">
        <v>4235</v>
      </c>
      <c r="E3510" t="s">
        <v>4236</v>
      </c>
      <c r="G3510" t="e">
        <f>VLOOKUP($H3510,[1]BRT!$1:$1048576,1,0)</f>
        <v>#N/A</v>
      </c>
      <c r="H3510" t="s">
        <v>6716</v>
      </c>
      <c r="I3510">
        <v>37.791469999999997</v>
      </c>
      <c r="J3510">
        <v>-122.23603</v>
      </c>
      <c r="K3510">
        <v>1038</v>
      </c>
      <c r="L3510">
        <v>17</v>
      </c>
      <c r="M3510">
        <v>3.5294117649999999</v>
      </c>
      <c r="N3510">
        <v>31</v>
      </c>
      <c r="O3510">
        <v>17</v>
      </c>
      <c r="P3510">
        <v>48</v>
      </c>
      <c r="Q3510" t="e">
        <f>VLOOKUP($A3510,'[1]SheltersALL_2.17.22'!$1:$1048576,6,0)</f>
        <v>#N/A</v>
      </c>
      <c r="R3510" t="str">
        <f>VLOOKUP($A3510, [1]FA21_Ridership!$1:$1048576,11, 0)</f>
        <v>OAKLAND</v>
      </c>
      <c r="S3510" t="str">
        <f>VLOOKUP($A3510, [1]FA21_Ridership!$1:$1048576,12, 0)</f>
        <v>ALAMEDA</v>
      </c>
      <c r="T3510">
        <f>VLOOKUP($A3510, [1]FA21_Ridership!$1:$1048576,13, 0)</f>
        <v>2</v>
      </c>
      <c r="U3510">
        <f t="shared" si="271"/>
        <v>816</v>
      </c>
      <c r="V3510" s="67">
        <f t="shared" si="275"/>
        <v>0.84299999999999997</v>
      </c>
      <c r="W3510">
        <v>0.89966800000000002</v>
      </c>
      <c r="X3510" s="67">
        <f t="shared" si="272"/>
        <v>0.77100000000000002</v>
      </c>
      <c r="Y3510">
        <v>0.500332</v>
      </c>
      <c r="Z3510" s="67">
        <f t="shared" si="273"/>
        <v>0.86</v>
      </c>
      <c r="AA3510">
        <f>VLOOKUP($C3510,[1]Disability!$1:$1048576,5,FALSE)</f>
        <v>0</v>
      </c>
      <c r="AB3510" s="67">
        <f t="shared" si="274"/>
        <v>0</v>
      </c>
      <c r="AC3510" t="e">
        <f>VLOOKUP($A3510,#REF!,9,FALSE)</f>
        <v>#REF!</v>
      </c>
    </row>
    <row r="3511" spans="1:29">
      <c r="A3511">
        <v>58610</v>
      </c>
      <c r="B3511">
        <v>3510</v>
      </c>
      <c r="C3511">
        <v>901760</v>
      </c>
      <c r="D3511" t="s">
        <v>4235</v>
      </c>
      <c r="E3511" t="s">
        <v>4236</v>
      </c>
      <c r="G3511" t="e">
        <f>VLOOKUP($H3511,[1]BRT!$1:$1048576,1,0)</f>
        <v>#N/A</v>
      </c>
      <c r="H3511" t="s">
        <v>6717</v>
      </c>
      <c r="I3511">
        <v>37.517437999999999</v>
      </c>
      <c r="J3511">
        <v>-122.01091599999999</v>
      </c>
      <c r="K3511">
        <v>767</v>
      </c>
      <c r="L3511">
        <v>48</v>
      </c>
      <c r="M3511">
        <v>1.25</v>
      </c>
      <c r="N3511">
        <v>8</v>
      </c>
      <c r="O3511">
        <v>9</v>
      </c>
      <c r="P3511">
        <v>17</v>
      </c>
      <c r="Q3511" t="e">
        <f>VLOOKUP($A3511,'[1]SheltersALL_2.17.22'!$1:$1048576,6,0)</f>
        <v>#N/A</v>
      </c>
      <c r="R3511" t="str">
        <f>VLOOKUP($A3511, [1]FA21_Ridership!$1:$1048576,11, 0)</f>
        <v>NEWARK</v>
      </c>
      <c r="S3511" t="str">
        <f>VLOOKUP($A3511, [1]FA21_Ridership!$1:$1048576,12, 0)</f>
        <v>ALAMEDA</v>
      </c>
      <c r="T3511">
        <f>VLOOKUP($A3511, [1]FA21_Ridership!$1:$1048576,13, 0)</f>
        <v>5</v>
      </c>
      <c r="U3511">
        <f t="shared" si="271"/>
        <v>816</v>
      </c>
      <c r="V3511" s="67">
        <f t="shared" si="275"/>
        <v>0.84299999999999997</v>
      </c>
      <c r="W3511">
        <v>0.88355700000000004</v>
      </c>
      <c r="X3511" s="67">
        <f t="shared" si="272"/>
        <v>0.73599999999999999</v>
      </c>
      <c r="Y3511">
        <v>7.6774999999999996E-2</v>
      </c>
      <c r="Z3511" s="67">
        <f t="shared" si="273"/>
        <v>0.157</v>
      </c>
      <c r="AA3511">
        <f>VLOOKUP($C3511,[1]Disability!$1:$1048576,5,FALSE)</f>
        <v>0</v>
      </c>
      <c r="AB3511" s="67">
        <f t="shared" si="274"/>
        <v>0</v>
      </c>
      <c r="AC3511" t="e">
        <f>VLOOKUP($A3511,#REF!,9,FALSE)</f>
        <v>#REF!</v>
      </c>
    </row>
    <row r="3512" spans="1:29">
      <c r="A3512">
        <v>52367</v>
      </c>
      <c r="B3512">
        <v>3511</v>
      </c>
      <c r="C3512">
        <v>9905920</v>
      </c>
      <c r="D3512" t="s">
        <v>4235</v>
      </c>
      <c r="E3512" t="s">
        <v>4236</v>
      </c>
      <c r="G3512" t="e">
        <f>VLOOKUP($H3512,[1]BRT!$1:$1048576,1,0)</f>
        <v>#N/A</v>
      </c>
      <c r="H3512" t="s">
        <v>6679</v>
      </c>
      <c r="I3512">
        <v>37.794569000000003</v>
      </c>
      <c r="J3512">
        <v>-122.21226900000001</v>
      </c>
      <c r="K3512">
        <v>1004</v>
      </c>
      <c r="L3512">
        <v>17</v>
      </c>
      <c r="M3512">
        <v>3.5294117649999999</v>
      </c>
      <c r="N3512">
        <v>18</v>
      </c>
      <c r="O3512">
        <v>30</v>
      </c>
      <c r="P3512">
        <v>48</v>
      </c>
      <c r="Q3512" t="e">
        <f>VLOOKUP($A3512,'[1]SheltersALL_2.17.22'!$1:$1048576,6,0)</f>
        <v>#N/A</v>
      </c>
      <c r="R3512" t="str">
        <f>VLOOKUP($A3512, [1]FA21_Ridership!$1:$1048576,11, 0)</f>
        <v>OAKLAND</v>
      </c>
      <c r="S3512" t="str">
        <f>VLOOKUP($A3512, [1]FA21_Ridership!$1:$1048576,12, 0)</f>
        <v>ALAMEDA</v>
      </c>
      <c r="T3512">
        <f>VLOOKUP($A3512, [1]FA21_Ridership!$1:$1048576,13, 0)</f>
        <v>3</v>
      </c>
      <c r="U3512">
        <f t="shared" si="271"/>
        <v>816</v>
      </c>
      <c r="V3512" s="67">
        <f t="shared" si="275"/>
        <v>0.84299999999999997</v>
      </c>
      <c r="W3512">
        <v>0.77497000000000005</v>
      </c>
      <c r="X3512" s="67">
        <f t="shared" si="272"/>
        <v>0.53300000000000003</v>
      </c>
      <c r="Y3512">
        <v>0.68110700000000002</v>
      </c>
      <c r="Z3512" s="67">
        <f t="shared" si="273"/>
        <v>0.97299999999999998</v>
      </c>
      <c r="AA3512">
        <f>VLOOKUP($C3512,[1]Disability!$1:$1048576,5,FALSE)</f>
        <v>0</v>
      </c>
      <c r="AB3512" s="67">
        <f t="shared" si="274"/>
        <v>0</v>
      </c>
      <c r="AC3512" t="e">
        <f>VLOOKUP($A3512,#REF!,9,FALSE)</f>
        <v>#REF!</v>
      </c>
    </row>
    <row r="3513" spans="1:29">
      <c r="A3513">
        <v>51784</v>
      </c>
      <c r="B3513">
        <v>3512</v>
      </c>
      <c r="C3513">
        <v>9904280</v>
      </c>
      <c r="D3513" t="s">
        <v>4235</v>
      </c>
      <c r="E3513" t="s">
        <v>4236</v>
      </c>
      <c r="G3513" t="e">
        <f>VLOOKUP($H3513,[1]BRT!$1:$1048576,1,0)</f>
        <v>#N/A</v>
      </c>
      <c r="H3513" t="s">
        <v>6718</v>
      </c>
      <c r="I3513">
        <v>37.879358000000003</v>
      </c>
      <c r="J3513">
        <v>-122.30184300000001</v>
      </c>
      <c r="K3513">
        <v>1018</v>
      </c>
      <c r="L3513">
        <v>32.700000000000003</v>
      </c>
      <c r="M3513">
        <v>1.8348623850000001</v>
      </c>
      <c r="N3513">
        <v>0</v>
      </c>
      <c r="O3513">
        <v>25</v>
      </c>
      <c r="P3513">
        <v>25</v>
      </c>
      <c r="Q3513" t="e">
        <f>VLOOKUP($A3513,'[1]SheltersALL_2.17.22'!$1:$1048576,6,0)</f>
        <v>#N/A</v>
      </c>
      <c r="R3513" t="str">
        <f>VLOOKUP($A3513, [1]FA21_Ridership!$1:$1048576,11, 0)</f>
        <v>BERKELEY</v>
      </c>
      <c r="S3513" t="str">
        <f>VLOOKUP($A3513, [1]FA21_Ridership!$1:$1048576,12, 0)</f>
        <v>ALAMEDA</v>
      </c>
      <c r="T3513">
        <f>VLOOKUP($A3513, [1]FA21_Ridership!$1:$1048576,13, 0)</f>
        <v>1</v>
      </c>
      <c r="U3513">
        <f t="shared" si="271"/>
        <v>817.50000000000011</v>
      </c>
      <c r="V3513" s="67">
        <f t="shared" si="275"/>
        <v>0.84399999999999997</v>
      </c>
      <c r="W3513">
        <v>0.472881</v>
      </c>
      <c r="X3513" s="67">
        <f t="shared" si="272"/>
        <v>0.17</v>
      </c>
      <c r="Y3513">
        <v>0.47478300000000001</v>
      </c>
      <c r="Z3513" s="67">
        <f t="shared" si="273"/>
        <v>0.84499999999999997</v>
      </c>
      <c r="AA3513">
        <f>VLOOKUP($C3513,[1]Disability!$1:$1048576,5,FALSE)</f>
        <v>0</v>
      </c>
      <c r="AB3513" s="67">
        <f t="shared" si="274"/>
        <v>0</v>
      </c>
      <c r="AC3513" t="e">
        <f>VLOOKUP($A3513,#REF!,9,FALSE)</f>
        <v>#REF!</v>
      </c>
    </row>
    <row r="3514" spans="1:29">
      <c r="A3514">
        <v>55463</v>
      </c>
      <c r="B3514">
        <v>3513</v>
      </c>
      <c r="C3514">
        <v>1501920</v>
      </c>
      <c r="D3514" t="s">
        <v>4235</v>
      </c>
      <c r="E3514" t="s">
        <v>4236</v>
      </c>
      <c r="G3514" t="e">
        <f>VLOOKUP($H3514,[1]BRT!$1:$1048576,1,0)</f>
        <v>#N/A</v>
      </c>
      <c r="H3514" t="s">
        <v>6719</v>
      </c>
      <c r="I3514">
        <v>37.701543000000001</v>
      </c>
      <c r="J3514">
        <v>-122.143174</v>
      </c>
      <c r="K3514">
        <v>963</v>
      </c>
      <c r="L3514">
        <v>63</v>
      </c>
      <c r="M3514">
        <v>0.95238095199999995</v>
      </c>
      <c r="N3514">
        <v>4</v>
      </c>
      <c r="O3514">
        <v>9</v>
      </c>
      <c r="P3514">
        <v>13</v>
      </c>
      <c r="Q3514" t="e">
        <f>VLOOKUP($A3514,'[1]SheltersALL_2.17.22'!$1:$1048576,6,0)</f>
        <v>#N/A</v>
      </c>
      <c r="R3514" t="str">
        <f>VLOOKUP($A3514, [1]FA21_Ridership!$1:$1048576,11, 0)</f>
        <v>SAN LEANDRO</v>
      </c>
      <c r="S3514" t="str">
        <f>VLOOKUP($A3514, [1]FA21_Ridership!$1:$1048576,12, 0)</f>
        <v>ALAMEDA</v>
      </c>
      <c r="T3514">
        <f>VLOOKUP($A3514, [1]FA21_Ridership!$1:$1048576,13, 0)</f>
        <v>4</v>
      </c>
      <c r="U3514">
        <f t="shared" si="271"/>
        <v>819</v>
      </c>
      <c r="V3514" s="67">
        <f t="shared" si="275"/>
        <v>0.84399999999999997</v>
      </c>
      <c r="W3514">
        <v>0.81991800000000004</v>
      </c>
      <c r="X3514" s="67">
        <f t="shared" si="272"/>
        <v>0.61199999999999999</v>
      </c>
      <c r="Y3514">
        <v>0.55934499999999998</v>
      </c>
      <c r="Z3514" s="67">
        <f t="shared" si="273"/>
        <v>0.90400000000000003</v>
      </c>
      <c r="AA3514">
        <f>VLOOKUP($C3514,[1]Disability!$1:$1048576,5,FALSE)</f>
        <v>0</v>
      </c>
      <c r="AB3514" s="67">
        <f t="shared" si="274"/>
        <v>0</v>
      </c>
      <c r="AC3514" t="e">
        <f>VLOOKUP($A3514,#REF!,9,FALSE)</f>
        <v>#REF!</v>
      </c>
    </row>
    <row r="3515" spans="1:29">
      <c r="A3515">
        <v>57799</v>
      </c>
      <c r="B3515">
        <v>3514</v>
      </c>
      <c r="C3515">
        <v>305150</v>
      </c>
      <c r="D3515" t="s">
        <v>4235</v>
      </c>
      <c r="E3515" t="s">
        <v>4236</v>
      </c>
      <c r="G3515" t="e">
        <f>VLOOKUP($H3515,[1]BRT!$1:$1048576,1,0)</f>
        <v>#N/A</v>
      </c>
      <c r="H3515" t="s">
        <v>6294</v>
      </c>
      <c r="I3515">
        <v>37.891297000000002</v>
      </c>
      <c r="J3515">
        <v>-122.278761</v>
      </c>
      <c r="K3515">
        <v>1090</v>
      </c>
      <c r="L3515">
        <v>20.5</v>
      </c>
      <c r="M3515">
        <v>2.9268292680000001</v>
      </c>
      <c r="N3515">
        <v>30</v>
      </c>
      <c r="O3515">
        <v>10</v>
      </c>
      <c r="P3515">
        <v>40</v>
      </c>
      <c r="Q3515" t="str">
        <f>VLOOKUP($A3515,'[1]SheltersALL_2.17.22'!$1:$1048576,6,0)</f>
        <v>Berkeley</v>
      </c>
      <c r="R3515" t="str">
        <f>VLOOKUP($A3515, [1]FA21_Ridership!$1:$1048576,11, 0)</f>
        <v>BERKELEY</v>
      </c>
      <c r="S3515" t="str">
        <f>VLOOKUP($A3515, [1]FA21_Ridership!$1:$1048576,12, 0)</f>
        <v>ALAMEDA</v>
      </c>
      <c r="T3515">
        <f>VLOOKUP($A3515, [1]FA21_Ridership!$1:$1048576,13, 0)</f>
        <v>1</v>
      </c>
      <c r="U3515">
        <f t="shared" si="271"/>
        <v>820</v>
      </c>
      <c r="V3515" s="67">
        <f t="shared" si="275"/>
        <v>0.84399999999999997</v>
      </c>
      <c r="W3515">
        <v>0.24151700000000001</v>
      </c>
      <c r="X3515" s="67">
        <f t="shared" si="272"/>
        <v>3.7999999999999999E-2</v>
      </c>
      <c r="Y3515">
        <v>6.4322000000000004E-2</v>
      </c>
      <c r="Z3515" s="67">
        <f t="shared" si="273"/>
        <v>0.11600000000000001</v>
      </c>
      <c r="AA3515">
        <f>VLOOKUP($C3515,[1]Disability!$1:$1048576,5,FALSE)</f>
        <v>0</v>
      </c>
      <c r="AB3515" s="67">
        <f t="shared" si="274"/>
        <v>0</v>
      </c>
      <c r="AC3515" t="e">
        <f>VLOOKUP($A3515,#REF!,9,FALSE)</f>
        <v>#REF!</v>
      </c>
    </row>
    <row r="3516" spans="1:29">
      <c r="A3516">
        <v>58599</v>
      </c>
      <c r="B3516">
        <v>3515</v>
      </c>
      <c r="C3516">
        <v>304070</v>
      </c>
      <c r="D3516" t="s">
        <v>4235</v>
      </c>
      <c r="E3516" t="s">
        <v>4236</v>
      </c>
      <c r="G3516" t="e">
        <f>VLOOKUP($H3516,[1]BRT!$1:$1048576,1,0)</f>
        <v>#N/A</v>
      </c>
      <c r="H3516" t="s">
        <v>6110</v>
      </c>
      <c r="I3516">
        <v>37.848059999999997</v>
      </c>
      <c r="J3516">
        <v>-122.277941</v>
      </c>
      <c r="K3516">
        <v>983</v>
      </c>
      <c r="L3516">
        <v>20</v>
      </c>
      <c r="M3516">
        <v>3</v>
      </c>
      <c r="N3516">
        <v>16</v>
      </c>
      <c r="O3516">
        <v>25</v>
      </c>
      <c r="P3516">
        <v>41</v>
      </c>
      <c r="Q3516" t="e">
        <f>VLOOKUP($A3516,'[1]SheltersALL_2.17.22'!$1:$1048576,6,0)</f>
        <v>#N/A</v>
      </c>
      <c r="R3516" t="str">
        <f>VLOOKUP($A3516, [1]FA21_Ridership!$1:$1048576,11, 0)</f>
        <v>BERKELEY</v>
      </c>
      <c r="S3516" t="str">
        <f>VLOOKUP($A3516, [1]FA21_Ridership!$1:$1048576,12, 0)</f>
        <v>ALAMEDA</v>
      </c>
      <c r="T3516">
        <f>VLOOKUP($A3516, [1]FA21_Ridership!$1:$1048576,13, 0)</f>
        <v>1</v>
      </c>
      <c r="U3516">
        <f t="shared" si="271"/>
        <v>820</v>
      </c>
      <c r="V3516" s="67">
        <f t="shared" si="275"/>
        <v>0.84399999999999997</v>
      </c>
      <c r="W3516">
        <v>0.71244200000000002</v>
      </c>
      <c r="X3516" s="67">
        <f t="shared" si="272"/>
        <v>0.42199999999999999</v>
      </c>
      <c r="Y3516">
        <v>0.16650799999999999</v>
      </c>
      <c r="Z3516" s="67">
        <f t="shared" si="273"/>
        <v>0.40100000000000002</v>
      </c>
      <c r="AA3516">
        <f>VLOOKUP($C3516,[1]Disability!$1:$1048576,5,FALSE)</f>
        <v>0</v>
      </c>
      <c r="AB3516" s="67">
        <f t="shared" si="274"/>
        <v>0</v>
      </c>
      <c r="AC3516" t="e">
        <f>VLOOKUP($A3516,#REF!,9,FALSE)</f>
        <v>#REF!</v>
      </c>
    </row>
    <row r="3517" spans="1:29">
      <c r="A3517">
        <v>51163</v>
      </c>
      <c r="B3517">
        <v>3516</v>
      </c>
      <c r="C3517">
        <v>600290</v>
      </c>
      <c r="D3517" t="s">
        <v>4235</v>
      </c>
      <c r="E3517" t="s">
        <v>4236</v>
      </c>
      <c r="G3517" t="e">
        <f>VLOOKUP($H3517,[1]BRT!$1:$1048576,1,0)</f>
        <v>#N/A</v>
      </c>
      <c r="H3517" t="s">
        <v>4507</v>
      </c>
      <c r="I3517">
        <v>37.845658</v>
      </c>
      <c r="J3517">
        <v>-122.296453</v>
      </c>
      <c r="K3517">
        <v>1173</v>
      </c>
      <c r="L3517">
        <v>18</v>
      </c>
      <c r="M3517">
        <v>3.3333333330000001</v>
      </c>
      <c r="N3517">
        <v>45</v>
      </c>
      <c r="O3517">
        <v>1</v>
      </c>
      <c r="P3517">
        <v>46</v>
      </c>
      <c r="Q3517" t="e">
        <f>VLOOKUP($A3517,'[1]SheltersALL_2.17.22'!$1:$1048576,6,0)</f>
        <v>#N/A</v>
      </c>
      <c r="R3517" t="str">
        <f>VLOOKUP($A3517, [1]FA21_Ridership!$1:$1048576,11, 0)</f>
        <v>EMERYVILLE</v>
      </c>
      <c r="S3517" t="str">
        <f>VLOOKUP($A3517, [1]FA21_Ridership!$1:$1048576,12, 0)</f>
        <v>ALAMEDA</v>
      </c>
      <c r="T3517">
        <f>VLOOKUP($A3517, [1]FA21_Ridership!$1:$1048576,13, 0)</f>
        <v>2</v>
      </c>
      <c r="U3517">
        <f t="shared" si="271"/>
        <v>828</v>
      </c>
      <c r="V3517" s="67">
        <f t="shared" si="275"/>
        <v>0.84499999999999997</v>
      </c>
      <c r="W3517">
        <v>0.53906299999999996</v>
      </c>
      <c r="X3517" s="67">
        <f t="shared" si="272"/>
        <v>0.23799999999999999</v>
      </c>
      <c r="Y3517">
        <v>0.12890599999999999</v>
      </c>
      <c r="Z3517" s="67">
        <f t="shared" si="273"/>
        <v>0.311</v>
      </c>
      <c r="AA3517">
        <f>VLOOKUP($C3517,[1]Disability!$1:$1048576,5,FALSE)</f>
        <v>0</v>
      </c>
      <c r="AB3517" s="67">
        <f t="shared" si="274"/>
        <v>0</v>
      </c>
      <c r="AC3517" t="e">
        <f>VLOOKUP($A3517,#REF!,9,FALSE)</f>
        <v>#REF!</v>
      </c>
    </row>
    <row r="3518" spans="1:29">
      <c r="A3518">
        <v>55395</v>
      </c>
      <c r="B3518">
        <v>3517</v>
      </c>
      <c r="C3518">
        <v>200620</v>
      </c>
      <c r="D3518" t="s">
        <v>4235</v>
      </c>
      <c r="E3518" t="s">
        <v>4236</v>
      </c>
      <c r="G3518" t="e">
        <f>VLOOKUP($H3518,[1]BRT!$1:$1048576,1,0)</f>
        <v>#N/A</v>
      </c>
      <c r="H3518" t="s">
        <v>6720</v>
      </c>
      <c r="I3518">
        <v>37.890379000000003</v>
      </c>
      <c r="J3518">
        <v>-122.29832</v>
      </c>
      <c r="K3518">
        <v>1087</v>
      </c>
      <c r="L3518">
        <v>23</v>
      </c>
      <c r="M3518">
        <v>2.6086956520000002</v>
      </c>
      <c r="N3518">
        <v>2</v>
      </c>
      <c r="O3518">
        <v>34</v>
      </c>
      <c r="P3518">
        <v>36</v>
      </c>
      <c r="Q3518" t="e">
        <f>VLOOKUP($A3518,'[1]SheltersALL_2.17.22'!$1:$1048576,6,0)</f>
        <v>#N/A</v>
      </c>
      <c r="R3518" t="str">
        <f>VLOOKUP($A3518, [1]FA21_Ridership!$1:$1048576,11, 0)</f>
        <v>ALBANY</v>
      </c>
      <c r="S3518" t="str">
        <f>VLOOKUP($A3518, [1]FA21_Ridership!$1:$1048576,12, 0)</f>
        <v>ALAMEDA</v>
      </c>
      <c r="T3518">
        <f>VLOOKUP($A3518, [1]FA21_Ridership!$1:$1048576,13, 0)</f>
        <v>1</v>
      </c>
      <c r="U3518">
        <f t="shared" si="271"/>
        <v>828</v>
      </c>
      <c r="V3518" s="67">
        <f t="shared" si="275"/>
        <v>0.84499999999999997</v>
      </c>
      <c r="W3518">
        <v>0.60272599999999998</v>
      </c>
      <c r="X3518" s="67">
        <f t="shared" si="272"/>
        <v>0.28799999999999998</v>
      </c>
      <c r="Y3518">
        <v>0.171373</v>
      </c>
      <c r="Z3518" s="67">
        <f t="shared" si="273"/>
        <v>0.41299999999999998</v>
      </c>
      <c r="AA3518">
        <f>VLOOKUP($C3518,[1]Disability!$1:$1048576,5,FALSE)</f>
        <v>0</v>
      </c>
      <c r="AB3518" s="67">
        <f t="shared" si="274"/>
        <v>0</v>
      </c>
      <c r="AC3518" t="e">
        <f>VLOOKUP($A3518,#REF!,9,FALSE)</f>
        <v>#REF!</v>
      </c>
    </row>
    <row r="3519" spans="1:29">
      <c r="A3519">
        <v>50414</v>
      </c>
      <c r="B3519">
        <v>3518</v>
      </c>
      <c r="C3519">
        <v>1031820</v>
      </c>
      <c r="D3519" t="s">
        <v>4235</v>
      </c>
      <c r="E3519" t="s">
        <v>4236</v>
      </c>
      <c r="G3519" t="e">
        <f>VLOOKUP($H3519,[1]BRT!$1:$1048576,1,0)</f>
        <v>#N/A</v>
      </c>
      <c r="H3519" t="s">
        <v>6721</v>
      </c>
      <c r="I3519">
        <v>37.794013</v>
      </c>
      <c r="J3519">
        <v>-122.27131199999999</v>
      </c>
      <c r="K3519">
        <v>1017</v>
      </c>
      <c r="L3519">
        <v>32</v>
      </c>
      <c r="M3519">
        <v>1.875</v>
      </c>
      <c r="N3519">
        <v>6</v>
      </c>
      <c r="O3519">
        <v>20</v>
      </c>
      <c r="P3519">
        <v>26</v>
      </c>
      <c r="Q3519" t="e">
        <f>VLOOKUP($A3519,'[1]SheltersALL_2.17.22'!$1:$1048576,6,0)</f>
        <v>#N/A</v>
      </c>
      <c r="R3519" t="str">
        <f>VLOOKUP($A3519, [1]FA21_Ridership!$1:$1048576,11, 0)</f>
        <v>OAKLAND</v>
      </c>
      <c r="S3519" t="str">
        <f>VLOOKUP($A3519, [1]FA21_Ridership!$1:$1048576,12, 0)</f>
        <v>ALAMEDA</v>
      </c>
      <c r="T3519">
        <f>VLOOKUP($A3519, [1]FA21_Ridership!$1:$1048576,13, 0)</f>
        <v>2</v>
      </c>
      <c r="U3519">
        <f t="shared" si="271"/>
        <v>832</v>
      </c>
      <c r="V3519" s="67">
        <f t="shared" si="275"/>
        <v>0.84499999999999997</v>
      </c>
      <c r="W3519">
        <v>0.59194500000000005</v>
      </c>
      <c r="X3519" s="67">
        <f t="shared" si="272"/>
        <v>0.27900000000000003</v>
      </c>
      <c r="Y3519">
        <v>0.13566500000000001</v>
      </c>
      <c r="Z3519" s="67">
        <f t="shared" si="273"/>
        <v>0.33</v>
      </c>
      <c r="AA3519">
        <f>VLOOKUP($C3519,[1]Disability!$1:$1048576,5,FALSE)</f>
        <v>0</v>
      </c>
      <c r="AB3519" s="67">
        <f t="shared" si="274"/>
        <v>0</v>
      </c>
      <c r="AC3519" t="e">
        <f>VLOOKUP($A3519,#REF!,9,FALSE)</f>
        <v>#REF!</v>
      </c>
    </row>
    <row r="3520" spans="1:29">
      <c r="A3520">
        <v>52369</v>
      </c>
      <c r="B3520">
        <v>3519</v>
      </c>
      <c r="C3520">
        <v>9905940</v>
      </c>
      <c r="D3520" t="s">
        <v>4235</v>
      </c>
      <c r="E3520" t="s">
        <v>4236</v>
      </c>
      <c r="G3520" t="e">
        <f>VLOOKUP($H3520,[1]BRT!$1:$1048576,1,0)</f>
        <v>#N/A</v>
      </c>
      <c r="H3520" t="s">
        <v>6722</v>
      </c>
      <c r="I3520">
        <v>37.792450000000002</v>
      </c>
      <c r="J3520">
        <v>-122.224239</v>
      </c>
      <c r="K3520">
        <v>1039</v>
      </c>
      <c r="L3520">
        <v>17</v>
      </c>
      <c r="M3520">
        <v>3.5294117649999999</v>
      </c>
      <c r="N3520">
        <v>30</v>
      </c>
      <c r="O3520">
        <v>19</v>
      </c>
      <c r="P3520">
        <v>49</v>
      </c>
      <c r="Q3520" t="e">
        <f>VLOOKUP($A3520,'[1]SheltersALL_2.17.22'!$1:$1048576,6,0)</f>
        <v>#N/A</v>
      </c>
      <c r="R3520" t="str">
        <f>VLOOKUP($A3520, [1]FA21_Ridership!$1:$1048576,11, 0)</f>
        <v>OAKLAND</v>
      </c>
      <c r="S3520" t="str">
        <f>VLOOKUP($A3520, [1]FA21_Ridership!$1:$1048576,12, 0)</f>
        <v>ALAMEDA</v>
      </c>
      <c r="T3520">
        <f>VLOOKUP($A3520, [1]FA21_Ridership!$1:$1048576,13, 0)</f>
        <v>2</v>
      </c>
      <c r="U3520">
        <f t="shared" si="271"/>
        <v>833</v>
      </c>
      <c r="V3520" s="67">
        <f t="shared" si="275"/>
        <v>0.84499999999999997</v>
      </c>
      <c r="W3520">
        <v>0.73498799999999997</v>
      </c>
      <c r="X3520" s="67">
        <f t="shared" si="272"/>
        <v>0.45</v>
      </c>
      <c r="Y3520">
        <v>0.44226599999999999</v>
      </c>
      <c r="Z3520" s="67">
        <f t="shared" si="273"/>
        <v>0.81399999999999995</v>
      </c>
      <c r="AA3520">
        <f>VLOOKUP($C3520,[1]Disability!$1:$1048576,5,FALSE)</f>
        <v>2</v>
      </c>
      <c r="AB3520" s="67">
        <f t="shared" si="274"/>
        <v>0.91600000000000004</v>
      </c>
      <c r="AC3520" t="e">
        <f>VLOOKUP($A3520,#REF!,9,FALSE)</f>
        <v>#REF!</v>
      </c>
    </row>
    <row r="3521" spans="1:29">
      <c r="A3521">
        <v>55113</v>
      </c>
      <c r="B3521">
        <v>3520</v>
      </c>
      <c r="C3521">
        <v>1001030</v>
      </c>
      <c r="D3521" t="s">
        <v>4235</v>
      </c>
      <c r="E3521" t="s">
        <v>4236</v>
      </c>
      <c r="G3521" t="e">
        <f>VLOOKUP($H3521,[1]BRT!$1:$1048576,1,0)</f>
        <v>#N/A</v>
      </c>
      <c r="H3521" t="s">
        <v>6697</v>
      </c>
      <c r="I3521">
        <v>37.808163999999998</v>
      </c>
      <c r="J3521">
        <v>-122.281155</v>
      </c>
      <c r="K3521">
        <v>1004</v>
      </c>
      <c r="L3521">
        <v>17</v>
      </c>
      <c r="M3521">
        <v>3.5294117649999999</v>
      </c>
      <c r="N3521">
        <v>28</v>
      </c>
      <c r="O3521">
        <v>21</v>
      </c>
      <c r="P3521">
        <v>49</v>
      </c>
      <c r="Q3521" t="e">
        <f>VLOOKUP($A3521,'[1]SheltersALL_2.17.22'!$1:$1048576,6,0)</f>
        <v>#N/A</v>
      </c>
      <c r="R3521" t="str">
        <f>VLOOKUP($A3521, [1]FA21_Ridership!$1:$1048576,11, 0)</f>
        <v>OAKLAND</v>
      </c>
      <c r="S3521" t="str">
        <f>VLOOKUP($A3521, [1]FA21_Ridership!$1:$1048576,12, 0)</f>
        <v>ALAMEDA</v>
      </c>
      <c r="T3521">
        <f>VLOOKUP($A3521, [1]FA21_Ridership!$1:$1048576,13, 0)</f>
        <v>2</v>
      </c>
      <c r="U3521">
        <f t="shared" si="271"/>
        <v>833</v>
      </c>
      <c r="V3521" s="67">
        <f t="shared" si="275"/>
        <v>0.84499999999999997</v>
      </c>
      <c r="W3521">
        <v>0.81036200000000003</v>
      </c>
      <c r="X3521" s="67">
        <f t="shared" si="272"/>
        <v>0.59899999999999998</v>
      </c>
      <c r="Y3521">
        <v>0.52297199999999999</v>
      </c>
      <c r="Z3521" s="67">
        <f t="shared" si="273"/>
        <v>0.879</v>
      </c>
      <c r="AA3521">
        <f>VLOOKUP($C3521,[1]Disability!$1:$1048576,5,FALSE)</f>
        <v>1</v>
      </c>
      <c r="AB3521" s="67">
        <f t="shared" si="274"/>
        <v>0.72499999999999998</v>
      </c>
      <c r="AC3521" t="e">
        <f>VLOOKUP($A3521,#REF!,9,FALSE)</f>
        <v>#REF!</v>
      </c>
    </row>
    <row r="3522" spans="1:29">
      <c r="A3522">
        <v>50775</v>
      </c>
      <c r="B3522">
        <v>3521</v>
      </c>
      <c r="C3522">
        <v>1009230</v>
      </c>
      <c r="D3522" t="s">
        <v>4235</v>
      </c>
      <c r="E3522" t="s">
        <v>4236</v>
      </c>
      <c r="G3522" t="e">
        <f>VLOOKUP($H3522,[1]BRT!$1:$1048576,1,0)</f>
        <v>#N/A</v>
      </c>
      <c r="H3522" t="s">
        <v>6716</v>
      </c>
      <c r="I3522">
        <v>37.791494999999998</v>
      </c>
      <c r="J3522">
        <v>-122.236485</v>
      </c>
      <c r="K3522">
        <v>1005</v>
      </c>
      <c r="L3522">
        <v>17</v>
      </c>
      <c r="M3522">
        <v>3.5294117649999999</v>
      </c>
      <c r="N3522">
        <v>19</v>
      </c>
      <c r="O3522">
        <v>30</v>
      </c>
      <c r="P3522">
        <v>49</v>
      </c>
      <c r="Q3522" t="e">
        <f>VLOOKUP($A3522,'[1]SheltersALL_2.17.22'!$1:$1048576,6,0)</f>
        <v>#N/A</v>
      </c>
      <c r="R3522" t="str">
        <f>VLOOKUP($A3522, [1]FA21_Ridership!$1:$1048576,11, 0)</f>
        <v>OAKLAND</v>
      </c>
      <c r="S3522" t="str">
        <f>VLOOKUP($A3522, [1]FA21_Ridership!$1:$1048576,12, 0)</f>
        <v>ALAMEDA</v>
      </c>
      <c r="T3522">
        <f>VLOOKUP($A3522, [1]FA21_Ridership!$1:$1048576,13, 0)</f>
        <v>2</v>
      </c>
      <c r="U3522">
        <f t="shared" ref="U3522:U3585" si="276">$L3522*$P3522</f>
        <v>833</v>
      </c>
      <c r="V3522" s="67">
        <f t="shared" si="275"/>
        <v>0.84499999999999997</v>
      </c>
      <c r="W3522">
        <v>0.88015699999999997</v>
      </c>
      <c r="X3522" s="67">
        <f t="shared" ref="X3522:X3585" si="277">_xlfn.PERCENTRANK.INC($W$2:$W$4161,W3522)</f>
        <v>0.73299999999999998</v>
      </c>
      <c r="Y3522">
        <v>0.51015100000000002</v>
      </c>
      <c r="Z3522" s="67">
        <f t="shared" ref="Z3522:Z3585" si="278">_xlfn.PERCENTRANK.INC($Y$2:$Y$4161,Y3522)</f>
        <v>0.86899999999999999</v>
      </c>
      <c r="AA3522">
        <f>VLOOKUP($C3522,[1]Disability!$1:$1048576,5,FALSE)</f>
        <v>0</v>
      </c>
      <c r="AB3522" s="67">
        <f t="shared" ref="AB3522:AB3585" si="279">_xlfn.PERCENTRANK.INC($AA$2:$AA$4163,AA3522)</f>
        <v>0</v>
      </c>
      <c r="AC3522" t="e">
        <f>VLOOKUP($A3522,#REF!,9,FALSE)</f>
        <v>#REF!</v>
      </c>
    </row>
    <row r="3523" spans="1:29">
      <c r="A3523">
        <v>52525</v>
      </c>
      <c r="B3523">
        <v>3522</v>
      </c>
      <c r="C3523">
        <v>300330</v>
      </c>
      <c r="D3523" t="s">
        <v>4235</v>
      </c>
      <c r="E3523" t="s">
        <v>4236</v>
      </c>
      <c r="G3523" t="e">
        <f>VLOOKUP($H3523,[1]BRT!$1:$1048576,1,0)</f>
        <v>#N/A</v>
      </c>
      <c r="H3523" t="s">
        <v>6723</v>
      </c>
      <c r="I3523">
        <v>37.84845</v>
      </c>
      <c r="J3523">
        <v>-122.271748</v>
      </c>
      <c r="K3523">
        <v>1177</v>
      </c>
      <c r="L3523">
        <v>28.8</v>
      </c>
      <c r="M3523">
        <v>2.0833333330000001</v>
      </c>
      <c r="N3523">
        <v>12</v>
      </c>
      <c r="O3523">
        <v>17</v>
      </c>
      <c r="P3523">
        <v>29</v>
      </c>
      <c r="Q3523" t="str">
        <f>VLOOKUP($A3523,'[1]SheltersALL_2.17.22'!$1:$1048576,6,0)</f>
        <v>Berkeley</v>
      </c>
      <c r="R3523" t="str">
        <f>VLOOKUP($A3523, [1]FA21_Ridership!$1:$1048576,11, 0)</f>
        <v>BERKELEY</v>
      </c>
      <c r="S3523" t="str">
        <f>VLOOKUP($A3523, [1]FA21_Ridership!$1:$1048576,12, 0)</f>
        <v>ALAMEDA</v>
      </c>
      <c r="T3523">
        <f>VLOOKUP($A3523, [1]FA21_Ridership!$1:$1048576,13, 0)</f>
        <v>1</v>
      </c>
      <c r="U3523">
        <f t="shared" si="276"/>
        <v>835.2</v>
      </c>
      <c r="V3523" s="67">
        <f t="shared" si="275"/>
        <v>0.84599999999999997</v>
      </c>
      <c r="W3523">
        <v>0.60594099999999995</v>
      </c>
      <c r="X3523" s="67">
        <f t="shared" si="277"/>
        <v>0.29099999999999998</v>
      </c>
      <c r="Y3523">
        <v>0.52673300000000001</v>
      </c>
      <c r="Z3523" s="67">
        <f t="shared" si="278"/>
        <v>0.88300000000000001</v>
      </c>
      <c r="AA3523">
        <f>VLOOKUP($C3523,[1]Disability!$1:$1048576,5,FALSE)</f>
        <v>0</v>
      </c>
      <c r="AB3523" s="67">
        <f t="shared" si="279"/>
        <v>0</v>
      </c>
      <c r="AC3523" t="e">
        <f>VLOOKUP($A3523,#REF!,9,FALSE)</f>
        <v>#REF!</v>
      </c>
    </row>
    <row r="3524" spans="1:29">
      <c r="A3524">
        <v>53530</v>
      </c>
      <c r="B3524">
        <v>3523</v>
      </c>
      <c r="C3524">
        <v>1304180</v>
      </c>
      <c r="D3524" t="s">
        <v>4235</v>
      </c>
      <c r="E3524" t="s">
        <v>4236</v>
      </c>
      <c r="G3524" t="e">
        <f>VLOOKUP($H3524,[1]BRT!$1:$1048576,1,0)</f>
        <v>#N/A</v>
      </c>
      <c r="H3524" t="s">
        <v>6724</v>
      </c>
      <c r="I3524">
        <v>37.925173000000001</v>
      </c>
      <c r="J3524">
        <v>-122.383359</v>
      </c>
      <c r="K3524">
        <v>1112</v>
      </c>
      <c r="L3524">
        <v>40</v>
      </c>
      <c r="M3524">
        <v>1.5</v>
      </c>
      <c r="N3524">
        <v>19</v>
      </c>
      <c r="O3524">
        <v>2</v>
      </c>
      <c r="P3524">
        <v>21</v>
      </c>
      <c r="Q3524" t="e">
        <f>VLOOKUP($A3524,'[1]SheltersALL_2.17.22'!$1:$1048576,6,0)</f>
        <v>#N/A</v>
      </c>
      <c r="R3524" t="str">
        <f>VLOOKUP($A3524, [1]FA21_Ridership!$1:$1048576,11, 0)</f>
        <v>RICHMOND</v>
      </c>
      <c r="S3524" t="str">
        <f>VLOOKUP($A3524, [1]FA21_Ridership!$1:$1048576,12, 0)</f>
        <v>CONTRA COSTA</v>
      </c>
      <c r="T3524">
        <f>VLOOKUP($A3524, [1]FA21_Ridership!$1:$1048576,13, 0)</f>
        <v>1</v>
      </c>
      <c r="U3524">
        <f t="shared" si="276"/>
        <v>840</v>
      </c>
      <c r="V3524" s="67">
        <f t="shared" si="275"/>
        <v>0.84599999999999997</v>
      </c>
      <c r="W3524">
        <v>0.27228000000000002</v>
      </c>
      <c r="X3524" s="67">
        <f t="shared" si="277"/>
        <v>5.0999999999999997E-2</v>
      </c>
      <c r="Y3524">
        <v>0.13153000000000001</v>
      </c>
      <c r="Z3524" s="67">
        <f t="shared" si="278"/>
        <v>0.31900000000000001</v>
      </c>
      <c r="AA3524">
        <f>VLOOKUP($C3524,[1]Disability!$1:$1048576,5,FALSE)</f>
        <v>0</v>
      </c>
      <c r="AB3524" s="67">
        <f t="shared" si="279"/>
        <v>0</v>
      </c>
      <c r="AC3524" t="e">
        <f>VLOOKUP($A3524,#REF!,9,FALSE)</f>
        <v>#REF!</v>
      </c>
    </row>
    <row r="3525" spans="1:29">
      <c r="A3525">
        <v>56586</v>
      </c>
      <c r="B3525">
        <v>3524</v>
      </c>
      <c r="C3525">
        <v>302130</v>
      </c>
      <c r="D3525" t="s">
        <v>4235</v>
      </c>
      <c r="E3525" t="s">
        <v>4236</v>
      </c>
      <c r="G3525" t="e">
        <f>VLOOKUP($H3525,[1]BRT!$1:$1048576,1,0)</f>
        <v>#N/A</v>
      </c>
      <c r="H3525" t="s">
        <v>6695</v>
      </c>
      <c r="I3525">
        <v>37.862977999999998</v>
      </c>
      <c r="J3525">
        <v>-122.274505</v>
      </c>
      <c r="K3525">
        <v>1080</v>
      </c>
      <c r="L3525">
        <v>30</v>
      </c>
      <c r="M3525">
        <v>2</v>
      </c>
      <c r="N3525">
        <v>25</v>
      </c>
      <c r="O3525">
        <v>3</v>
      </c>
      <c r="P3525">
        <v>28</v>
      </c>
      <c r="Q3525" t="e">
        <f>VLOOKUP($A3525,'[1]SheltersALL_2.17.22'!$1:$1048576,6,0)</f>
        <v>#N/A</v>
      </c>
      <c r="R3525" t="str">
        <f>VLOOKUP($A3525, [1]FA21_Ridership!$1:$1048576,11, 0)</f>
        <v>BERKELEY</v>
      </c>
      <c r="S3525" t="str">
        <f>VLOOKUP($A3525, [1]FA21_Ridership!$1:$1048576,12, 0)</f>
        <v>ALAMEDA</v>
      </c>
      <c r="T3525">
        <f>VLOOKUP($A3525, [1]FA21_Ridership!$1:$1048576,13, 0)</f>
        <v>1</v>
      </c>
      <c r="U3525">
        <f t="shared" si="276"/>
        <v>840</v>
      </c>
      <c r="V3525" s="67">
        <f t="shared" si="275"/>
        <v>0.84599999999999997</v>
      </c>
      <c r="W3525">
        <v>0.47429900000000003</v>
      </c>
      <c r="X3525" s="67">
        <f t="shared" si="277"/>
        <v>0.17399999999999999</v>
      </c>
      <c r="Y3525">
        <v>0.36565399999999998</v>
      </c>
      <c r="Z3525" s="67">
        <f t="shared" si="278"/>
        <v>0.72</v>
      </c>
      <c r="AA3525">
        <f>VLOOKUP($C3525,[1]Disability!$1:$1048576,5,FALSE)</f>
        <v>0</v>
      </c>
      <c r="AB3525" s="67">
        <f t="shared" si="279"/>
        <v>0</v>
      </c>
      <c r="AC3525" t="e">
        <f>VLOOKUP($A3525,#REF!,9,FALSE)</f>
        <v>#REF!</v>
      </c>
    </row>
    <row r="3526" spans="1:29">
      <c r="A3526">
        <v>52141</v>
      </c>
      <c r="B3526">
        <v>3525</v>
      </c>
      <c r="C3526">
        <v>9905730</v>
      </c>
      <c r="D3526" t="s">
        <v>4235</v>
      </c>
      <c r="E3526" t="s">
        <v>4236</v>
      </c>
      <c r="G3526" t="e">
        <f>VLOOKUP($H3526,[1]BRT!$1:$1048576,1,0)</f>
        <v>#N/A</v>
      </c>
      <c r="H3526" t="s">
        <v>6725</v>
      </c>
      <c r="I3526">
        <v>37.785418999999997</v>
      </c>
      <c r="J3526">
        <v>-122.29801</v>
      </c>
      <c r="K3526">
        <v>960</v>
      </c>
      <c r="L3526">
        <v>30</v>
      </c>
      <c r="M3526">
        <v>2</v>
      </c>
      <c r="N3526">
        <v>25</v>
      </c>
      <c r="O3526">
        <v>3</v>
      </c>
      <c r="P3526">
        <v>28</v>
      </c>
      <c r="Q3526" t="e">
        <f>VLOOKUP($A3526,'[1]SheltersALL_2.17.22'!$1:$1048576,6,0)</f>
        <v>#N/A</v>
      </c>
      <c r="R3526" t="str">
        <f>VLOOKUP($A3526, [1]FA21_Ridership!$1:$1048576,11, 0)</f>
        <v>ALAMEDA</v>
      </c>
      <c r="S3526" t="str">
        <f>VLOOKUP($A3526, [1]FA21_Ridership!$1:$1048576,12, 0)</f>
        <v>ALAMEDA</v>
      </c>
      <c r="T3526">
        <f>VLOOKUP($A3526, [1]FA21_Ridership!$1:$1048576,13, 0)</f>
        <v>3</v>
      </c>
      <c r="U3526">
        <f t="shared" si="276"/>
        <v>840</v>
      </c>
      <c r="V3526" s="67">
        <f t="shared" si="275"/>
        <v>0.84599999999999997</v>
      </c>
      <c r="W3526">
        <v>0.78054900000000005</v>
      </c>
      <c r="X3526" s="67">
        <f t="shared" si="277"/>
        <v>0.54900000000000004</v>
      </c>
      <c r="Y3526">
        <v>0.78237199999999996</v>
      </c>
      <c r="Z3526" s="67">
        <f t="shared" si="278"/>
        <v>0.99099999999999999</v>
      </c>
      <c r="AA3526">
        <f>VLOOKUP($C3526,[1]Disability!$1:$1048576,5,FALSE)</f>
        <v>1</v>
      </c>
      <c r="AB3526" s="67">
        <f t="shared" si="279"/>
        <v>0.72499999999999998</v>
      </c>
      <c r="AC3526" t="e">
        <f>VLOOKUP($A3526,#REF!,9,FALSE)</f>
        <v>#REF!</v>
      </c>
    </row>
    <row r="3527" spans="1:29">
      <c r="A3527">
        <v>51783</v>
      </c>
      <c r="B3527">
        <v>3526</v>
      </c>
      <c r="C3527">
        <v>9904270</v>
      </c>
      <c r="D3527" t="s">
        <v>4235</v>
      </c>
      <c r="E3527" t="s">
        <v>4236</v>
      </c>
      <c r="G3527" t="e">
        <f>VLOOKUP($H3527,[1]BRT!$1:$1048576,1,0)</f>
        <v>#N/A</v>
      </c>
      <c r="H3527" t="s">
        <v>6726</v>
      </c>
      <c r="I3527">
        <v>37.884267000000001</v>
      </c>
      <c r="J3527">
        <v>-122.29851499999999</v>
      </c>
      <c r="K3527">
        <v>718</v>
      </c>
      <c r="L3527">
        <v>20</v>
      </c>
      <c r="M3527">
        <v>3</v>
      </c>
      <c r="N3527">
        <v>37</v>
      </c>
      <c r="O3527">
        <v>5</v>
      </c>
      <c r="P3527">
        <v>42</v>
      </c>
      <c r="Q3527" t="e">
        <f>VLOOKUP($A3527,'[1]SheltersALL_2.17.22'!$1:$1048576,6,0)</f>
        <v>#N/A</v>
      </c>
      <c r="R3527" t="str">
        <f>VLOOKUP($A3527, [1]FA21_Ridership!$1:$1048576,11, 0)</f>
        <v>ALBANY</v>
      </c>
      <c r="S3527" t="str">
        <f>VLOOKUP($A3527, [1]FA21_Ridership!$1:$1048576,12, 0)</f>
        <v>ALAMEDA</v>
      </c>
      <c r="T3527">
        <f>VLOOKUP($A3527, [1]FA21_Ridership!$1:$1048576,13, 0)</f>
        <v>1</v>
      </c>
      <c r="U3527">
        <f t="shared" si="276"/>
        <v>840</v>
      </c>
      <c r="V3527" s="67">
        <f t="shared" si="275"/>
        <v>0.84599999999999997</v>
      </c>
      <c r="W3527">
        <v>0.68288700000000002</v>
      </c>
      <c r="X3527" s="67">
        <f t="shared" si="277"/>
        <v>0.39</v>
      </c>
      <c r="Y3527">
        <v>0.44023499999999999</v>
      </c>
      <c r="Z3527" s="67">
        <f t="shared" si="278"/>
        <v>0.81</v>
      </c>
      <c r="AA3527">
        <f>VLOOKUP($C3527,[1]Disability!$1:$1048576,5,FALSE)</f>
        <v>1</v>
      </c>
      <c r="AB3527" s="67">
        <f t="shared" si="279"/>
        <v>0.72499999999999998</v>
      </c>
      <c r="AC3527" t="e">
        <f>VLOOKUP($A3527,#REF!,9,FALSE)</f>
        <v>#REF!</v>
      </c>
    </row>
    <row r="3528" spans="1:29">
      <c r="A3528">
        <v>59855</v>
      </c>
      <c r="B3528">
        <v>3527</v>
      </c>
      <c r="C3528">
        <v>1200040</v>
      </c>
      <c r="D3528" t="s">
        <v>4235</v>
      </c>
      <c r="E3528" t="s">
        <v>4236</v>
      </c>
      <c r="G3528" t="e">
        <f>VLOOKUP($H3528,[1]BRT!$1:$1048576,1,0)</f>
        <v>#N/A</v>
      </c>
      <c r="H3528" t="s">
        <v>6727</v>
      </c>
      <c r="I3528">
        <v>37.991568000000001</v>
      </c>
      <c r="J3528">
        <v>-122.30283300000001</v>
      </c>
      <c r="K3528">
        <v>1223</v>
      </c>
      <c r="L3528">
        <v>60</v>
      </c>
      <c r="M3528">
        <v>1</v>
      </c>
      <c r="N3528">
        <v>12</v>
      </c>
      <c r="O3528">
        <v>2</v>
      </c>
      <c r="P3528">
        <v>14</v>
      </c>
      <c r="Q3528" t="e">
        <f>VLOOKUP($A3528,'[1]SheltersALL_2.17.22'!$1:$1048576,6,0)</f>
        <v>#N/A</v>
      </c>
      <c r="R3528" t="str">
        <f>VLOOKUP($A3528, [1]FA21_Ridership!$1:$1048576,11, 0)</f>
        <v>PINOLE</v>
      </c>
      <c r="S3528" t="str">
        <f>VLOOKUP($A3528, [1]FA21_Ridership!$1:$1048576,12, 0)</f>
        <v>CONTRA COSTA</v>
      </c>
      <c r="T3528">
        <f>VLOOKUP($A3528, [1]FA21_Ridership!$1:$1048576,13, 0)</f>
        <v>9</v>
      </c>
      <c r="U3528">
        <f t="shared" si="276"/>
        <v>840</v>
      </c>
      <c r="V3528" s="67">
        <f t="shared" si="275"/>
        <v>0.84599999999999997</v>
      </c>
      <c r="W3528">
        <v>0.42605599999999999</v>
      </c>
      <c r="X3528" s="67">
        <f t="shared" si="277"/>
        <v>0.14199999999999999</v>
      </c>
      <c r="Y3528">
        <v>0.16813400000000001</v>
      </c>
      <c r="Z3528" s="67">
        <f t="shared" si="278"/>
        <v>0.40300000000000002</v>
      </c>
      <c r="AA3528">
        <f>VLOOKUP($C3528,[1]Disability!$1:$1048576,5,FALSE)</f>
        <v>0</v>
      </c>
      <c r="AB3528" s="67">
        <f t="shared" si="279"/>
        <v>0</v>
      </c>
      <c r="AC3528" t="e">
        <f>VLOOKUP($A3528,#REF!,9,FALSE)</f>
        <v>#REF!</v>
      </c>
    </row>
    <row r="3529" spans="1:29">
      <c r="A3529">
        <v>52894</v>
      </c>
      <c r="B3529">
        <v>3528</v>
      </c>
      <c r="C3529">
        <v>9907630</v>
      </c>
      <c r="D3529" t="s">
        <v>4235</v>
      </c>
      <c r="E3529" t="s">
        <v>4236</v>
      </c>
      <c r="G3529" t="e">
        <f>VLOOKUP($H3529,[1]BRT!$1:$1048576,1,0)</f>
        <v>#N/A</v>
      </c>
      <c r="H3529" t="s">
        <v>6728</v>
      </c>
      <c r="I3529">
        <v>37.805036999999999</v>
      </c>
      <c r="J3529">
        <v>-122.270599</v>
      </c>
      <c r="K3529">
        <v>1421</v>
      </c>
      <c r="L3529">
        <v>8</v>
      </c>
      <c r="M3529">
        <v>7.5</v>
      </c>
      <c r="N3529">
        <v>79</v>
      </c>
      <c r="O3529">
        <v>26</v>
      </c>
      <c r="P3529">
        <v>105</v>
      </c>
      <c r="Q3529" t="e">
        <f>VLOOKUP($A3529,'[1]SheltersALL_2.17.22'!$1:$1048576,6,0)</f>
        <v>#N/A</v>
      </c>
      <c r="R3529" t="str">
        <f>VLOOKUP($A3529, [1]FA21_Ridership!$1:$1048576,11, 0)</f>
        <v>OAKLAND</v>
      </c>
      <c r="S3529" t="str">
        <f>VLOOKUP($A3529, [1]FA21_Ridership!$1:$1048576,12, 0)</f>
        <v>ALAMEDA</v>
      </c>
      <c r="T3529">
        <f>VLOOKUP($A3529, [1]FA21_Ridership!$1:$1048576,13, 0)</f>
        <v>2</v>
      </c>
      <c r="U3529">
        <f t="shared" si="276"/>
        <v>840</v>
      </c>
      <c r="V3529" s="67">
        <f t="shared" si="275"/>
        <v>0.84599999999999997</v>
      </c>
      <c r="W3529">
        <v>0.78449500000000005</v>
      </c>
      <c r="X3529" s="67">
        <f t="shared" si="277"/>
        <v>0.55800000000000005</v>
      </c>
      <c r="Y3529">
        <v>0.50342699999999996</v>
      </c>
      <c r="Z3529" s="67">
        <f t="shared" si="278"/>
        <v>0.86099999999999999</v>
      </c>
      <c r="AA3529">
        <f>VLOOKUP($C3529,[1]Disability!$1:$1048576,5,FALSE)</f>
        <v>6</v>
      </c>
      <c r="AB3529" s="67">
        <f t="shared" si="279"/>
        <v>0.99199999999999999</v>
      </c>
      <c r="AC3529" t="e">
        <f>VLOOKUP($A3529,#REF!,9,FALSE)</f>
        <v>#REF!</v>
      </c>
    </row>
    <row r="3530" spans="1:29">
      <c r="A3530">
        <v>55882</v>
      </c>
      <c r="B3530">
        <v>3529</v>
      </c>
      <c r="C3530">
        <v>1010800</v>
      </c>
      <c r="D3530" t="s">
        <v>4235</v>
      </c>
      <c r="E3530" t="s">
        <v>4236</v>
      </c>
      <c r="G3530" t="e">
        <f>VLOOKUP($H3530,[1]BRT!$1:$1048576,1,0)</f>
        <v>#N/A</v>
      </c>
      <c r="H3530" t="s">
        <v>6729</v>
      </c>
      <c r="I3530">
        <v>37.77272</v>
      </c>
      <c r="J3530">
        <v>-122.2028</v>
      </c>
      <c r="K3530">
        <v>1425</v>
      </c>
      <c r="L3530">
        <v>20</v>
      </c>
      <c r="M3530">
        <v>3</v>
      </c>
      <c r="N3530">
        <v>26</v>
      </c>
      <c r="O3530">
        <v>16</v>
      </c>
      <c r="P3530">
        <v>42</v>
      </c>
      <c r="Q3530" t="e">
        <f>VLOOKUP($A3530,'[1]SheltersALL_2.17.22'!$1:$1048576,6,0)</f>
        <v>#N/A</v>
      </c>
      <c r="R3530" t="str">
        <f>VLOOKUP($A3530, [1]FA21_Ridership!$1:$1048576,11, 0)</f>
        <v>OAKLAND</v>
      </c>
      <c r="S3530" t="str">
        <f>VLOOKUP($A3530, [1]FA21_Ridership!$1:$1048576,12, 0)</f>
        <v>ALAMEDA</v>
      </c>
      <c r="T3530">
        <f>VLOOKUP($A3530, [1]FA21_Ridership!$1:$1048576,13, 0)</f>
        <v>3</v>
      </c>
      <c r="U3530">
        <f t="shared" si="276"/>
        <v>840</v>
      </c>
      <c r="V3530" s="67">
        <f t="shared" si="275"/>
        <v>0.84599999999999997</v>
      </c>
      <c r="W3530">
        <v>0.883687</v>
      </c>
      <c r="X3530" s="67">
        <f t="shared" si="277"/>
        <v>0.73799999999999999</v>
      </c>
      <c r="Y3530">
        <v>0.30358400000000002</v>
      </c>
      <c r="Z3530" s="67">
        <f t="shared" si="278"/>
        <v>0.64300000000000002</v>
      </c>
      <c r="AA3530">
        <f>VLOOKUP($C3530,[1]Disability!$1:$1048576,5,FALSE)</f>
        <v>0</v>
      </c>
      <c r="AB3530" s="67">
        <f t="shared" si="279"/>
        <v>0</v>
      </c>
      <c r="AC3530" t="e">
        <f>VLOOKUP($A3530,#REF!,9,FALSE)</f>
        <v>#REF!</v>
      </c>
    </row>
    <row r="3531" spans="1:29">
      <c r="A3531">
        <v>59595</v>
      </c>
      <c r="B3531">
        <v>3530</v>
      </c>
      <c r="C3531">
        <v>1005680</v>
      </c>
      <c r="D3531" t="s">
        <v>4235</v>
      </c>
      <c r="E3531" t="s">
        <v>4236</v>
      </c>
      <c r="G3531" t="e">
        <f>VLOOKUP($H3531,[1]BRT!$1:$1048576,1,0)</f>
        <v>#N/A</v>
      </c>
      <c r="H3531" t="s">
        <v>6730</v>
      </c>
      <c r="I3531">
        <v>37.748792999999999</v>
      </c>
      <c r="J3531">
        <v>-122.161873</v>
      </c>
      <c r="K3531">
        <v>910</v>
      </c>
      <c r="L3531">
        <v>20</v>
      </c>
      <c r="M3531">
        <v>3</v>
      </c>
      <c r="N3531">
        <v>25</v>
      </c>
      <c r="O3531">
        <v>17</v>
      </c>
      <c r="P3531">
        <v>42</v>
      </c>
      <c r="Q3531" t="e">
        <f>VLOOKUP($A3531,'[1]SheltersALL_2.17.22'!$1:$1048576,6,0)</f>
        <v>#N/A</v>
      </c>
      <c r="R3531" t="str">
        <f>VLOOKUP($A3531, [1]FA21_Ridership!$1:$1048576,11, 0)</f>
        <v>OAKLAND</v>
      </c>
      <c r="S3531" t="str">
        <f>VLOOKUP($A3531, [1]FA21_Ridership!$1:$1048576,12, 0)</f>
        <v>ALAMEDA</v>
      </c>
      <c r="T3531">
        <f>VLOOKUP($A3531, [1]FA21_Ridership!$1:$1048576,13, 0)</f>
        <v>3</v>
      </c>
      <c r="U3531">
        <f t="shared" si="276"/>
        <v>840</v>
      </c>
      <c r="V3531" s="67">
        <f t="shared" si="275"/>
        <v>0.84599999999999997</v>
      </c>
      <c r="W3531">
        <v>0.96921599999999997</v>
      </c>
      <c r="X3531" s="67">
        <f t="shared" si="277"/>
        <v>0.94099999999999995</v>
      </c>
      <c r="Y3531">
        <v>0.50559699999999996</v>
      </c>
      <c r="Z3531" s="67">
        <f t="shared" si="278"/>
        <v>0.86699999999999999</v>
      </c>
      <c r="AA3531">
        <f>VLOOKUP($C3531,[1]Disability!$1:$1048576,5,FALSE)</f>
        <v>0</v>
      </c>
      <c r="AB3531" s="67">
        <f t="shared" si="279"/>
        <v>0</v>
      </c>
      <c r="AC3531" t="e">
        <f>VLOOKUP($A3531,#REF!,9,FALSE)</f>
        <v>#REF!</v>
      </c>
    </row>
    <row r="3532" spans="1:29">
      <c r="A3532">
        <v>58554</v>
      </c>
      <c r="B3532">
        <v>3531</v>
      </c>
      <c r="C3532">
        <v>1001450</v>
      </c>
      <c r="D3532" t="s">
        <v>4235</v>
      </c>
      <c r="E3532" t="s">
        <v>4236</v>
      </c>
      <c r="G3532" t="e">
        <f>VLOOKUP($H3532,[1]BRT!$1:$1048576,1,0)</f>
        <v>#N/A</v>
      </c>
      <c r="H3532" t="s">
        <v>6284</v>
      </c>
      <c r="I3532">
        <v>37.788544999999999</v>
      </c>
      <c r="J3532">
        <v>-122.231708</v>
      </c>
      <c r="K3532">
        <v>1080</v>
      </c>
      <c r="L3532">
        <v>20</v>
      </c>
      <c r="M3532">
        <v>3</v>
      </c>
      <c r="N3532">
        <v>20</v>
      </c>
      <c r="O3532">
        <v>22</v>
      </c>
      <c r="P3532">
        <v>42</v>
      </c>
      <c r="Q3532" t="e">
        <f>VLOOKUP($A3532,'[1]SheltersALL_2.17.22'!$1:$1048576,6,0)</f>
        <v>#N/A</v>
      </c>
      <c r="R3532" t="str">
        <f>VLOOKUP($A3532, [1]FA21_Ridership!$1:$1048576,11, 0)</f>
        <v>OAKLAND</v>
      </c>
      <c r="S3532" t="str">
        <f>VLOOKUP($A3532, [1]FA21_Ridership!$1:$1048576,12, 0)</f>
        <v>ALAMEDA</v>
      </c>
      <c r="T3532">
        <f>VLOOKUP($A3532, [1]FA21_Ridership!$1:$1048576,13, 0)</f>
        <v>2</v>
      </c>
      <c r="U3532">
        <f t="shared" si="276"/>
        <v>840</v>
      </c>
      <c r="V3532" s="67">
        <f t="shared" si="275"/>
        <v>0.84599999999999997</v>
      </c>
      <c r="W3532">
        <v>0.96605700000000005</v>
      </c>
      <c r="X3532" s="67">
        <f t="shared" si="277"/>
        <v>0.93700000000000006</v>
      </c>
      <c r="Y3532">
        <v>0.43777199999999999</v>
      </c>
      <c r="Z3532" s="67">
        <f t="shared" si="278"/>
        <v>0.80900000000000005</v>
      </c>
      <c r="AA3532">
        <f>VLOOKUP($C3532,[1]Disability!$1:$1048576,5,FALSE)</f>
        <v>0</v>
      </c>
      <c r="AB3532" s="67">
        <f t="shared" si="279"/>
        <v>0</v>
      </c>
      <c r="AC3532" t="e">
        <f>VLOOKUP($A3532,#REF!,9,FALSE)</f>
        <v>#REF!</v>
      </c>
    </row>
    <row r="3533" spans="1:29">
      <c r="A3533">
        <v>55366</v>
      </c>
      <c r="B3533">
        <v>3532</v>
      </c>
      <c r="C3533">
        <v>9801740</v>
      </c>
      <c r="D3533" t="s">
        <v>4235</v>
      </c>
      <c r="E3533" t="s">
        <v>4236</v>
      </c>
      <c r="G3533" t="e">
        <f>VLOOKUP($H3533,[1]BRT!$1:$1048576,1,0)</f>
        <v>#N/A</v>
      </c>
      <c r="H3533" t="s">
        <v>6443</v>
      </c>
      <c r="I3533">
        <v>37.678812000000001</v>
      </c>
      <c r="J3533">
        <v>-122.126649</v>
      </c>
      <c r="K3533">
        <v>1030</v>
      </c>
      <c r="L3533">
        <v>20</v>
      </c>
      <c r="M3533">
        <v>3</v>
      </c>
      <c r="N3533">
        <v>19</v>
      </c>
      <c r="O3533">
        <v>23</v>
      </c>
      <c r="P3533">
        <v>42</v>
      </c>
      <c r="Q3533" t="str">
        <f>VLOOKUP($A3533,'[1]SheltersALL_2.17.22'!$1:$1048576,6,0)</f>
        <v>Alameda Unincorporated</v>
      </c>
      <c r="R3533" t="str">
        <f>VLOOKUP($A3533, [1]FA21_Ridership!$1:$1048576,11, 0)</f>
        <v>COUNTY-ALAMEDA</v>
      </c>
      <c r="S3533" t="str">
        <f>VLOOKUP($A3533, [1]FA21_Ridership!$1:$1048576,12, 0)</f>
        <v>ALAMEDA</v>
      </c>
      <c r="T3533">
        <f>VLOOKUP($A3533, [1]FA21_Ridership!$1:$1048576,13, 0)</f>
        <v>4</v>
      </c>
      <c r="U3533">
        <f t="shared" si="276"/>
        <v>840</v>
      </c>
      <c r="V3533" s="67">
        <f t="shared" si="275"/>
        <v>0.84599999999999997</v>
      </c>
      <c r="W3533">
        <v>0.83830499999999997</v>
      </c>
      <c r="X3533" s="67">
        <f t="shared" si="277"/>
        <v>0.64200000000000002</v>
      </c>
      <c r="Y3533">
        <v>0.16012599999999999</v>
      </c>
      <c r="Z3533" s="67">
        <f t="shared" si="278"/>
        <v>0.38200000000000001</v>
      </c>
      <c r="AA3533">
        <f>VLOOKUP($C3533,[1]Disability!$1:$1048576,5,FALSE)</f>
        <v>0</v>
      </c>
      <c r="AB3533" s="67">
        <f t="shared" si="279"/>
        <v>0</v>
      </c>
      <c r="AC3533" t="e">
        <f>VLOOKUP($A3533,#REF!,9,FALSE)</f>
        <v>#REF!</v>
      </c>
    </row>
    <row r="3534" spans="1:29">
      <c r="A3534">
        <v>51393</v>
      </c>
      <c r="B3534">
        <v>3533</v>
      </c>
      <c r="C3534">
        <v>9903060</v>
      </c>
      <c r="D3534" t="s">
        <v>4235</v>
      </c>
      <c r="E3534" t="s">
        <v>4236</v>
      </c>
      <c r="G3534" t="e">
        <f>VLOOKUP($H3534,[1]BRT!$1:$1048576,1,0)</f>
        <v>#N/A</v>
      </c>
      <c r="H3534" t="s">
        <v>6686</v>
      </c>
      <c r="I3534">
        <v>37.705285000000003</v>
      </c>
      <c r="J3534">
        <v>-122.166382</v>
      </c>
      <c r="K3534">
        <v>960</v>
      </c>
      <c r="L3534">
        <v>60</v>
      </c>
      <c r="M3534">
        <v>1</v>
      </c>
      <c r="N3534">
        <v>6</v>
      </c>
      <c r="O3534">
        <v>8</v>
      </c>
      <c r="P3534">
        <v>14</v>
      </c>
      <c r="Q3534" t="e">
        <f>VLOOKUP($A3534,'[1]SheltersALL_2.17.22'!$1:$1048576,6,0)</f>
        <v>#N/A</v>
      </c>
      <c r="R3534" t="str">
        <f>VLOOKUP($A3534, [1]FA21_Ridership!$1:$1048576,11, 0)</f>
        <v>SAN LEANDRO</v>
      </c>
      <c r="S3534" t="str">
        <f>VLOOKUP($A3534, [1]FA21_Ridership!$1:$1048576,12, 0)</f>
        <v>ALAMEDA</v>
      </c>
      <c r="T3534">
        <f>VLOOKUP($A3534, [1]FA21_Ridership!$1:$1048576,13, 0)</f>
        <v>3</v>
      </c>
      <c r="U3534">
        <f t="shared" si="276"/>
        <v>840</v>
      </c>
      <c r="V3534" s="67">
        <f t="shared" si="275"/>
        <v>0.84599999999999997</v>
      </c>
      <c r="W3534">
        <v>0.70053500000000002</v>
      </c>
      <c r="X3534" s="67">
        <f t="shared" si="277"/>
        <v>0.40899999999999997</v>
      </c>
      <c r="Y3534">
        <v>0.149733</v>
      </c>
      <c r="Z3534" s="67">
        <f t="shared" si="278"/>
        <v>0.35399999999999998</v>
      </c>
      <c r="AA3534">
        <f>VLOOKUP($C3534,[1]Disability!$1:$1048576,5,FALSE)</f>
        <v>1</v>
      </c>
      <c r="AB3534" s="67">
        <f t="shared" si="279"/>
        <v>0.72499999999999998</v>
      </c>
      <c r="AC3534" t="e">
        <f>VLOOKUP($A3534,#REF!,9,FALSE)</f>
        <v>#REF!</v>
      </c>
    </row>
    <row r="3535" spans="1:29">
      <c r="A3535">
        <v>50018</v>
      </c>
      <c r="B3535">
        <v>3534</v>
      </c>
      <c r="C3535">
        <v>9905010</v>
      </c>
      <c r="D3535" t="s">
        <v>4235</v>
      </c>
      <c r="E3535" t="s">
        <v>4236</v>
      </c>
      <c r="F3535" t="s">
        <v>5342</v>
      </c>
      <c r="G3535" t="e">
        <f>VLOOKUP($H3535,[1]BRT!$1:$1048576,1,0)</f>
        <v>#N/A</v>
      </c>
      <c r="H3535" t="s">
        <v>6731</v>
      </c>
      <c r="I3535">
        <v>37.788893000000002</v>
      </c>
      <c r="J3535">
        <v>-122.397006</v>
      </c>
      <c r="K3535">
        <v>625</v>
      </c>
      <c r="L3535">
        <v>35</v>
      </c>
      <c r="M3535">
        <v>1.7142857140000001</v>
      </c>
      <c r="N3535">
        <v>9</v>
      </c>
      <c r="O3535">
        <v>15</v>
      </c>
      <c r="P3535">
        <v>24</v>
      </c>
      <c r="Q3535" t="e">
        <f>VLOOKUP($A3535,'[1]SheltersALL_2.17.22'!$1:$1048576,6,0)</f>
        <v>#N/A</v>
      </c>
      <c r="R3535" t="str">
        <f>VLOOKUP($A3535, [1]FA21_Ridership!$1:$1048576,11, 0)</f>
        <v>SAN FRANCISCO</v>
      </c>
      <c r="S3535" t="str">
        <f>VLOOKUP($A3535, [1]FA21_Ridership!$1:$1048576,12, 0)</f>
        <v>SAN FRANCISCO</v>
      </c>
      <c r="T3535">
        <f>VLOOKUP($A3535, [1]FA21_Ridership!$1:$1048576,13, 0)</f>
        <v>9</v>
      </c>
      <c r="U3535">
        <f t="shared" si="276"/>
        <v>840</v>
      </c>
      <c r="V3535" s="67">
        <f t="shared" si="275"/>
        <v>0.84599999999999997</v>
      </c>
      <c r="W3535">
        <v>0.49795099999999998</v>
      </c>
      <c r="X3535" s="67">
        <f t="shared" si="277"/>
        <v>0.19500000000000001</v>
      </c>
      <c r="Y3535">
        <v>5.6351999999999999E-2</v>
      </c>
      <c r="Z3535" s="67">
        <f t="shared" si="278"/>
        <v>0.10100000000000001</v>
      </c>
      <c r="AA3535">
        <f>VLOOKUP($C3535,[1]Disability!$1:$1048576,5,FALSE)</f>
        <v>0</v>
      </c>
      <c r="AB3535" s="67">
        <f t="shared" si="279"/>
        <v>0</v>
      </c>
      <c r="AC3535" t="e">
        <f>VLOOKUP($A3535,#REF!,9,FALSE)</f>
        <v>#REF!</v>
      </c>
    </row>
    <row r="3536" spans="1:29">
      <c r="A3536">
        <v>57787</v>
      </c>
      <c r="B3536">
        <v>3535</v>
      </c>
      <c r="C3536">
        <v>9801720</v>
      </c>
      <c r="D3536" t="s">
        <v>4235</v>
      </c>
      <c r="E3536" t="s">
        <v>4236</v>
      </c>
      <c r="G3536" t="e">
        <f>VLOOKUP($H3536,[1]BRT!$1:$1048576,1,0)</f>
        <v>#N/A</v>
      </c>
      <c r="H3536" t="s">
        <v>6702</v>
      </c>
      <c r="I3536">
        <v>37.673746000000001</v>
      </c>
      <c r="J3536">
        <v>-122.123383</v>
      </c>
      <c r="K3536">
        <v>1030</v>
      </c>
      <c r="L3536">
        <v>20</v>
      </c>
      <c r="M3536">
        <v>3</v>
      </c>
      <c r="N3536">
        <v>15</v>
      </c>
      <c r="O3536">
        <v>27</v>
      </c>
      <c r="P3536">
        <v>42</v>
      </c>
      <c r="Q3536" t="e">
        <f>VLOOKUP($A3536,'[1]SheltersALL_2.17.22'!$1:$1048576,6,0)</f>
        <v>#N/A</v>
      </c>
      <c r="R3536" t="str">
        <f>VLOOKUP($A3536, [1]FA21_Ridership!$1:$1048576,11, 0)</f>
        <v>COUNTY-ALAMEDA</v>
      </c>
      <c r="S3536" t="str">
        <f>VLOOKUP($A3536, [1]FA21_Ridership!$1:$1048576,12, 0)</f>
        <v>ALAMEDA</v>
      </c>
      <c r="T3536">
        <f>VLOOKUP($A3536, [1]FA21_Ridership!$1:$1048576,13, 0)</f>
        <v>4</v>
      </c>
      <c r="U3536">
        <f t="shared" si="276"/>
        <v>840</v>
      </c>
      <c r="V3536" s="67">
        <f t="shared" si="275"/>
        <v>0.84599999999999997</v>
      </c>
      <c r="W3536">
        <v>0.83382000000000001</v>
      </c>
      <c r="X3536" s="67">
        <f t="shared" si="277"/>
        <v>0.63200000000000001</v>
      </c>
      <c r="Y3536">
        <v>0.12901899999999999</v>
      </c>
      <c r="Z3536" s="67">
        <f t="shared" si="278"/>
        <v>0.313</v>
      </c>
      <c r="AA3536">
        <f>VLOOKUP($C3536,[1]Disability!$1:$1048576,5,FALSE)</f>
        <v>0</v>
      </c>
      <c r="AB3536" s="67">
        <f t="shared" si="279"/>
        <v>0</v>
      </c>
      <c r="AC3536" t="e">
        <f>VLOOKUP($A3536,#REF!,9,FALSE)</f>
        <v>#REF!</v>
      </c>
    </row>
    <row r="3537" spans="1:29">
      <c r="A3537">
        <v>56322</v>
      </c>
      <c r="B3537">
        <v>3536</v>
      </c>
      <c r="C3537">
        <v>9801440</v>
      </c>
      <c r="D3537" t="s">
        <v>4235</v>
      </c>
      <c r="E3537" t="s">
        <v>4236</v>
      </c>
      <c r="G3537" t="e">
        <f>VLOOKUP($H3537,[1]BRT!$1:$1048576,1,0)</f>
        <v>#N/A</v>
      </c>
      <c r="H3537" t="s">
        <v>6600</v>
      </c>
      <c r="I3537">
        <v>37.673743999999999</v>
      </c>
      <c r="J3537">
        <v>-122.15003400000001</v>
      </c>
      <c r="K3537">
        <v>960</v>
      </c>
      <c r="L3537">
        <v>60</v>
      </c>
      <c r="M3537">
        <v>1</v>
      </c>
      <c r="N3537">
        <v>5</v>
      </c>
      <c r="O3537">
        <v>9</v>
      </c>
      <c r="P3537">
        <v>14</v>
      </c>
      <c r="Q3537" t="e">
        <f>VLOOKUP($A3537,'[1]SheltersALL_2.17.22'!$1:$1048576,6,0)</f>
        <v>#N/A</v>
      </c>
      <c r="R3537" t="str">
        <f>VLOOKUP($A3537, [1]FA21_Ridership!$1:$1048576,11, 0)</f>
        <v>COUNTY-ALAMEDA</v>
      </c>
      <c r="S3537" t="str">
        <f>VLOOKUP($A3537, [1]FA21_Ridership!$1:$1048576,12, 0)</f>
        <v>ALAMEDA</v>
      </c>
      <c r="T3537">
        <f>VLOOKUP($A3537, [1]FA21_Ridership!$1:$1048576,13, 0)</f>
        <v>4</v>
      </c>
      <c r="U3537">
        <f t="shared" si="276"/>
        <v>840</v>
      </c>
      <c r="V3537" s="67">
        <f t="shared" si="275"/>
        <v>0.84599999999999997</v>
      </c>
      <c r="W3537">
        <v>0.67756700000000003</v>
      </c>
      <c r="X3537" s="67">
        <f t="shared" si="277"/>
        <v>0.371</v>
      </c>
      <c r="Y3537">
        <v>8.4336999999999995E-2</v>
      </c>
      <c r="Z3537" s="67">
        <f t="shared" si="278"/>
        <v>0.19400000000000001</v>
      </c>
      <c r="AA3537">
        <f>VLOOKUP($C3537,[1]Disability!$1:$1048576,5,FALSE)</f>
        <v>0</v>
      </c>
      <c r="AB3537" s="67">
        <f t="shared" si="279"/>
        <v>0</v>
      </c>
      <c r="AC3537" t="e">
        <f>VLOOKUP($A3537,#REF!,9,FALSE)</f>
        <v>#REF!</v>
      </c>
    </row>
    <row r="3538" spans="1:29">
      <c r="A3538">
        <v>50423</v>
      </c>
      <c r="B3538">
        <v>3537</v>
      </c>
      <c r="C3538">
        <v>1504340</v>
      </c>
      <c r="D3538" t="s">
        <v>4235</v>
      </c>
      <c r="E3538" t="s">
        <v>4236</v>
      </c>
      <c r="G3538" t="e">
        <f>VLOOKUP($H3538,[1]BRT!$1:$1048576,1,0)</f>
        <v>#N/A</v>
      </c>
      <c r="H3538" t="s">
        <v>6612</v>
      </c>
      <c r="I3538">
        <v>37.715142999999998</v>
      </c>
      <c r="J3538">
        <v>-122.17690399999999</v>
      </c>
      <c r="K3538">
        <v>990</v>
      </c>
      <c r="L3538">
        <v>30</v>
      </c>
      <c r="M3538">
        <v>2</v>
      </c>
      <c r="N3538">
        <v>8</v>
      </c>
      <c r="O3538">
        <v>20</v>
      </c>
      <c r="P3538">
        <v>28</v>
      </c>
      <c r="Q3538" t="e">
        <f>VLOOKUP($A3538,'[1]SheltersALL_2.17.22'!$1:$1048576,6,0)</f>
        <v>#N/A</v>
      </c>
      <c r="R3538" t="str">
        <f>VLOOKUP($A3538, [1]FA21_Ridership!$1:$1048576,11, 0)</f>
        <v>SAN LEANDRO</v>
      </c>
      <c r="S3538" t="str">
        <f>VLOOKUP($A3538, [1]FA21_Ridership!$1:$1048576,12, 0)</f>
        <v>ALAMEDA</v>
      </c>
      <c r="T3538">
        <f>VLOOKUP($A3538, [1]FA21_Ridership!$1:$1048576,13, 0)</f>
        <v>3</v>
      </c>
      <c r="U3538">
        <f t="shared" si="276"/>
        <v>840</v>
      </c>
      <c r="V3538" s="67">
        <f t="shared" si="275"/>
        <v>0.84599999999999997</v>
      </c>
      <c r="W3538">
        <v>0.87933600000000001</v>
      </c>
      <c r="X3538" s="67">
        <f t="shared" si="277"/>
        <v>0.72799999999999998</v>
      </c>
      <c r="Y3538">
        <v>0.34489500000000001</v>
      </c>
      <c r="Z3538" s="67">
        <f t="shared" si="278"/>
        <v>0.68700000000000006</v>
      </c>
      <c r="AA3538">
        <f>VLOOKUP($C3538,[1]Disability!$1:$1048576,5,FALSE)</f>
        <v>0</v>
      </c>
      <c r="AB3538" s="67">
        <f t="shared" si="279"/>
        <v>0</v>
      </c>
      <c r="AC3538" t="e">
        <f>VLOOKUP($A3538,#REF!,9,FALSE)</f>
        <v>#REF!</v>
      </c>
    </row>
    <row r="3539" spans="1:29">
      <c r="A3539">
        <v>59669</v>
      </c>
      <c r="B3539">
        <v>3538</v>
      </c>
      <c r="C3539">
        <v>1009560</v>
      </c>
      <c r="D3539" t="s">
        <v>4235</v>
      </c>
      <c r="E3539" t="s">
        <v>4236</v>
      </c>
      <c r="G3539" t="e">
        <f>VLOOKUP($H3539,[1]BRT!$1:$1048576,1,0)</f>
        <v>#N/A</v>
      </c>
      <c r="H3539" t="s">
        <v>6622</v>
      </c>
      <c r="I3539">
        <v>37.736260999999999</v>
      </c>
      <c r="J3539">
        <v>-122.182907</v>
      </c>
      <c r="K3539">
        <v>961</v>
      </c>
      <c r="L3539">
        <v>30</v>
      </c>
      <c r="M3539">
        <v>2</v>
      </c>
      <c r="N3539">
        <v>7</v>
      </c>
      <c r="O3539">
        <v>21</v>
      </c>
      <c r="P3539">
        <v>28</v>
      </c>
      <c r="Q3539" t="e">
        <f>VLOOKUP($A3539,'[1]SheltersALL_2.17.22'!$1:$1048576,6,0)</f>
        <v>#N/A</v>
      </c>
      <c r="R3539" t="str">
        <f>VLOOKUP($A3539, [1]FA21_Ridership!$1:$1048576,11, 0)</f>
        <v>OAKLAND</v>
      </c>
      <c r="S3539" t="str">
        <f>VLOOKUP($A3539, [1]FA21_Ridership!$1:$1048576,12, 0)</f>
        <v>ALAMEDA</v>
      </c>
      <c r="T3539">
        <f>VLOOKUP($A3539, [1]FA21_Ridership!$1:$1048576,13, 0)</f>
        <v>3</v>
      </c>
      <c r="U3539">
        <f t="shared" si="276"/>
        <v>840</v>
      </c>
      <c r="V3539" s="67">
        <f t="shared" si="275"/>
        <v>0.84599999999999997</v>
      </c>
      <c r="W3539">
        <v>0.98339399999999999</v>
      </c>
      <c r="X3539" s="67">
        <f t="shared" si="277"/>
        <v>0.97499999999999998</v>
      </c>
      <c r="Y3539">
        <v>0.50441199999999997</v>
      </c>
      <c r="Z3539" s="67">
        <f t="shared" si="278"/>
        <v>0.86499999999999999</v>
      </c>
      <c r="AA3539">
        <f>VLOOKUP($C3539,[1]Disability!$1:$1048576,5,FALSE)</f>
        <v>0</v>
      </c>
      <c r="AB3539" s="67">
        <f t="shared" si="279"/>
        <v>0</v>
      </c>
      <c r="AC3539" t="e">
        <f>VLOOKUP($A3539,#REF!,9,FALSE)</f>
        <v>#REF!</v>
      </c>
    </row>
    <row r="3540" spans="1:29">
      <c r="A3540">
        <v>52197</v>
      </c>
      <c r="B3540">
        <v>3539</v>
      </c>
      <c r="C3540">
        <v>9905800</v>
      </c>
      <c r="D3540" t="s">
        <v>4235</v>
      </c>
      <c r="E3540" t="s">
        <v>4236</v>
      </c>
      <c r="G3540" t="e">
        <f>VLOOKUP($H3540,[1]BRT!$1:$1048576,1,0)</f>
        <v>#N/A</v>
      </c>
      <c r="H3540" t="s">
        <v>6732</v>
      </c>
      <c r="I3540">
        <v>37.561881999999997</v>
      </c>
      <c r="J3540">
        <v>-122.06223799999999</v>
      </c>
      <c r="K3540">
        <v>720</v>
      </c>
      <c r="L3540">
        <v>60</v>
      </c>
      <c r="M3540">
        <v>1</v>
      </c>
      <c r="N3540">
        <v>1</v>
      </c>
      <c r="O3540">
        <v>13</v>
      </c>
      <c r="P3540">
        <v>14</v>
      </c>
      <c r="Q3540" t="e">
        <f>VLOOKUP($A3540,'[1]SheltersALL_2.17.22'!$1:$1048576,6,0)</f>
        <v>#N/A</v>
      </c>
      <c r="R3540" t="str">
        <f>VLOOKUP($A3540, [1]FA21_Ridership!$1:$1048576,11, 0)</f>
        <v>FREMONT</v>
      </c>
      <c r="S3540" t="str">
        <f>VLOOKUP($A3540, [1]FA21_Ridership!$1:$1048576,12, 0)</f>
        <v>ALAMEDA</v>
      </c>
      <c r="T3540">
        <f>VLOOKUP($A3540, [1]FA21_Ridership!$1:$1048576,13, 0)</f>
        <v>5</v>
      </c>
      <c r="U3540">
        <f t="shared" si="276"/>
        <v>840</v>
      </c>
      <c r="V3540" s="67">
        <f t="shared" si="275"/>
        <v>0.84599999999999997</v>
      </c>
      <c r="W3540">
        <v>0.94135500000000005</v>
      </c>
      <c r="X3540" s="67">
        <f t="shared" si="277"/>
        <v>0.86599999999999999</v>
      </c>
      <c r="Y3540">
        <v>7.7732999999999997E-2</v>
      </c>
      <c r="Z3540" s="67">
        <f t="shared" si="278"/>
        <v>0.16</v>
      </c>
      <c r="AA3540">
        <f>VLOOKUP($C3540,[1]Disability!$1:$1048576,5,FALSE)</f>
        <v>0</v>
      </c>
      <c r="AB3540" s="67">
        <f t="shared" si="279"/>
        <v>0</v>
      </c>
      <c r="AC3540" t="e">
        <f>VLOOKUP($A3540,#REF!,9,FALSE)</f>
        <v>#REF!</v>
      </c>
    </row>
    <row r="3541" spans="1:29">
      <c r="A3541">
        <v>57709</v>
      </c>
      <c r="B3541">
        <v>3540</v>
      </c>
      <c r="C3541">
        <v>9803230</v>
      </c>
      <c r="D3541" t="s">
        <v>4235</v>
      </c>
      <c r="E3541" t="s">
        <v>4236</v>
      </c>
      <c r="G3541" t="e">
        <f>VLOOKUP($H3541,[1]BRT!$1:$1048576,1,0)</f>
        <v>#N/A</v>
      </c>
      <c r="H3541" t="s">
        <v>6733</v>
      </c>
      <c r="I3541">
        <v>37.665841</v>
      </c>
      <c r="J3541">
        <v>-122.117863</v>
      </c>
      <c r="K3541">
        <v>960</v>
      </c>
      <c r="L3541">
        <v>60.5</v>
      </c>
      <c r="M3541">
        <v>0.99173553699999994</v>
      </c>
      <c r="N3541">
        <v>5</v>
      </c>
      <c r="O3541">
        <v>9</v>
      </c>
      <c r="P3541">
        <v>14</v>
      </c>
      <c r="Q3541" t="str">
        <f>VLOOKUP($A3541,'[1]SheltersALL_2.17.22'!$1:$1048576,6,0)</f>
        <v>Alameda Unincorporated</v>
      </c>
      <c r="R3541" t="str">
        <f>VLOOKUP($A3541, [1]FA21_Ridership!$1:$1048576,11, 0)</f>
        <v>COUNTY-ALAMEDA</v>
      </c>
      <c r="S3541" t="str">
        <f>VLOOKUP($A3541, [1]FA21_Ridership!$1:$1048576,12, 0)</f>
        <v>ALAMEDA</v>
      </c>
      <c r="T3541">
        <f>VLOOKUP($A3541, [1]FA21_Ridership!$1:$1048576,13, 0)</f>
        <v>4</v>
      </c>
      <c r="U3541">
        <f t="shared" si="276"/>
        <v>847</v>
      </c>
      <c r="V3541" s="67">
        <f t="shared" si="275"/>
        <v>0.85</v>
      </c>
      <c r="W3541">
        <v>0.865479</v>
      </c>
      <c r="X3541" s="67">
        <f t="shared" si="277"/>
        <v>0.70799999999999996</v>
      </c>
      <c r="Y3541">
        <v>0.369286</v>
      </c>
      <c r="Z3541" s="67">
        <f t="shared" si="278"/>
        <v>0.72499999999999998</v>
      </c>
      <c r="AA3541">
        <f>VLOOKUP($C3541,[1]Disability!$1:$1048576,5,FALSE)</f>
        <v>0</v>
      </c>
      <c r="AB3541" s="67">
        <f t="shared" si="279"/>
        <v>0</v>
      </c>
      <c r="AC3541" t="e">
        <f>VLOOKUP($A3541,#REF!,9,FALSE)</f>
        <v>#REF!</v>
      </c>
    </row>
    <row r="3542" spans="1:29">
      <c r="A3542">
        <v>55650</v>
      </c>
      <c r="B3542">
        <v>3541</v>
      </c>
      <c r="C3542">
        <v>1016380</v>
      </c>
      <c r="D3542" t="s">
        <v>4235</v>
      </c>
      <c r="E3542" t="s">
        <v>4236</v>
      </c>
      <c r="G3542" t="e">
        <f>VLOOKUP($H3542,[1]BRT!$1:$1048576,1,0)</f>
        <v>#N/A</v>
      </c>
      <c r="H3542" t="s">
        <v>6356</v>
      </c>
      <c r="I3542">
        <v>37.812233999999997</v>
      </c>
      <c r="J3542">
        <v>-122.27298</v>
      </c>
      <c r="K3542">
        <v>1080</v>
      </c>
      <c r="L3542">
        <v>22.9</v>
      </c>
      <c r="M3542">
        <v>2.6200873360000001</v>
      </c>
      <c r="N3542">
        <v>17</v>
      </c>
      <c r="O3542">
        <v>20</v>
      </c>
      <c r="P3542">
        <v>37</v>
      </c>
      <c r="Q3542" t="e">
        <f>VLOOKUP($A3542,'[1]SheltersALL_2.17.22'!$1:$1048576,6,0)</f>
        <v>#N/A</v>
      </c>
      <c r="R3542" t="str">
        <f>VLOOKUP($A3542, [1]FA21_Ridership!$1:$1048576,11, 0)</f>
        <v>OAKLAND</v>
      </c>
      <c r="S3542" t="str">
        <f>VLOOKUP($A3542, [1]FA21_Ridership!$1:$1048576,12, 0)</f>
        <v>ALAMEDA</v>
      </c>
      <c r="T3542">
        <f>VLOOKUP($A3542, [1]FA21_Ridership!$1:$1048576,13, 0)</f>
        <v>2</v>
      </c>
      <c r="U3542">
        <f t="shared" si="276"/>
        <v>847.3</v>
      </c>
      <c r="V3542" s="67">
        <f t="shared" si="275"/>
        <v>0.85099999999999998</v>
      </c>
      <c r="W3542">
        <v>0.80677500000000002</v>
      </c>
      <c r="X3542" s="67">
        <f t="shared" si="277"/>
        <v>0.59399999999999997</v>
      </c>
      <c r="Y3542">
        <v>0.447436</v>
      </c>
      <c r="Z3542" s="67">
        <f t="shared" si="278"/>
        <v>0.81799999999999995</v>
      </c>
      <c r="AA3542">
        <f>VLOOKUP($C3542,[1]Disability!$1:$1048576,5,FALSE)</f>
        <v>3</v>
      </c>
      <c r="AB3542" s="67">
        <f t="shared" si="279"/>
        <v>0.96499999999999997</v>
      </c>
      <c r="AC3542" t="e">
        <f>VLOOKUP($A3542,#REF!,9,FALSE)</f>
        <v>#REF!</v>
      </c>
    </row>
    <row r="3543" spans="1:29">
      <c r="A3543">
        <v>51234</v>
      </c>
      <c r="B3543">
        <v>3542</v>
      </c>
      <c r="C3543">
        <v>1012690</v>
      </c>
      <c r="D3543" t="s">
        <v>4235</v>
      </c>
      <c r="E3543" t="s">
        <v>4236</v>
      </c>
      <c r="G3543" t="e">
        <f>VLOOKUP($H3543,[1]BRT!$1:$1048576,1,0)</f>
        <v>#N/A</v>
      </c>
      <c r="H3543" t="s">
        <v>6528</v>
      </c>
      <c r="I3543">
        <v>37.772537</v>
      </c>
      <c r="J3543">
        <v>-122.21451</v>
      </c>
      <c r="K3543">
        <v>1037</v>
      </c>
      <c r="L3543">
        <v>17</v>
      </c>
      <c r="M3543">
        <v>3.5294117649999999</v>
      </c>
      <c r="N3543">
        <v>42</v>
      </c>
      <c r="O3543">
        <v>8</v>
      </c>
      <c r="P3543">
        <v>50</v>
      </c>
      <c r="Q3543" t="e">
        <f>VLOOKUP($A3543,'[1]SheltersALL_2.17.22'!$1:$1048576,6,0)</f>
        <v>#N/A</v>
      </c>
      <c r="R3543" t="str">
        <f>VLOOKUP($A3543, [1]FA21_Ridership!$1:$1048576,11, 0)</f>
        <v>OAKLAND</v>
      </c>
      <c r="S3543" t="str">
        <f>VLOOKUP($A3543, [1]FA21_Ridership!$1:$1048576,12, 0)</f>
        <v>ALAMEDA</v>
      </c>
      <c r="T3543">
        <f>VLOOKUP($A3543, [1]FA21_Ridership!$1:$1048576,13, 0)</f>
        <v>3</v>
      </c>
      <c r="U3543">
        <f t="shared" si="276"/>
        <v>850</v>
      </c>
      <c r="V3543" s="67">
        <f t="shared" si="275"/>
        <v>0.85099999999999998</v>
      </c>
      <c r="W3543">
        <v>1</v>
      </c>
      <c r="X3543" s="67">
        <f t="shared" si="277"/>
        <v>0.98899999999999999</v>
      </c>
      <c r="Y3543">
        <v>0.73961500000000002</v>
      </c>
      <c r="Z3543" s="67">
        <f t="shared" si="278"/>
        <v>0.98599999999999999</v>
      </c>
      <c r="AA3543">
        <f>VLOOKUP($C3543,[1]Disability!$1:$1048576,5,FALSE)</f>
        <v>0</v>
      </c>
      <c r="AB3543" s="67">
        <f t="shared" si="279"/>
        <v>0</v>
      </c>
      <c r="AC3543" t="e">
        <f>VLOOKUP($A3543,#REF!,9,FALSE)</f>
        <v>#REF!</v>
      </c>
    </row>
    <row r="3544" spans="1:29">
      <c r="A3544">
        <v>58288</v>
      </c>
      <c r="B3544">
        <v>3543</v>
      </c>
      <c r="C3544">
        <v>1004700</v>
      </c>
      <c r="D3544" t="s">
        <v>4235</v>
      </c>
      <c r="E3544" t="s">
        <v>4236</v>
      </c>
      <c r="G3544" t="e">
        <f>VLOOKUP($H3544,[1]BRT!$1:$1048576,1,0)</f>
        <v>#N/A</v>
      </c>
      <c r="H3544" t="s">
        <v>6734</v>
      </c>
      <c r="I3544">
        <v>37.732903999999998</v>
      </c>
      <c r="J3544">
        <v>-122.178389</v>
      </c>
      <c r="K3544">
        <v>1008</v>
      </c>
      <c r="L3544">
        <v>17</v>
      </c>
      <c r="M3544">
        <v>3.5294117649999999</v>
      </c>
      <c r="N3544">
        <v>39</v>
      </c>
      <c r="O3544">
        <v>11</v>
      </c>
      <c r="P3544">
        <v>50</v>
      </c>
      <c r="Q3544" t="e">
        <f>VLOOKUP($A3544,'[1]SheltersALL_2.17.22'!$1:$1048576,6,0)</f>
        <v>#N/A</v>
      </c>
      <c r="R3544" t="str">
        <f>VLOOKUP($A3544, [1]FA21_Ridership!$1:$1048576,11, 0)</f>
        <v>OAKLAND</v>
      </c>
      <c r="S3544" t="str">
        <f>VLOOKUP($A3544, [1]FA21_Ridership!$1:$1048576,12, 0)</f>
        <v>ALAMEDA</v>
      </c>
      <c r="T3544">
        <f>VLOOKUP($A3544, [1]FA21_Ridership!$1:$1048576,13, 0)</f>
        <v>3</v>
      </c>
      <c r="U3544">
        <f t="shared" si="276"/>
        <v>850</v>
      </c>
      <c r="V3544" s="67">
        <f t="shared" si="275"/>
        <v>0.85099999999999998</v>
      </c>
      <c r="W3544">
        <v>0.97620200000000001</v>
      </c>
      <c r="X3544" s="67">
        <f t="shared" si="277"/>
        <v>0.95599999999999996</v>
      </c>
      <c r="Y3544">
        <v>0.37612400000000001</v>
      </c>
      <c r="Z3544" s="67">
        <f t="shared" si="278"/>
        <v>0.73199999999999998</v>
      </c>
      <c r="AA3544">
        <f>VLOOKUP($C3544,[1]Disability!$1:$1048576,5,FALSE)</f>
        <v>0</v>
      </c>
      <c r="AB3544" s="67">
        <f t="shared" si="279"/>
        <v>0</v>
      </c>
      <c r="AC3544" t="e">
        <f>VLOOKUP($A3544,#REF!,9,FALSE)</f>
        <v>#REF!</v>
      </c>
    </row>
    <row r="3545" spans="1:29">
      <c r="A3545">
        <v>50206</v>
      </c>
      <c r="B3545">
        <v>3544</v>
      </c>
      <c r="C3545">
        <v>1031420</v>
      </c>
      <c r="D3545" t="s">
        <v>4235</v>
      </c>
      <c r="E3545" t="s">
        <v>4236</v>
      </c>
      <c r="G3545" t="e">
        <f>VLOOKUP($H3545,[1]BRT!$1:$1048576,1,0)</f>
        <v>#N/A</v>
      </c>
      <c r="H3545" t="s">
        <v>6735</v>
      </c>
      <c r="I3545">
        <v>37.811723000000001</v>
      </c>
      <c r="J3545">
        <v>-122.298993</v>
      </c>
      <c r="K3545">
        <v>1004</v>
      </c>
      <c r="L3545">
        <v>17</v>
      </c>
      <c r="M3545">
        <v>3.5294117649999999</v>
      </c>
      <c r="N3545">
        <v>29</v>
      </c>
      <c r="O3545">
        <v>21</v>
      </c>
      <c r="P3545">
        <v>50</v>
      </c>
      <c r="Q3545" t="e">
        <f>VLOOKUP($A3545,'[1]SheltersALL_2.17.22'!$1:$1048576,6,0)</f>
        <v>#N/A</v>
      </c>
      <c r="R3545" t="str">
        <f>VLOOKUP($A3545, [1]FA21_Ridership!$1:$1048576,11, 0)</f>
        <v>OAKLAND</v>
      </c>
      <c r="S3545" t="str">
        <f>VLOOKUP($A3545, [1]FA21_Ridership!$1:$1048576,12, 0)</f>
        <v>ALAMEDA</v>
      </c>
      <c r="T3545">
        <f>VLOOKUP($A3545, [1]FA21_Ridership!$1:$1048576,13, 0)</f>
        <v>2</v>
      </c>
      <c r="U3545">
        <f t="shared" si="276"/>
        <v>850</v>
      </c>
      <c r="V3545" s="67">
        <f t="shared" si="275"/>
        <v>0.85099999999999998</v>
      </c>
      <c r="W3545">
        <v>0.62802999999999998</v>
      </c>
      <c r="X3545" s="67">
        <f t="shared" si="277"/>
        <v>0.32100000000000001</v>
      </c>
      <c r="Y3545">
        <v>0.21601699999999999</v>
      </c>
      <c r="Z3545" s="67">
        <f t="shared" si="278"/>
        <v>0.501</v>
      </c>
      <c r="AA3545">
        <f>VLOOKUP($C3545,[1]Disability!$1:$1048576,5,FALSE)</f>
        <v>0</v>
      </c>
      <c r="AB3545" s="67">
        <f t="shared" si="279"/>
        <v>0</v>
      </c>
      <c r="AC3545" t="e">
        <f>VLOOKUP($A3545,#REF!,9,FALSE)</f>
        <v>#REF!</v>
      </c>
    </row>
    <row r="3546" spans="1:29">
      <c r="A3546">
        <v>58778</v>
      </c>
      <c r="B3546">
        <v>3545</v>
      </c>
      <c r="C3546">
        <v>306120</v>
      </c>
      <c r="D3546" t="s">
        <v>4235</v>
      </c>
      <c r="E3546" t="s">
        <v>4236</v>
      </c>
      <c r="G3546" t="e">
        <f>VLOOKUP($H3546,[1]BRT!$1:$1048576,1,0)</f>
        <v>#N/A</v>
      </c>
      <c r="H3546" t="s">
        <v>6329</v>
      </c>
      <c r="I3546">
        <v>37.862746000000001</v>
      </c>
      <c r="J3546">
        <v>-122.25013</v>
      </c>
      <c r="K3546">
        <v>852</v>
      </c>
      <c r="L3546">
        <v>35.6</v>
      </c>
      <c r="M3546">
        <v>1.6853932579999999</v>
      </c>
      <c r="N3546">
        <v>21</v>
      </c>
      <c r="O3546">
        <v>3</v>
      </c>
      <c r="P3546">
        <v>24</v>
      </c>
      <c r="Q3546" t="e">
        <f>VLOOKUP($A3546,'[1]SheltersALL_2.17.22'!$1:$1048576,6,0)</f>
        <v>#N/A</v>
      </c>
      <c r="R3546" t="str">
        <f>VLOOKUP($A3546, [1]FA21_Ridership!$1:$1048576,11, 0)</f>
        <v>BERKELEY</v>
      </c>
      <c r="S3546" t="str">
        <f>VLOOKUP($A3546, [1]FA21_Ridership!$1:$1048576,12, 0)</f>
        <v>ALAMEDA</v>
      </c>
      <c r="T3546">
        <f>VLOOKUP($A3546, [1]FA21_Ridership!$1:$1048576,13, 0)</f>
        <v>2</v>
      </c>
      <c r="U3546">
        <f t="shared" si="276"/>
        <v>854.40000000000009</v>
      </c>
      <c r="V3546" s="67">
        <f t="shared" si="275"/>
        <v>0.85199999999999998</v>
      </c>
      <c r="W3546">
        <v>0.43359900000000001</v>
      </c>
      <c r="X3546" s="67">
        <f t="shared" si="277"/>
        <v>0.14699999999999999</v>
      </c>
      <c r="Y3546">
        <v>0.35601100000000002</v>
      </c>
      <c r="Z3546" s="67">
        <f t="shared" si="278"/>
        <v>0.70499999999999996</v>
      </c>
      <c r="AA3546">
        <f>VLOOKUP($C3546,[1]Disability!$1:$1048576,5,FALSE)</f>
        <v>0</v>
      </c>
      <c r="AB3546" s="67">
        <f t="shared" si="279"/>
        <v>0</v>
      </c>
      <c r="AC3546" t="e">
        <f>VLOOKUP($A3546,#REF!,9,FALSE)</f>
        <v>#REF!</v>
      </c>
    </row>
    <row r="3547" spans="1:29">
      <c r="A3547">
        <v>52414</v>
      </c>
      <c r="B3547">
        <v>3546</v>
      </c>
      <c r="C3547">
        <v>9906140</v>
      </c>
      <c r="D3547" t="s">
        <v>4235</v>
      </c>
      <c r="E3547" t="s">
        <v>4236</v>
      </c>
      <c r="F3547" t="s">
        <v>4215</v>
      </c>
      <c r="G3547" t="str">
        <f>VLOOKUP($H3547,[1]BRT!$1:$1048576,1,0)</f>
        <v>SAN LEANDRO CIVIC CENTER NB</v>
      </c>
      <c r="H3547" t="s">
        <v>6736</v>
      </c>
      <c r="I3547">
        <v>37.728129000000003</v>
      </c>
      <c r="J3547">
        <v>-122.15833600000001</v>
      </c>
      <c r="K3547">
        <v>1388</v>
      </c>
      <c r="L3547">
        <v>15</v>
      </c>
      <c r="M3547">
        <v>4</v>
      </c>
      <c r="N3547">
        <v>41</v>
      </c>
      <c r="O3547">
        <v>16</v>
      </c>
      <c r="P3547">
        <v>57</v>
      </c>
      <c r="Q3547" t="e">
        <f>VLOOKUP($A3547,'[1]SheltersALL_2.17.22'!$1:$1048576,6,0)</f>
        <v>#N/A</v>
      </c>
      <c r="R3547" t="str">
        <f>VLOOKUP($A3547, [1]FA21_Ridership!$1:$1048576,11, 0)</f>
        <v>SAN LEANDRO</v>
      </c>
      <c r="S3547" t="str">
        <f>VLOOKUP($A3547, [1]FA21_Ridership!$1:$1048576,12, 0)</f>
        <v>ALAMEDA</v>
      </c>
      <c r="T3547">
        <f>VLOOKUP($A3547, [1]FA21_Ridership!$1:$1048576,13, 0)</f>
        <v>3</v>
      </c>
      <c r="U3547">
        <f t="shared" si="276"/>
        <v>855</v>
      </c>
      <c r="V3547" s="67">
        <f t="shared" si="275"/>
        <v>0.85199999999999998</v>
      </c>
      <c r="W3547">
        <v>0.66192799999999996</v>
      </c>
      <c r="X3547" s="67">
        <f t="shared" si="277"/>
        <v>0.35099999999999998</v>
      </c>
      <c r="Y3547">
        <v>0.16517100000000001</v>
      </c>
      <c r="Z3547" s="67">
        <f t="shared" si="278"/>
        <v>0.40100000000000002</v>
      </c>
      <c r="AA3547">
        <f>VLOOKUP($C3547,[1]Disability!$1:$1048576,5,FALSE)</f>
        <v>2</v>
      </c>
      <c r="AB3547" s="67">
        <f t="shared" si="279"/>
        <v>0.91600000000000004</v>
      </c>
      <c r="AC3547" t="e">
        <f>VLOOKUP($A3547,#REF!,9,FALSE)</f>
        <v>#REF!</v>
      </c>
    </row>
    <row r="3548" spans="1:29">
      <c r="A3548">
        <v>52415</v>
      </c>
      <c r="B3548">
        <v>3547</v>
      </c>
      <c r="C3548">
        <v>9906150</v>
      </c>
      <c r="D3548" t="s">
        <v>4235</v>
      </c>
      <c r="E3548" t="s">
        <v>4236</v>
      </c>
      <c r="F3548" t="s">
        <v>4215</v>
      </c>
      <c r="G3548" t="str">
        <f>VLOOKUP($H3548,[1]BRT!$1:$1048576,1,0)</f>
        <v>SAN LEANDRO CIVIC CENTER SB</v>
      </c>
      <c r="H3548" t="s">
        <v>6737</v>
      </c>
      <c r="I3548">
        <v>37.728445000000001</v>
      </c>
      <c r="J3548">
        <v>-122.15880300000001</v>
      </c>
      <c r="K3548">
        <v>1403</v>
      </c>
      <c r="L3548">
        <v>15</v>
      </c>
      <c r="M3548">
        <v>4</v>
      </c>
      <c r="N3548">
        <v>16</v>
      </c>
      <c r="O3548">
        <v>41</v>
      </c>
      <c r="P3548">
        <v>57</v>
      </c>
      <c r="Q3548" t="e">
        <f>VLOOKUP($A3548,'[1]SheltersALL_2.17.22'!$1:$1048576,6,0)</f>
        <v>#N/A</v>
      </c>
      <c r="R3548" t="str">
        <f>VLOOKUP($A3548, [1]FA21_Ridership!$1:$1048576,11, 0)</f>
        <v>SAN LEANDRO</v>
      </c>
      <c r="S3548" t="str">
        <f>VLOOKUP($A3548, [1]FA21_Ridership!$1:$1048576,12, 0)</f>
        <v>ALAMEDA</v>
      </c>
      <c r="T3548">
        <f>VLOOKUP($A3548, [1]FA21_Ridership!$1:$1048576,13, 0)</f>
        <v>3</v>
      </c>
      <c r="U3548">
        <f t="shared" si="276"/>
        <v>855</v>
      </c>
      <c r="V3548" s="67">
        <f t="shared" si="275"/>
        <v>0.85199999999999998</v>
      </c>
      <c r="W3548">
        <v>0.82614200000000004</v>
      </c>
      <c r="X3548" s="67">
        <f t="shared" si="277"/>
        <v>0.621</v>
      </c>
      <c r="Y3548">
        <v>0.180561</v>
      </c>
      <c r="Z3548" s="67">
        <f t="shared" si="278"/>
        <v>0.442</v>
      </c>
      <c r="AA3548">
        <f>VLOOKUP($C3548,[1]Disability!$1:$1048576,5,FALSE)</f>
        <v>2</v>
      </c>
      <c r="AB3548" s="67">
        <f t="shared" si="279"/>
        <v>0.91600000000000004</v>
      </c>
      <c r="AC3548" t="e">
        <f>VLOOKUP($A3548,#REF!,9,FALSE)</f>
        <v>#REF!</v>
      </c>
    </row>
    <row r="3549" spans="1:29">
      <c r="A3549">
        <v>58777</v>
      </c>
      <c r="B3549">
        <v>3548</v>
      </c>
      <c r="C3549">
        <v>805280</v>
      </c>
      <c r="D3549" t="s">
        <v>4235</v>
      </c>
      <c r="E3549" t="s">
        <v>4236</v>
      </c>
      <c r="G3549" t="e">
        <f>VLOOKUP($H3549,[1]BRT!$1:$1048576,1,0)</f>
        <v>#N/A</v>
      </c>
      <c r="H3549" t="s">
        <v>6738</v>
      </c>
      <c r="I3549">
        <v>37.655901</v>
      </c>
      <c r="J3549">
        <v>-122.057348</v>
      </c>
      <c r="K3549">
        <v>1076</v>
      </c>
      <c r="L3549">
        <v>39</v>
      </c>
      <c r="M3549">
        <v>1.538461538</v>
      </c>
      <c r="N3549">
        <v>13</v>
      </c>
      <c r="O3549">
        <v>9</v>
      </c>
      <c r="P3549">
        <v>22</v>
      </c>
      <c r="Q3549" t="e">
        <f>VLOOKUP($A3549,'[1]SheltersALL_2.17.22'!$1:$1048576,6,0)</f>
        <v>#N/A</v>
      </c>
      <c r="R3549" t="str">
        <f>VLOOKUP($A3549, [1]FA21_Ridership!$1:$1048576,11, 0)</f>
        <v>HAYWARD</v>
      </c>
      <c r="S3549" t="str">
        <f>VLOOKUP($A3549, [1]FA21_Ridership!$1:$1048576,12, 0)</f>
        <v>ALAMEDA</v>
      </c>
      <c r="T3549">
        <f>VLOOKUP($A3549, [1]FA21_Ridership!$1:$1048576,13, 0)</f>
        <v>4</v>
      </c>
      <c r="U3549">
        <f t="shared" si="276"/>
        <v>858</v>
      </c>
      <c r="V3549" s="67">
        <f t="shared" si="275"/>
        <v>0.85199999999999998</v>
      </c>
      <c r="W3549">
        <v>0.75771100000000002</v>
      </c>
      <c r="X3549" s="67">
        <f t="shared" si="277"/>
        <v>0.499</v>
      </c>
      <c r="Y3549">
        <v>0.15967400000000001</v>
      </c>
      <c r="Z3549" s="67">
        <f t="shared" si="278"/>
        <v>0.38</v>
      </c>
      <c r="AA3549">
        <f>VLOOKUP($C3549,[1]Disability!$1:$1048576,5,FALSE)</f>
        <v>0</v>
      </c>
      <c r="AB3549" s="67">
        <f t="shared" si="279"/>
        <v>0</v>
      </c>
      <c r="AC3549" t="e">
        <f>VLOOKUP($A3549,#REF!,9,FALSE)</f>
        <v>#REF!</v>
      </c>
    </row>
    <row r="3550" spans="1:29">
      <c r="A3550">
        <v>55635</v>
      </c>
      <c r="B3550">
        <v>3549</v>
      </c>
      <c r="C3550">
        <v>1002850</v>
      </c>
      <c r="D3550" t="s">
        <v>4235</v>
      </c>
      <c r="E3550" t="s">
        <v>4236</v>
      </c>
      <c r="G3550" t="e">
        <f>VLOOKUP($H3550,[1]BRT!$1:$1048576,1,0)</f>
        <v>#N/A</v>
      </c>
      <c r="H3550" t="s">
        <v>6739</v>
      </c>
      <c r="I3550">
        <v>37.837083999999997</v>
      </c>
      <c r="J3550">
        <v>-122.261979</v>
      </c>
      <c r="K3550">
        <v>1016</v>
      </c>
      <c r="L3550">
        <v>30.7</v>
      </c>
      <c r="M3550">
        <v>1.9543973939999999</v>
      </c>
      <c r="N3550">
        <v>16</v>
      </c>
      <c r="O3550">
        <v>12</v>
      </c>
      <c r="P3550">
        <v>28</v>
      </c>
      <c r="Q3550" t="e">
        <f>VLOOKUP($A3550,'[1]SheltersALL_2.17.22'!$1:$1048576,6,0)</f>
        <v>#N/A</v>
      </c>
      <c r="R3550" t="str">
        <f>VLOOKUP($A3550, [1]FA21_Ridership!$1:$1048576,11, 0)</f>
        <v>OAKLAND</v>
      </c>
      <c r="S3550" t="str">
        <f>VLOOKUP($A3550, [1]FA21_Ridership!$1:$1048576,12, 0)</f>
        <v>ALAMEDA</v>
      </c>
      <c r="T3550">
        <f>VLOOKUP($A3550, [1]FA21_Ridership!$1:$1048576,13, 0)</f>
        <v>2</v>
      </c>
      <c r="U3550">
        <f t="shared" si="276"/>
        <v>859.6</v>
      </c>
      <c r="V3550" s="67">
        <f t="shared" si="275"/>
        <v>0.85299999999999998</v>
      </c>
      <c r="W3550">
        <v>0.48654700000000001</v>
      </c>
      <c r="X3550" s="67">
        <f t="shared" si="277"/>
        <v>0.187</v>
      </c>
      <c r="Y3550">
        <v>0.13228699999999999</v>
      </c>
      <c r="Z3550" s="67">
        <f t="shared" si="278"/>
        <v>0.32200000000000001</v>
      </c>
      <c r="AA3550">
        <f>VLOOKUP($C3550,[1]Disability!$1:$1048576,5,FALSE)</f>
        <v>0</v>
      </c>
      <c r="AB3550" s="67">
        <f t="shared" si="279"/>
        <v>0</v>
      </c>
      <c r="AC3550" t="e">
        <f>VLOOKUP($A3550,#REF!,9,FALSE)</f>
        <v>#REF!</v>
      </c>
    </row>
    <row r="3551" spans="1:29">
      <c r="A3551">
        <v>50596</v>
      </c>
      <c r="B3551">
        <v>3550</v>
      </c>
      <c r="C3551">
        <v>1032050</v>
      </c>
      <c r="D3551" t="s">
        <v>4235</v>
      </c>
      <c r="E3551" t="s">
        <v>4236</v>
      </c>
      <c r="G3551" t="e">
        <f>VLOOKUP($H3551,[1]BRT!$1:$1048576,1,0)</f>
        <v>#N/A</v>
      </c>
      <c r="H3551" t="s">
        <v>6740</v>
      </c>
      <c r="I3551">
        <v>37.770904999999999</v>
      </c>
      <c r="J3551">
        <v>-122.18486300000001</v>
      </c>
      <c r="K3551">
        <v>1424</v>
      </c>
      <c r="L3551">
        <v>20</v>
      </c>
      <c r="M3551">
        <v>3</v>
      </c>
      <c r="N3551">
        <v>28</v>
      </c>
      <c r="O3551">
        <v>15</v>
      </c>
      <c r="P3551">
        <v>43</v>
      </c>
      <c r="Q3551" t="e">
        <f>VLOOKUP($A3551,'[1]SheltersALL_2.17.22'!$1:$1048576,6,0)</f>
        <v>#N/A</v>
      </c>
      <c r="R3551" t="str">
        <f>VLOOKUP($A3551, [1]FA21_Ridership!$1:$1048576,11, 0)</f>
        <v>OAKLAND</v>
      </c>
      <c r="S3551" t="str">
        <f>VLOOKUP($A3551, [1]FA21_Ridership!$1:$1048576,12, 0)</f>
        <v>ALAMEDA</v>
      </c>
      <c r="T3551">
        <f>VLOOKUP($A3551, [1]FA21_Ridership!$1:$1048576,13, 0)</f>
        <v>3</v>
      </c>
      <c r="U3551">
        <f t="shared" si="276"/>
        <v>860</v>
      </c>
      <c r="V3551" s="67">
        <f t="shared" si="275"/>
        <v>0.85299999999999998</v>
      </c>
      <c r="W3551">
        <v>0.86470599999999997</v>
      </c>
      <c r="X3551" s="67">
        <f t="shared" si="277"/>
        <v>0.70299999999999996</v>
      </c>
      <c r="Y3551">
        <v>0.19411800000000001</v>
      </c>
      <c r="Z3551" s="67">
        <f t="shared" si="278"/>
        <v>0.46300000000000002</v>
      </c>
      <c r="AA3551">
        <f>VLOOKUP($C3551,[1]Disability!$1:$1048576,5,FALSE)</f>
        <v>0</v>
      </c>
      <c r="AB3551" s="67">
        <f t="shared" si="279"/>
        <v>0</v>
      </c>
      <c r="AC3551" t="e">
        <f>VLOOKUP($A3551,#REF!,9,FALSE)</f>
        <v>#REF!</v>
      </c>
    </row>
    <row r="3552" spans="1:29">
      <c r="A3552">
        <v>50529</v>
      </c>
      <c r="B3552">
        <v>3551</v>
      </c>
      <c r="C3552">
        <v>200780</v>
      </c>
      <c r="D3552" t="s">
        <v>4235</v>
      </c>
      <c r="E3552" t="s">
        <v>4236</v>
      </c>
      <c r="G3552" t="e">
        <f>VLOOKUP($H3552,[1]BRT!$1:$1048576,1,0)</f>
        <v>#N/A</v>
      </c>
      <c r="H3552" t="s">
        <v>6741</v>
      </c>
      <c r="I3552">
        <v>37.885444</v>
      </c>
      <c r="J3552">
        <v>-122.30015</v>
      </c>
      <c r="K3552">
        <v>1080</v>
      </c>
      <c r="L3552">
        <v>20</v>
      </c>
      <c r="M3552">
        <v>3</v>
      </c>
      <c r="N3552">
        <v>23</v>
      </c>
      <c r="O3552">
        <v>20</v>
      </c>
      <c r="P3552">
        <v>43</v>
      </c>
      <c r="Q3552" t="e">
        <f>VLOOKUP($A3552,'[1]SheltersALL_2.17.22'!$1:$1048576,6,0)</f>
        <v>#N/A</v>
      </c>
      <c r="R3552" t="str">
        <f>VLOOKUP($A3552, [1]FA21_Ridership!$1:$1048576,11, 0)</f>
        <v>ALBANY</v>
      </c>
      <c r="S3552" t="str">
        <f>VLOOKUP($A3552, [1]FA21_Ridership!$1:$1048576,12, 0)</f>
        <v>ALAMEDA</v>
      </c>
      <c r="T3552">
        <f>VLOOKUP($A3552, [1]FA21_Ridership!$1:$1048576,13, 0)</f>
        <v>1</v>
      </c>
      <c r="U3552">
        <f t="shared" si="276"/>
        <v>860</v>
      </c>
      <c r="V3552" s="67">
        <f t="shared" si="275"/>
        <v>0.85299999999999998</v>
      </c>
      <c r="W3552">
        <v>0.68288700000000002</v>
      </c>
      <c r="X3552" s="67">
        <f t="shared" si="277"/>
        <v>0.39</v>
      </c>
      <c r="Y3552">
        <v>0.44023499999999999</v>
      </c>
      <c r="Z3552" s="67">
        <f t="shared" si="278"/>
        <v>0.81</v>
      </c>
      <c r="AA3552">
        <f>VLOOKUP($C3552,[1]Disability!$1:$1048576,5,FALSE)</f>
        <v>1</v>
      </c>
      <c r="AB3552" s="67">
        <f t="shared" si="279"/>
        <v>0.72499999999999998</v>
      </c>
      <c r="AC3552" t="e">
        <f>VLOOKUP($A3552,#REF!,9,FALSE)</f>
        <v>#REF!</v>
      </c>
    </row>
    <row r="3553" spans="1:29">
      <c r="A3553">
        <v>50147</v>
      </c>
      <c r="B3553">
        <v>3552</v>
      </c>
      <c r="C3553">
        <v>1031610</v>
      </c>
      <c r="D3553" t="s">
        <v>4235</v>
      </c>
      <c r="E3553" t="s">
        <v>4236</v>
      </c>
      <c r="G3553" t="e">
        <f>VLOOKUP($H3553,[1]BRT!$1:$1048576,1,0)</f>
        <v>#N/A</v>
      </c>
      <c r="H3553" t="s">
        <v>6742</v>
      </c>
      <c r="I3553">
        <v>37.824916000000002</v>
      </c>
      <c r="J3553">
        <v>-122.258174</v>
      </c>
      <c r="K3553">
        <v>1416</v>
      </c>
      <c r="L3553">
        <v>20</v>
      </c>
      <c r="M3553">
        <v>3</v>
      </c>
      <c r="N3553">
        <v>17</v>
      </c>
      <c r="O3553">
        <v>26</v>
      </c>
      <c r="P3553">
        <v>43</v>
      </c>
      <c r="Q3553" t="e">
        <f>VLOOKUP($A3553,'[1]SheltersALL_2.17.22'!$1:$1048576,6,0)</f>
        <v>#N/A</v>
      </c>
      <c r="R3553" t="str">
        <f>VLOOKUP($A3553, [1]FA21_Ridership!$1:$1048576,11, 0)</f>
        <v>OAKLAND</v>
      </c>
      <c r="S3553" t="str">
        <f>VLOOKUP($A3553, [1]FA21_Ridership!$1:$1048576,12, 0)</f>
        <v>ALAMEDA</v>
      </c>
      <c r="T3553">
        <f>VLOOKUP($A3553, [1]FA21_Ridership!$1:$1048576,13, 0)</f>
        <v>2</v>
      </c>
      <c r="U3553">
        <f t="shared" si="276"/>
        <v>860</v>
      </c>
      <c r="V3553" s="67">
        <f t="shared" si="275"/>
        <v>0.85299999999999998</v>
      </c>
      <c r="W3553">
        <v>0.41418199999999999</v>
      </c>
      <c r="X3553" s="67">
        <f t="shared" si="277"/>
        <v>0.13500000000000001</v>
      </c>
      <c r="Y3553">
        <v>0.103143</v>
      </c>
      <c r="Z3553" s="67">
        <f t="shared" si="278"/>
        <v>0.25800000000000001</v>
      </c>
      <c r="AA3553">
        <f>VLOOKUP($C3553,[1]Disability!$1:$1048576,5,FALSE)</f>
        <v>1</v>
      </c>
      <c r="AB3553" s="67">
        <f t="shared" si="279"/>
        <v>0.72499999999999998</v>
      </c>
      <c r="AC3553" t="e">
        <f>VLOOKUP($A3553,#REF!,9,FALSE)</f>
        <v>#REF!</v>
      </c>
    </row>
    <row r="3554" spans="1:29">
      <c r="A3554">
        <v>55240</v>
      </c>
      <c r="B3554">
        <v>3553</v>
      </c>
      <c r="C3554">
        <v>1001260</v>
      </c>
      <c r="D3554" t="s">
        <v>4235</v>
      </c>
      <c r="E3554" t="s">
        <v>4236</v>
      </c>
      <c r="F3554" t="s">
        <v>4373</v>
      </c>
      <c r="G3554" t="e">
        <f>VLOOKUP($H3554,[1]BRT!$1:$1048576,1,0)</f>
        <v>#N/A</v>
      </c>
      <c r="H3554" t="s">
        <v>6743</v>
      </c>
      <c r="I3554">
        <v>37.808793000000001</v>
      </c>
      <c r="J3554">
        <v>-122.267307</v>
      </c>
      <c r="K3554">
        <v>960</v>
      </c>
      <c r="L3554">
        <v>20</v>
      </c>
      <c r="M3554">
        <v>3</v>
      </c>
      <c r="N3554">
        <v>8</v>
      </c>
      <c r="O3554">
        <v>35</v>
      </c>
      <c r="P3554">
        <v>43</v>
      </c>
      <c r="Q3554" t="e">
        <f>VLOOKUP($A3554,'[1]SheltersALL_2.17.22'!$1:$1048576,6,0)</f>
        <v>#N/A</v>
      </c>
      <c r="R3554" t="str">
        <f>VLOOKUP($A3554, [1]FA21_Ridership!$1:$1048576,11, 0)</f>
        <v>OAKLAND</v>
      </c>
      <c r="S3554" t="str">
        <f>VLOOKUP($A3554, [1]FA21_Ridership!$1:$1048576,12, 0)</f>
        <v>ALAMEDA</v>
      </c>
      <c r="T3554">
        <f>VLOOKUP($A3554, [1]FA21_Ridership!$1:$1048576,13, 0)</f>
        <v>2</v>
      </c>
      <c r="U3554">
        <f t="shared" si="276"/>
        <v>860</v>
      </c>
      <c r="V3554" s="67">
        <f t="shared" si="275"/>
        <v>0.85299999999999998</v>
      </c>
      <c r="W3554">
        <v>0.78449500000000005</v>
      </c>
      <c r="X3554" s="67">
        <f t="shared" si="277"/>
        <v>0.55800000000000005</v>
      </c>
      <c r="Y3554">
        <v>0.50342699999999996</v>
      </c>
      <c r="Z3554" s="67">
        <f t="shared" si="278"/>
        <v>0.86099999999999999</v>
      </c>
      <c r="AA3554">
        <f>VLOOKUP($C3554,[1]Disability!$1:$1048576,5,FALSE)</f>
        <v>1</v>
      </c>
      <c r="AB3554" s="67">
        <f t="shared" si="279"/>
        <v>0.72499999999999998</v>
      </c>
      <c r="AC3554" t="e">
        <f>VLOOKUP($A3554,#REF!,9,FALSE)</f>
        <v>#REF!</v>
      </c>
    </row>
    <row r="3555" spans="1:29">
      <c r="A3555">
        <v>51881</v>
      </c>
      <c r="B3555">
        <v>3554</v>
      </c>
      <c r="C3555">
        <v>1005670</v>
      </c>
      <c r="D3555" t="s">
        <v>4235</v>
      </c>
      <c r="E3555" t="s">
        <v>4236</v>
      </c>
      <c r="G3555" t="e">
        <f>VLOOKUP($H3555,[1]BRT!$1:$1048576,1,0)</f>
        <v>#N/A</v>
      </c>
      <c r="H3555" t="s">
        <v>6730</v>
      </c>
      <c r="I3555">
        <v>37.748584999999999</v>
      </c>
      <c r="J3555">
        <v>-122.16221899999999</v>
      </c>
      <c r="K3555">
        <v>797</v>
      </c>
      <c r="L3555">
        <v>21</v>
      </c>
      <c r="M3555">
        <v>2.8571428569999999</v>
      </c>
      <c r="N3555">
        <v>15</v>
      </c>
      <c r="O3555">
        <v>26</v>
      </c>
      <c r="P3555">
        <v>41</v>
      </c>
      <c r="Q3555" t="e">
        <f>VLOOKUP($A3555,'[1]SheltersALL_2.17.22'!$1:$1048576,6,0)</f>
        <v>#N/A</v>
      </c>
      <c r="R3555" t="str">
        <f>VLOOKUP($A3555, [1]FA21_Ridership!$1:$1048576,11, 0)</f>
        <v>OAKLAND</v>
      </c>
      <c r="S3555" t="str">
        <f>VLOOKUP($A3555, [1]FA21_Ridership!$1:$1048576,12, 0)</f>
        <v>ALAMEDA</v>
      </c>
      <c r="T3555">
        <f>VLOOKUP($A3555, [1]FA21_Ridership!$1:$1048576,13, 0)</f>
        <v>3</v>
      </c>
      <c r="U3555">
        <f t="shared" si="276"/>
        <v>861</v>
      </c>
      <c r="V3555" s="67">
        <f t="shared" si="275"/>
        <v>0.85399999999999998</v>
      </c>
      <c r="W3555">
        <v>0.96704400000000001</v>
      </c>
      <c r="X3555" s="67">
        <f t="shared" si="277"/>
        <v>0.93799999999999994</v>
      </c>
      <c r="Y3555">
        <v>0.32955699999999999</v>
      </c>
      <c r="Z3555" s="67">
        <f t="shared" si="278"/>
        <v>0.66900000000000004</v>
      </c>
      <c r="AA3555">
        <f>VLOOKUP($C3555,[1]Disability!$1:$1048576,5,FALSE)</f>
        <v>0</v>
      </c>
      <c r="AB3555" s="67">
        <f t="shared" si="279"/>
        <v>0</v>
      </c>
      <c r="AC3555" t="e">
        <f>VLOOKUP($A3555,#REF!,9,FALSE)</f>
        <v>#REF!</v>
      </c>
    </row>
    <row r="3556" spans="1:29">
      <c r="A3556">
        <v>51606</v>
      </c>
      <c r="B3556">
        <v>3555</v>
      </c>
      <c r="C3556">
        <v>9903710</v>
      </c>
      <c r="D3556" t="s">
        <v>4235</v>
      </c>
      <c r="E3556" t="s">
        <v>4236</v>
      </c>
      <c r="G3556" t="e">
        <f>VLOOKUP($H3556,[1]BRT!$1:$1048576,1,0)</f>
        <v>#N/A</v>
      </c>
      <c r="H3556" t="s">
        <v>6744</v>
      </c>
      <c r="I3556">
        <v>37.867491000000001</v>
      </c>
      <c r="J3556">
        <v>-122.26084400000001</v>
      </c>
      <c r="K3556">
        <v>1449</v>
      </c>
      <c r="L3556">
        <v>12</v>
      </c>
      <c r="M3556">
        <v>5</v>
      </c>
      <c r="N3556">
        <v>28</v>
      </c>
      <c r="O3556">
        <v>44</v>
      </c>
      <c r="P3556">
        <v>72</v>
      </c>
      <c r="Q3556" t="e">
        <f>VLOOKUP($A3556,'[1]SheltersALL_2.17.22'!$1:$1048576,6,0)</f>
        <v>#N/A</v>
      </c>
      <c r="R3556" t="str">
        <f>VLOOKUP($A3556, [1]FA21_Ridership!$1:$1048576,11, 0)</f>
        <v>BERKELEY</v>
      </c>
      <c r="S3556" t="str">
        <f>VLOOKUP($A3556, [1]FA21_Ridership!$1:$1048576,12, 0)</f>
        <v>ALAMEDA</v>
      </c>
      <c r="T3556">
        <f>VLOOKUP($A3556, [1]FA21_Ridership!$1:$1048576,13, 0)</f>
        <v>2</v>
      </c>
      <c r="U3556">
        <f t="shared" si="276"/>
        <v>864</v>
      </c>
      <c r="V3556" s="67">
        <f t="shared" ref="V3556:V3619" si="280">_xlfn.PERCENTRANK.INC($U$2:$U$4161,U3556)</f>
        <v>0.85399999999999998</v>
      </c>
      <c r="W3556">
        <v>0.707619</v>
      </c>
      <c r="X3556" s="67">
        <f t="shared" si="277"/>
        <v>0.41599999999999998</v>
      </c>
      <c r="Y3556">
        <v>0.89361699999999999</v>
      </c>
      <c r="Z3556" s="67">
        <f t="shared" si="278"/>
        <v>0.998</v>
      </c>
      <c r="AA3556">
        <f>VLOOKUP($C3556,[1]Disability!$1:$1048576,5,FALSE)</f>
        <v>2</v>
      </c>
      <c r="AB3556" s="67">
        <f t="shared" si="279"/>
        <v>0.91600000000000004</v>
      </c>
      <c r="AC3556" t="e">
        <f>VLOOKUP($A3556,#REF!,9,FALSE)</f>
        <v>#REF!</v>
      </c>
    </row>
    <row r="3557" spans="1:29">
      <c r="A3557">
        <v>51813</v>
      </c>
      <c r="B3557">
        <v>3556</v>
      </c>
      <c r="C3557">
        <v>9904360</v>
      </c>
      <c r="D3557" t="s">
        <v>4235</v>
      </c>
      <c r="E3557" t="s">
        <v>4236</v>
      </c>
      <c r="G3557" t="e">
        <f>VLOOKUP($H3557,[1]BRT!$1:$1048576,1,0)</f>
        <v>#N/A</v>
      </c>
      <c r="H3557" t="s">
        <v>6745</v>
      </c>
      <c r="I3557">
        <v>37.775010000000002</v>
      </c>
      <c r="J3557">
        <v>-122.21126599999999</v>
      </c>
      <c r="K3557">
        <v>1038</v>
      </c>
      <c r="L3557">
        <v>17</v>
      </c>
      <c r="M3557">
        <v>3.5294117649999999</v>
      </c>
      <c r="N3557">
        <v>40</v>
      </c>
      <c r="O3557">
        <v>11</v>
      </c>
      <c r="P3557">
        <v>51</v>
      </c>
      <c r="Q3557" t="e">
        <f>VLOOKUP($A3557,'[1]SheltersALL_2.17.22'!$1:$1048576,6,0)</f>
        <v>#N/A</v>
      </c>
      <c r="R3557" t="str">
        <f>VLOOKUP($A3557, [1]FA21_Ridership!$1:$1048576,11, 0)</f>
        <v>OAKLAND</v>
      </c>
      <c r="S3557" t="str">
        <f>VLOOKUP($A3557, [1]FA21_Ridership!$1:$1048576,12, 0)</f>
        <v>ALAMEDA</v>
      </c>
      <c r="T3557">
        <f>VLOOKUP($A3557, [1]FA21_Ridership!$1:$1048576,13, 0)</f>
        <v>3</v>
      </c>
      <c r="U3557">
        <f t="shared" si="276"/>
        <v>867</v>
      </c>
      <c r="V3557" s="67">
        <f t="shared" si="280"/>
        <v>0.85399999999999998</v>
      </c>
      <c r="W3557">
        <v>0.951712</v>
      </c>
      <c r="X3557" s="67">
        <f t="shared" si="277"/>
        <v>0.90400000000000003</v>
      </c>
      <c r="Y3557">
        <v>0.24007100000000001</v>
      </c>
      <c r="Z3557" s="67">
        <f t="shared" si="278"/>
        <v>0.54900000000000004</v>
      </c>
      <c r="AA3557">
        <f>VLOOKUP($C3557,[1]Disability!$1:$1048576,5,FALSE)</f>
        <v>0</v>
      </c>
      <c r="AB3557" s="67">
        <f t="shared" si="279"/>
        <v>0</v>
      </c>
      <c r="AC3557" t="e">
        <f>VLOOKUP($A3557,#REF!,9,FALSE)</f>
        <v>#REF!</v>
      </c>
    </row>
    <row r="3558" spans="1:29">
      <c r="A3558">
        <v>55050</v>
      </c>
      <c r="B3558">
        <v>3557</v>
      </c>
      <c r="C3558">
        <v>800700</v>
      </c>
      <c r="D3558" t="s">
        <v>4235</v>
      </c>
      <c r="E3558" t="s">
        <v>4236</v>
      </c>
      <c r="G3558" t="e">
        <f>VLOOKUP($H3558,[1]BRT!$1:$1048576,1,0)</f>
        <v>#N/A</v>
      </c>
      <c r="H3558" t="s">
        <v>6746</v>
      </c>
      <c r="I3558">
        <v>37.670918</v>
      </c>
      <c r="J3558">
        <v>-122.08306</v>
      </c>
      <c r="K3558">
        <v>1153</v>
      </c>
      <c r="L3558">
        <v>17</v>
      </c>
      <c r="M3558">
        <v>3.5294117649999999</v>
      </c>
      <c r="N3558">
        <v>38</v>
      </c>
      <c r="O3558">
        <v>13</v>
      </c>
      <c r="P3558">
        <v>51</v>
      </c>
      <c r="Q3558" t="str">
        <f>VLOOKUP($A3558,'[1]SheltersALL_2.17.22'!$1:$1048576,6,0)</f>
        <v>Hayward</v>
      </c>
      <c r="R3558" t="str">
        <f>VLOOKUP($A3558, [1]FA21_Ridership!$1:$1048576,11, 0)</f>
        <v>HAYWARD</v>
      </c>
      <c r="S3558" t="str">
        <f>VLOOKUP($A3558, [1]FA21_Ridership!$1:$1048576,12, 0)</f>
        <v>ALAMEDA</v>
      </c>
      <c r="T3558">
        <f>VLOOKUP($A3558, [1]FA21_Ridership!$1:$1048576,13, 0)</f>
        <v>4</v>
      </c>
      <c r="U3558">
        <f t="shared" si="276"/>
        <v>867</v>
      </c>
      <c r="V3558" s="67">
        <f t="shared" si="280"/>
        <v>0.85399999999999998</v>
      </c>
      <c r="W3558">
        <v>0.759494</v>
      </c>
      <c r="X3558" s="67">
        <f t="shared" si="277"/>
        <v>0.501</v>
      </c>
      <c r="Y3558">
        <v>0.35183300000000001</v>
      </c>
      <c r="Z3558" s="67">
        <f t="shared" si="278"/>
        <v>0.69799999999999995</v>
      </c>
      <c r="AA3558">
        <f>VLOOKUP($C3558,[1]Disability!$1:$1048576,5,FALSE)</f>
        <v>1</v>
      </c>
      <c r="AB3558" s="67">
        <f t="shared" si="279"/>
        <v>0.72499999999999998</v>
      </c>
      <c r="AC3558" t="e">
        <f>VLOOKUP($A3558,#REF!,9,FALSE)</f>
        <v>#REF!</v>
      </c>
    </row>
    <row r="3559" spans="1:29">
      <c r="A3559">
        <v>51605</v>
      </c>
      <c r="B3559">
        <v>3558</v>
      </c>
      <c r="C3559">
        <v>9903700</v>
      </c>
      <c r="D3559" t="s">
        <v>4235</v>
      </c>
      <c r="E3559" t="s">
        <v>4236</v>
      </c>
      <c r="G3559" t="e">
        <f>VLOOKUP($H3559,[1]BRT!$1:$1048576,1,0)</f>
        <v>#N/A</v>
      </c>
      <c r="H3559" t="s">
        <v>6745</v>
      </c>
      <c r="I3559">
        <v>37.774417</v>
      </c>
      <c r="J3559">
        <v>-122.212255</v>
      </c>
      <c r="K3559">
        <v>1038</v>
      </c>
      <c r="L3559">
        <v>17</v>
      </c>
      <c r="M3559">
        <v>3.5294117649999999</v>
      </c>
      <c r="N3559">
        <v>13</v>
      </c>
      <c r="O3559">
        <v>38</v>
      </c>
      <c r="P3559">
        <v>51</v>
      </c>
      <c r="Q3559" t="e">
        <f>VLOOKUP($A3559,'[1]SheltersALL_2.17.22'!$1:$1048576,6,0)</f>
        <v>#N/A</v>
      </c>
      <c r="R3559" t="str">
        <f>VLOOKUP($A3559, [1]FA21_Ridership!$1:$1048576,11, 0)</f>
        <v>OAKLAND</v>
      </c>
      <c r="S3559" t="str">
        <f>VLOOKUP($A3559, [1]FA21_Ridership!$1:$1048576,12, 0)</f>
        <v>ALAMEDA</v>
      </c>
      <c r="T3559">
        <f>VLOOKUP($A3559, [1]FA21_Ridership!$1:$1048576,13, 0)</f>
        <v>2</v>
      </c>
      <c r="U3559">
        <f t="shared" si="276"/>
        <v>867</v>
      </c>
      <c r="V3559" s="67">
        <f t="shared" si="280"/>
        <v>0.85399999999999998</v>
      </c>
      <c r="W3559">
        <v>0.94699599999999995</v>
      </c>
      <c r="X3559" s="67">
        <f t="shared" si="277"/>
        <v>0.89600000000000002</v>
      </c>
      <c r="Y3559">
        <v>0.41645599999999999</v>
      </c>
      <c r="Z3559" s="67">
        <f t="shared" si="278"/>
        <v>0.77900000000000003</v>
      </c>
      <c r="AA3559">
        <f>VLOOKUP($C3559,[1]Disability!$1:$1048576,5,FALSE)</f>
        <v>0</v>
      </c>
      <c r="AB3559" s="67">
        <f t="shared" si="279"/>
        <v>0</v>
      </c>
      <c r="AC3559" t="e">
        <f>VLOOKUP($A3559,#REF!,9,FALSE)</f>
        <v>#REF!</v>
      </c>
    </row>
    <row r="3560" spans="1:29">
      <c r="A3560">
        <v>59928</v>
      </c>
      <c r="B3560">
        <v>3559</v>
      </c>
      <c r="C3560">
        <v>300370</v>
      </c>
      <c r="D3560" t="s">
        <v>4235</v>
      </c>
      <c r="E3560" t="s">
        <v>4236</v>
      </c>
      <c r="G3560" t="e">
        <f>VLOOKUP($H3560,[1]BRT!$1:$1048576,1,0)</f>
        <v>#N/A</v>
      </c>
      <c r="H3560" t="s">
        <v>6624</v>
      </c>
      <c r="I3560">
        <v>37.851002999999999</v>
      </c>
      <c r="J3560">
        <v>-122.270477</v>
      </c>
      <c r="K3560">
        <v>1110</v>
      </c>
      <c r="L3560">
        <v>31</v>
      </c>
      <c r="M3560">
        <v>1.935483871</v>
      </c>
      <c r="N3560">
        <v>22</v>
      </c>
      <c r="O3560">
        <v>6</v>
      </c>
      <c r="P3560">
        <v>28</v>
      </c>
      <c r="Q3560" t="e">
        <f>VLOOKUP($A3560,'[1]SheltersALL_2.17.22'!$1:$1048576,6,0)</f>
        <v>#N/A</v>
      </c>
      <c r="R3560" t="str">
        <f>VLOOKUP($A3560, [1]FA21_Ridership!$1:$1048576,11, 0)</f>
        <v>BERKELEY</v>
      </c>
      <c r="S3560" t="str">
        <f>VLOOKUP($A3560, [1]FA21_Ridership!$1:$1048576,12, 0)</f>
        <v>ALAMEDA</v>
      </c>
      <c r="T3560">
        <f>VLOOKUP($A3560, [1]FA21_Ridership!$1:$1048576,13, 0)</f>
        <v>1</v>
      </c>
      <c r="U3560">
        <f t="shared" si="276"/>
        <v>868</v>
      </c>
      <c r="V3560" s="67">
        <f t="shared" si="280"/>
        <v>0.85499999999999998</v>
      </c>
      <c r="W3560">
        <v>0.479188</v>
      </c>
      <c r="X3560" s="67">
        <f t="shared" si="277"/>
        <v>0.18</v>
      </c>
      <c r="Y3560">
        <v>0.278173</v>
      </c>
      <c r="Z3560" s="67">
        <f t="shared" si="278"/>
        <v>0.60399999999999998</v>
      </c>
      <c r="AA3560">
        <f>VLOOKUP($C3560,[1]Disability!$1:$1048576,5,FALSE)</f>
        <v>4</v>
      </c>
      <c r="AB3560" s="67">
        <f t="shared" si="279"/>
        <v>0.97699999999999998</v>
      </c>
      <c r="AC3560" t="e">
        <f>VLOOKUP($A3560,#REF!,9,FALSE)</f>
        <v>#REF!</v>
      </c>
    </row>
    <row r="3561" spans="1:29">
      <c r="A3561">
        <v>55992</v>
      </c>
      <c r="B3561">
        <v>3560</v>
      </c>
      <c r="C3561">
        <v>1014100</v>
      </c>
      <c r="D3561" t="s">
        <v>4235</v>
      </c>
      <c r="E3561" t="s">
        <v>4236</v>
      </c>
      <c r="G3561" t="e">
        <f>VLOOKUP($H3561,[1]BRT!$1:$1048576,1,0)</f>
        <v>#N/A</v>
      </c>
      <c r="H3561" t="s">
        <v>4268</v>
      </c>
      <c r="I3561">
        <v>37.808095000000002</v>
      </c>
      <c r="J3561">
        <v>-122.20486</v>
      </c>
      <c r="K3561">
        <v>785</v>
      </c>
      <c r="L3561">
        <v>62</v>
      </c>
      <c r="M3561">
        <v>0.96774193500000005</v>
      </c>
      <c r="N3561">
        <v>10</v>
      </c>
      <c r="O3561">
        <v>4</v>
      </c>
      <c r="P3561">
        <v>14</v>
      </c>
      <c r="Q3561" t="e">
        <f>VLOOKUP($A3561,'[1]SheltersALL_2.17.22'!$1:$1048576,6,0)</f>
        <v>#N/A</v>
      </c>
      <c r="R3561" t="str">
        <f>VLOOKUP($A3561, [1]FA21_Ridership!$1:$1048576,11, 0)</f>
        <v>OAKLAND</v>
      </c>
      <c r="S3561" t="str">
        <f>VLOOKUP($A3561, [1]FA21_Ridership!$1:$1048576,12, 0)</f>
        <v>ALAMEDA</v>
      </c>
      <c r="T3561">
        <f>VLOOKUP($A3561, [1]FA21_Ridership!$1:$1048576,13, 0)</f>
        <v>2</v>
      </c>
      <c r="U3561">
        <f t="shared" si="276"/>
        <v>868</v>
      </c>
      <c r="V3561" s="67">
        <f t="shared" si="280"/>
        <v>0.85499999999999998</v>
      </c>
      <c r="W3561">
        <v>0.27079300000000001</v>
      </c>
      <c r="X3561" s="67">
        <f t="shared" si="277"/>
        <v>0.05</v>
      </c>
      <c r="Y3561">
        <v>5.0290000000000001E-2</v>
      </c>
      <c r="Z3561" s="67">
        <f t="shared" si="278"/>
        <v>7.8E-2</v>
      </c>
      <c r="AA3561">
        <f>VLOOKUP($C3561,[1]Disability!$1:$1048576,5,FALSE)</f>
        <v>3</v>
      </c>
      <c r="AB3561" s="67">
        <f t="shared" si="279"/>
        <v>0.96499999999999997</v>
      </c>
      <c r="AC3561" t="e">
        <f>VLOOKUP($A3561,#REF!,9,FALSE)</f>
        <v>#REF!</v>
      </c>
    </row>
    <row r="3562" spans="1:29">
      <c r="A3562">
        <v>50885</v>
      </c>
      <c r="B3562">
        <v>3561</v>
      </c>
      <c r="C3562">
        <v>1003790</v>
      </c>
      <c r="D3562" t="s">
        <v>4235</v>
      </c>
      <c r="E3562" t="s">
        <v>4236</v>
      </c>
      <c r="G3562" t="e">
        <f>VLOOKUP($H3562,[1]BRT!$1:$1048576,1,0)</f>
        <v>#N/A</v>
      </c>
      <c r="H3562" t="s">
        <v>6747</v>
      </c>
      <c r="I3562">
        <v>37.762515999999998</v>
      </c>
      <c r="J3562">
        <v>-122.165097</v>
      </c>
      <c r="K3562">
        <v>800</v>
      </c>
      <c r="L3562">
        <v>62</v>
      </c>
      <c r="M3562">
        <v>0.96774193500000005</v>
      </c>
      <c r="N3562">
        <v>8</v>
      </c>
      <c r="O3562">
        <v>6</v>
      </c>
      <c r="P3562">
        <v>14</v>
      </c>
      <c r="Q3562" t="e">
        <f>VLOOKUP($A3562,'[1]SheltersALL_2.17.22'!$1:$1048576,6,0)</f>
        <v>#N/A</v>
      </c>
      <c r="R3562" t="str">
        <f>VLOOKUP($A3562, [1]FA21_Ridership!$1:$1048576,11, 0)</f>
        <v>OAKLAND</v>
      </c>
      <c r="S3562" t="str">
        <f>VLOOKUP($A3562, [1]FA21_Ridership!$1:$1048576,12, 0)</f>
        <v>ALAMEDA</v>
      </c>
      <c r="T3562">
        <f>VLOOKUP($A3562, [1]FA21_Ridership!$1:$1048576,13, 0)</f>
        <v>3</v>
      </c>
      <c r="U3562">
        <f t="shared" si="276"/>
        <v>868</v>
      </c>
      <c r="V3562" s="67">
        <f t="shared" si="280"/>
        <v>0.85499999999999998</v>
      </c>
      <c r="W3562">
        <v>0.96193099999999998</v>
      </c>
      <c r="X3562" s="67">
        <f t="shared" si="277"/>
        <v>0.92600000000000005</v>
      </c>
      <c r="Y3562">
        <v>0.49582199999999998</v>
      </c>
      <c r="Z3562" s="67">
        <f t="shared" si="278"/>
        <v>0.85699999999999998</v>
      </c>
      <c r="AA3562">
        <f>VLOOKUP($C3562,[1]Disability!$1:$1048576,5,FALSE)</f>
        <v>1</v>
      </c>
      <c r="AB3562" s="67">
        <f t="shared" si="279"/>
        <v>0.72499999999999998</v>
      </c>
      <c r="AC3562" t="e">
        <f>VLOOKUP($A3562,#REF!,9,FALSE)</f>
        <v>#REF!</v>
      </c>
    </row>
    <row r="3563" spans="1:29">
      <c r="A3563">
        <v>55794</v>
      </c>
      <c r="B3563">
        <v>3562</v>
      </c>
      <c r="C3563">
        <v>1302190</v>
      </c>
      <c r="D3563" t="s">
        <v>4235</v>
      </c>
      <c r="E3563" t="s">
        <v>4236</v>
      </c>
      <c r="G3563" t="e">
        <f>VLOOKUP($H3563,[1]BRT!$1:$1048576,1,0)</f>
        <v>#N/A</v>
      </c>
      <c r="H3563" t="s">
        <v>6305</v>
      </c>
      <c r="I3563">
        <v>37.935783999999998</v>
      </c>
      <c r="J3563">
        <v>-122.36857000000001</v>
      </c>
      <c r="K3563">
        <v>1073</v>
      </c>
      <c r="L3563">
        <v>39.5</v>
      </c>
      <c r="M3563">
        <v>1.518987342</v>
      </c>
      <c r="N3563">
        <v>4</v>
      </c>
      <c r="O3563">
        <v>18</v>
      </c>
      <c r="P3563">
        <v>22</v>
      </c>
      <c r="Q3563" t="e">
        <f>VLOOKUP($A3563,'[1]SheltersALL_2.17.22'!$1:$1048576,6,0)</f>
        <v>#N/A</v>
      </c>
      <c r="R3563" t="str">
        <f>VLOOKUP($A3563, [1]FA21_Ridership!$1:$1048576,11, 0)</f>
        <v>RICHMOND</v>
      </c>
      <c r="S3563" t="str">
        <f>VLOOKUP($A3563, [1]FA21_Ridership!$1:$1048576,12, 0)</f>
        <v>CONTRA COSTA</v>
      </c>
      <c r="T3563">
        <f>VLOOKUP($A3563, [1]FA21_Ridership!$1:$1048576,13, 0)</f>
        <v>1</v>
      </c>
      <c r="U3563">
        <f t="shared" si="276"/>
        <v>869</v>
      </c>
      <c r="V3563" s="67">
        <f t="shared" si="280"/>
        <v>0.85599999999999998</v>
      </c>
      <c r="W3563">
        <v>0.94491700000000001</v>
      </c>
      <c r="X3563" s="67">
        <f t="shared" si="277"/>
        <v>0.88200000000000001</v>
      </c>
      <c r="Y3563">
        <v>0.44491000000000003</v>
      </c>
      <c r="Z3563" s="67">
        <f t="shared" si="278"/>
        <v>0.81499999999999995</v>
      </c>
      <c r="AA3563">
        <f>VLOOKUP($C3563,[1]Disability!$1:$1048576,5,FALSE)</f>
        <v>1</v>
      </c>
      <c r="AB3563" s="67">
        <f t="shared" si="279"/>
        <v>0.72499999999999998</v>
      </c>
      <c r="AC3563" t="e">
        <f>VLOOKUP($A3563,#REF!,9,FALSE)</f>
        <v>#REF!</v>
      </c>
    </row>
    <row r="3564" spans="1:29">
      <c r="A3564">
        <v>56332</v>
      </c>
      <c r="B3564">
        <v>3563</v>
      </c>
      <c r="C3564">
        <v>1303750</v>
      </c>
      <c r="D3564" t="s">
        <v>4235</v>
      </c>
      <c r="E3564" t="s">
        <v>4236</v>
      </c>
      <c r="G3564" t="e">
        <f>VLOOKUP($H3564,[1]BRT!$1:$1048576,1,0)</f>
        <v>#N/A</v>
      </c>
      <c r="H3564" t="s">
        <v>6748</v>
      </c>
      <c r="I3564">
        <v>37.977738000000002</v>
      </c>
      <c r="J3564">
        <v>-122.328748</v>
      </c>
      <c r="K3564">
        <v>961</v>
      </c>
      <c r="L3564">
        <v>29</v>
      </c>
      <c r="M3564">
        <v>2.0689655170000001</v>
      </c>
      <c r="N3564">
        <v>24</v>
      </c>
      <c r="O3564">
        <v>6</v>
      </c>
      <c r="P3564">
        <v>30</v>
      </c>
      <c r="Q3564" t="e">
        <f>VLOOKUP($A3564,'[1]SheltersALL_2.17.22'!$1:$1048576,6,0)</f>
        <v>#N/A</v>
      </c>
      <c r="R3564" t="str">
        <f>VLOOKUP($A3564, [1]FA21_Ridership!$1:$1048576,11, 0)</f>
        <v>RICHMOND</v>
      </c>
      <c r="S3564" t="str">
        <f>VLOOKUP($A3564, [1]FA21_Ridership!$1:$1048576,12, 0)</f>
        <v>CONTRA COSTA</v>
      </c>
      <c r="T3564">
        <f>VLOOKUP($A3564, [1]FA21_Ridership!$1:$1048576,13, 0)</f>
        <v>1</v>
      </c>
      <c r="U3564">
        <f t="shared" si="276"/>
        <v>870</v>
      </c>
      <c r="V3564" s="67">
        <f t="shared" si="280"/>
        <v>0.85599999999999998</v>
      </c>
      <c r="W3564">
        <v>0.79144599999999998</v>
      </c>
      <c r="X3564" s="67">
        <f t="shared" si="277"/>
        <v>0.57499999999999996</v>
      </c>
      <c r="Y3564">
        <v>0.149898</v>
      </c>
      <c r="Z3564" s="67">
        <f t="shared" si="278"/>
        <v>0.35799999999999998</v>
      </c>
      <c r="AA3564">
        <f>VLOOKUP($C3564,[1]Disability!$1:$1048576,5,FALSE)</f>
        <v>0</v>
      </c>
      <c r="AB3564" s="67">
        <f t="shared" si="279"/>
        <v>0</v>
      </c>
      <c r="AC3564" t="e">
        <f>VLOOKUP($A3564,#REF!,9,FALSE)</f>
        <v>#REF!</v>
      </c>
    </row>
    <row r="3565" spans="1:29">
      <c r="A3565">
        <v>57117</v>
      </c>
      <c r="B3565">
        <v>3564</v>
      </c>
      <c r="C3565">
        <v>1501270</v>
      </c>
      <c r="D3565" t="s">
        <v>4235</v>
      </c>
      <c r="E3565" t="s">
        <v>4236</v>
      </c>
      <c r="G3565" t="e">
        <f>VLOOKUP($H3565,[1]BRT!$1:$1048576,1,0)</f>
        <v>#N/A</v>
      </c>
      <c r="H3565" t="s">
        <v>6749</v>
      </c>
      <c r="I3565">
        <v>37.710619999999999</v>
      </c>
      <c r="J3565">
        <v>-122.136455</v>
      </c>
      <c r="K3565">
        <v>1410</v>
      </c>
      <c r="L3565">
        <v>30</v>
      </c>
      <c r="M3565">
        <v>2</v>
      </c>
      <c r="N3565">
        <v>15</v>
      </c>
      <c r="O3565">
        <v>14</v>
      </c>
      <c r="P3565">
        <v>29</v>
      </c>
      <c r="Q3565" t="e">
        <f>VLOOKUP($A3565,'[1]SheltersALL_2.17.22'!$1:$1048576,6,0)</f>
        <v>#N/A</v>
      </c>
      <c r="R3565" t="str">
        <f>VLOOKUP($A3565, [1]FA21_Ridership!$1:$1048576,11, 0)</f>
        <v>SAN LEANDRO</v>
      </c>
      <c r="S3565" t="str">
        <f>VLOOKUP($A3565, [1]FA21_Ridership!$1:$1048576,12, 0)</f>
        <v>ALAMEDA</v>
      </c>
      <c r="T3565">
        <f>VLOOKUP($A3565, [1]FA21_Ridership!$1:$1048576,13, 0)</f>
        <v>4</v>
      </c>
      <c r="U3565">
        <f t="shared" si="276"/>
        <v>870</v>
      </c>
      <c r="V3565" s="67">
        <f t="shared" si="280"/>
        <v>0.85599999999999998</v>
      </c>
      <c r="W3565">
        <v>0.85394499999999995</v>
      </c>
      <c r="X3565" s="67">
        <f t="shared" si="277"/>
        <v>0.68400000000000005</v>
      </c>
      <c r="Y3565">
        <v>0.24330299999999999</v>
      </c>
      <c r="Z3565" s="67">
        <f t="shared" si="278"/>
        <v>0.56100000000000005</v>
      </c>
      <c r="AA3565">
        <f>VLOOKUP($C3565,[1]Disability!$1:$1048576,5,FALSE)</f>
        <v>0</v>
      </c>
      <c r="AB3565" s="67">
        <f t="shared" si="279"/>
        <v>0</v>
      </c>
      <c r="AC3565" t="e">
        <f>VLOOKUP($A3565,#REF!,9,FALSE)</f>
        <v>#REF!</v>
      </c>
    </row>
    <row r="3566" spans="1:29">
      <c r="A3566">
        <v>56664</v>
      </c>
      <c r="B3566">
        <v>3565</v>
      </c>
      <c r="C3566">
        <v>1303210</v>
      </c>
      <c r="D3566" t="s">
        <v>4235</v>
      </c>
      <c r="E3566" t="s">
        <v>4236</v>
      </c>
      <c r="F3566" t="s">
        <v>5342</v>
      </c>
      <c r="G3566" t="e">
        <f>VLOOKUP($H3566,[1]BRT!$1:$1048576,1,0)</f>
        <v>#N/A</v>
      </c>
      <c r="H3566" t="s">
        <v>6750</v>
      </c>
      <c r="I3566">
        <v>37.985979999999998</v>
      </c>
      <c r="J3566">
        <v>-122.316757</v>
      </c>
      <c r="K3566">
        <v>1242</v>
      </c>
      <c r="L3566">
        <v>30</v>
      </c>
      <c r="M3566">
        <v>2</v>
      </c>
      <c r="N3566">
        <v>11</v>
      </c>
      <c r="O3566">
        <v>18</v>
      </c>
      <c r="P3566">
        <v>29</v>
      </c>
      <c r="Q3566" t="str">
        <f>VLOOKUP($A3566,'[1]SheltersALL_2.17.22'!$1:$1048576,6,0)</f>
        <v>Richmond</v>
      </c>
      <c r="R3566" t="str">
        <f>VLOOKUP($A3566, [1]FA21_Ridership!$1:$1048576,11, 0)</f>
        <v>RICHMOND</v>
      </c>
      <c r="S3566" t="str">
        <f>VLOOKUP($A3566, [1]FA21_Ridership!$1:$1048576,12, 0)</f>
        <v>CONTRA COSTA</v>
      </c>
      <c r="T3566">
        <f>VLOOKUP($A3566, [1]FA21_Ridership!$1:$1048576,13, 0)</f>
        <v>1</v>
      </c>
      <c r="U3566">
        <f t="shared" si="276"/>
        <v>870</v>
      </c>
      <c r="V3566" s="67">
        <f t="shared" si="280"/>
        <v>0.85599999999999998</v>
      </c>
      <c r="W3566">
        <v>0.78589500000000001</v>
      </c>
      <c r="X3566" s="67">
        <f t="shared" si="277"/>
        <v>0.56100000000000005</v>
      </c>
      <c r="Y3566">
        <v>0.23541300000000001</v>
      </c>
      <c r="Z3566" s="67">
        <f t="shared" si="278"/>
        <v>0.53400000000000003</v>
      </c>
      <c r="AA3566">
        <f>VLOOKUP($C3566,[1]Disability!$1:$1048576,5,FALSE)</f>
        <v>0</v>
      </c>
      <c r="AB3566" s="67">
        <f t="shared" si="279"/>
        <v>0</v>
      </c>
      <c r="AC3566" t="e">
        <f>VLOOKUP($A3566,#REF!,9,FALSE)</f>
        <v>#REF!</v>
      </c>
    </row>
    <row r="3567" spans="1:29">
      <c r="A3567">
        <v>50922</v>
      </c>
      <c r="B3567">
        <v>3566</v>
      </c>
      <c r="C3567">
        <v>302230</v>
      </c>
      <c r="D3567" t="s">
        <v>4235</v>
      </c>
      <c r="E3567" t="s">
        <v>4236</v>
      </c>
      <c r="G3567" t="e">
        <f>VLOOKUP($H3567,[1]BRT!$1:$1048576,1,0)</f>
        <v>#N/A</v>
      </c>
      <c r="H3567" t="s">
        <v>6751</v>
      </c>
      <c r="I3567">
        <v>37.861088000000002</v>
      </c>
      <c r="J3567">
        <v>-122.289931</v>
      </c>
      <c r="K3567">
        <v>1080</v>
      </c>
      <c r="L3567">
        <v>30</v>
      </c>
      <c r="M3567">
        <v>2</v>
      </c>
      <c r="N3567">
        <v>8</v>
      </c>
      <c r="O3567">
        <v>21</v>
      </c>
      <c r="P3567">
        <v>29</v>
      </c>
      <c r="Q3567" t="str">
        <f>VLOOKUP($A3567,'[1]SheltersALL_2.17.22'!$1:$1048576,6,0)</f>
        <v>Berkeley</v>
      </c>
      <c r="R3567" t="str">
        <f>VLOOKUP($A3567, [1]FA21_Ridership!$1:$1048576,11, 0)</f>
        <v>BERKELEY</v>
      </c>
      <c r="S3567" t="str">
        <f>VLOOKUP($A3567, [1]FA21_Ridership!$1:$1048576,12, 0)</f>
        <v>ALAMEDA</v>
      </c>
      <c r="T3567">
        <f>VLOOKUP($A3567, [1]FA21_Ridership!$1:$1048576,13, 0)</f>
        <v>1</v>
      </c>
      <c r="U3567">
        <f t="shared" si="276"/>
        <v>870</v>
      </c>
      <c r="V3567" s="67">
        <f t="shared" si="280"/>
        <v>0.85599999999999998</v>
      </c>
      <c r="W3567">
        <v>0.68988899999999997</v>
      </c>
      <c r="X3567" s="67">
        <f t="shared" si="277"/>
        <v>0.39900000000000002</v>
      </c>
      <c r="Y3567">
        <v>0.36227399999999998</v>
      </c>
      <c r="Z3567" s="67">
        <f t="shared" si="278"/>
        <v>0.71399999999999997</v>
      </c>
      <c r="AA3567">
        <f>VLOOKUP($C3567,[1]Disability!$1:$1048576,5,FALSE)</f>
        <v>0</v>
      </c>
      <c r="AB3567" s="67">
        <f t="shared" si="279"/>
        <v>0</v>
      </c>
      <c r="AC3567" t="e">
        <f>VLOOKUP($A3567,#REF!,9,FALSE)</f>
        <v>#REF!</v>
      </c>
    </row>
    <row r="3568" spans="1:29">
      <c r="A3568">
        <v>55511</v>
      </c>
      <c r="B3568">
        <v>3567</v>
      </c>
      <c r="C3568">
        <v>103340</v>
      </c>
      <c r="D3568" t="s">
        <v>4235</v>
      </c>
      <c r="E3568" t="s">
        <v>4236</v>
      </c>
      <c r="G3568" t="e">
        <f>VLOOKUP($H3568,[1]BRT!$1:$1048576,1,0)</f>
        <v>#N/A</v>
      </c>
      <c r="H3568" t="s">
        <v>6676</v>
      </c>
      <c r="I3568">
        <v>37.765284000000001</v>
      </c>
      <c r="J3568">
        <v>-122.241692</v>
      </c>
      <c r="K3568">
        <v>1414</v>
      </c>
      <c r="L3568">
        <v>13.3</v>
      </c>
      <c r="M3568">
        <v>4.511278195</v>
      </c>
      <c r="N3568">
        <v>46</v>
      </c>
      <c r="O3568">
        <v>20</v>
      </c>
      <c r="P3568">
        <v>66</v>
      </c>
      <c r="Q3568" t="e">
        <f>VLOOKUP($A3568,'[1]SheltersALL_2.17.22'!$1:$1048576,6,0)</f>
        <v>#N/A</v>
      </c>
      <c r="R3568" t="str">
        <f>VLOOKUP($A3568, [1]FA21_Ridership!$1:$1048576,11, 0)</f>
        <v>ALAMEDA</v>
      </c>
      <c r="S3568" t="str">
        <f>VLOOKUP($A3568, [1]FA21_Ridership!$1:$1048576,12, 0)</f>
        <v>ALAMEDA</v>
      </c>
      <c r="T3568">
        <f>VLOOKUP($A3568, [1]FA21_Ridership!$1:$1048576,13, 0)</f>
        <v>3</v>
      </c>
      <c r="U3568">
        <f>$L3568*$P3568</f>
        <v>877.80000000000007</v>
      </c>
      <c r="V3568" s="67">
        <f t="shared" si="280"/>
        <v>0.85699999999999998</v>
      </c>
      <c r="W3568">
        <v>0.51388900000000004</v>
      </c>
      <c r="X3568" s="67">
        <f t="shared" si="277"/>
        <v>0.20799999999999999</v>
      </c>
      <c r="Y3568">
        <v>8.9286000000000004E-2</v>
      </c>
      <c r="Z3568" s="67">
        <f t="shared" si="278"/>
        <v>0.20699999999999999</v>
      </c>
      <c r="AA3568">
        <f>VLOOKUP($C3568,[1]Disability!$1:$1048576,5,FALSE)</f>
        <v>0</v>
      </c>
      <c r="AB3568" s="67">
        <f t="shared" si="279"/>
        <v>0</v>
      </c>
      <c r="AC3568" t="e">
        <f>VLOOKUP($A3568,#REF!,9,FALSE)</f>
        <v>#REF!</v>
      </c>
    </row>
    <row r="3569" spans="1:29">
      <c r="A3569">
        <v>56455</v>
      </c>
      <c r="B3569">
        <v>3568</v>
      </c>
      <c r="C3569">
        <v>1017650</v>
      </c>
      <c r="D3569" t="s">
        <v>4235</v>
      </c>
      <c r="E3569" t="s">
        <v>4236</v>
      </c>
      <c r="G3569" t="e">
        <f>VLOOKUP($H3569,[1]BRT!$1:$1048576,1,0)</f>
        <v>#N/A</v>
      </c>
      <c r="H3569" t="s">
        <v>6752</v>
      </c>
      <c r="I3569">
        <v>37.802422999999997</v>
      </c>
      <c r="J3569">
        <v>-122.241913</v>
      </c>
      <c r="K3569">
        <v>980</v>
      </c>
      <c r="L3569">
        <v>20</v>
      </c>
      <c r="M3569">
        <v>3</v>
      </c>
      <c r="N3569">
        <v>40</v>
      </c>
      <c r="O3569">
        <v>4</v>
      </c>
      <c r="P3569">
        <v>44</v>
      </c>
      <c r="Q3569" t="e">
        <f>VLOOKUP($A3569,'[1]SheltersALL_2.17.22'!$1:$1048576,6,0)</f>
        <v>#N/A</v>
      </c>
      <c r="R3569" t="str">
        <f>VLOOKUP($A3569, [1]FA21_Ridership!$1:$1048576,11, 0)</f>
        <v>OAKLAND</v>
      </c>
      <c r="S3569" t="str">
        <f>VLOOKUP($A3569, [1]FA21_Ridership!$1:$1048576,12, 0)</f>
        <v>ALAMEDA</v>
      </c>
      <c r="T3569">
        <f>VLOOKUP($A3569, [1]FA21_Ridership!$1:$1048576,13, 0)</f>
        <v>2</v>
      </c>
      <c r="U3569">
        <f t="shared" si="276"/>
        <v>880</v>
      </c>
      <c r="V3569" s="67">
        <f t="shared" si="280"/>
        <v>0.85699999999999998</v>
      </c>
      <c r="W3569">
        <v>0.74801600000000001</v>
      </c>
      <c r="X3569" s="67">
        <f t="shared" si="277"/>
        <v>0.47299999999999998</v>
      </c>
      <c r="Y3569">
        <v>0.183862</v>
      </c>
      <c r="Z3569" s="67">
        <f t="shared" si="278"/>
        <v>0.44600000000000001</v>
      </c>
      <c r="AA3569">
        <f>VLOOKUP($C3569,[1]Disability!$1:$1048576,5,FALSE)</f>
        <v>0</v>
      </c>
      <c r="AB3569" s="67">
        <f t="shared" si="279"/>
        <v>0</v>
      </c>
      <c r="AC3569" t="e">
        <f>VLOOKUP($A3569,#REF!,9,FALSE)</f>
        <v>#REF!</v>
      </c>
    </row>
    <row r="3570" spans="1:29">
      <c r="A3570">
        <v>57995</v>
      </c>
      <c r="B3570">
        <v>3569</v>
      </c>
      <c r="C3570">
        <v>1000640</v>
      </c>
      <c r="D3570" t="s">
        <v>4235</v>
      </c>
      <c r="E3570" t="s">
        <v>4236</v>
      </c>
      <c r="G3570" t="e">
        <f>VLOOKUP($H3570,[1]BRT!$1:$1048576,1,0)</f>
        <v>#N/A</v>
      </c>
      <c r="H3570" t="s">
        <v>6753</v>
      </c>
      <c r="I3570">
        <v>37.799799</v>
      </c>
      <c r="J3570">
        <v>-122.234661</v>
      </c>
      <c r="K3570">
        <v>1079</v>
      </c>
      <c r="L3570">
        <v>20</v>
      </c>
      <c r="M3570">
        <v>3</v>
      </c>
      <c r="N3570">
        <v>29</v>
      </c>
      <c r="O3570">
        <v>15</v>
      </c>
      <c r="P3570">
        <v>44</v>
      </c>
      <c r="Q3570" t="e">
        <f>VLOOKUP($A3570,'[1]SheltersALL_2.17.22'!$1:$1048576,6,0)</f>
        <v>#N/A</v>
      </c>
      <c r="R3570" t="str">
        <f>VLOOKUP($A3570, [1]FA21_Ridership!$1:$1048576,11, 0)</f>
        <v>OAKLAND</v>
      </c>
      <c r="S3570" t="str">
        <f>VLOOKUP($A3570, [1]FA21_Ridership!$1:$1048576,12, 0)</f>
        <v>ALAMEDA</v>
      </c>
      <c r="T3570">
        <f>VLOOKUP($A3570, [1]FA21_Ridership!$1:$1048576,13, 0)</f>
        <v>2</v>
      </c>
      <c r="U3570">
        <f t="shared" si="276"/>
        <v>880</v>
      </c>
      <c r="V3570" s="67">
        <f t="shared" si="280"/>
        <v>0.85699999999999998</v>
      </c>
      <c r="W3570">
        <v>0.79530599999999996</v>
      </c>
      <c r="X3570" s="67">
        <f t="shared" si="277"/>
        <v>0.57999999999999996</v>
      </c>
      <c r="Y3570">
        <v>0.38852700000000001</v>
      </c>
      <c r="Z3570" s="67">
        <f t="shared" si="278"/>
        <v>0.75</v>
      </c>
      <c r="AA3570">
        <f>VLOOKUP($C3570,[1]Disability!$1:$1048576,5,FALSE)</f>
        <v>2</v>
      </c>
      <c r="AB3570" s="67">
        <f t="shared" si="279"/>
        <v>0.91600000000000004</v>
      </c>
      <c r="AC3570" t="e">
        <f>VLOOKUP($A3570,#REF!,9,FALSE)</f>
        <v>#REF!</v>
      </c>
    </row>
    <row r="3571" spans="1:29">
      <c r="A3571">
        <v>55750</v>
      </c>
      <c r="B3571">
        <v>3570</v>
      </c>
      <c r="C3571">
        <v>801990</v>
      </c>
      <c r="D3571" t="s">
        <v>4235</v>
      </c>
      <c r="E3571" t="s">
        <v>4236</v>
      </c>
      <c r="G3571" t="e">
        <f>VLOOKUP($H3571,[1]BRT!$1:$1048576,1,0)</f>
        <v>#N/A</v>
      </c>
      <c r="H3571" t="s">
        <v>6754</v>
      </c>
      <c r="I3571">
        <v>37.654034000000003</v>
      </c>
      <c r="J3571">
        <v>-122.053585</v>
      </c>
      <c r="K3571">
        <v>1040</v>
      </c>
      <c r="L3571">
        <v>40</v>
      </c>
      <c r="M3571">
        <v>1.5</v>
      </c>
      <c r="N3571">
        <v>10</v>
      </c>
      <c r="O3571">
        <v>12</v>
      </c>
      <c r="P3571">
        <v>22</v>
      </c>
      <c r="Q3571" t="e">
        <f>VLOOKUP($A3571,'[1]SheltersALL_2.17.22'!$1:$1048576,6,0)</f>
        <v>#N/A</v>
      </c>
      <c r="R3571" t="str">
        <f>VLOOKUP($A3571, [1]FA21_Ridership!$1:$1048576,11, 0)</f>
        <v>HAYWARD</v>
      </c>
      <c r="S3571" t="str">
        <f>VLOOKUP($A3571, [1]FA21_Ridership!$1:$1048576,12, 0)</f>
        <v>ALAMEDA</v>
      </c>
      <c r="T3571">
        <f>VLOOKUP($A3571, [1]FA21_Ridership!$1:$1048576,13, 0)</f>
        <v>4</v>
      </c>
      <c r="U3571">
        <f t="shared" si="276"/>
        <v>880</v>
      </c>
      <c r="V3571" s="67">
        <f t="shared" si="280"/>
        <v>0.85699999999999998</v>
      </c>
      <c r="W3571">
        <v>0.75771100000000002</v>
      </c>
      <c r="X3571" s="67">
        <f t="shared" si="277"/>
        <v>0.499</v>
      </c>
      <c r="Y3571">
        <v>0.15967400000000001</v>
      </c>
      <c r="Z3571" s="67">
        <f t="shared" si="278"/>
        <v>0.38</v>
      </c>
      <c r="AA3571">
        <f>VLOOKUP($C3571,[1]Disability!$1:$1048576,5,FALSE)</f>
        <v>0</v>
      </c>
      <c r="AB3571" s="67">
        <f t="shared" si="279"/>
        <v>0</v>
      </c>
      <c r="AC3571" t="e">
        <f>VLOOKUP($A3571,#REF!,9,FALSE)</f>
        <v>#REF!</v>
      </c>
    </row>
    <row r="3572" spans="1:29">
      <c r="A3572">
        <v>57800</v>
      </c>
      <c r="B3572">
        <v>3571</v>
      </c>
      <c r="C3572">
        <v>1010790</v>
      </c>
      <c r="D3572" t="s">
        <v>4235</v>
      </c>
      <c r="E3572" t="s">
        <v>4236</v>
      </c>
      <c r="G3572" t="e">
        <f>VLOOKUP($H3572,[1]BRT!$1:$1048576,1,0)</f>
        <v>#N/A</v>
      </c>
      <c r="H3572" t="s">
        <v>6729</v>
      </c>
      <c r="I3572">
        <v>37.772565999999998</v>
      </c>
      <c r="J3572">
        <v>-122.20313</v>
      </c>
      <c r="K3572">
        <v>1397</v>
      </c>
      <c r="L3572">
        <v>20</v>
      </c>
      <c r="M3572">
        <v>3</v>
      </c>
      <c r="N3572">
        <v>17</v>
      </c>
      <c r="O3572">
        <v>27</v>
      </c>
      <c r="P3572">
        <v>44</v>
      </c>
      <c r="Q3572" t="e">
        <f>VLOOKUP($A3572,'[1]SheltersALL_2.17.22'!$1:$1048576,6,0)</f>
        <v>#N/A</v>
      </c>
      <c r="R3572" t="str">
        <f>VLOOKUP($A3572, [1]FA21_Ridership!$1:$1048576,11, 0)</f>
        <v>OAKLAND</v>
      </c>
      <c r="S3572" t="str">
        <f>VLOOKUP($A3572, [1]FA21_Ridership!$1:$1048576,12, 0)</f>
        <v>ALAMEDA</v>
      </c>
      <c r="T3572">
        <f>VLOOKUP($A3572, [1]FA21_Ridership!$1:$1048576,13, 0)</f>
        <v>3</v>
      </c>
      <c r="U3572">
        <f t="shared" si="276"/>
        <v>880</v>
      </c>
      <c r="V3572" s="67">
        <f t="shared" si="280"/>
        <v>0.85699999999999998</v>
      </c>
      <c r="W3572">
        <v>0.97218199999999999</v>
      </c>
      <c r="X3572" s="67">
        <f t="shared" si="277"/>
        <v>0.94899999999999995</v>
      </c>
      <c r="Y3572">
        <v>0.43501200000000001</v>
      </c>
      <c r="Z3572" s="67">
        <f t="shared" si="278"/>
        <v>0.80100000000000005</v>
      </c>
      <c r="AA3572">
        <f>VLOOKUP($C3572,[1]Disability!$1:$1048576,5,FALSE)</f>
        <v>0</v>
      </c>
      <c r="AB3572" s="67">
        <f t="shared" si="279"/>
        <v>0</v>
      </c>
      <c r="AC3572" t="e">
        <f>VLOOKUP($A3572,#REF!,9,FALSE)</f>
        <v>#REF!</v>
      </c>
    </row>
    <row r="3573" spans="1:29">
      <c r="A3573">
        <v>56113</v>
      </c>
      <c r="B3573">
        <v>3572</v>
      </c>
      <c r="C3573">
        <v>1600890</v>
      </c>
      <c r="D3573" t="s">
        <v>4235</v>
      </c>
      <c r="E3573" t="s">
        <v>4236</v>
      </c>
      <c r="G3573" t="e">
        <f>VLOOKUP($H3573,[1]BRT!$1:$1048576,1,0)</f>
        <v>#N/A</v>
      </c>
      <c r="H3573" t="s">
        <v>6755</v>
      </c>
      <c r="I3573">
        <v>37.958506</v>
      </c>
      <c r="J3573">
        <v>-122.33968900000001</v>
      </c>
      <c r="K3573">
        <v>1145</v>
      </c>
      <c r="L3573">
        <v>40</v>
      </c>
      <c r="M3573">
        <v>1.5</v>
      </c>
      <c r="N3573">
        <v>5</v>
      </c>
      <c r="O3573">
        <v>17</v>
      </c>
      <c r="P3573">
        <v>22</v>
      </c>
      <c r="Q3573" t="str">
        <f>VLOOKUP($A3573,'[1]SheltersALL_2.17.22'!$1:$1048576,6,0)</f>
        <v>San Pablo</v>
      </c>
      <c r="R3573" t="str">
        <f>VLOOKUP($A3573, [1]FA21_Ridership!$1:$1048576,11, 0)</f>
        <v>SAN PABLO</v>
      </c>
      <c r="S3573" t="str">
        <f>VLOOKUP($A3573, [1]FA21_Ridership!$1:$1048576,12, 0)</f>
        <v>CONTRA COSTA</v>
      </c>
      <c r="T3573">
        <f>VLOOKUP($A3573, [1]FA21_Ridership!$1:$1048576,13, 0)</f>
        <v>1</v>
      </c>
      <c r="U3573">
        <f t="shared" si="276"/>
        <v>880</v>
      </c>
      <c r="V3573" s="67">
        <f t="shared" si="280"/>
        <v>0.85699999999999998</v>
      </c>
      <c r="W3573">
        <v>0.76011200000000001</v>
      </c>
      <c r="X3573" s="67">
        <f t="shared" si="277"/>
        <v>0.50700000000000001</v>
      </c>
      <c r="Y3573">
        <v>0.46605400000000002</v>
      </c>
      <c r="Z3573" s="67">
        <f t="shared" si="278"/>
        <v>0.83299999999999996</v>
      </c>
      <c r="AA3573">
        <f>VLOOKUP($C3573,[1]Disability!$1:$1048576,5,FALSE)</f>
        <v>3</v>
      </c>
      <c r="AB3573" s="67">
        <f t="shared" si="279"/>
        <v>0.96499999999999997</v>
      </c>
      <c r="AC3573" t="e">
        <f>VLOOKUP($A3573,#REF!,9,FALSE)</f>
        <v>#REF!</v>
      </c>
    </row>
    <row r="3574" spans="1:29">
      <c r="A3574">
        <v>51573</v>
      </c>
      <c r="B3574">
        <v>3573</v>
      </c>
      <c r="C3574">
        <v>9903580</v>
      </c>
      <c r="D3574" t="s">
        <v>4235</v>
      </c>
      <c r="E3574" t="s">
        <v>4236</v>
      </c>
      <c r="G3574" t="e">
        <f>VLOOKUP($H3574,[1]BRT!$1:$1048576,1,0)</f>
        <v>#N/A</v>
      </c>
      <c r="H3574" t="s">
        <v>6756</v>
      </c>
      <c r="I3574">
        <v>37.870179999999998</v>
      </c>
      <c r="J3574">
        <v>-122.284654</v>
      </c>
      <c r="K3574">
        <v>1363</v>
      </c>
      <c r="L3574">
        <v>22</v>
      </c>
      <c r="M3574">
        <v>2.7272727269999999</v>
      </c>
      <c r="N3574">
        <v>8</v>
      </c>
      <c r="O3574">
        <v>32</v>
      </c>
      <c r="P3574">
        <v>40</v>
      </c>
      <c r="Q3574" t="e">
        <f>VLOOKUP($A3574,'[1]SheltersALL_2.17.22'!$1:$1048576,6,0)</f>
        <v>#N/A</v>
      </c>
      <c r="R3574" t="str">
        <f>VLOOKUP($A3574, [1]FA21_Ridership!$1:$1048576,11, 0)</f>
        <v>BERKELEY</v>
      </c>
      <c r="S3574" t="str">
        <f>VLOOKUP($A3574, [1]FA21_Ridership!$1:$1048576,12, 0)</f>
        <v>ALAMEDA</v>
      </c>
      <c r="T3574">
        <f>VLOOKUP($A3574, [1]FA21_Ridership!$1:$1048576,13, 0)</f>
        <v>1</v>
      </c>
      <c r="U3574">
        <f t="shared" si="276"/>
        <v>880</v>
      </c>
      <c r="V3574" s="67">
        <f t="shared" si="280"/>
        <v>0.85699999999999998</v>
      </c>
      <c r="W3574">
        <v>0.42183900000000002</v>
      </c>
      <c r="X3574" s="67">
        <f t="shared" si="277"/>
        <v>0.13900000000000001</v>
      </c>
      <c r="Y3574">
        <v>0.22873599999999999</v>
      </c>
      <c r="Z3574" s="67">
        <f t="shared" si="278"/>
        <v>0.52200000000000002</v>
      </c>
      <c r="AA3574">
        <f>VLOOKUP($C3574,[1]Disability!$1:$1048576,5,FALSE)</f>
        <v>1</v>
      </c>
      <c r="AB3574" s="67">
        <f t="shared" si="279"/>
        <v>0.72499999999999998</v>
      </c>
      <c r="AC3574" t="e">
        <f>VLOOKUP($A3574,#REF!,9,FALSE)</f>
        <v>#REF!</v>
      </c>
    </row>
    <row r="3575" spans="1:29">
      <c r="A3575">
        <v>55327</v>
      </c>
      <c r="B3575">
        <v>3574</v>
      </c>
      <c r="C3575">
        <v>301480</v>
      </c>
      <c r="D3575" t="s">
        <v>4235</v>
      </c>
      <c r="E3575" t="s">
        <v>4236</v>
      </c>
      <c r="G3575" t="e">
        <f>VLOOKUP($H3575,[1]BRT!$1:$1048576,1,0)</f>
        <v>#N/A</v>
      </c>
      <c r="H3575" t="s">
        <v>6757</v>
      </c>
      <c r="I3575">
        <v>37.875355999999996</v>
      </c>
      <c r="J3575">
        <v>-122.293903</v>
      </c>
      <c r="K3575">
        <v>703</v>
      </c>
      <c r="L3575">
        <v>20</v>
      </c>
      <c r="M3575">
        <v>3</v>
      </c>
      <c r="N3575">
        <v>4</v>
      </c>
      <c r="O3575">
        <v>40</v>
      </c>
      <c r="P3575">
        <v>44</v>
      </c>
      <c r="Q3575" t="e">
        <f>VLOOKUP($A3575,'[1]SheltersALL_2.17.22'!$1:$1048576,6,0)</f>
        <v>#N/A</v>
      </c>
      <c r="R3575" t="str">
        <f>VLOOKUP($A3575, [1]FA21_Ridership!$1:$1048576,11, 0)</f>
        <v>BERKELEY</v>
      </c>
      <c r="S3575" t="str">
        <f>VLOOKUP($A3575, [1]FA21_Ridership!$1:$1048576,12, 0)</f>
        <v>ALAMEDA</v>
      </c>
      <c r="T3575">
        <f>VLOOKUP($A3575, [1]FA21_Ridership!$1:$1048576,13, 0)</f>
        <v>1</v>
      </c>
      <c r="U3575">
        <f t="shared" si="276"/>
        <v>880</v>
      </c>
      <c r="V3575" s="67">
        <f t="shared" si="280"/>
        <v>0.85699999999999998</v>
      </c>
      <c r="W3575">
        <v>0.40425499999999998</v>
      </c>
      <c r="X3575" s="67">
        <f t="shared" si="277"/>
        <v>0.126</v>
      </c>
      <c r="Y3575">
        <v>0.24220800000000001</v>
      </c>
      <c r="Z3575" s="67">
        <f t="shared" si="278"/>
        <v>0.55600000000000005</v>
      </c>
      <c r="AA3575">
        <f>VLOOKUP($C3575,[1]Disability!$1:$1048576,5,FALSE)</f>
        <v>1</v>
      </c>
      <c r="AB3575" s="67">
        <f t="shared" si="279"/>
        <v>0.72499999999999998</v>
      </c>
      <c r="AC3575" t="e">
        <f>VLOOKUP($A3575,#REF!,9,FALSE)</f>
        <v>#REF!</v>
      </c>
    </row>
    <row r="3576" spans="1:29">
      <c r="A3576">
        <v>58388</v>
      </c>
      <c r="B3576">
        <v>3575</v>
      </c>
      <c r="C3576">
        <v>1005510</v>
      </c>
      <c r="D3576" t="s">
        <v>4235</v>
      </c>
      <c r="E3576" t="s">
        <v>4236</v>
      </c>
      <c r="G3576" t="e">
        <f>VLOOKUP($H3576,[1]BRT!$1:$1048576,1,0)</f>
        <v>#N/A</v>
      </c>
      <c r="H3576" t="s">
        <v>6635</v>
      </c>
      <c r="I3576">
        <v>37.765436000000001</v>
      </c>
      <c r="J3576">
        <v>-122.176671</v>
      </c>
      <c r="K3576">
        <v>796</v>
      </c>
      <c r="L3576">
        <v>21</v>
      </c>
      <c r="M3576">
        <v>2.8571428569999999</v>
      </c>
      <c r="N3576">
        <v>29</v>
      </c>
      <c r="O3576">
        <v>13</v>
      </c>
      <c r="P3576">
        <v>42</v>
      </c>
      <c r="Q3576" t="e">
        <f>VLOOKUP($A3576,'[1]SheltersALL_2.17.22'!$1:$1048576,6,0)</f>
        <v>#N/A</v>
      </c>
      <c r="R3576" t="str">
        <f>VLOOKUP($A3576, [1]FA21_Ridership!$1:$1048576,11, 0)</f>
        <v>OAKLAND</v>
      </c>
      <c r="S3576" t="str">
        <f>VLOOKUP($A3576, [1]FA21_Ridership!$1:$1048576,12, 0)</f>
        <v>ALAMEDA</v>
      </c>
      <c r="T3576">
        <f>VLOOKUP($A3576, [1]FA21_Ridership!$1:$1048576,13, 0)</f>
        <v>3</v>
      </c>
      <c r="U3576">
        <f t="shared" si="276"/>
        <v>882</v>
      </c>
      <c r="V3576" s="67">
        <f t="shared" si="280"/>
        <v>0.85899999999999999</v>
      </c>
      <c r="W3576">
        <v>0.98097299999999998</v>
      </c>
      <c r="X3576" s="67">
        <f t="shared" si="277"/>
        <v>0.97099999999999997</v>
      </c>
      <c r="Y3576">
        <v>0.39534900000000001</v>
      </c>
      <c r="Z3576" s="67">
        <f t="shared" si="278"/>
        <v>0.75900000000000001</v>
      </c>
      <c r="AA3576">
        <f>VLOOKUP($C3576,[1]Disability!$1:$1048576,5,FALSE)</f>
        <v>1</v>
      </c>
      <c r="AB3576" s="67">
        <f t="shared" si="279"/>
        <v>0.72499999999999998</v>
      </c>
      <c r="AC3576" t="e">
        <f>VLOOKUP($A3576,#REF!,9,FALSE)</f>
        <v>#REF!</v>
      </c>
    </row>
    <row r="3577" spans="1:29">
      <c r="A3577">
        <v>51267</v>
      </c>
      <c r="B3577">
        <v>3576</v>
      </c>
      <c r="C3577">
        <v>9902640</v>
      </c>
      <c r="D3577" t="s">
        <v>4235</v>
      </c>
      <c r="E3577" t="s">
        <v>4236</v>
      </c>
      <c r="G3577" t="e">
        <f>VLOOKUP($H3577,[1]BRT!$1:$1048576,1,0)</f>
        <v>#N/A</v>
      </c>
      <c r="H3577" t="s">
        <v>6616</v>
      </c>
      <c r="I3577">
        <v>37.800204999999998</v>
      </c>
      <c r="J3577">
        <v>-122.215789</v>
      </c>
      <c r="K3577">
        <v>1434</v>
      </c>
      <c r="L3577">
        <v>18</v>
      </c>
      <c r="M3577">
        <v>3.3333333330000001</v>
      </c>
      <c r="N3577">
        <v>21</v>
      </c>
      <c r="O3577">
        <v>28</v>
      </c>
      <c r="P3577">
        <v>49</v>
      </c>
      <c r="Q3577" t="e">
        <f>VLOOKUP($A3577,'[1]SheltersALL_2.17.22'!$1:$1048576,6,0)</f>
        <v>#N/A</v>
      </c>
      <c r="R3577" t="str">
        <f>VLOOKUP($A3577, [1]FA21_Ridership!$1:$1048576,11, 0)</f>
        <v>OAKLAND</v>
      </c>
      <c r="S3577" t="str">
        <f>VLOOKUP($A3577, [1]FA21_Ridership!$1:$1048576,12, 0)</f>
        <v>ALAMEDA</v>
      </c>
      <c r="T3577">
        <f>VLOOKUP($A3577, [1]FA21_Ridership!$1:$1048576,13, 0)</f>
        <v>3</v>
      </c>
      <c r="U3577">
        <f t="shared" si="276"/>
        <v>882</v>
      </c>
      <c r="V3577" s="67">
        <f t="shared" si="280"/>
        <v>0.85899999999999999</v>
      </c>
      <c r="W3577">
        <v>0.54388999999999998</v>
      </c>
      <c r="X3577" s="67">
        <f t="shared" si="277"/>
        <v>0.24299999999999999</v>
      </c>
      <c r="Y3577">
        <v>0.17469899999999999</v>
      </c>
      <c r="Z3577" s="67">
        <f t="shared" si="278"/>
        <v>0.42499999999999999</v>
      </c>
      <c r="AA3577">
        <f>VLOOKUP($C3577,[1]Disability!$1:$1048576,5,FALSE)</f>
        <v>0</v>
      </c>
      <c r="AB3577" s="67">
        <f t="shared" si="279"/>
        <v>0</v>
      </c>
      <c r="AC3577" t="e">
        <f>VLOOKUP($A3577,#REF!,9,FALSE)</f>
        <v>#REF!</v>
      </c>
    </row>
    <row r="3578" spans="1:29">
      <c r="A3578">
        <v>58680</v>
      </c>
      <c r="B3578">
        <v>3577</v>
      </c>
      <c r="C3578">
        <v>1021240</v>
      </c>
      <c r="D3578" t="s">
        <v>4235</v>
      </c>
      <c r="E3578" t="s">
        <v>4236</v>
      </c>
      <c r="G3578" t="e">
        <f>VLOOKUP($H3578,[1]BRT!$1:$1048576,1,0)</f>
        <v>#N/A</v>
      </c>
      <c r="H3578" t="s">
        <v>6735</v>
      </c>
      <c r="I3578">
        <v>37.812027</v>
      </c>
      <c r="J3578">
        <v>-122.29894</v>
      </c>
      <c r="K3578">
        <v>1039</v>
      </c>
      <c r="L3578">
        <v>17</v>
      </c>
      <c r="M3578">
        <v>3.5294117649999999</v>
      </c>
      <c r="N3578">
        <v>19</v>
      </c>
      <c r="O3578">
        <v>33</v>
      </c>
      <c r="P3578">
        <v>52</v>
      </c>
      <c r="Q3578" t="e">
        <f>VLOOKUP($A3578,'[1]SheltersALL_2.17.22'!$1:$1048576,6,0)</f>
        <v>#N/A</v>
      </c>
      <c r="R3578" t="str">
        <f>VLOOKUP($A3578, [1]FA21_Ridership!$1:$1048576,11, 0)</f>
        <v>OAKLAND</v>
      </c>
      <c r="S3578" t="str">
        <f>VLOOKUP($A3578, [1]FA21_Ridership!$1:$1048576,12, 0)</f>
        <v>ALAMEDA</v>
      </c>
      <c r="T3578">
        <f>VLOOKUP($A3578, [1]FA21_Ridership!$1:$1048576,13, 0)</f>
        <v>2</v>
      </c>
      <c r="U3578">
        <f t="shared" si="276"/>
        <v>884</v>
      </c>
      <c r="V3578" s="67">
        <f t="shared" si="280"/>
        <v>0.85899999999999999</v>
      </c>
      <c r="W3578">
        <v>0.617618</v>
      </c>
      <c r="X3578" s="67">
        <f t="shared" si="277"/>
        <v>0.31</v>
      </c>
      <c r="Y3578">
        <v>0.173674</v>
      </c>
      <c r="Z3578" s="67">
        <f t="shared" si="278"/>
        <v>0.41899999999999998</v>
      </c>
      <c r="AA3578">
        <f>VLOOKUP($C3578,[1]Disability!$1:$1048576,5,FALSE)</f>
        <v>0</v>
      </c>
      <c r="AB3578" s="67">
        <f t="shared" si="279"/>
        <v>0</v>
      </c>
      <c r="AC3578" t="e">
        <f>VLOOKUP($A3578,#REF!,9,FALSE)</f>
        <v>#REF!</v>
      </c>
    </row>
    <row r="3579" spans="1:29">
      <c r="A3579">
        <v>53025</v>
      </c>
      <c r="B3579">
        <v>3578</v>
      </c>
      <c r="C3579">
        <v>9908030</v>
      </c>
      <c r="D3579" t="s">
        <v>4235</v>
      </c>
      <c r="E3579" t="s">
        <v>4236</v>
      </c>
      <c r="G3579" t="e">
        <f>VLOOKUP($H3579,[1]BRT!$1:$1048576,1,0)</f>
        <v>#N/A</v>
      </c>
      <c r="H3579" t="s">
        <v>6720</v>
      </c>
      <c r="I3579">
        <v>37.890270000000001</v>
      </c>
      <c r="J3579">
        <v>-122.29817</v>
      </c>
      <c r="K3579">
        <v>1080</v>
      </c>
      <c r="L3579">
        <v>21.6</v>
      </c>
      <c r="M3579">
        <v>2.7777777779999999</v>
      </c>
      <c r="N3579">
        <v>37</v>
      </c>
      <c r="O3579">
        <v>4</v>
      </c>
      <c r="P3579">
        <v>41</v>
      </c>
      <c r="Q3579" t="e">
        <f>VLOOKUP($A3579,'[1]SheltersALL_2.17.22'!$1:$1048576,6,0)</f>
        <v>#N/A</v>
      </c>
      <c r="R3579" t="str">
        <f>VLOOKUP($A3579, [1]FA21_Ridership!$1:$1048576,11, 0)</f>
        <v>ALBANY</v>
      </c>
      <c r="S3579" t="str">
        <f>VLOOKUP($A3579, [1]FA21_Ridership!$1:$1048576,12, 0)</f>
        <v>ALAMEDA</v>
      </c>
      <c r="T3579">
        <f>VLOOKUP($A3579, [1]FA21_Ridership!$1:$1048576,13, 0)</f>
        <v>1</v>
      </c>
      <c r="U3579">
        <f t="shared" si="276"/>
        <v>885.6</v>
      </c>
      <c r="V3579" s="67">
        <f t="shared" si="280"/>
        <v>0.86</v>
      </c>
      <c r="W3579">
        <v>0.45117200000000002</v>
      </c>
      <c r="X3579" s="67">
        <f t="shared" si="277"/>
        <v>0.153</v>
      </c>
      <c r="Y3579">
        <v>0.16378400000000001</v>
      </c>
      <c r="Z3579" s="67">
        <f t="shared" si="278"/>
        <v>0.39600000000000002</v>
      </c>
      <c r="AA3579">
        <f>VLOOKUP($C3579,[1]Disability!$1:$1048576,5,FALSE)</f>
        <v>1</v>
      </c>
      <c r="AB3579" s="67">
        <f t="shared" si="279"/>
        <v>0.72499999999999998</v>
      </c>
      <c r="AC3579" t="e">
        <f>VLOOKUP($A3579,#REF!,9,FALSE)</f>
        <v>#REF!</v>
      </c>
    </row>
    <row r="3580" spans="1:29">
      <c r="A3580">
        <v>53014</v>
      </c>
      <c r="B3580">
        <v>3579</v>
      </c>
      <c r="C3580">
        <v>9907970</v>
      </c>
      <c r="D3580" t="s">
        <v>4235</v>
      </c>
      <c r="E3580" t="s">
        <v>4236</v>
      </c>
      <c r="G3580" t="e">
        <f>VLOOKUP($H3580,[1]BRT!$1:$1048576,1,0)</f>
        <v>#N/A</v>
      </c>
      <c r="H3580" t="s">
        <v>6758</v>
      </c>
      <c r="I3580">
        <v>37.695</v>
      </c>
      <c r="J3580">
        <v>-122.113787</v>
      </c>
      <c r="K3580">
        <v>1400</v>
      </c>
      <c r="L3580">
        <v>24.6</v>
      </c>
      <c r="M3580">
        <v>2.4390243900000002</v>
      </c>
      <c r="N3580">
        <v>27</v>
      </c>
      <c r="O3580">
        <v>9</v>
      </c>
      <c r="P3580">
        <v>36</v>
      </c>
      <c r="Q3580" t="s">
        <v>199</v>
      </c>
      <c r="R3580" t="str">
        <f>VLOOKUP($A3580, [1]FA21_Ridership!$1:$1048576,11, 0)</f>
        <v>COUNTY-ALAMEDA</v>
      </c>
      <c r="S3580" t="str">
        <f>VLOOKUP($A3580, [1]FA21_Ridership!$1:$1048576,12, 0)</f>
        <v>ALAMEDA</v>
      </c>
      <c r="T3580">
        <f>VLOOKUP($A3580, [1]FA21_Ridership!$1:$1048576,13, 0)</f>
        <v>4</v>
      </c>
      <c r="U3580">
        <f t="shared" si="276"/>
        <v>885.6</v>
      </c>
      <c r="V3580" s="67">
        <f t="shared" si="280"/>
        <v>0.86</v>
      </c>
      <c r="W3580">
        <v>0.92258499999999999</v>
      </c>
      <c r="X3580" s="67">
        <f t="shared" si="277"/>
        <v>0.81599999999999995</v>
      </c>
      <c r="Y3580">
        <v>0.35582399999999997</v>
      </c>
      <c r="Z3580" s="67">
        <f t="shared" si="278"/>
        <v>0.70399999999999996</v>
      </c>
      <c r="AA3580">
        <f>VLOOKUP($C3580,[1]Disability!$1:$1048576,5,FALSE)</f>
        <v>0</v>
      </c>
      <c r="AB3580" s="67">
        <f t="shared" si="279"/>
        <v>0</v>
      </c>
      <c r="AC3580" t="e">
        <f>VLOOKUP($A3580,#REF!,9,FALSE)</f>
        <v>#REF!</v>
      </c>
    </row>
    <row r="3581" spans="1:29">
      <c r="A3581">
        <v>51005</v>
      </c>
      <c r="B3581">
        <v>3580</v>
      </c>
      <c r="C3581">
        <v>305600</v>
      </c>
      <c r="D3581" t="s">
        <v>4235</v>
      </c>
      <c r="E3581" t="s">
        <v>4236</v>
      </c>
      <c r="G3581" t="e">
        <f>VLOOKUP($H3581,[1]BRT!$1:$1048576,1,0)</f>
        <v>#N/A</v>
      </c>
      <c r="H3581" t="s">
        <v>6661</v>
      </c>
      <c r="I3581">
        <v>37.859921</v>
      </c>
      <c r="J3581">
        <v>-122.259027</v>
      </c>
      <c r="K3581">
        <v>1148</v>
      </c>
      <c r="L3581">
        <v>17.399999999999999</v>
      </c>
      <c r="M3581">
        <v>3.448275862</v>
      </c>
      <c r="N3581">
        <v>39</v>
      </c>
      <c r="O3581">
        <v>12</v>
      </c>
      <c r="P3581">
        <v>51</v>
      </c>
      <c r="Q3581" t="e">
        <f>VLOOKUP($A3581,'[1]SheltersALL_2.17.22'!$1:$1048576,6,0)</f>
        <v>#N/A</v>
      </c>
      <c r="R3581" t="str">
        <f>VLOOKUP($A3581, [1]FA21_Ridership!$1:$1048576,11, 0)</f>
        <v>BERKELEY</v>
      </c>
      <c r="S3581" t="str">
        <f>VLOOKUP($A3581, [1]FA21_Ridership!$1:$1048576,12, 0)</f>
        <v>ALAMEDA</v>
      </c>
      <c r="T3581">
        <f>VLOOKUP($A3581, [1]FA21_Ridership!$1:$1048576,13, 0)</f>
        <v>2</v>
      </c>
      <c r="U3581">
        <f t="shared" si="276"/>
        <v>887.4</v>
      </c>
      <c r="V3581" s="67">
        <f t="shared" si="280"/>
        <v>0.86</v>
      </c>
      <c r="W3581">
        <v>0.28070200000000001</v>
      </c>
      <c r="X3581" s="67">
        <f t="shared" si="277"/>
        <v>5.7000000000000002E-2</v>
      </c>
      <c r="Y3581">
        <v>0.21614</v>
      </c>
      <c r="Z3581" s="67">
        <f t="shared" si="278"/>
        <v>0.502</v>
      </c>
      <c r="AA3581">
        <f>VLOOKUP($C3581,[1]Disability!$1:$1048576,5,FALSE)</f>
        <v>0</v>
      </c>
      <c r="AB3581" s="67">
        <f t="shared" si="279"/>
        <v>0</v>
      </c>
      <c r="AC3581" t="e">
        <f>VLOOKUP($A3581,#REF!,9,FALSE)</f>
        <v>#REF!</v>
      </c>
    </row>
    <row r="3582" spans="1:29">
      <c r="A3582">
        <v>51221</v>
      </c>
      <c r="B3582">
        <v>3581</v>
      </c>
      <c r="C3582">
        <v>701930</v>
      </c>
      <c r="D3582" t="s">
        <v>4235</v>
      </c>
      <c r="E3582" t="s">
        <v>4236</v>
      </c>
      <c r="F3582" t="s">
        <v>4373</v>
      </c>
      <c r="G3582" t="e">
        <f>VLOOKUP($H3582,[1]BRT!$1:$1048576,1,0)</f>
        <v>#N/A</v>
      </c>
      <c r="H3582" t="s">
        <v>6759</v>
      </c>
      <c r="I3582">
        <v>37.557678000000003</v>
      </c>
      <c r="J3582">
        <v>-121.97549600000001</v>
      </c>
      <c r="K3582">
        <v>792</v>
      </c>
      <c r="L3582">
        <v>49.6</v>
      </c>
      <c r="M3582">
        <v>1.2096774189999999</v>
      </c>
      <c r="N3582">
        <v>9</v>
      </c>
      <c r="O3582">
        <v>9</v>
      </c>
      <c r="P3582">
        <v>18</v>
      </c>
      <c r="Q3582" t="e">
        <f>VLOOKUP($A3582,'[1]SheltersALL_2.17.22'!$1:$1048576,6,0)</f>
        <v>#N/A</v>
      </c>
      <c r="R3582" t="str">
        <f>VLOOKUP($A3582, [1]FA21_Ridership!$1:$1048576,11, 0)</f>
        <v>FREMONT</v>
      </c>
      <c r="S3582" t="str">
        <f>VLOOKUP($A3582, [1]FA21_Ridership!$1:$1048576,12, 0)</f>
        <v>ALAMEDA</v>
      </c>
      <c r="T3582">
        <f>VLOOKUP($A3582, [1]FA21_Ridership!$1:$1048576,13, 0)</f>
        <v>5</v>
      </c>
      <c r="U3582">
        <f t="shared" si="276"/>
        <v>892.80000000000007</v>
      </c>
      <c r="V3582" s="67">
        <f t="shared" si="280"/>
        <v>0.86</v>
      </c>
      <c r="W3582">
        <v>0.92372900000000002</v>
      </c>
      <c r="X3582" s="67">
        <f t="shared" si="277"/>
        <v>0.82</v>
      </c>
      <c r="Y3582">
        <v>4.4255999999999997E-2</v>
      </c>
      <c r="Z3582" s="67">
        <f t="shared" si="278"/>
        <v>5.3999999999999999E-2</v>
      </c>
      <c r="AA3582">
        <f>VLOOKUP($C3582,[1]Disability!$1:$1048576,5,FALSE)</f>
        <v>0</v>
      </c>
      <c r="AB3582" s="67">
        <f t="shared" si="279"/>
        <v>0</v>
      </c>
      <c r="AC3582" t="e">
        <f>VLOOKUP($A3582,#REF!,9,FALSE)</f>
        <v>#REF!</v>
      </c>
    </row>
    <row r="3583" spans="1:29">
      <c r="A3583">
        <v>57046</v>
      </c>
      <c r="B3583">
        <v>3582</v>
      </c>
      <c r="C3583">
        <v>1031230</v>
      </c>
      <c r="D3583" t="s">
        <v>4235</v>
      </c>
      <c r="E3583" t="s">
        <v>4236</v>
      </c>
      <c r="G3583" t="e">
        <f>VLOOKUP($H3583,[1]BRT!$1:$1048576,1,0)</f>
        <v>#N/A</v>
      </c>
      <c r="H3583" t="s">
        <v>6760</v>
      </c>
      <c r="I3583">
        <v>37.825505</v>
      </c>
      <c r="J3583">
        <v>-122.20950499999999</v>
      </c>
      <c r="K3583">
        <v>1004</v>
      </c>
      <c r="L3583">
        <v>16</v>
      </c>
      <c r="M3583">
        <v>3.75</v>
      </c>
      <c r="N3583">
        <v>26</v>
      </c>
      <c r="O3583">
        <v>30</v>
      </c>
      <c r="P3583">
        <v>56</v>
      </c>
      <c r="Q3583" t="e">
        <f>VLOOKUP($A3583,'[1]SheltersALL_2.17.22'!$1:$1048576,6,0)</f>
        <v>#N/A</v>
      </c>
      <c r="R3583" t="str">
        <f>VLOOKUP($A3583, [1]FA21_Ridership!$1:$1048576,11, 0)</f>
        <v>OAKLAND</v>
      </c>
      <c r="S3583" t="str">
        <f>VLOOKUP($A3583, [1]FA21_Ridership!$1:$1048576,12, 0)</f>
        <v>ALAMEDA</v>
      </c>
      <c r="T3583">
        <f>VLOOKUP($A3583, [1]FA21_Ridership!$1:$1048576,13, 0)</f>
        <v>2</v>
      </c>
      <c r="U3583">
        <f t="shared" si="276"/>
        <v>896</v>
      </c>
      <c r="V3583" s="67">
        <f t="shared" si="280"/>
        <v>0.86099999999999999</v>
      </c>
      <c r="W3583">
        <v>0.166854</v>
      </c>
      <c r="X3583" s="67">
        <f t="shared" si="277"/>
        <v>7.0000000000000001E-3</v>
      </c>
      <c r="Y3583">
        <v>5.5618000000000001E-2</v>
      </c>
      <c r="Z3583" s="67">
        <f t="shared" si="278"/>
        <v>9.7000000000000003E-2</v>
      </c>
      <c r="AA3583">
        <f>VLOOKUP($C3583,[1]Disability!$1:$1048576,5,FALSE)</f>
        <v>0</v>
      </c>
      <c r="AB3583" s="67">
        <f t="shared" si="279"/>
        <v>0</v>
      </c>
      <c r="AC3583" t="e">
        <f>VLOOKUP($A3583,#REF!,9,FALSE)</f>
        <v>#REF!</v>
      </c>
    </row>
    <row r="3584" spans="1:29">
      <c r="A3584">
        <v>51757</v>
      </c>
      <c r="B3584">
        <v>3583</v>
      </c>
      <c r="C3584">
        <v>1601050</v>
      </c>
      <c r="D3584" t="s">
        <v>4235</v>
      </c>
      <c r="E3584" t="s">
        <v>4236</v>
      </c>
      <c r="G3584" t="e">
        <f>VLOOKUP($H3584,[1]BRT!$1:$1048576,1,0)</f>
        <v>#N/A</v>
      </c>
      <c r="H3584" t="s">
        <v>6761</v>
      </c>
      <c r="I3584">
        <v>37.960793000000002</v>
      </c>
      <c r="J3584">
        <v>-122.342867</v>
      </c>
      <c r="K3584">
        <v>1144</v>
      </c>
      <c r="L3584">
        <v>19.100000000000001</v>
      </c>
      <c r="M3584">
        <v>3.1413612569999998</v>
      </c>
      <c r="N3584">
        <v>5</v>
      </c>
      <c r="O3584">
        <v>42</v>
      </c>
      <c r="P3584">
        <v>47</v>
      </c>
      <c r="Q3584" t="str">
        <f>VLOOKUP($A3584,'[1]SheltersALL_2.17.22'!$1:$1048576,6,0)</f>
        <v>San Pablo</v>
      </c>
      <c r="R3584" t="str">
        <f>VLOOKUP($A3584, [1]FA21_Ridership!$1:$1048576,11, 0)</f>
        <v>SAN PABLO</v>
      </c>
      <c r="S3584" t="str">
        <f>VLOOKUP($A3584, [1]FA21_Ridership!$1:$1048576,12, 0)</f>
        <v>CONTRA COSTA</v>
      </c>
      <c r="T3584">
        <f>VLOOKUP($A3584, [1]FA21_Ridership!$1:$1048576,13, 0)</f>
        <v>1</v>
      </c>
      <c r="U3584">
        <f t="shared" si="276"/>
        <v>897.7</v>
      </c>
      <c r="V3584" s="67">
        <f t="shared" si="280"/>
        <v>0.86099999999999999</v>
      </c>
      <c r="W3584">
        <v>0.91159400000000002</v>
      </c>
      <c r="X3584" s="67">
        <f t="shared" si="277"/>
        <v>0.79200000000000004</v>
      </c>
      <c r="Y3584">
        <v>0.546377</v>
      </c>
      <c r="Z3584" s="67">
        <f t="shared" si="278"/>
        <v>0.89600000000000002</v>
      </c>
      <c r="AA3584">
        <f>VLOOKUP($C3584,[1]Disability!$1:$1048576,5,FALSE)</f>
        <v>4</v>
      </c>
      <c r="AB3584" s="67">
        <f t="shared" si="279"/>
        <v>0.97699999999999998</v>
      </c>
      <c r="AC3584" t="e">
        <f>VLOOKUP($A3584,#REF!,9,FALSE)</f>
        <v>#REF!</v>
      </c>
    </row>
    <row r="3585" spans="1:29">
      <c r="A3585">
        <v>54335</v>
      </c>
      <c r="B3585">
        <v>3584</v>
      </c>
      <c r="C3585">
        <v>1012460</v>
      </c>
      <c r="D3585" t="s">
        <v>4235</v>
      </c>
      <c r="E3585" t="s">
        <v>4236</v>
      </c>
      <c r="G3585" t="e">
        <f>VLOOKUP($H3585,[1]BRT!$1:$1048576,1,0)</f>
        <v>#N/A</v>
      </c>
      <c r="H3585" t="s">
        <v>6762</v>
      </c>
      <c r="I3585">
        <v>37.730172000000003</v>
      </c>
      <c r="J3585">
        <v>-122.199724</v>
      </c>
      <c r="K3585">
        <v>1395</v>
      </c>
      <c r="L3585">
        <v>30</v>
      </c>
      <c r="M3585">
        <v>2</v>
      </c>
      <c r="N3585">
        <v>29</v>
      </c>
      <c r="O3585">
        <v>1</v>
      </c>
      <c r="P3585">
        <v>30</v>
      </c>
      <c r="Q3585" t="e">
        <f>VLOOKUP($A3585,'[1]SheltersALL_2.17.22'!$1:$1048576,6,0)</f>
        <v>#N/A</v>
      </c>
      <c r="R3585" t="str">
        <f>VLOOKUP($A3585, [1]FA21_Ridership!$1:$1048576,11, 0)</f>
        <v>OAKLAND</v>
      </c>
      <c r="S3585" t="str">
        <f>VLOOKUP($A3585, [1]FA21_Ridership!$1:$1048576,12, 0)</f>
        <v>ALAMEDA</v>
      </c>
      <c r="T3585">
        <f>VLOOKUP($A3585, [1]FA21_Ridership!$1:$1048576,13, 0)</f>
        <v>3</v>
      </c>
      <c r="U3585">
        <f t="shared" si="276"/>
        <v>900</v>
      </c>
      <c r="V3585" s="67">
        <f t="shared" si="280"/>
        <v>0.86099999999999999</v>
      </c>
      <c r="W3585">
        <v>0.98042799999999997</v>
      </c>
      <c r="X3585" s="67">
        <f t="shared" si="277"/>
        <v>0.96699999999999997</v>
      </c>
      <c r="Y3585">
        <v>0.58981700000000004</v>
      </c>
      <c r="Z3585" s="67">
        <f t="shared" si="278"/>
        <v>0.93100000000000005</v>
      </c>
      <c r="AA3585">
        <f>VLOOKUP($C3585,[1]Disability!$1:$1048576,5,FALSE)</f>
        <v>0</v>
      </c>
      <c r="AB3585" s="67">
        <f t="shared" si="279"/>
        <v>0</v>
      </c>
      <c r="AC3585" t="e">
        <f>VLOOKUP($A3585,#REF!,9,FALSE)</f>
        <v>#REF!</v>
      </c>
    </row>
    <row r="3586" spans="1:29">
      <c r="A3586">
        <v>54811</v>
      </c>
      <c r="B3586">
        <v>3585</v>
      </c>
      <c r="C3586">
        <v>1020960</v>
      </c>
      <c r="D3586" t="s">
        <v>4235</v>
      </c>
      <c r="E3586" t="s">
        <v>4236</v>
      </c>
      <c r="G3586" t="e">
        <f>VLOOKUP($H3586,[1]BRT!$1:$1048576,1,0)</f>
        <v>#N/A</v>
      </c>
      <c r="H3586" t="s">
        <v>6763</v>
      </c>
      <c r="I3586">
        <v>37.816845000000001</v>
      </c>
      <c r="J3586">
        <v>-122.28979699999999</v>
      </c>
      <c r="K3586">
        <v>1080</v>
      </c>
      <c r="L3586">
        <v>30</v>
      </c>
      <c r="M3586">
        <v>2</v>
      </c>
      <c r="N3586">
        <v>22</v>
      </c>
      <c r="O3586">
        <v>8</v>
      </c>
      <c r="P3586">
        <v>30</v>
      </c>
      <c r="Q3586" t="e">
        <f>VLOOKUP($A3586,'[1]SheltersALL_2.17.22'!$1:$1048576,6,0)</f>
        <v>#N/A</v>
      </c>
      <c r="R3586" t="str">
        <f>VLOOKUP($A3586, [1]FA21_Ridership!$1:$1048576,11, 0)</f>
        <v>OAKLAND</v>
      </c>
      <c r="S3586" t="str">
        <f>VLOOKUP($A3586, [1]FA21_Ridership!$1:$1048576,12, 0)</f>
        <v>ALAMEDA</v>
      </c>
      <c r="T3586">
        <f>VLOOKUP($A3586, [1]FA21_Ridership!$1:$1048576,13, 0)</f>
        <v>2</v>
      </c>
      <c r="U3586">
        <f t="shared" ref="U3586:U3649" si="281">$L3586*$P3586</f>
        <v>900</v>
      </c>
      <c r="V3586" s="67">
        <f t="shared" si="280"/>
        <v>0.86099999999999999</v>
      </c>
      <c r="W3586">
        <v>0.617618</v>
      </c>
      <c r="X3586" s="67">
        <f t="shared" ref="X3586:X3649" si="282">_xlfn.PERCENTRANK.INC($W$2:$W$4161,W3586)</f>
        <v>0.31</v>
      </c>
      <c r="Y3586">
        <v>0.173674</v>
      </c>
      <c r="Z3586" s="67">
        <f t="shared" ref="Z3586:Z3649" si="283">_xlfn.PERCENTRANK.INC($Y$2:$Y$4161,Y3586)</f>
        <v>0.41899999999999998</v>
      </c>
      <c r="AA3586">
        <f>VLOOKUP($C3586,[1]Disability!$1:$1048576,5,FALSE)</f>
        <v>0</v>
      </c>
      <c r="AB3586" s="67">
        <f t="shared" ref="AB3586:AB3649" si="284">_xlfn.PERCENTRANK.INC($AA$2:$AA$4163,AA3586)</f>
        <v>0</v>
      </c>
      <c r="AC3586" t="e">
        <f>VLOOKUP($A3586,#REF!,9,FALSE)</f>
        <v>#REF!</v>
      </c>
    </row>
    <row r="3587" spans="1:29">
      <c r="A3587">
        <v>52057</v>
      </c>
      <c r="B3587">
        <v>3586</v>
      </c>
      <c r="C3587">
        <v>9905540</v>
      </c>
      <c r="D3587" t="s">
        <v>4235</v>
      </c>
      <c r="E3587" t="s">
        <v>4236</v>
      </c>
      <c r="F3587" t="s">
        <v>4373</v>
      </c>
      <c r="G3587" t="e">
        <f>VLOOKUP($H3587,[1]BRT!$1:$1048576,1,0)</f>
        <v>#N/A</v>
      </c>
      <c r="H3587" t="s">
        <v>6764</v>
      </c>
      <c r="I3587">
        <v>37.501494999999998</v>
      </c>
      <c r="J3587">
        <v>-121.938282</v>
      </c>
      <c r="K3587">
        <v>914</v>
      </c>
      <c r="L3587">
        <v>30</v>
      </c>
      <c r="M3587">
        <v>2</v>
      </c>
      <c r="N3587">
        <v>19</v>
      </c>
      <c r="O3587">
        <v>11</v>
      </c>
      <c r="P3587">
        <v>30</v>
      </c>
      <c r="Q3587" t="e">
        <f>VLOOKUP($A3587,'[1]SheltersALL_2.17.22'!$1:$1048576,6,0)</f>
        <v>#N/A</v>
      </c>
      <c r="R3587" t="str">
        <f>VLOOKUP($A3587, [1]FA21_Ridership!$1:$1048576,11, 0)</f>
        <v>FREMONT</v>
      </c>
      <c r="S3587" t="str">
        <f>VLOOKUP($A3587, [1]FA21_Ridership!$1:$1048576,12, 0)</f>
        <v>ALAMEDA</v>
      </c>
      <c r="T3587">
        <f>VLOOKUP($A3587, [1]FA21_Ridership!$1:$1048576,13, 0)</f>
        <v>5</v>
      </c>
      <c r="U3587">
        <f t="shared" si="281"/>
        <v>900</v>
      </c>
      <c r="V3587" s="67">
        <f t="shared" si="280"/>
        <v>0.86099999999999999</v>
      </c>
      <c r="W3587">
        <v>0.94135500000000005</v>
      </c>
      <c r="X3587" s="67">
        <f t="shared" si="282"/>
        <v>0.86599999999999999</v>
      </c>
      <c r="Y3587">
        <v>7.7732999999999997E-2</v>
      </c>
      <c r="Z3587" s="67">
        <f t="shared" si="283"/>
        <v>0.16</v>
      </c>
      <c r="AA3587">
        <f>VLOOKUP($C3587,[1]Disability!$1:$1048576,5,FALSE)</f>
        <v>0</v>
      </c>
      <c r="AB3587" s="67">
        <f t="shared" si="284"/>
        <v>0</v>
      </c>
      <c r="AC3587" t="e">
        <f>VLOOKUP($A3587,#REF!,9,FALSE)</f>
        <v>#REF!</v>
      </c>
    </row>
    <row r="3588" spans="1:29">
      <c r="A3588">
        <v>51114</v>
      </c>
      <c r="B3588">
        <v>3587</v>
      </c>
      <c r="C3588">
        <v>305630</v>
      </c>
      <c r="D3588" t="s">
        <v>4235</v>
      </c>
      <c r="E3588" t="s">
        <v>4236</v>
      </c>
      <c r="G3588" t="e">
        <f>VLOOKUP($H3588,[1]BRT!$1:$1048576,1,0)</f>
        <v>#N/A</v>
      </c>
      <c r="H3588" t="s">
        <v>6765</v>
      </c>
      <c r="I3588">
        <v>37.855111000000001</v>
      </c>
      <c r="J3588">
        <v>-122.25971699999999</v>
      </c>
      <c r="K3588">
        <v>1375</v>
      </c>
      <c r="L3588">
        <v>20</v>
      </c>
      <c r="M3588">
        <v>3</v>
      </c>
      <c r="N3588">
        <v>28</v>
      </c>
      <c r="O3588">
        <v>17</v>
      </c>
      <c r="P3588">
        <v>45</v>
      </c>
      <c r="Q3588" t="e">
        <f>VLOOKUP($A3588,'[1]SheltersALL_2.17.22'!$1:$1048576,6,0)</f>
        <v>#N/A</v>
      </c>
      <c r="R3588" t="str">
        <f>VLOOKUP($A3588, [1]FA21_Ridership!$1:$1048576,11, 0)</f>
        <v>BERKELEY</v>
      </c>
      <c r="S3588" t="str">
        <f>VLOOKUP($A3588, [1]FA21_Ridership!$1:$1048576,12, 0)</f>
        <v>ALAMEDA</v>
      </c>
      <c r="T3588">
        <f>VLOOKUP($A3588, [1]FA21_Ridership!$1:$1048576,13, 0)</f>
        <v>2</v>
      </c>
      <c r="U3588">
        <f t="shared" si="281"/>
        <v>900</v>
      </c>
      <c r="V3588" s="67">
        <f t="shared" si="280"/>
        <v>0.86099999999999999</v>
      </c>
      <c r="W3588">
        <v>0.247423</v>
      </c>
      <c r="X3588" s="67">
        <f t="shared" si="282"/>
        <v>4.2000000000000003E-2</v>
      </c>
      <c r="Y3588">
        <v>0.15767200000000001</v>
      </c>
      <c r="Z3588" s="67">
        <f t="shared" si="283"/>
        <v>0.377</v>
      </c>
      <c r="AA3588">
        <f>VLOOKUP($C3588,[1]Disability!$1:$1048576,5,FALSE)</f>
        <v>0</v>
      </c>
      <c r="AB3588" s="67">
        <f t="shared" si="284"/>
        <v>0</v>
      </c>
      <c r="AC3588" t="e">
        <f>VLOOKUP($A3588,#REF!,9,FALSE)</f>
        <v>#REF!</v>
      </c>
    </row>
    <row r="3589" spans="1:29">
      <c r="A3589">
        <v>52232</v>
      </c>
      <c r="B3589">
        <v>3588</v>
      </c>
      <c r="C3589">
        <v>800280</v>
      </c>
      <c r="D3589" t="s">
        <v>4235</v>
      </c>
      <c r="E3589" t="s">
        <v>4236</v>
      </c>
      <c r="G3589" t="e">
        <f>VLOOKUP($H3589,[1]BRT!$1:$1048576,1,0)</f>
        <v>#N/A</v>
      </c>
      <c r="H3589" t="s">
        <v>6766</v>
      </c>
      <c r="I3589">
        <v>37.654125999999998</v>
      </c>
      <c r="J3589">
        <v>-122.090487</v>
      </c>
      <c r="K3589">
        <v>960</v>
      </c>
      <c r="L3589">
        <v>60</v>
      </c>
      <c r="M3589">
        <v>1</v>
      </c>
      <c r="N3589">
        <v>9</v>
      </c>
      <c r="O3589">
        <v>6</v>
      </c>
      <c r="P3589">
        <v>15</v>
      </c>
      <c r="Q3589" t="e">
        <f>VLOOKUP($A3589,'[1]SheltersALL_2.17.22'!$1:$1048576,6,0)</f>
        <v>#N/A</v>
      </c>
      <c r="R3589" t="str">
        <f>VLOOKUP($A3589, [1]FA21_Ridership!$1:$1048576,11, 0)</f>
        <v>HAYWARD</v>
      </c>
      <c r="S3589" t="str">
        <f>VLOOKUP($A3589, [1]FA21_Ridership!$1:$1048576,12, 0)</f>
        <v>ALAMEDA</v>
      </c>
      <c r="T3589">
        <f>VLOOKUP($A3589, [1]FA21_Ridership!$1:$1048576,13, 0)</f>
        <v>4</v>
      </c>
      <c r="U3589">
        <f t="shared" si="281"/>
        <v>900</v>
      </c>
      <c r="V3589" s="67">
        <f t="shared" si="280"/>
        <v>0.86099999999999999</v>
      </c>
      <c r="W3589">
        <v>0.92960100000000001</v>
      </c>
      <c r="X3589" s="67">
        <f t="shared" si="282"/>
        <v>0.83599999999999997</v>
      </c>
      <c r="Y3589">
        <v>0.109098</v>
      </c>
      <c r="Z3589" s="67">
        <f t="shared" si="283"/>
        <v>0.26800000000000002</v>
      </c>
      <c r="AA3589">
        <f>VLOOKUP($C3589,[1]Disability!$1:$1048576,5,FALSE)</f>
        <v>0</v>
      </c>
      <c r="AB3589" s="67">
        <f t="shared" si="284"/>
        <v>0</v>
      </c>
      <c r="AC3589" t="e">
        <f>VLOOKUP($A3589,#REF!,9,FALSE)</f>
        <v>#REF!</v>
      </c>
    </row>
    <row r="3590" spans="1:29">
      <c r="A3590">
        <v>59593</v>
      </c>
      <c r="B3590">
        <v>3589</v>
      </c>
      <c r="C3590">
        <v>305480</v>
      </c>
      <c r="D3590" t="s">
        <v>4235</v>
      </c>
      <c r="E3590" t="s">
        <v>4236</v>
      </c>
      <c r="G3590" t="e">
        <f>VLOOKUP($H3590,[1]BRT!$1:$1048576,1,0)</f>
        <v>#N/A</v>
      </c>
      <c r="H3590" t="s">
        <v>6767</v>
      </c>
      <c r="I3590">
        <v>37.861156999999999</v>
      </c>
      <c r="J3590">
        <v>-122.25912599999999</v>
      </c>
      <c r="K3590">
        <v>1173</v>
      </c>
      <c r="L3590">
        <v>20</v>
      </c>
      <c r="M3590">
        <v>3</v>
      </c>
      <c r="N3590">
        <v>24</v>
      </c>
      <c r="O3590">
        <v>21</v>
      </c>
      <c r="P3590">
        <v>45</v>
      </c>
      <c r="Q3590" t="e">
        <f>VLOOKUP($A3590,'[1]SheltersALL_2.17.22'!$1:$1048576,6,0)</f>
        <v>#N/A</v>
      </c>
      <c r="R3590" t="str">
        <f>VLOOKUP($A3590, [1]FA21_Ridership!$1:$1048576,11, 0)</f>
        <v>BERKELEY</v>
      </c>
      <c r="S3590" t="str">
        <f>VLOOKUP($A3590, [1]FA21_Ridership!$1:$1048576,12, 0)</f>
        <v>ALAMEDA</v>
      </c>
      <c r="T3590">
        <f>VLOOKUP($A3590, [1]FA21_Ridership!$1:$1048576,13, 0)</f>
        <v>1</v>
      </c>
      <c r="U3590">
        <f t="shared" si="281"/>
        <v>900</v>
      </c>
      <c r="V3590" s="67">
        <f t="shared" si="280"/>
        <v>0.86099999999999999</v>
      </c>
      <c r="W3590">
        <v>0.28070200000000001</v>
      </c>
      <c r="X3590" s="67">
        <f t="shared" si="282"/>
        <v>5.7000000000000002E-2</v>
      </c>
      <c r="Y3590">
        <v>0.21614</v>
      </c>
      <c r="Z3590" s="67">
        <f t="shared" si="283"/>
        <v>0.502</v>
      </c>
      <c r="AA3590">
        <f>VLOOKUP($C3590,[1]Disability!$1:$1048576,5,FALSE)</f>
        <v>1</v>
      </c>
      <c r="AB3590" s="67">
        <f t="shared" si="284"/>
        <v>0.72499999999999998</v>
      </c>
      <c r="AC3590" t="e">
        <f>VLOOKUP($A3590,#REF!,9,FALSE)</f>
        <v>#REF!</v>
      </c>
    </row>
    <row r="3591" spans="1:29">
      <c r="A3591">
        <v>57788</v>
      </c>
      <c r="B3591">
        <v>3590</v>
      </c>
      <c r="C3591">
        <v>1030550</v>
      </c>
      <c r="D3591" t="s">
        <v>4235</v>
      </c>
      <c r="E3591" t="s">
        <v>4236</v>
      </c>
      <c r="G3591" t="e">
        <f>VLOOKUP($H3591,[1]BRT!$1:$1048576,1,0)</f>
        <v>#N/A</v>
      </c>
      <c r="H3591" t="s">
        <v>6768</v>
      </c>
      <c r="I3591">
        <v>37.850465999999997</v>
      </c>
      <c r="J3591">
        <v>-122.26039400000001</v>
      </c>
      <c r="K3591">
        <v>1375</v>
      </c>
      <c r="L3591">
        <v>20</v>
      </c>
      <c r="M3591">
        <v>3</v>
      </c>
      <c r="N3591">
        <v>23</v>
      </c>
      <c r="O3591">
        <v>22</v>
      </c>
      <c r="P3591">
        <v>45</v>
      </c>
      <c r="Q3591" t="str">
        <f>VLOOKUP($A3591,'[1]SheltersALL_2.17.22'!$1:$1048576,6,0)</f>
        <v>Oakland</v>
      </c>
      <c r="R3591" t="str">
        <f>VLOOKUP($A3591, [1]FA21_Ridership!$1:$1048576,11, 0)</f>
        <v>OAKLAND</v>
      </c>
      <c r="S3591" t="str">
        <f>VLOOKUP($A3591, [1]FA21_Ridership!$1:$1048576,12, 0)</f>
        <v>ALAMEDA</v>
      </c>
      <c r="T3591">
        <f>VLOOKUP($A3591, [1]FA21_Ridership!$1:$1048576,13, 0)</f>
        <v>2</v>
      </c>
      <c r="U3591">
        <f t="shared" si="281"/>
        <v>900</v>
      </c>
      <c r="V3591" s="67">
        <f t="shared" si="280"/>
        <v>0.86099999999999999</v>
      </c>
      <c r="W3591">
        <v>0.37845699999999999</v>
      </c>
      <c r="X3591" s="67">
        <f t="shared" si="282"/>
        <v>0.111</v>
      </c>
      <c r="Y3591">
        <v>0.14956</v>
      </c>
      <c r="Z3591" s="67">
        <f t="shared" si="283"/>
        <v>0.35299999999999998</v>
      </c>
      <c r="AA3591">
        <f>VLOOKUP($C3591,[1]Disability!$1:$1048576,5,FALSE)</f>
        <v>1</v>
      </c>
      <c r="AB3591" s="67">
        <f t="shared" si="284"/>
        <v>0.72499999999999998</v>
      </c>
      <c r="AC3591" t="e">
        <f>VLOOKUP($A3591,#REF!,9,FALSE)</f>
        <v>#REF!</v>
      </c>
    </row>
    <row r="3592" spans="1:29">
      <c r="A3592">
        <v>56567</v>
      </c>
      <c r="B3592">
        <v>3591</v>
      </c>
      <c r="C3592">
        <v>1006530</v>
      </c>
      <c r="D3592" t="s">
        <v>4235</v>
      </c>
      <c r="E3592" t="s">
        <v>4236</v>
      </c>
      <c r="G3592" t="e">
        <f>VLOOKUP($H3592,[1]BRT!$1:$1048576,1,0)</f>
        <v>#N/A</v>
      </c>
      <c r="H3592" t="s">
        <v>6769</v>
      </c>
      <c r="I3592">
        <v>37.816493000000001</v>
      </c>
      <c r="J3592">
        <v>-122.263436</v>
      </c>
      <c r="K3592">
        <v>1416</v>
      </c>
      <c r="L3592">
        <v>20</v>
      </c>
      <c r="M3592">
        <v>3</v>
      </c>
      <c r="N3592">
        <v>11</v>
      </c>
      <c r="O3592">
        <v>34</v>
      </c>
      <c r="P3592">
        <v>45</v>
      </c>
      <c r="Q3592" t="e">
        <f>VLOOKUP($A3592,'[1]SheltersALL_2.17.22'!$1:$1048576,6,0)</f>
        <v>#N/A</v>
      </c>
      <c r="R3592" t="str">
        <f>VLOOKUP($A3592, [1]FA21_Ridership!$1:$1048576,11, 0)</f>
        <v>OAKLAND</v>
      </c>
      <c r="S3592" t="str">
        <f>VLOOKUP($A3592, [1]FA21_Ridership!$1:$1048576,12, 0)</f>
        <v>ALAMEDA</v>
      </c>
      <c r="T3592">
        <f>VLOOKUP($A3592, [1]FA21_Ridership!$1:$1048576,13, 0)</f>
        <v>2</v>
      </c>
      <c r="U3592">
        <f t="shared" si="281"/>
        <v>900</v>
      </c>
      <c r="V3592" s="67">
        <f t="shared" si="280"/>
        <v>0.86099999999999999</v>
      </c>
      <c r="W3592">
        <v>0.67857100000000004</v>
      </c>
      <c r="X3592" s="67">
        <f t="shared" si="282"/>
        <v>0.372</v>
      </c>
      <c r="Y3592">
        <v>0.43594100000000002</v>
      </c>
      <c r="Z3592" s="67">
        <f t="shared" si="283"/>
        <v>0.80800000000000005</v>
      </c>
      <c r="AA3592">
        <f>VLOOKUP($C3592,[1]Disability!$1:$1048576,5,FALSE)</f>
        <v>1</v>
      </c>
      <c r="AB3592" s="67">
        <f t="shared" si="284"/>
        <v>0.72499999999999998</v>
      </c>
      <c r="AC3592" t="e">
        <f>VLOOKUP($A3592,#REF!,9,FALSE)</f>
        <v>#REF!</v>
      </c>
    </row>
    <row r="3593" spans="1:29">
      <c r="A3593">
        <v>59007</v>
      </c>
      <c r="B3593">
        <v>3592</v>
      </c>
      <c r="C3593">
        <v>1000970</v>
      </c>
      <c r="D3593" t="s">
        <v>4235</v>
      </c>
      <c r="E3593" t="s">
        <v>4236</v>
      </c>
      <c r="G3593" t="e">
        <f>VLOOKUP($H3593,[1]BRT!$1:$1048576,1,0)</f>
        <v>#N/A</v>
      </c>
      <c r="H3593" t="s">
        <v>6770</v>
      </c>
      <c r="I3593">
        <v>37.802956000000002</v>
      </c>
      <c r="J3593">
        <v>-122.26791900000001</v>
      </c>
      <c r="K3593">
        <v>1004</v>
      </c>
      <c r="L3593">
        <v>17</v>
      </c>
      <c r="M3593">
        <v>3.5294117649999999</v>
      </c>
      <c r="N3593">
        <v>41</v>
      </c>
      <c r="O3593">
        <v>12</v>
      </c>
      <c r="P3593">
        <v>53</v>
      </c>
      <c r="Q3593" t="e">
        <f>VLOOKUP($A3593,'[1]SheltersALL_2.17.22'!$1:$1048576,6,0)</f>
        <v>#N/A</v>
      </c>
      <c r="R3593" t="str">
        <f>VLOOKUP($A3593, [1]FA21_Ridership!$1:$1048576,11, 0)</f>
        <v>OAKLAND</v>
      </c>
      <c r="S3593" t="str">
        <f>VLOOKUP($A3593, [1]FA21_Ridership!$1:$1048576,12, 0)</f>
        <v>ALAMEDA</v>
      </c>
      <c r="T3593">
        <f>VLOOKUP($A3593, [1]FA21_Ridership!$1:$1048576,13, 0)</f>
        <v>2</v>
      </c>
      <c r="U3593">
        <f t="shared" si="281"/>
        <v>901</v>
      </c>
      <c r="V3593" s="67">
        <f t="shared" si="280"/>
        <v>0.86299999999999999</v>
      </c>
      <c r="W3593">
        <v>0.95238100000000003</v>
      </c>
      <c r="X3593" s="67">
        <f t="shared" si="282"/>
        <v>0.91100000000000003</v>
      </c>
      <c r="Y3593">
        <v>0.69249400000000005</v>
      </c>
      <c r="Z3593" s="67">
        <f t="shared" si="283"/>
        <v>0.97399999999999998</v>
      </c>
      <c r="AA3593">
        <f>VLOOKUP($C3593,[1]Disability!$1:$1048576,5,FALSE)</f>
        <v>6</v>
      </c>
      <c r="AB3593" s="67">
        <f t="shared" si="284"/>
        <v>0.99199999999999999</v>
      </c>
      <c r="AC3593" t="e">
        <f>VLOOKUP($A3593,#REF!,9,FALSE)</f>
        <v>#REF!</v>
      </c>
    </row>
    <row r="3594" spans="1:29">
      <c r="A3594">
        <v>54336</v>
      </c>
      <c r="B3594">
        <v>3593</v>
      </c>
      <c r="C3594">
        <v>1003530</v>
      </c>
      <c r="D3594" t="s">
        <v>4235</v>
      </c>
      <c r="E3594" t="s">
        <v>4236</v>
      </c>
      <c r="G3594" t="e">
        <f>VLOOKUP($H3594,[1]BRT!$1:$1048576,1,0)</f>
        <v>#N/A</v>
      </c>
      <c r="H3594" t="s">
        <v>6689</v>
      </c>
      <c r="I3594">
        <v>37.806114000000001</v>
      </c>
      <c r="J3594">
        <v>-122.29794200000001</v>
      </c>
      <c r="K3594">
        <v>1004</v>
      </c>
      <c r="L3594">
        <v>17</v>
      </c>
      <c r="M3594">
        <v>3.5294117649999999</v>
      </c>
      <c r="N3594">
        <v>35</v>
      </c>
      <c r="O3594">
        <v>18</v>
      </c>
      <c r="P3594">
        <v>53</v>
      </c>
      <c r="Q3594" t="str">
        <f>VLOOKUP($A3594,'[1]SheltersALL_2.17.22'!$1:$1048576,6,0)</f>
        <v>Oakland</v>
      </c>
      <c r="R3594" t="str">
        <f>VLOOKUP($A3594, [1]FA21_Ridership!$1:$1048576,11, 0)</f>
        <v>OAKLAND</v>
      </c>
      <c r="S3594" t="str">
        <f>VLOOKUP($A3594, [1]FA21_Ridership!$1:$1048576,12, 0)</f>
        <v>ALAMEDA</v>
      </c>
      <c r="T3594">
        <f>VLOOKUP($A3594, [1]FA21_Ridership!$1:$1048576,13, 0)</f>
        <v>2</v>
      </c>
      <c r="U3594">
        <f t="shared" si="281"/>
        <v>901</v>
      </c>
      <c r="V3594" s="67">
        <f t="shared" si="280"/>
        <v>0.86299999999999999</v>
      </c>
      <c r="W3594">
        <v>0.85683500000000001</v>
      </c>
      <c r="X3594" s="67">
        <f t="shared" si="282"/>
        <v>0.69099999999999995</v>
      </c>
      <c r="Y3594">
        <v>0.48116300000000001</v>
      </c>
      <c r="Z3594" s="67">
        <f t="shared" si="283"/>
        <v>0.84899999999999998</v>
      </c>
      <c r="AA3594">
        <f>VLOOKUP($C3594,[1]Disability!$1:$1048576,5,FALSE)</f>
        <v>0</v>
      </c>
      <c r="AB3594" s="67">
        <f t="shared" si="284"/>
        <v>0</v>
      </c>
      <c r="AC3594" t="e">
        <f>VLOOKUP($A3594,#REF!,9,FALSE)</f>
        <v>#REF!</v>
      </c>
    </row>
    <row r="3595" spans="1:29">
      <c r="A3595">
        <v>59557</v>
      </c>
      <c r="B3595">
        <v>3594</v>
      </c>
      <c r="C3595">
        <v>1001080</v>
      </c>
      <c r="D3595" t="s">
        <v>4235</v>
      </c>
      <c r="E3595" t="s">
        <v>4236</v>
      </c>
      <c r="G3595" t="e">
        <f>VLOOKUP($H3595,[1]BRT!$1:$1048576,1,0)</f>
        <v>#N/A</v>
      </c>
      <c r="H3595" t="s">
        <v>6628</v>
      </c>
      <c r="I3595">
        <v>37.801060999999997</v>
      </c>
      <c r="J3595">
        <v>-122.26308400000001</v>
      </c>
      <c r="K3595">
        <v>1004</v>
      </c>
      <c r="L3595">
        <v>17</v>
      </c>
      <c r="M3595">
        <v>3.5294117649999999</v>
      </c>
      <c r="N3595">
        <v>34</v>
      </c>
      <c r="O3595">
        <v>19</v>
      </c>
      <c r="P3595">
        <v>53</v>
      </c>
      <c r="Q3595" t="str">
        <f>VLOOKUP($A3595,'[1]SheltersALL_2.17.22'!$1:$1048576,6,0)</f>
        <v>Oakland</v>
      </c>
      <c r="R3595" t="str">
        <f>VLOOKUP($A3595, [1]FA21_Ridership!$1:$1048576,11, 0)</f>
        <v>OAKLAND</v>
      </c>
      <c r="S3595" t="str">
        <f>VLOOKUP($A3595, [1]FA21_Ridership!$1:$1048576,12, 0)</f>
        <v>ALAMEDA</v>
      </c>
      <c r="T3595">
        <f>VLOOKUP($A3595, [1]FA21_Ridership!$1:$1048576,13, 0)</f>
        <v>2</v>
      </c>
      <c r="U3595">
        <f t="shared" si="281"/>
        <v>901</v>
      </c>
      <c r="V3595" s="67">
        <f t="shared" si="280"/>
        <v>0.86299999999999999</v>
      </c>
      <c r="W3595">
        <v>0.75598500000000002</v>
      </c>
      <c r="X3595" s="67">
        <f t="shared" si="282"/>
        <v>0.49099999999999999</v>
      </c>
      <c r="Y3595">
        <v>0.22559899999999999</v>
      </c>
      <c r="Z3595" s="67">
        <f t="shared" si="283"/>
        <v>0.51800000000000002</v>
      </c>
      <c r="AA3595">
        <f>VLOOKUP($C3595,[1]Disability!$1:$1048576,5,FALSE)</f>
        <v>2</v>
      </c>
      <c r="AB3595" s="67">
        <f t="shared" si="284"/>
        <v>0.91600000000000004</v>
      </c>
      <c r="AC3595" t="e">
        <f>VLOOKUP($A3595,#REF!,9,FALSE)</f>
        <v>#REF!</v>
      </c>
    </row>
    <row r="3596" spans="1:29">
      <c r="A3596">
        <v>59978</v>
      </c>
      <c r="B3596">
        <v>3595</v>
      </c>
      <c r="C3596">
        <v>300350</v>
      </c>
      <c r="D3596" t="s">
        <v>4235</v>
      </c>
      <c r="E3596" t="s">
        <v>4236</v>
      </c>
      <c r="F3596" t="s">
        <v>4373</v>
      </c>
      <c r="G3596" t="e">
        <f>VLOOKUP($H3596,[1]BRT!$1:$1048576,1,0)</f>
        <v>#N/A</v>
      </c>
      <c r="H3596" t="s">
        <v>6771</v>
      </c>
      <c r="I3596">
        <v>37.852597000000003</v>
      </c>
      <c r="J3596">
        <v>-122.27005</v>
      </c>
      <c r="K3596">
        <v>1177</v>
      </c>
      <c r="L3596">
        <v>30.2</v>
      </c>
      <c r="M3596">
        <v>1.986754967</v>
      </c>
      <c r="N3596">
        <v>11</v>
      </c>
      <c r="O3596">
        <v>19</v>
      </c>
      <c r="P3596">
        <v>30</v>
      </c>
      <c r="Q3596" t="e">
        <f>VLOOKUP($A3596,'[1]SheltersALL_2.17.22'!$1:$1048576,6,0)</f>
        <v>#N/A</v>
      </c>
      <c r="R3596" t="str">
        <f>VLOOKUP($A3596, [1]FA21_Ridership!$1:$1048576,11, 0)</f>
        <v>BERKELEY</v>
      </c>
      <c r="S3596" t="str">
        <f>VLOOKUP($A3596, [1]FA21_Ridership!$1:$1048576,12, 0)</f>
        <v>ALAMEDA</v>
      </c>
      <c r="T3596">
        <f>VLOOKUP($A3596, [1]FA21_Ridership!$1:$1048576,13, 0)</f>
        <v>1</v>
      </c>
      <c r="U3596">
        <f t="shared" si="281"/>
        <v>906</v>
      </c>
      <c r="V3596" s="67">
        <f t="shared" si="280"/>
        <v>0.86399999999999999</v>
      </c>
      <c r="W3596">
        <v>0.479188</v>
      </c>
      <c r="X3596" s="67">
        <f t="shared" si="282"/>
        <v>0.18</v>
      </c>
      <c r="Y3596">
        <v>0.278173</v>
      </c>
      <c r="Z3596" s="67">
        <f t="shared" si="283"/>
        <v>0.60399999999999998</v>
      </c>
      <c r="AA3596">
        <f>VLOOKUP($C3596,[1]Disability!$1:$1048576,5,FALSE)</f>
        <v>5</v>
      </c>
      <c r="AB3596" s="67">
        <f t="shared" si="284"/>
        <v>0.98599999999999999</v>
      </c>
      <c r="AC3596" t="e">
        <f>VLOOKUP($A3596,#REF!,9,FALSE)</f>
        <v>#REF!</v>
      </c>
    </row>
    <row r="3597" spans="1:29">
      <c r="A3597">
        <v>53357</v>
      </c>
      <c r="B3597">
        <v>3596</v>
      </c>
      <c r="C3597">
        <v>804950</v>
      </c>
      <c r="D3597" t="s">
        <v>4235</v>
      </c>
      <c r="E3597" t="s">
        <v>4236</v>
      </c>
      <c r="G3597" t="e">
        <f>VLOOKUP($H3597,[1]BRT!$1:$1048576,1,0)</f>
        <v>#N/A</v>
      </c>
      <c r="H3597" t="s">
        <v>6772</v>
      </c>
      <c r="I3597">
        <v>37.666018000000001</v>
      </c>
      <c r="J3597">
        <v>-122.11054</v>
      </c>
      <c r="K3597">
        <v>960</v>
      </c>
      <c r="L3597">
        <v>60.5</v>
      </c>
      <c r="M3597">
        <v>0.99173553699999994</v>
      </c>
      <c r="N3597">
        <v>12</v>
      </c>
      <c r="O3597">
        <v>3</v>
      </c>
      <c r="P3597">
        <v>15</v>
      </c>
      <c r="Q3597" t="e">
        <f>VLOOKUP($A3597,'[1]SheltersALL_2.17.22'!$1:$1048576,6,0)</f>
        <v>#N/A</v>
      </c>
      <c r="R3597" t="str">
        <f>VLOOKUP($A3597, [1]FA21_Ridership!$1:$1048576,11, 0)</f>
        <v>HAYWARD</v>
      </c>
      <c r="S3597" t="str">
        <f>VLOOKUP($A3597, [1]FA21_Ridership!$1:$1048576,12, 0)</f>
        <v>ALAMEDA</v>
      </c>
      <c r="T3597">
        <f>VLOOKUP($A3597, [1]FA21_Ridership!$1:$1048576,13, 0)</f>
        <v>4</v>
      </c>
      <c r="U3597">
        <f t="shared" si="281"/>
        <v>907.5</v>
      </c>
      <c r="V3597" s="67">
        <f t="shared" si="280"/>
        <v>0.86399999999999999</v>
      </c>
      <c r="W3597">
        <v>0.90685300000000002</v>
      </c>
      <c r="X3597" s="67">
        <f t="shared" si="282"/>
        <v>0.78700000000000003</v>
      </c>
      <c r="Y3597">
        <v>0.41687099999999999</v>
      </c>
      <c r="Z3597" s="67">
        <f t="shared" si="283"/>
        <v>0.77900000000000003</v>
      </c>
      <c r="AA3597">
        <f>VLOOKUP($C3597,[1]Disability!$1:$1048576,5,FALSE)</f>
        <v>1</v>
      </c>
      <c r="AB3597" s="67">
        <f t="shared" si="284"/>
        <v>0.72499999999999998</v>
      </c>
      <c r="AC3597" t="e">
        <f>VLOOKUP($A3597,#REF!,9,FALSE)</f>
        <v>#REF!</v>
      </c>
    </row>
    <row r="3598" spans="1:29">
      <c r="A3598">
        <v>57701</v>
      </c>
      <c r="B3598">
        <v>3597</v>
      </c>
      <c r="C3598">
        <v>9900200</v>
      </c>
      <c r="D3598" t="s">
        <v>4235</v>
      </c>
      <c r="E3598" t="s">
        <v>4236</v>
      </c>
      <c r="G3598" t="e">
        <f>VLOOKUP($H3598,[1]BRT!$1:$1048576,1,0)</f>
        <v>#N/A</v>
      </c>
      <c r="H3598" t="s">
        <v>6773</v>
      </c>
      <c r="I3598">
        <v>37.977482999999999</v>
      </c>
      <c r="J3598">
        <v>-122.29510399999999</v>
      </c>
      <c r="K3598">
        <v>840</v>
      </c>
      <c r="L3598">
        <v>60.7</v>
      </c>
      <c r="M3598">
        <v>0.988467875</v>
      </c>
      <c r="N3598">
        <v>4</v>
      </c>
      <c r="O3598">
        <v>11</v>
      </c>
      <c r="P3598">
        <v>15</v>
      </c>
      <c r="Q3598" t="e">
        <f>VLOOKUP($A3598,'[1]SheltersALL_2.17.22'!$1:$1048576,6,0)</f>
        <v>#N/A</v>
      </c>
      <c r="R3598" t="str">
        <f>VLOOKUP($A3598, [1]FA21_Ridership!$1:$1048576,11, 0)</f>
        <v>COUNTY-CONTRA COSTA</v>
      </c>
      <c r="S3598" t="str">
        <f>VLOOKUP($A3598, [1]FA21_Ridership!$1:$1048576,12, 0)</f>
        <v>CONTRA COSTA</v>
      </c>
      <c r="T3598">
        <f>VLOOKUP($A3598, [1]FA21_Ridership!$1:$1048576,13, 0)</f>
        <v>1</v>
      </c>
      <c r="U3598">
        <f t="shared" si="281"/>
        <v>910.5</v>
      </c>
      <c r="V3598" s="67">
        <f t="shared" si="280"/>
        <v>0.86399999999999999</v>
      </c>
      <c r="W3598">
        <v>0.51085800000000003</v>
      </c>
      <c r="X3598" s="67">
        <f t="shared" si="282"/>
        <v>0.20499999999999999</v>
      </c>
      <c r="Y3598">
        <v>9.8263000000000003E-2</v>
      </c>
      <c r="Z3598" s="67">
        <f t="shared" si="283"/>
        <v>0.24</v>
      </c>
      <c r="AA3598">
        <f>VLOOKUP($C3598,[1]Disability!$1:$1048576,5,FALSE)</f>
        <v>0</v>
      </c>
      <c r="AB3598" s="67">
        <f t="shared" si="284"/>
        <v>0</v>
      </c>
      <c r="AC3598" t="e">
        <f>VLOOKUP($A3598,#REF!,9,FALSE)</f>
        <v>#REF!</v>
      </c>
    </row>
    <row r="3599" spans="1:29">
      <c r="A3599">
        <v>51101</v>
      </c>
      <c r="B3599">
        <v>3598</v>
      </c>
      <c r="C3599">
        <v>304810</v>
      </c>
      <c r="D3599" t="s">
        <v>4235</v>
      </c>
      <c r="E3599" t="s">
        <v>4236</v>
      </c>
      <c r="G3599" t="e">
        <f>VLOOKUP($H3599,[1]BRT!$1:$1048576,1,0)</f>
        <v>#N/A</v>
      </c>
      <c r="H3599" t="s">
        <v>6715</v>
      </c>
      <c r="I3599">
        <v>37.855105999999999</v>
      </c>
      <c r="J3599">
        <v>-122.266408</v>
      </c>
      <c r="K3599">
        <v>1086</v>
      </c>
      <c r="L3599">
        <v>22.8</v>
      </c>
      <c r="M3599">
        <v>2.6315789469999999</v>
      </c>
      <c r="N3599">
        <v>29</v>
      </c>
      <c r="O3599">
        <v>11</v>
      </c>
      <c r="P3599">
        <v>40</v>
      </c>
      <c r="Q3599" t="str">
        <f>VLOOKUP($A3599,'[1]SheltersALL_2.17.22'!$1:$1048576,6,0)</f>
        <v>Berkeley</v>
      </c>
      <c r="R3599" t="str">
        <f>VLOOKUP($A3599, [1]FA21_Ridership!$1:$1048576,11, 0)</f>
        <v>BERKELEY</v>
      </c>
      <c r="S3599" t="str">
        <f>VLOOKUP($A3599, [1]FA21_Ridership!$1:$1048576,12, 0)</f>
        <v>ALAMEDA</v>
      </c>
      <c r="T3599">
        <f>VLOOKUP($A3599, [1]FA21_Ridership!$1:$1048576,13, 0)</f>
        <v>1</v>
      </c>
      <c r="U3599">
        <f t="shared" si="281"/>
        <v>912</v>
      </c>
      <c r="V3599" s="67">
        <f t="shared" si="280"/>
        <v>0.86399999999999999</v>
      </c>
      <c r="W3599">
        <v>0.274088</v>
      </c>
      <c r="X3599" s="67">
        <f t="shared" si="282"/>
        <v>5.2999999999999999E-2</v>
      </c>
      <c r="Y3599">
        <v>0.26192700000000002</v>
      </c>
      <c r="Z3599" s="67">
        <f t="shared" si="283"/>
        <v>0.58799999999999997</v>
      </c>
      <c r="AA3599">
        <f>VLOOKUP($C3599,[1]Disability!$1:$1048576,5,FALSE)</f>
        <v>5</v>
      </c>
      <c r="AB3599" s="67">
        <f t="shared" si="284"/>
        <v>0.98599999999999999</v>
      </c>
      <c r="AC3599" t="e">
        <f>VLOOKUP($A3599,#REF!,9,FALSE)</f>
        <v>#REF!</v>
      </c>
    </row>
    <row r="3600" spans="1:29">
      <c r="A3600">
        <v>50505</v>
      </c>
      <c r="B3600">
        <v>3599</v>
      </c>
      <c r="C3600">
        <v>600940</v>
      </c>
      <c r="D3600" t="s">
        <v>4235</v>
      </c>
      <c r="E3600" t="s">
        <v>4236</v>
      </c>
      <c r="G3600" t="e">
        <f>VLOOKUP($H3600,[1]BRT!$1:$1048576,1,0)</f>
        <v>#N/A</v>
      </c>
      <c r="H3600" t="s">
        <v>6774</v>
      </c>
      <c r="I3600">
        <v>37.840254000000002</v>
      </c>
      <c r="J3600">
        <v>-122.293567</v>
      </c>
      <c r="K3600">
        <v>1079</v>
      </c>
      <c r="L3600">
        <v>31.5</v>
      </c>
      <c r="M3600">
        <v>1.904761905</v>
      </c>
      <c r="N3600">
        <v>6</v>
      </c>
      <c r="O3600">
        <v>23</v>
      </c>
      <c r="P3600">
        <v>29</v>
      </c>
      <c r="Q3600" t="e">
        <f>VLOOKUP($A3600,'[1]SheltersALL_2.17.22'!$1:$1048576,6,0)</f>
        <v>#N/A</v>
      </c>
      <c r="R3600" t="str">
        <f>VLOOKUP($A3600, [1]FA21_Ridership!$1:$1048576,11, 0)</f>
        <v>EMERYVILLE</v>
      </c>
      <c r="S3600" t="str">
        <f>VLOOKUP($A3600, [1]FA21_Ridership!$1:$1048576,12, 0)</f>
        <v>ALAMEDA</v>
      </c>
      <c r="T3600">
        <f>VLOOKUP($A3600, [1]FA21_Ridership!$1:$1048576,13, 0)</f>
        <v>2</v>
      </c>
      <c r="U3600">
        <f t="shared" si="281"/>
        <v>913.5</v>
      </c>
      <c r="V3600" s="67">
        <f t="shared" si="280"/>
        <v>0.86499999999999999</v>
      </c>
      <c r="W3600">
        <v>0.70865400000000001</v>
      </c>
      <c r="X3600" s="67">
        <f t="shared" si="282"/>
        <v>0.41899999999999998</v>
      </c>
      <c r="Y3600">
        <v>0.108654</v>
      </c>
      <c r="Z3600" s="67">
        <f t="shared" si="283"/>
        <v>0.26600000000000001</v>
      </c>
      <c r="AA3600">
        <f>VLOOKUP($C3600,[1]Disability!$1:$1048576,5,FALSE)</f>
        <v>0</v>
      </c>
      <c r="AB3600" s="67">
        <f t="shared" si="284"/>
        <v>0</v>
      </c>
      <c r="AC3600" t="e">
        <f>VLOOKUP($A3600,#REF!,9,FALSE)</f>
        <v>#REF!</v>
      </c>
    </row>
    <row r="3601" spans="1:29">
      <c r="A3601">
        <v>52177</v>
      </c>
      <c r="B3601">
        <v>3600</v>
      </c>
      <c r="C3601">
        <v>303650</v>
      </c>
      <c r="D3601" t="s">
        <v>4235</v>
      </c>
      <c r="E3601" t="s">
        <v>4236</v>
      </c>
      <c r="F3601" t="s">
        <v>4373</v>
      </c>
      <c r="G3601" t="e">
        <f>VLOOKUP($H3601,[1]BRT!$1:$1048576,1,0)</f>
        <v>#N/A</v>
      </c>
      <c r="H3601" t="s">
        <v>6775</v>
      </c>
      <c r="I3601">
        <v>37.852705999999998</v>
      </c>
      <c r="J3601">
        <v>-122.27076599999999</v>
      </c>
      <c r="K3601">
        <v>1018</v>
      </c>
      <c r="L3601">
        <v>32.700000000000003</v>
      </c>
      <c r="M3601">
        <v>1.8348623850000001</v>
      </c>
      <c r="N3601">
        <v>16</v>
      </c>
      <c r="O3601">
        <v>12</v>
      </c>
      <c r="P3601">
        <v>28</v>
      </c>
      <c r="Q3601" t="e">
        <f>VLOOKUP($A3601,'[1]SheltersALL_2.17.22'!$1:$1048576,6,0)</f>
        <v>#N/A</v>
      </c>
      <c r="R3601" t="str">
        <f>VLOOKUP($A3601, [1]FA21_Ridership!$1:$1048576,11, 0)</f>
        <v>BERKELEY</v>
      </c>
      <c r="S3601" t="str">
        <f>VLOOKUP($A3601, [1]FA21_Ridership!$1:$1048576,12, 0)</f>
        <v>ALAMEDA</v>
      </c>
      <c r="T3601">
        <f>VLOOKUP($A3601, [1]FA21_Ridership!$1:$1048576,13, 0)</f>
        <v>1</v>
      </c>
      <c r="U3601">
        <f t="shared" si="281"/>
        <v>915.60000000000014</v>
      </c>
      <c r="V3601" s="67">
        <f t="shared" si="280"/>
        <v>0.86499999999999999</v>
      </c>
      <c r="W3601">
        <v>0.479188</v>
      </c>
      <c r="X3601" s="67">
        <f t="shared" si="282"/>
        <v>0.18</v>
      </c>
      <c r="Y3601">
        <v>0.278173</v>
      </c>
      <c r="Z3601" s="67">
        <f t="shared" si="283"/>
        <v>0.60399999999999998</v>
      </c>
      <c r="AA3601">
        <f>VLOOKUP($C3601,[1]Disability!$1:$1048576,5,FALSE)</f>
        <v>5</v>
      </c>
      <c r="AB3601" s="67">
        <f t="shared" si="284"/>
        <v>0.98599999999999999</v>
      </c>
      <c r="AC3601" t="e">
        <f>VLOOKUP($A3601,#REF!,9,FALSE)</f>
        <v>#REF!</v>
      </c>
    </row>
    <row r="3602" spans="1:29">
      <c r="A3602">
        <v>50919</v>
      </c>
      <c r="B3602">
        <v>3601</v>
      </c>
      <c r="C3602">
        <v>9901920</v>
      </c>
      <c r="D3602" t="s">
        <v>4235</v>
      </c>
      <c r="E3602" t="s">
        <v>4236</v>
      </c>
      <c r="G3602" t="e">
        <f>VLOOKUP($H3602,[1]BRT!$1:$1048576,1,0)</f>
        <v>#N/A</v>
      </c>
      <c r="H3602" t="s">
        <v>6100</v>
      </c>
      <c r="I3602">
        <v>37.700266999999997</v>
      </c>
      <c r="J3602">
        <v>-122.12125</v>
      </c>
      <c r="K3602">
        <v>1401</v>
      </c>
      <c r="L3602">
        <v>20</v>
      </c>
      <c r="M3602">
        <v>3</v>
      </c>
      <c r="N3602">
        <v>37</v>
      </c>
      <c r="O3602">
        <v>9</v>
      </c>
      <c r="P3602">
        <v>46</v>
      </c>
      <c r="Q3602" t="str">
        <f>VLOOKUP($A3602,'[1]SheltersALL_2.17.22'!$1:$1048576,6,0)</f>
        <v>Alameda Unincorporated</v>
      </c>
      <c r="R3602" t="str">
        <f>VLOOKUP($A3602, [1]FA21_Ridership!$1:$1048576,11, 0)</f>
        <v>COUNTY-ALAMEDA</v>
      </c>
      <c r="S3602" t="str">
        <f>VLOOKUP($A3602, [1]FA21_Ridership!$1:$1048576,12, 0)</f>
        <v>ALAMEDA</v>
      </c>
      <c r="T3602">
        <f>VLOOKUP($A3602, [1]FA21_Ridership!$1:$1048576,13, 0)</f>
        <v>4</v>
      </c>
      <c r="U3602">
        <f t="shared" si="281"/>
        <v>920</v>
      </c>
      <c r="V3602" s="67">
        <f t="shared" si="280"/>
        <v>0.86499999999999999</v>
      </c>
      <c r="W3602">
        <v>0.90938099999999999</v>
      </c>
      <c r="X3602" s="67">
        <f t="shared" si="282"/>
        <v>0.79</v>
      </c>
      <c r="Y3602">
        <v>0.46418100000000001</v>
      </c>
      <c r="Z3602" s="67">
        <f t="shared" si="283"/>
        <v>0.83099999999999996</v>
      </c>
      <c r="AA3602">
        <f>VLOOKUP($C3602,[1]Disability!$1:$1048576,5,FALSE)</f>
        <v>0</v>
      </c>
      <c r="AB3602" s="67">
        <f t="shared" si="284"/>
        <v>0</v>
      </c>
      <c r="AC3602" t="e">
        <f>VLOOKUP($A3602,#REF!,9,FALSE)</f>
        <v>#REF!</v>
      </c>
    </row>
    <row r="3603" spans="1:29">
      <c r="A3603">
        <v>52027</v>
      </c>
      <c r="B3603">
        <v>3602</v>
      </c>
      <c r="C3603">
        <v>9905450</v>
      </c>
      <c r="D3603" t="s">
        <v>4235</v>
      </c>
      <c r="E3603" t="s">
        <v>4236</v>
      </c>
      <c r="G3603" t="e">
        <f>VLOOKUP($H3603,[1]BRT!$1:$1048576,1,0)</f>
        <v>#N/A</v>
      </c>
      <c r="H3603" t="s">
        <v>6776</v>
      </c>
      <c r="I3603">
        <v>37.837797000000002</v>
      </c>
      <c r="J3603">
        <v>-122.273517</v>
      </c>
      <c r="K3603">
        <v>1167</v>
      </c>
      <c r="L3603">
        <v>20</v>
      </c>
      <c r="M3603">
        <v>3</v>
      </c>
      <c r="N3603">
        <v>10</v>
      </c>
      <c r="O3603">
        <v>36</v>
      </c>
      <c r="P3603">
        <v>46</v>
      </c>
      <c r="Q3603" t="e">
        <f>VLOOKUP($A3603,'[1]SheltersALL_2.17.22'!$1:$1048576,6,0)</f>
        <v>#N/A</v>
      </c>
      <c r="R3603" t="str">
        <f>VLOOKUP($A3603, [1]FA21_Ridership!$1:$1048576,11, 0)</f>
        <v>OAKLAND</v>
      </c>
      <c r="S3603" t="str">
        <f>VLOOKUP($A3603, [1]FA21_Ridership!$1:$1048576,12, 0)</f>
        <v>ALAMEDA</v>
      </c>
      <c r="T3603">
        <f>VLOOKUP($A3603, [1]FA21_Ridership!$1:$1048576,13, 0)</f>
        <v>2</v>
      </c>
      <c r="U3603">
        <f t="shared" si="281"/>
        <v>920</v>
      </c>
      <c r="V3603" s="67">
        <f t="shared" si="280"/>
        <v>0.86499999999999999</v>
      </c>
      <c r="W3603">
        <v>0.46278000000000002</v>
      </c>
      <c r="X3603" s="67">
        <f t="shared" si="282"/>
        <v>0.158</v>
      </c>
      <c r="Y3603">
        <v>0.31526599999999999</v>
      </c>
      <c r="Z3603" s="67">
        <f t="shared" si="283"/>
        <v>0.64900000000000002</v>
      </c>
      <c r="AA3603">
        <f>VLOOKUP($C3603,[1]Disability!$1:$1048576,5,FALSE)</f>
        <v>0</v>
      </c>
      <c r="AB3603" s="67">
        <f t="shared" si="284"/>
        <v>0</v>
      </c>
      <c r="AC3603" t="e">
        <f>VLOOKUP($A3603,#REF!,9,FALSE)</f>
        <v>#REF!</v>
      </c>
    </row>
    <row r="3604" spans="1:29">
      <c r="A3604">
        <v>58158</v>
      </c>
      <c r="B3604">
        <v>3603</v>
      </c>
      <c r="C3604">
        <v>1011790</v>
      </c>
      <c r="D3604" t="s">
        <v>4235</v>
      </c>
      <c r="E3604" t="s">
        <v>4236</v>
      </c>
      <c r="G3604" t="e">
        <f>VLOOKUP($H3604,[1]BRT!$1:$1048576,1,0)</f>
        <v>#N/A</v>
      </c>
      <c r="H3604" t="s">
        <v>6777</v>
      </c>
      <c r="I3604">
        <v>37.813949000000001</v>
      </c>
      <c r="J3604">
        <v>-122.24627700000001</v>
      </c>
      <c r="K3604">
        <v>1018</v>
      </c>
      <c r="L3604">
        <v>32</v>
      </c>
      <c r="M3604">
        <v>1.875</v>
      </c>
      <c r="N3604">
        <v>16</v>
      </c>
      <c r="O3604">
        <v>13</v>
      </c>
      <c r="P3604">
        <v>29</v>
      </c>
      <c r="Q3604" t="str">
        <f>VLOOKUP($A3604,'[1]SheltersALL_2.17.22'!$1:$1048576,6,0)</f>
        <v>Oakland</v>
      </c>
      <c r="R3604" t="str">
        <f>VLOOKUP($A3604, [1]FA21_Ridership!$1:$1048576,11, 0)</f>
        <v>OAKLAND</v>
      </c>
      <c r="S3604" t="str">
        <f>VLOOKUP($A3604, [1]FA21_Ridership!$1:$1048576,12, 0)</f>
        <v>ALAMEDA</v>
      </c>
      <c r="T3604">
        <f>VLOOKUP($A3604, [1]FA21_Ridership!$1:$1048576,13, 0)</f>
        <v>2</v>
      </c>
      <c r="U3604">
        <f t="shared" si="281"/>
        <v>928</v>
      </c>
      <c r="V3604" s="67">
        <f t="shared" si="280"/>
        <v>0.86599999999999999</v>
      </c>
      <c r="W3604">
        <v>0.52322400000000002</v>
      </c>
      <c r="X3604" s="67">
        <f t="shared" si="282"/>
        <v>0.21</v>
      </c>
      <c r="Y3604">
        <v>0.26639299999999999</v>
      </c>
      <c r="Z3604" s="67">
        <f t="shared" si="283"/>
        <v>0.59299999999999997</v>
      </c>
      <c r="AA3604">
        <f>VLOOKUP($C3604,[1]Disability!$1:$1048576,5,FALSE)</f>
        <v>1</v>
      </c>
      <c r="AB3604" s="67">
        <f t="shared" si="284"/>
        <v>0.72499999999999998</v>
      </c>
      <c r="AC3604" t="e">
        <f>VLOOKUP($A3604,#REF!,9,FALSE)</f>
        <v>#REF!</v>
      </c>
    </row>
    <row r="3605" spans="1:29">
      <c r="A3605">
        <v>52896</v>
      </c>
      <c r="B3605">
        <v>3604</v>
      </c>
      <c r="C3605">
        <v>9907640</v>
      </c>
      <c r="D3605" t="s">
        <v>4235</v>
      </c>
      <c r="E3605" t="s">
        <v>4236</v>
      </c>
      <c r="G3605" t="e">
        <f>VLOOKUP($H3605,[1]BRT!$1:$1048576,1,0)</f>
        <v>#N/A</v>
      </c>
      <c r="H3605" t="s">
        <v>6778</v>
      </c>
      <c r="I3605">
        <v>37.740251000000001</v>
      </c>
      <c r="J3605">
        <v>-122.19452</v>
      </c>
      <c r="K3605">
        <v>990</v>
      </c>
      <c r="L3605">
        <v>30</v>
      </c>
      <c r="M3605">
        <v>2</v>
      </c>
      <c r="N3605">
        <v>21</v>
      </c>
      <c r="O3605">
        <v>10</v>
      </c>
      <c r="P3605">
        <v>31</v>
      </c>
      <c r="Q3605" t="e">
        <f>VLOOKUP($A3605,'[1]SheltersALL_2.17.22'!$1:$1048576,6,0)</f>
        <v>#N/A</v>
      </c>
      <c r="R3605" t="str">
        <f>VLOOKUP($A3605, [1]FA21_Ridership!$1:$1048576,11, 0)</f>
        <v>OAKLAND</v>
      </c>
      <c r="S3605" t="str">
        <f>VLOOKUP($A3605, [1]FA21_Ridership!$1:$1048576,12, 0)</f>
        <v>ALAMEDA</v>
      </c>
      <c r="T3605">
        <f>VLOOKUP($A3605, [1]FA21_Ridership!$1:$1048576,13, 0)</f>
        <v>3</v>
      </c>
      <c r="U3605">
        <f t="shared" si="281"/>
        <v>930</v>
      </c>
      <c r="V3605" s="67">
        <f t="shared" si="280"/>
        <v>0.86599999999999999</v>
      </c>
      <c r="W3605">
        <v>0.979518</v>
      </c>
      <c r="X3605" s="67">
        <f t="shared" si="282"/>
        <v>0.96299999999999997</v>
      </c>
      <c r="Y3605">
        <v>0.32811200000000001</v>
      </c>
      <c r="Z3605" s="67">
        <f t="shared" si="283"/>
        <v>0.66400000000000003</v>
      </c>
      <c r="AA3605">
        <f>VLOOKUP($C3605,[1]Disability!$1:$1048576,5,FALSE)</f>
        <v>1</v>
      </c>
      <c r="AB3605" s="67">
        <f t="shared" si="284"/>
        <v>0.72499999999999998</v>
      </c>
      <c r="AC3605" t="e">
        <f>VLOOKUP($A3605,#REF!,9,FALSE)</f>
        <v>#REF!</v>
      </c>
    </row>
    <row r="3606" spans="1:29">
      <c r="A3606">
        <v>50114</v>
      </c>
      <c r="B3606">
        <v>3605</v>
      </c>
      <c r="C3606">
        <v>1013030</v>
      </c>
      <c r="D3606" t="s">
        <v>4235</v>
      </c>
      <c r="E3606" t="s">
        <v>4236</v>
      </c>
      <c r="G3606" t="e">
        <f>VLOOKUP($H3606,[1]BRT!$1:$1048576,1,0)</f>
        <v>#N/A</v>
      </c>
      <c r="H3606" t="s">
        <v>6779</v>
      </c>
      <c r="I3606">
        <v>37.775053999999997</v>
      </c>
      <c r="J3606">
        <v>-122.16988499999999</v>
      </c>
      <c r="K3606">
        <v>960</v>
      </c>
      <c r="L3606">
        <v>30</v>
      </c>
      <c r="M3606">
        <v>2</v>
      </c>
      <c r="N3606">
        <v>18</v>
      </c>
      <c r="O3606">
        <v>13</v>
      </c>
      <c r="P3606">
        <v>31</v>
      </c>
      <c r="Q3606" t="e">
        <f>VLOOKUP($A3606,'[1]SheltersALL_2.17.22'!$1:$1048576,6,0)</f>
        <v>#N/A</v>
      </c>
      <c r="R3606" t="str">
        <f>VLOOKUP($A3606, [1]FA21_Ridership!$1:$1048576,11, 0)</f>
        <v>OAKLAND</v>
      </c>
      <c r="S3606" t="str">
        <f>VLOOKUP($A3606, [1]FA21_Ridership!$1:$1048576,12, 0)</f>
        <v>ALAMEDA</v>
      </c>
      <c r="T3606">
        <f>VLOOKUP($A3606, [1]FA21_Ridership!$1:$1048576,13, 0)</f>
        <v>3</v>
      </c>
      <c r="U3606">
        <f t="shared" si="281"/>
        <v>930</v>
      </c>
      <c r="V3606" s="67">
        <f t="shared" si="280"/>
        <v>0.86599999999999999</v>
      </c>
      <c r="W3606">
        <v>0.78779100000000002</v>
      </c>
      <c r="X3606" s="67">
        <f t="shared" si="282"/>
        <v>0.56599999999999995</v>
      </c>
      <c r="Y3606">
        <v>0.148256</v>
      </c>
      <c r="Z3606" s="67">
        <f t="shared" si="283"/>
        <v>0.35199999999999998</v>
      </c>
      <c r="AA3606">
        <f>VLOOKUP($C3606,[1]Disability!$1:$1048576,5,FALSE)</f>
        <v>0</v>
      </c>
      <c r="AB3606" s="67">
        <f t="shared" si="284"/>
        <v>0</v>
      </c>
      <c r="AC3606" t="e">
        <f>VLOOKUP($A3606,#REF!,9,FALSE)</f>
        <v>#REF!</v>
      </c>
    </row>
    <row r="3607" spans="1:29">
      <c r="A3607">
        <v>55345</v>
      </c>
      <c r="B3607">
        <v>3606</v>
      </c>
      <c r="C3607">
        <v>1017760</v>
      </c>
      <c r="D3607" t="s">
        <v>4235</v>
      </c>
      <c r="E3607" t="s">
        <v>4236</v>
      </c>
      <c r="G3607" t="e">
        <f>VLOOKUP($H3607,[1]BRT!$1:$1048576,1,0)</f>
        <v>#N/A</v>
      </c>
      <c r="H3607" t="s">
        <v>6780</v>
      </c>
      <c r="I3607">
        <v>37.826188999999999</v>
      </c>
      <c r="J3607">
        <v>-122.252869</v>
      </c>
      <c r="K3607">
        <v>1016</v>
      </c>
      <c r="L3607">
        <v>31</v>
      </c>
      <c r="M3607">
        <v>1.935483871</v>
      </c>
      <c r="N3607">
        <v>17</v>
      </c>
      <c r="O3607">
        <v>13</v>
      </c>
      <c r="P3607">
        <v>30</v>
      </c>
      <c r="Q3607" t="e">
        <f>VLOOKUP($A3607,'[1]SheltersALL_2.17.22'!$1:$1048576,6,0)</f>
        <v>#N/A</v>
      </c>
      <c r="R3607" t="str">
        <f>VLOOKUP($A3607, [1]FA21_Ridership!$1:$1048576,11, 0)</f>
        <v>OAKLAND</v>
      </c>
      <c r="S3607" t="str">
        <f>VLOOKUP($A3607, [1]FA21_Ridership!$1:$1048576,12, 0)</f>
        <v>ALAMEDA</v>
      </c>
      <c r="T3607">
        <f>VLOOKUP($A3607, [1]FA21_Ridership!$1:$1048576,13, 0)</f>
        <v>2</v>
      </c>
      <c r="U3607">
        <f t="shared" si="281"/>
        <v>930</v>
      </c>
      <c r="V3607" s="67">
        <f t="shared" si="280"/>
        <v>0.86599999999999999</v>
      </c>
      <c r="W3607">
        <v>0.376303</v>
      </c>
      <c r="X3607" s="67">
        <f t="shared" si="282"/>
        <v>0.11</v>
      </c>
      <c r="Y3607">
        <v>0.38768900000000001</v>
      </c>
      <c r="Z3607" s="67">
        <f t="shared" si="283"/>
        <v>0.749</v>
      </c>
      <c r="AA3607">
        <f>VLOOKUP($C3607,[1]Disability!$1:$1048576,5,FALSE)</f>
        <v>1</v>
      </c>
      <c r="AB3607" s="67">
        <f t="shared" si="284"/>
        <v>0.72499999999999998</v>
      </c>
      <c r="AC3607" t="e">
        <f>VLOOKUP($A3607,#REF!,9,FALSE)</f>
        <v>#REF!</v>
      </c>
    </row>
    <row r="3608" spans="1:29">
      <c r="A3608">
        <v>52511</v>
      </c>
      <c r="B3608">
        <v>3607</v>
      </c>
      <c r="C3608">
        <v>9802300</v>
      </c>
      <c r="D3608" t="s">
        <v>4235</v>
      </c>
      <c r="E3608" t="s">
        <v>4236</v>
      </c>
      <c r="G3608" t="e">
        <f>VLOOKUP($H3608,[1]BRT!$1:$1048576,1,0)</f>
        <v>#N/A</v>
      </c>
      <c r="H3608" t="s">
        <v>6654</v>
      </c>
      <c r="I3608">
        <v>37.684244999999997</v>
      </c>
      <c r="J3608">
        <v>-122.09917900000001</v>
      </c>
      <c r="K3608">
        <v>1412</v>
      </c>
      <c r="L3608">
        <v>30</v>
      </c>
      <c r="M3608">
        <v>2</v>
      </c>
      <c r="N3608">
        <v>11</v>
      </c>
      <c r="O3608">
        <v>20</v>
      </c>
      <c r="P3608">
        <v>31</v>
      </c>
      <c r="Q3608" t="e">
        <f>VLOOKUP($A3608,'[1]SheltersALL_2.17.22'!$1:$1048576,6,0)</f>
        <v>#N/A</v>
      </c>
      <c r="R3608" t="str">
        <f>VLOOKUP($A3608, [1]FA21_Ridership!$1:$1048576,11, 0)</f>
        <v>COUNTY-ALAMEDA</v>
      </c>
      <c r="S3608" t="str">
        <f>VLOOKUP($A3608, [1]FA21_Ridership!$1:$1048576,12, 0)</f>
        <v>ALAMEDA</v>
      </c>
      <c r="T3608">
        <f>VLOOKUP($A3608, [1]FA21_Ridership!$1:$1048576,13, 0)</f>
        <v>4</v>
      </c>
      <c r="U3608">
        <f t="shared" si="281"/>
        <v>930</v>
      </c>
      <c r="V3608" s="67">
        <f t="shared" si="280"/>
        <v>0.86599999999999999</v>
      </c>
      <c r="W3608">
        <v>0.52760700000000005</v>
      </c>
      <c r="X3608" s="67">
        <f t="shared" si="282"/>
        <v>0.222</v>
      </c>
      <c r="Y3608">
        <v>0.31901800000000002</v>
      </c>
      <c r="Z3608" s="67">
        <f t="shared" si="283"/>
        <v>0.65500000000000003</v>
      </c>
      <c r="AA3608">
        <f>VLOOKUP($C3608,[1]Disability!$1:$1048576,5,FALSE)</f>
        <v>0</v>
      </c>
      <c r="AB3608" s="67">
        <f t="shared" si="284"/>
        <v>0</v>
      </c>
      <c r="AC3608" t="e">
        <f>VLOOKUP($A3608,#REF!,9,FALSE)</f>
        <v>#REF!</v>
      </c>
    </row>
    <row r="3609" spans="1:29">
      <c r="A3609">
        <v>57744</v>
      </c>
      <c r="B3609">
        <v>3608</v>
      </c>
      <c r="C3609">
        <v>1005550</v>
      </c>
      <c r="D3609" t="s">
        <v>4235</v>
      </c>
      <c r="E3609" t="s">
        <v>4236</v>
      </c>
      <c r="G3609" t="e">
        <f>VLOOKUP($H3609,[1]BRT!$1:$1048576,1,0)</f>
        <v>#N/A</v>
      </c>
      <c r="H3609" t="s">
        <v>6781</v>
      </c>
      <c r="I3609">
        <v>37.760041999999999</v>
      </c>
      <c r="J3609">
        <v>-122.170258</v>
      </c>
      <c r="K3609">
        <v>910</v>
      </c>
      <c r="L3609">
        <v>20</v>
      </c>
      <c r="M3609">
        <v>3</v>
      </c>
      <c r="N3609">
        <v>31</v>
      </c>
      <c r="O3609">
        <v>16</v>
      </c>
      <c r="P3609">
        <v>47</v>
      </c>
      <c r="Q3609" t="e">
        <f>VLOOKUP($A3609,'[1]SheltersALL_2.17.22'!$1:$1048576,6,0)</f>
        <v>#N/A</v>
      </c>
      <c r="R3609" t="str">
        <f>VLOOKUP($A3609, [1]FA21_Ridership!$1:$1048576,11, 0)</f>
        <v>OAKLAND</v>
      </c>
      <c r="S3609" t="str">
        <f>VLOOKUP($A3609, [1]FA21_Ridership!$1:$1048576,12, 0)</f>
        <v>ALAMEDA</v>
      </c>
      <c r="T3609">
        <f>VLOOKUP($A3609, [1]FA21_Ridership!$1:$1048576,13, 0)</f>
        <v>3</v>
      </c>
      <c r="U3609">
        <f t="shared" si="281"/>
        <v>940</v>
      </c>
      <c r="V3609" s="67">
        <f t="shared" si="280"/>
        <v>0.86699999999999999</v>
      </c>
      <c r="W3609">
        <v>0.98107900000000003</v>
      </c>
      <c r="X3609" s="67">
        <f t="shared" si="282"/>
        <v>0.97099999999999997</v>
      </c>
      <c r="Y3609">
        <v>0.56386000000000003</v>
      </c>
      <c r="Z3609" s="67">
        <f t="shared" si="283"/>
        <v>0.90700000000000003</v>
      </c>
      <c r="AA3609">
        <f>VLOOKUP($C3609,[1]Disability!$1:$1048576,5,FALSE)</f>
        <v>0</v>
      </c>
      <c r="AB3609" s="67">
        <f t="shared" si="284"/>
        <v>0</v>
      </c>
      <c r="AC3609" t="e">
        <f>VLOOKUP($A3609,#REF!,9,FALSE)</f>
        <v>#REF!</v>
      </c>
    </row>
    <row r="3610" spans="1:29">
      <c r="A3610">
        <v>55220</v>
      </c>
      <c r="B3610">
        <v>3609</v>
      </c>
      <c r="C3610">
        <v>1010380</v>
      </c>
      <c r="D3610" t="s">
        <v>4235</v>
      </c>
      <c r="E3610" t="s">
        <v>4236</v>
      </c>
      <c r="G3610" t="e">
        <f>VLOOKUP($H3610,[1]BRT!$1:$1048576,1,0)</f>
        <v>#N/A</v>
      </c>
      <c r="H3610" t="s">
        <v>6782</v>
      </c>
      <c r="I3610">
        <v>37.779003000000003</v>
      </c>
      <c r="J3610">
        <v>-122.216542</v>
      </c>
      <c r="K3610">
        <v>1427</v>
      </c>
      <c r="L3610">
        <v>20</v>
      </c>
      <c r="M3610">
        <v>3</v>
      </c>
      <c r="N3610">
        <v>26</v>
      </c>
      <c r="O3610">
        <v>21</v>
      </c>
      <c r="P3610">
        <v>47</v>
      </c>
      <c r="Q3610" t="e">
        <f>VLOOKUP($A3610,'[1]SheltersALL_2.17.22'!$1:$1048576,6,0)</f>
        <v>#N/A</v>
      </c>
      <c r="R3610" t="str">
        <f>VLOOKUP($A3610, [1]FA21_Ridership!$1:$1048576,11, 0)</f>
        <v>OAKLAND</v>
      </c>
      <c r="S3610" t="str">
        <f>VLOOKUP($A3610, [1]FA21_Ridership!$1:$1048576,12, 0)</f>
        <v>ALAMEDA</v>
      </c>
      <c r="T3610">
        <f>VLOOKUP($A3610, [1]FA21_Ridership!$1:$1048576,13, 0)</f>
        <v>3</v>
      </c>
      <c r="U3610">
        <f t="shared" si="281"/>
        <v>940</v>
      </c>
      <c r="V3610" s="67">
        <f t="shared" si="280"/>
        <v>0.86699999999999999</v>
      </c>
      <c r="W3610">
        <v>0.96869099999999997</v>
      </c>
      <c r="X3610" s="67">
        <f t="shared" si="282"/>
        <v>0.94099999999999995</v>
      </c>
      <c r="Y3610">
        <v>0.40132800000000002</v>
      </c>
      <c r="Z3610" s="67">
        <f t="shared" si="283"/>
        <v>0.76400000000000001</v>
      </c>
      <c r="AA3610">
        <f>VLOOKUP($C3610,[1]Disability!$1:$1048576,5,FALSE)</f>
        <v>0</v>
      </c>
      <c r="AB3610" s="67">
        <f t="shared" si="284"/>
        <v>0</v>
      </c>
      <c r="AC3610" t="e">
        <f>VLOOKUP($A3610,#REF!,9,FALSE)</f>
        <v>#REF!</v>
      </c>
    </row>
    <row r="3611" spans="1:29">
      <c r="A3611">
        <v>55388</v>
      </c>
      <c r="B3611">
        <v>3610</v>
      </c>
      <c r="C3611">
        <v>1017390</v>
      </c>
      <c r="D3611" t="s">
        <v>4235</v>
      </c>
      <c r="E3611" t="s">
        <v>4236</v>
      </c>
      <c r="G3611" t="e">
        <f>VLOOKUP($H3611,[1]BRT!$1:$1048576,1,0)</f>
        <v>#N/A</v>
      </c>
      <c r="H3611" t="s">
        <v>6783</v>
      </c>
      <c r="I3611">
        <v>37.799357999999998</v>
      </c>
      <c r="J3611">
        <v>-122.250541</v>
      </c>
      <c r="K3611">
        <v>961</v>
      </c>
      <c r="L3611">
        <v>20</v>
      </c>
      <c r="M3611">
        <v>3</v>
      </c>
      <c r="N3611">
        <v>24</v>
      </c>
      <c r="O3611">
        <v>23</v>
      </c>
      <c r="P3611">
        <v>47</v>
      </c>
      <c r="Q3611" t="e">
        <f>VLOOKUP($A3611,'[1]SheltersALL_2.17.22'!$1:$1048576,6,0)</f>
        <v>#N/A</v>
      </c>
      <c r="R3611" t="str">
        <f>VLOOKUP($A3611, [1]FA21_Ridership!$1:$1048576,11, 0)</f>
        <v>OAKLAND</v>
      </c>
      <c r="S3611" t="str">
        <f>VLOOKUP($A3611, [1]FA21_Ridership!$1:$1048576,12, 0)</f>
        <v>ALAMEDA</v>
      </c>
      <c r="T3611">
        <f>VLOOKUP($A3611, [1]FA21_Ridership!$1:$1048576,13, 0)</f>
        <v>2</v>
      </c>
      <c r="U3611">
        <f t="shared" si="281"/>
        <v>940</v>
      </c>
      <c r="V3611" s="67">
        <f t="shared" si="280"/>
        <v>0.86699999999999999</v>
      </c>
      <c r="W3611">
        <v>0.71190799999999999</v>
      </c>
      <c r="X3611" s="67">
        <f t="shared" si="282"/>
        <v>0.42099999999999999</v>
      </c>
      <c r="Y3611">
        <v>0.42637599999999998</v>
      </c>
      <c r="Z3611" s="67">
        <f t="shared" si="283"/>
        <v>0.79100000000000004</v>
      </c>
      <c r="AA3611">
        <f>VLOOKUP($C3611,[1]Disability!$1:$1048576,5,FALSE)</f>
        <v>0</v>
      </c>
      <c r="AB3611" s="67">
        <f t="shared" si="284"/>
        <v>0</v>
      </c>
      <c r="AC3611" t="e">
        <f>VLOOKUP($A3611,#REF!,9,FALSE)</f>
        <v>#REF!</v>
      </c>
    </row>
    <row r="3612" spans="1:29">
      <c r="A3612">
        <v>53400</v>
      </c>
      <c r="B3612">
        <v>3611</v>
      </c>
      <c r="C3612">
        <v>1010390</v>
      </c>
      <c r="D3612" t="s">
        <v>4235</v>
      </c>
      <c r="E3612" t="s">
        <v>4236</v>
      </c>
      <c r="G3612" t="e">
        <f>VLOOKUP($H3612,[1]BRT!$1:$1048576,1,0)</f>
        <v>#N/A</v>
      </c>
      <c r="H3612" t="s">
        <v>6782</v>
      </c>
      <c r="I3612">
        <v>37.779045000000004</v>
      </c>
      <c r="J3612">
        <v>-122.21684399999999</v>
      </c>
      <c r="K3612">
        <v>1397</v>
      </c>
      <c r="L3612">
        <v>20</v>
      </c>
      <c r="M3612">
        <v>3</v>
      </c>
      <c r="N3612">
        <v>22</v>
      </c>
      <c r="O3612">
        <v>25</v>
      </c>
      <c r="P3612">
        <v>47</v>
      </c>
      <c r="Q3612" t="e">
        <f>VLOOKUP($A3612,'[1]SheltersALL_2.17.22'!$1:$1048576,6,0)</f>
        <v>#N/A</v>
      </c>
      <c r="R3612" t="str">
        <f>VLOOKUP($A3612, [1]FA21_Ridership!$1:$1048576,11, 0)</f>
        <v>OAKLAND</v>
      </c>
      <c r="S3612" t="str">
        <f>VLOOKUP($A3612, [1]FA21_Ridership!$1:$1048576,12, 0)</f>
        <v>ALAMEDA</v>
      </c>
      <c r="T3612">
        <f>VLOOKUP($A3612, [1]FA21_Ridership!$1:$1048576,13, 0)</f>
        <v>2</v>
      </c>
      <c r="U3612">
        <f t="shared" si="281"/>
        <v>940</v>
      </c>
      <c r="V3612" s="67">
        <f t="shared" si="280"/>
        <v>0.86699999999999999</v>
      </c>
      <c r="W3612">
        <v>0.86560999999999999</v>
      </c>
      <c r="X3612" s="67">
        <f t="shared" si="282"/>
        <v>0.70899999999999996</v>
      </c>
      <c r="Y3612">
        <v>0.677817</v>
      </c>
      <c r="Z3612" s="67">
        <f t="shared" si="283"/>
        <v>0.97299999999999998</v>
      </c>
      <c r="AA3612">
        <f>VLOOKUP($C3612,[1]Disability!$1:$1048576,5,FALSE)</f>
        <v>0</v>
      </c>
      <c r="AB3612" s="67">
        <f t="shared" si="284"/>
        <v>0</v>
      </c>
      <c r="AC3612" t="e">
        <f>VLOOKUP($A3612,#REF!,9,FALSE)</f>
        <v>#REF!</v>
      </c>
    </row>
    <row r="3613" spans="1:29">
      <c r="A3613">
        <v>54700</v>
      </c>
      <c r="B3613">
        <v>3612</v>
      </c>
      <c r="C3613">
        <v>1006430</v>
      </c>
      <c r="D3613" t="s">
        <v>4235</v>
      </c>
      <c r="E3613" t="s">
        <v>4236</v>
      </c>
      <c r="F3613" t="s">
        <v>4373</v>
      </c>
      <c r="G3613" t="e">
        <f>VLOOKUP($H3613,[1]BRT!$1:$1048576,1,0)</f>
        <v>#N/A</v>
      </c>
      <c r="H3613" t="s">
        <v>6784</v>
      </c>
      <c r="I3613">
        <v>37.807921999999998</v>
      </c>
      <c r="J3613">
        <v>-122.26908899999999</v>
      </c>
      <c r="K3613">
        <v>1477</v>
      </c>
      <c r="L3613">
        <v>20</v>
      </c>
      <c r="M3613">
        <v>3</v>
      </c>
      <c r="N3613">
        <v>14</v>
      </c>
      <c r="O3613">
        <v>33</v>
      </c>
      <c r="P3613">
        <v>47</v>
      </c>
      <c r="Q3613" t="e">
        <f>VLOOKUP($A3613,'[1]SheltersALL_2.17.22'!$1:$1048576,6,0)</f>
        <v>#N/A</v>
      </c>
      <c r="R3613" t="str">
        <f>VLOOKUP($A3613, [1]FA21_Ridership!$1:$1048576,11, 0)</f>
        <v>OAKLAND</v>
      </c>
      <c r="S3613" t="str">
        <f>VLOOKUP($A3613, [1]FA21_Ridership!$1:$1048576,12, 0)</f>
        <v>ALAMEDA</v>
      </c>
      <c r="T3613">
        <f>VLOOKUP($A3613, [1]FA21_Ridership!$1:$1048576,13, 0)</f>
        <v>2</v>
      </c>
      <c r="U3613">
        <f t="shared" si="281"/>
        <v>940</v>
      </c>
      <c r="V3613" s="67">
        <f t="shared" si="280"/>
        <v>0.86699999999999999</v>
      </c>
      <c r="W3613">
        <v>0.68016500000000002</v>
      </c>
      <c r="X3613" s="67">
        <f t="shared" si="282"/>
        <v>0.377</v>
      </c>
      <c r="Y3613">
        <v>0.36513400000000001</v>
      </c>
      <c r="Z3613" s="67">
        <f t="shared" si="283"/>
        <v>0.71599999999999997</v>
      </c>
      <c r="AA3613">
        <f>VLOOKUP($C3613,[1]Disability!$1:$1048576,5,FALSE)</f>
        <v>5</v>
      </c>
      <c r="AB3613" s="67">
        <f t="shared" si="284"/>
        <v>0.98599999999999999</v>
      </c>
      <c r="AC3613" t="e">
        <f>VLOOKUP($A3613,#REF!,9,FALSE)</f>
        <v>#REF!</v>
      </c>
    </row>
    <row r="3614" spans="1:29">
      <c r="A3614">
        <v>55452</v>
      </c>
      <c r="B3614">
        <v>3613</v>
      </c>
      <c r="C3614">
        <v>304910</v>
      </c>
      <c r="D3614" t="s">
        <v>4235</v>
      </c>
      <c r="E3614" t="s">
        <v>4236</v>
      </c>
      <c r="G3614" t="e">
        <f>VLOOKUP($H3614,[1]BRT!$1:$1048576,1,0)</f>
        <v>#N/A</v>
      </c>
      <c r="H3614" t="s">
        <v>6785</v>
      </c>
      <c r="I3614">
        <v>37.863909</v>
      </c>
      <c r="J3614">
        <v>-122.267216</v>
      </c>
      <c r="K3614">
        <v>1427</v>
      </c>
      <c r="L3614">
        <v>24.8</v>
      </c>
      <c r="M3614">
        <v>2.4193548389999999</v>
      </c>
      <c r="N3614">
        <v>27</v>
      </c>
      <c r="O3614">
        <v>11</v>
      </c>
      <c r="P3614">
        <v>38</v>
      </c>
      <c r="Q3614" t="e">
        <f>VLOOKUP($A3614,'[1]SheltersALL_2.17.22'!$1:$1048576,6,0)</f>
        <v>#N/A</v>
      </c>
      <c r="R3614" t="str">
        <f>VLOOKUP($A3614, [1]FA21_Ridership!$1:$1048576,11, 0)</f>
        <v>BERKELEY</v>
      </c>
      <c r="S3614" t="str">
        <f>VLOOKUP($A3614, [1]FA21_Ridership!$1:$1048576,12, 0)</f>
        <v>ALAMEDA</v>
      </c>
      <c r="T3614">
        <f>VLOOKUP($A3614, [1]FA21_Ridership!$1:$1048576,13, 0)</f>
        <v>1</v>
      </c>
      <c r="U3614">
        <f t="shared" si="281"/>
        <v>942.4</v>
      </c>
      <c r="V3614" s="67">
        <f t="shared" si="280"/>
        <v>0.86799999999999999</v>
      </c>
      <c r="W3614">
        <v>0.49746200000000002</v>
      </c>
      <c r="X3614" s="67">
        <f t="shared" si="282"/>
        <v>0.193</v>
      </c>
      <c r="Y3614">
        <v>0.39258700000000002</v>
      </c>
      <c r="Z3614" s="67">
        <f t="shared" si="283"/>
        <v>0.754</v>
      </c>
      <c r="AA3614">
        <f>VLOOKUP($C3614,[1]Disability!$1:$1048576,5,FALSE)</f>
        <v>1</v>
      </c>
      <c r="AB3614" s="67">
        <f t="shared" si="284"/>
        <v>0.72499999999999998</v>
      </c>
      <c r="AC3614" t="e">
        <f>VLOOKUP($A3614,#REF!,9,FALSE)</f>
        <v>#REF!</v>
      </c>
    </row>
    <row r="3615" spans="1:29">
      <c r="A3615">
        <v>51358</v>
      </c>
      <c r="B3615">
        <v>3614</v>
      </c>
      <c r="C3615">
        <v>9902970</v>
      </c>
      <c r="D3615" t="s">
        <v>4235</v>
      </c>
      <c r="E3615" t="s">
        <v>4236</v>
      </c>
      <c r="G3615" t="e">
        <f>VLOOKUP($H3615,[1]BRT!$1:$1048576,1,0)</f>
        <v>#N/A</v>
      </c>
      <c r="H3615" t="s">
        <v>6786</v>
      </c>
      <c r="I3615">
        <v>37.744107999999997</v>
      </c>
      <c r="J3615">
        <v>-122.148814</v>
      </c>
      <c r="K3615">
        <v>1059</v>
      </c>
      <c r="L3615">
        <v>21</v>
      </c>
      <c r="M3615">
        <v>2.8571428569999999</v>
      </c>
      <c r="N3615">
        <v>21</v>
      </c>
      <c r="O3615">
        <v>24</v>
      </c>
      <c r="P3615">
        <v>45</v>
      </c>
      <c r="Q3615" t="e">
        <f>VLOOKUP($A3615,'[1]SheltersALL_2.17.22'!$1:$1048576,6,0)</f>
        <v>#N/A</v>
      </c>
      <c r="R3615" t="str">
        <f>VLOOKUP($A3615, [1]FA21_Ridership!$1:$1048576,11, 0)</f>
        <v>OAKLAND</v>
      </c>
      <c r="S3615" t="str">
        <f>VLOOKUP($A3615, [1]FA21_Ridership!$1:$1048576,12, 0)</f>
        <v>ALAMEDA</v>
      </c>
      <c r="T3615">
        <f>VLOOKUP($A3615, [1]FA21_Ridership!$1:$1048576,13, 0)</f>
        <v>3</v>
      </c>
      <c r="U3615">
        <f t="shared" si="281"/>
        <v>945</v>
      </c>
      <c r="V3615" s="67">
        <f t="shared" si="280"/>
        <v>0.86799999999999999</v>
      </c>
      <c r="W3615">
        <v>0.90406600000000004</v>
      </c>
      <c r="X3615" s="67">
        <f t="shared" si="282"/>
        <v>0.78200000000000003</v>
      </c>
      <c r="Y3615">
        <v>0.34942800000000002</v>
      </c>
      <c r="Z3615" s="67">
        <f t="shared" si="283"/>
        <v>0.69599999999999995</v>
      </c>
      <c r="AA3615">
        <f>VLOOKUP($C3615,[1]Disability!$1:$1048576,5,FALSE)</f>
        <v>0</v>
      </c>
      <c r="AB3615" s="67">
        <f t="shared" si="284"/>
        <v>0</v>
      </c>
      <c r="AC3615" t="e">
        <f>VLOOKUP($A3615,#REF!,9,FALSE)</f>
        <v>#REF!</v>
      </c>
    </row>
    <row r="3616" spans="1:29">
      <c r="A3616">
        <v>55212</v>
      </c>
      <c r="B3616">
        <v>3615</v>
      </c>
      <c r="C3616">
        <v>1005560</v>
      </c>
      <c r="D3616" t="s">
        <v>4235</v>
      </c>
      <c r="E3616" t="s">
        <v>4236</v>
      </c>
      <c r="G3616" t="e">
        <f>VLOOKUP($H3616,[1]BRT!$1:$1048576,1,0)</f>
        <v>#N/A</v>
      </c>
      <c r="H3616" t="s">
        <v>6781</v>
      </c>
      <c r="I3616">
        <v>37.759709999999998</v>
      </c>
      <c r="J3616">
        <v>-122.17047700000001</v>
      </c>
      <c r="K3616">
        <v>797</v>
      </c>
      <c r="L3616">
        <v>21</v>
      </c>
      <c r="M3616">
        <v>2.8571428569999999</v>
      </c>
      <c r="N3616">
        <v>20</v>
      </c>
      <c r="O3616">
        <v>25</v>
      </c>
      <c r="P3616">
        <v>45</v>
      </c>
      <c r="Q3616" t="e">
        <f>VLOOKUP($A3616,'[1]SheltersALL_2.17.22'!$1:$1048576,6,0)</f>
        <v>#N/A</v>
      </c>
      <c r="R3616" t="str">
        <f>VLOOKUP($A3616, [1]FA21_Ridership!$1:$1048576,11, 0)</f>
        <v>OAKLAND</v>
      </c>
      <c r="S3616" t="str">
        <f>VLOOKUP($A3616, [1]FA21_Ridership!$1:$1048576,12, 0)</f>
        <v>ALAMEDA</v>
      </c>
      <c r="T3616">
        <f>VLOOKUP($A3616, [1]FA21_Ridership!$1:$1048576,13, 0)</f>
        <v>3</v>
      </c>
      <c r="U3616">
        <f t="shared" si="281"/>
        <v>945</v>
      </c>
      <c r="V3616" s="67">
        <f t="shared" si="280"/>
        <v>0.86799999999999999</v>
      </c>
      <c r="W3616">
        <v>0.98107900000000003</v>
      </c>
      <c r="X3616" s="67">
        <f t="shared" si="282"/>
        <v>0.97099999999999997</v>
      </c>
      <c r="Y3616">
        <v>0.56386000000000003</v>
      </c>
      <c r="Z3616" s="67">
        <f t="shared" si="283"/>
        <v>0.90700000000000003</v>
      </c>
      <c r="AA3616">
        <f>VLOOKUP($C3616,[1]Disability!$1:$1048576,5,FALSE)</f>
        <v>0</v>
      </c>
      <c r="AB3616" s="67">
        <f t="shared" si="284"/>
        <v>0</v>
      </c>
      <c r="AC3616" t="e">
        <f>VLOOKUP($A3616,#REF!,9,FALSE)</f>
        <v>#REF!</v>
      </c>
    </row>
    <row r="3617" spans="1:29">
      <c r="A3617">
        <v>52272</v>
      </c>
      <c r="B3617">
        <v>3616</v>
      </c>
      <c r="C3617">
        <v>702260</v>
      </c>
      <c r="D3617" t="s">
        <v>4235</v>
      </c>
      <c r="E3617" t="s">
        <v>4236</v>
      </c>
      <c r="G3617" t="e">
        <f>VLOOKUP($H3617,[1]BRT!$1:$1048576,1,0)</f>
        <v>#N/A</v>
      </c>
      <c r="H3617" t="s">
        <v>6787</v>
      </c>
      <c r="I3617">
        <v>37.574423000000003</v>
      </c>
      <c r="J3617">
        <v>-122.039314</v>
      </c>
      <c r="K3617">
        <v>1019</v>
      </c>
      <c r="L3617">
        <v>30.7</v>
      </c>
      <c r="M3617">
        <v>1.9543973939999999</v>
      </c>
      <c r="N3617">
        <v>10</v>
      </c>
      <c r="O3617">
        <v>21</v>
      </c>
      <c r="P3617">
        <v>31</v>
      </c>
      <c r="Q3617" t="str">
        <f>VLOOKUP($A3617,'[1]SheltersALL_2.17.22'!$1:$1048576,6,0)</f>
        <v>Fremont</v>
      </c>
      <c r="R3617" t="str">
        <f>VLOOKUP($A3617, [1]FA21_Ridership!$1:$1048576,11, 0)</f>
        <v>FREMONT</v>
      </c>
      <c r="S3617" t="str">
        <f>VLOOKUP($A3617, [1]FA21_Ridership!$1:$1048576,12, 0)</f>
        <v>ALAMEDA</v>
      </c>
      <c r="T3617">
        <f>VLOOKUP($A3617, [1]FA21_Ridership!$1:$1048576,13, 0)</f>
        <v>5</v>
      </c>
      <c r="U3617">
        <f t="shared" si="281"/>
        <v>951.69999999999993</v>
      </c>
      <c r="V3617" s="67">
        <f t="shared" si="280"/>
        <v>0.86899999999999999</v>
      </c>
      <c r="W3617">
        <v>0.72306899999999996</v>
      </c>
      <c r="X3617" s="67">
        <f t="shared" si="282"/>
        <v>0.439</v>
      </c>
      <c r="Y3617">
        <v>7.4537999999999993E-2</v>
      </c>
      <c r="Z3617" s="67">
        <f t="shared" si="283"/>
        <v>0.14699999999999999</v>
      </c>
      <c r="AA3617">
        <f>VLOOKUP($C3617,[1]Disability!$1:$1048576,5,FALSE)</f>
        <v>0</v>
      </c>
      <c r="AB3617" s="67">
        <f t="shared" si="284"/>
        <v>0</v>
      </c>
      <c r="AC3617" t="e">
        <f>VLOOKUP($A3617,#REF!,9,FALSE)</f>
        <v>#REF!</v>
      </c>
    </row>
    <row r="3618" spans="1:29">
      <c r="A3618">
        <v>52983</v>
      </c>
      <c r="B3618">
        <v>3617</v>
      </c>
      <c r="C3618">
        <v>9907950</v>
      </c>
      <c r="D3618" t="s">
        <v>4235</v>
      </c>
      <c r="E3618" t="s">
        <v>4236</v>
      </c>
      <c r="G3618" t="e">
        <f>VLOOKUP($H3618,[1]BRT!$1:$1048576,1,0)</f>
        <v>#N/A</v>
      </c>
      <c r="H3618" t="s">
        <v>6788</v>
      </c>
      <c r="I3618">
        <v>37.692473</v>
      </c>
      <c r="J3618">
        <v>-122.11018199999999</v>
      </c>
      <c r="K3618">
        <v>1400</v>
      </c>
      <c r="L3618">
        <v>24.6</v>
      </c>
      <c r="M3618">
        <v>2.4390243900000002</v>
      </c>
      <c r="N3618">
        <v>27</v>
      </c>
      <c r="O3618">
        <v>12</v>
      </c>
      <c r="P3618">
        <v>39</v>
      </c>
      <c r="Q3618" t="str">
        <f>VLOOKUP($A3618,'[1]SheltersALL_2.17.22'!$1:$1048576,6,0)</f>
        <v>Alameda Unincorporated</v>
      </c>
      <c r="R3618" t="str">
        <f>VLOOKUP($A3618, [1]FA21_Ridership!$1:$1048576,11, 0)</f>
        <v>COUNTY-ALAMEDA</v>
      </c>
      <c r="S3618" t="str">
        <f>VLOOKUP($A3618, [1]FA21_Ridership!$1:$1048576,12, 0)</f>
        <v>ALAMEDA</v>
      </c>
      <c r="T3618">
        <f>VLOOKUP($A3618, [1]FA21_Ridership!$1:$1048576,13, 0)</f>
        <v>4</v>
      </c>
      <c r="U3618">
        <f t="shared" si="281"/>
        <v>959.40000000000009</v>
      </c>
      <c r="V3618" s="67">
        <f t="shared" si="280"/>
        <v>0.86899999999999999</v>
      </c>
      <c r="W3618">
        <v>0.83838000000000001</v>
      </c>
      <c r="X3618" s="67">
        <f t="shared" si="282"/>
        <v>0.64300000000000002</v>
      </c>
      <c r="Y3618">
        <v>0.40953800000000001</v>
      </c>
      <c r="Z3618" s="67">
        <f t="shared" si="283"/>
        <v>0.76800000000000002</v>
      </c>
      <c r="AA3618">
        <f>VLOOKUP($C3618,[1]Disability!$1:$1048576,5,FALSE)</f>
        <v>0</v>
      </c>
      <c r="AB3618" s="67">
        <f t="shared" si="284"/>
        <v>0</v>
      </c>
      <c r="AC3618" t="e">
        <f>VLOOKUP($A3618,#REF!,9,FALSE)</f>
        <v>#REF!</v>
      </c>
    </row>
    <row r="3619" spans="1:29">
      <c r="A3619">
        <v>56221</v>
      </c>
      <c r="B3619">
        <v>3618</v>
      </c>
      <c r="C3619">
        <v>1302530</v>
      </c>
      <c r="D3619" t="s">
        <v>4235</v>
      </c>
      <c r="E3619" t="s">
        <v>4236</v>
      </c>
      <c r="G3619" t="e">
        <f>VLOOKUP($H3619,[1]BRT!$1:$1048576,1,0)</f>
        <v>#N/A</v>
      </c>
      <c r="H3619" t="s">
        <v>6789</v>
      </c>
      <c r="I3619">
        <v>37.969344</v>
      </c>
      <c r="J3619">
        <v>-122.291517</v>
      </c>
      <c r="K3619">
        <v>720</v>
      </c>
      <c r="L3619">
        <v>60</v>
      </c>
      <c r="M3619">
        <v>1</v>
      </c>
      <c r="N3619">
        <v>10</v>
      </c>
      <c r="O3619">
        <v>6</v>
      </c>
      <c r="P3619">
        <v>16</v>
      </c>
      <c r="Q3619" t="e">
        <f>VLOOKUP($A3619,'[1]SheltersALL_2.17.22'!$1:$1048576,6,0)</f>
        <v>#N/A</v>
      </c>
      <c r="R3619" t="str">
        <f>VLOOKUP($A3619, [1]FA21_Ridership!$1:$1048576,11, 0)</f>
        <v>RICHMOND</v>
      </c>
      <c r="S3619" t="str">
        <f>VLOOKUP($A3619, [1]FA21_Ridership!$1:$1048576,12, 0)</f>
        <v>CONTRA COSTA</v>
      </c>
      <c r="T3619">
        <f>VLOOKUP($A3619, [1]FA21_Ridership!$1:$1048576,13, 0)</f>
        <v>1</v>
      </c>
      <c r="U3619">
        <f t="shared" si="281"/>
        <v>960</v>
      </c>
      <c r="V3619" s="67">
        <f t="shared" si="280"/>
        <v>0.86899999999999999</v>
      </c>
      <c r="W3619">
        <v>0.681199</v>
      </c>
      <c r="X3619" s="67">
        <f t="shared" si="282"/>
        <v>0.38500000000000001</v>
      </c>
      <c r="Y3619">
        <v>8.9010000000000006E-2</v>
      </c>
      <c r="Z3619" s="67">
        <f t="shared" si="283"/>
        <v>0.20399999999999999</v>
      </c>
      <c r="AA3619">
        <f>VLOOKUP($C3619,[1]Disability!$1:$1048576,5,FALSE)</f>
        <v>0</v>
      </c>
      <c r="AB3619" s="67">
        <f t="shared" si="284"/>
        <v>0</v>
      </c>
      <c r="AC3619" t="e">
        <f>VLOOKUP($A3619,#REF!,9,FALSE)</f>
        <v>#REF!</v>
      </c>
    </row>
    <row r="3620" spans="1:29">
      <c r="A3620">
        <v>55596</v>
      </c>
      <c r="B3620">
        <v>3619</v>
      </c>
      <c r="C3620">
        <v>1011130</v>
      </c>
      <c r="D3620" t="s">
        <v>4235</v>
      </c>
      <c r="E3620" t="s">
        <v>4236</v>
      </c>
      <c r="G3620" t="e">
        <f>VLOOKUP($H3620,[1]BRT!$1:$1048576,1,0)</f>
        <v>#N/A</v>
      </c>
      <c r="H3620" t="s">
        <v>6678</v>
      </c>
      <c r="I3620">
        <v>37.783946</v>
      </c>
      <c r="J3620">
        <v>-122.222613</v>
      </c>
      <c r="K3620">
        <v>1116</v>
      </c>
      <c r="L3620">
        <v>15</v>
      </c>
      <c r="M3620">
        <v>4</v>
      </c>
      <c r="N3620">
        <v>31</v>
      </c>
      <c r="O3620">
        <v>33</v>
      </c>
      <c r="P3620">
        <v>64</v>
      </c>
      <c r="Q3620" t="e">
        <f>VLOOKUP($A3620,'[1]SheltersALL_2.17.22'!$1:$1048576,6,0)</f>
        <v>#N/A</v>
      </c>
      <c r="R3620" t="str">
        <f>VLOOKUP($A3620, [1]FA21_Ridership!$1:$1048576,11, 0)</f>
        <v>OAKLAND</v>
      </c>
      <c r="S3620" t="str">
        <f>VLOOKUP($A3620, [1]FA21_Ridership!$1:$1048576,12, 0)</f>
        <v>ALAMEDA</v>
      </c>
      <c r="T3620">
        <f>VLOOKUP($A3620, [1]FA21_Ridership!$1:$1048576,13, 0)</f>
        <v>3</v>
      </c>
      <c r="U3620">
        <f t="shared" si="281"/>
        <v>960</v>
      </c>
      <c r="V3620" s="67">
        <f t="shared" ref="V3620:V3683" si="285">_xlfn.PERCENTRANK.INC($U$2:$U$4161,U3620)</f>
        <v>0.86899999999999999</v>
      </c>
      <c r="W3620">
        <v>0.97519199999999995</v>
      </c>
      <c r="X3620" s="67">
        <f t="shared" si="282"/>
        <v>0.95499999999999996</v>
      </c>
      <c r="Y3620">
        <v>0.64500900000000005</v>
      </c>
      <c r="Z3620" s="67">
        <f t="shared" si="283"/>
        <v>0.96299999999999997</v>
      </c>
      <c r="AA3620">
        <f>VLOOKUP($C3620,[1]Disability!$1:$1048576,5,FALSE)</f>
        <v>1</v>
      </c>
      <c r="AB3620" s="67">
        <f t="shared" si="284"/>
        <v>0.72499999999999998</v>
      </c>
      <c r="AC3620" t="e">
        <f>VLOOKUP($A3620,#REF!,9,FALSE)</f>
        <v>#REF!</v>
      </c>
    </row>
    <row r="3621" spans="1:29">
      <c r="A3621">
        <v>54484</v>
      </c>
      <c r="B3621">
        <v>3620</v>
      </c>
      <c r="C3621">
        <v>1018740</v>
      </c>
      <c r="D3621" t="s">
        <v>4235</v>
      </c>
      <c r="E3621" t="s">
        <v>4236</v>
      </c>
      <c r="G3621" t="e">
        <f>VLOOKUP($H3621,[1]BRT!$1:$1048576,1,0)</f>
        <v>#N/A</v>
      </c>
      <c r="H3621" t="s">
        <v>6790</v>
      </c>
      <c r="I3621">
        <v>37.761349000000003</v>
      </c>
      <c r="J3621">
        <v>-122.205021</v>
      </c>
      <c r="K3621">
        <v>961</v>
      </c>
      <c r="L3621">
        <v>30</v>
      </c>
      <c r="M3621">
        <v>2</v>
      </c>
      <c r="N3621">
        <v>15</v>
      </c>
      <c r="O3621">
        <v>17</v>
      </c>
      <c r="P3621">
        <v>32</v>
      </c>
      <c r="Q3621" t="e">
        <f>VLOOKUP($A3621,'[1]SheltersALL_2.17.22'!$1:$1048576,6,0)</f>
        <v>#N/A</v>
      </c>
      <c r="R3621" t="str">
        <f>VLOOKUP($A3621, [1]FA21_Ridership!$1:$1048576,11, 0)</f>
        <v>OAKLAND</v>
      </c>
      <c r="S3621" t="str">
        <f>VLOOKUP($A3621, [1]FA21_Ridership!$1:$1048576,12, 0)</f>
        <v>ALAMEDA</v>
      </c>
      <c r="T3621">
        <f>VLOOKUP($A3621, [1]FA21_Ridership!$1:$1048576,13, 0)</f>
        <v>3</v>
      </c>
      <c r="U3621">
        <f t="shared" si="281"/>
        <v>960</v>
      </c>
      <c r="V3621" s="67">
        <f t="shared" si="285"/>
        <v>0.86899999999999999</v>
      </c>
      <c r="W3621">
        <v>0.96067800000000003</v>
      </c>
      <c r="X3621" s="67">
        <f t="shared" si="282"/>
        <v>0.92400000000000004</v>
      </c>
      <c r="Y3621">
        <v>0.47095799999999999</v>
      </c>
      <c r="Z3621" s="67">
        <f t="shared" si="283"/>
        <v>0.84</v>
      </c>
      <c r="AA3621">
        <f>VLOOKUP($C3621,[1]Disability!$1:$1048576,5,FALSE)</f>
        <v>0</v>
      </c>
      <c r="AB3621" s="67">
        <f t="shared" si="284"/>
        <v>0</v>
      </c>
      <c r="AC3621" t="e">
        <f>VLOOKUP($A3621,#REF!,9,FALSE)</f>
        <v>#REF!</v>
      </c>
    </row>
    <row r="3622" spans="1:29">
      <c r="A3622">
        <v>55509</v>
      </c>
      <c r="B3622">
        <v>3621</v>
      </c>
      <c r="C3622">
        <v>1002150</v>
      </c>
      <c r="D3622" t="s">
        <v>4235</v>
      </c>
      <c r="E3622" t="s">
        <v>4236</v>
      </c>
      <c r="G3622" t="e">
        <f>VLOOKUP($H3622,[1]BRT!$1:$1048576,1,0)</f>
        <v>#N/A</v>
      </c>
      <c r="H3622" t="s">
        <v>6656</v>
      </c>
      <c r="I3622">
        <v>37.793937</v>
      </c>
      <c r="J3622">
        <v>-122.20061800000001</v>
      </c>
      <c r="K3622">
        <v>975</v>
      </c>
      <c r="L3622">
        <v>15</v>
      </c>
      <c r="M3622">
        <v>4</v>
      </c>
      <c r="N3622">
        <v>28</v>
      </c>
      <c r="O3622">
        <v>36</v>
      </c>
      <c r="P3622">
        <v>64</v>
      </c>
      <c r="Q3622" t="e">
        <f>VLOOKUP($A3622,'[1]SheltersALL_2.17.22'!$1:$1048576,6,0)</f>
        <v>#N/A</v>
      </c>
      <c r="R3622" t="str">
        <f>VLOOKUP($A3622, [1]FA21_Ridership!$1:$1048576,11, 0)</f>
        <v>OAKLAND</v>
      </c>
      <c r="S3622" t="str">
        <f>VLOOKUP($A3622, [1]FA21_Ridership!$1:$1048576,12, 0)</f>
        <v>ALAMEDA</v>
      </c>
      <c r="T3622">
        <f>VLOOKUP($A3622, [1]FA21_Ridership!$1:$1048576,13, 0)</f>
        <v>3</v>
      </c>
      <c r="U3622">
        <f t="shared" si="281"/>
        <v>960</v>
      </c>
      <c r="V3622" s="67">
        <f t="shared" si="285"/>
        <v>0.86899999999999999</v>
      </c>
      <c r="W3622">
        <v>0.69696999999999998</v>
      </c>
      <c r="X3622" s="67">
        <f t="shared" si="282"/>
        <v>0.40600000000000003</v>
      </c>
      <c r="Y3622">
        <v>0.33225100000000002</v>
      </c>
      <c r="Z3622" s="67">
        <f t="shared" si="283"/>
        <v>0.67500000000000004</v>
      </c>
      <c r="AA3622">
        <f>VLOOKUP($C3622,[1]Disability!$1:$1048576,5,FALSE)</f>
        <v>0</v>
      </c>
      <c r="AB3622" s="67">
        <f t="shared" si="284"/>
        <v>0</v>
      </c>
      <c r="AC3622" t="e">
        <f>VLOOKUP($A3622,#REF!,9,FALSE)</f>
        <v>#REF!</v>
      </c>
    </row>
    <row r="3623" spans="1:29">
      <c r="A3623">
        <v>50597</v>
      </c>
      <c r="B3623">
        <v>3622</v>
      </c>
      <c r="C3623">
        <v>1032060</v>
      </c>
      <c r="D3623" t="s">
        <v>4235</v>
      </c>
      <c r="E3623" t="s">
        <v>4236</v>
      </c>
      <c r="G3623" t="e">
        <f>VLOOKUP($H3623,[1]BRT!$1:$1048576,1,0)</f>
        <v>#N/A</v>
      </c>
      <c r="H3623" t="s">
        <v>6740</v>
      </c>
      <c r="I3623">
        <v>37.770657999999997</v>
      </c>
      <c r="J3623">
        <v>-122.184203</v>
      </c>
      <c r="K3623">
        <v>1398</v>
      </c>
      <c r="L3623">
        <v>20</v>
      </c>
      <c r="M3623">
        <v>3</v>
      </c>
      <c r="N3623">
        <v>18</v>
      </c>
      <c r="O3623">
        <v>30</v>
      </c>
      <c r="P3623">
        <v>48</v>
      </c>
      <c r="Q3623" t="e">
        <f>VLOOKUP($A3623,'[1]SheltersALL_2.17.22'!$1:$1048576,6,0)</f>
        <v>#N/A</v>
      </c>
      <c r="R3623" t="str">
        <f>VLOOKUP($A3623, [1]FA21_Ridership!$1:$1048576,11, 0)</f>
        <v>OAKLAND</v>
      </c>
      <c r="S3623" t="str">
        <f>VLOOKUP($A3623, [1]FA21_Ridership!$1:$1048576,12, 0)</f>
        <v>ALAMEDA</v>
      </c>
      <c r="T3623">
        <f>VLOOKUP($A3623, [1]FA21_Ridership!$1:$1048576,13, 0)</f>
        <v>3</v>
      </c>
      <c r="U3623">
        <f t="shared" si="281"/>
        <v>960</v>
      </c>
      <c r="V3623" s="67">
        <f t="shared" si="285"/>
        <v>0.86899999999999999</v>
      </c>
      <c r="W3623">
        <v>0.99212199999999995</v>
      </c>
      <c r="X3623" s="67">
        <f t="shared" si="282"/>
        <v>0.98599999999999999</v>
      </c>
      <c r="Y3623">
        <v>0.58142000000000005</v>
      </c>
      <c r="Z3623" s="67">
        <f t="shared" si="283"/>
        <v>0.92600000000000005</v>
      </c>
      <c r="AA3623">
        <f>VLOOKUP($C3623,[1]Disability!$1:$1048576,5,FALSE)</f>
        <v>0</v>
      </c>
      <c r="AB3623" s="67">
        <f t="shared" si="284"/>
        <v>0</v>
      </c>
      <c r="AC3623" t="e">
        <f>VLOOKUP($A3623,#REF!,9,FALSE)</f>
        <v>#REF!</v>
      </c>
    </row>
    <row r="3624" spans="1:29">
      <c r="A3624">
        <v>55336</v>
      </c>
      <c r="B3624">
        <v>3623</v>
      </c>
      <c r="C3624">
        <v>1010240</v>
      </c>
      <c r="D3624" t="s">
        <v>4235</v>
      </c>
      <c r="E3624" t="s">
        <v>4236</v>
      </c>
      <c r="G3624" t="e">
        <f>VLOOKUP($H3624,[1]BRT!$1:$1048576,1,0)</f>
        <v>#N/A</v>
      </c>
      <c r="H3624" t="s">
        <v>6791</v>
      </c>
      <c r="I3624">
        <v>37.785389000000002</v>
      </c>
      <c r="J3624">
        <v>-122.234381</v>
      </c>
      <c r="K3624">
        <v>1427</v>
      </c>
      <c r="L3624">
        <v>20</v>
      </c>
      <c r="M3624">
        <v>3</v>
      </c>
      <c r="N3624">
        <v>18</v>
      </c>
      <c r="O3624">
        <v>30</v>
      </c>
      <c r="P3624">
        <v>48</v>
      </c>
      <c r="Q3624" t="e">
        <f>VLOOKUP($A3624,'[1]SheltersALL_2.17.22'!$1:$1048576,6,0)</f>
        <v>#N/A</v>
      </c>
      <c r="R3624" t="str">
        <f>VLOOKUP($A3624, [1]FA21_Ridership!$1:$1048576,11, 0)</f>
        <v>OAKLAND</v>
      </c>
      <c r="S3624" t="str">
        <f>VLOOKUP($A3624, [1]FA21_Ridership!$1:$1048576,12, 0)</f>
        <v>ALAMEDA</v>
      </c>
      <c r="T3624">
        <f>VLOOKUP($A3624, [1]FA21_Ridership!$1:$1048576,13, 0)</f>
        <v>2</v>
      </c>
      <c r="U3624">
        <f t="shared" si="281"/>
        <v>960</v>
      </c>
      <c r="V3624" s="67">
        <f t="shared" si="285"/>
        <v>0.86899999999999999</v>
      </c>
      <c r="W3624">
        <v>1</v>
      </c>
      <c r="X3624" s="67">
        <f t="shared" si="282"/>
        <v>0.98899999999999999</v>
      </c>
      <c r="Y3624">
        <v>0.57446799999999998</v>
      </c>
      <c r="Z3624" s="67">
        <f t="shared" si="283"/>
        <v>0.91800000000000004</v>
      </c>
      <c r="AA3624">
        <f>VLOOKUP($C3624,[1]Disability!$1:$1048576,5,FALSE)</f>
        <v>0</v>
      </c>
      <c r="AB3624" s="67">
        <f t="shared" si="284"/>
        <v>0</v>
      </c>
      <c r="AC3624" t="e">
        <f>VLOOKUP($A3624,#REF!,9,FALSE)</f>
        <v>#REF!</v>
      </c>
    </row>
    <row r="3625" spans="1:29">
      <c r="A3625">
        <v>52062</v>
      </c>
      <c r="B3625">
        <v>3624</v>
      </c>
      <c r="C3625">
        <v>9905570</v>
      </c>
      <c r="D3625" t="s">
        <v>4235</v>
      </c>
      <c r="E3625" t="s">
        <v>4236</v>
      </c>
      <c r="G3625" t="e">
        <f>VLOOKUP($H3625,[1]BRT!$1:$1048576,1,0)</f>
        <v>#N/A</v>
      </c>
      <c r="H3625" t="s">
        <v>6649</v>
      </c>
      <c r="I3625">
        <v>37.590885</v>
      </c>
      <c r="J3625">
        <v>-122.07201000000001</v>
      </c>
      <c r="K3625">
        <v>1029</v>
      </c>
      <c r="L3625">
        <v>20</v>
      </c>
      <c r="M3625">
        <v>3</v>
      </c>
      <c r="N3625">
        <v>18</v>
      </c>
      <c r="O3625">
        <v>30</v>
      </c>
      <c r="P3625">
        <v>48</v>
      </c>
      <c r="Q3625" t="e">
        <f>VLOOKUP($A3625,'[1]SheltersALL_2.17.22'!$1:$1048576,6,0)</f>
        <v>#N/A</v>
      </c>
      <c r="R3625" t="str">
        <f>VLOOKUP($A3625, [1]FA21_Ridership!$1:$1048576,11, 0)</f>
        <v>UNION CITY</v>
      </c>
      <c r="S3625" t="str">
        <f>VLOOKUP($A3625, [1]FA21_Ridership!$1:$1048576,12, 0)</f>
        <v>ALAMEDA</v>
      </c>
      <c r="T3625">
        <f>VLOOKUP($A3625, [1]FA21_Ridership!$1:$1048576,13, 0)</f>
        <v>9</v>
      </c>
      <c r="U3625">
        <f t="shared" si="281"/>
        <v>960</v>
      </c>
      <c r="V3625" s="67">
        <f t="shared" si="285"/>
        <v>0.86899999999999999</v>
      </c>
      <c r="W3625">
        <v>0.926539</v>
      </c>
      <c r="X3625" s="67">
        <f t="shared" si="282"/>
        <v>0.82499999999999996</v>
      </c>
      <c r="Y3625">
        <v>0.17367299999999999</v>
      </c>
      <c r="Z3625" s="67">
        <f t="shared" si="283"/>
        <v>0.41799999999999998</v>
      </c>
      <c r="AA3625">
        <f>VLOOKUP($C3625,[1]Disability!$1:$1048576,5,FALSE)</f>
        <v>0</v>
      </c>
      <c r="AB3625" s="67">
        <f t="shared" si="284"/>
        <v>0</v>
      </c>
      <c r="AC3625" t="e">
        <f>VLOOKUP($A3625,#REF!,9,FALSE)</f>
        <v>#REF!</v>
      </c>
    </row>
    <row r="3626" spans="1:29">
      <c r="A3626">
        <v>59005</v>
      </c>
      <c r="B3626">
        <v>3625</v>
      </c>
      <c r="C3626">
        <v>800310</v>
      </c>
      <c r="D3626" t="s">
        <v>4235</v>
      </c>
      <c r="E3626" t="s">
        <v>4236</v>
      </c>
      <c r="G3626" t="e">
        <f>VLOOKUP($H3626,[1]BRT!$1:$1048576,1,0)</f>
        <v>#N/A</v>
      </c>
      <c r="H3626" t="s">
        <v>6792</v>
      </c>
      <c r="I3626">
        <v>37.653545999999999</v>
      </c>
      <c r="J3626">
        <v>-122.090327</v>
      </c>
      <c r="K3626">
        <v>960</v>
      </c>
      <c r="L3626">
        <v>60</v>
      </c>
      <c r="M3626">
        <v>1</v>
      </c>
      <c r="N3626">
        <v>6</v>
      </c>
      <c r="O3626">
        <v>10</v>
      </c>
      <c r="P3626">
        <v>16</v>
      </c>
      <c r="Q3626" t="e">
        <f>VLOOKUP($A3626,'[1]SheltersALL_2.17.22'!$1:$1048576,6,0)</f>
        <v>#N/A</v>
      </c>
      <c r="R3626" t="str">
        <f>VLOOKUP($A3626, [1]FA21_Ridership!$1:$1048576,11, 0)</f>
        <v>HAYWARD</v>
      </c>
      <c r="S3626" t="str">
        <f>VLOOKUP($A3626, [1]FA21_Ridership!$1:$1048576,12, 0)</f>
        <v>ALAMEDA</v>
      </c>
      <c r="T3626">
        <f>VLOOKUP($A3626, [1]FA21_Ridership!$1:$1048576,13, 0)</f>
        <v>4</v>
      </c>
      <c r="U3626">
        <f t="shared" si="281"/>
        <v>960</v>
      </c>
      <c r="V3626" s="67">
        <f t="shared" si="285"/>
        <v>0.86899999999999999</v>
      </c>
      <c r="W3626">
        <v>0.92960100000000001</v>
      </c>
      <c r="X3626" s="67">
        <f t="shared" si="282"/>
        <v>0.83599999999999997</v>
      </c>
      <c r="Y3626">
        <v>0.109098</v>
      </c>
      <c r="Z3626" s="67">
        <f t="shared" si="283"/>
        <v>0.26800000000000002</v>
      </c>
      <c r="AA3626">
        <f>VLOOKUP($C3626,[1]Disability!$1:$1048576,5,FALSE)</f>
        <v>0</v>
      </c>
      <c r="AB3626" s="67">
        <f t="shared" si="284"/>
        <v>0</v>
      </c>
      <c r="AC3626" t="e">
        <f>VLOOKUP($A3626,#REF!,9,FALSE)</f>
        <v>#REF!</v>
      </c>
    </row>
    <row r="3627" spans="1:29">
      <c r="A3627">
        <v>51934</v>
      </c>
      <c r="B3627">
        <v>3626</v>
      </c>
      <c r="C3627">
        <v>9904800</v>
      </c>
      <c r="D3627" t="s">
        <v>4235</v>
      </c>
      <c r="E3627" t="s">
        <v>4236</v>
      </c>
      <c r="G3627" t="e">
        <f>VLOOKUP($H3627,[1]BRT!$1:$1048576,1,0)</f>
        <v>#N/A</v>
      </c>
      <c r="H3627" t="s">
        <v>5884</v>
      </c>
      <c r="I3627">
        <v>37.686571000000001</v>
      </c>
      <c r="J3627">
        <v>-122.130405</v>
      </c>
      <c r="K3627">
        <v>960</v>
      </c>
      <c r="L3627">
        <v>60</v>
      </c>
      <c r="M3627">
        <v>1</v>
      </c>
      <c r="N3627">
        <v>6</v>
      </c>
      <c r="O3627">
        <v>10</v>
      </c>
      <c r="P3627">
        <v>16</v>
      </c>
      <c r="Q3627" t="e">
        <f>VLOOKUP($A3627,'[1]SheltersALL_2.17.22'!$1:$1048576,6,0)</f>
        <v>#N/A</v>
      </c>
      <c r="R3627" t="str">
        <f>VLOOKUP($A3627, [1]FA21_Ridership!$1:$1048576,11, 0)</f>
        <v>COUNTY-ALAMEDA</v>
      </c>
      <c r="S3627" t="str">
        <f>VLOOKUP($A3627, [1]FA21_Ridership!$1:$1048576,12, 0)</f>
        <v>ALAMEDA</v>
      </c>
      <c r="T3627">
        <f>VLOOKUP($A3627, [1]FA21_Ridership!$1:$1048576,13, 0)</f>
        <v>4</v>
      </c>
      <c r="U3627">
        <f t="shared" si="281"/>
        <v>960</v>
      </c>
      <c r="V3627" s="67">
        <f t="shared" si="285"/>
        <v>0.86899999999999999</v>
      </c>
      <c r="W3627">
        <v>0.95978799999999997</v>
      </c>
      <c r="X3627" s="67">
        <f t="shared" si="282"/>
        <v>0.92300000000000004</v>
      </c>
      <c r="Y3627">
        <v>0.19470899999999999</v>
      </c>
      <c r="Z3627" s="67">
        <f t="shared" si="283"/>
        <v>0.46500000000000002</v>
      </c>
      <c r="AA3627">
        <f>VLOOKUP($C3627,[1]Disability!$1:$1048576,5,FALSE)</f>
        <v>0</v>
      </c>
      <c r="AB3627" s="67">
        <f t="shared" si="284"/>
        <v>0</v>
      </c>
      <c r="AC3627" t="e">
        <f>VLOOKUP($A3627,#REF!,9,FALSE)</f>
        <v>#REF!</v>
      </c>
    </row>
    <row r="3628" spans="1:29">
      <c r="A3628">
        <v>59833</v>
      </c>
      <c r="B3628">
        <v>3627</v>
      </c>
      <c r="C3628">
        <v>1004450</v>
      </c>
      <c r="D3628" t="s">
        <v>4235</v>
      </c>
      <c r="E3628" t="s">
        <v>4236</v>
      </c>
      <c r="G3628" t="e">
        <f>VLOOKUP($H3628,[1]BRT!$1:$1048576,1,0)</f>
        <v>#N/A</v>
      </c>
      <c r="H3628" t="s">
        <v>6643</v>
      </c>
      <c r="I3628">
        <v>37.735970999999999</v>
      </c>
      <c r="J3628">
        <v>-122.183673</v>
      </c>
      <c r="K3628">
        <v>1020</v>
      </c>
      <c r="L3628">
        <v>20</v>
      </c>
      <c r="M3628">
        <v>3</v>
      </c>
      <c r="N3628">
        <v>13</v>
      </c>
      <c r="O3628">
        <v>35</v>
      </c>
      <c r="P3628">
        <v>48</v>
      </c>
      <c r="Q3628" t="e">
        <f>VLOOKUP($A3628,'[1]SheltersALL_2.17.22'!$1:$1048576,6,0)</f>
        <v>#N/A</v>
      </c>
      <c r="R3628" t="str">
        <f>VLOOKUP($A3628, [1]FA21_Ridership!$1:$1048576,11, 0)</f>
        <v>OAKLAND</v>
      </c>
      <c r="S3628" t="str">
        <f>VLOOKUP($A3628, [1]FA21_Ridership!$1:$1048576,12, 0)</f>
        <v>ALAMEDA</v>
      </c>
      <c r="T3628">
        <f>VLOOKUP($A3628, [1]FA21_Ridership!$1:$1048576,13, 0)</f>
        <v>3</v>
      </c>
      <c r="U3628">
        <f t="shared" si="281"/>
        <v>960</v>
      </c>
      <c r="V3628" s="67">
        <f t="shared" si="285"/>
        <v>0.86899999999999999</v>
      </c>
      <c r="W3628">
        <v>0.979518</v>
      </c>
      <c r="X3628" s="67">
        <f t="shared" si="282"/>
        <v>0.96299999999999997</v>
      </c>
      <c r="Y3628">
        <v>0.32811200000000001</v>
      </c>
      <c r="Z3628" s="67">
        <f t="shared" si="283"/>
        <v>0.66400000000000003</v>
      </c>
      <c r="AA3628">
        <f>VLOOKUP($C3628,[1]Disability!$1:$1048576,5,FALSE)</f>
        <v>0</v>
      </c>
      <c r="AB3628" s="67">
        <f t="shared" si="284"/>
        <v>0</v>
      </c>
      <c r="AC3628" t="e">
        <f>VLOOKUP($A3628,#REF!,9,FALSE)</f>
        <v>#REF!</v>
      </c>
    </row>
    <row r="3629" spans="1:29">
      <c r="A3629">
        <v>51206</v>
      </c>
      <c r="B3629">
        <v>3628</v>
      </c>
      <c r="C3629">
        <v>9902530</v>
      </c>
      <c r="D3629" t="s">
        <v>4235</v>
      </c>
      <c r="E3629" t="s">
        <v>4236</v>
      </c>
      <c r="G3629" t="e">
        <f>VLOOKUP($H3629,[1]BRT!$1:$1048576,1,0)</f>
        <v>#N/A</v>
      </c>
      <c r="H3629" t="s">
        <v>6793</v>
      </c>
      <c r="I3629">
        <v>37.670797</v>
      </c>
      <c r="J3629">
        <v>-122.084265</v>
      </c>
      <c r="K3629">
        <v>1448</v>
      </c>
      <c r="L3629">
        <v>30</v>
      </c>
      <c r="M3629">
        <v>2</v>
      </c>
      <c r="N3629">
        <v>8</v>
      </c>
      <c r="O3629">
        <v>24</v>
      </c>
      <c r="P3629">
        <v>32</v>
      </c>
      <c r="Q3629" t="e">
        <f>VLOOKUP($A3629,'[1]SheltersALL_2.17.22'!$1:$1048576,6,0)</f>
        <v>#N/A</v>
      </c>
      <c r="R3629" t="str">
        <f>VLOOKUP($A3629, [1]FA21_Ridership!$1:$1048576,11, 0)</f>
        <v>HAYWARD</v>
      </c>
      <c r="S3629" t="str">
        <f>VLOOKUP($A3629, [1]FA21_Ridership!$1:$1048576,12, 0)</f>
        <v>ALAMEDA</v>
      </c>
      <c r="T3629">
        <f>VLOOKUP($A3629, [1]FA21_Ridership!$1:$1048576,13, 0)</f>
        <v>4</v>
      </c>
      <c r="U3629">
        <f t="shared" si="281"/>
        <v>960</v>
      </c>
      <c r="V3629" s="67">
        <f t="shared" si="285"/>
        <v>0.86899999999999999</v>
      </c>
      <c r="W3629">
        <v>0.759494</v>
      </c>
      <c r="X3629" s="67">
        <f t="shared" si="282"/>
        <v>0.501</v>
      </c>
      <c r="Y3629">
        <v>0.35183300000000001</v>
      </c>
      <c r="Z3629" s="67">
        <f t="shared" si="283"/>
        <v>0.69799999999999995</v>
      </c>
      <c r="AA3629">
        <f>VLOOKUP($C3629,[1]Disability!$1:$1048576,5,FALSE)</f>
        <v>1</v>
      </c>
      <c r="AB3629" s="67">
        <f t="shared" si="284"/>
        <v>0.72499999999999998</v>
      </c>
      <c r="AC3629" t="e">
        <f>VLOOKUP($A3629,#REF!,9,FALSE)</f>
        <v>#REF!</v>
      </c>
    </row>
    <row r="3630" spans="1:29">
      <c r="A3630">
        <v>52838</v>
      </c>
      <c r="B3630">
        <v>3629</v>
      </c>
      <c r="C3630">
        <v>9907470</v>
      </c>
      <c r="D3630" t="s">
        <v>4235</v>
      </c>
      <c r="E3630" t="s">
        <v>4236</v>
      </c>
      <c r="G3630" t="e">
        <f>VLOOKUP($H3630,[1]BRT!$1:$1048576,1,0)</f>
        <v>#N/A</v>
      </c>
      <c r="H3630" t="s">
        <v>6460</v>
      </c>
      <c r="I3630">
        <v>37.532617000000002</v>
      </c>
      <c r="J3630">
        <v>-121.95836300000001</v>
      </c>
      <c r="K3630">
        <v>991</v>
      </c>
      <c r="L3630">
        <v>30</v>
      </c>
      <c r="M3630">
        <v>2</v>
      </c>
      <c r="N3630">
        <v>7</v>
      </c>
      <c r="O3630">
        <v>25</v>
      </c>
      <c r="P3630">
        <v>32</v>
      </c>
      <c r="Q3630" t="e">
        <f>VLOOKUP($A3630,'[1]SheltersALL_2.17.22'!$1:$1048576,6,0)</f>
        <v>#N/A</v>
      </c>
      <c r="R3630" t="str">
        <f>VLOOKUP($A3630, [1]FA21_Ridership!$1:$1048576,11, 0)</f>
        <v>FREMONT</v>
      </c>
      <c r="S3630" t="str">
        <f>VLOOKUP($A3630, [1]FA21_Ridership!$1:$1048576,12, 0)</f>
        <v>ALAMEDA</v>
      </c>
      <c r="T3630">
        <f>VLOOKUP($A3630, [1]FA21_Ridership!$1:$1048576,13, 0)</f>
        <v>5</v>
      </c>
      <c r="U3630">
        <f t="shared" si="281"/>
        <v>960</v>
      </c>
      <c r="V3630" s="67">
        <f t="shared" si="285"/>
        <v>0.86899999999999999</v>
      </c>
      <c r="W3630">
        <v>0.76771999999999996</v>
      </c>
      <c r="X3630" s="67">
        <f t="shared" si="282"/>
        <v>0.51800000000000002</v>
      </c>
      <c r="Y3630">
        <v>0.16994000000000001</v>
      </c>
      <c r="Z3630" s="67">
        <f t="shared" si="283"/>
        <v>0.40799999999999997</v>
      </c>
      <c r="AA3630">
        <f>VLOOKUP($C3630,[1]Disability!$1:$1048576,5,FALSE)</f>
        <v>1</v>
      </c>
      <c r="AB3630" s="67">
        <f t="shared" si="284"/>
        <v>0.72499999999999998</v>
      </c>
      <c r="AC3630" t="e">
        <f>VLOOKUP($A3630,#REF!,9,FALSE)</f>
        <v>#REF!</v>
      </c>
    </row>
    <row r="3631" spans="1:29">
      <c r="A3631">
        <v>50113</v>
      </c>
      <c r="B3631">
        <v>3630</v>
      </c>
      <c r="C3631">
        <v>1600610</v>
      </c>
      <c r="D3631" t="s">
        <v>4235</v>
      </c>
      <c r="E3631" t="s">
        <v>4236</v>
      </c>
      <c r="G3631" t="e">
        <f>VLOOKUP($H3631,[1]BRT!$1:$1048576,1,0)</f>
        <v>#N/A</v>
      </c>
      <c r="H3631" t="s">
        <v>6045</v>
      </c>
      <c r="I3631">
        <v>37.958750000000002</v>
      </c>
      <c r="J3631">
        <v>-122.35636599999999</v>
      </c>
      <c r="K3631">
        <v>781</v>
      </c>
      <c r="L3631">
        <v>31</v>
      </c>
      <c r="M3631">
        <v>1.935483871</v>
      </c>
      <c r="N3631">
        <v>11</v>
      </c>
      <c r="O3631">
        <v>20</v>
      </c>
      <c r="P3631">
        <v>31</v>
      </c>
      <c r="Q3631" t="e">
        <f>VLOOKUP($A3631,'[1]SheltersALL_2.17.22'!$1:$1048576,6,0)</f>
        <v>#N/A</v>
      </c>
      <c r="R3631" t="str">
        <f>VLOOKUP($A3631, [1]FA21_Ridership!$1:$1048576,11, 0)</f>
        <v>SAN PABLO</v>
      </c>
      <c r="S3631" t="str">
        <f>VLOOKUP($A3631, [1]FA21_Ridership!$1:$1048576,12, 0)</f>
        <v>CONTRA COSTA</v>
      </c>
      <c r="T3631">
        <f>VLOOKUP($A3631, [1]FA21_Ridership!$1:$1048576,13, 0)</f>
        <v>1</v>
      </c>
      <c r="U3631">
        <f t="shared" si="281"/>
        <v>961</v>
      </c>
      <c r="V3631" s="67">
        <f t="shared" si="285"/>
        <v>0.872</v>
      </c>
      <c r="W3631">
        <v>1</v>
      </c>
      <c r="X3631" s="67">
        <f t="shared" si="282"/>
        <v>0.98899999999999999</v>
      </c>
      <c r="Y3631">
        <v>0.36835600000000002</v>
      </c>
      <c r="Z3631" s="67">
        <f t="shared" si="283"/>
        <v>0.72199999999999998</v>
      </c>
      <c r="AA3631">
        <f>VLOOKUP($C3631,[1]Disability!$1:$1048576,5,FALSE)</f>
        <v>0</v>
      </c>
      <c r="AB3631" s="67">
        <f t="shared" si="284"/>
        <v>0</v>
      </c>
      <c r="AC3631" t="e">
        <f>VLOOKUP($A3631,#REF!,9,FALSE)</f>
        <v>#REF!</v>
      </c>
    </row>
    <row r="3632" spans="1:29">
      <c r="A3632">
        <v>51096</v>
      </c>
      <c r="B3632">
        <v>3631</v>
      </c>
      <c r="C3632">
        <v>9902480</v>
      </c>
      <c r="D3632" t="s">
        <v>4235</v>
      </c>
      <c r="E3632" t="s">
        <v>4236</v>
      </c>
      <c r="G3632" t="e">
        <f>VLOOKUP($H3632,[1]BRT!$1:$1048576,1,0)</f>
        <v>#N/A</v>
      </c>
      <c r="H3632" t="s">
        <v>6794</v>
      </c>
      <c r="I3632">
        <v>37.869490999999996</v>
      </c>
      <c r="J3632">
        <v>-122.26764900000001</v>
      </c>
      <c r="K3632">
        <v>674</v>
      </c>
      <c r="L3632">
        <v>14</v>
      </c>
      <c r="M3632">
        <v>4.2857142860000002</v>
      </c>
      <c r="N3632">
        <v>33</v>
      </c>
      <c r="O3632">
        <v>36</v>
      </c>
      <c r="P3632">
        <v>69</v>
      </c>
      <c r="Q3632" t="e">
        <f>VLOOKUP($A3632,'[1]SheltersALL_2.17.22'!$1:$1048576,6,0)</f>
        <v>#N/A</v>
      </c>
      <c r="R3632" t="str">
        <f>VLOOKUP($A3632, [1]FA21_Ridership!$1:$1048576,11, 0)</f>
        <v>BERKELEY</v>
      </c>
      <c r="S3632" t="str">
        <f>VLOOKUP($A3632, [1]FA21_Ridership!$1:$1048576,12, 0)</f>
        <v>ALAMEDA</v>
      </c>
      <c r="T3632">
        <f>VLOOKUP($A3632, [1]FA21_Ridership!$1:$1048576,13, 0)</f>
        <v>1</v>
      </c>
      <c r="U3632">
        <f t="shared" si="281"/>
        <v>966</v>
      </c>
      <c r="V3632" s="67">
        <f t="shared" si="285"/>
        <v>0.872</v>
      </c>
      <c r="W3632">
        <v>0.66142800000000002</v>
      </c>
      <c r="X3632" s="67">
        <f t="shared" si="282"/>
        <v>0.34699999999999998</v>
      </c>
      <c r="Y3632">
        <v>0.56815899999999997</v>
      </c>
      <c r="Z3632" s="67">
        <f t="shared" si="283"/>
        <v>0.91300000000000003</v>
      </c>
      <c r="AA3632">
        <f>VLOOKUP($C3632,[1]Disability!$1:$1048576,5,FALSE)</f>
        <v>1</v>
      </c>
      <c r="AB3632" s="67">
        <f t="shared" si="284"/>
        <v>0.72499999999999998</v>
      </c>
      <c r="AC3632" t="e">
        <f>VLOOKUP($A3632,#REF!,9,FALSE)</f>
        <v>#REF!</v>
      </c>
    </row>
    <row r="3633" spans="1:29">
      <c r="A3633">
        <v>50832</v>
      </c>
      <c r="B3633">
        <v>3632</v>
      </c>
      <c r="C3633">
        <v>9901600</v>
      </c>
      <c r="D3633" t="s">
        <v>4235</v>
      </c>
      <c r="E3633" t="s">
        <v>4236</v>
      </c>
      <c r="F3633" t="s">
        <v>5342</v>
      </c>
      <c r="G3633" t="e">
        <f>VLOOKUP($H3633,[1]BRT!$1:$1048576,1,0)</f>
        <v>#N/A</v>
      </c>
      <c r="H3633" t="s">
        <v>6795</v>
      </c>
      <c r="I3633">
        <v>37.809246000000002</v>
      </c>
      <c r="J3633">
        <v>-122.26824499999999</v>
      </c>
      <c r="K3633">
        <v>246</v>
      </c>
      <c r="L3633">
        <v>54</v>
      </c>
      <c r="M3633">
        <v>1.111111111</v>
      </c>
      <c r="N3633">
        <v>11</v>
      </c>
      <c r="O3633">
        <v>7</v>
      </c>
      <c r="P3633">
        <v>18</v>
      </c>
      <c r="Q3633" t="e">
        <f>VLOOKUP($A3633,'[1]SheltersALL_2.17.22'!$1:$1048576,6,0)</f>
        <v>#N/A</v>
      </c>
      <c r="R3633" t="str">
        <f>VLOOKUP($A3633, [1]FA21_Ridership!$1:$1048576,11, 0)</f>
        <v>OAKLAND</v>
      </c>
      <c r="S3633" t="str">
        <f>VLOOKUP($A3633, [1]FA21_Ridership!$1:$1048576,12, 0)</f>
        <v>ALAMEDA</v>
      </c>
      <c r="T3633">
        <f>VLOOKUP($A3633, [1]FA21_Ridership!$1:$1048576,13, 0)</f>
        <v>2</v>
      </c>
      <c r="U3633">
        <f t="shared" si="281"/>
        <v>972</v>
      </c>
      <c r="V3633" s="67">
        <f t="shared" si="285"/>
        <v>0.873</v>
      </c>
      <c r="W3633">
        <v>0.68016500000000002</v>
      </c>
      <c r="X3633" s="67">
        <f t="shared" si="282"/>
        <v>0.377</v>
      </c>
      <c r="Y3633">
        <v>0.36513400000000001</v>
      </c>
      <c r="Z3633" s="67">
        <f t="shared" si="283"/>
        <v>0.71599999999999997</v>
      </c>
      <c r="AA3633">
        <f>VLOOKUP($C3633,[1]Disability!$1:$1048576,5,FALSE)</f>
        <v>1</v>
      </c>
      <c r="AB3633" s="67">
        <f t="shared" si="284"/>
        <v>0.72499999999999998</v>
      </c>
      <c r="AC3633" t="e">
        <f>VLOOKUP($A3633,#REF!,9,FALSE)</f>
        <v>#REF!</v>
      </c>
    </row>
    <row r="3634" spans="1:29">
      <c r="A3634">
        <v>51015</v>
      </c>
      <c r="B3634">
        <v>3633</v>
      </c>
      <c r="C3634">
        <v>305490</v>
      </c>
      <c r="D3634" t="s">
        <v>4235</v>
      </c>
      <c r="E3634" t="s">
        <v>4236</v>
      </c>
      <c r="G3634" t="e">
        <f>VLOOKUP($H3634,[1]BRT!$1:$1048576,1,0)</f>
        <v>#N/A</v>
      </c>
      <c r="H3634" t="s">
        <v>6767</v>
      </c>
      <c r="I3634">
        <v>37.861609999999999</v>
      </c>
      <c r="J3634">
        <v>-122.25881800000001</v>
      </c>
      <c r="K3634">
        <v>1148</v>
      </c>
      <c r="L3634">
        <v>17.399999999999999</v>
      </c>
      <c r="M3634">
        <v>3.448275862</v>
      </c>
      <c r="N3634">
        <v>35</v>
      </c>
      <c r="O3634">
        <v>21</v>
      </c>
      <c r="P3634">
        <v>56</v>
      </c>
      <c r="Q3634" t="e">
        <f>VLOOKUP($A3634,'[1]SheltersALL_2.17.22'!$1:$1048576,6,0)</f>
        <v>#N/A</v>
      </c>
      <c r="R3634" t="str">
        <f>VLOOKUP($A3634, [1]FA21_Ridership!$1:$1048576,11, 0)</f>
        <v>BERKELEY</v>
      </c>
      <c r="S3634" t="str">
        <f>VLOOKUP($A3634, [1]FA21_Ridership!$1:$1048576,12, 0)</f>
        <v>ALAMEDA</v>
      </c>
      <c r="T3634">
        <f>VLOOKUP($A3634, [1]FA21_Ridership!$1:$1048576,13, 0)</f>
        <v>2</v>
      </c>
      <c r="U3634">
        <f t="shared" si="281"/>
        <v>974.39999999999986</v>
      </c>
      <c r="V3634" s="67">
        <f t="shared" si="285"/>
        <v>0.873</v>
      </c>
      <c r="W3634">
        <v>0.35232799999999997</v>
      </c>
      <c r="X3634" s="67">
        <f t="shared" si="282"/>
        <v>9.7000000000000003E-2</v>
      </c>
      <c r="Y3634">
        <v>0.64432</v>
      </c>
      <c r="Z3634" s="67">
        <f t="shared" si="283"/>
        <v>0.96199999999999997</v>
      </c>
      <c r="AA3634">
        <f>VLOOKUP($C3634,[1]Disability!$1:$1048576,5,FALSE)</f>
        <v>1</v>
      </c>
      <c r="AB3634" s="67">
        <f t="shared" si="284"/>
        <v>0.72499999999999998</v>
      </c>
      <c r="AC3634" t="e">
        <f>VLOOKUP($A3634,#REF!,9,FALSE)</f>
        <v>#REF!</v>
      </c>
    </row>
    <row r="3635" spans="1:29">
      <c r="A3635">
        <v>54442</v>
      </c>
      <c r="B3635">
        <v>3634</v>
      </c>
      <c r="C3635">
        <v>1600420</v>
      </c>
      <c r="D3635" t="s">
        <v>4235</v>
      </c>
      <c r="E3635" t="s">
        <v>4236</v>
      </c>
      <c r="F3635" t="s">
        <v>5342</v>
      </c>
      <c r="G3635" t="e">
        <f>VLOOKUP($H3635,[1]BRT!$1:$1048576,1,0)</f>
        <v>#N/A</v>
      </c>
      <c r="H3635" t="s">
        <v>5768</v>
      </c>
      <c r="I3635">
        <v>37.971249</v>
      </c>
      <c r="J3635">
        <v>-122.339883</v>
      </c>
      <c r="K3635">
        <v>786</v>
      </c>
      <c r="L3635">
        <v>25</v>
      </c>
      <c r="M3635">
        <v>2.4</v>
      </c>
      <c r="N3635">
        <v>18</v>
      </c>
      <c r="O3635">
        <v>21</v>
      </c>
      <c r="P3635">
        <v>39</v>
      </c>
      <c r="Q3635" t="e">
        <f>VLOOKUP($A3635,'[1]SheltersALL_2.17.22'!$1:$1048576,6,0)</f>
        <v>#N/A</v>
      </c>
      <c r="R3635" t="str">
        <f>VLOOKUP($A3635, [1]FA21_Ridership!$1:$1048576,11, 0)</f>
        <v>SAN PABLO</v>
      </c>
      <c r="S3635" t="str">
        <f>VLOOKUP($A3635, [1]FA21_Ridership!$1:$1048576,12, 0)</f>
        <v>CONTRA COSTA</v>
      </c>
      <c r="T3635">
        <f>VLOOKUP($A3635, [1]FA21_Ridership!$1:$1048576,13, 0)</f>
        <v>1</v>
      </c>
      <c r="U3635">
        <f t="shared" si="281"/>
        <v>975</v>
      </c>
      <c r="V3635" s="67">
        <f t="shared" si="285"/>
        <v>0.873</v>
      </c>
      <c r="W3635">
        <v>0.91733200000000004</v>
      </c>
      <c r="X3635" s="67">
        <f t="shared" si="282"/>
        <v>0.80500000000000005</v>
      </c>
      <c r="Y3635">
        <v>0.43229200000000001</v>
      </c>
      <c r="Z3635" s="67">
        <f t="shared" si="283"/>
        <v>0.79400000000000004</v>
      </c>
      <c r="AA3635">
        <f>VLOOKUP($C3635,[1]Disability!$1:$1048576,5,FALSE)</f>
        <v>1</v>
      </c>
      <c r="AB3635" s="67">
        <f t="shared" si="284"/>
        <v>0.72499999999999998</v>
      </c>
      <c r="AC3635" t="e">
        <f>VLOOKUP($A3635,#REF!,9,FALSE)</f>
        <v>#REF!</v>
      </c>
    </row>
    <row r="3636" spans="1:29">
      <c r="A3636">
        <v>55562</v>
      </c>
      <c r="B3636">
        <v>3635</v>
      </c>
      <c r="C3636">
        <v>501420</v>
      </c>
      <c r="D3636" t="s">
        <v>4235</v>
      </c>
      <c r="E3636" t="s">
        <v>4236</v>
      </c>
      <c r="G3636" t="e">
        <f>VLOOKUP($H3636,[1]BRT!$1:$1048576,1,0)</f>
        <v>#N/A</v>
      </c>
      <c r="H3636" t="s">
        <v>6796</v>
      </c>
      <c r="I3636">
        <v>37.899346999999999</v>
      </c>
      <c r="J3636">
        <v>-122.301866</v>
      </c>
      <c r="K3636">
        <v>1366</v>
      </c>
      <c r="L3636">
        <v>20</v>
      </c>
      <c r="M3636">
        <v>3</v>
      </c>
      <c r="N3636">
        <v>25</v>
      </c>
      <c r="O3636">
        <v>24</v>
      </c>
      <c r="P3636">
        <v>49</v>
      </c>
      <c r="Q3636" t="str">
        <f>VLOOKUP($A3636,'[1]SheltersALL_2.17.22'!$1:$1048576,6,0)</f>
        <v>El Cerrito</v>
      </c>
      <c r="R3636" t="str">
        <f>VLOOKUP($A3636, [1]FA21_Ridership!$1:$1048576,11, 0)</f>
        <v>EL CERRITO</v>
      </c>
      <c r="S3636" t="str">
        <f>VLOOKUP($A3636, [1]FA21_Ridership!$1:$1048576,12, 0)</f>
        <v>CONTRA COSTA</v>
      </c>
      <c r="T3636">
        <f>VLOOKUP($A3636, [1]FA21_Ridership!$1:$1048576,13, 0)</f>
        <v>1</v>
      </c>
      <c r="U3636">
        <f t="shared" si="281"/>
        <v>980</v>
      </c>
      <c r="V3636" s="67">
        <f t="shared" si="285"/>
        <v>0.873</v>
      </c>
      <c r="W3636">
        <v>0.52703999999999995</v>
      </c>
      <c r="X3636" s="67">
        <f t="shared" si="282"/>
        <v>0.21299999999999999</v>
      </c>
      <c r="Y3636">
        <v>0.124752</v>
      </c>
      <c r="Z3636" s="67">
        <f t="shared" si="283"/>
        <v>0.30599999999999999</v>
      </c>
      <c r="AA3636">
        <f>VLOOKUP($C3636,[1]Disability!$1:$1048576,5,FALSE)</f>
        <v>1</v>
      </c>
      <c r="AB3636" s="67">
        <f t="shared" si="284"/>
        <v>0.72499999999999998</v>
      </c>
      <c r="AC3636" t="e">
        <f>VLOOKUP($A3636,#REF!,9,FALSE)</f>
        <v>#REF!</v>
      </c>
    </row>
    <row r="3637" spans="1:29">
      <c r="A3637">
        <v>54949</v>
      </c>
      <c r="B3637">
        <v>3636</v>
      </c>
      <c r="C3637">
        <v>802360</v>
      </c>
      <c r="D3637" t="s">
        <v>4235</v>
      </c>
      <c r="E3637" t="s">
        <v>4236</v>
      </c>
      <c r="G3637" t="e">
        <f>VLOOKUP($H3637,[1]BRT!$1:$1048576,1,0)</f>
        <v>#N/A</v>
      </c>
      <c r="H3637" t="s">
        <v>6797</v>
      </c>
      <c r="I3637">
        <v>37.65014</v>
      </c>
      <c r="J3637">
        <v>-122.108692</v>
      </c>
      <c r="K3637">
        <v>1051</v>
      </c>
      <c r="L3637">
        <v>20</v>
      </c>
      <c r="M3637">
        <v>3</v>
      </c>
      <c r="N3637">
        <v>17</v>
      </c>
      <c r="O3637">
        <v>32</v>
      </c>
      <c r="P3637">
        <v>49</v>
      </c>
      <c r="Q3637" t="str">
        <f>VLOOKUP($A3637,'[1]SheltersALL_2.17.22'!$1:$1048576,6,0)</f>
        <v>Hayward</v>
      </c>
      <c r="R3637" t="str">
        <f>VLOOKUP($A3637, [1]FA21_Ridership!$1:$1048576,11, 0)</f>
        <v>HAYWARD</v>
      </c>
      <c r="S3637" t="str">
        <f>VLOOKUP($A3637, [1]FA21_Ridership!$1:$1048576,12, 0)</f>
        <v>ALAMEDA</v>
      </c>
      <c r="T3637">
        <f>VLOOKUP($A3637, [1]FA21_Ridership!$1:$1048576,13, 0)</f>
        <v>5</v>
      </c>
      <c r="U3637">
        <f t="shared" si="281"/>
        <v>980</v>
      </c>
      <c r="V3637" s="67">
        <f t="shared" si="285"/>
        <v>0.873</v>
      </c>
      <c r="W3637">
        <v>0.85763699999999998</v>
      </c>
      <c r="X3637" s="67">
        <f t="shared" si="282"/>
        <v>0.69199999999999995</v>
      </c>
      <c r="Y3637">
        <v>0.24168300000000001</v>
      </c>
      <c r="Z3637" s="67">
        <f t="shared" si="283"/>
        <v>0.55400000000000005</v>
      </c>
      <c r="AA3637">
        <f>VLOOKUP($C3637,[1]Disability!$1:$1048576,5,FALSE)</f>
        <v>0</v>
      </c>
      <c r="AB3637" s="67">
        <f t="shared" si="284"/>
        <v>0</v>
      </c>
      <c r="AC3637" t="e">
        <f>VLOOKUP($A3637,#REF!,9,FALSE)</f>
        <v>#REF!</v>
      </c>
    </row>
    <row r="3638" spans="1:29">
      <c r="A3638">
        <v>52282</v>
      </c>
      <c r="B3638">
        <v>3637</v>
      </c>
      <c r="C3638">
        <v>1002800</v>
      </c>
      <c r="D3638" t="s">
        <v>4235</v>
      </c>
      <c r="E3638" t="s">
        <v>4236</v>
      </c>
      <c r="G3638" t="e">
        <f>VLOOKUP($H3638,[1]BRT!$1:$1048576,1,0)</f>
        <v>#N/A</v>
      </c>
      <c r="H3638" t="s">
        <v>6798</v>
      </c>
      <c r="I3638">
        <v>37.835147999999997</v>
      </c>
      <c r="J3638">
        <v>-122.25329600000001</v>
      </c>
      <c r="K3638">
        <v>1018</v>
      </c>
      <c r="L3638">
        <v>32.700000000000003</v>
      </c>
      <c r="M3638">
        <v>1.8348623850000001</v>
      </c>
      <c r="N3638">
        <v>22</v>
      </c>
      <c r="O3638">
        <v>8</v>
      </c>
      <c r="P3638">
        <v>30</v>
      </c>
      <c r="Q3638" t="e">
        <f>VLOOKUP($A3638,'[1]SheltersALL_2.17.22'!$1:$1048576,6,0)</f>
        <v>#N/A</v>
      </c>
      <c r="R3638" t="str">
        <f>VLOOKUP($A3638, [1]FA21_Ridership!$1:$1048576,11, 0)</f>
        <v>OAKLAND</v>
      </c>
      <c r="S3638" t="str">
        <f>VLOOKUP($A3638, [1]FA21_Ridership!$1:$1048576,12, 0)</f>
        <v>ALAMEDA</v>
      </c>
      <c r="T3638">
        <f>VLOOKUP($A3638, [1]FA21_Ridership!$1:$1048576,13, 0)</f>
        <v>2</v>
      </c>
      <c r="U3638">
        <f t="shared" si="281"/>
        <v>981.00000000000011</v>
      </c>
      <c r="V3638" s="67">
        <f t="shared" si="285"/>
        <v>0.874</v>
      </c>
      <c r="W3638">
        <v>0.18512500000000001</v>
      </c>
      <c r="X3638" s="67">
        <f t="shared" si="282"/>
        <v>8.0000000000000002E-3</v>
      </c>
      <c r="Y3638">
        <v>9.8580000000000001E-2</v>
      </c>
      <c r="Z3638" s="67">
        <f t="shared" si="283"/>
        <v>0.24299999999999999</v>
      </c>
      <c r="AA3638">
        <f>VLOOKUP($C3638,[1]Disability!$1:$1048576,5,FALSE)</f>
        <v>2</v>
      </c>
      <c r="AB3638" s="67">
        <f t="shared" si="284"/>
        <v>0.91600000000000004</v>
      </c>
      <c r="AC3638" t="e">
        <f>VLOOKUP($A3638,#REF!,9,FALSE)</f>
        <v>#REF!</v>
      </c>
    </row>
    <row r="3639" spans="1:29">
      <c r="A3639">
        <v>53457</v>
      </c>
      <c r="B3639">
        <v>3638</v>
      </c>
      <c r="C3639">
        <v>303480</v>
      </c>
      <c r="D3639" t="s">
        <v>4235</v>
      </c>
      <c r="E3639" t="s">
        <v>4236</v>
      </c>
      <c r="G3639" t="e">
        <f>VLOOKUP($H3639,[1]BRT!$1:$1048576,1,0)</f>
        <v>#N/A</v>
      </c>
      <c r="H3639" t="s">
        <v>6063</v>
      </c>
      <c r="I3639">
        <v>37.867176000000001</v>
      </c>
      <c r="J3639">
        <v>-122.272462</v>
      </c>
      <c r="K3639">
        <v>1018</v>
      </c>
      <c r="L3639">
        <v>32.700000000000003</v>
      </c>
      <c r="M3639">
        <v>1.8348623850000001</v>
      </c>
      <c r="N3639">
        <v>14</v>
      </c>
      <c r="O3639">
        <v>16</v>
      </c>
      <c r="P3639">
        <v>30</v>
      </c>
      <c r="Q3639" t="e">
        <f>VLOOKUP($A3639,'[1]SheltersALL_2.17.22'!$1:$1048576,6,0)</f>
        <v>#N/A</v>
      </c>
      <c r="R3639" t="str">
        <f>VLOOKUP($A3639, [1]FA21_Ridership!$1:$1048576,11, 0)</f>
        <v>BERKELEY</v>
      </c>
      <c r="S3639" t="str">
        <f>VLOOKUP($A3639, [1]FA21_Ridership!$1:$1048576,12, 0)</f>
        <v>ALAMEDA</v>
      </c>
      <c r="T3639">
        <f>VLOOKUP($A3639, [1]FA21_Ridership!$1:$1048576,13, 0)</f>
        <v>1</v>
      </c>
      <c r="U3639">
        <f t="shared" si="281"/>
        <v>981.00000000000011</v>
      </c>
      <c r="V3639" s="67">
        <f t="shared" si="285"/>
        <v>0.874</v>
      </c>
      <c r="W3639">
        <v>0.66142800000000002</v>
      </c>
      <c r="X3639" s="67">
        <f t="shared" si="282"/>
        <v>0.34699999999999998</v>
      </c>
      <c r="Y3639">
        <v>0.56815899999999997</v>
      </c>
      <c r="Z3639" s="67">
        <f t="shared" si="283"/>
        <v>0.91300000000000003</v>
      </c>
      <c r="AA3639">
        <f>VLOOKUP($C3639,[1]Disability!$1:$1048576,5,FALSE)</f>
        <v>1</v>
      </c>
      <c r="AB3639" s="67">
        <f t="shared" si="284"/>
        <v>0.72499999999999998</v>
      </c>
      <c r="AC3639" t="e">
        <f>VLOOKUP($A3639,#REF!,9,FALSE)</f>
        <v>#REF!</v>
      </c>
    </row>
    <row r="3640" spans="1:29">
      <c r="A3640">
        <v>59599</v>
      </c>
      <c r="B3640">
        <v>3639</v>
      </c>
      <c r="C3640">
        <v>1031020</v>
      </c>
      <c r="D3640" t="s">
        <v>4235</v>
      </c>
      <c r="E3640" t="s">
        <v>4236</v>
      </c>
      <c r="F3640" t="s">
        <v>4373</v>
      </c>
      <c r="G3640" t="e">
        <f>VLOOKUP($H3640,[1]BRT!$1:$1048576,1,0)</f>
        <v>#N/A</v>
      </c>
      <c r="H3640" t="s">
        <v>6799</v>
      </c>
      <c r="I3640">
        <v>37.753357000000001</v>
      </c>
      <c r="J3640">
        <v>-122.197062</v>
      </c>
      <c r="K3640">
        <v>1043</v>
      </c>
      <c r="L3640">
        <v>17</v>
      </c>
      <c r="M3640">
        <v>3.5294117649999999</v>
      </c>
      <c r="N3640">
        <v>31</v>
      </c>
      <c r="O3640">
        <v>27</v>
      </c>
      <c r="P3640">
        <v>58</v>
      </c>
      <c r="Q3640" t="str">
        <f>VLOOKUP($A3640,'[1]SheltersALL_2.17.22'!$1:$1048576,6,0)</f>
        <v>Oakland</v>
      </c>
      <c r="R3640" t="str">
        <f>VLOOKUP($A3640, [1]FA21_Ridership!$1:$1048576,11, 0)</f>
        <v>OAKLAND</v>
      </c>
      <c r="S3640" t="str">
        <f>VLOOKUP($A3640, [1]FA21_Ridership!$1:$1048576,12, 0)</f>
        <v>ALAMEDA</v>
      </c>
      <c r="T3640">
        <f>VLOOKUP($A3640, [1]FA21_Ridership!$1:$1048576,13, 0)</f>
        <v>3</v>
      </c>
      <c r="U3640">
        <f t="shared" si="281"/>
        <v>986</v>
      </c>
      <c r="V3640" s="67">
        <f t="shared" si="285"/>
        <v>0.874</v>
      </c>
      <c r="W3640">
        <v>0.84946699999999997</v>
      </c>
      <c r="X3640" s="67">
        <f t="shared" si="282"/>
        <v>0.66900000000000004</v>
      </c>
      <c r="Y3640">
        <v>0.76672200000000001</v>
      </c>
      <c r="Z3640" s="67">
        <f t="shared" si="283"/>
        <v>0.98699999999999999</v>
      </c>
      <c r="AA3640">
        <f>VLOOKUP($C3640,[1]Disability!$1:$1048576,5,FALSE)</f>
        <v>0</v>
      </c>
      <c r="AB3640" s="67">
        <f t="shared" si="284"/>
        <v>0</v>
      </c>
      <c r="AC3640" t="e">
        <f>VLOOKUP($A3640,#REF!,9,FALSE)</f>
        <v>#REF!</v>
      </c>
    </row>
    <row r="3641" spans="1:29">
      <c r="A3641">
        <v>52221</v>
      </c>
      <c r="B3641">
        <v>3640</v>
      </c>
      <c r="C3641">
        <v>501430</v>
      </c>
      <c r="D3641" t="s">
        <v>4235</v>
      </c>
      <c r="E3641" t="s">
        <v>4236</v>
      </c>
      <c r="G3641" t="e">
        <f>VLOOKUP($H3641,[1]BRT!$1:$1048576,1,0)</f>
        <v>#N/A</v>
      </c>
      <c r="H3641" t="s">
        <v>6796</v>
      </c>
      <c r="I3641">
        <v>37.898580000000003</v>
      </c>
      <c r="J3641">
        <v>-122.301812</v>
      </c>
      <c r="K3641">
        <v>1446</v>
      </c>
      <c r="L3641">
        <v>23</v>
      </c>
      <c r="M3641">
        <v>2.6086956520000002</v>
      </c>
      <c r="N3641">
        <v>25</v>
      </c>
      <c r="O3641">
        <v>18</v>
      </c>
      <c r="P3641">
        <v>43</v>
      </c>
      <c r="Q3641" t="str">
        <f>VLOOKUP($A3641,'[1]SheltersALL_2.17.22'!$1:$1048576,6,0)</f>
        <v>El Cerrito</v>
      </c>
      <c r="R3641" t="str">
        <f>VLOOKUP($A3641, [1]FA21_Ridership!$1:$1048576,11, 0)</f>
        <v>EL CERRITO</v>
      </c>
      <c r="S3641" t="str">
        <f>VLOOKUP($A3641, [1]FA21_Ridership!$1:$1048576,12, 0)</f>
        <v>CONTRA COSTA</v>
      </c>
      <c r="T3641">
        <f>VLOOKUP($A3641, [1]FA21_Ridership!$1:$1048576,13, 0)</f>
        <v>1</v>
      </c>
      <c r="U3641">
        <f t="shared" si="281"/>
        <v>989</v>
      </c>
      <c r="V3641" s="67">
        <f t="shared" si="285"/>
        <v>0.874</v>
      </c>
      <c r="W3641">
        <v>0.760714</v>
      </c>
      <c r="X3641" s="67">
        <f t="shared" si="282"/>
        <v>0.51300000000000001</v>
      </c>
      <c r="Y3641">
        <v>0.23752300000000001</v>
      </c>
      <c r="Z3641" s="67">
        <f t="shared" si="283"/>
        <v>0.53900000000000003</v>
      </c>
      <c r="AA3641">
        <f>VLOOKUP($C3641,[1]Disability!$1:$1048576,5,FALSE)</f>
        <v>1</v>
      </c>
      <c r="AB3641" s="67">
        <f t="shared" si="284"/>
        <v>0.72499999999999998</v>
      </c>
      <c r="AC3641" t="e">
        <f>VLOOKUP($A3641,#REF!,9,FALSE)</f>
        <v>#REF!</v>
      </c>
    </row>
    <row r="3642" spans="1:29">
      <c r="A3642">
        <v>58575</v>
      </c>
      <c r="B3642">
        <v>3641</v>
      </c>
      <c r="C3642">
        <v>302150</v>
      </c>
      <c r="D3642" t="s">
        <v>4235</v>
      </c>
      <c r="E3642" t="s">
        <v>4236</v>
      </c>
      <c r="G3642" t="e">
        <f>VLOOKUP($H3642,[1]BRT!$1:$1048576,1,0)</f>
        <v>#N/A</v>
      </c>
      <c r="H3642" t="s">
        <v>6800</v>
      </c>
      <c r="I3642">
        <v>37.863371999999998</v>
      </c>
      <c r="J3642">
        <v>-122.272396</v>
      </c>
      <c r="K3642">
        <v>1080</v>
      </c>
      <c r="L3642">
        <v>30</v>
      </c>
      <c r="M3642">
        <v>2</v>
      </c>
      <c r="N3642">
        <v>8</v>
      </c>
      <c r="O3642">
        <v>25</v>
      </c>
      <c r="P3642">
        <v>33</v>
      </c>
      <c r="Q3642" t="e">
        <f>VLOOKUP($A3642,'[1]SheltersALL_2.17.22'!$1:$1048576,6,0)</f>
        <v>#N/A</v>
      </c>
      <c r="R3642" t="str">
        <f>VLOOKUP($A3642, [1]FA21_Ridership!$1:$1048576,11, 0)</f>
        <v>BERKELEY</v>
      </c>
      <c r="S3642" t="str">
        <f>VLOOKUP($A3642, [1]FA21_Ridership!$1:$1048576,12, 0)</f>
        <v>ALAMEDA</v>
      </c>
      <c r="T3642">
        <f>VLOOKUP($A3642, [1]FA21_Ridership!$1:$1048576,13, 0)</f>
        <v>1</v>
      </c>
      <c r="U3642">
        <f t="shared" si="281"/>
        <v>990</v>
      </c>
      <c r="V3642" s="67">
        <f t="shared" si="285"/>
        <v>0.875</v>
      </c>
      <c r="W3642">
        <v>0.39978399999999997</v>
      </c>
      <c r="X3642" s="67">
        <f t="shared" si="282"/>
        <v>0.125</v>
      </c>
      <c r="Y3642">
        <v>0.234375</v>
      </c>
      <c r="Z3642" s="67">
        <f t="shared" si="283"/>
        <v>0.53100000000000003</v>
      </c>
      <c r="AA3642">
        <f>VLOOKUP($C3642,[1]Disability!$1:$1048576,5,FALSE)</f>
        <v>1</v>
      </c>
      <c r="AB3642" s="67">
        <f t="shared" si="284"/>
        <v>0.72499999999999998</v>
      </c>
      <c r="AC3642" t="e">
        <f>VLOOKUP($A3642,#REF!,9,FALSE)</f>
        <v>#REF!</v>
      </c>
    </row>
    <row r="3643" spans="1:29">
      <c r="A3643">
        <v>54366</v>
      </c>
      <c r="B3643">
        <v>3642</v>
      </c>
      <c r="C3643">
        <v>1500490</v>
      </c>
      <c r="D3643" t="s">
        <v>4235</v>
      </c>
      <c r="E3643" t="s">
        <v>4236</v>
      </c>
      <c r="G3643" t="e">
        <f>VLOOKUP($H3643,[1]BRT!$1:$1048576,1,0)</f>
        <v>#N/A</v>
      </c>
      <c r="H3643" t="s">
        <v>6801</v>
      </c>
      <c r="I3643">
        <v>37.717461</v>
      </c>
      <c r="J3643">
        <v>-122.143141</v>
      </c>
      <c r="K3643">
        <v>799</v>
      </c>
      <c r="L3643">
        <v>21.1</v>
      </c>
      <c r="M3643">
        <v>2.843601896</v>
      </c>
      <c r="N3643">
        <v>13</v>
      </c>
      <c r="O3643">
        <v>34</v>
      </c>
      <c r="P3643">
        <v>47</v>
      </c>
      <c r="Q3643" t="e">
        <f>VLOOKUP($A3643,'[1]SheltersALL_2.17.22'!$1:$1048576,6,0)</f>
        <v>#N/A</v>
      </c>
      <c r="R3643" t="str">
        <f>VLOOKUP($A3643, [1]FA21_Ridership!$1:$1048576,11, 0)</f>
        <v>SAN LEANDRO</v>
      </c>
      <c r="S3643" t="str">
        <f>VLOOKUP($A3643, [1]FA21_Ridership!$1:$1048576,12, 0)</f>
        <v>ALAMEDA</v>
      </c>
      <c r="T3643">
        <f>VLOOKUP($A3643, [1]FA21_Ridership!$1:$1048576,13, 0)</f>
        <v>3</v>
      </c>
      <c r="U3643">
        <f t="shared" si="281"/>
        <v>991.7</v>
      </c>
      <c r="V3643" s="67">
        <f t="shared" si="285"/>
        <v>0.875</v>
      </c>
      <c r="W3643">
        <v>0.68032800000000004</v>
      </c>
      <c r="X3643" s="67">
        <f t="shared" si="282"/>
        <v>0.38200000000000001</v>
      </c>
      <c r="Y3643">
        <v>0.53005500000000005</v>
      </c>
      <c r="Z3643" s="67">
        <f t="shared" si="283"/>
        <v>0.88800000000000001</v>
      </c>
      <c r="AA3643">
        <f>VLOOKUP($C3643,[1]Disability!$1:$1048576,5,FALSE)</f>
        <v>1</v>
      </c>
      <c r="AB3643" s="67">
        <f t="shared" si="284"/>
        <v>0.72499999999999998</v>
      </c>
      <c r="AC3643" t="e">
        <f>VLOOKUP($A3643,#REF!,9,FALSE)</f>
        <v>#REF!</v>
      </c>
    </row>
    <row r="3644" spans="1:29">
      <c r="A3644">
        <v>59918</v>
      </c>
      <c r="B3644">
        <v>3643</v>
      </c>
      <c r="C3644">
        <v>300360</v>
      </c>
      <c r="D3644" t="s">
        <v>4235</v>
      </c>
      <c r="E3644" t="s">
        <v>4236</v>
      </c>
      <c r="F3644" t="s">
        <v>4373</v>
      </c>
      <c r="G3644" t="e">
        <f>VLOOKUP($H3644,[1]BRT!$1:$1048576,1,0)</f>
        <v>#N/A</v>
      </c>
      <c r="H3644" t="s">
        <v>6771</v>
      </c>
      <c r="I3644">
        <v>37.852913000000001</v>
      </c>
      <c r="J3644">
        <v>-122.269542</v>
      </c>
      <c r="K3644">
        <v>1110</v>
      </c>
      <c r="L3644">
        <v>31</v>
      </c>
      <c r="M3644">
        <v>1.935483871</v>
      </c>
      <c r="N3644">
        <v>19</v>
      </c>
      <c r="O3644">
        <v>13</v>
      </c>
      <c r="P3644">
        <v>32</v>
      </c>
      <c r="Q3644" t="e">
        <f>VLOOKUP($A3644,'[1]SheltersALL_2.17.22'!$1:$1048576,6,0)</f>
        <v>#N/A</v>
      </c>
      <c r="R3644" t="str">
        <f>VLOOKUP($A3644, [1]FA21_Ridership!$1:$1048576,11, 0)</f>
        <v>BERKELEY</v>
      </c>
      <c r="S3644" t="str">
        <f>VLOOKUP($A3644, [1]FA21_Ridership!$1:$1048576,12, 0)</f>
        <v>ALAMEDA</v>
      </c>
      <c r="T3644">
        <f>VLOOKUP($A3644, [1]FA21_Ridership!$1:$1048576,13, 0)</f>
        <v>1</v>
      </c>
      <c r="U3644">
        <f t="shared" si="281"/>
        <v>992</v>
      </c>
      <c r="V3644" s="67">
        <f t="shared" si="285"/>
        <v>0.875</v>
      </c>
      <c r="W3644">
        <v>0.479188</v>
      </c>
      <c r="X3644" s="67">
        <f t="shared" si="282"/>
        <v>0.18</v>
      </c>
      <c r="Y3644">
        <v>0.278173</v>
      </c>
      <c r="Z3644" s="67">
        <f t="shared" si="283"/>
        <v>0.60399999999999998</v>
      </c>
      <c r="AA3644">
        <f>VLOOKUP($C3644,[1]Disability!$1:$1048576,5,FALSE)</f>
        <v>5</v>
      </c>
      <c r="AB3644" s="67">
        <f t="shared" si="284"/>
        <v>0.98599999999999999</v>
      </c>
      <c r="AC3644" t="e">
        <f>VLOOKUP($A3644,#REF!,9,FALSE)</f>
        <v>#REF!</v>
      </c>
    </row>
    <row r="3645" spans="1:29">
      <c r="A3645">
        <v>57111</v>
      </c>
      <c r="B3645">
        <v>3644</v>
      </c>
      <c r="C3645">
        <v>1006450</v>
      </c>
      <c r="D3645" t="s">
        <v>4235</v>
      </c>
      <c r="E3645" t="s">
        <v>4236</v>
      </c>
      <c r="F3645" t="s">
        <v>4373</v>
      </c>
      <c r="G3645" t="e">
        <f>VLOOKUP($H3645,[1]BRT!$1:$1048576,1,0)</f>
        <v>#N/A</v>
      </c>
      <c r="H3645" t="s">
        <v>6802</v>
      </c>
      <c r="I3645">
        <v>37.809323999999997</v>
      </c>
      <c r="J3645">
        <v>-122.267939</v>
      </c>
      <c r="K3645">
        <v>1420</v>
      </c>
      <c r="L3645">
        <v>10</v>
      </c>
      <c r="M3645">
        <v>6</v>
      </c>
      <c r="N3645">
        <v>77</v>
      </c>
      <c r="O3645">
        <v>23</v>
      </c>
      <c r="P3645">
        <v>100</v>
      </c>
      <c r="Q3645" t="e">
        <f>VLOOKUP($A3645,'[1]SheltersALL_2.17.22'!$1:$1048576,6,0)</f>
        <v>#N/A</v>
      </c>
      <c r="R3645" t="str">
        <f>VLOOKUP($A3645, [1]FA21_Ridership!$1:$1048576,11, 0)</f>
        <v>OAKLAND</v>
      </c>
      <c r="S3645" t="str">
        <f>VLOOKUP($A3645, [1]FA21_Ridership!$1:$1048576,12, 0)</f>
        <v>ALAMEDA</v>
      </c>
      <c r="T3645">
        <f>VLOOKUP($A3645, [1]FA21_Ridership!$1:$1048576,13, 0)</f>
        <v>2</v>
      </c>
      <c r="U3645">
        <f t="shared" si="281"/>
        <v>1000</v>
      </c>
      <c r="V3645" s="67">
        <f t="shared" si="285"/>
        <v>0.875</v>
      </c>
      <c r="W3645">
        <v>0.78449500000000005</v>
      </c>
      <c r="X3645" s="67">
        <f t="shared" si="282"/>
        <v>0.55800000000000005</v>
      </c>
      <c r="Y3645">
        <v>0.50342699999999996</v>
      </c>
      <c r="Z3645" s="67">
        <f t="shared" si="283"/>
        <v>0.86099999999999999</v>
      </c>
      <c r="AA3645">
        <f>VLOOKUP($C3645,[1]Disability!$1:$1048576,5,FALSE)</f>
        <v>1</v>
      </c>
      <c r="AB3645" s="67">
        <f t="shared" si="284"/>
        <v>0.72499999999999998</v>
      </c>
      <c r="AC3645" t="e">
        <f>VLOOKUP($A3645,#REF!,9,FALSE)</f>
        <v>#REF!</v>
      </c>
    </row>
    <row r="3646" spans="1:29">
      <c r="A3646">
        <v>55433</v>
      </c>
      <c r="B3646">
        <v>3645</v>
      </c>
      <c r="C3646">
        <v>1010310</v>
      </c>
      <c r="D3646" t="s">
        <v>4235</v>
      </c>
      <c r="E3646" t="s">
        <v>4236</v>
      </c>
      <c r="G3646" t="e">
        <f>VLOOKUP($H3646,[1]BRT!$1:$1048576,1,0)</f>
        <v>#N/A</v>
      </c>
      <c r="H3646" t="s">
        <v>6685</v>
      </c>
      <c r="I3646">
        <v>37.784450999999997</v>
      </c>
      <c r="J3646">
        <v>-122.22817499999999</v>
      </c>
      <c r="K3646">
        <v>1397</v>
      </c>
      <c r="L3646">
        <v>20</v>
      </c>
      <c r="M3646">
        <v>3</v>
      </c>
      <c r="N3646">
        <v>17</v>
      </c>
      <c r="O3646">
        <v>33</v>
      </c>
      <c r="P3646">
        <v>50</v>
      </c>
      <c r="Q3646" t="e">
        <f>VLOOKUP($A3646,'[1]SheltersALL_2.17.22'!$1:$1048576,6,0)</f>
        <v>#N/A</v>
      </c>
      <c r="R3646" t="str">
        <f>VLOOKUP($A3646, [1]FA21_Ridership!$1:$1048576,11, 0)</f>
        <v>OAKLAND</v>
      </c>
      <c r="S3646" t="str">
        <f>VLOOKUP($A3646, [1]FA21_Ridership!$1:$1048576,12, 0)</f>
        <v>ALAMEDA</v>
      </c>
      <c r="T3646">
        <f>VLOOKUP($A3646, [1]FA21_Ridership!$1:$1048576,13, 0)</f>
        <v>2</v>
      </c>
      <c r="U3646">
        <f t="shared" si="281"/>
        <v>1000</v>
      </c>
      <c r="V3646" s="67">
        <f t="shared" si="285"/>
        <v>0.875</v>
      </c>
      <c r="W3646">
        <v>0.93949700000000003</v>
      </c>
      <c r="X3646" s="67">
        <f t="shared" si="282"/>
        <v>0.86099999999999999</v>
      </c>
      <c r="Y3646">
        <v>0.65961999999999998</v>
      </c>
      <c r="Z3646" s="67">
        <f t="shared" si="283"/>
        <v>0.97</v>
      </c>
      <c r="AA3646">
        <f>VLOOKUP($C3646,[1]Disability!$1:$1048576,5,FALSE)</f>
        <v>0</v>
      </c>
      <c r="AB3646" s="67">
        <f t="shared" si="284"/>
        <v>0</v>
      </c>
      <c r="AC3646" t="e">
        <f>VLOOKUP($A3646,#REF!,9,FALSE)</f>
        <v>#REF!</v>
      </c>
    </row>
    <row r="3647" spans="1:29">
      <c r="A3647">
        <v>56256</v>
      </c>
      <c r="B3647">
        <v>3646</v>
      </c>
      <c r="C3647">
        <v>1016680</v>
      </c>
      <c r="D3647" t="s">
        <v>4235</v>
      </c>
      <c r="E3647" t="s">
        <v>4236</v>
      </c>
      <c r="G3647" t="e">
        <f>VLOOKUP($H3647,[1]BRT!$1:$1048576,1,0)</f>
        <v>#N/A</v>
      </c>
      <c r="H3647" t="s">
        <v>4644</v>
      </c>
      <c r="I3647">
        <v>37.826555999999997</v>
      </c>
      <c r="J3647">
        <v>-122.21071000000001</v>
      </c>
      <c r="K3647">
        <v>116</v>
      </c>
      <c r="L3647">
        <v>43.8</v>
      </c>
      <c r="M3647">
        <v>1.3698630140000001</v>
      </c>
      <c r="N3647">
        <v>1</v>
      </c>
      <c r="O3647">
        <v>22</v>
      </c>
      <c r="P3647">
        <v>23</v>
      </c>
      <c r="Q3647" t="e">
        <f>VLOOKUP($A3647,'[1]SheltersALL_2.17.22'!$1:$1048576,6,0)</f>
        <v>#N/A</v>
      </c>
      <c r="R3647" t="str">
        <f>VLOOKUP($A3647, [1]FA21_Ridership!$1:$1048576,11, 0)</f>
        <v>OAKLAND</v>
      </c>
      <c r="S3647" t="str">
        <f>VLOOKUP($A3647, [1]FA21_Ridership!$1:$1048576,12, 0)</f>
        <v>ALAMEDA</v>
      </c>
      <c r="T3647">
        <f>VLOOKUP($A3647, [1]FA21_Ridership!$1:$1048576,13, 0)</f>
        <v>2</v>
      </c>
      <c r="U3647">
        <f t="shared" si="281"/>
        <v>1007.4</v>
      </c>
      <c r="V3647" s="67">
        <f t="shared" si="285"/>
        <v>0.876</v>
      </c>
      <c r="W3647">
        <v>0.166854</v>
      </c>
      <c r="X3647" s="67">
        <f t="shared" si="282"/>
        <v>7.0000000000000001E-3</v>
      </c>
      <c r="Y3647">
        <v>5.5618000000000001E-2</v>
      </c>
      <c r="Z3647" s="67">
        <f t="shared" si="283"/>
        <v>9.7000000000000003E-2</v>
      </c>
      <c r="AA3647">
        <f>VLOOKUP($C3647,[1]Disability!$1:$1048576,5,FALSE)</f>
        <v>0</v>
      </c>
      <c r="AB3647" s="67">
        <f t="shared" si="284"/>
        <v>0</v>
      </c>
      <c r="AC3647" t="e">
        <f>VLOOKUP($A3647,#REF!,9,FALSE)</f>
        <v>#REF!</v>
      </c>
    </row>
    <row r="3648" spans="1:29">
      <c r="A3648">
        <v>51632</v>
      </c>
      <c r="B3648">
        <v>3647</v>
      </c>
      <c r="C3648">
        <v>9903800</v>
      </c>
      <c r="D3648" t="s">
        <v>4235</v>
      </c>
      <c r="E3648" t="s">
        <v>4236</v>
      </c>
      <c r="G3648" t="e">
        <f>VLOOKUP($H3648,[1]BRT!$1:$1048576,1,0)</f>
        <v>#N/A</v>
      </c>
      <c r="H3648" t="s">
        <v>6803</v>
      </c>
      <c r="I3648">
        <v>37.796567000000003</v>
      </c>
      <c r="J3648">
        <v>-122.27785</v>
      </c>
      <c r="K3648">
        <v>1190</v>
      </c>
      <c r="L3648">
        <v>12</v>
      </c>
      <c r="M3648">
        <v>5</v>
      </c>
      <c r="N3648">
        <v>44</v>
      </c>
      <c r="O3648">
        <v>40</v>
      </c>
      <c r="P3648">
        <v>84</v>
      </c>
      <c r="Q3648" t="e">
        <f>VLOOKUP($A3648,'[1]SheltersALL_2.17.22'!$1:$1048576,6,0)</f>
        <v>#N/A</v>
      </c>
      <c r="R3648" t="str">
        <f>VLOOKUP($A3648, [1]FA21_Ridership!$1:$1048576,11, 0)</f>
        <v>OAKLAND</v>
      </c>
      <c r="S3648" t="str">
        <f>VLOOKUP($A3648, [1]FA21_Ridership!$1:$1048576,12, 0)</f>
        <v>ALAMEDA</v>
      </c>
      <c r="T3648">
        <f>VLOOKUP($A3648, [1]FA21_Ridership!$1:$1048576,13, 0)</f>
        <v>2</v>
      </c>
      <c r="U3648">
        <f t="shared" si="281"/>
        <v>1008</v>
      </c>
      <c r="V3648" s="67">
        <f t="shared" si="285"/>
        <v>0.876</v>
      </c>
      <c r="W3648">
        <v>0.47169800000000001</v>
      </c>
      <c r="X3648" s="67">
        <f t="shared" si="282"/>
        <v>0.16800000000000001</v>
      </c>
      <c r="Y3648">
        <v>0.109777</v>
      </c>
      <c r="Z3648" s="67">
        <f t="shared" si="283"/>
        <v>0.27200000000000002</v>
      </c>
      <c r="AA3648">
        <f>VLOOKUP($C3648,[1]Disability!$1:$1048576,5,FALSE)</f>
        <v>0</v>
      </c>
      <c r="AB3648" s="67">
        <f t="shared" si="284"/>
        <v>0</v>
      </c>
      <c r="AC3648" t="e">
        <f>VLOOKUP($A3648,#REF!,9,FALSE)</f>
        <v>#REF!</v>
      </c>
    </row>
    <row r="3649" spans="1:29">
      <c r="A3649">
        <v>52386</v>
      </c>
      <c r="B3649">
        <v>3648</v>
      </c>
      <c r="C3649">
        <v>9906020</v>
      </c>
      <c r="D3649" t="s">
        <v>4235</v>
      </c>
      <c r="E3649" t="s">
        <v>4236</v>
      </c>
      <c r="G3649" t="e">
        <f>VLOOKUP($H3649,[1]BRT!$1:$1048576,1,0)</f>
        <v>#N/A</v>
      </c>
      <c r="H3649" t="s">
        <v>6617</v>
      </c>
      <c r="I3649">
        <v>37.837502000000001</v>
      </c>
      <c r="J3649">
        <v>-122.29321899999999</v>
      </c>
      <c r="K3649">
        <v>1079</v>
      </c>
      <c r="L3649">
        <v>31.5</v>
      </c>
      <c r="M3649">
        <v>1.904761905</v>
      </c>
      <c r="N3649">
        <v>7</v>
      </c>
      <c r="O3649">
        <v>25</v>
      </c>
      <c r="P3649">
        <v>32</v>
      </c>
      <c r="Q3649" t="e">
        <f>VLOOKUP($A3649,'[1]SheltersALL_2.17.22'!$1:$1048576,6,0)</f>
        <v>#N/A</v>
      </c>
      <c r="R3649" t="str">
        <f>VLOOKUP($A3649, [1]FA21_Ridership!$1:$1048576,11, 0)</f>
        <v>EMERYVILLE</v>
      </c>
      <c r="S3649" t="str">
        <f>VLOOKUP($A3649, [1]FA21_Ridership!$1:$1048576,12, 0)</f>
        <v>ALAMEDA</v>
      </c>
      <c r="T3649">
        <f>VLOOKUP($A3649, [1]FA21_Ridership!$1:$1048576,13, 0)</f>
        <v>2</v>
      </c>
      <c r="U3649">
        <f t="shared" si="281"/>
        <v>1008</v>
      </c>
      <c r="V3649" s="67">
        <f t="shared" si="285"/>
        <v>0.876</v>
      </c>
      <c r="W3649">
        <v>0.75641000000000003</v>
      </c>
      <c r="X3649" s="67">
        <f t="shared" si="282"/>
        <v>0.49299999999999999</v>
      </c>
      <c r="Y3649">
        <v>0.214286</v>
      </c>
      <c r="Z3649" s="67">
        <f t="shared" si="283"/>
        <v>0.495</v>
      </c>
      <c r="AA3649">
        <f>VLOOKUP($C3649,[1]Disability!$1:$1048576,5,FALSE)</f>
        <v>0</v>
      </c>
      <c r="AB3649" s="67">
        <f t="shared" si="284"/>
        <v>0</v>
      </c>
      <c r="AC3649" t="e">
        <f>VLOOKUP($A3649,#REF!,9,FALSE)</f>
        <v>#REF!</v>
      </c>
    </row>
    <row r="3650" spans="1:29">
      <c r="A3650">
        <v>52252</v>
      </c>
      <c r="B3650">
        <v>3649</v>
      </c>
      <c r="C3650">
        <v>300320</v>
      </c>
      <c r="D3650" t="s">
        <v>4235</v>
      </c>
      <c r="E3650" t="s">
        <v>4236</v>
      </c>
      <c r="G3650" t="e">
        <f>VLOOKUP($H3650,[1]BRT!$1:$1048576,1,0)</f>
        <v>#N/A</v>
      </c>
      <c r="H3650" t="s">
        <v>6723</v>
      </c>
      <c r="I3650">
        <v>37.849114999999998</v>
      </c>
      <c r="J3650">
        <v>-122.271091</v>
      </c>
      <c r="K3650">
        <v>1117</v>
      </c>
      <c r="L3650">
        <v>28.9</v>
      </c>
      <c r="M3650">
        <v>2.0761245669999999</v>
      </c>
      <c r="N3650">
        <v>22</v>
      </c>
      <c r="O3650">
        <v>13</v>
      </c>
      <c r="P3650">
        <v>35</v>
      </c>
      <c r="Q3650" t="str">
        <f>VLOOKUP($A3650,'[1]SheltersALL_2.17.22'!$1:$1048576,6,0)</f>
        <v>Berkeley</v>
      </c>
      <c r="R3650" t="str">
        <f>VLOOKUP($A3650, [1]FA21_Ridership!$1:$1048576,11, 0)</f>
        <v>BERKELEY</v>
      </c>
      <c r="S3650" t="str">
        <f>VLOOKUP($A3650, [1]FA21_Ridership!$1:$1048576,12, 0)</f>
        <v>ALAMEDA</v>
      </c>
      <c r="T3650">
        <f>VLOOKUP($A3650, [1]FA21_Ridership!$1:$1048576,13, 0)</f>
        <v>1</v>
      </c>
      <c r="U3650">
        <f t="shared" ref="U3650:U3713" si="286">$L3650*$P3650</f>
        <v>1011.5</v>
      </c>
      <c r="V3650" s="67">
        <f t="shared" si="285"/>
        <v>0.877</v>
      </c>
      <c r="W3650">
        <v>0.479188</v>
      </c>
      <c r="X3650" s="67">
        <f t="shared" ref="X3650:X3713" si="287">_xlfn.PERCENTRANK.INC($W$2:$W$4161,W3650)</f>
        <v>0.18</v>
      </c>
      <c r="Y3650">
        <v>0.278173</v>
      </c>
      <c r="Z3650" s="67">
        <f t="shared" ref="Z3650:Z3713" si="288">_xlfn.PERCENTRANK.INC($Y$2:$Y$4161,Y3650)</f>
        <v>0.60399999999999998</v>
      </c>
      <c r="AA3650">
        <f>VLOOKUP($C3650,[1]Disability!$1:$1048576,5,FALSE)</f>
        <v>4</v>
      </c>
      <c r="AB3650" s="67">
        <f t="shared" ref="AB3650:AB3713" si="289">_xlfn.PERCENTRANK.INC($AA$2:$AA$4163,AA3650)</f>
        <v>0.97699999999999998</v>
      </c>
      <c r="AC3650" t="e">
        <f>VLOOKUP($A3650,#REF!,9,FALSE)</f>
        <v>#REF!</v>
      </c>
    </row>
    <row r="3651" spans="1:29">
      <c r="A3651">
        <v>51673</v>
      </c>
      <c r="B3651">
        <v>3650</v>
      </c>
      <c r="C3651">
        <v>9903880</v>
      </c>
      <c r="D3651" t="s">
        <v>4235</v>
      </c>
      <c r="E3651" t="s">
        <v>4236</v>
      </c>
      <c r="F3651" t="s">
        <v>4373</v>
      </c>
      <c r="G3651" t="e">
        <f>VLOOKUP($H3651,[1]BRT!$1:$1048576,1,0)</f>
        <v>#N/A</v>
      </c>
      <c r="H3651" t="s">
        <v>6804</v>
      </c>
      <c r="I3651">
        <v>37.936523999999999</v>
      </c>
      <c r="J3651">
        <v>-122.35356899999999</v>
      </c>
      <c r="K3651">
        <v>1383</v>
      </c>
      <c r="L3651">
        <v>36.200000000000003</v>
      </c>
      <c r="M3651">
        <v>1.6574585639999999</v>
      </c>
      <c r="N3651">
        <v>16</v>
      </c>
      <c r="O3651">
        <v>12</v>
      </c>
      <c r="P3651">
        <v>28</v>
      </c>
      <c r="Q3651" t="e">
        <f>VLOOKUP($A3651,'[1]SheltersALL_2.17.22'!$1:$1048576,6,0)</f>
        <v>#N/A</v>
      </c>
      <c r="R3651" t="str">
        <f>VLOOKUP($A3651, [1]FA21_Ridership!$1:$1048576,11, 0)</f>
        <v>RICHMOND</v>
      </c>
      <c r="S3651" t="str">
        <f>VLOOKUP($A3651, [1]FA21_Ridership!$1:$1048576,12, 0)</f>
        <v>CONTRA COSTA</v>
      </c>
      <c r="T3651">
        <f>VLOOKUP($A3651, [1]FA21_Ridership!$1:$1048576,13, 0)</f>
        <v>1</v>
      </c>
      <c r="U3651">
        <f t="shared" si="286"/>
        <v>1013.6000000000001</v>
      </c>
      <c r="V3651" s="67">
        <f t="shared" si="285"/>
        <v>0.877</v>
      </c>
      <c r="W3651">
        <v>0.95234600000000003</v>
      </c>
      <c r="X3651" s="67">
        <f t="shared" si="287"/>
        <v>0.90700000000000003</v>
      </c>
      <c r="Y3651">
        <v>0.51747200000000004</v>
      </c>
      <c r="Z3651" s="67">
        <f t="shared" si="288"/>
        <v>0.874</v>
      </c>
      <c r="AA3651">
        <f>VLOOKUP($C3651,[1]Disability!$1:$1048576,5,FALSE)</f>
        <v>1</v>
      </c>
      <c r="AB3651" s="67">
        <f t="shared" si="289"/>
        <v>0.72499999999999998</v>
      </c>
      <c r="AC3651" t="e">
        <f>VLOOKUP($A3651,#REF!,9,FALSE)</f>
        <v>#REF!</v>
      </c>
    </row>
    <row r="3652" spans="1:29">
      <c r="A3652">
        <v>55507</v>
      </c>
      <c r="B3652">
        <v>3651</v>
      </c>
      <c r="C3652">
        <v>305060</v>
      </c>
      <c r="D3652" t="s">
        <v>4235</v>
      </c>
      <c r="E3652" t="s">
        <v>4236</v>
      </c>
      <c r="G3652" t="e">
        <f>VLOOKUP($H3652,[1]BRT!$1:$1048576,1,0)</f>
        <v>#N/A</v>
      </c>
      <c r="H3652" t="s">
        <v>6805</v>
      </c>
      <c r="I3652">
        <v>37.880319999999998</v>
      </c>
      <c r="J3652">
        <v>-122.26945499999999</v>
      </c>
      <c r="K3652">
        <v>1080</v>
      </c>
      <c r="L3652">
        <v>20</v>
      </c>
      <c r="M3652">
        <v>3</v>
      </c>
      <c r="N3652">
        <v>43</v>
      </c>
      <c r="O3652">
        <v>8</v>
      </c>
      <c r="P3652">
        <v>51</v>
      </c>
      <c r="Q3652" t="e">
        <f>VLOOKUP($A3652,'[1]SheltersALL_2.17.22'!$1:$1048576,6,0)</f>
        <v>#N/A</v>
      </c>
      <c r="R3652" t="str">
        <f>VLOOKUP($A3652, [1]FA21_Ridership!$1:$1048576,11, 0)</f>
        <v>BERKELEY</v>
      </c>
      <c r="S3652" t="str">
        <f>VLOOKUP($A3652, [1]FA21_Ridership!$1:$1048576,12, 0)</f>
        <v>ALAMEDA</v>
      </c>
      <c r="T3652">
        <f>VLOOKUP($A3652, [1]FA21_Ridership!$1:$1048576,13, 0)</f>
        <v>1</v>
      </c>
      <c r="U3652">
        <f t="shared" si="286"/>
        <v>1020</v>
      </c>
      <c r="V3652" s="67">
        <f t="shared" si="285"/>
        <v>0.877</v>
      </c>
      <c r="W3652">
        <v>0.36996699999999999</v>
      </c>
      <c r="X3652" s="67">
        <f t="shared" si="287"/>
        <v>0.108</v>
      </c>
      <c r="Y3652">
        <v>0.152339</v>
      </c>
      <c r="Z3652" s="67">
        <f t="shared" si="288"/>
        <v>0.36799999999999999</v>
      </c>
      <c r="AA3652">
        <f>VLOOKUP($C3652,[1]Disability!$1:$1048576,5,FALSE)</f>
        <v>1</v>
      </c>
      <c r="AB3652" s="67">
        <f t="shared" si="289"/>
        <v>0.72499999999999998</v>
      </c>
      <c r="AC3652" t="e">
        <f>VLOOKUP($A3652,#REF!,9,FALSE)</f>
        <v>#REF!</v>
      </c>
    </row>
    <row r="3653" spans="1:29">
      <c r="A3653">
        <v>55669</v>
      </c>
      <c r="B3653">
        <v>3652</v>
      </c>
      <c r="C3653">
        <v>1501510</v>
      </c>
      <c r="D3653" t="s">
        <v>4235</v>
      </c>
      <c r="E3653" t="s">
        <v>4236</v>
      </c>
      <c r="G3653" t="e">
        <f>VLOOKUP($H3653,[1]BRT!$1:$1048576,1,0)</f>
        <v>#N/A</v>
      </c>
      <c r="H3653" t="s">
        <v>6806</v>
      </c>
      <c r="I3653">
        <v>37.714326</v>
      </c>
      <c r="J3653">
        <v>-122.141672</v>
      </c>
      <c r="K3653">
        <v>1410</v>
      </c>
      <c r="L3653">
        <v>30</v>
      </c>
      <c r="M3653">
        <v>2</v>
      </c>
      <c r="N3653">
        <v>21</v>
      </c>
      <c r="O3653">
        <v>13</v>
      </c>
      <c r="P3653">
        <v>34</v>
      </c>
      <c r="Q3653" t="str">
        <f>VLOOKUP($A3653,'[1]SheltersALL_2.17.22'!$1:$1048576,6,0)</f>
        <v>San Leandro</v>
      </c>
      <c r="R3653" t="str">
        <f>VLOOKUP($A3653, [1]FA21_Ridership!$1:$1048576,11, 0)</f>
        <v>SAN LEANDRO</v>
      </c>
      <c r="S3653" t="str">
        <f>VLOOKUP($A3653, [1]FA21_Ridership!$1:$1048576,12, 0)</f>
        <v>ALAMEDA</v>
      </c>
      <c r="T3653">
        <f>VLOOKUP($A3653, [1]FA21_Ridership!$1:$1048576,13, 0)</f>
        <v>3</v>
      </c>
      <c r="U3653">
        <f t="shared" si="286"/>
        <v>1020</v>
      </c>
      <c r="V3653" s="67">
        <f t="shared" si="285"/>
        <v>0.877</v>
      </c>
      <c r="W3653">
        <v>0.66666700000000001</v>
      </c>
      <c r="X3653" s="67">
        <f t="shared" si="287"/>
        <v>0.35699999999999998</v>
      </c>
      <c r="Y3653">
        <v>0.23708899999999999</v>
      </c>
      <c r="Z3653" s="67">
        <f t="shared" si="288"/>
        <v>0.53800000000000003</v>
      </c>
      <c r="AA3653">
        <f>VLOOKUP($C3653,[1]Disability!$1:$1048576,5,FALSE)</f>
        <v>2</v>
      </c>
      <c r="AB3653" s="67">
        <f t="shared" si="289"/>
        <v>0.91600000000000004</v>
      </c>
      <c r="AC3653" t="e">
        <f>VLOOKUP($A3653,#REF!,9,FALSE)</f>
        <v>#REF!</v>
      </c>
    </row>
    <row r="3654" spans="1:29">
      <c r="A3654">
        <v>58851</v>
      </c>
      <c r="B3654">
        <v>3653</v>
      </c>
      <c r="C3654">
        <v>305940</v>
      </c>
      <c r="D3654" t="s">
        <v>4235</v>
      </c>
      <c r="E3654" t="s">
        <v>4236</v>
      </c>
      <c r="G3654" t="e">
        <f>VLOOKUP($H3654,[1]BRT!$1:$1048576,1,0)</f>
        <v>#N/A</v>
      </c>
      <c r="H3654" t="s">
        <v>6236</v>
      </c>
      <c r="I3654">
        <v>37.871411999999999</v>
      </c>
      <c r="J3654">
        <v>-122.27517400000001</v>
      </c>
      <c r="K3654">
        <v>1362</v>
      </c>
      <c r="L3654">
        <v>12</v>
      </c>
      <c r="M3654">
        <v>5</v>
      </c>
      <c r="N3654">
        <v>47</v>
      </c>
      <c r="O3654">
        <v>38</v>
      </c>
      <c r="P3654">
        <v>85</v>
      </c>
      <c r="Q3654" t="e">
        <f>VLOOKUP($A3654,'[1]SheltersALL_2.17.22'!$1:$1048576,6,0)</f>
        <v>#N/A</v>
      </c>
      <c r="R3654" t="str">
        <f>VLOOKUP($A3654, [1]FA21_Ridership!$1:$1048576,11, 0)</f>
        <v>BERKELEY</v>
      </c>
      <c r="S3654" t="str">
        <f>VLOOKUP($A3654, [1]FA21_Ridership!$1:$1048576,12, 0)</f>
        <v>ALAMEDA</v>
      </c>
      <c r="T3654">
        <f>VLOOKUP($A3654, [1]FA21_Ridership!$1:$1048576,13, 0)</f>
        <v>1</v>
      </c>
      <c r="U3654">
        <f t="shared" si="286"/>
        <v>1020</v>
      </c>
      <c r="V3654" s="67">
        <f t="shared" si="285"/>
        <v>0.877</v>
      </c>
      <c r="W3654">
        <v>0.27773500000000001</v>
      </c>
      <c r="X3654" s="67">
        <f t="shared" si="287"/>
        <v>5.5E-2</v>
      </c>
      <c r="Y3654">
        <v>0.32943</v>
      </c>
      <c r="Z3654" s="67">
        <f t="shared" si="288"/>
        <v>0.66800000000000004</v>
      </c>
      <c r="AA3654">
        <f>VLOOKUP($C3654,[1]Disability!$1:$1048576,5,FALSE)</f>
        <v>2</v>
      </c>
      <c r="AB3654" s="67">
        <f t="shared" si="289"/>
        <v>0.91600000000000004</v>
      </c>
      <c r="AC3654" t="e">
        <f>VLOOKUP($A3654,#REF!,9,FALSE)</f>
        <v>#REF!</v>
      </c>
    </row>
    <row r="3655" spans="1:29">
      <c r="A3655">
        <v>55705</v>
      </c>
      <c r="B3655">
        <v>3654</v>
      </c>
      <c r="C3655">
        <v>1030300</v>
      </c>
      <c r="D3655" t="s">
        <v>4235</v>
      </c>
      <c r="E3655" t="s">
        <v>4236</v>
      </c>
      <c r="G3655" t="e">
        <f>VLOOKUP($H3655,[1]BRT!$1:$1048576,1,0)</f>
        <v>#N/A</v>
      </c>
      <c r="H3655" t="s">
        <v>6705</v>
      </c>
      <c r="I3655">
        <v>37.809559</v>
      </c>
      <c r="J3655">
        <v>-122.280552</v>
      </c>
      <c r="K3655">
        <v>985</v>
      </c>
      <c r="L3655">
        <v>20</v>
      </c>
      <c r="M3655">
        <v>3</v>
      </c>
      <c r="N3655">
        <v>28</v>
      </c>
      <c r="O3655">
        <v>23</v>
      </c>
      <c r="P3655">
        <v>51</v>
      </c>
      <c r="Q3655" t="e">
        <f>VLOOKUP($A3655,'[1]SheltersALL_2.17.22'!$1:$1048576,6,0)</f>
        <v>#N/A</v>
      </c>
      <c r="R3655" t="str">
        <f>VLOOKUP($A3655, [1]FA21_Ridership!$1:$1048576,11, 0)</f>
        <v>OAKLAND</v>
      </c>
      <c r="S3655" t="str">
        <f>VLOOKUP($A3655, [1]FA21_Ridership!$1:$1048576,12, 0)</f>
        <v>ALAMEDA</v>
      </c>
      <c r="T3655">
        <f>VLOOKUP($A3655, [1]FA21_Ridership!$1:$1048576,13, 0)</f>
        <v>2</v>
      </c>
      <c r="U3655">
        <f t="shared" si="286"/>
        <v>1020</v>
      </c>
      <c r="V3655" s="67">
        <f t="shared" si="285"/>
        <v>0.877</v>
      </c>
      <c r="W3655">
        <v>0.828959</v>
      </c>
      <c r="X3655" s="67">
        <f t="shared" si="287"/>
        <v>0.627</v>
      </c>
      <c r="Y3655">
        <v>0.47654099999999999</v>
      </c>
      <c r="Z3655" s="67">
        <f t="shared" si="288"/>
        <v>0.84699999999999998</v>
      </c>
      <c r="AA3655">
        <f>VLOOKUP($C3655,[1]Disability!$1:$1048576,5,FALSE)</f>
        <v>0</v>
      </c>
      <c r="AB3655" s="67">
        <f t="shared" si="289"/>
        <v>0</v>
      </c>
      <c r="AC3655" t="e">
        <f>VLOOKUP($A3655,#REF!,9,FALSE)</f>
        <v>#REF!</v>
      </c>
    </row>
    <row r="3656" spans="1:29">
      <c r="A3656">
        <v>53057</v>
      </c>
      <c r="B3656">
        <v>3655</v>
      </c>
      <c r="C3656">
        <v>9908110</v>
      </c>
      <c r="D3656" t="s">
        <v>4235</v>
      </c>
      <c r="E3656" t="s">
        <v>4236</v>
      </c>
      <c r="G3656" t="e">
        <f>VLOOKUP($H3656,[1]BRT!$1:$1048576,1,0)</f>
        <v>#N/A</v>
      </c>
      <c r="H3656" t="s">
        <v>6807</v>
      </c>
      <c r="I3656">
        <v>37.79936</v>
      </c>
      <c r="J3656">
        <v>-122.25117</v>
      </c>
      <c r="K3656">
        <v>1038</v>
      </c>
      <c r="L3656">
        <v>17</v>
      </c>
      <c r="M3656">
        <v>3.5294117649999999</v>
      </c>
      <c r="N3656">
        <v>24</v>
      </c>
      <c r="O3656">
        <v>36</v>
      </c>
      <c r="P3656">
        <v>60</v>
      </c>
      <c r="Q3656" t="e">
        <f>VLOOKUP($A3656,'[1]SheltersALL_2.17.22'!$1:$1048576,6,0)</f>
        <v>#N/A</v>
      </c>
      <c r="R3656" t="str">
        <f>VLOOKUP($A3656, [1]FA21_Ridership!$1:$1048576,11, 0)</f>
        <v>OAKLAND</v>
      </c>
      <c r="S3656" t="str">
        <f>VLOOKUP($A3656, [1]FA21_Ridership!$1:$1048576,12, 0)</f>
        <v>ALAMEDA</v>
      </c>
      <c r="T3656">
        <f>VLOOKUP($A3656, [1]FA21_Ridership!$1:$1048576,13, 0)</f>
        <v>2</v>
      </c>
      <c r="U3656">
        <f t="shared" si="286"/>
        <v>1020</v>
      </c>
      <c r="V3656" s="67">
        <f t="shared" si="285"/>
        <v>0.877</v>
      </c>
      <c r="W3656">
        <v>0.58050400000000002</v>
      </c>
      <c r="X3656" s="67">
        <f t="shared" si="287"/>
        <v>0.27100000000000002</v>
      </c>
      <c r="Y3656">
        <v>0.22453500000000001</v>
      </c>
      <c r="Z3656" s="67">
        <f t="shared" si="288"/>
        <v>0.51300000000000001</v>
      </c>
      <c r="AA3656">
        <f>VLOOKUP($C3656,[1]Disability!$1:$1048576,5,FALSE)</f>
        <v>0</v>
      </c>
      <c r="AB3656" s="67">
        <f t="shared" si="289"/>
        <v>0</v>
      </c>
      <c r="AC3656" t="e">
        <f>VLOOKUP($A3656,#REF!,9,FALSE)</f>
        <v>#REF!</v>
      </c>
    </row>
    <row r="3657" spans="1:29">
      <c r="A3657">
        <v>52667</v>
      </c>
      <c r="B3657">
        <v>3656</v>
      </c>
      <c r="C3657">
        <v>302480</v>
      </c>
      <c r="D3657" t="s">
        <v>4235</v>
      </c>
      <c r="E3657" t="s">
        <v>4236</v>
      </c>
      <c r="G3657" t="e">
        <f>VLOOKUP($H3657,[1]BRT!$1:$1048576,1,0)</f>
        <v>#N/A</v>
      </c>
      <c r="H3657" t="s">
        <v>6808</v>
      </c>
      <c r="I3657">
        <v>37.875326999999999</v>
      </c>
      <c r="J3657">
        <v>-122.260245</v>
      </c>
      <c r="K3657">
        <v>662</v>
      </c>
      <c r="L3657">
        <v>60</v>
      </c>
      <c r="M3657">
        <v>1</v>
      </c>
      <c r="N3657">
        <v>6</v>
      </c>
      <c r="O3657">
        <v>11</v>
      </c>
      <c r="P3657">
        <v>17</v>
      </c>
      <c r="Q3657" t="e">
        <f>VLOOKUP($A3657,'[1]SheltersALL_2.17.22'!$1:$1048576,6,0)</f>
        <v>#N/A</v>
      </c>
      <c r="R3657" t="str">
        <f>VLOOKUP($A3657, [1]FA21_Ridership!$1:$1048576,11, 0)</f>
        <v>BERKELEY</v>
      </c>
      <c r="S3657" t="str">
        <f>VLOOKUP($A3657, [1]FA21_Ridership!$1:$1048576,12, 0)</f>
        <v>ALAMEDA</v>
      </c>
      <c r="T3657">
        <f>VLOOKUP($A3657, [1]FA21_Ridership!$1:$1048576,13, 0)</f>
        <v>2</v>
      </c>
      <c r="U3657">
        <f t="shared" si="286"/>
        <v>1020</v>
      </c>
      <c r="V3657" s="67">
        <f t="shared" si="285"/>
        <v>0.877</v>
      </c>
      <c r="W3657">
        <v>0.58844200000000002</v>
      </c>
      <c r="X3657" s="67">
        <f t="shared" si="287"/>
        <v>0.27500000000000002</v>
      </c>
      <c r="Y3657">
        <v>0.55286800000000003</v>
      </c>
      <c r="Z3657" s="67">
        <f t="shared" si="288"/>
        <v>0.89900000000000002</v>
      </c>
      <c r="AA3657">
        <f>VLOOKUP($C3657,[1]Disability!$1:$1048576,5,FALSE)</f>
        <v>0</v>
      </c>
      <c r="AB3657" s="67">
        <f t="shared" si="289"/>
        <v>0</v>
      </c>
      <c r="AC3657" t="e">
        <f>VLOOKUP($A3657,#REF!,9,FALSE)</f>
        <v>#REF!</v>
      </c>
    </row>
    <row r="3658" spans="1:29">
      <c r="A3658">
        <v>50251</v>
      </c>
      <c r="B3658">
        <v>3657</v>
      </c>
      <c r="C3658">
        <v>104740</v>
      </c>
      <c r="D3658" t="s">
        <v>4235</v>
      </c>
      <c r="E3658" t="s">
        <v>4236</v>
      </c>
      <c r="G3658" t="e">
        <f>VLOOKUP($H3658,[1]BRT!$1:$1048576,1,0)</f>
        <v>#N/A</v>
      </c>
      <c r="H3658" t="s">
        <v>6809</v>
      </c>
      <c r="I3658">
        <v>37.785621999999996</v>
      </c>
      <c r="J3658">
        <v>-122.297892</v>
      </c>
      <c r="K3658">
        <v>960</v>
      </c>
      <c r="L3658">
        <v>30</v>
      </c>
      <c r="M3658">
        <v>2</v>
      </c>
      <c r="N3658">
        <v>4</v>
      </c>
      <c r="O3658">
        <v>30</v>
      </c>
      <c r="P3658">
        <v>34</v>
      </c>
      <c r="Q3658" t="e">
        <f>VLOOKUP($A3658,'[1]SheltersALL_2.17.22'!$1:$1048576,6,0)</f>
        <v>#N/A</v>
      </c>
      <c r="R3658" t="str">
        <f>VLOOKUP($A3658, [1]FA21_Ridership!$1:$1048576,11, 0)</f>
        <v>ALAMEDA</v>
      </c>
      <c r="S3658" t="str">
        <f>VLOOKUP($A3658, [1]FA21_Ridership!$1:$1048576,12, 0)</f>
        <v>ALAMEDA</v>
      </c>
      <c r="T3658">
        <f>VLOOKUP($A3658, [1]FA21_Ridership!$1:$1048576,13, 0)</f>
        <v>3</v>
      </c>
      <c r="U3658">
        <f t="shared" si="286"/>
        <v>1020</v>
      </c>
      <c r="V3658" s="67">
        <f t="shared" si="285"/>
        <v>0.877</v>
      </c>
      <c r="W3658">
        <v>0.78054900000000005</v>
      </c>
      <c r="X3658" s="67">
        <f t="shared" si="287"/>
        <v>0.54900000000000004</v>
      </c>
      <c r="Y3658">
        <v>0.78237199999999996</v>
      </c>
      <c r="Z3658" s="67">
        <f t="shared" si="288"/>
        <v>0.99099999999999999</v>
      </c>
      <c r="AA3658">
        <f>VLOOKUP($C3658,[1]Disability!$1:$1048576,5,FALSE)</f>
        <v>1</v>
      </c>
      <c r="AB3658" s="67">
        <f t="shared" si="289"/>
        <v>0.72499999999999998</v>
      </c>
      <c r="AC3658" t="e">
        <f>VLOOKUP($A3658,#REF!,9,FALSE)</f>
        <v>#REF!</v>
      </c>
    </row>
    <row r="3659" spans="1:29">
      <c r="A3659">
        <v>59559</v>
      </c>
      <c r="B3659">
        <v>3658</v>
      </c>
      <c r="C3659">
        <v>600420</v>
      </c>
      <c r="D3659" t="s">
        <v>4235</v>
      </c>
      <c r="E3659" t="s">
        <v>4236</v>
      </c>
      <c r="G3659" t="e">
        <f>VLOOKUP($H3659,[1]BRT!$1:$1048576,1,0)</f>
        <v>#N/A</v>
      </c>
      <c r="H3659" t="s">
        <v>6810</v>
      </c>
      <c r="I3659">
        <v>37.829523999999999</v>
      </c>
      <c r="J3659">
        <v>-122.285383</v>
      </c>
      <c r="K3659">
        <v>966</v>
      </c>
      <c r="L3659">
        <v>31</v>
      </c>
      <c r="M3659">
        <v>1.935483871</v>
      </c>
      <c r="N3659">
        <v>29</v>
      </c>
      <c r="O3659">
        <v>4</v>
      </c>
      <c r="P3659">
        <v>33</v>
      </c>
      <c r="Q3659" t="e">
        <f>VLOOKUP($A3659,'[1]SheltersALL_2.17.22'!$1:$1048576,6,0)</f>
        <v>#N/A</v>
      </c>
      <c r="R3659" t="str">
        <f>VLOOKUP($A3659, [1]FA21_Ridership!$1:$1048576,11, 0)</f>
        <v>EMERYVILLE</v>
      </c>
      <c r="S3659" t="str">
        <f>VLOOKUP($A3659, [1]FA21_Ridership!$1:$1048576,12, 0)</f>
        <v>ALAMEDA</v>
      </c>
      <c r="T3659">
        <f>VLOOKUP($A3659, [1]FA21_Ridership!$1:$1048576,13, 0)</f>
        <v>2</v>
      </c>
      <c r="U3659">
        <f t="shared" si="286"/>
        <v>1023</v>
      </c>
      <c r="V3659" s="67">
        <f t="shared" si="285"/>
        <v>0.879</v>
      </c>
      <c r="W3659">
        <v>0.59630099999999997</v>
      </c>
      <c r="X3659" s="67">
        <f t="shared" si="287"/>
        <v>0.28199999999999997</v>
      </c>
      <c r="Y3659">
        <v>0.29230800000000001</v>
      </c>
      <c r="Z3659" s="67">
        <f t="shared" si="288"/>
        <v>0.624</v>
      </c>
      <c r="AA3659">
        <f>VLOOKUP($C3659,[1]Disability!$1:$1048576,5,FALSE)</f>
        <v>1</v>
      </c>
      <c r="AB3659" s="67">
        <f t="shared" si="289"/>
        <v>0.72499999999999998</v>
      </c>
      <c r="AC3659" t="e">
        <f>VLOOKUP($A3659,#REF!,9,FALSE)</f>
        <v>#REF!</v>
      </c>
    </row>
    <row r="3660" spans="1:29">
      <c r="A3660">
        <v>57000</v>
      </c>
      <c r="B3660">
        <v>3659</v>
      </c>
      <c r="C3660">
        <v>1009520</v>
      </c>
      <c r="D3660" t="s">
        <v>4235</v>
      </c>
      <c r="E3660" t="s">
        <v>4236</v>
      </c>
      <c r="F3660" t="s">
        <v>5342</v>
      </c>
      <c r="G3660" t="e">
        <f>VLOOKUP($H3660,[1]BRT!$1:$1048576,1,0)</f>
        <v>#N/A</v>
      </c>
      <c r="H3660" t="s">
        <v>6811</v>
      </c>
      <c r="I3660">
        <v>37.769185</v>
      </c>
      <c r="J3660">
        <v>-122.174413</v>
      </c>
      <c r="K3660">
        <v>1460</v>
      </c>
      <c r="L3660">
        <v>10</v>
      </c>
      <c r="M3660">
        <v>6</v>
      </c>
      <c r="N3660">
        <v>69</v>
      </c>
      <c r="O3660">
        <v>34</v>
      </c>
      <c r="P3660">
        <v>103</v>
      </c>
      <c r="Q3660" t="e">
        <f>VLOOKUP($A3660,'[1]SheltersALL_2.17.22'!$1:$1048576,6,0)</f>
        <v>#N/A</v>
      </c>
      <c r="R3660" t="str">
        <f>VLOOKUP($A3660, [1]FA21_Ridership!$1:$1048576,11, 0)</f>
        <v>OAKLAND</v>
      </c>
      <c r="S3660" t="str">
        <f>VLOOKUP($A3660, [1]FA21_Ridership!$1:$1048576,12, 0)</f>
        <v>ALAMEDA</v>
      </c>
      <c r="T3660">
        <f>VLOOKUP($A3660, [1]FA21_Ridership!$1:$1048576,13, 0)</f>
        <v>3</v>
      </c>
      <c r="U3660">
        <f t="shared" si="286"/>
        <v>1030</v>
      </c>
      <c r="V3660" s="67">
        <f t="shared" si="285"/>
        <v>0.879</v>
      </c>
      <c r="W3660">
        <v>0.96241399999999999</v>
      </c>
      <c r="X3660" s="67">
        <f t="shared" si="287"/>
        <v>0.92800000000000005</v>
      </c>
      <c r="Y3660">
        <v>0.64087499999999997</v>
      </c>
      <c r="Z3660" s="67">
        <f t="shared" si="288"/>
        <v>0.95899999999999996</v>
      </c>
      <c r="AA3660">
        <f>VLOOKUP($C3660,[1]Disability!$1:$1048576,5,FALSE)</f>
        <v>2</v>
      </c>
      <c r="AB3660" s="67">
        <f t="shared" si="289"/>
        <v>0.91600000000000004</v>
      </c>
      <c r="AC3660" t="e">
        <f>VLOOKUP($A3660,#REF!,9,FALSE)</f>
        <v>#REF!</v>
      </c>
    </row>
    <row r="3661" spans="1:29">
      <c r="A3661">
        <v>51835</v>
      </c>
      <c r="B3661">
        <v>3660</v>
      </c>
      <c r="C3661">
        <v>9904470</v>
      </c>
      <c r="D3661" t="s">
        <v>4235</v>
      </c>
      <c r="E3661" t="s">
        <v>4236</v>
      </c>
      <c r="G3661" t="e">
        <f>VLOOKUP($H3661,[1]BRT!$1:$1048576,1,0)</f>
        <v>#N/A</v>
      </c>
      <c r="H3661" t="s">
        <v>6812</v>
      </c>
      <c r="I3661">
        <v>37.866695</v>
      </c>
      <c r="J3661">
        <v>-122.267151</v>
      </c>
      <c r="K3661">
        <v>1449</v>
      </c>
      <c r="L3661">
        <v>10.1</v>
      </c>
      <c r="M3661">
        <v>5.9405940590000004</v>
      </c>
      <c r="N3661">
        <v>74</v>
      </c>
      <c r="O3661">
        <v>28</v>
      </c>
      <c r="P3661">
        <v>102</v>
      </c>
      <c r="Q3661" t="str">
        <f>VLOOKUP($A3661,'[1]SheltersALL_2.17.22'!$1:$1048576,6,0)</f>
        <v>Berkeley</v>
      </c>
      <c r="R3661" t="str">
        <f>VLOOKUP($A3661, [1]FA21_Ridership!$1:$1048576,11, 0)</f>
        <v>BERKELEY</v>
      </c>
      <c r="S3661" t="str">
        <f>VLOOKUP($A3661, [1]FA21_Ridership!$1:$1048576,12, 0)</f>
        <v>ALAMEDA</v>
      </c>
      <c r="T3661">
        <f>VLOOKUP($A3661, [1]FA21_Ridership!$1:$1048576,13, 0)</f>
        <v>1</v>
      </c>
      <c r="U3661">
        <f t="shared" si="286"/>
        <v>1030.2</v>
      </c>
      <c r="V3661" s="67">
        <f t="shared" si="285"/>
        <v>0.879</v>
      </c>
      <c r="W3661">
        <v>0.65913900000000003</v>
      </c>
      <c r="X3661" s="67">
        <f t="shared" si="287"/>
        <v>0.34399999999999997</v>
      </c>
      <c r="Y3661">
        <v>0.624865</v>
      </c>
      <c r="Z3661" s="67">
        <f t="shared" si="288"/>
        <v>0.94899999999999995</v>
      </c>
      <c r="AA3661">
        <f>VLOOKUP($C3661,[1]Disability!$1:$1048576,5,FALSE)</f>
        <v>2</v>
      </c>
      <c r="AB3661" s="67">
        <f t="shared" si="289"/>
        <v>0.91600000000000004</v>
      </c>
      <c r="AC3661" t="e">
        <f>VLOOKUP($A3661,#REF!,9,FALSE)</f>
        <v>#REF!</v>
      </c>
    </row>
    <row r="3662" spans="1:29">
      <c r="A3662">
        <v>52427</v>
      </c>
      <c r="B3662">
        <v>3661</v>
      </c>
      <c r="C3662">
        <v>9906170</v>
      </c>
      <c r="D3662" t="s">
        <v>4235</v>
      </c>
      <c r="E3662" t="s">
        <v>4236</v>
      </c>
      <c r="F3662" t="s">
        <v>4215</v>
      </c>
      <c r="G3662" t="str">
        <f>VLOOKUP($H3662,[1]BRT!$1:$1048576,1,0)</f>
        <v>GEORGIA WAY SB</v>
      </c>
      <c r="H3662" t="s">
        <v>6813</v>
      </c>
      <c r="I3662">
        <v>37.732028</v>
      </c>
      <c r="J3662">
        <v>-122.161485</v>
      </c>
      <c r="K3662">
        <v>1402</v>
      </c>
      <c r="L3662">
        <v>15</v>
      </c>
      <c r="M3662">
        <v>4</v>
      </c>
      <c r="N3662">
        <v>24</v>
      </c>
      <c r="O3662">
        <v>45</v>
      </c>
      <c r="P3662">
        <v>69</v>
      </c>
      <c r="Q3662" t="e">
        <f>VLOOKUP($A3662,'[1]SheltersALL_2.17.22'!$1:$1048576,6,0)</f>
        <v>#N/A</v>
      </c>
      <c r="R3662" t="str">
        <f>VLOOKUP($A3662, [1]FA21_Ridership!$1:$1048576,11, 0)</f>
        <v>SAN LEANDRO</v>
      </c>
      <c r="S3662" t="str">
        <f>VLOOKUP($A3662, [1]FA21_Ridership!$1:$1048576,12, 0)</f>
        <v>ALAMEDA</v>
      </c>
      <c r="T3662">
        <f>VLOOKUP($A3662, [1]FA21_Ridership!$1:$1048576,13, 0)</f>
        <v>3</v>
      </c>
      <c r="U3662">
        <f t="shared" si="286"/>
        <v>1035</v>
      </c>
      <c r="V3662" s="67">
        <f t="shared" si="285"/>
        <v>0.88</v>
      </c>
      <c r="W3662">
        <v>0.82614200000000004</v>
      </c>
      <c r="X3662" s="67">
        <f t="shared" si="287"/>
        <v>0.621</v>
      </c>
      <c r="Y3662">
        <v>0.180561</v>
      </c>
      <c r="Z3662" s="67">
        <f t="shared" si="288"/>
        <v>0.442</v>
      </c>
      <c r="AA3662">
        <f>VLOOKUP($C3662,[1]Disability!$1:$1048576,5,FALSE)</f>
        <v>0</v>
      </c>
      <c r="AB3662" s="67">
        <f t="shared" si="289"/>
        <v>0</v>
      </c>
      <c r="AC3662" t="e">
        <f>VLOOKUP($A3662,#REF!,9,FALSE)</f>
        <v>#REF!</v>
      </c>
    </row>
    <row r="3663" spans="1:29">
      <c r="A3663">
        <v>54454</v>
      </c>
      <c r="B3663">
        <v>3662</v>
      </c>
      <c r="C3663">
        <v>304920</v>
      </c>
      <c r="D3663" t="s">
        <v>4235</v>
      </c>
      <c r="E3663" t="s">
        <v>4236</v>
      </c>
      <c r="G3663" t="e">
        <f>VLOOKUP($H3663,[1]BRT!$1:$1048576,1,0)</f>
        <v>#N/A</v>
      </c>
      <c r="H3663" t="s">
        <v>6785</v>
      </c>
      <c r="I3663">
        <v>37.863762000000001</v>
      </c>
      <c r="J3663">
        <v>-122.267499</v>
      </c>
      <c r="K3663">
        <v>1503</v>
      </c>
      <c r="L3663">
        <v>28</v>
      </c>
      <c r="M3663">
        <v>2.1428571430000001</v>
      </c>
      <c r="N3663">
        <v>16</v>
      </c>
      <c r="O3663">
        <v>21</v>
      </c>
      <c r="P3663">
        <v>37</v>
      </c>
      <c r="Q3663" t="str">
        <f>VLOOKUP($A3663,'[1]SheltersALL_2.17.22'!$1:$1048576,6,0)</f>
        <v>Berkeley</v>
      </c>
      <c r="R3663" t="str">
        <f>VLOOKUP($A3663, [1]FA21_Ridership!$1:$1048576,11, 0)</f>
        <v>BERKELEY</v>
      </c>
      <c r="S3663" t="str">
        <f>VLOOKUP($A3663, [1]FA21_Ridership!$1:$1048576,12, 0)</f>
        <v>ALAMEDA</v>
      </c>
      <c r="T3663">
        <f>VLOOKUP($A3663, [1]FA21_Ridership!$1:$1048576,13, 0)</f>
        <v>1</v>
      </c>
      <c r="U3663">
        <f t="shared" si="286"/>
        <v>1036</v>
      </c>
      <c r="V3663" s="67">
        <f t="shared" si="285"/>
        <v>0.88</v>
      </c>
      <c r="W3663">
        <v>0.49746200000000002</v>
      </c>
      <c r="X3663" s="67">
        <f t="shared" si="287"/>
        <v>0.193</v>
      </c>
      <c r="Y3663">
        <v>0.39258700000000002</v>
      </c>
      <c r="Z3663" s="67">
        <f t="shared" si="288"/>
        <v>0.754</v>
      </c>
      <c r="AA3663">
        <f>VLOOKUP($C3663,[1]Disability!$1:$1048576,5,FALSE)</f>
        <v>1</v>
      </c>
      <c r="AB3663" s="67">
        <f t="shared" si="289"/>
        <v>0.72499999999999998</v>
      </c>
      <c r="AC3663" t="e">
        <f>VLOOKUP($A3663,#REF!,9,FALSE)</f>
        <v>#REF!</v>
      </c>
    </row>
    <row r="3664" spans="1:29">
      <c r="A3664">
        <v>58830</v>
      </c>
      <c r="B3664">
        <v>3663</v>
      </c>
      <c r="C3664">
        <v>301560</v>
      </c>
      <c r="D3664" t="s">
        <v>4235</v>
      </c>
      <c r="E3664" t="s">
        <v>4236</v>
      </c>
      <c r="G3664" t="e">
        <f>VLOOKUP($H3664,[1]BRT!$1:$1048576,1,0)</f>
        <v>#N/A</v>
      </c>
      <c r="H3664" t="s">
        <v>6814</v>
      </c>
      <c r="I3664">
        <v>37.858196999999997</v>
      </c>
      <c r="J3664">
        <v>-122.245345</v>
      </c>
      <c r="K3664">
        <v>852</v>
      </c>
      <c r="L3664">
        <v>34.6</v>
      </c>
      <c r="M3664">
        <v>1.7341040459999999</v>
      </c>
      <c r="N3664">
        <v>6</v>
      </c>
      <c r="O3664">
        <v>24</v>
      </c>
      <c r="P3664">
        <v>30</v>
      </c>
      <c r="Q3664" t="e">
        <f>VLOOKUP($A3664,'[1]SheltersALL_2.17.22'!$1:$1048576,6,0)</f>
        <v>#N/A</v>
      </c>
      <c r="R3664" t="str">
        <f>VLOOKUP($A3664, [1]FA21_Ridership!$1:$1048576,11, 0)</f>
        <v>BERKELEY</v>
      </c>
      <c r="S3664" t="str">
        <f>VLOOKUP($A3664, [1]FA21_Ridership!$1:$1048576,12, 0)</f>
        <v>ALAMEDA</v>
      </c>
      <c r="T3664">
        <f>VLOOKUP($A3664, [1]FA21_Ridership!$1:$1048576,13, 0)</f>
        <v>2</v>
      </c>
      <c r="U3664">
        <f t="shared" si="286"/>
        <v>1038</v>
      </c>
      <c r="V3664" s="67">
        <f t="shared" si="285"/>
        <v>0.88</v>
      </c>
      <c r="W3664">
        <v>0.21487600000000001</v>
      </c>
      <c r="X3664" s="67">
        <f t="shared" si="287"/>
        <v>2.1000000000000001E-2</v>
      </c>
      <c r="Y3664">
        <v>0.16942099999999999</v>
      </c>
      <c r="Z3664" s="67">
        <f t="shared" si="288"/>
        <v>0.40500000000000003</v>
      </c>
      <c r="AA3664">
        <f>VLOOKUP($C3664,[1]Disability!$1:$1048576,5,FALSE)</f>
        <v>0</v>
      </c>
      <c r="AB3664" s="67">
        <f t="shared" si="289"/>
        <v>0</v>
      </c>
      <c r="AC3664" t="e">
        <f>VLOOKUP($A3664,#REF!,9,FALSE)</f>
        <v>#REF!</v>
      </c>
    </row>
    <row r="3665" spans="1:29">
      <c r="A3665">
        <v>55655</v>
      </c>
      <c r="B3665">
        <v>3664</v>
      </c>
      <c r="C3665">
        <v>1001210</v>
      </c>
      <c r="D3665" t="s">
        <v>4235</v>
      </c>
      <c r="E3665" t="s">
        <v>4236</v>
      </c>
      <c r="G3665" t="e">
        <f>VLOOKUP($H3665,[1]BRT!$1:$1048576,1,0)</f>
        <v>#N/A</v>
      </c>
      <c r="H3665" t="s">
        <v>6815</v>
      </c>
      <c r="I3665">
        <v>37.798772</v>
      </c>
      <c r="J3665">
        <v>-122.256709</v>
      </c>
      <c r="K3665">
        <v>1395</v>
      </c>
      <c r="L3665">
        <v>20</v>
      </c>
      <c r="M3665">
        <v>3</v>
      </c>
      <c r="N3665">
        <v>37</v>
      </c>
      <c r="O3665">
        <v>15</v>
      </c>
      <c r="P3665">
        <v>52</v>
      </c>
      <c r="Q3665" t="e">
        <f>VLOOKUP($A3665,'[1]SheltersALL_2.17.22'!$1:$1048576,6,0)</f>
        <v>#N/A</v>
      </c>
      <c r="R3665" t="str">
        <f>VLOOKUP($A3665, [1]FA21_Ridership!$1:$1048576,11, 0)</f>
        <v>OAKLAND</v>
      </c>
      <c r="S3665" t="str">
        <f>VLOOKUP($A3665, [1]FA21_Ridership!$1:$1048576,12, 0)</f>
        <v>ALAMEDA</v>
      </c>
      <c r="T3665">
        <f>VLOOKUP($A3665, [1]FA21_Ridership!$1:$1048576,13, 0)</f>
        <v>2</v>
      </c>
      <c r="U3665">
        <f t="shared" si="286"/>
        <v>1040</v>
      </c>
      <c r="V3665" s="67">
        <f t="shared" si="285"/>
        <v>0.88</v>
      </c>
      <c r="W3665">
        <v>0.60611899999999996</v>
      </c>
      <c r="X3665" s="67">
        <f t="shared" si="287"/>
        <v>0.29099999999999998</v>
      </c>
      <c r="Y3665">
        <v>0.39388099999999998</v>
      </c>
      <c r="Z3665" s="67">
        <f t="shared" si="288"/>
        <v>0.75700000000000001</v>
      </c>
      <c r="AA3665">
        <f>VLOOKUP($C3665,[1]Disability!$1:$1048576,5,FALSE)</f>
        <v>2</v>
      </c>
      <c r="AB3665" s="67">
        <f t="shared" si="289"/>
        <v>0.91600000000000004</v>
      </c>
      <c r="AC3665" t="e">
        <f>VLOOKUP($A3665,#REF!,9,FALSE)</f>
        <v>#REF!</v>
      </c>
    </row>
    <row r="3666" spans="1:29">
      <c r="A3666">
        <v>51110</v>
      </c>
      <c r="B3666">
        <v>3665</v>
      </c>
      <c r="C3666">
        <v>1000410</v>
      </c>
      <c r="D3666" t="s">
        <v>4235</v>
      </c>
      <c r="E3666" t="s">
        <v>4236</v>
      </c>
      <c r="G3666" t="e">
        <f>VLOOKUP($H3666,[1]BRT!$1:$1048576,1,0)</f>
        <v>#N/A</v>
      </c>
      <c r="H3666" t="s">
        <v>6816</v>
      </c>
      <c r="I3666">
        <v>37.803657999999999</v>
      </c>
      <c r="J3666">
        <v>-122.276263</v>
      </c>
      <c r="K3666">
        <v>960</v>
      </c>
      <c r="L3666">
        <v>52</v>
      </c>
      <c r="M3666">
        <v>1.153846154</v>
      </c>
      <c r="N3666">
        <v>9</v>
      </c>
      <c r="O3666">
        <v>11</v>
      </c>
      <c r="P3666">
        <v>20</v>
      </c>
      <c r="Q3666" t="str">
        <f>VLOOKUP($A3666,'[1]SheltersALL_2.17.22'!$1:$1048576,6,0)</f>
        <v>Oakland</v>
      </c>
      <c r="R3666" t="str">
        <f>VLOOKUP($A3666, [1]FA21_Ridership!$1:$1048576,11, 0)</f>
        <v>OAKLAND</v>
      </c>
      <c r="S3666" t="str">
        <f>VLOOKUP($A3666, [1]FA21_Ridership!$1:$1048576,12, 0)</f>
        <v>ALAMEDA</v>
      </c>
      <c r="T3666">
        <f>VLOOKUP($A3666, [1]FA21_Ridership!$1:$1048576,13, 0)</f>
        <v>2</v>
      </c>
      <c r="U3666">
        <f t="shared" si="286"/>
        <v>1040</v>
      </c>
      <c r="V3666" s="67">
        <f t="shared" si="285"/>
        <v>0.88</v>
      </c>
      <c r="W3666">
        <v>0.72156100000000001</v>
      </c>
      <c r="X3666" s="67">
        <f t="shared" si="287"/>
        <v>0.434</v>
      </c>
      <c r="Y3666">
        <v>0.41556300000000002</v>
      </c>
      <c r="Z3666" s="67">
        <f t="shared" si="288"/>
        <v>0.77400000000000002</v>
      </c>
      <c r="AA3666">
        <f>VLOOKUP($C3666,[1]Disability!$1:$1048576,5,FALSE)</f>
        <v>2</v>
      </c>
      <c r="AB3666" s="67">
        <f t="shared" si="289"/>
        <v>0.91600000000000004</v>
      </c>
      <c r="AC3666" t="e">
        <f>VLOOKUP($A3666,#REF!,9,FALSE)</f>
        <v>#REF!</v>
      </c>
    </row>
    <row r="3667" spans="1:29">
      <c r="A3667">
        <v>52942</v>
      </c>
      <c r="B3667">
        <v>3666</v>
      </c>
      <c r="C3667">
        <v>9907790</v>
      </c>
      <c r="D3667" t="s">
        <v>4235</v>
      </c>
      <c r="E3667" t="s">
        <v>4236</v>
      </c>
      <c r="F3667" t="s">
        <v>4373</v>
      </c>
      <c r="G3667" t="e">
        <f>VLOOKUP($H3667,[1]BRT!$1:$1048576,1,0)</f>
        <v>#N/A</v>
      </c>
      <c r="H3667" t="s">
        <v>6817</v>
      </c>
      <c r="I3667">
        <v>37.924289999999999</v>
      </c>
      <c r="J3667">
        <v>-122.316396</v>
      </c>
      <c r="K3667">
        <v>705</v>
      </c>
      <c r="L3667">
        <v>16</v>
      </c>
      <c r="M3667">
        <v>3.75</v>
      </c>
      <c r="N3667">
        <v>26</v>
      </c>
      <c r="O3667">
        <v>39</v>
      </c>
      <c r="P3667">
        <v>65</v>
      </c>
      <c r="Q3667" t="e">
        <f>VLOOKUP($A3667,'[1]SheltersALL_2.17.22'!$1:$1048576,6,0)</f>
        <v>#N/A</v>
      </c>
      <c r="R3667" t="str">
        <f>VLOOKUP($A3667, [1]FA21_Ridership!$1:$1048576,11, 0)</f>
        <v>EL CERRITO</v>
      </c>
      <c r="S3667" t="str">
        <f>VLOOKUP($A3667, [1]FA21_Ridership!$1:$1048576,12, 0)</f>
        <v>CONTRA COSTA</v>
      </c>
      <c r="T3667">
        <f>VLOOKUP($A3667, [1]FA21_Ridership!$1:$1048576,13, 0)</f>
        <v>1</v>
      </c>
      <c r="U3667">
        <f t="shared" si="286"/>
        <v>1040</v>
      </c>
      <c r="V3667" s="67">
        <f t="shared" si="285"/>
        <v>0.88</v>
      </c>
      <c r="W3667">
        <v>0.84948500000000005</v>
      </c>
      <c r="X3667" s="67">
        <f t="shared" si="287"/>
        <v>0.67200000000000004</v>
      </c>
      <c r="Y3667">
        <v>0.23814399999999999</v>
      </c>
      <c r="Z3667" s="67">
        <f t="shared" si="288"/>
        <v>0.54100000000000004</v>
      </c>
      <c r="AA3667">
        <f>VLOOKUP($C3667,[1]Disability!$1:$1048576,5,FALSE)</f>
        <v>0</v>
      </c>
      <c r="AB3667" s="67">
        <f t="shared" si="289"/>
        <v>0</v>
      </c>
      <c r="AC3667" t="e">
        <f>VLOOKUP($A3667,#REF!,9,FALSE)</f>
        <v>#REF!</v>
      </c>
    </row>
    <row r="3668" spans="1:29">
      <c r="A3668">
        <v>54777</v>
      </c>
      <c r="B3668">
        <v>3667</v>
      </c>
      <c r="C3668">
        <v>1000340</v>
      </c>
      <c r="D3668" t="s">
        <v>4235</v>
      </c>
      <c r="E3668" t="s">
        <v>4236</v>
      </c>
      <c r="F3668" t="s">
        <v>4373</v>
      </c>
      <c r="G3668" t="e">
        <f>VLOOKUP($H3668,[1]BRT!$1:$1048576,1,0)</f>
        <v>#N/A</v>
      </c>
      <c r="H3668" t="s">
        <v>6818</v>
      </c>
      <c r="I3668">
        <v>37.802267999999998</v>
      </c>
      <c r="J3668">
        <v>-122.272747</v>
      </c>
      <c r="K3668">
        <v>1041</v>
      </c>
      <c r="L3668">
        <v>16</v>
      </c>
      <c r="M3668">
        <v>3.75</v>
      </c>
      <c r="N3668">
        <v>21</v>
      </c>
      <c r="O3668">
        <v>44</v>
      </c>
      <c r="P3668">
        <v>65</v>
      </c>
      <c r="Q3668" t="str">
        <f>VLOOKUP($A3668,'[1]SheltersALL_2.17.22'!$1:$1048576,6,0)</f>
        <v>Oakland</v>
      </c>
      <c r="R3668" t="str">
        <f>VLOOKUP($A3668, [1]FA21_Ridership!$1:$1048576,11, 0)</f>
        <v>OAKLAND</v>
      </c>
      <c r="S3668" t="str">
        <f>VLOOKUP($A3668, [1]FA21_Ridership!$1:$1048576,12, 0)</f>
        <v>ALAMEDA</v>
      </c>
      <c r="T3668">
        <f>VLOOKUP($A3668, [1]FA21_Ridership!$1:$1048576,13, 0)</f>
        <v>2</v>
      </c>
      <c r="U3668">
        <f t="shared" si="286"/>
        <v>1040</v>
      </c>
      <c r="V3668" s="67">
        <f t="shared" si="285"/>
        <v>0.88</v>
      </c>
      <c r="W3668">
        <v>0.72156100000000001</v>
      </c>
      <c r="X3668" s="67">
        <f t="shared" si="287"/>
        <v>0.434</v>
      </c>
      <c r="Y3668">
        <v>0.41556300000000002</v>
      </c>
      <c r="Z3668" s="67">
        <f t="shared" si="288"/>
        <v>0.77400000000000002</v>
      </c>
      <c r="AA3668">
        <f>VLOOKUP($C3668,[1]Disability!$1:$1048576,5,FALSE)</f>
        <v>6</v>
      </c>
      <c r="AB3668" s="67">
        <f t="shared" si="289"/>
        <v>0.99199999999999999</v>
      </c>
      <c r="AC3668" t="e">
        <f>VLOOKUP($A3668,#REF!,9,FALSE)</f>
        <v>#REF!</v>
      </c>
    </row>
    <row r="3669" spans="1:29">
      <c r="A3669">
        <v>52600</v>
      </c>
      <c r="B3669">
        <v>3668</v>
      </c>
      <c r="C3669">
        <v>702730</v>
      </c>
      <c r="D3669" t="s">
        <v>4235</v>
      </c>
      <c r="E3669" t="s">
        <v>4236</v>
      </c>
      <c r="G3669" t="e">
        <f>VLOOKUP($H3669,[1]BRT!$1:$1048576,1,0)</f>
        <v>#N/A</v>
      </c>
      <c r="H3669" t="s">
        <v>6623</v>
      </c>
      <c r="I3669">
        <v>37.544786000000002</v>
      </c>
      <c r="J3669">
        <v>-121.981343</v>
      </c>
      <c r="K3669">
        <v>990</v>
      </c>
      <c r="L3669">
        <v>28.2</v>
      </c>
      <c r="M3669">
        <v>2.1276595739999999</v>
      </c>
      <c r="N3669">
        <v>24</v>
      </c>
      <c r="O3669">
        <v>13</v>
      </c>
      <c r="P3669">
        <v>37</v>
      </c>
      <c r="Q3669" t="str">
        <f>VLOOKUP($A3669,'[1]SheltersALL_2.17.22'!$1:$1048576,6,0)</f>
        <v>Fremont</v>
      </c>
      <c r="R3669" t="str">
        <f>VLOOKUP($A3669, [1]FA21_Ridership!$1:$1048576,11, 0)</f>
        <v>FREMONT</v>
      </c>
      <c r="S3669" t="str">
        <f>VLOOKUP($A3669, [1]FA21_Ridership!$1:$1048576,12, 0)</f>
        <v>ALAMEDA</v>
      </c>
      <c r="T3669">
        <f>VLOOKUP($A3669, [1]FA21_Ridership!$1:$1048576,13, 0)</f>
        <v>5</v>
      </c>
      <c r="U3669">
        <f t="shared" si="286"/>
        <v>1043.3999999999999</v>
      </c>
      <c r="V3669" s="67">
        <f t="shared" si="285"/>
        <v>0.88100000000000001</v>
      </c>
      <c r="W3669">
        <v>0.83235800000000004</v>
      </c>
      <c r="X3669" s="67">
        <f t="shared" si="287"/>
        <v>0.629</v>
      </c>
      <c r="Y3669">
        <v>0.18079100000000001</v>
      </c>
      <c r="Z3669" s="67">
        <f t="shared" si="288"/>
        <v>0.443</v>
      </c>
      <c r="AA3669">
        <f>VLOOKUP($C3669,[1]Disability!$1:$1048576,5,FALSE)</f>
        <v>1</v>
      </c>
      <c r="AB3669" s="67">
        <f t="shared" si="289"/>
        <v>0.72499999999999998</v>
      </c>
      <c r="AC3669" t="e">
        <f>VLOOKUP($A3669,#REF!,9,FALSE)</f>
        <v>#REF!</v>
      </c>
    </row>
    <row r="3670" spans="1:29">
      <c r="A3670">
        <v>51416</v>
      </c>
      <c r="B3670">
        <v>3669</v>
      </c>
      <c r="C3670">
        <v>9903120</v>
      </c>
      <c r="D3670" t="s">
        <v>4235</v>
      </c>
      <c r="E3670" t="s">
        <v>4236</v>
      </c>
      <c r="G3670" t="e">
        <f>VLOOKUP($H3670,[1]BRT!$1:$1048576,1,0)</f>
        <v>#N/A</v>
      </c>
      <c r="H3670" t="s">
        <v>6819</v>
      </c>
      <c r="I3670">
        <v>37.743464000000003</v>
      </c>
      <c r="J3670">
        <v>-122.147794</v>
      </c>
      <c r="K3670">
        <v>1064</v>
      </c>
      <c r="L3670">
        <v>9</v>
      </c>
      <c r="M3670">
        <v>6.6666666670000003</v>
      </c>
      <c r="N3670">
        <v>47</v>
      </c>
      <c r="O3670">
        <v>69</v>
      </c>
      <c r="P3670">
        <v>116</v>
      </c>
      <c r="Q3670" t="e">
        <f>VLOOKUP($A3670,'[1]SheltersALL_2.17.22'!$1:$1048576,6,0)</f>
        <v>#N/A</v>
      </c>
      <c r="R3670" t="str">
        <f>VLOOKUP($A3670, [1]FA21_Ridership!$1:$1048576,11, 0)</f>
        <v>OAKLAND</v>
      </c>
      <c r="S3670" t="str">
        <f>VLOOKUP($A3670, [1]FA21_Ridership!$1:$1048576,12, 0)</f>
        <v>ALAMEDA</v>
      </c>
      <c r="T3670">
        <f>VLOOKUP($A3670, [1]FA21_Ridership!$1:$1048576,13, 0)</f>
        <v>3</v>
      </c>
      <c r="U3670">
        <f t="shared" si="286"/>
        <v>1044</v>
      </c>
      <c r="V3670" s="67">
        <f t="shared" si="285"/>
        <v>0.88100000000000001</v>
      </c>
      <c r="W3670">
        <v>0.90406600000000004</v>
      </c>
      <c r="X3670" s="67">
        <f t="shared" si="287"/>
        <v>0.78200000000000003</v>
      </c>
      <c r="Y3670">
        <v>0.34942800000000002</v>
      </c>
      <c r="Z3670" s="67">
        <f t="shared" si="288"/>
        <v>0.69599999999999995</v>
      </c>
      <c r="AA3670">
        <f>VLOOKUP($C3670,[1]Disability!$1:$1048576,5,FALSE)</f>
        <v>1</v>
      </c>
      <c r="AB3670" s="67">
        <f t="shared" si="289"/>
        <v>0.72499999999999998</v>
      </c>
      <c r="AC3670" t="e">
        <f>VLOOKUP($A3670,#REF!,9,FALSE)</f>
        <v>#REF!</v>
      </c>
    </row>
    <row r="3671" spans="1:29">
      <c r="A3671">
        <v>57115</v>
      </c>
      <c r="B3671">
        <v>3670</v>
      </c>
      <c r="C3671">
        <v>301570</v>
      </c>
      <c r="D3671" t="s">
        <v>4235</v>
      </c>
      <c r="E3671" t="s">
        <v>4236</v>
      </c>
      <c r="G3671" t="e">
        <f>VLOOKUP($H3671,[1]BRT!$1:$1048576,1,0)</f>
        <v>#N/A</v>
      </c>
      <c r="H3671" t="s">
        <v>6814</v>
      </c>
      <c r="I3671">
        <v>37.85839</v>
      </c>
      <c r="J3671">
        <v>-122.24493699999999</v>
      </c>
      <c r="K3671">
        <v>851</v>
      </c>
      <c r="L3671">
        <v>35</v>
      </c>
      <c r="M3671">
        <v>1.7142857140000001</v>
      </c>
      <c r="N3671">
        <v>23</v>
      </c>
      <c r="O3671">
        <v>7</v>
      </c>
      <c r="P3671">
        <v>30</v>
      </c>
      <c r="Q3671" t="e">
        <f>VLOOKUP($A3671,'[1]SheltersALL_2.17.22'!$1:$1048576,6,0)</f>
        <v>#N/A</v>
      </c>
      <c r="R3671" t="str">
        <f>VLOOKUP($A3671, [1]FA21_Ridership!$1:$1048576,11, 0)</f>
        <v>BERKELEY</v>
      </c>
      <c r="S3671" t="str">
        <f>VLOOKUP($A3671, [1]FA21_Ridership!$1:$1048576,12, 0)</f>
        <v>ALAMEDA</v>
      </c>
      <c r="T3671">
        <f>VLOOKUP($A3671, [1]FA21_Ridership!$1:$1048576,13, 0)</f>
        <v>2</v>
      </c>
      <c r="U3671">
        <f t="shared" si="286"/>
        <v>1050</v>
      </c>
      <c r="V3671" s="67">
        <f t="shared" si="285"/>
        <v>0.88200000000000001</v>
      </c>
      <c r="W3671">
        <v>0.21487600000000001</v>
      </c>
      <c r="X3671" s="67">
        <f t="shared" si="287"/>
        <v>2.1000000000000001E-2</v>
      </c>
      <c r="Y3671">
        <v>0.16942099999999999</v>
      </c>
      <c r="Z3671" s="67">
        <f t="shared" si="288"/>
        <v>0.40500000000000003</v>
      </c>
      <c r="AA3671">
        <f>VLOOKUP($C3671,[1]Disability!$1:$1048576,5,FALSE)</f>
        <v>0</v>
      </c>
      <c r="AB3671" s="67">
        <f t="shared" si="289"/>
        <v>0</v>
      </c>
      <c r="AC3671" t="e">
        <f>VLOOKUP($A3671,#REF!,9,FALSE)</f>
        <v>#REF!</v>
      </c>
    </row>
    <row r="3672" spans="1:29">
      <c r="A3672">
        <v>56200</v>
      </c>
      <c r="B3672">
        <v>3671</v>
      </c>
      <c r="C3672">
        <v>302240</v>
      </c>
      <c r="D3672" t="s">
        <v>4235</v>
      </c>
      <c r="E3672" t="s">
        <v>4236</v>
      </c>
      <c r="G3672" t="e">
        <f>VLOOKUP($H3672,[1]BRT!$1:$1048576,1,0)</f>
        <v>#N/A</v>
      </c>
      <c r="H3672" t="s">
        <v>6751</v>
      </c>
      <c r="I3672">
        <v>37.861103</v>
      </c>
      <c r="J3672">
        <v>-122.289158</v>
      </c>
      <c r="K3672">
        <v>1080</v>
      </c>
      <c r="L3672">
        <v>30</v>
      </c>
      <c r="M3672">
        <v>2</v>
      </c>
      <c r="N3672">
        <v>26</v>
      </c>
      <c r="O3672">
        <v>9</v>
      </c>
      <c r="P3672">
        <v>35</v>
      </c>
      <c r="Q3672" t="str">
        <f>VLOOKUP($A3672,'[1]SheltersALL_2.17.22'!$1:$1048576,6,0)</f>
        <v>Berkeley</v>
      </c>
      <c r="R3672" t="str">
        <f>VLOOKUP($A3672, [1]FA21_Ridership!$1:$1048576,11, 0)</f>
        <v>BERKELEY</v>
      </c>
      <c r="S3672" t="str">
        <f>VLOOKUP($A3672, [1]FA21_Ridership!$1:$1048576,12, 0)</f>
        <v>ALAMEDA</v>
      </c>
      <c r="T3672">
        <f>VLOOKUP($A3672, [1]FA21_Ridership!$1:$1048576,13, 0)</f>
        <v>1</v>
      </c>
      <c r="U3672">
        <f t="shared" si="286"/>
        <v>1050</v>
      </c>
      <c r="V3672" s="67">
        <f t="shared" si="285"/>
        <v>0.88200000000000001</v>
      </c>
      <c r="W3672">
        <v>0.63519300000000001</v>
      </c>
      <c r="X3672" s="67">
        <f t="shared" si="287"/>
        <v>0.32900000000000001</v>
      </c>
      <c r="Y3672">
        <v>0.20171700000000001</v>
      </c>
      <c r="Z3672" s="67">
        <f t="shared" si="288"/>
        <v>0.48199999999999998</v>
      </c>
      <c r="AA3672">
        <f>VLOOKUP($C3672,[1]Disability!$1:$1048576,5,FALSE)</f>
        <v>0</v>
      </c>
      <c r="AB3672" s="67">
        <f t="shared" si="289"/>
        <v>0</v>
      </c>
      <c r="AC3672" t="e">
        <f>VLOOKUP($A3672,#REF!,9,FALSE)</f>
        <v>#REF!</v>
      </c>
    </row>
    <row r="3673" spans="1:29">
      <c r="A3673">
        <v>59050</v>
      </c>
      <c r="B3673">
        <v>3672</v>
      </c>
      <c r="C3673">
        <v>1003740</v>
      </c>
      <c r="D3673" t="s">
        <v>4235</v>
      </c>
      <c r="E3673" t="s">
        <v>4236</v>
      </c>
      <c r="G3673" t="e">
        <f>VLOOKUP($H3673,[1]BRT!$1:$1048576,1,0)</f>
        <v>#N/A</v>
      </c>
      <c r="H3673" t="s">
        <v>6820</v>
      </c>
      <c r="I3673">
        <v>37.755761</v>
      </c>
      <c r="J3673">
        <v>-122.179444</v>
      </c>
      <c r="K3673">
        <v>740</v>
      </c>
      <c r="L3673">
        <v>62</v>
      </c>
      <c r="M3673">
        <v>0.96774193500000005</v>
      </c>
      <c r="N3673">
        <v>2</v>
      </c>
      <c r="O3673">
        <v>15</v>
      </c>
      <c r="P3673">
        <v>17</v>
      </c>
      <c r="Q3673" t="e">
        <f>VLOOKUP($A3673,'[1]SheltersALL_2.17.22'!$1:$1048576,6,0)</f>
        <v>#N/A</v>
      </c>
      <c r="R3673" t="str">
        <f>VLOOKUP($A3673, [1]FA21_Ridership!$1:$1048576,11, 0)</f>
        <v>OAKLAND</v>
      </c>
      <c r="S3673" t="str">
        <f>VLOOKUP($A3673, [1]FA21_Ridership!$1:$1048576,12, 0)</f>
        <v>ALAMEDA</v>
      </c>
      <c r="T3673">
        <f>VLOOKUP($A3673, [1]FA21_Ridership!$1:$1048576,13, 0)</f>
        <v>3</v>
      </c>
      <c r="U3673">
        <f t="shared" si="286"/>
        <v>1054</v>
      </c>
      <c r="V3673" s="67">
        <f t="shared" si="285"/>
        <v>0.88200000000000001</v>
      </c>
      <c r="W3673">
        <v>0.98535899999999998</v>
      </c>
      <c r="X3673" s="67">
        <f t="shared" si="287"/>
        <v>0.98</v>
      </c>
      <c r="Y3673">
        <v>0.221083</v>
      </c>
      <c r="Z3673" s="67">
        <f t="shared" si="288"/>
        <v>0.50600000000000001</v>
      </c>
      <c r="AA3673">
        <f>VLOOKUP($C3673,[1]Disability!$1:$1048576,5,FALSE)</f>
        <v>1</v>
      </c>
      <c r="AB3673" s="67">
        <f t="shared" si="289"/>
        <v>0.72499999999999998</v>
      </c>
      <c r="AC3673" t="e">
        <f>VLOOKUP($A3673,#REF!,9,FALSE)</f>
        <v>#REF!</v>
      </c>
    </row>
    <row r="3674" spans="1:29">
      <c r="A3674">
        <v>51062</v>
      </c>
      <c r="B3674">
        <v>3673</v>
      </c>
      <c r="C3674">
        <v>9902290</v>
      </c>
      <c r="D3674" t="s">
        <v>4235</v>
      </c>
      <c r="E3674" t="s">
        <v>4236</v>
      </c>
      <c r="G3674" t="e">
        <f>VLOOKUP($H3674,[1]BRT!$1:$1048576,1,0)</f>
        <v>#N/A</v>
      </c>
      <c r="H3674" t="s">
        <v>6821</v>
      </c>
      <c r="I3674">
        <v>37.810142999999997</v>
      </c>
      <c r="J3674">
        <v>-122.245574</v>
      </c>
      <c r="K3674">
        <v>931</v>
      </c>
      <c r="L3674">
        <v>31</v>
      </c>
      <c r="M3674">
        <v>1.935483871</v>
      </c>
      <c r="N3674">
        <v>2</v>
      </c>
      <c r="O3674">
        <v>32</v>
      </c>
      <c r="P3674">
        <v>34</v>
      </c>
      <c r="Q3674" t="e">
        <f>VLOOKUP($A3674,'[1]SheltersALL_2.17.22'!$1:$1048576,6,0)</f>
        <v>#N/A</v>
      </c>
      <c r="R3674" t="str">
        <f>VLOOKUP($A3674, [1]FA21_Ridership!$1:$1048576,11, 0)</f>
        <v>OAKLAND</v>
      </c>
      <c r="S3674" t="str">
        <f>VLOOKUP($A3674, [1]FA21_Ridership!$1:$1048576,12, 0)</f>
        <v>ALAMEDA</v>
      </c>
      <c r="T3674">
        <f>VLOOKUP($A3674, [1]FA21_Ridership!$1:$1048576,13, 0)</f>
        <v>2</v>
      </c>
      <c r="U3674">
        <f t="shared" si="286"/>
        <v>1054</v>
      </c>
      <c r="V3674" s="67">
        <f t="shared" si="285"/>
        <v>0.88200000000000001</v>
      </c>
      <c r="W3674">
        <v>0.33416499999999999</v>
      </c>
      <c r="X3674" s="67">
        <f t="shared" si="287"/>
        <v>8.8999999999999996E-2</v>
      </c>
      <c r="Y3674">
        <v>8.8943999999999995E-2</v>
      </c>
      <c r="Z3674" s="67">
        <f t="shared" si="288"/>
        <v>0.20200000000000001</v>
      </c>
      <c r="AA3674">
        <f>VLOOKUP($C3674,[1]Disability!$1:$1048576,5,FALSE)</f>
        <v>0</v>
      </c>
      <c r="AB3674" s="67">
        <f t="shared" si="289"/>
        <v>0</v>
      </c>
      <c r="AC3674" t="e">
        <f>VLOOKUP($A3674,#REF!,9,FALSE)</f>
        <v>#REF!</v>
      </c>
    </row>
    <row r="3675" spans="1:29">
      <c r="A3675">
        <v>52666</v>
      </c>
      <c r="B3675">
        <v>3674</v>
      </c>
      <c r="C3675">
        <v>104210</v>
      </c>
      <c r="D3675" t="s">
        <v>4235</v>
      </c>
      <c r="E3675" t="s">
        <v>4236</v>
      </c>
      <c r="G3675" t="e">
        <f>VLOOKUP($H3675,[1]BRT!$1:$1048576,1,0)</f>
        <v>#N/A</v>
      </c>
      <c r="H3675" t="s">
        <v>6668</v>
      </c>
      <c r="I3675">
        <v>37.765141</v>
      </c>
      <c r="J3675">
        <v>-122.24213</v>
      </c>
      <c r="K3675">
        <v>1114</v>
      </c>
      <c r="L3675">
        <v>16.5</v>
      </c>
      <c r="M3675">
        <v>3.636363636</v>
      </c>
      <c r="N3675">
        <v>42</v>
      </c>
      <c r="O3675">
        <v>22</v>
      </c>
      <c r="P3675">
        <v>64</v>
      </c>
      <c r="Q3675" t="e">
        <f>VLOOKUP($A3675,'[1]SheltersALL_2.17.22'!$1:$1048576,6,0)</f>
        <v>#N/A</v>
      </c>
      <c r="R3675" t="str">
        <f>VLOOKUP($A3675, [1]FA21_Ridership!$1:$1048576,11, 0)</f>
        <v>ALAMEDA</v>
      </c>
      <c r="S3675" t="str">
        <f>VLOOKUP($A3675, [1]FA21_Ridership!$1:$1048576,12, 0)</f>
        <v>ALAMEDA</v>
      </c>
      <c r="T3675">
        <f>VLOOKUP($A3675, [1]FA21_Ridership!$1:$1048576,13, 0)</f>
        <v>3</v>
      </c>
      <c r="U3675">
        <f t="shared" si="286"/>
        <v>1056</v>
      </c>
      <c r="V3675" s="67">
        <f t="shared" si="285"/>
        <v>0.88300000000000001</v>
      </c>
      <c r="W3675">
        <v>0.86898399999999998</v>
      </c>
      <c r="X3675" s="67">
        <f t="shared" si="287"/>
        <v>0.71399999999999997</v>
      </c>
      <c r="Y3675">
        <v>0.73262000000000005</v>
      </c>
      <c r="Z3675" s="67">
        <f t="shared" si="288"/>
        <v>0.98399999999999999</v>
      </c>
      <c r="AA3675">
        <f>VLOOKUP($C3675,[1]Disability!$1:$1048576,5,FALSE)</f>
        <v>0</v>
      </c>
      <c r="AB3675" s="67">
        <f t="shared" si="289"/>
        <v>0</v>
      </c>
      <c r="AC3675" t="e">
        <f>VLOOKUP($A3675,#REF!,9,FALSE)</f>
        <v>#REF!</v>
      </c>
    </row>
    <row r="3676" spans="1:29">
      <c r="A3676">
        <v>51508</v>
      </c>
      <c r="B3676">
        <v>3675</v>
      </c>
      <c r="C3676">
        <v>9903430</v>
      </c>
      <c r="D3676" t="s">
        <v>4235</v>
      </c>
      <c r="E3676" t="s">
        <v>4236</v>
      </c>
      <c r="G3676" t="e">
        <f>VLOOKUP($H3676,[1]BRT!$1:$1048576,1,0)</f>
        <v>#N/A</v>
      </c>
      <c r="H3676" t="s">
        <v>5931</v>
      </c>
      <c r="I3676">
        <v>37.850929999999998</v>
      </c>
      <c r="J3676">
        <v>-122.252567</v>
      </c>
      <c r="K3676">
        <v>1409</v>
      </c>
      <c r="L3676">
        <v>16</v>
      </c>
      <c r="M3676">
        <v>3.75</v>
      </c>
      <c r="N3676">
        <v>5</v>
      </c>
      <c r="O3676">
        <v>61</v>
      </c>
      <c r="P3676">
        <v>66</v>
      </c>
      <c r="Q3676" t="e">
        <f>VLOOKUP($A3676,'[1]SheltersALL_2.17.22'!$1:$1048576,6,0)</f>
        <v>#N/A</v>
      </c>
      <c r="R3676" t="str">
        <f>VLOOKUP($A3676, [1]FA21_Ridership!$1:$1048576,11, 0)</f>
        <v>BERKELEY</v>
      </c>
      <c r="S3676" t="str">
        <f>VLOOKUP($A3676, [1]FA21_Ridership!$1:$1048576,12, 0)</f>
        <v>ALAMEDA</v>
      </c>
      <c r="T3676">
        <f>VLOOKUP($A3676, [1]FA21_Ridership!$1:$1048576,13, 0)</f>
        <v>2</v>
      </c>
      <c r="U3676">
        <f t="shared" si="286"/>
        <v>1056</v>
      </c>
      <c r="V3676" s="67">
        <f t="shared" si="285"/>
        <v>0.88300000000000001</v>
      </c>
      <c r="W3676">
        <v>0.362205</v>
      </c>
      <c r="X3676" s="67">
        <f t="shared" si="287"/>
        <v>0.10100000000000001</v>
      </c>
      <c r="Y3676">
        <v>0.11496099999999999</v>
      </c>
      <c r="Z3676" s="67">
        <f t="shared" si="288"/>
        <v>0.28799999999999998</v>
      </c>
      <c r="AA3676">
        <f>VLOOKUP($C3676,[1]Disability!$1:$1048576,5,FALSE)</f>
        <v>1</v>
      </c>
      <c r="AB3676" s="67">
        <f t="shared" si="289"/>
        <v>0.72499999999999998</v>
      </c>
      <c r="AC3676" t="e">
        <f>VLOOKUP($A3676,#REF!,9,FALSE)</f>
        <v>#REF!</v>
      </c>
    </row>
    <row r="3677" spans="1:29">
      <c r="A3677">
        <v>57300</v>
      </c>
      <c r="B3677">
        <v>3676</v>
      </c>
      <c r="C3677">
        <v>306420</v>
      </c>
      <c r="D3677" t="s">
        <v>4235</v>
      </c>
      <c r="E3677" t="s">
        <v>4236</v>
      </c>
      <c r="G3677" t="e">
        <f>VLOOKUP($H3677,[1]BRT!$1:$1048576,1,0)</f>
        <v>#N/A</v>
      </c>
      <c r="H3677" t="s">
        <v>6822</v>
      </c>
      <c r="I3677">
        <v>37.872118999999998</v>
      </c>
      <c r="J3677">
        <v>-122.267985</v>
      </c>
      <c r="K3677">
        <v>660</v>
      </c>
      <c r="L3677">
        <v>20</v>
      </c>
      <c r="M3677">
        <v>3</v>
      </c>
      <c r="N3677">
        <v>38</v>
      </c>
      <c r="O3677">
        <v>15</v>
      </c>
      <c r="P3677">
        <v>53</v>
      </c>
      <c r="Q3677" t="e">
        <f>VLOOKUP($A3677,'[1]SheltersALL_2.17.22'!$1:$1048576,6,0)</f>
        <v>#N/A</v>
      </c>
      <c r="R3677" t="str">
        <f>VLOOKUP($A3677, [1]FA21_Ridership!$1:$1048576,11, 0)</f>
        <v>BERKELEY</v>
      </c>
      <c r="S3677" t="str">
        <f>VLOOKUP($A3677, [1]FA21_Ridership!$1:$1048576,12, 0)</f>
        <v>ALAMEDA</v>
      </c>
      <c r="T3677">
        <f>VLOOKUP($A3677, [1]FA21_Ridership!$1:$1048576,13, 0)</f>
        <v>1</v>
      </c>
      <c r="U3677">
        <f t="shared" si="286"/>
        <v>1060</v>
      </c>
      <c r="V3677" s="67">
        <f t="shared" si="285"/>
        <v>0.88300000000000001</v>
      </c>
      <c r="W3677">
        <v>0.66142800000000002</v>
      </c>
      <c r="X3677" s="67">
        <f t="shared" si="287"/>
        <v>0.34699999999999998</v>
      </c>
      <c r="Y3677">
        <v>0.56815899999999997</v>
      </c>
      <c r="Z3677" s="67">
        <f t="shared" si="288"/>
        <v>0.91300000000000003</v>
      </c>
      <c r="AA3677">
        <f>VLOOKUP($C3677,[1]Disability!$1:$1048576,5,FALSE)</f>
        <v>0</v>
      </c>
      <c r="AB3677" s="67">
        <f t="shared" si="289"/>
        <v>0</v>
      </c>
      <c r="AC3677" t="e">
        <f>VLOOKUP($A3677,#REF!,9,FALSE)</f>
        <v>#REF!</v>
      </c>
    </row>
    <row r="3678" spans="1:29">
      <c r="A3678">
        <v>54664</v>
      </c>
      <c r="B3678">
        <v>3677</v>
      </c>
      <c r="C3678">
        <v>802340</v>
      </c>
      <c r="D3678" t="s">
        <v>4235</v>
      </c>
      <c r="E3678" t="s">
        <v>4236</v>
      </c>
      <c r="G3678" t="e">
        <f>VLOOKUP($H3678,[1]BRT!$1:$1048576,1,0)</f>
        <v>#N/A</v>
      </c>
      <c r="H3678" t="s">
        <v>6823</v>
      </c>
      <c r="I3678">
        <v>37.658247000000003</v>
      </c>
      <c r="J3678">
        <v>-122.113286</v>
      </c>
      <c r="K3678">
        <v>1094</v>
      </c>
      <c r="L3678">
        <v>20</v>
      </c>
      <c r="M3678">
        <v>3</v>
      </c>
      <c r="N3678">
        <v>10</v>
      </c>
      <c r="O3678">
        <v>43</v>
      </c>
      <c r="P3678">
        <v>53</v>
      </c>
      <c r="Q3678" t="e">
        <f>VLOOKUP($A3678,'[1]SheltersALL_2.17.22'!$1:$1048576,6,0)</f>
        <v>#N/A</v>
      </c>
      <c r="R3678" t="str">
        <f>VLOOKUP($A3678, [1]FA21_Ridership!$1:$1048576,11, 0)</f>
        <v>HAYWARD</v>
      </c>
      <c r="S3678" t="str">
        <f>VLOOKUP($A3678, [1]FA21_Ridership!$1:$1048576,12, 0)</f>
        <v>ALAMEDA</v>
      </c>
      <c r="T3678">
        <f>VLOOKUP($A3678, [1]FA21_Ridership!$1:$1048576,13, 0)</f>
        <v>5</v>
      </c>
      <c r="U3678">
        <f t="shared" si="286"/>
        <v>1060</v>
      </c>
      <c r="V3678" s="67">
        <f t="shared" si="285"/>
        <v>0.88300000000000001</v>
      </c>
      <c r="W3678">
        <v>0.78315800000000002</v>
      </c>
      <c r="X3678" s="67">
        <f t="shared" si="287"/>
        <v>0.55600000000000005</v>
      </c>
      <c r="Y3678">
        <v>9.4767000000000004E-2</v>
      </c>
      <c r="Z3678" s="67">
        <f t="shared" si="288"/>
        <v>0.22700000000000001</v>
      </c>
      <c r="AA3678">
        <f>VLOOKUP($C3678,[1]Disability!$1:$1048576,5,FALSE)</f>
        <v>0</v>
      </c>
      <c r="AB3678" s="67">
        <f t="shared" si="289"/>
        <v>0</v>
      </c>
      <c r="AC3678" t="e">
        <f>VLOOKUP($A3678,#REF!,9,FALSE)</f>
        <v>#REF!</v>
      </c>
    </row>
    <row r="3679" spans="1:29">
      <c r="A3679">
        <v>55652</v>
      </c>
      <c r="B3679">
        <v>3678</v>
      </c>
      <c r="C3679">
        <v>305070</v>
      </c>
      <c r="D3679" t="s">
        <v>4235</v>
      </c>
      <c r="E3679" t="s">
        <v>4236</v>
      </c>
      <c r="G3679" t="e">
        <f>VLOOKUP($H3679,[1]BRT!$1:$1048576,1,0)</f>
        <v>#N/A</v>
      </c>
      <c r="H3679" t="s">
        <v>6805</v>
      </c>
      <c r="I3679">
        <v>37.880138000000002</v>
      </c>
      <c r="J3679">
        <v>-122.269172</v>
      </c>
      <c r="K3679">
        <v>1086</v>
      </c>
      <c r="L3679">
        <v>20</v>
      </c>
      <c r="M3679">
        <v>3</v>
      </c>
      <c r="N3679">
        <v>10</v>
      </c>
      <c r="O3679">
        <v>43</v>
      </c>
      <c r="P3679">
        <v>53</v>
      </c>
      <c r="Q3679" t="e">
        <f>VLOOKUP($A3679,'[1]SheltersALL_2.17.22'!$1:$1048576,6,0)</f>
        <v>#N/A</v>
      </c>
      <c r="R3679" t="str">
        <f>VLOOKUP($A3679, [1]FA21_Ridership!$1:$1048576,11, 0)</f>
        <v>BERKELEY</v>
      </c>
      <c r="S3679" t="str">
        <f>VLOOKUP($A3679, [1]FA21_Ridership!$1:$1048576,12, 0)</f>
        <v>ALAMEDA</v>
      </c>
      <c r="T3679">
        <f>VLOOKUP($A3679, [1]FA21_Ridership!$1:$1048576,13, 0)</f>
        <v>1</v>
      </c>
      <c r="U3679">
        <f t="shared" si="286"/>
        <v>1060</v>
      </c>
      <c r="V3679" s="67">
        <f t="shared" si="285"/>
        <v>0.88300000000000001</v>
      </c>
      <c r="W3679">
        <v>0.34386299999999997</v>
      </c>
      <c r="X3679" s="67">
        <f t="shared" si="287"/>
        <v>9.2999999999999999E-2</v>
      </c>
      <c r="Y3679">
        <v>0.44223800000000002</v>
      </c>
      <c r="Z3679" s="67">
        <f t="shared" si="288"/>
        <v>0.81299999999999994</v>
      </c>
      <c r="AA3679">
        <f>VLOOKUP($C3679,[1]Disability!$1:$1048576,5,FALSE)</f>
        <v>1</v>
      </c>
      <c r="AB3679" s="67">
        <f t="shared" si="289"/>
        <v>0.72499999999999998</v>
      </c>
      <c r="AC3679" t="e">
        <f>VLOOKUP($A3679,#REF!,9,FALSE)</f>
        <v>#REF!</v>
      </c>
    </row>
    <row r="3680" spans="1:29">
      <c r="A3680">
        <v>51635</v>
      </c>
      <c r="B3680">
        <v>3679</v>
      </c>
      <c r="C3680">
        <v>9903820</v>
      </c>
      <c r="D3680" t="s">
        <v>4235</v>
      </c>
      <c r="E3680" t="s">
        <v>4236</v>
      </c>
      <c r="G3680" t="e">
        <f>VLOOKUP($H3680,[1]BRT!$1:$1048576,1,0)</f>
        <v>#N/A</v>
      </c>
      <c r="H3680" t="s">
        <v>6824</v>
      </c>
      <c r="I3680">
        <v>37.815857000000001</v>
      </c>
      <c r="J3680">
        <v>-122.26813900000001</v>
      </c>
      <c r="K3680">
        <v>1478</v>
      </c>
      <c r="L3680">
        <v>23.9</v>
      </c>
      <c r="M3680">
        <v>2.510460251</v>
      </c>
      <c r="N3680">
        <v>16</v>
      </c>
      <c r="O3680">
        <v>29</v>
      </c>
      <c r="P3680">
        <v>45</v>
      </c>
      <c r="Q3680" t="e">
        <f>VLOOKUP($A3680,'[1]SheltersALL_2.17.22'!$1:$1048576,6,0)</f>
        <v>#N/A</v>
      </c>
      <c r="R3680" t="str">
        <f>VLOOKUP($A3680, [1]FA21_Ridership!$1:$1048576,11, 0)</f>
        <v>OAKLAND</v>
      </c>
      <c r="S3680" t="str">
        <f>VLOOKUP($A3680, [1]FA21_Ridership!$1:$1048576,12, 0)</f>
        <v>ALAMEDA</v>
      </c>
      <c r="T3680">
        <f>VLOOKUP($A3680, [1]FA21_Ridership!$1:$1048576,13, 0)</f>
        <v>2</v>
      </c>
      <c r="U3680">
        <f t="shared" si="286"/>
        <v>1075.5</v>
      </c>
      <c r="V3680" s="67">
        <f t="shared" si="285"/>
        <v>0.88400000000000001</v>
      </c>
      <c r="W3680">
        <v>0.61792800000000003</v>
      </c>
      <c r="X3680" s="67">
        <f t="shared" si="287"/>
        <v>0.311</v>
      </c>
      <c r="Y3680">
        <v>0.60709000000000002</v>
      </c>
      <c r="Z3680" s="67">
        <f t="shared" si="288"/>
        <v>0.94</v>
      </c>
      <c r="AA3680">
        <f>VLOOKUP($C3680,[1]Disability!$1:$1048576,5,FALSE)</f>
        <v>0</v>
      </c>
      <c r="AB3680" s="67">
        <f t="shared" si="289"/>
        <v>0</v>
      </c>
      <c r="AC3680" t="e">
        <f>VLOOKUP($A3680,#REF!,9,FALSE)</f>
        <v>#REF!</v>
      </c>
    </row>
    <row r="3681" spans="1:29">
      <c r="A3681">
        <v>54900</v>
      </c>
      <c r="B3681">
        <v>3680</v>
      </c>
      <c r="C3681">
        <v>1013740</v>
      </c>
      <c r="D3681" t="s">
        <v>4235</v>
      </c>
      <c r="E3681" t="s">
        <v>4236</v>
      </c>
      <c r="G3681" t="e">
        <f>VLOOKUP($H3681,[1]BRT!$1:$1048576,1,0)</f>
        <v>#N/A</v>
      </c>
      <c r="H3681" t="s">
        <v>6667</v>
      </c>
      <c r="I3681">
        <v>37.809261999999997</v>
      </c>
      <c r="J3681">
        <v>-122.247511</v>
      </c>
      <c r="K3681">
        <v>955</v>
      </c>
      <c r="L3681">
        <v>30</v>
      </c>
      <c r="M3681">
        <v>2</v>
      </c>
      <c r="N3681">
        <v>34</v>
      </c>
      <c r="O3681">
        <v>2</v>
      </c>
      <c r="P3681">
        <v>36</v>
      </c>
      <c r="Q3681" t="str">
        <f>VLOOKUP($A3681,'[1]SheltersALL_2.17.22'!$1:$1048576,6,0)</f>
        <v>Oakland</v>
      </c>
      <c r="R3681" t="str">
        <f>VLOOKUP($A3681, [1]FA21_Ridership!$1:$1048576,11, 0)</f>
        <v>OAKLAND</v>
      </c>
      <c r="S3681" t="str">
        <f>VLOOKUP($A3681, [1]FA21_Ridership!$1:$1048576,12, 0)</f>
        <v>ALAMEDA</v>
      </c>
      <c r="T3681">
        <f>VLOOKUP($A3681, [1]FA21_Ridership!$1:$1048576,13, 0)</f>
        <v>2</v>
      </c>
      <c r="U3681">
        <f t="shared" si="286"/>
        <v>1080</v>
      </c>
      <c r="V3681" s="67">
        <f t="shared" si="285"/>
        <v>0.88400000000000001</v>
      </c>
      <c r="W3681">
        <v>0.47266599999999998</v>
      </c>
      <c r="X3681" s="67">
        <f t="shared" si="287"/>
        <v>0.17</v>
      </c>
      <c r="Y3681">
        <v>0.16400300000000001</v>
      </c>
      <c r="Z3681" s="67">
        <f t="shared" si="288"/>
        <v>0.39700000000000002</v>
      </c>
      <c r="AA3681">
        <f>VLOOKUP($C3681,[1]Disability!$1:$1048576,5,FALSE)</f>
        <v>0</v>
      </c>
      <c r="AB3681" s="67">
        <f t="shared" si="289"/>
        <v>0</v>
      </c>
      <c r="AC3681" t="e">
        <f>VLOOKUP($A3681,#REF!,9,FALSE)</f>
        <v>#REF!</v>
      </c>
    </row>
    <row r="3682" spans="1:29">
      <c r="A3682">
        <v>59655</v>
      </c>
      <c r="B3682">
        <v>3681</v>
      </c>
      <c r="C3682">
        <v>1601060</v>
      </c>
      <c r="D3682" t="s">
        <v>4235</v>
      </c>
      <c r="E3682" t="s">
        <v>4236</v>
      </c>
      <c r="G3682" t="e">
        <f>VLOOKUP($H3682,[1]BRT!$1:$1048576,1,0)</f>
        <v>#N/A</v>
      </c>
      <c r="H3682" t="s">
        <v>6825</v>
      </c>
      <c r="I3682">
        <v>37.953781999999997</v>
      </c>
      <c r="J3682">
        <v>-122.331818</v>
      </c>
      <c r="K3682">
        <v>840</v>
      </c>
      <c r="L3682">
        <v>60</v>
      </c>
      <c r="M3682">
        <v>1</v>
      </c>
      <c r="N3682">
        <v>14</v>
      </c>
      <c r="O3682">
        <v>4</v>
      </c>
      <c r="P3682">
        <v>18</v>
      </c>
      <c r="Q3682" t="e">
        <f>VLOOKUP($A3682,'[1]SheltersALL_2.17.22'!$1:$1048576,6,0)</f>
        <v>#N/A</v>
      </c>
      <c r="R3682" t="str">
        <f>VLOOKUP($A3682, [1]FA21_Ridership!$1:$1048576,11, 0)</f>
        <v>SAN PABLO</v>
      </c>
      <c r="S3682" t="str">
        <f>VLOOKUP($A3682, [1]FA21_Ridership!$1:$1048576,12, 0)</f>
        <v>CONTRA COSTA</v>
      </c>
      <c r="T3682">
        <f>VLOOKUP($A3682, [1]FA21_Ridership!$1:$1048576,13, 0)</f>
        <v>1</v>
      </c>
      <c r="U3682">
        <f t="shared" si="286"/>
        <v>1080</v>
      </c>
      <c r="V3682" s="67">
        <f t="shared" si="285"/>
        <v>0.88400000000000001</v>
      </c>
      <c r="W3682">
        <v>0.91501699999999997</v>
      </c>
      <c r="X3682" s="67">
        <f t="shared" si="287"/>
        <v>0.79700000000000004</v>
      </c>
      <c r="Y3682">
        <v>0.37376199999999998</v>
      </c>
      <c r="Z3682" s="67">
        <f t="shared" si="288"/>
        <v>0.73</v>
      </c>
      <c r="AA3682">
        <f>VLOOKUP($C3682,[1]Disability!$1:$1048576,5,FALSE)</f>
        <v>0</v>
      </c>
      <c r="AB3682" s="67">
        <f t="shared" si="289"/>
        <v>0</v>
      </c>
      <c r="AC3682" t="e">
        <f>VLOOKUP($A3682,#REF!,9,FALSE)</f>
        <v>#REF!</v>
      </c>
    </row>
    <row r="3683" spans="1:29">
      <c r="A3683">
        <v>54774</v>
      </c>
      <c r="B3683">
        <v>3682</v>
      </c>
      <c r="C3683">
        <v>1011750</v>
      </c>
      <c r="D3683" t="s">
        <v>4235</v>
      </c>
      <c r="E3683" t="s">
        <v>4236</v>
      </c>
      <c r="G3683" t="e">
        <f>VLOOKUP($H3683,[1]BRT!$1:$1048576,1,0)</f>
        <v>#N/A</v>
      </c>
      <c r="H3683" t="s">
        <v>6826</v>
      </c>
      <c r="I3683">
        <v>37.810288</v>
      </c>
      <c r="J3683">
        <v>-122.248923</v>
      </c>
      <c r="K3683">
        <v>1396</v>
      </c>
      <c r="L3683">
        <v>60</v>
      </c>
      <c r="M3683">
        <v>1</v>
      </c>
      <c r="N3683">
        <v>9</v>
      </c>
      <c r="O3683">
        <v>9</v>
      </c>
      <c r="P3683">
        <v>18</v>
      </c>
      <c r="Q3683" t="e">
        <f>VLOOKUP($A3683,'[1]SheltersALL_2.17.22'!$1:$1048576,6,0)</f>
        <v>#N/A</v>
      </c>
      <c r="R3683" t="str">
        <f>VLOOKUP($A3683, [1]FA21_Ridership!$1:$1048576,11, 0)</f>
        <v>OAKLAND</v>
      </c>
      <c r="S3683" t="str">
        <f>VLOOKUP($A3683, [1]FA21_Ridership!$1:$1048576,12, 0)</f>
        <v>ALAMEDA</v>
      </c>
      <c r="T3683">
        <f>VLOOKUP($A3683, [1]FA21_Ridership!$1:$1048576,13, 0)</f>
        <v>2</v>
      </c>
      <c r="U3683">
        <f t="shared" si="286"/>
        <v>1080</v>
      </c>
      <c r="V3683" s="67">
        <f t="shared" si="285"/>
        <v>0.88400000000000001</v>
      </c>
      <c r="W3683">
        <v>0.63401099999999999</v>
      </c>
      <c r="X3683" s="67">
        <f t="shared" si="287"/>
        <v>0.32700000000000001</v>
      </c>
      <c r="Y3683">
        <v>0.288719</v>
      </c>
      <c r="Z3683" s="67">
        <f t="shared" si="288"/>
        <v>0.621</v>
      </c>
      <c r="AA3683">
        <f>VLOOKUP($C3683,[1]Disability!$1:$1048576,5,FALSE)</f>
        <v>1</v>
      </c>
      <c r="AB3683" s="67">
        <f t="shared" si="289"/>
        <v>0.72499999999999998</v>
      </c>
      <c r="AC3683" t="e">
        <f>VLOOKUP($A3683,#REF!,9,FALSE)</f>
        <v>#REF!</v>
      </c>
    </row>
    <row r="3684" spans="1:29">
      <c r="A3684">
        <v>59522</v>
      </c>
      <c r="B3684">
        <v>3683</v>
      </c>
      <c r="C3684">
        <v>1006500</v>
      </c>
      <c r="D3684" t="s">
        <v>4235</v>
      </c>
      <c r="E3684" t="s">
        <v>4236</v>
      </c>
      <c r="G3684" t="e">
        <f>VLOOKUP($H3684,[1]BRT!$1:$1048576,1,0)</f>
        <v>#N/A</v>
      </c>
      <c r="H3684" t="s">
        <v>6248</v>
      </c>
      <c r="I3684">
        <v>37.814037999999996</v>
      </c>
      <c r="J3684">
        <v>-122.26498599999999</v>
      </c>
      <c r="K3684">
        <v>1415</v>
      </c>
      <c r="L3684">
        <v>20</v>
      </c>
      <c r="M3684">
        <v>3</v>
      </c>
      <c r="N3684">
        <v>22</v>
      </c>
      <c r="O3684">
        <v>32</v>
      </c>
      <c r="P3684">
        <v>54</v>
      </c>
      <c r="Q3684" t="e">
        <f>VLOOKUP($A3684,'[1]SheltersALL_2.17.22'!$1:$1048576,6,0)</f>
        <v>#N/A</v>
      </c>
      <c r="R3684" t="str">
        <f>VLOOKUP($A3684, [1]FA21_Ridership!$1:$1048576,11, 0)</f>
        <v>OAKLAND</v>
      </c>
      <c r="S3684" t="str">
        <f>VLOOKUP($A3684, [1]FA21_Ridership!$1:$1048576,12, 0)</f>
        <v>ALAMEDA</v>
      </c>
      <c r="T3684">
        <f>VLOOKUP($A3684, [1]FA21_Ridership!$1:$1048576,13, 0)</f>
        <v>2</v>
      </c>
      <c r="U3684">
        <f t="shared" si="286"/>
        <v>1080</v>
      </c>
      <c r="V3684" s="67">
        <f t="shared" ref="V3684:V3747" si="290">_xlfn.PERCENTRANK.INC($U$2:$U$4161,U3684)</f>
        <v>0.88400000000000001</v>
      </c>
      <c r="W3684">
        <v>0.67857100000000004</v>
      </c>
      <c r="X3684" s="67">
        <f t="shared" si="287"/>
        <v>0.372</v>
      </c>
      <c r="Y3684">
        <v>0.43594100000000002</v>
      </c>
      <c r="Z3684" s="67">
        <f t="shared" si="288"/>
        <v>0.80800000000000005</v>
      </c>
      <c r="AA3684">
        <f>VLOOKUP($C3684,[1]Disability!$1:$1048576,5,FALSE)</f>
        <v>1</v>
      </c>
      <c r="AB3684" s="67">
        <f t="shared" si="289"/>
        <v>0.72499999999999998</v>
      </c>
      <c r="AC3684" t="e">
        <f>VLOOKUP($A3684,#REF!,9,FALSE)</f>
        <v>#REF!</v>
      </c>
    </row>
    <row r="3685" spans="1:29">
      <c r="A3685">
        <v>52042</v>
      </c>
      <c r="B3685">
        <v>3684</v>
      </c>
      <c r="C3685">
        <v>9905500</v>
      </c>
      <c r="D3685" t="s">
        <v>4235</v>
      </c>
      <c r="E3685" t="s">
        <v>4236</v>
      </c>
      <c r="G3685" t="e">
        <f>VLOOKUP($H3685,[1]BRT!$1:$1048576,1,0)</f>
        <v>#N/A</v>
      </c>
      <c r="H3685" t="s">
        <v>6827</v>
      </c>
      <c r="I3685">
        <v>37.817810000000001</v>
      </c>
      <c r="J3685">
        <v>-122.27735199999999</v>
      </c>
      <c r="K3685">
        <v>980</v>
      </c>
      <c r="L3685">
        <v>20</v>
      </c>
      <c r="M3685">
        <v>3</v>
      </c>
      <c r="N3685">
        <v>19</v>
      </c>
      <c r="O3685">
        <v>35</v>
      </c>
      <c r="P3685">
        <v>54</v>
      </c>
      <c r="Q3685" t="e">
        <f>VLOOKUP($A3685,'[1]SheltersALL_2.17.22'!$1:$1048576,6,0)</f>
        <v>#N/A</v>
      </c>
      <c r="R3685" t="str">
        <f>VLOOKUP($A3685, [1]FA21_Ridership!$1:$1048576,11, 0)</f>
        <v>OAKLAND</v>
      </c>
      <c r="S3685" t="str">
        <f>VLOOKUP($A3685, [1]FA21_Ridership!$1:$1048576,12, 0)</f>
        <v>ALAMEDA</v>
      </c>
      <c r="T3685">
        <f>VLOOKUP($A3685, [1]FA21_Ridership!$1:$1048576,13, 0)</f>
        <v>2</v>
      </c>
      <c r="U3685">
        <f t="shared" si="286"/>
        <v>1080</v>
      </c>
      <c r="V3685" s="67">
        <f t="shared" si="290"/>
        <v>0.88400000000000001</v>
      </c>
      <c r="W3685">
        <v>0.68809500000000001</v>
      </c>
      <c r="X3685" s="67">
        <f t="shared" si="287"/>
        <v>0.39700000000000002</v>
      </c>
      <c r="Y3685">
        <v>0.372222</v>
      </c>
      <c r="Z3685" s="67">
        <f t="shared" si="288"/>
        <v>0.72699999999999998</v>
      </c>
      <c r="AA3685">
        <f>VLOOKUP($C3685,[1]Disability!$1:$1048576,5,FALSE)</f>
        <v>0</v>
      </c>
      <c r="AB3685" s="67">
        <f t="shared" si="289"/>
        <v>0</v>
      </c>
      <c r="AC3685" t="e">
        <f>VLOOKUP($A3685,#REF!,9,FALSE)</f>
        <v>#REF!</v>
      </c>
    </row>
    <row r="3686" spans="1:29">
      <c r="A3686">
        <v>52867</v>
      </c>
      <c r="B3686">
        <v>3685</v>
      </c>
      <c r="C3686">
        <v>9907550</v>
      </c>
      <c r="D3686" t="s">
        <v>4235</v>
      </c>
      <c r="E3686" t="s">
        <v>4236</v>
      </c>
      <c r="G3686" t="e">
        <f>VLOOKUP($H3686,[1]BRT!$1:$1048576,1,0)</f>
        <v>#N/A</v>
      </c>
      <c r="H3686" t="s">
        <v>6683</v>
      </c>
      <c r="I3686">
        <v>37.536189</v>
      </c>
      <c r="J3686">
        <v>-121.965537</v>
      </c>
      <c r="K3686">
        <v>1022</v>
      </c>
      <c r="L3686">
        <v>60</v>
      </c>
      <c r="M3686">
        <v>1</v>
      </c>
      <c r="N3686">
        <v>6</v>
      </c>
      <c r="O3686">
        <v>12</v>
      </c>
      <c r="P3686">
        <v>18</v>
      </c>
      <c r="Q3686" t="e">
        <f>VLOOKUP($A3686,'[1]SheltersALL_2.17.22'!$1:$1048576,6,0)</f>
        <v>#N/A</v>
      </c>
      <c r="R3686" t="str">
        <f>VLOOKUP($A3686, [1]FA21_Ridership!$1:$1048576,11, 0)</f>
        <v>FREMONT</v>
      </c>
      <c r="S3686" t="str">
        <f>VLOOKUP($A3686, [1]FA21_Ridership!$1:$1048576,12, 0)</f>
        <v>ALAMEDA</v>
      </c>
      <c r="T3686">
        <f>VLOOKUP($A3686, [1]FA21_Ridership!$1:$1048576,13, 0)</f>
        <v>5</v>
      </c>
      <c r="U3686">
        <f t="shared" si="286"/>
        <v>1080</v>
      </c>
      <c r="V3686" s="67">
        <f t="shared" si="290"/>
        <v>0.88400000000000001</v>
      </c>
      <c r="W3686">
        <v>0.91183800000000004</v>
      </c>
      <c r="X3686" s="67">
        <f t="shared" si="287"/>
        <v>0.79400000000000004</v>
      </c>
      <c r="Y3686">
        <v>0.299653</v>
      </c>
      <c r="Z3686" s="67">
        <f t="shared" si="288"/>
        <v>0.63600000000000001</v>
      </c>
      <c r="AA3686">
        <f>VLOOKUP($C3686,[1]Disability!$1:$1048576,5,FALSE)</f>
        <v>1</v>
      </c>
      <c r="AB3686" s="67">
        <f t="shared" si="289"/>
        <v>0.72499999999999998</v>
      </c>
      <c r="AC3686" t="e">
        <f>VLOOKUP($A3686,#REF!,9,FALSE)</f>
        <v>#REF!</v>
      </c>
    </row>
    <row r="3687" spans="1:29">
      <c r="A3687">
        <v>55755</v>
      </c>
      <c r="B3687">
        <v>3686</v>
      </c>
      <c r="C3687">
        <v>1700490</v>
      </c>
      <c r="D3687" t="s">
        <v>4235</v>
      </c>
      <c r="E3687" t="s">
        <v>4236</v>
      </c>
      <c r="G3687" t="e">
        <f>VLOOKUP($H3687,[1]BRT!$1:$1048576,1,0)</f>
        <v>#N/A</v>
      </c>
      <c r="H3687" t="s">
        <v>6828</v>
      </c>
      <c r="I3687">
        <v>37.590333999999999</v>
      </c>
      <c r="J3687">
        <v>-122.069056</v>
      </c>
      <c r="K3687">
        <v>1052</v>
      </c>
      <c r="L3687">
        <v>20</v>
      </c>
      <c r="M3687">
        <v>3</v>
      </c>
      <c r="N3687">
        <v>17</v>
      </c>
      <c r="O3687">
        <v>37</v>
      </c>
      <c r="P3687">
        <v>54</v>
      </c>
      <c r="Q3687" t="e">
        <f>VLOOKUP($A3687,'[1]SheltersALL_2.17.22'!$1:$1048576,6,0)</f>
        <v>#N/A</v>
      </c>
      <c r="R3687" t="str">
        <f>VLOOKUP($A3687, [1]FA21_Ridership!$1:$1048576,11, 0)</f>
        <v>UNION CITY</v>
      </c>
      <c r="S3687" t="str">
        <f>VLOOKUP($A3687, [1]FA21_Ridership!$1:$1048576,12, 0)</f>
        <v>ALAMEDA</v>
      </c>
      <c r="T3687">
        <f>VLOOKUP($A3687, [1]FA21_Ridership!$1:$1048576,13, 0)</f>
        <v>9</v>
      </c>
      <c r="U3687">
        <f t="shared" si="286"/>
        <v>1080</v>
      </c>
      <c r="V3687" s="67">
        <f t="shared" si="290"/>
        <v>0.88400000000000001</v>
      </c>
      <c r="W3687">
        <v>0.87294899999999997</v>
      </c>
      <c r="X3687" s="67">
        <f t="shared" si="287"/>
        <v>0.71899999999999997</v>
      </c>
      <c r="Y3687">
        <v>0.20946200000000001</v>
      </c>
      <c r="Z3687" s="67">
        <f t="shared" si="288"/>
        <v>0.49099999999999999</v>
      </c>
      <c r="AA3687">
        <f>VLOOKUP($C3687,[1]Disability!$1:$1048576,5,FALSE)</f>
        <v>0</v>
      </c>
      <c r="AB3687" s="67">
        <f t="shared" si="289"/>
        <v>0</v>
      </c>
      <c r="AC3687" t="e">
        <f>VLOOKUP($A3687,#REF!,9,FALSE)</f>
        <v>#REF!</v>
      </c>
    </row>
    <row r="3688" spans="1:29">
      <c r="A3688">
        <v>55466</v>
      </c>
      <c r="B3688">
        <v>3687</v>
      </c>
      <c r="C3688">
        <v>1002660</v>
      </c>
      <c r="D3688" t="s">
        <v>4235</v>
      </c>
      <c r="E3688" t="s">
        <v>4236</v>
      </c>
      <c r="G3688" t="e">
        <f>VLOOKUP($H3688,[1]BRT!$1:$1048576,1,0)</f>
        <v>#N/A</v>
      </c>
      <c r="H3688" t="s">
        <v>6829</v>
      </c>
      <c r="I3688">
        <v>37.829224000000004</v>
      </c>
      <c r="J3688">
        <v>-122.264161</v>
      </c>
      <c r="K3688">
        <v>1162</v>
      </c>
      <c r="L3688">
        <v>18</v>
      </c>
      <c r="M3688">
        <v>3.3333333330000001</v>
      </c>
      <c r="N3688">
        <v>18</v>
      </c>
      <c r="O3688">
        <v>42</v>
      </c>
      <c r="P3688">
        <v>60</v>
      </c>
      <c r="Q3688" t="e">
        <f>VLOOKUP($A3688,'[1]SheltersALL_2.17.22'!$1:$1048576,6,0)</f>
        <v>#N/A</v>
      </c>
      <c r="R3688" t="str">
        <f>VLOOKUP($A3688, [1]FA21_Ridership!$1:$1048576,11, 0)</f>
        <v>OAKLAND</v>
      </c>
      <c r="S3688" t="str">
        <f>VLOOKUP($A3688, [1]FA21_Ridership!$1:$1048576,12, 0)</f>
        <v>ALAMEDA</v>
      </c>
      <c r="T3688">
        <f>VLOOKUP($A3688, [1]FA21_Ridership!$1:$1048576,13, 0)</f>
        <v>2</v>
      </c>
      <c r="U3688">
        <f t="shared" si="286"/>
        <v>1080</v>
      </c>
      <c r="V3688" s="67">
        <f t="shared" si="290"/>
        <v>0.88400000000000001</v>
      </c>
      <c r="W3688">
        <v>0.392372</v>
      </c>
      <c r="X3688" s="67">
        <f t="shared" si="287"/>
        <v>0.12</v>
      </c>
      <c r="Y3688">
        <v>0.27989700000000001</v>
      </c>
      <c r="Z3688" s="67">
        <f t="shared" si="288"/>
        <v>0.60799999999999998</v>
      </c>
      <c r="AA3688">
        <f>VLOOKUP($C3688,[1]Disability!$1:$1048576,5,FALSE)</f>
        <v>0</v>
      </c>
      <c r="AB3688" s="67">
        <f t="shared" si="289"/>
        <v>0</v>
      </c>
      <c r="AC3688" t="e">
        <f>VLOOKUP($A3688,#REF!,9,FALSE)</f>
        <v>#REF!</v>
      </c>
    </row>
    <row r="3689" spans="1:29">
      <c r="A3689">
        <v>55426</v>
      </c>
      <c r="B3689">
        <v>3688</v>
      </c>
      <c r="C3689">
        <v>1501490</v>
      </c>
      <c r="D3689" t="s">
        <v>4235</v>
      </c>
      <c r="E3689" t="s">
        <v>4236</v>
      </c>
      <c r="G3689" t="e">
        <f>VLOOKUP($H3689,[1]BRT!$1:$1048576,1,0)</f>
        <v>#N/A</v>
      </c>
      <c r="H3689" t="s">
        <v>6830</v>
      </c>
      <c r="I3689">
        <v>37.715483999999996</v>
      </c>
      <c r="J3689">
        <v>-122.143261</v>
      </c>
      <c r="K3689">
        <v>1410</v>
      </c>
      <c r="L3689">
        <v>30</v>
      </c>
      <c r="M3689">
        <v>2</v>
      </c>
      <c r="N3689">
        <v>9</v>
      </c>
      <c r="O3689">
        <v>27</v>
      </c>
      <c r="P3689">
        <v>36</v>
      </c>
      <c r="Q3689" t="e">
        <f>VLOOKUP($A3689,'[1]SheltersALL_2.17.22'!$1:$1048576,6,0)</f>
        <v>#N/A</v>
      </c>
      <c r="R3689" t="str">
        <f>VLOOKUP($A3689, [1]FA21_Ridership!$1:$1048576,11, 0)</f>
        <v>SAN LEANDRO</v>
      </c>
      <c r="S3689" t="str">
        <f>VLOOKUP($A3689, [1]FA21_Ridership!$1:$1048576,12, 0)</f>
        <v>ALAMEDA</v>
      </c>
      <c r="T3689">
        <f>VLOOKUP($A3689, [1]FA21_Ridership!$1:$1048576,13, 0)</f>
        <v>3</v>
      </c>
      <c r="U3689">
        <f t="shared" si="286"/>
        <v>1080</v>
      </c>
      <c r="V3689" s="67">
        <f t="shared" si="290"/>
        <v>0.88400000000000001</v>
      </c>
      <c r="W3689">
        <v>0.74626199999999998</v>
      </c>
      <c r="X3689" s="67">
        <f t="shared" si="287"/>
        <v>0.47199999999999998</v>
      </c>
      <c r="Y3689">
        <v>0.25327100000000002</v>
      </c>
      <c r="Z3689" s="67">
        <f t="shared" si="288"/>
        <v>0.57599999999999996</v>
      </c>
      <c r="AA3689">
        <f>VLOOKUP($C3689,[1]Disability!$1:$1048576,5,FALSE)</f>
        <v>2</v>
      </c>
      <c r="AB3689" s="67">
        <f t="shared" si="289"/>
        <v>0.91600000000000004</v>
      </c>
      <c r="AC3689" t="e">
        <f>VLOOKUP($A3689,#REF!,9,FALSE)</f>
        <v>#REF!</v>
      </c>
    </row>
    <row r="3690" spans="1:29">
      <c r="A3690">
        <v>51503</v>
      </c>
      <c r="B3690">
        <v>3689</v>
      </c>
      <c r="C3690">
        <v>9903390</v>
      </c>
      <c r="D3690" t="s">
        <v>4235</v>
      </c>
      <c r="E3690" t="s">
        <v>4236</v>
      </c>
      <c r="G3690" t="e">
        <f>VLOOKUP($H3690,[1]BRT!$1:$1048576,1,0)</f>
        <v>#N/A</v>
      </c>
      <c r="H3690" t="s">
        <v>6831</v>
      </c>
      <c r="I3690">
        <v>37.823542000000003</v>
      </c>
      <c r="J3690">
        <v>-122.259017</v>
      </c>
      <c r="K3690">
        <v>1417</v>
      </c>
      <c r="L3690">
        <v>20</v>
      </c>
      <c r="M3690">
        <v>3</v>
      </c>
      <c r="N3690">
        <v>10</v>
      </c>
      <c r="O3690">
        <v>44</v>
      </c>
      <c r="P3690">
        <v>54</v>
      </c>
      <c r="Q3690" t="e">
        <f>VLOOKUP($A3690,'[1]SheltersALL_2.17.22'!$1:$1048576,6,0)</f>
        <v>#N/A</v>
      </c>
      <c r="R3690" t="str">
        <f>VLOOKUP($A3690, [1]FA21_Ridership!$1:$1048576,11, 0)</f>
        <v>OAKLAND</v>
      </c>
      <c r="S3690" t="str">
        <f>VLOOKUP($A3690, [1]FA21_Ridership!$1:$1048576,12, 0)</f>
        <v>ALAMEDA</v>
      </c>
      <c r="T3690">
        <f>VLOOKUP($A3690, [1]FA21_Ridership!$1:$1048576,13, 0)</f>
        <v>2</v>
      </c>
      <c r="U3690">
        <f t="shared" si="286"/>
        <v>1080</v>
      </c>
      <c r="V3690" s="67">
        <f t="shared" si="290"/>
        <v>0.88400000000000001</v>
      </c>
      <c r="W3690">
        <v>0.67488400000000004</v>
      </c>
      <c r="X3690" s="67">
        <f t="shared" si="287"/>
        <v>0.36499999999999999</v>
      </c>
      <c r="Y3690">
        <v>0.57164899999999996</v>
      </c>
      <c r="Z3690" s="67">
        <f t="shared" si="288"/>
        <v>0.91700000000000004</v>
      </c>
      <c r="AA3690">
        <f>VLOOKUP($C3690,[1]Disability!$1:$1048576,5,FALSE)</f>
        <v>0</v>
      </c>
      <c r="AB3690" s="67">
        <f t="shared" si="289"/>
        <v>0</v>
      </c>
      <c r="AC3690" t="e">
        <f>VLOOKUP($A3690,#REF!,9,FALSE)</f>
        <v>#REF!</v>
      </c>
    </row>
    <row r="3691" spans="1:29">
      <c r="A3691">
        <v>50733</v>
      </c>
      <c r="B3691">
        <v>3690</v>
      </c>
      <c r="C3691">
        <v>800130</v>
      </c>
      <c r="D3691" t="s">
        <v>4235</v>
      </c>
      <c r="E3691" t="s">
        <v>4236</v>
      </c>
      <c r="G3691" t="e">
        <f>VLOOKUP($H3691,[1]BRT!$1:$1048576,1,0)</f>
        <v>#N/A</v>
      </c>
      <c r="H3691" t="s">
        <v>6832</v>
      </c>
      <c r="I3691">
        <v>37.670110999999999</v>
      </c>
      <c r="J3691">
        <v>-122.072272</v>
      </c>
      <c r="K3691">
        <v>1040</v>
      </c>
      <c r="L3691">
        <v>40</v>
      </c>
      <c r="M3691">
        <v>1.5</v>
      </c>
      <c r="N3691">
        <v>4</v>
      </c>
      <c r="O3691">
        <v>23</v>
      </c>
      <c r="P3691">
        <v>27</v>
      </c>
      <c r="Q3691" t="e">
        <f>VLOOKUP($A3691,'[1]SheltersALL_2.17.22'!$1:$1048576,6,0)</f>
        <v>#N/A</v>
      </c>
      <c r="R3691" t="str">
        <f>VLOOKUP($A3691, [1]FA21_Ridership!$1:$1048576,11, 0)</f>
        <v>HAYWARD</v>
      </c>
      <c r="S3691" t="str">
        <f>VLOOKUP($A3691, [1]FA21_Ridership!$1:$1048576,12, 0)</f>
        <v>ALAMEDA</v>
      </c>
      <c r="T3691">
        <f>VLOOKUP($A3691, [1]FA21_Ridership!$1:$1048576,13, 0)</f>
        <v>4</v>
      </c>
      <c r="U3691">
        <f t="shared" si="286"/>
        <v>1080</v>
      </c>
      <c r="V3691" s="67">
        <f t="shared" si="290"/>
        <v>0.88400000000000001</v>
      </c>
      <c r="W3691">
        <v>0.73482400000000003</v>
      </c>
      <c r="X3691" s="67">
        <f t="shared" si="287"/>
        <v>0.44900000000000001</v>
      </c>
      <c r="Y3691">
        <v>0.20766799999999999</v>
      </c>
      <c r="Z3691" s="67">
        <f t="shared" si="288"/>
        <v>0.48799999999999999</v>
      </c>
      <c r="AA3691">
        <f>VLOOKUP($C3691,[1]Disability!$1:$1048576,5,FALSE)</f>
        <v>1</v>
      </c>
      <c r="AB3691" s="67">
        <f t="shared" si="289"/>
        <v>0.72499999999999998</v>
      </c>
      <c r="AC3691" t="e">
        <f>VLOOKUP($A3691,#REF!,9,FALSE)</f>
        <v>#REF!</v>
      </c>
    </row>
    <row r="3692" spans="1:29">
      <c r="A3692">
        <v>59710</v>
      </c>
      <c r="B3692">
        <v>3691</v>
      </c>
      <c r="C3692">
        <v>900620</v>
      </c>
      <c r="D3692" t="s">
        <v>4235</v>
      </c>
      <c r="E3692" t="s">
        <v>4236</v>
      </c>
      <c r="G3692" t="e">
        <f>VLOOKUP($H3692,[1]BRT!$1:$1048576,1,0)</f>
        <v>#N/A</v>
      </c>
      <c r="H3692" t="s">
        <v>6230</v>
      </c>
      <c r="I3692">
        <v>37.521268999999997</v>
      </c>
      <c r="J3692">
        <v>-122.01161399999999</v>
      </c>
      <c r="K3692">
        <v>720</v>
      </c>
      <c r="L3692">
        <v>60</v>
      </c>
      <c r="M3692">
        <v>1</v>
      </c>
      <c r="N3692">
        <v>1</v>
      </c>
      <c r="O3692">
        <v>17</v>
      </c>
      <c r="P3692">
        <v>18</v>
      </c>
      <c r="Q3692" t="e">
        <f>VLOOKUP($A3692,'[1]SheltersALL_2.17.22'!$1:$1048576,6,0)</f>
        <v>#N/A</v>
      </c>
      <c r="R3692" t="str">
        <f>VLOOKUP($A3692, [1]FA21_Ridership!$1:$1048576,11, 0)</f>
        <v>NEWARK</v>
      </c>
      <c r="S3692" t="str">
        <f>VLOOKUP($A3692, [1]FA21_Ridership!$1:$1048576,12, 0)</f>
        <v>ALAMEDA</v>
      </c>
      <c r="T3692">
        <f>VLOOKUP($A3692, [1]FA21_Ridership!$1:$1048576,13, 0)</f>
        <v>5</v>
      </c>
      <c r="U3692">
        <f t="shared" si="286"/>
        <v>1080</v>
      </c>
      <c r="V3692" s="67">
        <f t="shared" si="290"/>
        <v>0.88400000000000001</v>
      </c>
      <c r="W3692">
        <v>0.53647500000000004</v>
      </c>
      <c r="X3692" s="67">
        <f t="shared" si="287"/>
        <v>0.23200000000000001</v>
      </c>
      <c r="Y3692">
        <v>9.1533000000000003E-2</v>
      </c>
      <c r="Z3692" s="67">
        <f t="shared" si="288"/>
        <v>0.217</v>
      </c>
      <c r="AA3692">
        <f>VLOOKUP($C3692,[1]Disability!$1:$1048576,5,FALSE)</f>
        <v>0</v>
      </c>
      <c r="AB3692" s="67">
        <f t="shared" si="289"/>
        <v>0</v>
      </c>
      <c r="AC3692" t="e">
        <f>VLOOKUP($A3692,#REF!,9,FALSE)</f>
        <v>#REF!</v>
      </c>
    </row>
    <row r="3693" spans="1:29">
      <c r="A3693">
        <v>55428</v>
      </c>
      <c r="B3693">
        <v>3692</v>
      </c>
      <c r="C3693">
        <v>1012580</v>
      </c>
      <c r="D3693" t="s">
        <v>4235</v>
      </c>
      <c r="E3693" t="s">
        <v>4236</v>
      </c>
      <c r="G3693" t="e">
        <f>VLOOKUP($H3693,[1]BRT!$1:$1048576,1,0)</f>
        <v>#N/A</v>
      </c>
      <c r="H3693" t="s">
        <v>6833</v>
      </c>
      <c r="I3693">
        <v>37.729492999999998</v>
      </c>
      <c r="J3693">
        <v>-122.200492</v>
      </c>
      <c r="K3693">
        <v>1375</v>
      </c>
      <c r="L3693">
        <v>30</v>
      </c>
      <c r="M3693">
        <v>2</v>
      </c>
      <c r="N3693">
        <v>1</v>
      </c>
      <c r="O3693">
        <v>35</v>
      </c>
      <c r="P3693">
        <v>36</v>
      </c>
      <c r="Q3693" t="e">
        <f>VLOOKUP($A3693,'[1]SheltersALL_2.17.22'!$1:$1048576,6,0)</f>
        <v>#N/A</v>
      </c>
      <c r="R3693" t="str">
        <f>VLOOKUP($A3693, [1]FA21_Ridership!$1:$1048576,11, 0)</f>
        <v>OAKLAND</v>
      </c>
      <c r="S3693" t="str">
        <f>VLOOKUP($A3693, [1]FA21_Ridership!$1:$1048576,12, 0)</f>
        <v>ALAMEDA</v>
      </c>
      <c r="T3693">
        <f>VLOOKUP($A3693, [1]FA21_Ridership!$1:$1048576,13, 0)</f>
        <v>3</v>
      </c>
      <c r="U3693">
        <f t="shared" si="286"/>
        <v>1080</v>
      </c>
      <c r="V3693" s="67">
        <f t="shared" si="290"/>
        <v>0.88400000000000001</v>
      </c>
      <c r="W3693" t="s">
        <v>4835</v>
      </c>
      <c r="X3693" s="67" t="e">
        <f t="shared" si="287"/>
        <v>#VALUE!</v>
      </c>
      <c r="Y3693" t="s">
        <v>4835</v>
      </c>
      <c r="Z3693" s="67" t="e">
        <f t="shared" si="288"/>
        <v>#VALUE!</v>
      </c>
      <c r="AA3693">
        <f>VLOOKUP($C3693,[1]Disability!$1:$1048576,5,FALSE)</f>
        <v>0</v>
      </c>
      <c r="AB3693" s="67">
        <f t="shared" si="289"/>
        <v>0</v>
      </c>
      <c r="AC3693" t="e">
        <f>VLOOKUP($A3693,#REF!,9,FALSE)</f>
        <v>#REF!</v>
      </c>
    </row>
    <row r="3694" spans="1:29">
      <c r="A3694">
        <v>56646</v>
      </c>
      <c r="B3694">
        <v>3693</v>
      </c>
      <c r="C3694">
        <v>1020420</v>
      </c>
      <c r="D3694" t="s">
        <v>4235</v>
      </c>
      <c r="E3694" t="s">
        <v>4236</v>
      </c>
      <c r="G3694" t="e">
        <f>VLOOKUP($H3694,[1]BRT!$1:$1048576,1,0)</f>
        <v>#N/A</v>
      </c>
      <c r="H3694" t="s">
        <v>6834</v>
      </c>
      <c r="I3694">
        <v>37.838461000000002</v>
      </c>
      <c r="J3694">
        <v>-122.262032</v>
      </c>
      <c r="K3694">
        <v>1375</v>
      </c>
      <c r="L3694">
        <v>16</v>
      </c>
      <c r="M3694">
        <v>3.75</v>
      </c>
      <c r="N3694">
        <v>28</v>
      </c>
      <c r="O3694">
        <v>40</v>
      </c>
      <c r="P3694">
        <v>68</v>
      </c>
      <c r="Q3694" t="e">
        <f>VLOOKUP($A3694,'[1]SheltersALL_2.17.22'!$1:$1048576,6,0)</f>
        <v>#N/A</v>
      </c>
      <c r="R3694" t="str">
        <f>VLOOKUP($A3694, [1]FA21_Ridership!$1:$1048576,11, 0)</f>
        <v>OAKLAND</v>
      </c>
      <c r="S3694" t="str">
        <f>VLOOKUP($A3694, [1]FA21_Ridership!$1:$1048576,12, 0)</f>
        <v>ALAMEDA</v>
      </c>
      <c r="T3694">
        <f>VLOOKUP($A3694, [1]FA21_Ridership!$1:$1048576,13, 0)</f>
        <v>2</v>
      </c>
      <c r="U3694">
        <f t="shared" si="286"/>
        <v>1088</v>
      </c>
      <c r="V3694" s="67">
        <f t="shared" si="290"/>
        <v>0.88700000000000001</v>
      </c>
      <c r="W3694">
        <v>0.443662</v>
      </c>
      <c r="X3694" s="67">
        <f t="shared" si="287"/>
        <v>0.151</v>
      </c>
      <c r="Y3694">
        <v>0.17429600000000001</v>
      </c>
      <c r="Z3694" s="67">
        <f t="shared" si="288"/>
        <v>0.42099999999999999</v>
      </c>
      <c r="AA3694">
        <f>VLOOKUP($C3694,[1]Disability!$1:$1048576,5,FALSE)</f>
        <v>0</v>
      </c>
      <c r="AB3694" s="67">
        <f t="shared" si="289"/>
        <v>0</v>
      </c>
      <c r="AC3694" t="e">
        <f>VLOOKUP($A3694,#REF!,9,FALSE)</f>
        <v>#REF!</v>
      </c>
    </row>
    <row r="3695" spans="1:29">
      <c r="A3695">
        <v>56565</v>
      </c>
      <c r="B3695">
        <v>3694</v>
      </c>
      <c r="C3695">
        <v>1031060</v>
      </c>
      <c r="D3695" t="s">
        <v>4235</v>
      </c>
      <c r="E3695" t="s">
        <v>4236</v>
      </c>
      <c r="F3695" t="s">
        <v>5342</v>
      </c>
      <c r="G3695" t="e">
        <f>VLOOKUP($H3695,[1]BRT!$1:$1048576,1,0)</f>
        <v>#N/A</v>
      </c>
      <c r="H3695" t="s">
        <v>6835</v>
      </c>
      <c r="I3695">
        <v>37.809314000000001</v>
      </c>
      <c r="J3695">
        <v>-122.269167</v>
      </c>
      <c r="K3695">
        <v>1439</v>
      </c>
      <c r="L3695">
        <v>16</v>
      </c>
      <c r="M3695">
        <v>3.75</v>
      </c>
      <c r="N3695">
        <v>7</v>
      </c>
      <c r="O3695">
        <v>61</v>
      </c>
      <c r="P3695">
        <v>68</v>
      </c>
      <c r="Q3695" t="e">
        <f>VLOOKUP($A3695,'[1]SheltersALL_2.17.22'!$1:$1048576,6,0)</f>
        <v>#N/A</v>
      </c>
      <c r="R3695" t="str">
        <f>VLOOKUP($A3695, [1]FA21_Ridership!$1:$1048576,11, 0)</f>
        <v>OAKLAND</v>
      </c>
      <c r="S3695" t="str">
        <f>VLOOKUP($A3695, [1]FA21_Ridership!$1:$1048576,12, 0)</f>
        <v>ALAMEDA</v>
      </c>
      <c r="T3695">
        <f>VLOOKUP($A3695, [1]FA21_Ridership!$1:$1048576,13, 0)</f>
        <v>2</v>
      </c>
      <c r="U3695">
        <f t="shared" si="286"/>
        <v>1088</v>
      </c>
      <c r="V3695" s="67">
        <f t="shared" si="290"/>
        <v>0.88700000000000001</v>
      </c>
      <c r="W3695">
        <v>0.68016500000000002</v>
      </c>
      <c r="X3695" s="67">
        <f t="shared" si="287"/>
        <v>0.377</v>
      </c>
      <c r="Y3695">
        <v>0.36513400000000001</v>
      </c>
      <c r="Z3695" s="67">
        <f t="shared" si="288"/>
        <v>0.71599999999999997</v>
      </c>
      <c r="AA3695">
        <f>VLOOKUP($C3695,[1]Disability!$1:$1048576,5,FALSE)</f>
        <v>3</v>
      </c>
      <c r="AB3695" s="67">
        <f t="shared" si="289"/>
        <v>0.96499999999999997</v>
      </c>
      <c r="AC3695" t="e">
        <f>VLOOKUP($A3695,#REF!,9,FALSE)</f>
        <v>#REF!</v>
      </c>
    </row>
    <row r="3696" spans="1:29">
      <c r="A3696">
        <v>55358</v>
      </c>
      <c r="B3696">
        <v>3695</v>
      </c>
      <c r="C3696">
        <v>1200060</v>
      </c>
      <c r="D3696" t="s">
        <v>4235</v>
      </c>
      <c r="E3696" t="s">
        <v>4236</v>
      </c>
      <c r="G3696" t="e">
        <f>VLOOKUP($H3696,[1]BRT!$1:$1048576,1,0)</f>
        <v>#N/A</v>
      </c>
      <c r="H3696" t="s">
        <v>6836</v>
      </c>
      <c r="I3696">
        <v>37.988185000000001</v>
      </c>
      <c r="J3696">
        <v>-122.31137</v>
      </c>
      <c r="K3696">
        <v>840</v>
      </c>
      <c r="L3696">
        <v>60.7</v>
      </c>
      <c r="M3696">
        <v>0.988467875</v>
      </c>
      <c r="N3696">
        <v>3</v>
      </c>
      <c r="O3696">
        <v>15</v>
      </c>
      <c r="P3696">
        <v>18</v>
      </c>
      <c r="Q3696" t="e">
        <f>VLOOKUP($A3696,'[1]SheltersALL_2.17.22'!$1:$1048576,6,0)</f>
        <v>#N/A</v>
      </c>
      <c r="R3696" t="str">
        <f>VLOOKUP($A3696, [1]FA21_Ridership!$1:$1048576,11, 0)</f>
        <v>PINOLE</v>
      </c>
      <c r="S3696" t="str">
        <f>VLOOKUP($A3696, [1]FA21_Ridership!$1:$1048576,12, 0)</f>
        <v>CONTRA COSTA</v>
      </c>
      <c r="T3696">
        <f>VLOOKUP($A3696, [1]FA21_Ridership!$1:$1048576,13, 0)</f>
        <v>9</v>
      </c>
      <c r="U3696">
        <f t="shared" si="286"/>
        <v>1092.6000000000001</v>
      </c>
      <c r="V3696" s="67">
        <f t="shared" si="290"/>
        <v>0.88800000000000001</v>
      </c>
      <c r="W3696">
        <v>0.42605599999999999</v>
      </c>
      <c r="X3696" s="67">
        <f t="shared" si="287"/>
        <v>0.14199999999999999</v>
      </c>
      <c r="Y3696">
        <v>0.16813400000000001</v>
      </c>
      <c r="Z3696" s="67">
        <f t="shared" si="288"/>
        <v>0.40300000000000002</v>
      </c>
      <c r="AA3696">
        <f>VLOOKUP($C3696,[1]Disability!$1:$1048576,5,FALSE)</f>
        <v>0</v>
      </c>
      <c r="AB3696" s="67">
        <f t="shared" si="289"/>
        <v>0</v>
      </c>
      <c r="AC3696" t="e">
        <f>VLOOKUP($A3696,#REF!,9,FALSE)</f>
        <v>#REF!</v>
      </c>
    </row>
    <row r="3697" spans="1:29">
      <c r="A3697">
        <v>54622</v>
      </c>
      <c r="B3697">
        <v>3696</v>
      </c>
      <c r="C3697">
        <v>9800370</v>
      </c>
      <c r="D3697" t="s">
        <v>4235</v>
      </c>
      <c r="E3697" t="s">
        <v>4236</v>
      </c>
      <c r="F3697" t="s">
        <v>4373</v>
      </c>
      <c r="G3697" t="e">
        <f>VLOOKUP($H3697,[1]BRT!$1:$1048576,1,0)</f>
        <v>#N/A</v>
      </c>
      <c r="H3697" t="s">
        <v>6837</v>
      </c>
      <c r="I3697">
        <v>37.691752000000001</v>
      </c>
      <c r="J3697">
        <v>-122.074725</v>
      </c>
      <c r="K3697">
        <v>960</v>
      </c>
      <c r="L3697">
        <v>61</v>
      </c>
      <c r="M3697">
        <v>0.98360655699999999</v>
      </c>
      <c r="N3697">
        <v>10</v>
      </c>
      <c r="O3697">
        <v>8</v>
      </c>
      <c r="P3697">
        <v>18</v>
      </c>
      <c r="Q3697" t="e">
        <f>VLOOKUP($A3697,'[1]SheltersALL_2.17.22'!$1:$1048576,6,0)</f>
        <v>#N/A</v>
      </c>
      <c r="R3697" t="str">
        <f>VLOOKUP($A3697, [1]FA21_Ridership!$1:$1048576,11, 0)</f>
        <v>COUNTY-ALAMEDA</v>
      </c>
      <c r="S3697" t="str">
        <f>VLOOKUP($A3697, [1]FA21_Ridership!$1:$1048576,12, 0)</f>
        <v>ALAMEDA</v>
      </c>
      <c r="T3697">
        <f>VLOOKUP($A3697, [1]FA21_Ridership!$1:$1048576,13, 0)</f>
        <v>4</v>
      </c>
      <c r="U3697">
        <f t="shared" si="286"/>
        <v>1098</v>
      </c>
      <c r="V3697" s="67">
        <f t="shared" si="290"/>
        <v>0.88800000000000001</v>
      </c>
      <c r="W3697">
        <v>0.60538800000000004</v>
      </c>
      <c r="X3697" s="67">
        <f t="shared" si="287"/>
        <v>0.28899999999999998</v>
      </c>
      <c r="Y3697">
        <v>0.24088699999999999</v>
      </c>
      <c r="Z3697" s="67">
        <f t="shared" si="288"/>
        <v>0.55300000000000005</v>
      </c>
      <c r="AA3697">
        <f>VLOOKUP($C3697,[1]Disability!$1:$1048576,5,FALSE)</f>
        <v>0</v>
      </c>
      <c r="AB3697" s="67">
        <f t="shared" si="289"/>
        <v>0</v>
      </c>
      <c r="AC3697" t="e">
        <f>VLOOKUP($A3697,#REF!,9,FALSE)</f>
        <v>#REF!</v>
      </c>
    </row>
    <row r="3698" spans="1:29">
      <c r="A3698">
        <v>55425</v>
      </c>
      <c r="B3698">
        <v>3697</v>
      </c>
      <c r="C3698">
        <v>1020260</v>
      </c>
      <c r="D3698" t="s">
        <v>4235</v>
      </c>
      <c r="E3698" t="s">
        <v>4236</v>
      </c>
      <c r="G3698" t="e">
        <f>VLOOKUP($H3698,[1]BRT!$1:$1048576,1,0)</f>
        <v>#N/A</v>
      </c>
      <c r="H3698" t="s">
        <v>6838</v>
      </c>
      <c r="I3698">
        <v>37.838189</v>
      </c>
      <c r="J3698">
        <v>-122.26231900000001</v>
      </c>
      <c r="K3698">
        <v>1476</v>
      </c>
      <c r="L3698">
        <v>23.9</v>
      </c>
      <c r="M3698">
        <v>2.510460251</v>
      </c>
      <c r="N3698">
        <v>27</v>
      </c>
      <c r="O3698">
        <v>19</v>
      </c>
      <c r="P3698">
        <v>46</v>
      </c>
      <c r="Q3698" t="e">
        <f>VLOOKUP($A3698,'[1]SheltersALL_2.17.22'!$1:$1048576,6,0)</f>
        <v>#N/A</v>
      </c>
      <c r="R3698" t="str">
        <f>VLOOKUP($A3698, [1]FA21_Ridership!$1:$1048576,11, 0)</f>
        <v>OAKLAND</v>
      </c>
      <c r="S3698" t="str">
        <f>VLOOKUP($A3698, [1]FA21_Ridership!$1:$1048576,12, 0)</f>
        <v>ALAMEDA</v>
      </c>
      <c r="T3698">
        <f>VLOOKUP($A3698, [1]FA21_Ridership!$1:$1048576,13, 0)</f>
        <v>2</v>
      </c>
      <c r="U3698">
        <f t="shared" si="286"/>
        <v>1099.3999999999999</v>
      </c>
      <c r="V3698" s="67">
        <f t="shared" si="290"/>
        <v>0.88800000000000001</v>
      </c>
      <c r="W3698">
        <v>0.443662</v>
      </c>
      <c r="X3698" s="67">
        <f t="shared" si="287"/>
        <v>0.151</v>
      </c>
      <c r="Y3698">
        <v>0.17429600000000001</v>
      </c>
      <c r="Z3698" s="67">
        <f t="shared" si="288"/>
        <v>0.42099999999999999</v>
      </c>
      <c r="AA3698">
        <f>VLOOKUP($C3698,[1]Disability!$1:$1048576,5,FALSE)</f>
        <v>0</v>
      </c>
      <c r="AB3698" s="67">
        <f t="shared" si="289"/>
        <v>0</v>
      </c>
      <c r="AC3698" t="e">
        <f>VLOOKUP($A3698,#REF!,9,FALSE)</f>
        <v>#REF!</v>
      </c>
    </row>
    <row r="3699" spans="1:29">
      <c r="A3699">
        <v>56144</v>
      </c>
      <c r="B3699">
        <v>3698</v>
      </c>
      <c r="C3699">
        <v>306480</v>
      </c>
      <c r="D3699" t="s">
        <v>4235</v>
      </c>
      <c r="E3699" t="s">
        <v>4236</v>
      </c>
      <c r="G3699" t="e">
        <f>VLOOKUP($H3699,[1]BRT!$1:$1048576,1,0)</f>
        <v>#N/A</v>
      </c>
      <c r="H3699" t="s">
        <v>6757</v>
      </c>
      <c r="I3699">
        <v>37.875202000000002</v>
      </c>
      <c r="J3699">
        <v>-122.29376000000001</v>
      </c>
      <c r="K3699">
        <v>660</v>
      </c>
      <c r="L3699">
        <v>20</v>
      </c>
      <c r="M3699">
        <v>3</v>
      </c>
      <c r="N3699">
        <v>50</v>
      </c>
      <c r="O3699">
        <v>5</v>
      </c>
      <c r="P3699">
        <v>55</v>
      </c>
      <c r="Q3699" t="e">
        <f>VLOOKUP($A3699,'[1]SheltersALL_2.17.22'!$1:$1048576,6,0)</f>
        <v>#N/A</v>
      </c>
      <c r="R3699" t="str">
        <f>VLOOKUP($A3699, [1]FA21_Ridership!$1:$1048576,11, 0)</f>
        <v>BERKELEY</v>
      </c>
      <c r="S3699" t="str">
        <f>VLOOKUP($A3699, [1]FA21_Ridership!$1:$1048576,12, 0)</f>
        <v>ALAMEDA</v>
      </c>
      <c r="T3699">
        <f>VLOOKUP($A3699, [1]FA21_Ridership!$1:$1048576,13, 0)</f>
        <v>1</v>
      </c>
      <c r="U3699">
        <f t="shared" si="286"/>
        <v>1100</v>
      </c>
      <c r="V3699" s="67">
        <f t="shared" si="290"/>
        <v>0.88800000000000001</v>
      </c>
      <c r="W3699">
        <v>0.41744799999999999</v>
      </c>
      <c r="X3699" s="67">
        <f t="shared" si="287"/>
        <v>0.13700000000000001</v>
      </c>
      <c r="Y3699">
        <v>0.17635999999999999</v>
      </c>
      <c r="Z3699" s="67">
        <f t="shared" si="288"/>
        <v>0.42799999999999999</v>
      </c>
      <c r="AA3699">
        <f>VLOOKUP($C3699,[1]Disability!$1:$1048576,5,FALSE)</f>
        <v>1</v>
      </c>
      <c r="AB3699" s="67">
        <f t="shared" si="289"/>
        <v>0.72499999999999998</v>
      </c>
      <c r="AC3699" t="e">
        <f>VLOOKUP($A3699,#REF!,9,FALSE)</f>
        <v>#REF!</v>
      </c>
    </row>
    <row r="3700" spans="1:29">
      <c r="A3700">
        <v>57558</v>
      </c>
      <c r="B3700">
        <v>3699</v>
      </c>
      <c r="C3700">
        <v>1015850</v>
      </c>
      <c r="D3700" t="s">
        <v>4235</v>
      </c>
      <c r="E3700" t="s">
        <v>4236</v>
      </c>
      <c r="G3700" t="e">
        <f>VLOOKUP($H3700,[1]BRT!$1:$1048576,1,0)</f>
        <v>#N/A</v>
      </c>
      <c r="H3700" t="s">
        <v>6111</v>
      </c>
      <c r="I3700">
        <v>37.838999000000001</v>
      </c>
      <c r="J3700">
        <v>-122.273977</v>
      </c>
      <c r="K3700">
        <v>1179</v>
      </c>
      <c r="L3700">
        <v>20</v>
      </c>
      <c r="M3700">
        <v>3</v>
      </c>
      <c r="N3700">
        <v>42</v>
      </c>
      <c r="O3700">
        <v>13</v>
      </c>
      <c r="P3700">
        <v>55</v>
      </c>
      <c r="Q3700" t="e">
        <f>VLOOKUP($A3700,'[1]SheltersALL_2.17.22'!$1:$1048576,6,0)</f>
        <v>#N/A</v>
      </c>
      <c r="R3700" t="str">
        <f>VLOOKUP($A3700, [1]FA21_Ridership!$1:$1048576,11, 0)</f>
        <v>OAKLAND</v>
      </c>
      <c r="S3700" t="str">
        <f>VLOOKUP($A3700, [1]FA21_Ridership!$1:$1048576,12, 0)</f>
        <v>ALAMEDA</v>
      </c>
      <c r="T3700">
        <f>VLOOKUP($A3700, [1]FA21_Ridership!$1:$1048576,13, 0)</f>
        <v>2</v>
      </c>
      <c r="U3700">
        <f t="shared" si="286"/>
        <v>1100</v>
      </c>
      <c r="V3700" s="67">
        <f t="shared" si="290"/>
        <v>0.88800000000000001</v>
      </c>
      <c r="W3700">
        <v>0.46278000000000002</v>
      </c>
      <c r="X3700" s="67">
        <f t="shared" si="287"/>
        <v>0.158</v>
      </c>
      <c r="Y3700">
        <v>0.31526599999999999</v>
      </c>
      <c r="Z3700" s="67">
        <f t="shared" si="288"/>
        <v>0.64900000000000002</v>
      </c>
      <c r="AA3700">
        <f>VLOOKUP($C3700,[1]Disability!$1:$1048576,5,FALSE)</f>
        <v>0</v>
      </c>
      <c r="AB3700" s="67">
        <f t="shared" si="289"/>
        <v>0</v>
      </c>
      <c r="AC3700" t="e">
        <f>VLOOKUP($A3700,#REF!,9,FALSE)</f>
        <v>#REF!</v>
      </c>
    </row>
    <row r="3701" spans="1:29">
      <c r="A3701">
        <v>58111</v>
      </c>
      <c r="B3701">
        <v>3700</v>
      </c>
      <c r="C3701">
        <v>1601010</v>
      </c>
      <c r="D3701" t="s">
        <v>4235</v>
      </c>
      <c r="E3701" t="s">
        <v>4236</v>
      </c>
      <c r="G3701" t="e">
        <f>VLOOKUP($H3701,[1]BRT!$1:$1048576,1,0)</f>
        <v>#N/A</v>
      </c>
      <c r="H3701" t="s">
        <v>6839</v>
      </c>
      <c r="I3701">
        <v>37.951461000000002</v>
      </c>
      <c r="J3701">
        <v>-122.332904</v>
      </c>
      <c r="K3701">
        <v>1151</v>
      </c>
      <c r="L3701">
        <v>19</v>
      </c>
      <c r="M3701">
        <v>3.1578947369999999</v>
      </c>
      <c r="N3701">
        <v>50</v>
      </c>
      <c r="O3701">
        <v>8</v>
      </c>
      <c r="P3701">
        <v>58</v>
      </c>
      <c r="Q3701" t="str">
        <f>VLOOKUP($A3701,'[1]SheltersALL_2.17.22'!$1:$1048576,6,0)</f>
        <v>San Pablo</v>
      </c>
      <c r="R3701" t="str">
        <f>VLOOKUP($A3701, [1]FA21_Ridership!$1:$1048576,11, 0)</f>
        <v>SAN PABLO</v>
      </c>
      <c r="S3701" t="str">
        <f>VLOOKUP($A3701, [1]FA21_Ridership!$1:$1048576,12, 0)</f>
        <v>CONTRA COSTA</v>
      </c>
      <c r="T3701">
        <f>VLOOKUP($A3701, [1]FA21_Ridership!$1:$1048576,13, 0)</f>
        <v>1</v>
      </c>
      <c r="U3701">
        <f t="shared" si="286"/>
        <v>1102</v>
      </c>
      <c r="V3701" s="67">
        <f t="shared" si="290"/>
        <v>0.88900000000000001</v>
      </c>
      <c r="W3701">
        <v>0.91501699999999997</v>
      </c>
      <c r="X3701" s="67">
        <f t="shared" si="287"/>
        <v>0.79700000000000004</v>
      </c>
      <c r="Y3701">
        <v>0.37376199999999998</v>
      </c>
      <c r="Z3701" s="67">
        <f t="shared" si="288"/>
        <v>0.73</v>
      </c>
      <c r="AA3701">
        <f>VLOOKUP($C3701,[1]Disability!$1:$1048576,5,FALSE)</f>
        <v>0</v>
      </c>
      <c r="AB3701" s="67">
        <f t="shared" si="289"/>
        <v>0</v>
      </c>
      <c r="AC3701" t="e">
        <f>VLOOKUP($A3701,#REF!,9,FALSE)</f>
        <v>#REF!</v>
      </c>
    </row>
    <row r="3702" spans="1:29">
      <c r="A3702">
        <v>57772</v>
      </c>
      <c r="B3702">
        <v>3701</v>
      </c>
      <c r="C3702">
        <v>1009180</v>
      </c>
      <c r="D3702" t="s">
        <v>4235</v>
      </c>
      <c r="E3702" t="s">
        <v>4236</v>
      </c>
      <c r="G3702" t="e">
        <f>VLOOKUP($H3702,[1]BRT!$1:$1048576,1,0)</f>
        <v>#N/A</v>
      </c>
      <c r="H3702" t="s">
        <v>6840</v>
      </c>
      <c r="I3702">
        <v>37.800407</v>
      </c>
      <c r="J3702">
        <v>-122.25365600000001</v>
      </c>
      <c r="K3702">
        <v>1038</v>
      </c>
      <c r="L3702">
        <v>17</v>
      </c>
      <c r="M3702">
        <v>3.5294117649999999</v>
      </c>
      <c r="N3702">
        <v>48</v>
      </c>
      <c r="O3702">
        <v>17</v>
      </c>
      <c r="P3702">
        <v>65</v>
      </c>
      <c r="Q3702" t="e">
        <f>VLOOKUP($A3702,'[1]SheltersALL_2.17.22'!$1:$1048576,6,0)</f>
        <v>#N/A</v>
      </c>
      <c r="R3702" t="str">
        <f>VLOOKUP($A3702, [1]FA21_Ridership!$1:$1048576,11, 0)</f>
        <v>OAKLAND</v>
      </c>
      <c r="S3702" t="str">
        <f>VLOOKUP($A3702, [1]FA21_Ridership!$1:$1048576,12, 0)</f>
        <v>ALAMEDA</v>
      </c>
      <c r="T3702">
        <f>VLOOKUP($A3702, [1]FA21_Ridership!$1:$1048576,13, 0)</f>
        <v>2</v>
      </c>
      <c r="U3702">
        <f t="shared" si="286"/>
        <v>1105</v>
      </c>
      <c r="V3702" s="67">
        <f t="shared" si="290"/>
        <v>0.88900000000000001</v>
      </c>
      <c r="W3702">
        <v>0.58050400000000002</v>
      </c>
      <c r="X3702" s="67">
        <f t="shared" si="287"/>
        <v>0.27100000000000002</v>
      </c>
      <c r="Y3702">
        <v>0.22453500000000001</v>
      </c>
      <c r="Z3702" s="67">
        <f t="shared" si="288"/>
        <v>0.51300000000000001</v>
      </c>
      <c r="AA3702">
        <f>VLOOKUP($C3702,[1]Disability!$1:$1048576,5,FALSE)</f>
        <v>1</v>
      </c>
      <c r="AB3702" s="67">
        <f t="shared" si="289"/>
        <v>0.72499999999999998</v>
      </c>
      <c r="AC3702" t="e">
        <f>VLOOKUP($A3702,#REF!,9,FALSE)</f>
        <v>#REF!</v>
      </c>
    </row>
    <row r="3703" spans="1:29">
      <c r="A3703">
        <v>58617</v>
      </c>
      <c r="B3703">
        <v>3702</v>
      </c>
      <c r="C3703">
        <v>600300</v>
      </c>
      <c r="D3703" t="s">
        <v>4235</v>
      </c>
      <c r="E3703" t="s">
        <v>4236</v>
      </c>
      <c r="G3703" t="e">
        <f>VLOOKUP($H3703,[1]BRT!$1:$1048576,1,0)</f>
        <v>#N/A</v>
      </c>
      <c r="H3703" t="s">
        <v>6841</v>
      </c>
      <c r="I3703">
        <v>37.837432999999997</v>
      </c>
      <c r="J3703">
        <v>-122.29449</v>
      </c>
      <c r="K3703">
        <v>1203</v>
      </c>
      <c r="L3703">
        <v>18</v>
      </c>
      <c r="M3703">
        <v>3.3333333330000001</v>
      </c>
      <c r="N3703">
        <v>41</v>
      </c>
      <c r="O3703">
        <v>21</v>
      </c>
      <c r="P3703">
        <v>62</v>
      </c>
      <c r="Q3703" t="e">
        <f>VLOOKUP($A3703,'[1]SheltersALL_2.17.22'!$1:$1048576,6,0)</f>
        <v>#N/A</v>
      </c>
      <c r="R3703" t="str">
        <f>VLOOKUP($A3703, [1]FA21_Ridership!$1:$1048576,11, 0)</f>
        <v>EMERYVILLE</v>
      </c>
      <c r="S3703" t="str">
        <f>VLOOKUP($A3703, [1]FA21_Ridership!$1:$1048576,12, 0)</f>
        <v>ALAMEDA</v>
      </c>
      <c r="T3703">
        <f>VLOOKUP($A3703, [1]FA21_Ridership!$1:$1048576,13, 0)</f>
        <v>2</v>
      </c>
      <c r="U3703">
        <f t="shared" si="286"/>
        <v>1116</v>
      </c>
      <c r="V3703" s="67">
        <f t="shared" si="290"/>
        <v>0.88900000000000001</v>
      </c>
      <c r="W3703">
        <v>0.75641000000000003</v>
      </c>
      <c r="X3703" s="67">
        <f t="shared" si="287"/>
        <v>0.49299999999999999</v>
      </c>
      <c r="Y3703">
        <v>0.214286</v>
      </c>
      <c r="Z3703" s="67">
        <f t="shared" si="288"/>
        <v>0.495</v>
      </c>
      <c r="AA3703">
        <f>VLOOKUP($C3703,[1]Disability!$1:$1048576,5,FALSE)</f>
        <v>0</v>
      </c>
      <c r="AB3703" s="67">
        <f t="shared" si="289"/>
        <v>0</v>
      </c>
      <c r="AC3703" t="e">
        <f>VLOOKUP($A3703,#REF!,9,FALSE)</f>
        <v>#REF!</v>
      </c>
    </row>
    <row r="3704" spans="1:29">
      <c r="A3704">
        <v>56645</v>
      </c>
      <c r="B3704">
        <v>3703</v>
      </c>
      <c r="C3704">
        <v>805090</v>
      </c>
      <c r="D3704" t="s">
        <v>4235</v>
      </c>
      <c r="E3704" t="s">
        <v>4236</v>
      </c>
      <c r="G3704" t="e">
        <f>VLOOKUP($H3704,[1]BRT!$1:$1048576,1,0)</f>
        <v>#N/A</v>
      </c>
      <c r="H3704" t="s">
        <v>6842</v>
      </c>
      <c r="I3704">
        <v>37.631489999999999</v>
      </c>
      <c r="J3704">
        <v>-122.077851</v>
      </c>
      <c r="K3704">
        <v>1092</v>
      </c>
      <c r="L3704">
        <v>35</v>
      </c>
      <c r="M3704">
        <v>1.7142857140000001</v>
      </c>
      <c r="N3704">
        <v>21</v>
      </c>
      <c r="O3704">
        <v>11</v>
      </c>
      <c r="P3704">
        <v>32</v>
      </c>
      <c r="Q3704" t="e">
        <f>VLOOKUP($A3704,'[1]SheltersALL_2.17.22'!$1:$1048576,6,0)</f>
        <v>#N/A</v>
      </c>
      <c r="R3704" t="str">
        <f>VLOOKUP($A3704, [1]FA21_Ridership!$1:$1048576,11, 0)</f>
        <v>HAYWARD</v>
      </c>
      <c r="S3704" t="str">
        <f>VLOOKUP($A3704, [1]FA21_Ridership!$1:$1048576,12, 0)</f>
        <v>ALAMEDA</v>
      </c>
      <c r="T3704">
        <f>VLOOKUP($A3704, [1]FA21_Ridership!$1:$1048576,13, 0)</f>
        <v>4</v>
      </c>
      <c r="U3704">
        <f t="shared" si="286"/>
        <v>1120</v>
      </c>
      <c r="V3704" s="67">
        <f t="shared" si="290"/>
        <v>0.89</v>
      </c>
      <c r="W3704">
        <v>0.84826400000000002</v>
      </c>
      <c r="X3704" s="67">
        <f t="shared" si="287"/>
        <v>0.66700000000000004</v>
      </c>
      <c r="Y3704">
        <v>0.29742400000000002</v>
      </c>
      <c r="Z3704" s="67">
        <f t="shared" si="288"/>
        <v>0.63400000000000001</v>
      </c>
      <c r="AA3704">
        <f>VLOOKUP($C3704,[1]Disability!$1:$1048576,5,FALSE)</f>
        <v>0</v>
      </c>
      <c r="AB3704" s="67">
        <f t="shared" si="289"/>
        <v>0</v>
      </c>
      <c r="AC3704" t="e">
        <f>VLOOKUP($A3704,#REF!,9,FALSE)</f>
        <v>#REF!</v>
      </c>
    </row>
    <row r="3705" spans="1:29">
      <c r="A3705">
        <v>50330</v>
      </c>
      <c r="B3705">
        <v>3704</v>
      </c>
      <c r="C3705">
        <v>1015630</v>
      </c>
      <c r="D3705" t="s">
        <v>4235</v>
      </c>
      <c r="E3705" t="s">
        <v>4236</v>
      </c>
      <c r="G3705" t="e">
        <f>VLOOKUP($H3705,[1]BRT!$1:$1048576,1,0)</f>
        <v>#N/A</v>
      </c>
      <c r="H3705" t="s">
        <v>6843</v>
      </c>
      <c r="I3705">
        <v>37.817658999999999</v>
      </c>
      <c r="J3705">
        <v>-122.27762199999999</v>
      </c>
      <c r="K3705">
        <v>985</v>
      </c>
      <c r="L3705">
        <v>20</v>
      </c>
      <c r="M3705">
        <v>3</v>
      </c>
      <c r="N3705">
        <v>35</v>
      </c>
      <c r="O3705">
        <v>21</v>
      </c>
      <c r="P3705">
        <v>56</v>
      </c>
      <c r="Q3705" t="e">
        <f>VLOOKUP($A3705,'[1]SheltersALL_2.17.22'!$1:$1048576,6,0)</f>
        <v>#N/A</v>
      </c>
      <c r="R3705" t="str">
        <f>VLOOKUP($A3705, [1]FA21_Ridership!$1:$1048576,11, 0)</f>
        <v>OAKLAND</v>
      </c>
      <c r="S3705" t="str">
        <f>VLOOKUP($A3705, [1]FA21_Ridership!$1:$1048576,12, 0)</f>
        <v>ALAMEDA</v>
      </c>
      <c r="T3705">
        <f>VLOOKUP($A3705, [1]FA21_Ridership!$1:$1048576,13, 0)</f>
        <v>2</v>
      </c>
      <c r="U3705">
        <f t="shared" si="286"/>
        <v>1120</v>
      </c>
      <c r="V3705" s="67">
        <f t="shared" si="290"/>
        <v>0.89</v>
      </c>
      <c r="W3705">
        <v>0.68809500000000001</v>
      </c>
      <c r="X3705" s="67">
        <f t="shared" si="287"/>
        <v>0.39700000000000002</v>
      </c>
      <c r="Y3705">
        <v>0.372222</v>
      </c>
      <c r="Z3705" s="67">
        <f t="shared" si="288"/>
        <v>0.72699999999999998</v>
      </c>
      <c r="AA3705">
        <f>VLOOKUP($C3705,[1]Disability!$1:$1048576,5,FALSE)</f>
        <v>0</v>
      </c>
      <c r="AB3705" s="67">
        <f t="shared" si="289"/>
        <v>0</v>
      </c>
      <c r="AC3705" t="e">
        <f>VLOOKUP($A3705,#REF!,9,FALSE)</f>
        <v>#REF!</v>
      </c>
    </row>
    <row r="3706" spans="1:29">
      <c r="A3706">
        <v>52092</v>
      </c>
      <c r="B3706">
        <v>3705</v>
      </c>
      <c r="C3706">
        <v>9905670</v>
      </c>
      <c r="D3706" t="s">
        <v>4235</v>
      </c>
      <c r="E3706" t="s">
        <v>4236</v>
      </c>
      <c r="G3706" t="e">
        <f>VLOOKUP($H3706,[1]BRT!$1:$1048576,1,0)</f>
        <v>#N/A</v>
      </c>
      <c r="H3706" t="s">
        <v>6844</v>
      </c>
      <c r="I3706">
        <v>37.689010000000003</v>
      </c>
      <c r="J3706">
        <v>-122.12994500000001</v>
      </c>
      <c r="K3706">
        <v>1094</v>
      </c>
      <c r="L3706">
        <v>20</v>
      </c>
      <c r="M3706">
        <v>3</v>
      </c>
      <c r="N3706">
        <v>24</v>
      </c>
      <c r="O3706">
        <v>32</v>
      </c>
      <c r="P3706">
        <v>56</v>
      </c>
      <c r="Q3706" t="e">
        <f>VLOOKUP($A3706,'[1]SheltersALL_2.17.22'!$1:$1048576,6,0)</f>
        <v>#N/A</v>
      </c>
      <c r="R3706" t="str">
        <f>VLOOKUP($A3706, [1]FA21_Ridership!$1:$1048576,11, 0)</f>
        <v>COUNTY-ALAMEDA</v>
      </c>
      <c r="S3706" t="str">
        <f>VLOOKUP($A3706, [1]FA21_Ridership!$1:$1048576,12, 0)</f>
        <v>ALAMEDA</v>
      </c>
      <c r="T3706">
        <f>VLOOKUP($A3706, [1]FA21_Ridership!$1:$1048576,13, 0)</f>
        <v>4</v>
      </c>
      <c r="U3706">
        <f t="shared" si="286"/>
        <v>1120</v>
      </c>
      <c r="V3706" s="67">
        <f t="shared" si="290"/>
        <v>0.89</v>
      </c>
      <c r="W3706">
        <v>0.95978799999999997</v>
      </c>
      <c r="X3706" s="67">
        <f t="shared" si="287"/>
        <v>0.92300000000000004</v>
      </c>
      <c r="Y3706">
        <v>0.19470899999999999</v>
      </c>
      <c r="Z3706" s="67">
        <f t="shared" si="288"/>
        <v>0.46500000000000002</v>
      </c>
      <c r="AA3706">
        <f>VLOOKUP($C3706,[1]Disability!$1:$1048576,5,FALSE)</f>
        <v>0</v>
      </c>
      <c r="AB3706" s="67">
        <f t="shared" si="289"/>
        <v>0</v>
      </c>
      <c r="AC3706" t="e">
        <f>VLOOKUP($A3706,#REF!,9,FALSE)</f>
        <v>#REF!</v>
      </c>
    </row>
    <row r="3707" spans="1:29">
      <c r="A3707">
        <v>52934</v>
      </c>
      <c r="B3707">
        <v>3706</v>
      </c>
      <c r="C3707">
        <v>9907760</v>
      </c>
      <c r="D3707" t="s">
        <v>4235</v>
      </c>
      <c r="E3707" t="s">
        <v>4236</v>
      </c>
      <c r="G3707" t="e">
        <f>VLOOKUP($H3707,[1]BRT!$1:$1048576,1,0)</f>
        <v>#N/A</v>
      </c>
      <c r="H3707" t="s">
        <v>6845</v>
      </c>
      <c r="I3707">
        <v>37.826161999999997</v>
      </c>
      <c r="J3707">
        <v>-122.265407</v>
      </c>
      <c r="K3707">
        <v>1477</v>
      </c>
      <c r="L3707">
        <v>23.9</v>
      </c>
      <c r="M3707">
        <v>2.510460251</v>
      </c>
      <c r="N3707">
        <v>24</v>
      </c>
      <c r="O3707">
        <v>23</v>
      </c>
      <c r="P3707">
        <v>47</v>
      </c>
      <c r="Q3707" t="e">
        <f>VLOOKUP($A3707,'[1]SheltersALL_2.17.22'!$1:$1048576,6,0)</f>
        <v>#N/A</v>
      </c>
      <c r="R3707" t="str">
        <f>VLOOKUP($A3707, [1]FA21_Ridership!$1:$1048576,11, 0)</f>
        <v>OAKLAND</v>
      </c>
      <c r="S3707" t="str">
        <f>VLOOKUP($A3707, [1]FA21_Ridership!$1:$1048576,12, 0)</f>
        <v>ALAMEDA</v>
      </c>
      <c r="T3707">
        <f>VLOOKUP($A3707, [1]FA21_Ridership!$1:$1048576,13, 0)</f>
        <v>2</v>
      </c>
      <c r="U3707">
        <f t="shared" si="286"/>
        <v>1123.3</v>
      </c>
      <c r="V3707" s="67">
        <f t="shared" si="290"/>
        <v>0.89</v>
      </c>
      <c r="W3707">
        <v>0.680585</v>
      </c>
      <c r="X3707" s="67">
        <f t="shared" si="287"/>
        <v>0.38500000000000001</v>
      </c>
      <c r="Y3707">
        <v>0.33820499999999998</v>
      </c>
      <c r="Z3707" s="67">
        <f t="shared" si="288"/>
        <v>0.68400000000000005</v>
      </c>
      <c r="AA3707">
        <f>VLOOKUP($C3707,[1]Disability!$1:$1048576,5,FALSE)</f>
        <v>0</v>
      </c>
      <c r="AB3707" s="67">
        <f t="shared" si="289"/>
        <v>0</v>
      </c>
      <c r="AC3707" t="e">
        <f>VLOOKUP($A3707,#REF!,9,FALSE)</f>
        <v>#REF!</v>
      </c>
    </row>
    <row r="3708" spans="1:29">
      <c r="A3708">
        <v>53031</v>
      </c>
      <c r="B3708">
        <v>3707</v>
      </c>
      <c r="C3708">
        <v>9908040</v>
      </c>
      <c r="D3708" t="s">
        <v>4235</v>
      </c>
      <c r="E3708" t="s">
        <v>4236</v>
      </c>
      <c r="G3708" t="e">
        <f>VLOOKUP($H3708,[1]BRT!$1:$1048576,1,0)</f>
        <v>#N/A</v>
      </c>
      <c r="H3708" t="s">
        <v>6703</v>
      </c>
      <c r="I3708">
        <v>37.818899999999999</v>
      </c>
      <c r="J3708">
        <v>-122.26734</v>
      </c>
      <c r="K3708">
        <v>1477</v>
      </c>
      <c r="L3708">
        <v>23.9</v>
      </c>
      <c r="M3708">
        <v>2.510460251</v>
      </c>
      <c r="N3708">
        <v>23</v>
      </c>
      <c r="O3708">
        <v>24</v>
      </c>
      <c r="P3708">
        <v>47</v>
      </c>
      <c r="Q3708" t="e">
        <f>VLOOKUP($A3708,'[1]SheltersALL_2.17.22'!$1:$1048576,6,0)</f>
        <v>#N/A</v>
      </c>
      <c r="R3708" t="str">
        <f>VLOOKUP($A3708, [1]FA21_Ridership!$1:$1048576,11, 0)</f>
        <v>OAKLAND</v>
      </c>
      <c r="S3708" t="str">
        <f>VLOOKUP($A3708, [1]FA21_Ridership!$1:$1048576,12, 0)</f>
        <v>ALAMEDA</v>
      </c>
      <c r="T3708">
        <f>VLOOKUP($A3708, [1]FA21_Ridership!$1:$1048576,13, 0)</f>
        <v>2</v>
      </c>
      <c r="U3708">
        <f t="shared" si="286"/>
        <v>1123.3</v>
      </c>
      <c r="V3708" s="67">
        <f t="shared" si="290"/>
        <v>0.89</v>
      </c>
      <c r="W3708">
        <v>0.69294299999999998</v>
      </c>
      <c r="X3708" s="67">
        <f t="shared" si="287"/>
        <v>0.40200000000000002</v>
      </c>
      <c r="Y3708">
        <v>0.41730899999999999</v>
      </c>
      <c r="Z3708" s="67">
        <f t="shared" si="288"/>
        <v>0.78</v>
      </c>
      <c r="AA3708">
        <f>VLOOKUP($C3708,[1]Disability!$1:$1048576,5,FALSE)</f>
        <v>1</v>
      </c>
      <c r="AB3708" s="67">
        <f t="shared" si="289"/>
        <v>0.72499999999999998</v>
      </c>
      <c r="AC3708" t="e">
        <f>VLOOKUP($A3708,#REF!,9,FALSE)</f>
        <v>#REF!</v>
      </c>
    </row>
    <row r="3709" spans="1:29">
      <c r="A3709">
        <v>51582</v>
      </c>
      <c r="B3709">
        <v>3708</v>
      </c>
      <c r="C3709">
        <v>9903610</v>
      </c>
      <c r="D3709" t="s">
        <v>4235</v>
      </c>
      <c r="E3709" t="s">
        <v>4236</v>
      </c>
      <c r="G3709" t="e">
        <f>VLOOKUP($H3709,[1]BRT!$1:$1048576,1,0)</f>
        <v>#N/A</v>
      </c>
      <c r="H3709" t="s">
        <v>6846</v>
      </c>
      <c r="I3709">
        <v>37.863357000000001</v>
      </c>
      <c r="J3709">
        <v>-122.25375099999999</v>
      </c>
      <c r="K3709">
        <v>1408</v>
      </c>
      <c r="L3709">
        <v>14.7</v>
      </c>
      <c r="M3709">
        <v>4.0816326529999998</v>
      </c>
      <c r="N3709">
        <v>18</v>
      </c>
      <c r="O3709">
        <v>59</v>
      </c>
      <c r="P3709">
        <v>77</v>
      </c>
      <c r="Q3709" t="e">
        <f>VLOOKUP($A3709,'[1]SheltersALL_2.17.22'!$1:$1048576,6,0)</f>
        <v>#N/A</v>
      </c>
      <c r="R3709" t="str">
        <f>VLOOKUP($A3709, [1]FA21_Ridership!$1:$1048576,11, 0)</f>
        <v>BERKELEY</v>
      </c>
      <c r="S3709" t="str">
        <f>VLOOKUP($A3709, [1]FA21_Ridership!$1:$1048576,12, 0)</f>
        <v>ALAMEDA</v>
      </c>
      <c r="T3709">
        <f>VLOOKUP($A3709, [1]FA21_Ridership!$1:$1048576,13, 0)</f>
        <v>2</v>
      </c>
      <c r="U3709">
        <f t="shared" si="286"/>
        <v>1131.8999999999999</v>
      </c>
      <c r="V3709" s="67">
        <f t="shared" si="290"/>
        <v>0.89100000000000001</v>
      </c>
      <c r="W3709">
        <v>0.35232799999999997</v>
      </c>
      <c r="X3709" s="67">
        <f t="shared" si="287"/>
        <v>9.7000000000000003E-2</v>
      </c>
      <c r="Y3709">
        <v>0.64432</v>
      </c>
      <c r="Z3709" s="67">
        <f t="shared" si="288"/>
        <v>0.96199999999999997</v>
      </c>
      <c r="AA3709">
        <f>VLOOKUP($C3709,[1]Disability!$1:$1048576,5,FALSE)</f>
        <v>0</v>
      </c>
      <c r="AB3709" s="67">
        <f t="shared" si="289"/>
        <v>0</v>
      </c>
      <c r="AC3709" t="e">
        <f>VLOOKUP($A3709,#REF!,9,FALSE)</f>
        <v>#REF!</v>
      </c>
    </row>
    <row r="3710" spans="1:29">
      <c r="A3710">
        <v>55009</v>
      </c>
      <c r="B3710">
        <v>3709</v>
      </c>
      <c r="C3710">
        <v>703890</v>
      </c>
      <c r="D3710" t="s">
        <v>4235</v>
      </c>
      <c r="E3710" t="s">
        <v>4236</v>
      </c>
      <c r="G3710" t="e">
        <f>VLOOKUP($H3710,[1]BRT!$1:$1048576,1,0)</f>
        <v>#N/A</v>
      </c>
      <c r="H3710" t="s">
        <v>6670</v>
      </c>
      <c r="I3710">
        <v>37.548169000000001</v>
      </c>
      <c r="J3710">
        <v>-121.98898</v>
      </c>
      <c r="K3710">
        <v>1059</v>
      </c>
      <c r="L3710">
        <v>21</v>
      </c>
      <c r="M3710">
        <v>2.8571428569999999</v>
      </c>
      <c r="N3710">
        <v>40</v>
      </c>
      <c r="O3710">
        <v>14</v>
      </c>
      <c r="P3710">
        <v>54</v>
      </c>
      <c r="Q3710" t="str">
        <f>VLOOKUP($A3710,'[1]SheltersALL_2.17.22'!$1:$1048576,6,0)</f>
        <v>Fremont</v>
      </c>
      <c r="R3710" t="str">
        <f>VLOOKUP($A3710, [1]FA21_Ridership!$1:$1048576,11, 0)</f>
        <v>FREMONT</v>
      </c>
      <c r="S3710" t="str">
        <f>VLOOKUP($A3710, [1]FA21_Ridership!$1:$1048576,12, 0)</f>
        <v>ALAMEDA</v>
      </c>
      <c r="T3710">
        <f>VLOOKUP($A3710, [1]FA21_Ridership!$1:$1048576,13, 0)</f>
        <v>5</v>
      </c>
      <c r="U3710">
        <f t="shared" si="286"/>
        <v>1134</v>
      </c>
      <c r="V3710" s="67">
        <f t="shared" si="290"/>
        <v>0.89100000000000001</v>
      </c>
      <c r="W3710">
        <v>0.938195</v>
      </c>
      <c r="X3710" s="67">
        <f t="shared" si="287"/>
        <v>0.85099999999999998</v>
      </c>
      <c r="Y3710">
        <v>8.2818000000000003E-2</v>
      </c>
      <c r="Z3710" s="67">
        <f t="shared" si="288"/>
        <v>0.182</v>
      </c>
      <c r="AA3710">
        <f>VLOOKUP($C3710,[1]Disability!$1:$1048576,5,FALSE)</f>
        <v>0</v>
      </c>
      <c r="AB3710" s="67">
        <f t="shared" si="289"/>
        <v>0</v>
      </c>
      <c r="AC3710" t="e">
        <f>VLOOKUP($A3710,#REF!,9,FALSE)</f>
        <v>#REF!</v>
      </c>
    </row>
    <row r="3711" spans="1:29">
      <c r="A3711">
        <v>55912</v>
      </c>
      <c r="B3711">
        <v>3710</v>
      </c>
      <c r="C3711">
        <v>1000960</v>
      </c>
      <c r="D3711" t="s">
        <v>4235</v>
      </c>
      <c r="E3711" t="s">
        <v>4236</v>
      </c>
      <c r="G3711" t="e">
        <f>VLOOKUP($H3711,[1]BRT!$1:$1048576,1,0)</f>
        <v>#N/A</v>
      </c>
      <c r="H3711" t="s">
        <v>6770</v>
      </c>
      <c r="I3711">
        <v>37.802933000000003</v>
      </c>
      <c r="J3711">
        <v>-122.267375</v>
      </c>
      <c r="K3711">
        <v>1038</v>
      </c>
      <c r="L3711">
        <v>17</v>
      </c>
      <c r="M3711">
        <v>3.5294117649999999</v>
      </c>
      <c r="N3711">
        <v>18</v>
      </c>
      <c r="O3711">
        <v>49</v>
      </c>
      <c r="P3711">
        <v>67</v>
      </c>
      <c r="Q3711" t="str">
        <f>VLOOKUP($A3711,'[1]SheltersALL_2.17.22'!$1:$1048576,6,0)</f>
        <v>Oakland</v>
      </c>
      <c r="R3711" t="str">
        <f>VLOOKUP($A3711, [1]FA21_Ridership!$1:$1048576,11, 0)</f>
        <v>OAKLAND</v>
      </c>
      <c r="S3711" t="str">
        <f>VLOOKUP($A3711, [1]FA21_Ridership!$1:$1048576,12, 0)</f>
        <v>ALAMEDA</v>
      </c>
      <c r="T3711">
        <f>VLOOKUP($A3711, [1]FA21_Ridership!$1:$1048576,13, 0)</f>
        <v>2</v>
      </c>
      <c r="U3711">
        <f t="shared" si="286"/>
        <v>1139</v>
      </c>
      <c r="V3711" s="67">
        <f t="shared" si="290"/>
        <v>0.89100000000000001</v>
      </c>
      <c r="W3711">
        <v>0.78449500000000005</v>
      </c>
      <c r="X3711" s="67">
        <f t="shared" si="287"/>
        <v>0.55800000000000005</v>
      </c>
      <c r="Y3711">
        <v>0.50342699999999996</v>
      </c>
      <c r="Z3711" s="67">
        <f t="shared" si="288"/>
        <v>0.86099999999999999</v>
      </c>
      <c r="AA3711">
        <f>VLOOKUP($C3711,[1]Disability!$1:$1048576,5,FALSE)</f>
        <v>6</v>
      </c>
      <c r="AB3711" s="67">
        <f t="shared" si="289"/>
        <v>0.99199999999999999</v>
      </c>
      <c r="AC3711" t="e">
        <f>VLOOKUP($A3711,#REF!,9,FALSE)</f>
        <v>#REF!</v>
      </c>
    </row>
    <row r="3712" spans="1:29">
      <c r="A3712">
        <v>55317</v>
      </c>
      <c r="B3712">
        <v>3711</v>
      </c>
      <c r="C3712">
        <v>706100</v>
      </c>
      <c r="D3712" t="s">
        <v>4235</v>
      </c>
      <c r="E3712" t="s">
        <v>4236</v>
      </c>
      <c r="G3712" t="e">
        <f>VLOOKUP($H3712,[1]BRT!$1:$1048576,1,0)</f>
        <v>#N/A</v>
      </c>
      <c r="H3712" t="s">
        <v>6696</v>
      </c>
      <c r="I3712">
        <v>37.556368999999997</v>
      </c>
      <c r="J3712">
        <v>-122.014786</v>
      </c>
      <c r="K3712">
        <v>720</v>
      </c>
      <c r="L3712">
        <v>60</v>
      </c>
      <c r="M3712">
        <v>1</v>
      </c>
      <c r="N3712">
        <v>19</v>
      </c>
      <c r="O3712">
        <v>0</v>
      </c>
      <c r="P3712">
        <v>19</v>
      </c>
      <c r="Q3712" t="e">
        <f>VLOOKUP($A3712,'[1]SheltersALL_2.17.22'!$1:$1048576,6,0)</f>
        <v>#N/A</v>
      </c>
      <c r="R3712" t="str">
        <f>VLOOKUP($A3712, [1]FA21_Ridership!$1:$1048576,11, 0)</f>
        <v>FREMONT</v>
      </c>
      <c r="S3712" t="str">
        <f>VLOOKUP($A3712, [1]FA21_Ridership!$1:$1048576,12, 0)</f>
        <v>ALAMEDA</v>
      </c>
      <c r="T3712">
        <f>VLOOKUP($A3712, [1]FA21_Ridership!$1:$1048576,13, 0)</f>
        <v>5</v>
      </c>
      <c r="U3712">
        <f t="shared" si="286"/>
        <v>1140</v>
      </c>
      <c r="V3712" s="67">
        <f t="shared" si="290"/>
        <v>0.89200000000000002</v>
      </c>
      <c r="W3712">
        <v>0.69289999999999996</v>
      </c>
      <c r="X3712" s="67">
        <f t="shared" si="287"/>
        <v>0.40100000000000002</v>
      </c>
      <c r="Y3712">
        <v>0.23342299999999999</v>
      </c>
      <c r="Z3712" s="67">
        <f t="shared" si="288"/>
        <v>0.52800000000000002</v>
      </c>
      <c r="AA3712">
        <f>VLOOKUP($C3712,[1]Disability!$1:$1048576,5,FALSE)</f>
        <v>0</v>
      </c>
      <c r="AB3712" s="67">
        <f t="shared" si="289"/>
        <v>0</v>
      </c>
      <c r="AC3712" t="e">
        <f>VLOOKUP($A3712,#REF!,9,FALSE)</f>
        <v>#REF!</v>
      </c>
    </row>
    <row r="3713" spans="1:29">
      <c r="A3713">
        <v>55959</v>
      </c>
      <c r="B3713">
        <v>3712</v>
      </c>
      <c r="C3713">
        <v>1600370</v>
      </c>
      <c r="D3713" t="s">
        <v>4235</v>
      </c>
      <c r="E3713" t="s">
        <v>4236</v>
      </c>
      <c r="F3713" t="s">
        <v>5342</v>
      </c>
      <c r="G3713" t="e">
        <f>VLOOKUP($H3713,[1]BRT!$1:$1048576,1,0)</f>
        <v>#N/A</v>
      </c>
      <c r="H3713" t="s">
        <v>5768</v>
      </c>
      <c r="I3713">
        <v>37.970852000000001</v>
      </c>
      <c r="J3713">
        <v>-122.340253</v>
      </c>
      <c r="K3713">
        <v>780</v>
      </c>
      <c r="L3713">
        <v>30</v>
      </c>
      <c r="M3713">
        <v>2</v>
      </c>
      <c r="N3713">
        <v>23</v>
      </c>
      <c r="O3713">
        <v>15</v>
      </c>
      <c r="P3713">
        <v>38</v>
      </c>
      <c r="Q3713" t="e">
        <f>VLOOKUP($A3713,'[1]SheltersALL_2.17.22'!$1:$1048576,6,0)</f>
        <v>#N/A</v>
      </c>
      <c r="R3713" t="str">
        <f>VLOOKUP($A3713, [1]FA21_Ridership!$1:$1048576,11, 0)</f>
        <v>SAN PABLO</v>
      </c>
      <c r="S3713" t="str">
        <f>VLOOKUP($A3713, [1]FA21_Ridership!$1:$1048576,12, 0)</f>
        <v>CONTRA COSTA</v>
      </c>
      <c r="T3713">
        <f>VLOOKUP($A3713, [1]FA21_Ridership!$1:$1048576,13, 0)</f>
        <v>1</v>
      </c>
      <c r="U3713">
        <f t="shared" si="286"/>
        <v>1140</v>
      </c>
      <c r="V3713" s="67">
        <f t="shared" si="290"/>
        <v>0.89200000000000002</v>
      </c>
      <c r="W3713">
        <v>0.91733200000000004</v>
      </c>
      <c r="X3713" s="67">
        <f t="shared" si="287"/>
        <v>0.80500000000000005</v>
      </c>
      <c r="Y3713">
        <v>0.43229200000000001</v>
      </c>
      <c r="Z3713" s="67">
        <f t="shared" si="288"/>
        <v>0.79400000000000004</v>
      </c>
      <c r="AA3713">
        <f>VLOOKUP($C3713,[1]Disability!$1:$1048576,5,FALSE)</f>
        <v>1</v>
      </c>
      <c r="AB3713" s="67">
        <f t="shared" si="289"/>
        <v>0.72499999999999998</v>
      </c>
      <c r="AC3713" t="e">
        <f>VLOOKUP($A3713,#REF!,9,FALSE)</f>
        <v>#REF!</v>
      </c>
    </row>
    <row r="3714" spans="1:29">
      <c r="A3714">
        <v>53899</v>
      </c>
      <c r="B3714">
        <v>3713</v>
      </c>
      <c r="C3714">
        <v>1012490</v>
      </c>
      <c r="D3714" t="s">
        <v>4235</v>
      </c>
      <c r="E3714" t="s">
        <v>4236</v>
      </c>
      <c r="G3714" t="e">
        <f>VLOOKUP($H3714,[1]BRT!$1:$1048576,1,0)</f>
        <v>#N/A</v>
      </c>
      <c r="H3714" t="s">
        <v>6847</v>
      </c>
      <c r="I3714">
        <v>37.745818999999997</v>
      </c>
      <c r="J3714">
        <v>-122.19629500000001</v>
      </c>
      <c r="K3714">
        <v>1375</v>
      </c>
      <c r="L3714">
        <v>30</v>
      </c>
      <c r="M3714">
        <v>2</v>
      </c>
      <c r="N3714">
        <v>5</v>
      </c>
      <c r="O3714">
        <v>33</v>
      </c>
      <c r="P3714">
        <v>38</v>
      </c>
      <c r="Q3714" t="e">
        <f>VLOOKUP($A3714,'[1]SheltersALL_2.17.22'!$1:$1048576,6,0)</f>
        <v>#N/A</v>
      </c>
      <c r="R3714" t="str">
        <f>VLOOKUP($A3714, [1]FA21_Ridership!$1:$1048576,11, 0)</f>
        <v>OAKLAND</v>
      </c>
      <c r="S3714" t="str">
        <f>VLOOKUP($A3714, [1]FA21_Ridership!$1:$1048576,12, 0)</f>
        <v>ALAMEDA</v>
      </c>
      <c r="T3714">
        <f>VLOOKUP($A3714, [1]FA21_Ridership!$1:$1048576,13, 0)</f>
        <v>3</v>
      </c>
      <c r="U3714">
        <f t="shared" ref="U3714:U3777" si="291">$L3714*$P3714</f>
        <v>1140</v>
      </c>
      <c r="V3714" s="67">
        <f t="shared" si="290"/>
        <v>0.89200000000000002</v>
      </c>
      <c r="W3714" t="s">
        <v>4835</v>
      </c>
      <c r="X3714" s="67" t="e">
        <f t="shared" ref="X3714:X3777" si="292">_xlfn.PERCENTRANK.INC($W$2:$W$4161,W3714)</f>
        <v>#VALUE!</v>
      </c>
      <c r="Y3714" t="s">
        <v>4835</v>
      </c>
      <c r="Z3714" s="67" t="e">
        <f t="shared" ref="Z3714:Z3777" si="293">_xlfn.PERCENTRANK.INC($Y$2:$Y$4161,Y3714)</f>
        <v>#VALUE!</v>
      </c>
      <c r="AA3714">
        <f>VLOOKUP($C3714,[1]Disability!$1:$1048576,5,FALSE)</f>
        <v>1</v>
      </c>
      <c r="AB3714" s="67">
        <f t="shared" ref="AB3714:AB3777" si="294">_xlfn.PERCENTRANK.INC($AA$2:$AA$4163,AA3714)</f>
        <v>0.72499999999999998</v>
      </c>
      <c r="AC3714" t="e">
        <f>VLOOKUP($A3714,#REF!,9,FALSE)</f>
        <v>#REF!</v>
      </c>
    </row>
    <row r="3715" spans="1:29">
      <c r="A3715">
        <v>50237</v>
      </c>
      <c r="B3715">
        <v>3714</v>
      </c>
      <c r="C3715">
        <v>1031500</v>
      </c>
      <c r="D3715" t="s">
        <v>4235</v>
      </c>
      <c r="E3715" t="s">
        <v>4236</v>
      </c>
      <c r="G3715" t="e">
        <f>VLOOKUP($H3715,[1]BRT!$1:$1048576,1,0)</f>
        <v>#N/A</v>
      </c>
      <c r="H3715" t="s">
        <v>6848</v>
      </c>
      <c r="I3715">
        <v>37.799050999999999</v>
      </c>
      <c r="J3715">
        <v>-122.269908</v>
      </c>
      <c r="K3715">
        <v>1017</v>
      </c>
      <c r="L3715">
        <v>30</v>
      </c>
      <c r="M3715">
        <v>2</v>
      </c>
      <c r="N3715">
        <v>3</v>
      </c>
      <c r="O3715">
        <v>35</v>
      </c>
      <c r="P3715">
        <v>38</v>
      </c>
      <c r="Q3715" t="e">
        <f>VLOOKUP($A3715,'[1]SheltersALL_2.17.22'!$1:$1048576,6,0)</f>
        <v>#N/A</v>
      </c>
      <c r="R3715" t="str">
        <f>VLOOKUP($A3715, [1]FA21_Ridership!$1:$1048576,11, 0)</f>
        <v>OAKLAND</v>
      </c>
      <c r="S3715" t="str">
        <f>VLOOKUP($A3715, [1]FA21_Ridership!$1:$1048576,12, 0)</f>
        <v>ALAMEDA</v>
      </c>
      <c r="T3715">
        <f>VLOOKUP($A3715, [1]FA21_Ridership!$1:$1048576,13, 0)</f>
        <v>2</v>
      </c>
      <c r="U3715">
        <f t="shared" si="291"/>
        <v>1140</v>
      </c>
      <c r="V3715" s="67">
        <f t="shared" si="290"/>
        <v>0.89200000000000002</v>
      </c>
      <c r="W3715">
        <v>0.95238100000000003</v>
      </c>
      <c r="X3715" s="67">
        <f t="shared" si="292"/>
        <v>0.91100000000000003</v>
      </c>
      <c r="Y3715">
        <v>0.69249400000000005</v>
      </c>
      <c r="Z3715" s="67">
        <f t="shared" si="293"/>
        <v>0.97399999999999998</v>
      </c>
      <c r="AA3715">
        <f>VLOOKUP($C3715,[1]Disability!$1:$1048576,5,FALSE)</f>
        <v>4</v>
      </c>
      <c r="AB3715" s="67">
        <f t="shared" si="294"/>
        <v>0.97699999999999998</v>
      </c>
      <c r="AC3715" t="e">
        <f>VLOOKUP($A3715,#REF!,9,FALSE)</f>
        <v>#REF!</v>
      </c>
    </row>
    <row r="3716" spans="1:29">
      <c r="A3716">
        <v>50844</v>
      </c>
      <c r="B3716">
        <v>3715</v>
      </c>
      <c r="C3716">
        <v>703130</v>
      </c>
      <c r="D3716" t="s">
        <v>4235</v>
      </c>
      <c r="E3716" t="s">
        <v>4236</v>
      </c>
      <c r="G3716" t="e">
        <f>VLOOKUP($H3716,[1]BRT!$1:$1048576,1,0)</f>
        <v>#N/A</v>
      </c>
      <c r="H3716" t="s">
        <v>6849</v>
      </c>
      <c r="I3716">
        <v>37.484307999999999</v>
      </c>
      <c r="J3716">
        <v>-121.933415</v>
      </c>
      <c r="K3716">
        <v>837</v>
      </c>
      <c r="L3716">
        <v>60</v>
      </c>
      <c r="M3716">
        <v>1</v>
      </c>
      <c r="N3716">
        <v>0</v>
      </c>
      <c r="O3716">
        <v>19</v>
      </c>
      <c r="P3716">
        <v>19</v>
      </c>
      <c r="Q3716" t="e">
        <f>VLOOKUP($A3716,'[1]SheltersALL_2.17.22'!$1:$1048576,6,0)</f>
        <v>#N/A</v>
      </c>
      <c r="R3716" t="str">
        <f>VLOOKUP($A3716, [1]FA21_Ridership!$1:$1048576,11, 0)</f>
        <v>FREMONT</v>
      </c>
      <c r="S3716" t="str">
        <f>VLOOKUP($A3716, [1]FA21_Ridership!$1:$1048576,12, 0)</f>
        <v>ALAMEDA</v>
      </c>
      <c r="T3716">
        <f>VLOOKUP($A3716, [1]FA21_Ridership!$1:$1048576,13, 0)</f>
        <v>5</v>
      </c>
      <c r="U3716">
        <f t="shared" si="291"/>
        <v>1140</v>
      </c>
      <c r="V3716" s="67">
        <f t="shared" si="290"/>
        <v>0.89200000000000002</v>
      </c>
      <c r="W3716">
        <v>0.94135500000000005</v>
      </c>
      <c r="X3716" s="67">
        <f t="shared" si="292"/>
        <v>0.86599999999999999</v>
      </c>
      <c r="Y3716">
        <v>7.7732999999999997E-2</v>
      </c>
      <c r="Z3716" s="67">
        <f t="shared" si="293"/>
        <v>0.16</v>
      </c>
      <c r="AA3716">
        <f>VLOOKUP($C3716,[1]Disability!$1:$1048576,5,FALSE)</f>
        <v>0</v>
      </c>
      <c r="AB3716" s="67">
        <f t="shared" si="294"/>
        <v>0</v>
      </c>
      <c r="AC3716" t="e">
        <f>VLOOKUP($A3716,#REF!,9,FALSE)</f>
        <v>#REF!</v>
      </c>
    </row>
    <row r="3717" spans="1:29">
      <c r="A3717">
        <v>58860</v>
      </c>
      <c r="B3717">
        <v>3716</v>
      </c>
      <c r="C3717">
        <v>301960</v>
      </c>
      <c r="D3717" t="s">
        <v>4235</v>
      </c>
      <c r="E3717" t="s">
        <v>4236</v>
      </c>
      <c r="G3717" t="e">
        <f>VLOOKUP($H3717,[1]BRT!$1:$1048576,1,0)</f>
        <v>#N/A</v>
      </c>
      <c r="H3717" t="s">
        <v>6850</v>
      </c>
      <c r="I3717">
        <v>37.862423999999997</v>
      </c>
      <c r="J3717">
        <v>-122.247281</v>
      </c>
      <c r="K3717">
        <v>851</v>
      </c>
      <c r="L3717">
        <v>34.6</v>
      </c>
      <c r="M3717">
        <v>1.7341040459999999</v>
      </c>
      <c r="N3717">
        <v>11</v>
      </c>
      <c r="O3717">
        <v>22</v>
      </c>
      <c r="P3717">
        <v>33</v>
      </c>
      <c r="Q3717" t="e">
        <f>VLOOKUP($A3717,'[1]SheltersALL_2.17.22'!$1:$1048576,6,0)</f>
        <v>#N/A</v>
      </c>
      <c r="R3717" t="str">
        <f>VLOOKUP($A3717, [1]FA21_Ridership!$1:$1048576,11, 0)</f>
        <v>BERKELEY</v>
      </c>
      <c r="S3717" t="str">
        <f>VLOOKUP($A3717, [1]FA21_Ridership!$1:$1048576,12, 0)</f>
        <v>ALAMEDA</v>
      </c>
      <c r="T3717">
        <f>VLOOKUP($A3717, [1]FA21_Ridership!$1:$1048576,13, 0)</f>
        <v>2</v>
      </c>
      <c r="U3717">
        <f t="shared" si="291"/>
        <v>1141.8</v>
      </c>
      <c r="V3717" s="67">
        <f t="shared" si="290"/>
        <v>0.89300000000000002</v>
      </c>
      <c r="W3717">
        <v>0.43359900000000001</v>
      </c>
      <c r="X3717" s="67">
        <f t="shared" si="292"/>
        <v>0.14699999999999999</v>
      </c>
      <c r="Y3717">
        <v>0.35601100000000002</v>
      </c>
      <c r="Z3717" s="67">
        <f t="shared" si="293"/>
        <v>0.70499999999999996</v>
      </c>
      <c r="AA3717">
        <f>VLOOKUP($C3717,[1]Disability!$1:$1048576,5,FALSE)</f>
        <v>0</v>
      </c>
      <c r="AB3717" s="67">
        <f t="shared" si="294"/>
        <v>0</v>
      </c>
      <c r="AC3717" t="e">
        <f>VLOOKUP($A3717,#REF!,9,FALSE)</f>
        <v>#REF!</v>
      </c>
    </row>
    <row r="3718" spans="1:29">
      <c r="A3718">
        <v>50144</v>
      </c>
      <c r="B3718">
        <v>3717</v>
      </c>
      <c r="C3718">
        <v>304010</v>
      </c>
      <c r="D3718" t="s">
        <v>4235</v>
      </c>
      <c r="E3718" t="s">
        <v>4236</v>
      </c>
      <c r="G3718" t="e">
        <f>VLOOKUP($H3718,[1]BRT!$1:$1048576,1,0)</f>
        <v>#N/A</v>
      </c>
      <c r="H3718" t="s">
        <v>6548</v>
      </c>
      <c r="I3718">
        <v>37.867477999999998</v>
      </c>
      <c r="J3718">
        <v>-122.251992</v>
      </c>
      <c r="K3718">
        <v>851</v>
      </c>
      <c r="L3718">
        <v>34.6</v>
      </c>
      <c r="M3718">
        <v>1.7341040459999999</v>
      </c>
      <c r="N3718">
        <v>5</v>
      </c>
      <c r="O3718">
        <v>28</v>
      </c>
      <c r="P3718">
        <v>33</v>
      </c>
      <c r="Q3718" t="e">
        <f>VLOOKUP($A3718,'[1]SheltersALL_2.17.22'!$1:$1048576,6,0)</f>
        <v>#N/A</v>
      </c>
      <c r="R3718" t="str">
        <f>VLOOKUP($A3718, [1]FA21_Ridership!$1:$1048576,11, 0)</f>
        <v>BERKELEY</v>
      </c>
      <c r="S3718" t="str">
        <f>VLOOKUP($A3718, [1]FA21_Ridership!$1:$1048576,12, 0)</f>
        <v>ALAMEDA</v>
      </c>
      <c r="T3718">
        <f>VLOOKUP($A3718, [1]FA21_Ridership!$1:$1048576,13, 0)</f>
        <v>2</v>
      </c>
      <c r="U3718">
        <f t="shared" si="291"/>
        <v>1141.8</v>
      </c>
      <c r="V3718" s="67">
        <f t="shared" si="290"/>
        <v>0.89300000000000002</v>
      </c>
      <c r="W3718">
        <v>0.61422299999999996</v>
      </c>
      <c r="X3718" s="67">
        <f t="shared" si="292"/>
        <v>0.30299999999999999</v>
      </c>
      <c r="Y3718">
        <v>0.83599999999999997</v>
      </c>
      <c r="Z3718" s="67">
        <f t="shared" si="293"/>
        <v>0.996</v>
      </c>
      <c r="AA3718">
        <f>VLOOKUP($C3718,[1]Disability!$1:$1048576,5,FALSE)</f>
        <v>0</v>
      </c>
      <c r="AB3718" s="67">
        <f t="shared" si="294"/>
        <v>0</v>
      </c>
      <c r="AC3718" t="e">
        <f>VLOOKUP($A3718,#REF!,9,FALSE)</f>
        <v>#REF!</v>
      </c>
    </row>
    <row r="3719" spans="1:29">
      <c r="A3719">
        <v>57774</v>
      </c>
      <c r="B3719">
        <v>3718</v>
      </c>
      <c r="C3719">
        <v>301760</v>
      </c>
      <c r="D3719" t="s">
        <v>4235</v>
      </c>
      <c r="E3719" t="s">
        <v>4236</v>
      </c>
      <c r="G3719" t="e">
        <f>VLOOKUP($H3719,[1]BRT!$1:$1048576,1,0)</f>
        <v>#N/A</v>
      </c>
      <c r="H3719" t="s">
        <v>6846</v>
      </c>
      <c r="I3719">
        <v>37.864176999999998</v>
      </c>
      <c r="J3719">
        <v>-122.25371199999999</v>
      </c>
      <c r="K3719">
        <v>1391</v>
      </c>
      <c r="L3719">
        <v>13.6</v>
      </c>
      <c r="M3719">
        <v>4.4117647059999996</v>
      </c>
      <c r="N3719">
        <v>64</v>
      </c>
      <c r="O3719">
        <v>20</v>
      </c>
      <c r="P3719">
        <v>84</v>
      </c>
      <c r="Q3719" t="e">
        <f>VLOOKUP($A3719,'[1]SheltersALL_2.17.22'!$1:$1048576,6,0)</f>
        <v>#N/A</v>
      </c>
      <c r="R3719" t="str">
        <f>VLOOKUP($A3719, [1]FA21_Ridership!$1:$1048576,11, 0)</f>
        <v>BERKELEY</v>
      </c>
      <c r="S3719" t="str">
        <f>VLOOKUP($A3719, [1]FA21_Ridership!$1:$1048576,12, 0)</f>
        <v>ALAMEDA</v>
      </c>
      <c r="T3719">
        <f>VLOOKUP($A3719, [1]FA21_Ridership!$1:$1048576,13, 0)</f>
        <v>2</v>
      </c>
      <c r="U3719">
        <f t="shared" si="291"/>
        <v>1142.3999999999999</v>
      </c>
      <c r="V3719" s="67">
        <f t="shared" si="290"/>
        <v>0.89300000000000002</v>
      </c>
      <c r="W3719">
        <v>0.44709199999999999</v>
      </c>
      <c r="X3719" s="67">
        <f t="shared" si="292"/>
        <v>0.152</v>
      </c>
      <c r="Y3719">
        <v>0.49337399999999998</v>
      </c>
      <c r="Z3719" s="67">
        <f t="shared" si="293"/>
        <v>0.85599999999999998</v>
      </c>
      <c r="AA3719">
        <f>VLOOKUP($C3719,[1]Disability!$1:$1048576,5,FALSE)</f>
        <v>0</v>
      </c>
      <c r="AB3719" s="67">
        <f t="shared" si="294"/>
        <v>0</v>
      </c>
      <c r="AC3719" t="e">
        <f>VLOOKUP($A3719,#REF!,9,FALSE)</f>
        <v>#REF!</v>
      </c>
    </row>
    <row r="3720" spans="1:29">
      <c r="A3720">
        <v>52824</v>
      </c>
      <c r="B3720">
        <v>3719</v>
      </c>
      <c r="C3720">
        <v>9907410</v>
      </c>
      <c r="D3720" t="s">
        <v>4235</v>
      </c>
      <c r="E3720" t="s">
        <v>4236</v>
      </c>
      <c r="G3720" t="e">
        <f>VLOOKUP($H3720,[1]BRT!$1:$1048576,1,0)</f>
        <v>#N/A</v>
      </c>
      <c r="H3720" t="s">
        <v>6664</v>
      </c>
      <c r="I3720">
        <v>37.833568999999997</v>
      </c>
      <c r="J3720">
        <v>-122.250297</v>
      </c>
      <c r="K3720">
        <v>1018</v>
      </c>
      <c r="L3720">
        <v>32.700000000000003</v>
      </c>
      <c r="M3720">
        <v>1.8348623850000001</v>
      </c>
      <c r="N3720">
        <v>11</v>
      </c>
      <c r="O3720">
        <v>24</v>
      </c>
      <c r="P3720">
        <v>35</v>
      </c>
      <c r="Q3720" t="e">
        <f>VLOOKUP($A3720,'[1]SheltersALL_2.17.22'!$1:$1048576,6,0)</f>
        <v>#N/A</v>
      </c>
      <c r="R3720" t="str">
        <f>VLOOKUP($A3720, [1]FA21_Ridership!$1:$1048576,11, 0)</f>
        <v>OAKLAND</v>
      </c>
      <c r="S3720" t="str">
        <f>VLOOKUP($A3720, [1]FA21_Ridership!$1:$1048576,12, 0)</f>
        <v>ALAMEDA</v>
      </c>
      <c r="T3720">
        <f>VLOOKUP($A3720, [1]FA21_Ridership!$1:$1048576,13, 0)</f>
        <v>2</v>
      </c>
      <c r="U3720">
        <f t="shared" si="291"/>
        <v>1144.5</v>
      </c>
      <c r="V3720" s="67">
        <f t="shared" si="290"/>
        <v>0.89300000000000002</v>
      </c>
      <c r="W3720">
        <v>0.464924</v>
      </c>
      <c r="X3720" s="67">
        <f t="shared" si="292"/>
        <v>0.161</v>
      </c>
      <c r="Y3720">
        <v>0.13417499999999999</v>
      </c>
      <c r="Z3720" s="67">
        <f t="shared" si="293"/>
        <v>0.32300000000000001</v>
      </c>
      <c r="AA3720">
        <f>VLOOKUP($C3720,[1]Disability!$1:$1048576,5,FALSE)</f>
        <v>2</v>
      </c>
      <c r="AB3720" s="67">
        <f t="shared" si="294"/>
        <v>0.91600000000000004</v>
      </c>
      <c r="AC3720" t="e">
        <f>VLOOKUP($A3720,#REF!,9,FALSE)</f>
        <v>#REF!</v>
      </c>
    </row>
    <row r="3721" spans="1:29">
      <c r="A3721">
        <v>51879</v>
      </c>
      <c r="B3721">
        <v>3720</v>
      </c>
      <c r="C3721">
        <v>9904620</v>
      </c>
      <c r="D3721" t="s">
        <v>4235</v>
      </c>
      <c r="E3721" t="s">
        <v>4236</v>
      </c>
      <c r="G3721" t="e">
        <f>VLOOKUP($H3721,[1]BRT!$1:$1048576,1,0)</f>
        <v>#N/A</v>
      </c>
      <c r="H3721" t="s">
        <v>6851</v>
      </c>
      <c r="I3721">
        <v>37.725047000000004</v>
      </c>
      <c r="J3721">
        <v>-122.158908</v>
      </c>
      <c r="K3721">
        <v>1404</v>
      </c>
      <c r="L3721">
        <v>24.4</v>
      </c>
      <c r="M3721">
        <v>2.4590163930000002</v>
      </c>
      <c r="N3721">
        <v>3</v>
      </c>
      <c r="O3721">
        <v>44</v>
      </c>
      <c r="P3721">
        <v>47</v>
      </c>
      <c r="Q3721" t="e">
        <f>VLOOKUP($A3721,'[1]SheltersALL_2.17.22'!$1:$1048576,6,0)</f>
        <v>#N/A</v>
      </c>
      <c r="R3721" t="str">
        <f>VLOOKUP($A3721, [1]FA21_Ridership!$1:$1048576,11, 0)</f>
        <v>SAN LEANDRO</v>
      </c>
      <c r="S3721" t="str">
        <f>VLOOKUP($A3721, [1]FA21_Ridership!$1:$1048576,12, 0)</f>
        <v>ALAMEDA</v>
      </c>
      <c r="T3721">
        <f>VLOOKUP($A3721, [1]FA21_Ridership!$1:$1048576,13, 0)</f>
        <v>3</v>
      </c>
      <c r="U3721">
        <f t="shared" si="291"/>
        <v>1146.8</v>
      </c>
      <c r="V3721" s="67">
        <f t="shared" si="290"/>
        <v>0.89400000000000002</v>
      </c>
      <c r="W3721">
        <v>0.78025699999999998</v>
      </c>
      <c r="X3721" s="67">
        <f t="shared" si="292"/>
        <v>0.54500000000000004</v>
      </c>
      <c r="Y3721">
        <v>0.19540199999999999</v>
      </c>
      <c r="Z3721" s="67">
        <f t="shared" si="293"/>
        <v>0.46700000000000003</v>
      </c>
      <c r="AA3721">
        <f>VLOOKUP($C3721,[1]Disability!$1:$1048576,5,FALSE)</f>
        <v>2</v>
      </c>
      <c r="AB3721" s="67">
        <f t="shared" si="294"/>
        <v>0.91600000000000004</v>
      </c>
      <c r="AC3721" t="e">
        <f>VLOOKUP($A3721,#REF!,9,FALSE)</f>
        <v>#REF!</v>
      </c>
    </row>
    <row r="3722" spans="1:29">
      <c r="A3722">
        <v>55909</v>
      </c>
      <c r="B3722">
        <v>3721</v>
      </c>
      <c r="C3722">
        <v>300210</v>
      </c>
      <c r="D3722" t="s">
        <v>4235</v>
      </c>
      <c r="E3722" t="s">
        <v>4236</v>
      </c>
      <c r="G3722" t="e">
        <f>VLOOKUP($H3722,[1]BRT!$1:$1048576,1,0)</f>
        <v>#N/A</v>
      </c>
      <c r="H3722" t="s">
        <v>6852</v>
      </c>
      <c r="I3722">
        <v>37.852285000000002</v>
      </c>
      <c r="J3722">
        <v>-122.29160899999999</v>
      </c>
      <c r="K3722">
        <v>1079</v>
      </c>
      <c r="L3722">
        <v>31</v>
      </c>
      <c r="M3722">
        <v>1.935483871</v>
      </c>
      <c r="N3722">
        <v>3</v>
      </c>
      <c r="O3722">
        <v>34</v>
      </c>
      <c r="P3722">
        <v>37</v>
      </c>
      <c r="Q3722" t="e">
        <f>VLOOKUP($A3722,'[1]SheltersALL_2.17.22'!$1:$1048576,6,0)</f>
        <v>#N/A</v>
      </c>
      <c r="R3722" t="str">
        <f>VLOOKUP($A3722, [1]FA21_Ridership!$1:$1048576,11, 0)</f>
        <v>BERKELEY</v>
      </c>
      <c r="S3722" t="str">
        <f>VLOOKUP($A3722, [1]FA21_Ridership!$1:$1048576,12, 0)</f>
        <v>ALAMEDA</v>
      </c>
      <c r="T3722">
        <f>VLOOKUP($A3722, [1]FA21_Ridership!$1:$1048576,13, 0)</f>
        <v>1</v>
      </c>
      <c r="U3722">
        <f t="shared" si="291"/>
        <v>1147</v>
      </c>
      <c r="V3722" s="67">
        <f t="shared" si="290"/>
        <v>0.89400000000000002</v>
      </c>
      <c r="W3722">
        <v>0.31289899999999998</v>
      </c>
      <c r="X3722" s="67">
        <f t="shared" si="292"/>
        <v>7.5999999999999998E-2</v>
      </c>
      <c r="Y3722">
        <v>0.16028100000000001</v>
      </c>
      <c r="Z3722" s="67">
        <f t="shared" si="293"/>
        <v>0.38500000000000001</v>
      </c>
      <c r="AA3722">
        <f>VLOOKUP($C3722,[1]Disability!$1:$1048576,5,FALSE)</f>
        <v>0</v>
      </c>
      <c r="AB3722" s="67">
        <f t="shared" si="294"/>
        <v>0</v>
      </c>
      <c r="AC3722" t="e">
        <f>VLOOKUP($A3722,#REF!,9,FALSE)</f>
        <v>#REF!</v>
      </c>
    </row>
    <row r="3723" spans="1:29">
      <c r="A3723">
        <v>56855</v>
      </c>
      <c r="B3723">
        <v>3722</v>
      </c>
      <c r="C3723">
        <v>706830</v>
      </c>
      <c r="D3723" t="s">
        <v>4235</v>
      </c>
      <c r="E3723" t="s">
        <v>4236</v>
      </c>
      <c r="G3723" t="e">
        <f>VLOOKUP($H3723,[1]BRT!$1:$1048576,1,0)</f>
        <v>#N/A</v>
      </c>
      <c r="H3723" t="s">
        <v>6853</v>
      </c>
      <c r="I3723">
        <v>37.504157999999997</v>
      </c>
      <c r="J3723">
        <v>-121.969206</v>
      </c>
      <c r="K3723">
        <v>813</v>
      </c>
      <c r="L3723">
        <v>28</v>
      </c>
      <c r="M3723">
        <v>2.1428571430000001</v>
      </c>
      <c r="N3723">
        <v>15</v>
      </c>
      <c r="O3723">
        <v>26</v>
      </c>
      <c r="P3723">
        <v>41</v>
      </c>
      <c r="Q3723" t="e">
        <f>VLOOKUP($A3723,'[1]SheltersALL_2.17.22'!$1:$1048576,6,0)</f>
        <v>#N/A</v>
      </c>
      <c r="R3723" t="str">
        <f>VLOOKUP($A3723, [1]FA21_Ridership!$1:$1048576,11, 0)</f>
        <v>FREMONT</v>
      </c>
      <c r="S3723" t="str">
        <f>VLOOKUP($A3723, [1]FA21_Ridership!$1:$1048576,12, 0)</f>
        <v>ALAMEDA</v>
      </c>
      <c r="T3723">
        <f>VLOOKUP($A3723, [1]FA21_Ridership!$1:$1048576,13, 0)</f>
        <v>5</v>
      </c>
      <c r="U3723">
        <f t="shared" si="291"/>
        <v>1148</v>
      </c>
      <c r="V3723" s="67">
        <f t="shared" si="290"/>
        <v>0.89400000000000002</v>
      </c>
      <c r="W3723">
        <v>0.94135500000000005</v>
      </c>
      <c r="X3723" s="67">
        <f t="shared" si="292"/>
        <v>0.86599999999999999</v>
      </c>
      <c r="Y3723">
        <v>7.7732999999999997E-2</v>
      </c>
      <c r="Z3723" s="67">
        <f t="shared" si="293"/>
        <v>0.16</v>
      </c>
      <c r="AA3723">
        <f>VLOOKUP($C3723,[1]Disability!$1:$1048576,5,FALSE)</f>
        <v>0</v>
      </c>
      <c r="AB3723" s="67">
        <f t="shared" si="294"/>
        <v>0</v>
      </c>
      <c r="AC3723" t="e">
        <f>VLOOKUP($A3723,#REF!,9,FALSE)</f>
        <v>#REF!</v>
      </c>
    </row>
    <row r="3724" spans="1:29">
      <c r="A3724">
        <v>50275</v>
      </c>
      <c r="B3724">
        <v>3723</v>
      </c>
      <c r="C3724">
        <v>1031700</v>
      </c>
      <c r="D3724" t="s">
        <v>4235</v>
      </c>
      <c r="E3724" t="s">
        <v>4236</v>
      </c>
      <c r="G3724" t="e">
        <f>VLOOKUP($H3724,[1]BRT!$1:$1048576,1,0)</f>
        <v>#N/A</v>
      </c>
      <c r="H3724" t="s">
        <v>6854</v>
      </c>
      <c r="I3724">
        <v>37.712654999999998</v>
      </c>
      <c r="J3724">
        <v>-122.212355</v>
      </c>
      <c r="K3724">
        <v>1425</v>
      </c>
      <c r="L3724">
        <v>12</v>
      </c>
      <c r="M3724">
        <v>5</v>
      </c>
      <c r="N3724">
        <v>46</v>
      </c>
      <c r="O3724">
        <v>50</v>
      </c>
      <c r="P3724">
        <v>96</v>
      </c>
      <c r="Q3724" t="e">
        <f>VLOOKUP($A3724,'[1]SheltersALL_2.17.22'!$1:$1048576,6,0)</f>
        <v>#N/A</v>
      </c>
      <c r="R3724" t="str">
        <f>VLOOKUP($A3724, [1]FA21_Ridership!$1:$1048576,11, 0)</f>
        <v>OAKLAND</v>
      </c>
      <c r="S3724" t="str">
        <f>VLOOKUP($A3724, [1]FA21_Ridership!$1:$1048576,12, 0)</f>
        <v>ALAMEDA</v>
      </c>
      <c r="T3724">
        <f>VLOOKUP($A3724, [1]FA21_Ridership!$1:$1048576,13, 0)</f>
        <v>3</v>
      </c>
      <c r="U3724">
        <f t="shared" si="291"/>
        <v>1152</v>
      </c>
      <c r="V3724" s="67">
        <f t="shared" si="290"/>
        <v>0.89400000000000002</v>
      </c>
      <c r="W3724" t="s">
        <v>4835</v>
      </c>
      <c r="X3724" s="67" t="e">
        <f t="shared" si="292"/>
        <v>#VALUE!</v>
      </c>
      <c r="Y3724" t="s">
        <v>4835</v>
      </c>
      <c r="Z3724" s="67" t="e">
        <f t="shared" si="293"/>
        <v>#VALUE!</v>
      </c>
      <c r="AA3724">
        <f>VLOOKUP($C3724,[1]Disability!$1:$1048576,5,FALSE)</f>
        <v>0</v>
      </c>
      <c r="AB3724" s="67">
        <f t="shared" si="294"/>
        <v>0</v>
      </c>
      <c r="AC3724" t="e">
        <f>VLOOKUP($A3724,#REF!,9,FALSE)</f>
        <v>#REF!</v>
      </c>
    </row>
    <row r="3725" spans="1:29">
      <c r="A3725">
        <v>52999</v>
      </c>
      <c r="B3725">
        <v>3724</v>
      </c>
      <c r="C3725">
        <v>1006300</v>
      </c>
      <c r="D3725" t="s">
        <v>4235</v>
      </c>
      <c r="E3725" t="s">
        <v>4236</v>
      </c>
      <c r="F3725" t="s">
        <v>4373</v>
      </c>
      <c r="G3725" t="e">
        <f>VLOOKUP($H3725,[1]BRT!$1:$1048576,1,0)</f>
        <v>#N/A</v>
      </c>
      <c r="H3725" t="s">
        <v>6855</v>
      </c>
      <c r="I3725">
        <v>37.802079999999997</v>
      </c>
      <c r="J3725">
        <v>-122.272453</v>
      </c>
      <c r="K3725">
        <v>1419</v>
      </c>
      <c r="L3725">
        <v>12</v>
      </c>
      <c r="M3725">
        <v>5</v>
      </c>
      <c r="N3725">
        <v>35</v>
      </c>
      <c r="O3725">
        <v>61</v>
      </c>
      <c r="P3725">
        <v>96</v>
      </c>
      <c r="Q3725" t="str">
        <f>VLOOKUP($A3725,'[1]SheltersALL_2.17.22'!$1:$1048576,6,0)</f>
        <v>Oakland</v>
      </c>
      <c r="R3725" t="str">
        <f>VLOOKUP($A3725, [1]FA21_Ridership!$1:$1048576,11, 0)</f>
        <v>OAKLAND</v>
      </c>
      <c r="S3725" t="str">
        <f>VLOOKUP($A3725, [1]FA21_Ridership!$1:$1048576,12, 0)</f>
        <v>ALAMEDA</v>
      </c>
      <c r="T3725">
        <f>VLOOKUP($A3725, [1]FA21_Ridership!$1:$1048576,13, 0)</f>
        <v>2</v>
      </c>
      <c r="U3725">
        <f t="shared" si="291"/>
        <v>1152</v>
      </c>
      <c r="V3725" s="67">
        <f t="shared" si="290"/>
        <v>0.89400000000000002</v>
      </c>
      <c r="W3725">
        <v>0.92196900000000004</v>
      </c>
      <c r="X3725" s="67">
        <f t="shared" si="292"/>
        <v>0.81200000000000006</v>
      </c>
      <c r="Y3725">
        <v>0.43517400000000001</v>
      </c>
      <c r="Z3725" s="67">
        <f t="shared" si="293"/>
        <v>0.80200000000000005</v>
      </c>
      <c r="AA3725">
        <f>VLOOKUP($C3725,[1]Disability!$1:$1048576,5,FALSE)</f>
        <v>7</v>
      </c>
      <c r="AB3725" s="67">
        <f t="shared" si="294"/>
        <v>0.996</v>
      </c>
      <c r="AC3725" t="e">
        <f>VLOOKUP($A3725,#REF!,9,FALSE)</f>
        <v>#REF!</v>
      </c>
    </row>
    <row r="3726" spans="1:29">
      <c r="A3726">
        <v>52426</v>
      </c>
      <c r="B3726">
        <v>3725</v>
      </c>
      <c r="C3726">
        <v>9906160</v>
      </c>
      <c r="D3726" t="s">
        <v>4235</v>
      </c>
      <c r="E3726" t="s">
        <v>4236</v>
      </c>
      <c r="F3726" t="s">
        <v>4215</v>
      </c>
      <c r="G3726" t="str">
        <f>VLOOKUP($H3726,[1]BRT!$1:$1048576,1,0)</f>
        <v>GEORGIA WAY NB</v>
      </c>
      <c r="H3726" t="s">
        <v>6856</v>
      </c>
      <c r="I3726">
        <v>37.731513</v>
      </c>
      <c r="J3726">
        <v>-122.160859</v>
      </c>
      <c r="K3726">
        <v>1388</v>
      </c>
      <c r="L3726">
        <v>15</v>
      </c>
      <c r="M3726">
        <v>4</v>
      </c>
      <c r="N3726">
        <v>48</v>
      </c>
      <c r="O3726">
        <v>29</v>
      </c>
      <c r="P3726">
        <v>77</v>
      </c>
      <c r="Q3726" t="e">
        <f>VLOOKUP($A3726,'[1]SheltersALL_2.17.22'!$1:$1048576,6,0)</f>
        <v>#N/A</v>
      </c>
      <c r="R3726" t="str">
        <f>VLOOKUP($A3726, [1]FA21_Ridership!$1:$1048576,11, 0)</f>
        <v>SAN LEANDRO</v>
      </c>
      <c r="S3726" t="str">
        <f>VLOOKUP($A3726, [1]FA21_Ridership!$1:$1048576,12, 0)</f>
        <v>ALAMEDA</v>
      </c>
      <c r="T3726">
        <f>VLOOKUP($A3726, [1]FA21_Ridership!$1:$1048576,13, 0)</f>
        <v>3</v>
      </c>
      <c r="U3726">
        <f t="shared" si="291"/>
        <v>1155</v>
      </c>
      <c r="V3726" s="67">
        <f t="shared" si="290"/>
        <v>0.89500000000000002</v>
      </c>
      <c r="W3726">
        <v>0.82614200000000004</v>
      </c>
      <c r="X3726" s="67">
        <f t="shared" si="292"/>
        <v>0.621</v>
      </c>
      <c r="Y3726">
        <v>0.180561</v>
      </c>
      <c r="Z3726" s="67">
        <f t="shared" si="293"/>
        <v>0.442</v>
      </c>
      <c r="AA3726">
        <f>VLOOKUP($C3726,[1]Disability!$1:$1048576,5,FALSE)</f>
        <v>0</v>
      </c>
      <c r="AB3726" s="67">
        <f t="shared" si="294"/>
        <v>0</v>
      </c>
      <c r="AC3726" t="e">
        <f>VLOOKUP($A3726,#REF!,9,FALSE)</f>
        <v>#REF!</v>
      </c>
    </row>
    <row r="3727" spans="1:29">
      <c r="A3727">
        <v>57200</v>
      </c>
      <c r="B3727">
        <v>3726</v>
      </c>
      <c r="C3727">
        <v>304860</v>
      </c>
      <c r="D3727" t="s">
        <v>4235</v>
      </c>
      <c r="E3727" t="s">
        <v>4236</v>
      </c>
      <c r="G3727" t="e">
        <f>VLOOKUP($H3727,[1]BRT!$1:$1048576,1,0)</f>
        <v>#N/A</v>
      </c>
      <c r="H3727" t="s">
        <v>6446</v>
      </c>
      <c r="I3727">
        <v>37.874571000000003</v>
      </c>
      <c r="J3727">
        <v>-122.26885299999999</v>
      </c>
      <c r="K3727">
        <v>1080</v>
      </c>
      <c r="L3727">
        <v>21.9</v>
      </c>
      <c r="M3727">
        <v>2.7397260270000001</v>
      </c>
      <c r="N3727">
        <v>23</v>
      </c>
      <c r="O3727">
        <v>30</v>
      </c>
      <c r="P3727">
        <v>53</v>
      </c>
      <c r="Q3727" t="e">
        <f>VLOOKUP($A3727,'[1]SheltersALL_2.17.22'!$1:$1048576,6,0)</f>
        <v>#N/A</v>
      </c>
      <c r="R3727" t="str">
        <f>VLOOKUP($A3727, [1]FA21_Ridership!$1:$1048576,11, 0)</f>
        <v>BERKELEY</v>
      </c>
      <c r="S3727" t="str">
        <f>VLOOKUP($A3727, [1]FA21_Ridership!$1:$1048576,12, 0)</f>
        <v>ALAMEDA</v>
      </c>
      <c r="T3727">
        <f>VLOOKUP($A3727, [1]FA21_Ridership!$1:$1048576,13, 0)</f>
        <v>1</v>
      </c>
      <c r="U3727">
        <f t="shared" si="291"/>
        <v>1160.6999999999998</v>
      </c>
      <c r="V3727" s="67">
        <f t="shared" si="290"/>
        <v>0.89500000000000002</v>
      </c>
      <c r="W3727">
        <v>0.78002099999999996</v>
      </c>
      <c r="X3727" s="67">
        <f t="shared" si="292"/>
        <v>0.54400000000000004</v>
      </c>
      <c r="Y3727">
        <v>0.42082900000000001</v>
      </c>
      <c r="Z3727" s="67">
        <f t="shared" si="293"/>
        <v>0.78400000000000003</v>
      </c>
      <c r="AA3727">
        <f>VLOOKUP($C3727,[1]Disability!$1:$1048576,5,FALSE)</f>
        <v>1</v>
      </c>
      <c r="AB3727" s="67">
        <f t="shared" si="294"/>
        <v>0.72499999999999998</v>
      </c>
      <c r="AC3727" t="e">
        <f>VLOOKUP($A3727,#REF!,9,FALSE)</f>
        <v>#REF!</v>
      </c>
    </row>
    <row r="3728" spans="1:29">
      <c r="A3728">
        <v>57599</v>
      </c>
      <c r="B3728">
        <v>3727</v>
      </c>
      <c r="C3728">
        <v>9814230</v>
      </c>
      <c r="D3728" t="s">
        <v>4235</v>
      </c>
      <c r="E3728" t="s">
        <v>4236</v>
      </c>
      <c r="F3728" t="s">
        <v>4373</v>
      </c>
      <c r="G3728" t="e">
        <f>VLOOKUP($H3728,[1]BRT!$1:$1048576,1,0)</f>
        <v>#N/A</v>
      </c>
      <c r="H3728" t="s">
        <v>6837</v>
      </c>
      <c r="I3728">
        <v>37.691845999999998</v>
      </c>
      <c r="J3728">
        <v>-122.074651</v>
      </c>
      <c r="K3728">
        <v>962</v>
      </c>
      <c r="L3728">
        <v>61.5</v>
      </c>
      <c r="M3728">
        <v>0.97560975599999999</v>
      </c>
      <c r="N3728">
        <v>8</v>
      </c>
      <c r="O3728">
        <v>11</v>
      </c>
      <c r="P3728">
        <v>19</v>
      </c>
      <c r="Q3728" t="e">
        <f>VLOOKUP($A3728,'[1]SheltersALL_2.17.22'!$1:$1048576,6,0)</f>
        <v>#N/A</v>
      </c>
      <c r="R3728" t="str">
        <f>VLOOKUP($A3728, [1]FA21_Ridership!$1:$1048576,11, 0)</f>
        <v>COUNTY-ALAMEDA</v>
      </c>
      <c r="S3728" t="str">
        <f>VLOOKUP($A3728, [1]FA21_Ridership!$1:$1048576,12, 0)</f>
        <v>ALAMEDA</v>
      </c>
      <c r="T3728">
        <f>VLOOKUP($A3728, [1]FA21_Ridership!$1:$1048576,13, 0)</f>
        <v>4</v>
      </c>
      <c r="U3728">
        <f t="shared" si="291"/>
        <v>1168.5</v>
      </c>
      <c r="V3728" s="67">
        <f t="shared" si="290"/>
        <v>0.89500000000000002</v>
      </c>
      <c r="W3728">
        <v>0.60538800000000004</v>
      </c>
      <c r="X3728" s="67">
        <f t="shared" si="292"/>
        <v>0.28899999999999998</v>
      </c>
      <c r="Y3728">
        <v>0.24088699999999999</v>
      </c>
      <c r="Z3728" s="67">
        <f t="shared" si="293"/>
        <v>0.55300000000000005</v>
      </c>
      <c r="AA3728">
        <f>VLOOKUP($C3728,[1]Disability!$1:$1048576,5,FALSE)</f>
        <v>0</v>
      </c>
      <c r="AB3728" s="67">
        <f t="shared" si="294"/>
        <v>0</v>
      </c>
      <c r="AC3728" t="e">
        <f>VLOOKUP($A3728,#REF!,9,FALSE)</f>
        <v>#REF!</v>
      </c>
    </row>
    <row r="3729" spans="1:29">
      <c r="A3729">
        <v>59333</v>
      </c>
      <c r="B3729">
        <v>3728</v>
      </c>
      <c r="C3729">
        <v>1012540</v>
      </c>
      <c r="D3729" t="s">
        <v>4235</v>
      </c>
      <c r="E3729" t="s">
        <v>4236</v>
      </c>
      <c r="G3729" t="e">
        <f>VLOOKUP($H3729,[1]BRT!$1:$1048576,1,0)</f>
        <v>#N/A</v>
      </c>
      <c r="H3729" t="s">
        <v>6857</v>
      </c>
      <c r="I3729">
        <v>37.736156999999999</v>
      </c>
      <c r="J3729">
        <v>-122.19685</v>
      </c>
      <c r="K3729">
        <v>1395</v>
      </c>
      <c r="L3729">
        <v>30</v>
      </c>
      <c r="M3729">
        <v>2</v>
      </c>
      <c r="N3729">
        <v>37</v>
      </c>
      <c r="O3729">
        <v>2</v>
      </c>
      <c r="P3729">
        <v>39</v>
      </c>
      <c r="Q3729" t="str">
        <f>VLOOKUP($A3729,'[1]SheltersALL_2.17.22'!$1:$1048576,6,0)</f>
        <v>Oakland</v>
      </c>
      <c r="R3729" t="str">
        <f>VLOOKUP($A3729, [1]FA21_Ridership!$1:$1048576,11, 0)</f>
        <v>OAKLAND</v>
      </c>
      <c r="S3729" t="str">
        <f>VLOOKUP($A3729, [1]FA21_Ridership!$1:$1048576,12, 0)</f>
        <v>ALAMEDA</v>
      </c>
      <c r="T3729">
        <f>VLOOKUP($A3729, [1]FA21_Ridership!$1:$1048576,13, 0)</f>
        <v>3</v>
      </c>
      <c r="U3729">
        <f t="shared" si="291"/>
        <v>1170</v>
      </c>
      <c r="V3729" s="67">
        <f t="shared" si="290"/>
        <v>0.89600000000000002</v>
      </c>
      <c r="W3729">
        <v>0.98042799999999997</v>
      </c>
      <c r="X3729" s="67">
        <f t="shared" si="292"/>
        <v>0.96699999999999997</v>
      </c>
      <c r="Y3729">
        <v>0.58981700000000004</v>
      </c>
      <c r="Z3729" s="67">
        <f t="shared" si="293"/>
        <v>0.93100000000000005</v>
      </c>
      <c r="AA3729">
        <f>VLOOKUP($C3729,[1]Disability!$1:$1048576,5,FALSE)</f>
        <v>1</v>
      </c>
      <c r="AB3729" s="67">
        <f t="shared" si="294"/>
        <v>0.72499999999999998</v>
      </c>
      <c r="AC3729" t="e">
        <f>VLOOKUP($A3729,#REF!,9,FALSE)</f>
        <v>#REF!</v>
      </c>
    </row>
    <row r="3730" spans="1:29">
      <c r="A3730">
        <v>58484</v>
      </c>
      <c r="B3730">
        <v>3729</v>
      </c>
      <c r="C3730">
        <v>302190</v>
      </c>
      <c r="D3730" t="s">
        <v>4235</v>
      </c>
      <c r="E3730" t="s">
        <v>4236</v>
      </c>
      <c r="G3730" t="e">
        <f>VLOOKUP($H3730,[1]BRT!$1:$1048576,1,0)</f>
        <v>#N/A</v>
      </c>
      <c r="H3730" t="s">
        <v>6714</v>
      </c>
      <c r="I3730">
        <v>37.862715999999999</v>
      </c>
      <c r="J3730">
        <v>-122.276664</v>
      </c>
      <c r="K3730">
        <v>1080</v>
      </c>
      <c r="L3730">
        <v>30</v>
      </c>
      <c r="M3730">
        <v>2</v>
      </c>
      <c r="N3730">
        <v>36</v>
      </c>
      <c r="O3730">
        <v>3</v>
      </c>
      <c r="P3730">
        <v>39</v>
      </c>
      <c r="Q3730" t="e">
        <f>VLOOKUP($A3730,'[1]SheltersALL_2.17.22'!$1:$1048576,6,0)</f>
        <v>#N/A</v>
      </c>
      <c r="R3730" t="str">
        <f>VLOOKUP($A3730, [1]FA21_Ridership!$1:$1048576,11, 0)</f>
        <v>BERKELEY</v>
      </c>
      <c r="S3730" t="str">
        <f>VLOOKUP($A3730, [1]FA21_Ridership!$1:$1048576,12, 0)</f>
        <v>ALAMEDA</v>
      </c>
      <c r="T3730">
        <f>VLOOKUP($A3730, [1]FA21_Ridership!$1:$1048576,13, 0)</f>
        <v>1</v>
      </c>
      <c r="U3730">
        <f t="shared" si="291"/>
        <v>1170</v>
      </c>
      <c r="V3730" s="67">
        <f t="shared" si="290"/>
        <v>0.89600000000000002</v>
      </c>
      <c r="W3730">
        <v>0.47429900000000003</v>
      </c>
      <c r="X3730" s="67">
        <f t="shared" si="292"/>
        <v>0.17399999999999999</v>
      </c>
      <c r="Y3730">
        <v>0.36565399999999998</v>
      </c>
      <c r="Z3730" s="67">
        <f t="shared" si="293"/>
        <v>0.72</v>
      </c>
      <c r="AA3730">
        <f>VLOOKUP($C3730,[1]Disability!$1:$1048576,5,FALSE)</f>
        <v>0</v>
      </c>
      <c r="AB3730" s="67">
        <f t="shared" si="294"/>
        <v>0</v>
      </c>
      <c r="AC3730" t="e">
        <f>VLOOKUP($A3730,#REF!,9,FALSE)</f>
        <v>#REF!</v>
      </c>
    </row>
    <row r="3731" spans="1:29">
      <c r="A3731">
        <v>50553</v>
      </c>
      <c r="B3731">
        <v>3730</v>
      </c>
      <c r="C3731">
        <v>1001590</v>
      </c>
      <c r="D3731" t="s">
        <v>4235</v>
      </c>
      <c r="E3731" t="s">
        <v>4236</v>
      </c>
      <c r="G3731" t="e">
        <f>VLOOKUP($H3731,[1]BRT!$1:$1048576,1,0)</f>
        <v>#N/A</v>
      </c>
      <c r="H3731" t="s">
        <v>6858</v>
      </c>
      <c r="I3731">
        <v>37.785336999999998</v>
      </c>
      <c r="J3731">
        <v>-122.234037</v>
      </c>
      <c r="K3731">
        <v>1078</v>
      </c>
      <c r="L3731">
        <v>20</v>
      </c>
      <c r="M3731">
        <v>3</v>
      </c>
      <c r="N3731">
        <v>10</v>
      </c>
      <c r="O3731">
        <v>49</v>
      </c>
      <c r="P3731">
        <v>59</v>
      </c>
      <c r="Q3731" t="e">
        <f>VLOOKUP($A3731,'[1]SheltersALL_2.17.22'!$1:$1048576,6,0)</f>
        <v>#N/A</v>
      </c>
      <c r="R3731" t="str">
        <f>VLOOKUP($A3731, [1]FA21_Ridership!$1:$1048576,11, 0)</f>
        <v>OAKLAND</v>
      </c>
      <c r="S3731" t="str">
        <f>VLOOKUP($A3731, [1]FA21_Ridership!$1:$1048576,12, 0)</f>
        <v>ALAMEDA</v>
      </c>
      <c r="T3731">
        <f>VLOOKUP($A3731, [1]FA21_Ridership!$1:$1048576,13, 0)</f>
        <v>2</v>
      </c>
      <c r="U3731">
        <f t="shared" si="291"/>
        <v>1180</v>
      </c>
      <c r="V3731" s="67">
        <f t="shared" si="290"/>
        <v>0.89600000000000002</v>
      </c>
      <c r="W3731">
        <v>1</v>
      </c>
      <c r="X3731" s="67">
        <f t="shared" si="292"/>
        <v>0.98899999999999999</v>
      </c>
      <c r="Y3731">
        <v>0.57446799999999998</v>
      </c>
      <c r="Z3731" s="67">
        <f t="shared" si="293"/>
        <v>0.91800000000000004</v>
      </c>
      <c r="AA3731">
        <f>VLOOKUP($C3731,[1]Disability!$1:$1048576,5,FALSE)</f>
        <v>0</v>
      </c>
      <c r="AB3731" s="67">
        <f t="shared" si="294"/>
        <v>0</v>
      </c>
      <c r="AC3731" t="e">
        <f>VLOOKUP($A3731,#REF!,9,FALSE)</f>
        <v>#REF!</v>
      </c>
    </row>
    <row r="3732" spans="1:29">
      <c r="A3732">
        <v>55084</v>
      </c>
      <c r="B3732">
        <v>3731</v>
      </c>
      <c r="C3732">
        <v>1700300</v>
      </c>
      <c r="D3732" t="s">
        <v>4235</v>
      </c>
      <c r="E3732" t="s">
        <v>4236</v>
      </c>
      <c r="G3732" t="e">
        <f>VLOOKUP($H3732,[1]BRT!$1:$1048576,1,0)</f>
        <v>#N/A</v>
      </c>
      <c r="H3732" t="s">
        <v>6859</v>
      </c>
      <c r="I3732">
        <v>37.588737999999999</v>
      </c>
      <c r="J3732">
        <v>-122.02737</v>
      </c>
      <c r="K3732">
        <v>1031</v>
      </c>
      <c r="L3732">
        <v>20</v>
      </c>
      <c r="M3732">
        <v>3</v>
      </c>
      <c r="N3732">
        <v>3</v>
      </c>
      <c r="O3732">
        <v>56</v>
      </c>
      <c r="P3732">
        <v>59</v>
      </c>
      <c r="Q3732" t="e">
        <f>VLOOKUP($A3732,'[1]SheltersALL_2.17.22'!$1:$1048576,6,0)</f>
        <v>#N/A</v>
      </c>
      <c r="R3732" t="str">
        <f>VLOOKUP($A3732, [1]FA21_Ridership!$1:$1048576,11, 0)</f>
        <v>UNION CITY</v>
      </c>
      <c r="S3732" t="str">
        <f>VLOOKUP($A3732, [1]FA21_Ridership!$1:$1048576,12, 0)</f>
        <v>ALAMEDA</v>
      </c>
      <c r="T3732">
        <f>VLOOKUP($A3732, [1]FA21_Ridership!$1:$1048576,13, 0)</f>
        <v>9</v>
      </c>
      <c r="U3732">
        <f t="shared" si="291"/>
        <v>1180</v>
      </c>
      <c r="V3732" s="67">
        <f t="shared" si="290"/>
        <v>0.89600000000000002</v>
      </c>
      <c r="W3732">
        <v>0.83855999999999997</v>
      </c>
      <c r="X3732" s="67">
        <f t="shared" si="292"/>
        <v>0.64300000000000002</v>
      </c>
      <c r="Y3732">
        <v>0.24284900000000001</v>
      </c>
      <c r="Z3732" s="67">
        <f t="shared" si="293"/>
        <v>0.55800000000000005</v>
      </c>
      <c r="AA3732">
        <f>VLOOKUP($C3732,[1]Disability!$1:$1048576,5,FALSE)</f>
        <v>1</v>
      </c>
      <c r="AB3732" s="67">
        <f t="shared" si="294"/>
        <v>0.72499999999999998</v>
      </c>
      <c r="AC3732" t="e">
        <f>VLOOKUP($A3732,#REF!,9,FALSE)</f>
        <v>#REF!</v>
      </c>
    </row>
    <row r="3733" spans="1:29">
      <c r="A3733">
        <v>55915</v>
      </c>
      <c r="B3733">
        <v>3732</v>
      </c>
      <c r="C3733">
        <v>300220</v>
      </c>
      <c r="D3733" t="s">
        <v>4235</v>
      </c>
      <c r="E3733" t="s">
        <v>4236</v>
      </c>
      <c r="G3733" t="e">
        <f>VLOOKUP($H3733,[1]BRT!$1:$1048576,1,0)</f>
        <v>#N/A</v>
      </c>
      <c r="H3733" t="s">
        <v>6852</v>
      </c>
      <c r="I3733">
        <v>37.852179999999997</v>
      </c>
      <c r="J3733">
        <v>-122.29137900000001</v>
      </c>
      <c r="K3733">
        <v>1081</v>
      </c>
      <c r="L3733">
        <v>30.5</v>
      </c>
      <c r="M3733">
        <v>1.9672131150000001</v>
      </c>
      <c r="N3733">
        <v>35</v>
      </c>
      <c r="O3733">
        <v>4</v>
      </c>
      <c r="P3733">
        <v>39</v>
      </c>
      <c r="Q3733" t="e">
        <f>VLOOKUP($A3733,'[1]SheltersALL_2.17.22'!$1:$1048576,6,0)</f>
        <v>#N/A</v>
      </c>
      <c r="R3733" t="str">
        <f>VLOOKUP($A3733, [1]FA21_Ridership!$1:$1048576,11, 0)</f>
        <v>BERKELEY</v>
      </c>
      <c r="S3733" t="str">
        <f>VLOOKUP($A3733, [1]FA21_Ridership!$1:$1048576,12, 0)</f>
        <v>ALAMEDA</v>
      </c>
      <c r="T3733">
        <f>VLOOKUP($A3733, [1]FA21_Ridership!$1:$1048576,13, 0)</f>
        <v>1</v>
      </c>
      <c r="U3733">
        <f t="shared" si="291"/>
        <v>1189.5</v>
      </c>
      <c r="V3733" s="67">
        <f t="shared" si="290"/>
        <v>0.89700000000000002</v>
      </c>
      <c r="W3733">
        <v>0.31289899999999998</v>
      </c>
      <c r="X3733" s="67">
        <f t="shared" si="292"/>
        <v>7.5999999999999998E-2</v>
      </c>
      <c r="Y3733">
        <v>0.16028100000000001</v>
      </c>
      <c r="Z3733" s="67">
        <f t="shared" si="293"/>
        <v>0.38500000000000001</v>
      </c>
      <c r="AA3733">
        <f>VLOOKUP($C3733,[1]Disability!$1:$1048576,5,FALSE)</f>
        <v>0</v>
      </c>
      <c r="AB3733" s="67">
        <f t="shared" si="294"/>
        <v>0</v>
      </c>
      <c r="AC3733" t="e">
        <f>VLOOKUP($A3733,#REF!,9,FALSE)</f>
        <v>#REF!</v>
      </c>
    </row>
    <row r="3734" spans="1:29">
      <c r="A3734">
        <v>51116</v>
      </c>
      <c r="B3734">
        <v>3733</v>
      </c>
      <c r="C3734">
        <v>1601040</v>
      </c>
      <c r="D3734" t="s">
        <v>4235</v>
      </c>
      <c r="E3734" t="s">
        <v>4236</v>
      </c>
      <c r="G3734" t="e">
        <f>VLOOKUP($H3734,[1]BRT!$1:$1048576,1,0)</f>
        <v>#N/A</v>
      </c>
      <c r="H3734" t="s">
        <v>6761</v>
      </c>
      <c r="I3734">
        <v>37.960152999999998</v>
      </c>
      <c r="J3734">
        <v>-122.342394</v>
      </c>
      <c r="K3734">
        <v>1151</v>
      </c>
      <c r="L3734">
        <v>19.600000000000001</v>
      </c>
      <c r="M3734">
        <v>3.0612244899999999</v>
      </c>
      <c r="N3734">
        <v>55</v>
      </c>
      <c r="O3734">
        <v>6</v>
      </c>
      <c r="P3734">
        <v>61</v>
      </c>
      <c r="Q3734" t="e">
        <f>VLOOKUP($A3734,'[1]SheltersALL_2.17.22'!$1:$1048576,6,0)</f>
        <v>#N/A</v>
      </c>
      <c r="R3734" t="str">
        <f>VLOOKUP($A3734, [1]FA21_Ridership!$1:$1048576,11, 0)</f>
        <v>SAN PABLO</v>
      </c>
      <c r="S3734" t="str">
        <f>VLOOKUP($A3734, [1]FA21_Ridership!$1:$1048576,12, 0)</f>
        <v>CONTRA COSTA</v>
      </c>
      <c r="T3734">
        <f>VLOOKUP($A3734, [1]FA21_Ridership!$1:$1048576,13, 0)</f>
        <v>1</v>
      </c>
      <c r="U3734">
        <f t="shared" si="291"/>
        <v>1195.6000000000001</v>
      </c>
      <c r="V3734" s="67">
        <f t="shared" si="290"/>
        <v>0.89700000000000002</v>
      </c>
      <c r="W3734">
        <v>0.91159400000000002</v>
      </c>
      <c r="X3734" s="67">
        <f t="shared" si="292"/>
        <v>0.79200000000000004</v>
      </c>
      <c r="Y3734">
        <v>0.546377</v>
      </c>
      <c r="Z3734" s="67">
        <f t="shared" si="293"/>
        <v>0.89600000000000002</v>
      </c>
      <c r="AA3734">
        <f>VLOOKUP($C3734,[1]Disability!$1:$1048576,5,FALSE)</f>
        <v>5</v>
      </c>
      <c r="AB3734" s="67">
        <f t="shared" si="294"/>
        <v>0.98599999999999999</v>
      </c>
      <c r="AC3734" t="e">
        <f>VLOOKUP($A3734,#REF!,9,FALSE)</f>
        <v>#REF!</v>
      </c>
    </row>
    <row r="3735" spans="1:29">
      <c r="A3735">
        <v>55210</v>
      </c>
      <c r="B3735">
        <v>3734</v>
      </c>
      <c r="C3735">
        <v>1018170</v>
      </c>
      <c r="D3735" t="s">
        <v>4235</v>
      </c>
      <c r="E3735" t="s">
        <v>4236</v>
      </c>
      <c r="G3735" t="e">
        <f>VLOOKUP($H3735,[1]BRT!$1:$1048576,1,0)</f>
        <v>#N/A</v>
      </c>
      <c r="H3735" t="s">
        <v>6860</v>
      </c>
      <c r="I3735">
        <v>37.751252999999998</v>
      </c>
      <c r="J3735">
        <v>-122.194391</v>
      </c>
      <c r="K3735">
        <v>1020</v>
      </c>
      <c r="L3735">
        <v>20</v>
      </c>
      <c r="M3735">
        <v>3</v>
      </c>
      <c r="N3735">
        <v>41</v>
      </c>
      <c r="O3735">
        <v>19</v>
      </c>
      <c r="P3735">
        <v>60</v>
      </c>
      <c r="Q3735" t="e">
        <f>VLOOKUP($A3735,'[1]SheltersALL_2.17.22'!$1:$1048576,6,0)</f>
        <v>#N/A</v>
      </c>
      <c r="R3735" t="str">
        <f>VLOOKUP($A3735, [1]FA21_Ridership!$1:$1048576,11, 0)</f>
        <v>OAKLAND</v>
      </c>
      <c r="S3735" t="str">
        <f>VLOOKUP($A3735, [1]FA21_Ridership!$1:$1048576,12, 0)</f>
        <v>ALAMEDA</v>
      </c>
      <c r="T3735">
        <f>VLOOKUP($A3735, [1]FA21_Ridership!$1:$1048576,13, 0)</f>
        <v>3</v>
      </c>
      <c r="U3735">
        <f t="shared" si="291"/>
        <v>1200</v>
      </c>
      <c r="V3735" s="67">
        <f t="shared" si="290"/>
        <v>0.89700000000000002</v>
      </c>
      <c r="W3735">
        <v>0.96603000000000006</v>
      </c>
      <c r="X3735" s="67">
        <f t="shared" si="292"/>
        <v>0.93500000000000005</v>
      </c>
      <c r="Y3735">
        <v>0.60172199999999998</v>
      </c>
      <c r="Z3735" s="67">
        <f t="shared" si="293"/>
        <v>0.93700000000000006</v>
      </c>
      <c r="AA3735">
        <f>VLOOKUP($C3735,[1]Disability!$1:$1048576,5,FALSE)</f>
        <v>1</v>
      </c>
      <c r="AB3735" s="67">
        <f t="shared" si="294"/>
        <v>0.72499999999999998</v>
      </c>
      <c r="AC3735" t="e">
        <f>VLOOKUP($A3735,#REF!,9,FALSE)</f>
        <v>#REF!</v>
      </c>
    </row>
    <row r="3736" spans="1:29">
      <c r="A3736">
        <v>54448</v>
      </c>
      <c r="B3736">
        <v>3735</v>
      </c>
      <c r="C3736">
        <v>1010250</v>
      </c>
      <c r="D3736" t="s">
        <v>4235</v>
      </c>
      <c r="E3736" t="s">
        <v>4236</v>
      </c>
      <c r="G3736" t="e">
        <f>VLOOKUP($H3736,[1]BRT!$1:$1048576,1,0)</f>
        <v>#N/A</v>
      </c>
      <c r="H3736" t="s">
        <v>6791</v>
      </c>
      <c r="I3736">
        <v>37.785173</v>
      </c>
      <c r="J3736">
        <v>-122.234324</v>
      </c>
      <c r="K3736">
        <v>1396</v>
      </c>
      <c r="L3736">
        <v>20</v>
      </c>
      <c r="M3736">
        <v>3</v>
      </c>
      <c r="N3736">
        <v>40</v>
      </c>
      <c r="O3736">
        <v>20</v>
      </c>
      <c r="P3736">
        <v>60</v>
      </c>
      <c r="Q3736" t="e">
        <f>VLOOKUP($A3736,'[1]SheltersALL_2.17.22'!$1:$1048576,6,0)</f>
        <v>#N/A</v>
      </c>
      <c r="R3736" t="str">
        <f>VLOOKUP($A3736, [1]FA21_Ridership!$1:$1048576,11, 0)</f>
        <v>OAKLAND</v>
      </c>
      <c r="S3736" t="str">
        <f>VLOOKUP($A3736, [1]FA21_Ridership!$1:$1048576,12, 0)</f>
        <v>ALAMEDA</v>
      </c>
      <c r="T3736">
        <f>VLOOKUP($A3736, [1]FA21_Ridership!$1:$1048576,13, 0)</f>
        <v>2</v>
      </c>
      <c r="U3736">
        <f t="shared" si="291"/>
        <v>1200</v>
      </c>
      <c r="V3736" s="67">
        <f t="shared" si="290"/>
        <v>0.89700000000000002</v>
      </c>
      <c r="W3736">
        <v>0.99379499999999998</v>
      </c>
      <c r="X3736" s="67">
        <f t="shared" si="292"/>
        <v>0.98799999999999999</v>
      </c>
      <c r="Y3736">
        <v>0.55687699999999996</v>
      </c>
      <c r="Z3736" s="67">
        <f t="shared" si="293"/>
        <v>0.9</v>
      </c>
      <c r="AA3736">
        <f>VLOOKUP($C3736,[1]Disability!$1:$1048576,5,FALSE)</f>
        <v>0</v>
      </c>
      <c r="AB3736" s="67">
        <f t="shared" si="294"/>
        <v>0</v>
      </c>
      <c r="AC3736" t="e">
        <f>VLOOKUP($A3736,#REF!,9,FALSE)</f>
        <v>#REF!</v>
      </c>
    </row>
    <row r="3737" spans="1:29">
      <c r="A3737">
        <v>50229</v>
      </c>
      <c r="B3737">
        <v>3736</v>
      </c>
      <c r="C3737">
        <v>303060</v>
      </c>
      <c r="D3737" t="s">
        <v>4235</v>
      </c>
      <c r="E3737" t="s">
        <v>4236</v>
      </c>
      <c r="G3737" t="e">
        <f>VLOOKUP($H3737,[1]BRT!$1:$1048576,1,0)</f>
        <v>#N/A</v>
      </c>
      <c r="H3737" t="s">
        <v>6861</v>
      </c>
      <c r="I3737">
        <v>37.864586000000003</v>
      </c>
      <c r="J3737">
        <v>-122.270287</v>
      </c>
      <c r="K3737">
        <v>1080</v>
      </c>
      <c r="L3737">
        <v>30</v>
      </c>
      <c r="M3737">
        <v>2</v>
      </c>
      <c r="N3737">
        <v>12</v>
      </c>
      <c r="O3737">
        <v>28</v>
      </c>
      <c r="P3737">
        <v>40</v>
      </c>
      <c r="Q3737" t="e">
        <f>VLOOKUP($A3737,'[1]SheltersALL_2.17.22'!$1:$1048576,6,0)</f>
        <v>#N/A</v>
      </c>
      <c r="R3737" t="str">
        <f>VLOOKUP($A3737, [1]FA21_Ridership!$1:$1048576,11, 0)</f>
        <v>BERKELEY</v>
      </c>
      <c r="S3737" t="str">
        <f>VLOOKUP($A3737, [1]FA21_Ridership!$1:$1048576,12, 0)</f>
        <v>ALAMEDA</v>
      </c>
      <c r="T3737">
        <f>VLOOKUP($A3737, [1]FA21_Ridership!$1:$1048576,13, 0)</f>
        <v>1</v>
      </c>
      <c r="U3737">
        <f t="shared" si="291"/>
        <v>1200</v>
      </c>
      <c r="V3737" s="67">
        <f t="shared" si="290"/>
        <v>0.89700000000000002</v>
      </c>
      <c r="W3737">
        <v>0.66142800000000002</v>
      </c>
      <c r="X3737" s="67">
        <f t="shared" si="292"/>
        <v>0.34699999999999998</v>
      </c>
      <c r="Y3737">
        <v>0.56815899999999997</v>
      </c>
      <c r="Z3737" s="67">
        <f t="shared" si="293"/>
        <v>0.91300000000000003</v>
      </c>
      <c r="AA3737">
        <f>VLOOKUP($C3737,[1]Disability!$1:$1048576,5,FALSE)</f>
        <v>1</v>
      </c>
      <c r="AB3737" s="67">
        <f t="shared" si="294"/>
        <v>0.72499999999999998</v>
      </c>
      <c r="AC3737" t="e">
        <f>VLOOKUP($A3737,#REF!,9,FALSE)</f>
        <v>#REF!</v>
      </c>
    </row>
    <row r="3738" spans="1:29">
      <c r="A3738">
        <v>52897</v>
      </c>
      <c r="B3738">
        <v>3737</v>
      </c>
      <c r="C3738">
        <v>9907650</v>
      </c>
      <c r="D3738" t="s">
        <v>4235</v>
      </c>
      <c r="E3738" t="s">
        <v>4236</v>
      </c>
      <c r="G3738" t="e">
        <f>VLOOKUP($H3738,[1]BRT!$1:$1048576,1,0)</f>
        <v>#N/A</v>
      </c>
      <c r="H3738" t="s">
        <v>6862</v>
      </c>
      <c r="I3738">
        <v>37.740858000000003</v>
      </c>
      <c r="J3738">
        <v>-122.19477000000001</v>
      </c>
      <c r="K3738">
        <v>961</v>
      </c>
      <c r="L3738">
        <v>30</v>
      </c>
      <c r="M3738">
        <v>2</v>
      </c>
      <c r="N3738">
        <v>11</v>
      </c>
      <c r="O3738">
        <v>29</v>
      </c>
      <c r="P3738">
        <v>40</v>
      </c>
      <c r="Q3738" t="e">
        <f>VLOOKUP($A3738,'[1]SheltersALL_2.17.22'!$1:$1048576,6,0)</f>
        <v>#N/A</v>
      </c>
      <c r="R3738" t="str">
        <f>VLOOKUP($A3738, [1]FA21_Ridership!$1:$1048576,11, 0)</f>
        <v>OAKLAND</v>
      </c>
      <c r="S3738" t="str">
        <f>VLOOKUP($A3738, [1]FA21_Ridership!$1:$1048576,12, 0)</f>
        <v>ALAMEDA</v>
      </c>
      <c r="T3738">
        <f>VLOOKUP($A3738, [1]FA21_Ridership!$1:$1048576,13, 0)</f>
        <v>3</v>
      </c>
      <c r="U3738">
        <f t="shared" si="291"/>
        <v>1200</v>
      </c>
      <c r="V3738" s="67">
        <f t="shared" si="290"/>
        <v>0.89700000000000002</v>
      </c>
      <c r="W3738">
        <v>0.979518</v>
      </c>
      <c r="X3738" s="67">
        <f t="shared" si="292"/>
        <v>0.96299999999999997</v>
      </c>
      <c r="Y3738">
        <v>0.32811200000000001</v>
      </c>
      <c r="Z3738" s="67">
        <f t="shared" si="293"/>
        <v>0.66400000000000003</v>
      </c>
      <c r="AA3738">
        <f>VLOOKUP($C3738,[1]Disability!$1:$1048576,5,FALSE)</f>
        <v>1</v>
      </c>
      <c r="AB3738" s="67">
        <f t="shared" si="294"/>
        <v>0.72499999999999998</v>
      </c>
      <c r="AC3738" t="e">
        <f>VLOOKUP($A3738,#REF!,9,FALSE)</f>
        <v>#REF!</v>
      </c>
    </row>
    <row r="3739" spans="1:29">
      <c r="A3739">
        <v>52095</v>
      </c>
      <c r="B3739">
        <v>3738</v>
      </c>
      <c r="C3739">
        <v>9905680</v>
      </c>
      <c r="D3739" t="s">
        <v>4235</v>
      </c>
      <c r="E3739" t="s">
        <v>4236</v>
      </c>
      <c r="G3739" t="e">
        <f>VLOOKUP($H3739,[1]BRT!$1:$1048576,1,0)</f>
        <v>#N/A</v>
      </c>
      <c r="H3739" t="s">
        <v>6844</v>
      </c>
      <c r="I3739">
        <v>37.688516999999997</v>
      </c>
      <c r="J3739">
        <v>-122.130281</v>
      </c>
      <c r="K3739">
        <v>1030</v>
      </c>
      <c r="L3739">
        <v>20</v>
      </c>
      <c r="M3739">
        <v>3</v>
      </c>
      <c r="N3739">
        <v>36</v>
      </c>
      <c r="O3739">
        <v>25</v>
      </c>
      <c r="P3739">
        <v>61</v>
      </c>
      <c r="Q3739" t="e">
        <f>VLOOKUP($A3739,'[1]SheltersALL_2.17.22'!$1:$1048576,6,0)</f>
        <v>#N/A</v>
      </c>
      <c r="R3739" t="str">
        <f>VLOOKUP($A3739, [1]FA21_Ridership!$1:$1048576,11, 0)</f>
        <v>SAN LEANDRO</v>
      </c>
      <c r="S3739" t="str">
        <f>VLOOKUP($A3739, [1]FA21_Ridership!$1:$1048576,12, 0)</f>
        <v>ALAMEDA</v>
      </c>
      <c r="T3739">
        <f>VLOOKUP($A3739, [1]FA21_Ridership!$1:$1048576,13, 0)</f>
        <v>4</v>
      </c>
      <c r="U3739">
        <f t="shared" si="291"/>
        <v>1220</v>
      </c>
      <c r="V3739" s="67">
        <f t="shared" si="290"/>
        <v>0.89800000000000002</v>
      </c>
      <c r="W3739">
        <v>0.93450100000000003</v>
      </c>
      <c r="X3739" s="67">
        <f t="shared" si="292"/>
        <v>0.84299999999999997</v>
      </c>
      <c r="Y3739">
        <v>0.38716</v>
      </c>
      <c r="Z3739" s="67">
        <f t="shared" si="293"/>
        <v>0.748</v>
      </c>
      <c r="AA3739">
        <f>VLOOKUP($C3739,[1]Disability!$1:$1048576,5,FALSE)</f>
        <v>0</v>
      </c>
      <c r="AB3739" s="67">
        <f t="shared" si="294"/>
        <v>0</v>
      </c>
      <c r="AC3739" t="e">
        <f>VLOOKUP($A3739,#REF!,9,FALSE)</f>
        <v>#REF!</v>
      </c>
    </row>
    <row r="3740" spans="1:29">
      <c r="A3740">
        <v>59119</v>
      </c>
      <c r="B3740">
        <v>3739</v>
      </c>
      <c r="C3740">
        <v>805040</v>
      </c>
      <c r="D3740" t="s">
        <v>4235</v>
      </c>
      <c r="E3740" t="s">
        <v>4236</v>
      </c>
      <c r="G3740" t="e">
        <f>VLOOKUP($H3740,[1]BRT!$1:$1048576,1,0)</f>
        <v>#N/A</v>
      </c>
      <c r="H3740" t="s">
        <v>6655</v>
      </c>
      <c r="I3740">
        <v>37.631421000000003</v>
      </c>
      <c r="J3740">
        <v>-122.07422200000001</v>
      </c>
      <c r="K3740">
        <v>1015</v>
      </c>
      <c r="L3740">
        <v>35</v>
      </c>
      <c r="M3740">
        <v>1.7142857140000001</v>
      </c>
      <c r="N3740">
        <v>17</v>
      </c>
      <c r="O3740">
        <v>18</v>
      </c>
      <c r="P3740">
        <v>35</v>
      </c>
      <c r="Q3740" t="e">
        <f>VLOOKUP($A3740,'[1]SheltersALL_2.17.22'!$1:$1048576,6,0)</f>
        <v>#N/A</v>
      </c>
      <c r="R3740" t="str">
        <f>VLOOKUP($A3740, [1]FA21_Ridership!$1:$1048576,11, 0)</f>
        <v>HAYWARD</v>
      </c>
      <c r="S3740" t="str">
        <f>VLOOKUP($A3740, [1]FA21_Ridership!$1:$1048576,12, 0)</f>
        <v>ALAMEDA</v>
      </c>
      <c r="T3740">
        <f>VLOOKUP($A3740, [1]FA21_Ridership!$1:$1048576,13, 0)</f>
        <v>4</v>
      </c>
      <c r="U3740">
        <f t="shared" si="291"/>
        <v>1225</v>
      </c>
      <c r="V3740" s="67">
        <f t="shared" si="290"/>
        <v>0.89800000000000002</v>
      </c>
      <c r="W3740">
        <v>0.84826400000000002</v>
      </c>
      <c r="X3740" s="67">
        <f t="shared" si="292"/>
        <v>0.66700000000000004</v>
      </c>
      <c r="Y3740">
        <v>0.29742400000000002</v>
      </c>
      <c r="Z3740" s="67">
        <f t="shared" si="293"/>
        <v>0.63400000000000001</v>
      </c>
      <c r="AA3740">
        <f>VLOOKUP($C3740,[1]Disability!$1:$1048576,5,FALSE)</f>
        <v>0</v>
      </c>
      <c r="AB3740" s="67">
        <f t="shared" si="294"/>
        <v>0</v>
      </c>
      <c r="AC3740" t="e">
        <f>VLOOKUP($A3740,#REF!,9,FALSE)</f>
        <v>#REF!</v>
      </c>
    </row>
    <row r="3741" spans="1:29">
      <c r="A3741">
        <v>51180</v>
      </c>
      <c r="B3741">
        <v>3740</v>
      </c>
      <c r="C3741">
        <v>302200</v>
      </c>
      <c r="D3741" t="s">
        <v>4235</v>
      </c>
      <c r="E3741" t="s">
        <v>4236</v>
      </c>
      <c r="G3741" t="e">
        <f>VLOOKUP($H3741,[1]BRT!$1:$1048576,1,0)</f>
        <v>#N/A</v>
      </c>
      <c r="H3741" t="s">
        <v>6863</v>
      </c>
      <c r="I3741">
        <v>37.863579000000001</v>
      </c>
      <c r="J3741">
        <v>-122.270027</v>
      </c>
      <c r="K3741">
        <v>1081</v>
      </c>
      <c r="L3741">
        <v>30</v>
      </c>
      <c r="M3741">
        <v>2</v>
      </c>
      <c r="N3741">
        <v>28</v>
      </c>
      <c r="O3741">
        <v>13</v>
      </c>
      <c r="P3741">
        <v>41</v>
      </c>
      <c r="Q3741" t="e">
        <f>VLOOKUP($A3741,'[1]SheltersALL_2.17.22'!$1:$1048576,6,0)</f>
        <v>#N/A</v>
      </c>
      <c r="R3741" t="str">
        <f>VLOOKUP($A3741, [1]FA21_Ridership!$1:$1048576,11, 0)</f>
        <v>BERKELEY</v>
      </c>
      <c r="S3741" t="str">
        <f>VLOOKUP($A3741, [1]FA21_Ridership!$1:$1048576,12, 0)</f>
        <v>ALAMEDA</v>
      </c>
      <c r="T3741">
        <f>VLOOKUP($A3741, [1]FA21_Ridership!$1:$1048576,13, 0)</f>
        <v>1</v>
      </c>
      <c r="U3741">
        <f t="shared" si="291"/>
        <v>1230</v>
      </c>
      <c r="V3741" s="67">
        <f t="shared" si="290"/>
        <v>0.89900000000000002</v>
      </c>
      <c r="W3741">
        <v>0.49746200000000002</v>
      </c>
      <c r="X3741" s="67">
        <f t="shared" si="292"/>
        <v>0.193</v>
      </c>
      <c r="Y3741">
        <v>0.39258700000000002</v>
      </c>
      <c r="Z3741" s="67">
        <f t="shared" si="293"/>
        <v>0.754</v>
      </c>
      <c r="AA3741">
        <f>VLOOKUP($C3741,[1]Disability!$1:$1048576,5,FALSE)</f>
        <v>1</v>
      </c>
      <c r="AB3741" s="67">
        <f t="shared" si="294"/>
        <v>0.72499999999999998</v>
      </c>
      <c r="AC3741" t="e">
        <f>VLOOKUP($A3741,#REF!,9,FALSE)</f>
        <v>#REF!</v>
      </c>
    </row>
    <row r="3742" spans="1:29">
      <c r="A3742">
        <v>51105</v>
      </c>
      <c r="B3742">
        <v>3741</v>
      </c>
      <c r="C3742">
        <v>305800</v>
      </c>
      <c r="D3742" t="s">
        <v>4235</v>
      </c>
      <c r="E3742" t="s">
        <v>4236</v>
      </c>
      <c r="G3742" t="e">
        <f>VLOOKUP($H3742,[1]BRT!$1:$1048576,1,0)</f>
        <v>#N/A</v>
      </c>
      <c r="H3742" t="s">
        <v>6864</v>
      </c>
      <c r="I3742">
        <v>37.868156999999997</v>
      </c>
      <c r="J3742">
        <v>-122.297414</v>
      </c>
      <c r="K3742">
        <v>1401</v>
      </c>
      <c r="L3742">
        <v>14.9</v>
      </c>
      <c r="M3742">
        <v>4.0268456380000002</v>
      </c>
      <c r="N3742">
        <v>7</v>
      </c>
      <c r="O3742">
        <v>76</v>
      </c>
      <c r="P3742">
        <v>83</v>
      </c>
      <c r="Q3742" t="e">
        <f>VLOOKUP($A3742,'[1]SheltersALL_2.17.22'!$1:$1048576,6,0)</f>
        <v>#N/A</v>
      </c>
      <c r="R3742" t="str">
        <f>VLOOKUP($A3742, [1]FA21_Ridership!$1:$1048576,11, 0)</f>
        <v>BERKELEY</v>
      </c>
      <c r="S3742" t="str">
        <f>VLOOKUP($A3742, [1]FA21_Ridership!$1:$1048576,12, 0)</f>
        <v>ALAMEDA</v>
      </c>
      <c r="T3742">
        <f>VLOOKUP($A3742, [1]FA21_Ridership!$1:$1048576,13, 0)</f>
        <v>1</v>
      </c>
      <c r="U3742">
        <f t="shared" si="291"/>
        <v>1236.7</v>
      </c>
      <c r="V3742" s="67">
        <f t="shared" si="290"/>
        <v>0.89900000000000002</v>
      </c>
      <c r="W3742">
        <v>0.52759900000000004</v>
      </c>
      <c r="X3742" s="67">
        <f t="shared" si="292"/>
        <v>0.221</v>
      </c>
      <c r="Y3742">
        <v>0.24471000000000001</v>
      </c>
      <c r="Z3742" s="67">
        <f t="shared" si="293"/>
        <v>0.56599999999999995</v>
      </c>
      <c r="AA3742">
        <f>VLOOKUP($C3742,[1]Disability!$1:$1048576,5,FALSE)</f>
        <v>1</v>
      </c>
      <c r="AB3742" s="67">
        <f t="shared" si="294"/>
        <v>0.72499999999999998</v>
      </c>
      <c r="AC3742" t="e">
        <f>VLOOKUP($A3742,#REF!,9,FALSE)</f>
        <v>#REF!</v>
      </c>
    </row>
    <row r="3743" spans="1:29">
      <c r="A3743">
        <v>52253</v>
      </c>
      <c r="B3743">
        <v>3742</v>
      </c>
      <c r="C3743">
        <v>1700530</v>
      </c>
      <c r="D3743" t="s">
        <v>4235</v>
      </c>
      <c r="E3743" t="s">
        <v>4236</v>
      </c>
      <c r="G3743" t="e">
        <f>VLOOKUP($H3743,[1]BRT!$1:$1048576,1,0)</f>
        <v>#N/A</v>
      </c>
      <c r="H3743" t="s">
        <v>6865</v>
      </c>
      <c r="I3743">
        <v>37.595799</v>
      </c>
      <c r="J3743">
        <v>-122.070806</v>
      </c>
      <c r="K3743">
        <v>1094</v>
      </c>
      <c r="L3743">
        <v>20</v>
      </c>
      <c r="M3743">
        <v>3</v>
      </c>
      <c r="N3743">
        <v>42</v>
      </c>
      <c r="O3743">
        <v>20</v>
      </c>
      <c r="P3743">
        <v>62</v>
      </c>
      <c r="Q3743" t="e">
        <f>VLOOKUP($A3743,'[1]SheltersALL_2.17.22'!$1:$1048576,6,0)</f>
        <v>#N/A</v>
      </c>
      <c r="R3743" t="str">
        <f>VLOOKUP($A3743, [1]FA21_Ridership!$1:$1048576,11, 0)</f>
        <v>UNION CITY</v>
      </c>
      <c r="S3743" t="str">
        <f>VLOOKUP($A3743, [1]FA21_Ridership!$1:$1048576,12, 0)</f>
        <v>ALAMEDA</v>
      </c>
      <c r="T3743">
        <f>VLOOKUP($A3743, [1]FA21_Ridership!$1:$1048576,13, 0)</f>
        <v>9</v>
      </c>
      <c r="U3743">
        <f t="shared" si="291"/>
        <v>1240</v>
      </c>
      <c r="V3743" s="67">
        <f t="shared" si="290"/>
        <v>0.89900000000000002</v>
      </c>
      <c r="W3743">
        <v>0.80121299999999995</v>
      </c>
      <c r="X3743" s="67">
        <f t="shared" si="292"/>
        <v>0.58899999999999997</v>
      </c>
      <c r="Y3743">
        <v>6.4097000000000001E-2</v>
      </c>
      <c r="Z3743" s="67">
        <f t="shared" si="293"/>
        <v>0.115</v>
      </c>
      <c r="AA3743">
        <f>VLOOKUP($C3743,[1]Disability!$1:$1048576,5,FALSE)</f>
        <v>0</v>
      </c>
      <c r="AB3743" s="67">
        <f t="shared" si="294"/>
        <v>0</v>
      </c>
      <c r="AC3743" t="e">
        <f>VLOOKUP($A3743,#REF!,9,FALSE)</f>
        <v>#REF!</v>
      </c>
    </row>
    <row r="3744" spans="1:29">
      <c r="A3744">
        <v>57455</v>
      </c>
      <c r="B3744">
        <v>3743</v>
      </c>
      <c r="C3744">
        <v>1600980</v>
      </c>
      <c r="D3744" t="s">
        <v>4235</v>
      </c>
      <c r="E3744" t="s">
        <v>4236</v>
      </c>
      <c r="G3744" t="e">
        <f>VLOOKUP($H3744,[1]BRT!$1:$1048576,1,0)</f>
        <v>#N/A</v>
      </c>
      <c r="H3744" t="s">
        <v>6866</v>
      </c>
      <c r="I3744">
        <v>37.953476000000002</v>
      </c>
      <c r="J3744">
        <v>-122.33386400000001</v>
      </c>
      <c r="K3744">
        <v>1151</v>
      </c>
      <c r="L3744">
        <v>40</v>
      </c>
      <c r="M3744">
        <v>1.5</v>
      </c>
      <c r="N3744">
        <v>19</v>
      </c>
      <c r="O3744">
        <v>12</v>
      </c>
      <c r="P3744">
        <v>31</v>
      </c>
      <c r="Q3744" t="str">
        <f>VLOOKUP($A3744,'[1]SheltersALL_2.17.22'!$1:$1048576,6,0)</f>
        <v>San Pablo</v>
      </c>
      <c r="R3744" t="str">
        <f>VLOOKUP($A3744, [1]FA21_Ridership!$1:$1048576,11, 0)</f>
        <v>SAN PABLO</v>
      </c>
      <c r="S3744" t="str">
        <f>VLOOKUP($A3744, [1]FA21_Ridership!$1:$1048576,12, 0)</f>
        <v>CONTRA COSTA</v>
      </c>
      <c r="T3744">
        <f>VLOOKUP($A3744, [1]FA21_Ridership!$1:$1048576,13, 0)</f>
        <v>1</v>
      </c>
      <c r="U3744">
        <f t="shared" si="291"/>
        <v>1240</v>
      </c>
      <c r="V3744" s="67">
        <f t="shared" si="290"/>
        <v>0.89900000000000002</v>
      </c>
      <c r="W3744">
        <v>0.76011200000000001</v>
      </c>
      <c r="X3744" s="67">
        <f t="shared" si="292"/>
        <v>0.50700000000000001</v>
      </c>
      <c r="Y3744">
        <v>0.46605400000000002</v>
      </c>
      <c r="Z3744" s="67">
        <f t="shared" si="293"/>
        <v>0.83299999999999996</v>
      </c>
      <c r="AA3744">
        <f>VLOOKUP($C3744,[1]Disability!$1:$1048576,5,FALSE)</f>
        <v>1</v>
      </c>
      <c r="AB3744" s="67">
        <f t="shared" si="294"/>
        <v>0.72499999999999998</v>
      </c>
      <c r="AC3744" t="e">
        <f>VLOOKUP($A3744,#REF!,9,FALSE)</f>
        <v>#REF!</v>
      </c>
    </row>
    <row r="3745" spans="1:29">
      <c r="A3745">
        <v>51547</v>
      </c>
      <c r="B3745">
        <v>3744</v>
      </c>
      <c r="C3745">
        <v>9903540</v>
      </c>
      <c r="D3745" t="s">
        <v>4235</v>
      </c>
      <c r="E3745" t="s">
        <v>4236</v>
      </c>
      <c r="G3745" t="e">
        <f>VLOOKUP($H3745,[1]BRT!$1:$1048576,1,0)</f>
        <v>#N/A</v>
      </c>
      <c r="H3745" t="s">
        <v>6867</v>
      </c>
      <c r="I3745">
        <v>37.771464999999999</v>
      </c>
      <c r="J3745">
        <v>-122.189944</v>
      </c>
      <c r="K3745">
        <v>1398</v>
      </c>
      <c r="L3745">
        <v>20</v>
      </c>
      <c r="M3745">
        <v>3</v>
      </c>
      <c r="N3745">
        <v>25</v>
      </c>
      <c r="O3745">
        <v>37</v>
      </c>
      <c r="P3745">
        <v>62</v>
      </c>
      <c r="Q3745" t="e">
        <f>VLOOKUP($A3745,'[1]SheltersALL_2.17.22'!$1:$1048576,6,0)</f>
        <v>#N/A</v>
      </c>
      <c r="R3745" t="str">
        <f>VLOOKUP($A3745, [1]FA21_Ridership!$1:$1048576,11, 0)</f>
        <v>OAKLAND</v>
      </c>
      <c r="S3745" t="str">
        <f>VLOOKUP($A3745, [1]FA21_Ridership!$1:$1048576,12, 0)</f>
        <v>ALAMEDA</v>
      </c>
      <c r="T3745">
        <f>VLOOKUP($A3745, [1]FA21_Ridership!$1:$1048576,13, 0)</f>
        <v>3</v>
      </c>
      <c r="U3745">
        <f t="shared" si="291"/>
        <v>1240</v>
      </c>
      <c r="V3745" s="67">
        <f t="shared" si="290"/>
        <v>0.89900000000000002</v>
      </c>
      <c r="W3745">
        <v>0.989062</v>
      </c>
      <c r="X3745" s="67">
        <f t="shared" si="292"/>
        <v>0.98299999999999998</v>
      </c>
      <c r="Y3745">
        <v>0.31718800000000003</v>
      </c>
      <c r="Z3745" s="67">
        <f t="shared" si="293"/>
        <v>0.65300000000000002</v>
      </c>
      <c r="AA3745">
        <f>VLOOKUP($C3745,[1]Disability!$1:$1048576,5,FALSE)</f>
        <v>0</v>
      </c>
      <c r="AB3745" s="67">
        <f t="shared" si="294"/>
        <v>0</v>
      </c>
      <c r="AC3745" t="e">
        <f>VLOOKUP($A3745,#REF!,9,FALSE)</f>
        <v>#REF!</v>
      </c>
    </row>
    <row r="3746" spans="1:29">
      <c r="A3746">
        <v>57042</v>
      </c>
      <c r="B3746">
        <v>3745</v>
      </c>
      <c r="C3746">
        <v>1031220</v>
      </c>
      <c r="D3746" t="s">
        <v>4235</v>
      </c>
      <c r="E3746" t="s">
        <v>4236</v>
      </c>
      <c r="F3746" t="s">
        <v>4373</v>
      </c>
      <c r="G3746" t="e">
        <f>VLOOKUP($H3746,[1]BRT!$1:$1048576,1,0)</f>
        <v>#N/A</v>
      </c>
      <c r="H3746" t="s">
        <v>6868</v>
      </c>
      <c r="I3746">
        <v>37.829560000000001</v>
      </c>
      <c r="J3746">
        <v>-122.26646</v>
      </c>
      <c r="K3746">
        <v>1229</v>
      </c>
      <c r="L3746">
        <v>18</v>
      </c>
      <c r="M3746">
        <v>3.3333333330000001</v>
      </c>
      <c r="N3746">
        <v>26</v>
      </c>
      <c r="O3746">
        <v>43</v>
      </c>
      <c r="P3746">
        <v>69</v>
      </c>
      <c r="Q3746" t="e">
        <f>VLOOKUP($A3746,'[1]SheltersALL_2.17.22'!$1:$1048576,6,0)</f>
        <v>#N/A</v>
      </c>
      <c r="R3746" t="str">
        <f>VLOOKUP($A3746, [1]FA21_Ridership!$1:$1048576,11, 0)</f>
        <v>OAKLAND</v>
      </c>
      <c r="S3746" t="str">
        <f>VLOOKUP($A3746, [1]FA21_Ridership!$1:$1048576,12, 0)</f>
        <v>ALAMEDA</v>
      </c>
      <c r="T3746">
        <f>VLOOKUP($A3746, [1]FA21_Ridership!$1:$1048576,13, 0)</f>
        <v>2</v>
      </c>
      <c r="U3746">
        <f t="shared" si="291"/>
        <v>1242</v>
      </c>
      <c r="V3746" s="67">
        <f t="shared" si="290"/>
        <v>0.9</v>
      </c>
      <c r="W3746">
        <v>0.422904</v>
      </c>
      <c r="X3746" s="67">
        <f t="shared" si="292"/>
        <v>0.13900000000000001</v>
      </c>
      <c r="Y3746">
        <v>0.31961099999999998</v>
      </c>
      <c r="Z3746" s="67">
        <f t="shared" si="293"/>
        <v>0.65700000000000003</v>
      </c>
      <c r="AA3746">
        <f>VLOOKUP($C3746,[1]Disability!$1:$1048576,5,FALSE)</f>
        <v>0</v>
      </c>
      <c r="AB3746" s="67">
        <f t="shared" si="294"/>
        <v>0</v>
      </c>
      <c r="AC3746" t="e">
        <f>VLOOKUP($A3746,#REF!,9,FALSE)</f>
        <v>#REF!</v>
      </c>
    </row>
    <row r="3747" spans="1:29">
      <c r="A3747">
        <v>53377</v>
      </c>
      <c r="B3747">
        <v>3746</v>
      </c>
      <c r="C3747">
        <v>1020380</v>
      </c>
      <c r="D3747" t="s">
        <v>4235</v>
      </c>
      <c r="E3747" t="s">
        <v>4236</v>
      </c>
      <c r="G3747" t="e">
        <f>VLOOKUP($H3747,[1]BRT!$1:$1048576,1,0)</f>
        <v>#N/A</v>
      </c>
      <c r="H3747" t="s">
        <v>6768</v>
      </c>
      <c r="I3747">
        <v>37.850386</v>
      </c>
      <c r="J3747">
        <v>-122.260625</v>
      </c>
      <c r="K3747">
        <v>1475</v>
      </c>
      <c r="L3747">
        <v>24</v>
      </c>
      <c r="M3747">
        <v>2.5</v>
      </c>
      <c r="N3747">
        <v>25</v>
      </c>
      <c r="O3747">
        <v>27</v>
      </c>
      <c r="P3747">
        <v>52</v>
      </c>
      <c r="Q3747" t="str">
        <f>VLOOKUP($A3747,'[1]SheltersALL_2.17.22'!$1:$1048576,6,0)</f>
        <v>Oakland</v>
      </c>
      <c r="R3747" t="str">
        <f>VLOOKUP($A3747, [1]FA21_Ridership!$1:$1048576,11, 0)</f>
        <v>OAKLAND</v>
      </c>
      <c r="S3747" t="str">
        <f>VLOOKUP($A3747, [1]FA21_Ridership!$1:$1048576,12, 0)</f>
        <v>ALAMEDA</v>
      </c>
      <c r="T3747">
        <f>VLOOKUP($A3747, [1]FA21_Ridership!$1:$1048576,13, 0)</f>
        <v>2</v>
      </c>
      <c r="U3747">
        <f t="shared" si="291"/>
        <v>1248</v>
      </c>
      <c r="V3747" s="67">
        <f t="shared" si="290"/>
        <v>0.9</v>
      </c>
      <c r="W3747">
        <v>0.54061999999999999</v>
      </c>
      <c r="X3747" s="67">
        <f t="shared" si="292"/>
        <v>0.24099999999999999</v>
      </c>
      <c r="Y3747">
        <v>0.23866200000000001</v>
      </c>
      <c r="Z3747" s="67">
        <f t="shared" si="293"/>
        <v>0.54400000000000004</v>
      </c>
      <c r="AA3747">
        <f>VLOOKUP($C3747,[1]Disability!$1:$1048576,5,FALSE)</f>
        <v>1</v>
      </c>
      <c r="AB3747" s="67">
        <f t="shared" si="294"/>
        <v>0.72499999999999998</v>
      </c>
      <c r="AC3747" t="e">
        <f>VLOOKUP($A3747,#REF!,9,FALSE)</f>
        <v>#REF!</v>
      </c>
    </row>
    <row r="3748" spans="1:29">
      <c r="A3748">
        <v>50259</v>
      </c>
      <c r="B3748">
        <v>3747</v>
      </c>
      <c r="C3748">
        <v>104780</v>
      </c>
      <c r="D3748" t="s">
        <v>4235</v>
      </c>
      <c r="E3748" t="s">
        <v>4236</v>
      </c>
      <c r="G3748" t="e">
        <f>VLOOKUP($H3748,[1]BRT!$1:$1048576,1,0)</f>
        <v>#N/A</v>
      </c>
      <c r="H3748" t="s">
        <v>6869</v>
      </c>
      <c r="I3748">
        <v>37.784999999999997</v>
      </c>
      <c r="J3748">
        <v>-122.294399</v>
      </c>
      <c r="K3748">
        <v>960</v>
      </c>
      <c r="L3748">
        <v>30</v>
      </c>
      <c r="M3748">
        <v>2</v>
      </c>
      <c r="N3748">
        <v>40</v>
      </c>
      <c r="O3748">
        <v>2</v>
      </c>
      <c r="P3748">
        <v>42</v>
      </c>
      <c r="Q3748" t="e">
        <f>VLOOKUP($A3748,'[1]SheltersALL_2.17.22'!$1:$1048576,6,0)</f>
        <v>#N/A</v>
      </c>
      <c r="R3748" t="str">
        <f>VLOOKUP($A3748, [1]FA21_Ridership!$1:$1048576,11, 0)</f>
        <v>ALAMEDA</v>
      </c>
      <c r="S3748" t="str">
        <f>VLOOKUP($A3748, [1]FA21_Ridership!$1:$1048576,12, 0)</f>
        <v>ALAMEDA</v>
      </c>
      <c r="T3748">
        <f>VLOOKUP($A3748, [1]FA21_Ridership!$1:$1048576,13, 0)</f>
        <v>3</v>
      </c>
      <c r="U3748">
        <f t="shared" si="291"/>
        <v>1260</v>
      </c>
      <c r="V3748" s="67">
        <f t="shared" ref="V3748:V3811" si="295">_xlfn.PERCENTRANK.INC($U$2:$U$4161,U3748)</f>
        <v>0.9</v>
      </c>
      <c r="W3748">
        <v>0.78054900000000005</v>
      </c>
      <c r="X3748" s="67">
        <f t="shared" si="292"/>
        <v>0.54900000000000004</v>
      </c>
      <c r="Y3748">
        <v>0.78237199999999996</v>
      </c>
      <c r="Z3748" s="67">
        <f t="shared" si="293"/>
        <v>0.99099999999999999</v>
      </c>
      <c r="AA3748">
        <f>VLOOKUP($C3748,[1]Disability!$1:$1048576,5,FALSE)</f>
        <v>1</v>
      </c>
      <c r="AB3748" s="67">
        <f t="shared" si="294"/>
        <v>0.72499999999999998</v>
      </c>
      <c r="AC3748" t="e">
        <f>VLOOKUP($A3748,#REF!,9,FALSE)</f>
        <v>#REF!</v>
      </c>
    </row>
    <row r="3749" spans="1:29">
      <c r="A3749">
        <v>55934</v>
      </c>
      <c r="B3749">
        <v>3748</v>
      </c>
      <c r="C3749">
        <v>1700520</v>
      </c>
      <c r="D3749" t="s">
        <v>4235</v>
      </c>
      <c r="E3749" t="s">
        <v>4236</v>
      </c>
      <c r="G3749" t="e">
        <f>VLOOKUP($H3749,[1]BRT!$1:$1048576,1,0)</f>
        <v>#N/A</v>
      </c>
      <c r="H3749" t="s">
        <v>6870</v>
      </c>
      <c r="I3749">
        <v>37.599890000000002</v>
      </c>
      <c r="J3749">
        <v>-122.07027600000001</v>
      </c>
      <c r="K3749">
        <v>990</v>
      </c>
      <c r="L3749">
        <v>30</v>
      </c>
      <c r="M3749">
        <v>2</v>
      </c>
      <c r="N3749">
        <v>32</v>
      </c>
      <c r="O3749">
        <v>10</v>
      </c>
      <c r="P3749">
        <v>42</v>
      </c>
      <c r="Q3749" t="e">
        <f>VLOOKUP($A3749,'[1]SheltersALL_2.17.22'!$1:$1048576,6,0)</f>
        <v>#N/A</v>
      </c>
      <c r="R3749" t="str">
        <f>VLOOKUP($A3749, [1]FA21_Ridership!$1:$1048576,11, 0)</f>
        <v>UNION CITY</v>
      </c>
      <c r="S3749" t="str">
        <f>VLOOKUP($A3749, [1]FA21_Ridership!$1:$1048576,12, 0)</f>
        <v>ALAMEDA</v>
      </c>
      <c r="T3749">
        <f>VLOOKUP($A3749, [1]FA21_Ridership!$1:$1048576,13, 0)</f>
        <v>9</v>
      </c>
      <c r="U3749">
        <f t="shared" si="291"/>
        <v>1260</v>
      </c>
      <c r="V3749" s="67">
        <f t="shared" si="295"/>
        <v>0.9</v>
      </c>
      <c r="W3749">
        <v>0.86541199999999996</v>
      </c>
      <c r="X3749" s="67">
        <f t="shared" si="292"/>
        <v>0.70699999999999996</v>
      </c>
      <c r="Y3749">
        <v>7.3805999999999997E-2</v>
      </c>
      <c r="Z3749" s="67">
        <f t="shared" si="293"/>
        <v>0.14399999999999999</v>
      </c>
      <c r="AA3749">
        <f>VLOOKUP($C3749,[1]Disability!$1:$1048576,5,FALSE)</f>
        <v>0</v>
      </c>
      <c r="AB3749" s="67">
        <f t="shared" si="294"/>
        <v>0</v>
      </c>
      <c r="AC3749" t="e">
        <f>VLOOKUP($A3749,#REF!,9,FALSE)</f>
        <v>#REF!</v>
      </c>
    </row>
    <row r="3750" spans="1:29">
      <c r="A3750">
        <v>51753</v>
      </c>
      <c r="B3750">
        <v>3749</v>
      </c>
      <c r="C3750">
        <v>9904180</v>
      </c>
      <c r="D3750" t="s">
        <v>4235</v>
      </c>
      <c r="E3750" t="s">
        <v>4236</v>
      </c>
      <c r="G3750" t="e">
        <f>VLOOKUP($H3750,[1]BRT!$1:$1048576,1,0)</f>
        <v>#N/A</v>
      </c>
      <c r="H3750" t="s">
        <v>5330</v>
      </c>
      <c r="I3750">
        <v>37.787514999999999</v>
      </c>
      <c r="J3750">
        <v>-122.28136000000001</v>
      </c>
      <c r="K3750">
        <v>960</v>
      </c>
      <c r="L3750">
        <v>30</v>
      </c>
      <c r="M3750">
        <v>2</v>
      </c>
      <c r="N3750">
        <v>27</v>
      </c>
      <c r="O3750">
        <v>15</v>
      </c>
      <c r="P3750">
        <v>42</v>
      </c>
      <c r="Q3750" t="e">
        <f>VLOOKUP($A3750,'[1]SheltersALL_2.17.22'!$1:$1048576,6,0)</f>
        <v>#N/A</v>
      </c>
      <c r="R3750" t="str">
        <f>VLOOKUP($A3750, [1]FA21_Ridership!$1:$1048576,11, 0)</f>
        <v>ALAMEDA</v>
      </c>
      <c r="S3750" t="str">
        <f>VLOOKUP($A3750, [1]FA21_Ridership!$1:$1048576,12, 0)</f>
        <v>ALAMEDA</v>
      </c>
      <c r="T3750">
        <f>VLOOKUP($A3750, [1]FA21_Ridership!$1:$1048576,13, 0)</f>
        <v>3</v>
      </c>
      <c r="U3750">
        <f t="shared" si="291"/>
        <v>1260</v>
      </c>
      <c r="V3750" s="67">
        <f t="shared" si="295"/>
        <v>0.9</v>
      </c>
      <c r="W3750">
        <v>0.70572000000000001</v>
      </c>
      <c r="X3750" s="67">
        <f t="shared" si="292"/>
        <v>0.41299999999999998</v>
      </c>
      <c r="Y3750">
        <v>0.19975499999999999</v>
      </c>
      <c r="Z3750" s="67">
        <f t="shared" si="293"/>
        <v>0.47599999999999998</v>
      </c>
      <c r="AA3750">
        <f>VLOOKUP($C3750,[1]Disability!$1:$1048576,5,FALSE)</f>
        <v>0</v>
      </c>
      <c r="AB3750" s="67">
        <f t="shared" si="294"/>
        <v>0</v>
      </c>
      <c r="AC3750" t="e">
        <f>VLOOKUP($A3750,#REF!,9,FALSE)</f>
        <v>#REF!</v>
      </c>
    </row>
    <row r="3751" spans="1:29">
      <c r="A3751">
        <v>58874</v>
      </c>
      <c r="B3751">
        <v>3750</v>
      </c>
      <c r="C3751">
        <v>804930</v>
      </c>
      <c r="D3751" t="s">
        <v>4235</v>
      </c>
      <c r="E3751" t="s">
        <v>4236</v>
      </c>
      <c r="G3751" t="e">
        <f>VLOOKUP($H3751,[1]BRT!$1:$1048576,1,0)</f>
        <v>#N/A</v>
      </c>
      <c r="H3751" t="s">
        <v>6733</v>
      </c>
      <c r="I3751">
        <v>37.665658000000001</v>
      </c>
      <c r="J3751">
        <v>-122.11703900000001</v>
      </c>
      <c r="K3751">
        <v>960</v>
      </c>
      <c r="L3751">
        <v>60</v>
      </c>
      <c r="M3751">
        <v>1</v>
      </c>
      <c r="N3751">
        <v>13</v>
      </c>
      <c r="O3751">
        <v>8</v>
      </c>
      <c r="P3751">
        <v>21</v>
      </c>
      <c r="Q3751" t="e">
        <f>VLOOKUP($A3751,'[1]SheltersALL_2.17.22'!$1:$1048576,6,0)</f>
        <v>#N/A</v>
      </c>
      <c r="R3751" t="str">
        <f>VLOOKUP($A3751, [1]FA21_Ridership!$1:$1048576,11, 0)</f>
        <v>HAYWARD</v>
      </c>
      <c r="S3751" t="str">
        <f>VLOOKUP($A3751, [1]FA21_Ridership!$1:$1048576,12, 0)</f>
        <v>ALAMEDA</v>
      </c>
      <c r="T3751">
        <f>VLOOKUP($A3751, [1]FA21_Ridership!$1:$1048576,13, 0)</f>
        <v>4</v>
      </c>
      <c r="U3751">
        <f t="shared" si="291"/>
        <v>1260</v>
      </c>
      <c r="V3751" s="67">
        <f t="shared" si="295"/>
        <v>0.9</v>
      </c>
      <c r="W3751">
        <v>0.91599600000000003</v>
      </c>
      <c r="X3751" s="67">
        <f t="shared" si="292"/>
        <v>0.80200000000000005</v>
      </c>
      <c r="Y3751">
        <v>0.38873999999999997</v>
      </c>
      <c r="Z3751" s="67">
        <f t="shared" si="293"/>
        <v>0.751</v>
      </c>
      <c r="AA3751">
        <f>VLOOKUP($C3751,[1]Disability!$1:$1048576,5,FALSE)</f>
        <v>0</v>
      </c>
      <c r="AB3751" s="67">
        <f t="shared" si="294"/>
        <v>0</v>
      </c>
      <c r="AC3751" t="e">
        <f>VLOOKUP($A3751,#REF!,9,FALSE)</f>
        <v>#REF!</v>
      </c>
    </row>
    <row r="3752" spans="1:29">
      <c r="A3752">
        <v>50986</v>
      </c>
      <c r="B3752">
        <v>3751</v>
      </c>
      <c r="C3752">
        <v>9902170</v>
      </c>
      <c r="D3752" t="s">
        <v>4235</v>
      </c>
      <c r="E3752" t="s">
        <v>4236</v>
      </c>
      <c r="G3752" t="e">
        <f>VLOOKUP($H3752,[1]BRT!$1:$1048576,1,0)</f>
        <v>#N/A</v>
      </c>
      <c r="H3752" t="s">
        <v>6871</v>
      </c>
      <c r="I3752">
        <v>37.831499000000001</v>
      </c>
      <c r="J3752">
        <v>-122.25409999999999</v>
      </c>
      <c r="K3752">
        <v>1417</v>
      </c>
      <c r="L3752">
        <v>20</v>
      </c>
      <c r="M3752">
        <v>3</v>
      </c>
      <c r="N3752">
        <v>12</v>
      </c>
      <c r="O3752">
        <v>51</v>
      </c>
      <c r="P3752">
        <v>63</v>
      </c>
      <c r="Q3752" t="e">
        <f>VLOOKUP($A3752,'[1]SheltersALL_2.17.22'!$1:$1048576,6,0)</f>
        <v>#N/A</v>
      </c>
      <c r="R3752" t="str">
        <f>VLOOKUP($A3752, [1]FA21_Ridership!$1:$1048576,11, 0)</f>
        <v>OAKLAND</v>
      </c>
      <c r="S3752" t="str">
        <f>VLOOKUP($A3752, [1]FA21_Ridership!$1:$1048576,12, 0)</f>
        <v>ALAMEDA</v>
      </c>
      <c r="T3752">
        <f>VLOOKUP($A3752, [1]FA21_Ridership!$1:$1048576,13, 0)</f>
        <v>2</v>
      </c>
      <c r="U3752">
        <f t="shared" si="291"/>
        <v>1260</v>
      </c>
      <c r="V3752" s="67">
        <f t="shared" si="295"/>
        <v>0.9</v>
      </c>
      <c r="W3752">
        <v>0.46446300000000001</v>
      </c>
      <c r="X3752" s="67">
        <f t="shared" si="292"/>
        <v>0.16</v>
      </c>
      <c r="Y3752">
        <v>0.11129500000000001</v>
      </c>
      <c r="Z3752" s="67">
        <f t="shared" si="293"/>
        <v>0.27700000000000002</v>
      </c>
      <c r="AA3752">
        <f>VLOOKUP($C3752,[1]Disability!$1:$1048576,5,FALSE)</f>
        <v>1</v>
      </c>
      <c r="AB3752" s="67">
        <f t="shared" si="294"/>
        <v>0.72499999999999998</v>
      </c>
      <c r="AC3752" t="e">
        <f>VLOOKUP($A3752,#REF!,9,FALSE)</f>
        <v>#REF!</v>
      </c>
    </row>
    <row r="3753" spans="1:29">
      <c r="A3753">
        <v>51696</v>
      </c>
      <c r="B3753">
        <v>3752</v>
      </c>
      <c r="C3753">
        <v>9903980</v>
      </c>
      <c r="D3753" t="s">
        <v>4235</v>
      </c>
      <c r="E3753" t="s">
        <v>4236</v>
      </c>
      <c r="G3753" t="e">
        <f>VLOOKUP($H3753,[1]BRT!$1:$1048576,1,0)</f>
        <v>#N/A</v>
      </c>
      <c r="H3753" t="s">
        <v>6872</v>
      </c>
      <c r="I3753">
        <v>37.842666000000001</v>
      </c>
      <c r="J3753">
        <v>-122.295355</v>
      </c>
      <c r="K3753">
        <v>1232</v>
      </c>
      <c r="L3753">
        <v>18</v>
      </c>
      <c r="M3753">
        <v>3.3333333330000001</v>
      </c>
      <c r="N3753">
        <v>0</v>
      </c>
      <c r="O3753">
        <v>70</v>
      </c>
      <c r="P3753">
        <v>70</v>
      </c>
      <c r="Q3753" t="e">
        <f>VLOOKUP($A3753,'[1]SheltersALL_2.17.22'!$1:$1048576,6,0)</f>
        <v>#N/A</v>
      </c>
      <c r="R3753" t="str">
        <f>VLOOKUP($A3753, [1]FA21_Ridership!$1:$1048576,11, 0)</f>
        <v>EMERYVILLE</v>
      </c>
      <c r="S3753" t="str">
        <f>VLOOKUP($A3753, [1]FA21_Ridership!$1:$1048576,12, 0)</f>
        <v>ALAMEDA</v>
      </c>
      <c r="T3753">
        <f>VLOOKUP($A3753, [1]FA21_Ridership!$1:$1048576,13, 0)</f>
        <v>2</v>
      </c>
      <c r="U3753">
        <f t="shared" si="291"/>
        <v>1260</v>
      </c>
      <c r="V3753" s="67">
        <f t="shared" si="295"/>
        <v>0.9</v>
      </c>
      <c r="W3753">
        <v>0.70865400000000001</v>
      </c>
      <c r="X3753" s="67">
        <f t="shared" si="292"/>
        <v>0.41899999999999998</v>
      </c>
      <c r="Y3753">
        <v>0.108654</v>
      </c>
      <c r="Z3753" s="67">
        <f t="shared" si="293"/>
        <v>0.26600000000000001</v>
      </c>
      <c r="AA3753">
        <f>VLOOKUP($C3753,[1]Disability!$1:$1048576,5,FALSE)</f>
        <v>0</v>
      </c>
      <c r="AB3753" s="67">
        <f t="shared" si="294"/>
        <v>0</v>
      </c>
      <c r="AC3753" t="e">
        <f>VLOOKUP($A3753,#REF!,9,FALSE)</f>
        <v>#REF!</v>
      </c>
    </row>
    <row r="3754" spans="1:29">
      <c r="A3754">
        <v>55663</v>
      </c>
      <c r="B3754">
        <v>3753</v>
      </c>
      <c r="C3754">
        <v>1018230</v>
      </c>
      <c r="D3754" t="s">
        <v>4235</v>
      </c>
      <c r="E3754" t="s">
        <v>4236</v>
      </c>
      <c r="F3754" t="s">
        <v>4373</v>
      </c>
      <c r="G3754" t="e">
        <f>VLOOKUP($H3754,[1]BRT!$1:$1048576,1,0)</f>
        <v>#N/A</v>
      </c>
      <c r="H3754" t="s">
        <v>6873</v>
      </c>
      <c r="I3754">
        <v>37.753416000000001</v>
      </c>
      <c r="J3754">
        <v>-122.196727</v>
      </c>
      <c r="K3754">
        <v>1041</v>
      </c>
      <c r="L3754">
        <v>12.8</v>
      </c>
      <c r="M3754">
        <v>4.6875</v>
      </c>
      <c r="N3754">
        <v>41</v>
      </c>
      <c r="O3754">
        <v>58</v>
      </c>
      <c r="P3754">
        <v>99</v>
      </c>
      <c r="Q3754" t="e">
        <f>VLOOKUP($A3754,'[1]SheltersALL_2.17.22'!$1:$1048576,6,0)</f>
        <v>#N/A</v>
      </c>
      <c r="R3754" t="str">
        <f>VLOOKUP($A3754, [1]FA21_Ridership!$1:$1048576,11, 0)</f>
        <v>OAKLAND</v>
      </c>
      <c r="S3754" t="str">
        <f>VLOOKUP($A3754, [1]FA21_Ridership!$1:$1048576,12, 0)</f>
        <v>ALAMEDA</v>
      </c>
      <c r="T3754">
        <f>VLOOKUP($A3754, [1]FA21_Ridership!$1:$1048576,13, 0)</f>
        <v>3</v>
      </c>
      <c r="U3754">
        <f t="shared" si="291"/>
        <v>1267.2</v>
      </c>
      <c r="V3754" s="67">
        <f t="shared" si="295"/>
        <v>0.90200000000000002</v>
      </c>
      <c r="W3754">
        <v>0.84946699999999997</v>
      </c>
      <c r="X3754" s="67">
        <f t="shared" si="292"/>
        <v>0.66900000000000004</v>
      </c>
      <c r="Y3754">
        <v>0.76672200000000001</v>
      </c>
      <c r="Z3754" s="67">
        <f t="shared" si="293"/>
        <v>0.98699999999999999</v>
      </c>
      <c r="AA3754">
        <f>VLOOKUP($C3754,[1]Disability!$1:$1048576,5,FALSE)</f>
        <v>0</v>
      </c>
      <c r="AB3754" s="67">
        <f t="shared" si="294"/>
        <v>0</v>
      </c>
      <c r="AC3754" t="e">
        <f>VLOOKUP($A3754,#REF!,9,FALSE)</f>
        <v>#REF!</v>
      </c>
    </row>
    <row r="3755" spans="1:29">
      <c r="A3755">
        <v>57900</v>
      </c>
      <c r="B3755">
        <v>3754</v>
      </c>
      <c r="C3755">
        <v>500900</v>
      </c>
      <c r="D3755" t="s">
        <v>4235</v>
      </c>
      <c r="E3755" t="s">
        <v>4236</v>
      </c>
      <c r="F3755" t="s">
        <v>4373</v>
      </c>
      <c r="G3755" t="e">
        <f>VLOOKUP($H3755,[1]BRT!$1:$1048576,1,0)</f>
        <v>#N/A</v>
      </c>
      <c r="H3755" t="s">
        <v>5012</v>
      </c>
      <c r="I3755">
        <v>37.902315999999999</v>
      </c>
      <c r="J3755">
        <v>-122.298598</v>
      </c>
      <c r="K3755">
        <v>1167</v>
      </c>
      <c r="L3755">
        <v>21.9</v>
      </c>
      <c r="M3755">
        <v>2.7397260270000001</v>
      </c>
      <c r="N3755">
        <v>24</v>
      </c>
      <c r="O3755">
        <v>34</v>
      </c>
      <c r="P3755">
        <v>58</v>
      </c>
      <c r="Q3755" t="e">
        <f>VLOOKUP($A3755,'[1]SheltersALL_2.17.22'!$1:$1048576,6,0)</f>
        <v>#N/A</v>
      </c>
      <c r="R3755" t="str">
        <f>VLOOKUP($A3755, [1]FA21_Ridership!$1:$1048576,11, 0)</f>
        <v>EL CERRITO</v>
      </c>
      <c r="S3755" t="str">
        <f>VLOOKUP($A3755, [1]FA21_Ridership!$1:$1048576,12, 0)</f>
        <v>CONTRA COSTA</v>
      </c>
      <c r="T3755">
        <f>VLOOKUP($A3755, [1]FA21_Ridership!$1:$1048576,13, 0)</f>
        <v>1</v>
      </c>
      <c r="U3755">
        <f t="shared" si="291"/>
        <v>1270.1999999999998</v>
      </c>
      <c r="V3755" s="67">
        <f t="shared" si="295"/>
        <v>0.90200000000000002</v>
      </c>
      <c r="W3755">
        <v>0.52703999999999995</v>
      </c>
      <c r="X3755" s="67">
        <f t="shared" si="292"/>
        <v>0.21299999999999999</v>
      </c>
      <c r="Y3755">
        <v>0.124752</v>
      </c>
      <c r="Z3755" s="67">
        <f t="shared" si="293"/>
        <v>0.30599999999999999</v>
      </c>
      <c r="AA3755">
        <f>VLOOKUP($C3755,[1]Disability!$1:$1048576,5,FALSE)</f>
        <v>0</v>
      </c>
      <c r="AB3755" s="67">
        <f t="shared" si="294"/>
        <v>0</v>
      </c>
      <c r="AC3755" t="e">
        <f>VLOOKUP($A3755,#REF!,9,FALSE)</f>
        <v>#REF!</v>
      </c>
    </row>
    <row r="3756" spans="1:29">
      <c r="A3756">
        <v>55175</v>
      </c>
      <c r="B3756">
        <v>3755</v>
      </c>
      <c r="C3756">
        <v>1009500</v>
      </c>
      <c r="D3756" t="s">
        <v>4235</v>
      </c>
      <c r="E3756" t="s">
        <v>4236</v>
      </c>
      <c r="F3756" t="s">
        <v>5342</v>
      </c>
      <c r="G3756" t="e">
        <f>VLOOKUP($H3756,[1]BRT!$1:$1048576,1,0)</f>
        <v>#N/A</v>
      </c>
      <c r="H3756" t="s">
        <v>6811</v>
      </c>
      <c r="I3756">
        <v>37.769193000000001</v>
      </c>
      <c r="J3756">
        <v>-122.174041</v>
      </c>
      <c r="K3756">
        <v>1487</v>
      </c>
      <c r="L3756">
        <v>16.5</v>
      </c>
      <c r="M3756">
        <v>3.636363636</v>
      </c>
      <c r="N3756">
        <v>76</v>
      </c>
      <c r="O3756">
        <v>1</v>
      </c>
      <c r="P3756">
        <v>77</v>
      </c>
      <c r="Q3756" t="e">
        <f>VLOOKUP($A3756,'[1]SheltersALL_2.17.22'!$1:$1048576,6,0)</f>
        <v>#N/A</v>
      </c>
      <c r="R3756" t="str">
        <f>VLOOKUP($A3756, [1]FA21_Ridership!$1:$1048576,11, 0)</f>
        <v>OAKLAND</v>
      </c>
      <c r="S3756" t="str">
        <f>VLOOKUP($A3756, [1]FA21_Ridership!$1:$1048576,12, 0)</f>
        <v>ALAMEDA</v>
      </c>
      <c r="T3756">
        <f>VLOOKUP($A3756, [1]FA21_Ridership!$1:$1048576,13, 0)</f>
        <v>3</v>
      </c>
      <c r="U3756">
        <f t="shared" si="291"/>
        <v>1270.5</v>
      </c>
      <c r="V3756" s="67">
        <f t="shared" si="295"/>
        <v>0.90200000000000002</v>
      </c>
      <c r="W3756">
        <v>0.96241399999999999</v>
      </c>
      <c r="X3756" s="67">
        <f t="shared" si="292"/>
        <v>0.92800000000000005</v>
      </c>
      <c r="Y3756">
        <v>0.64087499999999997</v>
      </c>
      <c r="Z3756" s="67">
        <f t="shared" si="293"/>
        <v>0.95899999999999996</v>
      </c>
      <c r="AA3756">
        <f>VLOOKUP($C3756,[1]Disability!$1:$1048576,5,FALSE)</f>
        <v>2</v>
      </c>
      <c r="AB3756" s="67">
        <f t="shared" si="294"/>
        <v>0.91600000000000004</v>
      </c>
      <c r="AC3756" t="e">
        <f>VLOOKUP($A3756,#REF!,9,FALSE)</f>
        <v>#REF!</v>
      </c>
    </row>
    <row r="3757" spans="1:29">
      <c r="A3757">
        <v>58759</v>
      </c>
      <c r="B3757">
        <v>3756</v>
      </c>
      <c r="C3757">
        <v>1502090</v>
      </c>
      <c r="D3757" t="s">
        <v>4235</v>
      </c>
      <c r="E3757" t="s">
        <v>4236</v>
      </c>
      <c r="G3757" t="e">
        <f>VLOOKUP($H3757,[1]BRT!$1:$1048576,1,0)</f>
        <v>#N/A</v>
      </c>
      <c r="H3757" t="s">
        <v>5616</v>
      </c>
      <c r="I3757">
        <v>37.722867000000001</v>
      </c>
      <c r="J3757">
        <v>-122.15634900000001</v>
      </c>
      <c r="K3757">
        <v>1410</v>
      </c>
      <c r="L3757">
        <v>20</v>
      </c>
      <c r="M3757">
        <v>3</v>
      </c>
      <c r="N3757">
        <v>47</v>
      </c>
      <c r="O3757">
        <v>17</v>
      </c>
      <c r="P3757">
        <v>64</v>
      </c>
      <c r="Q3757" t="e">
        <f>VLOOKUP($A3757,'[1]SheltersALL_2.17.22'!$1:$1048576,6,0)</f>
        <v>#N/A</v>
      </c>
      <c r="R3757" t="str">
        <f>VLOOKUP($A3757, [1]FA21_Ridership!$1:$1048576,11, 0)</f>
        <v>SAN LEANDRO</v>
      </c>
      <c r="S3757" t="str">
        <f>VLOOKUP($A3757, [1]FA21_Ridership!$1:$1048576,12, 0)</f>
        <v>ALAMEDA</v>
      </c>
      <c r="T3757">
        <f>VLOOKUP($A3757, [1]FA21_Ridership!$1:$1048576,13, 0)</f>
        <v>3</v>
      </c>
      <c r="U3757">
        <f t="shared" si="291"/>
        <v>1280</v>
      </c>
      <c r="V3757" s="67">
        <f t="shared" si="295"/>
        <v>0.90200000000000002</v>
      </c>
      <c r="W3757">
        <v>0.78025699999999998</v>
      </c>
      <c r="X3757" s="67">
        <f t="shared" si="292"/>
        <v>0.54500000000000004</v>
      </c>
      <c r="Y3757">
        <v>0.19540199999999999</v>
      </c>
      <c r="Z3757" s="67">
        <f t="shared" si="293"/>
        <v>0.46700000000000003</v>
      </c>
      <c r="AA3757">
        <f>VLOOKUP($C3757,[1]Disability!$1:$1048576,5,FALSE)</f>
        <v>2</v>
      </c>
      <c r="AB3757" s="67">
        <f t="shared" si="294"/>
        <v>0.91600000000000004</v>
      </c>
      <c r="AC3757" t="e">
        <f>VLOOKUP($A3757,#REF!,9,FALSE)</f>
        <v>#REF!</v>
      </c>
    </row>
    <row r="3758" spans="1:29">
      <c r="A3758">
        <v>55195</v>
      </c>
      <c r="B3758">
        <v>3757</v>
      </c>
      <c r="C3758">
        <v>1030280</v>
      </c>
      <c r="D3758" t="s">
        <v>4235</v>
      </c>
      <c r="E3758" t="s">
        <v>4236</v>
      </c>
      <c r="G3758" t="e">
        <f>VLOOKUP($H3758,[1]BRT!$1:$1048576,1,0)</f>
        <v>#N/A</v>
      </c>
      <c r="H3758" t="s">
        <v>6674</v>
      </c>
      <c r="I3758">
        <v>37.807926999999999</v>
      </c>
      <c r="J3758">
        <v>-122.28081899999999</v>
      </c>
      <c r="K3758">
        <v>980</v>
      </c>
      <c r="L3758">
        <v>20</v>
      </c>
      <c r="M3758">
        <v>3</v>
      </c>
      <c r="N3758">
        <v>39</v>
      </c>
      <c r="O3758">
        <v>25</v>
      </c>
      <c r="P3758">
        <v>64</v>
      </c>
      <c r="Q3758" t="e">
        <f>VLOOKUP($A3758,'[1]SheltersALL_2.17.22'!$1:$1048576,6,0)</f>
        <v>#N/A</v>
      </c>
      <c r="R3758" t="str">
        <f>VLOOKUP($A3758, [1]FA21_Ridership!$1:$1048576,11, 0)</f>
        <v>OAKLAND</v>
      </c>
      <c r="S3758" t="str">
        <f>VLOOKUP($A3758, [1]FA21_Ridership!$1:$1048576,12, 0)</f>
        <v>ALAMEDA</v>
      </c>
      <c r="T3758">
        <f>VLOOKUP($A3758, [1]FA21_Ridership!$1:$1048576,13, 0)</f>
        <v>2</v>
      </c>
      <c r="U3758">
        <f t="shared" si="291"/>
        <v>1280</v>
      </c>
      <c r="V3758" s="67">
        <f t="shared" si="295"/>
        <v>0.90200000000000002</v>
      </c>
      <c r="W3758">
        <v>0.85599400000000003</v>
      </c>
      <c r="X3758" s="67">
        <f t="shared" si="292"/>
        <v>0.68700000000000006</v>
      </c>
      <c r="Y3758">
        <v>0.62992800000000004</v>
      </c>
      <c r="Z3758" s="67">
        <f t="shared" si="293"/>
        <v>0.95</v>
      </c>
      <c r="AA3758">
        <f>VLOOKUP($C3758,[1]Disability!$1:$1048576,5,FALSE)</f>
        <v>1</v>
      </c>
      <c r="AB3758" s="67">
        <f t="shared" si="294"/>
        <v>0.72499999999999998</v>
      </c>
      <c r="AC3758" t="e">
        <f>VLOOKUP($A3758,#REF!,9,FALSE)</f>
        <v>#REF!</v>
      </c>
    </row>
    <row r="3759" spans="1:29">
      <c r="A3759">
        <v>52050</v>
      </c>
      <c r="B3759">
        <v>3758</v>
      </c>
      <c r="C3759">
        <v>1003560</v>
      </c>
      <c r="D3759" t="s">
        <v>4235</v>
      </c>
      <c r="E3759" t="s">
        <v>4236</v>
      </c>
      <c r="G3759" t="e">
        <f>VLOOKUP($H3759,[1]BRT!$1:$1048576,1,0)</f>
        <v>#N/A</v>
      </c>
      <c r="H3759" t="s">
        <v>4990</v>
      </c>
      <c r="I3759">
        <v>37.804160000000003</v>
      </c>
      <c r="J3759">
        <v>-122.290182</v>
      </c>
      <c r="K3759">
        <v>1391</v>
      </c>
      <c r="L3759">
        <v>21</v>
      </c>
      <c r="M3759">
        <v>2.8571428569999999</v>
      </c>
      <c r="N3759">
        <v>40</v>
      </c>
      <c r="O3759">
        <v>21</v>
      </c>
      <c r="P3759">
        <v>61</v>
      </c>
      <c r="Q3759" t="e">
        <f>VLOOKUP($A3759,'[1]SheltersALL_2.17.22'!$1:$1048576,6,0)</f>
        <v>#N/A</v>
      </c>
      <c r="R3759" t="str">
        <f>VLOOKUP($A3759, [1]FA21_Ridership!$1:$1048576,11, 0)</f>
        <v>OAKLAND</v>
      </c>
      <c r="S3759" t="str">
        <f>VLOOKUP($A3759, [1]FA21_Ridership!$1:$1048576,12, 0)</f>
        <v>ALAMEDA</v>
      </c>
      <c r="T3759">
        <f>VLOOKUP($A3759, [1]FA21_Ridership!$1:$1048576,13, 0)</f>
        <v>2</v>
      </c>
      <c r="U3759">
        <f t="shared" si="291"/>
        <v>1281</v>
      </c>
      <c r="V3759" s="67">
        <f t="shared" si="295"/>
        <v>0.90300000000000002</v>
      </c>
      <c r="W3759">
        <v>0.85101700000000002</v>
      </c>
      <c r="X3759" s="67">
        <f t="shared" si="292"/>
        <v>0.67700000000000005</v>
      </c>
      <c r="Y3759">
        <v>0.63253199999999998</v>
      </c>
      <c r="Z3759" s="67">
        <f t="shared" si="293"/>
        <v>0.95299999999999996</v>
      </c>
      <c r="AA3759">
        <f>VLOOKUP($C3759,[1]Disability!$1:$1048576,5,FALSE)</f>
        <v>1</v>
      </c>
      <c r="AB3759" s="67">
        <f t="shared" si="294"/>
        <v>0.72499999999999998</v>
      </c>
      <c r="AC3759" t="e">
        <f>VLOOKUP($A3759,#REF!,9,FALSE)</f>
        <v>#REF!</v>
      </c>
    </row>
    <row r="3760" spans="1:29">
      <c r="A3760">
        <v>53565</v>
      </c>
      <c r="B3760">
        <v>3759</v>
      </c>
      <c r="C3760">
        <v>1600500</v>
      </c>
      <c r="D3760" t="s">
        <v>4235</v>
      </c>
      <c r="E3760" t="s">
        <v>4236</v>
      </c>
      <c r="G3760" t="e">
        <f>VLOOKUP($H3760,[1]BRT!$1:$1048576,1,0)</f>
        <v>#N/A</v>
      </c>
      <c r="H3760" t="s">
        <v>6874</v>
      </c>
      <c r="I3760">
        <v>37.954008000000002</v>
      </c>
      <c r="J3760">
        <v>-122.333372</v>
      </c>
      <c r="K3760">
        <v>780</v>
      </c>
      <c r="L3760">
        <v>61</v>
      </c>
      <c r="M3760">
        <v>0.98360655699999999</v>
      </c>
      <c r="N3760">
        <v>5</v>
      </c>
      <c r="O3760">
        <v>16</v>
      </c>
      <c r="P3760">
        <v>21</v>
      </c>
      <c r="Q3760" t="e">
        <f>VLOOKUP($A3760,'[1]SheltersALL_2.17.22'!$1:$1048576,6,0)</f>
        <v>#N/A</v>
      </c>
      <c r="R3760" t="str">
        <f>VLOOKUP($A3760, [1]FA21_Ridership!$1:$1048576,11, 0)</f>
        <v>SAN PABLO</v>
      </c>
      <c r="S3760" t="str">
        <f>VLOOKUP($A3760, [1]FA21_Ridership!$1:$1048576,12, 0)</f>
        <v>CONTRA COSTA</v>
      </c>
      <c r="T3760">
        <f>VLOOKUP($A3760, [1]FA21_Ridership!$1:$1048576,13, 0)</f>
        <v>1</v>
      </c>
      <c r="U3760">
        <f t="shared" si="291"/>
        <v>1281</v>
      </c>
      <c r="V3760" s="67">
        <f t="shared" si="295"/>
        <v>0.90300000000000002</v>
      </c>
      <c r="W3760">
        <v>0.76011200000000001</v>
      </c>
      <c r="X3760" s="67">
        <f t="shared" si="292"/>
        <v>0.50700000000000001</v>
      </c>
      <c r="Y3760">
        <v>0.46605400000000002</v>
      </c>
      <c r="Z3760" s="67">
        <f t="shared" si="293"/>
        <v>0.83299999999999996</v>
      </c>
      <c r="AA3760">
        <f>VLOOKUP($C3760,[1]Disability!$1:$1048576,5,FALSE)</f>
        <v>0</v>
      </c>
      <c r="AB3760" s="67">
        <f t="shared" si="294"/>
        <v>0</v>
      </c>
      <c r="AC3760" t="e">
        <f>VLOOKUP($A3760,#REF!,9,FALSE)</f>
        <v>#REF!</v>
      </c>
    </row>
    <row r="3761" spans="1:29">
      <c r="A3761">
        <v>50788</v>
      </c>
      <c r="B3761">
        <v>3760</v>
      </c>
      <c r="C3761">
        <v>704290</v>
      </c>
      <c r="D3761" t="s">
        <v>4235</v>
      </c>
      <c r="E3761" t="s">
        <v>4236</v>
      </c>
      <c r="G3761" t="e">
        <f>VLOOKUP($H3761,[1]BRT!$1:$1048576,1,0)</f>
        <v>#N/A</v>
      </c>
      <c r="H3761" t="s">
        <v>6875</v>
      </c>
      <c r="I3761">
        <v>37.530161</v>
      </c>
      <c r="J3761">
        <v>-121.91128999999999</v>
      </c>
      <c r="K3761">
        <v>991</v>
      </c>
      <c r="L3761">
        <v>28</v>
      </c>
      <c r="M3761">
        <v>2.1428571430000001</v>
      </c>
      <c r="N3761">
        <v>17</v>
      </c>
      <c r="O3761">
        <v>29</v>
      </c>
      <c r="P3761">
        <v>46</v>
      </c>
      <c r="Q3761" t="e">
        <f>VLOOKUP($A3761,'[1]SheltersALL_2.17.22'!$1:$1048576,6,0)</f>
        <v>#N/A</v>
      </c>
      <c r="R3761" t="str">
        <f>VLOOKUP($A3761, [1]FA21_Ridership!$1:$1048576,11, 0)</f>
        <v>FREMONT</v>
      </c>
      <c r="S3761" t="str">
        <f>VLOOKUP($A3761, [1]FA21_Ridership!$1:$1048576,12, 0)</f>
        <v>ALAMEDA</v>
      </c>
      <c r="T3761">
        <f>VLOOKUP($A3761, [1]FA21_Ridership!$1:$1048576,13, 0)</f>
        <v>5</v>
      </c>
      <c r="U3761">
        <f t="shared" si="291"/>
        <v>1288</v>
      </c>
      <c r="V3761" s="67">
        <f t="shared" si="295"/>
        <v>0.90300000000000002</v>
      </c>
      <c r="W3761">
        <v>0.80227800000000005</v>
      </c>
      <c r="X3761" s="67">
        <f t="shared" si="292"/>
        <v>0.59099999999999997</v>
      </c>
      <c r="Y3761">
        <v>9.6826999999999996E-2</v>
      </c>
      <c r="Z3761" s="67">
        <f t="shared" si="293"/>
        <v>0.23599999999999999</v>
      </c>
      <c r="AA3761">
        <f>VLOOKUP($C3761,[1]Disability!$1:$1048576,5,FALSE)</f>
        <v>0</v>
      </c>
      <c r="AB3761" s="67">
        <f t="shared" si="294"/>
        <v>0</v>
      </c>
      <c r="AC3761" t="e">
        <f>VLOOKUP($A3761,#REF!,9,FALSE)</f>
        <v>#REF!</v>
      </c>
    </row>
    <row r="3762" spans="1:29">
      <c r="A3762">
        <v>53544</v>
      </c>
      <c r="B3762">
        <v>3761</v>
      </c>
      <c r="C3762">
        <v>500670</v>
      </c>
      <c r="D3762" t="s">
        <v>4235</v>
      </c>
      <c r="E3762" t="s">
        <v>4236</v>
      </c>
      <c r="G3762" t="e">
        <f>VLOOKUP($H3762,[1]BRT!$1:$1048576,1,0)</f>
        <v>#N/A</v>
      </c>
      <c r="H3762" t="s">
        <v>6876</v>
      </c>
      <c r="I3762">
        <v>37.925542</v>
      </c>
      <c r="J3762">
        <v>-122.31926900000001</v>
      </c>
      <c r="K3762">
        <v>1207</v>
      </c>
      <c r="L3762">
        <v>30</v>
      </c>
      <c r="M3762">
        <v>2</v>
      </c>
      <c r="N3762">
        <v>33</v>
      </c>
      <c r="O3762">
        <v>10</v>
      </c>
      <c r="P3762">
        <v>43</v>
      </c>
      <c r="Q3762" t="e">
        <f>VLOOKUP($A3762,'[1]SheltersALL_2.17.22'!$1:$1048576,6,0)</f>
        <v>#N/A</v>
      </c>
      <c r="R3762" t="str">
        <f>VLOOKUP($A3762, [1]FA21_Ridership!$1:$1048576,11, 0)</f>
        <v>EL CERRITO</v>
      </c>
      <c r="S3762" t="str">
        <f>VLOOKUP($A3762, [1]FA21_Ridership!$1:$1048576,12, 0)</f>
        <v>CONTRA COSTA</v>
      </c>
      <c r="T3762">
        <f>VLOOKUP($A3762, [1]FA21_Ridership!$1:$1048576,13, 0)</f>
        <v>1</v>
      </c>
      <c r="U3762">
        <f t="shared" si="291"/>
        <v>1290</v>
      </c>
      <c r="V3762" s="67">
        <f t="shared" si="295"/>
        <v>0.90400000000000003</v>
      </c>
      <c r="W3762">
        <v>0.84948500000000005</v>
      </c>
      <c r="X3762" s="67">
        <f t="shared" si="292"/>
        <v>0.67200000000000004</v>
      </c>
      <c r="Y3762">
        <v>0.23814399999999999</v>
      </c>
      <c r="Z3762" s="67">
        <f t="shared" si="293"/>
        <v>0.54100000000000004</v>
      </c>
      <c r="AA3762">
        <f>VLOOKUP($C3762,[1]Disability!$1:$1048576,5,FALSE)</f>
        <v>0</v>
      </c>
      <c r="AB3762" s="67">
        <f t="shared" si="294"/>
        <v>0</v>
      </c>
      <c r="AC3762" t="e">
        <f>VLOOKUP($A3762,#REF!,9,FALSE)</f>
        <v>#REF!</v>
      </c>
    </row>
    <row r="3763" spans="1:29">
      <c r="A3763">
        <v>52585</v>
      </c>
      <c r="B3763">
        <v>3762</v>
      </c>
      <c r="C3763">
        <v>1020970</v>
      </c>
      <c r="D3763" t="s">
        <v>4235</v>
      </c>
      <c r="E3763" t="s">
        <v>4236</v>
      </c>
      <c r="G3763" t="e">
        <f>VLOOKUP($H3763,[1]BRT!$1:$1048576,1,0)</f>
        <v>#N/A</v>
      </c>
      <c r="H3763" t="s">
        <v>6763</v>
      </c>
      <c r="I3763">
        <v>37.817414999999997</v>
      </c>
      <c r="J3763">
        <v>-122.290244</v>
      </c>
      <c r="K3763">
        <v>1116</v>
      </c>
      <c r="L3763">
        <v>30</v>
      </c>
      <c r="M3763">
        <v>2</v>
      </c>
      <c r="N3763">
        <v>8</v>
      </c>
      <c r="O3763">
        <v>35</v>
      </c>
      <c r="P3763">
        <v>43</v>
      </c>
      <c r="Q3763" t="e">
        <f>VLOOKUP($A3763,'[1]SheltersALL_2.17.22'!$1:$1048576,6,0)</f>
        <v>#N/A</v>
      </c>
      <c r="R3763" t="str">
        <f>VLOOKUP($A3763, [1]FA21_Ridership!$1:$1048576,11, 0)</f>
        <v>OAKLAND</v>
      </c>
      <c r="S3763" t="str">
        <f>VLOOKUP($A3763, [1]FA21_Ridership!$1:$1048576,12, 0)</f>
        <v>ALAMEDA</v>
      </c>
      <c r="T3763">
        <f>VLOOKUP($A3763, [1]FA21_Ridership!$1:$1048576,13, 0)</f>
        <v>2</v>
      </c>
      <c r="U3763">
        <f t="shared" si="291"/>
        <v>1290</v>
      </c>
      <c r="V3763" s="67">
        <f t="shared" si="295"/>
        <v>0.90400000000000003</v>
      </c>
      <c r="W3763">
        <v>0.58074899999999996</v>
      </c>
      <c r="X3763" s="67">
        <f t="shared" si="292"/>
        <v>0.27200000000000002</v>
      </c>
      <c r="Y3763">
        <v>0.156587</v>
      </c>
      <c r="Z3763" s="67">
        <f t="shared" si="293"/>
        <v>0.376</v>
      </c>
      <c r="AA3763">
        <f>VLOOKUP($C3763,[1]Disability!$1:$1048576,5,FALSE)</f>
        <v>0</v>
      </c>
      <c r="AB3763" s="67">
        <f t="shared" si="294"/>
        <v>0</v>
      </c>
      <c r="AC3763" t="e">
        <f>VLOOKUP($A3763,#REF!,9,FALSE)</f>
        <v>#REF!</v>
      </c>
    </row>
    <row r="3764" spans="1:29">
      <c r="A3764">
        <v>57898</v>
      </c>
      <c r="B3764">
        <v>3763</v>
      </c>
      <c r="C3764">
        <v>1304350</v>
      </c>
      <c r="D3764" t="s">
        <v>4235</v>
      </c>
      <c r="E3764" t="s">
        <v>4236</v>
      </c>
      <c r="G3764" t="e">
        <f>VLOOKUP($H3764,[1]BRT!$1:$1048576,1,0)</f>
        <v>#N/A</v>
      </c>
      <c r="H3764" t="s">
        <v>6877</v>
      </c>
      <c r="I3764">
        <v>37.913817000000002</v>
      </c>
      <c r="J3764">
        <v>-122.356515</v>
      </c>
      <c r="K3764">
        <v>738</v>
      </c>
      <c r="L3764">
        <v>43</v>
      </c>
      <c r="M3764">
        <v>1.395348837</v>
      </c>
      <c r="N3764">
        <v>5</v>
      </c>
      <c r="O3764">
        <v>25</v>
      </c>
      <c r="P3764">
        <v>30</v>
      </c>
      <c r="Q3764" t="e">
        <f>VLOOKUP($A3764,'[1]SheltersALL_2.17.22'!$1:$1048576,6,0)</f>
        <v>#N/A</v>
      </c>
      <c r="R3764" t="str">
        <f>VLOOKUP($A3764, [1]FA21_Ridership!$1:$1048576,11, 0)</f>
        <v>RICHMOND</v>
      </c>
      <c r="S3764" t="str">
        <f>VLOOKUP($A3764, [1]FA21_Ridership!$1:$1048576,12, 0)</f>
        <v>CONTRA COSTA</v>
      </c>
      <c r="T3764">
        <f>VLOOKUP($A3764, [1]FA21_Ridership!$1:$1048576,13, 0)</f>
        <v>1</v>
      </c>
      <c r="U3764">
        <f t="shared" si="291"/>
        <v>1290</v>
      </c>
      <c r="V3764" s="67">
        <f t="shared" si="295"/>
        <v>0.90400000000000003</v>
      </c>
      <c r="W3764">
        <v>0.77786699999999998</v>
      </c>
      <c r="X3764" s="67">
        <f t="shared" si="292"/>
        <v>0.53900000000000003</v>
      </c>
      <c r="Y3764">
        <v>0.17241400000000001</v>
      </c>
      <c r="Z3764" s="67">
        <f t="shared" si="293"/>
        <v>0.41399999999999998</v>
      </c>
      <c r="AA3764">
        <f>VLOOKUP($C3764,[1]Disability!$1:$1048576,5,FALSE)</f>
        <v>1</v>
      </c>
      <c r="AB3764" s="67">
        <f t="shared" si="294"/>
        <v>0.72499999999999998</v>
      </c>
      <c r="AC3764" t="e">
        <f>VLOOKUP($A3764,#REF!,9,FALSE)</f>
        <v>#REF!</v>
      </c>
    </row>
    <row r="3765" spans="1:29">
      <c r="A3765">
        <v>57776</v>
      </c>
      <c r="B3765">
        <v>3764</v>
      </c>
      <c r="C3765">
        <v>305050</v>
      </c>
      <c r="D3765" t="s">
        <v>4235</v>
      </c>
      <c r="E3765" t="s">
        <v>4236</v>
      </c>
      <c r="G3765" t="e">
        <f>VLOOKUP($H3765,[1]BRT!$1:$1048576,1,0)</f>
        <v>#N/A</v>
      </c>
      <c r="H3765" t="s">
        <v>6878</v>
      </c>
      <c r="I3765">
        <v>37.872540999999998</v>
      </c>
      <c r="J3765">
        <v>-122.26831900000001</v>
      </c>
      <c r="K3765">
        <v>1134</v>
      </c>
      <c r="L3765">
        <v>19</v>
      </c>
      <c r="M3765">
        <v>3.1578947369999999</v>
      </c>
      <c r="N3765">
        <v>43</v>
      </c>
      <c r="O3765">
        <v>25</v>
      </c>
      <c r="P3765">
        <v>68</v>
      </c>
      <c r="Q3765" t="e">
        <f>VLOOKUP($A3765,'[1]SheltersALL_2.17.22'!$1:$1048576,6,0)</f>
        <v>#N/A</v>
      </c>
      <c r="R3765" t="str">
        <f>VLOOKUP($A3765, [1]FA21_Ridership!$1:$1048576,11, 0)</f>
        <v>BERKELEY</v>
      </c>
      <c r="S3765" t="str">
        <f>VLOOKUP($A3765, [1]FA21_Ridership!$1:$1048576,12, 0)</f>
        <v>ALAMEDA</v>
      </c>
      <c r="T3765">
        <f>VLOOKUP($A3765, [1]FA21_Ridership!$1:$1048576,13, 0)</f>
        <v>1</v>
      </c>
      <c r="U3765">
        <f t="shared" si="291"/>
        <v>1292</v>
      </c>
      <c r="V3765" s="67">
        <f t="shared" si="295"/>
        <v>0.90400000000000003</v>
      </c>
      <c r="W3765">
        <v>0.61444100000000001</v>
      </c>
      <c r="X3765" s="67">
        <f t="shared" si="292"/>
        <v>0.30399999999999999</v>
      </c>
      <c r="Y3765">
        <v>0.42000900000000002</v>
      </c>
      <c r="Z3765" s="67">
        <f t="shared" si="293"/>
        <v>0.78200000000000003</v>
      </c>
      <c r="AA3765">
        <f>VLOOKUP($C3765,[1]Disability!$1:$1048576,5,FALSE)</f>
        <v>0</v>
      </c>
      <c r="AB3765" s="67">
        <f t="shared" si="294"/>
        <v>0</v>
      </c>
      <c r="AC3765" t="e">
        <f>VLOOKUP($A3765,#REF!,9,FALSE)</f>
        <v>#REF!</v>
      </c>
    </row>
    <row r="3766" spans="1:29">
      <c r="A3766">
        <v>57537</v>
      </c>
      <c r="B3766">
        <v>3765</v>
      </c>
      <c r="C3766">
        <v>102810</v>
      </c>
      <c r="D3766" t="s">
        <v>4235</v>
      </c>
      <c r="E3766" t="s">
        <v>4236</v>
      </c>
      <c r="G3766" t="e">
        <f>VLOOKUP($H3766,[1]BRT!$1:$1048576,1,0)</f>
        <v>#N/A</v>
      </c>
      <c r="H3766" t="s">
        <v>6503</v>
      </c>
      <c r="I3766">
        <v>37.757309999999997</v>
      </c>
      <c r="J3766">
        <v>-122.248732</v>
      </c>
      <c r="K3766">
        <v>1017</v>
      </c>
      <c r="L3766">
        <v>31.7</v>
      </c>
      <c r="M3766">
        <v>1.8927444790000001</v>
      </c>
      <c r="N3766">
        <v>8</v>
      </c>
      <c r="O3766">
        <v>33</v>
      </c>
      <c r="P3766">
        <v>41</v>
      </c>
      <c r="Q3766" t="e">
        <f>VLOOKUP($A3766,'[1]SheltersALL_2.17.22'!$1:$1048576,6,0)</f>
        <v>#N/A</v>
      </c>
      <c r="R3766" t="str">
        <f>VLOOKUP($A3766, [1]FA21_Ridership!$1:$1048576,11, 0)</f>
        <v>ALAMEDA</v>
      </c>
      <c r="S3766" t="str">
        <f>VLOOKUP($A3766, [1]FA21_Ridership!$1:$1048576,12, 0)</f>
        <v>ALAMEDA</v>
      </c>
      <c r="T3766">
        <f>VLOOKUP($A3766, [1]FA21_Ridership!$1:$1048576,13, 0)</f>
        <v>3</v>
      </c>
      <c r="U3766">
        <f t="shared" si="291"/>
        <v>1299.7</v>
      </c>
      <c r="V3766" s="67">
        <f t="shared" si="295"/>
        <v>0.90500000000000003</v>
      </c>
      <c r="W3766">
        <v>0.57394400000000001</v>
      </c>
      <c r="X3766" s="67">
        <f t="shared" si="292"/>
        <v>0.26</v>
      </c>
      <c r="Y3766">
        <v>8.2741999999999996E-2</v>
      </c>
      <c r="Z3766" s="67">
        <f t="shared" si="293"/>
        <v>0.17899999999999999</v>
      </c>
      <c r="AA3766">
        <f>VLOOKUP($C3766,[1]Disability!$1:$1048576,5,FALSE)</f>
        <v>0</v>
      </c>
      <c r="AB3766" s="67">
        <f t="shared" si="294"/>
        <v>0</v>
      </c>
      <c r="AC3766" t="e">
        <f>VLOOKUP($A3766,#REF!,9,FALSE)</f>
        <v>#REF!</v>
      </c>
    </row>
    <row r="3767" spans="1:29">
      <c r="A3767">
        <v>50239</v>
      </c>
      <c r="B3767">
        <v>3766</v>
      </c>
      <c r="C3767">
        <v>805990</v>
      </c>
      <c r="D3767" t="s">
        <v>4235</v>
      </c>
      <c r="E3767" t="s">
        <v>4236</v>
      </c>
      <c r="G3767" t="e">
        <f>VLOOKUP($H3767,[1]BRT!$1:$1048576,1,0)</f>
        <v>#N/A</v>
      </c>
      <c r="H3767" t="s">
        <v>6879</v>
      </c>
      <c r="I3767">
        <v>37.643203999999997</v>
      </c>
      <c r="J3767">
        <v>-122.105125</v>
      </c>
      <c r="K3767">
        <v>1029</v>
      </c>
      <c r="L3767">
        <v>20</v>
      </c>
      <c r="M3767">
        <v>3</v>
      </c>
      <c r="N3767">
        <v>29</v>
      </c>
      <c r="O3767">
        <v>36</v>
      </c>
      <c r="P3767">
        <v>65</v>
      </c>
      <c r="Q3767" t="str">
        <f>VLOOKUP($A3767,'[1]SheltersALL_2.17.22'!$1:$1048576,6,0)</f>
        <v>Hayward</v>
      </c>
      <c r="R3767" t="str">
        <f>VLOOKUP($A3767, [1]FA21_Ridership!$1:$1048576,11, 0)</f>
        <v>HAYWARD</v>
      </c>
      <c r="S3767" t="str">
        <f>VLOOKUP($A3767, [1]FA21_Ridership!$1:$1048576,12, 0)</f>
        <v>ALAMEDA</v>
      </c>
      <c r="T3767">
        <f>VLOOKUP($A3767, [1]FA21_Ridership!$1:$1048576,13, 0)</f>
        <v>5</v>
      </c>
      <c r="U3767">
        <f t="shared" si="291"/>
        <v>1300</v>
      </c>
      <c r="V3767" s="67">
        <f t="shared" si="295"/>
        <v>0.90500000000000003</v>
      </c>
      <c r="W3767">
        <v>0.72741900000000004</v>
      </c>
      <c r="X3767" s="67">
        <f t="shared" si="292"/>
        <v>0.44600000000000001</v>
      </c>
      <c r="Y3767">
        <v>5.4838999999999999E-2</v>
      </c>
      <c r="Z3767" s="67">
        <f t="shared" si="293"/>
        <v>9.6000000000000002E-2</v>
      </c>
      <c r="AA3767">
        <f>VLOOKUP($C3767,[1]Disability!$1:$1048576,5,FALSE)</f>
        <v>1</v>
      </c>
      <c r="AB3767" s="67">
        <f t="shared" si="294"/>
        <v>0.72499999999999998</v>
      </c>
      <c r="AC3767" t="e">
        <f>VLOOKUP($A3767,#REF!,9,FALSE)</f>
        <v>#REF!</v>
      </c>
    </row>
    <row r="3768" spans="1:29">
      <c r="A3768">
        <v>57088</v>
      </c>
      <c r="B3768">
        <v>3767</v>
      </c>
      <c r="C3768">
        <v>305470</v>
      </c>
      <c r="D3768" t="s">
        <v>4235</v>
      </c>
      <c r="E3768" t="s">
        <v>4236</v>
      </c>
      <c r="G3768" t="e">
        <f>VLOOKUP($H3768,[1]BRT!$1:$1048576,1,0)</f>
        <v>#N/A</v>
      </c>
      <c r="H3768" t="s">
        <v>6880</v>
      </c>
      <c r="I3768">
        <v>37.856405000000002</v>
      </c>
      <c r="J3768">
        <v>-122.259787</v>
      </c>
      <c r="K3768">
        <v>1174</v>
      </c>
      <c r="L3768">
        <v>20</v>
      </c>
      <c r="M3768">
        <v>3</v>
      </c>
      <c r="N3768">
        <v>21</v>
      </c>
      <c r="O3768">
        <v>44</v>
      </c>
      <c r="P3768">
        <v>65</v>
      </c>
      <c r="Q3768" t="str">
        <f>VLOOKUP($A3768,'[1]SheltersALL_2.17.22'!$1:$1048576,6,0)</f>
        <v>Berkeley</v>
      </c>
      <c r="R3768" t="str">
        <f>VLOOKUP($A3768, [1]FA21_Ridership!$1:$1048576,11, 0)</f>
        <v>BERKELEY</v>
      </c>
      <c r="S3768" t="str">
        <f>VLOOKUP($A3768, [1]FA21_Ridership!$1:$1048576,12, 0)</f>
        <v>ALAMEDA</v>
      </c>
      <c r="T3768">
        <f>VLOOKUP($A3768, [1]FA21_Ridership!$1:$1048576,13, 0)</f>
        <v>1</v>
      </c>
      <c r="U3768">
        <f t="shared" si="291"/>
        <v>1300</v>
      </c>
      <c r="V3768" s="67">
        <f t="shared" si="295"/>
        <v>0.90500000000000003</v>
      </c>
      <c r="W3768">
        <v>0.31460700000000003</v>
      </c>
      <c r="X3768" s="67">
        <f t="shared" si="292"/>
        <v>8.2000000000000003E-2</v>
      </c>
      <c r="Y3768">
        <v>0.167769</v>
      </c>
      <c r="Z3768" s="67">
        <f t="shared" si="293"/>
        <v>0.40200000000000002</v>
      </c>
      <c r="AA3768">
        <f>VLOOKUP($C3768,[1]Disability!$1:$1048576,5,FALSE)</f>
        <v>0</v>
      </c>
      <c r="AB3768" s="67">
        <f t="shared" si="294"/>
        <v>0</v>
      </c>
      <c r="AC3768" t="e">
        <f>VLOOKUP($A3768,#REF!,9,FALSE)</f>
        <v>#REF!</v>
      </c>
    </row>
    <row r="3769" spans="1:29">
      <c r="A3769">
        <v>57525</v>
      </c>
      <c r="B3769">
        <v>3768</v>
      </c>
      <c r="C3769">
        <v>1002790</v>
      </c>
      <c r="D3769" t="s">
        <v>4235</v>
      </c>
      <c r="E3769" t="s">
        <v>4236</v>
      </c>
      <c r="G3769" t="e">
        <f>VLOOKUP($H3769,[1]BRT!$1:$1048576,1,0)</f>
        <v>#N/A</v>
      </c>
      <c r="H3769" t="s">
        <v>6881</v>
      </c>
      <c r="I3769">
        <v>37.834521000000002</v>
      </c>
      <c r="J3769">
        <v>-122.252691</v>
      </c>
      <c r="K3769">
        <v>1016</v>
      </c>
      <c r="L3769">
        <v>31</v>
      </c>
      <c r="M3769">
        <v>1.935483871</v>
      </c>
      <c r="N3769">
        <v>19</v>
      </c>
      <c r="O3769">
        <v>23</v>
      </c>
      <c r="P3769">
        <v>42</v>
      </c>
      <c r="Q3769" t="e">
        <f>VLOOKUP($A3769,'[1]SheltersALL_2.17.22'!$1:$1048576,6,0)</f>
        <v>#N/A</v>
      </c>
      <c r="R3769" t="str">
        <f>VLOOKUP($A3769, [1]FA21_Ridership!$1:$1048576,11, 0)</f>
        <v>OAKLAND</v>
      </c>
      <c r="S3769" t="str">
        <f>VLOOKUP($A3769, [1]FA21_Ridership!$1:$1048576,12, 0)</f>
        <v>ALAMEDA</v>
      </c>
      <c r="T3769">
        <f>VLOOKUP($A3769, [1]FA21_Ridership!$1:$1048576,13, 0)</f>
        <v>2</v>
      </c>
      <c r="U3769">
        <f t="shared" si="291"/>
        <v>1302</v>
      </c>
      <c r="V3769" s="67">
        <f t="shared" si="295"/>
        <v>0.90500000000000003</v>
      </c>
      <c r="W3769">
        <v>0.33245799999999998</v>
      </c>
      <c r="X3769" s="67">
        <f t="shared" si="292"/>
        <v>8.7999999999999995E-2</v>
      </c>
      <c r="Y3769">
        <v>0.26684200000000002</v>
      </c>
      <c r="Z3769" s="67">
        <f t="shared" si="293"/>
        <v>0.59399999999999997</v>
      </c>
      <c r="AA3769">
        <f>VLOOKUP($C3769,[1]Disability!$1:$1048576,5,FALSE)</f>
        <v>2</v>
      </c>
      <c r="AB3769" s="67">
        <f t="shared" si="294"/>
        <v>0.91600000000000004</v>
      </c>
      <c r="AC3769" t="e">
        <f>VLOOKUP($A3769,#REF!,9,FALSE)</f>
        <v>#REF!</v>
      </c>
    </row>
    <row r="3770" spans="1:29">
      <c r="A3770">
        <v>50238</v>
      </c>
      <c r="B3770">
        <v>3769</v>
      </c>
      <c r="C3770">
        <v>805980</v>
      </c>
      <c r="D3770" t="s">
        <v>4235</v>
      </c>
      <c r="E3770" t="s">
        <v>4236</v>
      </c>
      <c r="G3770" t="e">
        <f>VLOOKUP($H3770,[1]BRT!$1:$1048576,1,0)</f>
        <v>#N/A</v>
      </c>
      <c r="H3770" t="s">
        <v>6879</v>
      </c>
      <c r="I3770">
        <v>37.643405999999999</v>
      </c>
      <c r="J3770">
        <v>-122.105045</v>
      </c>
      <c r="K3770">
        <v>1063</v>
      </c>
      <c r="L3770">
        <v>17</v>
      </c>
      <c r="M3770">
        <v>3.5294117649999999</v>
      </c>
      <c r="N3770">
        <v>36</v>
      </c>
      <c r="O3770">
        <v>41</v>
      </c>
      <c r="P3770">
        <v>77</v>
      </c>
      <c r="Q3770" t="str">
        <f>VLOOKUP($A3770,'[1]SheltersALL_2.17.22'!$1:$1048576,6,0)</f>
        <v>Hayward</v>
      </c>
      <c r="R3770" t="str">
        <f>VLOOKUP($A3770, [1]FA21_Ridership!$1:$1048576,11, 0)</f>
        <v>HAYWARD</v>
      </c>
      <c r="S3770" t="str">
        <f>VLOOKUP($A3770, [1]FA21_Ridership!$1:$1048576,12, 0)</f>
        <v>ALAMEDA</v>
      </c>
      <c r="T3770">
        <f>VLOOKUP($A3770, [1]FA21_Ridership!$1:$1048576,13, 0)</f>
        <v>5</v>
      </c>
      <c r="U3770">
        <f t="shared" si="291"/>
        <v>1309</v>
      </c>
      <c r="V3770" s="67">
        <f t="shared" si="295"/>
        <v>0.90500000000000003</v>
      </c>
      <c r="W3770">
        <v>0.72741900000000004</v>
      </c>
      <c r="X3770" s="67">
        <f t="shared" si="292"/>
        <v>0.44600000000000001</v>
      </c>
      <c r="Y3770">
        <v>5.4838999999999999E-2</v>
      </c>
      <c r="Z3770" s="67">
        <f t="shared" si="293"/>
        <v>9.6000000000000002E-2</v>
      </c>
      <c r="AA3770">
        <f>VLOOKUP($C3770,[1]Disability!$1:$1048576,5,FALSE)</f>
        <v>1</v>
      </c>
      <c r="AB3770" s="67">
        <f t="shared" si="294"/>
        <v>0.72499999999999998</v>
      </c>
      <c r="AC3770" t="e">
        <f>VLOOKUP($A3770,#REF!,9,FALSE)</f>
        <v>#REF!</v>
      </c>
    </row>
    <row r="3771" spans="1:29">
      <c r="A3771">
        <v>55290</v>
      </c>
      <c r="B3771">
        <v>3770</v>
      </c>
      <c r="C3771">
        <v>707300</v>
      </c>
      <c r="D3771" t="s">
        <v>4235</v>
      </c>
      <c r="E3771" t="s">
        <v>4236</v>
      </c>
      <c r="G3771" t="e">
        <f>VLOOKUP($H3771,[1]BRT!$1:$1048576,1,0)</f>
        <v>#N/A</v>
      </c>
      <c r="H3771" t="s">
        <v>6882</v>
      </c>
      <c r="I3771">
        <v>37.502046</v>
      </c>
      <c r="J3771">
        <v>-121.974908</v>
      </c>
      <c r="K3771">
        <v>784</v>
      </c>
      <c r="L3771">
        <v>30.5</v>
      </c>
      <c r="M3771">
        <v>1.9672131150000001</v>
      </c>
      <c r="N3771">
        <v>12</v>
      </c>
      <c r="O3771">
        <v>31</v>
      </c>
      <c r="P3771">
        <v>43</v>
      </c>
      <c r="Q3771" t="e">
        <f>VLOOKUP($A3771,'[1]SheltersALL_2.17.22'!$1:$1048576,6,0)</f>
        <v>#N/A</v>
      </c>
      <c r="R3771" t="str">
        <f>VLOOKUP($A3771, [1]FA21_Ridership!$1:$1048576,11, 0)</f>
        <v>FREMONT</v>
      </c>
      <c r="S3771" t="str">
        <f>VLOOKUP($A3771, [1]FA21_Ridership!$1:$1048576,12, 0)</f>
        <v>ALAMEDA</v>
      </c>
      <c r="T3771">
        <f>VLOOKUP($A3771, [1]FA21_Ridership!$1:$1048576,13, 0)</f>
        <v>5</v>
      </c>
      <c r="U3771">
        <f t="shared" si="291"/>
        <v>1311.5</v>
      </c>
      <c r="V3771" s="67">
        <f t="shared" si="295"/>
        <v>0.90600000000000003</v>
      </c>
      <c r="W3771">
        <v>0.94135500000000005</v>
      </c>
      <c r="X3771" s="67">
        <f t="shared" si="292"/>
        <v>0.86599999999999999</v>
      </c>
      <c r="Y3771">
        <v>7.7732999999999997E-2</v>
      </c>
      <c r="Z3771" s="67">
        <f t="shared" si="293"/>
        <v>0.16</v>
      </c>
      <c r="AA3771">
        <f>VLOOKUP($C3771,[1]Disability!$1:$1048576,5,FALSE)</f>
        <v>0</v>
      </c>
      <c r="AB3771" s="67">
        <f t="shared" si="294"/>
        <v>0</v>
      </c>
      <c r="AC3771" t="e">
        <f>VLOOKUP($A3771,#REF!,9,FALSE)</f>
        <v>#REF!</v>
      </c>
    </row>
    <row r="3772" spans="1:29">
      <c r="A3772">
        <v>51769</v>
      </c>
      <c r="B3772">
        <v>3771</v>
      </c>
      <c r="C3772">
        <v>9904250</v>
      </c>
      <c r="D3772" t="s">
        <v>4235</v>
      </c>
      <c r="E3772" t="s">
        <v>4236</v>
      </c>
      <c r="G3772" t="e">
        <f>VLOOKUP($H3772,[1]BRT!$1:$1048576,1,0)</f>
        <v>#N/A</v>
      </c>
      <c r="H3772" t="s">
        <v>6883</v>
      </c>
      <c r="I3772">
        <v>37.884225999999998</v>
      </c>
      <c r="J3772">
        <v>-122.299531</v>
      </c>
      <c r="K3772">
        <v>1122</v>
      </c>
      <c r="L3772">
        <v>18</v>
      </c>
      <c r="M3772">
        <v>3.3333333330000001</v>
      </c>
      <c r="N3772">
        <v>23</v>
      </c>
      <c r="O3772">
        <v>50</v>
      </c>
      <c r="P3772">
        <v>73</v>
      </c>
      <c r="Q3772" t="e">
        <f>VLOOKUP($A3772,'[1]SheltersALL_2.17.22'!$1:$1048576,6,0)</f>
        <v>#N/A</v>
      </c>
      <c r="R3772" t="str">
        <f>VLOOKUP($A3772, [1]FA21_Ridership!$1:$1048576,11, 0)</f>
        <v>ALBANY</v>
      </c>
      <c r="S3772" t="str">
        <f>VLOOKUP($A3772, [1]FA21_Ridership!$1:$1048576,12, 0)</f>
        <v>ALAMEDA</v>
      </c>
      <c r="T3772">
        <f>VLOOKUP($A3772, [1]FA21_Ridership!$1:$1048576,13, 0)</f>
        <v>1</v>
      </c>
      <c r="U3772">
        <f t="shared" si="291"/>
        <v>1314</v>
      </c>
      <c r="V3772" s="67">
        <f t="shared" si="295"/>
        <v>0.90600000000000003</v>
      </c>
      <c r="W3772">
        <v>0.68288700000000002</v>
      </c>
      <c r="X3772" s="67">
        <f t="shared" si="292"/>
        <v>0.39</v>
      </c>
      <c r="Y3772">
        <v>0.44023499999999999</v>
      </c>
      <c r="Z3772" s="67">
        <f t="shared" si="293"/>
        <v>0.81</v>
      </c>
      <c r="AA3772">
        <f>VLOOKUP($C3772,[1]Disability!$1:$1048576,5,FALSE)</f>
        <v>1</v>
      </c>
      <c r="AB3772" s="67">
        <f t="shared" si="294"/>
        <v>0.72499999999999998</v>
      </c>
      <c r="AC3772" t="e">
        <f>VLOOKUP($A3772,#REF!,9,FALSE)</f>
        <v>#REF!</v>
      </c>
    </row>
    <row r="3773" spans="1:29">
      <c r="A3773">
        <v>51646</v>
      </c>
      <c r="B3773">
        <v>3772</v>
      </c>
      <c r="C3773">
        <v>9903860</v>
      </c>
      <c r="D3773" t="s">
        <v>4235</v>
      </c>
      <c r="E3773" t="s">
        <v>4236</v>
      </c>
      <c r="F3773" t="s">
        <v>4373</v>
      </c>
      <c r="G3773" t="e">
        <f>VLOOKUP($H3773,[1]BRT!$1:$1048576,1,0)</f>
        <v>#N/A</v>
      </c>
      <c r="H3773" t="s">
        <v>6804</v>
      </c>
      <c r="I3773">
        <v>37.935949000000001</v>
      </c>
      <c r="J3773">
        <v>-122.353233</v>
      </c>
      <c r="K3773">
        <v>1202</v>
      </c>
      <c r="L3773">
        <v>30</v>
      </c>
      <c r="M3773">
        <v>2</v>
      </c>
      <c r="N3773">
        <v>30</v>
      </c>
      <c r="O3773">
        <v>14</v>
      </c>
      <c r="P3773">
        <v>44</v>
      </c>
      <c r="Q3773" t="e">
        <f>VLOOKUP($A3773,'[1]SheltersALL_2.17.22'!$1:$1048576,6,0)</f>
        <v>#N/A</v>
      </c>
      <c r="R3773" t="str">
        <f>VLOOKUP($A3773, [1]FA21_Ridership!$1:$1048576,11, 0)</f>
        <v>RICHMOND</v>
      </c>
      <c r="S3773" t="str">
        <f>VLOOKUP($A3773, [1]FA21_Ridership!$1:$1048576,12, 0)</f>
        <v>CONTRA COSTA</v>
      </c>
      <c r="T3773">
        <f>VLOOKUP($A3773, [1]FA21_Ridership!$1:$1048576,13, 0)</f>
        <v>1</v>
      </c>
      <c r="U3773">
        <f t="shared" si="291"/>
        <v>1320</v>
      </c>
      <c r="V3773" s="67">
        <f t="shared" si="295"/>
        <v>0.90600000000000003</v>
      </c>
      <c r="W3773">
        <v>0.95234600000000003</v>
      </c>
      <c r="X3773" s="67">
        <f t="shared" si="292"/>
        <v>0.90700000000000003</v>
      </c>
      <c r="Y3773">
        <v>0.51747200000000004</v>
      </c>
      <c r="Z3773" s="67">
        <f t="shared" si="293"/>
        <v>0.874</v>
      </c>
      <c r="AA3773">
        <f>VLOOKUP($C3773,[1]Disability!$1:$1048576,5,FALSE)</f>
        <v>1</v>
      </c>
      <c r="AB3773" s="67">
        <f t="shared" si="294"/>
        <v>0.72499999999999998</v>
      </c>
      <c r="AC3773" t="e">
        <f>VLOOKUP($A3773,#REF!,9,FALSE)</f>
        <v>#REF!</v>
      </c>
    </row>
    <row r="3774" spans="1:29">
      <c r="A3774">
        <v>52986</v>
      </c>
      <c r="B3774">
        <v>3773</v>
      </c>
      <c r="C3774">
        <v>9907960</v>
      </c>
      <c r="D3774" t="s">
        <v>4235</v>
      </c>
      <c r="E3774" t="s">
        <v>4236</v>
      </c>
      <c r="G3774" t="e">
        <f>VLOOKUP($H3774,[1]BRT!$1:$1048576,1,0)</f>
        <v>#N/A</v>
      </c>
      <c r="H3774" t="s">
        <v>6758</v>
      </c>
      <c r="I3774">
        <v>37.694546000000003</v>
      </c>
      <c r="J3774">
        <v>-122.11344200000001</v>
      </c>
      <c r="K3774">
        <v>1411</v>
      </c>
      <c r="L3774">
        <v>30</v>
      </c>
      <c r="M3774">
        <v>2</v>
      </c>
      <c r="N3774">
        <v>11</v>
      </c>
      <c r="O3774">
        <v>33</v>
      </c>
      <c r="P3774">
        <v>44</v>
      </c>
      <c r="Q3774" t="s">
        <v>199</v>
      </c>
      <c r="R3774" t="str">
        <f>VLOOKUP($A3774, [1]FA21_Ridership!$1:$1048576,11, 0)</f>
        <v>COUNTY-ALAMEDA</v>
      </c>
      <c r="S3774" t="str">
        <f>VLOOKUP($A3774, [1]FA21_Ridership!$1:$1048576,12, 0)</f>
        <v>ALAMEDA</v>
      </c>
      <c r="T3774">
        <f>VLOOKUP($A3774, [1]FA21_Ridership!$1:$1048576,13, 0)</f>
        <v>4</v>
      </c>
      <c r="U3774">
        <f t="shared" si="291"/>
        <v>1320</v>
      </c>
      <c r="V3774" s="67">
        <f t="shared" si="295"/>
        <v>0.90600000000000003</v>
      </c>
      <c r="W3774">
        <v>0.93279100000000004</v>
      </c>
      <c r="X3774" s="67">
        <f t="shared" si="292"/>
        <v>0.83899999999999997</v>
      </c>
      <c r="Y3774">
        <v>0.35284599999999999</v>
      </c>
      <c r="Z3774" s="67">
        <f t="shared" si="293"/>
        <v>0.70299999999999996</v>
      </c>
      <c r="AA3774">
        <f>VLOOKUP($C3774,[1]Disability!$1:$1048576,5,FALSE)</f>
        <v>0</v>
      </c>
      <c r="AB3774" s="67">
        <f t="shared" si="294"/>
        <v>0</v>
      </c>
      <c r="AC3774" t="e">
        <f>VLOOKUP($A3774,#REF!,9,FALSE)</f>
        <v>#REF!</v>
      </c>
    </row>
    <row r="3775" spans="1:29">
      <c r="A3775">
        <v>52834</v>
      </c>
      <c r="B3775">
        <v>3774</v>
      </c>
      <c r="C3775">
        <v>9907450</v>
      </c>
      <c r="D3775" t="s">
        <v>4235</v>
      </c>
      <c r="E3775" t="s">
        <v>4236</v>
      </c>
      <c r="G3775" t="e">
        <f>VLOOKUP($H3775,[1]BRT!$1:$1048576,1,0)</f>
        <v>#N/A</v>
      </c>
      <c r="H3775" t="s">
        <v>6869</v>
      </c>
      <c r="I3775">
        <v>37.785088999999999</v>
      </c>
      <c r="J3775">
        <v>-122.294421</v>
      </c>
      <c r="K3775">
        <v>960</v>
      </c>
      <c r="L3775">
        <v>30</v>
      </c>
      <c r="M3775">
        <v>2</v>
      </c>
      <c r="N3775">
        <v>1</v>
      </c>
      <c r="O3775">
        <v>43</v>
      </c>
      <c r="P3775">
        <v>44</v>
      </c>
      <c r="Q3775" t="e">
        <f>VLOOKUP($A3775,'[1]SheltersALL_2.17.22'!$1:$1048576,6,0)</f>
        <v>#N/A</v>
      </c>
      <c r="R3775" t="str">
        <f>VLOOKUP($A3775, [1]FA21_Ridership!$1:$1048576,11, 0)</f>
        <v>ALAMEDA</v>
      </c>
      <c r="S3775" t="str">
        <f>VLOOKUP($A3775, [1]FA21_Ridership!$1:$1048576,12, 0)</f>
        <v>ALAMEDA</v>
      </c>
      <c r="T3775">
        <f>VLOOKUP($A3775, [1]FA21_Ridership!$1:$1048576,13, 0)</f>
        <v>3</v>
      </c>
      <c r="U3775">
        <f t="shared" si="291"/>
        <v>1320</v>
      </c>
      <c r="V3775" s="67">
        <f t="shared" si="295"/>
        <v>0.90600000000000003</v>
      </c>
      <c r="W3775">
        <v>0.78054900000000005</v>
      </c>
      <c r="X3775" s="67">
        <f t="shared" si="292"/>
        <v>0.54900000000000004</v>
      </c>
      <c r="Y3775">
        <v>0.78237199999999996</v>
      </c>
      <c r="Z3775" s="67">
        <f t="shared" si="293"/>
        <v>0.99099999999999999</v>
      </c>
      <c r="AA3775">
        <f>VLOOKUP($C3775,[1]Disability!$1:$1048576,5,FALSE)</f>
        <v>1</v>
      </c>
      <c r="AB3775" s="67">
        <f t="shared" si="294"/>
        <v>0.72499999999999998</v>
      </c>
      <c r="AC3775" t="e">
        <f>VLOOKUP($A3775,#REF!,9,FALSE)</f>
        <v>#REF!</v>
      </c>
    </row>
    <row r="3776" spans="1:29">
      <c r="A3776">
        <v>52673</v>
      </c>
      <c r="B3776">
        <v>3775</v>
      </c>
      <c r="C3776">
        <v>9906900</v>
      </c>
      <c r="D3776" t="s">
        <v>4235</v>
      </c>
      <c r="E3776" t="s">
        <v>4236</v>
      </c>
      <c r="G3776" t="e">
        <f>VLOOKUP($H3776,[1]BRT!$1:$1048576,1,0)</f>
        <v>#N/A</v>
      </c>
      <c r="H3776" t="s">
        <v>6884</v>
      </c>
      <c r="I3776">
        <v>37.803792000000001</v>
      </c>
      <c r="J3776">
        <v>-122.271693</v>
      </c>
      <c r="K3776">
        <v>1292</v>
      </c>
      <c r="L3776">
        <v>28.7</v>
      </c>
      <c r="M3776">
        <v>2.0905923340000001</v>
      </c>
      <c r="N3776">
        <v>26</v>
      </c>
      <c r="O3776">
        <v>20</v>
      </c>
      <c r="P3776">
        <v>46</v>
      </c>
      <c r="Q3776" t="str">
        <f>VLOOKUP($A3776,'[1]SheltersALL_2.17.22'!$1:$1048576,6,0)</f>
        <v>Oakland</v>
      </c>
      <c r="R3776" t="str">
        <f>VLOOKUP($A3776, [1]FA21_Ridership!$1:$1048576,11, 0)</f>
        <v>OAKLAND</v>
      </c>
      <c r="S3776" t="str">
        <f>VLOOKUP($A3776, [1]FA21_Ridership!$1:$1048576,12, 0)</f>
        <v>ALAMEDA</v>
      </c>
      <c r="T3776">
        <f>VLOOKUP($A3776, [1]FA21_Ridership!$1:$1048576,13, 0)</f>
        <v>2</v>
      </c>
      <c r="U3776">
        <f t="shared" si="291"/>
        <v>1320.2</v>
      </c>
      <c r="V3776" s="67">
        <f t="shared" si="295"/>
        <v>0.90700000000000003</v>
      </c>
      <c r="W3776">
        <v>0.72156100000000001</v>
      </c>
      <c r="X3776" s="67">
        <f t="shared" si="292"/>
        <v>0.434</v>
      </c>
      <c r="Y3776">
        <v>0.41556300000000002</v>
      </c>
      <c r="Z3776" s="67">
        <f t="shared" si="293"/>
        <v>0.77400000000000002</v>
      </c>
      <c r="AA3776">
        <f>VLOOKUP($C3776,[1]Disability!$1:$1048576,5,FALSE)</f>
        <v>7</v>
      </c>
      <c r="AB3776" s="67">
        <f t="shared" si="294"/>
        <v>0.996</v>
      </c>
      <c r="AC3776" t="e">
        <f>VLOOKUP($A3776,#REF!,9,FALSE)</f>
        <v>#REF!</v>
      </c>
    </row>
    <row r="3777" spans="1:29">
      <c r="A3777">
        <v>52795</v>
      </c>
      <c r="B3777">
        <v>3776</v>
      </c>
      <c r="C3777">
        <v>9907320</v>
      </c>
      <c r="D3777" t="s">
        <v>4235</v>
      </c>
      <c r="E3777" t="s">
        <v>4236</v>
      </c>
      <c r="G3777" t="e">
        <f>VLOOKUP($H3777,[1]BRT!$1:$1048576,1,0)</f>
        <v>#N/A</v>
      </c>
      <c r="H3777" t="s">
        <v>4579</v>
      </c>
      <c r="I3777">
        <v>37.772944000000003</v>
      </c>
      <c r="J3777">
        <v>-122.22220799999999</v>
      </c>
      <c r="K3777">
        <v>1037</v>
      </c>
      <c r="L3777">
        <v>17</v>
      </c>
      <c r="M3777">
        <v>3.5294117649999999</v>
      </c>
      <c r="N3777">
        <v>51</v>
      </c>
      <c r="O3777">
        <v>27</v>
      </c>
      <c r="P3777">
        <v>78</v>
      </c>
      <c r="Q3777" t="e">
        <f>VLOOKUP($A3777,'[1]SheltersALL_2.17.22'!$1:$1048576,6,0)</f>
        <v>#N/A</v>
      </c>
      <c r="R3777" t="str">
        <f>VLOOKUP($A3777, [1]FA21_Ridership!$1:$1048576,11, 0)</f>
        <v>OAKLAND</v>
      </c>
      <c r="S3777" t="str">
        <f>VLOOKUP($A3777, [1]FA21_Ridership!$1:$1048576,12, 0)</f>
        <v>ALAMEDA</v>
      </c>
      <c r="T3777">
        <f>VLOOKUP($A3777, [1]FA21_Ridership!$1:$1048576,13, 0)</f>
        <v>2</v>
      </c>
      <c r="U3777">
        <f t="shared" si="291"/>
        <v>1326</v>
      </c>
      <c r="V3777" s="67">
        <f t="shared" si="295"/>
        <v>0.90700000000000003</v>
      </c>
      <c r="W3777">
        <v>0.929539</v>
      </c>
      <c r="X3777" s="67">
        <f t="shared" si="292"/>
        <v>0.83499999999999996</v>
      </c>
      <c r="Y3777">
        <v>0.102981</v>
      </c>
      <c r="Z3777" s="67">
        <f t="shared" si="293"/>
        <v>0.25600000000000001</v>
      </c>
      <c r="AA3777">
        <f>VLOOKUP($C3777,[1]Disability!$1:$1048576,5,FALSE)</f>
        <v>0</v>
      </c>
      <c r="AB3777" s="67">
        <f t="shared" si="294"/>
        <v>0</v>
      </c>
      <c r="AC3777" t="e">
        <f>VLOOKUP($A3777,#REF!,9,FALSE)</f>
        <v>#REF!</v>
      </c>
    </row>
    <row r="3778" spans="1:29">
      <c r="A3778">
        <v>50944</v>
      </c>
      <c r="B3778">
        <v>3777</v>
      </c>
      <c r="C3778">
        <v>705230</v>
      </c>
      <c r="D3778" t="s">
        <v>4235</v>
      </c>
      <c r="E3778" t="s">
        <v>4236</v>
      </c>
      <c r="G3778" t="e">
        <f>VLOOKUP($H3778,[1]BRT!$1:$1048576,1,0)</f>
        <v>#N/A</v>
      </c>
      <c r="H3778" t="s">
        <v>6267</v>
      </c>
      <c r="I3778">
        <v>37.551057</v>
      </c>
      <c r="J3778">
        <v>-121.9766</v>
      </c>
      <c r="K3778">
        <v>960</v>
      </c>
      <c r="L3778">
        <v>36</v>
      </c>
      <c r="M3778">
        <v>1.6666666670000001</v>
      </c>
      <c r="N3778">
        <v>25</v>
      </c>
      <c r="O3778">
        <v>12</v>
      </c>
      <c r="P3778">
        <v>37</v>
      </c>
      <c r="Q3778" t="str">
        <f>VLOOKUP($A3778,'[1]SheltersALL_2.17.22'!$1:$1048576,6,0)</f>
        <v>Fremont</v>
      </c>
      <c r="R3778" t="str">
        <f>VLOOKUP($A3778, [1]FA21_Ridership!$1:$1048576,11, 0)</f>
        <v>FREMONT</v>
      </c>
      <c r="S3778" t="str">
        <f>VLOOKUP($A3778, [1]FA21_Ridership!$1:$1048576,12, 0)</f>
        <v>ALAMEDA</v>
      </c>
      <c r="T3778">
        <f>VLOOKUP($A3778, [1]FA21_Ridership!$1:$1048576,13, 0)</f>
        <v>5</v>
      </c>
      <c r="U3778">
        <f t="shared" ref="U3778:U3841" si="296">$L3778*$P3778</f>
        <v>1332</v>
      </c>
      <c r="V3778" s="67">
        <f t="shared" si="295"/>
        <v>0.90700000000000003</v>
      </c>
      <c r="W3778">
        <v>0.83722600000000003</v>
      </c>
      <c r="X3778" s="67">
        <f t="shared" ref="X3778:X3841" si="297">_xlfn.PERCENTRANK.INC($W$2:$W$4161,W3778)</f>
        <v>0.63800000000000001</v>
      </c>
      <c r="Y3778">
        <v>0.142958</v>
      </c>
      <c r="Z3778" s="67">
        <f t="shared" ref="Z3778:Z3841" si="298">_xlfn.PERCENTRANK.INC($Y$2:$Y$4161,Y3778)</f>
        <v>0.34200000000000003</v>
      </c>
      <c r="AA3778">
        <f>VLOOKUP($C3778,[1]Disability!$1:$1048576,5,FALSE)</f>
        <v>1</v>
      </c>
      <c r="AB3778" s="67">
        <f t="shared" ref="AB3778:AB3841" si="299">_xlfn.PERCENTRANK.INC($AA$2:$AA$4163,AA3778)</f>
        <v>0.72499999999999998</v>
      </c>
      <c r="AC3778" t="e">
        <f>VLOOKUP($A3778,#REF!,9,FALSE)</f>
        <v>#REF!</v>
      </c>
    </row>
    <row r="3779" spans="1:29">
      <c r="A3779">
        <v>55737</v>
      </c>
      <c r="B3779">
        <v>3778</v>
      </c>
      <c r="C3779">
        <v>1200050</v>
      </c>
      <c r="D3779" t="s">
        <v>4235</v>
      </c>
      <c r="E3779" t="s">
        <v>4236</v>
      </c>
      <c r="G3779" t="e">
        <f>VLOOKUP($H3779,[1]BRT!$1:$1048576,1,0)</f>
        <v>#N/A</v>
      </c>
      <c r="H3779" t="s">
        <v>6885</v>
      </c>
      <c r="I3779">
        <v>37.991748000000001</v>
      </c>
      <c r="J3779">
        <v>-122.303845</v>
      </c>
      <c r="K3779">
        <v>840</v>
      </c>
      <c r="L3779">
        <v>60.7</v>
      </c>
      <c r="M3779">
        <v>0.988467875</v>
      </c>
      <c r="N3779">
        <v>3</v>
      </c>
      <c r="O3779">
        <v>19</v>
      </c>
      <c r="P3779">
        <v>22</v>
      </c>
      <c r="Q3779" t="e">
        <f>VLOOKUP($A3779,'[1]SheltersALL_2.17.22'!$1:$1048576,6,0)</f>
        <v>#N/A</v>
      </c>
      <c r="R3779" t="str">
        <f>VLOOKUP($A3779, [1]FA21_Ridership!$1:$1048576,11, 0)</f>
        <v>PINOLE</v>
      </c>
      <c r="S3779" t="str">
        <f>VLOOKUP($A3779, [1]FA21_Ridership!$1:$1048576,12, 0)</f>
        <v>CONTRA COSTA</v>
      </c>
      <c r="T3779">
        <f>VLOOKUP($A3779, [1]FA21_Ridership!$1:$1048576,13, 0)</f>
        <v>9</v>
      </c>
      <c r="U3779">
        <f t="shared" si="296"/>
        <v>1335.4</v>
      </c>
      <c r="V3779" s="67">
        <f t="shared" si="295"/>
        <v>0.90800000000000003</v>
      </c>
      <c r="W3779">
        <v>0.42605599999999999</v>
      </c>
      <c r="X3779" s="67">
        <f t="shared" si="297"/>
        <v>0.14199999999999999</v>
      </c>
      <c r="Y3779">
        <v>0.16813400000000001</v>
      </c>
      <c r="Z3779" s="67">
        <f t="shared" si="298"/>
        <v>0.40300000000000002</v>
      </c>
      <c r="AA3779">
        <f>VLOOKUP($C3779,[1]Disability!$1:$1048576,5,FALSE)</f>
        <v>0</v>
      </c>
      <c r="AB3779" s="67">
        <f t="shared" si="299"/>
        <v>0</v>
      </c>
      <c r="AC3779" t="e">
        <f>VLOOKUP($A3779,#REF!,9,FALSE)</f>
        <v>#REF!</v>
      </c>
    </row>
    <row r="3780" spans="1:29">
      <c r="A3780">
        <v>52155</v>
      </c>
      <c r="B3780">
        <v>3779</v>
      </c>
      <c r="C3780">
        <v>304900</v>
      </c>
      <c r="D3780" t="s">
        <v>4235</v>
      </c>
      <c r="E3780" t="s">
        <v>4236</v>
      </c>
      <c r="G3780" t="e">
        <f>VLOOKUP($H3780,[1]BRT!$1:$1048576,1,0)</f>
        <v>#N/A</v>
      </c>
      <c r="H3780" t="s">
        <v>6571</v>
      </c>
      <c r="I3780">
        <v>37.866604000000002</v>
      </c>
      <c r="J3780">
        <v>-122.267517</v>
      </c>
      <c r="K3780">
        <v>1427</v>
      </c>
      <c r="L3780">
        <v>24.8</v>
      </c>
      <c r="M3780">
        <v>2.4193548389999999</v>
      </c>
      <c r="N3780">
        <v>26</v>
      </c>
      <c r="O3780">
        <v>28</v>
      </c>
      <c r="P3780">
        <v>54</v>
      </c>
      <c r="Q3780" t="e">
        <f>VLOOKUP($A3780,'[1]SheltersALL_2.17.22'!$1:$1048576,6,0)</f>
        <v>#N/A</v>
      </c>
      <c r="R3780" t="str">
        <f>VLOOKUP($A3780, [1]FA21_Ridership!$1:$1048576,11, 0)</f>
        <v>BERKELEY</v>
      </c>
      <c r="S3780" t="str">
        <f>VLOOKUP($A3780, [1]FA21_Ridership!$1:$1048576,12, 0)</f>
        <v>ALAMEDA</v>
      </c>
      <c r="T3780">
        <f>VLOOKUP($A3780, [1]FA21_Ridership!$1:$1048576,13, 0)</f>
        <v>1</v>
      </c>
      <c r="U3780">
        <f t="shared" si="296"/>
        <v>1339.2</v>
      </c>
      <c r="V3780" s="67">
        <f t="shared" si="295"/>
        <v>0.90800000000000003</v>
      </c>
      <c r="W3780">
        <v>0.65913900000000003</v>
      </c>
      <c r="X3780" s="67">
        <f t="shared" si="297"/>
        <v>0.34399999999999997</v>
      </c>
      <c r="Y3780">
        <v>0.624865</v>
      </c>
      <c r="Z3780" s="67">
        <f t="shared" si="298"/>
        <v>0.94899999999999995</v>
      </c>
      <c r="AA3780">
        <f>VLOOKUP($C3780,[1]Disability!$1:$1048576,5,FALSE)</f>
        <v>1</v>
      </c>
      <c r="AB3780" s="67">
        <f t="shared" si="299"/>
        <v>0.72499999999999998</v>
      </c>
      <c r="AC3780" t="e">
        <f>VLOOKUP($A3780,#REF!,9,FALSE)</f>
        <v>#REF!</v>
      </c>
    </row>
    <row r="3781" spans="1:29">
      <c r="A3781">
        <v>54554</v>
      </c>
      <c r="B3781">
        <v>3780</v>
      </c>
      <c r="C3781">
        <v>1001420</v>
      </c>
      <c r="D3781" t="s">
        <v>4235</v>
      </c>
      <c r="E3781" t="s">
        <v>4236</v>
      </c>
      <c r="G3781" t="e">
        <f>VLOOKUP($H3781,[1]BRT!$1:$1048576,1,0)</f>
        <v>#N/A</v>
      </c>
      <c r="H3781" t="s">
        <v>6886</v>
      </c>
      <c r="I3781">
        <v>37.784821000000001</v>
      </c>
      <c r="J3781">
        <v>-122.234442</v>
      </c>
      <c r="K3781">
        <v>1080</v>
      </c>
      <c r="L3781">
        <v>20</v>
      </c>
      <c r="M3781">
        <v>3</v>
      </c>
      <c r="N3781">
        <v>51</v>
      </c>
      <c r="O3781">
        <v>16</v>
      </c>
      <c r="P3781">
        <v>67</v>
      </c>
      <c r="Q3781" t="e">
        <f>VLOOKUP($A3781,'[1]SheltersALL_2.17.22'!$1:$1048576,6,0)</f>
        <v>#N/A</v>
      </c>
      <c r="R3781" t="str">
        <f>VLOOKUP($A3781, [1]FA21_Ridership!$1:$1048576,11, 0)</f>
        <v>OAKLAND</v>
      </c>
      <c r="S3781" t="str">
        <f>VLOOKUP($A3781, [1]FA21_Ridership!$1:$1048576,12, 0)</f>
        <v>ALAMEDA</v>
      </c>
      <c r="T3781">
        <f>VLOOKUP($A3781, [1]FA21_Ridership!$1:$1048576,13, 0)</f>
        <v>2</v>
      </c>
      <c r="U3781">
        <f t="shared" si="296"/>
        <v>1340</v>
      </c>
      <c r="V3781" s="67">
        <f t="shared" si="295"/>
        <v>0.90800000000000003</v>
      </c>
      <c r="W3781">
        <v>0.93400300000000003</v>
      </c>
      <c r="X3781" s="67">
        <f t="shared" si="297"/>
        <v>0.84199999999999997</v>
      </c>
      <c r="Y3781">
        <v>0.52220500000000003</v>
      </c>
      <c r="Z3781" s="67">
        <f t="shared" si="298"/>
        <v>0.878</v>
      </c>
      <c r="AA3781">
        <f>VLOOKUP($C3781,[1]Disability!$1:$1048576,5,FALSE)</f>
        <v>0</v>
      </c>
      <c r="AB3781" s="67">
        <f t="shared" si="299"/>
        <v>0</v>
      </c>
      <c r="AC3781" t="e">
        <f>VLOOKUP($A3781,#REF!,9,FALSE)</f>
        <v>#REF!</v>
      </c>
    </row>
    <row r="3782" spans="1:29">
      <c r="A3782">
        <v>52288</v>
      </c>
      <c r="B3782">
        <v>3781</v>
      </c>
      <c r="C3782">
        <v>1009130</v>
      </c>
      <c r="D3782" t="s">
        <v>4235</v>
      </c>
      <c r="E3782" t="s">
        <v>4236</v>
      </c>
      <c r="G3782" t="e">
        <f>VLOOKUP($H3782,[1]BRT!$1:$1048576,1,0)</f>
        <v>#N/A</v>
      </c>
      <c r="H3782" t="s">
        <v>6887</v>
      </c>
      <c r="I3782">
        <v>37.799726999999997</v>
      </c>
      <c r="J3782">
        <v>-122.25230000000001</v>
      </c>
      <c r="K3782">
        <v>1004</v>
      </c>
      <c r="L3782">
        <v>17</v>
      </c>
      <c r="M3782">
        <v>3.5294117649999999</v>
      </c>
      <c r="N3782">
        <v>39</v>
      </c>
      <c r="O3782">
        <v>40</v>
      </c>
      <c r="P3782">
        <v>79</v>
      </c>
      <c r="Q3782" t="e">
        <f>VLOOKUP($A3782,'[1]SheltersALL_2.17.22'!$1:$1048576,6,0)</f>
        <v>#N/A</v>
      </c>
      <c r="R3782" t="str">
        <f>VLOOKUP($A3782, [1]FA21_Ridership!$1:$1048576,11, 0)</f>
        <v>OAKLAND</v>
      </c>
      <c r="S3782" t="str">
        <f>VLOOKUP($A3782, [1]FA21_Ridership!$1:$1048576,12, 0)</f>
        <v>ALAMEDA</v>
      </c>
      <c r="T3782">
        <f>VLOOKUP($A3782, [1]FA21_Ridership!$1:$1048576,13, 0)</f>
        <v>2</v>
      </c>
      <c r="U3782">
        <f t="shared" si="296"/>
        <v>1343</v>
      </c>
      <c r="V3782" s="67">
        <f t="shared" si="295"/>
        <v>0.90800000000000003</v>
      </c>
      <c r="W3782">
        <v>0.60611899999999996</v>
      </c>
      <c r="X3782" s="67">
        <f t="shared" si="297"/>
        <v>0.29099999999999998</v>
      </c>
      <c r="Y3782">
        <v>0.39388099999999998</v>
      </c>
      <c r="Z3782" s="67">
        <f t="shared" si="298"/>
        <v>0.75700000000000001</v>
      </c>
      <c r="AA3782">
        <f>VLOOKUP($C3782,[1]Disability!$1:$1048576,5,FALSE)</f>
        <v>1</v>
      </c>
      <c r="AB3782" s="67">
        <f t="shared" si="299"/>
        <v>0.72499999999999998</v>
      </c>
      <c r="AC3782" t="e">
        <f>VLOOKUP($A3782,#REF!,9,FALSE)</f>
        <v>#REF!</v>
      </c>
    </row>
    <row r="3783" spans="1:29">
      <c r="A3783">
        <v>52595</v>
      </c>
      <c r="B3783">
        <v>3782</v>
      </c>
      <c r="C3783">
        <v>305850</v>
      </c>
      <c r="D3783" t="s">
        <v>4235</v>
      </c>
      <c r="E3783" t="s">
        <v>4236</v>
      </c>
      <c r="G3783" t="e">
        <f>VLOOKUP($H3783,[1]BRT!$1:$1048576,1,0)</f>
        <v>#N/A</v>
      </c>
      <c r="H3783" t="s">
        <v>6888</v>
      </c>
      <c r="I3783">
        <v>37.863742999999999</v>
      </c>
      <c r="J3783">
        <v>-122.313495</v>
      </c>
      <c r="K3783">
        <v>1009</v>
      </c>
      <c r="L3783">
        <v>24</v>
      </c>
      <c r="M3783">
        <v>2.5</v>
      </c>
      <c r="N3783">
        <v>38</v>
      </c>
      <c r="O3783">
        <v>18</v>
      </c>
      <c r="P3783">
        <v>56</v>
      </c>
      <c r="Q3783" t="e">
        <f>VLOOKUP($A3783,'[1]SheltersALL_2.17.22'!$1:$1048576,6,0)</f>
        <v>#N/A</v>
      </c>
      <c r="R3783" t="str">
        <f>VLOOKUP($A3783, [1]FA21_Ridership!$1:$1048576,11, 0)</f>
        <v>BERKELEY</v>
      </c>
      <c r="S3783" t="str">
        <f>VLOOKUP($A3783, [1]FA21_Ridership!$1:$1048576,12, 0)</f>
        <v>ALAMEDA</v>
      </c>
      <c r="T3783">
        <f>VLOOKUP($A3783, [1]FA21_Ridership!$1:$1048576,13, 0)</f>
        <v>1</v>
      </c>
      <c r="U3783">
        <f t="shared" si="296"/>
        <v>1344</v>
      </c>
      <c r="V3783" s="67">
        <f t="shared" si="295"/>
        <v>0.90900000000000003</v>
      </c>
      <c r="W3783">
        <v>0.31289899999999998</v>
      </c>
      <c r="X3783" s="67">
        <f t="shared" si="297"/>
        <v>7.5999999999999998E-2</v>
      </c>
      <c r="Y3783">
        <v>0.16028100000000001</v>
      </c>
      <c r="Z3783" s="67">
        <f t="shared" si="298"/>
        <v>0.38500000000000001</v>
      </c>
      <c r="AA3783">
        <f>VLOOKUP($C3783,[1]Disability!$1:$1048576,5,FALSE)</f>
        <v>0</v>
      </c>
      <c r="AB3783" s="67">
        <f t="shared" si="299"/>
        <v>0</v>
      </c>
      <c r="AC3783" t="e">
        <f>VLOOKUP($A3783,#REF!,9,FALSE)</f>
        <v>#REF!</v>
      </c>
    </row>
    <row r="3784" spans="1:29">
      <c r="A3784">
        <v>59597</v>
      </c>
      <c r="B3784">
        <v>3783</v>
      </c>
      <c r="C3784">
        <v>1014190</v>
      </c>
      <c r="D3784" t="s">
        <v>4235</v>
      </c>
      <c r="E3784" t="s">
        <v>4236</v>
      </c>
      <c r="G3784" t="e">
        <f>VLOOKUP($H3784,[1]BRT!$1:$1048576,1,0)</f>
        <v>#N/A</v>
      </c>
      <c r="H3784" t="s">
        <v>6889</v>
      </c>
      <c r="I3784">
        <v>37.827230999999998</v>
      </c>
      <c r="J3784">
        <v>-122.25099899999999</v>
      </c>
      <c r="K3784">
        <v>1018</v>
      </c>
      <c r="L3784">
        <v>32</v>
      </c>
      <c r="M3784">
        <v>1.875</v>
      </c>
      <c r="N3784">
        <v>17</v>
      </c>
      <c r="O3784">
        <v>25</v>
      </c>
      <c r="P3784">
        <v>42</v>
      </c>
      <c r="Q3784" t="e">
        <f>VLOOKUP($A3784,'[1]SheltersALL_2.17.22'!$1:$1048576,6,0)</f>
        <v>#N/A</v>
      </c>
      <c r="R3784" t="str">
        <f>VLOOKUP($A3784, [1]FA21_Ridership!$1:$1048576,11, 0)</f>
        <v>OAKLAND</v>
      </c>
      <c r="S3784" t="str">
        <f>VLOOKUP($A3784, [1]FA21_Ridership!$1:$1048576,12, 0)</f>
        <v>ALAMEDA</v>
      </c>
      <c r="T3784">
        <f>VLOOKUP($A3784, [1]FA21_Ridership!$1:$1048576,13, 0)</f>
        <v>2</v>
      </c>
      <c r="U3784">
        <f t="shared" si="296"/>
        <v>1344</v>
      </c>
      <c r="V3784" s="67">
        <f t="shared" si="295"/>
        <v>0.90900000000000003</v>
      </c>
      <c r="W3784">
        <v>0.30788500000000002</v>
      </c>
      <c r="X3784" s="67">
        <f t="shared" si="297"/>
        <v>7.2999999999999995E-2</v>
      </c>
      <c r="Y3784">
        <v>0.200876</v>
      </c>
      <c r="Z3784" s="67">
        <f t="shared" si="298"/>
        <v>0.47899999999999998</v>
      </c>
      <c r="AA3784">
        <f>VLOOKUP($C3784,[1]Disability!$1:$1048576,5,FALSE)</f>
        <v>1</v>
      </c>
      <c r="AB3784" s="67">
        <f t="shared" si="299"/>
        <v>0.72499999999999998</v>
      </c>
      <c r="AC3784" t="e">
        <f>VLOOKUP($A3784,#REF!,9,FALSE)</f>
        <v>#REF!</v>
      </c>
    </row>
    <row r="3785" spans="1:29">
      <c r="A3785">
        <v>57566</v>
      </c>
      <c r="B3785">
        <v>3784</v>
      </c>
      <c r="C3785">
        <v>300315</v>
      </c>
      <c r="D3785" t="s">
        <v>4235</v>
      </c>
      <c r="E3785" t="s">
        <v>4236</v>
      </c>
      <c r="G3785" t="e">
        <f>VLOOKUP($H3785,[1]BRT!$1:$1048576,1,0)</f>
        <v>#N/A</v>
      </c>
      <c r="H3785" t="s">
        <v>6890</v>
      </c>
      <c r="I3785">
        <v>37.871293000000001</v>
      </c>
      <c r="J3785">
        <v>-122.266549</v>
      </c>
      <c r="K3785">
        <v>712</v>
      </c>
      <c r="L3785">
        <v>50</v>
      </c>
      <c r="M3785">
        <v>1.2</v>
      </c>
      <c r="N3785">
        <v>20</v>
      </c>
      <c r="O3785">
        <v>7</v>
      </c>
      <c r="P3785">
        <v>27</v>
      </c>
      <c r="Q3785" t="e">
        <f>VLOOKUP($A3785,'[1]SheltersALL_2.17.22'!$1:$1048576,6,0)</f>
        <v>#N/A</v>
      </c>
      <c r="R3785" t="str">
        <f>VLOOKUP($A3785, [1]FA21_Ridership!$1:$1048576,11, 0)</f>
        <v>BERKELEY</v>
      </c>
      <c r="S3785" t="str">
        <f>VLOOKUP($A3785, [1]FA21_Ridership!$1:$1048576,12, 0)</f>
        <v>ALAMEDA</v>
      </c>
      <c r="T3785">
        <f>VLOOKUP($A3785, [1]FA21_Ridership!$1:$1048576,13, 0)</f>
        <v>1</v>
      </c>
      <c r="U3785">
        <f t="shared" si="296"/>
        <v>1350</v>
      </c>
      <c r="V3785" s="67">
        <f t="shared" si="295"/>
        <v>0.90900000000000003</v>
      </c>
      <c r="W3785">
        <v>0.66142800000000002</v>
      </c>
      <c r="X3785" s="67">
        <f t="shared" si="297"/>
        <v>0.34699999999999998</v>
      </c>
      <c r="Y3785">
        <v>0.56815899999999997</v>
      </c>
      <c r="Z3785" s="67">
        <f t="shared" si="298"/>
        <v>0.91300000000000003</v>
      </c>
      <c r="AA3785">
        <f>VLOOKUP($C3785,[1]Disability!$1:$1048576,5,FALSE)</f>
        <v>0</v>
      </c>
      <c r="AB3785" s="67">
        <f t="shared" si="299"/>
        <v>0</v>
      </c>
      <c r="AC3785" t="e">
        <f>VLOOKUP($A3785,#REF!,9,FALSE)</f>
        <v>#REF!</v>
      </c>
    </row>
    <row r="3786" spans="1:29">
      <c r="A3786">
        <v>55455</v>
      </c>
      <c r="B3786">
        <v>3785</v>
      </c>
      <c r="C3786">
        <v>1301960</v>
      </c>
      <c r="D3786" t="s">
        <v>4235</v>
      </c>
      <c r="E3786" t="s">
        <v>4236</v>
      </c>
      <c r="G3786" t="e">
        <f>VLOOKUP($H3786,[1]BRT!$1:$1048576,1,0)</f>
        <v>#N/A</v>
      </c>
      <c r="H3786" t="s">
        <v>6891</v>
      </c>
      <c r="I3786">
        <v>37.979633999999997</v>
      </c>
      <c r="J3786">
        <v>-122.32951300000001</v>
      </c>
      <c r="K3786">
        <v>1195</v>
      </c>
      <c r="L3786">
        <v>52</v>
      </c>
      <c r="M3786">
        <v>1.153846154</v>
      </c>
      <c r="N3786">
        <v>13</v>
      </c>
      <c r="O3786">
        <v>13</v>
      </c>
      <c r="P3786">
        <v>26</v>
      </c>
      <c r="Q3786" t="e">
        <f>VLOOKUP($A3786,'[1]SheltersALL_2.17.22'!$1:$1048576,6,0)</f>
        <v>#N/A</v>
      </c>
      <c r="R3786" t="str">
        <f>VLOOKUP($A3786, [1]FA21_Ridership!$1:$1048576,11, 0)</f>
        <v>RICHMOND</v>
      </c>
      <c r="S3786" t="str">
        <f>VLOOKUP($A3786, [1]FA21_Ridership!$1:$1048576,12, 0)</f>
        <v>CONTRA COSTA</v>
      </c>
      <c r="T3786">
        <f>VLOOKUP($A3786, [1]FA21_Ridership!$1:$1048576,13, 0)</f>
        <v>1</v>
      </c>
      <c r="U3786">
        <f t="shared" si="296"/>
        <v>1352</v>
      </c>
      <c r="V3786" s="67">
        <f t="shared" si="295"/>
        <v>0.90900000000000003</v>
      </c>
      <c r="W3786">
        <v>0.79144599999999998</v>
      </c>
      <c r="X3786" s="67">
        <f t="shared" si="297"/>
        <v>0.57499999999999996</v>
      </c>
      <c r="Y3786">
        <v>0.149898</v>
      </c>
      <c r="Z3786" s="67">
        <f t="shared" si="298"/>
        <v>0.35799999999999998</v>
      </c>
      <c r="AA3786">
        <f>VLOOKUP($C3786,[1]Disability!$1:$1048576,5,FALSE)</f>
        <v>0</v>
      </c>
      <c r="AB3786" s="67">
        <f t="shared" si="299"/>
        <v>0</v>
      </c>
      <c r="AC3786" t="e">
        <f>VLOOKUP($A3786,#REF!,9,FALSE)</f>
        <v>#REF!</v>
      </c>
    </row>
    <row r="3787" spans="1:29">
      <c r="A3787">
        <v>57725</v>
      </c>
      <c r="B3787">
        <v>3786</v>
      </c>
      <c r="C3787">
        <v>304040</v>
      </c>
      <c r="D3787" t="s">
        <v>4235</v>
      </c>
      <c r="E3787" t="s">
        <v>4236</v>
      </c>
      <c r="G3787" t="e">
        <f>VLOOKUP($H3787,[1]BRT!$1:$1048576,1,0)</f>
        <v>#N/A</v>
      </c>
      <c r="H3787" t="s">
        <v>6892</v>
      </c>
      <c r="I3787">
        <v>37.865845999999998</v>
      </c>
      <c r="J3787">
        <v>-122.25076199999999</v>
      </c>
      <c r="K3787">
        <v>852</v>
      </c>
      <c r="L3787">
        <v>35.6</v>
      </c>
      <c r="M3787">
        <v>1.6853932579999999</v>
      </c>
      <c r="N3787">
        <v>32</v>
      </c>
      <c r="O3787">
        <v>6</v>
      </c>
      <c r="P3787">
        <v>38</v>
      </c>
      <c r="Q3787" t="e">
        <f>VLOOKUP($A3787,'[1]SheltersALL_2.17.22'!$1:$1048576,6,0)</f>
        <v>#N/A</v>
      </c>
      <c r="R3787" t="str">
        <f>VLOOKUP($A3787, [1]FA21_Ridership!$1:$1048576,11, 0)</f>
        <v>BERKELEY</v>
      </c>
      <c r="S3787" t="str">
        <f>VLOOKUP($A3787, [1]FA21_Ridership!$1:$1048576,12, 0)</f>
        <v>ALAMEDA</v>
      </c>
      <c r="T3787">
        <f>VLOOKUP($A3787, [1]FA21_Ridership!$1:$1048576,13, 0)</f>
        <v>2</v>
      </c>
      <c r="U3787">
        <f t="shared" si="296"/>
        <v>1352.8</v>
      </c>
      <c r="V3787" s="67">
        <f t="shared" si="295"/>
        <v>0.91</v>
      </c>
      <c r="W3787">
        <v>0.43359900000000001</v>
      </c>
      <c r="X3787" s="67">
        <f t="shared" si="297"/>
        <v>0.14699999999999999</v>
      </c>
      <c r="Y3787">
        <v>0.35601100000000002</v>
      </c>
      <c r="Z3787" s="67">
        <f t="shared" si="298"/>
        <v>0.70499999999999996</v>
      </c>
      <c r="AA3787">
        <f>VLOOKUP($C3787,[1]Disability!$1:$1048576,5,FALSE)</f>
        <v>0</v>
      </c>
      <c r="AB3787" s="67">
        <f t="shared" si="299"/>
        <v>0</v>
      </c>
      <c r="AC3787" t="e">
        <f>VLOOKUP($A3787,#REF!,9,FALSE)</f>
        <v>#REF!</v>
      </c>
    </row>
    <row r="3788" spans="1:29">
      <c r="A3788">
        <v>55548</v>
      </c>
      <c r="B3788">
        <v>3787</v>
      </c>
      <c r="C3788">
        <v>305790</v>
      </c>
      <c r="D3788" t="s">
        <v>4235</v>
      </c>
      <c r="E3788" t="s">
        <v>4236</v>
      </c>
      <c r="G3788" t="e">
        <f>VLOOKUP($H3788,[1]BRT!$1:$1048576,1,0)</f>
        <v>#N/A</v>
      </c>
      <c r="H3788" t="s">
        <v>6864</v>
      </c>
      <c r="I3788">
        <v>37.867942999999997</v>
      </c>
      <c r="J3788">
        <v>-122.29735100000001</v>
      </c>
      <c r="K3788">
        <v>1336</v>
      </c>
      <c r="L3788">
        <v>14</v>
      </c>
      <c r="M3788">
        <v>4.2857142860000002</v>
      </c>
      <c r="N3788">
        <v>83</v>
      </c>
      <c r="O3788">
        <v>14</v>
      </c>
      <c r="P3788">
        <v>97</v>
      </c>
      <c r="Q3788" t="e">
        <f>VLOOKUP($A3788,'[1]SheltersALL_2.17.22'!$1:$1048576,6,0)</f>
        <v>#N/A</v>
      </c>
      <c r="R3788" t="str">
        <f>VLOOKUP($A3788, [1]FA21_Ridership!$1:$1048576,11, 0)</f>
        <v>BERKELEY</v>
      </c>
      <c r="S3788" t="str">
        <f>VLOOKUP($A3788, [1]FA21_Ridership!$1:$1048576,12, 0)</f>
        <v>ALAMEDA</v>
      </c>
      <c r="T3788">
        <f>VLOOKUP($A3788, [1]FA21_Ridership!$1:$1048576,13, 0)</f>
        <v>1</v>
      </c>
      <c r="U3788">
        <f t="shared" si="296"/>
        <v>1358</v>
      </c>
      <c r="V3788" s="67">
        <f t="shared" si="295"/>
        <v>0.91</v>
      </c>
      <c r="W3788">
        <v>0.69926500000000003</v>
      </c>
      <c r="X3788" s="67">
        <f t="shared" si="297"/>
        <v>0.40699999999999997</v>
      </c>
      <c r="Y3788">
        <v>0.28424199999999999</v>
      </c>
      <c r="Z3788" s="67">
        <f t="shared" si="298"/>
        <v>0.61</v>
      </c>
      <c r="AA3788">
        <f>VLOOKUP($C3788,[1]Disability!$1:$1048576,5,FALSE)</f>
        <v>1</v>
      </c>
      <c r="AB3788" s="67">
        <f t="shared" si="299"/>
        <v>0.72499999999999998</v>
      </c>
      <c r="AC3788" t="e">
        <f>VLOOKUP($A3788,#REF!,9,FALSE)</f>
        <v>#REF!</v>
      </c>
    </row>
    <row r="3789" spans="1:29">
      <c r="A3789">
        <v>55115</v>
      </c>
      <c r="B3789">
        <v>3788</v>
      </c>
      <c r="C3789">
        <v>200770</v>
      </c>
      <c r="D3789" t="s">
        <v>4235</v>
      </c>
      <c r="E3789" t="s">
        <v>4236</v>
      </c>
      <c r="G3789" t="e">
        <f>VLOOKUP($H3789,[1]BRT!$1:$1048576,1,0)</f>
        <v>#N/A</v>
      </c>
      <c r="H3789" t="s">
        <v>6893</v>
      </c>
      <c r="I3789">
        <v>37.882933000000001</v>
      </c>
      <c r="J3789">
        <v>-122.30290599999999</v>
      </c>
      <c r="K3789">
        <v>718</v>
      </c>
      <c r="L3789">
        <v>20</v>
      </c>
      <c r="M3789">
        <v>3</v>
      </c>
      <c r="N3789">
        <v>51</v>
      </c>
      <c r="O3789">
        <v>17</v>
      </c>
      <c r="P3789">
        <v>68</v>
      </c>
      <c r="Q3789" t="e">
        <f>VLOOKUP($A3789,'[1]SheltersALL_2.17.22'!$1:$1048576,6,0)</f>
        <v>#N/A</v>
      </c>
      <c r="R3789" t="str">
        <f>VLOOKUP($A3789, [1]FA21_Ridership!$1:$1048576,11, 0)</f>
        <v>ALBANY</v>
      </c>
      <c r="S3789" t="str">
        <f>VLOOKUP($A3789, [1]FA21_Ridership!$1:$1048576,12, 0)</f>
        <v>ALAMEDA</v>
      </c>
      <c r="T3789">
        <f>VLOOKUP($A3789, [1]FA21_Ridership!$1:$1048576,13, 0)</f>
        <v>1</v>
      </c>
      <c r="U3789">
        <f t="shared" si="296"/>
        <v>1360</v>
      </c>
      <c r="V3789" s="67">
        <f t="shared" si="295"/>
        <v>0.91</v>
      </c>
      <c r="W3789">
        <v>0.68288700000000002</v>
      </c>
      <c r="X3789" s="67">
        <f t="shared" si="297"/>
        <v>0.39</v>
      </c>
      <c r="Y3789">
        <v>0.44023499999999999</v>
      </c>
      <c r="Z3789" s="67">
        <f t="shared" si="298"/>
        <v>0.81</v>
      </c>
      <c r="AA3789">
        <f>VLOOKUP($C3789,[1]Disability!$1:$1048576,5,FALSE)</f>
        <v>0</v>
      </c>
      <c r="AB3789" s="67">
        <f t="shared" si="299"/>
        <v>0</v>
      </c>
      <c r="AC3789" t="e">
        <f>VLOOKUP($A3789,#REF!,9,FALSE)</f>
        <v>#REF!</v>
      </c>
    </row>
    <row r="3790" spans="1:29">
      <c r="A3790">
        <v>52939</v>
      </c>
      <c r="B3790">
        <v>3789</v>
      </c>
      <c r="C3790">
        <v>9907780</v>
      </c>
      <c r="D3790" t="s">
        <v>4235</v>
      </c>
      <c r="E3790" t="s">
        <v>4236</v>
      </c>
      <c r="G3790" t="e">
        <f>VLOOKUP($H3790,[1]BRT!$1:$1048576,1,0)</f>
        <v>#N/A</v>
      </c>
      <c r="H3790" t="s">
        <v>6894</v>
      </c>
      <c r="I3790">
        <v>37.836910000000003</v>
      </c>
      <c r="J3790">
        <v>-122.26251499999999</v>
      </c>
      <c r="K3790">
        <v>1477</v>
      </c>
      <c r="L3790">
        <v>23.9</v>
      </c>
      <c r="M3790">
        <v>2.510460251</v>
      </c>
      <c r="N3790">
        <v>35</v>
      </c>
      <c r="O3790">
        <v>22</v>
      </c>
      <c r="P3790">
        <v>57</v>
      </c>
      <c r="Q3790" t="e">
        <f>VLOOKUP($A3790,'[1]SheltersALL_2.17.22'!$1:$1048576,6,0)</f>
        <v>#N/A</v>
      </c>
      <c r="R3790" t="str">
        <f>VLOOKUP($A3790, [1]FA21_Ridership!$1:$1048576,11, 0)</f>
        <v>OAKLAND</v>
      </c>
      <c r="S3790" t="str">
        <f>VLOOKUP($A3790, [1]FA21_Ridership!$1:$1048576,12, 0)</f>
        <v>ALAMEDA</v>
      </c>
      <c r="T3790">
        <f>VLOOKUP($A3790, [1]FA21_Ridership!$1:$1048576,13, 0)</f>
        <v>2</v>
      </c>
      <c r="U3790">
        <f t="shared" si="296"/>
        <v>1362.3</v>
      </c>
      <c r="V3790" s="67">
        <f t="shared" si="295"/>
        <v>0.91</v>
      </c>
      <c r="W3790">
        <v>0.422904</v>
      </c>
      <c r="X3790" s="67">
        <f t="shared" si="297"/>
        <v>0.13900000000000001</v>
      </c>
      <c r="Y3790">
        <v>0.31961099999999998</v>
      </c>
      <c r="Z3790" s="67">
        <f t="shared" si="298"/>
        <v>0.65700000000000003</v>
      </c>
      <c r="AA3790">
        <f>VLOOKUP($C3790,[1]Disability!$1:$1048576,5,FALSE)</f>
        <v>1</v>
      </c>
      <c r="AB3790" s="67">
        <f t="shared" si="299"/>
        <v>0.72499999999999998</v>
      </c>
      <c r="AC3790" t="e">
        <f>VLOOKUP($A3790,#REF!,9,FALSE)</f>
        <v>#REF!</v>
      </c>
    </row>
    <row r="3791" spans="1:29">
      <c r="A3791">
        <v>50500</v>
      </c>
      <c r="B3791">
        <v>3790</v>
      </c>
      <c r="C3791">
        <v>500850</v>
      </c>
      <c r="D3791" t="s">
        <v>4235</v>
      </c>
      <c r="E3791" t="s">
        <v>4236</v>
      </c>
      <c r="F3791" t="s">
        <v>4373</v>
      </c>
      <c r="G3791" t="e">
        <f>VLOOKUP($H3791,[1]BRT!$1:$1048576,1,0)</f>
        <v>#N/A</v>
      </c>
      <c r="H3791" t="s">
        <v>5012</v>
      </c>
      <c r="I3791">
        <v>37.902354000000003</v>
      </c>
      <c r="J3791">
        <v>-122.298866</v>
      </c>
      <c r="K3791">
        <v>1141</v>
      </c>
      <c r="L3791">
        <v>21</v>
      </c>
      <c r="M3791">
        <v>2.8571428569999999</v>
      </c>
      <c r="N3791">
        <v>41</v>
      </c>
      <c r="O3791">
        <v>24</v>
      </c>
      <c r="P3791">
        <v>65</v>
      </c>
      <c r="Q3791" t="e">
        <f>VLOOKUP($A3791,'[1]SheltersALL_2.17.22'!$1:$1048576,6,0)</f>
        <v>#N/A</v>
      </c>
      <c r="R3791" t="str">
        <f>VLOOKUP($A3791, [1]FA21_Ridership!$1:$1048576,11, 0)</f>
        <v>EL CERRITO</v>
      </c>
      <c r="S3791" t="str">
        <f>VLOOKUP($A3791, [1]FA21_Ridership!$1:$1048576,12, 0)</f>
        <v>CONTRA COSTA</v>
      </c>
      <c r="T3791">
        <f>VLOOKUP($A3791, [1]FA21_Ridership!$1:$1048576,13, 0)</f>
        <v>1</v>
      </c>
      <c r="U3791">
        <f t="shared" si="296"/>
        <v>1365</v>
      </c>
      <c r="V3791" s="67">
        <f t="shared" si="295"/>
        <v>0.91100000000000003</v>
      </c>
      <c r="W3791">
        <v>0.52703999999999995</v>
      </c>
      <c r="X3791" s="67">
        <f t="shared" si="297"/>
        <v>0.21299999999999999</v>
      </c>
      <c r="Y3791">
        <v>0.124752</v>
      </c>
      <c r="Z3791" s="67">
        <f t="shared" si="298"/>
        <v>0.30599999999999999</v>
      </c>
      <c r="AA3791">
        <f>VLOOKUP($C3791,[1]Disability!$1:$1048576,5,FALSE)</f>
        <v>0</v>
      </c>
      <c r="AB3791" s="67">
        <f t="shared" si="299"/>
        <v>0</v>
      </c>
      <c r="AC3791" t="e">
        <f>VLOOKUP($A3791,#REF!,9,FALSE)</f>
        <v>#REF!</v>
      </c>
    </row>
    <row r="3792" spans="1:29">
      <c r="A3792">
        <v>52001</v>
      </c>
      <c r="B3792">
        <v>3791</v>
      </c>
      <c r="C3792">
        <v>805020</v>
      </c>
      <c r="D3792" t="s">
        <v>4235</v>
      </c>
      <c r="E3792" t="s">
        <v>4236</v>
      </c>
      <c r="G3792" t="e">
        <f>VLOOKUP($H3792,[1]BRT!$1:$1048576,1,0)</f>
        <v>#N/A</v>
      </c>
      <c r="H3792" t="s">
        <v>6895</v>
      </c>
      <c r="I3792">
        <v>37.631808999999997</v>
      </c>
      <c r="J3792">
        <v>-122.090311</v>
      </c>
      <c r="K3792">
        <v>1015</v>
      </c>
      <c r="L3792">
        <v>35</v>
      </c>
      <c r="M3792">
        <v>1.7142857140000001</v>
      </c>
      <c r="N3792">
        <v>7</v>
      </c>
      <c r="O3792">
        <v>32</v>
      </c>
      <c r="P3792">
        <v>39</v>
      </c>
      <c r="Q3792" t="str">
        <f>VLOOKUP($A3792,'[1]SheltersALL_2.17.22'!$1:$1048576,6,0)</f>
        <v>Hayward</v>
      </c>
      <c r="R3792" t="str">
        <f>VLOOKUP($A3792, [1]FA21_Ridership!$1:$1048576,11, 0)</f>
        <v>HAYWARD</v>
      </c>
      <c r="S3792" t="str">
        <f>VLOOKUP($A3792, [1]FA21_Ridership!$1:$1048576,12, 0)</f>
        <v>ALAMEDA</v>
      </c>
      <c r="T3792">
        <f>VLOOKUP($A3792, [1]FA21_Ridership!$1:$1048576,13, 0)</f>
        <v>5</v>
      </c>
      <c r="U3792">
        <f t="shared" si="296"/>
        <v>1365</v>
      </c>
      <c r="V3792" s="67">
        <f t="shared" si="295"/>
        <v>0.91100000000000003</v>
      </c>
      <c r="W3792">
        <v>0.88704700000000003</v>
      </c>
      <c r="X3792" s="67">
        <f t="shared" si="297"/>
        <v>0.746</v>
      </c>
      <c r="Y3792">
        <v>0.41234599999999999</v>
      </c>
      <c r="Z3792" s="67">
        <f t="shared" si="298"/>
        <v>0.77400000000000002</v>
      </c>
      <c r="AA3792">
        <f>VLOOKUP($C3792,[1]Disability!$1:$1048576,5,FALSE)</f>
        <v>1</v>
      </c>
      <c r="AB3792" s="67">
        <f t="shared" si="299"/>
        <v>0.72499999999999998</v>
      </c>
      <c r="AC3792" t="e">
        <f>VLOOKUP($A3792,#REF!,9,FALSE)</f>
        <v>#REF!</v>
      </c>
    </row>
    <row r="3793" spans="1:29">
      <c r="A3793">
        <v>52244</v>
      </c>
      <c r="B3793">
        <v>3792</v>
      </c>
      <c r="C3793">
        <v>301740</v>
      </c>
      <c r="D3793" t="s">
        <v>4235</v>
      </c>
      <c r="E3793" t="s">
        <v>4236</v>
      </c>
      <c r="G3793" t="e">
        <f>VLOOKUP($H3793,[1]BRT!$1:$1048576,1,0)</f>
        <v>#N/A</v>
      </c>
      <c r="H3793" t="s">
        <v>6896</v>
      </c>
      <c r="I3793">
        <v>37.866706999999998</v>
      </c>
      <c r="J3793">
        <v>-122.2542</v>
      </c>
      <c r="K3793">
        <v>1408</v>
      </c>
      <c r="L3793">
        <v>14</v>
      </c>
      <c r="M3793">
        <v>4.2857142860000002</v>
      </c>
      <c r="N3793">
        <v>28</v>
      </c>
      <c r="O3793">
        <v>70</v>
      </c>
      <c r="P3793">
        <v>98</v>
      </c>
      <c r="Q3793" t="e">
        <f>VLOOKUP($A3793,'[1]SheltersALL_2.17.22'!$1:$1048576,6,0)</f>
        <v>#N/A</v>
      </c>
      <c r="R3793" t="str">
        <f>VLOOKUP($A3793, [1]FA21_Ridership!$1:$1048576,11, 0)</f>
        <v>BERKELEY</v>
      </c>
      <c r="S3793" t="str">
        <f>VLOOKUP($A3793, [1]FA21_Ridership!$1:$1048576,12, 0)</f>
        <v>ALAMEDA</v>
      </c>
      <c r="T3793">
        <f>VLOOKUP($A3793, [1]FA21_Ridership!$1:$1048576,13, 0)</f>
        <v>2</v>
      </c>
      <c r="U3793">
        <f t="shared" si="296"/>
        <v>1372</v>
      </c>
      <c r="V3793" s="67">
        <f t="shared" si="295"/>
        <v>0.91100000000000003</v>
      </c>
      <c r="W3793">
        <v>0.74424500000000005</v>
      </c>
      <c r="X3793" s="67">
        <f t="shared" si="297"/>
        <v>0.46899999999999997</v>
      </c>
      <c r="Y3793">
        <v>0.87635200000000002</v>
      </c>
      <c r="Z3793" s="67">
        <f t="shared" si="298"/>
        <v>0.997</v>
      </c>
      <c r="AA3793">
        <f>VLOOKUP($C3793,[1]Disability!$1:$1048576,5,FALSE)</f>
        <v>0</v>
      </c>
      <c r="AB3793" s="67">
        <f t="shared" si="299"/>
        <v>0</v>
      </c>
      <c r="AC3793" t="e">
        <f>VLOOKUP($A3793,#REF!,9,FALSE)</f>
        <v>#REF!</v>
      </c>
    </row>
    <row r="3794" spans="1:29">
      <c r="A3794">
        <v>50580</v>
      </c>
      <c r="B3794">
        <v>3793</v>
      </c>
      <c r="C3794">
        <v>800200</v>
      </c>
      <c r="D3794" t="s">
        <v>4235</v>
      </c>
      <c r="E3794" t="s">
        <v>4236</v>
      </c>
      <c r="G3794" t="e">
        <f>VLOOKUP($H3794,[1]BRT!$1:$1048576,1,0)</f>
        <v>#N/A</v>
      </c>
      <c r="H3794" t="s">
        <v>6897</v>
      </c>
      <c r="I3794">
        <v>37.669885999999998</v>
      </c>
      <c r="J3794">
        <v>-122.092856</v>
      </c>
      <c r="K3794">
        <v>991</v>
      </c>
      <c r="L3794">
        <v>32</v>
      </c>
      <c r="M3794">
        <v>1.875</v>
      </c>
      <c r="N3794">
        <v>32</v>
      </c>
      <c r="O3794">
        <v>11</v>
      </c>
      <c r="P3794">
        <v>43</v>
      </c>
      <c r="Q3794" t="e">
        <f>VLOOKUP($A3794,'[1]SheltersALL_2.17.22'!$1:$1048576,6,0)</f>
        <v>#N/A</v>
      </c>
      <c r="R3794" t="str">
        <f>VLOOKUP($A3794, [1]FA21_Ridership!$1:$1048576,11, 0)</f>
        <v>HAYWARD</v>
      </c>
      <c r="S3794" t="str">
        <f>VLOOKUP($A3794, [1]FA21_Ridership!$1:$1048576,12, 0)</f>
        <v>ALAMEDA</v>
      </c>
      <c r="T3794">
        <f>VLOOKUP($A3794, [1]FA21_Ridership!$1:$1048576,13, 0)</f>
        <v>4</v>
      </c>
      <c r="U3794">
        <f t="shared" si="296"/>
        <v>1376</v>
      </c>
      <c r="V3794" s="67">
        <f t="shared" si="295"/>
        <v>0.91100000000000003</v>
      </c>
      <c r="W3794">
        <v>0.93832899999999997</v>
      </c>
      <c r="X3794" s="67">
        <f t="shared" si="297"/>
        <v>0.85499999999999998</v>
      </c>
      <c r="Y3794">
        <v>0.332542</v>
      </c>
      <c r="Z3794" s="67">
        <f t="shared" si="298"/>
        <v>0.67600000000000005</v>
      </c>
      <c r="AA3794">
        <f>VLOOKUP($C3794,[1]Disability!$1:$1048576,5,FALSE)</f>
        <v>1</v>
      </c>
      <c r="AB3794" s="67">
        <f t="shared" si="299"/>
        <v>0.72499999999999998</v>
      </c>
      <c r="AC3794" t="e">
        <f>VLOOKUP($A3794,#REF!,9,FALSE)</f>
        <v>#REF!</v>
      </c>
    </row>
    <row r="3795" spans="1:29">
      <c r="A3795">
        <v>56662</v>
      </c>
      <c r="B3795">
        <v>3794</v>
      </c>
      <c r="C3795">
        <v>1600360</v>
      </c>
      <c r="D3795" t="s">
        <v>4235</v>
      </c>
      <c r="E3795" t="s">
        <v>4236</v>
      </c>
      <c r="F3795" t="s">
        <v>5342</v>
      </c>
      <c r="G3795" t="e">
        <f>VLOOKUP($H3795,[1]BRT!$1:$1048576,1,0)</f>
        <v>#N/A</v>
      </c>
      <c r="H3795" t="s">
        <v>5768</v>
      </c>
      <c r="I3795">
        <v>37.970986000000003</v>
      </c>
      <c r="J3795">
        <v>-122.340149</v>
      </c>
      <c r="K3795">
        <v>736</v>
      </c>
      <c r="L3795">
        <v>43</v>
      </c>
      <c r="M3795">
        <v>1.395348837</v>
      </c>
      <c r="N3795">
        <v>17</v>
      </c>
      <c r="O3795">
        <v>15</v>
      </c>
      <c r="P3795">
        <v>32</v>
      </c>
      <c r="Q3795" t="e">
        <f>VLOOKUP($A3795,'[1]SheltersALL_2.17.22'!$1:$1048576,6,0)</f>
        <v>#N/A</v>
      </c>
      <c r="R3795" t="str">
        <f>VLOOKUP($A3795, [1]FA21_Ridership!$1:$1048576,11, 0)</f>
        <v>SAN PABLO</v>
      </c>
      <c r="S3795" t="str">
        <f>VLOOKUP($A3795, [1]FA21_Ridership!$1:$1048576,12, 0)</f>
        <v>CONTRA COSTA</v>
      </c>
      <c r="T3795">
        <f>VLOOKUP($A3795, [1]FA21_Ridership!$1:$1048576,13, 0)</f>
        <v>1</v>
      </c>
      <c r="U3795">
        <f t="shared" si="296"/>
        <v>1376</v>
      </c>
      <c r="V3795" s="67">
        <f t="shared" si="295"/>
        <v>0.91100000000000003</v>
      </c>
      <c r="W3795">
        <v>0.91733200000000004</v>
      </c>
      <c r="X3795" s="67">
        <f t="shared" si="297"/>
        <v>0.80500000000000005</v>
      </c>
      <c r="Y3795">
        <v>0.43229200000000001</v>
      </c>
      <c r="Z3795" s="67">
        <f t="shared" si="298"/>
        <v>0.79400000000000004</v>
      </c>
      <c r="AA3795">
        <f>VLOOKUP($C3795,[1]Disability!$1:$1048576,5,FALSE)</f>
        <v>1</v>
      </c>
      <c r="AB3795" s="67">
        <f t="shared" si="299"/>
        <v>0.72499999999999998</v>
      </c>
      <c r="AC3795" t="e">
        <f>VLOOKUP($A3795,#REF!,9,FALSE)</f>
        <v>#REF!</v>
      </c>
    </row>
    <row r="3796" spans="1:29">
      <c r="A3796">
        <v>58910</v>
      </c>
      <c r="B3796">
        <v>3795</v>
      </c>
      <c r="C3796">
        <v>102100</v>
      </c>
      <c r="D3796" t="s">
        <v>4235</v>
      </c>
      <c r="E3796" t="s">
        <v>4236</v>
      </c>
      <c r="G3796" t="e">
        <f>VLOOKUP($H3796,[1]BRT!$1:$1048576,1,0)</f>
        <v>#N/A</v>
      </c>
      <c r="H3796" t="s">
        <v>4411</v>
      </c>
      <c r="I3796">
        <v>37.738101</v>
      </c>
      <c r="J3796">
        <v>-122.25185500000001</v>
      </c>
      <c r="K3796">
        <v>180</v>
      </c>
      <c r="L3796">
        <v>60</v>
      </c>
      <c r="M3796">
        <v>1</v>
      </c>
      <c r="N3796">
        <v>21</v>
      </c>
      <c r="O3796">
        <v>2</v>
      </c>
      <c r="P3796">
        <v>23</v>
      </c>
      <c r="Q3796" t="e">
        <f>VLOOKUP($A3796,'[1]SheltersALL_2.17.22'!$1:$1048576,6,0)</f>
        <v>#N/A</v>
      </c>
      <c r="R3796" t="str">
        <f>VLOOKUP($A3796, [1]FA21_Ridership!$1:$1048576,11, 0)</f>
        <v>ALAMEDA</v>
      </c>
      <c r="S3796" t="str">
        <f>VLOOKUP($A3796, [1]FA21_Ridership!$1:$1048576,12, 0)</f>
        <v>ALAMEDA</v>
      </c>
      <c r="T3796">
        <f>VLOOKUP($A3796, [1]FA21_Ridership!$1:$1048576,13, 0)</f>
        <v>3</v>
      </c>
      <c r="U3796">
        <f t="shared" si="296"/>
        <v>1380</v>
      </c>
      <c r="V3796" s="67">
        <f t="shared" si="295"/>
        <v>0.91200000000000003</v>
      </c>
      <c r="W3796">
        <v>0.57969800000000005</v>
      </c>
      <c r="X3796" s="67">
        <f t="shared" si="297"/>
        <v>0.26700000000000002</v>
      </c>
      <c r="Y3796">
        <v>9.1436000000000003E-2</v>
      </c>
      <c r="Z3796" s="67">
        <f t="shared" si="298"/>
        <v>0.21199999999999999</v>
      </c>
      <c r="AA3796">
        <f>VLOOKUP($C3796,[1]Disability!$1:$1048576,5,FALSE)</f>
        <v>0</v>
      </c>
      <c r="AB3796" s="67">
        <f t="shared" si="299"/>
        <v>0</v>
      </c>
      <c r="AC3796" t="e">
        <f>VLOOKUP($A3796,#REF!,9,FALSE)</f>
        <v>#REF!</v>
      </c>
    </row>
    <row r="3797" spans="1:29">
      <c r="A3797">
        <v>52142</v>
      </c>
      <c r="B3797">
        <v>3796</v>
      </c>
      <c r="C3797">
        <v>9905740</v>
      </c>
      <c r="D3797" t="s">
        <v>4235</v>
      </c>
      <c r="E3797" t="s">
        <v>4236</v>
      </c>
      <c r="G3797" t="e">
        <f>VLOOKUP($H3797,[1]BRT!$1:$1048576,1,0)</f>
        <v>#N/A</v>
      </c>
      <c r="H3797" t="s">
        <v>6898</v>
      </c>
      <c r="I3797">
        <v>37.786347999999997</v>
      </c>
      <c r="J3797">
        <v>-122.308018</v>
      </c>
      <c r="K3797">
        <v>1008</v>
      </c>
      <c r="L3797">
        <v>18</v>
      </c>
      <c r="M3797">
        <v>3.3333333330000001</v>
      </c>
      <c r="N3797">
        <v>37</v>
      </c>
      <c r="O3797">
        <v>40</v>
      </c>
      <c r="P3797">
        <v>77</v>
      </c>
      <c r="Q3797" t="e">
        <f>VLOOKUP($A3797,'[1]SheltersALL_2.17.22'!$1:$1048576,6,0)</f>
        <v>#N/A</v>
      </c>
      <c r="R3797" t="str">
        <f>VLOOKUP($A3797, [1]FA21_Ridership!$1:$1048576,11, 0)</f>
        <v>ALAMEDA</v>
      </c>
      <c r="S3797" t="str">
        <f>VLOOKUP($A3797, [1]FA21_Ridership!$1:$1048576,12, 0)</f>
        <v>ALAMEDA</v>
      </c>
      <c r="T3797">
        <f>VLOOKUP($A3797, [1]FA21_Ridership!$1:$1048576,13, 0)</f>
        <v>3</v>
      </c>
      <c r="U3797">
        <f t="shared" si="296"/>
        <v>1386</v>
      </c>
      <c r="V3797" s="67">
        <f t="shared" si="295"/>
        <v>0.91200000000000003</v>
      </c>
      <c r="W3797">
        <v>0.78054900000000005</v>
      </c>
      <c r="X3797" s="67">
        <f t="shared" si="297"/>
        <v>0.54900000000000004</v>
      </c>
      <c r="Y3797">
        <v>0.78237199999999996</v>
      </c>
      <c r="Z3797" s="67">
        <f t="shared" si="298"/>
        <v>0.99099999999999999</v>
      </c>
      <c r="AA3797">
        <f>VLOOKUP($C3797,[1]Disability!$1:$1048576,5,FALSE)</f>
        <v>0</v>
      </c>
      <c r="AB3797" s="67">
        <f t="shared" si="299"/>
        <v>0</v>
      </c>
      <c r="AC3797" t="e">
        <f>VLOOKUP($A3797,#REF!,9,FALSE)</f>
        <v>#REF!</v>
      </c>
    </row>
    <row r="3798" spans="1:29">
      <c r="A3798">
        <v>54050</v>
      </c>
      <c r="B3798">
        <v>3797</v>
      </c>
      <c r="C3798">
        <v>301150</v>
      </c>
      <c r="D3798" t="s">
        <v>4235</v>
      </c>
      <c r="E3798" t="s">
        <v>4236</v>
      </c>
      <c r="G3798" t="e">
        <f>VLOOKUP($H3798,[1]BRT!$1:$1048576,1,0)</f>
        <v>#N/A</v>
      </c>
      <c r="H3798" t="s">
        <v>6899</v>
      </c>
      <c r="I3798">
        <v>37.869607000000002</v>
      </c>
      <c r="J3798">
        <v>-122.252647</v>
      </c>
      <c r="K3798">
        <v>852</v>
      </c>
      <c r="L3798">
        <v>35.6</v>
      </c>
      <c r="M3798">
        <v>1.6853932579999999</v>
      </c>
      <c r="N3798">
        <v>19</v>
      </c>
      <c r="O3798">
        <v>20</v>
      </c>
      <c r="P3798">
        <v>39</v>
      </c>
      <c r="Q3798" t="e">
        <f>VLOOKUP($A3798,'[1]SheltersALL_2.17.22'!$1:$1048576,6,0)</f>
        <v>#N/A</v>
      </c>
      <c r="R3798" t="str">
        <f>VLOOKUP($A3798, [1]FA21_Ridership!$1:$1048576,11, 0)</f>
        <v>BERKELEY</v>
      </c>
      <c r="S3798" t="str">
        <f>VLOOKUP($A3798, [1]FA21_Ridership!$1:$1048576,12, 0)</f>
        <v>ALAMEDA</v>
      </c>
      <c r="T3798">
        <f>VLOOKUP($A3798, [1]FA21_Ridership!$1:$1048576,13, 0)</f>
        <v>2</v>
      </c>
      <c r="U3798">
        <f t="shared" si="296"/>
        <v>1388.4</v>
      </c>
      <c r="V3798" s="67">
        <f t="shared" si="295"/>
        <v>0.91200000000000003</v>
      </c>
      <c r="W3798">
        <v>0.61361500000000002</v>
      </c>
      <c r="X3798" s="67">
        <f t="shared" si="297"/>
        <v>0.29899999999999999</v>
      </c>
      <c r="Y3798">
        <v>6.8492999999999998E-2</v>
      </c>
      <c r="Z3798" s="67">
        <f t="shared" si="298"/>
        <v>0.125</v>
      </c>
      <c r="AA3798">
        <f>VLOOKUP($C3798,[1]Disability!$1:$1048576,5,FALSE)</f>
        <v>0</v>
      </c>
      <c r="AB3798" s="67">
        <f t="shared" si="299"/>
        <v>0</v>
      </c>
      <c r="AC3798" t="e">
        <f>VLOOKUP($A3798,#REF!,9,FALSE)</f>
        <v>#REF!</v>
      </c>
    </row>
    <row r="3799" spans="1:29">
      <c r="A3799">
        <v>50784</v>
      </c>
      <c r="B3799">
        <v>3798</v>
      </c>
      <c r="C3799">
        <v>1701210</v>
      </c>
      <c r="D3799" t="s">
        <v>4235</v>
      </c>
      <c r="E3799" t="s">
        <v>4236</v>
      </c>
      <c r="F3799" t="s">
        <v>4373</v>
      </c>
      <c r="G3799" t="e">
        <f>VLOOKUP($H3799,[1]BRT!$1:$1048576,1,0)</f>
        <v>#N/A</v>
      </c>
      <c r="H3799" t="s">
        <v>6900</v>
      </c>
      <c r="I3799">
        <v>37.589744000000003</v>
      </c>
      <c r="J3799">
        <v>-122.016645</v>
      </c>
      <c r="K3799">
        <v>1448</v>
      </c>
      <c r="L3799">
        <v>13</v>
      </c>
      <c r="M3799">
        <v>4.615384615</v>
      </c>
      <c r="N3799">
        <v>51</v>
      </c>
      <c r="O3799">
        <v>56</v>
      </c>
      <c r="P3799">
        <v>107</v>
      </c>
      <c r="Q3799" t="e">
        <f>VLOOKUP($A3799,'[1]SheltersALL_2.17.22'!$1:$1048576,6,0)</f>
        <v>#N/A</v>
      </c>
      <c r="R3799" t="str">
        <f>VLOOKUP($A3799, [1]FA21_Ridership!$1:$1048576,11, 0)</f>
        <v>UNION CITY</v>
      </c>
      <c r="S3799" t="str">
        <f>VLOOKUP($A3799, [1]FA21_Ridership!$1:$1048576,12, 0)</f>
        <v>ALAMEDA</v>
      </c>
      <c r="T3799">
        <f>VLOOKUP($A3799, [1]FA21_Ridership!$1:$1048576,13, 0)</f>
        <v>9</v>
      </c>
      <c r="U3799">
        <f t="shared" si="296"/>
        <v>1391</v>
      </c>
      <c r="V3799" s="67">
        <f t="shared" si="295"/>
        <v>0.91200000000000003</v>
      </c>
      <c r="W3799">
        <v>0.87228899999999998</v>
      </c>
      <c r="X3799" s="67">
        <f t="shared" si="297"/>
        <v>0.71699999999999997</v>
      </c>
      <c r="Y3799">
        <v>0.114458</v>
      </c>
      <c r="Z3799" s="67">
        <f t="shared" si="298"/>
        <v>0.28599999999999998</v>
      </c>
      <c r="AA3799">
        <f>VLOOKUP($C3799,[1]Disability!$1:$1048576,5,FALSE)</f>
        <v>0</v>
      </c>
      <c r="AB3799" s="67">
        <f t="shared" si="299"/>
        <v>0</v>
      </c>
      <c r="AC3799" t="e">
        <f>VLOOKUP($A3799,#REF!,9,FALSE)</f>
        <v>#REF!</v>
      </c>
    </row>
    <row r="3800" spans="1:29">
      <c r="A3800">
        <v>52299</v>
      </c>
      <c r="B3800">
        <v>3799</v>
      </c>
      <c r="C3800">
        <v>805010</v>
      </c>
      <c r="D3800" t="s">
        <v>4235</v>
      </c>
      <c r="E3800" t="s">
        <v>4236</v>
      </c>
      <c r="G3800" t="e">
        <f>VLOOKUP($H3800,[1]BRT!$1:$1048576,1,0)</f>
        <v>#N/A</v>
      </c>
      <c r="H3800" t="s">
        <v>6895</v>
      </c>
      <c r="I3800">
        <v>37.631512000000001</v>
      </c>
      <c r="J3800">
        <v>-122.089249</v>
      </c>
      <c r="K3800">
        <v>1085</v>
      </c>
      <c r="L3800">
        <v>35</v>
      </c>
      <c r="M3800">
        <v>1.7142857140000001</v>
      </c>
      <c r="N3800">
        <v>33</v>
      </c>
      <c r="O3800">
        <v>7</v>
      </c>
      <c r="P3800">
        <v>40</v>
      </c>
      <c r="Q3800" t="str">
        <f>VLOOKUP($A3800,'[1]SheltersALL_2.17.22'!$1:$1048576,6,0)</f>
        <v>Hayward</v>
      </c>
      <c r="R3800" t="str">
        <f>VLOOKUP($A3800, [1]FA21_Ridership!$1:$1048576,11, 0)</f>
        <v>HAYWARD</v>
      </c>
      <c r="S3800" t="str">
        <f>VLOOKUP($A3800, [1]FA21_Ridership!$1:$1048576,12, 0)</f>
        <v>ALAMEDA</v>
      </c>
      <c r="T3800">
        <f>VLOOKUP($A3800, [1]FA21_Ridership!$1:$1048576,13, 0)</f>
        <v>5</v>
      </c>
      <c r="U3800">
        <f t="shared" si="296"/>
        <v>1400</v>
      </c>
      <c r="V3800" s="67">
        <f t="shared" si="295"/>
        <v>0.91300000000000003</v>
      </c>
      <c r="W3800">
        <v>0.95762100000000006</v>
      </c>
      <c r="X3800" s="67">
        <f t="shared" si="297"/>
        <v>0.92</v>
      </c>
      <c r="Y3800">
        <v>0.113011</v>
      </c>
      <c r="Z3800" s="67">
        <f t="shared" si="298"/>
        <v>0.28000000000000003</v>
      </c>
      <c r="AA3800">
        <f>VLOOKUP($C3800,[1]Disability!$1:$1048576,5,FALSE)</f>
        <v>1</v>
      </c>
      <c r="AB3800" s="67">
        <f t="shared" si="299"/>
        <v>0.72499999999999998</v>
      </c>
      <c r="AC3800" t="e">
        <f>VLOOKUP($A3800,#REF!,9,FALSE)</f>
        <v>#REF!</v>
      </c>
    </row>
    <row r="3801" spans="1:29">
      <c r="A3801">
        <v>51686</v>
      </c>
      <c r="B3801">
        <v>3800</v>
      </c>
      <c r="C3801">
        <v>9903930</v>
      </c>
      <c r="D3801" t="s">
        <v>4235</v>
      </c>
      <c r="E3801" t="s">
        <v>4236</v>
      </c>
      <c r="G3801" t="e">
        <f>VLOOKUP($H3801,[1]BRT!$1:$1048576,1,0)</f>
        <v>#N/A</v>
      </c>
      <c r="H3801" t="s">
        <v>6901</v>
      </c>
      <c r="I3801">
        <v>37.818395000000002</v>
      </c>
      <c r="J3801">
        <v>-122.262603</v>
      </c>
      <c r="K3801">
        <v>1422</v>
      </c>
      <c r="L3801">
        <v>20</v>
      </c>
      <c r="M3801">
        <v>3</v>
      </c>
      <c r="N3801">
        <v>49</v>
      </c>
      <c r="O3801">
        <v>21</v>
      </c>
      <c r="P3801">
        <v>70</v>
      </c>
      <c r="Q3801" t="e">
        <f>VLOOKUP($A3801,'[1]SheltersALL_2.17.22'!$1:$1048576,6,0)</f>
        <v>#N/A</v>
      </c>
      <c r="R3801" t="str">
        <f>VLOOKUP($A3801, [1]FA21_Ridership!$1:$1048576,11, 0)</f>
        <v>OAKLAND</v>
      </c>
      <c r="S3801" t="str">
        <f>VLOOKUP($A3801, [1]FA21_Ridership!$1:$1048576,12, 0)</f>
        <v>ALAMEDA</v>
      </c>
      <c r="T3801">
        <f>VLOOKUP($A3801, [1]FA21_Ridership!$1:$1048576,13, 0)</f>
        <v>2</v>
      </c>
      <c r="U3801">
        <f t="shared" si="296"/>
        <v>1400</v>
      </c>
      <c r="V3801" s="67">
        <f t="shared" si="295"/>
        <v>0.91300000000000003</v>
      </c>
      <c r="W3801">
        <v>0.69294299999999998</v>
      </c>
      <c r="X3801" s="67">
        <f t="shared" si="297"/>
        <v>0.40200000000000002</v>
      </c>
      <c r="Y3801">
        <v>0.41730899999999999</v>
      </c>
      <c r="Z3801" s="67">
        <f t="shared" si="298"/>
        <v>0.78</v>
      </c>
      <c r="AA3801">
        <f>VLOOKUP($C3801,[1]Disability!$1:$1048576,5,FALSE)</f>
        <v>0</v>
      </c>
      <c r="AB3801" s="67">
        <f t="shared" si="299"/>
        <v>0</v>
      </c>
      <c r="AC3801" t="e">
        <f>VLOOKUP($A3801,#REF!,9,FALSE)</f>
        <v>#REF!</v>
      </c>
    </row>
    <row r="3802" spans="1:29">
      <c r="A3802">
        <v>50575</v>
      </c>
      <c r="B3802">
        <v>3801</v>
      </c>
      <c r="C3802">
        <v>302160</v>
      </c>
      <c r="D3802" t="s">
        <v>4235</v>
      </c>
      <c r="E3802" t="s">
        <v>4236</v>
      </c>
      <c r="G3802" t="e">
        <f>VLOOKUP($H3802,[1]BRT!$1:$1048576,1,0)</f>
        <v>#N/A</v>
      </c>
      <c r="H3802" t="s">
        <v>6800</v>
      </c>
      <c r="I3802">
        <v>37.863354999999999</v>
      </c>
      <c r="J3802">
        <v>-122.27174599999999</v>
      </c>
      <c r="K3802">
        <v>1081</v>
      </c>
      <c r="L3802">
        <v>30</v>
      </c>
      <c r="M3802">
        <v>2</v>
      </c>
      <c r="N3802">
        <v>40</v>
      </c>
      <c r="O3802">
        <v>7</v>
      </c>
      <c r="P3802">
        <v>47</v>
      </c>
      <c r="Q3802" t="e">
        <f>VLOOKUP($A3802,'[1]SheltersALL_2.17.22'!$1:$1048576,6,0)</f>
        <v>#N/A</v>
      </c>
      <c r="R3802" t="str">
        <f>VLOOKUP($A3802, [1]FA21_Ridership!$1:$1048576,11, 0)</f>
        <v>BERKELEY</v>
      </c>
      <c r="S3802" t="str">
        <f>VLOOKUP($A3802, [1]FA21_Ridership!$1:$1048576,12, 0)</f>
        <v>ALAMEDA</v>
      </c>
      <c r="T3802">
        <f>VLOOKUP($A3802, [1]FA21_Ridership!$1:$1048576,13, 0)</f>
        <v>1</v>
      </c>
      <c r="U3802">
        <f t="shared" si="296"/>
        <v>1410</v>
      </c>
      <c r="V3802" s="67">
        <f t="shared" si="295"/>
        <v>0.91300000000000003</v>
      </c>
      <c r="W3802">
        <v>0.49746200000000002</v>
      </c>
      <c r="X3802" s="67">
        <f t="shared" si="297"/>
        <v>0.193</v>
      </c>
      <c r="Y3802">
        <v>0.39258700000000002</v>
      </c>
      <c r="Z3802" s="67">
        <f t="shared" si="298"/>
        <v>0.754</v>
      </c>
      <c r="AA3802">
        <f>VLOOKUP($C3802,[1]Disability!$1:$1048576,5,FALSE)</f>
        <v>1</v>
      </c>
      <c r="AB3802" s="67">
        <f t="shared" si="299"/>
        <v>0.72499999999999998</v>
      </c>
      <c r="AC3802" t="e">
        <f>VLOOKUP($A3802,#REF!,9,FALSE)</f>
        <v>#REF!</v>
      </c>
    </row>
    <row r="3803" spans="1:29">
      <c r="A3803">
        <v>54055</v>
      </c>
      <c r="B3803">
        <v>3802</v>
      </c>
      <c r="C3803">
        <v>802520</v>
      </c>
      <c r="D3803" t="s">
        <v>4235</v>
      </c>
      <c r="E3803" t="s">
        <v>4236</v>
      </c>
      <c r="G3803" t="e">
        <f>VLOOKUP($H3803,[1]BRT!$1:$1048576,1,0)</f>
        <v>#N/A</v>
      </c>
      <c r="H3803" t="s">
        <v>6902</v>
      </c>
      <c r="I3803">
        <v>37.652472000000003</v>
      </c>
      <c r="J3803">
        <v>-122.110089</v>
      </c>
      <c r="K3803">
        <v>1029</v>
      </c>
      <c r="L3803">
        <v>20</v>
      </c>
      <c r="M3803">
        <v>3</v>
      </c>
      <c r="N3803">
        <v>36</v>
      </c>
      <c r="O3803">
        <v>35</v>
      </c>
      <c r="P3803">
        <v>71</v>
      </c>
      <c r="Q3803" t="str">
        <f>VLOOKUP($A3803,'[1]SheltersALL_2.17.22'!$1:$1048576,6,0)</f>
        <v>Hayward</v>
      </c>
      <c r="R3803" t="str">
        <f>VLOOKUP($A3803, [1]FA21_Ridership!$1:$1048576,11, 0)</f>
        <v>HAYWARD</v>
      </c>
      <c r="S3803" t="str">
        <f>VLOOKUP($A3803, [1]FA21_Ridership!$1:$1048576,12, 0)</f>
        <v>ALAMEDA</v>
      </c>
      <c r="T3803">
        <f>VLOOKUP($A3803, [1]FA21_Ridership!$1:$1048576,13, 0)</f>
        <v>5</v>
      </c>
      <c r="U3803">
        <f t="shared" si="296"/>
        <v>1420</v>
      </c>
      <c r="V3803" s="67">
        <f t="shared" si="295"/>
        <v>0.91300000000000003</v>
      </c>
      <c r="W3803">
        <v>0.85763699999999998</v>
      </c>
      <c r="X3803" s="67">
        <f t="shared" si="297"/>
        <v>0.69199999999999995</v>
      </c>
      <c r="Y3803">
        <v>0.24168300000000001</v>
      </c>
      <c r="Z3803" s="67">
        <f t="shared" si="298"/>
        <v>0.55400000000000005</v>
      </c>
      <c r="AA3803">
        <f>VLOOKUP($C3803,[1]Disability!$1:$1048576,5,FALSE)</f>
        <v>0</v>
      </c>
      <c r="AB3803" s="67">
        <f t="shared" si="299"/>
        <v>0</v>
      </c>
      <c r="AC3803" t="e">
        <f>VLOOKUP($A3803,#REF!,9,FALSE)</f>
        <v>#REF!</v>
      </c>
    </row>
    <row r="3804" spans="1:29">
      <c r="A3804">
        <v>54646</v>
      </c>
      <c r="B3804">
        <v>3803</v>
      </c>
      <c r="C3804">
        <v>802250</v>
      </c>
      <c r="D3804" t="s">
        <v>4235</v>
      </c>
      <c r="E3804" t="s">
        <v>4236</v>
      </c>
      <c r="G3804" t="e">
        <f>VLOOKUP($H3804,[1]BRT!$1:$1048576,1,0)</f>
        <v>#N/A</v>
      </c>
      <c r="H3804" t="s">
        <v>6903</v>
      </c>
      <c r="I3804">
        <v>37.624158000000001</v>
      </c>
      <c r="J3804">
        <v>-122.092752</v>
      </c>
      <c r="K3804">
        <v>1029</v>
      </c>
      <c r="L3804">
        <v>20</v>
      </c>
      <c r="M3804">
        <v>3</v>
      </c>
      <c r="N3804">
        <v>19</v>
      </c>
      <c r="O3804">
        <v>52</v>
      </c>
      <c r="P3804">
        <v>71</v>
      </c>
      <c r="Q3804" t="str">
        <f>VLOOKUP($A3804,'[1]SheltersALL_2.17.22'!$1:$1048576,6,0)</f>
        <v>Hayward</v>
      </c>
      <c r="R3804" t="str">
        <f>VLOOKUP($A3804, [1]FA21_Ridership!$1:$1048576,11, 0)</f>
        <v>HAYWARD</v>
      </c>
      <c r="S3804" t="str">
        <f>VLOOKUP($A3804, [1]FA21_Ridership!$1:$1048576,12, 0)</f>
        <v>ALAMEDA</v>
      </c>
      <c r="T3804">
        <f>VLOOKUP($A3804, [1]FA21_Ridership!$1:$1048576,13, 0)</f>
        <v>5</v>
      </c>
      <c r="U3804">
        <f t="shared" si="296"/>
        <v>1420</v>
      </c>
      <c r="V3804" s="67">
        <f t="shared" si="295"/>
        <v>0.91300000000000003</v>
      </c>
      <c r="W3804">
        <v>0.84450400000000003</v>
      </c>
      <c r="X3804" s="67">
        <f t="shared" si="297"/>
        <v>0.66200000000000003</v>
      </c>
      <c r="Y3804">
        <v>0.24865999999999999</v>
      </c>
      <c r="Z3804" s="67">
        <f t="shared" si="298"/>
        <v>0.57099999999999995</v>
      </c>
      <c r="AA3804">
        <f>VLOOKUP($C3804,[1]Disability!$1:$1048576,5,FALSE)</f>
        <v>0</v>
      </c>
      <c r="AB3804" s="67">
        <f t="shared" si="299"/>
        <v>0</v>
      </c>
      <c r="AC3804" t="e">
        <f>VLOOKUP($A3804,#REF!,9,FALSE)</f>
        <v>#REF!</v>
      </c>
    </row>
    <row r="3805" spans="1:29">
      <c r="A3805">
        <v>51510</v>
      </c>
      <c r="B3805">
        <v>3804</v>
      </c>
      <c r="C3805">
        <v>301950</v>
      </c>
      <c r="D3805" t="s">
        <v>4235</v>
      </c>
      <c r="E3805" t="s">
        <v>4236</v>
      </c>
      <c r="G3805" t="e">
        <f>VLOOKUP($H3805,[1]BRT!$1:$1048576,1,0)</f>
        <v>#N/A</v>
      </c>
      <c r="H3805" t="s">
        <v>6850</v>
      </c>
      <c r="I3805">
        <v>37.862529000000002</v>
      </c>
      <c r="J3805">
        <v>-122.247097</v>
      </c>
      <c r="K3805">
        <v>852</v>
      </c>
      <c r="L3805">
        <v>35.6</v>
      </c>
      <c r="M3805">
        <v>1.6853932579999999</v>
      </c>
      <c r="N3805">
        <v>23</v>
      </c>
      <c r="O3805">
        <v>17</v>
      </c>
      <c r="P3805">
        <v>40</v>
      </c>
      <c r="Q3805" t="str">
        <f>VLOOKUP($A3805,'[1]SheltersALL_2.17.22'!$1:$1048576,6,0)</f>
        <v>Berkeley</v>
      </c>
      <c r="R3805" t="str">
        <f>VLOOKUP($A3805, [1]FA21_Ridership!$1:$1048576,11, 0)</f>
        <v>BERKELEY</v>
      </c>
      <c r="S3805" t="str">
        <f>VLOOKUP($A3805, [1]FA21_Ridership!$1:$1048576,12, 0)</f>
        <v>ALAMEDA</v>
      </c>
      <c r="T3805">
        <f>VLOOKUP($A3805, [1]FA21_Ridership!$1:$1048576,13, 0)</f>
        <v>2</v>
      </c>
      <c r="U3805">
        <f t="shared" si="296"/>
        <v>1424</v>
      </c>
      <c r="V3805" s="67">
        <f t="shared" si="295"/>
        <v>0.91400000000000003</v>
      </c>
      <c r="W3805">
        <v>0.43359900000000001</v>
      </c>
      <c r="X3805" s="67">
        <f t="shared" si="297"/>
        <v>0.14699999999999999</v>
      </c>
      <c r="Y3805">
        <v>0.35601100000000002</v>
      </c>
      <c r="Z3805" s="67">
        <f t="shared" si="298"/>
        <v>0.70499999999999996</v>
      </c>
      <c r="AA3805">
        <f>VLOOKUP($C3805,[1]Disability!$1:$1048576,5,FALSE)</f>
        <v>0</v>
      </c>
      <c r="AB3805" s="67">
        <f t="shared" si="299"/>
        <v>0</v>
      </c>
      <c r="AC3805" t="e">
        <f>VLOOKUP($A3805,#REF!,9,FALSE)</f>
        <v>#REF!</v>
      </c>
    </row>
    <row r="3806" spans="1:29">
      <c r="A3806">
        <v>57077</v>
      </c>
      <c r="B3806">
        <v>3805</v>
      </c>
      <c r="C3806">
        <v>1011840</v>
      </c>
      <c r="D3806" t="s">
        <v>4235</v>
      </c>
      <c r="E3806" t="s">
        <v>4236</v>
      </c>
      <c r="G3806" t="e">
        <f>VLOOKUP($H3806,[1]BRT!$1:$1048576,1,0)</f>
        <v>#N/A</v>
      </c>
      <c r="H3806" t="s">
        <v>6904</v>
      </c>
      <c r="I3806">
        <v>37.811644000000001</v>
      </c>
      <c r="J3806">
        <v>-122.24801100000001</v>
      </c>
      <c r="K3806">
        <v>1016</v>
      </c>
      <c r="L3806">
        <v>31.7</v>
      </c>
      <c r="M3806">
        <v>1.8927444790000001</v>
      </c>
      <c r="N3806">
        <v>24</v>
      </c>
      <c r="O3806">
        <v>21</v>
      </c>
      <c r="P3806">
        <v>45</v>
      </c>
      <c r="Q3806" t="str">
        <f>VLOOKUP($A3806,'[1]SheltersALL_2.17.22'!$1:$1048576,6,0)</f>
        <v>Oakland</v>
      </c>
      <c r="R3806" t="str">
        <f>VLOOKUP($A3806, [1]FA21_Ridership!$1:$1048576,11, 0)</f>
        <v>OAKLAND</v>
      </c>
      <c r="S3806" t="str">
        <f>VLOOKUP($A3806, [1]FA21_Ridership!$1:$1048576,12, 0)</f>
        <v>ALAMEDA</v>
      </c>
      <c r="T3806">
        <f>VLOOKUP($A3806, [1]FA21_Ridership!$1:$1048576,13, 0)</f>
        <v>2</v>
      </c>
      <c r="U3806">
        <f t="shared" si="296"/>
        <v>1426.5</v>
      </c>
      <c r="V3806" s="67">
        <f t="shared" si="295"/>
        <v>0.91400000000000003</v>
      </c>
      <c r="W3806">
        <v>0.40482800000000002</v>
      </c>
      <c r="X3806" s="67">
        <f t="shared" si="297"/>
        <v>0.127</v>
      </c>
      <c r="Y3806">
        <v>0.408966</v>
      </c>
      <c r="Z3806" s="67">
        <f t="shared" si="298"/>
        <v>0.76600000000000001</v>
      </c>
      <c r="AA3806">
        <f>VLOOKUP($C3806,[1]Disability!$1:$1048576,5,FALSE)</f>
        <v>1</v>
      </c>
      <c r="AB3806" s="67">
        <f t="shared" si="299"/>
        <v>0.72499999999999998</v>
      </c>
      <c r="AC3806" t="e">
        <f>VLOOKUP($A3806,#REF!,9,FALSE)</f>
        <v>#REF!</v>
      </c>
    </row>
    <row r="3807" spans="1:29">
      <c r="A3807">
        <v>50292</v>
      </c>
      <c r="B3807">
        <v>3806</v>
      </c>
      <c r="C3807">
        <v>1031560</v>
      </c>
      <c r="D3807" t="s">
        <v>4235</v>
      </c>
      <c r="E3807" t="s">
        <v>4236</v>
      </c>
      <c r="G3807" t="e">
        <f>VLOOKUP($H3807,[1]BRT!$1:$1048576,1,0)</f>
        <v>#N/A</v>
      </c>
      <c r="H3807" t="s">
        <v>6905</v>
      </c>
      <c r="I3807">
        <v>37.794420000000002</v>
      </c>
      <c r="J3807">
        <v>-122.271546</v>
      </c>
      <c r="K3807">
        <v>1078</v>
      </c>
      <c r="L3807">
        <v>26</v>
      </c>
      <c r="M3807">
        <v>2.307692308</v>
      </c>
      <c r="N3807">
        <v>31</v>
      </c>
      <c r="O3807">
        <v>24</v>
      </c>
      <c r="P3807">
        <v>55</v>
      </c>
      <c r="Q3807" t="e">
        <f>VLOOKUP($A3807,'[1]SheltersALL_2.17.22'!$1:$1048576,6,0)</f>
        <v>#N/A</v>
      </c>
      <c r="R3807" t="str">
        <f>VLOOKUP($A3807, [1]FA21_Ridership!$1:$1048576,11, 0)</f>
        <v>OAKLAND</v>
      </c>
      <c r="S3807" t="str">
        <f>VLOOKUP($A3807, [1]FA21_Ridership!$1:$1048576,12, 0)</f>
        <v>ALAMEDA</v>
      </c>
      <c r="T3807">
        <f>VLOOKUP($A3807, [1]FA21_Ridership!$1:$1048576,13, 0)</f>
        <v>2</v>
      </c>
      <c r="U3807">
        <f t="shared" si="296"/>
        <v>1430</v>
      </c>
      <c r="V3807" s="67">
        <f t="shared" si="295"/>
        <v>0.91400000000000003</v>
      </c>
      <c r="W3807">
        <v>0.47169800000000001</v>
      </c>
      <c r="X3807" s="67">
        <f t="shared" si="297"/>
        <v>0.16800000000000001</v>
      </c>
      <c r="Y3807">
        <v>0.109777</v>
      </c>
      <c r="Z3807" s="67">
        <f t="shared" si="298"/>
        <v>0.27200000000000002</v>
      </c>
      <c r="AA3807">
        <f>VLOOKUP($C3807,[1]Disability!$1:$1048576,5,FALSE)</f>
        <v>1</v>
      </c>
      <c r="AB3807" s="67">
        <f t="shared" si="299"/>
        <v>0.72499999999999998</v>
      </c>
      <c r="AC3807" t="e">
        <f>VLOOKUP($A3807,#REF!,9,FALSE)</f>
        <v>#REF!</v>
      </c>
    </row>
    <row r="3808" spans="1:29">
      <c r="A3808">
        <v>57676</v>
      </c>
      <c r="B3808">
        <v>3807</v>
      </c>
      <c r="C3808">
        <v>805070</v>
      </c>
      <c r="D3808" t="s">
        <v>4235</v>
      </c>
      <c r="E3808" t="s">
        <v>4236</v>
      </c>
      <c r="G3808" t="e">
        <f>VLOOKUP($H3808,[1]BRT!$1:$1048576,1,0)</f>
        <v>#N/A</v>
      </c>
      <c r="H3808" t="s">
        <v>6906</v>
      </c>
      <c r="I3808">
        <v>37.633499</v>
      </c>
      <c r="J3808">
        <v>-122.065387</v>
      </c>
      <c r="K3808">
        <v>1015</v>
      </c>
      <c r="L3808">
        <v>35</v>
      </c>
      <c r="M3808">
        <v>1.7142857140000001</v>
      </c>
      <c r="N3808">
        <v>34</v>
      </c>
      <c r="O3808">
        <v>7</v>
      </c>
      <c r="P3808">
        <v>41</v>
      </c>
      <c r="Q3808" t="str">
        <f>VLOOKUP($A3808,'[1]SheltersALL_2.17.22'!$1:$1048576,6,0)</f>
        <v>Hayward</v>
      </c>
      <c r="R3808" t="str">
        <f>VLOOKUP($A3808, [1]FA21_Ridership!$1:$1048576,11, 0)</f>
        <v>HAYWARD</v>
      </c>
      <c r="S3808" t="str">
        <f>VLOOKUP($A3808, [1]FA21_Ridership!$1:$1048576,12, 0)</f>
        <v>ALAMEDA</v>
      </c>
      <c r="T3808">
        <f>VLOOKUP($A3808, [1]FA21_Ridership!$1:$1048576,13, 0)</f>
        <v>4</v>
      </c>
      <c r="U3808">
        <f t="shared" si="296"/>
        <v>1435</v>
      </c>
      <c r="V3808" s="67">
        <f t="shared" si="295"/>
        <v>0.91500000000000004</v>
      </c>
      <c r="W3808">
        <v>0.87340399999999996</v>
      </c>
      <c r="X3808" s="67">
        <f t="shared" si="297"/>
        <v>0.72099999999999997</v>
      </c>
      <c r="Y3808">
        <v>0.40817500000000001</v>
      </c>
      <c r="Z3808" s="67">
        <f t="shared" si="298"/>
        <v>0.76500000000000001</v>
      </c>
      <c r="AA3808">
        <f>VLOOKUP($C3808,[1]Disability!$1:$1048576,5,FALSE)</f>
        <v>0</v>
      </c>
      <c r="AB3808" s="67">
        <f t="shared" si="299"/>
        <v>0</v>
      </c>
      <c r="AC3808" t="e">
        <f>VLOOKUP($A3808,#REF!,9,FALSE)</f>
        <v>#REF!</v>
      </c>
    </row>
    <row r="3809" spans="1:29">
      <c r="A3809">
        <v>54323</v>
      </c>
      <c r="B3809">
        <v>3808</v>
      </c>
      <c r="C3809">
        <v>1700010</v>
      </c>
      <c r="D3809" t="s">
        <v>4235</v>
      </c>
      <c r="E3809" t="s">
        <v>4236</v>
      </c>
      <c r="G3809" t="e">
        <f>VLOOKUP($H3809,[1]BRT!$1:$1048576,1,0)</f>
        <v>#N/A</v>
      </c>
      <c r="H3809" t="s">
        <v>6907</v>
      </c>
      <c r="I3809">
        <v>37.589343</v>
      </c>
      <c r="J3809">
        <v>-122.069233</v>
      </c>
      <c r="K3809">
        <v>990</v>
      </c>
      <c r="L3809">
        <v>30</v>
      </c>
      <c r="M3809">
        <v>2</v>
      </c>
      <c r="N3809">
        <v>44</v>
      </c>
      <c r="O3809">
        <v>4</v>
      </c>
      <c r="P3809">
        <v>48</v>
      </c>
      <c r="Q3809" t="e">
        <f>VLOOKUP($A3809,'[1]SheltersALL_2.17.22'!$1:$1048576,6,0)</f>
        <v>#N/A</v>
      </c>
      <c r="R3809" t="str">
        <f>VLOOKUP($A3809, [1]FA21_Ridership!$1:$1048576,11, 0)</f>
        <v>UNION CITY</v>
      </c>
      <c r="S3809" t="str">
        <f>VLOOKUP($A3809, [1]FA21_Ridership!$1:$1048576,12, 0)</f>
        <v>ALAMEDA</v>
      </c>
      <c r="T3809">
        <f>VLOOKUP($A3809, [1]FA21_Ridership!$1:$1048576,13, 0)</f>
        <v>9</v>
      </c>
      <c r="U3809">
        <f t="shared" si="296"/>
        <v>1440</v>
      </c>
      <c r="V3809" s="67">
        <f t="shared" si="295"/>
        <v>0.91500000000000004</v>
      </c>
      <c r="W3809">
        <v>0.87294899999999997</v>
      </c>
      <c r="X3809" s="67">
        <f t="shared" si="297"/>
        <v>0.71899999999999997</v>
      </c>
      <c r="Y3809">
        <v>0.20946200000000001</v>
      </c>
      <c r="Z3809" s="67">
        <f t="shared" si="298"/>
        <v>0.49099999999999999</v>
      </c>
      <c r="AA3809">
        <f>VLOOKUP($C3809,[1]Disability!$1:$1048576,5,FALSE)</f>
        <v>0</v>
      </c>
      <c r="AB3809" s="67">
        <f t="shared" si="299"/>
        <v>0</v>
      </c>
      <c r="AC3809" t="e">
        <f>VLOOKUP($A3809,#REF!,9,FALSE)</f>
        <v>#REF!</v>
      </c>
    </row>
    <row r="3810" spans="1:29">
      <c r="A3810">
        <v>57890</v>
      </c>
      <c r="B3810">
        <v>3809</v>
      </c>
      <c r="C3810">
        <v>1302830</v>
      </c>
      <c r="D3810" t="s">
        <v>4235</v>
      </c>
      <c r="E3810" t="s">
        <v>4236</v>
      </c>
      <c r="G3810" t="e">
        <f>VLOOKUP($H3810,[1]BRT!$1:$1048576,1,0)</f>
        <v>#N/A</v>
      </c>
      <c r="H3810" t="s">
        <v>6694</v>
      </c>
      <c r="I3810">
        <v>37.996726000000002</v>
      </c>
      <c r="J3810">
        <v>-122.34957900000001</v>
      </c>
      <c r="K3810">
        <v>840</v>
      </c>
      <c r="L3810">
        <v>60</v>
      </c>
      <c r="M3810">
        <v>1</v>
      </c>
      <c r="N3810">
        <v>20</v>
      </c>
      <c r="O3810">
        <v>4</v>
      </c>
      <c r="P3810">
        <v>24</v>
      </c>
      <c r="Q3810" t="e">
        <f>VLOOKUP($A3810,'[1]SheltersALL_2.17.22'!$1:$1048576,6,0)</f>
        <v>#N/A</v>
      </c>
      <c r="R3810" t="str">
        <f>VLOOKUP($A3810, [1]FA21_Ridership!$1:$1048576,11, 0)</f>
        <v>RICHMOND</v>
      </c>
      <c r="S3810" t="str">
        <f>VLOOKUP($A3810, [1]FA21_Ridership!$1:$1048576,12, 0)</f>
        <v>CONTRA COSTA</v>
      </c>
      <c r="T3810">
        <f>VLOOKUP($A3810, [1]FA21_Ridership!$1:$1048576,13, 0)</f>
        <v>1</v>
      </c>
      <c r="U3810">
        <f t="shared" si="296"/>
        <v>1440</v>
      </c>
      <c r="V3810" s="67">
        <f t="shared" si="295"/>
        <v>0.91500000000000004</v>
      </c>
      <c r="W3810">
        <v>0.88406700000000005</v>
      </c>
      <c r="X3810" s="67">
        <f t="shared" si="297"/>
        <v>0.74</v>
      </c>
      <c r="Y3810">
        <v>0.178171</v>
      </c>
      <c r="Z3810" s="67">
        <f t="shared" si="298"/>
        <v>0.433</v>
      </c>
      <c r="AA3810">
        <f>VLOOKUP($C3810,[1]Disability!$1:$1048576,5,FALSE)</f>
        <v>0</v>
      </c>
      <c r="AB3810" s="67">
        <f t="shared" si="299"/>
        <v>0</v>
      </c>
      <c r="AC3810" t="e">
        <f>VLOOKUP($A3810,#REF!,9,FALSE)</f>
        <v>#REF!</v>
      </c>
    </row>
    <row r="3811" spans="1:29">
      <c r="A3811">
        <v>55988</v>
      </c>
      <c r="B3811">
        <v>3810</v>
      </c>
      <c r="C3811">
        <v>305990</v>
      </c>
      <c r="D3811" t="s">
        <v>4235</v>
      </c>
      <c r="E3811" t="s">
        <v>4236</v>
      </c>
      <c r="G3811" t="e">
        <f>VLOOKUP($H3811,[1]BRT!$1:$1048576,1,0)</f>
        <v>#N/A</v>
      </c>
      <c r="H3811" t="s">
        <v>6908</v>
      </c>
      <c r="I3811">
        <v>37.871544</v>
      </c>
      <c r="J3811">
        <v>-122.272672</v>
      </c>
      <c r="K3811">
        <v>1372</v>
      </c>
      <c r="L3811">
        <v>12</v>
      </c>
      <c r="M3811">
        <v>5</v>
      </c>
      <c r="N3811">
        <v>93</v>
      </c>
      <c r="O3811">
        <v>27</v>
      </c>
      <c r="P3811">
        <v>120</v>
      </c>
      <c r="Q3811" t="e">
        <f>VLOOKUP($A3811,'[1]SheltersALL_2.17.22'!$1:$1048576,6,0)</f>
        <v>#N/A</v>
      </c>
      <c r="R3811" t="str">
        <f>VLOOKUP($A3811, [1]FA21_Ridership!$1:$1048576,11, 0)</f>
        <v>BERKELEY</v>
      </c>
      <c r="S3811" t="str">
        <f>VLOOKUP($A3811, [1]FA21_Ridership!$1:$1048576,12, 0)</f>
        <v>ALAMEDA</v>
      </c>
      <c r="T3811">
        <f>VLOOKUP($A3811, [1]FA21_Ridership!$1:$1048576,13, 0)</f>
        <v>1</v>
      </c>
      <c r="U3811">
        <f t="shared" si="296"/>
        <v>1440</v>
      </c>
      <c r="V3811" s="67">
        <f t="shared" si="295"/>
        <v>0.91500000000000004</v>
      </c>
      <c r="W3811">
        <v>0.66142800000000002</v>
      </c>
      <c r="X3811" s="67">
        <f t="shared" si="297"/>
        <v>0.34699999999999998</v>
      </c>
      <c r="Y3811">
        <v>0.56815899999999997</v>
      </c>
      <c r="Z3811" s="67">
        <f t="shared" si="298"/>
        <v>0.91300000000000003</v>
      </c>
      <c r="AA3811">
        <f>VLOOKUP($C3811,[1]Disability!$1:$1048576,5,FALSE)</f>
        <v>2</v>
      </c>
      <c r="AB3811" s="67">
        <f t="shared" si="299"/>
        <v>0.91600000000000004</v>
      </c>
      <c r="AC3811" t="e">
        <f>VLOOKUP($A3811,#REF!,9,FALSE)</f>
        <v>#REF!</v>
      </c>
    </row>
    <row r="3812" spans="1:29">
      <c r="A3812">
        <v>51526</v>
      </c>
      <c r="B3812">
        <v>3811</v>
      </c>
      <c r="C3812">
        <v>9903460</v>
      </c>
      <c r="D3812" t="s">
        <v>4235</v>
      </c>
      <c r="E3812" t="s">
        <v>4236</v>
      </c>
      <c r="G3812" t="e">
        <f>VLOOKUP($H3812,[1]BRT!$1:$1048576,1,0)</f>
        <v>#N/A</v>
      </c>
      <c r="H3812" t="s">
        <v>6345</v>
      </c>
      <c r="I3812">
        <v>37.827185999999998</v>
      </c>
      <c r="J3812">
        <v>-122.257103</v>
      </c>
      <c r="K3812">
        <v>1421</v>
      </c>
      <c r="L3812">
        <v>20</v>
      </c>
      <c r="M3812">
        <v>3</v>
      </c>
      <c r="N3812">
        <v>46</v>
      </c>
      <c r="O3812">
        <v>26</v>
      </c>
      <c r="P3812">
        <v>72</v>
      </c>
      <c r="Q3812" t="e">
        <f>VLOOKUP($A3812,'[1]SheltersALL_2.17.22'!$1:$1048576,6,0)</f>
        <v>#N/A</v>
      </c>
      <c r="R3812" t="str">
        <f>VLOOKUP($A3812, [1]FA21_Ridership!$1:$1048576,11, 0)</f>
        <v>OAKLAND</v>
      </c>
      <c r="S3812" t="str">
        <f>VLOOKUP($A3812, [1]FA21_Ridership!$1:$1048576,12, 0)</f>
        <v>ALAMEDA</v>
      </c>
      <c r="T3812">
        <f>VLOOKUP($A3812, [1]FA21_Ridership!$1:$1048576,13, 0)</f>
        <v>2</v>
      </c>
      <c r="U3812">
        <f t="shared" si="296"/>
        <v>1440</v>
      </c>
      <c r="V3812" s="67">
        <f t="shared" ref="V3812:V3875" si="300">_xlfn.PERCENTRANK.INC($U$2:$U$4161,U3812)</f>
        <v>0.91500000000000004</v>
      </c>
      <c r="W3812">
        <v>0.45232</v>
      </c>
      <c r="X3812" s="67">
        <f t="shared" si="297"/>
        <v>0.154</v>
      </c>
      <c r="Y3812">
        <v>0.161082</v>
      </c>
      <c r="Z3812" s="67">
        <f t="shared" si="298"/>
        <v>0.39300000000000002</v>
      </c>
      <c r="AA3812">
        <f>VLOOKUP($C3812,[1]Disability!$1:$1048576,5,FALSE)</f>
        <v>1</v>
      </c>
      <c r="AB3812" s="67">
        <f t="shared" si="299"/>
        <v>0.72499999999999998</v>
      </c>
      <c r="AC3812" t="e">
        <f>VLOOKUP($A3812,#REF!,9,FALSE)</f>
        <v>#REF!</v>
      </c>
    </row>
    <row r="3813" spans="1:29">
      <c r="A3813">
        <v>56262</v>
      </c>
      <c r="B3813">
        <v>3812</v>
      </c>
      <c r="C3813">
        <v>1600430</v>
      </c>
      <c r="D3813" t="s">
        <v>4235</v>
      </c>
      <c r="E3813" t="s">
        <v>4236</v>
      </c>
      <c r="F3813" t="s">
        <v>5342</v>
      </c>
      <c r="G3813" t="e">
        <f>VLOOKUP($H3813,[1]BRT!$1:$1048576,1,0)</f>
        <v>#N/A</v>
      </c>
      <c r="H3813" t="s">
        <v>5768</v>
      </c>
      <c r="I3813">
        <v>37.971401</v>
      </c>
      <c r="J3813">
        <v>-122.340051</v>
      </c>
      <c r="K3813">
        <v>837</v>
      </c>
      <c r="L3813">
        <v>60</v>
      </c>
      <c r="M3813">
        <v>1</v>
      </c>
      <c r="N3813">
        <v>11</v>
      </c>
      <c r="O3813">
        <v>13</v>
      </c>
      <c r="P3813">
        <v>24</v>
      </c>
      <c r="Q3813" t="e">
        <f>VLOOKUP($A3813,'[1]SheltersALL_2.17.22'!$1:$1048576,6,0)</f>
        <v>#N/A</v>
      </c>
      <c r="R3813" t="str">
        <f>VLOOKUP($A3813, [1]FA21_Ridership!$1:$1048576,11, 0)</f>
        <v>SAN PABLO</v>
      </c>
      <c r="S3813" t="str">
        <f>VLOOKUP($A3813, [1]FA21_Ridership!$1:$1048576,12, 0)</f>
        <v>CONTRA COSTA</v>
      </c>
      <c r="T3813">
        <f>VLOOKUP($A3813, [1]FA21_Ridership!$1:$1048576,13, 0)</f>
        <v>1</v>
      </c>
      <c r="U3813">
        <f t="shared" si="296"/>
        <v>1440</v>
      </c>
      <c r="V3813" s="67">
        <f t="shared" si="300"/>
        <v>0.91500000000000004</v>
      </c>
      <c r="W3813">
        <v>0.91733200000000004</v>
      </c>
      <c r="X3813" s="67">
        <f t="shared" si="297"/>
        <v>0.80500000000000005</v>
      </c>
      <c r="Y3813">
        <v>0.43229200000000001</v>
      </c>
      <c r="Z3813" s="67">
        <f t="shared" si="298"/>
        <v>0.79400000000000004</v>
      </c>
      <c r="AA3813">
        <f>VLOOKUP($C3813,[1]Disability!$1:$1048576,5,FALSE)</f>
        <v>1</v>
      </c>
      <c r="AB3813" s="67">
        <f t="shared" si="299"/>
        <v>0.72499999999999998</v>
      </c>
      <c r="AC3813" t="e">
        <f>VLOOKUP($A3813,#REF!,9,FALSE)</f>
        <v>#REF!</v>
      </c>
    </row>
    <row r="3814" spans="1:29">
      <c r="A3814">
        <v>58556</v>
      </c>
      <c r="B3814">
        <v>3813</v>
      </c>
      <c r="C3814">
        <v>1012520</v>
      </c>
      <c r="D3814" t="s">
        <v>4235</v>
      </c>
      <c r="E3814" t="s">
        <v>4236</v>
      </c>
      <c r="G3814" t="e">
        <f>VLOOKUP($H3814,[1]BRT!$1:$1048576,1,0)</f>
        <v>#N/A</v>
      </c>
      <c r="H3814" t="s">
        <v>6909</v>
      </c>
      <c r="I3814">
        <v>37.736542999999998</v>
      </c>
      <c r="J3814">
        <v>-122.197121</v>
      </c>
      <c r="K3814">
        <v>1375</v>
      </c>
      <c r="L3814">
        <v>30</v>
      </c>
      <c r="M3814">
        <v>2</v>
      </c>
      <c r="N3814">
        <v>3</v>
      </c>
      <c r="O3814">
        <v>45</v>
      </c>
      <c r="P3814">
        <v>48</v>
      </c>
      <c r="Q3814" t="e">
        <f>VLOOKUP($A3814,'[1]SheltersALL_2.17.22'!$1:$1048576,6,0)</f>
        <v>#N/A</v>
      </c>
      <c r="R3814" t="str">
        <f>VLOOKUP($A3814, [1]FA21_Ridership!$1:$1048576,11, 0)</f>
        <v>OAKLAND</v>
      </c>
      <c r="S3814" t="str">
        <f>VLOOKUP($A3814, [1]FA21_Ridership!$1:$1048576,12, 0)</f>
        <v>ALAMEDA</v>
      </c>
      <c r="T3814">
        <f>VLOOKUP($A3814, [1]FA21_Ridership!$1:$1048576,13, 0)</f>
        <v>3</v>
      </c>
      <c r="U3814">
        <f t="shared" si="296"/>
        <v>1440</v>
      </c>
      <c r="V3814" s="67">
        <f t="shared" si="300"/>
        <v>0.91500000000000004</v>
      </c>
      <c r="W3814" t="s">
        <v>4835</v>
      </c>
      <c r="X3814" s="67" t="e">
        <f t="shared" si="297"/>
        <v>#VALUE!</v>
      </c>
      <c r="Y3814" t="s">
        <v>4835</v>
      </c>
      <c r="Z3814" s="67" t="e">
        <f t="shared" si="298"/>
        <v>#VALUE!</v>
      </c>
      <c r="AA3814">
        <f>VLOOKUP($C3814,[1]Disability!$1:$1048576,5,FALSE)</f>
        <v>1</v>
      </c>
      <c r="AB3814" s="67">
        <f t="shared" si="299"/>
        <v>0.72499999999999998</v>
      </c>
      <c r="AC3814" t="e">
        <f>VLOOKUP($A3814,#REF!,9,FALSE)</f>
        <v>#REF!</v>
      </c>
    </row>
    <row r="3815" spans="1:29">
      <c r="A3815">
        <v>55889</v>
      </c>
      <c r="B3815">
        <v>3814</v>
      </c>
      <c r="C3815">
        <v>1700190</v>
      </c>
      <c r="D3815" t="s">
        <v>4235</v>
      </c>
      <c r="E3815" t="s">
        <v>4236</v>
      </c>
      <c r="G3815" t="e">
        <f>VLOOKUP($H3815,[1]BRT!$1:$1048576,1,0)</f>
        <v>#N/A</v>
      </c>
      <c r="H3815" t="s">
        <v>6910</v>
      </c>
      <c r="I3815">
        <v>37.589283000000002</v>
      </c>
      <c r="J3815">
        <v>-122.0284</v>
      </c>
      <c r="K3815">
        <v>1040</v>
      </c>
      <c r="L3815">
        <v>20</v>
      </c>
      <c r="M3815">
        <v>3</v>
      </c>
      <c r="N3815">
        <v>70</v>
      </c>
      <c r="O3815">
        <v>3</v>
      </c>
      <c r="P3815">
        <v>73</v>
      </c>
      <c r="Q3815" t="e">
        <f>VLOOKUP($A3815,'[1]SheltersALL_2.17.22'!$1:$1048576,6,0)</f>
        <v>#N/A</v>
      </c>
      <c r="R3815" t="str">
        <f>VLOOKUP($A3815, [1]FA21_Ridership!$1:$1048576,11, 0)</f>
        <v>UNION CITY</v>
      </c>
      <c r="S3815" t="str">
        <f>VLOOKUP($A3815, [1]FA21_Ridership!$1:$1048576,12, 0)</f>
        <v>ALAMEDA</v>
      </c>
      <c r="T3815">
        <f>VLOOKUP($A3815, [1]FA21_Ridership!$1:$1048576,13, 0)</f>
        <v>9</v>
      </c>
      <c r="U3815">
        <f t="shared" si="296"/>
        <v>1460</v>
      </c>
      <c r="V3815" s="67">
        <f t="shared" si="300"/>
        <v>0.91600000000000004</v>
      </c>
      <c r="W3815">
        <v>0.88388199999999995</v>
      </c>
      <c r="X3815" s="67">
        <f t="shared" si="297"/>
        <v>0.73899999999999999</v>
      </c>
      <c r="Y3815">
        <v>1.8197999999999999E-2</v>
      </c>
      <c r="Z3815" s="67">
        <f t="shared" si="298"/>
        <v>2.5999999999999999E-2</v>
      </c>
      <c r="AA3815">
        <f>VLOOKUP($C3815,[1]Disability!$1:$1048576,5,FALSE)</f>
        <v>1</v>
      </c>
      <c r="AB3815" s="67">
        <f t="shared" si="299"/>
        <v>0.72499999999999998</v>
      </c>
      <c r="AC3815" t="e">
        <f>VLOOKUP($A3815,#REF!,9,FALSE)</f>
        <v>#REF!</v>
      </c>
    </row>
    <row r="3816" spans="1:29">
      <c r="A3816">
        <v>51548</v>
      </c>
      <c r="B3816">
        <v>3815</v>
      </c>
      <c r="C3816">
        <v>9903550</v>
      </c>
      <c r="D3816" t="s">
        <v>4235</v>
      </c>
      <c r="E3816" t="s">
        <v>4236</v>
      </c>
      <c r="G3816" t="e">
        <f>VLOOKUP($H3816,[1]BRT!$1:$1048576,1,0)</f>
        <v>#N/A</v>
      </c>
      <c r="H3816" t="s">
        <v>6867</v>
      </c>
      <c r="I3816">
        <v>37.771687</v>
      </c>
      <c r="J3816">
        <v>-122.19073</v>
      </c>
      <c r="K3816">
        <v>1424</v>
      </c>
      <c r="L3816">
        <v>20</v>
      </c>
      <c r="M3816">
        <v>3</v>
      </c>
      <c r="N3816">
        <v>48</v>
      </c>
      <c r="O3816">
        <v>25</v>
      </c>
      <c r="P3816">
        <v>73</v>
      </c>
      <c r="Q3816" t="e">
        <f>VLOOKUP($A3816,'[1]SheltersALL_2.17.22'!$1:$1048576,6,0)</f>
        <v>#N/A</v>
      </c>
      <c r="R3816" t="str">
        <f>VLOOKUP($A3816, [1]FA21_Ridership!$1:$1048576,11, 0)</f>
        <v>OAKLAND</v>
      </c>
      <c r="S3816" t="str">
        <f>VLOOKUP($A3816, [1]FA21_Ridership!$1:$1048576,12, 0)</f>
        <v>ALAMEDA</v>
      </c>
      <c r="T3816">
        <f>VLOOKUP($A3816, [1]FA21_Ridership!$1:$1048576,13, 0)</f>
        <v>3</v>
      </c>
      <c r="U3816">
        <f t="shared" si="296"/>
        <v>1460</v>
      </c>
      <c r="V3816" s="67">
        <f t="shared" si="300"/>
        <v>0.91600000000000004</v>
      </c>
      <c r="W3816">
        <v>0.741842</v>
      </c>
      <c r="X3816" s="67">
        <f t="shared" si="297"/>
        <v>0.46700000000000003</v>
      </c>
      <c r="Y3816">
        <v>0.23277700000000001</v>
      </c>
      <c r="Z3816" s="67">
        <f t="shared" si="298"/>
        <v>0.52600000000000002</v>
      </c>
      <c r="AA3816">
        <f>VLOOKUP($C3816,[1]Disability!$1:$1048576,5,FALSE)</f>
        <v>1</v>
      </c>
      <c r="AB3816" s="67">
        <f t="shared" si="299"/>
        <v>0.72499999999999998</v>
      </c>
      <c r="AC3816" t="e">
        <f>VLOOKUP($A3816,#REF!,9,FALSE)</f>
        <v>#REF!</v>
      </c>
    </row>
    <row r="3817" spans="1:29">
      <c r="A3817">
        <v>51617</v>
      </c>
      <c r="B3817">
        <v>3816</v>
      </c>
      <c r="C3817">
        <v>9903740</v>
      </c>
      <c r="D3817" t="s">
        <v>4235</v>
      </c>
      <c r="E3817" t="s">
        <v>4236</v>
      </c>
      <c r="G3817" t="e">
        <f>VLOOKUP($H3817,[1]BRT!$1:$1048576,1,0)</f>
        <v>#N/A</v>
      </c>
      <c r="H3817" t="s">
        <v>6911</v>
      </c>
      <c r="I3817">
        <v>37.869653999999997</v>
      </c>
      <c r="J3817">
        <v>-122.286965</v>
      </c>
      <c r="K3817">
        <v>1371</v>
      </c>
      <c r="L3817">
        <v>24</v>
      </c>
      <c r="M3817">
        <v>2.5</v>
      </c>
      <c r="N3817">
        <v>56</v>
      </c>
      <c r="O3817">
        <v>5</v>
      </c>
      <c r="P3817">
        <v>61</v>
      </c>
      <c r="Q3817" t="e">
        <f>VLOOKUP($A3817,'[1]SheltersALL_2.17.22'!$1:$1048576,6,0)</f>
        <v>#N/A</v>
      </c>
      <c r="R3817" t="str">
        <f>VLOOKUP($A3817, [1]FA21_Ridership!$1:$1048576,11, 0)</f>
        <v>BERKELEY</v>
      </c>
      <c r="S3817" t="str">
        <f>VLOOKUP($A3817, [1]FA21_Ridership!$1:$1048576,12, 0)</f>
        <v>ALAMEDA</v>
      </c>
      <c r="T3817">
        <f>VLOOKUP($A3817, [1]FA21_Ridership!$1:$1048576,13, 0)</f>
        <v>1</v>
      </c>
      <c r="U3817">
        <f t="shared" si="296"/>
        <v>1464</v>
      </c>
      <c r="V3817" s="67">
        <f t="shared" si="300"/>
        <v>0.91700000000000004</v>
      </c>
      <c r="W3817">
        <v>0.53398599999999996</v>
      </c>
      <c r="X3817" s="67">
        <f t="shared" si="297"/>
        <v>0.22700000000000001</v>
      </c>
      <c r="Y3817">
        <v>0.38097900000000001</v>
      </c>
      <c r="Z3817" s="67">
        <f t="shared" si="298"/>
        <v>0.74099999999999999</v>
      </c>
      <c r="AA3817">
        <f>VLOOKUP($C3817,[1]Disability!$1:$1048576,5,FALSE)</f>
        <v>1</v>
      </c>
      <c r="AB3817" s="67">
        <f t="shared" si="299"/>
        <v>0.72499999999999998</v>
      </c>
      <c r="AC3817" t="e">
        <f>VLOOKUP($A3817,#REF!,9,FALSE)</f>
        <v>#REF!</v>
      </c>
    </row>
    <row r="3818" spans="1:29">
      <c r="A3818">
        <v>57211</v>
      </c>
      <c r="B3818">
        <v>3817</v>
      </c>
      <c r="C3818">
        <v>706230</v>
      </c>
      <c r="D3818" t="s">
        <v>4235</v>
      </c>
      <c r="E3818" t="s">
        <v>4236</v>
      </c>
      <c r="G3818" t="e">
        <f>VLOOKUP($H3818,[1]BRT!$1:$1048576,1,0)</f>
        <v>#N/A</v>
      </c>
      <c r="H3818" t="s">
        <v>5411</v>
      </c>
      <c r="I3818">
        <v>37.559013999999998</v>
      </c>
      <c r="J3818">
        <v>-121.971411</v>
      </c>
      <c r="K3818">
        <v>914</v>
      </c>
      <c r="L3818">
        <v>30</v>
      </c>
      <c r="M3818">
        <v>2</v>
      </c>
      <c r="N3818">
        <v>34</v>
      </c>
      <c r="O3818">
        <v>15</v>
      </c>
      <c r="P3818">
        <v>49</v>
      </c>
      <c r="Q3818" t="e">
        <f>VLOOKUP($A3818,'[1]SheltersALL_2.17.22'!$1:$1048576,6,0)</f>
        <v>#N/A</v>
      </c>
      <c r="R3818" t="str">
        <f>VLOOKUP($A3818, [1]FA21_Ridership!$1:$1048576,11, 0)</f>
        <v>FREMONT</v>
      </c>
      <c r="S3818" t="str">
        <f>VLOOKUP($A3818, [1]FA21_Ridership!$1:$1048576,12, 0)</f>
        <v>ALAMEDA</v>
      </c>
      <c r="T3818">
        <f>VLOOKUP($A3818, [1]FA21_Ridership!$1:$1048576,13, 0)</f>
        <v>5</v>
      </c>
      <c r="U3818">
        <f t="shared" si="296"/>
        <v>1470</v>
      </c>
      <c r="V3818" s="67">
        <f t="shared" si="300"/>
        <v>0.91700000000000004</v>
      </c>
      <c r="W3818">
        <v>0.91551199999999999</v>
      </c>
      <c r="X3818" s="67">
        <f t="shared" si="297"/>
        <v>0.79800000000000004</v>
      </c>
      <c r="Y3818">
        <v>9.4539999999999999E-2</v>
      </c>
      <c r="Z3818" s="67">
        <f t="shared" si="298"/>
        <v>0.223</v>
      </c>
      <c r="AA3818">
        <f>VLOOKUP($C3818,[1]Disability!$1:$1048576,5,FALSE)</f>
        <v>0</v>
      </c>
      <c r="AB3818" s="67">
        <f t="shared" si="299"/>
        <v>0</v>
      </c>
      <c r="AC3818" t="e">
        <f>VLOOKUP($A3818,#REF!,9,FALSE)</f>
        <v>#REF!</v>
      </c>
    </row>
    <row r="3819" spans="1:29">
      <c r="A3819">
        <v>50024</v>
      </c>
      <c r="B3819">
        <v>3818</v>
      </c>
      <c r="C3819">
        <v>9905070</v>
      </c>
      <c r="D3819" t="s">
        <v>4235</v>
      </c>
      <c r="E3819" t="s">
        <v>4236</v>
      </c>
      <c r="F3819" t="s">
        <v>5342</v>
      </c>
      <c r="G3819" t="e">
        <f>VLOOKUP($H3819,[1]BRT!$1:$1048576,1,0)</f>
        <v>#N/A</v>
      </c>
      <c r="H3819" t="s">
        <v>6912</v>
      </c>
      <c r="I3819">
        <v>37.789248999999998</v>
      </c>
      <c r="J3819">
        <v>-122.396553</v>
      </c>
      <c r="K3819">
        <v>625</v>
      </c>
      <c r="L3819">
        <v>42</v>
      </c>
      <c r="M3819">
        <v>1.428571429</v>
      </c>
      <c r="N3819">
        <v>20</v>
      </c>
      <c r="O3819">
        <v>15</v>
      </c>
      <c r="P3819">
        <v>35</v>
      </c>
      <c r="Q3819" t="e">
        <f>VLOOKUP($A3819,'[1]SheltersALL_2.17.22'!$1:$1048576,6,0)</f>
        <v>#N/A</v>
      </c>
      <c r="R3819" t="str">
        <f>VLOOKUP($A3819, [1]FA21_Ridership!$1:$1048576,11, 0)</f>
        <v>SAN FRANCISCO</v>
      </c>
      <c r="S3819" t="str">
        <f>VLOOKUP($A3819, [1]FA21_Ridership!$1:$1048576,12, 0)</f>
        <v>SAN FRANCISCO</v>
      </c>
      <c r="T3819">
        <f>VLOOKUP($A3819, [1]FA21_Ridership!$1:$1048576,13, 0)</f>
        <v>9</v>
      </c>
      <c r="U3819">
        <f t="shared" si="296"/>
        <v>1470</v>
      </c>
      <c r="V3819" s="67">
        <f t="shared" si="300"/>
        <v>0.91700000000000004</v>
      </c>
      <c r="W3819">
        <v>0.49795099999999998</v>
      </c>
      <c r="X3819" s="67">
        <f t="shared" si="297"/>
        <v>0.19500000000000001</v>
      </c>
      <c r="Y3819">
        <v>5.6351999999999999E-2</v>
      </c>
      <c r="Z3819" s="67">
        <f t="shared" si="298"/>
        <v>0.10100000000000001</v>
      </c>
      <c r="AA3819">
        <f>VLOOKUP($C3819,[1]Disability!$1:$1048576,5,FALSE)</f>
        <v>0</v>
      </c>
      <c r="AB3819" s="67">
        <f t="shared" si="299"/>
        <v>0</v>
      </c>
      <c r="AC3819" t="e">
        <f>VLOOKUP($A3819,#REF!,9,FALSE)</f>
        <v>#REF!</v>
      </c>
    </row>
    <row r="3820" spans="1:29">
      <c r="A3820">
        <v>55673</v>
      </c>
      <c r="B3820">
        <v>3819</v>
      </c>
      <c r="C3820">
        <v>805270</v>
      </c>
      <c r="D3820" t="s">
        <v>4235</v>
      </c>
      <c r="E3820" t="s">
        <v>4236</v>
      </c>
      <c r="G3820" t="e">
        <f>VLOOKUP($H3820,[1]BRT!$1:$1048576,1,0)</f>
        <v>#N/A</v>
      </c>
      <c r="H3820" t="s">
        <v>6913</v>
      </c>
      <c r="I3820">
        <v>37.653354</v>
      </c>
      <c r="J3820">
        <v>-122.109151</v>
      </c>
      <c r="K3820">
        <v>1149</v>
      </c>
      <c r="L3820">
        <v>35</v>
      </c>
      <c r="M3820">
        <v>1.7142857140000001</v>
      </c>
      <c r="N3820">
        <v>16</v>
      </c>
      <c r="O3820">
        <v>26</v>
      </c>
      <c r="P3820">
        <v>42</v>
      </c>
      <c r="Q3820" t="e">
        <f>VLOOKUP($A3820,'[1]SheltersALL_2.17.22'!$1:$1048576,6,0)</f>
        <v>#N/A</v>
      </c>
      <c r="R3820" t="str">
        <f>VLOOKUP($A3820, [1]FA21_Ridership!$1:$1048576,11, 0)</f>
        <v>HAYWARD</v>
      </c>
      <c r="S3820" t="str">
        <f>VLOOKUP($A3820, [1]FA21_Ridership!$1:$1048576,12, 0)</f>
        <v>ALAMEDA</v>
      </c>
      <c r="T3820">
        <f>VLOOKUP($A3820, [1]FA21_Ridership!$1:$1048576,13, 0)</f>
        <v>5</v>
      </c>
      <c r="U3820">
        <f t="shared" si="296"/>
        <v>1470</v>
      </c>
      <c r="V3820" s="67">
        <f t="shared" si="300"/>
        <v>0.91700000000000004</v>
      </c>
      <c r="W3820">
        <v>0.82065699999999997</v>
      </c>
      <c r="X3820" s="67">
        <f t="shared" si="297"/>
        <v>0.61399999999999999</v>
      </c>
      <c r="Y3820">
        <v>0.19215399999999999</v>
      </c>
      <c r="Z3820" s="67">
        <f t="shared" si="298"/>
        <v>0.46</v>
      </c>
      <c r="AA3820">
        <f>VLOOKUP($C3820,[1]Disability!$1:$1048576,5,FALSE)</f>
        <v>0</v>
      </c>
      <c r="AB3820" s="67">
        <f t="shared" si="299"/>
        <v>0</v>
      </c>
      <c r="AC3820" t="e">
        <f>VLOOKUP($A3820,#REF!,9,FALSE)</f>
        <v>#REF!</v>
      </c>
    </row>
    <row r="3821" spans="1:29">
      <c r="A3821">
        <v>50444</v>
      </c>
      <c r="B3821">
        <v>3820</v>
      </c>
      <c r="C3821">
        <v>306650</v>
      </c>
      <c r="D3821" t="s">
        <v>4235</v>
      </c>
      <c r="E3821" t="s">
        <v>4236</v>
      </c>
      <c r="G3821" t="e">
        <f>VLOOKUP($H3821,[1]BRT!$1:$1048576,1,0)</f>
        <v>#N/A</v>
      </c>
      <c r="H3821" t="s">
        <v>6914</v>
      </c>
      <c r="I3821">
        <v>37.872200999999997</v>
      </c>
      <c r="J3821">
        <v>-122.268776</v>
      </c>
      <c r="K3821">
        <v>1362</v>
      </c>
      <c r="L3821">
        <v>12</v>
      </c>
      <c r="M3821">
        <v>5</v>
      </c>
      <c r="N3821">
        <v>49</v>
      </c>
      <c r="O3821">
        <v>74</v>
      </c>
      <c r="P3821">
        <v>123</v>
      </c>
      <c r="Q3821" t="e">
        <f>VLOOKUP($A3821,'[1]SheltersALL_2.17.22'!$1:$1048576,6,0)</f>
        <v>#N/A</v>
      </c>
      <c r="R3821" t="str">
        <f>VLOOKUP($A3821, [1]FA21_Ridership!$1:$1048576,11, 0)</f>
        <v>BERKELEY</v>
      </c>
      <c r="S3821" t="str">
        <f>VLOOKUP($A3821, [1]FA21_Ridership!$1:$1048576,12, 0)</f>
        <v>ALAMEDA</v>
      </c>
      <c r="T3821">
        <f>VLOOKUP($A3821, [1]FA21_Ridership!$1:$1048576,13, 0)</f>
        <v>1</v>
      </c>
      <c r="U3821">
        <f t="shared" si="296"/>
        <v>1476</v>
      </c>
      <c r="V3821" s="67">
        <f t="shared" si="300"/>
        <v>0.91800000000000004</v>
      </c>
      <c r="W3821">
        <v>0.78002099999999996</v>
      </c>
      <c r="X3821" s="67">
        <f t="shared" si="297"/>
        <v>0.54400000000000004</v>
      </c>
      <c r="Y3821">
        <v>0.42082900000000001</v>
      </c>
      <c r="Z3821" s="67">
        <f t="shared" si="298"/>
        <v>0.78400000000000003</v>
      </c>
      <c r="AA3821">
        <f>VLOOKUP($C3821,[1]Disability!$1:$1048576,5,FALSE)</f>
        <v>1</v>
      </c>
      <c r="AB3821" s="67">
        <f t="shared" si="299"/>
        <v>0.72499999999999998</v>
      </c>
      <c r="AC3821" t="e">
        <f>VLOOKUP($A3821,#REF!,9,FALSE)</f>
        <v>#REF!</v>
      </c>
    </row>
    <row r="3822" spans="1:29">
      <c r="A3822">
        <v>57050</v>
      </c>
      <c r="B3822">
        <v>3821</v>
      </c>
      <c r="C3822">
        <v>305460</v>
      </c>
      <c r="D3822" t="s">
        <v>4235</v>
      </c>
      <c r="E3822" t="s">
        <v>4236</v>
      </c>
      <c r="G3822" t="e">
        <f>VLOOKUP($H3822,[1]BRT!$1:$1048576,1,0)</f>
        <v>#N/A</v>
      </c>
      <c r="H3822" t="s">
        <v>6880</v>
      </c>
      <c r="I3822">
        <v>37.855967</v>
      </c>
      <c r="J3822">
        <v>-122.25959899999999</v>
      </c>
      <c r="K3822">
        <v>1148</v>
      </c>
      <c r="L3822">
        <v>17.399999999999999</v>
      </c>
      <c r="M3822">
        <v>3.448275862</v>
      </c>
      <c r="N3822">
        <v>59</v>
      </c>
      <c r="O3822">
        <v>26</v>
      </c>
      <c r="P3822">
        <v>85</v>
      </c>
      <c r="Q3822" t="e">
        <f>VLOOKUP($A3822,'[1]SheltersALL_2.17.22'!$1:$1048576,6,0)</f>
        <v>#N/A</v>
      </c>
      <c r="R3822" t="str">
        <f>VLOOKUP($A3822, [1]FA21_Ridership!$1:$1048576,11, 0)</f>
        <v>BERKELEY</v>
      </c>
      <c r="S3822" t="str">
        <f>VLOOKUP($A3822, [1]FA21_Ridership!$1:$1048576,12, 0)</f>
        <v>ALAMEDA</v>
      </c>
      <c r="T3822">
        <f>VLOOKUP($A3822, [1]FA21_Ridership!$1:$1048576,13, 0)</f>
        <v>2</v>
      </c>
      <c r="U3822">
        <f t="shared" si="296"/>
        <v>1478.9999999999998</v>
      </c>
      <c r="V3822" s="67">
        <f t="shared" si="300"/>
        <v>0.91800000000000004</v>
      </c>
      <c r="W3822">
        <v>0.247423</v>
      </c>
      <c r="X3822" s="67">
        <f t="shared" si="297"/>
        <v>4.2000000000000003E-2</v>
      </c>
      <c r="Y3822">
        <v>0.15767200000000001</v>
      </c>
      <c r="Z3822" s="67">
        <f t="shared" si="298"/>
        <v>0.377</v>
      </c>
      <c r="AA3822">
        <f>VLOOKUP($C3822,[1]Disability!$1:$1048576,5,FALSE)</f>
        <v>0</v>
      </c>
      <c r="AB3822" s="67">
        <f t="shared" si="299"/>
        <v>0</v>
      </c>
      <c r="AC3822" t="e">
        <f>VLOOKUP($A3822,#REF!,9,FALSE)</f>
        <v>#REF!</v>
      </c>
    </row>
    <row r="3823" spans="1:29">
      <c r="A3823">
        <v>50400</v>
      </c>
      <c r="B3823">
        <v>3822</v>
      </c>
      <c r="C3823">
        <v>303940</v>
      </c>
      <c r="D3823" t="s">
        <v>4235</v>
      </c>
      <c r="E3823" t="s">
        <v>4236</v>
      </c>
      <c r="F3823" t="s">
        <v>6057</v>
      </c>
      <c r="H3823" t="s">
        <v>6449</v>
      </c>
      <c r="I3823">
        <v>37.872768000000001</v>
      </c>
      <c r="J3823">
        <v>-122.265981</v>
      </c>
      <c r="K3823">
        <v>733</v>
      </c>
      <c r="L3823">
        <v>20</v>
      </c>
      <c r="M3823">
        <v>3</v>
      </c>
      <c r="N3823">
        <v>49</v>
      </c>
      <c r="O3823">
        <v>25</v>
      </c>
      <c r="P3823">
        <v>74</v>
      </c>
      <c r="Q3823" t="str">
        <f>VLOOKUP($A3823,'[1]SheltersALL_2.17.22'!$1:$1048576,6,0)</f>
        <v>UC Berkeley</v>
      </c>
      <c r="R3823" t="str">
        <f>VLOOKUP($A3823, [1]FA21_Ridership!$1:$1048576,11, 0)</f>
        <v>BERKELEY</v>
      </c>
      <c r="S3823" t="str">
        <f>VLOOKUP($A3823, [1]FA21_Ridership!$1:$1048576,12, 0)</f>
        <v>ALAMEDA</v>
      </c>
      <c r="T3823">
        <f>VLOOKUP($A3823, [1]FA21_Ridership!$1:$1048576,13, 0)</f>
        <v>2</v>
      </c>
      <c r="U3823">
        <f t="shared" si="296"/>
        <v>1480</v>
      </c>
      <c r="V3823" s="67">
        <f t="shared" si="300"/>
        <v>0.91800000000000004</v>
      </c>
      <c r="W3823">
        <v>0.61361500000000002</v>
      </c>
      <c r="X3823" s="67">
        <f t="shared" si="297"/>
        <v>0.29899999999999999</v>
      </c>
      <c r="Y3823">
        <v>6.8492999999999998E-2</v>
      </c>
      <c r="Z3823" s="67">
        <f t="shared" si="298"/>
        <v>0.125</v>
      </c>
      <c r="AA3823">
        <f>VLOOKUP($C3823,[1]Disability!$1:$1048576,5,FALSE)</f>
        <v>0</v>
      </c>
      <c r="AB3823" s="67">
        <f t="shared" si="299"/>
        <v>0</v>
      </c>
      <c r="AC3823" t="e">
        <f>VLOOKUP($A3823,#REF!,9,FALSE)</f>
        <v>#REF!</v>
      </c>
    </row>
    <row r="3824" spans="1:29">
      <c r="A3824">
        <v>55030</v>
      </c>
      <c r="B3824">
        <v>3823</v>
      </c>
      <c r="C3824">
        <v>1004410</v>
      </c>
      <c r="D3824" t="s">
        <v>4235</v>
      </c>
      <c r="E3824" t="s">
        <v>4236</v>
      </c>
      <c r="G3824" t="e">
        <f>VLOOKUP($H3824,[1]BRT!$1:$1048576,1,0)</f>
        <v>#N/A</v>
      </c>
      <c r="H3824" t="s">
        <v>6915</v>
      </c>
      <c r="I3824">
        <v>37.744526</v>
      </c>
      <c r="J3824">
        <v>-122.170045</v>
      </c>
      <c r="K3824">
        <v>1016</v>
      </c>
      <c r="L3824">
        <v>20</v>
      </c>
      <c r="M3824">
        <v>3</v>
      </c>
      <c r="N3824">
        <v>30</v>
      </c>
      <c r="O3824">
        <v>44</v>
      </c>
      <c r="P3824">
        <v>74</v>
      </c>
      <c r="Q3824" t="e">
        <f>VLOOKUP($A3824,'[1]SheltersALL_2.17.22'!$1:$1048576,6,0)</f>
        <v>#N/A</v>
      </c>
      <c r="R3824" t="str">
        <f>VLOOKUP($A3824, [1]FA21_Ridership!$1:$1048576,11, 0)</f>
        <v>OAKLAND</v>
      </c>
      <c r="S3824" t="str">
        <f>VLOOKUP($A3824, [1]FA21_Ridership!$1:$1048576,12, 0)</f>
        <v>ALAMEDA</v>
      </c>
      <c r="T3824">
        <f>VLOOKUP($A3824, [1]FA21_Ridership!$1:$1048576,13, 0)</f>
        <v>3</v>
      </c>
      <c r="U3824">
        <f t="shared" si="296"/>
        <v>1480</v>
      </c>
      <c r="V3824" s="67">
        <f t="shared" si="300"/>
        <v>0.91800000000000004</v>
      </c>
      <c r="W3824">
        <v>0.98153699999999999</v>
      </c>
      <c r="X3824" s="67">
        <f t="shared" si="297"/>
        <v>0.97299999999999998</v>
      </c>
      <c r="Y3824">
        <v>0.55985700000000005</v>
      </c>
      <c r="Z3824" s="67">
        <f t="shared" si="298"/>
        <v>0.90600000000000003</v>
      </c>
      <c r="AA3824">
        <f>VLOOKUP($C3824,[1]Disability!$1:$1048576,5,FALSE)</f>
        <v>1</v>
      </c>
      <c r="AB3824" s="67">
        <f t="shared" si="299"/>
        <v>0.72499999999999998</v>
      </c>
      <c r="AC3824" t="e">
        <f>VLOOKUP($A3824,#REF!,9,FALSE)</f>
        <v>#REF!</v>
      </c>
    </row>
    <row r="3825" spans="1:29">
      <c r="A3825">
        <v>57335</v>
      </c>
      <c r="B3825">
        <v>3824</v>
      </c>
      <c r="C3825">
        <v>305880</v>
      </c>
      <c r="D3825" t="s">
        <v>4235</v>
      </c>
      <c r="E3825" t="s">
        <v>4236</v>
      </c>
      <c r="G3825" t="e">
        <f>VLOOKUP($H3825,[1]BRT!$1:$1048576,1,0)</f>
        <v>#N/A</v>
      </c>
      <c r="H3825" t="s">
        <v>6911</v>
      </c>
      <c r="I3825">
        <v>37.869835999999999</v>
      </c>
      <c r="J3825">
        <v>-122.287418</v>
      </c>
      <c r="K3825">
        <v>1363</v>
      </c>
      <c r="L3825">
        <v>23.5</v>
      </c>
      <c r="M3825">
        <v>2.553191489</v>
      </c>
      <c r="N3825">
        <v>7</v>
      </c>
      <c r="O3825">
        <v>56</v>
      </c>
      <c r="P3825">
        <v>63</v>
      </c>
      <c r="Q3825" t="e">
        <f>VLOOKUP($A3825,'[1]SheltersALL_2.17.22'!$1:$1048576,6,0)</f>
        <v>#N/A</v>
      </c>
      <c r="R3825" t="str">
        <f>VLOOKUP($A3825, [1]FA21_Ridership!$1:$1048576,11, 0)</f>
        <v>BERKELEY</v>
      </c>
      <c r="S3825" t="str">
        <f>VLOOKUP($A3825, [1]FA21_Ridership!$1:$1048576,12, 0)</f>
        <v>ALAMEDA</v>
      </c>
      <c r="T3825">
        <f>VLOOKUP($A3825, [1]FA21_Ridership!$1:$1048576,13, 0)</f>
        <v>1</v>
      </c>
      <c r="U3825">
        <f t="shared" si="296"/>
        <v>1480.5</v>
      </c>
      <c r="V3825" s="67">
        <f t="shared" si="300"/>
        <v>0.91900000000000004</v>
      </c>
      <c r="W3825">
        <v>0.42183900000000002</v>
      </c>
      <c r="X3825" s="67">
        <f t="shared" si="297"/>
        <v>0.13900000000000001</v>
      </c>
      <c r="Y3825">
        <v>0.22873599999999999</v>
      </c>
      <c r="Z3825" s="67">
        <f t="shared" si="298"/>
        <v>0.52200000000000002</v>
      </c>
      <c r="AA3825">
        <f>VLOOKUP($C3825,[1]Disability!$1:$1048576,5,FALSE)</f>
        <v>1</v>
      </c>
      <c r="AB3825" s="67">
        <f t="shared" si="299"/>
        <v>0.72499999999999998</v>
      </c>
      <c r="AC3825" t="e">
        <f>VLOOKUP($A3825,#REF!,9,FALSE)</f>
        <v>#REF!</v>
      </c>
    </row>
    <row r="3826" spans="1:29">
      <c r="A3826">
        <v>51997</v>
      </c>
      <c r="B3826">
        <v>3825</v>
      </c>
      <c r="C3826">
        <v>304030</v>
      </c>
      <c r="D3826" t="s">
        <v>4235</v>
      </c>
      <c r="E3826" t="s">
        <v>4236</v>
      </c>
      <c r="G3826" t="e">
        <f>VLOOKUP($H3826,[1]BRT!$1:$1048576,1,0)</f>
        <v>#N/A</v>
      </c>
      <c r="H3826" t="s">
        <v>6916</v>
      </c>
      <c r="I3826">
        <v>37.865983</v>
      </c>
      <c r="J3826">
        <v>-122.251411</v>
      </c>
      <c r="K3826">
        <v>851</v>
      </c>
      <c r="L3826">
        <v>34.6</v>
      </c>
      <c r="M3826">
        <v>1.7341040459999999</v>
      </c>
      <c r="N3826">
        <v>6</v>
      </c>
      <c r="O3826">
        <v>37</v>
      </c>
      <c r="P3826">
        <v>43</v>
      </c>
      <c r="Q3826" t="e">
        <f>VLOOKUP($A3826,'[1]SheltersALL_2.17.22'!$1:$1048576,6,0)</f>
        <v>#N/A</v>
      </c>
      <c r="R3826" t="str">
        <f>VLOOKUP($A3826, [1]FA21_Ridership!$1:$1048576,11, 0)</f>
        <v>BERKELEY</v>
      </c>
      <c r="S3826" t="str">
        <f>VLOOKUP($A3826, [1]FA21_Ridership!$1:$1048576,12, 0)</f>
        <v>ALAMEDA</v>
      </c>
      <c r="T3826">
        <f>VLOOKUP($A3826, [1]FA21_Ridership!$1:$1048576,13, 0)</f>
        <v>2</v>
      </c>
      <c r="U3826">
        <f t="shared" si="296"/>
        <v>1487.8</v>
      </c>
      <c r="V3826" s="67">
        <f t="shared" si="300"/>
        <v>0.91900000000000004</v>
      </c>
      <c r="W3826">
        <v>0.55555600000000005</v>
      </c>
      <c r="X3826" s="67">
        <f t="shared" si="297"/>
        <v>0.248</v>
      </c>
      <c r="Y3826">
        <v>0.66750900000000002</v>
      </c>
      <c r="Z3826" s="67">
        <f t="shared" si="298"/>
        <v>0.97099999999999997</v>
      </c>
      <c r="AA3826">
        <f>VLOOKUP($C3826,[1]Disability!$1:$1048576,5,FALSE)</f>
        <v>0</v>
      </c>
      <c r="AB3826" s="67">
        <f t="shared" si="299"/>
        <v>0</v>
      </c>
      <c r="AC3826" t="e">
        <f>VLOOKUP($A3826,#REF!,9,FALSE)</f>
        <v>#REF!</v>
      </c>
    </row>
    <row r="3827" spans="1:29">
      <c r="A3827">
        <v>53210</v>
      </c>
      <c r="B3827">
        <v>3826</v>
      </c>
      <c r="C3827">
        <v>1010120</v>
      </c>
      <c r="D3827" t="s">
        <v>4235</v>
      </c>
      <c r="E3827" t="s">
        <v>4236</v>
      </c>
      <c r="G3827" t="e">
        <f>VLOOKUP($H3827,[1]BRT!$1:$1048576,1,0)</f>
        <v>#N/A</v>
      </c>
      <c r="H3827" t="s">
        <v>6708</v>
      </c>
      <c r="I3827">
        <v>37.765318999999998</v>
      </c>
      <c r="J3827">
        <v>-122.152908</v>
      </c>
      <c r="K3827">
        <v>740</v>
      </c>
      <c r="L3827">
        <v>62</v>
      </c>
      <c r="M3827">
        <v>0.96774193500000005</v>
      </c>
      <c r="N3827">
        <v>24</v>
      </c>
      <c r="O3827">
        <v>0</v>
      </c>
      <c r="P3827">
        <v>24</v>
      </c>
      <c r="Q3827" t="e">
        <f>VLOOKUP($A3827,'[1]SheltersALL_2.17.22'!$1:$1048576,6,0)</f>
        <v>#N/A</v>
      </c>
      <c r="R3827" t="str">
        <f>VLOOKUP($A3827, [1]FA21_Ridership!$1:$1048576,11, 0)</f>
        <v>OAKLAND</v>
      </c>
      <c r="S3827" t="str">
        <f>VLOOKUP($A3827, [1]FA21_Ridership!$1:$1048576,12, 0)</f>
        <v>ALAMEDA</v>
      </c>
      <c r="T3827">
        <f>VLOOKUP($A3827, [1]FA21_Ridership!$1:$1048576,13, 0)</f>
        <v>3</v>
      </c>
      <c r="U3827">
        <f t="shared" si="296"/>
        <v>1488</v>
      </c>
      <c r="V3827" s="67">
        <f t="shared" si="300"/>
        <v>0.91900000000000004</v>
      </c>
      <c r="W3827">
        <v>0.70227499999999998</v>
      </c>
      <c r="X3827" s="67">
        <f t="shared" si="297"/>
        <v>0.41099999999999998</v>
      </c>
      <c r="Y3827">
        <v>9.0271000000000004E-2</v>
      </c>
      <c r="Z3827" s="67">
        <f t="shared" si="298"/>
        <v>0.21</v>
      </c>
      <c r="AA3827">
        <f>VLOOKUP($C3827,[1]Disability!$1:$1048576,5,FALSE)</f>
        <v>0</v>
      </c>
      <c r="AB3827" s="67">
        <f t="shared" si="299"/>
        <v>0</v>
      </c>
      <c r="AC3827" t="e">
        <f>VLOOKUP($A3827,#REF!,9,FALSE)</f>
        <v>#REF!</v>
      </c>
    </row>
    <row r="3828" spans="1:29">
      <c r="A3828">
        <v>51634</v>
      </c>
      <c r="B3828">
        <v>3827</v>
      </c>
      <c r="C3828">
        <v>9903810</v>
      </c>
      <c r="D3828" t="s">
        <v>4235</v>
      </c>
      <c r="E3828" t="s">
        <v>4236</v>
      </c>
      <c r="G3828" t="e">
        <f>VLOOKUP($H3828,[1]BRT!$1:$1048576,1,0)</f>
        <v>#N/A</v>
      </c>
      <c r="H3828" t="s">
        <v>6824</v>
      </c>
      <c r="I3828">
        <v>37.816533999999997</v>
      </c>
      <c r="J3828">
        <v>-122.26770500000001</v>
      </c>
      <c r="K3828">
        <v>1374</v>
      </c>
      <c r="L3828">
        <v>20</v>
      </c>
      <c r="M3828">
        <v>3</v>
      </c>
      <c r="N3828">
        <v>47</v>
      </c>
      <c r="O3828">
        <v>28</v>
      </c>
      <c r="P3828">
        <v>75</v>
      </c>
      <c r="Q3828" t="e">
        <f>VLOOKUP($A3828,'[1]SheltersALL_2.17.22'!$1:$1048576,6,0)</f>
        <v>#N/A</v>
      </c>
      <c r="R3828" t="str">
        <f>VLOOKUP($A3828, [1]FA21_Ridership!$1:$1048576,11, 0)</f>
        <v>OAKLAND</v>
      </c>
      <c r="S3828" t="str">
        <f>VLOOKUP($A3828, [1]FA21_Ridership!$1:$1048576,12, 0)</f>
        <v>ALAMEDA</v>
      </c>
      <c r="T3828">
        <f>VLOOKUP($A3828, [1]FA21_Ridership!$1:$1048576,13, 0)</f>
        <v>2</v>
      </c>
      <c r="U3828">
        <f t="shared" si="296"/>
        <v>1500</v>
      </c>
      <c r="V3828" s="67">
        <f t="shared" si="300"/>
        <v>0.91900000000000004</v>
      </c>
      <c r="W3828">
        <v>0.53012999999999999</v>
      </c>
      <c r="X3828" s="67">
        <f t="shared" si="297"/>
        <v>0.22500000000000001</v>
      </c>
      <c r="Y3828">
        <v>0.225517</v>
      </c>
      <c r="Z3828" s="67">
        <f t="shared" si="298"/>
        <v>0.51700000000000002</v>
      </c>
      <c r="AA3828">
        <f>VLOOKUP($C3828,[1]Disability!$1:$1048576,5,FALSE)</f>
        <v>1</v>
      </c>
      <c r="AB3828" s="67">
        <f t="shared" si="299"/>
        <v>0.72499999999999998</v>
      </c>
      <c r="AC3828" t="e">
        <f>VLOOKUP($A3828,#REF!,9,FALSE)</f>
        <v>#REF!</v>
      </c>
    </row>
    <row r="3829" spans="1:29">
      <c r="A3829">
        <v>52332</v>
      </c>
      <c r="B3829">
        <v>3828</v>
      </c>
      <c r="C3829">
        <v>802540</v>
      </c>
      <c r="D3829" t="s">
        <v>4235</v>
      </c>
      <c r="E3829" t="s">
        <v>4236</v>
      </c>
      <c r="G3829" t="e">
        <f>VLOOKUP($H3829,[1]BRT!$1:$1048576,1,0)</f>
        <v>#N/A</v>
      </c>
      <c r="H3829" t="s">
        <v>6917</v>
      </c>
      <c r="I3829">
        <v>37.648332000000003</v>
      </c>
      <c r="J3829">
        <v>-122.107218</v>
      </c>
      <c r="K3829">
        <v>1056</v>
      </c>
      <c r="L3829">
        <v>20</v>
      </c>
      <c r="M3829">
        <v>3</v>
      </c>
      <c r="N3829">
        <v>41</v>
      </c>
      <c r="O3829">
        <v>34</v>
      </c>
      <c r="P3829">
        <v>75</v>
      </c>
      <c r="Q3829" t="str">
        <f>VLOOKUP($A3829,'[1]SheltersALL_2.17.22'!$1:$1048576,6,0)</f>
        <v>Hayward</v>
      </c>
      <c r="R3829" t="str">
        <f>VLOOKUP($A3829, [1]FA21_Ridership!$1:$1048576,11, 0)</f>
        <v>HAYWARD</v>
      </c>
      <c r="S3829" t="str">
        <f>VLOOKUP($A3829, [1]FA21_Ridership!$1:$1048576,12, 0)</f>
        <v>ALAMEDA</v>
      </c>
      <c r="T3829">
        <f>VLOOKUP($A3829, [1]FA21_Ridership!$1:$1048576,13, 0)</f>
        <v>5</v>
      </c>
      <c r="U3829">
        <f t="shared" si="296"/>
        <v>1500</v>
      </c>
      <c r="V3829" s="67">
        <f t="shared" si="300"/>
        <v>0.91900000000000004</v>
      </c>
      <c r="W3829">
        <v>0.82065699999999997</v>
      </c>
      <c r="X3829" s="67">
        <f t="shared" si="297"/>
        <v>0.61399999999999999</v>
      </c>
      <c r="Y3829">
        <v>0.19215399999999999</v>
      </c>
      <c r="Z3829" s="67">
        <f t="shared" si="298"/>
        <v>0.46</v>
      </c>
      <c r="AA3829">
        <f>VLOOKUP($C3829,[1]Disability!$1:$1048576,5,FALSE)</f>
        <v>0</v>
      </c>
      <c r="AB3829" s="67">
        <f t="shared" si="299"/>
        <v>0</v>
      </c>
      <c r="AC3829" t="e">
        <f>VLOOKUP($A3829,#REF!,9,FALSE)</f>
        <v>#REF!</v>
      </c>
    </row>
    <row r="3830" spans="1:29">
      <c r="A3830">
        <v>59343</v>
      </c>
      <c r="B3830">
        <v>3829</v>
      </c>
      <c r="C3830">
        <v>1304340</v>
      </c>
      <c r="D3830" t="s">
        <v>4235</v>
      </c>
      <c r="E3830" t="s">
        <v>4236</v>
      </c>
      <c r="G3830" t="e">
        <f>VLOOKUP($H3830,[1]BRT!$1:$1048576,1,0)</f>
        <v>#N/A</v>
      </c>
      <c r="H3830" t="s">
        <v>6724</v>
      </c>
      <c r="I3830">
        <v>37.925507000000003</v>
      </c>
      <c r="J3830">
        <v>-122.383408</v>
      </c>
      <c r="K3830">
        <v>1073</v>
      </c>
      <c r="L3830">
        <v>39.5</v>
      </c>
      <c r="M3830">
        <v>1.518987342</v>
      </c>
      <c r="N3830">
        <v>2</v>
      </c>
      <c r="O3830">
        <v>36</v>
      </c>
      <c r="P3830">
        <v>38</v>
      </c>
      <c r="Q3830" t="e">
        <f>VLOOKUP($A3830,'[1]SheltersALL_2.17.22'!$1:$1048576,6,0)</f>
        <v>#N/A</v>
      </c>
      <c r="R3830" t="str">
        <f>VLOOKUP($A3830, [1]FA21_Ridership!$1:$1048576,11, 0)</f>
        <v>RICHMOND</v>
      </c>
      <c r="S3830" t="str">
        <f>VLOOKUP($A3830, [1]FA21_Ridership!$1:$1048576,12, 0)</f>
        <v>CONTRA COSTA</v>
      </c>
      <c r="T3830">
        <f>VLOOKUP($A3830, [1]FA21_Ridership!$1:$1048576,13, 0)</f>
        <v>1</v>
      </c>
      <c r="U3830">
        <f t="shared" si="296"/>
        <v>1501</v>
      </c>
      <c r="V3830" s="67">
        <f t="shared" si="300"/>
        <v>0.92</v>
      </c>
      <c r="W3830">
        <v>0.27228000000000002</v>
      </c>
      <c r="X3830" s="67">
        <f t="shared" si="297"/>
        <v>5.0999999999999997E-2</v>
      </c>
      <c r="Y3830">
        <v>0.13153000000000001</v>
      </c>
      <c r="Z3830" s="67">
        <f t="shared" si="298"/>
        <v>0.31900000000000001</v>
      </c>
      <c r="AA3830">
        <f>VLOOKUP($C3830,[1]Disability!$1:$1048576,5,FALSE)</f>
        <v>0</v>
      </c>
      <c r="AB3830" s="67">
        <f t="shared" si="299"/>
        <v>0</v>
      </c>
      <c r="AC3830" t="e">
        <f>VLOOKUP($A3830,#REF!,9,FALSE)</f>
        <v>#REF!</v>
      </c>
    </row>
    <row r="3831" spans="1:29">
      <c r="A3831">
        <v>57837</v>
      </c>
      <c r="B3831">
        <v>3830</v>
      </c>
      <c r="C3831">
        <v>306460</v>
      </c>
      <c r="D3831" t="s">
        <v>4235</v>
      </c>
      <c r="E3831" t="s">
        <v>4236</v>
      </c>
      <c r="G3831" t="e">
        <f>VLOOKUP($H3831,[1]BRT!$1:$1048576,1,0)</f>
        <v>#N/A</v>
      </c>
      <c r="H3831" t="s">
        <v>6918</v>
      </c>
      <c r="I3831">
        <v>37.868445999999999</v>
      </c>
      <c r="J3831">
        <v>-122.27262899999999</v>
      </c>
      <c r="K3831">
        <v>1018</v>
      </c>
      <c r="L3831">
        <v>32.700000000000003</v>
      </c>
      <c r="M3831">
        <v>1.8348623850000001</v>
      </c>
      <c r="N3831">
        <v>30</v>
      </c>
      <c r="O3831">
        <v>16</v>
      </c>
      <c r="P3831">
        <v>46</v>
      </c>
      <c r="Q3831" t="e">
        <f>VLOOKUP($A3831,'[1]SheltersALL_2.17.22'!$1:$1048576,6,0)</f>
        <v>#N/A</v>
      </c>
      <c r="R3831" t="str">
        <f>VLOOKUP($A3831, [1]FA21_Ridership!$1:$1048576,11, 0)</f>
        <v>BERKELEY</v>
      </c>
      <c r="S3831" t="str">
        <f>VLOOKUP($A3831, [1]FA21_Ridership!$1:$1048576,12, 0)</f>
        <v>ALAMEDA</v>
      </c>
      <c r="T3831">
        <f>VLOOKUP($A3831, [1]FA21_Ridership!$1:$1048576,13, 0)</f>
        <v>1</v>
      </c>
      <c r="U3831">
        <f t="shared" si="296"/>
        <v>1504.2</v>
      </c>
      <c r="V3831" s="67">
        <f t="shared" si="300"/>
        <v>0.92</v>
      </c>
      <c r="W3831">
        <v>0.66142800000000002</v>
      </c>
      <c r="X3831" s="67">
        <f t="shared" si="297"/>
        <v>0.34699999999999998</v>
      </c>
      <c r="Y3831">
        <v>0.56815899999999997</v>
      </c>
      <c r="Z3831" s="67">
        <f t="shared" si="298"/>
        <v>0.91300000000000003</v>
      </c>
      <c r="AA3831">
        <f>VLOOKUP($C3831,[1]Disability!$1:$1048576,5,FALSE)</f>
        <v>1</v>
      </c>
      <c r="AB3831" s="67">
        <f t="shared" si="299"/>
        <v>0.72499999999999998</v>
      </c>
      <c r="AC3831" t="e">
        <f>VLOOKUP($A3831,#REF!,9,FALSE)</f>
        <v>#REF!</v>
      </c>
    </row>
    <row r="3832" spans="1:29">
      <c r="A3832">
        <v>55977</v>
      </c>
      <c r="B3832">
        <v>3831</v>
      </c>
      <c r="C3832">
        <v>1016160</v>
      </c>
      <c r="D3832" t="s">
        <v>4235</v>
      </c>
      <c r="E3832" t="s">
        <v>4236</v>
      </c>
      <c r="G3832" t="e">
        <f>VLOOKUP($H3832,[1]BRT!$1:$1048576,1,0)</f>
        <v>#N/A</v>
      </c>
      <c r="H3832" t="s">
        <v>6919</v>
      </c>
      <c r="I3832">
        <v>37.830128000000002</v>
      </c>
      <c r="J3832">
        <v>-122.268252</v>
      </c>
      <c r="K3832">
        <v>1086</v>
      </c>
      <c r="L3832">
        <v>21.8</v>
      </c>
      <c r="M3832">
        <v>2.7522935780000002</v>
      </c>
      <c r="N3832">
        <v>41</v>
      </c>
      <c r="O3832">
        <v>28</v>
      </c>
      <c r="P3832">
        <v>69</v>
      </c>
      <c r="Q3832" t="e">
        <f>VLOOKUP($A3832,'[1]SheltersALL_2.17.22'!$1:$1048576,6,0)</f>
        <v>#N/A</v>
      </c>
      <c r="R3832" t="str">
        <f>VLOOKUP($A3832, [1]FA21_Ridership!$1:$1048576,11, 0)</f>
        <v>OAKLAND</v>
      </c>
      <c r="S3832" t="str">
        <f>VLOOKUP($A3832, [1]FA21_Ridership!$1:$1048576,12, 0)</f>
        <v>ALAMEDA</v>
      </c>
      <c r="T3832">
        <f>VLOOKUP($A3832, [1]FA21_Ridership!$1:$1048576,13, 0)</f>
        <v>2</v>
      </c>
      <c r="U3832">
        <f t="shared" si="296"/>
        <v>1504.2</v>
      </c>
      <c r="V3832" s="67">
        <f t="shared" si="300"/>
        <v>0.92</v>
      </c>
      <c r="W3832">
        <v>0.766378</v>
      </c>
      <c r="X3832" s="67">
        <f t="shared" si="297"/>
        <v>0.51600000000000001</v>
      </c>
      <c r="Y3832">
        <v>0.24598300000000001</v>
      </c>
      <c r="Z3832" s="67">
        <f t="shared" si="298"/>
        <v>0.56899999999999995</v>
      </c>
      <c r="AA3832">
        <f>VLOOKUP($C3832,[1]Disability!$1:$1048576,5,FALSE)</f>
        <v>0</v>
      </c>
      <c r="AB3832" s="67">
        <f t="shared" si="299"/>
        <v>0</v>
      </c>
      <c r="AC3832" t="e">
        <f>VLOOKUP($A3832,#REF!,9,FALSE)</f>
        <v>#REF!</v>
      </c>
    </row>
    <row r="3833" spans="1:29">
      <c r="A3833">
        <v>55540</v>
      </c>
      <c r="B3833">
        <v>3832</v>
      </c>
      <c r="C3833">
        <v>1501500</v>
      </c>
      <c r="D3833" t="s">
        <v>4235</v>
      </c>
      <c r="E3833" t="s">
        <v>4236</v>
      </c>
      <c r="G3833" t="e">
        <f>VLOOKUP($H3833,[1]BRT!$1:$1048576,1,0)</f>
        <v>#N/A</v>
      </c>
      <c r="H3833" t="s">
        <v>6830</v>
      </c>
      <c r="I3833">
        <v>37.715513000000001</v>
      </c>
      <c r="J3833">
        <v>-122.142831</v>
      </c>
      <c r="K3833">
        <v>1402</v>
      </c>
      <c r="L3833">
        <v>23.7</v>
      </c>
      <c r="M3833">
        <v>2.5316455699999998</v>
      </c>
      <c r="N3833">
        <v>41</v>
      </c>
      <c r="O3833">
        <v>23</v>
      </c>
      <c r="P3833">
        <v>64</v>
      </c>
      <c r="Q3833" t="e">
        <f>VLOOKUP($A3833,'[1]SheltersALL_2.17.22'!$1:$1048576,6,0)</f>
        <v>#N/A</v>
      </c>
      <c r="R3833" t="str">
        <f>VLOOKUP($A3833, [1]FA21_Ridership!$1:$1048576,11, 0)</f>
        <v>SAN LEANDRO</v>
      </c>
      <c r="S3833" t="str">
        <f>VLOOKUP($A3833, [1]FA21_Ridership!$1:$1048576,12, 0)</f>
        <v>ALAMEDA</v>
      </c>
      <c r="T3833">
        <f>VLOOKUP($A3833, [1]FA21_Ridership!$1:$1048576,13, 0)</f>
        <v>3</v>
      </c>
      <c r="U3833">
        <f t="shared" si="296"/>
        <v>1516.8</v>
      </c>
      <c r="V3833" s="67">
        <f t="shared" si="300"/>
        <v>0.92100000000000004</v>
      </c>
      <c r="W3833">
        <v>0.68032800000000004</v>
      </c>
      <c r="X3833" s="67">
        <f t="shared" si="297"/>
        <v>0.38200000000000001</v>
      </c>
      <c r="Y3833">
        <v>0.53005500000000005</v>
      </c>
      <c r="Z3833" s="67">
        <f t="shared" si="298"/>
        <v>0.88800000000000001</v>
      </c>
      <c r="AA3833">
        <f>VLOOKUP($C3833,[1]Disability!$1:$1048576,5,FALSE)</f>
        <v>2</v>
      </c>
      <c r="AB3833" s="67">
        <f t="shared" si="299"/>
        <v>0.91600000000000004</v>
      </c>
      <c r="AC3833" t="e">
        <f>VLOOKUP($A3833,#REF!,9,FALSE)</f>
        <v>#REF!</v>
      </c>
    </row>
    <row r="3834" spans="1:29">
      <c r="A3834">
        <v>53656</v>
      </c>
      <c r="B3834">
        <v>3833</v>
      </c>
      <c r="C3834">
        <v>1600580</v>
      </c>
      <c r="D3834" t="s">
        <v>4235</v>
      </c>
      <c r="E3834" t="s">
        <v>4236</v>
      </c>
      <c r="G3834" t="e">
        <f>VLOOKUP($H3834,[1]BRT!$1:$1048576,1,0)</f>
        <v>#N/A</v>
      </c>
      <c r="H3834" t="s">
        <v>6920</v>
      </c>
      <c r="I3834">
        <v>37.956704999999999</v>
      </c>
      <c r="J3834">
        <v>-122.346992</v>
      </c>
      <c r="K3834">
        <v>781</v>
      </c>
      <c r="L3834">
        <v>31</v>
      </c>
      <c r="M3834">
        <v>1.935483871</v>
      </c>
      <c r="N3834">
        <v>11</v>
      </c>
      <c r="O3834">
        <v>38</v>
      </c>
      <c r="P3834">
        <v>49</v>
      </c>
      <c r="Q3834" t="e">
        <f>VLOOKUP($A3834,'[1]SheltersALL_2.17.22'!$1:$1048576,6,0)</f>
        <v>#N/A</v>
      </c>
      <c r="R3834" t="str">
        <f>VLOOKUP($A3834, [1]FA21_Ridership!$1:$1048576,11, 0)</f>
        <v>SAN PABLO</v>
      </c>
      <c r="S3834" t="str">
        <f>VLOOKUP($A3834, [1]FA21_Ridership!$1:$1048576,12, 0)</f>
        <v>CONTRA COSTA</v>
      </c>
      <c r="T3834">
        <f>VLOOKUP($A3834, [1]FA21_Ridership!$1:$1048576,13, 0)</f>
        <v>1</v>
      </c>
      <c r="U3834">
        <f t="shared" si="296"/>
        <v>1519</v>
      </c>
      <c r="V3834" s="67">
        <f t="shared" si="300"/>
        <v>0.92100000000000004</v>
      </c>
      <c r="W3834">
        <v>0.89478800000000003</v>
      </c>
      <c r="X3834" s="67">
        <f t="shared" si="297"/>
        <v>0.76</v>
      </c>
      <c r="Y3834">
        <v>0.56467199999999995</v>
      </c>
      <c r="Z3834" s="67">
        <f t="shared" si="298"/>
        <v>0.90800000000000003</v>
      </c>
      <c r="AA3834">
        <f>VLOOKUP($C3834,[1]Disability!$1:$1048576,5,FALSE)</f>
        <v>0</v>
      </c>
      <c r="AB3834" s="67">
        <f t="shared" si="299"/>
        <v>0</v>
      </c>
      <c r="AC3834" t="e">
        <f>VLOOKUP($A3834,#REF!,9,FALSE)</f>
        <v>#REF!</v>
      </c>
    </row>
    <row r="3835" spans="1:29">
      <c r="A3835">
        <v>59991</v>
      </c>
      <c r="B3835">
        <v>3834</v>
      </c>
      <c r="C3835">
        <v>1030870</v>
      </c>
      <c r="D3835" t="s">
        <v>4235</v>
      </c>
      <c r="E3835" t="s">
        <v>4236</v>
      </c>
      <c r="G3835" t="e">
        <f>VLOOKUP($H3835,[1]BRT!$1:$1048576,1,0)</f>
        <v>#N/A</v>
      </c>
      <c r="H3835" t="s">
        <v>6921</v>
      </c>
      <c r="I3835">
        <v>37.814090999999998</v>
      </c>
      <c r="J3835">
        <v>-122.26835800000001</v>
      </c>
      <c r="K3835">
        <v>1374</v>
      </c>
      <c r="L3835">
        <v>20</v>
      </c>
      <c r="M3835">
        <v>3</v>
      </c>
      <c r="N3835">
        <v>47</v>
      </c>
      <c r="O3835">
        <v>29</v>
      </c>
      <c r="P3835">
        <v>76</v>
      </c>
      <c r="Q3835" t="e">
        <f>VLOOKUP($A3835,'[1]SheltersALL_2.17.22'!$1:$1048576,6,0)</f>
        <v>#N/A</v>
      </c>
      <c r="R3835" t="str">
        <f>VLOOKUP($A3835, [1]FA21_Ridership!$1:$1048576,11, 0)</f>
        <v>OAKLAND</v>
      </c>
      <c r="S3835" t="str">
        <f>VLOOKUP($A3835, [1]FA21_Ridership!$1:$1048576,12, 0)</f>
        <v>ALAMEDA</v>
      </c>
      <c r="T3835">
        <f>VLOOKUP($A3835, [1]FA21_Ridership!$1:$1048576,13, 0)</f>
        <v>2</v>
      </c>
      <c r="U3835">
        <f t="shared" si="296"/>
        <v>1520</v>
      </c>
      <c r="V3835" s="67">
        <f t="shared" si="300"/>
        <v>0.92100000000000004</v>
      </c>
      <c r="W3835">
        <v>0.53012999999999999</v>
      </c>
      <c r="X3835" s="67">
        <f t="shared" si="297"/>
        <v>0.22500000000000001</v>
      </c>
      <c r="Y3835">
        <v>0.225517</v>
      </c>
      <c r="Z3835" s="67">
        <f t="shared" si="298"/>
        <v>0.51700000000000002</v>
      </c>
      <c r="AA3835">
        <f>VLOOKUP($C3835,[1]Disability!$1:$1048576,5,FALSE)</f>
        <v>1</v>
      </c>
      <c r="AB3835" s="67">
        <f t="shared" si="299"/>
        <v>0.72499999999999998</v>
      </c>
      <c r="AC3835" t="e">
        <f>VLOOKUP($A3835,#REF!,9,FALSE)</f>
        <v>#REF!</v>
      </c>
    </row>
    <row r="3836" spans="1:29">
      <c r="A3836">
        <v>59997</v>
      </c>
      <c r="B3836">
        <v>3835</v>
      </c>
      <c r="C3836">
        <v>1010360</v>
      </c>
      <c r="D3836" t="s">
        <v>4235</v>
      </c>
      <c r="E3836" t="s">
        <v>4236</v>
      </c>
      <c r="G3836" t="e">
        <f>VLOOKUP($H3836,[1]BRT!$1:$1048576,1,0)</f>
        <v>#N/A</v>
      </c>
      <c r="H3836" t="s">
        <v>6922</v>
      </c>
      <c r="I3836">
        <v>37.781787999999999</v>
      </c>
      <c r="J3836">
        <v>-122.219092</v>
      </c>
      <c r="K3836">
        <v>1397</v>
      </c>
      <c r="L3836">
        <v>20</v>
      </c>
      <c r="M3836">
        <v>3</v>
      </c>
      <c r="N3836">
        <v>46</v>
      </c>
      <c r="O3836">
        <v>30</v>
      </c>
      <c r="P3836">
        <v>76</v>
      </c>
      <c r="Q3836" t="e">
        <f>VLOOKUP($A3836,'[1]SheltersALL_2.17.22'!$1:$1048576,6,0)</f>
        <v>#N/A</v>
      </c>
      <c r="R3836" t="str">
        <f>VLOOKUP($A3836, [1]FA21_Ridership!$1:$1048576,11, 0)</f>
        <v>OAKLAND</v>
      </c>
      <c r="S3836" t="str">
        <f>VLOOKUP($A3836, [1]FA21_Ridership!$1:$1048576,12, 0)</f>
        <v>ALAMEDA</v>
      </c>
      <c r="T3836">
        <f>VLOOKUP($A3836, [1]FA21_Ridership!$1:$1048576,13, 0)</f>
        <v>2</v>
      </c>
      <c r="U3836">
        <f t="shared" si="296"/>
        <v>1520</v>
      </c>
      <c r="V3836" s="67">
        <f t="shared" si="300"/>
        <v>0.92100000000000004</v>
      </c>
      <c r="W3836">
        <v>0.82474199999999998</v>
      </c>
      <c r="X3836" s="67">
        <f t="shared" si="297"/>
        <v>0.61899999999999999</v>
      </c>
      <c r="Y3836">
        <v>0.36908000000000002</v>
      </c>
      <c r="Z3836" s="67">
        <f t="shared" si="298"/>
        <v>0.72399999999999998</v>
      </c>
      <c r="AA3836">
        <f>VLOOKUP($C3836,[1]Disability!$1:$1048576,5,FALSE)</f>
        <v>1</v>
      </c>
      <c r="AB3836" s="67">
        <f t="shared" si="299"/>
        <v>0.72499999999999998</v>
      </c>
      <c r="AC3836" t="e">
        <f>VLOOKUP($A3836,#REF!,9,FALSE)</f>
        <v>#REF!</v>
      </c>
    </row>
    <row r="3837" spans="1:29">
      <c r="A3837">
        <v>55122</v>
      </c>
      <c r="B3837">
        <v>3836</v>
      </c>
      <c r="C3837">
        <v>802480</v>
      </c>
      <c r="D3837" t="s">
        <v>4235</v>
      </c>
      <c r="E3837" t="s">
        <v>4236</v>
      </c>
      <c r="G3837" t="e">
        <f>VLOOKUP($H3837,[1]BRT!$1:$1048576,1,0)</f>
        <v>#N/A</v>
      </c>
      <c r="H3837" t="s">
        <v>6923</v>
      </c>
      <c r="I3837">
        <v>37.664546000000001</v>
      </c>
      <c r="J3837">
        <v>-122.11717</v>
      </c>
      <c r="K3837">
        <v>1094</v>
      </c>
      <c r="L3837">
        <v>20</v>
      </c>
      <c r="M3837">
        <v>3</v>
      </c>
      <c r="N3837">
        <v>23</v>
      </c>
      <c r="O3837">
        <v>53</v>
      </c>
      <c r="P3837">
        <v>76</v>
      </c>
      <c r="Q3837" t="str">
        <f>VLOOKUP($A3837,'[1]SheltersALL_2.17.22'!$1:$1048576,6,0)</f>
        <v>Hayward</v>
      </c>
      <c r="R3837" t="str">
        <f>VLOOKUP($A3837, [1]FA21_Ridership!$1:$1048576,11, 0)</f>
        <v>HAYWARD</v>
      </c>
      <c r="S3837" t="str">
        <f>VLOOKUP($A3837, [1]FA21_Ridership!$1:$1048576,12, 0)</f>
        <v>ALAMEDA</v>
      </c>
      <c r="T3837">
        <f>VLOOKUP($A3837, [1]FA21_Ridership!$1:$1048576,13, 0)</f>
        <v>4</v>
      </c>
      <c r="U3837">
        <f t="shared" si="296"/>
        <v>1520</v>
      </c>
      <c r="V3837" s="67">
        <f t="shared" si="300"/>
        <v>0.92100000000000004</v>
      </c>
      <c r="W3837">
        <v>0.91599600000000003</v>
      </c>
      <c r="X3837" s="67">
        <f t="shared" si="297"/>
        <v>0.80200000000000005</v>
      </c>
      <c r="Y3837">
        <v>0.38873999999999997</v>
      </c>
      <c r="Z3837" s="67">
        <f t="shared" si="298"/>
        <v>0.751</v>
      </c>
      <c r="AA3837">
        <f>VLOOKUP($C3837,[1]Disability!$1:$1048576,5,FALSE)</f>
        <v>0</v>
      </c>
      <c r="AB3837" s="67">
        <f t="shared" si="299"/>
        <v>0</v>
      </c>
      <c r="AC3837" t="e">
        <f>VLOOKUP($A3837,#REF!,9,FALSE)</f>
        <v>#REF!</v>
      </c>
    </row>
    <row r="3838" spans="1:29">
      <c r="A3838">
        <v>55777</v>
      </c>
      <c r="B3838">
        <v>3837</v>
      </c>
      <c r="C3838">
        <v>1031070</v>
      </c>
      <c r="D3838" t="s">
        <v>4235</v>
      </c>
      <c r="E3838" t="s">
        <v>4236</v>
      </c>
      <c r="F3838" t="s">
        <v>4373</v>
      </c>
      <c r="G3838" t="e">
        <f>VLOOKUP($H3838,[1]BRT!$1:$1048576,1,0)</f>
        <v>#N/A</v>
      </c>
      <c r="H3838" t="s">
        <v>6924</v>
      </c>
      <c r="I3838">
        <v>37.809156000000002</v>
      </c>
      <c r="J3838">
        <v>-122.26877500000001</v>
      </c>
      <c r="K3838">
        <v>1503</v>
      </c>
      <c r="L3838">
        <v>16.2</v>
      </c>
      <c r="M3838">
        <v>3.703703704</v>
      </c>
      <c r="N3838">
        <v>19</v>
      </c>
      <c r="O3838">
        <v>75</v>
      </c>
      <c r="P3838">
        <v>94</v>
      </c>
      <c r="Q3838" t="e">
        <f>VLOOKUP($A3838,'[1]SheltersALL_2.17.22'!$1:$1048576,6,0)</f>
        <v>#N/A</v>
      </c>
      <c r="R3838" t="str">
        <f>VLOOKUP($A3838, [1]FA21_Ridership!$1:$1048576,11, 0)</f>
        <v>OAKLAND</v>
      </c>
      <c r="S3838" t="str">
        <f>VLOOKUP($A3838, [1]FA21_Ridership!$1:$1048576,12, 0)</f>
        <v>ALAMEDA</v>
      </c>
      <c r="T3838">
        <f>VLOOKUP($A3838, [1]FA21_Ridership!$1:$1048576,13, 0)</f>
        <v>2</v>
      </c>
      <c r="U3838">
        <f t="shared" si="296"/>
        <v>1522.8</v>
      </c>
      <c r="V3838" s="67">
        <f t="shared" si="300"/>
        <v>0.92200000000000004</v>
      </c>
      <c r="W3838">
        <v>0.68016500000000002</v>
      </c>
      <c r="X3838" s="67">
        <f t="shared" si="297"/>
        <v>0.377</v>
      </c>
      <c r="Y3838">
        <v>0.36513400000000001</v>
      </c>
      <c r="Z3838" s="67">
        <f t="shared" si="298"/>
        <v>0.71599999999999997</v>
      </c>
      <c r="AA3838">
        <f>VLOOKUP($C3838,[1]Disability!$1:$1048576,5,FALSE)</f>
        <v>2</v>
      </c>
      <c r="AB3838" s="67">
        <f t="shared" si="299"/>
        <v>0.91600000000000004</v>
      </c>
      <c r="AC3838" t="e">
        <f>VLOOKUP($A3838,#REF!,9,FALSE)</f>
        <v>#REF!</v>
      </c>
    </row>
    <row r="3839" spans="1:29">
      <c r="A3839">
        <v>59966</v>
      </c>
      <c r="B3839">
        <v>3838</v>
      </c>
      <c r="C3839">
        <v>1501570</v>
      </c>
      <c r="D3839" t="s">
        <v>4235</v>
      </c>
      <c r="E3839" t="s">
        <v>4236</v>
      </c>
      <c r="G3839" t="e">
        <f>VLOOKUP($H3839,[1]BRT!$1:$1048576,1,0)</f>
        <v>#N/A</v>
      </c>
      <c r="H3839" t="s">
        <v>6925</v>
      </c>
      <c r="I3839">
        <v>37.725209999999997</v>
      </c>
      <c r="J3839">
        <v>-122.156367</v>
      </c>
      <c r="K3839">
        <v>1410</v>
      </c>
      <c r="L3839">
        <v>30</v>
      </c>
      <c r="M3839">
        <v>2</v>
      </c>
      <c r="N3839">
        <v>49</v>
      </c>
      <c r="O3839">
        <v>2</v>
      </c>
      <c r="P3839">
        <v>51</v>
      </c>
      <c r="Q3839" t="e">
        <f>VLOOKUP($A3839,'[1]SheltersALL_2.17.22'!$1:$1048576,6,0)</f>
        <v>#N/A</v>
      </c>
      <c r="R3839" t="str">
        <f>VLOOKUP($A3839, [1]FA21_Ridership!$1:$1048576,11, 0)</f>
        <v>SAN LEANDRO</v>
      </c>
      <c r="S3839" t="str">
        <f>VLOOKUP($A3839, [1]FA21_Ridership!$1:$1048576,12, 0)</f>
        <v>ALAMEDA</v>
      </c>
      <c r="T3839">
        <f>VLOOKUP($A3839, [1]FA21_Ridership!$1:$1048576,13, 0)</f>
        <v>3</v>
      </c>
      <c r="U3839">
        <f t="shared" si="296"/>
        <v>1530</v>
      </c>
      <c r="V3839" s="67">
        <f t="shared" si="300"/>
        <v>0.92200000000000004</v>
      </c>
      <c r="W3839">
        <v>0.78025699999999998</v>
      </c>
      <c r="X3839" s="67">
        <f t="shared" si="297"/>
        <v>0.54500000000000004</v>
      </c>
      <c r="Y3839">
        <v>0.19540199999999999</v>
      </c>
      <c r="Z3839" s="67">
        <f t="shared" si="298"/>
        <v>0.46700000000000003</v>
      </c>
      <c r="AA3839">
        <f>VLOOKUP($C3839,[1]Disability!$1:$1048576,5,FALSE)</f>
        <v>2</v>
      </c>
      <c r="AB3839" s="67">
        <f t="shared" si="299"/>
        <v>0.91600000000000004</v>
      </c>
      <c r="AC3839" t="e">
        <f>VLOOKUP($A3839,#REF!,9,FALSE)</f>
        <v>#REF!</v>
      </c>
    </row>
    <row r="3840" spans="1:29">
      <c r="A3840">
        <v>58788</v>
      </c>
      <c r="B3840">
        <v>3839</v>
      </c>
      <c r="C3840">
        <v>1030040</v>
      </c>
      <c r="D3840" t="s">
        <v>4235</v>
      </c>
      <c r="E3840" t="s">
        <v>4236</v>
      </c>
      <c r="G3840" t="e">
        <f>VLOOKUP($H3840,[1]BRT!$1:$1048576,1,0)</f>
        <v>#N/A</v>
      </c>
      <c r="H3840" t="s">
        <v>6919</v>
      </c>
      <c r="I3840">
        <v>37.829450000000001</v>
      </c>
      <c r="J3840">
        <v>-122.26862800000001</v>
      </c>
      <c r="K3840">
        <v>1080</v>
      </c>
      <c r="L3840">
        <v>22.9</v>
      </c>
      <c r="M3840">
        <v>2.6200873360000001</v>
      </c>
      <c r="N3840">
        <v>24</v>
      </c>
      <c r="O3840">
        <v>43</v>
      </c>
      <c r="P3840">
        <v>67</v>
      </c>
      <c r="Q3840" t="e">
        <f>VLOOKUP($A3840,'[1]SheltersALL_2.17.22'!$1:$1048576,6,0)</f>
        <v>#N/A</v>
      </c>
      <c r="R3840" t="str">
        <f>VLOOKUP($A3840, [1]FA21_Ridership!$1:$1048576,11, 0)</f>
        <v>OAKLAND</v>
      </c>
      <c r="S3840" t="str">
        <f>VLOOKUP($A3840, [1]FA21_Ridership!$1:$1048576,12, 0)</f>
        <v>ALAMEDA</v>
      </c>
      <c r="T3840">
        <f>VLOOKUP($A3840, [1]FA21_Ridership!$1:$1048576,13, 0)</f>
        <v>2</v>
      </c>
      <c r="U3840">
        <f t="shared" si="296"/>
        <v>1534.3</v>
      </c>
      <c r="V3840" s="67">
        <f t="shared" si="300"/>
        <v>0.92200000000000004</v>
      </c>
      <c r="W3840">
        <v>0.766378</v>
      </c>
      <c r="X3840" s="67">
        <f t="shared" si="297"/>
        <v>0.51600000000000001</v>
      </c>
      <c r="Y3840">
        <v>0.24598300000000001</v>
      </c>
      <c r="Z3840" s="67">
        <f t="shared" si="298"/>
        <v>0.56899999999999995</v>
      </c>
      <c r="AA3840">
        <f>VLOOKUP($C3840,[1]Disability!$1:$1048576,5,FALSE)</f>
        <v>0</v>
      </c>
      <c r="AB3840" s="67">
        <f t="shared" si="299"/>
        <v>0</v>
      </c>
      <c r="AC3840" t="e">
        <f>VLOOKUP($A3840,#REF!,9,FALSE)</f>
        <v>#REF!</v>
      </c>
    </row>
    <row r="3841" spans="1:29">
      <c r="A3841">
        <v>55525</v>
      </c>
      <c r="B3841">
        <v>3840</v>
      </c>
      <c r="C3841">
        <v>306300</v>
      </c>
      <c r="D3841" t="s">
        <v>4235</v>
      </c>
      <c r="E3841" t="s">
        <v>4236</v>
      </c>
      <c r="G3841" t="e">
        <f>VLOOKUP($H3841,[1]BRT!$1:$1048576,1,0)</f>
        <v>#N/A</v>
      </c>
      <c r="H3841" t="s">
        <v>6926</v>
      </c>
      <c r="I3841">
        <v>37.869467</v>
      </c>
      <c r="J3841">
        <v>-122.292118</v>
      </c>
      <c r="K3841">
        <v>1141</v>
      </c>
      <c r="L3841">
        <v>15.5</v>
      </c>
      <c r="M3841">
        <v>3.8709677419999999</v>
      </c>
      <c r="N3841">
        <v>43</v>
      </c>
      <c r="O3841">
        <v>56</v>
      </c>
      <c r="P3841">
        <v>99</v>
      </c>
      <c r="Q3841" t="str">
        <f>VLOOKUP($A3841,'[1]SheltersALL_2.17.22'!$1:$1048576,6,0)</f>
        <v>Berkeley</v>
      </c>
      <c r="R3841" t="str">
        <f>VLOOKUP($A3841, [1]FA21_Ridership!$1:$1048576,11, 0)</f>
        <v>BERKELEY</v>
      </c>
      <c r="S3841" t="str">
        <f>VLOOKUP($A3841, [1]FA21_Ridership!$1:$1048576,12, 0)</f>
        <v>ALAMEDA</v>
      </c>
      <c r="T3841">
        <f>VLOOKUP($A3841, [1]FA21_Ridership!$1:$1048576,13, 0)</f>
        <v>1</v>
      </c>
      <c r="U3841">
        <f t="shared" si="296"/>
        <v>1534.5</v>
      </c>
      <c r="V3841" s="67">
        <f t="shared" si="300"/>
        <v>0.92300000000000004</v>
      </c>
      <c r="W3841">
        <v>0.54650299999999996</v>
      </c>
      <c r="X3841" s="67">
        <f t="shared" si="297"/>
        <v>0.245</v>
      </c>
      <c r="Y3841">
        <v>0.24058399999999999</v>
      </c>
      <c r="Z3841" s="67">
        <f t="shared" si="298"/>
        <v>0.55200000000000005</v>
      </c>
      <c r="AA3841">
        <f>VLOOKUP($C3841,[1]Disability!$1:$1048576,5,FALSE)</f>
        <v>1</v>
      </c>
      <c r="AB3841" s="67">
        <f t="shared" si="299"/>
        <v>0.72499999999999998</v>
      </c>
      <c r="AC3841" t="e">
        <f>VLOOKUP($A3841,#REF!,9,FALSE)</f>
        <v>#REF!</v>
      </c>
    </row>
    <row r="3842" spans="1:29">
      <c r="A3842">
        <v>51999</v>
      </c>
      <c r="B3842">
        <v>3841</v>
      </c>
      <c r="C3842">
        <v>1006880</v>
      </c>
      <c r="D3842" t="s">
        <v>4235</v>
      </c>
      <c r="E3842" t="s">
        <v>4236</v>
      </c>
      <c r="G3842" t="e">
        <f>VLOOKUP($H3842,[1]BRT!$1:$1048576,1,0)</f>
        <v>#N/A</v>
      </c>
      <c r="H3842" t="s">
        <v>6742</v>
      </c>
      <c r="I3842">
        <v>37.824129999999997</v>
      </c>
      <c r="J3842">
        <v>-122.258982</v>
      </c>
      <c r="K3842">
        <v>1421</v>
      </c>
      <c r="L3842">
        <v>20</v>
      </c>
      <c r="M3842">
        <v>3</v>
      </c>
      <c r="N3842">
        <v>58</v>
      </c>
      <c r="O3842">
        <v>19</v>
      </c>
      <c r="P3842">
        <v>77</v>
      </c>
      <c r="Q3842" t="e">
        <f>VLOOKUP($A3842,'[1]SheltersALL_2.17.22'!$1:$1048576,6,0)</f>
        <v>#N/A</v>
      </c>
      <c r="R3842" t="str">
        <f>VLOOKUP($A3842, [1]FA21_Ridership!$1:$1048576,11, 0)</f>
        <v>OAKLAND</v>
      </c>
      <c r="S3842" t="str">
        <f>VLOOKUP($A3842, [1]FA21_Ridership!$1:$1048576,12, 0)</f>
        <v>ALAMEDA</v>
      </c>
      <c r="T3842">
        <f>VLOOKUP($A3842, [1]FA21_Ridership!$1:$1048576,13, 0)</f>
        <v>2</v>
      </c>
      <c r="U3842">
        <f t="shared" ref="U3842:U3905" si="301">$L3842*$P3842</f>
        <v>1540</v>
      </c>
      <c r="V3842" s="67">
        <f t="shared" si="300"/>
        <v>0.92300000000000004</v>
      </c>
      <c r="W3842">
        <v>0.45232</v>
      </c>
      <c r="X3842" s="67">
        <f t="shared" ref="X3842:X3905" si="302">_xlfn.PERCENTRANK.INC($W$2:$W$4161,W3842)</f>
        <v>0.154</v>
      </c>
      <c r="Y3842">
        <v>0.161082</v>
      </c>
      <c r="Z3842" s="67">
        <f t="shared" ref="Z3842:Z3905" si="303">_xlfn.PERCENTRANK.INC($Y$2:$Y$4161,Y3842)</f>
        <v>0.39300000000000002</v>
      </c>
      <c r="AA3842">
        <f>VLOOKUP($C3842,[1]Disability!$1:$1048576,5,FALSE)</f>
        <v>0</v>
      </c>
      <c r="AB3842" s="67">
        <f t="shared" ref="AB3842:AB3905" si="304">_xlfn.PERCENTRANK.INC($AA$2:$AA$4163,AA3842)</f>
        <v>0</v>
      </c>
      <c r="AC3842" t="e">
        <f>VLOOKUP($A3842,#REF!,9,FALSE)</f>
        <v>#REF!</v>
      </c>
    </row>
    <row r="3843" spans="1:29">
      <c r="A3843">
        <v>52223</v>
      </c>
      <c r="B3843">
        <v>3842</v>
      </c>
      <c r="C3843">
        <v>301730</v>
      </c>
      <c r="D3843" t="s">
        <v>4235</v>
      </c>
      <c r="E3843" t="s">
        <v>4236</v>
      </c>
      <c r="G3843" t="e">
        <f>VLOOKUP($H3843,[1]BRT!$1:$1048576,1,0)</f>
        <v>#N/A</v>
      </c>
      <c r="H3843" t="s">
        <v>6896</v>
      </c>
      <c r="I3843">
        <v>37.866774999999997</v>
      </c>
      <c r="J3843">
        <v>-122.254045</v>
      </c>
      <c r="K3843">
        <v>1391</v>
      </c>
      <c r="L3843">
        <v>14</v>
      </c>
      <c r="M3843">
        <v>4.2857142860000002</v>
      </c>
      <c r="N3843">
        <v>79</v>
      </c>
      <c r="O3843">
        <v>31</v>
      </c>
      <c r="P3843">
        <v>110</v>
      </c>
      <c r="Q3843" t="e">
        <f>VLOOKUP($A3843,'[1]SheltersALL_2.17.22'!$1:$1048576,6,0)</f>
        <v>#N/A</v>
      </c>
      <c r="R3843" t="str">
        <f>VLOOKUP($A3843, [1]FA21_Ridership!$1:$1048576,11, 0)</f>
        <v>BERKELEY</v>
      </c>
      <c r="S3843" t="str">
        <f>VLOOKUP($A3843, [1]FA21_Ridership!$1:$1048576,12, 0)</f>
        <v>ALAMEDA</v>
      </c>
      <c r="T3843">
        <f>VLOOKUP($A3843, [1]FA21_Ridership!$1:$1048576,13, 0)</f>
        <v>2</v>
      </c>
      <c r="U3843">
        <f t="shared" si="301"/>
        <v>1540</v>
      </c>
      <c r="V3843" s="67">
        <f t="shared" si="300"/>
        <v>0.92300000000000004</v>
      </c>
      <c r="W3843">
        <v>0.61422299999999996</v>
      </c>
      <c r="X3843" s="67">
        <f t="shared" si="302"/>
        <v>0.30299999999999999</v>
      </c>
      <c r="Y3843">
        <v>0.83599999999999997</v>
      </c>
      <c r="Z3843" s="67">
        <f t="shared" si="303"/>
        <v>0.996</v>
      </c>
      <c r="AA3843">
        <f>VLOOKUP($C3843,[1]Disability!$1:$1048576,5,FALSE)</f>
        <v>0</v>
      </c>
      <c r="AB3843" s="67">
        <f t="shared" si="304"/>
        <v>0</v>
      </c>
      <c r="AC3843" t="e">
        <f>VLOOKUP($A3843,#REF!,9,FALSE)</f>
        <v>#REF!</v>
      </c>
    </row>
    <row r="3844" spans="1:29">
      <c r="A3844">
        <v>56330</v>
      </c>
      <c r="B3844">
        <v>3843</v>
      </c>
      <c r="C3844">
        <v>805260</v>
      </c>
      <c r="D3844" t="s">
        <v>4235</v>
      </c>
      <c r="E3844" t="s">
        <v>4236</v>
      </c>
      <c r="G3844" t="e">
        <f>VLOOKUP($H3844,[1]BRT!$1:$1048576,1,0)</f>
        <v>#N/A</v>
      </c>
      <c r="H3844" t="s">
        <v>6913</v>
      </c>
      <c r="I3844">
        <v>37.653779</v>
      </c>
      <c r="J3844">
        <v>-122.108717</v>
      </c>
      <c r="K3844">
        <v>1190</v>
      </c>
      <c r="L3844">
        <v>35</v>
      </c>
      <c r="M3844">
        <v>1.7142857140000001</v>
      </c>
      <c r="N3844">
        <v>20</v>
      </c>
      <c r="O3844">
        <v>24</v>
      </c>
      <c r="P3844">
        <v>44</v>
      </c>
      <c r="Q3844" t="e">
        <f>VLOOKUP($A3844,'[1]SheltersALL_2.17.22'!$1:$1048576,6,0)</f>
        <v>#N/A</v>
      </c>
      <c r="R3844" t="str">
        <f>VLOOKUP($A3844, [1]FA21_Ridership!$1:$1048576,11, 0)</f>
        <v>HAYWARD</v>
      </c>
      <c r="S3844" t="str">
        <f>VLOOKUP($A3844, [1]FA21_Ridership!$1:$1048576,12, 0)</f>
        <v>ALAMEDA</v>
      </c>
      <c r="T3844">
        <f>VLOOKUP($A3844, [1]FA21_Ridership!$1:$1048576,13, 0)</f>
        <v>5</v>
      </c>
      <c r="U3844">
        <f t="shared" si="301"/>
        <v>1540</v>
      </c>
      <c r="V3844" s="67">
        <f t="shared" si="300"/>
        <v>0.92300000000000004</v>
      </c>
      <c r="W3844">
        <v>0.78315800000000002</v>
      </c>
      <c r="X3844" s="67">
        <f t="shared" si="302"/>
        <v>0.55600000000000005</v>
      </c>
      <c r="Y3844">
        <v>9.4767000000000004E-2</v>
      </c>
      <c r="Z3844" s="67">
        <f t="shared" si="303"/>
        <v>0.22700000000000001</v>
      </c>
      <c r="AA3844">
        <f>VLOOKUP($C3844,[1]Disability!$1:$1048576,5,FALSE)</f>
        <v>0</v>
      </c>
      <c r="AB3844" s="67">
        <f t="shared" si="304"/>
        <v>0</v>
      </c>
      <c r="AC3844" t="e">
        <f>VLOOKUP($A3844,#REF!,9,FALSE)</f>
        <v>#REF!</v>
      </c>
    </row>
    <row r="3845" spans="1:29">
      <c r="A3845">
        <v>51656</v>
      </c>
      <c r="B3845">
        <v>3844</v>
      </c>
      <c r="C3845">
        <v>1410140</v>
      </c>
      <c r="D3845" t="s">
        <v>4235</v>
      </c>
      <c r="E3845" t="s">
        <v>4236</v>
      </c>
      <c r="G3845" t="e">
        <f>VLOOKUP($H3845,[1]BRT!$1:$1048576,1,0)</f>
        <v>#N/A</v>
      </c>
      <c r="H3845" t="s">
        <v>6927</v>
      </c>
      <c r="I3845">
        <v>37.775160999999997</v>
      </c>
      <c r="J3845">
        <v>-122.419082</v>
      </c>
      <c r="K3845">
        <v>450</v>
      </c>
      <c r="L3845">
        <v>28</v>
      </c>
      <c r="M3845">
        <v>2.1428571430000001</v>
      </c>
      <c r="N3845">
        <v>12</v>
      </c>
      <c r="O3845">
        <v>43</v>
      </c>
      <c r="P3845">
        <v>55</v>
      </c>
      <c r="Q3845" t="e">
        <f>VLOOKUP($A3845,'[1]SheltersALL_2.17.22'!$1:$1048576,6,0)</f>
        <v>#N/A</v>
      </c>
      <c r="R3845" t="str">
        <f>VLOOKUP($A3845, [1]FA21_Ridership!$1:$1048576,11, 0)</f>
        <v>SAN FRANCISCO</v>
      </c>
      <c r="S3845" t="str">
        <f>VLOOKUP($A3845, [1]FA21_Ridership!$1:$1048576,12, 0)</f>
        <v>SAN FRANCISCO</v>
      </c>
      <c r="T3845">
        <f>VLOOKUP($A3845, [1]FA21_Ridership!$1:$1048576,13, 0)</f>
        <v>9</v>
      </c>
      <c r="U3845">
        <f t="shared" si="301"/>
        <v>1540</v>
      </c>
      <c r="V3845" s="67">
        <f t="shared" si="300"/>
        <v>0.92300000000000004</v>
      </c>
      <c r="W3845">
        <v>0.68883499999999998</v>
      </c>
      <c r="X3845" s="67">
        <f t="shared" si="302"/>
        <v>0.39900000000000002</v>
      </c>
      <c r="Y3845">
        <v>0.231242</v>
      </c>
      <c r="Z3845" s="67">
        <f t="shared" si="303"/>
        <v>0.52400000000000002</v>
      </c>
      <c r="AA3845">
        <f>VLOOKUP($C3845,[1]Disability!$1:$1048576,5,FALSE)</f>
        <v>0</v>
      </c>
      <c r="AB3845" s="67">
        <f t="shared" si="304"/>
        <v>0</v>
      </c>
      <c r="AC3845" t="e">
        <f>VLOOKUP($A3845,#REF!,9,FALSE)</f>
        <v>#REF!</v>
      </c>
    </row>
    <row r="3846" spans="1:29">
      <c r="A3846">
        <v>51063</v>
      </c>
      <c r="B3846">
        <v>3845</v>
      </c>
      <c r="C3846">
        <v>9902300</v>
      </c>
      <c r="D3846" t="s">
        <v>4235</v>
      </c>
      <c r="E3846" t="s">
        <v>4236</v>
      </c>
      <c r="G3846" t="e">
        <f>VLOOKUP($H3846,[1]BRT!$1:$1048576,1,0)</f>
        <v>#N/A</v>
      </c>
      <c r="H3846" t="s">
        <v>6821</v>
      </c>
      <c r="I3846">
        <v>37.810209</v>
      </c>
      <c r="J3846">
        <v>-122.245955</v>
      </c>
      <c r="K3846">
        <v>955</v>
      </c>
      <c r="L3846">
        <v>30</v>
      </c>
      <c r="M3846">
        <v>2</v>
      </c>
      <c r="N3846">
        <v>46</v>
      </c>
      <c r="O3846">
        <v>6</v>
      </c>
      <c r="P3846">
        <v>52</v>
      </c>
      <c r="Q3846" t="e">
        <f>VLOOKUP($A3846,'[1]SheltersALL_2.17.22'!$1:$1048576,6,0)</f>
        <v>#N/A</v>
      </c>
      <c r="R3846" t="str">
        <f>VLOOKUP($A3846, [1]FA21_Ridership!$1:$1048576,11, 0)</f>
        <v>OAKLAND</v>
      </c>
      <c r="S3846" t="str">
        <f>VLOOKUP($A3846, [1]FA21_Ridership!$1:$1048576,12, 0)</f>
        <v>ALAMEDA</v>
      </c>
      <c r="T3846">
        <f>VLOOKUP($A3846, [1]FA21_Ridership!$1:$1048576,13, 0)</f>
        <v>2</v>
      </c>
      <c r="U3846">
        <f t="shared" si="301"/>
        <v>1560</v>
      </c>
      <c r="V3846" s="67">
        <f t="shared" si="300"/>
        <v>0.92400000000000004</v>
      </c>
      <c r="W3846">
        <v>0.52322400000000002</v>
      </c>
      <c r="X3846" s="67">
        <f t="shared" si="302"/>
        <v>0.21</v>
      </c>
      <c r="Y3846">
        <v>0.26639299999999999</v>
      </c>
      <c r="Z3846" s="67">
        <f t="shared" si="303"/>
        <v>0.59299999999999997</v>
      </c>
      <c r="AA3846">
        <f>VLOOKUP($C3846,[1]Disability!$1:$1048576,5,FALSE)</f>
        <v>0</v>
      </c>
      <c r="AB3846" s="67">
        <f t="shared" si="304"/>
        <v>0</v>
      </c>
      <c r="AC3846" t="e">
        <f>VLOOKUP($A3846,#REF!,9,FALSE)</f>
        <v>#REF!</v>
      </c>
    </row>
    <row r="3847" spans="1:29">
      <c r="A3847">
        <v>55966</v>
      </c>
      <c r="B3847">
        <v>3846</v>
      </c>
      <c r="C3847">
        <v>1500480</v>
      </c>
      <c r="D3847" t="s">
        <v>4235</v>
      </c>
      <c r="E3847" t="s">
        <v>4236</v>
      </c>
      <c r="G3847" t="e">
        <f>VLOOKUP($H3847,[1]BRT!$1:$1048576,1,0)</f>
        <v>#N/A</v>
      </c>
      <c r="H3847" t="s">
        <v>6801</v>
      </c>
      <c r="I3847">
        <v>37.717261000000001</v>
      </c>
      <c r="J3847">
        <v>-122.14261999999999</v>
      </c>
      <c r="K3847">
        <v>909</v>
      </c>
      <c r="L3847">
        <v>20</v>
      </c>
      <c r="M3847">
        <v>3</v>
      </c>
      <c r="N3847">
        <v>63</v>
      </c>
      <c r="O3847">
        <v>15</v>
      </c>
      <c r="P3847">
        <v>78</v>
      </c>
      <c r="Q3847" t="e">
        <f>VLOOKUP($A3847,'[1]SheltersALL_2.17.22'!$1:$1048576,6,0)</f>
        <v>#N/A</v>
      </c>
      <c r="R3847" t="str">
        <f>VLOOKUP($A3847, [1]FA21_Ridership!$1:$1048576,11, 0)</f>
        <v>SAN LEANDRO</v>
      </c>
      <c r="S3847" t="str">
        <f>VLOOKUP($A3847, [1]FA21_Ridership!$1:$1048576,12, 0)</f>
        <v>ALAMEDA</v>
      </c>
      <c r="T3847">
        <f>VLOOKUP($A3847, [1]FA21_Ridership!$1:$1048576,13, 0)</f>
        <v>3</v>
      </c>
      <c r="U3847">
        <f t="shared" si="301"/>
        <v>1560</v>
      </c>
      <c r="V3847" s="67">
        <f t="shared" si="300"/>
        <v>0.92400000000000004</v>
      </c>
      <c r="W3847">
        <v>0.72482400000000002</v>
      </c>
      <c r="X3847" s="67">
        <f t="shared" si="302"/>
        <v>0.442</v>
      </c>
      <c r="Y3847">
        <v>0.27166299999999999</v>
      </c>
      <c r="Z3847" s="67">
        <f t="shared" si="303"/>
        <v>0.59799999999999998</v>
      </c>
      <c r="AA3847">
        <f>VLOOKUP($C3847,[1]Disability!$1:$1048576,5,FALSE)</f>
        <v>2</v>
      </c>
      <c r="AB3847" s="67">
        <f t="shared" si="304"/>
        <v>0.91600000000000004</v>
      </c>
      <c r="AC3847" t="e">
        <f>VLOOKUP($A3847,#REF!,9,FALSE)</f>
        <v>#REF!</v>
      </c>
    </row>
    <row r="3848" spans="1:29">
      <c r="A3848">
        <v>59900</v>
      </c>
      <c r="B3848">
        <v>3847</v>
      </c>
      <c r="C3848">
        <v>305840</v>
      </c>
      <c r="D3848" t="s">
        <v>4235</v>
      </c>
      <c r="E3848" t="s">
        <v>4236</v>
      </c>
      <c r="G3848" t="e">
        <f>VLOOKUP($H3848,[1]BRT!$1:$1048576,1,0)</f>
        <v>#N/A</v>
      </c>
      <c r="H3848" t="s">
        <v>6756</v>
      </c>
      <c r="I3848">
        <v>37.870091000000002</v>
      </c>
      <c r="J3848">
        <v>-122.283919</v>
      </c>
      <c r="K3848">
        <v>1371</v>
      </c>
      <c r="L3848">
        <v>24</v>
      </c>
      <c r="M3848">
        <v>2.5</v>
      </c>
      <c r="N3848">
        <v>52</v>
      </c>
      <c r="O3848">
        <v>13</v>
      </c>
      <c r="P3848">
        <v>65</v>
      </c>
      <c r="Q3848" t="e">
        <f>VLOOKUP($A3848,'[1]SheltersALL_2.17.22'!$1:$1048576,6,0)</f>
        <v>#N/A</v>
      </c>
      <c r="R3848" t="str">
        <f>VLOOKUP($A3848, [1]FA21_Ridership!$1:$1048576,11, 0)</f>
        <v>BERKELEY</v>
      </c>
      <c r="S3848" t="str">
        <f>VLOOKUP($A3848, [1]FA21_Ridership!$1:$1048576,12, 0)</f>
        <v>ALAMEDA</v>
      </c>
      <c r="T3848">
        <f>VLOOKUP($A3848, [1]FA21_Ridership!$1:$1048576,13, 0)</f>
        <v>1</v>
      </c>
      <c r="U3848">
        <f t="shared" si="301"/>
        <v>1560</v>
      </c>
      <c r="V3848" s="67">
        <f t="shared" si="300"/>
        <v>0.92400000000000004</v>
      </c>
      <c r="W3848">
        <v>0.53398599999999996</v>
      </c>
      <c r="X3848" s="67">
        <f t="shared" si="302"/>
        <v>0.22700000000000001</v>
      </c>
      <c r="Y3848">
        <v>0.38097900000000001</v>
      </c>
      <c r="Z3848" s="67">
        <f t="shared" si="303"/>
        <v>0.74099999999999999</v>
      </c>
      <c r="AA3848">
        <f>VLOOKUP($C3848,[1]Disability!$1:$1048576,5,FALSE)</f>
        <v>1</v>
      </c>
      <c r="AB3848" s="67">
        <f t="shared" si="304"/>
        <v>0.72499999999999998</v>
      </c>
      <c r="AC3848" t="e">
        <f>VLOOKUP($A3848,#REF!,9,FALSE)</f>
        <v>#REF!</v>
      </c>
    </row>
    <row r="3849" spans="1:29">
      <c r="A3849">
        <v>58558</v>
      </c>
      <c r="B3849">
        <v>3848</v>
      </c>
      <c r="C3849">
        <v>306550</v>
      </c>
      <c r="D3849" t="s">
        <v>4235</v>
      </c>
      <c r="E3849" t="s">
        <v>4236</v>
      </c>
      <c r="F3849" t="s">
        <v>6057</v>
      </c>
      <c r="H3849" t="s">
        <v>5145</v>
      </c>
      <c r="I3849">
        <v>37.874431999999999</v>
      </c>
      <c r="J3849">
        <v>-122.264081</v>
      </c>
      <c r="K3849">
        <v>1110</v>
      </c>
      <c r="L3849">
        <v>30</v>
      </c>
      <c r="M3849">
        <v>2</v>
      </c>
      <c r="N3849">
        <v>36</v>
      </c>
      <c r="O3849">
        <v>16</v>
      </c>
      <c r="P3849">
        <v>52</v>
      </c>
      <c r="Q3849" t="str">
        <f>VLOOKUP($A3849,'[1]SheltersALL_2.17.22'!$1:$1048576,6,0)</f>
        <v>UC Berkeley</v>
      </c>
      <c r="R3849" t="str">
        <f>VLOOKUP($A3849, [1]FA21_Ridership!$1:$1048576,11, 0)</f>
        <v>BERKELEY</v>
      </c>
      <c r="S3849" t="str">
        <f>VLOOKUP($A3849, [1]FA21_Ridership!$1:$1048576,12, 0)</f>
        <v>ALAMEDA</v>
      </c>
      <c r="T3849">
        <f>VLOOKUP($A3849, [1]FA21_Ridership!$1:$1048576,13, 0)</f>
        <v>2</v>
      </c>
      <c r="U3849">
        <f t="shared" si="301"/>
        <v>1560</v>
      </c>
      <c r="V3849" s="67">
        <f t="shared" si="300"/>
        <v>0.92400000000000004</v>
      </c>
      <c r="W3849">
        <v>0.61361500000000002</v>
      </c>
      <c r="X3849" s="67">
        <f t="shared" si="302"/>
        <v>0.29899999999999999</v>
      </c>
      <c r="Y3849">
        <v>6.8492999999999998E-2</v>
      </c>
      <c r="Z3849" s="67">
        <f t="shared" si="303"/>
        <v>0.125</v>
      </c>
      <c r="AA3849">
        <f>VLOOKUP($C3849,[1]Disability!$1:$1048576,5,FALSE)</f>
        <v>0</v>
      </c>
      <c r="AB3849" s="67">
        <f t="shared" si="304"/>
        <v>0</v>
      </c>
      <c r="AC3849" t="e">
        <f>VLOOKUP($A3849,#REF!,9,FALSE)</f>
        <v>#REF!</v>
      </c>
    </row>
    <row r="3850" spans="1:29">
      <c r="A3850">
        <v>58845</v>
      </c>
      <c r="B3850">
        <v>3849</v>
      </c>
      <c r="C3850">
        <v>1200070</v>
      </c>
      <c r="D3850" t="s">
        <v>4235</v>
      </c>
      <c r="E3850" t="s">
        <v>4236</v>
      </c>
      <c r="G3850" t="e">
        <f>VLOOKUP($H3850,[1]BRT!$1:$1048576,1,0)</f>
        <v>#N/A</v>
      </c>
      <c r="H3850" t="s">
        <v>6928</v>
      </c>
      <c r="I3850">
        <v>37.988334999999999</v>
      </c>
      <c r="J3850">
        <v>-122.310704</v>
      </c>
      <c r="K3850">
        <v>1222</v>
      </c>
      <c r="L3850">
        <v>60</v>
      </c>
      <c r="M3850">
        <v>1</v>
      </c>
      <c r="N3850">
        <v>18</v>
      </c>
      <c r="O3850">
        <v>8</v>
      </c>
      <c r="P3850">
        <v>26</v>
      </c>
      <c r="Q3850" t="e">
        <f>VLOOKUP($A3850,'[1]SheltersALL_2.17.22'!$1:$1048576,6,0)</f>
        <v>#N/A</v>
      </c>
      <c r="R3850" t="str">
        <f>VLOOKUP($A3850, [1]FA21_Ridership!$1:$1048576,11, 0)</f>
        <v>PINOLE</v>
      </c>
      <c r="S3850" t="str">
        <f>VLOOKUP($A3850, [1]FA21_Ridership!$1:$1048576,12, 0)</f>
        <v>CONTRA COSTA</v>
      </c>
      <c r="T3850">
        <f>VLOOKUP($A3850, [1]FA21_Ridership!$1:$1048576,13, 0)</f>
        <v>9</v>
      </c>
      <c r="U3850">
        <f t="shared" si="301"/>
        <v>1560</v>
      </c>
      <c r="V3850" s="67">
        <f t="shared" si="300"/>
        <v>0.92400000000000004</v>
      </c>
      <c r="W3850">
        <v>0.42605599999999999</v>
      </c>
      <c r="X3850" s="67">
        <f t="shared" si="302"/>
        <v>0.14199999999999999</v>
      </c>
      <c r="Y3850">
        <v>0.16813400000000001</v>
      </c>
      <c r="Z3850" s="67">
        <f t="shared" si="303"/>
        <v>0.40300000000000002</v>
      </c>
      <c r="AA3850">
        <f>VLOOKUP($C3850,[1]Disability!$1:$1048576,5,FALSE)</f>
        <v>0</v>
      </c>
      <c r="AB3850" s="67">
        <f t="shared" si="304"/>
        <v>0</v>
      </c>
      <c r="AC3850" t="e">
        <f>VLOOKUP($A3850,#REF!,9,FALSE)</f>
        <v>#REF!</v>
      </c>
    </row>
    <row r="3851" spans="1:29">
      <c r="A3851">
        <v>51732</v>
      </c>
      <c r="B3851">
        <v>3850</v>
      </c>
      <c r="C3851">
        <v>9904100</v>
      </c>
      <c r="D3851" t="s">
        <v>4235</v>
      </c>
      <c r="E3851" t="s">
        <v>4236</v>
      </c>
      <c r="F3851" t="s">
        <v>4373</v>
      </c>
      <c r="G3851" t="e">
        <f>VLOOKUP($H3851,[1]BRT!$1:$1048576,1,0)</f>
        <v>#N/A</v>
      </c>
      <c r="H3851" t="s">
        <v>6929</v>
      </c>
      <c r="I3851">
        <v>37.804563999999999</v>
      </c>
      <c r="J3851">
        <v>-122.29523399999999</v>
      </c>
      <c r="K3851">
        <v>954</v>
      </c>
      <c r="L3851">
        <v>30</v>
      </c>
      <c r="M3851">
        <v>2</v>
      </c>
      <c r="N3851">
        <v>34</v>
      </c>
      <c r="O3851">
        <v>18</v>
      </c>
      <c r="P3851">
        <v>52</v>
      </c>
      <c r="Q3851" t="e">
        <f>VLOOKUP($A3851,'[1]SheltersALL_2.17.22'!$1:$1048576,6,0)</f>
        <v>#N/A</v>
      </c>
      <c r="R3851" t="str">
        <f>VLOOKUP($A3851, [1]FA21_Ridership!$1:$1048576,11, 0)</f>
        <v>OAKLAND</v>
      </c>
      <c r="S3851" t="str">
        <f>VLOOKUP($A3851, [1]FA21_Ridership!$1:$1048576,12, 0)</f>
        <v>ALAMEDA</v>
      </c>
      <c r="T3851">
        <f>VLOOKUP($A3851, [1]FA21_Ridership!$1:$1048576,13, 0)</f>
        <v>2</v>
      </c>
      <c r="U3851">
        <f t="shared" si="301"/>
        <v>1560</v>
      </c>
      <c r="V3851" s="67">
        <f t="shared" si="300"/>
        <v>0.92400000000000004</v>
      </c>
      <c r="W3851">
        <v>0.55555600000000005</v>
      </c>
      <c r="X3851" s="67">
        <f t="shared" si="302"/>
        <v>0.248</v>
      </c>
      <c r="Y3851">
        <v>0.20155000000000001</v>
      </c>
      <c r="Z3851" s="67">
        <f t="shared" si="303"/>
        <v>0.48</v>
      </c>
      <c r="AA3851">
        <f>VLOOKUP($C3851,[1]Disability!$1:$1048576,5,FALSE)</f>
        <v>0</v>
      </c>
      <c r="AB3851" s="67">
        <f t="shared" si="304"/>
        <v>0</v>
      </c>
      <c r="AC3851" t="e">
        <f>VLOOKUP($A3851,#REF!,9,FALSE)</f>
        <v>#REF!</v>
      </c>
    </row>
    <row r="3852" spans="1:29">
      <c r="A3852">
        <v>51502</v>
      </c>
      <c r="B3852">
        <v>3851</v>
      </c>
      <c r="C3852">
        <v>9903380</v>
      </c>
      <c r="D3852" t="s">
        <v>4235</v>
      </c>
      <c r="E3852" t="s">
        <v>4236</v>
      </c>
      <c r="G3852" t="e">
        <f>VLOOKUP($H3852,[1]BRT!$1:$1048576,1,0)</f>
        <v>#N/A</v>
      </c>
      <c r="H3852" t="s">
        <v>6901</v>
      </c>
      <c r="I3852">
        <v>37.818848000000003</v>
      </c>
      <c r="J3852">
        <v>-122.26203099999999</v>
      </c>
      <c r="K3852">
        <v>1415</v>
      </c>
      <c r="L3852">
        <v>20</v>
      </c>
      <c r="M3852">
        <v>3</v>
      </c>
      <c r="N3852">
        <v>26</v>
      </c>
      <c r="O3852">
        <v>52</v>
      </c>
      <c r="P3852">
        <v>78</v>
      </c>
      <c r="Q3852" t="e">
        <f>VLOOKUP($A3852,'[1]SheltersALL_2.17.22'!$1:$1048576,6,0)</f>
        <v>#N/A</v>
      </c>
      <c r="R3852" t="str">
        <f>VLOOKUP($A3852, [1]FA21_Ridership!$1:$1048576,11, 0)</f>
        <v>OAKLAND</v>
      </c>
      <c r="S3852" t="str">
        <f>VLOOKUP($A3852, [1]FA21_Ridership!$1:$1048576,12, 0)</f>
        <v>ALAMEDA</v>
      </c>
      <c r="T3852">
        <f>VLOOKUP($A3852, [1]FA21_Ridership!$1:$1048576,13, 0)</f>
        <v>2</v>
      </c>
      <c r="U3852">
        <f t="shared" si="301"/>
        <v>1560</v>
      </c>
      <c r="V3852" s="67">
        <f t="shared" si="300"/>
        <v>0.92400000000000004</v>
      </c>
      <c r="W3852">
        <v>0.56469499999999995</v>
      </c>
      <c r="X3852" s="67">
        <f t="shared" si="302"/>
        <v>0.254</v>
      </c>
      <c r="Y3852">
        <v>0.27240900000000001</v>
      </c>
      <c r="Z3852" s="67">
        <f t="shared" si="303"/>
        <v>0.59799999999999998</v>
      </c>
      <c r="AA3852">
        <f>VLOOKUP($C3852,[1]Disability!$1:$1048576,5,FALSE)</f>
        <v>0</v>
      </c>
      <c r="AB3852" s="67">
        <f t="shared" si="304"/>
        <v>0</v>
      </c>
      <c r="AC3852" t="e">
        <f>VLOOKUP($A3852,#REF!,9,FALSE)</f>
        <v>#REF!</v>
      </c>
    </row>
    <row r="3853" spans="1:29">
      <c r="A3853">
        <v>55105</v>
      </c>
      <c r="B3853">
        <v>3852</v>
      </c>
      <c r="C3853">
        <v>702880</v>
      </c>
      <c r="D3853" t="s">
        <v>4235</v>
      </c>
      <c r="E3853" t="s">
        <v>4236</v>
      </c>
      <c r="G3853" t="e">
        <f>VLOOKUP($H3853,[1]BRT!$1:$1048576,1,0)</f>
        <v>#N/A</v>
      </c>
      <c r="H3853" t="s">
        <v>6698</v>
      </c>
      <c r="I3853">
        <v>37.522036999999997</v>
      </c>
      <c r="J3853">
        <v>-121.968812</v>
      </c>
      <c r="K3853">
        <v>1022</v>
      </c>
      <c r="L3853">
        <v>60</v>
      </c>
      <c r="M3853">
        <v>1</v>
      </c>
      <c r="N3853">
        <v>5</v>
      </c>
      <c r="O3853">
        <v>21</v>
      </c>
      <c r="P3853">
        <v>26</v>
      </c>
      <c r="Q3853" t="e">
        <f>VLOOKUP($A3853,'[1]SheltersALL_2.17.22'!$1:$1048576,6,0)</f>
        <v>#N/A</v>
      </c>
      <c r="R3853" t="str">
        <f>VLOOKUP($A3853, [1]FA21_Ridership!$1:$1048576,11, 0)</f>
        <v>FREMONT</v>
      </c>
      <c r="S3853" t="str">
        <f>VLOOKUP($A3853, [1]FA21_Ridership!$1:$1048576,12, 0)</f>
        <v>ALAMEDA</v>
      </c>
      <c r="T3853">
        <f>VLOOKUP($A3853, [1]FA21_Ridership!$1:$1048576,13, 0)</f>
        <v>5</v>
      </c>
      <c r="U3853">
        <f t="shared" si="301"/>
        <v>1560</v>
      </c>
      <c r="V3853" s="67">
        <f t="shared" si="300"/>
        <v>0.92400000000000004</v>
      </c>
      <c r="W3853">
        <v>0.82764000000000004</v>
      </c>
      <c r="X3853" s="67">
        <f t="shared" si="302"/>
        <v>0.622</v>
      </c>
      <c r="Y3853">
        <v>0.187888</v>
      </c>
      <c r="Z3853" s="67">
        <f t="shared" si="303"/>
        <v>0.45300000000000001</v>
      </c>
      <c r="AA3853">
        <f>VLOOKUP($C3853,[1]Disability!$1:$1048576,5,FALSE)</f>
        <v>0</v>
      </c>
      <c r="AB3853" s="67">
        <f t="shared" si="304"/>
        <v>0</v>
      </c>
      <c r="AC3853" t="e">
        <f>VLOOKUP($A3853,#REF!,9,FALSE)</f>
        <v>#REF!</v>
      </c>
    </row>
    <row r="3854" spans="1:29">
      <c r="A3854">
        <v>51376</v>
      </c>
      <c r="B3854">
        <v>3853</v>
      </c>
      <c r="C3854">
        <v>9903050</v>
      </c>
      <c r="D3854" t="s">
        <v>4235</v>
      </c>
      <c r="E3854" t="s">
        <v>4236</v>
      </c>
      <c r="G3854" t="e">
        <f>VLOOKUP($H3854,[1]BRT!$1:$1048576,1,0)</f>
        <v>#N/A</v>
      </c>
      <c r="H3854" t="s">
        <v>6930</v>
      </c>
      <c r="I3854">
        <v>37.435958999999997</v>
      </c>
      <c r="J3854">
        <v>-122.172625</v>
      </c>
      <c r="K3854">
        <v>663</v>
      </c>
      <c r="L3854">
        <v>53.8</v>
      </c>
      <c r="M3854">
        <v>1.1152416359999999</v>
      </c>
      <c r="N3854">
        <v>12</v>
      </c>
      <c r="O3854">
        <v>17</v>
      </c>
      <c r="P3854">
        <v>29</v>
      </c>
      <c r="Q3854" t="e">
        <f>VLOOKUP($A3854,'[1]SheltersALL_2.17.22'!$1:$1048576,6,0)</f>
        <v>#N/A</v>
      </c>
      <c r="R3854" t="str">
        <f>VLOOKUP($A3854, [1]FA21_Ridership!$1:$1048576,11, 0)</f>
        <v>COUNTY-SANTA CLARA</v>
      </c>
      <c r="S3854" t="str">
        <f>VLOOKUP($A3854, [1]FA21_Ridership!$1:$1048576,12, 0)</f>
        <v>SANTA CLARA</v>
      </c>
      <c r="T3854">
        <f>VLOOKUP($A3854, [1]FA21_Ridership!$1:$1048576,13, 0)</f>
        <v>9</v>
      </c>
      <c r="U3854">
        <f t="shared" si="301"/>
        <v>1560.1999999999998</v>
      </c>
      <c r="V3854" s="67">
        <f t="shared" si="300"/>
        <v>0.92600000000000005</v>
      </c>
      <c r="W3854">
        <v>0</v>
      </c>
      <c r="X3854" s="67">
        <f t="shared" si="302"/>
        <v>0</v>
      </c>
      <c r="Y3854">
        <v>0</v>
      </c>
      <c r="Z3854" s="67">
        <f t="shared" si="303"/>
        <v>0</v>
      </c>
      <c r="AA3854">
        <f>VLOOKUP($C3854,[1]Disability!$1:$1048576,5,FALSE)</f>
        <v>0</v>
      </c>
      <c r="AB3854" s="67">
        <f t="shared" si="304"/>
        <v>0</v>
      </c>
      <c r="AC3854" t="e">
        <f>VLOOKUP($A3854,#REF!,9,FALSE)</f>
        <v>#REF!</v>
      </c>
    </row>
    <row r="3855" spans="1:29">
      <c r="A3855">
        <v>56780</v>
      </c>
      <c r="B3855">
        <v>3854</v>
      </c>
      <c r="C3855">
        <v>1303215</v>
      </c>
      <c r="D3855" t="s">
        <v>4235</v>
      </c>
      <c r="E3855" t="s">
        <v>4236</v>
      </c>
      <c r="F3855" t="s">
        <v>5342</v>
      </c>
      <c r="G3855" t="e">
        <f>VLOOKUP($H3855,[1]BRT!$1:$1048576,1,0)</f>
        <v>#N/A</v>
      </c>
      <c r="H3855" t="s">
        <v>6750</v>
      </c>
      <c r="I3855">
        <v>37.985829000000003</v>
      </c>
      <c r="J3855">
        <v>-122.316868</v>
      </c>
      <c r="K3855">
        <v>914</v>
      </c>
      <c r="L3855">
        <v>45.2</v>
      </c>
      <c r="M3855">
        <v>1.3274336280000001</v>
      </c>
      <c r="N3855">
        <v>16</v>
      </c>
      <c r="O3855">
        <v>19</v>
      </c>
      <c r="P3855">
        <v>35</v>
      </c>
      <c r="Q3855" t="str">
        <f>VLOOKUP($A3855,'[1]SheltersALL_2.17.22'!$1:$1048576,6,0)</f>
        <v>Richmond</v>
      </c>
      <c r="R3855" t="str">
        <f>VLOOKUP($A3855, [1]FA21_Ridership!$1:$1048576,11, 0)</f>
        <v>RICHMOND</v>
      </c>
      <c r="S3855" t="str">
        <f>VLOOKUP($A3855, [1]FA21_Ridership!$1:$1048576,12, 0)</f>
        <v>CONTRA COSTA</v>
      </c>
      <c r="T3855">
        <f>VLOOKUP($A3855, [1]FA21_Ridership!$1:$1048576,13, 0)</f>
        <v>1</v>
      </c>
      <c r="U3855">
        <f t="shared" si="301"/>
        <v>1582</v>
      </c>
      <c r="V3855" s="67">
        <f t="shared" si="300"/>
        <v>0.92600000000000005</v>
      </c>
      <c r="W3855">
        <v>0.78589500000000001</v>
      </c>
      <c r="X3855" s="67">
        <f t="shared" si="302"/>
        <v>0.56100000000000005</v>
      </c>
      <c r="Y3855">
        <v>0.23541300000000001</v>
      </c>
      <c r="Z3855" s="67">
        <f t="shared" si="303"/>
        <v>0.53400000000000003</v>
      </c>
      <c r="AA3855">
        <f>VLOOKUP($C3855,[1]Disability!$1:$1048576,5,FALSE)</f>
        <v>0</v>
      </c>
      <c r="AB3855" s="67">
        <f t="shared" si="304"/>
        <v>0</v>
      </c>
      <c r="AC3855" t="e">
        <f>VLOOKUP($A3855,#REF!,9,FALSE)</f>
        <v>#REF!</v>
      </c>
    </row>
    <row r="3856" spans="1:29">
      <c r="A3856">
        <v>50797</v>
      </c>
      <c r="B3856">
        <v>3855</v>
      </c>
      <c r="C3856">
        <v>1701240</v>
      </c>
      <c r="D3856" t="s">
        <v>4235</v>
      </c>
      <c r="E3856" t="s">
        <v>4236</v>
      </c>
      <c r="F3856" t="s">
        <v>4373</v>
      </c>
      <c r="G3856" t="e">
        <f>VLOOKUP($H3856,[1]BRT!$1:$1048576,1,0)</f>
        <v>#N/A</v>
      </c>
      <c r="H3856" t="s">
        <v>6900</v>
      </c>
      <c r="I3856">
        <v>37.590007</v>
      </c>
      <c r="J3856">
        <v>-122.016733</v>
      </c>
      <c r="K3856">
        <v>763</v>
      </c>
      <c r="L3856">
        <v>44</v>
      </c>
      <c r="M3856">
        <v>1.363636364</v>
      </c>
      <c r="N3856">
        <v>13</v>
      </c>
      <c r="O3856">
        <v>23</v>
      </c>
      <c r="P3856">
        <v>36</v>
      </c>
      <c r="Q3856" t="e">
        <f>VLOOKUP($A3856,'[1]SheltersALL_2.17.22'!$1:$1048576,6,0)</f>
        <v>#N/A</v>
      </c>
      <c r="R3856" t="str">
        <f>VLOOKUP($A3856, [1]FA21_Ridership!$1:$1048576,11, 0)</f>
        <v>UNION CITY</v>
      </c>
      <c r="S3856" t="str">
        <f>VLOOKUP($A3856, [1]FA21_Ridership!$1:$1048576,12, 0)</f>
        <v>ALAMEDA</v>
      </c>
      <c r="T3856">
        <f>VLOOKUP($A3856, [1]FA21_Ridership!$1:$1048576,13, 0)</f>
        <v>9</v>
      </c>
      <c r="U3856">
        <f t="shared" si="301"/>
        <v>1584</v>
      </c>
      <c r="V3856" s="67">
        <f t="shared" si="300"/>
        <v>0.92600000000000005</v>
      </c>
      <c r="W3856">
        <v>0.87228899999999998</v>
      </c>
      <c r="X3856" s="67">
        <f t="shared" si="302"/>
        <v>0.71699999999999997</v>
      </c>
      <c r="Y3856">
        <v>0.114458</v>
      </c>
      <c r="Z3856" s="67">
        <f t="shared" si="303"/>
        <v>0.28599999999999998</v>
      </c>
      <c r="AA3856">
        <f>VLOOKUP($C3856,[1]Disability!$1:$1048576,5,FALSE)</f>
        <v>0</v>
      </c>
      <c r="AB3856" s="67">
        <f t="shared" si="304"/>
        <v>0</v>
      </c>
      <c r="AC3856" t="e">
        <f>VLOOKUP($A3856,#REF!,9,FALSE)</f>
        <v>#REF!</v>
      </c>
    </row>
    <row r="3857" spans="1:29">
      <c r="A3857">
        <v>54405</v>
      </c>
      <c r="B3857">
        <v>3856</v>
      </c>
      <c r="C3857">
        <v>1013750</v>
      </c>
      <c r="D3857" t="s">
        <v>4235</v>
      </c>
      <c r="E3857" t="s">
        <v>4236</v>
      </c>
      <c r="G3857" t="e">
        <f>VLOOKUP($H3857,[1]BRT!$1:$1048576,1,0)</f>
        <v>#N/A</v>
      </c>
      <c r="H3857" t="s">
        <v>6383</v>
      </c>
      <c r="I3857">
        <v>37.811737000000001</v>
      </c>
      <c r="J3857">
        <v>-122.241866</v>
      </c>
      <c r="K3857">
        <v>968</v>
      </c>
      <c r="L3857">
        <v>30</v>
      </c>
      <c r="M3857">
        <v>2</v>
      </c>
      <c r="N3857">
        <v>35</v>
      </c>
      <c r="O3857">
        <v>18</v>
      </c>
      <c r="P3857">
        <v>53</v>
      </c>
      <c r="Q3857" t="str">
        <f>VLOOKUP($A3857,'[1]SheltersALL_2.17.22'!$1:$1048576,6,0)</f>
        <v>Oakland</v>
      </c>
      <c r="R3857" t="str">
        <f>VLOOKUP($A3857, [1]FA21_Ridership!$1:$1048576,11, 0)</f>
        <v>OAKLAND</v>
      </c>
      <c r="S3857" t="str">
        <f>VLOOKUP($A3857, [1]FA21_Ridership!$1:$1048576,12, 0)</f>
        <v>ALAMEDA</v>
      </c>
      <c r="T3857">
        <f>VLOOKUP($A3857, [1]FA21_Ridership!$1:$1048576,13, 0)</f>
        <v>2</v>
      </c>
      <c r="U3857">
        <f t="shared" si="301"/>
        <v>1590</v>
      </c>
      <c r="V3857" s="67">
        <f t="shared" si="300"/>
        <v>0.92600000000000005</v>
      </c>
      <c r="W3857">
        <v>0.33366000000000001</v>
      </c>
      <c r="X3857" s="67">
        <f t="shared" si="302"/>
        <v>8.8999999999999996E-2</v>
      </c>
      <c r="Y3857">
        <v>5.8881000000000003E-2</v>
      </c>
      <c r="Z3857" s="67">
        <f t="shared" si="303"/>
        <v>0.108</v>
      </c>
      <c r="AA3857">
        <f>VLOOKUP($C3857,[1]Disability!$1:$1048576,5,FALSE)</f>
        <v>0</v>
      </c>
      <c r="AB3857" s="67">
        <f t="shared" si="304"/>
        <v>0</v>
      </c>
      <c r="AC3857" t="e">
        <f>VLOOKUP($A3857,#REF!,9,FALSE)</f>
        <v>#REF!</v>
      </c>
    </row>
    <row r="3858" spans="1:29">
      <c r="A3858">
        <v>58882</v>
      </c>
      <c r="B3858">
        <v>3857</v>
      </c>
      <c r="C3858">
        <v>1003250</v>
      </c>
      <c r="D3858" t="s">
        <v>4235</v>
      </c>
      <c r="E3858" t="s">
        <v>4236</v>
      </c>
      <c r="G3858" t="e">
        <f>VLOOKUP($H3858,[1]BRT!$1:$1048576,1,0)</f>
        <v>#N/A</v>
      </c>
      <c r="H3858" t="s">
        <v>6931</v>
      </c>
      <c r="I3858">
        <v>37.759560999999998</v>
      </c>
      <c r="J3858">
        <v>-122.186857</v>
      </c>
      <c r="K3858">
        <v>1375</v>
      </c>
      <c r="L3858">
        <v>30</v>
      </c>
      <c r="M3858">
        <v>2</v>
      </c>
      <c r="N3858">
        <v>23</v>
      </c>
      <c r="O3858">
        <v>30</v>
      </c>
      <c r="P3858">
        <v>53</v>
      </c>
      <c r="Q3858" t="str">
        <f>VLOOKUP($A3858,'[1]SheltersALL_2.17.22'!$1:$1048576,6,0)</f>
        <v>Oakland</v>
      </c>
      <c r="R3858" t="str">
        <f>VLOOKUP($A3858, [1]FA21_Ridership!$1:$1048576,11, 0)</f>
        <v>OAKLAND</v>
      </c>
      <c r="S3858" t="str">
        <f>VLOOKUP($A3858, [1]FA21_Ridership!$1:$1048576,12, 0)</f>
        <v>ALAMEDA</v>
      </c>
      <c r="T3858">
        <f>VLOOKUP($A3858, [1]FA21_Ridership!$1:$1048576,13, 0)</f>
        <v>3</v>
      </c>
      <c r="U3858">
        <f t="shared" si="301"/>
        <v>1590</v>
      </c>
      <c r="V3858" s="67">
        <f t="shared" si="300"/>
        <v>0.92600000000000005</v>
      </c>
      <c r="W3858">
        <v>0.95013400000000003</v>
      </c>
      <c r="X3858" s="67">
        <f t="shared" si="302"/>
        <v>0.90300000000000002</v>
      </c>
      <c r="Y3858">
        <v>0.35797000000000001</v>
      </c>
      <c r="Z3858" s="67">
        <f t="shared" si="303"/>
        <v>0.71</v>
      </c>
      <c r="AA3858">
        <f>VLOOKUP($C3858,[1]Disability!$1:$1048576,5,FALSE)</f>
        <v>0</v>
      </c>
      <c r="AB3858" s="67">
        <f t="shared" si="304"/>
        <v>0</v>
      </c>
      <c r="AC3858" t="e">
        <f>VLOOKUP($A3858,#REF!,9,FALSE)</f>
        <v>#REF!</v>
      </c>
    </row>
    <row r="3859" spans="1:29">
      <c r="A3859">
        <v>52220</v>
      </c>
      <c r="B3859">
        <v>3858</v>
      </c>
      <c r="C3859">
        <v>1020020</v>
      </c>
      <c r="D3859" t="s">
        <v>4235</v>
      </c>
      <c r="E3859" t="s">
        <v>4236</v>
      </c>
      <c r="G3859" t="e">
        <f>VLOOKUP($H3859,[1]BRT!$1:$1048576,1,0)</f>
        <v>#N/A</v>
      </c>
      <c r="H3859" t="s">
        <v>6921</v>
      </c>
      <c r="I3859">
        <v>37.813246999999997</v>
      </c>
      <c r="J3859">
        <v>-122.268799</v>
      </c>
      <c r="K3859">
        <v>1478</v>
      </c>
      <c r="L3859">
        <v>23.9</v>
      </c>
      <c r="M3859">
        <v>2.510460251</v>
      </c>
      <c r="N3859">
        <v>31</v>
      </c>
      <c r="O3859">
        <v>36</v>
      </c>
      <c r="P3859">
        <v>67</v>
      </c>
      <c r="Q3859" t="e">
        <f>VLOOKUP($A3859,'[1]SheltersALL_2.17.22'!$1:$1048576,6,0)</f>
        <v>#N/A</v>
      </c>
      <c r="R3859" t="str">
        <f>VLOOKUP($A3859, [1]FA21_Ridership!$1:$1048576,11, 0)</f>
        <v>OAKLAND</v>
      </c>
      <c r="S3859" t="str">
        <f>VLOOKUP($A3859, [1]FA21_Ridership!$1:$1048576,12, 0)</f>
        <v>ALAMEDA</v>
      </c>
      <c r="T3859">
        <f>VLOOKUP($A3859, [1]FA21_Ridership!$1:$1048576,13, 0)</f>
        <v>2</v>
      </c>
      <c r="U3859">
        <f t="shared" si="301"/>
        <v>1601.3</v>
      </c>
      <c r="V3859" s="67">
        <f t="shared" si="300"/>
        <v>0.92700000000000005</v>
      </c>
      <c r="W3859">
        <v>0.61792800000000003</v>
      </c>
      <c r="X3859" s="67">
        <f t="shared" si="302"/>
        <v>0.311</v>
      </c>
      <c r="Y3859">
        <v>0.60709000000000002</v>
      </c>
      <c r="Z3859" s="67">
        <f t="shared" si="303"/>
        <v>0.94</v>
      </c>
      <c r="AA3859">
        <f>VLOOKUP($C3859,[1]Disability!$1:$1048576,5,FALSE)</f>
        <v>1</v>
      </c>
      <c r="AB3859" s="67">
        <f t="shared" si="304"/>
        <v>0.72499999999999998</v>
      </c>
      <c r="AC3859" t="e">
        <f>VLOOKUP($A3859,#REF!,9,FALSE)</f>
        <v>#REF!</v>
      </c>
    </row>
    <row r="3860" spans="1:29">
      <c r="A3860">
        <v>55539</v>
      </c>
      <c r="B3860">
        <v>3859</v>
      </c>
      <c r="C3860">
        <v>1011290</v>
      </c>
      <c r="D3860" t="s">
        <v>4235</v>
      </c>
      <c r="E3860" t="s">
        <v>4236</v>
      </c>
      <c r="F3860" t="s">
        <v>4373</v>
      </c>
      <c r="G3860" t="e">
        <f>VLOOKUP($H3860,[1]BRT!$1:$1048576,1,0)</f>
        <v>#N/A</v>
      </c>
      <c r="H3860" t="s">
        <v>6932</v>
      </c>
      <c r="I3860">
        <v>37.775410999999998</v>
      </c>
      <c r="J3860">
        <v>-122.225543</v>
      </c>
      <c r="K3860">
        <v>1035</v>
      </c>
      <c r="L3860">
        <v>59.5</v>
      </c>
      <c r="M3860">
        <v>1.0084033610000001</v>
      </c>
      <c r="N3860">
        <v>8</v>
      </c>
      <c r="O3860">
        <v>19</v>
      </c>
      <c r="P3860">
        <v>27</v>
      </c>
      <c r="Q3860" t="e">
        <f>VLOOKUP($A3860,'[1]SheltersALL_2.17.22'!$1:$1048576,6,0)</f>
        <v>#N/A</v>
      </c>
      <c r="R3860" t="str">
        <f>VLOOKUP($A3860, [1]FA21_Ridership!$1:$1048576,11, 0)</f>
        <v>OAKLAND</v>
      </c>
      <c r="S3860" t="str">
        <f>VLOOKUP($A3860, [1]FA21_Ridership!$1:$1048576,12, 0)</f>
        <v>ALAMEDA</v>
      </c>
      <c r="T3860">
        <f>VLOOKUP($A3860, [1]FA21_Ridership!$1:$1048576,13, 0)</f>
        <v>2</v>
      </c>
      <c r="U3860">
        <f t="shared" si="301"/>
        <v>1606.5</v>
      </c>
      <c r="V3860" s="67">
        <f t="shared" si="300"/>
        <v>0.92700000000000005</v>
      </c>
      <c r="W3860">
        <v>0.94576300000000002</v>
      </c>
      <c r="X3860" s="67">
        <f t="shared" si="302"/>
        <v>0.88400000000000001</v>
      </c>
      <c r="Y3860">
        <v>0.61525399999999997</v>
      </c>
      <c r="Z3860" s="67">
        <f t="shared" si="303"/>
        <v>0.94099999999999995</v>
      </c>
      <c r="AA3860">
        <f>VLOOKUP($C3860,[1]Disability!$1:$1048576,5,FALSE)</f>
        <v>4</v>
      </c>
      <c r="AB3860" s="67">
        <f t="shared" si="304"/>
        <v>0.97699999999999998</v>
      </c>
      <c r="AC3860" t="e">
        <f>VLOOKUP($A3860,#REF!,9,FALSE)</f>
        <v>#REF!</v>
      </c>
    </row>
    <row r="3861" spans="1:29">
      <c r="A3861">
        <v>56651</v>
      </c>
      <c r="B3861">
        <v>3860</v>
      </c>
      <c r="C3861">
        <v>805100</v>
      </c>
      <c r="D3861" t="s">
        <v>4235</v>
      </c>
      <c r="E3861" t="s">
        <v>4236</v>
      </c>
      <c r="G3861" t="e">
        <f>VLOOKUP($H3861,[1]BRT!$1:$1048576,1,0)</f>
        <v>#N/A</v>
      </c>
      <c r="H3861" t="s">
        <v>6842</v>
      </c>
      <c r="I3861">
        <v>37.631211999999998</v>
      </c>
      <c r="J3861">
        <v>-122.077212</v>
      </c>
      <c r="K3861">
        <v>1118</v>
      </c>
      <c r="L3861">
        <v>35</v>
      </c>
      <c r="M3861">
        <v>1.7142857140000001</v>
      </c>
      <c r="N3861">
        <v>19</v>
      </c>
      <c r="O3861">
        <v>27</v>
      </c>
      <c r="P3861">
        <v>46</v>
      </c>
      <c r="Q3861" t="str">
        <f>VLOOKUP($A3861,'[1]SheltersALL_2.17.22'!$1:$1048576,6,0)</f>
        <v>Hayward</v>
      </c>
      <c r="R3861" t="str">
        <f>VLOOKUP($A3861, [1]FA21_Ridership!$1:$1048576,11, 0)</f>
        <v>HAYWARD</v>
      </c>
      <c r="S3861" t="str">
        <f>VLOOKUP($A3861, [1]FA21_Ridership!$1:$1048576,12, 0)</f>
        <v>ALAMEDA</v>
      </c>
      <c r="T3861">
        <f>VLOOKUP($A3861, [1]FA21_Ridership!$1:$1048576,13, 0)</f>
        <v>4</v>
      </c>
      <c r="U3861">
        <f t="shared" si="301"/>
        <v>1610</v>
      </c>
      <c r="V3861" s="67">
        <f t="shared" si="300"/>
        <v>0.92700000000000005</v>
      </c>
      <c r="W3861">
        <v>0.94583600000000001</v>
      </c>
      <c r="X3861" s="67">
        <f t="shared" si="302"/>
        <v>0.88900000000000001</v>
      </c>
      <c r="Y3861">
        <v>0.25204399999999999</v>
      </c>
      <c r="Z3861" s="67">
        <f t="shared" si="303"/>
        <v>0.57399999999999995</v>
      </c>
      <c r="AA3861">
        <f>VLOOKUP($C3861,[1]Disability!$1:$1048576,5,FALSE)</f>
        <v>0</v>
      </c>
      <c r="AB3861" s="67">
        <f t="shared" si="304"/>
        <v>0</v>
      </c>
      <c r="AC3861" t="e">
        <f>VLOOKUP($A3861,#REF!,9,FALSE)</f>
        <v>#REF!</v>
      </c>
    </row>
    <row r="3862" spans="1:29">
      <c r="A3862">
        <v>51152</v>
      </c>
      <c r="B3862">
        <v>3861</v>
      </c>
      <c r="C3862">
        <v>1003800</v>
      </c>
      <c r="D3862" t="s">
        <v>4235</v>
      </c>
      <c r="E3862" t="s">
        <v>4236</v>
      </c>
      <c r="G3862" t="e">
        <f>VLOOKUP($H3862,[1]BRT!$1:$1048576,1,0)</f>
        <v>#N/A</v>
      </c>
      <c r="H3862" t="s">
        <v>6747</v>
      </c>
      <c r="I3862">
        <v>37.762582999999999</v>
      </c>
      <c r="J3862">
        <v>-122.16523599999999</v>
      </c>
      <c r="K3862">
        <v>740</v>
      </c>
      <c r="L3862">
        <v>62</v>
      </c>
      <c r="M3862">
        <v>0.96774193500000005</v>
      </c>
      <c r="N3862">
        <v>7</v>
      </c>
      <c r="O3862">
        <v>19</v>
      </c>
      <c r="P3862">
        <v>26</v>
      </c>
      <c r="Q3862" t="e">
        <f>VLOOKUP($A3862,'[1]SheltersALL_2.17.22'!$1:$1048576,6,0)</f>
        <v>#N/A</v>
      </c>
      <c r="R3862" t="str">
        <f>VLOOKUP($A3862, [1]FA21_Ridership!$1:$1048576,11, 0)</f>
        <v>OAKLAND</v>
      </c>
      <c r="S3862" t="str">
        <f>VLOOKUP($A3862, [1]FA21_Ridership!$1:$1048576,12, 0)</f>
        <v>ALAMEDA</v>
      </c>
      <c r="T3862">
        <f>VLOOKUP($A3862, [1]FA21_Ridership!$1:$1048576,13, 0)</f>
        <v>3</v>
      </c>
      <c r="U3862">
        <f t="shared" si="301"/>
        <v>1612</v>
      </c>
      <c r="V3862" s="67">
        <f t="shared" si="300"/>
        <v>0.92800000000000005</v>
      </c>
      <c r="W3862">
        <v>0.915578</v>
      </c>
      <c r="X3862" s="67">
        <f t="shared" si="302"/>
        <v>0.80100000000000005</v>
      </c>
      <c r="Y3862">
        <v>0.46060600000000002</v>
      </c>
      <c r="Z3862" s="67">
        <f t="shared" si="303"/>
        <v>0.82799999999999996</v>
      </c>
      <c r="AA3862">
        <f>VLOOKUP($C3862,[1]Disability!$1:$1048576,5,FALSE)</f>
        <v>1</v>
      </c>
      <c r="AB3862" s="67">
        <f t="shared" si="304"/>
        <v>0.72499999999999998</v>
      </c>
      <c r="AC3862" t="e">
        <f>VLOOKUP($A3862,#REF!,9,FALSE)</f>
        <v>#REF!</v>
      </c>
    </row>
    <row r="3863" spans="1:29">
      <c r="A3863">
        <v>55492</v>
      </c>
      <c r="B3863">
        <v>3862</v>
      </c>
      <c r="C3863">
        <v>1502960</v>
      </c>
      <c r="D3863" t="s">
        <v>4235</v>
      </c>
      <c r="E3863" t="s">
        <v>4236</v>
      </c>
      <c r="G3863" t="e">
        <f>VLOOKUP($H3863,[1]BRT!$1:$1048576,1,0)</f>
        <v>#N/A</v>
      </c>
      <c r="H3863" t="s">
        <v>6933</v>
      </c>
      <c r="I3863">
        <v>37.718901000000002</v>
      </c>
      <c r="J3863">
        <v>-122.158287</v>
      </c>
      <c r="K3863">
        <v>960</v>
      </c>
      <c r="L3863">
        <v>60</v>
      </c>
      <c r="M3863">
        <v>1</v>
      </c>
      <c r="N3863">
        <v>21</v>
      </c>
      <c r="O3863">
        <v>6</v>
      </c>
      <c r="P3863">
        <v>27</v>
      </c>
      <c r="Q3863" t="str">
        <f>VLOOKUP($A3863,'[1]SheltersALL_2.17.22'!$1:$1048576,6,0)</f>
        <v>San Leandro</v>
      </c>
      <c r="R3863" t="str">
        <f>VLOOKUP($A3863, [1]FA21_Ridership!$1:$1048576,11, 0)</f>
        <v>SAN LEANDRO</v>
      </c>
      <c r="S3863" t="str">
        <f>VLOOKUP($A3863, [1]FA21_Ridership!$1:$1048576,12, 0)</f>
        <v>ALAMEDA</v>
      </c>
      <c r="T3863">
        <f>VLOOKUP($A3863, [1]FA21_Ridership!$1:$1048576,13, 0)</f>
        <v>3</v>
      </c>
      <c r="U3863">
        <f t="shared" si="301"/>
        <v>1620</v>
      </c>
      <c r="V3863" s="67">
        <f t="shared" si="300"/>
        <v>0.92800000000000005</v>
      </c>
      <c r="W3863">
        <v>0.71276099999999998</v>
      </c>
      <c r="X3863" s="67">
        <f t="shared" si="302"/>
        <v>0.42399999999999999</v>
      </c>
      <c r="Y3863">
        <v>0.34934500000000002</v>
      </c>
      <c r="Z3863" s="67">
        <f t="shared" si="303"/>
        <v>0.69499999999999995</v>
      </c>
      <c r="AA3863">
        <f>VLOOKUP($C3863,[1]Disability!$1:$1048576,5,FALSE)</f>
        <v>1</v>
      </c>
      <c r="AB3863" s="67">
        <f t="shared" si="304"/>
        <v>0.72499999999999998</v>
      </c>
      <c r="AC3863" t="e">
        <f>VLOOKUP($A3863,#REF!,9,FALSE)</f>
        <v>#REF!</v>
      </c>
    </row>
    <row r="3864" spans="1:29">
      <c r="A3864">
        <v>54411</v>
      </c>
      <c r="B3864">
        <v>3863</v>
      </c>
      <c r="C3864">
        <v>1004420</v>
      </c>
      <c r="D3864" t="s">
        <v>4235</v>
      </c>
      <c r="E3864" t="s">
        <v>4236</v>
      </c>
      <c r="G3864" t="e">
        <f>VLOOKUP($H3864,[1]BRT!$1:$1048576,1,0)</f>
        <v>#N/A</v>
      </c>
      <c r="H3864" t="s">
        <v>6915</v>
      </c>
      <c r="I3864">
        <v>37.744244000000002</v>
      </c>
      <c r="J3864">
        <v>-122.17107300000001</v>
      </c>
      <c r="K3864">
        <v>1020</v>
      </c>
      <c r="L3864">
        <v>20</v>
      </c>
      <c r="M3864">
        <v>3</v>
      </c>
      <c r="N3864">
        <v>49</v>
      </c>
      <c r="O3864">
        <v>32</v>
      </c>
      <c r="P3864">
        <v>81</v>
      </c>
      <c r="Q3864" t="e">
        <f>VLOOKUP($A3864,'[1]SheltersALL_2.17.22'!$1:$1048576,6,0)</f>
        <v>#N/A</v>
      </c>
      <c r="R3864" t="str">
        <f>VLOOKUP($A3864, [1]FA21_Ridership!$1:$1048576,11, 0)</f>
        <v>OAKLAND</v>
      </c>
      <c r="S3864" t="str">
        <f>VLOOKUP($A3864, [1]FA21_Ridership!$1:$1048576,12, 0)</f>
        <v>ALAMEDA</v>
      </c>
      <c r="T3864">
        <f>VLOOKUP($A3864, [1]FA21_Ridership!$1:$1048576,13, 0)</f>
        <v>3</v>
      </c>
      <c r="U3864">
        <f t="shared" si="301"/>
        <v>1620</v>
      </c>
      <c r="V3864" s="67">
        <f t="shared" si="300"/>
        <v>0.92800000000000005</v>
      </c>
      <c r="W3864">
        <v>1</v>
      </c>
      <c r="X3864" s="67">
        <f t="shared" si="302"/>
        <v>0.98899999999999999</v>
      </c>
      <c r="Y3864">
        <v>0.35618699999999998</v>
      </c>
      <c r="Z3864" s="67">
        <f t="shared" si="303"/>
        <v>0.70699999999999996</v>
      </c>
      <c r="AA3864">
        <f>VLOOKUP($C3864,[1]Disability!$1:$1048576,5,FALSE)</f>
        <v>1</v>
      </c>
      <c r="AB3864" s="67">
        <f t="shared" si="304"/>
        <v>0.72499999999999998</v>
      </c>
      <c r="AC3864" t="e">
        <f>VLOOKUP($A3864,#REF!,9,FALSE)</f>
        <v>#REF!</v>
      </c>
    </row>
    <row r="3865" spans="1:29">
      <c r="A3865">
        <v>55111</v>
      </c>
      <c r="B3865">
        <v>3864</v>
      </c>
      <c r="C3865">
        <v>306310</v>
      </c>
      <c r="D3865" t="s">
        <v>4235</v>
      </c>
      <c r="E3865" t="s">
        <v>4236</v>
      </c>
      <c r="G3865" t="e">
        <f>VLOOKUP($H3865,[1]BRT!$1:$1048576,1,0)</f>
        <v>#N/A</v>
      </c>
      <c r="H3865" t="s">
        <v>6926</v>
      </c>
      <c r="I3865">
        <v>37.868706000000003</v>
      </c>
      <c r="J3865">
        <v>-122.29209</v>
      </c>
      <c r="K3865">
        <v>1475</v>
      </c>
      <c r="L3865">
        <v>15</v>
      </c>
      <c r="M3865">
        <v>4</v>
      </c>
      <c r="N3865">
        <v>62</v>
      </c>
      <c r="O3865">
        <v>46</v>
      </c>
      <c r="P3865">
        <v>108</v>
      </c>
      <c r="Q3865" t="str">
        <f>VLOOKUP($A3865,'[1]SheltersALL_2.17.22'!$1:$1048576,6,0)</f>
        <v>Berkeley</v>
      </c>
      <c r="R3865" t="str">
        <f>VLOOKUP($A3865, [1]FA21_Ridership!$1:$1048576,11, 0)</f>
        <v>BERKELEY</v>
      </c>
      <c r="S3865" t="str">
        <f>VLOOKUP($A3865, [1]FA21_Ridership!$1:$1048576,12, 0)</f>
        <v>ALAMEDA</v>
      </c>
      <c r="T3865">
        <f>VLOOKUP($A3865, [1]FA21_Ridership!$1:$1048576,13, 0)</f>
        <v>1</v>
      </c>
      <c r="U3865">
        <f t="shared" si="301"/>
        <v>1620</v>
      </c>
      <c r="V3865" s="67">
        <f t="shared" si="300"/>
        <v>0.92800000000000005</v>
      </c>
      <c r="W3865">
        <v>0.53398599999999996</v>
      </c>
      <c r="X3865" s="67">
        <f t="shared" si="302"/>
        <v>0.22700000000000001</v>
      </c>
      <c r="Y3865">
        <v>0.38097900000000001</v>
      </c>
      <c r="Z3865" s="67">
        <f t="shared" si="303"/>
        <v>0.74099999999999999</v>
      </c>
      <c r="AA3865">
        <f>VLOOKUP($C3865,[1]Disability!$1:$1048576,5,FALSE)</f>
        <v>0</v>
      </c>
      <c r="AB3865" s="67">
        <f t="shared" si="304"/>
        <v>0</v>
      </c>
      <c r="AC3865" t="e">
        <f>VLOOKUP($A3865,#REF!,9,FALSE)</f>
        <v>#REF!</v>
      </c>
    </row>
    <row r="3866" spans="1:29">
      <c r="A3866">
        <v>58005</v>
      </c>
      <c r="B3866">
        <v>3865</v>
      </c>
      <c r="C3866">
        <v>303070</v>
      </c>
      <c r="D3866" t="s">
        <v>4235</v>
      </c>
      <c r="E3866" t="s">
        <v>4236</v>
      </c>
      <c r="G3866" t="e">
        <f>VLOOKUP($H3866,[1]BRT!$1:$1048576,1,0)</f>
        <v>#N/A</v>
      </c>
      <c r="H3866" t="s">
        <v>6934</v>
      </c>
      <c r="I3866">
        <v>37.864913999999999</v>
      </c>
      <c r="J3866">
        <v>-122.26793000000001</v>
      </c>
      <c r="K3866">
        <v>1080</v>
      </c>
      <c r="L3866">
        <v>30</v>
      </c>
      <c r="M3866">
        <v>2</v>
      </c>
      <c r="N3866">
        <v>23</v>
      </c>
      <c r="O3866">
        <v>31</v>
      </c>
      <c r="P3866">
        <v>54</v>
      </c>
      <c r="Q3866" t="e">
        <f>VLOOKUP($A3866,'[1]SheltersALL_2.17.22'!$1:$1048576,6,0)</f>
        <v>#N/A</v>
      </c>
      <c r="R3866" t="str">
        <f>VLOOKUP($A3866, [1]FA21_Ridership!$1:$1048576,11, 0)</f>
        <v>BERKELEY</v>
      </c>
      <c r="S3866" t="str">
        <f>VLOOKUP($A3866, [1]FA21_Ridership!$1:$1048576,12, 0)</f>
        <v>ALAMEDA</v>
      </c>
      <c r="T3866">
        <f>VLOOKUP($A3866, [1]FA21_Ridership!$1:$1048576,13, 0)</f>
        <v>1</v>
      </c>
      <c r="U3866">
        <f t="shared" si="301"/>
        <v>1620</v>
      </c>
      <c r="V3866" s="67">
        <f t="shared" si="300"/>
        <v>0.92800000000000005</v>
      </c>
      <c r="W3866">
        <v>0.65913900000000003</v>
      </c>
      <c r="X3866" s="67">
        <f t="shared" si="302"/>
        <v>0.34399999999999997</v>
      </c>
      <c r="Y3866">
        <v>0.624865</v>
      </c>
      <c r="Z3866" s="67">
        <f t="shared" si="303"/>
        <v>0.94899999999999995</v>
      </c>
      <c r="AA3866">
        <f>VLOOKUP($C3866,[1]Disability!$1:$1048576,5,FALSE)</f>
        <v>1</v>
      </c>
      <c r="AB3866" s="67">
        <f t="shared" si="304"/>
        <v>0.72499999999999998</v>
      </c>
      <c r="AC3866" t="e">
        <f>VLOOKUP($A3866,#REF!,9,FALSE)</f>
        <v>#REF!</v>
      </c>
    </row>
    <row r="3867" spans="1:29">
      <c r="A3867">
        <v>55447</v>
      </c>
      <c r="B3867">
        <v>3866</v>
      </c>
      <c r="C3867">
        <v>1007030</v>
      </c>
      <c r="D3867" t="s">
        <v>4235</v>
      </c>
      <c r="E3867" t="s">
        <v>4236</v>
      </c>
      <c r="G3867" t="e">
        <f>VLOOKUP($H3867,[1]BRT!$1:$1048576,1,0)</f>
        <v>#N/A</v>
      </c>
      <c r="H3867" t="s">
        <v>6935</v>
      </c>
      <c r="I3867">
        <v>37.775373999999999</v>
      </c>
      <c r="J3867">
        <v>-122.18514399999999</v>
      </c>
      <c r="K3867">
        <v>1119</v>
      </c>
      <c r="L3867">
        <v>30</v>
      </c>
      <c r="M3867">
        <v>2</v>
      </c>
      <c r="N3867">
        <v>43</v>
      </c>
      <c r="O3867">
        <v>12</v>
      </c>
      <c r="P3867">
        <v>55</v>
      </c>
      <c r="Q3867" t="e">
        <f>VLOOKUP($A3867,'[1]SheltersALL_2.17.22'!$1:$1048576,6,0)</f>
        <v>#N/A</v>
      </c>
      <c r="R3867" t="str">
        <f>VLOOKUP($A3867, [1]FA21_Ridership!$1:$1048576,11, 0)</f>
        <v>OAKLAND</v>
      </c>
      <c r="S3867" t="str">
        <f>VLOOKUP($A3867, [1]FA21_Ridership!$1:$1048576,12, 0)</f>
        <v>ALAMEDA</v>
      </c>
      <c r="T3867">
        <f>VLOOKUP($A3867, [1]FA21_Ridership!$1:$1048576,13, 0)</f>
        <v>3</v>
      </c>
      <c r="U3867">
        <f t="shared" si="301"/>
        <v>1650</v>
      </c>
      <c r="V3867" s="67">
        <f t="shared" si="300"/>
        <v>0.92900000000000005</v>
      </c>
      <c r="W3867">
        <v>0.86470599999999997</v>
      </c>
      <c r="X3867" s="67">
        <f t="shared" si="302"/>
        <v>0.70299999999999996</v>
      </c>
      <c r="Y3867">
        <v>0.19411800000000001</v>
      </c>
      <c r="Z3867" s="67">
        <f t="shared" si="303"/>
        <v>0.46300000000000002</v>
      </c>
      <c r="AA3867">
        <f>VLOOKUP($C3867,[1]Disability!$1:$1048576,5,FALSE)</f>
        <v>0</v>
      </c>
      <c r="AB3867" s="67">
        <f t="shared" si="304"/>
        <v>0</v>
      </c>
      <c r="AC3867" t="e">
        <f>VLOOKUP($A3867,#REF!,9,FALSE)</f>
        <v>#REF!</v>
      </c>
    </row>
    <row r="3868" spans="1:29">
      <c r="A3868">
        <v>55865</v>
      </c>
      <c r="B3868">
        <v>3867</v>
      </c>
      <c r="C3868">
        <v>1020880</v>
      </c>
      <c r="D3868" t="s">
        <v>4235</v>
      </c>
      <c r="E3868" t="s">
        <v>4236</v>
      </c>
      <c r="G3868" t="e">
        <f>VLOOKUP($H3868,[1]BRT!$1:$1048576,1,0)</f>
        <v>#N/A</v>
      </c>
      <c r="H3868" t="s">
        <v>6936</v>
      </c>
      <c r="I3868">
        <v>37.815649999999998</v>
      </c>
      <c r="J3868">
        <v>-122.283767</v>
      </c>
      <c r="K3868">
        <v>1116</v>
      </c>
      <c r="L3868">
        <v>30</v>
      </c>
      <c r="M3868">
        <v>2</v>
      </c>
      <c r="N3868">
        <v>20</v>
      </c>
      <c r="O3868">
        <v>35</v>
      </c>
      <c r="P3868">
        <v>55</v>
      </c>
      <c r="Q3868" t="e">
        <f>VLOOKUP($A3868,'[1]SheltersALL_2.17.22'!$1:$1048576,6,0)</f>
        <v>#N/A</v>
      </c>
      <c r="R3868" t="str">
        <f>VLOOKUP($A3868, [1]FA21_Ridership!$1:$1048576,11, 0)</f>
        <v>OAKLAND</v>
      </c>
      <c r="S3868" t="str">
        <f>VLOOKUP($A3868, [1]FA21_Ridership!$1:$1048576,12, 0)</f>
        <v>ALAMEDA</v>
      </c>
      <c r="T3868">
        <f>VLOOKUP($A3868, [1]FA21_Ridership!$1:$1048576,13, 0)</f>
        <v>2</v>
      </c>
      <c r="U3868">
        <f t="shared" si="301"/>
        <v>1650</v>
      </c>
      <c r="V3868" s="67">
        <f t="shared" si="300"/>
        <v>0.92900000000000005</v>
      </c>
      <c r="W3868">
        <v>0.74441199999999996</v>
      </c>
      <c r="X3868" s="67">
        <f t="shared" si="302"/>
        <v>0.47</v>
      </c>
      <c r="Y3868">
        <v>0.463557</v>
      </c>
      <c r="Z3868" s="67">
        <f t="shared" si="303"/>
        <v>0.82899999999999996</v>
      </c>
      <c r="AA3868">
        <f>VLOOKUP($C3868,[1]Disability!$1:$1048576,5,FALSE)</f>
        <v>0</v>
      </c>
      <c r="AB3868" s="67">
        <f t="shared" si="304"/>
        <v>0</v>
      </c>
      <c r="AC3868" t="e">
        <f>VLOOKUP($A3868,#REF!,9,FALSE)</f>
        <v>#REF!</v>
      </c>
    </row>
    <row r="3869" spans="1:29">
      <c r="A3869">
        <v>51588</v>
      </c>
      <c r="B3869">
        <v>3868</v>
      </c>
      <c r="C3869">
        <v>802030</v>
      </c>
      <c r="D3869" t="s">
        <v>4235</v>
      </c>
      <c r="E3869" t="s">
        <v>4236</v>
      </c>
      <c r="F3869" t="s">
        <v>4373</v>
      </c>
      <c r="G3869" t="e">
        <f>VLOOKUP($H3869,[1]BRT!$1:$1048576,1,0)</f>
        <v>#N/A</v>
      </c>
      <c r="H3869" t="s">
        <v>6937</v>
      </c>
      <c r="I3869">
        <v>37.670102</v>
      </c>
      <c r="J3869">
        <v>-122.087087</v>
      </c>
      <c r="K3869">
        <v>1402</v>
      </c>
      <c r="L3869">
        <v>25.8</v>
      </c>
      <c r="M3869">
        <v>2.3255813949999999</v>
      </c>
      <c r="N3869">
        <v>60</v>
      </c>
      <c r="O3869">
        <v>4</v>
      </c>
      <c r="P3869">
        <v>64</v>
      </c>
      <c r="Q3869" t="e">
        <f>VLOOKUP($A3869,'[1]SheltersALL_2.17.22'!$1:$1048576,6,0)</f>
        <v>#N/A</v>
      </c>
      <c r="R3869" t="str">
        <f>VLOOKUP($A3869, [1]FA21_Ridership!$1:$1048576,11, 0)</f>
        <v>HAYWARD</v>
      </c>
      <c r="S3869" t="str">
        <f>VLOOKUP($A3869, [1]FA21_Ridership!$1:$1048576,12, 0)</f>
        <v>ALAMEDA</v>
      </c>
      <c r="T3869">
        <f>VLOOKUP($A3869, [1]FA21_Ridership!$1:$1048576,13, 0)</f>
        <v>4</v>
      </c>
      <c r="U3869">
        <f t="shared" si="301"/>
        <v>1651.2</v>
      </c>
      <c r="V3869" s="67">
        <f t="shared" si="300"/>
        <v>0.92900000000000005</v>
      </c>
      <c r="W3869">
        <v>0.81149700000000002</v>
      </c>
      <c r="X3869" s="67">
        <f t="shared" si="302"/>
        <v>0.60099999999999998</v>
      </c>
      <c r="Y3869">
        <v>0.28488400000000003</v>
      </c>
      <c r="Z3869" s="67">
        <f t="shared" si="303"/>
        <v>0.61199999999999999</v>
      </c>
      <c r="AA3869">
        <f>VLOOKUP($C3869,[1]Disability!$1:$1048576,5,FALSE)</f>
        <v>1</v>
      </c>
      <c r="AB3869" s="67">
        <f t="shared" si="304"/>
        <v>0.72499999999999998</v>
      </c>
      <c r="AC3869" t="e">
        <f>VLOOKUP($A3869,#REF!,9,FALSE)</f>
        <v>#REF!</v>
      </c>
    </row>
    <row r="3870" spans="1:29">
      <c r="A3870">
        <v>54466</v>
      </c>
      <c r="B3870">
        <v>3869</v>
      </c>
      <c r="C3870">
        <v>306080</v>
      </c>
      <c r="D3870" t="s">
        <v>4235</v>
      </c>
      <c r="E3870" t="s">
        <v>4236</v>
      </c>
      <c r="G3870" t="e">
        <f>VLOOKUP($H3870,[1]BRT!$1:$1048576,1,0)</f>
        <v>#N/A</v>
      </c>
      <c r="H3870" t="s">
        <v>6914</v>
      </c>
      <c r="I3870">
        <v>37.872031999999997</v>
      </c>
      <c r="J3870">
        <v>-122.268569</v>
      </c>
      <c r="K3870">
        <v>1373</v>
      </c>
      <c r="L3870">
        <v>12</v>
      </c>
      <c r="M3870">
        <v>5</v>
      </c>
      <c r="N3870">
        <v>69</v>
      </c>
      <c r="O3870">
        <v>69</v>
      </c>
      <c r="P3870">
        <v>138</v>
      </c>
      <c r="Q3870" t="str">
        <f>VLOOKUP($A3870,'[1]SheltersALL_2.17.22'!$1:$1048576,6,0)</f>
        <v>Berkeley</v>
      </c>
      <c r="R3870" t="str">
        <f>VLOOKUP($A3870, [1]FA21_Ridership!$1:$1048576,11, 0)</f>
        <v>BERKELEY</v>
      </c>
      <c r="S3870" t="str">
        <f>VLOOKUP($A3870, [1]FA21_Ridership!$1:$1048576,12, 0)</f>
        <v>ALAMEDA</v>
      </c>
      <c r="T3870">
        <f>VLOOKUP($A3870, [1]FA21_Ridership!$1:$1048576,13, 0)</f>
        <v>1</v>
      </c>
      <c r="U3870">
        <f t="shared" si="301"/>
        <v>1656</v>
      </c>
      <c r="V3870" s="67">
        <f t="shared" si="300"/>
        <v>0.93</v>
      </c>
      <c r="W3870">
        <v>0.66142800000000002</v>
      </c>
      <c r="X3870" s="67">
        <f t="shared" si="302"/>
        <v>0.34699999999999998</v>
      </c>
      <c r="Y3870">
        <v>0.56815899999999997</v>
      </c>
      <c r="Z3870" s="67">
        <f t="shared" si="303"/>
        <v>0.91300000000000003</v>
      </c>
      <c r="AA3870">
        <f>VLOOKUP($C3870,[1]Disability!$1:$1048576,5,FALSE)</f>
        <v>1</v>
      </c>
      <c r="AB3870" s="67">
        <f t="shared" si="304"/>
        <v>0.72499999999999998</v>
      </c>
      <c r="AC3870" t="e">
        <f>VLOOKUP($A3870,#REF!,9,FALSE)</f>
        <v>#REF!</v>
      </c>
    </row>
    <row r="3871" spans="1:29">
      <c r="A3871">
        <v>58900</v>
      </c>
      <c r="B3871">
        <v>3870</v>
      </c>
      <c r="C3871">
        <v>1030880</v>
      </c>
      <c r="D3871" t="s">
        <v>4235</v>
      </c>
      <c r="E3871" t="s">
        <v>4236</v>
      </c>
      <c r="G3871" t="e">
        <f>VLOOKUP($H3871,[1]BRT!$1:$1048576,1,0)</f>
        <v>#N/A</v>
      </c>
      <c r="H3871" t="s">
        <v>6938</v>
      </c>
      <c r="I3871">
        <v>37.803959999999996</v>
      </c>
      <c r="J3871">
        <v>-122.277255</v>
      </c>
      <c r="K3871">
        <v>1049</v>
      </c>
      <c r="L3871">
        <v>25.1</v>
      </c>
      <c r="M3871">
        <v>2.3904382470000001</v>
      </c>
      <c r="N3871">
        <v>29</v>
      </c>
      <c r="O3871">
        <v>37</v>
      </c>
      <c r="P3871">
        <v>66</v>
      </c>
      <c r="Q3871" t="e">
        <f>VLOOKUP($A3871,'[1]SheltersALL_2.17.22'!$1:$1048576,6,0)</f>
        <v>#N/A</v>
      </c>
      <c r="R3871" t="str">
        <f>VLOOKUP($A3871, [1]FA21_Ridership!$1:$1048576,11, 0)</f>
        <v>OAKLAND</v>
      </c>
      <c r="S3871" t="str">
        <f>VLOOKUP($A3871, [1]FA21_Ridership!$1:$1048576,12, 0)</f>
        <v>ALAMEDA</v>
      </c>
      <c r="T3871">
        <f>VLOOKUP($A3871, [1]FA21_Ridership!$1:$1048576,13, 0)</f>
        <v>2</v>
      </c>
      <c r="U3871">
        <f t="shared" si="301"/>
        <v>1656.6000000000001</v>
      </c>
      <c r="V3871" s="67">
        <f t="shared" si="300"/>
        <v>0.93</v>
      </c>
      <c r="W3871">
        <v>0.72156100000000001</v>
      </c>
      <c r="X3871" s="67">
        <f t="shared" si="302"/>
        <v>0.434</v>
      </c>
      <c r="Y3871">
        <v>0.41556300000000002</v>
      </c>
      <c r="Z3871" s="67">
        <f t="shared" si="303"/>
        <v>0.77400000000000002</v>
      </c>
      <c r="AA3871">
        <f>VLOOKUP($C3871,[1]Disability!$1:$1048576,5,FALSE)</f>
        <v>2</v>
      </c>
      <c r="AB3871" s="67">
        <f t="shared" si="304"/>
        <v>0.91600000000000004</v>
      </c>
      <c r="AC3871" t="e">
        <f>VLOOKUP($A3871,#REF!,9,FALSE)</f>
        <v>#REF!</v>
      </c>
    </row>
    <row r="3872" spans="1:29">
      <c r="A3872">
        <v>57771</v>
      </c>
      <c r="B3872">
        <v>3871</v>
      </c>
      <c r="C3872">
        <v>1006540</v>
      </c>
      <c r="D3872" t="s">
        <v>4235</v>
      </c>
      <c r="E3872" t="s">
        <v>4236</v>
      </c>
      <c r="G3872" t="e">
        <f>VLOOKUP($H3872,[1]BRT!$1:$1048576,1,0)</f>
        <v>#N/A</v>
      </c>
      <c r="H3872" t="s">
        <v>6769</v>
      </c>
      <c r="I3872">
        <v>37.816228000000002</v>
      </c>
      <c r="J3872">
        <v>-122.26392300000001</v>
      </c>
      <c r="K3872">
        <v>1422</v>
      </c>
      <c r="L3872">
        <v>20</v>
      </c>
      <c r="M3872">
        <v>3</v>
      </c>
      <c r="N3872">
        <v>57</v>
      </c>
      <c r="O3872">
        <v>26</v>
      </c>
      <c r="P3872">
        <v>83</v>
      </c>
      <c r="Q3872" t="e">
        <f>VLOOKUP($A3872,'[1]SheltersALL_2.17.22'!$1:$1048576,6,0)</f>
        <v>#N/A</v>
      </c>
      <c r="R3872" t="str">
        <f>VLOOKUP($A3872, [1]FA21_Ridership!$1:$1048576,11, 0)</f>
        <v>OAKLAND</v>
      </c>
      <c r="S3872" t="str">
        <f>VLOOKUP($A3872, [1]FA21_Ridership!$1:$1048576,12, 0)</f>
        <v>ALAMEDA</v>
      </c>
      <c r="T3872">
        <f>VLOOKUP($A3872, [1]FA21_Ridership!$1:$1048576,13, 0)</f>
        <v>2</v>
      </c>
      <c r="U3872">
        <f t="shared" si="301"/>
        <v>1660</v>
      </c>
      <c r="V3872" s="67">
        <f t="shared" si="300"/>
        <v>0.93</v>
      </c>
      <c r="W3872">
        <v>0.53012999999999999</v>
      </c>
      <c r="X3872" s="67">
        <f t="shared" si="302"/>
        <v>0.22500000000000001</v>
      </c>
      <c r="Y3872">
        <v>0.225517</v>
      </c>
      <c r="Z3872" s="67">
        <f t="shared" si="303"/>
        <v>0.51700000000000002</v>
      </c>
      <c r="AA3872">
        <f>VLOOKUP($C3872,[1]Disability!$1:$1048576,5,FALSE)</f>
        <v>1</v>
      </c>
      <c r="AB3872" s="67">
        <f t="shared" si="304"/>
        <v>0.72499999999999998</v>
      </c>
      <c r="AC3872" t="e">
        <f>VLOOKUP($A3872,#REF!,9,FALSE)</f>
        <v>#REF!</v>
      </c>
    </row>
    <row r="3873" spans="1:29">
      <c r="A3873">
        <v>50900</v>
      </c>
      <c r="B3873">
        <v>3872</v>
      </c>
      <c r="C3873">
        <v>802490</v>
      </c>
      <c r="D3873" t="s">
        <v>4235</v>
      </c>
      <c r="E3873" t="s">
        <v>4236</v>
      </c>
      <c r="G3873" t="e">
        <f>VLOOKUP($H3873,[1]BRT!$1:$1048576,1,0)</f>
        <v>#N/A</v>
      </c>
      <c r="H3873" t="s">
        <v>6923</v>
      </c>
      <c r="I3873">
        <v>37.664928000000003</v>
      </c>
      <c r="J3873">
        <v>-122.117801</v>
      </c>
      <c r="K3873">
        <v>1029</v>
      </c>
      <c r="L3873">
        <v>20</v>
      </c>
      <c r="M3873">
        <v>3</v>
      </c>
      <c r="N3873">
        <v>44</v>
      </c>
      <c r="O3873">
        <v>39</v>
      </c>
      <c r="P3873">
        <v>83</v>
      </c>
      <c r="Q3873" t="str">
        <f>VLOOKUP($A3873,'[1]SheltersALL_2.17.22'!$1:$1048576,6,0)</f>
        <v>Hayward</v>
      </c>
      <c r="R3873" t="str">
        <f>VLOOKUP($A3873, [1]FA21_Ridership!$1:$1048576,11, 0)</f>
        <v>HAYWARD</v>
      </c>
      <c r="S3873" t="str">
        <f>VLOOKUP($A3873, [1]FA21_Ridership!$1:$1048576,12, 0)</f>
        <v>ALAMEDA</v>
      </c>
      <c r="T3873">
        <f>VLOOKUP($A3873, [1]FA21_Ridership!$1:$1048576,13, 0)</f>
        <v>5</v>
      </c>
      <c r="U3873">
        <f t="shared" si="301"/>
        <v>1660</v>
      </c>
      <c r="V3873" s="67">
        <f t="shared" si="300"/>
        <v>0.93</v>
      </c>
      <c r="W3873">
        <v>0.84332499999999999</v>
      </c>
      <c r="X3873" s="67">
        <f t="shared" si="302"/>
        <v>0.65</v>
      </c>
      <c r="Y3873">
        <v>4.8722000000000001E-2</v>
      </c>
      <c r="Z3873" s="67">
        <f t="shared" si="303"/>
        <v>6.7000000000000004E-2</v>
      </c>
      <c r="AA3873">
        <f>VLOOKUP($C3873,[1]Disability!$1:$1048576,5,FALSE)</f>
        <v>0</v>
      </c>
      <c r="AB3873" s="67">
        <f t="shared" si="304"/>
        <v>0</v>
      </c>
      <c r="AC3873" t="e">
        <f>VLOOKUP($A3873,#REF!,9,FALSE)</f>
        <v>#REF!</v>
      </c>
    </row>
    <row r="3874" spans="1:29">
      <c r="A3874">
        <v>56699</v>
      </c>
      <c r="B3874">
        <v>3873</v>
      </c>
      <c r="C3874">
        <v>1010370</v>
      </c>
      <c r="D3874" t="s">
        <v>4235</v>
      </c>
      <c r="E3874" t="s">
        <v>4236</v>
      </c>
      <c r="G3874" t="e">
        <f>VLOOKUP($H3874,[1]BRT!$1:$1048576,1,0)</f>
        <v>#N/A</v>
      </c>
      <c r="H3874" t="s">
        <v>6922</v>
      </c>
      <c r="I3874">
        <v>37.782091999999999</v>
      </c>
      <c r="J3874">
        <v>-122.218987</v>
      </c>
      <c r="K3874">
        <v>1427</v>
      </c>
      <c r="L3874">
        <v>20</v>
      </c>
      <c r="M3874">
        <v>3</v>
      </c>
      <c r="N3874">
        <v>36</v>
      </c>
      <c r="O3874">
        <v>47</v>
      </c>
      <c r="P3874">
        <v>83</v>
      </c>
      <c r="Q3874" t="e">
        <f>VLOOKUP($A3874,'[1]SheltersALL_2.17.22'!$1:$1048576,6,0)</f>
        <v>#N/A</v>
      </c>
      <c r="R3874" t="str">
        <f>VLOOKUP($A3874, [1]FA21_Ridership!$1:$1048576,11, 0)</f>
        <v>OAKLAND</v>
      </c>
      <c r="S3874" t="str">
        <f>VLOOKUP($A3874, [1]FA21_Ridership!$1:$1048576,12, 0)</f>
        <v>ALAMEDA</v>
      </c>
      <c r="T3874">
        <f>VLOOKUP($A3874, [1]FA21_Ridership!$1:$1048576,13, 0)</f>
        <v>3</v>
      </c>
      <c r="U3874">
        <f t="shared" si="301"/>
        <v>1660</v>
      </c>
      <c r="V3874" s="67">
        <f t="shared" si="300"/>
        <v>0.93</v>
      </c>
      <c r="W3874">
        <v>0.94726200000000005</v>
      </c>
      <c r="X3874" s="67">
        <f t="shared" si="302"/>
        <v>0.90100000000000002</v>
      </c>
      <c r="Y3874">
        <v>0.51489499999999999</v>
      </c>
      <c r="Z3874" s="67">
        <f t="shared" si="303"/>
        <v>0.871</v>
      </c>
      <c r="AA3874">
        <f>VLOOKUP($C3874,[1]Disability!$1:$1048576,5,FALSE)</f>
        <v>1</v>
      </c>
      <c r="AB3874" s="67">
        <f t="shared" si="304"/>
        <v>0.72499999999999998</v>
      </c>
      <c r="AC3874" t="e">
        <f>VLOOKUP($A3874,#REF!,9,FALSE)</f>
        <v>#REF!</v>
      </c>
    </row>
    <row r="3875" spans="1:29">
      <c r="A3875">
        <v>57888</v>
      </c>
      <c r="B3875">
        <v>3874</v>
      </c>
      <c r="C3875">
        <v>1301950</v>
      </c>
      <c r="D3875" t="s">
        <v>4235</v>
      </c>
      <c r="E3875" t="s">
        <v>4236</v>
      </c>
      <c r="G3875" t="e">
        <f>VLOOKUP($H3875,[1]BRT!$1:$1048576,1,0)</f>
        <v>#N/A</v>
      </c>
      <c r="H3875" t="s">
        <v>6891</v>
      </c>
      <c r="I3875">
        <v>37.979453999999997</v>
      </c>
      <c r="J3875">
        <v>-122.329638</v>
      </c>
      <c r="K3875">
        <v>961</v>
      </c>
      <c r="L3875">
        <v>19</v>
      </c>
      <c r="M3875">
        <v>3.1578947369999999</v>
      </c>
      <c r="N3875">
        <v>34</v>
      </c>
      <c r="O3875">
        <v>54</v>
      </c>
      <c r="P3875">
        <v>88</v>
      </c>
      <c r="Q3875" t="e">
        <f>VLOOKUP($A3875,'[1]SheltersALL_2.17.22'!$1:$1048576,6,0)</f>
        <v>#N/A</v>
      </c>
      <c r="R3875" t="str">
        <f>VLOOKUP($A3875, [1]FA21_Ridership!$1:$1048576,11, 0)</f>
        <v>RICHMOND</v>
      </c>
      <c r="S3875" t="str">
        <f>VLOOKUP($A3875, [1]FA21_Ridership!$1:$1048576,12, 0)</f>
        <v>CONTRA COSTA</v>
      </c>
      <c r="T3875">
        <f>VLOOKUP($A3875, [1]FA21_Ridership!$1:$1048576,13, 0)</f>
        <v>1</v>
      </c>
      <c r="U3875">
        <f t="shared" si="301"/>
        <v>1672</v>
      </c>
      <c r="V3875" s="67">
        <f t="shared" si="300"/>
        <v>0.93100000000000005</v>
      </c>
      <c r="W3875">
        <v>0.79144599999999998</v>
      </c>
      <c r="X3875" s="67">
        <f t="shared" si="302"/>
        <v>0.57499999999999996</v>
      </c>
      <c r="Y3875">
        <v>0.149898</v>
      </c>
      <c r="Z3875" s="67">
        <f t="shared" si="303"/>
        <v>0.35799999999999998</v>
      </c>
      <c r="AA3875">
        <f>VLOOKUP($C3875,[1]Disability!$1:$1048576,5,FALSE)</f>
        <v>0</v>
      </c>
      <c r="AB3875" s="67">
        <f t="shared" si="304"/>
        <v>0</v>
      </c>
      <c r="AC3875" t="e">
        <f>VLOOKUP($A3875,#REF!,9,FALSE)</f>
        <v>#REF!</v>
      </c>
    </row>
    <row r="3876" spans="1:29">
      <c r="A3876">
        <v>54457</v>
      </c>
      <c r="B3876">
        <v>3875</v>
      </c>
      <c r="C3876">
        <v>1000950</v>
      </c>
      <c r="D3876" t="s">
        <v>4235</v>
      </c>
      <c r="E3876" t="s">
        <v>4236</v>
      </c>
      <c r="G3876" t="e">
        <f>VLOOKUP($H3876,[1]BRT!$1:$1048576,1,0)</f>
        <v>#N/A</v>
      </c>
      <c r="H3876" t="s">
        <v>6939</v>
      </c>
      <c r="I3876">
        <v>37.803832</v>
      </c>
      <c r="J3876">
        <v>-122.27019300000001</v>
      </c>
      <c r="K3876">
        <v>1004</v>
      </c>
      <c r="L3876">
        <v>17</v>
      </c>
      <c r="M3876">
        <v>3.5294117649999999</v>
      </c>
      <c r="N3876">
        <v>66</v>
      </c>
      <c r="O3876">
        <v>33</v>
      </c>
      <c r="P3876">
        <v>99</v>
      </c>
      <c r="Q3876" t="e">
        <f>VLOOKUP($A3876,'[1]SheltersALL_2.17.22'!$1:$1048576,6,0)</f>
        <v>#N/A</v>
      </c>
      <c r="R3876" t="str">
        <f>VLOOKUP($A3876, [1]FA21_Ridership!$1:$1048576,11, 0)</f>
        <v>OAKLAND</v>
      </c>
      <c r="S3876" t="str">
        <f>VLOOKUP($A3876, [1]FA21_Ridership!$1:$1048576,12, 0)</f>
        <v>ALAMEDA</v>
      </c>
      <c r="T3876">
        <f>VLOOKUP($A3876, [1]FA21_Ridership!$1:$1048576,13, 0)</f>
        <v>2</v>
      </c>
      <c r="U3876">
        <f t="shared" si="301"/>
        <v>1683</v>
      </c>
      <c r="V3876" s="67">
        <f t="shared" ref="V3876:V3939" si="305">_xlfn.PERCENTRANK.INC($U$2:$U$4161,U3876)</f>
        <v>0.93100000000000005</v>
      </c>
      <c r="W3876">
        <v>0.92196900000000004</v>
      </c>
      <c r="X3876" s="67">
        <f t="shared" si="302"/>
        <v>0.81200000000000006</v>
      </c>
      <c r="Y3876">
        <v>0.43517400000000001</v>
      </c>
      <c r="Z3876" s="67">
        <f t="shared" si="303"/>
        <v>0.80200000000000005</v>
      </c>
      <c r="AA3876">
        <f>VLOOKUP($C3876,[1]Disability!$1:$1048576,5,FALSE)</f>
        <v>7</v>
      </c>
      <c r="AB3876" s="67">
        <f t="shared" si="304"/>
        <v>0.996</v>
      </c>
      <c r="AC3876" t="e">
        <f>VLOOKUP($A3876,#REF!,9,FALSE)</f>
        <v>#REF!</v>
      </c>
    </row>
    <row r="3877" spans="1:29">
      <c r="A3877">
        <v>52018</v>
      </c>
      <c r="B3877">
        <v>3876</v>
      </c>
      <c r="C3877">
        <v>9905410</v>
      </c>
      <c r="D3877" t="s">
        <v>4235</v>
      </c>
      <c r="E3877" t="s">
        <v>4236</v>
      </c>
      <c r="G3877" t="e">
        <f>VLOOKUP($H3877,[1]BRT!$1:$1048576,1,0)</f>
        <v>#N/A</v>
      </c>
      <c r="H3877" t="s">
        <v>6940</v>
      </c>
      <c r="I3877">
        <v>37.857883000000001</v>
      </c>
      <c r="J3877">
        <v>-122.26675299999999</v>
      </c>
      <c r="K3877">
        <v>1086</v>
      </c>
      <c r="L3877">
        <v>22.8</v>
      </c>
      <c r="M3877">
        <v>2.6315789469999999</v>
      </c>
      <c r="N3877">
        <v>54</v>
      </c>
      <c r="O3877">
        <v>20</v>
      </c>
      <c r="P3877">
        <v>74</v>
      </c>
      <c r="Q3877" t="e">
        <f>VLOOKUP($A3877,'[1]SheltersALL_2.17.22'!$1:$1048576,6,0)</f>
        <v>#N/A</v>
      </c>
      <c r="R3877" t="str">
        <f>VLOOKUP($A3877, [1]FA21_Ridership!$1:$1048576,11, 0)</f>
        <v>BERKELEY</v>
      </c>
      <c r="S3877" t="str">
        <f>VLOOKUP($A3877, [1]FA21_Ridership!$1:$1048576,12, 0)</f>
        <v>ALAMEDA</v>
      </c>
      <c r="T3877">
        <f>VLOOKUP($A3877, [1]FA21_Ridership!$1:$1048576,13, 0)</f>
        <v>1</v>
      </c>
      <c r="U3877">
        <f t="shared" si="301"/>
        <v>1687.2</v>
      </c>
      <c r="V3877" s="67">
        <f t="shared" si="305"/>
        <v>0.93100000000000005</v>
      </c>
      <c r="W3877">
        <v>0.621</v>
      </c>
      <c r="X3877" s="67">
        <f t="shared" si="302"/>
        <v>0.312</v>
      </c>
      <c r="Y3877">
        <v>0.38100000000000001</v>
      </c>
      <c r="Z3877" s="67">
        <f t="shared" si="303"/>
        <v>0.74299999999999999</v>
      </c>
      <c r="AA3877">
        <f>VLOOKUP($C3877,[1]Disability!$1:$1048576,5,FALSE)</f>
        <v>1</v>
      </c>
      <c r="AB3877" s="67">
        <f t="shared" si="304"/>
        <v>0.72499999999999998</v>
      </c>
      <c r="AC3877" t="e">
        <f>VLOOKUP($A3877,#REF!,9,FALSE)</f>
        <v>#REF!</v>
      </c>
    </row>
    <row r="3878" spans="1:29">
      <c r="A3878">
        <v>55228</v>
      </c>
      <c r="B3878">
        <v>3877</v>
      </c>
      <c r="C3878">
        <v>1303200</v>
      </c>
      <c r="D3878" t="s">
        <v>4235</v>
      </c>
      <c r="E3878" t="s">
        <v>4236</v>
      </c>
      <c r="F3878" t="s">
        <v>5342</v>
      </c>
      <c r="G3878" t="e">
        <f>VLOOKUP($H3878,[1]BRT!$1:$1048576,1,0)</f>
        <v>#N/A</v>
      </c>
      <c r="H3878" t="s">
        <v>6750</v>
      </c>
      <c r="I3878">
        <v>37.986125999999999</v>
      </c>
      <c r="J3878">
        <v>-122.316644</v>
      </c>
      <c r="K3878">
        <v>855</v>
      </c>
      <c r="L3878">
        <v>43.6</v>
      </c>
      <c r="M3878">
        <v>1.3761467890000001</v>
      </c>
      <c r="N3878">
        <v>11</v>
      </c>
      <c r="O3878">
        <v>28</v>
      </c>
      <c r="P3878">
        <v>39</v>
      </c>
      <c r="Q3878" t="str">
        <f>VLOOKUP($A3878,'[1]SheltersALL_2.17.22'!$1:$1048576,6,0)</f>
        <v>Richmond</v>
      </c>
      <c r="R3878" t="str">
        <f>VLOOKUP($A3878, [1]FA21_Ridership!$1:$1048576,11, 0)</f>
        <v>RICHMOND</v>
      </c>
      <c r="S3878" t="str">
        <f>VLOOKUP($A3878, [1]FA21_Ridership!$1:$1048576,12, 0)</f>
        <v>CONTRA COSTA</v>
      </c>
      <c r="T3878">
        <f>VLOOKUP($A3878, [1]FA21_Ridership!$1:$1048576,13, 0)</f>
        <v>9</v>
      </c>
      <c r="U3878">
        <f t="shared" si="301"/>
        <v>1700.4</v>
      </c>
      <c r="V3878" s="67">
        <f t="shared" si="305"/>
        <v>0.93100000000000005</v>
      </c>
      <c r="W3878">
        <v>0.76056299999999999</v>
      </c>
      <c r="X3878" s="67">
        <f t="shared" si="302"/>
        <v>0.51300000000000001</v>
      </c>
      <c r="Y3878">
        <v>0.212148</v>
      </c>
      <c r="Z3878" s="67">
        <f t="shared" si="303"/>
        <v>0.49299999999999999</v>
      </c>
      <c r="AA3878">
        <f>VLOOKUP($C3878,[1]Disability!$1:$1048576,5,FALSE)</f>
        <v>0</v>
      </c>
      <c r="AB3878" s="67">
        <f t="shared" si="304"/>
        <v>0</v>
      </c>
      <c r="AC3878" t="e">
        <f>VLOOKUP($A3878,#REF!,9,FALSE)</f>
        <v>#REF!</v>
      </c>
    </row>
    <row r="3879" spans="1:29">
      <c r="A3879">
        <v>55222</v>
      </c>
      <c r="B3879">
        <v>3878</v>
      </c>
      <c r="C3879">
        <v>1006290</v>
      </c>
      <c r="D3879" t="s">
        <v>4235</v>
      </c>
      <c r="E3879" t="s">
        <v>4236</v>
      </c>
      <c r="F3879" t="s">
        <v>4373</v>
      </c>
      <c r="G3879" t="e">
        <f>VLOOKUP($H3879,[1]BRT!$1:$1048576,1,0)</f>
        <v>#N/A</v>
      </c>
      <c r="H3879" t="s">
        <v>6941</v>
      </c>
      <c r="I3879">
        <v>37.802652000000002</v>
      </c>
      <c r="J3879">
        <v>-122.2724</v>
      </c>
      <c r="K3879">
        <v>1130</v>
      </c>
      <c r="L3879">
        <v>13</v>
      </c>
      <c r="M3879">
        <v>4.615384615</v>
      </c>
      <c r="N3879">
        <v>30</v>
      </c>
      <c r="O3879">
        <v>101</v>
      </c>
      <c r="P3879">
        <v>131</v>
      </c>
      <c r="Q3879" t="str">
        <f>VLOOKUP($A3879,'[1]SheltersALL_2.17.22'!$1:$1048576,6,0)</f>
        <v>Oakland</v>
      </c>
      <c r="R3879" t="str">
        <f>VLOOKUP($A3879, [1]FA21_Ridership!$1:$1048576,11, 0)</f>
        <v>OAKLAND</v>
      </c>
      <c r="S3879" t="str">
        <f>VLOOKUP($A3879, [1]FA21_Ridership!$1:$1048576,12, 0)</f>
        <v>ALAMEDA</v>
      </c>
      <c r="T3879">
        <f>VLOOKUP($A3879, [1]FA21_Ridership!$1:$1048576,13, 0)</f>
        <v>2</v>
      </c>
      <c r="U3879">
        <f t="shared" si="301"/>
        <v>1703</v>
      </c>
      <c r="V3879" s="67">
        <f t="shared" si="305"/>
        <v>0.93200000000000005</v>
      </c>
      <c r="W3879">
        <v>0.72156100000000001</v>
      </c>
      <c r="X3879" s="67">
        <f t="shared" si="302"/>
        <v>0.434</v>
      </c>
      <c r="Y3879">
        <v>0.41556300000000002</v>
      </c>
      <c r="Z3879" s="67">
        <f t="shared" si="303"/>
        <v>0.77400000000000002</v>
      </c>
      <c r="AA3879">
        <f>VLOOKUP($C3879,[1]Disability!$1:$1048576,5,FALSE)</f>
        <v>7</v>
      </c>
      <c r="AB3879" s="67">
        <f t="shared" si="304"/>
        <v>0.996</v>
      </c>
      <c r="AC3879" t="e">
        <f>VLOOKUP($A3879,#REF!,9,FALSE)</f>
        <v>#REF!</v>
      </c>
    </row>
    <row r="3880" spans="1:29">
      <c r="A3880">
        <v>55505</v>
      </c>
      <c r="B3880">
        <v>3879</v>
      </c>
      <c r="C3880">
        <v>600700</v>
      </c>
      <c r="D3880" t="s">
        <v>4235</v>
      </c>
      <c r="E3880" t="s">
        <v>4236</v>
      </c>
      <c r="G3880" t="e">
        <f>VLOOKUP($H3880,[1]BRT!$1:$1048576,1,0)</f>
        <v>#N/A</v>
      </c>
      <c r="H3880" t="s">
        <v>6942</v>
      </c>
      <c r="I3880">
        <v>37.830609000000003</v>
      </c>
      <c r="J3880">
        <v>-122.27985099999999</v>
      </c>
      <c r="K3880">
        <v>1438</v>
      </c>
      <c r="L3880">
        <v>15</v>
      </c>
      <c r="M3880">
        <v>4</v>
      </c>
      <c r="N3880">
        <v>56</v>
      </c>
      <c r="O3880">
        <v>58</v>
      </c>
      <c r="P3880">
        <v>114</v>
      </c>
      <c r="Q3880" t="str">
        <f>VLOOKUP($A3880,'[1]SheltersALL_2.17.22'!$1:$1048576,6,0)</f>
        <v>Emeryville</v>
      </c>
      <c r="R3880" t="str">
        <f>VLOOKUP($A3880, [1]FA21_Ridership!$1:$1048576,11, 0)</f>
        <v>EMERYVILLE</v>
      </c>
      <c r="S3880" t="str">
        <f>VLOOKUP($A3880, [1]FA21_Ridership!$1:$1048576,12, 0)</f>
        <v>ALAMEDA</v>
      </c>
      <c r="T3880">
        <f>VLOOKUP($A3880, [1]FA21_Ridership!$1:$1048576,13, 0)</f>
        <v>2</v>
      </c>
      <c r="U3880">
        <f t="shared" si="301"/>
        <v>1710</v>
      </c>
      <c r="V3880" s="67">
        <f t="shared" si="305"/>
        <v>0.93200000000000005</v>
      </c>
      <c r="W3880">
        <v>0.59630099999999997</v>
      </c>
      <c r="X3880" s="67">
        <f t="shared" si="302"/>
        <v>0.28199999999999997</v>
      </c>
      <c r="Y3880">
        <v>0.29230800000000001</v>
      </c>
      <c r="Z3880" s="67">
        <f t="shared" si="303"/>
        <v>0.624</v>
      </c>
      <c r="AA3880">
        <f>VLOOKUP($C3880,[1]Disability!$1:$1048576,5,FALSE)</f>
        <v>1</v>
      </c>
      <c r="AB3880" s="67">
        <f t="shared" si="304"/>
        <v>0.72499999999999998</v>
      </c>
      <c r="AC3880" t="e">
        <f>VLOOKUP($A3880,#REF!,9,FALSE)</f>
        <v>#REF!</v>
      </c>
    </row>
    <row r="3881" spans="1:29">
      <c r="A3881">
        <v>52345</v>
      </c>
      <c r="B3881">
        <v>3880</v>
      </c>
      <c r="C3881">
        <v>804580</v>
      </c>
      <c r="D3881" t="s">
        <v>4235</v>
      </c>
      <c r="E3881" t="s">
        <v>4236</v>
      </c>
      <c r="F3881" t="s">
        <v>4373</v>
      </c>
      <c r="G3881" t="e">
        <f>VLOOKUP($H3881,[1]BRT!$1:$1048576,1,0)</f>
        <v>#N/A</v>
      </c>
      <c r="H3881" t="s">
        <v>6943</v>
      </c>
      <c r="I3881">
        <v>37.634762000000002</v>
      </c>
      <c r="J3881">
        <v>-122.056809</v>
      </c>
      <c r="K3881">
        <v>1442</v>
      </c>
      <c r="L3881">
        <v>30</v>
      </c>
      <c r="M3881">
        <v>2</v>
      </c>
      <c r="N3881">
        <v>25</v>
      </c>
      <c r="O3881">
        <v>32</v>
      </c>
      <c r="P3881">
        <v>57</v>
      </c>
      <c r="Q3881" t="e">
        <f>VLOOKUP($A3881,'[1]SheltersALL_2.17.22'!$1:$1048576,6,0)</f>
        <v>#N/A</v>
      </c>
      <c r="R3881" t="str">
        <f>VLOOKUP($A3881, [1]FA21_Ridership!$1:$1048576,11, 0)</f>
        <v>HAYWARD</v>
      </c>
      <c r="S3881" t="str">
        <f>VLOOKUP($A3881, [1]FA21_Ridership!$1:$1048576,12, 0)</f>
        <v>ALAMEDA</v>
      </c>
      <c r="T3881">
        <f>VLOOKUP($A3881, [1]FA21_Ridership!$1:$1048576,13, 0)</f>
        <v>4</v>
      </c>
      <c r="U3881">
        <f t="shared" si="301"/>
        <v>1710</v>
      </c>
      <c r="V3881" s="67">
        <f t="shared" si="305"/>
        <v>0.93200000000000005</v>
      </c>
      <c r="W3881">
        <v>0.88751100000000005</v>
      </c>
      <c r="X3881" s="67">
        <f t="shared" si="302"/>
        <v>0.748</v>
      </c>
      <c r="Y3881">
        <v>0.469252</v>
      </c>
      <c r="Z3881" s="67">
        <f t="shared" si="303"/>
        <v>0.83899999999999997</v>
      </c>
      <c r="AA3881">
        <f>VLOOKUP($C3881,[1]Disability!$1:$1048576,5,FALSE)</f>
        <v>0</v>
      </c>
      <c r="AB3881" s="67">
        <f t="shared" si="304"/>
        <v>0</v>
      </c>
      <c r="AC3881" t="e">
        <f>VLOOKUP($A3881,#REF!,9,FALSE)</f>
        <v>#REF!</v>
      </c>
    </row>
    <row r="3882" spans="1:29">
      <c r="A3882">
        <v>55138</v>
      </c>
      <c r="B3882">
        <v>3881</v>
      </c>
      <c r="C3882">
        <v>301930</v>
      </c>
      <c r="D3882" t="s">
        <v>4235</v>
      </c>
      <c r="E3882" t="s">
        <v>4236</v>
      </c>
      <c r="G3882" t="e">
        <f>VLOOKUP($H3882,[1]BRT!$1:$1048576,1,0)</f>
        <v>#N/A</v>
      </c>
      <c r="H3882" t="s">
        <v>6944</v>
      </c>
      <c r="I3882">
        <v>37.865814999999998</v>
      </c>
      <c r="J3882">
        <v>-122.260993</v>
      </c>
      <c r="K3882">
        <v>1173</v>
      </c>
      <c r="L3882">
        <v>20</v>
      </c>
      <c r="M3882">
        <v>3</v>
      </c>
      <c r="N3882">
        <v>52</v>
      </c>
      <c r="O3882">
        <v>34</v>
      </c>
      <c r="P3882">
        <v>86</v>
      </c>
      <c r="Q3882" t="e">
        <f>VLOOKUP($A3882,'[1]SheltersALL_2.17.22'!$1:$1048576,6,0)</f>
        <v>#N/A</v>
      </c>
      <c r="R3882" t="str">
        <f>VLOOKUP($A3882, [1]FA21_Ridership!$1:$1048576,11, 0)</f>
        <v>BERKELEY</v>
      </c>
      <c r="S3882" t="str">
        <f>VLOOKUP($A3882, [1]FA21_Ridership!$1:$1048576,12, 0)</f>
        <v>ALAMEDA</v>
      </c>
      <c r="T3882">
        <f>VLOOKUP($A3882, [1]FA21_Ridership!$1:$1048576,13, 0)</f>
        <v>2</v>
      </c>
      <c r="U3882">
        <f t="shared" si="301"/>
        <v>1720</v>
      </c>
      <c r="V3882" s="67">
        <f t="shared" si="305"/>
        <v>0.93200000000000005</v>
      </c>
      <c r="W3882">
        <v>0.66128299999999995</v>
      </c>
      <c r="X3882" s="67">
        <f t="shared" si="302"/>
        <v>0.34599999999999997</v>
      </c>
      <c r="Y3882">
        <v>0.75912400000000002</v>
      </c>
      <c r="Z3882" s="67">
        <f t="shared" si="303"/>
        <v>0.98599999999999999</v>
      </c>
      <c r="AA3882">
        <f>VLOOKUP($C3882,[1]Disability!$1:$1048576,5,FALSE)</f>
        <v>3</v>
      </c>
      <c r="AB3882" s="67">
        <f t="shared" si="304"/>
        <v>0.96499999999999997</v>
      </c>
      <c r="AC3882" t="e">
        <f>VLOOKUP($A3882,#REF!,9,FALSE)</f>
        <v>#REF!</v>
      </c>
    </row>
    <row r="3883" spans="1:29">
      <c r="A3883">
        <v>50902</v>
      </c>
      <c r="B3883">
        <v>3882</v>
      </c>
      <c r="C3883">
        <v>9901840</v>
      </c>
      <c r="D3883" t="s">
        <v>4235</v>
      </c>
      <c r="E3883" t="s">
        <v>4236</v>
      </c>
      <c r="G3883" t="e">
        <f>VLOOKUP($H3883,[1]BRT!$1:$1048576,1,0)</f>
        <v>#N/A</v>
      </c>
      <c r="H3883" t="s">
        <v>6945</v>
      </c>
      <c r="I3883">
        <v>37.658059999999999</v>
      </c>
      <c r="J3883">
        <v>-122.054013</v>
      </c>
      <c r="K3883">
        <v>1040</v>
      </c>
      <c r="L3883">
        <v>40</v>
      </c>
      <c r="M3883">
        <v>1.5</v>
      </c>
      <c r="N3883">
        <v>10</v>
      </c>
      <c r="O3883">
        <v>33</v>
      </c>
      <c r="P3883">
        <v>43</v>
      </c>
      <c r="Q3883" t="e">
        <f>VLOOKUP($A3883,'[1]SheltersALL_2.17.22'!$1:$1048576,6,0)</f>
        <v>#N/A</v>
      </c>
      <c r="R3883" t="str">
        <f>VLOOKUP($A3883, [1]FA21_Ridership!$1:$1048576,11, 0)</f>
        <v>HAYWARD</v>
      </c>
      <c r="S3883" t="str">
        <f>VLOOKUP($A3883, [1]FA21_Ridership!$1:$1048576,12, 0)</f>
        <v>ALAMEDA</v>
      </c>
      <c r="T3883">
        <f>VLOOKUP($A3883, [1]FA21_Ridership!$1:$1048576,13, 0)</f>
        <v>4</v>
      </c>
      <c r="U3883">
        <f t="shared" si="301"/>
        <v>1720</v>
      </c>
      <c r="V3883" s="67">
        <f t="shared" si="305"/>
        <v>0.93200000000000005</v>
      </c>
      <c r="W3883">
        <v>0.75771100000000002</v>
      </c>
      <c r="X3883" s="67">
        <f t="shared" si="302"/>
        <v>0.499</v>
      </c>
      <c r="Y3883">
        <v>0.15967400000000001</v>
      </c>
      <c r="Z3883" s="67">
        <f t="shared" si="303"/>
        <v>0.38</v>
      </c>
      <c r="AA3883">
        <f>VLOOKUP($C3883,[1]Disability!$1:$1048576,5,FALSE)</f>
        <v>0</v>
      </c>
      <c r="AB3883" s="67">
        <f t="shared" si="304"/>
        <v>0</v>
      </c>
      <c r="AC3883" t="e">
        <f>VLOOKUP($A3883,#REF!,9,FALSE)</f>
        <v>#REF!</v>
      </c>
    </row>
    <row r="3884" spans="1:29">
      <c r="A3884">
        <v>53111</v>
      </c>
      <c r="B3884">
        <v>3883</v>
      </c>
      <c r="C3884">
        <v>1011300</v>
      </c>
      <c r="D3884" t="s">
        <v>4235</v>
      </c>
      <c r="E3884" t="s">
        <v>4236</v>
      </c>
      <c r="F3884" t="s">
        <v>4373</v>
      </c>
      <c r="G3884" t="e">
        <f>VLOOKUP($H3884,[1]BRT!$1:$1048576,1,0)</f>
        <v>#N/A</v>
      </c>
      <c r="H3884" t="s">
        <v>6932</v>
      </c>
      <c r="I3884">
        <v>37.775334999999998</v>
      </c>
      <c r="J3884">
        <v>-122.225369</v>
      </c>
      <c r="K3884">
        <v>829</v>
      </c>
      <c r="L3884">
        <v>50.6</v>
      </c>
      <c r="M3884">
        <v>1.185770751</v>
      </c>
      <c r="N3884">
        <v>9</v>
      </c>
      <c r="O3884">
        <v>25</v>
      </c>
      <c r="P3884">
        <v>34</v>
      </c>
      <c r="Q3884" t="e">
        <f>VLOOKUP($A3884,'[1]SheltersALL_2.17.22'!$1:$1048576,6,0)</f>
        <v>#N/A</v>
      </c>
      <c r="R3884" t="str">
        <f>VLOOKUP($A3884, [1]FA21_Ridership!$1:$1048576,11, 0)</f>
        <v>OAKLAND</v>
      </c>
      <c r="S3884" t="str">
        <f>VLOOKUP($A3884, [1]FA21_Ridership!$1:$1048576,12, 0)</f>
        <v>ALAMEDA</v>
      </c>
      <c r="T3884">
        <f>VLOOKUP($A3884, [1]FA21_Ridership!$1:$1048576,13, 0)</f>
        <v>2</v>
      </c>
      <c r="U3884">
        <f t="shared" si="301"/>
        <v>1720.4</v>
      </c>
      <c r="V3884" s="67">
        <f t="shared" si="305"/>
        <v>0.93300000000000005</v>
      </c>
      <c r="W3884">
        <v>0.94576300000000002</v>
      </c>
      <c r="X3884" s="67">
        <f t="shared" si="302"/>
        <v>0.88400000000000001</v>
      </c>
      <c r="Y3884">
        <v>0.61525399999999997</v>
      </c>
      <c r="Z3884" s="67">
        <f t="shared" si="303"/>
        <v>0.94099999999999995</v>
      </c>
      <c r="AA3884">
        <f>VLOOKUP($C3884,[1]Disability!$1:$1048576,5,FALSE)</f>
        <v>2</v>
      </c>
      <c r="AB3884" s="67">
        <f t="shared" si="304"/>
        <v>0.91600000000000004</v>
      </c>
      <c r="AC3884" t="e">
        <f>VLOOKUP($A3884,#REF!,9,FALSE)</f>
        <v>#REF!</v>
      </c>
    </row>
    <row r="3885" spans="1:29">
      <c r="A3885">
        <v>50853</v>
      </c>
      <c r="B3885">
        <v>3884</v>
      </c>
      <c r="C3885">
        <v>9901680</v>
      </c>
      <c r="D3885" t="s">
        <v>4235</v>
      </c>
      <c r="E3885" t="s">
        <v>4236</v>
      </c>
      <c r="F3885" t="s">
        <v>5342</v>
      </c>
      <c r="G3885" t="e">
        <f>VLOOKUP($H3885,[1]BRT!$1:$1048576,1,0)</f>
        <v>#N/A</v>
      </c>
      <c r="H3885" t="s">
        <v>6672</v>
      </c>
      <c r="I3885">
        <v>37.598663000000002</v>
      </c>
      <c r="J3885">
        <v>-122.066014</v>
      </c>
      <c r="K3885">
        <v>1089</v>
      </c>
      <c r="L3885">
        <v>21</v>
      </c>
      <c r="M3885">
        <v>2.8571428569999999</v>
      </c>
      <c r="N3885">
        <v>20</v>
      </c>
      <c r="O3885">
        <v>62</v>
      </c>
      <c r="P3885">
        <v>82</v>
      </c>
      <c r="Q3885" t="e">
        <f>VLOOKUP($A3885,'[1]SheltersALL_2.17.22'!$1:$1048576,6,0)</f>
        <v>#N/A</v>
      </c>
      <c r="R3885" t="str">
        <f>VLOOKUP($A3885, [1]FA21_Ridership!$1:$1048576,11, 0)</f>
        <v>UNION CITY</v>
      </c>
      <c r="S3885" t="str">
        <f>VLOOKUP($A3885, [1]FA21_Ridership!$1:$1048576,12, 0)</f>
        <v>ALAMEDA</v>
      </c>
      <c r="T3885">
        <f>VLOOKUP($A3885, [1]FA21_Ridership!$1:$1048576,13, 0)</f>
        <v>9</v>
      </c>
      <c r="U3885">
        <f t="shared" si="301"/>
        <v>1722</v>
      </c>
      <c r="V3885" s="67">
        <f t="shared" si="305"/>
        <v>0.93300000000000005</v>
      </c>
      <c r="W3885">
        <v>0.86541199999999996</v>
      </c>
      <c r="X3885" s="67">
        <f t="shared" si="302"/>
        <v>0.70699999999999996</v>
      </c>
      <c r="Y3885">
        <v>7.3805999999999997E-2</v>
      </c>
      <c r="Z3885" s="67">
        <f t="shared" si="303"/>
        <v>0.14399999999999999</v>
      </c>
      <c r="AA3885">
        <f>VLOOKUP($C3885,[1]Disability!$1:$1048576,5,FALSE)</f>
        <v>0</v>
      </c>
      <c r="AB3885" s="67">
        <f t="shared" si="304"/>
        <v>0</v>
      </c>
      <c r="AC3885" t="e">
        <f>VLOOKUP($A3885,#REF!,9,FALSE)</f>
        <v>#REF!</v>
      </c>
    </row>
    <row r="3886" spans="1:29">
      <c r="A3886">
        <v>59555</v>
      </c>
      <c r="B3886">
        <v>3885</v>
      </c>
      <c r="C3886">
        <v>301120</v>
      </c>
      <c r="D3886" t="s">
        <v>4235</v>
      </c>
      <c r="E3886" t="s">
        <v>4236</v>
      </c>
      <c r="F3886" t="s">
        <v>6057</v>
      </c>
      <c r="H3886" t="s">
        <v>6946</v>
      </c>
      <c r="I3886">
        <v>37.869293999999996</v>
      </c>
      <c r="J3886">
        <v>-122.255129</v>
      </c>
      <c r="K3886">
        <v>1469</v>
      </c>
      <c r="L3886">
        <v>12</v>
      </c>
      <c r="M3886">
        <v>5</v>
      </c>
      <c r="N3886">
        <v>77</v>
      </c>
      <c r="O3886">
        <v>67</v>
      </c>
      <c r="P3886">
        <v>144</v>
      </c>
      <c r="Q3886" t="str">
        <f>VLOOKUP($A3886,'[1]SheltersALL_2.17.22'!$1:$1048576,6,0)</f>
        <v>UC Berkeley</v>
      </c>
      <c r="R3886" t="str">
        <f>VLOOKUP($A3886, [1]FA21_Ridership!$1:$1048576,11, 0)</f>
        <v>BERKELEY</v>
      </c>
      <c r="S3886" t="str">
        <f>VLOOKUP($A3886, [1]FA21_Ridership!$1:$1048576,12, 0)</f>
        <v>ALAMEDA</v>
      </c>
      <c r="T3886">
        <f>VLOOKUP($A3886, [1]FA21_Ridership!$1:$1048576,13, 0)</f>
        <v>2</v>
      </c>
      <c r="U3886">
        <f t="shared" si="301"/>
        <v>1728</v>
      </c>
      <c r="V3886" s="67">
        <f t="shared" si="305"/>
        <v>0.93300000000000005</v>
      </c>
      <c r="W3886">
        <v>0.61361500000000002</v>
      </c>
      <c r="X3886" s="67">
        <f t="shared" si="302"/>
        <v>0.29899999999999999</v>
      </c>
      <c r="Y3886">
        <v>6.8492999999999998E-2</v>
      </c>
      <c r="Z3886" s="67">
        <f t="shared" si="303"/>
        <v>0.125</v>
      </c>
      <c r="AA3886">
        <f>VLOOKUP($C3886,[1]Disability!$1:$1048576,5,FALSE)</f>
        <v>0</v>
      </c>
      <c r="AB3886" s="67">
        <f t="shared" si="304"/>
        <v>0</v>
      </c>
      <c r="AC3886" t="e">
        <f>VLOOKUP($A3886,#REF!,9,FALSE)</f>
        <v>#REF!</v>
      </c>
    </row>
    <row r="3887" spans="1:29">
      <c r="A3887">
        <v>53746</v>
      </c>
      <c r="B3887">
        <v>3886</v>
      </c>
      <c r="C3887">
        <v>1031000</v>
      </c>
      <c r="D3887" t="s">
        <v>4235</v>
      </c>
      <c r="E3887" t="s">
        <v>4236</v>
      </c>
      <c r="F3887" t="s">
        <v>4373</v>
      </c>
      <c r="G3887" t="e">
        <f>VLOOKUP($H3887,[1]BRT!$1:$1048576,1,0)</f>
        <v>#N/A</v>
      </c>
      <c r="H3887" t="s">
        <v>6799</v>
      </c>
      <c r="I3887">
        <v>37.753866000000002</v>
      </c>
      <c r="J3887">
        <v>-122.197631</v>
      </c>
      <c r="K3887">
        <v>740</v>
      </c>
      <c r="L3887">
        <v>62</v>
      </c>
      <c r="M3887">
        <v>0.96774193500000005</v>
      </c>
      <c r="N3887">
        <v>0</v>
      </c>
      <c r="O3887">
        <v>28</v>
      </c>
      <c r="P3887">
        <v>28</v>
      </c>
      <c r="Q3887" t="e">
        <f>VLOOKUP($A3887,'[1]SheltersALL_2.17.22'!$1:$1048576,6,0)</f>
        <v>#N/A</v>
      </c>
      <c r="R3887" t="str">
        <f>VLOOKUP($A3887, [1]FA21_Ridership!$1:$1048576,11, 0)</f>
        <v>OAKLAND</v>
      </c>
      <c r="S3887" t="str">
        <f>VLOOKUP($A3887, [1]FA21_Ridership!$1:$1048576,12, 0)</f>
        <v>ALAMEDA</v>
      </c>
      <c r="T3887">
        <f>VLOOKUP($A3887, [1]FA21_Ridership!$1:$1048576,13, 0)</f>
        <v>3</v>
      </c>
      <c r="U3887">
        <f t="shared" si="301"/>
        <v>1736</v>
      </c>
      <c r="V3887" s="67">
        <f t="shared" si="305"/>
        <v>0.93400000000000005</v>
      </c>
      <c r="W3887">
        <v>0.84946699999999997</v>
      </c>
      <c r="X3887" s="67">
        <f t="shared" si="302"/>
        <v>0.66900000000000004</v>
      </c>
      <c r="Y3887">
        <v>0.76672200000000001</v>
      </c>
      <c r="Z3887" s="67">
        <f t="shared" si="303"/>
        <v>0.98699999999999999</v>
      </c>
      <c r="AA3887">
        <f>VLOOKUP($C3887,[1]Disability!$1:$1048576,5,FALSE)</f>
        <v>0</v>
      </c>
      <c r="AB3887" s="67">
        <f t="shared" si="304"/>
        <v>0</v>
      </c>
      <c r="AC3887" t="e">
        <f>VLOOKUP($A3887,#REF!,9,FALSE)</f>
        <v>#REF!</v>
      </c>
    </row>
    <row r="3888" spans="1:29">
      <c r="A3888">
        <v>52229</v>
      </c>
      <c r="B3888">
        <v>3887</v>
      </c>
      <c r="C3888">
        <v>701880</v>
      </c>
      <c r="D3888" t="s">
        <v>4235</v>
      </c>
      <c r="E3888" t="s">
        <v>4236</v>
      </c>
      <c r="F3888" t="s">
        <v>4373</v>
      </c>
      <c r="G3888" t="e">
        <f>VLOOKUP($H3888,[1]BRT!$1:$1048576,1,0)</f>
        <v>#N/A</v>
      </c>
      <c r="H3888" t="s">
        <v>6759</v>
      </c>
      <c r="I3888">
        <v>37.557513</v>
      </c>
      <c r="J3888">
        <v>-121.975846</v>
      </c>
      <c r="K3888">
        <v>1140</v>
      </c>
      <c r="L3888">
        <v>20</v>
      </c>
      <c r="M3888">
        <v>3</v>
      </c>
      <c r="N3888">
        <v>86</v>
      </c>
      <c r="O3888">
        <v>1</v>
      </c>
      <c r="P3888">
        <v>87</v>
      </c>
      <c r="Q3888" t="e">
        <f>VLOOKUP($A3888,'[1]SheltersALL_2.17.22'!$1:$1048576,6,0)</f>
        <v>#N/A</v>
      </c>
      <c r="R3888" t="str">
        <f>VLOOKUP($A3888, [1]FA21_Ridership!$1:$1048576,11, 0)</f>
        <v>FREMONT</v>
      </c>
      <c r="S3888" t="str">
        <f>VLOOKUP($A3888, [1]FA21_Ridership!$1:$1048576,12, 0)</f>
        <v>ALAMEDA</v>
      </c>
      <c r="T3888">
        <f>VLOOKUP($A3888, [1]FA21_Ridership!$1:$1048576,13, 0)</f>
        <v>5</v>
      </c>
      <c r="U3888">
        <f t="shared" si="301"/>
        <v>1740</v>
      </c>
      <c r="V3888" s="67">
        <f t="shared" si="305"/>
        <v>0.93400000000000005</v>
      </c>
      <c r="W3888">
        <v>0.92372900000000002</v>
      </c>
      <c r="X3888" s="67">
        <f t="shared" si="302"/>
        <v>0.82</v>
      </c>
      <c r="Y3888">
        <v>4.4255999999999997E-2</v>
      </c>
      <c r="Z3888" s="67">
        <f t="shared" si="303"/>
        <v>5.3999999999999999E-2</v>
      </c>
      <c r="AA3888">
        <f>VLOOKUP($C3888,[1]Disability!$1:$1048576,5,FALSE)</f>
        <v>1</v>
      </c>
      <c r="AB3888" s="67">
        <f t="shared" si="304"/>
        <v>0.72499999999999998</v>
      </c>
      <c r="AC3888" t="e">
        <f>VLOOKUP($A3888,#REF!,9,FALSE)</f>
        <v>#REF!</v>
      </c>
    </row>
    <row r="3889" spans="1:29">
      <c r="A3889">
        <v>51133</v>
      </c>
      <c r="B3889">
        <v>3888</v>
      </c>
      <c r="C3889">
        <v>1700020</v>
      </c>
      <c r="D3889" t="s">
        <v>4235</v>
      </c>
      <c r="E3889" t="s">
        <v>4236</v>
      </c>
      <c r="G3889" t="e">
        <f>VLOOKUP($H3889,[1]BRT!$1:$1048576,1,0)</f>
        <v>#N/A</v>
      </c>
      <c r="H3889" t="s">
        <v>6907</v>
      </c>
      <c r="I3889">
        <v>37.590111999999998</v>
      </c>
      <c r="J3889">
        <v>-122.07007</v>
      </c>
      <c r="K3889">
        <v>1039</v>
      </c>
      <c r="L3889">
        <v>20</v>
      </c>
      <c r="M3889">
        <v>3</v>
      </c>
      <c r="N3889">
        <v>49</v>
      </c>
      <c r="O3889">
        <v>38</v>
      </c>
      <c r="P3889">
        <v>87</v>
      </c>
      <c r="Q3889" t="e">
        <f>VLOOKUP($A3889,'[1]SheltersALL_2.17.22'!$1:$1048576,6,0)</f>
        <v>#N/A</v>
      </c>
      <c r="R3889" t="str">
        <f>VLOOKUP($A3889, [1]FA21_Ridership!$1:$1048576,11, 0)</f>
        <v>UNION CITY</v>
      </c>
      <c r="S3889" t="str">
        <f>VLOOKUP($A3889, [1]FA21_Ridership!$1:$1048576,12, 0)</f>
        <v>ALAMEDA</v>
      </c>
      <c r="T3889">
        <f>VLOOKUP($A3889, [1]FA21_Ridership!$1:$1048576,13, 0)</f>
        <v>9</v>
      </c>
      <c r="U3889">
        <f t="shared" si="301"/>
        <v>1740</v>
      </c>
      <c r="V3889" s="67">
        <f t="shared" si="305"/>
        <v>0.93400000000000005</v>
      </c>
      <c r="W3889">
        <v>0.926539</v>
      </c>
      <c r="X3889" s="67">
        <f t="shared" si="302"/>
        <v>0.82499999999999996</v>
      </c>
      <c r="Y3889">
        <v>0.17367299999999999</v>
      </c>
      <c r="Z3889" s="67">
        <f t="shared" si="303"/>
        <v>0.41799999999999998</v>
      </c>
      <c r="AA3889">
        <f>VLOOKUP($C3889,[1]Disability!$1:$1048576,5,FALSE)</f>
        <v>0</v>
      </c>
      <c r="AB3889" s="67">
        <f t="shared" si="304"/>
        <v>0</v>
      </c>
      <c r="AC3889" t="e">
        <f>VLOOKUP($A3889,#REF!,9,FALSE)</f>
        <v>#REF!</v>
      </c>
    </row>
    <row r="3890" spans="1:29">
      <c r="A3890">
        <v>50026</v>
      </c>
      <c r="B3890">
        <v>3889</v>
      </c>
      <c r="C3890">
        <v>9905090</v>
      </c>
      <c r="D3890" t="s">
        <v>4235</v>
      </c>
      <c r="E3890" t="s">
        <v>4236</v>
      </c>
      <c r="F3890" t="s">
        <v>5342</v>
      </c>
      <c r="G3890" t="e">
        <f>VLOOKUP($H3890,[1]BRT!$1:$1048576,1,0)</f>
        <v>#N/A</v>
      </c>
      <c r="H3890" t="s">
        <v>6947</v>
      </c>
      <c r="I3890">
        <v>37.789369000000001</v>
      </c>
      <c r="J3890">
        <v>-122.39640300000001</v>
      </c>
      <c r="K3890">
        <v>630</v>
      </c>
      <c r="L3890">
        <v>42.5</v>
      </c>
      <c r="M3890">
        <v>1.411764706</v>
      </c>
      <c r="N3890">
        <v>26</v>
      </c>
      <c r="O3890">
        <v>15</v>
      </c>
      <c r="P3890">
        <v>41</v>
      </c>
      <c r="Q3890" t="e">
        <f>VLOOKUP($A3890,'[1]SheltersALL_2.17.22'!$1:$1048576,6,0)</f>
        <v>#N/A</v>
      </c>
      <c r="R3890" t="str">
        <f>VLOOKUP($A3890, [1]FA21_Ridership!$1:$1048576,11, 0)</f>
        <v>SAN FRANCISCO</v>
      </c>
      <c r="S3890" t="str">
        <f>VLOOKUP($A3890, [1]FA21_Ridership!$1:$1048576,12, 0)</f>
        <v>SAN FRANCISCO</v>
      </c>
      <c r="T3890">
        <f>VLOOKUP($A3890, [1]FA21_Ridership!$1:$1048576,13, 0)</f>
        <v>9</v>
      </c>
      <c r="U3890">
        <f t="shared" si="301"/>
        <v>1742.5</v>
      </c>
      <c r="V3890" s="67">
        <f t="shared" si="305"/>
        <v>0.93400000000000005</v>
      </c>
      <c r="W3890">
        <v>0.49795099999999998</v>
      </c>
      <c r="X3890" s="67">
        <f t="shared" si="302"/>
        <v>0.19500000000000001</v>
      </c>
      <c r="Y3890">
        <v>5.6351999999999999E-2</v>
      </c>
      <c r="Z3890" s="67">
        <f t="shared" si="303"/>
        <v>0.10100000000000001</v>
      </c>
      <c r="AA3890">
        <f>VLOOKUP($C3890,[1]Disability!$1:$1048576,5,FALSE)</f>
        <v>0</v>
      </c>
      <c r="AB3890" s="67">
        <f t="shared" si="304"/>
        <v>0</v>
      </c>
      <c r="AC3890" t="e">
        <f>VLOOKUP($A3890,#REF!,9,FALSE)</f>
        <v>#REF!</v>
      </c>
    </row>
    <row r="3891" spans="1:29">
      <c r="A3891">
        <v>51177</v>
      </c>
      <c r="B3891">
        <v>3890</v>
      </c>
      <c r="C3891">
        <v>500890</v>
      </c>
      <c r="D3891" t="s">
        <v>4235</v>
      </c>
      <c r="E3891" t="s">
        <v>4236</v>
      </c>
      <c r="F3891" t="s">
        <v>4373</v>
      </c>
      <c r="G3891" t="e">
        <f>VLOOKUP($H3891,[1]BRT!$1:$1048576,1,0)</f>
        <v>#N/A</v>
      </c>
      <c r="H3891" t="s">
        <v>5012</v>
      </c>
      <c r="I3891">
        <v>37.902537000000002</v>
      </c>
      <c r="J3891">
        <v>-122.298706</v>
      </c>
      <c r="K3891">
        <v>901</v>
      </c>
      <c r="L3891">
        <v>25</v>
      </c>
      <c r="M3891">
        <v>2.4</v>
      </c>
      <c r="N3891">
        <v>29</v>
      </c>
      <c r="O3891">
        <v>41</v>
      </c>
      <c r="P3891">
        <v>70</v>
      </c>
      <c r="Q3891" t="e">
        <f>VLOOKUP($A3891,'[1]SheltersALL_2.17.22'!$1:$1048576,6,0)</f>
        <v>#N/A</v>
      </c>
      <c r="R3891" t="str">
        <f>VLOOKUP($A3891, [1]FA21_Ridership!$1:$1048576,11, 0)</f>
        <v>EL CERRITO</v>
      </c>
      <c r="S3891" t="str">
        <f>VLOOKUP($A3891, [1]FA21_Ridership!$1:$1048576,12, 0)</f>
        <v>CONTRA COSTA</v>
      </c>
      <c r="T3891">
        <f>VLOOKUP($A3891, [1]FA21_Ridership!$1:$1048576,13, 0)</f>
        <v>1</v>
      </c>
      <c r="U3891">
        <f t="shared" si="301"/>
        <v>1750</v>
      </c>
      <c r="V3891" s="67">
        <f t="shared" si="305"/>
        <v>0.93500000000000005</v>
      </c>
      <c r="W3891">
        <v>0.52703999999999995</v>
      </c>
      <c r="X3891" s="67">
        <f t="shared" si="302"/>
        <v>0.21299999999999999</v>
      </c>
      <c r="Y3891">
        <v>0.124752</v>
      </c>
      <c r="Z3891" s="67">
        <f t="shared" si="303"/>
        <v>0.30599999999999999</v>
      </c>
      <c r="AA3891">
        <f>VLOOKUP($C3891,[1]Disability!$1:$1048576,5,FALSE)</f>
        <v>0</v>
      </c>
      <c r="AB3891" s="67">
        <f t="shared" si="304"/>
        <v>0</v>
      </c>
      <c r="AC3891" t="e">
        <f>VLOOKUP($A3891,#REF!,9,FALSE)</f>
        <v>#REF!</v>
      </c>
    </row>
    <row r="3892" spans="1:29">
      <c r="A3892">
        <v>55529</v>
      </c>
      <c r="B3892">
        <v>3891</v>
      </c>
      <c r="C3892">
        <v>305620</v>
      </c>
      <c r="D3892" t="s">
        <v>4235</v>
      </c>
      <c r="E3892" t="s">
        <v>4236</v>
      </c>
      <c r="G3892" t="e">
        <f>VLOOKUP($H3892,[1]BRT!$1:$1048576,1,0)</f>
        <v>#N/A</v>
      </c>
      <c r="H3892" t="s">
        <v>6765</v>
      </c>
      <c r="I3892">
        <v>37.855314999999997</v>
      </c>
      <c r="J3892">
        <v>-122.259935</v>
      </c>
      <c r="K3892">
        <v>1474</v>
      </c>
      <c r="L3892">
        <v>24</v>
      </c>
      <c r="M3892">
        <v>2.5</v>
      </c>
      <c r="N3892">
        <v>28</v>
      </c>
      <c r="O3892">
        <v>45</v>
      </c>
      <c r="P3892">
        <v>73</v>
      </c>
      <c r="Q3892" t="str">
        <f>VLOOKUP($A3892,'[1]SheltersALL_2.17.22'!$1:$1048576,6,0)</f>
        <v>Berkeley</v>
      </c>
      <c r="R3892" t="str">
        <f>VLOOKUP($A3892, [1]FA21_Ridership!$1:$1048576,11, 0)</f>
        <v>BERKELEY</v>
      </c>
      <c r="S3892" t="str">
        <f>VLOOKUP($A3892, [1]FA21_Ridership!$1:$1048576,12, 0)</f>
        <v>ALAMEDA</v>
      </c>
      <c r="T3892">
        <f>VLOOKUP($A3892, [1]FA21_Ridership!$1:$1048576,13, 0)</f>
        <v>1</v>
      </c>
      <c r="U3892">
        <f t="shared" si="301"/>
        <v>1752</v>
      </c>
      <c r="V3892" s="67">
        <f t="shared" si="305"/>
        <v>0.93500000000000005</v>
      </c>
      <c r="W3892">
        <v>0.247423</v>
      </c>
      <c r="X3892" s="67">
        <f t="shared" si="302"/>
        <v>4.2000000000000003E-2</v>
      </c>
      <c r="Y3892">
        <v>0.15767200000000001</v>
      </c>
      <c r="Z3892" s="67">
        <f t="shared" si="303"/>
        <v>0.377</v>
      </c>
      <c r="AA3892">
        <f>VLOOKUP($C3892,[1]Disability!$1:$1048576,5,FALSE)</f>
        <v>0</v>
      </c>
      <c r="AB3892" s="67">
        <f t="shared" si="304"/>
        <v>0</v>
      </c>
      <c r="AC3892" t="e">
        <f>VLOOKUP($A3892,#REF!,9,FALSE)</f>
        <v>#REF!</v>
      </c>
    </row>
    <row r="3893" spans="1:29">
      <c r="A3893">
        <v>50450</v>
      </c>
      <c r="B3893">
        <v>3892</v>
      </c>
      <c r="C3893">
        <v>102490</v>
      </c>
      <c r="D3893" t="s">
        <v>4235</v>
      </c>
      <c r="E3893" t="s">
        <v>4236</v>
      </c>
      <c r="G3893" t="e">
        <f>VLOOKUP($H3893,[1]BRT!$1:$1048576,1,0)</f>
        <v>#N/A</v>
      </c>
      <c r="H3893" t="s">
        <v>4624</v>
      </c>
      <c r="I3893">
        <v>37.757162000000001</v>
      </c>
      <c r="J3893">
        <v>-122.247974</v>
      </c>
      <c r="K3893">
        <v>958</v>
      </c>
      <c r="L3893">
        <v>30.3</v>
      </c>
      <c r="M3893">
        <v>1.98019802</v>
      </c>
      <c r="N3893">
        <v>12</v>
      </c>
      <c r="O3893">
        <v>46</v>
      </c>
      <c r="P3893">
        <v>58</v>
      </c>
      <c r="Q3893" t="e">
        <f>VLOOKUP($A3893,'[1]SheltersALL_2.17.22'!$1:$1048576,6,0)</f>
        <v>#N/A</v>
      </c>
      <c r="R3893" t="str">
        <f>VLOOKUP($A3893, [1]FA21_Ridership!$1:$1048576,11, 0)</f>
        <v>ALAMEDA</v>
      </c>
      <c r="S3893" t="str">
        <f>VLOOKUP($A3893, [1]FA21_Ridership!$1:$1048576,12, 0)</f>
        <v>ALAMEDA</v>
      </c>
      <c r="T3893">
        <f>VLOOKUP($A3893, [1]FA21_Ridership!$1:$1048576,13, 0)</f>
        <v>3</v>
      </c>
      <c r="U3893">
        <f t="shared" si="301"/>
        <v>1757.4</v>
      </c>
      <c r="V3893" s="67">
        <f t="shared" si="305"/>
        <v>0.93500000000000005</v>
      </c>
      <c r="W3893">
        <v>0.476387</v>
      </c>
      <c r="X3893" s="67">
        <f t="shared" si="302"/>
        <v>0.17599999999999999</v>
      </c>
      <c r="Y3893">
        <v>9.2090000000000005E-2</v>
      </c>
      <c r="Z3893" s="67">
        <f t="shared" si="303"/>
        <v>0.22</v>
      </c>
      <c r="AA3893">
        <f>VLOOKUP($C3893,[1]Disability!$1:$1048576,5,FALSE)</f>
        <v>0</v>
      </c>
      <c r="AB3893" s="67">
        <f t="shared" si="304"/>
        <v>0</v>
      </c>
      <c r="AC3893" t="e">
        <f>VLOOKUP($A3893,#REF!,9,FALSE)</f>
        <v>#REF!</v>
      </c>
    </row>
    <row r="3894" spans="1:29">
      <c r="A3894">
        <v>55808</v>
      </c>
      <c r="B3894">
        <v>3893</v>
      </c>
      <c r="C3894">
        <v>1011720</v>
      </c>
      <c r="D3894" t="s">
        <v>4235</v>
      </c>
      <c r="E3894" t="s">
        <v>4236</v>
      </c>
      <c r="G3894" t="e">
        <f>VLOOKUP($H3894,[1]BRT!$1:$1048576,1,0)</f>
        <v>#N/A</v>
      </c>
      <c r="H3894" t="s">
        <v>6948</v>
      </c>
      <c r="I3894">
        <v>37.811216999999999</v>
      </c>
      <c r="J3894">
        <v>-122.247907</v>
      </c>
      <c r="K3894">
        <v>1018</v>
      </c>
      <c r="L3894">
        <v>32</v>
      </c>
      <c r="M3894">
        <v>1.875</v>
      </c>
      <c r="N3894">
        <v>29</v>
      </c>
      <c r="O3894">
        <v>26</v>
      </c>
      <c r="P3894">
        <v>55</v>
      </c>
      <c r="Q3894" t="str">
        <f>VLOOKUP($A3894,'[1]SheltersALL_2.17.22'!$1:$1048576,6,0)</f>
        <v>Oakland</v>
      </c>
      <c r="R3894" t="str">
        <f>VLOOKUP($A3894, [1]FA21_Ridership!$1:$1048576,11, 0)</f>
        <v>OAKLAND</v>
      </c>
      <c r="S3894" t="str">
        <f>VLOOKUP($A3894, [1]FA21_Ridership!$1:$1048576,12, 0)</f>
        <v>ALAMEDA</v>
      </c>
      <c r="T3894">
        <f>VLOOKUP($A3894, [1]FA21_Ridership!$1:$1048576,13, 0)</f>
        <v>2</v>
      </c>
      <c r="U3894">
        <f t="shared" si="301"/>
        <v>1760</v>
      </c>
      <c r="V3894" s="67">
        <f t="shared" si="305"/>
        <v>0.93500000000000005</v>
      </c>
      <c r="W3894">
        <v>0.52322400000000002</v>
      </c>
      <c r="X3894" s="67">
        <f t="shared" si="302"/>
        <v>0.21</v>
      </c>
      <c r="Y3894">
        <v>0.26639299999999999</v>
      </c>
      <c r="Z3894" s="67">
        <f t="shared" si="303"/>
        <v>0.59299999999999997</v>
      </c>
      <c r="AA3894">
        <f>VLOOKUP($C3894,[1]Disability!$1:$1048576,5,FALSE)</f>
        <v>1</v>
      </c>
      <c r="AB3894" s="67">
        <f t="shared" si="304"/>
        <v>0.72499999999999998</v>
      </c>
      <c r="AC3894" t="e">
        <f>VLOOKUP($A3894,#REF!,9,FALSE)</f>
        <v>#REF!</v>
      </c>
    </row>
    <row r="3895" spans="1:29">
      <c r="A3895">
        <v>52355</v>
      </c>
      <c r="B3895">
        <v>3894</v>
      </c>
      <c r="C3895">
        <v>305770</v>
      </c>
      <c r="D3895" t="s">
        <v>4235</v>
      </c>
      <c r="E3895" t="s">
        <v>4236</v>
      </c>
      <c r="G3895" t="e">
        <f>VLOOKUP($H3895,[1]BRT!$1:$1048576,1,0)</f>
        <v>#N/A</v>
      </c>
      <c r="H3895" t="s">
        <v>6003</v>
      </c>
      <c r="I3895">
        <v>37.867727000000002</v>
      </c>
      <c r="J3895">
        <v>-122.29973</v>
      </c>
      <c r="K3895">
        <v>1401</v>
      </c>
      <c r="L3895">
        <v>28.9</v>
      </c>
      <c r="M3895">
        <v>2.0761245669999999</v>
      </c>
      <c r="N3895">
        <v>28</v>
      </c>
      <c r="O3895">
        <v>33</v>
      </c>
      <c r="P3895">
        <v>61</v>
      </c>
      <c r="Q3895" t="e">
        <f>VLOOKUP($A3895,'[1]SheltersALL_2.17.22'!$1:$1048576,6,0)</f>
        <v>#N/A</v>
      </c>
      <c r="R3895" t="str">
        <f>VLOOKUP($A3895, [1]FA21_Ridership!$1:$1048576,11, 0)</f>
        <v>BERKELEY</v>
      </c>
      <c r="S3895" t="str">
        <f>VLOOKUP($A3895, [1]FA21_Ridership!$1:$1048576,12, 0)</f>
        <v>ALAMEDA</v>
      </c>
      <c r="T3895">
        <f>VLOOKUP($A3895, [1]FA21_Ridership!$1:$1048576,13, 0)</f>
        <v>1</v>
      </c>
      <c r="U3895">
        <f t="shared" si="301"/>
        <v>1762.8999999999999</v>
      </c>
      <c r="V3895" s="67">
        <f t="shared" si="305"/>
        <v>0.93600000000000005</v>
      </c>
      <c r="W3895">
        <v>0.472881</v>
      </c>
      <c r="X3895" s="67">
        <f t="shared" si="302"/>
        <v>0.17</v>
      </c>
      <c r="Y3895">
        <v>0.47478300000000001</v>
      </c>
      <c r="Z3895" s="67">
        <f t="shared" si="303"/>
        <v>0.84499999999999997</v>
      </c>
      <c r="AA3895">
        <f>VLOOKUP($C3895,[1]Disability!$1:$1048576,5,FALSE)</f>
        <v>1</v>
      </c>
      <c r="AB3895" s="67">
        <f t="shared" si="304"/>
        <v>0.72499999999999998</v>
      </c>
      <c r="AC3895" t="e">
        <f>VLOOKUP($A3895,#REF!,9,FALSE)</f>
        <v>#REF!</v>
      </c>
    </row>
    <row r="3896" spans="1:29">
      <c r="A3896">
        <v>55334</v>
      </c>
      <c r="B3896">
        <v>3895</v>
      </c>
      <c r="C3896">
        <v>1020720</v>
      </c>
      <c r="D3896" t="s">
        <v>4235</v>
      </c>
      <c r="E3896" t="s">
        <v>4236</v>
      </c>
      <c r="G3896" t="e">
        <f>VLOOKUP($H3896,[1]BRT!$1:$1048576,1,0)</f>
        <v>#N/A</v>
      </c>
      <c r="H3896" t="s">
        <v>6949</v>
      </c>
      <c r="I3896">
        <v>37.728265999999998</v>
      </c>
      <c r="J3896">
        <v>-122.179059</v>
      </c>
      <c r="K3896">
        <v>1008</v>
      </c>
      <c r="L3896">
        <v>17</v>
      </c>
      <c r="M3896">
        <v>3.5294117649999999</v>
      </c>
      <c r="N3896">
        <v>54</v>
      </c>
      <c r="O3896">
        <v>50</v>
      </c>
      <c r="P3896">
        <v>104</v>
      </c>
      <c r="Q3896" t="e">
        <f>VLOOKUP($A3896,'[1]SheltersALL_2.17.22'!$1:$1048576,6,0)</f>
        <v>#N/A</v>
      </c>
      <c r="R3896" t="str">
        <f>VLOOKUP($A3896, [1]FA21_Ridership!$1:$1048576,11, 0)</f>
        <v>OAKLAND</v>
      </c>
      <c r="S3896" t="str">
        <f>VLOOKUP($A3896, [1]FA21_Ridership!$1:$1048576,12, 0)</f>
        <v>ALAMEDA</v>
      </c>
      <c r="T3896">
        <f>VLOOKUP($A3896, [1]FA21_Ridership!$1:$1048576,13, 0)</f>
        <v>3</v>
      </c>
      <c r="U3896">
        <f t="shared" si="301"/>
        <v>1768</v>
      </c>
      <c r="V3896" s="67">
        <f t="shared" si="305"/>
        <v>0.93600000000000005</v>
      </c>
      <c r="W3896">
        <v>0.97620200000000001</v>
      </c>
      <c r="X3896" s="67">
        <f t="shared" si="302"/>
        <v>0.95599999999999996</v>
      </c>
      <c r="Y3896">
        <v>0.37612400000000001</v>
      </c>
      <c r="Z3896" s="67">
        <f t="shared" si="303"/>
        <v>0.73199999999999998</v>
      </c>
      <c r="AA3896">
        <f>VLOOKUP($C3896,[1]Disability!$1:$1048576,5,FALSE)</f>
        <v>0</v>
      </c>
      <c r="AB3896" s="67">
        <f t="shared" si="304"/>
        <v>0</v>
      </c>
      <c r="AC3896" t="e">
        <f>VLOOKUP($A3896,#REF!,9,FALSE)</f>
        <v>#REF!</v>
      </c>
    </row>
    <row r="3897" spans="1:29">
      <c r="A3897">
        <v>55545</v>
      </c>
      <c r="B3897">
        <v>3896</v>
      </c>
      <c r="C3897">
        <v>1008260</v>
      </c>
      <c r="D3897" t="s">
        <v>4235</v>
      </c>
      <c r="E3897" t="s">
        <v>4236</v>
      </c>
      <c r="G3897" t="e">
        <f>VLOOKUP($H3897,[1]BRT!$1:$1048576,1,0)</f>
        <v>#N/A</v>
      </c>
      <c r="H3897" t="s">
        <v>6950</v>
      </c>
      <c r="I3897">
        <v>37.740231999999999</v>
      </c>
      <c r="J3897">
        <v>-122.167232</v>
      </c>
      <c r="K3897">
        <v>962</v>
      </c>
      <c r="L3897">
        <v>30</v>
      </c>
      <c r="M3897">
        <v>2</v>
      </c>
      <c r="N3897">
        <v>17</v>
      </c>
      <c r="O3897">
        <v>42</v>
      </c>
      <c r="P3897">
        <v>59</v>
      </c>
      <c r="Q3897" t="str">
        <f>VLOOKUP($A3897,'[1]SheltersALL_2.17.22'!$1:$1048576,6,0)</f>
        <v>Oakland</v>
      </c>
      <c r="R3897" t="str">
        <f>VLOOKUP($A3897, [1]FA21_Ridership!$1:$1048576,11, 0)</f>
        <v>OAKLAND</v>
      </c>
      <c r="S3897" t="str">
        <f>VLOOKUP($A3897, [1]FA21_Ridership!$1:$1048576,12, 0)</f>
        <v>ALAMEDA</v>
      </c>
      <c r="T3897">
        <f>VLOOKUP($A3897, [1]FA21_Ridership!$1:$1048576,13, 0)</f>
        <v>3</v>
      </c>
      <c r="U3897">
        <f t="shared" si="301"/>
        <v>1770</v>
      </c>
      <c r="V3897" s="67">
        <f t="shared" si="305"/>
        <v>0.93600000000000005</v>
      </c>
      <c r="W3897">
        <v>0.87129299999999998</v>
      </c>
      <c r="X3897" s="67">
        <f t="shared" si="302"/>
        <v>0.71599999999999997</v>
      </c>
      <c r="Y3897">
        <v>0.373251</v>
      </c>
      <c r="Z3897" s="67">
        <f t="shared" si="303"/>
        <v>0.72899999999999998</v>
      </c>
      <c r="AA3897">
        <f>VLOOKUP($C3897,[1]Disability!$1:$1048576,5,FALSE)</f>
        <v>0</v>
      </c>
      <c r="AB3897" s="67">
        <f t="shared" si="304"/>
        <v>0</v>
      </c>
      <c r="AC3897" t="e">
        <f>VLOOKUP($A3897,#REF!,9,FALSE)</f>
        <v>#REF!</v>
      </c>
    </row>
    <row r="3898" spans="1:29">
      <c r="A3898">
        <v>55557</v>
      </c>
      <c r="B3898">
        <v>3897</v>
      </c>
      <c r="C3898">
        <v>1000430</v>
      </c>
      <c r="D3898" t="s">
        <v>4235</v>
      </c>
      <c r="E3898" t="s">
        <v>4236</v>
      </c>
      <c r="F3898" t="s">
        <v>4373</v>
      </c>
      <c r="G3898" t="e">
        <f>VLOOKUP($H3898,[1]BRT!$1:$1048576,1,0)</f>
        <v>#N/A</v>
      </c>
      <c r="H3898" t="s">
        <v>6951</v>
      </c>
      <c r="I3898">
        <v>37.803167999999999</v>
      </c>
      <c r="J3898">
        <v>-122.27262399999999</v>
      </c>
      <c r="K3898">
        <v>1140</v>
      </c>
      <c r="L3898">
        <v>9</v>
      </c>
      <c r="M3898">
        <v>6.6666666670000003</v>
      </c>
      <c r="N3898">
        <v>55</v>
      </c>
      <c r="O3898">
        <v>142</v>
      </c>
      <c r="P3898">
        <v>197</v>
      </c>
      <c r="Q3898" t="str">
        <f>VLOOKUP($A3898,'[1]SheltersALL_2.17.22'!$1:$1048576,6,0)</f>
        <v>Oakland</v>
      </c>
      <c r="R3898" t="str">
        <f>VLOOKUP($A3898, [1]FA21_Ridership!$1:$1048576,11, 0)</f>
        <v>OAKLAND</v>
      </c>
      <c r="S3898" t="str">
        <f>VLOOKUP($A3898, [1]FA21_Ridership!$1:$1048576,12, 0)</f>
        <v>ALAMEDA</v>
      </c>
      <c r="T3898">
        <f>VLOOKUP($A3898, [1]FA21_Ridership!$1:$1048576,13, 0)</f>
        <v>2</v>
      </c>
      <c r="U3898">
        <f t="shared" si="301"/>
        <v>1773</v>
      </c>
      <c r="V3898" s="67">
        <f t="shared" si="305"/>
        <v>0.93600000000000005</v>
      </c>
      <c r="W3898">
        <v>0.72156100000000001</v>
      </c>
      <c r="X3898" s="67">
        <f t="shared" si="302"/>
        <v>0.434</v>
      </c>
      <c r="Y3898">
        <v>0.41556300000000002</v>
      </c>
      <c r="Z3898" s="67">
        <f t="shared" si="303"/>
        <v>0.77400000000000002</v>
      </c>
      <c r="AA3898">
        <f>VLOOKUP($C3898,[1]Disability!$1:$1048576,5,FALSE)</f>
        <v>7</v>
      </c>
      <c r="AB3898" s="67">
        <f t="shared" si="304"/>
        <v>0.996</v>
      </c>
      <c r="AC3898" t="e">
        <f>VLOOKUP($A3898,#REF!,9,FALSE)</f>
        <v>#REF!</v>
      </c>
    </row>
    <row r="3899" spans="1:29">
      <c r="A3899">
        <v>55559</v>
      </c>
      <c r="B3899">
        <v>3898</v>
      </c>
      <c r="C3899">
        <v>304840</v>
      </c>
      <c r="D3899" t="s">
        <v>4235</v>
      </c>
      <c r="E3899" t="s">
        <v>4236</v>
      </c>
      <c r="F3899" t="s">
        <v>4373</v>
      </c>
      <c r="G3899" t="e">
        <f>VLOOKUP($H3899,[1]BRT!$1:$1048576,1,0)</f>
        <v>#N/A</v>
      </c>
      <c r="H3899" t="s">
        <v>6952</v>
      </c>
      <c r="I3899">
        <v>37.870193999999998</v>
      </c>
      <c r="J3899">
        <v>-122.26773</v>
      </c>
      <c r="K3899">
        <v>1362</v>
      </c>
      <c r="L3899">
        <v>12</v>
      </c>
      <c r="M3899">
        <v>5</v>
      </c>
      <c r="N3899">
        <v>55</v>
      </c>
      <c r="O3899">
        <v>93</v>
      </c>
      <c r="P3899">
        <v>148</v>
      </c>
      <c r="Q3899" t="str">
        <f>VLOOKUP($A3899,'[1]SheltersALL_2.17.22'!$1:$1048576,6,0)</f>
        <v>Berkeley</v>
      </c>
      <c r="R3899" t="str">
        <f>VLOOKUP($A3899, [1]FA21_Ridership!$1:$1048576,11, 0)</f>
        <v>BERKELEY</v>
      </c>
      <c r="S3899" t="str">
        <f>VLOOKUP($A3899, [1]FA21_Ridership!$1:$1048576,12, 0)</f>
        <v>ALAMEDA</v>
      </c>
      <c r="T3899">
        <f>VLOOKUP($A3899, [1]FA21_Ridership!$1:$1048576,13, 0)</f>
        <v>1</v>
      </c>
      <c r="U3899">
        <f t="shared" si="301"/>
        <v>1776</v>
      </c>
      <c r="V3899" s="67">
        <f t="shared" si="305"/>
        <v>0.93700000000000006</v>
      </c>
      <c r="W3899">
        <v>0.66142800000000002</v>
      </c>
      <c r="X3899" s="67">
        <f t="shared" si="302"/>
        <v>0.34699999999999998</v>
      </c>
      <c r="Y3899">
        <v>0.56815899999999997</v>
      </c>
      <c r="Z3899" s="67">
        <f t="shared" si="303"/>
        <v>0.91300000000000003</v>
      </c>
      <c r="AA3899">
        <f>VLOOKUP($C3899,[1]Disability!$1:$1048576,5,FALSE)</f>
        <v>1</v>
      </c>
      <c r="AB3899" s="67">
        <f t="shared" si="304"/>
        <v>0.72499999999999998</v>
      </c>
      <c r="AC3899" t="e">
        <f>VLOOKUP($A3899,#REF!,9,FALSE)</f>
        <v>#REF!</v>
      </c>
    </row>
    <row r="3900" spans="1:29">
      <c r="A3900">
        <v>50212</v>
      </c>
      <c r="B3900">
        <v>3899</v>
      </c>
      <c r="C3900">
        <v>1006310</v>
      </c>
      <c r="D3900" t="s">
        <v>4235</v>
      </c>
      <c r="E3900" t="s">
        <v>4236</v>
      </c>
      <c r="F3900" t="s">
        <v>4373</v>
      </c>
      <c r="G3900" t="e">
        <f>VLOOKUP($H3900,[1]BRT!$1:$1048576,1,0)</f>
        <v>#N/A</v>
      </c>
      <c r="H3900" t="s">
        <v>6941</v>
      </c>
      <c r="I3900">
        <v>37.803051000000004</v>
      </c>
      <c r="J3900">
        <v>-122.272065</v>
      </c>
      <c r="K3900">
        <v>1444</v>
      </c>
      <c r="L3900">
        <v>10</v>
      </c>
      <c r="M3900">
        <v>6</v>
      </c>
      <c r="N3900">
        <v>50</v>
      </c>
      <c r="O3900">
        <v>129</v>
      </c>
      <c r="P3900">
        <v>179</v>
      </c>
      <c r="Q3900" t="str">
        <f>VLOOKUP($A3900,'[1]SheltersALL_2.17.22'!$1:$1048576,6,0)</f>
        <v>Oakland</v>
      </c>
      <c r="R3900" t="str">
        <f>VLOOKUP($A3900, [1]FA21_Ridership!$1:$1048576,11, 0)</f>
        <v>OAKLAND</v>
      </c>
      <c r="S3900" t="str">
        <f>VLOOKUP($A3900, [1]FA21_Ridership!$1:$1048576,12, 0)</f>
        <v>ALAMEDA</v>
      </c>
      <c r="T3900">
        <f>VLOOKUP($A3900, [1]FA21_Ridership!$1:$1048576,13, 0)</f>
        <v>2</v>
      </c>
      <c r="U3900">
        <f t="shared" si="301"/>
        <v>1790</v>
      </c>
      <c r="V3900" s="67">
        <f t="shared" si="305"/>
        <v>0.93700000000000006</v>
      </c>
      <c r="W3900">
        <v>0.72156100000000001</v>
      </c>
      <c r="X3900" s="67">
        <f t="shared" si="302"/>
        <v>0.434</v>
      </c>
      <c r="Y3900">
        <v>0.41556300000000002</v>
      </c>
      <c r="Z3900" s="67">
        <f t="shared" si="303"/>
        <v>0.77400000000000002</v>
      </c>
      <c r="AA3900">
        <f>VLOOKUP($C3900,[1]Disability!$1:$1048576,5,FALSE)</f>
        <v>7</v>
      </c>
      <c r="AB3900" s="67">
        <f t="shared" si="304"/>
        <v>0.996</v>
      </c>
      <c r="AC3900" t="e">
        <f>VLOOKUP($A3900,#REF!,9,FALSE)</f>
        <v>#REF!</v>
      </c>
    </row>
    <row r="3901" spans="1:29">
      <c r="A3901">
        <v>58600</v>
      </c>
      <c r="B3901">
        <v>3900</v>
      </c>
      <c r="C3901">
        <v>1303760</v>
      </c>
      <c r="D3901" t="s">
        <v>4235</v>
      </c>
      <c r="E3901" t="s">
        <v>4236</v>
      </c>
      <c r="G3901" t="e">
        <f>VLOOKUP($H3901,[1]BRT!$1:$1048576,1,0)</f>
        <v>#N/A</v>
      </c>
      <c r="H3901" t="s">
        <v>6953</v>
      </c>
      <c r="I3901">
        <v>37.928870000000003</v>
      </c>
      <c r="J3901">
        <v>-122.386786</v>
      </c>
      <c r="K3901">
        <v>1151</v>
      </c>
      <c r="L3901">
        <v>28</v>
      </c>
      <c r="M3901">
        <v>2.1428571430000001</v>
      </c>
      <c r="N3901">
        <v>35</v>
      </c>
      <c r="O3901">
        <v>29</v>
      </c>
      <c r="P3901">
        <v>64</v>
      </c>
      <c r="Q3901" t="e">
        <f>VLOOKUP($A3901,'[1]SheltersALL_2.17.22'!$1:$1048576,6,0)</f>
        <v>#N/A</v>
      </c>
      <c r="R3901" t="str">
        <f>VLOOKUP($A3901, [1]FA21_Ridership!$1:$1048576,11, 0)</f>
        <v>RICHMOND</v>
      </c>
      <c r="S3901" t="str">
        <f>VLOOKUP($A3901, [1]FA21_Ridership!$1:$1048576,12, 0)</f>
        <v>CONTRA COSTA</v>
      </c>
      <c r="T3901">
        <f>VLOOKUP($A3901, [1]FA21_Ridership!$1:$1048576,13, 0)</f>
        <v>1</v>
      </c>
      <c r="U3901">
        <f t="shared" si="301"/>
        <v>1792</v>
      </c>
      <c r="V3901" s="67">
        <f t="shared" si="305"/>
        <v>0.93700000000000006</v>
      </c>
      <c r="W3901">
        <v>0.36470599999999997</v>
      </c>
      <c r="X3901" s="67">
        <f t="shared" si="302"/>
        <v>0.10299999999999999</v>
      </c>
      <c r="Y3901">
        <v>0.11235299999999999</v>
      </c>
      <c r="Z3901" s="67">
        <f t="shared" si="303"/>
        <v>0.27800000000000002</v>
      </c>
      <c r="AA3901">
        <f>VLOOKUP($C3901,[1]Disability!$1:$1048576,5,FALSE)</f>
        <v>0</v>
      </c>
      <c r="AB3901" s="67">
        <f t="shared" si="304"/>
        <v>0</v>
      </c>
      <c r="AC3901" t="e">
        <f>VLOOKUP($A3901,#REF!,9,FALSE)</f>
        <v>#REF!</v>
      </c>
    </row>
    <row r="3902" spans="1:29">
      <c r="A3902">
        <v>55989</v>
      </c>
      <c r="B3902">
        <v>3901</v>
      </c>
      <c r="C3902">
        <v>1020210</v>
      </c>
      <c r="D3902" t="s">
        <v>4235</v>
      </c>
      <c r="E3902" t="s">
        <v>4236</v>
      </c>
      <c r="G3902" t="e">
        <f>VLOOKUP($H3902,[1]BRT!$1:$1048576,1,0)</f>
        <v>#N/A</v>
      </c>
      <c r="H3902" t="s">
        <v>6954</v>
      </c>
      <c r="I3902">
        <v>37.833275</v>
      </c>
      <c r="J3902">
        <v>-122.263496</v>
      </c>
      <c r="K3902">
        <v>1477</v>
      </c>
      <c r="L3902">
        <v>23.9</v>
      </c>
      <c r="M3902">
        <v>2.510460251</v>
      </c>
      <c r="N3902">
        <v>54</v>
      </c>
      <c r="O3902">
        <v>21</v>
      </c>
      <c r="P3902">
        <v>75</v>
      </c>
      <c r="Q3902" t="e">
        <f>VLOOKUP($A3902,'[1]SheltersALL_2.17.22'!$1:$1048576,6,0)</f>
        <v>#N/A</v>
      </c>
      <c r="R3902" t="str">
        <f>VLOOKUP($A3902, [1]FA21_Ridership!$1:$1048576,11, 0)</f>
        <v>OAKLAND</v>
      </c>
      <c r="S3902" t="str">
        <f>VLOOKUP($A3902, [1]FA21_Ridership!$1:$1048576,12, 0)</f>
        <v>ALAMEDA</v>
      </c>
      <c r="T3902">
        <f>VLOOKUP($A3902, [1]FA21_Ridership!$1:$1048576,13, 0)</f>
        <v>2</v>
      </c>
      <c r="U3902">
        <f t="shared" si="301"/>
        <v>1792.5</v>
      </c>
      <c r="V3902" s="67">
        <f t="shared" si="305"/>
        <v>0.93700000000000006</v>
      </c>
      <c r="W3902">
        <v>0.422904</v>
      </c>
      <c r="X3902" s="67">
        <f t="shared" si="302"/>
        <v>0.13900000000000001</v>
      </c>
      <c r="Y3902">
        <v>0.31961099999999998</v>
      </c>
      <c r="Z3902" s="67">
        <f t="shared" si="303"/>
        <v>0.65700000000000003</v>
      </c>
      <c r="AA3902">
        <f>VLOOKUP($C3902,[1]Disability!$1:$1048576,5,FALSE)</f>
        <v>0</v>
      </c>
      <c r="AB3902" s="67">
        <f t="shared" si="304"/>
        <v>0</v>
      </c>
      <c r="AC3902" t="e">
        <f>VLOOKUP($A3902,#REF!,9,FALSE)</f>
        <v>#REF!</v>
      </c>
    </row>
    <row r="3903" spans="1:29">
      <c r="A3903">
        <v>51872</v>
      </c>
      <c r="B3903">
        <v>3902</v>
      </c>
      <c r="C3903">
        <v>9904590</v>
      </c>
      <c r="D3903" t="s">
        <v>4235</v>
      </c>
      <c r="E3903" t="s">
        <v>4236</v>
      </c>
      <c r="G3903" t="e">
        <f>VLOOKUP($H3903,[1]BRT!$1:$1048576,1,0)</f>
        <v>#N/A</v>
      </c>
      <c r="H3903" t="s">
        <v>6955</v>
      </c>
      <c r="I3903">
        <v>37.739333000000002</v>
      </c>
      <c r="J3903">
        <v>-122.166963</v>
      </c>
      <c r="K3903">
        <v>990</v>
      </c>
      <c r="L3903">
        <v>30</v>
      </c>
      <c r="M3903">
        <v>2</v>
      </c>
      <c r="N3903">
        <v>47</v>
      </c>
      <c r="O3903">
        <v>13</v>
      </c>
      <c r="P3903">
        <v>60</v>
      </c>
      <c r="Q3903" t="e">
        <f>VLOOKUP($A3903,'[1]SheltersALL_2.17.22'!$1:$1048576,6,0)</f>
        <v>#N/A</v>
      </c>
      <c r="R3903" t="str">
        <f>VLOOKUP($A3903, [1]FA21_Ridership!$1:$1048576,11, 0)</f>
        <v>OAKLAND</v>
      </c>
      <c r="S3903" t="str">
        <f>VLOOKUP($A3903, [1]FA21_Ridership!$1:$1048576,12, 0)</f>
        <v>ALAMEDA</v>
      </c>
      <c r="T3903">
        <f>VLOOKUP($A3903, [1]FA21_Ridership!$1:$1048576,13, 0)</f>
        <v>3</v>
      </c>
      <c r="U3903">
        <f t="shared" si="301"/>
        <v>1800</v>
      </c>
      <c r="V3903" s="67">
        <f t="shared" si="305"/>
        <v>0.93700000000000006</v>
      </c>
      <c r="W3903">
        <v>0.92371300000000001</v>
      </c>
      <c r="X3903" s="67">
        <f t="shared" si="302"/>
        <v>0.81899999999999995</v>
      </c>
      <c r="Y3903">
        <v>0.51621099999999998</v>
      </c>
      <c r="Z3903" s="67">
        <f t="shared" si="303"/>
        <v>0.871</v>
      </c>
      <c r="AA3903">
        <f>VLOOKUP($C3903,[1]Disability!$1:$1048576,5,FALSE)</f>
        <v>0</v>
      </c>
      <c r="AB3903" s="67">
        <f t="shared" si="304"/>
        <v>0</v>
      </c>
      <c r="AC3903" t="e">
        <f>VLOOKUP($A3903,#REF!,9,FALSE)</f>
        <v>#REF!</v>
      </c>
    </row>
    <row r="3904" spans="1:29">
      <c r="A3904">
        <v>52797</v>
      </c>
      <c r="B3904">
        <v>3903</v>
      </c>
      <c r="C3904">
        <v>9907330</v>
      </c>
      <c r="D3904" t="s">
        <v>4235</v>
      </c>
      <c r="E3904" t="s">
        <v>4236</v>
      </c>
      <c r="F3904" t="s">
        <v>4373</v>
      </c>
      <c r="G3904" t="e">
        <f>VLOOKUP($H3904,[1]BRT!$1:$1048576,1,0)</f>
        <v>#N/A</v>
      </c>
      <c r="H3904" t="s">
        <v>6759</v>
      </c>
      <c r="I3904">
        <v>37.557068999999998</v>
      </c>
      <c r="J3904">
        <v>-121.975638</v>
      </c>
      <c r="K3904">
        <v>721</v>
      </c>
      <c r="L3904">
        <v>60</v>
      </c>
      <c r="M3904">
        <v>1</v>
      </c>
      <c r="N3904">
        <v>21</v>
      </c>
      <c r="O3904">
        <v>9</v>
      </c>
      <c r="P3904">
        <v>30</v>
      </c>
      <c r="Q3904" t="e">
        <f>VLOOKUP($A3904,'[1]SheltersALL_2.17.22'!$1:$1048576,6,0)</f>
        <v>#N/A</v>
      </c>
      <c r="R3904" t="str">
        <f>VLOOKUP($A3904, [1]FA21_Ridership!$1:$1048576,11, 0)</f>
        <v>FREMONT</v>
      </c>
      <c r="S3904" t="str">
        <f>VLOOKUP($A3904, [1]FA21_Ridership!$1:$1048576,12, 0)</f>
        <v>ALAMEDA</v>
      </c>
      <c r="T3904">
        <f>VLOOKUP($A3904, [1]FA21_Ridership!$1:$1048576,13, 0)</f>
        <v>5</v>
      </c>
      <c r="U3904">
        <f t="shared" si="301"/>
        <v>1800</v>
      </c>
      <c r="V3904" s="67">
        <f t="shared" si="305"/>
        <v>0.93700000000000006</v>
      </c>
      <c r="W3904">
        <v>0.92372900000000002</v>
      </c>
      <c r="X3904" s="67">
        <f t="shared" si="302"/>
        <v>0.82</v>
      </c>
      <c r="Y3904">
        <v>4.4255999999999997E-2</v>
      </c>
      <c r="Z3904" s="67">
        <f t="shared" si="303"/>
        <v>5.3999999999999999E-2</v>
      </c>
      <c r="AA3904">
        <f>VLOOKUP($C3904,[1]Disability!$1:$1048576,5,FALSE)</f>
        <v>0</v>
      </c>
      <c r="AB3904" s="67">
        <f t="shared" si="304"/>
        <v>0</v>
      </c>
      <c r="AC3904" t="e">
        <f>VLOOKUP($A3904,#REF!,9,FALSE)</f>
        <v>#REF!</v>
      </c>
    </row>
    <row r="3905" spans="1:29">
      <c r="A3905">
        <v>54277</v>
      </c>
      <c r="B3905">
        <v>3904</v>
      </c>
      <c r="C3905">
        <v>1000940</v>
      </c>
      <c r="D3905" t="s">
        <v>4235</v>
      </c>
      <c r="E3905" t="s">
        <v>4236</v>
      </c>
      <c r="G3905" t="e">
        <f>VLOOKUP($H3905,[1]BRT!$1:$1048576,1,0)</f>
        <v>#N/A</v>
      </c>
      <c r="H3905" t="s">
        <v>6939</v>
      </c>
      <c r="I3905">
        <v>37.803871000000001</v>
      </c>
      <c r="J3905">
        <v>-122.269741</v>
      </c>
      <c r="K3905">
        <v>1039</v>
      </c>
      <c r="L3905">
        <v>17</v>
      </c>
      <c r="M3905">
        <v>3.5294117649999999</v>
      </c>
      <c r="N3905">
        <v>21</v>
      </c>
      <c r="O3905">
        <v>86</v>
      </c>
      <c r="P3905">
        <v>107</v>
      </c>
      <c r="Q3905" t="str">
        <f>VLOOKUP($A3905,'[1]SheltersALL_2.17.22'!$1:$1048576,6,0)</f>
        <v>Oakland</v>
      </c>
      <c r="R3905" t="str">
        <f>VLOOKUP($A3905, [1]FA21_Ridership!$1:$1048576,11, 0)</f>
        <v>OAKLAND</v>
      </c>
      <c r="S3905" t="str">
        <f>VLOOKUP($A3905, [1]FA21_Ridership!$1:$1048576,12, 0)</f>
        <v>ALAMEDA</v>
      </c>
      <c r="T3905">
        <f>VLOOKUP($A3905, [1]FA21_Ridership!$1:$1048576,13, 0)</f>
        <v>2</v>
      </c>
      <c r="U3905">
        <f t="shared" si="301"/>
        <v>1819</v>
      </c>
      <c r="V3905" s="67">
        <f t="shared" si="305"/>
        <v>0.93799999999999994</v>
      </c>
      <c r="W3905">
        <v>0.78449500000000005</v>
      </c>
      <c r="X3905" s="67">
        <f t="shared" si="302"/>
        <v>0.55800000000000005</v>
      </c>
      <c r="Y3905">
        <v>0.50342699999999996</v>
      </c>
      <c r="Z3905" s="67">
        <f t="shared" si="303"/>
        <v>0.86099999999999999</v>
      </c>
      <c r="AA3905">
        <f>VLOOKUP($C3905,[1]Disability!$1:$1048576,5,FALSE)</f>
        <v>8</v>
      </c>
      <c r="AB3905" s="67">
        <f t="shared" si="304"/>
        <v>0.999</v>
      </c>
      <c r="AC3905" t="e">
        <f>VLOOKUP($A3905,#REF!,9,FALSE)</f>
        <v>#REF!</v>
      </c>
    </row>
    <row r="3906" spans="1:29">
      <c r="A3906">
        <v>50012</v>
      </c>
      <c r="B3906">
        <v>3905</v>
      </c>
      <c r="C3906">
        <v>9904950</v>
      </c>
      <c r="D3906" t="s">
        <v>4235</v>
      </c>
      <c r="E3906" t="s">
        <v>4236</v>
      </c>
      <c r="F3906" t="s">
        <v>5342</v>
      </c>
      <c r="G3906" t="e">
        <f>VLOOKUP($H3906,[1]BRT!$1:$1048576,1,0)</f>
        <v>#N/A</v>
      </c>
      <c r="H3906" t="s">
        <v>6956</v>
      </c>
      <c r="I3906">
        <v>37.788535000000003</v>
      </c>
      <c r="J3906">
        <v>-122.397458</v>
      </c>
      <c r="K3906">
        <v>590</v>
      </c>
      <c r="L3906">
        <v>57.2</v>
      </c>
      <c r="M3906">
        <v>1.048951049</v>
      </c>
      <c r="N3906">
        <v>12</v>
      </c>
      <c r="O3906">
        <v>20</v>
      </c>
      <c r="P3906">
        <v>32</v>
      </c>
      <c r="Q3906" t="e">
        <f>VLOOKUP($A3906,'[1]SheltersALL_2.17.22'!$1:$1048576,6,0)</f>
        <v>#N/A</v>
      </c>
      <c r="R3906" t="str">
        <f>VLOOKUP($A3906, [1]FA21_Ridership!$1:$1048576,11, 0)</f>
        <v>SAN FRANCISCO</v>
      </c>
      <c r="S3906" t="str">
        <f>VLOOKUP($A3906, [1]FA21_Ridership!$1:$1048576,12, 0)</f>
        <v>SAN FRANCISCO</v>
      </c>
      <c r="T3906">
        <f>VLOOKUP($A3906, [1]FA21_Ridership!$1:$1048576,13, 0)</f>
        <v>9</v>
      </c>
      <c r="U3906">
        <f t="shared" ref="U3906:U3969" si="306">$L3906*$P3906</f>
        <v>1830.4</v>
      </c>
      <c r="V3906" s="67">
        <f t="shared" si="305"/>
        <v>0.93799999999999994</v>
      </c>
      <c r="W3906">
        <v>0.49795099999999998</v>
      </c>
      <c r="X3906" s="67">
        <f t="shared" ref="X3906:X3969" si="307">_xlfn.PERCENTRANK.INC($W$2:$W$4161,W3906)</f>
        <v>0.19500000000000001</v>
      </c>
      <c r="Y3906">
        <v>5.6351999999999999E-2</v>
      </c>
      <c r="Z3906" s="67">
        <f t="shared" ref="Z3906:Z3969" si="308">_xlfn.PERCENTRANK.INC($Y$2:$Y$4161,Y3906)</f>
        <v>0.10100000000000001</v>
      </c>
      <c r="AA3906">
        <f>VLOOKUP($C3906,[1]Disability!$1:$1048576,5,FALSE)</f>
        <v>0</v>
      </c>
      <c r="AB3906" s="67">
        <f t="shared" ref="AB3906:AB3969" si="309">_xlfn.PERCENTRANK.INC($AA$2:$AA$4163,AA3906)</f>
        <v>0</v>
      </c>
      <c r="AC3906" t="e">
        <f>VLOOKUP($A3906,#REF!,9,FALSE)</f>
        <v>#REF!</v>
      </c>
    </row>
    <row r="3907" spans="1:29">
      <c r="A3907">
        <v>54433</v>
      </c>
      <c r="B3907">
        <v>3906</v>
      </c>
      <c r="C3907">
        <v>804630</v>
      </c>
      <c r="D3907" t="s">
        <v>4235</v>
      </c>
      <c r="E3907" t="s">
        <v>4236</v>
      </c>
      <c r="G3907" t="e">
        <f>VLOOKUP($H3907,[1]BRT!$1:$1048576,1,0)</f>
        <v>#N/A</v>
      </c>
      <c r="H3907" t="s">
        <v>6957</v>
      </c>
      <c r="I3907">
        <v>37.651874999999997</v>
      </c>
      <c r="J3907">
        <v>-122.105059</v>
      </c>
      <c r="K3907">
        <v>1040</v>
      </c>
      <c r="L3907">
        <v>40</v>
      </c>
      <c r="M3907">
        <v>1.5</v>
      </c>
      <c r="N3907">
        <v>43</v>
      </c>
      <c r="O3907">
        <v>3</v>
      </c>
      <c r="P3907">
        <v>46</v>
      </c>
      <c r="Q3907" t="str">
        <f>VLOOKUP($A3907,'[1]SheltersALL_2.17.22'!$1:$1048576,6,0)</f>
        <v>Hayward</v>
      </c>
      <c r="R3907" t="str">
        <f>VLOOKUP($A3907, [1]FA21_Ridership!$1:$1048576,11, 0)</f>
        <v>HAYWARD</v>
      </c>
      <c r="S3907" t="str">
        <f>VLOOKUP($A3907, [1]FA21_Ridership!$1:$1048576,12, 0)</f>
        <v>ALAMEDA</v>
      </c>
      <c r="T3907">
        <f>VLOOKUP($A3907, [1]FA21_Ridership!$1:$1048576,13, 0)</f>
        <v>5</v>
      </c>
      <c r="U3907">
        <f t="shared" si="306"/>
        <v>1840</v>
      </c>
      <c r="V3907" s="67">
        <f t="shared" si="305"/>
        <v>0.93799999999999994</v>
      </c>
      <c r="W3907">
        <v>0.82065699999999997</v>
      </c>
      <c r="X3907" s="67">
        <f t="shared" si="307"/>
        <v>0.61399999999999999</v>
      </c>
      <c r="Y3907">
        <v>0.19215399999999999</v>
      </c>
      <c r="Z3907" s="67">
        <f t="shared" si="308"/>
        <v>0.46</v>
      </c>
      <c r="AA3907">
        <f>VLOOKUP($C3907,[1]Disability!$1:$1048576,5,FALSE)</f>
        <v>0</v>
      </c>
      <c r="AB3907" s="67">
        <f t="shared" si="309"/>
        <v>0</v>
      </c>
      <c r="AC3907" t="e">
        <f>VLOOKUP($A3907,#REF!,9,FALSE)</f>
        <v>#REF!</v>
      </c>
    </row>
    <row r="3908" spans="1:29">
      <c r="A3908">
        <v>58835</v>
      </c>
      <c r="B3908">
        <v>3907</v>
      </c>
      <c r="C3908">
        <v>305540</v>
      </c>
      <c r="D3908" t="s">
        <v>4235</v>
      </c>
      <c r="E3908" t="s">
        <v>4236</v>
      </c>
      <c r="G3908" t="e">
        <f>VLOOKUP($H3908,[1]BRT!$1:$1048576,1,0)</f>
        <v>#N/A</v>
      </c>
      <c r="H3908" t="s">
        <v>6958</v>
      </c>
      <c r="I3908">
        <v>37.862917000000003</v>
      </c>
      <c r="J3908">
        <v>-122.258882</v>
      </c>
      <c r="K3908">
        <v>1172</v>
      </c>
      <c r="L3908">
        <v>20</v>
      </c>
      <c r="M3908">
        <v>3</v>
      </c>
      <c r="N3908">
        <v>53</v>
      </c>
      <c r="O3908">
        <v>39</v>
      </c>
      <c r="P3908">
        <v>92</v>
      </c>
      <c r="Q3908" t="str">
        <f>VLOOKUP($A3908,'[1]SheltersALL_2.17.22'!$1:$1048576,6,0)</f>
        <v>Berkeley</v>
      </c>
      <c r="R3908" t="str">
        <f>VLOOKUP($A3908, [1]FA21_Ridership!$1:$1048576,11, 0)</f>
        <v>BERKELEY</v>
      </c>
      <c r="S3908" t="str">
        <f>VLOOKUP($A3908, [1]FA21_Ridership!$1:$1048576,12, 0)</f>
        <v>ALAMEDA</v>
      </c>
      <c r="T3908">
        <f>VLOOKUP($A3908, [1]FA21_Ridership!$1:$1048576,13, 0)</f>
        <v>1</v>
      </c>
      <c r="U3908">
        <f t="shared" si="306"/>
        <v>1840</v>
      </c>
      <c r="V3908" s="67">
        <f t="shared" si="305"/>
        <v>0.93799999999999994</v>
      </c>
      <c r="W3908">
        <v>0.35232799999999997</v>
      </c>
      <c r="X3908" s="67">
        <f t="shared" si="307"/>
        <v>9.7000000000000003E-2</v>
      </c>
      <c r="Y3908">
        <v>0.64432</v>
      </c>
      <c r="Z3908" s="67">
        <f t="shared" si="308"/>
        <v>0.96199999999999997</v>
      </c>
      <c r="AA3908">
        <f>VLOOKUP($C3908,[1]Disability!$1:$1048576,5,FALSE)</f>
        <v>1</v>
      </c>
      <c r="AB3908" s="67">
        <f t="shared" si="309"/>
        <v>0.72499999999999998</v>
      </c>
      <c r="AC3908" t="e">
        <f>VLOOKUP($A3908,#REF!,9,FALSE)</f>
        <v>#REF!</v>
      </c>
    </row>
    <row r="3909" spans="1:29">
      <c r="A3909">
        <v>54553</v>
      </c>
      <c r="B3909">
        <v>3908</v>
      </c>
      <c r="C3909">
        <v>9800360</v>
      </c>
      <c r="D3909" t="s">
        <v>4235</v>
      </c>
      <c r="E3909" t="s">
        <v>4236</v>
      </c>
      <c r="F3909" t="s">
        <v>4373</v>
      </c>
      <c r="G3909" t="e">
        <f>VLOOKUP($H3909,[1]BRT!$1:$1048576,1,0)</f>
        <v>#N/A</v>
      </c>
      <c r="H3909" t="s">
        <v>6837</v>
      </c>
      <c r="I3909">
        <v>37.691566000000002</v>
      </c>
      <c r="J3909">
        <v>-122.074873</v>
      </c>
      <c r="K3909">
        <v>1003</v>
      </c>
      <c r="L3909">
        <v>46</v>
      </c>
      <c r="M3909">
        <v>1.3043478260000001</v>
      </c>
      <c r="N3909">
        <v>18</v>
      </c>
      <c r="O3909">
        <v>22</v>
      </c>
      <c r="P3909">
        <v>40</v>
      </c>
      <c r="Q3909" t="e">
        <f>VLOOKUP($A3909,'[1]SheltersALL_2.17.22'!$1:$1048576,6,0)</f>
        <v>#N/A</v>
      </c>
      <c r="R3909" t="str">
        <f>VLOOKUP($A3909, [1]FA21_Ridership!$1:$1048576,11, 0)</f>
        <v>COUNTY-ALAMEDA</v>
      </c>
      <c r="S3909" t="str">
        <f>VLOOKUP($A3909, [1]FA21_Ridership!$1:$1048576,12, 0)</f>
        <v>ALAMEDA</v>
      </c>
      <c r="T3909">
        <f>VLOOKUP($A3909, [1]FA21_Ridership!$1:$1048576,13, 0)</f>
        <v>4</v>
      </c>
      <c r="U3909">
        <f t="shared" si="306"/>
        <v>1840</v>
      </c>
      <c r="V3909" s="67">
        <f t="shared" si="305"/>
        <v>0.93799999999999994</v>
      </c>
      <c r="W3909">
        <v>0.60538800000000004</v>
      </c>
      <c r="X3909" s="67">
        <f t="shared" si="307"/>
        <v>0.28899999999999998</v>
      </c>
      <c r="Y3909">
        <v>0.24088699999999999</v>
      </c>
      <c r="Z3909" s="67">
        <f t="shared" si="308"/>
        <v>0.55300000000000005</v>
      </c>
      <c r="AA3909">
        <f>VLOOKUP($C3909,[1]Disability!$1:$1048576,5,FALSE)</f>
        <v>0</v>
      </c>
      <c r="AB3909" s="67">
        <f t="shared" si="309"/>
        <v>0</v>
      </c>
      <c r="AC3909" t="e">
        <f>VLOOKUP($A3909,#REF!,9,FALSE)</f>
        <v>#REF!</v>
      </c>
    </row>
    <row r="3910" spans="1:29">
      <c r="A3910">
        <v>56434</v>
      </c>
      <c r="B3910">
        <v>3909</v>
      </c>
      <c r="C3910">
        <v>303720</v>
      </c>
      <c r="D3910" t="s">
        <v>4235</v>
      </c>
      <c r="E3910" t="s">
        <v>4236</v>
      </c>
      <c r="G3910" t="e">
        <f>VLOOKUP($H3910,[1]BRT!$1:$1048576,1,0)</f>
        <v>#N/A</v>
      </c>
      <c r="H3910" t="s">
        <v>6959</v>
      </c>
      <c r="I3910">
        <v>37.871198999999997</v>
      </c>
      <c r="J3910">
        <v>-122.273076</v>
      </c>
      <c r="K3910">
        <v>1018</v>
      </c>
      <c r="L3910">
        <v>30.7</v>
      </c>
      <c r="M3910">
        <v>1.9543973939999999</v>
      </c>
      <c r="N3910">
        <v>39</v>
      </c>
      <c r="O3910">
        <v>21</v>
      </c>
      <c r="P3910">
        <v>60</v>
      </c>
      <c r="Q3910" t="e">
        <f>VLOOKUP($A3910,'[1]SheltersALL_2.17.22'!$1:$1048576,6,0)</f>
        <v>#N/A</v>
      </c>
      <c r="R3910" t="str">
        <f>VLOOKUP($A3910, [1]FA21_Ridership!$1:$1048576,11, 0)</f>
        <v>BERKELEY</v>
      </c>
      <c r="S3910" t="str">
        <f>VLOOKUP($A3910, [1]FA21_Ridership!$1:$1048576,12, 0)</f>
        <v>ALAMEDA</v>
      </c>
      <c r="T3910">
        <f>VLOOKUP($A3910, [1]FA21_Ridership!$1:$1048576,13, 0)</f>
        <v>1</v>
      </c>
      <c r="U3910">
        <f t="shared" si="306"/>
        <v>1842</v>
      </c>
      <c r="V3910" s="67">
        <f t="shared" si="305"/>
        <v>0.93899999999999995</v>
      </c>
      <c r="W3910">
        <v>0.58794000000000002</v>
      </c>
      <c r="X3910" s="67">
        <f t="shared" si="307"/>
        <v>0.27300000000000002</v>
      </c>
      <c r="Y3910">
        <v>0.240201</v>
      </c>
      <c r="Z3910" s="67">
        <f t="shared" si="308"/>
        <v>0.55100000000000005</v>
      </c>
      <c r="AA3910">
        <f>VLOOKUP($C3910,[1]Disability!$1:$1048576,5,FALSE)</f>
        <v>2</v>
      </c>
      <c r="AB3910" s="67">
        <f t="shared" si="309"/>
        <v>0.91600000000000004</v>
      </c>
      <c r="AC3910" t="e">
        <f>VLOOKUP($A3910,#REF!,9,FALSE)</f>
        <v>#REF!</v>
      </c>
    </row>
    <row r="3911" spans="1:29">
      <c r="A3911">
        <v>52019</v>
      </c>
      <c r="B3911">
        <v>3910</v>
      </c>
      <c r="C3911">
        <v>9905420</v>
      </c>
      <c r="D3911" t="s">
        <v>4235</v>
      </c>
      <c r="E3911" t="s">
        <v>4236</v>
      </c>
      <c r="G3911" t="e">
        <f>VLOOKUP($H3911,[1]BRT!$1:$1048576,1,0)</f>
        <v>#N/A</v>
      </c>
      <c r="H3911" t="s">
        <v>6940</v>
      </c>
      <c r="I3911">
        <v>37.857236</v>
      </c>
      <c r="J3911">
        <v>-122.266851</v>
      </c>
      <c r="K3911">
        <v>1080</v>
      </c>
      <c r="L3911">
        <v>22</v>
      </c>
      <c r="M3911">
        <v>2.7272727269999999</v>
      </c>
      <c r="N3911">
        <v>28</v>
      </c>
      <c r="O3911">
        <v>56</v>
      </c>
      <c r="P3911">
        <v>84</v>
      </c>
      <c r="Q3911" t="e">
        <f>VLOOKUP($A3911,'[1]SheltersALL_2.17.22'!$1:$1048576,6,0)</f>
        <v>#N/A</v>
      </c>
      <c r="R3911" t="str">
        <f>VLOOKUP($A3911, [1]FA21_Ridership!$1:$1048576,11, 0)</f>
        <v>BERKELEY</v>
      </c>
      <c r="S3911" t="str">
        <f>VLOOKUP($A3911, [1]FA21_Ridership!$1:$1048576,12, 0)</f>
        <v>ALAMEDA</v>
      </c>
      <c r="T3911">
        <f>VLOOKUP($A3911, [1]FA21_Ridership!$1:$1048576,13, 0)</f>
        <v>1</v>
      </c>
      <c r="U3911">
        <f t="shared" si="306"/>
        <v>1848</v>
      </c>
      <c r="V3911" s="67">
        <f t="shared" si="305"/>
        <v>0.93899999999999995</v>
      </c>
      <c r="W3911">
        <v>0.46895900000000001</v>
      </c>
      <c r="X3911" s="67">
        <f t="shared" si="307"/>
        <v>0.16300000000000001</v>
      </c>
      <c r="Y3911">
        <v>0.38172600000000001</v>
      </c>
      <c r="Z3911" s="67">
        <f t="shared" si="308"/>
        <v>0.74399999999999999</v>
      </c>
      <c r="AA3911">
        <f>VLOOKUP($C3911,[1]Disability!$1:$1048576,5,FALSE)</f>
        <v>1</v>
      </c>
      <c r="AB3911" s="67">
        <f t="shared" si="309"/>
        <v>0.72499999999999998</v>
      </c>
      <c r="AC3911" t="e">
        <f>VLOOKUP($A3911,#REF!,9,FALSE)</f>
        <v>#REF!</v>
      </c>
    </row>
    <row r="3912" spans="1:29">
      <c r="A3912">
        <v>50020</v>
      </c>
      <c r="B3912">
        <v>3911</v>
      </c>
      <c r="C3912">
        <v>9905030</v>
      </c>
      <c r="D3912" t="s">
        <v>4235</v>
      </c>
      <c r="E3912" t="s">
        <v>4236</v>
      </c>
      <c r="F3912" t="s">
        <v>5342</v>
      </c>
      <c r="G3912" t="e">
        <f>VLOOKUP($H3912,[1]BRT!$1:$1048576,1,0)</f>
        <v>#N/A</v>
      </c>
      <c r="H3912" t="s">
        <v>6960</v>
      </c>
      <c r="I3912">
        <v>37.789012</v>
      </c>
      <c r="J3912">
        <v>-122.396855</v>
      </c>
      <c r="K3912">
        <v>627</v>
      </c>
      <c r="L3912">
        <v>40.200000000000003</v>
      </c>
      <c r="M3912">
        <v>1.4925373129999999</v>
      </c>
      <c r="N3912">
        <v>19</v>
      </c>
      <c r="O3912">
        <v>27</v>
      </c>
      <c r="P3912">
        <v>46</v>
      </c>
      <c r="Q3912" t="e">
        <f>VLOOKUP($A3912,'[1]SheltersALL_2.17.22'!$1:$1048576,6,0)</f>
        <v>#N/A</v>
      </c>
      <c r="R3912" t="str">
        <f>VLOOKUP($A3912, [1]FA21_Ridership!$1:$1048576,11, 0)</f>
        <v>SAN FRANCISCO</v>
      </c>
      <c r="S3912" t="str">
        <f>VLOOKUP($A3912, [1]FA21_Ridership!$1:$1048576,12, 0)</f>
        <v>SAN FRANCISCO</v>
      </c>
      <c r="T3912">
        <f>VLOOKUP($A3912, [1]FA21_Ridership!$1:$1048576,13, 0)</f>
        <v>9</v>
      </c>
      <c r="U3912">
        <f t="shared" si="306"/>
        <v>1849.2</v>
      </c>
      <c r="V3912" s="67">
        <f t="shared" si="305"/>
        <v>0.94</v>
      </c>
      <c r="W3912">
        <v>0.49795099999999998</v>
      </c>
      <c r="X3912" s="67">
        <f t="shared" si="307"/>
        <v>0.19500000000000001</v>
      </c>
      <c r="Y3912">
        <v>5.6351999999999999E-2</v>
      </c>
      <c r="Z3912" s="67">
        <f t="shared" si="308"/>
        <v>0.10100000000000001</v>
      </c>
      <c r="AA3912">
        <f>VLOOKUP($C3912,[1]Disability!$1:$1048576,5,FALSE)</f>
        <v>0</v>
      </c>
      <c r="AB3912" s="67">
        <f t="shared" si="309"/>
        <v>0</v>
      </c>
      <c r="AC3912" t="e">
        <f>VLOOKUP($A3912,#REF!,9,FALSE)</f>
        <v>#REF!</v>
      </c>
    </row>
    <row r="3913" spans="1:29">
      <c r="A3913">
        <v>54988</v>
      </c>
      <c r="B3913">
        <v>3912</v>
      </c>
      <c r="C3913">
        <v>804810</v>
      </c>
      <c r="D3913" t="s">
        <v>4235</v>
      </c>
      <c r="E3913" t="s">
        <v>4236</v>
      </c>
      <c r="G3913" t="e">
        <f>VLOOKUP($H3913,[1]BRT!$1:$1048576,1,0)</f>
        <v>#N/A</v>
      </c>
      <c r="H3913" t="s">
        <v>6961</v>
      </c>
      <c r="I3913">
        <v>37.635328000000001</v>
      </c>
      <c r="J3913">
        <v>-122.0612</v>
      </c>
      <c r="K3913">
        <v>1071</v>
      </c>
      <c r="L3913">
        <v>35</v>
      </c>
      <c r="M3913">
        <v>1.7142857140000001</v>
      </c>
      <c r="N3913">
        <v>39</v>
      </c>
      <c r="O3913">
        <v>14</v>
      </c>
      <c r="P3913">
        <v>53</v>
      </c>
      <c r="Q3913" t="e">
        <f>VLOOKUP($A3913,'[1]SheltersALL_2.17.22'!$1:$1048576,6,0)</f>
        <v>#N/A</v>
      </c>
      <c r="R3913" t="str">
        <f>VLOOKUP($A3913, [1]FA21_Ridership!$1:$1048576,11, 0)</f>
        <v>HAYWARD</v>
      </c>
      <c r="S3913" t="str">
        <f>VLOOKUP($A3913, [1]FA21_Ridership!$1:$1048576,12, 0)</f>
        <v>ALAMEDA</v>
      </c>
      <c r="T3913">
        <f>VLOOKUP($A3913, [1]FA21_Ridership!$1:$1048576,13, 0)</f>
        <v>4</v>
      </c>
      <c r="U3913">
        <f t="shared" si="306"/>
        <v>1855</v>
      </c>
      <c r="V3913" s="67">
        <f t="shared" si="305"/>
        <v>0.94</v>
      </c>
      <c r="W3913">
        <v>0.86521199999999998</v>
      </c>
      <c r="X3913" s="67">
        <f t="shared" si="307"/>
        <v>0.70599999999999996</v>
      </c>
      <c r="Y3913">
        <v>0.35686800000000002</v>
      </c>
      <c r="Z3913" s="67">
        <f t="shared" si="308"/>
        <v>0.70899999999999996</v>
      </c>
      <c r="AA3913">
        <f>VLOOKUP($C3913,[1]Disability!$1:$1048576,5,FALSE)</f>
        <v>0</v>
      </c>
      <c r="AB3913" s="67">
        <f t="shared" si="309"/>
        <v>0</v>
      </c>
      <c r="AC3913" t="e">
        <f>VLOOKUP($A3913,#REF!,9,FALSE)</f>
        <v>#REF!</v>
      </c>
    </row>
    <row r="3914" spans="1:29">
      <c r="A3914">
        <v>50404</v>
      </c>
      <c r="B3914">
        <v>3913</v>
      </c>
      <c r="C3914">
        <v>302700</v>
      </c>
      <c r="D3914" t="s">
        <v>4235</v>
      </c>
      <c r="E3914" t="s">
        <v>4236</v>
      </c>
      <c r="G3914" t="e">
        <f>VLOOKUP($H3914,[1]BRT!$1:$1048576,1,0)</f>
        <v>#N/A</v>
      </c>
      <c r="H3914" t="s">
        <v>6962</v>
      </c>
      <c r="I3914">
        <v>37.879489</v>
      </c>
      <c r="J3914">
        <v>-122.300439</v>
      </c>
      <c r="K3914">
        <v>1018</v>
      </c>
      <c r="L3914">
        <v>30</v>
      </c>
      <c r="M3914">
        <v>2</v>
      </c>
      <c r="N3914">
        <v>62</v>
      </c>
      <c r="O3914">
        <v>0</v>
      </c>
      <c r="P3914">
        <v>62</v>
      </c>
      <c r="Q3914" t="e">
        <f>VLOOKUP($A3914,'[1]SheltersALL_2.17.22'!$1:$1048576,6,0)</f>
        <v>#N/A</v>
      </c>
      <c r="R3914" t="str">
        <f>VLOOKUP($A3914, [1]FA21_Ridership!$1:$1048576,11, 0)</f>
        <v>BERKELEY</v>
      </c>
      <c r="S3914" t="str">
        <f>VLOOKUP($A3914, [1]FA21_Ridership!$1:$1048576,12, 0)</f>
        <v>ALAMEDA</v>
      </c>
      <c r="T3914">
        <f>VLOOKUP($A3914, [1]FA21_Ridership!$1:$1048576,13, 0)</f>
        <v>1</v>
      </c>
      <c r="U3914">
        <f t="shared" si="306"/>
        <v>1860</v>
      </c>
      <c r="V3914" s="67">
        <f t="shared" si="305"/>
        <v>0.94</v>
      </c>
      <c r="W3914">
        <v>0.472881</v>
      </c>
      <c r="X3914" s="67">
        <f t="shared" si="307"/>
        <v>0.17</v>
      </c>
      <c r="Y3914">
        <v>0.47478300000000001</v>
      </c>
      <c r="Z3914" s="67">
        <f t="shared" si="308"/>
        <v>0.84499999999999997</v>
      </c>
      <c r="AA3914">
        <f>VLOOKUP($C3914,[1]Disability!$1:$1048576,5,FALSE)</f>
        <v>0</v>
      </c>
      <c r="AB3914" s="67">
        <f t="shared" si="309"/>
        <v>0</v>
      </c>
      <c r="AC3914" t="e">
        <f>VLOOKUP($A3914,#REF!,9,FALSE)</f>
        <v>#REF!</v>
      </c>
    </row>
    <row r="3915" spans="1:29">
      <c r="A3915">
        <v>51777</v>
      </c>
      <c r="B3915">
        <v>3914</v>
      </c>
      <c r="C3915">
        <v>1007050</v>
      </c>
      <c r="D3915" t="s">
        <v>4235</v>
      </c>
      <c r="E3915" t="s">
        <v>4236</v>
      </c>
      <c r="G3915" t="e">
        <f>VLOOKUP($H3915,[1]BRT!$1:$1048576,1,0)</f>
        <v>#N/A</v>
      </c>
      <c r="H3915" t="s">
        <v>6963</v>
      </c>
      <c r="I3915">
        <v>37.790413000000001</v>
      </c>
      <c r="J3915">
        <v>-122.167159</v>
      </c>
      <c r="K3915">
        <v>982</v>
      </c>
      <c r="L3915">
        <v>14</v>
      </c>
      <c r="M3915">
        <v>4.2857142860000002</v>
      </c>
      <c r="N3915">
        <v>65</v>
      </c>
      <c r="O3915">
        <v>68</v>
      </c>
      <c r="P3915">
        <v>133</v>
      </c>
      <c r="Q3915" t="e">
        <f>VLOOKUP($A3915,'[1]SheltersALL_2.17.22'!$1:$1048576,6,0)</f>
        <v>#N/A</v>
      </c>
      <c r="R3915" t="str">
        <f>VLOOKUP($A3915, [1]FA21_Ridership!$1:$1048576,11, 0)</f>
        <v>OAKLAND</v>
      </c>
      <c r="S3915" t="str">
        <f>VLOOKUP($A3915, [1]FA21_Ridership!$1:$1048576,12, 0)</f>
        <v>ALAMEDA</v>
      </c>
      <c r="T3915">
        <f>VLOOKUP($A3915, [1]FA21_Ridership!$1:$1048576,13, 0)</f>
        <v>3</v>
      </c>
      <c r="U3915">
        <f t="shared" si="306"/>
        <v>1862</v>
      </c>
      <c r="V3915" s="67">
        <f t="shared" si="305"/>
        <v>0.94</v>
      </c>
      <c r="W3915">
        <v>0.19372700000000001</v>
      </c>
      <c r="X3915" s="67">
        <f t="shared" si="307"/>
        <v>1.7999999999999999E-2</v>
      </c>
      <c r="Y3915">
        <v>9.4095999999999999E-2</v>
      </c>
      <c r="Z3915" s="67">
        <f t="shared" si="308"/>
        <v>0.221</v>
      </c>
      <c r="AA3915">
        <f>VLOOKUP($C3915,[1]Disability!$1:$1048576,5,FALSE)</f>
        <v>0</v>
      </c>
      <c r="AB3915" s="67">
        <f t="shared" si="309"/>
        <v>0</v>
      </c>
      <c r="AC3915" t="e">
        <f>VLOOKUP($A3915,#REF!,9,FALSE)</f>
        <v>#REF!</v>
      </c>
    </row>
    <row r="3916" spans="1:29">
      <c r="A3916">
        <v>55512</v>
      </c>
      <c r="B3916">
        <v>3915</v>
      </c>
      <c r="C3916">
        <v>1001980</v>
      </c>
      <c r="D3916" t="s">
        <v>4235</v>
      </c>
      <c r="E3916" t="s">
        <v>4236</v>
      </c>
      <c r="G3916" t="e">
        <f>VLOOKUP($H3916,[1]BRT!$1:$1048576,1,0)</f>
        <v>#N/A</v>
      </c>
      <c r="H3916" t="s">
        <v>5397</v>
      </c>
      <c r="I3916">
        <v>37.776434000000002</v>
      </c>
      <c r="J3916">
        <v>-122.22257999999999</v>
      </c>
      <c r="K3916">
        <v>963</v>
      </c>
      <c r="L3916">
        <v>15</v>
      </c>
      <c r="M3916">
        <v>4</v>
      </c>
      <c r="N3916">
        <v>94</v>
      </c>
      <c r="O3916">
        <v>31</v>
      </c>
      <c r="P3916">
        <v>125</v>
      </c>
      <c r="Q3916" t="e">
        <f>VLOOKUP($A3916,'[1]SheltersALL_2.17.22'!$1:$1048576,6,0)</f>
        <v>#N/A</v>
      </c>
      <c r="R3916" t="str">
        <f>VLOOKUP($A3916, [1]FA21_Ridership!$1:$1048576,11, 0)</f>
        <v>OAKLAND</v>
      </c>
      <c r="S3916" t="str">
        <f>VLOOKUP($A3916, [1]FA21_Ridership!$1:$1048576,12, 0)</f>
        <v>ALAMEDA</v>
      </c>
      <c r="T3916">
        <f>VLOOKUP($A3916, [1]FA21_Ridership!$1:$1048576,13, 0)</f>
        <v>2</v>
      </c>
      <c r="U3916">
        <f t="shared" si="306"/>
        <v>1875</v>
      </c>
      <c r="V3916" s="67">
        <f t="shared" si="305"/>
        <v>0.94099999999999995</v>
      </c>
      <c r="W3916">
        <v>0.93960699999999997</v>
      </c>
      <c r="X3916" s="67">
        <f t="shared" si="307"/>
        <v>0.86199999999999999</v>
      </c>
      <c r="Y3916">
        <v>0.69428800000000002</v>
      </c>
      <c r="Z3916" s="67">
        <f t="shared" si="308"/>
        <v>0.97599999999999998</v>
      </c>
      <c r="AA3916">
        <f>VLOOKUP($C3916,[1]Disability!$1:$1048576,5,FALSE)</f>
        <v>3</v>
      </c>
      <c r="AB3916" s="67">
        <f t="shared" si="309"/>
        <v>0.96499999999999997</v>
      </c>
      <c r="AC3916" t="e">
        <f>VLOOKUP($A3916,#REF!,9,FALSE)</f>
        <v>#REF!</v>
      </c>
    </row>
    <row r="3917" spans="1:29">
      <c r="A3917">
        <v>52566</v>
      </c>
      <c r="B3917">
        <v>3916</v>
      </c>
      <c r="C3917">
        <v>306410</v>
      </c>
      <c r="D3917" t="s">
        <v>4235</v>
      </c>
      <c r="E3917" t="s">
        <v>4236</v>
      </c>
      <c r="G3917" t="e">
        <f>VLOOKUP($H3917,[1]BRT!$1:$1048576,1,0)</f>
        <v>#N/A</v>
      </c>
      <c r="H3917" t="s">
        <v>4420</v>
      </c>
      <c r="I3917">
        <v>37.869114000000003</v>
      </c>
      <c r="J3917">
        <v>-122.29254400000001</v>
      </c>
      <c r="K3917">
        <v>1401</v>
      </c>
      <c r="L3917">
        <v>14.6</v>
      </c>
      <c r="M3917">
        <v>4.1095890410000004</v>
      </c>
      <c r="N3917">
        <v>9</v>
      </c>
      <c r="O3917">
        <v>120</v>
      </c>
      <c r="P3917">
        <v>129</v>
      </c>
      <c r="Q3917" t="e">
        <f>VLOOKUP($A3917,'[1]SheltersALL_2.17.22'!$1:$1048576,6,0)</f>
        <v>#N/A</v>
      </c>
      <c r="R3917" t="str">
        <f>VLOOKUP($A3917, [1]FA21_Ridership!$1:$1048576,11, 0)</f>
        <v>BERKELEY</v>
      </c>
      <c r="S3917" t="str">
        <f>VLOOKUP($A3917, [1]FA21_Ridership!$1:$1048576,12, 0)</f>
        <v>ALAMEDA</v>
      </c>
      <c r="T3917">
        <f>VLOOKUP($A3917, [1]FA21_Ridership!$1:$1048576,13, 0)</f>
        <v>1</v>
      </c>
      <c r="U3917">
        <f t="shared" si="306"/>
        <v>1883.3999999999999</v>
      </c>
      <c r="V3917" s="67">
        <f t="shared" si="305"/>
        <v>0.94099999999999995</v>
      </c>
      <c r="W3917">
        <v>0.52759900000000004</v>
      </c>
      <c r="X3917" s="67">
        <f t="shared" si="307"/>
        <v>0.221</v>
      </c>
      <c r="Y3917">
        <v>0.24471000000000001</v>
      </c>
      <c r="Z3917" s="67">
        <f t="shared" si="308"/>
        <v>0.56599999999999995</v>
      </c>
      <c r="AA3917">
        <f>VLOOKUP($C3917,[1]Disability!$1:$1048576,5,FALSE)</f>
        <v>1</v>
      </c>
      <c r="AB3917" s="67">
        <f t="shared" si="309"/>
        <v>0.72499999999999998</v>
      </c>
      <c r="AC3917" t="e">
        <f>VLOOKUP($A3917,#REF!,9,FALSE)</f>
        <v>#REF!</v>
      </c>
    </row>
    <row r="3918" spans="1:29">
      <c r="A3918">
        <v>51700</v>
      </c>
      <c r="B3918">
        <v>3917</v>
      </c>
      <c r="C3918">
        <v>1020890</v>
      </c>
      <c r="D3918" t="s">
        <v>4235</v>
      </c>
      <c r="E3918" t="s">
        <v>4236</v>
      </c>
      <c r="G3918" t="e">
        <f>VLOOKUP($H3918,[1]BRT!$1:$1048576,1,0)</f>
        <v>#N/A</v>
      </c>
      <c r="H3918" t="s">
        <v>6936</v>
      </c>
      <c r="I3918">
        <v>37.815376999999998</v>
      </c>
      <c r="J3918">
        <v>-122.283753</v>
      </c>
      <c r="K3918">
        <v>1080</v>
      </c>
      <c r="L3918">
        <v>30</v>
      </c>
      <c r="M3918">
        <v>2</v>
      </c>
      <c r="N3918">
        <v>38</v>
      </c>
      <c r="O3918">
        <v>25</v>
      </c>
      <c r="P3918">
        <v>63</v>
      </c>
      <c r="Q3918" t="e">
        <f>VLOOKUP($A3918,'[1]SheltersALL_2.17.22'!$1:$1048576,6,0)</f>
        <v>#N/A</v>
      </c>
      <c r="R3918" t="str">
        <f>VLOOKUP($A3918, [1]FA21_Ridership!$1:$1048576,11, 0)</f>
        <v>OAKLAND</v>
      </c>
      <c r="S3918" t="str">
        <f>VLOOKUP($A3918, [1]FA21_Ridership!$1:$1048576,12, 0)</f>
        <v>ALAMEDA</v>
      </c>
      <c r="T3918">
        <f>VLOOKUP($A3918, [1]FA21_Ridership!$1:$1048576,13, 0)</f>
        <v>2</v>
      </c>
      <c r="U3918">
        <f t="shared" si="306"/>
        <v>1890</v>
      </c>
      <c r="V3918" s="67">
        <f t="shared" si="305"/>
        <v>0.94099999999999995</v>
      </c>
      <c r="W3918">
        <v>0.71493499999999999</v>
      </c>
      <c r="X3918" s="67">
        <f t="shared" si="307"/>
        <v>0.42499999999999999</v>
      </c>
      <c r="Y3918">
        <v>0.315162</v>
      </c>
      <c r="Z3918" s="67">
        <f t="shared" si="308"/>
        <v>0.64800000000000002</v>
      </c>
      <c r="AA3918">
        <f>VLOOKUP($C3918,[1]Disability!$1:$1048576,5,FALSE)</f>
        <v>0</v>
      </c>
      <c r="AB3918" s="67">
        <f t="shared" si="309"/>
        <v>0</v>
      </c>
      <c r="AC3918" t="e">
        <f>VLOOKUP($A3918,#REF!,9,FALSE)</f>
        <v>#REF!</v>
      </c>
    </row>
    <row r="3919" spans="1:29">
      <c r="A3919">
        <v>56777</v>
      </c>
      <c r="B3919">
        <v>3918</v>
      </c>
      <c r="C3919">
        <v>1018240</v>
      </c>
      <c r="D3919" t="s">
        <v>4235</v>
      </c>
      <c r="E3919" t="s">
        <v>4236</v>
      </c>
      <c r="F3919" t="s">
        <v>4373</v>
      </c>
      <c r="G3919" t="e">
        <f>VLOOKUP($H3919,[1]BRT!$1:$1048576,1,0)</f>
        <v>#N/A</v>
      </c>
      <c r="H3919" t="s">
        <v>6873</v>
      </c>
      <c r="I3919">
        <v>37.753655999999999</v>
      </c>
      <c r="J3919">
        <v>-122.197013</v>
      </c>
      <c r="K3919">
        <v>1394</v>
      </c>
      <c r="L3919">
        <v>30</v>
      </c>
      <c r="M3919">
        <v>2</v>
      </c>
      <c r="N3919">
        <v>35</v>
      </c>
      <c r="O3919">
        <v>28</v>
      </c>
      <c r="P3919">
        <v>63</v>
      </c>
      <c r="Q3919" t="str">
        <f>VLOOKUP($A3919,'[1]SheltersALL_2.17.22'!$1:$1048576,6,0)</f>
        <v>Oakland</v>
      </c>
      <c r="R3919" t="str">
        <f>VLOOKUP($A3919, [1]FA21_Ridership!$1:$1048576,11, 0)</f>
        <v>OAKLAND</v>
      </c>
      <c r="S3919" t="str">
        <f>VLOOKUP($A3919, [1]FA21_Ridership!$1:$1048576,12, 0)</f>
        <v>ALAMEDA</v>
      </c>
      <c r="T3919">
        <f>VLOOKUP($A3919, [1]FA21_Ridership!$1:$1048576,13, 0)</f>
        <v>3</v>
      </c>
      <c r="U3919">
        <f t="shared" si="306"/>
        <v>1890</v>
      </c>
      <c r="V3919" s="67">
        <f t="shared" si="305"/>
        <v>0.94099999999999995</v>
      </c>
      <c r="W3919">
        <v>0.84946699999999997</v>
      </c>
      <c r="X3919" s="67">
        <f t="shared" si="307"/>
        <v>0.66900000000000004</v>
      </c>
      <c r="Y3919">
        <v>0.76672200000000001</v>
      </c>
      <c r="Z3919" s="67">
        <f t="shared" si="308"/>
        <v>0.98699999999999999</v>
      </c>
      <c r="AA3919">
        <f>VLOOKUP($C3919,[1]Disability!$1:$1048576,5,FALSE)</f>
        <v>0</v>
      </c>
      <c r="AB3919" s="67">
        <f t="shared" si="309"/>
        <v>0</v>
      </c>
      <c r="AC3919" t="e">
        <f>VLOOKUP($A3919,#REF!,9,FALSE)</f>
        <v>#REF!</v>
      </c>
    </row>
    <row r="3920" spans="1:29">
      <c r="A3920">
        <v>51575</v>
      </c>
      <c r="B3920">
        <v>3919</v>
      </c>
      <c r="C3920">
        <v>306560</v>
      </c>
      <c r="D3920" t="s">
        <v>4235</v>
      </c>
      <c r="E3920" t="s">
        <v>4236</v>
      </c>
      <c r="G3920" t="e">
        <f>VLOOKUP($H3920,[1]BRT!$1:$1048576,1,0)</f>
        <v>#N/A</v>
      </c>
      <c r="H3920" t="s">
        <v>6959</v>
      </c>
      <c r="I3920">
        <v>37.872031999999997</v>
      </c>
      <c r="J3920">
        <v>-122.272993</v>
      </c>
      <c r="K3920">
        <v>1031</v>
      </c>
      <c r="L3920">
        <v>30</v>
      </c>
      <c r="M3920">
        <v>2</v>
      </c>
      <c r="N3920">
        <v>21</v>
      </c>
      <c r="O3920">
        <v>43</v>
      </c>
      <c r="P3920">
        <v>64</v>
      </c>
      <c r="Q3920" t="e">
        <f>VLOOKUP($A3920,'[1]SheltersALL_2.17.22'!$1:$1048576,6,0)</f>
        <v>#N/A</v>
      </c>
      <c r="R3920" t="str">
        <f>VLOOKUP($A3920, [1]FA21_Ridership!$1:$1048576,11, 0)</f>
        <v>BERKELEY</v>
      </c>
      <c r="S3920" t="str">
        <f>VLOOKUP($A3920, [1]FA21_Ridership!$1:$1048576,12, 0)</f>
        <v>ALAMEDA</v>
      </c>
      <c r="T3920">
        <f>VLOOKUP($A3920, [1]FA21_Ridership!$1:$1048576,13, 0)</f>
        <v>1</v>
      </c>
      <c r="U3920">
        <f t="shared" si="306"/>
        <v>1920</v>
      </c>
      <c r="V3920" s="67">
        <f t="shared" si="305"/>
        <v>0.94199999999999995</v>
      </c>
      <c r="W3920">
        <v>0.78002099999999996</v>
      </c>
      <c r="X3920" s="67">
        <f t="shared" si="307"/>
        <v>0.54400000000000004</v>
      </c>
      <c r="Y3920">
        <v>0.42082900000000001</v>
      </c>
      <c r="Z3920" s="67">
        <f t="shared" si="308"/>
        <v>0.78400000000000003</v>
      </c>
      <c r="AA3920">
        <f>VLOOKUP($C3920,[1]Disability!$1:$1048576,5,FALSE)</f>
        <v>2</v>
      </c>
      <c r="AB3920" s="67">
        <f t="shared" si="309"/>
        <v>0.91600000000000004</v>
      </c>
      <c r="AC3920" t="e">
        <f>VLOOKUP($A3920,#REF!,9,FALSE)</f>
        <v>#REF!</v>
      </c>
    </row>
    <row r="3921" spans="1:29">
      <c r="A3921">
        <v>53449</v>
      </c>
      <c r="B3921">
        <v>3920</v>
      </c>
      <c r="C3921">
        <v>1010650</v>
      </c>
      <c r="D3921" t="s">
        <v>4235</v>
      </c>
      <c r="E3921" t="s">
        <v>4236</v>
      </c>
      <c r="F3921" t="s">
        <v>5342</v>
      </c>
      <c r="G3921" t="e">
        <f>VLOOKUP($H3921,[1]BRT!$1:$1048576,1,0)</f>
        <v>#N/A</v>
      </c>
      <c r="H3921" t="s">
        <v>6964</v>
      </c>
      <c r="I3921">
        <v>37.769278999999997</v>
      </c>
      <c r="J3921">
        <v>-122.174148</v>
      </c>
      <c r="K3921">
        <v>1172</v>
      </c>
      <c r="L3921">
        <v>18</v>
      </c>
      <c r="M3921">
        <v>3.3333333330000001</v>
      </c>
      <c r="N3921">
        <v>28</v>
      </c>
      <c r="O3921">
        <v>79</v>
      </c>
      <c r="P3921">
        <v>107</v>
      </c>
      <c r="Q3921" t="e">
        <f>VLOOKUP($A3921,'[1]SheltersALL_2.17.22'!$1:$1048576,6,0)</f>
        <v>#N/A</v>
      </c>
      <c r="R3921" t="str">
        <f>VLOOKUP($A3921, [1]FA21_Ridership!$1:$1048576,11, 0)</f>
        <v>OAKLAND</v>
      </c>
      <c r="S3921" t="str">
        <f>VLOOKUP($A3921, [1]FA21_Ridership!$1:$1048576,12, 0)</f>
        <v>ALAMEDA</v>
      </c>
      <c r="T3921">
        <f>VLOOKUP($A3921, [1]FA21_Ridership!$1:$1048576,13, 0)</f>
        <v>3</v>
      </c>
      <c r="U3921">
        <f t="shared" si="306"/>
        <v>1926</v>
      </c>
      <c r="V3921" s="67">
        <f t="shared" si="305"/>
        <v>0.94199999999999995</v>
      </c>
      <c r="W3921">
        <v>0.96241399999999999</v>
      </c>
      <c r="X3921" s="67">
        <f t="shared" si="307"/>
        <v>0.92800000000000005</v>
      </c>
      <c r="Y3921">
        <v>0.64087499999999997</v>
      </c>
      <c r="Z3921" s="67">
        <f t="shared" si="308"/>
        <v>0.95899999999999996</v>
      </c>
      <c r="AA3921">
        <f>VLOOKUP($C3921,[1]Disability!$1:$1048576,5,FALSE)</f>
        <v>2</v>
      </c>
      <c r="AB3921" s="67">
        <f t="shared" si="309"/>
        <v>0.91600000000000004</v>
      </c>
      <c r="AC3921" t="e">
        <f>VLOOKUP($A3921,#REF!,9,FALSE)</f>
        <v>#REF!</v>
      </c>
    </row>
    <row r="3922" spans="1:29">
      <c r="A3922">
        <v>56766</v>
      </c>
      <c r="B3922">
        <v>3921</v>
      </c>
      <c r="C3922">
        <v>303440</v>
      </c>
      <c r="D3922" t="s">
        <v>4235</v>
      </c>
      <c r="E3922" t="s">
        <v>4236</v>
      </c>
      <c r="G3922" t="e">
        <f>VLOOKUP($H3922,[1]BRT!$1:$1048576,1,0)</f>
        <v>#N/A</v>
      </c>
      <c r="H3922" t="s">
        <v>6918</v>
      </c>
      <c r="I3922">
        <v>37.86844</v>
      </c>
      <c r="J3922">
        <v>-122.272777</v>
      </c>
      <c r="K3922">
        <v>1018</v>
      </c>
      <c r="L3922">
        <v>30.7</v>
      </c>
      <c r="M3922">
        <v>1.9543973939999999</v>
      </c>
      <c r="N3922">
        <v>25</v>
      </c>
      <c r="O3922">
        <v>38</v>
      </c>
      <c r="P3922">
        <v>63</v>
      </c>
      <c r="Q3922" t="e">
        <f>VLOOKUP($A3922,'[1]SheltersALL_2.17.22'!$1:$1048576,6,0)</f>
        <v>#N/A</v>
      </c>
      <c r="R3922" t="str">
        <f>VLOOKUP($A3922, [1]FA21_Ridership!$1:$1048576,11, 0)</f>
        <v>BERKELEY</v>
      </c>
      <c r="S3922" t="str">
        <f>VLOOKUP($A3922, [1]FA21_Ridership!$1:$1048576,12, 0)</f>
        <v>ALAMEDA</v>
      </c>
      <c r="T3922">
        <f>VLOOKUP($A3922, [1]FA21_Ridership!$1:$1048576,13, 0)</f>
        <v>1</v>
      </c>
      <c r="U3922">
        <f t="shared" si="306"/>
        <v>1934.1</v>
      </c>
      <c r="V3922" s="67">
        <f t="shared" si="305"/>
        <v>0.94199999999999995</v>
      </c>
      <c r="W3922">
        <v>0.39978399999999997</v>
      </c>
      <c r="X3922" s="67">
        <f t="shared" si="307"/>
        <v>0.125</v>
      </c>
      <c r="Y3922">
        <v>0.234375</v>
      </c>
      <c r="Z3922" s="67">
        <f t="shared" si="308"/>
        <v>0.53100000000000003</v>
      </c>
      <c r="AA3922">
        <f>VLOOKUP($C3922,[1]Disability!$1:$1048576,5,FALSE)</f>
        <v>1</v>
      </c>
      <c r="AB3922" s="67">
        <f t="shared" si="309"/>
        <v>0.72499999999999998</v>
      </c>
      <c r="AC3922" t="e">
        <f>VLOOKUP($A3922,#REF!,9,FALSE)</f>
        <v>#REF!</v>
      </c>
    </row>
    <row r="3923" spans="1:29">
      <c r="A3923">
        <v>52087</v>
      </c>
      <c r="B3923">
        <v>3922</v>
      </c>
      <c r="C3923">
        <v>9905650</v>
      </c>
      <c r="D3923" t="s">
        <v>4235</v>
      </c>
      <c r="E3923" t="s">
        <v>4236</v>
      </c>
      <c r="G3923" t="e">
        <f>VLOOKUP($H3923,[1]BRT!$1:$1048576,1,0)</f>
        <v>#N/A</v>
      </c>
      <c r="H3923" t="s">
        <v>6965</v>
      </c>
      <c r="I3923">
        <v>37.631286000000003</v>
      </c>
      <c r="J3923">
        <v>-122.096784</v>
      </c>
      <c r="K3923">
        <v>1039</v>
      </c>
      <c r="L3923">
        <v>20</v>
      </c>
      <c r="M3923">
        <v>3</v>
      </c>
      <c r="N3923">
        <v>66</v>
      </c>
      <c r="O3923">
        <v>31</v>
      </c>
      <c r="P3923">
        <v>97</v>
      </c>
      <c r="Q3923" t="e">
        <f>VLOOKUP($A3923,'[1]SheltersALL_2.17.22'!$1:$1048576,6,0)</f>
        <v>#N/A</v>
      </c>
      <c r="R3923" t="str">
        <f>VLOOKUP($A3923, [1]FA21_Ridership!$1:$1048576,11, 0)</f>
        <v>HAYWARD</v>
      </c>
      <c r="S3923" t="str">
        <f>VLOOKUP($A3923, [1]FA21_Ridership!$1:$1048576,12, 0)</f>
        <v>ALAMEDA</v>
      </c>
      <c r="T3923">
        <f>VLOOKUP($A3923, [1]FA21_Ridership!$1:$1048576,13, 0)</f>
        <v>5</v>
      </c>
      <c r="U3923">
        <f t="shared" si="306"/>
        <v>1940</v>
      </c>
      <c r="V3923" s="67">
        <f t="shared" si="305"/>
        <v>0.94199999999999995</v>
      </c>
      <c r="W3923">
        <v>0.76625200000000004</v>
      </c>
      <c r="X3923" s="67">
        <f t="shared" si="307"/>
        <v>0.51500000000000001</v>
      </c>
      <c r="Y3923">
        <v>0.31512600000000002</v>
      </c>
      <c r="Z3923" s="67">
        <f t="shared" si="308"/>
        <v>0.64700000000000002</v>
      </c>
      <c r="AA3923">
        <f>VLOOKUP($C3923,[1]Disability!$1:$1048576,5,FALSE)</f>
        <v>0</v>
      </c>
      <c r="AB3923" s="67">
        <f t="shared" si="309"/>
        <v>0</v>
      </c>
      <c r="AC3923" t="e">
        <f>VLOOKUP($A3923,#REF!,9,FALSE)</f>
        <v>#REF!</v>
      </c>
    </row>
    <row r="3924" spans="1:29">
      <c r="A3924">
        <v>57557</v>
      </c>
      <c r="B3924">
        <v>3923</v>
      </c>
      <c r="C3924">
        <v>305980</v>
      </c>
      <c r="D3924" t="s">
        <v>4235</v>
      </c>
      <c r="E3924" t="s">
        <v>4236</v>
      </c>
      <c r="G3924" t="e">
        <f>VLOOKUP($H3924,[1]BRT!$1:$1048576,1,0)</f>
        <v>#N/A</v>
      </c>
      <c r="H3924" t="s">
        <v>6908</v>
      </c>
      <c r="I3924">
        <v>37.871699999999997</v>
      </c>
      <c r="J3924">
        <v>-122.27287200000001</v>
      </c>
      <c r="K3924">
        <v>1362</v>
      </c>
      <c r="L3924">
        <v>13.4</v>
      </c>
      <c r="M3924">
        <v>4.4776119400000001</v>
      </c>
      <c r="N3924">
        <v>41</v>
      </c>
      <c r="O3924">
        <v>104</v>
      </c>
      <c r="P3924">
        <v>145</v>
      </c>
      <c r="Q3924" t="e">
        <f>VLOOKUP($A3924,'[1]SheltersALL_2.17.22'!$1:$1048576,6,0)</f>
        <v>#N/A</v>
      </c>
      <c r="R3924" t="str">
        <f>VLOOKUP($A3924, [1]FA21_Ridership!$1:$1048576,11, 0)</f>
        <v>BERKELEY</v>
      </c>
      <c r="S3924" t="str">
        <f>VLOOKUP($A3924, [1]FA21_Ridership!$1:$1048576,12, 0)</f>
        <v>ALAMEDA</v>
      </c>
      <c r="T3924">
        <f>VLOOKUP($A3924, [1]FA21_Ridership!$1:$1048576,13, 0)</f>
        <v>1</v>
      </c>
      <c r="U3924">
        <f t="shared" si="306"/>
        <v>1943</v>
      </c>
      <c r="V3924" s="67">
        <f t="shared" si="305"/>
        <v>0.94299999999999995</v>
      </c>
      <c r="W3924">
        <v>0.78002099999999996</v>
      </c>
      <c r="X3924" s="67">
        <f t="shared" si="307"/>
        <v>0.54400000000000004</v>
      </c>
      <c r="Y3924">
        <v>0.42082900000000001</v>
      </c>
      <c r="Z3924" s="67">
        <f t="shared" si="308"/>
        <v>0.78400000000000003</v>
      </c>
      <c r="AA3924">
        <f>VLOOKUP($C3924,[1]Disability!$1:$1048576,5,FALSE)</f>
        <v>2</v>
      </c>
      <c r="AB3924" s="67">
        <f t="shared" si="309"/>
        <v>0.91600000000000004</v>
      </c>
      <c r="AC3924" t="e">
        <f>VLOOKUP($A3924,#REF!,9,FALSE)</f>
        <v>#REF!</v>
      </c>
    </row>
    <row r="3925" spans="1:29">
      <c r="A3925">
        <v>55522</v>
      </c>
      <c r="B3925">
        <v>3924</v>
      </c>
      <c r="C3925">
        <v>1011330</v>
      </c>
      <c r="D3925" t="s">
        <v>4235</v>
      </c>
      <c r="E3925" t="s">
        <v>4236</v>
      </c>
      <c r="F3925" t="s">
        <v>4373</v>
      </c>
      <c r="G3925" t="e">
        <f>VLOOKUP($H3925,[1]BRT!$1:$1048576,1,0)</f>
        <v>#N/A</v>
      </c>
      <c r="H3925" t="s">
        <v>6932</v>
      </c>
      <c r="I3925">
        <v>37.775429000000003</v>
      </c>
      <c r="J3925">
        <v>-122.225279</v>
      </c>
      <c r="K3925">
        <v>1218</v>
      </c>
      <c r="L3925">
        <v>15</v>
      </c>
      <c r="M3925">
        <v>4</v>
      </c>
      <c r="N3925">
        <v>52</v>
      </c>
      <c r="O3925">
        <v>78</v>
      </c>
      <c r="P3925">
        <v>130</v>
      </c>
      <c r="Q3925" t="e">
        <f>VLOOKUP($A3925,'[1]SheltersALL_2.17.22'!$1:$1048576,6,0)</f>
        <v>#N/A</v>
      </c>
      <c r="R3925" t="str">
        <f>VLOOKUP($A3925, [1]FA21_Ridership!$1:$1048576,11, 0)</f>
        <v>OAKLAND</v>
      </c>
      <c r="S3925" t="str">
        <f>VLOOKUP($A3925, [1]FA21_Ridership!$1:$1048576,12, 0)</f>
        <v>ALAMEDA</v>
      </c>
      <c r="T3925">
        <f>VLOOKUP($A3925, [1]FA21_Ridership!$1:$1048576,13, 0)</f>
        <v>2</v>
      </c>
      <c r="U3925">
        <f t="shared" si="306"/>
        <v>1950</v>
      </c>
      <c r="V3925" s="67">
        <f t="shared" si="305"/>
        <v>0.94299999999999995</v>
      </c>
      <c r="W3925">
        <v>0.94576300000000002</v>
      </c>
      <c r="X3925" s="67">
        <f t="shared" si="307"/>
        <v>0.88400000000000001</v>
      </c>
      <c r="Y3925">
        <v>0.61525399999999997</v>
      </c>
      <c r="Z3925" s="67">
        <f t="shared" si="308"/>
        <v>0.94099999999999995</v>
      </c>
      <c r="AA3925">
        <f>VLOOKUP($C3925,[1]Disability!$1:$1048576,5,FALSE)</f>
        <v>3</v>
      </c>
      <c r="AB3925" s="67">
        <f t="shared" si="309"/>
        <v>0.96499999999999997</v>
      </c>
      <c r="AC3925" t="e">
        <f>VLOOKUP($A3925,#REF!,9,FALSE)</f>
        <v>#REF!</v>
      </c>
    </row>
    <row r="3926" spans="1:29">
      <c r="A3926">
        <v>52935</v>
      </c>
      <c r="B3926">
        <v>3925</v>
      </c>
      <c r="C3926">
        <v>9907770</v>
      </c>
      <c r="D3926" t="s">
        <v>4235</v>
      </c>
      <c r="E3926" t="s">
        <v>4236</v>
      </c>
      <c r="G3926" t="e">
        <f>VLOOKUP($H3926,[1]BRT!$1:$1048576,1,0)</f>
        <v>#N/A</v>
      </c>
      <c r="H3926" t="s">
        <v>6954</v>
      </c>
      <c r="I3926">
        <v>37.833317000000001</v>
      </c>
      <c r="J3926">
        <v>-122.263232</v>
      </c>
      <c r="K3926">
        <v>1375</v>
      </c>
      <c r="L3926">
        <v>20</v>
      </c>
      <c r="M3926">
        <v>3</v>
      </c>
      <c r="N3926">
        <v>35</v>
      </c>
      <c r="O3926">
        <v>63</v>
      </c>
      <c r="P3926">
        <v>98</v>
      </c>
      <c r="Q3926" t="e">
        <f>VLOOKUP($A3926,'[1]SheltersALL_2.17.22'!$1:$1048576,6,0)</f>
        <v>#N/A</v>
      </c>
      <c r="R3926" t="str">
        <f>VLOOKUP($A3926, [1]FA21_Ridership!$1:$1048576,11, 0)</f>
        <v>OAKLAND</v>
      </c>
      <c r="S3926" t="str">
        <f>VLOOKUP($A3926, [1]FA21_Ridership!$1:$1048576,12, 0)</f>
        <v>ALAMEDA</v>
      </c>
      <c r="T3926">
        <f>VLOOKUP($A3926, [1]FA21_Ridership!$1:$1048576,13, 0)</f>
        <v>2</v>
      </c>
      <c r="U3926">
        <f t="shared" si="306"/>
        <v>1960</v>
      </c>
      <c r="V3926" s="67">
        <f t="shared" si="305"/>
        <v>0.94299999999999995</v>
      </c>
      <c r="W3926">
        <v>0.48654700000000001</v>
      </c>
      <c r="X3926" s="67">
        <f t="shared" si="307"/>
        <v>0.187</v>
      </c>
      <c r="Y3926">
        <v>0.13228699999999999</v>
      </c>
      <c r="Z3926" s="67">
        <f t="shared" si="308"/>
        <v>0.32200000000000001</v>
      </c>
      <c r="AA3926">
        <f>VLOOKUP($C3926,[1]Disability!$1:$1048576,5,FALSE)</f>
        <v>0</v>
      </c>
      <c r="AB3926" s="67">
        <f t="shared" si="309"/>
        <v>0</v>
      </c>
      <c r="AC3926" t="e">
        <f>VLOOKUP($A3926,#REF!,9,FALSE)</f>
        <v>#REF!</v>
      </c>
    </row>
    <row r="3927" spans="1:29">
      <c r="A3927">
        <v>59965</v>
      </c>
      <c r="B3927">
        <v>3926</v>
      </c>
      <c r="C3927">
        <v>804640</v>
      </c>
      <c r="D3927" t="s">
        <v>4235</v>
      </c>
      <c r="E3927" t="s">
        <v>4236</v>
      </c>
      <c r="G3927" t="e">
        <f>VLOOKUP($H3927,[1]BRT!$1:$1048576,1,0)</f>
        <v>#N/A</v>
      </c>
      <c r="H3927" t="s">
        <v>6966</v>
      </c>
      <c r="I3927">
        <v>37.652019000000003</v>
      </c>
      <c r="J3927">
        <v>-122.10525699999999</v>
      </c>
      <c r="K3927">
        <v>1040</v>
      </c>
      <c r="L3927">
        <v>40</v>
      </c>
      <c r="M3927">
        <v>1.5</v>
      </c>
      <c r="N3927">
        <v>4</v>
      </c>
      <c r="O3927">
        <v>45</v>
      </c>
      <c r="P3927">
        <v>49</v>
      </c>
      <c r="Q3927" t="e">
        <f>VLOOKUP($A3927,'[1]SheltersALL_2.17.22'!$1:$1048576,6,0)</f>
        <v>#N/A</v>
      </c>
      <c r="R3927" t="str">
        <f>VLOOKUP($A3927, [1]FA21_Ridership!$1:$1048576,11, 0)</f>
        <v>HAYWARD</v>
      </c>
      <c r="S3927" t="str">
        <f>VLOOKUP($A3927, [1]FA21_Ridership!$1:$1048576,12, 0)</f>
        <v>ALAMEDA</v>
      </c>
      <c r="T3927">
        <f>VLOOKUP($A3927, [1]FA21_Ridership!$1:$1048576,13, 0)</f>
        <v>5</v>
      </c>
      <c r="U3927">
        <f t="shared" si="306"/>
        <v>1960</v>
      </c>
      <c r="V3927" s="67">
        <f t="shared" si="305"/>
        <v>0.94299999999999995</v>
      </c>
      <c r="W3927">
        <v>0.82065699999999997</v>
      </c>
      <c r="X3927" s="67">
        <f t="shared" si="307"/>
        <v>0.61399999999999999</v>
      </c>
      <c r="Y3927">
        <v>0.19215399999999999</v>
      </c>
      <c r="Z3927" s="67">
        <f t="shared" si="308"/>
        <v>0.46</v>
      </c>
      <c r="AA3927">
        <f>VLOOKUP($C3927,[1]Disability!$1:$1048576,5,FALSE)</f>
        <v>0</v>
      </c>
      <c r="AB3927" s="67">
        <f t="shared" si="309"/>
        <v>0</v>
      </c>
      <c r="AC3927" t="e">
        <f>VLOOKUP($A3927,#REF!,9,FALSE)</f>
        <v>#REF!</v>
      </c>
    </row>
    <row r="3928" spans="1:29">
      <c r="A3928">
        <v>52958</v>
      </c>
      <c r="B3928">
        <v>3927</v>
      </c>
      <c r="C3928">
        <v>9907850</v>
      </c>
      <c r="D3928" t="s">
        <v>4235</v>
      </c>
      <c r="E3928" t="s">
        <v>4236</v>
      </c>
      <c r="G3928" t="e">
        <f>VLOOKUP($H3928,[1]BRT!$1:$1048576,1,0)</f>
        <v>#N/A</v>
      </c>
      <c r="H3928" t="s">
        <v>5382</v>
      </c>
      <c r="I3928">
        <v>37.551602000000003</v>
      </c>
      <c r="J3928">
        <v>-121.978228</v>
      </c>
      <c r="K3928">
        <v>1435</v>
      </c>
      <c r="L3928">
        <v>26</v>
      </c>
      <c r="M3928">
        <v>2.307692308</v>
      </c>
      <c r="N3928">
        <v>57</v>
      </c>
      <c r="O3928">
        <v>19</v>
      </c>
      <c r="P3928">
        <v>76</v>
      </c>
      <c r="Q3928" t="e">
        <f>VLOOKUP($A3928,'[1]SheltersALL_2.17.22'!$1:$1048576,6,0)</f>
        <v>#N/A</v>
      </c>
      <c r="R3928" t="str">
        <f>VLOOKUP($A3928, [1]FA21_Ridership!$1:$1048576,11, 0)</f>
        <v>FREMONT</v>
      </c>
      <c r="S3928" t="str">
        <f>VLOOKUP($A3928, [1]FA21_Ridership!$1:$1048576,12, 0)</f>
        <v>ALAMEDA</v>
      </c>
      <c r="T3928">
        <f>VLOOKUP($A3928, [1]FA21_Ridership!$1:$1048576,13, 0)</f>
        <v>5</v>
      </c>
      <c r="U3928">
        <f t="shared" si="306"/>
        <v>1976</v>
      </c>
      <c r="V3928" s="67">
        <f t="shared" si="305"/>
        <v>0.94299999999999995</v>
      </c>
      <c r="W3928">
        <v>0.938195</v>
      </c>
      <c r="X3928" s="67">
        <f t="shared" si="307"/>
        <v>0.85099999999999998</v>
      </c>
      <c r="Y3928">
        <v>8.2818000000000003E-2</v>
      </c>
      <c r="Z3928" s="67">
        <f t="shared" si="308"/>
        <v>0.182</v>
      </c>
      <c r="AA3928">
        <f>VLOOKUP($C3928,[1]Disability!$1:$1048576,5,FALSE)</f>
        <v>2</v>
      </c>
      <c r="AB3928" s="67">
        <f t="shared" si="309"/>
        <v>0.91600000000000004</v>
      </c>
      <c r="AC3928" t="e">
        <f>VLOOKUP($A3928,#REF!,9,FALSE)</f>
        <v>#REF!</v>
      </c>
    </row>
    <row r="3929" spans="1:29">
      <c r="A3929">
        <v>55114</v>
      </c>
      <c r="B3929">
        <v>3928</v>
      </c>
      <c r="C3929">
        <v>1600380</v>
      </c>
      <c r="D3929" t="s">
        <v>4235</v>
      </c>
      <c r="E3929" t="s">
        <v>4236</v>
      </c>
      <c r="F3929" t="s">
        <v>5342</v>
      </c>
      <c r="G3929" t="e">
        <f>VLOOKUP($H3929,[1]BRT!$1:$1048576,1,0)</f>
        <v>#N/A</v>
      </c>
      <c r="H3929" t="s">
        <v>5768</v>
      </c>
      <c r="I3929">
        <v>37.970694999999999</v>
      </c>
      <c r="J3929">
        <v>-122.34038700000001</v>
      </c>
      <c r="K3929">
        <v>840</v>
      </c>
      <c r="L3929">
        <v>60</v>
      </c>
      <c r="M3929">
        <v>1</v>
      </c>
      <c r="N3929">
        <v>14</v>
      </c>
      <c r="O3929">
        <v>19</v>
      </c>
      <c r="P3929">
        <v>33</v>
      </c>
      <c r="Q3929" t="e">
        <f>VLOOKUP($A3929,'[1]SheltersALL_2.17.22'!$1:$1048576,6,0)</f>
        <v>#N/A</v>
      </c>
      <c r="R3929" t="str">
        <f>VLOOKUP($A3929, [1]FA21_Ridership!$1:$1048576,11, 0)</f>
        <v>SAN PABLO</v>
      </c>
      <c r="S3929" t="str">
        <f>VLOOKUP($A3929, [1]FA21_Ridership!$1:$1048576,12, 0)</f>
        <v>CONTRA COSTA</v>
      </c>
      <c r="T3929">
        <f>VLOOKUP($A3929, [1]FA21_Ridership!$1:$1048576,13, 0)</f>
        <v>1</v>
      </c>
      <c r="U3929">
        <f t="shared" si="306"/>
        <v>1980</v>
      </c>
      <c r="V3929" s="67">
        <f t="shared" si="305"/>
        <v>0.94399999999999995</v>
      </c>
      <c r="W3929">
        <v>0.91733200000000004</v>
      </c>
      <c r="X3929" s="67">
        <f t="shared" si="307"/>
        <v>0.80500000000000005</v>
      </c>
      <c r="Y3929">
        <v>0.43229200000000001</v>
      </c>
      <c r="Z3929" s="67">
        <f t="shared" si="308"/>
        <v>0.79400000000000004</v>
      </c>
      <c r="AA3929">
        <f>VLOOKUP($C3929,[1]Disability!$1:$1048576,5,FALSE)</f>
        <v>1</v>
      </c>
      <c r="AB3929" s="67">
        <f t="shared" si="309"/>
        <v>0.72499999999999998</v>
      </c>
      <c r="AC3929" t="e">
        <f>VLOOKUP($A3929,#REF!,9,FALSE)</f>
        <v>#REF!</v>
      </c>
    </row>
    <row r="3930" spans="1:29">
      <c r="A3930">
        <v>51328</v>
      </c>
      <c r="B3930">
        <v>3929</v>
      </c>
      <c r="C3930">
        <v>9902920</v>
      </c>
      <c r="D3930" t="s">
        <v>4235</v>
      </c>
      <c r="E3930" t="s">
        <v>4236</v>
      </c>
      <c r="G3930" t="e">
        <f>VLOOKUP($H3930,[1]BRT!$1:$1048576,1,0)</f>
        <v>#N/A</v>
      </c>
      <c r="H3930" t="s">
        <v>6967</v>
      </c>
      <c r="I3930">
        <v>37.969965000000002</v>
      </c>
      <c r="J3930">
        <v>-122.287553</v>
      </c>
      <c r="K3930">
        <v>720</v>
      </c>
      <c r="L3930">
        <v>60</v>
      </c>
      <c r="M3930">
        <v>1</v>
      </c>
      <c r="N3930">
        <v>8</v>
      </c>
      <c r="O3930">
        <v>25</v>
      </c>
      <c r="P3930">
        <v>33</v>
      </c>
      <c r="Q3930" t="e">
        <f>VLOOKUP($A3930,'[1]SheltersALL_2.17.22'!$1:$1048576,6,0)</f>
        <v>#N/A</v>
      </c>
      <c r="R3930" t="str">
        <f>VLOOKUP($A3930, [1]FA21_Ridership!$1:$1048576,11, 0)</f>
        <v>SAN PABLO</v>
      </c>
      <c r="S3930" t="str">
        <f>VLOOKUP($A3930, [1]FA21_Ridership!$1:$1048576,12, 0)</f>
        <v>CONTRA COSTA</v>
      </c>
      <c r="T3930">
        <f>VLOOKUP($A3930, [1]FA21_Ridership!$1:$1048576,13, 0)</f>
        <v>1</v>
      </c>
      <c r="U3930">
        <f t="shared" si="306"/>
        <v>1980</v>
      </c>
      <c r="V3930" s="67">
        <f t="shared" si="305"/>
        <v>0.94399999999999995</v>
      </c>
      <c r="W3930">
        <v>0.681199</v>
      </c>
      <c r="X3930" s="67">
        <f t="shared" si="307"/>
        <v>0.38500000000000001</v>
      </c>
      <c r="Y3930">
        <v>8.9010000000000006E-2</v>
      </c>
      <c r="Z3930" s="67">
        <f t="shared" si="308"/>
        <v>0.20399999999999999</v>
      </c>
      <c r="AA3930">
        <f>VLOOKUP($C3930,[1]Disability!$1:$1048576,5,FALSE)</f>
        <v>0</v>
      </c>
      <c r="AB3930" s="67">
        <f t="shared" si="309"/>
        <v>0</v>
      </c>
      <c r="AC3930" t="e">
        <f>VLOOKUP($A3930,#REF!,9,FALSE)</f>
        <v>#REF!</v>
      </c>
    </row>
    <row r="3931" spans="1:29">
      <c r="A3931">
        <v>54995</v>
      </c>
      <c r="B3931">
        <v>3930</v>
      </c>
      <c r="C3931">
        <v>1017600</v>
      </c>
      <c r="D3931" t="s">
        <v>4235</v>
      </c>
      <c r="E3931" t="s">
        <v>4236</v>
      </c>
      <c r="G3931" t="e">
        <f>VLOOKUP($H3931,[1]BRT!$1:$1048576,1,0)</f>
        <v>#N/A</v>
      </c>
      <c r="H3931" t="s">
        <v>6968</v>
      </c>
      <c r="I3931">
        <v>37.803845000000003</v>
      </c>
      <c r="J3931">
        <v>-122.23383</v>
      </c>
      <c r="K3931">
        <v>961</v>
      </c>
      <c r="L3931">
        <v>20</v>
      </c>
      <c r="M3931">
        <v>3</v>
      </c>
      <c r="N3931">
        <v>11</v>
      </c>
      <c r="O3931">
        <v>89</v>
      </c>
      <c r="P3931">
        <v>100</v>
      </c>
      <c r="Q3931" t="str">
        <f>VLOOKUP($A3931,'[1]SheltersALL_2.17.22'!$1:$1048576,6,0)</f>
        <v>Oakland</v>
      </c>
      <c r="R3931" t="str">
        <f>VLOOKUP($A3931, [1]FA21_Ridership!$1:$1048576,11, 0)</f>
        <v>OAKLAND</v>
      </c>
      <c r="S3931" t="str">
        <f>VLOOKUP($A3931, [1]FA21_Ridership!$1:$1048576,12, 0)</f>
        <v>ALAMEDA</v>
      </c>
      <c r="T3931">
        <f>VLOOKUP($A3931, [1]FA21_Ridership!$1:$1048576,13, 0)</f>
        <v>2</v>
      </c>
      <c r="U3931">
        <f t="shared" si="306"/>
        <v>2000</v>
      </c>
      <c r="V3931" s="67">
        <f t="shared" si="305"/>
        <v>0.94399999999999995</v>
      </c>
      <c r="W3931">
        <v>0.82199500000000003</v>
      </c>
      <c r="X3931" s="67">
        <f t="shared" si="307"/>
        <v>0.61799999999999999</v>
      </c>
      <c r="Y3931">
        <v>0.51133799999999996</v>
      </c>
      <c r="Z3931" s="67">
        <f t="shared" si="308"/>
        <v>0.87</v>
      </c>
      <c r="AA3931">
        <f>VLOOKUP($C3931,[1]Disability!$1:$1048576,5,FALSE)</f>
        <v>0</v>
      </c>
      <c r="AB3931" s="67">
        <f t="shared" si="309"/>
        <v>0</v>
      </c>
      <c r="AC3931" t="e">
        <f>VLOOKUP($A3931,#REF!,9,FALSE)</f>
        <v>#REF!</v>
      </c>
    </row>
    <row r="3932" spans="1:29">
      <c r="A3932">
        <v>51627</v>
      </c>
      <c r="B3932">
        <v>3931</v>
      </c>
      <c r="C3932">
        <v>601040</v>
      </c>
      <c r="D3932" t="s">
        <v>4235</v>
      </c>
      <c r="E3932" t="s">
        <v>4236</v>
      </c>
      <c r="G3932" t="e">
        <f>VLOOKUP($H3932,[1]BRT!$1:$1048576,1,0)</f>
        <v>#N/A</v>
      </c>
      <c r="H3932" t="s">
        <v>6969</v>
      </c>
      <c r="I3932">
        <v>37.831256000000003</v>
      </c>
      <c r="J3932">
        <v>-122.279337</v>
      </c>
      <c r="K3932">
        <v>1180</v>
      </c>
      <c r="L3932">
        <v>25.4</v>
      </c>
      <c r="M3932">
        <v>2.3622047240000001</v>
      </c>
      <c r="N3932">
        <v>31</v>
      </c>
      <c r="O3932">
        <v>48</v>
      </c>
      <c r="P3932">
        <v>79</v>
      </c>
      <c r="Q3932" t="e">
        <f>VLOOKUP($A3932,'[1]SheltersALL_2.17.22'!$1:$1048576,6,0)</f>
        <v>#N/A</v>
      </c>
      <c r="R3932" t="str">
        <f>VLOOKUP($A3932, [1]FA21_Ridership!$1:$1048576,11, 0)</f>
        <v>EMERYVILLE</v>
      </c>
      <c r="S3932" t="str">
        <f>VLOOKUP($A3932, [1]FA21_Ridership!$1:$1048576,12, 0)</f>
        <v>ALAMEDA</v>
      </c>
      <c r="T3932">
        <f>VLOOKUP($A3932, [1]FA21_Ridership!$1:$1048576,13, 0)</f>
        <v>2</v>
      </c>
      <c r="U3932">
        <f t="shared" si="306"/>
        <v>2006.6</v>
      </c>
      <c r="V3932" s="67">
        <f t="shared" si="305"/>
        <v>0.94399999999999995</v>
      </c>
      <c r="W3932">
        <v>0.67326200000000003</v>
      </c>
      <c r="X3932" s="67">
        <f t="shared" si="307"/>
        <v>0.36</v>
      </c>
      <c r="Y3932">
        <v>0.37696600000000002</v>
      </c>
      <c r="Z3932" s="67">
        <f t="shared" si="308"/>
        <v>0.73499999999999999</v>
      </c>
      <c r="AA3932">
        <f>VLOOKUP($C3932,[1]Disability!$1:$1048576,5,FALSE)</f>
        <v>1</v>
      </c>
      <c r="AB3932" s="67">
        <f t="shared" si="309"/>
        <v>0.72499999999999998</v>
      </c>
      <c r="AC3932" t="e">
        <f>VLOOKUP($A3932,#REF!,9,FALSE)</f>
        <v>#REF!</v>
      </c>
    </row>
    <row r="3933" spans="1:29">
      <c r="A3933">
        <v>59944</v>
      </c>
      <c r="B3933">
        <v>3932</v>
      </c>
      <c r="C3933">
        <v>805730</v>
      </c>
      <c r="D3933" t="s">
        <v>4235</v>
      </c>
      <c r="E3933" t="s">
        <v>4236</v>
      </c>
      <c r="G3933" t="e">
        <f>VLOOKUP($H3933,[1]BRT!$1:$1048576,1,0)</f>
        <v>#N/A</v>
      </c>
      <c r="H3933" t="s">
        <v>6902</v>
      </c>
      <c r="I3933">
        <v>37.653892999999997</v>
      </c>
      <c r="J3933">
        <v>-122.110558</v>
      </c>
      <c r="K3933">
        <v>1094</v>
      </c>
      <c r="L3933">
        <v>20</v>
      </c>
      <c r="M3933">
        <v>3</v>
      </c>
      <c r="N3933">
        <v>50</v>
      </c>
      <c r="O3933">
        <v>51</v>
      </c>
      <c r="P3933">
        <v>101</v>
      </c>
      <c r="Q3933" t="e">
        <f>VLOOKUP($A3933,'[1]SheltersALL_2.17.22'!$1:$1048576,6,0)</f>
        <v>#N/A</v>
      </c>
      <c r="R3933" t="str">
        <f>VLOOKUP($A3933, [1]FA21_Ridership!$1:$1048576,11, 0)</f>
        <v>HAYWARD</v>
      </c>
      <c r="S3933" t="str">
        <f>VLOOKUP($A3933, [1]FA21_Ridership!$1:$1048576,12, 0)</f>
        <v>ALAMEDA</v>
      </c>
      <c r="T3933">
        <f>VLOOKUP($A3933, [1]FA21_Ridership!$1:$1048576,13, 0)</f>
        <v>5</v>
      </c>
      <c r="U3933">
        <f t="shared" si="306"/>
        <v>2020</v>
      </c>
      <c r="V3933" s="67">
        <f t="shared" si="305"/>
        <v>0.94499999999999995</v>
      </c>
      <c r="W3933">
        <v>0.78315800000000002</v>
      </c>
      <c r="X3933" s="67">
        <f t="shared" si="307"/>
        <v>0.55600000000000005</v>
      </c>
      <c r="Y3933">
        <v>9.4767000000000004E-2</v>
      </c>
      <c r="Z3933" s="67">
        <f t="shared" si="308"/>
        <v>0.22700000000000001</v>
      </c>
      <c r="AA3933">
        <f>VLOOKUP($C3933,[1]Disability!$1:$1048576,5,FALSE)</f>
        <v>0</v>
      </c>
      <c r="AB3933" s="67">
        <f t="shared" si="309"/>
        <v>0</v>
      </c>
      <c r="AC3933" t="e">
        <f>VLOOKUP($A3933,#REF!,9,FALSE)</f>
        <v>#REF!</v>
      </c>
    </row>
    <row r="3934" spans="1:29">
      <c r="A3934">
        <v>55888</v>
      </c>
      <c r="B3934">
        <v>3933</v>
      </c>
      <c r="C3934">
        <v>1600410</v>
      </c>
      <c r="D3934" t="s">
        <v>4235</v>
      </c>
      <c r="E3934" t="s">
        <v>4236</v>
      </c>
      <c r="F3934" t="s">
        <v>5342</v>
      </c>
      <c r="G3934" t="e">
        <f>VLOOKUP($H3934,[1]BRT!$1:$1048576,1,0)</f>
        <v>#N/A</v>
      </c>
      <c r="H3934" t="s">
        <v>5768</v>
      </c>
      <c r="I3934">
        <v>37.971079000000003</v>
      </c>
      <c r="J3934">
        <v>-122.33987500000001</v>
      </c>
      <c r="K3934">
        <v>1150</v>
      </c>
      <c r="L3934">
        <v>13</v>
      </c>
      <c r="M3934">
        <v>4.615384615</v>
      </c>
      <c r="N3934">
        <v>81</v>
      </c>
      <c r="O3934">
        <v>75</v>
      </c>
      <c r="P3934">
        <v>156</v>
      </c>
      <c r="Q3934" t="e">
        <f>VLOOKUP($A3934,'[1]SheltersALL_2.17.22'!$1:$1048576,6,0)</f>
        <v>#N/A</v>
      </c>
      <c r="R3934" t="str">
        <f>VLOOKUP($A3934, [1]FA21_Ridership!$1:$1048576,11, 0)</f>
        <v>SAN PABLO</v>
      </c>
      <c r="S3934" t="str">
        <f>VLOOKUP($A3934, [1]FA21_Ridership!$1:$1048576,12, 0)</f>
        <v>CONTRA COSTA</v>
      </c>
      <c r="T3934">
        <f>VLOOKUP($A3934, [1]FA21_Ridership!$1:$1048576,13, 0)</f>
        <v>1</v>
      </c>
      <c r="U3934">
        <f t="shared" si="306"/>
        <v>2028</v>
      </c>
      <c r="V3934" s="67">
        <f t="shared" si="305"/>
        <v>0.94499999999999995</v>
      </c>
      <c r="W3934">
        <v>0.91733200000000004</v>
      </c>
      <c r="X3934" s="67">
        <f t="shared" si="307"/>
        <v>0.80500000000000005</v>
      </c>
      <c r="Y3934">
        <v>0.43229200000000001</v>
      </c>
      <c r="Z3934" s="67">
        <f t="shared" si="308"/>
        <v>0.79400000000000004</v>
      </c>
      <c r="AA3934">
        <f>VLOOKUP($C3934,[1]Disability!$1:$1048576,5,FALSE)</f>
        <v>1</v>
      </c>
      <c r="AB3934" s="67">
        <f t="shared" si="309"/>
        <v>0.72499999999999998</v>
      </c>
      <c r="AC3934" t="e">
        <f>VLOOKUP($A3934,#REF!,9,FALSE)</f>
        <v>#REF!</v>
      </c>
    </row>
    <row r="3935" spans="1:29">
      <c r="A3935">
        <v>53331</v>
      </c>
      <c r="B3935">
        <v>3934</v>
      </c>
      <c r="C3935">
        <v>1502830</v>
      </c>
      <c r="D3935" t="s">
        <v>4235</v>
      </c>
      <c r="E3935" t="s">
        <v>4236</v>
      </c>
      <c r="F3935" t="s">
        <v>4373</v>
      </c>
      <c r="G3935" t="str">
        <f>VLOOKUP($H3935,[1]BRT!$1:$1048576,1,0)</f>
        <v>SAN LEANDRO BART</v>
      </c>
      <c r="H3935" t="s">
        <v>6970</v>
      </c>
      <c r="I3935">
        <v>37.721440999999999</v>
      </c>
      <c r="J3935">
        <v>-122.16027</v>
      </c>
      <c r="K3935">
        <v>417</v>
      </c>
      <c r="L3935">
        <v>20</v>
      </c>
      <c r="M3935">
        <v>3</v>
      </c>
      <c r="N3935">
        <v>45</v>
      </c>
      <c r="O3935">
        <v>57</v>
      </c>
      <c r="P3935">
        <v>102</v>
      </c>
      <c r="Q3935" t="e">
        <f>VLOOKUP($A3935,'[1]SheltersALL_2.17.22'!$1:$1048576,6,0)</f>
        <v>#N/A</v>
      </c>
      <c r="R3935" t="str">
        <f>VLOOKUP($A3935, [1]FA21_Ridership!$1:$1048576,11, 0)</f>
        <v>SAN LEANDRO</v>
      </c>
      <c r="S3935" t="str">
        <f>VLOOKUP($A3935, [1]FA21_Ridership!$1:$1048576,12, 0)</f>
        <v>ALAMEDA</v>
      </c>
      <c r="T3935">
        <f>VLOOKUP($A3935, [1]FA21_Ridership!$1:$1048576,13, 0)</f>
        <v>3</v>
      </c>
      <c r="U3935">
        <f t="shared" si="306"/>
        <v>2040</v>
      </c>
      <c r="V3935" s="67">
        <f t="shared" si="305"/>
        <v>0.94499999999999995</v>
      </c>
      <c r="W3935">
        <v>0.78025699999999998</v>
      </c>
      <c r="X3935" s="67">
        <f t="shared" si="307"/>
        <v>0.54500000000000004</v>
      </c>
      <c r="Y3935">
        <v>0.19540199999999999</v>
      </c>
      <c r="Z3935" s="67">
        <f t="shared" si="308"/>
        <v>0.46700000000000003</v>
      </c>
      <c r="AA3935">
        <f>VLOOKUP($C3935,[1]Disability!$1:$1048576,5,FALSE)</f>
        <v>1</v>
      </c>
      <c r="AB3935" s="67">
        <f t="shared" si="309"/>
        <v>0.72499999999999998</v>
      </c>
      <c r="AC3935" t="e">
        <f>VLOOKUP($A3935,#REF!,9,FALSE)</f>
        <v>#REF!</v>
      </c>
    </row>
    <row r="3936" spans="1:29">
      <c r="A3936">
        <v>59922</v>
      </c>
      <c r="B3936">
        <v>3935</v>
      </c>
      <c r="C3936">
        <v>1010730</v>
      </c>
      <c r="D3936" t="s">
        <v>4235</v>
      </c>
      <c r="E3936" t="s">
        <v>4236</v>
      </c>
      <c r="G3936" t="e">
        <f>VLOOKUP($H3936,[1]BRT!$1:$1048576,1,0)</f>
        <v>#N/A</v>
      </c>
      <c r="H3936" t="s">
        <v>6971</v>
      </c>
      <c r="I3936">
        <v>37.774647999999999</v>
      </c>
      <c r="J3936">
        <v>-122.211545</v>
      </c>
      <c r="K3936">
        <v>1426</v>
      </c>
      <c r="L3936">
        <v>20</v>
      </c>
      <c r="M3936">
        <v>3</v>
      </c>
      <c r="N3936">
        <v>51</v>
      </c>
      <c r="O3936">
        <v>52</v>
      </c>
      <c r="P3936">
        <v>103</v>
      </c>
      <c r="Q3936" t="e">
        <f>VLOOKUP($A3936,'[1]SheltersALL_2.17.22'!$1:$1048576,6,0)</f>
        <v>#N/A</v>
      </c>
      <c r="R3936" t="str">
        <f>VLOOKUP($A3936, [1]FA21_Ridership!$1:$1048576,11, 0)</f>
        <v>OAKLAND</v>
      </c>
      <c r="S3936" t="str">
        <f>VLOOKUP($A3936, [1]FA21_Ridership!$1:$1048576,12, 0)</f>
        <v>ALAMEDA</v>
      </c>
      <c r="T3936">
        <f>VLOOKUP($A3936, [1]FA21_Ridership!$1:$1048576,13, 0)</f>
        <v>3</v>
      </c>
      <c r="U3936">
        <f t="shared" si="306"/>
        <v>2060</v>
      </c>
      <c r="V3936" s="67">
        <f t="shared" si="305"/>
        <v>0.94499999999999995</v>
      </c>
      <c r="W3936">
        <v>0.951712</v>
      </c>
      <c r="X3936" s="67">
        <f t="shared" si="307"/>
        <v>0.90400000000000003</v>
      </c>
      <c r="Y3936">
        <v>0.24007100000000001</v>
      </c>
      <c r="Z3936" s="67">
        <f t="shared" si="308"/>
        <v>0.54900000000000004</v>
      </c>
      <c r="AA3936">
        <f>VLOOKUP($C3936,[1]Disability!$1:$1048576,5,FALSE)</f>
        <v>0</v>
      </c>
      <c r="AB3936" s="67">
        <f t="shared" si="309"/>
        <v>0</v>
      </c>
      <c r="AC3936" t="e">
        <f>VLOOKUP($A3936,#REF!,9,FALSE)</f>
        <v>#REF!</v>
      </c>
    </row>
    <row r="3937" spans="1:29">
      <c r="A3937">
        <v>55116</v>
      </c>
      <c r="B3937">
        <v>3936</v>
      </c>
      <c r="C3937">
        <v>804550</v>
      </c>
      <c r="D3937" t="s">
        <v>4235</v>
      </c>
      <c r="E3937" t="s">
        <v>4236</v>
      </c>
      <c r="F3937" t="s">
        <v>4373</v>
      </c>
      <c r="G3937" t="e">
        <f>VLOOKUP($H3937,[1]BRT!$1:$1048576,1,0)</f>
        <v>#N/A</v>
      </c>
      <c r="H3937" t="s">
        <v>6943</v>
      </c>
      <c r="I3937">
        <v>37.634695999999998</v>
      </c>
      <c r="J3937">
        <v>-122.056939</v>
      </c>
      <c r="K3937">
        <v>1393</v>
      </c>
      <c r="L3937">
        <v>30</v>
      </c>
      <c r="M3937">
        <v>2</v>
      </c>
      <c r="N3937">
        <v>41</v>
      </c>
      <c r="O3937">
        <v>28</v>
      </c>
      <c r="P3937">
        <v>69</v>
      </c>
      <c r="Q3937" t="e">
        <f>VLOOKUP($A3937,'[1]SheltersALL_2.17.22'!$1:$1048576,6,0)</f>
        <v>#N/A</v>
      </c>
      <c r="R3937" t="str">
        <f>VLOOKUP($A3937, [1]FA21_Ridership!$1:$1048576,11, 0)</f>
        <v>HAYWARD</v>
      </c>
      <c r="S3937" t="str">
        <f>VLOOKUP($A3937, [1]FA21_Ridership!$1:$1048576,12, 0)</f>
        <v>ALAMEDA</v>
      </c>
      <c r="T3937">
        <f>VLOOKUP($A3937, [1]FA21_Ridership!$1:$1048576,13, 0)</f>
        <v>4</v>
      </c>
      <c r="U3937">
        <f t="shared" si="306"/>
        <v>2070</v>
      </c>
      <c r="V3937" s="67">
        <f t="shared" si="305"/>
        <v>0.94599999999999995</v>
      </c>
      <c r="W3937">
        <v>0.88751100000000005</v>
      </c>
      <c r="X3937" s="67">
        <f t="shared" si="307"/>
        <v>0.748</v>
      </c>
      <c r="Y3937">
        <v>0.469252</v>
      </c>
      <c r="Z3937" s="67">
        <f t="shared" si="308"/>
        <v>0.83899999999999997</v>
      </c>
      <c r="AA3937">
        <f>VLOOKUP($C3937,[1]Disability!$1:$1048576,5,FALSE)</f>
        <v>0</v>
      </c>
      <c r="AB3937" s="67">
        <f t="shared" si="309"/>
        <v>0</v>
      </c>
      <c r="AC3937" t="e">
        <f>VLOOKUP($A3937,#REF!,9,FALSE)</f>
        <v>#REF!</v>
      </c>
    </row>
    <row r="3938" spans="1:29">
      <c r="A3938">
        <v>50025</v>
      </c>
      <c r="B3938">
        <v>3937</v>
      </c>
      <c r="C3938">
        <v>9905080</v>
      </c>
      <c r="D3938" t="s">
        <v>4235</v>
      </c>
      <c r="E3938" t="s">
        <v>4236</v>
      </c>
      <c r="F3938" t="s">
        <v>5342</v>
      </c>
      <c r="G3938" t="e">
        <f>VLOOKUP($H3938,[1]BRT!$1:$1048576,1,0)</f>
        <v>#N/A</v>
      </c>
      <c r="H3938" t="s">
        <v>6972</v>
      </c>
      <c r="I3938">
        <v>37.789597999999998</v>
      </c>
      <c r="J3938">
        <v>-122.39643</v>
      </c>
      <c r="K3938">
        <v>665</v>
      </c>
      <c r="L3938">
        <v>65</v>
      </c>
      <c r="M3938">
        <v>0.92307692299999999</v>
      </c>
      <c r="N3938">
        <v>14</v>
      </c>
      <c r="O3938">
        <v>18</v>
      </c>
      <c r="P3938">
        <v>32</v>
      </c>
      <c r="Q3938" t="e">
        <f>VLOOKUP($A3938,'[1]SheltersALL_2.17.22'!$1:$1048576,6,0)</f>
        <v>#N/A</v>
      </c>
      <c r="R3938" t="str">
        <f>VLOOKUP($A3938, [1]FA21_Ridership!$1:$1048576,11, 0)</f>
        <v>SAN FRANCISCO</v>
      </c>
      <c r="S3938" t="str">
        <f>VLOOKUP($A3938, [1]FA21_Ridership!$1:$1048576,12, 0)</f>
        <v>SAN FRANCISCO</v>
      </c>
      <c r="T3938">
        <f>VLOOKUP($A3938, [1]FA21_Ridership!$1:$1048576,13, 0)</f>
        <v>9</v>
      </c>
      <c r="U3938">
        <f t="shared" si="306"/>
        <v>2080</v>
      </c>
      <c r="V3938" s="67">
        <f t="shared" si="305"/>
        <v>0.94599999999999995</v>
      </c>
      <c r="W3938">
        <v>0.49795099999999998</v>
      </c>
      <c r="X3938" s="67">
        <f t="shared" si="307"/>
        <v>0.19500000000000001</v>
      </c>
      <c r="Y3938">
        <v>5.6351999999999999E-2</v>
      </c>
      <c r="Z3938" s="67">
        <f t="shared" si="308"/>
        <v>0.10100000000000001</v>
      </c>
      <c r="AA3938">
        <f>VLOOKUP($C3938,[1]Disability!$1:$1048576,5,FALSE)</f>
        <v>0</v>
      </c>
      <c r="AB3938" s="67">
        <f t="shared" si="309"/>
        <v>0</v>
      </c>
      <c r="AC3938" t="e">
        <f>VLOOKUP($A3938,#REF!,9,FALSE)</f>
        <v>#REF!</v>
      </c>
    </row>
    <row r="3939" spans="1:29">
      <c r="A3939">
        <v>50017</v>
      </c>
      <c r="B3939">
        <v>3938</v>
      </c>
      <c r="C3939">
        <v>9905000</v>
      </c>
      <c r="D3939" t="s">
        <v>4235</v>
      </c>
      <c r="E3939" t="s">
        <v>4236</v>
      </c>
      <c r="F3939" t="s">
        <v>5342</v>
      </c>
      <c r="G3939" t="e">
        <f>VLOOKUP($H3939,[1]BRT!$1:$1048576,1,0)</f>
        <v>#N/A</v>
      </c>
      <c r="H3939" t="s">
        <v>6973</v>
      </c>
      <c r="I3939">
        <v>37.789121999999999</v>
      </c>
      <c r="J3939">
        <v>-122.39703299999999</v>
      </c>
      <c r="K3939">
        <v>648</v>
      </c>
      <c r="L3939">
        <v>40</v>
      </c>
      <c r="M3939">
        <v>1.5</v>
      </c>
      <c r="N3939">
        <v>22</v>
      </c>
      <c r="O3939">
        <v>30</v>
      </c>
      <c r="P3939">
        <v>52</v>
      </c>
      <c r="Q3939" t="e">
        <f>VLOOKUP($A3939,'[1]SheltersALL_2.17.22'!$1:$1048576,6,0)</f>
        <v>#N/A</v>
      </c>
      <c r="R3939" t="str">
        <f>VLOOKUP($A3939, [1]FA21_Ridership!$1:$1048576,11, 0)</f>
        <v>SAN FRANCISCO</v>
      </c>
      <c r="S3939" t="str">
        <f>VLOOKUP($A3939, [1]FA21_Ridership!$1:$1048576,12, 0)</f>
        <v>SAN FRANCISCO</v>
      </c>
      <c r="T3939">
        <f>VLOOKUP($A3939, [1]FA21_Ridership!$1:$1048576,13, 0)</f>
        <v>9</v>
      </c>
      <c r="U3939">
        <f t="shared" si="306"/>
        <v>2080</v>
      </c>
      <c r="V3939" s="67">
        <f t="shared" si="305"/>
        <v>0.94599999999999995</v>
      </c>
      <c r="W3939">
        <v>0.49795099999999998</v>
      </c>
      <c r="X3939" s="67">
        <f t="shared" si="307"/>
        <v>0.19500000000000001</v>
      </c>
      <c r="Y3939">
        <v>5.6351999999999999E-2</v>
      </c>
      <c r="Z3939" s="67">
        <f t="shared" si="308"/>
        <v>0.10100000000000001</v>
      </c>
      <c r="AA3939">
        <f>VLOOKUP($C3939,[1]Disability!$1:$1048576,5,FALSE)</f>
        <v>0</v>
      </c>
      <c r="AB3939" s="67">
        <f t="shared" si="309"/>
        <v>0</v>
      </c>
      <c r="AC3939" t="e">
        <f>VLOOKUP($A3939,#REF!,9,FALSE)</f>
        <v>#REF!</v>
      </c>
    </row>
    <row r="3940" spans="1:29">
      <c r="A3940">
        <v>54354</v>
      </c>
      <c r="B3940">
        <v>3939</v>
      </c>
      <c r="C3940">
        <v>306660</v>
      </c>
      <c r="D3940" t="s">
        <v>4235</v>
      </c>
      <c r="E3940" t="s">
        <v>4236</v>
      </c>
      <c r="G3940" t="e">
        <f>VLOOKUP($H3940,[1]BRT!$1:$1048576,1,0)</f>
        <v>#N/A</v>
      </c>
      <c r="H3940" t="s">
        <v>6619</v>
      </c>
      <c r="I3940">
        <v>37.880451999999998</v>
      </c>
      <c r="J3940">
        <v>-122.296369</v>
      </c>
      <c r="K3940">
        <v>1018</v>
      </c>
      <c r="L3940">
        <v>32.700000000000003</v>
      </c>
      <c r="M3940">
        <v>1.8348623850000001</v>
      </c>
      <c r="N3940">
        <v>9</v>
      </c>
      <c r="O3940">
        <v>55</v>
      </c>
      <c r="P3940">
        <v>64</v>
      </c>
      <c r="Q3940" t="e">
        <f>VLOOKUP($A3940,'[1]SheltersALL_2.17.22'!$1:$1048576,6,0)</f>
        <v>#N/A</v>
      </c>
      <c r="R3940" t="str">
        <f>VLOOKUP($A3940, [1]FA21_Ridership!$1:$1048576,11, 0)</f>
        <v>BERKELEY</v>
      </c>
      <c r="S3940" t="str">
        <f>VLOOKUP($A3940, [1]FA21_Ridership!$1:$1048576,12, 0)</f>
        <v>ALAMEDA</v>
      </c>
      <c r="T3940">
        <f>VLOOKUP($A3940, [1]FA21_Ridership!$1:$1048576,13, 0)</f>
        <v>1</v>
      </c>
      <c r="U3940">
        <f t="shared" si="306"/>
        <v>2092.8000000000002</v>
      </c>
      <c r="V3940" s="67">
        <f t="shared" ref="V3940:V4003" si="310">_xlfn.PERCENTRANK.INC($U$2:$U$4161,U3940)</f>
        <v>0.94599999999999995</v>
      </c>
      <c r="W3940">
        <v>0.472881</v>
      </c>
      <c r="X3940" s="67">
        <f t="shared" si="307"/>
        <v>0.17</v>
      </c>
      <c r="Y3940">
        <v>0.47478300000000001</v>
      </c>
      <c r="Z3940" s="67">
        <f t="shared" si="308"/>
        <v>0.84499999999999997</v>
      </c>
      <c r="AA3940">
        <f>VLOOKUP($C3940,[1]Disability!$1:$1048576,5,FALSE)</f>
        <v>0</v>
      </c>
      <c r="AB3940" s="67">
        <f t="shared" si="309"/>
        <v>0</v>
      </c>
      <c r="AC3940" t="e">
        <f>VLOOKUP($A3940,#REF!,9,FALSE)</f>
        <v>#REF!</v>
      </c>
    </row>
    <row r="3941" spans="1:29">
      <c r="A3941">
        <v>55665</v>
      </c>
      <c r="B3941">
        <v>3940</v>
      </c>
      <c r="C3941">
        <v>802090</v>
      </c>
      <c r="D3941" t="s">
        <v>4235</v>
      </c>
      <c r="E3941" t="s">
        <v>4236</v>
      </c>
      <c r="F3941" t="s">
        <v>4373</v>
      </c>
      <c r="G3941" t="e">
        <f>VLOOKUP($H3941,[1]BRT!$1:$1048576,1,0)</f>
        <v>#N/A</v>
      </c>
      <c r="H3941" t="s">
        <v>6937</v>
      </c>
      <c r="I3941">
        <v>37.669283999999998</v>
      </c>
      <c r="J3941">
        <v>-122.086099</v>
      </c>
      <c r="K3941">
        <v>828</v>
      </c>
      <c r="L3941">
        <v>28</v>
      </c>
      <c r="M3941">
        <v>2.1428571430000001</v>
      </c>
      <c r="N3941">
        <v>33</v>
      </c>
      <c r="O3941">
        <v>42</v>
      </c>
      <c r="P3941">
        <v>75</v>
      </c>
      <c r="Q3941" t="e">
        <f>VLOOKUP($A3941,'[1]SheltersALL_2.17.22'!$1:$1048576,6,0)</f>
        <v>#N/A</v>
      </c>
      <c r="R3941" t="str">
        <f>VLOOKUP($A3941, [1]FA21_Ridership!$1:$1048576,11, 0)</f>
        <v>HAYWARD</v>
      </c>
      <c r="S3941" t="str">
        <f>VLOOKUP($A3941, [1]FA21_Ridership!$1:$1048576,12, 0)</f>
        <v>ALAMEDA</v>
      </c>
      <c r="T3941">
        <f>VLOOKUP($A3941, [1]FA21_Ridership!$1:$1048576,13, 0)</f>
        <v>4</v>
      </c>
      <c r="U3941">
        <f t="shared" si="306"/>
        <v>2100</v>
      </c>
      <c r="V3941" s="67">
        <f t="shared" si="310"/>
        <v>0.94699999999999995</v>
      </c>
      <c r="W3941">
        <v>0.81149700000000002</v>
      </c>
      <c r="X3941" s="67">
        <f t="shared" si="307"/>
        <v>0.60099999999999998</v>
      </c>
      <c r="Y3941">
        <v>0.28488400000000003</v>
      </c>
      <c r="Z3941" s="67">
        <f t="shared" si="308"/>
        <v>0.61199999999999999</v>
      </c>
      <c r="AA3941">
        <f>VLOOKUP($C3941,[1]Disability!$1:$1048576,5,FALSE)</f>
        <v>1</v>
      </c>
      <c r="AB3941" s="67">
        <f t="shared" si="309"/>
        <v>0.72499999999999998</v>
      </c>
      <c r="AC3941" t="e">
        <f>VLOOKUP($A3941,#REF!,9,FALSE)</f>
        <v>#REF!</v>
      </c>
    </row>
    <row r="3942" spans="1:29">
      <c r="A3942">
        <v>55422</v>
      </c>
      <c r="B3942">
        <v>3941</v>
      </c>
      <c r="C3942">
        <v>802500</v>
      </c>
      <c r="D3942" t="s">
        <v>4235</v>
      </c>
      <c r="E3942" t="s">
        <v>4236</v>
      </c>
      <c r="G3942" t="e">
        <f>VLOOKUP($H3942,[1]BRT!$1:$1048576,1,0)</f>
        <v>#N/A</v>
      </c>
      <c r="H3942" t="s">
        <v>6974</v>
      </c>
      <c r="I3942">
        <v>37.630426</v>
      </c>
      <c r="J3942">
        <v>-122.09658400000001</v>
      </c>
      <c r="K3942">
        <v>1029</v>
      </c>
      <c r="L3942">
        <v>20</v>
      </c>
      <c r="M3942">
        <v>3</v>
      </c>
      <c r="N3942">
        <v>46</v>
      </c>
      <c r="O3942">
        <v>59</v>
      </c>
      <c r="P3942">
        <v>105</v>
      </c>
      <c r="Q3942" t="str">
        <f>VLOOKUP($A3942,'[1]SheltersALL_2.17.22'!$1:$1048576,6,0)</f>
        <v>Hayward</v>
      </c>
      <c r="R3942" t="str">
        <f>VLOOKUP($A3942, [1]FA21_Ridership!$1:$1048576,11, 0)</f>
        <v>HAYWARD</v>
      </c>
      <c r="S3942" t="str">
        <f>VLOOKUP($A3942, [1]FA21_Ridership!$1:$1048576,12, 0)</f>
        <v>ALAMEDA</v>
      </c>
      <c r="T3942">
        <f>VLOOKUP($A3942, [1]FA21_Ridership!$1:$1048576,13, 0)</f>
        <v>5</v>
      </c>
      <c r="U3942">
        <f t="shared" si="306"/>
        <v>2100</v>
      </c>
      <c r="V3942" s="67">
        <f t="shared" si="310"/>
        <v>0.94699999999999995</v>
      </c>
      <c r="W3942">
        <v>0.88494200000000001</v>
      </c>
      <c r="X3942" s="67">
        <f t="shared" si="307"/>
        <v>0.74399999999999999</v>
      </c>
      <c r="Y3942">
        <v>0.40694999999999998</v>
      </c>
      <c r="Z3942" s="67">
        <f t="shared" si="308"/>
        <v>0.76500000000000001</v>
      </c>
      <c r="AA3942">
        <f>VLOOKUP($C3942,[1]Disability!$1:$1048576,5,FALSE)</f>
        <v>0</v>
      </c>
      <c r="AB3942" s="67">
        <f t="shared" si="309"/>
        <v>0</v>
      </c>
      <c r="AC3942" t="e">
        <f>VLOOKUP($A3942,#REF!,9,FALSE)</f>
        <v>#REF!</v>
      </c>
    </row>
    <row r="3943" spans="1:29">
      <c r="A3943">
        <v>57093</v>
      </c>
      <c r="B3943">
        <v>3942</v>
      </c>
      <c r="C3943">
        <v>701860</v>
      </c>
      <c r="D3943" t="s">
        <v>4235</v>
      </c>
      <c r="E3943" t="s">
        <v>4236</v>
      </c>
      <c r="F3943" t="s">
        <v>4373</v>
      </c>
      <c r="G3943" t="e">
        <f>VLOOKUP($H3943,[1]BRT!$1:$1048576,1,0)</f>
        <v>#N/A</v>
      </c>
      <c r="H3943" t="s">
        <v>6759</v>
      </c>
      <c r="I3943">
        <v>37.557161000000001</v>
      </c>
      <c r="J3943">
        <v>-121.975807</v>
      </c>
      <c r="K3943">
        <v>720</v>
      </c>
      <c r="L3943">
        <v>60</v>
      </c>
      <c r="M3943">
        <v>1</v>
      </c>
      <c r="N3943">
        <v>11</v>
      </c>
      <c r="O3943">
        <v>24</v>
      </c>
      <c r="P3943">
        <v>35</v>
      </c>
      <c r="Q3943" t="e">
        <f>VLOOKUP($A3943,'[1]SheltersALL_2.17.22'!$1:$1048576,6,0)</f>
        <v>#N/A</v>
      </c>
      <c r="R3943" t="str">
        <f>VLOOKUP($A3943, [1]FA21_Ridership!$1:$1048576,11, 0)</f>
        <v>FREMONT</v>
      </c>
      <c r="S3943" t="str">
        <f>VLOOKUP($A3943, [1]FA21_Ridership!$1:$1048576,12, 0)</f>
        <v>ALAMEDA</v>
      </c>
      <c r="T3943">
        <f>VLOOKUP($A3943, [1]FA21_Ridership!$1:$1048576,13, 0)</f>
        <v>5</v>
      </c>
      <c r="U3943">
        <f t="shared" si="306"/>
        <v>2100</v>
      </c>
      <c r="V3943" s="67">
        <f t="shared" si="310"/>
        <v>0.94699999999999995</v>
      </c>
      <c r="W3943">
        <v>0.92372900000000002</v>
      </c>
      <c r="X3943" s="67">
        <f t="shared" si="307"/>
        <v>0.82</v>
      </c>
      <c r="Y3943">
        <v>4.4255999999999997E-2</v>
      </c>
      <c r="Z3943" s="67">
        <f t="shared" si="308"/>
        <v>5.3999999999999999E-2</v>
      </c>
      <c r="AA3943">
        <f>VLOOKUP($C3943,[1]Disability!$1:$1048576,5,FALSE)</f>
        <v>1</v>
      </c>
      <c r="AB3943" s="67">
        <f t="shared" si="309"/>
        <v>0.72499999999999998</v>
      </c>
      <c r="AC3943" t="e">
        <f>VLOOKUP($A3943,#REF!,9,FALSE)</f>
        <v>#REF!</v>
      </c>
    </row>
    <row r="3944" spans="1:29">
      <c r="A3944">
        <v>54449</v>
      </c>
      <c r="B3944">
        <v>3943</v>
      </c>
      <c r="C3944">
        <v>1002520</v>
      </c>
      <c r="D3944" t="s">
        <v>4235</v>
      </c>
      <c r="E3944" t="s">
        <v>4236</v>
      </c>
      <c r="G3944" t="e">
        <f>VLOOKUP($H3944,[1]BRT!$1:$1048576,1,0)</f>
        <v>#N/A</v>
      </c>
      <c r="H3944" t="s">
        <v>6293</v>
      </c>
      <c r="I3944">
        <v>37.827621000000001</v>
      </c>
      <c r="J3944">
        <v>-122.257059</v>
      </c>
      <c r="K3944">
        <v>1174</v>
      </c>
      <c r="L3944">
        <v>18</v>
      </c>
      <c r="M3944">
        <v>3.3333333330000001</v>
      </c>
      <c r="N3944">
        <v>70</v>
      </c>
      <c r="O3944">
        <v>48</v>
      </c>
      <c r="P3944">
        <v>118</v>
      </c>
      <c r="Q3944" t="e">
        <f>VLOOKUP($A3944,'[1]SheltersALL_2.17.22'!$1:$1048576,6,0)</f>
        <v>#N/A</v>
      </c>
      <c r="R3944" t="str">
        <f>VLOOKUP($A3944, [1]FA21_Ridership!$1:$1048576,11, 0)</f>
        <v>OAKLAND</v>
      </c>
      <c r="S3944" t="str">
        <f>VLOOKUP($A3944, [1]FA21_Ridership!$1:$1048576,12, 0)</f>
        <v>ALAMEDA</v>
      </c>
      <c r="T3944">
        <f>VLOOKUP($A3944, [1]FA21_Ridership!$1:$1048576,13, 0)</f>
        <v>2</v>
      </c>
      <c r="U3944">
        <f t="shared" si="306"/>
        <v>2124</v>
      </c>
      <c r="V3944" s="67">
        <f t="shared" si="310"/>
        <v>0.94699999999999995</v>
      </c>
      <c r="W3944">
        <v>0.45232</v>
      </c>
      <c r="X3944" s="67">
        <f t="shared" si="307"/>
        <v>0.154</v>
      </c>
      <c r="Y3944">
        <v>0.161082</v>
      </c>
      <c r="Z3944" s="67">
        <f t="shared" si="308"/>
        <v>0.39300000000000002</v>
      </c>
      <c r="AA3944">
        <f>VLOOKUP($C3944,[1]Disability!$1:$1048576,5,FALSE)</f>
        <v>1</v>
      </c>
      <c r="AB3944" s="67">
        <f t="shared" si="309"/>
        <v>0.72499999999999998</v>
      </c>
      <c r="AC3944" t="e">
        <f>VLOOKUP($A3944,#REF!,9,FALSE)</f>
        <v>#REF!</v>
      </c>
    </row>
    <row r="3945" spans="1:29">
      <c r="A3945">
        <v>55599</v>
      </c>
      <c r="B3945">
        <v>3944</v>
      </c>
      <c r="C3945">
        <v>1009540</v>
      </c>
      <c r="D3945" t="s">
        <v>4235</v>
      </c>
      <c r="E3945" t="s">
        <v>4236</v>
      </c>
      <c r="F3945" t="s">
        <v>5342</v>
      </c>
      <c r="G3945" t="e">
        <f>VLOOKUP($H3945,[1]BRT!$1:$1048576,1,0)</f>
        <v>#N/A</v>
      </c>
      <c r="H3945" t="s">
        <v>6811</v>
      </c>
      <c r="I3945">
        <v>37.768954999999998</v>
      </c>
      <c r="J3945">
        <v>-122.174367</v>
      </c>
      <c r="K3945">
        <v>1383</v>
      </c>
      <c r="L3945">
        <v>12</v>
      </c>
      <c r="M3945">
        <v>5</v>
      </c>
      <c r="N3945">
        <v>82</v>
      </c>
      <c r="O3945">
        <v>96</v>
      </c>
      <c r="P3945">
        <v>178</v>
      </c>
      <c r="Q3945" t="e">
        <f>VLOOKUP($A3945,'[1]SheltersALL_2.17.22'!$1:$1048576,6,0)</f>
        <v>#N/A</v>
      </c>
      <c r="R3945" t="str">
        <f>VLOOKUP($A3945, [1]FA21_Ridership!$1:$1048576,11, 0)</f>
        <v>OAKLAND</v>
      </c>
      <c r="S3945" t="str">
        <f>VLOOKUP($A3945, [1]FA21_Ridership!$1:$1048576,12, 0)</f>
        <v>ALAMEDA</v>
      </c>
      <c r="T3945">
        <f>VLOOKUP($A3945, [1]FA21_Ridership!$1:$1048576,13, 0)</f>
        <v>3</v>
      </c>
      <c r="U3945">
        <f t="shared" si="306"/>
        <v>2136</v>
      </c>
      <c r="V3945" s="67">
        <f t="shared" si="310"/>
        <v>0.94799999999999995</v>
      </c>
      <c r="W3945">
        <v>0.96241399999999999</v>
      </c>
      <c r="X3945" s="67">
        <f t="shared" si="307"/>
        <v>0.92800000000000005</v>
      </c>
      <c r="Y3945">
        <v>0.64087499999999997</v>
      </c>
      <c r="Z3945" s="67">
        <f t="shared" si="308"/>
        <v>0.95899999999999996</v>
      </c>
      <c r="AA3945">
        <f>VLOOKUP($C3945,[1]Disability!$1:$1048576,5,FALSE)</f>
        <v>2</v>
      </c>
      <c r="AB3945" s="67">
        <f t="shared" si="309"/>
        <v>0.91600000000000004</v>
      </c>
      <c r="AC3945" t="e">
        <f>VLOOKUP($A3945,#REF!,9,FALSE)</f>
        <v>#REF!</v>
      </c>
    </row>
    <row r="3946" spans="1:29">
      <c r="A3946">
        <v>53999</v>
      </c>
      <c r="B3946">
        <v>3945</v>
      </c>
      <c r="C3946">
        <v>1502820</v>
      </c>
      <c r="D3946" t="s">
        <v>4235</v>
      </c>
      <c r="E3946" t="s">
        <v>4236</v>
      </c>
      <c r="F3946" t="s">
        <v>4373</v>
      </c>
      <c r="G3946" t="str">
        <f>VLOOKUP($H3946,[1]BRT!$1:$1048576,1,0)</f>
        <v>SAN LEANDRO BART</v>
      </c>
      <c r="H3946" t="s">
        <v>6970</v>
      </c>
      <c r="I3946">
        <v>37.721612</v>
      </c>
      <c r="J3946">
        <v>-122.16039499999999</v>
      </c>
      <c r="K3946">
        <v>983</v>
      </c>
      <c r="L3946">
        <v>32</v>
      </c>
      <c r="M3946">
        <v>1.875</v>
      </c>
      <c r="N3946">
        <v>33</v>
      </c>
      <c r="O3946">
        <v>34</v>
      </c>
      <c r="P3946">
        <v>67</v>
      </c>
      <c r="Q3946" t="e">
        <f>VLOOKUP($A3946,'[1]SheltersALL_2.17.22'!$1:$1048576,6,0)</f>
        <v>#N/A</v>
      </c>
      <c r="R3946" t="str">
        <f>VLOOKUP($A3946, [1]FA21_Ridership!$1:$1048576,11, 0)</f>
        <v>SAN LEANDRO</v>
      </c>
      <c r="S3946" t="str">
        <f>VLOOKUP($A3946, [1]FA21_Ridership!$1:$1048576,12, 0)</f>
        <v>ALAMEDA</v>
      </c>
      <c r="T3946">
        <f>VLOOKUP($A3946, [1]FA21_Ridership!$1:$1048576,13, 0)</f>
        <v>3</v>
      </c>
      <c r="U3946">
        <f t="shared" si="306"/>
        <v>2144</v>
      </c>
      <c r="V3946" s="67">
        <f t="shared" si="310"/>
        <v>0.94799999999999995</v>
      </c>
      <c r="W3946">
        <v>0.78025699999999998</v>
      </c>
      <c r="X3946" s="67">
        <f t="shared" si="307"/>
        <v>0.54500000000000004</v>
      </c>
      <c r="Y3946">
        <v>0.19540199999999999</v>
      </c>
      <c r="Z3946" s="67">
        <f t="shared" si="308"/>
        <v>0.46700000000000003</v>
      </c>
      <c r="AA3946">
        <f>VLOOKUP($C3946,[1]Disability!$1:$1048576,5,FALSE)</f>
        <v>1</v>
      </c>
      <c r="AB3946" s="67">
        <f t="shared" si="309"/>
        <v>0.72499999999999998</v>
      </c>
      <c r="AC3946" t="e">
        <f>VLOOKUP($A3946,#REF!,9,FALSE)</f>
        <v>#REF!</v>
      </c>
    </row>
    <row r="3947" spans="1:29">
      <c r="A3947">
        <v>52573</v>
      </c>
      <c r="B3947">
        <v>3946</v>
      </c>
      <c r="C3947">
        <v>9906620</v>
      </c>
      <c r="D3947" t="s">
        <v>4235</v>
      </c>
      <c r="E3947" t="s">
        <v>4236</v>
      </c>
      <c r="F3947" t="s">
        <v>4215</v>
      </c>
      <c r="G3947" t="str">
        <f>VLOOKUP($H3947,[1]BRT!$1:$1048576,1,0)</f>
        <v>MADISON SB</v>
      </c>
      <c r="H3947" t="s">
        <v>6975</v>
      </c>
      <c r="I3947">
        <v>37.799508000000003</v>
      </c>
      <c r="J3947">
        <v>-122.265638</v>
      </c>
      <c r="K3947">
        <v>1394</v>
      </c>
      <c r="L3947">
        <v>15</v>
      </c>
      <c r="M3947">
        <v>4</v>
      </c>
      <c r="N3947">
        <v>116</v>
      </c>
      <c r="O3947">
        <v>28</v>
      </c>
      <c r="P3947">
        <v>144</v>
      </c>
      <c r="Q3947" t="e">
        <f>VLOOKUP($A3947,'[1]SheltersALL_2.17.22'!$1:$1048576,6,0)</f>
        <v>#N/A</v>
      </c>
      <c r="R3947" t="str">
        <f>VLOOKUP($A3947, [1]FA21_Ridership!$1:$1048576,11, 0)</f>
        <v>OAKLAND</v>
      </c>
      <c r="S3947" t="str">
        <f>VLOOKUP($A3947, [1]FA21_Ridership!$1:$1048576,12, 0)</f>
        <v>ALAMEDA</v>
      </c>
      <c r="T3947">
        <f>VLOOKUP($A3947, [1]FA21_Ridership!$1:$1048576,13, 0)</f>
        <v>2</v>
      </c>
      <c r="U3947">
        <f t="shared" si="306"/>
        <v>2160</v>
      </c>
      <c r="V3947" s="67">
        <f t="shared" si="310"/>
        <v>0.94799999999999995</v>
      </c>
      <c r="W3947">
        <v>0.85901400000000006</v>
      </c>
      <c r="X3947" s="67">
        <f t="shared" si="307"/>
        <v>0.69799999999999995</v>
      </c>
      <c r="Y3947">
        <v>0.62461800000000001</v>
      </c>
      <c r="Z3947" s="67">
        <f t="shared" si="308"/>
        <v>0.94799999999999995</v>
      </c>
      <c r="AA3947">
        <f>VLOOKUP($C3947,[1]Disability!$1:$1048576,5,FALSE)</f>
        <v>1</v>
      </c>
      <c r="AB3947" s="67">
        <f t="shared" si="309"/>
        <v>0.72499999999999998</v>
      </c>
      <c r="AC3947" t="e">
        <f>VLOOKUP($A3947,#REF!,9,FALSE)</f>
        <v>#REF!</v>
      </c>
    </row>
    <row r="3948" spans="1:29">
      <c r="A3948">
        <v>57770</v>
      </c>
      <c r="B3948">
        <v>3947</v>
      </c>
      <c r="C3948">
        <v>1002650</v>
      </c>
      <c r="D3948" t="s">
        <v>4235</v>
      </c>
      <c r="E3948" t="s">
        <v>4236</v>
      </c>
      <c r="G3948" t="e">
        <f>VLOOKUP($H3948,[1]BRT!$1:$1048576,1,0)</f>
        <v>#N/A</v>
      </c>
      <c r="H3948" t="s">
        <v>6829</v>
      </c>
      <c r="I3948">
        <v>37.829093999999998</v>
      </c>
      <c r="J3948">
        <v>-122.264675</v>
      </c>
      <c r="K3948">
        <v>1173</v>
      </c>
      <c r="L3948">
        <v>18</v>
      </c>
      <c r="M3948">
        <v>3.3333333330000001</v>
      </c>
      <c r="N3948">
        <v>86</v>
      </c>
      <c r="O3948">
        <v>34</v>
      </c>
      <c r="P3948">
        <v>120</v>
      </c>
      <c r="Q3948" t="str">
        <f>VLOOKUP($A3948,'[1]SheltersALL_2.17.22'!$1:$1048576,6,0)</f>
        <v>Oakland</v>
      </c>
      <c r="R3948" t="str">
        <f>VLOOKUP($A3948, [1]FA21_Ridership!$1:$1048576,11, 0)</f>
        <v>OAKLAND</v>
      </c>
      <c r="S3948" t="str">
        <f>VLOOKUP($A3948, [1]FA21_Ridership!$1:$1048576,12, 0)</f>
        <v>ALAMEDA</v>
      </c>
      <c r="T3948">
        <f>VLOOKUP($A3948, [1]FA21_Ridership!$1:$1048576,13, 0)</f>
        <v>2</v>
      </c>
      <c r="U3948">
        <f t="shared" si="306"/>
        <v>2160</v>
      </c>
      <c r="V3948" s="67">
        <f t="shared" si="310"/>
        <v>0.94799999999999995</v>
      </c>
      <c r="W3948">
        <v>0.422904</v>
      </c>
      <c r="X3948" s="67">
        <f t="shared" si="307"/>
        <v>0.13900000000000001</v>
      </c>
      <c r="Y3948">
        <v>0.31961099999999998</v>
      </c>
      <c r="Z3948" s="67">
        <f t="shared" si="308"/>
        <v>0.65700000000000003</v>
      </c>
      <c r="AA3948">
        <f>VLOOKUP($C3948,[1]Disability!$1:$1048576,5,FALSE)</f>
        <v>0</v>
      </c>
      <c r="AB3948" s="67">
        <f t="shared" si="309"/>
        <v>0</v>
      </c>
      <c r="AC3948" t="e">
        <f>VLOOKUP($A3948,#REF!,9,FALSE)</f>
        <v>#REF!</v>
      </c>
    </row>
    <row r="3949" spans="1:29">
      <c r="A3949">
        <v>56999</v>
      </c>
      <c r="B3949">
        <v>3948</v>
      </c>
      <c r="C3949">
        <v>1003260</v>
      </c>
      <c r="D3949" t="s">
        <v>4235</v>
      </c>
      <c r="E3949" t="s">
        <v>4236</v>
      </c>
      <c r="G3949" t="e">
        <f>VLOOKUP($H3949,[1]BRT!$1:$1048576,1,0)</f>
        <v>#N/A</v>
      </c>
      <c r="H3949" t="s">
        <v>6931</v>
      </c>
      <c r="I3949">
        <v>37.759365000000003</v>
      </c>
      <c r="J3949">
        <v>-122.186627</v>
      </c>
      <c r="K3949">
        <v>1394</v>
      </c>
      <c r="L3949">
        <v>30</v>
      </c>
      <c r="M3949">
        <v>2</v>
      </c>
      <c r="N3949">
        <v>34</v>
      </c>
      <c r="O3949">
        <v>38</v>
      </c>
      <c r="P3949">
        <v>72</v>
      </c>
      <c r="Q3949" t="e">
        <f>VLOOKUP($A3949,'[1]SheltersALL_2.17.22'!$1:$1048576,6,0)</f>
        <v>#N/A</v>
      </c>
      <c r="R3949" t="str">
        <f>VLOOKUP($A3949, [1]FA21_Ridership!$1:$1048576,11, 0)</f>
        <v>OAKLAND</v>
      </c>
      <c r="S3949" t="str">
        <f>VLOOKUP($A3949, [1]FA21_Ridership!$1:$1048576,12, 0)</f>
        <v>ALAMEDA</v>
      </c>
      <c r="T3949">
        <f>VLOOKUP($A3949, [1]FA21_Ridership!$1:$1048576,13, 0)</f>
        <v>3</v>
      </c>
      <c r="U3949">
        <f t="shared" si="306"/>
        <v>2160</v>
      </c>
      <c r="V3949" s="67">
        <f t="shared" si="310"/>
        <v>0.94799999999999995</v>
      </c>
      <c r="W3949">
        <v>0.99283699999999997</v>
      </c>
      <c r="X3949" s="67">
        <f t="shared" si="307"/>
        <v>0.98599999999999999</v>
      </c>
      <c r="Y3949">
        <v>0.36498000000000003</v>
      </c>
      <c r="Z3949" s="67">
        <f t="shared" si="308"/>
        <v>0.71499999999999997</v>
      </c>
      <c r="AA3949">
        <f>VLOOKUP($C3949,[1]Disability!$1:$1048576,5,FALSE)</f>
        <v>0</v>
      </c>
      <c r="AB3949" s="67">
        <f t="shared" si="309"/>
        <v>0</v>
      </c>
      <c r="AC3949" t="e">
        <f>VLOOKUP($A3949,#REF!,9,FALSE)</f>
        <v>#REF!</v>
      </c>
    </row>
    <row r="3950" spans="1:29">
      <c r="A3950">
        <v>58455</v>
      </c>
      <c r="B3950">
        <v>3949</v>
      </c>
      <c r="C3950">
        <v>304730</v>
      </c>
      <c r="D3950" t="s">
        <v>4235</v>
      </c>
      <c r="E3950" t="s">
        <v>4236</v>
      </c>
      <c r="G3950" t="e">
        <f>VLOOKUP($H3950,[1]BRT!$1:$1048576,1,0)</f>
        <v>#N/A</v>
      </c>
      <c r="H3950" t="s">
        <v>6976</v>
      </c>
      <c r="I3950">
        <v>37.862813000000003</v>
      </c>
      <c r="J3950">
        <v>-122.317279</v>
      </c>
      <c r="K3950">
        <v>1066</v>
      </c>
      <c r="L3950">
        <v>20</v>
      </c>
      <c r="M3950">
        <v>3</v>
      </c>
      <c r="N3950">
        <v>33</v>
      </c>
      <c r="O3950">
        <v>75</v>
      </c>
      <c r="P3950">
        <v>108</v>
      </c>
      <c r="Q3950" t="e">
        <f>VLOOKUP($A3950,'[1]SheltersALL_2.17.22'!$1:$1048576,6,0)</f>
        <v>#N/A</v>
      </c>
      <c r="R3950" t="str">
        <f>VLOOKUP($A3950, [1]FA21_Ridership!$1:$1048576,11, 0)</f>
        <v>BERKELEY</v>
      </c>
      <c r="S3950" t="str">
        <f>VLOOKUP($A3950, [1]FA21_Ridership!$1:$1048576,12, 0)</f>
        <v>ALAMEDA</v>
      </c>
      <c r="T3950">
        <f>VLOOKUP($A3950, [1]FA21_Ridership!$1:$1048576,13, 0)</f>
        <v>1</v>
      </c>
      <c r="U3950">
        <f t="shared" si="306"/>
        <v>2160</v>
      </c>
      <c r="V3950" s="67">
        <f t="shared" si="310"/>
        <v>0.94799999999999995</v>
      </c>
      <c r="W3950">
        <v>0.31289899999999998</v>
      </c>
      <c r="X3950" s="67">
        <f t="shared" si="307"/>
        <v>7.5999999999999998E-2</v>
      </c>
      <c r="Y3950">
        <v>0.16028100000000001</v>
      </c>
      <c r="Z3950" s="67">
        <f t="shared" si="308"/>
        <v>0.38500000000000001</v>
      </c>
      <c r="AA3950">
        <f>VLOOKUP($C3950,[1]Disability!$1:$1048576,5,FALSE)</f>
        <v>0</v>
      </c>
      <c r="AB3950" s="67">
        <f t="shared" si="309"/>
        <v>0</v>
      </c>
      <c r="AC3950" t="e">
        <f>VLOOKUP($A3950,#REF!,9,FALSE)</f>
        <v>#REF!</v>
      </c>
    </row>
    <row r="3951" spans="1:29">
      <c r="A3951">
        <v>55299</v>
      </c>
      <c r="B3951">
        <v>3950</v>
      </c>
      <c r="C3951">
        <v>1600990</v>
      </c>
      <c r="D3951" t="s">
        <v>4235</v>
      </c>
      <c r="E3951" t="s">
        <v>4236</v>
      </c>
      <c r="G3951" t="e">
        <f>VLOOKUP($H3951,[1]BRT!$1:$1048576,1,0)</f>
        <v>#N/A</v>
      </c>
      <c r="H3951" t="s">
        <v>6866</v>
      </c>
      <c r="I3951">
        <v>37.952464999999997</v>
      </c>
      <c r="J3951">
        <v>-122.333118</v>
      </c>
      <c r="K3951">
        <v>1145</v>
      </c>
      <c r="L3951">
        <v>17.5</v>
      </c>
      <c r="M3951">
        <v>3.4285714289999998</v>
      </c>
      <c r="N3951">
        <v>20</v>
      </c>
      <c r="O3951">
        <v>104</v>
      </c>
      <c r="P3951">
        <v>124</v>
      </c>
      <c r="Q3951" t="e">
        <f>VLOOKUP($A3951,'[1]SheltersALL_2.17.22'!$1:$1048576,6,0)</f>
        <v>#N/A</v>
      </c>
      <c r="R3951" t="str">
        <f>VLOOKUP($A3951, [1]FA21_Ridership!$1:$1048576,11, 0)</f>
        <v>SAN PABLO</v>
      </c>
      <c r="S3951" t="str">
        <f>VLOOKUP($A3951, [1]FA21_Ridership!$1:$1048576,12, 0)</f>
        <v>CONTRA COSTA</v>
      </c>
      <c r="T3951">
        <f>VLOOKUP($A3951, [1]FA21_Ridership!$1:$1048576,13, 0)</f>
        <v>1</v>
      </c>
      <c r="U3951">
        <f t="shared" si="306"/>
        <v>2170</v>
      </c>
      <c r="V3951" s="67">
        <f t="shared" si="310"/>
        <v>0.94899999999999995</v>
      </c>
      <c r="W3951">
        <v>0.91501699999999997</v>
      </c>
      <c r="X3951" s="67">
        <f t="shared" si="307"/>
        <v>0.79700000000000004</v>
      </c>
      <c r="Y3951">
        <v>0.37376199999999998</v>
      </c>
      <c r="Z3951" s="67">
        <f t="shared" si="308"/>
        <v>0.73</v>
      </c>
      <c r="AA3951">
        <f>VLOOKUP($C3951,[1]Disability!$1:$1048576,5,FALSE)</f>
        <v>0</v>
      </c>
      <c r="AB3951" s="67">
        <f t="shared" si="309"/>
        <v>0</v>
      </c>
      <c r="AC3951" t="e">
        <f>VLOOKUP($A3951,#REF!,9,FALSE)</f>
        <v>#REF!</v>
      </c>
    </row>
    <row r="3952" spans="1:29">
      <c r="A3952">
        <v>55666</v>
      </c>
      <c r="B3952">
        <v>3951</v>
      </c>
      <c r="C3952">
        <v>1500560</v>
      </c>
      <c r="D3952" t="s">
        <v>4235</v>
      </c>
      <c r="E3952" t="s">
        <v>4236</v>
      </c>
      <c r="F3952" t="s">
        <v>4373</v>
      </c>
      <c r="G3952" t="e">
        <f>VLOOKUP($H3952,[1]BRT!$1:$1048576,1,0)</f>
        <v>#N/A</v>
      </c>
      <c r="H3952" t="s">
        <v>6977</v>
      </c>
      <c r="I3952">
        <v>37.696592000000003</v>
      </c>
      <c r="J3952">
        <v>-122.125835</v>
      </c>
      <c r="K3952">
        <v>1008</v>
      </c>
      <c r="L3952">
        <v>28.2</v>
      </c>
      <c r="M3952">
        <v>2.1276595739999999</v>
      </c>
      <c r="N3952">
        <v>32</v>
      </c>
      <c r="O3952">
        <v>45</v>
      </c>
      <c r="P3952">
        <v>77</v>
      </c>
      <c r="Q3952" t="e">
        <f>VLOOKUP($A3952,'[1]SheltersALL_2.17.22'!$1:$1048576,6,0)</f>
        <v>#N/A</v>
      </c>
      <c r="R3952" t="str">
        <f>VLOOKUP($A3952, [1]FA21_Ridership!$1:$1048576,11, 0)</f>
        <v>SAN LEANDRO</v>
      </c>
      <c r="S3952" t="str">
        <f>VLOOKUP($A3952, [1]FA21_Ridership!$1:$1048576,12, 0)</f>
        <v>ALAMEDA</v>
      </c>
      <c r="T3952">
        <f>VLOOKUP($A3952, [1]FA21_Ridership!$1:$1048576,13, 0)</f>
        <v>4</v>
      </c>
      <c r="U3952">
        <f t="shared" si="306"/>
        <v>2171.4</v>
      </c>
      <c r="V3952" s="67">
        <f t="shared" si="310"/>
        <v>0.94899999999999995</v>
      </c>
      <c r="W3952">
        <v>0.89005699999999999</v>
      </c>
      <c r="X3952" s="67">
        <f t="shared" si="307"/>
        <v>0.75</v>
      </c>
      <c r="Y3952">
        <v>6.2836000000000003E-2</v>
      </c>
      <c r="Z3952" s="67">
        <f t="shared" si="308"/>
        <v>0.112</v>
      </c>
      <c r="AA3952">
        <f>VLOOKUP($C3952,[1]Disability!$1:$1048576,5,FALSE)</f>
        <v>0</v>
      </c>
      <c r="AB3952" s="67">
        <f t="shared" si="309"/>
        <v>0</v>
      </c>
      <c r="AC3952" t="e">
        <f>VLOOKUP($A3952,#REF!,9,FALSE)</f>
        <v>#REF!</v>
      </c>
    </row>
    <row r="3953" spans="1:29">
      <c r="A3953">
        <v>50511</v>
      </c>
      <c r="B3953">
        <v>3952</v>
      </c>
      <c r="C3953">
        <v>802140</v>
      </c>
      <c r="D3953" t="s">
        <v>4235</v>
      </c>
      <c r="E3953" t="s">
        <v>4236</v>
      </c>
      <c r="F3953" t="s">
        <v>4373</v>
      </c>
      <c r="G3953" t="e">
        <f>VLOOKUP($H3953,[1]BRT!$1:$1048576,1,0)</f>
        <v>#N/A</v>
      </c>
      <c r="H3953" t="s">
        <v>6937</v>
      </c>
      <c r="I3953">
        <v>37.669718000000003</v>
      </c>
      <c r="J3953">
        <v>-122.086501</v>
      </c>
      <c r="K3953">
        <v>1140</v>
      </c>
      <c r="L3953">
        <v>20</v>
      </c>
      <c r="M3953">
        <v>3</v>
      </c>
      <c r="N3953">
        <v>108</v>
      </c>
      <c r="O3953">
        <v>1</v>
      </c>
      <c r="P3953">
        <v>109</v>
      </c>
      <c r="Q3953" t="e">
        <f>VLOOKUP($A3953,'[1]SheltersALL_2.17.22'!$1:$1048576,6,0)</f>
        <v>#N/A</v>
      </c>
      <c r="R3953" t="str">
        <f>VLOOKUP($A3953, [1]FA21_Ridership!$1:$1048576,11, 0)</f>
        <v>HAYWARD</v>
      </c>
      <c r="S3953" t="str">
        <f>VLOOKUP($A3953, [1]FA21_Ridership!$1:$1048576,12, 0)</f>
        <v>ALAMEDA</v>
      </c>
      <c r="T3953">
        <f>VLOOKUP($A3953, [1]FA21_Ridership!$1:$1048576,13, 0)</f>
        <v>4</v>
      </c>
      <c r="U3953">
        <f t="shared" si="306"/>
        <v>2180</v>
      </c>
      <c r="V3953" s="67">
        <f t="shared" si="310"/>
        <v>0.94899999999999995</v>
      </c>
      <c r="W3953">
        <v>0.81149700000000002</v>
      </c>
      <c r="X3953" s="67">
        <f t="shared" si="307"/>
        <v>0.60099999999999998</v>
      </c>
      <c r="Y3953">
        <v>0.28488400000000003</v>
      </c>
      <c r="Z3953" s="67">
        <f t="shared" si="308"/>
        <v>0.61199999999999999</v>
      </c>
      <c r="AA3953">
        <f>VLOOKUP($C3953,[1]Disability!$1:$1048576,5,FALSE)</f>
        <v>1</v>
      </c>
      <c r="AB3953" s="67">
        <f t="shared" si="309"/>
        <v>0.72499999999999998</v>
      </c>
      <c r="AC3953" t="e">
        <f>VLOOKUP($A3953,#REF!,9,FALSE)</f>
        <v>#REF!</v>
      </c>
    </row>
    <row r="3954" spans="1:29">
      <c r="A3954">
        <v>59667</v>
      </c>
      <c r="B3954">
        <v>3953</v>
      </c>
      <c r="C3954">
        <v>500770</v>
      </c>
      <c r="D3954" t="s">
        <v>4235</v>
      </c>
      <c r="E3954" t="s">
        <v>4236</v>
      </c>
      <c r="F3954" t="s">
        <v>4373</v>
      </c>
      <c r="G3954" t="e">
        <f>VLOOKUP($H3954,[1]BRT!$1:$1048576,1,0)</f>
        <v>#N/A</v>
      </c>
      <c r="H3954" t="s">
        <v>6978</v>
      </c>
      <c r="I3954">
        <v>37.924402000000001</v>
      </c>
      <c r="J3954">
        <v>-122.31621</v>
      </c>
      <c r="K3954">
        <v>1442</v>
      </c>
      <c r="L3954">
        <v>30</v>
      </c>
      <c r="M3954">
        <v>2</v>
      </c>
      <c r="N3954">
        <v>25</v>
      </c>
      <c r="O3954">
        <v>48</v>
      </c>
      <c r="P3954">
        <v>73</v>
      </c>
      <c r="Q3954" t="e">
        <f>VLOOKUP($A3954,'[1]SheltersALL_2.17.22'!$1:$1048576,6,0)</f>
        <v>#N/A</v>
      </c>
      <c r="R3954" t="str">
        <f>VLOOKUP($A3954, [1]FA21_Ridership!$1:$1048576,11, 0)</f>
        <v>EL CERRITO</v>
      </c>
      <c r="S3954" t="str">
        <f>VLOOKUP($A3954, [1]FA21_Ridership!$1:$1048576,12, 0)</f>
        <v>CONTRA COSTA</v>
      </c>
      <c r="T3954">
        <f>VLOOKUP($A3954, [1]FA21_Ridership!$1:$1048576,13, 0)</f>
        <v>1</v>
      </c>
      <c r="U3954">
        <f t="shared" si="306"/>
        <v>2190</v>
      </c>
      <c r="V3954" s="67">
        <f t="shared" si="310"/>
        <v>0.95</v>
      </c>
      <c r="W3954">
        <v>0.84948500000000005</v>
      </c>
      <c r="X3954" s="67">
        <f t="shared" si="307"/>
        <v>0.67200000000000004</v>
      </c>
      <c r="Y3954">
        <v>0.23814399999999999</v>
      </c>
      <c r="Z3954" s="67">
        <f t="shared" si="308"/>
        <v>0.54100000000000004</v>
      </c>
      <c r="AA3954">
        <f>VLOOKUP($C3954,[1]Disability!$1:$1048576,5,FALSE)</f>
        <v>0</v>
      </c>
      <c r="AB3954" s="67">
        <f t="shared" si="309"/>
        <v>0</v>
      </c>
      <c r="AC3954" t="e">
        <f>VLOOKUP($A3954,#REF!,9,FALSE)</f>
        <v>#REF!</v>
      </c>
    </row>
    <row r="3955" spans="1:29">
      <c r="A3955">
        <v>52335</v>
      </c>
      <c r="B3955">
        <v>3954</v>
      </c>
      <c r="C3955">
        <v>1020980</v>
      </c>
      <c r="D3955" t="s">
        <v>4235</v>
      </c>
      <c r="E3955" t="s">
        <v>4236</v>
      </c>
      <c r="G3955" t="e">
        <f>VLOOKUP($H3955,[1]BRT!$1:$1048576,1,0)</f>
        <v>#N/A</v>
      </c>
      <c r="H3955" t="s">
        <v>6979</v>
      </c>
      <c r="I3955">
        <v>37.814503000000002</v>
      </c>
      <c r="J3955">
        <v>-122.27826899999999</v>
      </c>
      <c r="K3955">
        <v>1116</v>
      </c>
      <c r="L3955">
        <v>30</v>
      </c>
      <c r="M3955">
        <v>2</v>
      </c>
      <c r="N3955">
        <v>25</v>
      </c>
      <c r="O3955">
        <v>48</v>
      </c>
      <c r="P3955">
        <v>73</v>
      </c>
      <c r="Q3955" t="e">
        <f>VLOOKUP($A3955,'[1]SheltersALL_2.17.22'!$1:$1048576,6,0)</f>
        <v>#N/A</v>
      </c>
      <c r="R3955" t="str">
        <f>VLOOKUP($A3955, [1]FA21_Ridership!$1:$1048576,11, 0)</f>
        <v>OAKLAND</v>
      </c>
      <c r="S3955" t="str">
        <f>VLOOKUP($A3955, [1]FA21_Ridership!$1:$1048576,12, 0)</f>
        <v>ALAMEDA</v>
      </c>
      <c r="T3955">
        <f>VLOOKUP($A3955, [1]FA21_Ridership!$1:$1048576,13, 0)</f>
        <v>2</v>
      </c>
      <c r="U3955">
        <f t="shared" si="306"/>
        <v>2190</v>
      </c>
      <c r="V3955" s="67">
        <f t="shared" si="310"/>
        <v>0.95</v>
      </c>
      <c r="W3955">
        <v>0.74441199999999996</v>
      </c>
      <c r="X3955" s="67">
        <f t="shared" si="307"/>
        <v>0.47</v>
      </c>
      <c r="Y3955">
        <v>0.463557</v>
      </c>
      <c r="Z3955" s="67">
        <f t="shared" si="308"/>
        <v>0.82899999999999996</v>
      </c>
      <c r="AA3955">
        <f>VLOOKUP($C3955,[1]Disability!$1:$1048576,5,FALSE)</f>
        <v>1</v>
      </c>
      <c r="AB3955" s="67">
        <f t="shared" si="309"/>
        <v>0.72499999999999998</v>
      </c>
      <c r="AC3955" t="e">
        <f>VLOOKUP($A3955,#REF!,9,FALSE)</f>
        <v>#REF!</v>
      </c>
    </row>
    <row r="3956" spans="1:29">
      <c r="A3956">
        <v>55597</v>
      </c>
      <c r="B3956">
        <v>3955</v>
      </c>
      <c r="C3956">
        <v>701820</v>
      </c>
      <c r="D3956" t="s">
        <v>4235</v>
      </c>
      <c r="E3956" t="s">
        <v>4236</v>
      </c>
      <c r="F3956" t="s">
        <v>4373</v>
      </c>
      <c r="G3956" t="e">
        <f>VLOOKUP($H3956,[1]BRT!$1:$1048576,1,0)</f>
        <v>#N/A</v>
      </c>
      <c r="H3956" t="s">
        <v>6759</v>
      </c>
      <c r="I3956">
        <v>37.557912000000002</v>
      </c>
      <c r="J3956">
        <v>-121.97561</v>
      </c>
      <c r="K3956">
        <v>934</v>
      </c>
      <c r="L3956">
        <v>40</v>
      </c>
      <c r="M3956">
        <v>1.5</v>
      </c>
      <c r="N3956">
        <v>22</v>
      </c>
      <c r="O3956">
        <v>33</v>
      </c>
      <c r="P3956">
        <v>55</v>
      </c>
      <c r="Q3956" t="e">
        <f>VLOOKUP($A3956,'[1]SheltersALL_2.17.22'!$1:$1048576,6,0)</f>
        <v>#N/A</v>
      </c>
      <c r="R3956" t="str">
        <f>VLOOKUP($A3956, [1]FA21_Ridership!$1:$1048576,11, 0)</f>
        <v>FREMONT</v>
      </c>
      <c r="S3956" t="str">
        <f>VLOOKUP($A3956, [1]FA21_Ridership!$1:$1048576,12, 0)</f>
        <v>ALAMEDA</v>
      </c>
      <c r="T3956">
        <f>VLOOKUP($A3956, [1]FA21_Ridership!$1:$1048576,13, 0)</f>
        <v>5</v>
      </c>
      <c r="U3956">
        <f t="shared" si="306"/>
        <v>2200</v>
      </c>
      <c r="V3956" s="67">
        <f t="shared" si="310"/>
        <v>0.95</v>
      </c>
      <c r="W3956">
        <v>0.92372900000000002</v>
      </c>
      <c r="X3956" s="67">
        <f t="shared" si="307"/>
        <v>0.82</v>
      </c>
      <c r="Y3956">
        <v>4.4255999999999997E-2</v>
      </c>
      <c r="Z3956" s="67">
        <f t="shared" si="308"/>
        <v>5.3999999999999999E-2</v>
      </c>
      <c r="AA3956">
        <f>VLOOKUP($C3956,[1]Disability!$1:$1048576,5,FALSE)</f>
        <v>0</v>
      </c>
      <c r="AB3956" s="67">
        <f t="shared" si="309"/>
        <v>0</v>
      </c>
      <c r="AC3956" t="e">
        <f>VLOOKUP($A3956,#REF!,9,FALSE)</f>
        <v>#REF!</v>
      </c>
    </row>
    <row r="3957" spans="1:29">
      <c r="A3957">
        <v>53733</v>
      </c>
      <c r="B3957">
        <v>3956</v>
      </c>
      <c r="C3957">
        <v>1600400</v>
      </c>
      <c r="D3957" t="s">
        <v>4235</v>
      </c>
      <c r="E3957" t="s">
        <v>4236</v>
      </c>
      <c r="F3957" t="s">
        <v>5342</v>
      </c>
      <c r="G3957" t="e">
        <f>VLOOKUP($H3957,[1]BRT!$1:$1048576,1,0)</f>
        <v>#N/A</v>
      </c>
      <c r="H3957" t="s">
        <v>5768</v>
      </c>
      <c r="I3957">
        <v>37.970846999999999</v>
      </c>
      <c r="J3957">
        <v>-122.339928</v>
      </c>
      <c r="K3957">
        <v>1144</v>
      </c>
      <c r="L3957">
        <v>40</v>
      </c>
      <c r="M3957">
        <v>1.5</v>
      </c>
      <c r="N3957">
        <v>21</v>
      </c>
      <c r="O3957">
        <v>34</v>
      </c>
      <c r="P3957">
        <v>55</v>
      </c>
      <c r="Q3957" t="e">
        <f>VLOOKUP($A3957,'[1]SheltersALL_2.17.22'!$1:$1048576,6,0)</f>
        <v>#N/A</v>
      </c>
      <c r="R3957" t="str">
        <f>VLOOKUP($A3957, [1]FA21_Ridership!$1:$1048576,11, 0)</f>
        <v>SAN PABLO</v>
      </c>
      <c r="S3957" t="str">
        <f>VLOOKUP($A3957, [1]FA21_Ridership!$1:$1048576,12, 0)</f>
        <v>CONTRA COSTA</v>
      </c>
      <c r="T3957">
        <f>VLOOKUP($A3957, [1]FA21_Ridership!$1:$1048576,13, 0)</f>
        <v>1</v>
      </c>
      <c r="U3957">
        <f t="shared" si="306"/>
        <v>2200</v>
      </c>
      <c r="V3957" s="67">
        <f t="shared" si="310"/>
        <v>0.95</v>
      </c>
      <c r="W3957">
        <v>0.91733200000000004</v>
      </c>
      <c r="X3957" s="67">
        <f t="shared" si="307"/>
        <v>0.80500000000000005</v>
      </c>
      <c r="Y3957">
        <v>0.43229200000000001</v>
      </c>
      <c r="Z3957" s="67">
        <f t="shared" si="308"/>
        <v>0.79400000000000004</v>
      </c>
      <c r="AA3957">
        <f>VLOOKUP($C3957,[1]Disability!$1:$1048576,5,FALSE)</f>
        <v>1</v>
      </c>
      <c r="AB3957" s="67">
        <f t="shared" si="309"/>
        <v>0.72499999999999998</v>
      </c>
      <c r="AC3957" t="e">
        <f>VLOOKUP($A3957,#REF!,9,FALSE)</f>
        <v>#REF!</v>
      </c>
    </row>
    <row r="3958" spans="1:29">
      <c r="A3958">
        <v>50006</v>
      </c>
      <c r="B3958">
        <v>3957</v>
      </c>
      <c r="C3958">
        <v>9904890</v>
      </c>
      <c r="D3958" t="s">
        <v>4235</v>
      </c>
      <c r="E3958" t="s">
        <v>4236</v>
      </c>
      <c r="F3958" t="s">
        <v>5342</v>
      </c>
      <c r="G3958" t="e">
        <f>VLOOKUP($H3958,[1]BRT!$1:$1048576,1,0)</f>
        <v>#N/A</v>
      </c>
      <c r="H3958" t="s">
        <v>6980</v>
      </c>
      <c r="I3958">
        <v>37.788179999999997</v>
      </c>
      <c r="J3958">
        <v>-122.397909</v>
      </c>
      <c r="K3958">
        <v>648</v>
      </c>
      <c r="L3958">
        <v>59</v>
      </c>
      <c r="M3958">
        <v>1.0169491530000001</v>
      </c>
      <c r="N3958">
        <v>14</v>
      </c>
      <c r="O3958">
        <v>24</v>
      </c>
      <c r="P3958">
        <v>38</v>
      </c>
      <c r="Q3958" t="e">
        <f>VLOOKUP($A3958,'[1]SheltersALL_2.17.22'!$1:$1048576,6,0)</f>
        <v>#N/A</v>
      </c>
      <c r="R3958" t="str">
        <f>VLOOKUP($A3958, [1]FA21_Ridership!$1:$1048576,11, 0)</f>
        <v>SAN FRANCISCO</v>
      </c>
      <c r="S3958" t="str">
        <f>VLOOKUP($A3958, [1]FA21_Ridership!$1:$1048576,12, 0)</f>
        <v>SAN FRANCISCO</v>
      </c>
      <c r="T3958">
        <f>VLOOKUP($A3958, [1]FA21_Ridership!$1:$1048576,13, 0)</f>
        <v>9</v>
      </c>
      <c r="U3958">
        <f t="shared" si="306"/>
        <v>2242</v>
      </c>
      <c r="V3958" s="67">
        <f t="shared" si="310"/>
        <v>0.95099999999999996</v>
      </c>
      <c r="W3958">
        <v>0.49795099999999998</v>
      </c>
      <c r="X3958" s="67">
        <f t="shared" si="307"/>
        <v>0.19500000000000001</v>
      </c>
      <c r="Y3958">
        <v>5.6351999999999999E-2</v>
      </c>
      <c r="Z3958" s="67">
        <f t="shared" si="308"/>
        <v>0.10100000000000001</v>
      </c>
      <c r="AA3958">
        <f>VLOOKUP($C3958,[1]Disability!$1:$1048576,5,FALSE)</f>
        <v>0</v>
      </c>
      <c r="AB3958" s="67">
        <f t="shared" si="309"/>
        <v>0</v>
      </c>
      <c r="AC3958" t="e">
        <f>VLOOKUP($A3958,#REF!,9,FALSE)</f>
        <v>#REF!</v>
      </c>
    </row>
    <row r="3959" spans="1:29">
      <c r="A3959">
        <v>52250</v>
      </c>
      <c r="B3959">
        <v>3958</v>
      </c>
      <c r="C3959">
        <v>305550</v>
      </c>
      <c r="D3959" t="s">
        <v>4235</v>
      </c>
      <c r="E3959" t="s">
        <v>4236</v>
      </c>
      <c r="G3959" t="e">
        <f>VLOOKUP($H3959,[1]BRT!$1:$1048576,1,0)</f>
        <v>#N/A</v>
      </c>
      <c r="H3959" t="s">
        <v>6958</v>
      </c>
      <c r="I3959">
        <v>37.863067999999998</v>
      </c>
      <c r="J3959">
        <v>-122.258605</v>
      </c>
      <c r="K3959">
        <v>1148</v>
      </c>
      <c r="L3959">
        <v>17.399999999999999</v>
      </c>
      <c r="M3959">
        <v>3.448275862</v>
      </c>
      <c r="N3959">
        <v>81</v>
      </c>
      <c r="O3959">
        <v>48</v>
      </c>
      <c r="P3959">
        <v>129</v>
      </c>
      <c r="Q3959" t="str">
        <f>VLOOKUP($A3959,'[1]SheltersALL_2.17.22'!$1:$1048576,6,0)</f>
        <v>Berkeley</v>
      </c>
      <c r="R3959" t="str">
        <f>VLOOKUP($A3959, [1]FA21_Ridership!$1:$1048576,11, 0)</f>
        <v>BERKELEY</v>
      </c>
      <c r="S3959" t="str">
        <f>VLOOKUP($A3959, [1]FA21_Ridership!$1:$1048576,12, 0)</f>
        <v>ALAMEDA</v>
      </c>
      <c r="T3959">
        <f>VLOOKUP($A3959, [1]FA21_Ridership!$1:$1048576,13, 0)</f>
        <v>2</v>
      </c>
      <c r="U3959">
        <f t="shared" si="306"/>
        <v>2244.6</v>
      </c>
      <c r="V3959" s="67">
        <f t="shared" si="310"/>
        <v>0.95099999999999996</v>
      </c>
      <c r="W3959">
        <v>0.35232799999999997</v>
      </c>
      <c r="X3959" s="67">
        <f t="shared" si="307"/>
        <v>9.7000000000000003E-2</v>
      </c>
      <c r="Y3959">
        <v>0.64432</v>
      </c>
      <c r="Z3959" s="67">
        <f t="shared" si="308"/>
        <v>0.96199999999999997</v>
      </c>
      <c r="AA3959">
        <f>VLOOKUP($C3959,[1]Disability!$1:$1048576,5,FALSE)</f>
        <v>1</v>
      </c>
      <c r="AB3959" s="67">
        <f t="shared" si="309"/>
        <v>0.72499999999999998</v>
      </c>
      <c r="AC3959" t="e">
        <f>VLOOKUP($A3959,#REF!,9,FALSE)</f>
        <v>#REF!</v>
      </c>
    </row>
    <row r="3960" spans="1:29">
      <c r="A3960">
        <v>53888</v>
      </c>
      <c r="B3960">
        <v>3959</v>
      </c>
      <c r="C3960">
        <v>1001240</v>
      </c>
      <c r="D3960" t="s">
        <v>4235</v>
      </c>
      <c r="E3960" t="s">
        <v>4236</v>
      </c>
      <c r="F3960" t="s">
        <v>5342</v>
      </c>
      <c r="G3960" t="e">
        <f>VLOOKUP($H3960,[1]BRT!$1:$1048576,1,0)</f>
        <v>#N/A</v>
      </c>
      <c r="H3960" t="s">
        <v>6981</v>
      </c>
      <c r="I3960">
        <v>37.809080000000002</v>
      </c>
      <c r="J3960">
        <v>-122.2684</v>
      </c>
      <c r="K3960">
        <v>1432</v>
      </c>
      <c r="L3960">
        <v>30</v>
      </c>
      <c r="M3960">
        <v>2</v>
      </c>
      <c r="N3960">
        <v>51</v>
      </c>
      <c r="O3960">
        <v>25</v>
      </c>
      <c r="P3960">
        <v>76</v>
      </c>
      <c r="Q3960" t="e">
        <f>VLOOKUP($A3960,'[1]SheltersALL_2.17.22'!$1:$1048576,6,0)</f>
        <v>#N/A</v>
      </c>
      <c r="R3960" t="str">
        <f>VLOOKUP($A3960, [1]FA21_Ridership!$1:$1048576,11, 0)</f>
        <v>OAKLAND</v>
      </c>
      <c r="S3960" t="str">
        <f>VLOOKUP($A3960, [1]FA21_Ridership!$1:$1048576,12, 0)</f>
        <v>ALAMEDA</v>
      </c>
      <c r="T3960">
        <f>VLOOKUP($A3960, [1]FA21_Ridership!$1:$1048576,13, 0)</f>
        <v>2</v>
      </c>
      <c r="U3960">
        <f t="shared" si="306"/>
        <v>2280</v>
      </c>
      <c r="V3960" s="67">
        <f t="shared" si="310"/>
        <v>0.95099999999999996</v>
      </c>
      <c r="W3960">
        <v>0.68016500000000002</v>
      </c>
      <c r="X3960" s="67">
        <f t="shared" si="307"/>
        <v>0.377</v>
      </c>
      <c r="Y3960">
        <v>0.36513400000000001</v>
      </c>
      <c r="Z3960" s="67">
        <f t="shared" si="308"/>
        <v>0.71599999999999997</v>
      </c>
      <c r="AA3960">
        <f>VLOOKUP($C3960,[1]Disability!$1:$1048576,5,FALSE)</f>
        <v>2</v>
      </c>
      <c r="AB3960" s="67">
        <f t="shared" si="309"/>
        <v>0.91600000000000004</v>
      </c>
      <c r="AC3960" t="e">
        <f>VLOOKUP($A3960,#REF!,9,FALSE)</f>
        <v>#REF!</v>
      </c>
    </row>
    <row r="3961" spans="1:29">
      <c r="A3961">
        <v>52537</v>
      </c>
      <c r="B3961">
        <v>3960</v>
      </c>
      <c r="C3961">
        <v>9906530</v>
      </c>
      <c r="D3961" t="s">
        <v>4235</v>
      </c>
      <c r="E3961" t="s">
        <v>4236</v>
      </c>
      <c r="F3961" t="s">
        <v>4215</v>
      </c>
      <c r="G3961" t="str">
        <f>VLOOKUP($H3961,[1]BRT!$1:$1048576,1,0)</f>
        <v>14TH AVENUE SB</v>
      </c>
      <c r="H3961" t="s">
        <v>6982</v>
      </c>
      <c r="I3961">
        <v>37.788784999999997</v>
      </c>
      <c r="J3961">
        <v>-122.246421</v>
      </c>
      <c r="K3961">
        <v>1395</v>
      </c>
      <c r="L3961">
        <v>15</v>
      </c>
      <c r="M3961">
        <v>4</v>
      </c>
      <c r="N3961">
        <v>91</v>
      </c>
      <c r="O3961">
        <v>63</v>
      </c>
      <c r="P3961">
        <v>154</v>
      </c>
      <c r="Q3961" t="e">
        <f>VLOOKUP($A3961,'[1]SheltersALL_2.17.22'!$1:$1048576,6,0)</f>
        <v>#N/A</v>
      </c>
      <c r="R3961" t="str">
        <f>VLOOKUP($A3961, [1]FA21_Ridership!$1:$1048576,11, 0)</f>
        <v>OAKLAND</v>
      </c>
      <c r="S3961" t="str">
        <f>VLOOKUP($A3961, [1]FA21_Ridership!$1:$1048576,12, 0)</f>
        <v>ALAMEDA</v>
      </c>
      <c r="T3961">
        <f>VLOOKUP($A3961, [1]FA21_Ridership!$1:$1048576,13, 0)</f>
        <v>2</v>
      </c>
      <c r="U3961">
        <f t="shared" si="306"/>
        <v>2310</v>
      </c>
      <c r="V3961" s="67">
        <f t="shared" si="310"/>
        <v>0.95099999999999996</v>
      </c>
      <c r="W3961">
        <v>0.611819</v>
      </c>
      <c r="X3961" s="67">
        <f t="shared" si="307"/>
        <v>0.29599999999999999</v>
      </c>
      <c r="Y3961">
        <v>0.56778700000000004</v>
      </c>
      <c r="Z3961" s="67">
        <f t="shared" si="308"/>
        <v>0.91100000000000003</v>
      </c>
      <c r="AA3961">
        <f>VLOOKUP($C3961,[1]Disability!$1:$1048576,5,FALSE)</f>
        <v>1</v>
      </c>
      <c r="AB3961" s="67">
        <f t="shared" si="309"/>
        <v>0.72499999999999998</v>
      </c>
      <c r="AC3961" t="e">
        <f>VLOOKUP($A3961,#REF!,9,FALSE)</f>
        <v>#REF!</v>
      </c>
    </row>
    <row r="3962" spans="1:29">
      <c r="A3962">
        <v>59055</v>
      </c>
      <c r="B3962">
        <v>3961</v>
      </c>
      <c r="C3962">
        <v>1018750</v>
      </c>
      <c r="D3962" t="s">
        <v>4235</v>
      </c>
      <c r="E3962" t="s">
        <v>4236</v>
      </c>
      <c r="G3962" t="e">
        <f>VLOOKUP($H3962,[1]BRT!$1:$1048576,1,0)</f>
        <v>#N/A</v>
      </c>
      <c r="H3962" t="s">
        <v>6790</v>
      </c>
      <c r="I3962">
        <v>37.761383000000002</v>
      </c>
      <c r="J3962">
        <v>-122.204759</v>
      </c>
      <c r="K3962">
        <v>990</v>
      </c>
      <c r="L3962">
        <v>30</v>
      </c>
      <c r="M3962">
        <v>2</v>
      </c>
      <c r="N3962">
        <v>42</v>
      </c>
      <c r="O3962">
        <v>35</v>
      </c>
      <c r="P3962">
        <v>77</v>
      </c>
      <c r="Q3962" t="e">
        <f>VLOOKUP($A3962,'[1]SheltersALL_2.17.22'!$1:$1048576,6,0)</f>
        <v>#N/A</v>
      </c>
      <c r="R3962" t="str">
        <f>VLOOKUP($A3962, [1]FA21_Ridership!$1:$1048576,11, 0)</f>
        <v>OAKLAND</v>
      </c>
      <c r="S3962" t="str">
        <f>VLOOKUP($A3962, [1]FA21_Ridership!$1:$1048576,12, 0)</f>
        <v>ALAMEDA</v>
      </c>
      <c r="T3962">
        <f>VLOOKUP($A3962, [1]FA21_Ridership!$1:$1048576,13, 0)</f>
        <v>3</v>
      </c>
      <c r="U3962">
        <f t="shared" si="306"/>
        <v>2310</v>
      </c>
      <c r="V3962" s="67">
        <f t="shared" si="310"/>
        <v>0.95099999999999996</v>
      </c>
      <c r="W3962">
        <v>1</v>
      </c>
      <c r="X3962" s="67">
        <f t="shared" si="307"/>
        <v>0.98899999999999999</v>
      </c>
      <c r="Y3962">
        <v>0.592283</v>
      </c>
      <c r="Z3962" s="67">
        <f t="shared" si="308"/>
        <v>0.93400000000000005</v>
      </c>
      <c r="AA3962">
        <f>VLOOKUP($C3962,[1]Disability!$1:$1048576,5,FALSE)</f>
        <v>0</v>
      </c>
      <c r="AB3962" s="67">
        <f t="shared" si="309"/>
        <v>0</v>
      </c>
      <c r="AC3962" t="e">
        <f>VLOOKUP($A3962,#REF!,9,FALSE)</f>
        <v>#REF!</v>
      </c>
    </row>
    <row r="3963" spans="1:29">
      <c r="A3963">
        <v>52943</v>
      </c>
      <c r="B3963">
        <v>3962</v>
      </c>
      <c r="C3963">
        <v>9907800</v>
      </c>
      <c r="D3963" t="s">
        <v>4235</v>
      </c>
      <c r="E3963" t="s">
        <v>4236</v>
      </c>
      <c r="F3963" t="s">
        <v>4373</v>
      </c>
      <c r="G3963" t="e">
        <f>VLOOKUP($H3963,[1]BRT!$1:$1048576,1,0)</f>
        <v>#N/A</v>
      </c>
      <c r="H3963" t="s">
        <v>6983</v>
      </c>
      <c r="I3963">
        <v>37.924404000000003</v>
      </c>
      <c r="J3963">
        <v>-122.31647</v>
      </c>
      <c r="K3963">
        <v>1370</v>
      </c>
      <c r="L3963">
        <v>24.4</v>
      </c>
      <c r="M3963">
        <v>2.4590163930000002</v>
      </c>
      <c r="N3963">
        <v>63</v>
      </c>
      <c r="O3963">
        <v>32</v>
      </c>
      <c r="P3963">
        <v>95</v>
      </c>
      <c r="Q3963" t="e">
        <f>VLOOKUP($A3963,'[1]SheltersALL_2.17.22'!$1:$1048576,6,0)</f>
        <v>#N/A</v>
      </c>
      <c r="R3963" t="str">
        <f>VLOOKUP($A3963, [1]FA21_Ridership!$1:$1048576,11, 0)</f>
        <v>EL CERRITO</v>
      </c>
      <c r="S3963" t="str">
        <f>VLOOKUP($A3963, [1]FA21_Ridership!$1:$1048576,12, 0)</f>
        <v>CONTRA COSTA</v>
      </c>
      <c r="T3963">
        <f>VLOOKUP($A3963, [1]FA21_Ridership!$1:$1048576,13, 0)</f>
        <v>1</v>
      </c>
      <c r="U3963">
        <f t="shared" si="306"/>
        <v>2318</v>
      </c>
      <c r="V3963" s="67">
        <f t="shared" si="310"/>
        <v>0.95199999999999996</v>
      </c>
      <c r="W3963">
        <v>0.84948500000000005</v>
      </c>
      <c r="X3963" s="67">
        <f t="shared" si="307"/>
        <v>0.67200000000000004</v>
      </c>
      <c r="Y3963">
        <v>0.23814399999999999</v>
      </c>
      <c r="Z3963" s="67">
        <f t="shared" si="308"/>
        <v>0.54100000000000004</v>
      </c>
      <c r="AA3963">
        <f>VLOOKUP($C3963,[1]Disability!$1:$1048576,5,FALSE)</f>
        <v>0</v>
      </c>
      <c r="AB3963" s="67">
        <f t="shared" si="309"/>
        <v>0</v>
      </c>
      <c r="AC3963" t="e">
        <f>VLOOKUP($A3963,#REF!,9,FALSE)</f>
        <v>#REF!</v>
      </c>
    </row>
    <row r="3964" spans="1:29">
      <c r="A3964">
        <v>55535</v>
      </c>
      <c r="B3964">
        <v>3963</v>
      </c>
      <c r="C3964">
        <v>600810</v>
      </c>
      <c r="D3964" t="s">
        <v>4235</v>
      </c>
      <c r="E3964" t="s">
        <v>4236</v>
      </c>
      <c r="G3964" t="e">
        <f>VLOOKUP($H3964,[1]BRT!$1:$1048576,1,0)</f>
        <v>#N/A</v>
      </c>
      <c r="H3964" t="s">
        <v>6942</v>
      </c>
      <c r="I3964">
        <v>37.831487000000003</v>
      </c>
      <c r="J3964">
        <v>-122.279884</v>
      </c>
      <c r="K3964">
        <v>1400</v>
      </c>
      <c r="L3964">
        <v>20</v>
      </c>
      <c r="M3964">
        <v>3</v>
      </c>
      <c r="N3964">
        <v>62</v>
      </c>
      <c r="O3964">
        <v>54</v>
      </c>
      <c r="P3964">
        <v>116</v>
      </c>
      <c r="Q3964" t="str">
        <f>VLOOKUP($A3964,'[1]SheltersALL_2.17.22'!$1:$1048576,6,0)</f>
        <v>Berkeley</v>
      </c>
      <c r="R3964" t="str">
        <f>VLOOKUP($A3964, [1]FA21_Ridership!$1:$1048576,11, 0)</f>
        <v>EMERYVILLE</v>
      </c>
      <c r="S3964" t="str">
        <f>VLOOKUP($A3964, [1]FA21_Ridership!$1:$1048576,12, 0)</f>
        <v>ALAMEDA</v>
      </c>
      <c r="T3964">
        <f>VLOOKUP($A3964, [1]FA21_Ridership!$1:$1048576,13, 0)</f>
        <v>2</v>
      </c>
      <c r="U3964">
        <f t="shared" si="306"/>
        <v>2320</v>
      </c>
      <c r="V3964" s="67">
        <f t="shared" si="310"/>
        <v>0.95199999999999996</v>
      </c>
      <c r="W3964">
        <v>0.67326200000000003</v>
      </c>
      <c r="X3964" s="67">
        <f t="shared" si="307"/>
        <v>0.36</v>
      </c>
      <c r="Y3964">
        <v>0.37696600000000002</v>
      </c>
      <c r="Z3964" s="67">
        <f t="shared" si="308"/>
        <v>0.73499999999999999</v>
      </c>
      <c r="AA3964">
        <f>VLOOKUP($C3964,[1]Disability!$1:$1048576,5,FALSE)</f>
        <v>1</v>
      </c>
      <c r="AB3964" s="67">
        <f t="shared" si="309"/>
        <v>0.72499999999999998</v>
      </c>
      <c r="AC3964" t="e">
        <f>VLOOKUP($A3964,#REF!,9,FALSE)</f>
        <v>#REF!</v>
      </c>
    </row>
    <row r="3965" spans="1:29">
      <c r="A3965">
        <v>54400</v>
      </c>
      <c r="B3965">
        <v>3964</v>
      </c>
      <c r="C3965">
        <v>1010720</v>
      </c>
      <c r="D3965" t="s">
        <v>4235</v>
      </c>
      <c r="E3965" t="s">
        <v>4236</v>
      </c>
      <c r="G3965" t="e">
        <f>VLOOKUP($H3965,[1]BRT!$1:$1048576,1,0)</f>
        <v>#N/A</v>
      </c>
      <c r="H3965" t="s">
        <v>6971</v>
      </c>
      <c r="I3965">
        <v>37.774794</v>
      </c>
      <c r="J3965">
        <v>-122.212073</v>
      </c>
      <c r="K3965">
        <v>1397</v>
      </c>
      <c r="L3965">
        <v>20</v>
      </c>
      <c r="M3965">
        <v>3</v>
      </c>
      <c r="N3965">
        <v>57</v>
      </c>
      <c r="O3965">
        <v>59</v>
      </c>
      <c r="P3965">
        <v>116</v>
      </c>
      <c r="Q3965" t="e">
        <f>VLOOKUP($A3965,'[1]SheltersALL_2.17.22'!$1:$1048576,6,0)</f>
        <v>#N/A</v>
      </c>
      <c r="R3965" t="str">
        <f>VLOOKUP($A3965, [1]FA21_Ridership!$1:$1048576,11, 0)</f>
        <v>OAKLAND</v>
      </c>
      <c r="S3965" t="str">
        <f>VLOOKUP($A3965, [1]FA21_Ridership!$1:$1048576,12, 0)</f>
        <v>ALAMEDA</v>
      </c>
      <c r="T3965">
        <f>VLOOKUP($A3965, [1]FA21_Ridership!$1:$1048576,13, 0)</f>
        <v>2</v>
      </c>
      <c r="U3965">
        <f t="shared" si="306"/>
        <v>2320</v>
      </c>
      <c r="V3965" s="67">
        <f t="shared" si="310"/>
        <v>0.95199999999999996</v>
      </c>
      <c r="W3965">
        <v>0.94699599999999995</v>
      </c>
      <c r="X3965" s="67">
        <f t="shared" si="307"/>
        <v>0.89600000000000002</v>
      </c>
      <c r="Y3965">
        <v>0.41645599999999999</v>
      </c>
      <c r="Z3965" s="67">
        <f t="shared" si="308"/>
        <v>0.77900000000000003</v>
      </c>
      <c r="AA3965">
        <f>VLOOKUP($C3965,[1]Disability!$1:$1048576,5,FALSE)</f>
        <v>0</v>
      </c>
      <c r="AB3965" s="67">
        <f t="shared" si="309"/>
        <v>0</v>
      </c>
      <c r="AC3965" t="e">
        <f>VLOOKUP($A3965,#REF!,9,FALSE)</f>
        <v>#REF!</v>
      </c>
    </row>
    <row r="3966" spans="1:29">
      <c r="A3966">
        <v>55533</v>
      </c>
      <c r="B3966">
        <v>3965</v>
      </c>
      <c r="C3966">
        <v>1011340</v>
      </c>
      <c r="D3966" t="s">
        <v>4235</v>
      </c>
      <c r="E3966" t="s">
        <v>4236</v>
      </c>
      <c r="F3966" t="s">
        <v>4373</v>
      </c>
      <c r="G3966" t="e">
        <f>VLOOKUP($H3966,[1]BRT!$1:$1048576,1,0)</f>
        <v>#N/A</v>
      </c>
      <c r="H3966" t="s">
        <v>6932</v>
      </c>
      <c r="I3966">
        <v>37.77534</v>
      </c>
      <c r="J3966">
        <v>-122.225114</v>
      </c>
      <c r="K3966">
        <v>1116</v>
      </c>
      <c r="L3966">
        <v>16</v>
      </c>
      <c r="M3966">
        <v>3.75</v>
      </c>
      <c r="N3966">
        <v>69</v>
      </c>
      <c r="O3966">
        <v>76</v>
      </c>
      <c r="P3966">
        <v>145</v>
      </c>
      <c r="Q3966" t="e">
        <f>VLOOKUP($A3966,'[1]SheltersALL_2.17.22'!$1:$1048576,6,0)</f>
        <v>#N/A</v>
      </c>
      <c r="R3966" t="str">
        <f>VLOOKUP($A3966, [1]FA21_Ridership!$1:$1048576,11, 0)</f>
        <v>OAKLAND</v>
      </c>
      <c r="S3966" t="str">
        <f>VLOOKUP($A3966, [1]FA21_Ridership!$1:$1048576,12, 0)</f>
        <v>ALAMEDA</v>
      </c>
      <c r="T3966">
        <f>VLOOKUP($A3966, [1]FA21_Ridership!$1:$1048576,13, 0)</f>
        <v>2</v>
      </c>
      <c r="U3966">
        <f t="shared" si="306"/>
        <v>2320</v>
      </c>
      <c r="V3966" s="67">
        <f t="shared" si="310"/>
        <v>0.95199999999999996</v>
      </c>
      <c r="W3966">
        <v>0.94576300000000002</v>
      </c>
      <c r="X3966" s="67">
        <f t="shared" si="307"/>
        <v>0.88400000000000001</v>
      </c>
      <c r="Y3966">
        <v>0.61525399999999997</v>
      </c>
      <c r="Z3966" s="67">
        <f t="shared" si="308"/>
        <v>0.94099999999999995</v>
      </c>
      <c r="AA3966">
        <f>VLOOKUP($C3966,[1]Disability!$1:$1048576,5,FALSE)</f>
        <v>2</v>
      </c>
      <c r="AB3966" s="67">
        <f t="shared" si="309"/>
        <v>0.91600000000000004</v>
      </c>
      <c r="AC3966" t="e">
        <f>VLOOKUP($A3966,#REF!,9,FALSE)</f>
        <v>#REF!</v>
      </c>
    </row>
    <row r="3967" spans="1:29">
      <c r="A3967">
        <v>52333</v>
      </c>
      <c r="B3967">
        <v>3966</v>
      </c>
      <c r="C3967">
        <v>301980</v>
      </c>
      <c r="D3967" t="s">
        <v>4235</v>
      </c>
      <c r="E3967" t="s">
        <v>4236</v>
      </c>
      <c r="G3967" t="e">
        <f>VLOOKUP($H3967,[1]BRT!$1:$1048576,1,0)</f>
        <v>#N/A</v>
      </c>
      <c r="H3967" t="s">
        <v>6984</v>
      </c>
      <c r="I3967">
        <v>37.868302</v>
      </c>
      <c r="J3967">
        <v>-122.254628</v>
      </c>
      <c r="K3967">
        <v>1449</v>
      </c>
      <c r="L3967">
        <v>12</v>
      </c>
      <c r="M3967">
        <v>5</v>
      </c>
      <c r="N3967">
        <v>53</v>
      </c>
      <c r="O3967">
        <v>141</v>
      </c>
      <c r="P3967">
        <v>194</v>
      </c>
      <c r="Q3967" t="e">
        <f>VLOOKUP($A3967,'[1]SheltersALL_2.17.22'!$1:$1048576,6,0)</f>
        <v>#N/A</v>
      </c>
      <c r="R3967" t="str">
        <f>VLOOKUP($A3967, [1]FA21_Ridership!$1:$1048576,11, 0)</f>
        <v>BERKELEY</v>
      </c>
      <c r="S3967" t="str">
        <f>VLOOKUP($A3967, [1]FA21_Ridership!$1:$1048576,12, 0)</f>
        <v>ALAMEDA</v>
      </c>
      <c r="T3967">
        <f>VLOOKUP($A3967, [1]FA21_Ridership!$1:$1048576,13, 0)</f>
        <v>2</v>
      </c>
      <c r="U3967">
        <f t="shared" si="306"/>
        <v>2328</v>
      </c>
      <c r="V3967" s="67">
        <f t="shared" si="310"/>
        <v>0.95299999999999996</v>
      </c>
      <c r="W3967">
        <v>0.74424500000000005</v>
      </c>
      <c r="X3967" s="67">
        <f t="shared" si="307"/>
        <v>0.46899999999999997</v>
      </c>
      <c r="Y3967">
        <v>0.87635200000000002</v>
      </c>
      <c r="Z3967" s="67">
        <f t="shared" si="308"/>
        <v>0.997</v>
      </c>
      <c r="AA3967">
        <f>VLOOKUP($C3967,[1]Disability!$1:$1048576,5,FALSE)</f>
        <v>0</v>
      </c>
      <c r="AB3967" s="67">
        <f t="shared" si="309"/>
        <v>0</v>
      </c>
      <c r="AC3967" t="e">
        <f>VLOOKUP($A3967,#REF!,9,FALSE)</f>
        <v>#REF!</v>
      </c>
    </row>
    <row r="3968" spans="1:29">
      <c r="A3968">
        <v>59000</v>
      </c>
      <c r="B3968">
        <v>3967</v>
      </c>
      <c r="C3968">
        <v>1011360</v>
      </c>
      <c r="D3968" t="s">
        <v>4235</v>
      </c>
      <c r="E3968" t="s">
        <v>4236</v>
      </c>
      <c r="F3968" t="s">
        <v>4373</v>
      </c>
      <c r="G3968" t="e">
        <f>VLOOKUP($H3968,[1]BRT!$1:$1048576,1,0)</f>
        <v>#N/A</v>
      </c>
      <c r="H3968" t="s">
        <v>6932</v>
      </c>
      <c r="I3968">
        <v>37.775109</v>
      </c>
      <c r="J3968">
        <v>-122.22474</v>
      </c>
      <c r="K3968">
        <v>1114</v>
      </c>
      <c r="L3968">
        <v>15</v>
      </c>
      <c r="M3968">
        <v>4</v>
      </c>
      <c r="N3968">
        <v>88</v>
      </c>
      <c r="O3968">
        <v>68</v>
      </c>
      <c r="P3968">
        <v>156</v>
      </c>
      <c r="Q3968" t="e">
        <f>VLOOKUP($A3968,'[1]SheltersALL_2.17.22'!$1:$1048576,6,0)</f>
        <v>#N/A</v>
      </c>
      <c r="R3968" t="str">
        <f>VLOOKUP($A3968, [1]FA21_Ridership!$1:$1048576,11, 0)</f>
        <v>OAKLAND</v>
      </c>
      <c r="S3968" t="str">
        <f>VLOOKUP($A3968, [1]FA21_Ridership!$1:$1048576,12, 0)</f>
        <v>ALAMEDA</v>
      </c>
      <c r="T3968">
        <f>VLOOKUP($A3968, [1]FA21_Ridership!$1:$1048576,13, 0)</f>
        <v>2</v>
      </c>
      <c r="U3968">
        <f t="shared" si="306"/>
        <v>2340</v>
      </c>
      <c r="V3968" s="67">
        <f t="shared" si="310"/>
        <v>0.95299999999999996</v>
      </c>
      <c r="W3968">
        <v>0.94576300000000002</v>
      </c>
      <c r="X3968" s="67">
        <f t="shared" si="307"/>
        <v>0.88400000000000001</v>
      </c>
      <c r="Y3968">
        <v>0.61525399999999997</v>
      </c>
      <c r="Z3968" s="67">
        <f t="shared" si="308"/>
        <v>0.94099999999999995</v>
      </c>
      <c r="AA3968">
        <f>VLOOKUP($C3968,[1]Disability!$1:$1048576,5,FALSE)</f>
        <v>2</v>
      </c>
      <c r="AB3968" s="67">
        <f t="shared" si="309"/>
        <v>0.91600000000000004</v>
      </c>
      <c r="AC3968" t="e">
        <f>VLOOKUP($A3968,#REF!,9,FALSE)</f>
        <v>#REF!</v>
      </c>
    </row>
    <row r="3969" spans="1:29">
      <c r="A3969">
        <v>51674</v>
      </c>
      <c r="B3969">
        <v>3968</v>
      </c>
      <c r="C3969">
        <v>9903890</v>
      </c>
      <c r="D3969" t="s">
        <v>4235</v>
      </c>
      <c r="E3969" t="s">
        <v>4236</v>
      </c>
      <c r="F3969" t="s">
        <v>4373</v>
      </c>
      <c r="G3969" t="e">
        <f>VLOOKUP($H3969,[1]BRT!$1:$1048576,1,0)</f>
        <v>#N/A</v>
      </c>
      <c r="H3969" t="s">
        <v>6804</v>
      </c>
      <c r="I3969">
        <v>37.936382000000002</v>
      </c>
      <c r="J3969">
        <v>-122.353656</v>
      </c>
      <c r="K3969">
        <v>1239</v>
      </c>
      <c r="L3969">
        <v>30</v>
      </c>
      <c r="M3969">
        <v>2</v>
      </c>
      <c r="N3969">
        <v>27</v>
      </c>
      <c r="O3969">
        <v>51</v>
      </c>
      <c r="P3969">
        <v>78</v>
      </c>
      <c r="Q3969" t="e">
        <f>VLOOKUP($A3969,'[1]SheltersALL_2.17.22'!$1:$1048576,6,0)</f>
        <v>#N/A</v>
      </c>
      <c r="R3969" t="str">
        <f>VLOOKUP($A3969, [1]FA21_Ridership!$1:$1048576,11, 0)</f>
        <v>RICHMOND</v>
      </c>
      <c r="S3969" t="str">
        <f>VLOOKUP($A3969, [1]FA21_Ridership!$1:$1048576,12, 0)</f>
        <v>CONTRA COSTA</v>
      </c>
      <c r="T3969">
        <f>VLOOKUP($A3969, [1]FA21_Ridership!$1:$1048576,13, 0)</f>
        <v>1</v>
      </c>
      <c r="U3969">
        <f t="shared" si="306"/>
        <v>2340</v>
      </c>
      <c r="V3969" s="67">
        <f t="shared" si="310"/>
        <v>0.95299999999999996</v>
      </c>
      <c r="W3969">
        <v>0.95234600000000003</v>
      </c>
      <c r="X3969" s="67">
        <f t="shared" si="307"/>
        <v>0.90700000000000003</v>
      </c>
      <c r="Y3969">
        <v>0.51747200000000004</v>
      </c>
      <c r="Z3969" s="67">
        <f t="shared" si="308"/>
        <v>0.874</v>
      </c>
      <c r="AA3969">
        <f>VLOOKUP($C3969,[1]Disability!$1:$1048576,5,FALSE)</f>
        <v>1</v>
      </c>
      <c r="AB3969" s="67">
        <f t="shared" si="309"/>
        <v>0.72499999999999998</v>
      </c>
      <c r="AC3969" t="e">
        <f>VLOOKUP($A3969,#REF!,9,FALSE)</f>
        <v>#REF!</v>
      </c>
    </row>
    <row r="3970" spans="1:29">
      <c r="A3970">
        <v>51828</v>
      </c>
      <c r="B3970">
        <v>3969</v>
      </c>
      <c r="C3970">
        <v>9904430</v>
      </c>
      <c r="D3970" t="s">
        <v>4235</v>
      </c>
      <c r="E3970" t="s">
        <v>4236</v>
      </c>
      <c r="G3970" t="e">
        <f>VLOOKUP($H3970,[1]BRT!$1:$1048576,1,0)</f>
        <v>#N/A</v>
      </c>
      <c r="H3970" t="s">
        <v>5586</v>
      </c>
      <c r="I3970">
        <v>37.803308999999999</v>
      </c>
      <c r="J3970">
        <v>-122.275305</v>
      </c>
      <c r="K3970">
        <v>1111</v>
      </c>
      <c r="L3970">
        <v>10</v>
      </c>
      <c r="M3970">
        <v>6</v>
      </c>
      <c r="N3970">
        <v>127</v>
      </c>
      <c r="O3970">
        <v>109</v>
      </c>
      <c r="P3970">
        <v>236</v>
      </c>
      <c r="Q3970" t="e">
        <f>VLOOKUP($A3970,'[1]SheltersALL_2.17.22'!$1:$1048576,6,0)</f>
        <v>#N/A</v>
      </c>
      <c r="R3970" t="str">
        <f>VLOOKUP($A3970, [1]FA21_Ridership!$1:$1048576,11, 0)</f>
        <v>OAKLAND</v>
      </c>
      <c r="S3970" t="str">
        <f>VLOOKUP($A3970, [1]FA21_Ridership!$1:$1048576,12, 0)</f>
        <v>ALAMEDA</v>
      </c>
      <c r="T3970">
        <f>VLOOKUP($A3970, [1]FA21_Ridership!$1:$1048576,13, 0)</f>
        <v>2</v>
      </c>
      <c r="U3970">
        <f t="shared" ref="U3970:U4033" si="311">$L3970*$P3970</f>
        <v>2360</v>
      </c>
      <c r="V3970" s="67">
        <f t="shared" si="310"/>
        <v>0.95399999999999996</v>
      </c>
      <c r="W3970">
        <v>0.72156100000000001</v>
      </c>
      <c r="X3970" s="67">
        <f t="shared" ref="X3970:X4033" si="312">_xlfn.PERCENTRANK.INC($W$2:$W$4161,W3970)</f>
        <v>0.434</v>
      </c>
      <c r="Y3970">
        <v>0.41556300000000002</v>
      </c>
      <c r="Z3970" s="67">
        <f t="shared" ref="Z3970:Z4033" si="313">_xlfn.PERCENTRANK.INC($Y$2:$Y$4161,Y3970)</f>
        <v>0.77400000000000002</v>
      </c>
      <c r="AA3970">
        <f>VLOOKUP($C3970,[1]Disability!$1:$1048576,5,FALSE)</f>
        <v>2</v>
      </c>
      <c r="AB3970" s="67">
        <f t="shared" ref="AB3970:AB4033" si="314">_xlfn.PERCENTRANK.INC($AA$2:$AA$4163,AA3970)</f>
        <v>0.91600000000000004</v>
      </c>
      <c r="AC3970" t="e">
        <f>VLOOKUP($A3970,#REF!,9,FALSE)</f>
        <v>#REF!</v>
      </c>
    </row>
    <row r="3971" spans="1:29">
      <c r="A3971">
        <v>50971</v>
      </c>
      <c r="B3971">
        <v>3970</v>
      </c>
      <c r="C3971">
        <v>601000</v>
      </c>
      <c r="D3971" t="s">
        <v>4235</v>
      </c>
      <c r="E3971" t="s">
        <v>4236</v>
      </c>
      <c r="G3971" t="e">
        <f>VLOOKUP($H3971,[1]BRT!$1:$1048576,1,0)</f>
        <v>#N/A</v>
      </c>
      <c r="H3971" t="s">
        <v>6985</v>
      </c>
      <c r="I3971">
        <v>37.831133999999999</v>
      </c>
      <c r="J3971">
        <v>-122.27878800000001</v>
      </c>
      <c r="K3971">
        <v>1075</v>
      </c>
      <c r="L3971">
        <v>32</v>
      </c>
      <c r="M3971">
        <v>1.875</v>
      </c>
      <c r="N3971">
        <v>50</v>
      </c>
      <c r="O3971">
        <v>24</v>
      </c>
      <c r="P3971">
        <v>74</v>
      </c>
      <c r="Q3971" t="e">
        <f>VLOOKUP($A3971,'[1]SheltersALL_2.17.22'!$1:$1048576,6,0)</f>
        <v>#N/A</v>
      </c>
      <c r="R3971" t="str">
        <f>VLOOKUP($A3971, [1]FA21_Ridership!$1:$1048576,11, 0)</f>
        <v>EMERYVILLE</v>
      </c>
      <c r="S3971" t="str">
        <f>VLOOKUP($A3971, [1]FA21_Ridership!$1:$1048576,12, 0)</f>
        <v>ALAMEDA</v>
      </c>
      <c r="T3971">
        <f>VLOOKUP($A3971, [1]FA21_Ridership!$1:$1048576,13, 0)</f>
        <v>2</v>
      </c>
      <c r="U3971">
        <f t="shared" si="311"/>
        <v>2368</v>
      </c>
      <c r="V3971" s="67">
        <f t="shared" si="310"/>
        <v>0.95399999999999996</v>
      </c>
      <c r="W3971">
        <v>0.59630099999999997</v>
      </c>
      <c r="X3971" s="67">
        <f t="shared" si="312"/>
        <v>0.28199999999999997</v>
      </c>
      <c r="Y3971">
        <v>0.29230800000000001</v>
      </c>
      <c r="Z3971" s="67">
        <f t="shared" si="313"/>
        <v>0.624</v>
      </c>
      <c r="AA3971">
        <f>VLOOKUP($C3971,[1]Disability!$1:$1048576,5,FALSE)</f>
        <v>1</v>
      </c>
      <c r="AB3971" s="67">
        <f t="shared" si="314"/>
        <v>0.72499999999999998</v>
      </c>
      <c r="AC3971" t="e">
        <f>VLOOKUP($A3971,#REF!,9,FALSE)</f>
        <v>#REF!</v>
      </c>
    </row>
    <row r="3972" spans="1:29">
      <c r="A3972">
        <v>52642</v>
      </c>
      <c r="B3972">
        <v>3971</v>
      </c>
      <c r="C3972">
        <v>9906860</v>
      </c>
      <c r="D3972" t="s">
        <v>4235</v>
      </c>
      <c r="E3972" t="s">
        <v>4236</v>
      </c>
      <c r="G3972" t="e">
        <f>VLOOKUP($H3972,[1]BRT!$1:$1048576,1,0)</f>
        <v>#N/A</v>
      </c>
      <c r="H3972" t="s">
        <v>6986</v>
      </c>
      <c r="I3972">
        <v>37.802686999999999</v>
      </c>
      <c r="J3972">
        <v>-122.271114</v>
      </c>
      <c r="K3972">
        <v>1316</v>
      </c>
      <c r="L3972">
        <v>27.6</v>
      </c>
      <c r="M3972">
        <v>2.1739130430000002</v>
      </c>
      <c r="N3972">
        <v>13</v>
      </c>
      <c r="O3972">
        <v>73</v>
      </c>
      <c r="P3972">
        <v>86</v>
      </c>
      <c r="Q3972" t="e">
        <f>VLOOKUP($A3972,'[1]SheltersALL_2.17.22'!$1:$1048576,6,0)</f>
        <v>#N/A</v>
      </c>
      <c r="R3972" t="str">
        <f>VLOOKUP($A3972, [1]FA21_Ridership!$1:$1048576,11, 0)</f>
        <v>OAKLAND</v>
      </c>
      <c r="S3972" t="str">
        <f>VLOOKUP($A3972, [1]FA21_Ridership!$1:$1048576,12, 0)</f>
        <v>ALAMEDA</v>
      </c>
      <c r="T3972">
        <f>VLOOKUP($A3972, [1]FA21_Ridership!$1:$1048576,13, 0)</f>
        <v>2</v>
      </c>
      <c r="U3972">
        <f t="shared" si="311"/>
        <v>2373.6</v>
      </c>
      <c r="V3972" s="67">
        <f t="shared" si="310"/>
        <v>0.95399999999999996</v>
      </c>
      <c r="W3972">
        <v>0.92196900000000004</v>
      </c>
      <c r="X3972" s="67">
        <f t="shared" si="312"/>
        <v>0.81200000000000006</v>
      </c>
      <c r="Y3972">
        <v>0.43517400000000001</v>
      </c>
      <c r="Z3972" s="67">
        <f t="shared" si="313"/>
        <v>0.80200000000000005</v>
      </c>
      <c r="AA3972">
        <f>VLOOKUP($C3972,[1]Disability!$1:$1048576,5,FALSE)</f>
        <v>7</v>
      </c>
      <c r="AB3972" s="67">
        <f t="shared" si="314"/>
        <v>0.996</v>
      </c>
      <c r="AC3972" t="e">
        <f>VLOOKUP($A3972,#REF!,9,FALSE)</f>
        <v>#REF!</v>
      </c>
    </row>
    <row r="3973" spans="1:29">
      <c r="A3973">
        <v>55526</v>
      </c>
      <c r="B3973">
        <v>3972</v>
      </c>
      <c r="C3973">
        <v>704280</v>
      </c>
      <c r="D3973" t="s">
        <v>4235</v>
      </c>
      <c r="E3973" t="s">
        <v>4236</v>
      </c>
      <c r="G3973" t="e">
        <f>VLOOKUP($H3973,[1]BRT!$1:$1048576,1,0)</f>
        <v>#N/A</v>
      </c>
      <c r="H3973" t="s">
        <v>6987</v>
      </c>
      <c r="I3973">
        <v>37.528350000000003</v>
      </c>
      <c r="J3973">
        <v>-121.913386</v>
      </c>
      <c r="K3973">
        <v>1020</v>
      </c>
      <c r="L3973">
        <v>19.3</v>
      </c>
      <c r="M3973">
        <v>3.1088082899999998</v>
      </c>
      <c r="N3973">
        <v>64</v>
      </c>
      <c r="O3973">
        <v>59</v>
      </c>
      <c r="P3973">
        <v>123</v>
      </c>
      <c r="Q3973" t="e">
        <f>VLOOKUP($A3973,'[1]SheltersALL_2.17.22'!$1:$1048576,6,0)</f>
        <v>#N/A</v>
      </c>
      <c r="R3973" t="str">
        <f>VLOOKUP($A3973, [1]FA21_Ridership!$1:$1048576,11, 0)</f>
        <v>FREMONT</v>
      </c>
      <c r="S3973" t="str">
        <f>VLOOKUP($A3973, [1]FA21_Ridership!$1:$1048576,12, 0)</f>
        <v>ALAMEDA</v>
      </c>
      <c r="T3973">
        <f>VLOOKUP($A3973, [1]FA21_Ridership!$1:$1048576,13, 0)</f>
        <v>5</v>
      </c>
      <c r="U3973">
        <f t="shared" si="311"/>
        <v>2373.9</v>
      </c>
      <c r="V3973" s="67">
        <f t="shared" si="310"/>
        <v>0.95399999999999996</v>
      </c>
      <c r="W3973">
        <v>0.80227800000000005</v>
      </c>
      <c r="X3973" s="67">
        <f t="shared" si="312"/>
        <v>0.59099999999999997</v>
      </c>
      <c r="Y3973">
        <v>9.6826999999999996E-2</v>
      </c>
      <c r="Z3973" s="67">
        <f t="shared" si="313"/>
        <v>0.23599999999999999</v>
      </c>
      <c r="AA3973">
        <f>VLOOKUP($C3973,[1]Disability!$1:$1048576,5,FALSE)</f>
        <v>0</v>
      </c>
      <c r="AB3973" s="67">
        <f t="shared" si="314"/>
        <v>0</v>
      </c>
      <c r="AC3973" t="e">
        <f>VLOOKUP($A3973,#REF!,9,FALSE)</f>
        <v>#REF!</v>
      </c>
    </row>
    <row r="3974" spans="1:29">
      <c r="A3974">
        <v>58889</v>
      </c>
      <c r="B3974">
        <v>3973</v>
      </c>
      <c r="C3974">
        <v>305040</v>
      </c>
      <c r="D3974" t="s">
        <v>4235</v>
      </c>
      <c r="E3974" t="s">
        <v>4236</v>
      </c>
      <c r="G3974" t="e">
        <f>VLOOKUP($H3974,[1]BRT!$1:$1048576,1,0)</f>
        <v>#N/A</v>
      </c>
      <c r="H3974" t="s">
        <v>6878</v>
      </c>
      <c r="I3974">
        <v>37.872368999999999</v>
      </c>
      <c r="J3974">
        <v>-122.26854299999999</v>
      </c>
      <c r="K3974">
        <v>1080</v>
      </c>
      <c r="L3974">
        <v>21.9</v>
      </c>
      <c r="M3974">
        <v>2.7397260270000001</v>
      </c>
      <c r="N3974">
        <v>33</v>
      </c>
      <c r="O3974">
        <v>76</v>
      </c>
      <c r="P3974">
        <v>109</v>
      </c>
      <c r="Q3974" t="e">
        <f>VLOOKUP($A3974,'[1]SheltersALL_2.17.22'!$1:$1048576,6,0)</f>
        <v>#N/A</v>
      </c>
      <c r="R3974" t="str">
        <f>VLOOKUP($A3974, [1]FA21_Ridership!$1:$1048576,11, 0)</f>
        <v>BERKELEY</v>
      </c>
      <c r="S3974" t="str">
        <f>VLOOKUP($A3974, [1]FA21_Ridership!$1:$1048576,12, 0)</f>
        <v>ALAMEDA</v>
      </c>
      <c r="T3974">
        <f>VLOOKUP($A3974, [1]FA21_Ridership!$1:$1048576,13, 0)</f>
        <v>1</v>
      </c>
      <c r="U3974">
        <f t="shared" si="311"/>
        <v>2387.1</v>
      </c>
      <c r="V3974" s="67">
        <f t="shared" si="310"/>
        <v>0.95499999999999996</v>
      </c>
      <c r="W3974">
        <v>0.78002099999999996</v>
      </c>
      <c r="X3974" s="67">
        <f t="shared" si="312"/>
        <v>0.54400000000000004</v>
      </c>
      <c r="Y3974">
        <v>0.42082900000000001</v>
      </c>
      <c r="Z3974" s="67">
        <f t="shared" si="313"/>
        <v>0.78400000000000003</v>
      </c>
      <c r="AA3974">
        <f>VLOOKUP($C3974,[1]Disability!$1:$1048576,5,FALSE)</f>
        <v>0</v>
      </c>
      <c r="AB3974" s="67">
        <f t="shared" si="314"/>
        <v>0</v>
      </c>
      <c r="AC3974" t="e">
        <f>VLOOKUP($A3974,#REF!,9,FALSE)</f>
        <v>#REF!</v>
      </c>
    </row>
    <row r="3975" spans="1:29">
      <c r="A3975">
        <v>58885</v>
      </c>
      <c r="B3975">
        <v>3974</v>
      </c>
      <c r="C3975">
        <v>500700</v>
      </c>
      <c r="D3975" t="s">
        <v>4235</v>
      </c>
      <c r="E3975" t="s">
        <v>4236</v>
      </c>
      <c r="F3975" t="s">
        <v>4373</v>
      </c>
      <c r="G3975" t="e">
        <f>VLOOKUP($H3975,[1]BRT!$1:$1048576,1,0)</f>
        <v>#N/A</v>
      </c>
      <c r="H3975" t="s">
        <v>6988</v>
      </c>
      <c r="I3975">
        <v>37.924708000000003</v>
      </c>
      <c r="J3975">
        <v>-122.316726</v>
      </c>
      <c r="K3975">
        <v>1304</v>
      </c>
      <c r="L3975">
        <v>23</v>
      </c>
      <c r="M3975">
        <v>2.6086956520000002</v>
      </c>
      <c r="N3975">
        <v>42</v>
      </c>
      <c r="O3975">
        <v>62</v>
      </c>
      <c r="P3975">
        <v>104</v>
      </c>
      <c r="Q3975" t="e">
        <f>VLOOKUP($A3975,'[1]SheltersALL_2.17.22'!$1:$1048576,6,0)</f>
        <v>#N/A</v>
      </c>
      <c r="R3975" t="str">
        <f>VLOOKUP($A3975, [1]FA21_Ridership!$1:$1048576,11, 0)</f>
        <v>EL CERRITO</v>
      </c>
      <c r="S3975" t="str">
        <f>VLOOKUP($A3975, [1]FA21_Ridership!$1:$1048576,12, 0)</f>
        <v>CONTRA COSTA</v>
      </c>
      <c r="T3975">
        <f>VLOOKUP($A3975, [1]FA21_Ridership!$1:$1048576,13, 0)</f>
        <v>1</v>
      </c>
      <c r="U3975">
        <f t="shared" si="311"/>
        <v>2392</v>
      </c>
      <c r="V3975" s="67">
        <f t="shared" si="310"/>
        <v>0.95499999999999996</v>
      </c>
      <c r="W3975">
        <v>0.84948500000000005</v>
      </c>
      <c r="X3975" s="67">
        <f t="shared" si="312"/>
        <v>0.67200000000000004</v>
      </c>
      <c r="Y3975">
        <v>0.23814399999999999</v>
      </c>
      <c r="Z3975" s="67">
        <f t="shared" si="313"/>
        <v>0.54100000000000004</v>
      </c>
      <c r="AA3975">
        <f>VLOOKUP($C3975,[1]Disability!$1:$1048576,5,FALSE)</f>
        <v>0</v>
      </c>
      <c r="AB3975" s="67">
        <f t="shared" si="314"/>
        <v>0</v>
      </c>
      <c r="AC3975" t="e">
        <f>VLOOKUP($A3975,#REF!,9,FALSE)</f>
        <v>#REF!</v>
      </c>
    </row>
    <row r="3976" spans="1:29">
      <c r="A3976">
        <v>51759</v>
      </c>
      <c r="B3976">
        <v>3975</v>
      </c>
      <c r="C3976">
        <v>9904200</v>
      </c>
      <c r="D3976" t="s">
        <v>4235</v>
      </c>
      <c r="E3976" t="s">
        <v>4236</v>
      </c>
      <c r="G3976" t="e">
        <f>VLOOKUP($H3976,[1]BRT!$1:$1048576,1,0)</f>
        <v>#N/A</v>
      </c>
      <c r="H3976" t="s">
        <v>6899</v>
      </c>
      <c r="I3976">
        <v>37.869579999999999</v>
      </c>
      <c r="J3976">
        <v>-122.25285700000001</v>
      </c>
      <c r="K3976">
        <v>1110</v>
      </c>
      <c r="L3976">
        <v>30</v>
      </c>
      <c r="M3976">
        <v>2</v>
      </c>
      <c r="N3976">
        <v>63</v>
      </c>
      <c r="O3976">
        <v>17</v>
      </c>
      <c r="P3976">
        <v>80</v>
      </c>
      <c r="Q3976" t="e">
        <f>VLOOKUP($A3976,'[1]SheltersALL_2.17.22'!$1:$1048576,6,0)</f>
        <v>#N/A</v>
      </c>
      <c r="R3976" t="str">
        <f>VLOOKUP($A3976, [1]FA21_Ridership!$1:$1048576,11, 0)</f>
        <v>BERKELEY</v>
      </c>
      <c r="S3976" t="str">
        <f>VLOOKUP($A3976, [1]FA21_Ridership!$1:$1048576,12, 0)</f>
        <v>CONTRA COSTA</v>
      </c>
      <c r="T3976">
        <f>VLOOKUP($A3976, [1]FA21_Ridership!$1:$1048576,13, 0)</f>
        <v>2</v>
      </c>
      <c r="U3976">
        <f t="shared" si="311"/>
        <v>2400</v>
      </c>
      <c r="V3976" s="67">
        <f t="shared" si="310"/>
        <v>0.95499999999999996</v>
      </c>
      <c r="W3976">
        <v>0.61361500000000002</v>
      </c>
      <c r="X3976" s="67">
        <f t="shared" si="312"/>
        <v>0.29899999999999999</v>
      </c>
      <c r="Y3976">
        <v>6.8492999999999998E-2</v>
      </c>
      <c r="Z3976" s="67">
        <f t="shared" si="313"/>
        <v>0.125</v>
      </c>
      <c r="AA3976">
        <f>VLOOKUP($C3976,[1]Disability!$1:$1048576,5,FALSE)</f>
        <v>0</v>
      </c>
      <c r="AB3976" s="67">
        <f t="shared" si="314"/>
        <v>0</v>
      </c>
      <c r="AC3976" t="e">
        <f>VLOOKUP($A3976,#REF!,9,FALSE)</f>
        <v>#REF!</v>
      </c>
    </row>
    <row r="3977" spans="1:29">
      <c r="A3977">
        <v>52429</v>
      </c>
      <c r="B3977">
        <v>3976</v>
      </c>
      <c r="C3977">
        <v>9906190</v>
      </c>
      <c r="D3977" t="s">
        <v>4235</v>
      </c>
      <c r="E3977" t="s">
        <v>4236</v>
      </c>
      <c r="F3977" t="s">
        <v>4215</v>
      </c>
      <c r="G3977" t="str">
        <f>VLOOKUP($H3977,[1]BRT!$1:$1048576,1,0)</f>
        <v>DURANT AVENUE</v>
      </c>
      <c r="H3977" t="s">
        <v>6989</v>
      </c>
      <c r="I3977">
        <v>37.735616</v>
      </c>
      <c r="J3977">
        <v>-122.164005</v>
      </c>
      <c r="K3977">
        <v>1402</v>
      </c>
      <c r="L3977">
        <v>15</v>
      </c>
      <c r="M3977">
        <v>4</v>
      </c>
      <c r="N3977">
        <v>60</v>
      </c>
      <c r="O3977">
        <v>100</v>
      </c>
      <c r="P3977">
        <v>160</v>
      </c>
      <c r="Q3977" t="e">
        <f>VLOOKUP($A3977,'[1]SheltersALL_2.17.22'!$1:$1048576,6,0)</f>
        <v>#N/A</v>
      </c>
      <c r="R3977" t="str">
        <f>VLOOKUP($A3977, [1]FA21_Ridership!$1:$1048576,11, 0)</f>
        <v>SAN LEANDRO</v>
      </c>
      <c r="S3977" t="str">
        <f>VLOOKUP($A3977, [1]FA21_Ridership!$1:$1048576,12, 0)</f>
        <v>ALAMEDA</v>
      </c>
      <c r="T3977">
        <f>VLOOKUP($A3977, [1]FA21_Ridership!$1:$1048576,13, 0)</f>
        <v>3</v>
      </c>
      <c r="U3977">
        <f t="shared" si="311"/>
        <v>2400</v>
      </c>
      <c r="V3977" s="67">
        <f t="shared" si="310"/>
        <v>0.95499999999999996</v>
      </c>
      <c r="W3977">
        <v>0.82899400000000001</v>
      </c>
      <c r="X3977" s="67">
        <f t="shared" si="312"/>
        <v>0.628</v>
      </c>
      <c r="Y3977">
        <v>0.11124299999999999</v>
      </c>
      <c r="Z3977" s="67">
        <f t="shared" si="313"/>
        <v>0.27600000000000002</v>
      </c>
      <c r="AA3977">
        <f>VLOOKUP($C3977,[1]Disability!$1:$1048576,5,FALSE)</f>
        <v>0</v>
      </c>
      <c r="AB3977" s="67">
        <f t="shared" si="314"/>
        <v>0</v>
      </c>
      <c r="AC3977" t="e">
        <f>VLOOKUP($A3977,#REF!,9,FALSE)</f>
        <v>#REF!</v>
      </c>
    </row>
    <row r="3978" spans="1:29">
      <c r="A3978">
        <v>55055</v>
      </c>
      <c r="B3978">
        <v>3977</v>
      </c>
      <c r="C3978">
        <v>802150</v>
      </c>
      <c r="D3978" t="s">
        <v>4235</v>
      </c>
      <c r="E3978" t="s">
        <v>4236</v>
      </c>
      <c r="F3978" t="s">
        <v>4373</v>
      </c>
      <c r="G3978" t="e">
        <f>VLOOKUP($H3978,[1]BRT!$1:$1048576,1,0)</f>
        <v>#N/A</v>
      </c>
      <c r="H3978" t="s">
        <v>6937</v>
      </c>
      <c r="I3978">
        <v>37.669589000000002</v>
      </c>
      <c r="J3978">
        <v>-122.086314</v>
      </c>
      <c r="K3978">
        <v>991</v>
      </c>
      <c r="L3978">
        <v>31</v>
      </c>
      <c r="M3978">
        <v>1.935483871</v>
      </c>
      <c r="N3978">
        <v>20</v>
      </c>
      <c r="O3978">
        <v>58</v>
      </c>
      <c r="P3978">
        <v>78</v>
      </c>
      <c r="Q3978" t="e">
        <f>VLOOKUP($A3978,'[1]SheltersALL_2.17.22'!$1:$1048576,6,0)</f>
        <v>#N/A</v>
      </c>
      <c r="R3978" t="str">
        <f>VLOOKUP($A3978, [1]FA21_Ridership!$1:$1048576,11, 0)</f>
        <v>HAYWARD</v>
      </c>
      <c r="S3978" t="str">
        <f>VLOOKUP($A3978, [1]FA21_Ridership!$1:$1048576,12, 0)</f>
        <v>ALAMEDA</v>
      </c>
      <c r="T3978">
        <f>VLOOKUP($A3978, [1]FA21_Ridership!$1:$1048576,13, 0)</f>
        <v>4</v>
      </c>
      <c r="U3978">
        <f t="shared" si="311"/>
        <v>2418</v>
      </c>
      <c r="V3978" s="67">
        <f t="shared" si="310"/>
        <v>0.95499999999999996</v>
      </c>
      <c r="W3978">
        <v>0.81149700000000002</v>
      </c>
      <c r="X3978" s="67">
        <f t="shared" si="312"/>
        <v>0.60099999999999998</v>
      </c>
      <c r="Y3978">
        <v>0.28488400000000003</v>
      </c>
      <c r="Z3978" s="67">
        <f t="shared" si="313"/>
        <v>0.61199999999999999</v>
      </c>
      <c r="AA3978">
        <f>VLOOKUP($C3978,[1]Disability!$1:$1048576,5,FALSE)</f>
        <v>1</v>
      </c>
      <c r="AB3978" s="67">
        <f t="shared" si="314"/>
        <v>0.72499999999999998</v>
      </c>
      <c r="AC3978" t="e">
        <f>VLOOKUP($A3978,#REF!,9,FALSE)</f>
        <v>#REF!</v>
      </c>
    </row>
    <row r="3979" spans="1:29">
      <c r="A3979">
        <v>54440</v>
      </c>
      <c r="B3979">
        <v>3978</v>
      </c>
      <c r="C3979">
        <v>200760</v>
      </c>
      <c r="D3979" t="s">
        <v>4235</v>
      </c>
      <c r="E3979" t="s">
        <v>4236</v>
      </c>
      <c r="G3979" t="e">
        <f>VLOOKUP($H3979,[1]BRT!$1:$1048576,1,0)</f>
        <v>#N/A</v>
      </c>
      <c r="H3979" t="s">
        <v>6990</v>
      </c>
      <c r="I3979">
        <v>37.884731000000002</v>
      </c>
      <c r="J3979">
        <v>-122.305012</v>
      </c>
      <c r="K3979">
        <v>718</v>
      </c>
      <c r="L3979">
        <v>20</v>
      </c>
      <c r="M3979">
        <v>3</v>
      </c>
      <c r="N3979">
        <v>68</v>
      </c>
      <c r="O3979">
        <v>53</v>
      </c>
      <c r="P3979">
        <v>121</v>
      </c>
      <c r="Q3979" t="e">
        <f>VLOOKUP($A3979,'[1]SheltersALL_2.17.22'!$1:$1048576,6,0)</f>
        <v>#N/A</v>
      </c>
      <c r="R3979" t="str">
        <f>VLOOKUP($A3979, [1]FA21_Ridership!$1:$1048576,11, 0)</f>
        <v>ALBANY</v>
      </c>
      <c r="S3979" t="str">
        <f>VLOOKUP($A3979, [1]FA21_Ridership!$1:$1048576,12, 0)</f>
        <v>ALAMEDA</v>
      </c>
      <c r="T3979">
        <f>VLOOKUP($A3979, [1]FA21_Ridership!$1:$1048576,13, 0)</f>
        <v>1</v>
      </c>
      <c r="U3979">
        <f t="shared" si="311"/>
        <v>2420</v>
      </c>
      <c r="V3979" s="67">
        <f t="shared" si="310"/>
        <v>0.95599999999999996</v>
      </c>
      <c r="W3979">
        <v>0.68288700000000002</v>
      </c>
      <c r="X3979" s="67">
        <f t="shared" si="312"/>
        <v>0.39</v>
      </c>
      <c r="Y3979">
        <v>0.44023499999999999</v>
      </c>
      <c r="Z3979" s="67">
        <f t="shared" si="313"/>
        <v>0.81</v>
      </c>
      <c r="AA3979">
        <f>VLOOKUP($C3979,[1]Disability!$1:$1048576,5,FALSE)</f>
        <v>0</v>
      </c>
      <c r="AB3979" s="67">
        <f t="shared" si="314"/>
        <v>0</v>
      </c>
      <c r="AC3979" t="e">
        <f>VLOOKUP($A3979,#REF!,9,FALSE)</f>
        <v>#REF!</v>
      </c>
    </row>
    <row r="3980" spans="1:29">
      <c r="A3980">
        <v>55337</v>
      </c>
      <c r="B3980">
        <v>3979</v>
      </c>
      <c r="C3980">
        <v>1009410</v>
      </c>
      <c r="D3980" t="s">
        <v>4235</v>
      </c>
      <c r="E3980" t="s">
        <v>4236</v>
      </c>
      <c r="G3980" t="e">
        <f>VLOOKUP($H3980,[1]BRT!$1:$1048576,1,0)</f>
        <v>#N/A</v>
      </c>
      <c r="H3980" t="s">
        <v>6991</v>
      </c>
      <c r="I3980">
        <v>37.799397999999997</v>
      </c>
      <c r="J3980">
        <v>-122.231674</v>
      </c>
      <c r="K3980">
        <v>1080</v>
      </c>
      <c r="L3980">
        <v>20</v>
      </c>
      <c r="M3980">
        <v>3</v>
      </c>
      <c r="N3980">
        <v>44</v>
      </c>
      <c r="O3980">
        <v>77</v>
      </c>
      <c r="P3980">
        <v>121</v>
      </c>
      <c r="Q3980" t="e">
        <f>VLOOKUP($A3980,'[1]SheltersALL_2.17.22'!$1:$1048576,6,0)</f>
        <v>#N/A</v>
      </c>
      <c r="R3980" t="str">
        <f>VLOOKUP($A3980, [1]FA21_Ridership!$1:$1048576,11, 0)</f>
        <v>OAKLAND</v>
      </c>
      <c r="S3980" t="str">
        <f>VLOOKUP($A3980, [1]FA21_Ridership!$1:$1048576,12, 0)</f>
        <v>ALAMEDA</v>
      </c>
      <c r="T3980">
        <f>VLOOKUP($A3980, [1]FA21_Ridership!$1:$1048576,13, 0)</f>
        <v>2</v>
      </c>
      <c r="U3980">
        <f t="shared" si="311"/>
        <v>2420</v>
      </c>
      <c r="V3980" s="67">
        <f t="shared" si="310"/>
        <v>0.95599999999999996</v>
      </c>
      <c r="W3980">
        <v>0.84588300000000005</v>
      </c>
      <c r="X3980" s="67">
        <f t="shared" si="312"/>
        <v>0.66300000000000003</v>
      </c>
      <c r="Y3980">
        <v>0.49261100000000002</v>
      </c>
      <c r="Z3980" s="67">
        <f t="shared" si="313"/>
        <v>0.85299999999999998</v>
      </c>
      <c r="AA3980">
        <f>VLOOKUP($C3980,[1]Disability!$1:$1048576,5,FALSE)</f>
        <v>2</v>
      </c>
      <c r="AB3980" s="67">
        <f t="shared" si="314"/>
        <v>0.91600000000000004</v>
      </c>
      <c r="AC3980" t="e">
        <f>VLOOKUP($A3980,#REF!,9,FALSE)</f>
        <v>#REF!</v>
      </c>
    </row>
    <row r="3981" spans="1:29">
      <c r="A3981">
        <v>53535</v>
      </c>
      <c r="B3981">
        <v>3980</v>
      </c>
      <c r="C3981">
        <v>1020990</v>
      </c>
      <c r="D3981" t="s">
        <v>4235</v>
      </c>
      <c r="E3981" t="s">
        <v>4236</v>
      </c>
      <c r="G3981" t="e">
        <f>VLOOKUP($H3981,[1]BRT!$1:$1048576,1,0)</f>
        <v>#N/A</v>
      </c>
      <c r="H3981" t="s">
        <v>6979</v>
      </c>
      <c r="I3981">
        <v>37.814233999999999</v>
      </c>
      <c r="J3981">
        <v>-122.278325</v>
      </c>
      <c r="K3981">
        <v>1079</v>
      </c>
      <c r="L3981">
        <v>30</v>
      </c>
      <c r="M3981">
        <v>2</v>
      </c>
      <c r="N3981">
        <v>51</v>
      </c>
      <c r="O3981">
        <v>30</v>
      </c>
      <c r="P3981">
        <v>81</v>
      </c>
      <c r="Q3981" t="e">
        <f>VLOOKUP($A3981,'[1]SheltersALL_2.17.22'!$1:$1048576,6,0)</f>
        <v>#N/A</v>
      </c>
      <c r="R3981" t="str">
        <f>VLOOKUP($A3981, [1]FA21_Ridership!$1:$1048576,11, 0)</f>
        <v>OAKLAND</v>
      </c>
      <c r="S3981" t="str">
        <f>VLOOKUP($A3981, [1]FA21_Ridership!$1:$1048576,12, 0)</f>
        <v>ALAMEDA</v>
      </c>
      <c r="T3981">
        <f>VLOOKUP($A3981, [1]FA21_Ridership!$1:$1048576,13, 0)</f>
        <v>2</v>
      </c>
      <c r="U3981">
        <f t="shared" si="311"/>
        <v>2430</v>
      </c>
      <c r="V3981" s="67">
        <f t="shared" si="310"/>
        <v>0.95599999999999996</v>
      </c>
      <c r="W3981">
        <v>0.73924999999999996</v>
      </c>
      <c r="X3981" s="67">
        <f t="shared" si="312"/>
        <v>0.46100000000000002</v>
      </c>
      <c r="Y3981">
        <v>0.34583700000000001</v>
      </c>
      <c r="Z3981" s="67">
        <f t="shared" si="313"/>
        <v>0.69099999999999995</v>
      </c>
      <c r="AA3981">
        <f>VLOOKUP($C3981,[1]Disability!$1:$1048576,5,FALSE)</f>
        <v>1</v>
      </c>
      <c r="AB3981" s="67">
        <f t="shared" si="314"/>
        <v>0.72499999999999998</v>
      </c>
      <c r="AC3981" t="e">
        <f>VLOOKUP($A3981,#REF!,9,FALSE)</f>
        <v>#REF!</v>
      </c>
    </row>
    <row r="3982" spans="1:29">
      <c r="A3982">
        <v>51413</v>
      </c>
      <c r="B3982">
        <v>3981</v>
      </c>
      <c r="C3982">
        <v>9903110</v>
      </c>
      <c r="D3982" t="s">
        <v>4235</v>
      </c>
      <c r="E3982" t="s">
        <v>4236</v>
      </c>
      <c r="G3982" t="e">
        <f>VLOOKUP($H3982,[1]BRT!$1:$1048576,1,0)</f>
        <v>#N/A</v>
      </c>
      <c r="H3982" t="s">
        <v>6819</v>
      </c>
      <c r="I3982">
        <v>37.743603</v>
      </c>
      <c r="J3982">
        <v>-122.148015</v>
      </c>
      <c r="K3982">
        <v>1215</v>
      </c>
      <c r="L3982">
        <v>15</v>
      </c>
      <c r="M3982">
        <v>4</v>
      </c>
      <c r="N3982">
        <v>59</v>
      </c>
      <c r="O3982">
        <v>103</v>
      </c>
      <c r="P3982">
        <v>162</v>
      </c>
      <c r="Q3982" t="e">
        <f>VLOOKUP($A3982,'[1]SheltersALL_2.17.22'!$1:$1048576,6,0)</f>
        <v>#N/A</v>
      </c>
      <c r="R3982" t="str">
        <f>VLOOKUP($A3982, [1]FA21_Ridership!$1:$1048576,11, 0)</f>
        <v>OAKLAND</v>
      </c>
      <c r="S3982" t="str">
        <f>VLOOKUP($A3982, [1]FA21_Ridership!$1:$1048576,12, 0)</f>
        <v>ALAMEDA</v>
      </c>
      <c r="T3982">
        <f>VLOOKUP($A3982, [1]FA21_Ridership!$1:$1048576,13, 0)</f>
        <v>3</v>
      </c>
      <c r="U3982">
        <f t="shared" si="311"/>
        <v>2430</v>
      </c>
      <c r="V3982" s="67">
        <f t="shared" si="310"/>
        <v>0.95599999999999996</v>
      </c>
      <c r="W3982">
        <v>0.90406600000000004</v>
      </c>
      <c r="X3982" s="67">
        <f t="shared" si="312"/>
        <v>0.78200000000000003</v>
      </c>
      <c r="Y3982">
        <v>0.34942800000000002</v>
      </c>
      <c r="Z3982" s="67">
        <f t="shared" si="313"/>
        <v>0.69599999999999995</v>
      </c>
      <c r="AA3982">
        <f>VLOOKUP($C3982,[1]Disability!$1:$1048576,5,FALSE)</f>
        <v>1</v>
      </c>
      <c r="AB3982" s="67">
        <f t="shared" si="314"/>
        <v>0.72499999999999998</v>
      </c>
      <c r="AC3982" t="e">
        <f>VLOOKUP($A3982,#REF!,9,FALSE)</f>
        <v>#REF!</v>
      </c>
    </row>
    <row r="3983" spans="1:29">
      <c r="A3983">
        <v>55744</v>
      </c>
      <c r="B3983">
        <v>3982</v>
      </c>
      <c r="C3983">
        <v>1700980</v>
      </c>
      <c r="D3983" t="s">
        <v>4235</v>
      </c>
      <c r="E3983" t="s">
        <v>4236</v>
      </c>
      <c r="F3983" t="s">
        <v>5342</v>
      </c>
      <c r="G3983" t="e">
        <f>VLOOKUP($H3983,[1]BRT!$1:$1048576,1,0)</f>
        <v>#N/A</v>
      </c>
      <c r="H3983" t="s">
        <v>6672</v>
      </c>
      <c r="I3983">
        <v>37.598703999999998</v>
      </c>
      <c r="J3983">
        <v>-122.0656</v>
      </c>
      <c r="K3983">
        <v>1064</v>
      </c>
      <c r="L3983">
        <v>14</v>
      </c>
      <c r="M3983">
        <v>4.2857142860000002</v>
      </c>
      <c r="N3983">
        <v>77</v>
      </c>
      <c r="O3983">
        <v>97</v>
      </c>
      <c r="P3983">
        <v>174</v>
      </c>
      <c r="Q3983" t="e">
        <f>VLOOKUP($A3983,'[1]SheltersALL_2.17.22'!$1:$1048576,6,0)</f>
        <v>#N/A</v>
      </c>
      <c r="R3983" t="str">
        <f>VLOOKUP($A3983, [1]FA21_Ridership!$1:$1048576,11, 0)</f>
        <v>UNION CITY</v>
      </c>
      <c r="S3983" t="str">
        <f>VLOOKUP($A3983, [1]FA21_Ridership!$1:$1048576,12, 0)</f>
        <v>ALAMEDA</v>
      </c>
      <c r="T3983">
        <f>VLOOKUP($A3983, [1]FA21_Ridership!$1:$1048576,13, 0)</f>
        <v>9</v>
      </c>
      <c r="U3983">
        <f t="shared" si="311"/>
        <v>2436</v>
      </c>
      <c r="V3983" s="67">
        <f t="shared" si="310"/>
        <v>0.95699999999999996</v>
      </c>
      <c r="W3983">
        <v>0.86541199999999996</v>
      </c>
      <c r="X3983" s="67">
        <f t="shared" si="312"/>
        <v>0.70699999999999996</v>
      </c>
      <c r="Y3983">
        <v>7.3805999999999997E-2</v>
      </c>
      <c r="Z3983" s="67">
        <f t="shared" si="313"/>
        <v>0.14399999999999999</v>
      </c>
      <c r="AA3983">
        <f>VLOOKUP($C3983,[1]Disability!$1:$1048576,5,FALSE)</f>
        <v>0</v>
      </c>
      <c r="AB3983" s="67">
        <f t="shared" si="314"/>
        <v>0</v>
      </c>
      <c r="AC3983" t="e">
        <f>VLOOKUP($A3983,#REF!,9,FALSE)</f>
        <v>#REF!</v>
      </c>
    </row>
    <row r="3984" spans="1:29">
      <c r="A3984">
        <v>51579</v>
      </c>
      <c r="B3984">
        <v>3983</v>
      </c>
      <c r="C3984">
        <v>9903600</v>
      </c>
      <c r="D3984" t="s">
        <v>4235</v>
      </c>
      <c r="E3984" t="s">
        <v>4236</v>
      </c>
      <c r="G3984" t="e">
        <f>VLOOKUP($H3984,[1]BRT!$1:$1048576,1,0)</f>
        <v>#N/A</v>
      </c>
      <c r="H3984" t="s">
        <v>6992</v>
      </c>
      <c r="I3984">
        <v>37.867838999999996</v>
      </c>
      <c r="J3984">
        <v>-122.25864</v>
      </c>
      <c r="K3984">
        <v>1449</v>
      </c>
      <c r="L3984">
        <v>12</v>
      </c>
      <c r="M3984">
        <v>5</v>
      </c>
      <c r="N3984">
        <v>74</v>
      </c>
      <c r="O3984">
        <v>129</v>
      </c>
      <c r="P3984">
        <v>203</v>
      </c>
      <c r="Q3984" t="str">
        <f>VLOOKUP($A3984,'[1]SheltersALL_2.17.22'!$1:$1048576,6,0)</f>
        <v>Berkeley</v>
      </c>
      <c r="R3984" t="str">
        <f>VLOOKUP($A3984, [1]FA21_Ridership!$1:$1048576,11, 0)</f>
        <v>BERKELEY</v>
      </c>
      <c r="S3984" t="str">
        <f>VLOOKUP($A3984, [1]FA21_Ridership!$1:$1048576,12, 0)</f>
        <v>ALAMEDA</v>
      </c>
      <c r="T3984">
        <f>VLOOKUP($A3984, [1]FA21_Ridership!$1:$1048576,13, 0)</f>
        <v>2</v>
      </c>
      <c r="U3984">
        <f t="shared" si="311"/>
        <v>2436</v>
      </c>
      <c r="V3984" s="67">
        <f t="shared" si="310"/>
        <v>0.95699999999999996</v>
      </c>
      <c r="W3984">
        <v>0.74424500000000005</v>
      </c>
      <c r="X3984" s="67">
        <f t="shared" si="312"/>
        <v>0.46899999999999997</v>
      </c>
      <c r="Y3984">
        <v>0.87635200000000002</v>
      </c>
      <c r="Z3984" s="67">
        <f t="shared" si="313"/>
        <v>0.997</v>
      </c>
      <c r="AA3984">
        <f>VLOOKUP($C3984,[1]Disability!$1:$1048576,5,FALSE)</f>
        <v>2</v>
      </c>
      <c r="AB3984" s="67">
        <f t="shared" si="314"/>
        <v>0.91600000000000004</v>
      </c>
      <c r="AC3984" t="e">
        <f>VLOOKUP($A3984,#REF!,9,FALSE)</f>
        <v>#REF!</v>
      </c>
    </row>
    <row r="3985" spans="1:29">
      <c r="A3985">
        <v>59933</v>
      </c>
      <c r="B3985">
        <v>3984</v>
      </c>
      <c r="C3985">
        <v>1500570</v>
      </c>
      <c r="D3985" t="s">
        <v>4235</v>
      </c>
      <c r="E3985" t="s">
        <v>4236</v>
      </c>
      <c r="F3985" t="s">
        <v>4373</v>
      </c>
      <c r="G3985" t="e">
        <f>VLOOKUP($H3985,[1]BRT!$1:$1048576,1,0)</f>
        <v>#N/A</v>
      </c>
      <c r="H3985" t="s">
        <v>6977</v>
      </c>
      <c r="I3985">
        <v>37.696458</v>
      </c>
      <c r="J3985">
        <v>-122.125629</v>
      </c>
      <c r="K3985">
        <v>960</v>
      </c>
      <c r="L3985">
        <v>60</v>
      </c>
      <c r="M3985">
        <v>1</v>
      </c>
      <c r="N3985">
        <v>28</v>
      </c>
      <c r="O3985">
        <v>13</v>
      </c>
      <c r="P3985">
        <v>41</v>
      </c>
      <c r="Q3985" t="e">
        <f>VLOOKUP($A3985,'[1]SheltersALL_2.17.22'!$1:$1048576,6,0)</f>
        <v>#N/A</v>
      </c>
      <c r="R3985" t="str">
        <f>VLOOKUP($A3985, [1]FA21_Ridership!$1:$1048576,11, 0)</f>
        <v>SAN LEANDRO</v>
      </c>
      <c r="S3985" t="str">
        <f>VLOOKUP($A3985, [1]FA21_Ridership!$1:$1048576,12, 0)</f>
        <v>ALAMEDA</v>
      </c>
      <c r="T3985">
        <f>VLOOKUP($A3985, [1]FA21_Ridership!$1:$1048576,13, 0)</f>
        <v>4</v>
      </c>
      <c r="U3985">
        <f t="shared" si="311"/>
        <v>2460</v>
      </c>
      <c r="V3985" s="67">
        <f t="shared" si="310"/>
        <v>0.95699999999999996</v>
      </c>
      <c r="W3985">
        <v>0.89005699999999999</v>
      </c>
      <c r="X3985" s="67">
        <f t="shared" si="312"/>
        <v>0.75</v>
      </c>
      <c r="Y3985">
        <v>6.2836000000000003E-2</v>
      </c>
      <c r="Z3985" s="67">
        <f t="shared" si="313"/>
        <v>0.112</v>
      </c>
      <c r="AA3985">
        <f>VLOOKUP($C3985,[1]Disability!$1:$1048576,5,FALSE)</f>
        <v>0</v>
      </c>
      <c r="AB3985" s="67">
        <f t="shared" si="314"/>
        <v>0</v>
      </c>
      <c r="AC3985" t="e">
        <f>VLOOKUP($A3985,#REF!,9,FALSE)</f>
        <v>#REF!</v>
      </c>
    </row>
    <row r="3986" spans="1:29">
      <c r="A3986">
        <v>55555</v>
      </c>
      <c r="B3986">
        <v>3985</v>
      </c>
      <c r="C3986">
        <v>304790</v>
      </c>
      <c r="D3986" t="s">
        <v>4235</v>
      </c>
      <c r="E3986" t="s">
        <v>4236</v>
      </c>
      <c r="G3986" t="e">
        <f>VLOOKUP($H3986,[1]BRT!$1:$1048576,1,0)</f>
        <v>#N/A</v>
      </c>
      <c r="H3986" t="s">
        <v>6993</v>
      </c>
      <c r="I3986">
        <v>37.869480000000003</v>
      </c>
      <c r="J3986">
        <v>-122.26812700000001</v>
      </c>
      <c r="K3986">
        <v>1502</v>
      </c>
      <c r="L3986">
        <v>10</v>
      </c>
      <c r="M3986">
        <v>6</v>
      </c>
      <c r="N3986">
        <v>155</v>
      </c>
      <c r="O3986">
        <v>91</v>
      </c>
      <c r="P3986">
        <v>246</v>
      </c>
      <c r="Q3986" t="str">
        <f>VLOOKUP($A3986,'[1]SheltersALL_2.17.22'!$1:$1048576,6,0)</f>
        <v>Berkeley</v>
      </c>
      <c r="R3986" t="str">
        <f>VLOOKUP($A3986, [1]FA21_Ridership!$1:$1048576,11, 0)</f>
        <v>BERKELEY</v>
      </c>
      <c r="S3986" t="str">
        <f>VLOOKUP($A3986, [1]FA21_Ridership!$1:$1048576,12, 0)</f>
        <v>ALAMEDA</v>
      </c>
      <c r="T3986">
        <f>VLOOKUP($A3986, [1]FA21_Ridership!$1:$1048576,13, 0)</f>
        <v>1</v>
      </c>
      <c r="U3986">
        <f t="shared" si="311"/>
        <v>2460</v>
      </c>
      <c r="V3986" s="67">
        <f t="shared" si="310"/>
        <v>0.95699999999999996</v>
      </c>
      <c r="W3986">
        <v>0.66142800000000002</v>
      </c>
      <c r="X3986" s="67">
        <f t="shared" si="312"/>
        <v>0.34699999999999998</v>
      </c>
      <c r="Y3986">
        <v>0.56815899999999997</v>
      </c>
      <c r="Z3986" s="67">
        <f t="shared" si="313"/>
        <v>0.91300000000000003</v>
      </c>
      <c r="AA3986">
        <f>VLOOKUP($C3986,[1]Disability!$1:$1048576,5,FALSE)</f>
        <v>1</v>
      </c>
      <c r="AB3986" s="67">
        <f t="shared" si="314"/>
        <v>0.72499999999999998</v>
      </c>
      <c r="AC3986" t="e">
        <f>VLOOKUP($A3986,#REF!,9,FALSE)</f>
        <v>#REF!</v>
      </c>
    </row>
    <row r="3987" spans="1:29">
      <c r="A3987">
        <v>51244</v>
      </c>
      <c r="B3987">
        <v>3986</v>
      </c>
      <c r="C3987">
        <v>305530</v>
      </c>
      <c r="D3987" t="s">
        <v>4235</v>
      </c>
      <c r="E3987" t="s">
        <v>4236</v>
      </c>
      <c r="G3987" t="e">
        <f>VLOOKUP($H3987,[1]BRT!$1:$1048576,1,0)</f>
        <v>#N/A</v>
      </c>
      <c r="H3987" t="s">
        <v>6994</v>
      </c>
      <c r="I3987">
        <v>37.866292999999999</v>
      </c>
      <c r="J3987">
        <v>-122.25861</v>
      </c>
      <c r="K3987">
        <v>1149</v>
      </c>
      <c r="L3987">
        <v>17.399999999999999</v>
      </c>
      <c r="M3987">
        <v>3.448275862</v>
      </c>
      <c r="N3987">
        <v>42</v>
      </c>
      <c r="O3987">
        <v>100</v>
      </c>
      <c r="P3987">
        <v>142</v>
      </c>
      <c r="Q3987" t="e">
        <f>VLOOKUP($A3987,'[1]SheltersALL_2.17.22'!$1:$1048576,6,0)</f>
        <v>#N/A</v>
      </c>
      <c r="R3987" t="str">
        <f>VLOOKUP($A3987, [1]FA21_Ridership!$1:$1048576,11, 0)</f>
        <v>BERKELEY</v>
      </c>
      <c r="S3987" t="str">
        <f>VLOOKUP($A3987, [1]FA21_Ridership!$1:$1048576,12, 0)</f>
        <v>ALAMEDA</v>
      </c>
      <c r="T3987">
        <f>VLOOKUP($A3987, [1]FA21_Ridership!$1:$1048576,13, 0)</f>
        <v>2</v>
      </c>
      <c r="U3987">
        <f t="shared" si="311"/>
        <v>2470.7999999999997</v>
      </c>
      <c r="V3987" s="67">
        <f t="shared" si="310"/>
        <v>0.95799999999999996</v>
      </c>
      <c r="W3987">
        <v>0.74424500000000005</v>
      </c>
      <c r="X3987" s="67">
        <f t="shared" si="312"/>
        <v>0.46899999999999997</v>
      </c>
      <c r="Y3987">
        <v>0.87635200000000002</v>
      </c>
      <c r="Z3987" s="67">
        <f t="shared" si="313"/>
        <v>0.997</v>
      </c>
      <c r="AA3987">
        <f>VLOOKUP($C3987,[1]Disability!$1:$1048576,5,FALSE)</f>
        <v>3</v>
      </c>
      <c r="AB3987" s="67">
        <f t="shared" si="314"/>
        <v>0.96499999999999997</v>
      </c>
      <c r="AC3987" t="e">
        <f>VLOOKUP($A3987,#REF!,9,FALSE)</f>
        <v>#REF!</v>
      </c>
    </row>
    <row r="3988" spans="1:29">
      <c r="A3988">
        <v>51111</v>
      </c>
      <c r="B3988">
        <v>3987</v>
      </c>
      <c r="C3988">
        <v>1006320</v>
      </c>
      <c r="D3988" t="s">
        <v>4235</v>
      </c>
      <c r="E3988" t="s">
        <v>4236</v>
      </c>
      <c r="F3988" t="s">
        <v>4373</v>
      </c>
      <c r="G3988" t="e">
        <f>VLOOKUP($H3988,[1]BRT!$1:$1048576,1,0)</f>
        <v>#N/A</v>
      </c>
      <c r="H3988" t="s">
        <v>6941</v>
      </c>
      <c r="I3988">
        <v>37.802805999999997</v>
      </c>
      <c r="J3988">
        <v>-122.272015</v>
      </c>
      <c r="K3988">
        <v>1140</v>
      </c>
      <c r="L3988">
        <v>15.2</v>
      </c>
      <c r="M3988">
        <v>3.9473684210000002</v>
      </c>
      <c r="N3988">
        <v>144</v>
      </c>
      <c r="O3988">
        <v>19</v>
      </c>
      <c r="P3988">
        <v>163</v>
      </c>
      <c r="Q3988" t="str">
        <f>VLOOKUP($A3988,'[1]SheltersALL_2.17.22'!$1:$1048576,6,0)</f>
        <v>Oakland</v>
      </c>
      <c r="R3988" t="str">
        <f>VLOOKUP($A3988, [1]FA21_Ridership!$1:$1048576,11, 0)</f>
        <v>OAKLAND</v>
      </c>
      <c r="S3988" t="str">
        <f>VLOOKUP($A3988, [1]FA21_Ridership!$1:$1048576,12, 0)</f>
        <v>ALAMEDA</v>
      </c>
      <c r="T3988">
        <f>VLOOKUP($A3988, [1]FA21_Ridership!$1:$1048576,13, 0)</f>
        <v>2</v>
      </c>
      <c r="U3988">
        <f t="shared" si="311"/>
        <v>2477.6</v>
      </c>
      <c r="V3988" s="67">
        <f t="shared" si="310"/>
        <v>0.95799999999999996</v>
      </c>
      <c r="W3988">
        <v>0.92196900000000004</v>
      </c>
      <c r="X3988" s="67">
        <f t="shared" si="312"/>
        <v>0.81200000000000006</v>
      </c>
      <c r="Y3988">
        <v>0.43517400000000001</v>
      </c>
      <c r="Z3988" s="67">
        <f t="shared" si="313"/>
        <v>0.80200000000000005</v>
      </c>
      <c r="AA3988">
        <f>VLOOKUP($C3988,[1]Disability!$1:$1048576,5,FALSE)</f>
        <v>7</v>
      </c>
      <c r="AB3988" s="67">
        <f t="shared" si="314"/>
        <v>0.996</v>
      </c>
      <c r="AC3988" t="e">
        <f>VLOOKUP($A3988,#REF!,9,FALSE)</f>
        <v>#REF!</v>
      </c>
    </row>
    <row r="3989" spans="1:29">
      <c r="A3989">
        <v>57286</v>
      </c>
      <c r="B3989">
        <v>3988</v>
      </c>
      <c r="C3989">
        <v>500880</v>
      </c>
      <c r="D3989" t="s">
        <v>4235</v>
      </c>
      <c r="E3989" t="s">
        <v>4236</v>
      </c>
      <c r="F3989" t="s">
        <v>4373</v>
      </c>
      <c r="G3989" t="e">
        <f>VLOOKUP($H3989,[1]BRT!$1:$1048576,1,0)</f>
        <v>#N/A</v>
      </c>
      <c r="H3989" t="s">
        <v>5012</v>
      </c>
      <c r="I3989">
        <v>37.902887999999997</v>
      </c>
      <c r="J3989">
        <v>-122.299013</v>
      </c>
      <c r="K3989">
        <v>878</v>
      </c>
      <c r="L3989">
        <v>42</v>
      </c>
      <c r="M3989">
        <v>1.428571429</v>
      </c>
      <c r="N3989">
        <v>17</v>
      </c>
      <c r="O3989">
        <v>42</v>
      </c>
      <c r="P3989">
        <v>59</v>
      </c>
      <c r="Q3989" t="e">
        <f>VLOOKUP($A3989,'[1]SheltersALL_2.17.22'!$1:$1048576,6,0)</f>
        <v>#N/A</v>
      </c>
      <c r="R3989" t="str">
        <f>VLOOKUP($A3989, [1]FA21_Ridership!$1:$1048576,11, 0)</f>
        <v>EL CERRITO</v>
      </c>
      <c r="S3989" t="str">
        <f>VLOOKUP($A3989, [1]FA21_Ridership!$1:$1048576,12, 0)</f>
        <v>CONTRA COSTA</v>
      </c>
      <c r="T3989">
        <f>VLOOKUP($A3989, [1]FA21_Ridership!$1:$1048576,13, 0)</f>
        <v>1</v>
      </c>
      <c r="U3989">
        <f t="shared" si="311"/>
        <v>2478</v>
      </c>
      <c r="V3989" s="67">
        <f t="shared" si="310"/>
        <v>0.95799999999999996</v>
      </c>
      <c r="W3989">
        <v>0.52703999999999995</v>
      </c>
      <c r="X3989" s="67">
        <f t="shared" si="312"/>
        <v>0.21299999999999999</v>
      </c>
      <c r="Y3989">
        <v>0.124752</v>
      </c>
      <c r="Z3989" s="67">
        <f t="shared" si="313"/>
        <v>0.30599999999999999</v>
      </c>
      <c r="AA3989">
        <f>VLOOKUP($C3989,[1]Disability!$1:$1048576,5,FALSE)</f>
        <v>0</v>
      </c>
      <c r="AB3989" s="67">
        <f t="shared" si="314"/>
        <v>0</v>
      </c>
      <c r="AC3989" t="e">
        <f>VLOOKUP($A3989,#REF!,9,FALSE)</f>
        <v>#REF!</v>
      </c>
    </row>
    <row r="3990" spans="1:29">
      <c r="A3990">
        <v>53055</v>
      </c>
      <c r="B3990">
        <v>3989</v>
      </c>
      <c r="C3990">
        <v>802390</v>
      </c>
      <c r="D3990" t="s">
        <v>4235</v>
      </c>
      <c r="E3990" t="s">
        <v>4236</v>
      </c>
      <c r="G3990" t="e">
        <f>VLOOKUP($H3990,[1]BRT!$1:$1048576,1,0)</f>
        <v>#N/A</v>
      </c>
      <c r="H3990" t="s">
        <v>6995</v>
      </c>
      <c r="I3990">
        <v>37.624347999999998</v>
      </c>
      <c r="J3990">
        <v>-122.092516</v>
      </c>
      <c r="K3990">
        <v>1039</v>
      </c>
      <c r="L3990">
        <v>20</v>
      </c>
      <c r="M3990">
        <v>3</v>
      </c>
      <c r="N3990">
        <v>108</v>
      </c>
      <c r="O3990">
        <v>16</v>
      </c>
      <c r="P3990">
        <v>124</v>
      </c>
      <c r="Q3990" t="e">
        <f>VLOOKUP($A3990,'[1]SheltersALL_2.17.22'!$1:$1048576,6,0)</f>
        <v>#N/A</v>
      </c>
      <c r="R3990" t="str">
        <f>VLOOKUP($A3990, [1]FA21_Ridership!$1:$1048576,11, 0)</f>
        <v>HAYWARD</v>
      </c>
      <c r="S3990" t="str">
        <f>VLOOKUP($A3990, [1]FA21_Ridership!$1:$1048576,12, 0)</f>
        <v>ALAMEDA</v>
      </c>
      <c r="T3990">
        <f>VLOOKUP($A3990, [1]FA21_Ridership!$1:$1048576,13, 0)</f>
        <v>5</v>
      </c>
      <c r="U3990">
        <f t="shared" si="311"/>
        <v>2480</v>
      </c>
      <c r="V3990" s="67">
        <f t="shared" si="310"/>
        <v>0.95799999999999996</v>
      </c>
      <c r="W3990">
        <v>0.843893</v>
      </c>
      <c r="X3990" s="67">
        <f t="shared" si="312"/>
        <v>0.66100000000000003</v>
      </c>
      <c r="Y3990">
        <v>0.101928</v>
      </c>
      <c r="Z3990" s="67">
        <f t="shared" si="313"/>
        <v>0.255</v>
      </c>
      <c r="AA3990">
        <f>VLOOKUP($C3990,[1]Disability!$1:$1048576,5,FALSE)</f>
        <v>0</v>
      </c>
      <c r="AB3990" s="67">
        <f t="shared" si="314"/>
        <v>0</v>
      </c>
      <c r="AC3990" t="e">
        <f>VLOOKUP($A3990,#REF!,9,FALSE)</f>
        <v>#REF!</v>
      </c>
    </row>
    <row r="3991" spans="1:29">
      <c r="A3991">
        <v>54963</v>
      </c>
      <c r="B3991">
        <v>3990</v>
      </c>
      <c r="C3991">
        <v>301190</v>
      </c>
      <c r="D3991" t="s">
        <v>4235</v>
      </c>
      <c r="E3991" t="s">
        <v>4236</v>
      </c>
      <c r="F3991" t="s">
        <v>6057</v>
      </c>
      <c r="H3991" t="s">
        <v>6996</v>
      </c>
      <c r="I3991">
        <v>37.868614000000001</v>
      </c>
      <c r="J3991">
        <v>-122.26052199999999</v>
      </c>
      <c r="K3991">
        <v>1162</v>
      </c>
      <c r="L3991">
        <v>24</v>
      </c>
      <c r="M3991">
        <v>2.5</v>
      </c>
      <c r="N3991">
        <v>72</v>
      </c>
      <c r="O3991">
        <v>32</v>
      </c>
      <c r="P3991">
        <v>104</v>
      </c>
      <c r="Q3991" t="str">
        <f>VLOOKUP($A3991,'[1]SheltersALL_2.17.22'!$1:$1048576,6,0)</f>
        <v>UC Berkeley</v>
      </c>
      <c r="R3991" t="str">
        <f>VLOOKUP($A3991, [1]FA21_Ridership!$1:$1048576,11, 0)</f>
        <v>BERKELEY</v>
      </c>
      <c r="S3991" t="str">
        <f>VLOOKUP($A3991, [1]FA21_Ridership!$1:$1048576,12, 0)</f>
        <v>ALAMEDA</v>
      </c>
      <c r="T3991">
        <f>VLOOKUP($A3991, [1]FA21_Ridership!$1:$1048576,13, 0)</f>
        <v>2</v>
      </c>
      <c r="U3991">
        <f t="shared" si="311"/>
        <v>2496</v>
      </c>
      <c r="V3991" s="67">
        <f t="shared" si="310"/>
        <v>0.95899999999999996</v>
      </c>
      <c r="W3991">
        <v>0.61361500000000002</v>
      </c>
      <c r="X3991" s="67">
        <f t="shared" si="312"/>
        <v>0.29899999999999999</v>
      </c>
      <c r="Y3991">
        <v>6.8492999999999998E-2</v>
      </c>
      <c r="Z3991" s="67">
        <f t="shared" si="313"/>
        <v>0.125</v>
      </c>
      <c r="AA3991">
        <f>VLOOKUP($C3991,[1]Disability!$1:$1048576,5,FALSE)</f>
        <v>2</v>
      </c>
      <c r="AB3991" s="67">
        <f t="shared" si="314"/>
        <v>0.91600000000000004</v>
      </c>
      <c r="AC3991" t="e">
        <f>VLOOKUP($A3991,#REF!,9,FALSE)</f>
        <v>#REF!</v>
      </c>
    </row>
    <row r="3992" spans="1:29">
      <c r="A3992">
        <v>56665</v>
      </c>
      <c r="B3992">
        <v>3991</v>
      </c>
      <c r="C3992">
        <v>1020160</v>
      </c>
      <c r="D3992" t="s">
        <v>4235</v>
      </c>
      <c r="E3992" t="s">
        <v>4236</v>
      </c>
      <c r="G3992" t="e">
        <f>VLOOKUP($H3992,[1]BRT!$1:$1048576,1,0)</f>
        <v>#N/A</v>
      </c>
      <c r="H3992" t="s">
        <v>6997</v>
      </c>
      <c r="I3992">
        <v>37.82949</v>
      </c>
      <c r="J3992">
        <v>-122.26421499999999</v>
      </c>
      <c r="K3992">
        <v>1375</v>
      </c>
      <c r="L3992">
        <v>20</v>
      </c>
      <c r="M3992">
        <v>3</v>
      </c>
      <c r="N3992">
        <v>86</v>
      </c>
      <c r="O3992">
        <v>40</v>
      </c>
      <c r="P3992">
        <v>126</v>
      </c>
      <c r="Q3992" t="str">
        <f>VLOOKUP($A3992,'[1]SheltersALL_2.17.22'!$1:$1048576,6,0)</f>
        <v>Oakland</v>
      </c>
      <c r="R3992" t="str">
        <f>VLOOKUP($A3992, [1]FA21_Ridership!$1:$1048576,11, 0)</f>
        <v>OAKLAND</v>
      </c>
      <c r="S3992" t="str">
        <f>VLOOKUP($A3992, [1]FA21_Ridership!$1:$1048576,12, 0)</f>
        <v>ALAMEDA</v>
      </c>
      <c r="T3992">
        <f>VLOOKUP($A3992, [1]FA21_Ridership!$1:$1048576,13, 0)</f>
        <v>2</v>
      </c>
      <c r="U3992">
        <f t="shared" si="311"/>
        <v>2520</v>
      </c>
      <c r="V3992" s="67">
        <f t="shared" si="310"/>
        <v>0.95899999999999996</v>
      </c>
      <c r="W3992">
        <v>0.392372</v>
      </c>
      <c r="X3992" s="67">
        <f t="shared" si="312"/>
        <v>0.12</v>
      </c>
      <c r="Y3992">
        <v>0.27989700000000001</v>
      </c>
      <c r="Z3992" s="67">
        <f t="shared" si="313"/>
        <v>0.60799999999999998</v>
      </c>
      <c r="AA3992">
        <f>VLOOKUP($C3992,[1]Disability!$1:$1048576,5,FALSE)</f>
        <v>0</v>
      </c>
      <c r="AB3992" s="67">
        <f t="shared" si="314"/>
        <v>0</v>
      </c>
      <c r="AC3992" t="e">
        <f>VLOOKUP($A3992,#REF!,9,FALSE)</f>
        <v>#REF!</v>
      </c>
    </row>
    <row r="3993" spans="1:29">
      <c r="A3993">
        <v>50008</v>
      </c>
      <c r="B3993">
        <v>3992</v>
      </c>
      <c r="C3993">
        <v>9904910</v>
      </c>
      <c r="D3993" t="s">
        <v>4235</v>
      </c>
      <c r="E3993" t="s">
        <v>4236</v>
      </c>
      <c r="F3993" t="s">
        <v>5342</v>
      </c>
      <c r="G3993" t="e">
        <f>VLOOKUP($H3993,[1]BRT!$1:$1048576,1,0)</f>
        <v>#N/A</v>
      </c>
      <c r="H3993" t="s">
        <v>6998</v>
      </c>
      <c r="I3993">
        <v>37.7883</v>
      </c>
      <c r="J3993">
        <v>-122.397757</v>
      </c>
      <c r="K3993">
        <v>651</v>
      </c>
      <c r="L3993">
        <v>49.5</v>
      </c>
      <c r="M3993">
        <v>1.212121212</v>
      </c>
      <c r="N3993">
        <v>20</v>
      </c>
      <c r="O3993">
        <v>31</v>
      </c>
      <c r="P3993">
        <v>51</v>
      </c>
      <c r="Q3993" t="e">
        <f>VLOOKUP($A3993,'[1]SheltersALL_2.17.22'!$1:$1048576,6,0)</f>
        <v>#N/A</v>
      </c>
      <c r="R3993" t="str">
        <f>VLOOKUP($A3993, [1]FA21_Ridership!$1:$1048576,11, 0)</f>
        <v>SAN FRANCISCO</v>
      </c>
      <c r="S3993" t="str">
        <f>VLOOKUP($A3993, [1]FA21_Ridership!$1:$1048576,12, 0)</f>
        <v>SAN FRANCISCO</v>
      </c>
      <c r="T3993">
        <f>VLOOKUP($A3993, [1]FA21_Ridership!$1:$1048576,13, 0)</f>
        <v>9</v>
      </c>
      <c r="U3993">
        <f t="shared" si="311"/>
        <v>2524.5</v>
      </c>
      <c r="V3993" s="67">
        <f t="shared" si="310"/>
        <v>0.95899999999999996</v>
      </c>
      <c r="W3993">
        <v>0.49795099999999998</v>
      </c>
      <c r="X3993" s="67">
        <f t="shared" si="312"/>
        <v>0.19500000000000001</v>
      </c>
      <c r="Y3993">
        <v>5.6351999999999999E-2</v>
      </c>
      <c r="Z3993" s="67">
        <f t="shared" si="313"/>
        <v>0.10100000000000001</v>
      </c>
      <c r="AA3993">
        <f>VLOOKUP($C3993,[1]Disability!$1:$1048576,5,FALSE)</f>
        <v>0</v>
      </c>
      <c r="AB3993" s="67">
        <f t="shared" si="314"/>
        <v>0</v>
      </c>
      <c r="AC3993" t="e">
        <f>VLOOKUP($A3993,#REF!,9,FALSE)</f>
        <v>#REF!</v>
      </c>
    </row>
    <row r="3994" spans="1:29">
      <c r="A3994">
        <v>54327</v>
      </c>
      <c r="B3994">
        <v>3993</v>
      </c>
      <c r="C3994">
        <v>1031130</v>
      </c>
      <c r="D3994" t="s">
        <v>4235</v>
      </c>
      <c r="E3994" t="s">
        <v>4236</v>
      </c>
      <c r="G3994" t="e">
        <f>VLOOKUP($H3994,[1]BRT!$1:$1048576,1,0)</f>
        <v>#N/A</v>
      </c>
      <c r="H3994" t="s">
        <v>6999</v>
      </c>
      <c r="I3994">
        <v>37.844541999999997</v>
      </c>
      <c r="J3994">
        <v>-122.251966</v>
      </c>
      <c r="K3994">
        <v>1420</v>
      </c>
      <c r="L3994">
        <v>20</v>
      </c>
      <c r="M3994">
        <v>3</v>
      </c>
      <c r="N3994">
        <v>127</v>
      </c>
      <c r="O3994">
        <v>0</v>
      </c>
      <c r="P3994">
        <v>127</v>
      </c>
      <c r="Q3994" t="e">
        <f>VLOOKUP($A3994,'[1]SheltersALL_2.17.22'!$1:$1048576,6,0)</f>
        <v>#N/A</v>
      </c>
      <c r="R3994" t="str">
        <f>VLOOKUP($A3994, [1]FA21_Ridership!$1:$1048576,11, 0)</f>
        <v>OAKLAND</v>
      </c>
      <c r="S3994" t="str">
        <f>VLOOKUP($A3994, [1]FA21_Ridership!$1:$1048576,12, 0)</f>
        <v>ALAMEDA</v>
      </c>
      <c r="T3994">
        <f>VLOOKUP($A3994, [1]FA21_Ridership!$1:$1048576,13, 0)</f>
        <v>2</v>
      </c>
      <c r="U3994">
        <f t="shared" si="311"/>
        <v>2540</v>
      </c>
      <c r="V3994" s="67">
        <f t="shared" si="310"/>
        <v>0.95899999999999996</v>
      </c>
      <c r="W3994">
        <v>0.31411899999999998</v>
      </c>
      <c r="X3994" s="67">
        <f t="shared" si="312"/>
        <v>8.2000000000000003E-2</v>
      </c>
      <c r="Y3994">
        <v>0.113342</v>
      </c>
      <c r="Z3994" s="67">
        <f t="shared" si="313"/>
        <v>0.28100000000000003</v>
      </c>
      <c r="AA3994">
        <f>VLOOKUP($C3994,[1]Disability!$1:$1048576,5,FALSE)</f>
        <v>0</v>
      </c>
      <c r="AB3994" s="67">
        <f t="shared" si="314"/>
        <v>0</v>
      </c>
      <c r="AC3994" t="e">
        <f>VLOOKUP($A3994,#REF!,9,FALSE)</f>
        <v>#REF!</v>
      </c>
    </row>
    <row r="3995" spans="1:29">
      <c r="A3995">
        <v>57055</v>
      </c>
      <c r="B3995">
        <v>3994</v>
      </c>
      <c r="C3995">
        <v>804050</v>
      </c>
      <c r="D3995" t="s">
        <v>4235</v>
      </c>
      <c r="E3995" t="s">
        <v>4236</v>
      </c>
      <c r="G3995" t="e">
        <f>VLOOKUP($H3995,[1]BRT!$1:$1048576,1,0)</f>
        <v>#N/A</v>
      </c>
      <c r="H3995" t="s">
        <v>7000</v>
      </c>
      <c r="I3995">
        <v>37.656486000000001</v>
      </c>
      <c r="J3995">
        <v>-122.13002899999999</v>
      </c>
      <c r="K3995">
        <v>1149</v>
      </c>
      <c r="L3995">
        <v>35</v>
      </c>
      <c r="M3995">
        <v>1.7142857140000001</v>
      </c>
      <c r="N3995">
        <v>54</v>
      </c>
      <c r="O3995">
        <v>19</v>
      </c>
      <c r="P3995">
        <v>73</v>
      </c>
      <c r="Q3995" t="e">
        <f>VLOOKUP($A3995,'[1]SheltersALL_2.17.22'!$1:$1048576,6,0)</f>
        <v>#N/A</v>
      </c>
      <c r="R3995" t="str">
        <f>VLOOKUP($A3995, [1]FA21_Ridership!$1:$1048576,11, 0)</f>
        <v>HAYWARD</v>
      </c>
      <c r="S3995" t="str">
        <f>VLOOKUP($A3995, [1]FA21_Ridership!$1:$1048576,12, 0)</f>
        <v>ALAMEDA</v>
      </c>
      <c r="T3995">
        <f>VLOOKUP($A3995, [1]FA21_Ridership!$1:$1048576,13, 0)</f>
        <v>5</v>
      </c>
      <c r="U3995">
        <f t="shared" si="311"/>
        <v>2555</v>
      </c>
      <c r="V3995" s="67">
        <f t="shared" si="310"/>
        <v>0.96</v>
      </c>
      <c r="W3995">
        <v>0.84332499999999999</v>
      </c>
      <c r="X3995" s="67">
        <f t="shared" si="312"/>
        <v>0.65</v>
      </c>
      <c r="Y3995">
        <v>4.8722000000000001E-2</v>
      </c>
      <c r="Z3995" s="67">
        <f t="shared" si="313"/>
        <v>6.7000000000000004E-2</v>
      </c>
      <c r="AA3995">
        <f>VLOOKUP($C3995,[1]Disability!$1:$1048576,5,FALSE)</f>
        <v>0</v>
      </c>
      <c r="AB3995" s="67">
        <f t="shared" si="314"/>
        <v>0</v>
      </c>
      <c r="AC3995" t="e">
        <f>VLOOKUP($A3995,#REF!,9,FALSE)</f>
        <v>#REF!</v>
      </c>
    </row>
    <row r="3996" spans="1:29">
      <c r="A3996">
        <v>52428</v>
      </c>
      <c r="B3996">
        <v>3995</v>
      </c>
      <c r="C3996">
        <v>9906180</v>
      </c>
      <c r="D3996" t="s">
        <v>4235</v>
      </c>
      <c r="E3996" t="s">
        <v>4236</v>
      </c>
      <c r="F3996" t="s">
        <v>4215</v>
      </c>
      <c r="G3996" t="str">
        <f>VLOOKUP($H3996,[1]BRT!$1:$1048576,1,0)</f>
        <v>DURANT AVENUE</v>
      </c>
      <c r="H3996" t="s">
        <v>6989</v>
      </c>
      <c r="I3996">
        <v>37.735711999999999</v>
      </c>
      <c r="J3996">
        <v>-122.16404799999999</v>
      </c>
      <c r="K3996">
        <v>1389</v>
      </c>
      <c r="L3996">
        <v>15</v>
      </c>
      <c r="M3996">
        <v>4</v>
      </c>
      <c r="N3996">
        <v>100</v>
      </c>
      <c r="O3996">
        <v>71</v>
      </c>
      <c r="P3996">
        <v>171</v>
      </c>
      <c r="Q3996" t="e">
        <f>VLOOKUP($A3996,'[1]SheltersALL_2.17.22'!$1:$1048576,6,0)</f>
        <v>#N/A</v>
      </c>
      <c r="R3996" t="str">
        <f>VLOOKUP($A3996, [1]FA21_Ridership!$1:$1048576,11, 0)</f>
        <v>SAN LEANDRO</v>
      </c>
      <c r="S3996" t="str">
        <f>VLOOKUP($A3996, [1]FA21_Ridership!$1:$1048576,12, 0)</f>
        <v>ALAMEDA</v>
      </c>
      <c r="T3996">
        <f>VLOOKUP($A3996, [1]FA21_Ridership!$1:$1048576,13, 0)</f>
        <v>3</v>
      </c>
      <c r="U3996">
        <f t="shared" si="311"/>
        <v>2565</v>
      </c>
      <c r="V3996" s="67">
        <f t="shared" si="310"/>
        <v>0.96</v>
      </c>
      <c r="W3996">
        <v>0.82899400000000001</v>
      </c>
      <c r="X3996" s="67">
        <f t="shared" si="312"/>
        <v>0.628</v>
      </c>
      <c r="Y3996">
        <v>0.11124299999999999</v>
      </c>
      <c r="Z3996" s="67">
        <f t="shared" si="313"/>
        <v>0.27600000000000002</v>
      </c>
      <c r="AA3996">
        <f>VLOOKUP($C3996,[1]Disability!$1:$1048576,5,FALSE)</f>
        <v>0</v>
      </c>
      <c r="AB3996" s="67">
        <f t="shared" si="314"/>
        <v>0</v>
      </c>
      <c r="AC3996" t="e">
        <f>VLOOKUP($A3996,#REF!,9,FALSE)</f>
        <v>#REF!</v>
      </c>
    </row>
    <row r="3997" spans="1:29">
      <c r="A3997">
        <v>52539</v>
      </c>
      <c r="B3997">
        <v>3996</v>
      </c>
      <c r="C3997">
        <v>9906550</v>
      </c>
      <c r="D3997" t="s">
        <v>4235</v>
      </c>
      <c r="E3997" t="s">
        <v>4236</v>
      </c>
      <c r="F3997" t="s">
        <v>4215</v>
      </c>
      <c r="G3997" t="str">
        <f>VLOOKUP($H3997,[1]BRT!$1:$1048576,1,0)</f>
        <v>10TH AVENUE SB</v>
      </c>
      <c r="H3997" t="s">
        <v>7001</v>
      </c>
      <c r="I3997">
        <v>37.790419</v>
      </c>
      <c r="J3997">
        <v>-122.249667</v>
      </c>
      <c r="K3997">
        <v>1395</v>
      </c>
      <c r="L3997">
        <v>15</v>
      </c>
      <c r="M3997">
        <v>4</v>
      </c>
      <c r="N3997">
        <v>90</v>
      </c>
      <c r="O3997">
        <v>81</v>
      </c>
      <c r="P3997">
        <v>171</v>
      </c>
      <c r="Q3997" t="e">
        <f>VLOOKUP($A3997,'[1]SheltersALL_2.17.22'!$1:$1048576,6,0)</f>
        <v>#N/A</v>
      </c>
      <c r="R3997" t="str">
        <f>VLOOKUP($A3997, [1]FA21_Ridership!$1:$1048576,11, 0)</f>
        <v>OAKLAND</v>
      </c>
      <c r="S3997" t="str">
        <f>VLOOKUP($A3997, [1]FA21_Ridership!$1:$1048576,12, 0)</f>
        <v>ALAMEDA</v>
      </c>
      <c r="T3997">
        <f>VLOOKUP($A3997, [1]FA21_Ridership!$1:$1048576,13, 0)</f>
        <v>2</v>
      </c>
      <c r="U3997">
        <f t="shared" si="311"/>
        <v>2565</v>
      </c>
      <c r="V3997" s="67">
        <f t="shared" si="310"/>
        <v>0.96</v>
      </c>
      <c r="W3997">
        <v>0.611819</v>
      </c>
      <c r="X3997" s="67">
        <f t="shared" si="312"/>
        <v>0.29599999999999999</v>
      </c>
      <c r="Y3997">
        <v>0.56778700000000004</v>
      </c>
      <c r="Z3997" s="67">
        <f t="shared" si="313"/>
        <v>0.91100000000000003</v>
      </c>
      <c r="AA3997">
        <f>VLOOKUP($C3997,[1]Disability!$1:$1048576,5,FALSE)</f>
        <v>1</v>
      </c>
      <c r="AB3997" s="67">
        <f t="shared" si="314"/>
        <v>0.72499999999999998</v>
      </c>
      <c r="AC3997" t="e">
        <f>VLOOKUP($A3997,#REF!,9,FALSE)</f>
        <v>#REF!</v>
      </c>
    </row>
    <row r="3998" spans="1:29">
      <c r="A3998">
        <v>55527</v>
      </c>
      <c r="B3998">
        <v>3997</v>
      </c>
      <c r="C3998">
        <v>1003230</v>
      </c>
      <c r="D3998" t="s">
        <v>4235</v>
      </c>
      <c r="E3998" t="s">
        <v>4236</v>
      </c>
      <c r="G3998" t="e">
        <f>VLOOKUP($H3998,[1]BRT!$1:$1048576,1,0)</f>
        <v>#N/A</v>
      </c>
      <c r="H3998" t="s">
        <v>6713</v>
      </c>
      <c r="I3998">
        <v>37.766342999999999</v>
      </c>
      <c r="J3998">
        <v>-122.176776</v>
      </c>
      <c r="K3998">
        <v>1375</v>
      </c>
      <c r="L3998">
        <v>30</v>
      </c>
      <c r="M3998">
        <v>2</v>
      </c>
      <c r="N3998">
        <v>66</v>
      </c>
      <c r="O3998">
        <v>20</v>
      </c>
      <c r="P3998">
        <v>86</v>
      </c>
      <c r="Q3998" t="e">
        <f>VLOOKUP($A3998,'[1]SheltersALL_2.17.22'!$1:$1048576,6,0)</f>
        <v>#N/A</v>
      </c>
      <c r="R3998" t="str">
        <f>VLOOKUP($A3998, [1]FA21_Ridership!$1:$1048576,11, 0)</f>
        <v>OAKLAND</v>
      </c>
      <c r="S3998" t="str">
        <f>VLOOKUP($A3998, [1]FA21_Ridership!$1:$1048576,12, 0)</f>
        <v>ALAMEDA</v>
      </c>
      <c r="T3998">
        <f>VLOOKUP($A3998, [1]FA21_Ridership!$1:$1048576,13, 0)</f>
        <v>3</v>
      </c>
      <c r="U3998">
        <f t="shared" si="311"/>
        <v>2580</v>
      </c>
      <c r="V3998" s="67">
        <f t="shared" si="310"/>
        <v>0.96</v>
      </c>
      <c r="W3998">
        <v>0.96241399999999999</v>
      </c>
      <c r="X3998" s="67">
        <f t="shared" si="312"/>
        <v>0.92800000000000005</v>
      </c>
      <c r="Y3998">
        <v>0.64087499999999997</v>
      </c>
      <c r="Z3998" s="67">
        <f t="shared" si="313"/>
        <v>0.95899999999999996</v>
      </c>
      <c r="AA3998">
        <f>VLOOKUP($C3998,[1]Disability!$1:$1048576,5,FALSE)</f>
        <v>3</v>
      </c>
      <c r="AB3998" s="67">
        <f t="shared" si="314"/>
        <v>0.96499999999999997</v>
      </c>
      <c r="AC3998" t="e">
        <f>VLOOKUP($A3998,#REF!,9,FALSE)</f>
        <v>#REF!</v>
      </c>
    </row>
    <row r="3999" spans="1:29">
      <c r="A3999">
        <v>50908</v>
      </c>
      <c r="B3999">
        <v>3998</v>
      </c>
      <c r="C3999">
        <v>9901890</v>
      </c>
      <c r="D3999" t="s">
        <v>4235</v>
      </c>
      <c r="E3999" t="s">
        <v>4236</v>
      </c>
      <c r="G3999" t="e">
        <f>VLOOKUP($H3999,[1]BRT!$1:$1048576,1,0)</f>
        <v>#N/A</v>
      </c>
      <c r="H3999" t="s">
        <v>7002</v>
      </c>
      <c r="I3999">
        <v>37.553178000000003</v>
      </c>
      <c r="J3999">
        <v>-121.979997</v>
      </c>
      <c r="K3999">
        <v>720</v>
      </c>
      <c r="L3999">
        <v>60</v>
      </c>
      <c r="M3999">
        <v>1</v>
      </c>
      <c r="N3999">
        <v>29</v>
      </c>
      <c r="O3999">
        <v>14</v>
      </c>
      <c r="P3999">
        <v>43</v>
      </c>
      <c r="Q3999" t="e">
        <f>VLOOKUP($A3999,'[1]SheltersALL_2.17.22'!$1:$1048576,6,0)</f>
        <v>#N/A</v>
      </c>
      <c r="R3999" t="str">
        <f>VLOOKUP($A3999, [1]FA21_Ridership!$1:$1048576,11, 0)</f>
        <v>FREMONT</v>
      </c>
      <c r="S3999" t="str">
        <f>VLOOKUP($A3999, [1]FA21_Ridership!$1:$1048576,12, 0)</f>
        <v>ALAMEDA</v>
      </c>
      <c r="T3999">
        <f>VLOOKUP($A3999, [1]FA21_Ridership!$1:$1048576,13, 0)</f>
        <v>5</v>
      </c>
      <c r="U3999">
        <f t="shared" si="311"/>
        <v>2580</v>
      </c>
      <c r="V3999" s="67">
        <f t="shared" si="310"/>
        <v>0.96</v>
      </c>
      <c r="W3999">
        <v>0.938195</v>
      </c>
      <c r="X3999" s="67">
        <f t="shared" si="312"/>
        <v>0.85099999999999998</v>
      </c>
      <c r="Y3999">
        <v>8.2818000000000003E-2</v>
      </c>
      <c r="Z3999" s="67">
        <f t="shared" si="313"/>
        <v>0.182</v>
      </c>
      <c r="AA3999">
        <f>VLOOKUP($C3999,[1]Disability!$1:$1048576,5,FALSE)</f>
        <v>3</v>
      </c>
      <c r="AB3999" s="67">
        <f t="shared" si="314"/>
        <v>0.96499999999999997</v>
      </c>
      <c r="AC3999" t="e">
        <f>VLOOKUP($A3999,#REF!,9,FALSE)</f>
        <v>#REF!</v>
      </c>
    </row>
    <row r="4000" spans="1:29">
      <c r="A4000">
        <v>51008</v>
      </c>
      <c r="B4000">
        <v>3999</v>
      </c>
      <c r="C4000">
        <v>701870</v>
      </c>
      <c r="D4000" t="s">
        <v>4235</v>
      </c>
      <c r="E4000" t="s">
        <v>4236</v>
      </c>
      <c r="F4000" t="s">
        <v>4373</v>
      </c>
      <c r="G4000" t="e">
        <f>VLOOKUP($H4000,[1]BRT!$1:$1048576,1,0)</f>
        <v>#N/A</v>
      </c>
      <c r="H4000" t="s">
        <v>6759</v>
      </c>
      <c r="I4000">
        <v>37.557715000000002</v>
      </c>
      <c r="J4000">
        <v>-121.97566399999999</v>
      </c>
      <c r="K4000">
        <v>1140</v>
      </c>
      <c r="L4000">
        <v>20</v>
      </c>
      <c r="M4000">
        <v>3</v>
      </c>
      <c r="N4000">
        <v>0</v>
      </c>
      <c r="O4000">
        <v>129</v>
      </c>
      <c r="P4000">
        <v>129</v>
      </c>
      <c r="Q4000" t="e">
        <f>VLOOKUP($A4000,'[1]SheltersALL_2.17.22'!$1:$1048576,6,0)</f>
        <v>#N/A</v>
      </c>
      <c r="R4000" t="str">
        <f>VLOOKUP($A4000, [1]FA21_Ridership!$1:$1048576,11, 0)</f>
        <v>FREMONT</v>
      </c>
      <c r="S4000" t="str">
        <f>VLOOKUP($A4000, [1]FA21_Ridership!$1:$1048576,12, 0)</f>
        <v>ALAMEDA</v>
      </c>
      <c r="T4000">
        <f>VLOOKUP($A4000, [1]FA21_Ridership!$1:$1048576,13, 0)</f>
        <v>5</v>
      </c>
      <c r="U4000">
        <f t="shared" si="311"/>
        <v>2580</v>
      </c>
      <c r="V4000" s="67">
        <f t="shared" si="310"/>
        <v>0.96</v>
      </c>
      <c r="W4000">
        <v>0.92372900000000002</v>
      </c>
      <c r="X4000" s="67">
        <f t="shared" si="312"/>
        <v>0.82</v>
      </c>
      <c r="Y4000">
        <v>4.4255999999999997E-2</v>
      </c>
      <c r="Z4000" s="67">
        <f t="shared" si="313"/>
        <v>5.3999999999999999E-2</v>
      </c>
      <c r="AA4000">
        <f>VLOOKUP($C4000,[1]Disability!$1:$1048576,5,FALSE)</f>
        <v>0</v>
      </c>
      <c r="AB4000" s="67">
        <f t="shared" si="314"/>
        <v>0</v>
      </c>
      <c r="AC4000" t="e">
        <f>VLOOKUP($A4000,#REF!,9,FALSE)</f>
        <v>#REF!</v>
      </c>
    </row>
    <row r="4001" spans="1:29">
      <c r="A4001">
        <v>54546</v>
      </c>
      <c r="B4001">
        <v>4000</v>
      </c>
      <c r="C4001">
        <v>1601180</v>
      </c>
      <c r="D4001" t="s">
        <v>4235</v>
      </c>
      <c r="E4001" t="s">
        <v>4236</v>
      </c>
      <c r="G4001" t="e">
        <f>VLOOKUP($H4001,[1]BRT!$1:$1048576,1,0)</f>
        <v>#N/A</v>
      </c>
      <c r="H4001" t="s">
        <v>7003</v>
      </c>
      <c r="I4001">
        <v>37.955319000000003</v>
      </c>
      <c r="J4001">
        <v>-122.336152</v>
      </c>
      <c r="K4001">
        <v>780</v>
      </c>
      <c r="L4001">
        <v>61</v>
      </c>
      <c r="M4001">
        <v>0.98360655699999999</v>
      </c>
      <c r="N4001">
        <v>13</v>
      </c>
      <c r="O4001">
        <v>30</v>
      </c>
      <c r="P4001">
        <v>43</v>
      </c>
      <c r="Q4001" t="e">
        <f>VLOOKUP($A4001,'[1]SheltersALL_2.17.22'!$1:$1048576,6,0)</f>
        <v>#N/A</v>
      </c>
      <c r="R4001" t="str">
        <f>VLOOKUP($A4001, [1]FA21_Ridership!$1:$1048576,11, 0)</f>
        <v>SAN PABLO</v>
      </c>
      <c r="S4001" t="str">
        <f>VLOOKUP($A4001, [1]FA21_Ridership!$1:$1048576,12, 0)</f>
        <v>CONTRA COSTA</v>
      </c>
      <c r="T4001">
        <f>VLOOKUP($A4001, [1]FA21_Ridership!$1:$1048576,13, 0)</f>
        <v>1</v>
      </c>
      <c r="U4001">
        <f t="shared" si="311"/>
        <v>2623</v>
      </c>
      <c r="V4001" s="67">
        <f t="shared" si="310"/>
        <v>0.96099999999999997</v>
      </c>
      <c r="W4001">
        <v>0.76011200000000001</v>
      </c>
      <c r="X4001" s="67">
        <f t="shared" si="312"/>
        <v>0.50700000000000001</v>
      </c>
      <c r="Y4001">
        <v>0.46605400000000002</v>
      </c>
      <c r="Z4001" s="67">
        <f t="shared" si="313"/>
        <v>0.83299999999999996</v>
      </c>
      <c r="AA4001">
        <f>VLOOKUP($C4001,[1]Disability!$1:$1048576,5,FALSE)</f>
        <v>1</v>
      </c>
      <c r="AB4001" s="67">
        <f t="shared" si="314"/>
        <v>0.72499999999999998</v>
      </c>
      <c r="AC4001" t="e">
        <f>VLOOKUP($A4001,#REF!,9,FALSE)</f>
        <v>#REF!</v>
      </c>
    </row>
    <row r="4002" spans="1:29">
      <c r="A4002">
        <v>55967</v>
      </c>
      <c r="B4002">
        <v>4001</v>
      </c>
      <c r="C4002">
        <v>305750</v>
      </c>
      <c r="D4002" t="s">
        <v>4235</v>
      </c>
      <c r="E4002" t="s">
        <v>4236</v>
      </c>
      <c r="G4002" t="e">
        <f>VLOOKUP($H4002,[1]BRT!$1:$1048576,1,0)</f>
        <v>#N/A</v>
      </c>
      <c r="H4002" t="s">
        <v>7004</v>
      </c>
      <c r="I4002">
        <v>37.871004999999997</v>
      </c>
      <c r="J4002">
        <v>-122.252833</v>
      </c>
      <c r="K4002">
        <v>1109</v>
      </c>
      <c r="L4002">
        <v>30</v>
      </c>
      <c r="M4002">
        <v>2</v>
      </c>
      <c r="N4002">
        <v>22</v>
      </c>
      <c r="O4002">
        <v>66</v>
      </c>
      <c r="P4002">
        <v>88</v>
      </c>
      <c r="Q4002" t="e">
        <f>VLOOKUP($A4002,'[1]SheltersALL_2.17.22'!$1:$1048576,6,0)</f>
        <v>#N/A</v>
      </c>
      <c r="R4002" t="str">
        <f>VLOOKUP($A4002, [1]FA21_Ridership!$1:$1048576,11, 0)</f>
        <v>BERKELEY</v>
      </c>
      <c r="S4002" t="str">
        <f>VLOOKUP($A4002, [1]FA21_Ridership!$1:$1048576,12, 0)</f>
        <v>ALAMEDA</v>
      </c>
      <c r="T4002">
        <f>VLOOKUP($A4002, [1]FA21_Ridership!$1:$1048576,13, 0)</f>
        <v>2</v>
      </c>
      <c r="U4002">
        <f t="shared" si="311"/>
        <v>2640</v>
      </c>
      <c r="V4002" s="67">
        <f t="shared" si="310"/>
        <v>0.96099999999999997</v>
      </c>
      <c r="W4002">
        <v>0.61361500000000002</v>
      </c>
      <c r="X4002" s="67">
        <f t="shared" si="312"/>
        <v>0.29899999999999999</v>
      </c>
      <c r="Y4002">
        <v>6.8492999999999998E-2</v>
      </c>
      <c r="Z4002" s="67">
        <f t="shared" si="313"/>
        <v>0.125</v>
      </c>
      <c r="AA4002">
        <f>VLOOKUP($C4002,[1]Disability!$1:$1048576,5,FALSE)</f>
        <v>0</v>
      </c>
      <c r="AB4002" s="67">
        <f t="shared" si="314"/>
        <v>0</v>
      </c>
      <c r="AC4002" t="e">
        <f>VLOOKUP($A4002,#REF!,9,FALSE)</f>
        <v>#REF!</v>
      </c>
    </row>
    <row r="4003" spans="1:29">
      <c r="A4003">
        <v>52798</v>
      </c>
      <c r="B4003">
        <v>4002</v>
      </c>
      <c r="C4003">
        <v>9907340</v>
      </c>
      <c r="D4003" t="s">
        <v>4235</v>
      </c>
      <c r="E4003" t="s">
        <v>4236</v>
      </c>
      <c r="F4003" t="s">
        <v>4373</v>
      </c>
      <c r="G4003" t="e">
        <f>VLOOKUP($H4003,[1]BRT!$1:$1048576,1,0)</f>
        <v>#N/A</v>
      </c>
      <c r="H4003" t="s">
        <v>6759</v>
      </c>
      <c r="I4003">
        <v>37.556958000000002</v>
      </c>
      <c r="J4003">
        <v>-121.97549100000001</v>
      </c>
      <c r="K4003">
        <v>1022</v>
      </c>
      <c r="L4003">
        <v>19.2</v>
      </c>
      <c r="M4003">
        <v>3.125</v>
      </c>
      <c r="N4003">
        <v>66</v>
      </c>
      <c r="O4003">
        <v>73</v>
      </c>
      <c r="P4003">
        <v>139</v>
      </c>
      <c r="Q4003" t="e">
        <f>VLOOKUP($A4003,'[1]SheltersALL_2.17.22'!$1:$1048576,6,0)</f>
        <v>#N/A</v>
      </c>
      <c r="R4003" t="str">
        <f>VLOOKUP($A4003, [1]FA21_Ridership!$1:$1048576,11, 0)</f>
        <v>FREMONT</v>
      </c>
      <c r="S4003" t="str">
        <f>VLOOKUP($A4003, [1]FA21_Ridership!$1:$1048576,12, 0)</f>
        <v>ALAMEDA</v>
      </c>
      <c r="T4003">
        <f>VLOOKUP($A4003, [1]FA21_Ridership!$1:$1048576,13, 0)</f>
        <v>5</v>
      </c>
      <c r="U4003">
        <f t="shared" si="311"/>
        <v>2668.7999999999997</v>
      </c>
      <c r="V4003" s="67">
        <f t="shared" si="310"/>
        <v>0.96199999999999997</v>
      </c>
      <c r="W4003">
        <v>0.92372900000000002</v>
      </c>
      <c r="X4003" s="67">
        <f t="shared" si="312"/>
        <v>0.82</v>
      </c>
      <c r="Y4003">
        <v>4.4255999999999997E-2</v>
      </c>
      <c r="Z4003" s="67">
        <f t="shared" si="313"/>
        <v>5.3999999999999999E-2</v>
      </c>
      <c r="AA4003">
        <f>VLOOKUP($C4003,[1]Disability!$1:$1048576,5,FALSE)</f>
        <v>0</v>
      </c>
      <c r="AB4003" s="67">
        <f t="shared" si="314"/>
        <v>0</v>
      </c>
      <c r="AC4003" t="e">
        <f>VLOOKUP($A4003,#REF!,9,FALSE)</f>
        <v>#REF!</v>
      </c>
    </row>
    <row r="4004" spans="1:29">
      <c r="A4004">
        <v>52000</v>
      </c>
      <c r="B4004">
        <v>4003</v>
      </c>
      <c r="C4004">
        <v>1009510</v>
      </c>
      <c r="D4004" t="s">
        <v>4235</v>
      </c>
      <c r="E4004" t="s">
        <v>4236</v>
      </c>
      <c r="F4004" t="s">
        <v>5342</v>
      </c>
      <c r="G4004" t="e">
        <f>VLOOKUP($H4004,[1]BRT!$1:$1048576,1,0)</f>
        <v>#N/A</v>
      </c>
      <c r="H4004" t="s">
        <v>6811</v>
      </c>
      <c r="I4004">
        <v>37.768991999999997</v>
      </c>
      <c r="J4004">
        <v>-122.173903</v>
      </c>
      <c r="K4004">
        <v>999</v>
      </c>
      <c r="L4004">
        <v>17.5</v>
      </c>
      <c r="M4004">
        <v>3.4285714289999998</v>
      </c>
      <c r="N4004">
        <v>67</v>
      </c>
      <c r="O4004">
        <v>87</v>
      </c>
      <c r="P4004">
        <v>154</v>
      </c>
      <c r="Q4004" t="e">
        <f>VLOOKUP($A4004,'[1]SheltersALL_2.17.22'!$1:$1048576,6,0)</f>
        <v>#N/A</v>
      </c>
      <c r="R4004" t="str">
        <f>VLOOKUP($A4004, [1]FA21_Ridership!$1:$1048576,11, 0)</f>
        <v>OAKLAND</v>
      </c>
      <c r="S4004" t="str">
        <f>VLOOKUP($A4004, [1]FA21_Ridership!$1:$1048576,12, 0)</f>
        <v>ALAMEDA</v>
      </c>
      <c r="T4004">
        <f>VLOOKUP($A4004, [1]FA21_Ridership!$1:$1048576,13, 0)</f>
        <v>3</v>
      </c>
      <c r="U4004">
        <f t="shared" si="311"/>
        <v>2695</v>
      </c>
      <c r="V4004" s="67">
        <f t="shared" ref="V4004:V4067" si="315">_xlfn.PERCENTRANK.INC($U$2:$U$4161,U4004)</f>
        <v>0.96199999999999997</v>
      </c>
      <c r="W4004">
        <v>0.96241399999999999</v>
      </c>
      <c r="X4004" s="67">
        <f t="shared" si="312"/>
        <v>0.92800000000000005</v>
      </c>
      <c r="Y4004">
        <v>0.64087499999999997</v>
      </c>
      <c r="Z4004" s="67">
        <f t="shared" si="313"/>
        <v>0.95899999999999996</v>
      </c>
      <c r="AA4004">
        <f>VLOOKUP($C4004,[1]Disability!$1:$1048576,5,FALSE)</f>
        <v>2</v>
      </c>
      <c r="AB4004" s="67">
        <f t="shared" si="314"/>
        <v>0.91600000000000004</v>
      </c>
      <c r="AC4004" t="e">
        <f>VLOOKUP($A4004,#REF!,9,FALSE)</f>
        <v>#REF!</v>
      </c>
    </row>
    <row r="4005" spans="1:29">
      <c r="A4005">
        <v>55592</v>
      </c>
      <c r="B4005">
        <v>4004</v>
      </c>
      <c r="C4005">
        <v>1017590</v>
      </c>
      <c r="D4005" t="s">
        <v>4235</v>
      </c>
      <c r="E4005" t="s">
        <v>4236</v>
      </c>
      <c r="G4005" t="e">
        <f>VLOOKUP($H4005,[1]BRT!$1:$1048576,1,0)</f>
        <v>#N/A</v>
      </c>
      <c r="H4005" t="s">
        <v>6968</v>
      </c>
      <c r="I4005">
        <v>37.803708</v>
      </c>
      <c r="J4005">
        <v>-122.23431100000001</v>
      </c>
      <c r="K4005">
        <v>980</v>
      </c>
      <c r="L4005">
        <v>20</v>
      </c>
      <c r="M4005">
        <v>3</v>
      </c>
      <c r="N4005">
        <v>125</v>
      </c>
      <c r="O4005">
        <v>10</v>
      </c>
      <c r="P4005">
        <v>135</v>
      </c>
      <c r="Q4005" t="e">
        <f>VLOOKUP($A4005,'[1]SheltersALL_2.17.22'!$1:$1048576,6,0)</f>
        <v>#N/A</v>
      </c>
      <c r="R4005" t="str">
        <f>VLOOKUP($A4005, [1]FA21_Ridership!$1:$1048576,11, 0)</f>
        <v>OAKLAND</v>
      </c>
      <c r="S4005" t="str">
        <f>VLOOKUP($A4005, [1]FA21_Ridership!$1:$1048576,12, 0)</f>
        <v>ALAMEDA</v>
      </c>
      <c r="T4005">
        <f>VLOOKUP($A4005, [1]FA21_Ridership!$1:$1048576,13, 0)</f>
        <v>2</v>
      </c>
      <c r="U4005">
        <f t="shared" si="311"/>
        <v>2700</v>
      </c>
      <c r="V4005" s="67">
        <f t="shared" si="315"/>
        <v>0.96199999999999997</v>
      </c>
      <c r="W4005">
        <v>0.74801600000000001</v>
      </c>
      <c r="X4005" s="67">
        <f t="shared" si="312"/>
        <v>0.47299999999999998</v>
      </c>
      <c r="Y4005">
        <v>0.183862</v>
      </c>
      <c r="Z4005" s="67">
        <f t="shared" si="313"/>
        <v>0.44600000000000001</v>
      </c>
      <c r="AA4005">
        <f>VLOOKUP($C4005,[1]Disability!$1:$1048576,5,FALSE)</f>
        <v>0</v>
      </c>
      <c r="AB4005" s="67">
        <f t="shared" si="314"/>
        <v>0</v>
      </c>
      <c r="AC4005" t="e">
        <f>VLOOKUP($A4005,#REF!,9,FALSE)</f>
        <v>#REF!</v>
      </c>
    </row>
    <row r="4006" spans="1:29">
      <c r="A4006">
        <v>58660</v>
      </c>
      <c r="B4006">
        <v>4005</v>
      </c>
      <c r="C4006">
        <v>305860</v>
      </c>
      <c r="D4006" t="s">
        <v>4235</v>
      </c>
      <c r="E4006" t="s">
        <v>4236</v>
      </c>
      <c r="G4006" t="e">
        <f>VLOOKUP($H4006,[1]BRT!$1:$1048576,1,0)</f>
        <v>#N/A</v>
      </c>
      <c r="H4006" t="s">
        <v>6888</v>
      </c>
      <c r="I4006">
        <v>37.863833999999997</v>
      </c>
      <c r="J4006">
        <v>-122.31382000000001</v>
      </c>
      <c r="K4006">
        <v>1014</v>
      </c>
      <c r="L4006">
        <v>24.9</v>
      </c>
      <c r="M4006">
        <v>2.4096385539999998</v>
      </c>
      <c r="N4006">
        <v>24</v>
      </c>
      <c r="O4006">
        <v>85</v>
      </c>
      <c r="P4006">
        <v>109</v>
      </c>
      <c r="Q4006" t="e">
        <f>VLOOKUP($A4006,'[1]SheltersALL_2.17.22'!$1:$1048576,6,0)</f>
        <v>#N/A</v>
      </c>
      <c r="R4006" t="str">
        <f>VLOOKUP($A4006, [1]FA21_Ridership!$1:$1048576,11, 0)</f>
        <v>BERKELEY</v>
      </c>
      <c r="S4006" t="str">
        <f>VLOOKUP($A4006, [1]FA21_Ridership!$1:$1048576,12, 0)</f>
        <v>ALAMEDA</v>
      </c>
      <c r="T4006">
        <f>VLOOKUP($A4006, [1]FA21_Ridership!$1:$1048576,13, 0)</f>
        <v>1</v>
      </c>
      <c r="U4006">
        <f t="shared" si="311"/>
        <v>2714.1</v>
      </c>
      <c r="V4006" s="67">
        <f t="shared" si="315"/>
        <v>0.96199999999999997</v>
      </c>
      <c r="W4006">
        <v>0.31289899999999998</v>
      </c>
      <c r="X4006" s="67">
        <f t="shared" si="312"/>
        <v>7.5999999999999998E-2</v>
      </c>
      <c r="Y4006">
        <v>0.16028100000000001</v>
      </c>
      <c r="Z4006" s="67">
        <f t="shared" si="313"/>
        <v>0.38500000000000001</v>
      </c>
      <c r="AA4006">
        <f>VLOOKUP($C4006,[1]Disability!$1:$1048576,5,FALSE)</f>
        <v>0</v>
      </c>
      <c r="AB4006" s="67">
        <f t="shared" si="314"/>
        <v>0</v>
      </c>
      <c r="AC4006" t="e">
        <f>VLOOKUP($A4006,#REF!,9,FALSE)</f>
        <v>#REF!</v>
      </c>
    </row>
    <row r="4007" spans="1:29">
      <c r="A4007">
        <v>54004</v>
      </c>
      <c r="B4007">
        <v>4006</v>
      </c>
      <c r="C4007">
        <v>701910</v>
      </c>
      <c r="D4007" t="s">
        <v>4235</v>
      </c>
      <c r="E4007" t="s">
        <v>4236</v>
      </c>
      <c r="F4007" t="s">
        <v>4373</v>
      </c>
      <c r="G4007" t="e">
        <f>VLOOKUP($H4007,[1]BRT!$1:$1048576,1,0)</f>
        <v>#N/A</v>
      </c>
      <c r="H4007" t="s">
        <v>6759</v>
      </c>
      <c r="I4007">
        <v>37.557074999999998</v>
      </c>
      <c r="J4007">
        <v>-121.975431</v>
      </c>
      <c r="K4007">
        <v>835</v>
      </c>
      <c r="L4007">
        <v>57</v>
      </c>
      <c r="M4007">
        <v>1.052631579</v>
      </c>
      <c r="N4007">
        <v>24</v>
      </c>
      <c r="O4007">
        <v>24</v>
      </c>
      <c r="P4007">
        <v>48</v>
      </c>
      <c r="Q4007" t="e">
        <f>VLOOKUP($A4007,'[1]SheltersALL_2.17.22'!$1:$1048576,6,0)</f>
        <v>#N/A</v>
      </c>
      <c r="R4007" t="str">
        <f>VLOOKUP($A4007, [1]FA21_Ridership!$1:$1048576,11, 0)</f>
        <v>FREMONT</v>
      </c>
      <c r="S4007" t="str">
        <f>VLOOKUP($A4007, [1]FA21_Ridership!$1:$1048576,12, 0)</f>
        <v>ALAMEDA</v>
      </c>
      <c r="T4007">
        <f>VLOOKUP($A4007, [1]FA21_Ridership!$1:$1048576,13, 0)</f>
        <v>5</v>
      </c>
      <c r="U4007">
        <f t="shared" si="311"/>
        <v>2736</v>
      </c>
      <c r="V4007" s="67">
        <f t="shared" si="315"/>
        <v>0.96199999999999997</v>
      </c>
      <c r="W4007">
        <v>0.92372900000000002</v>
      </c>
      <c r="X4007" s="67">
        <f t="shared" si="312"/>
        <v>0.82</v>
      </c>
      <c r="Y4007">
        <v>4.4255999999999997E-2</v>
      </c>
      <c r="Z4007" s="67">
        <f t="shared" si="313"/>
        <v>5.3999999999999999E-2</v>
      </c>
      <c r="AA4007">
        <f>VLOOKUP($C4007,[1]Disability!$1:$1048576,5,FALSE)</f>
        <v>0</v>
      </c>
      <c r="AB4007" s="67">
        <f t="shared" si="314"/>
        <v>0</v>
      </c>
      <c r="AC4007" t="e">
        <f>VLOOKUP($A4007,#REF!,9,FALSE)</f>
        <v>#REF!</v>
      </c>
    </row>
    <row r="4008" spans="1:29">
      <c r="A4008">
        <v>52842</v>
      </c>
      <c r="B4008">
        <v>4007</v>
      </c>
      <c r="C4008">
        <v>9907480</v>
      </c>
      <c r="D4008" t="s">
        <v>4235</v>
      </c>
      <c r="E4008" t="s">
        <v>4236</v>
      </c>
      <c r="G4008" t="e">
        <f>VLOOKUP($H4008,[1]BRT!$1:$1048576,1,0)</f>
        <v>#N/A</v>
      </c>
      <c r="H4008" t="s">
        <v>6890</v>
      </c>
      <c r="I4008">
        <v>37.871470000000002</v>
      </c>
      <c r="J4008">
        <v>-122.266577</v>
      </c>
      <c r="K4008">
        <v>1406</v>
      </c>
      <c r="L4008">
        <v>12</v>
      </c>
      <c r="M4008">
        <v>5</v>
      </c>
      <c r="N4008">
        <v>98</v>
      </c>
      <c r="O4008">
        <v>131</v>
      </c>
      <c r="P4008">
        <v>229</v>
      </c>
      <c r="Q4008" t="e">
        <f>VLOOKUP($A4008,'[1]SheltersALL_2.17.22'!$1:$1048576,6,0)</f>
        <v>#N/A</v>
      </c>
      <c r="R4008" t="str">
        <f>VLOOKUP($A4008, [1]FA21_Ridership!$1:$1048576,11, 0)</f>
        <v>BERKELEY</v>
      </c>
      <c r="S4008" t="str">
        <f>VLOOKUP($A4008, [1]FA21_Ridership!$1:$1048576,12, 0)</f>
        <v>ALAMEDA</v>
      </c>
      <c r="T4008">
        <f>VLOOKUP($A4008, [1]FA21_Ridership!$1:$1048576,13, 0)</f>
        <v>1</v>
      </c>
      <c r="U4008">
        <f t="shared" si="311"/>
        <v>2748</v>
      </c>
      <c r="V4008" s="67">
        <f t="shared" si="315"/>
        <v>0.96299999999999997</v>
      </c>
      <c r="W4008">
        <v>0.66142800000000002</v>
      </c>
      <c r="X4008" s="67">
        <f t="shared" si="312"/>
        <v>0.34699999999999998</v>
      </c>
      <c r="Y4008">
        <v>0.56815899999999997</v>
      </c>
      <c r="Z4008" s="67">
        <f t="shared" si="313"/>
        <v>0.91300000000000003</v>
      </c>
      <c r="AA4008">
        <f>VLOOKUP($C4008,[1]Disability!$1:$1048576,5,FALSE)</f>
        <v>0</v>
      </c>
      <c r="AB4008" s="67">
        <f t="shared" si="314"/>
        <v>0</v>
      </c>
      <c r="AC4008" t="e">
        <f>VLOOKUP($A4008,#REF!,9,FALSE)</f>
        <v>#REF!</v>
      </c>
    </row>
    <row r="4009" spans="1:29">
      <c r="A4009">
        <v>55355</v>
      </c>
      <c r="B4009">
        <v>4008</v>
      </c>
      <c r="C4009">
        <v>1011310</v>
      </c>
      <c r="D4009" t="s">
        <v>4235</v>
      </c>
      <c r="E4009" t="s">
        <v>4236</v>
      </c>
      <c r="F4009" t="s">
        <v>4373</v>
      </c>
      <c r="G4009" t="e">
        <f>VLOOKUP($H4009,[1]BRT!$1:$1048576,1,0)</f>
        <v>#N/A</v>
      </c>
      <c r="H4009" t="s">
        <v>6932</v>
      </c>
      <c r="I4009">
        <v>37.775229000000003</v>
      </c>
      <c r="J4009">
        <v>-122.225206</v>
      </c>
      <c r="K4009">
        <v>1059</v>
      </c>
      <c r="L4009">
        <v>23</v>
      </c>
      <c r="M4009">
        <v>2.6086956520000002</v>
      </c>
      <c r="N4009">
        <v>47</v>
      </c>
      <c r="O4009">
        <v>73</v>
      </c>
      <c r="P4009">
        <v>120</v>
      </c>
      <c r="Q4009" t="e">
        <f>VLOOKUP($A4009,'[1]SheltersALL_2.17.22'!$1:$1048576,6,0)</f>
        <v>#N/A</v>
      </c>
      <c r="R4009" t="str">
        <f>VLOOKUP($A4009, [1]FA21_Ridership!$1:$1048576,11, 0)</f>
        <v>OAKLAND</v>
      </c>
      <c r="S4009" t="str">
        <f>VLOOKUP($A4009, [1]FA21_Ridership!$1:$1048576,12, 0)</f>
        <v>ALAMEDA</v>
      </c>
      <c r="T4009">
        <f>VLOOKUP($A4009, [1]FA21_Ridership!$1:$1048576,13, 0)</f>
        <v>2</v>
      </c>
      <c r="U4009">
        <f t="shared" si="311"/>
        <v>2760</v>
      </c>
      <c r="V4009" s="67">
        <f t="shared" si="315"/>
        <v>0.96299999999999997</v>
      </c>
      <c r="W4009">
        <v>0.94576300000000002</v>
      </c>
      <c r="X4009" s="67">
        <f t="shared" si="312"/>
        <v>0.88400000000000001</v>
      </c>
      <c r="Y4009">
        <v>0.61525399999999997</v>
      </c>
      <c r="Z4009" s="67">
        <f t="shared" si="313"/>
        <v>0.94099999999999995</v>
      </c>
      <c r="AA4009">
        <f>VLOOKUP($C4009,[1]Disability!$1:$1048576,5,FALSE)</f>
        <v>2</v>
      </c>
      <c r="AB4009" s="67">
        <f t="shared" si="314"/>
        <v>0.91600000000000004</v>
      </c>
      <c r="AC4009" t="e">
        <f>VLOOKUP($A4009,#REF!,9,FALSE)</f>
        <v>#REF!</v>
      </c>
    </row>
    <row r="4010" spans="1:29">
      <c r="A4010">
        <v>55552</v>
      </c>
      <c r="B4010">
        <v>4009</v>
      </c>
      <c r="C4010">
        <v>1031010</v>
      </c>
      <c r="D4010" t="s">
        <v>4235</v>
      </c>
      <c r="E4010" t="s">
        <v>4236</v>
      </c>
      <c r="F4010" t="s">
        <v>4373</v>
      </c>
      <c r="G4010" t="e">
        <f>VLOOKUP($H4010,[1]BRT!$1:$1048576,1,0)</f>
        <v>#N/A</v>
      </c>
      <c r="H4010" t="s">
        <v>6799</v>
      </c>
      <c r="I4010">
        <v>37.753492999999999</v>
      </c>
      <c r="J4010">
        <v>-122.197208</v>
      </c>
      <c r="K4010">
        <v>1376</v>
      </c>
      <c r="L4010">
        <v>15</v>
      </c>
      <c r="M4010">
        <v>4</v>
      </c>
      <c r="N4010">
        <v>93</v>
      </c>
      <c r="O4010">
        <v>93</v>
      </c>
      <c r="P4010">
        <v>186</v>
      </c>
      <c r="Q4010" t="str">
        <f>VLOOKUP($A4010,'[1]SheltersALL_2.17.22'!$1:$1048576,6,0)</f>
        <v>Oakland</v>
      </c>
      <c r="R4010" t="str">
        <f>VLOOKUP($A4010, [1]FA21_Ridership!$1:$1048576,11, 0)</f>
        <v>OAKLAND</v>
      </c>
      <c r="S4010" t="str">
        <f>VLOOKUP($A4010, [1]FA21_Ridership!$1:$1048576,12, 0)</f>
        <v>ALAMEDA</v>
      </c>
      <c r="T4010">
        <f>VLOOKUP($A4010, [1]FA21_Ridership!$1:$1048576,13, 0)</f>
        <v>3</v>
      </c>
      <c r="U4010">
        <f t="shared" si="311"/>
        <v>2790</v>
      </c>
      <c r="V4010" s="67">
        <f t="shared" si="315"/>
        <v>0.96299999999999997</v>
      </c>
      <c r="W4010">
        <v>0.84946699999999997</v>
      </c>
      <c r="X4010" s="67">
        <f t="shared" si="312"/>
        <v>0.66900000000000004</v>
      </c>
      <c r="Y4010">
        <v>0.76672200000000001</v>
      </c>
      <c r="Z4010" s="67">
        <f t="shared" si="313"/>
        <v>0.98699999999999999</v>
      </c>
      <c r="AA4010">
        <f>VLOOKUP($C4010,[1]Disability!$1:$1048576,5,FALSE)</f>
        <v>0</v>
      </c>
      <c r="AB4010" s="67">
        <f t="shared" si="314"/>
        <v>0</v>
      </c>
      <c r="AC4010" t="e">
        <f>VLOOKUP($A4010,#REF!,9,FALSE)</f>
        <v>#REF!</v>
      </c>
    </row>
    <row r="4011" spans="1:29">
      <c r="A4011">
        <v>57711</v>
      </c>
      <c r="B4011">
        <v>4010</v>
      </c>
      <c r="C4011">
        <v>305520</v>
      </c>
      <c r="D4011" t="s">
        <v>4235</v>
      </c>
      <c r="E4011" t="s">
        <v>4236</v>
      </c>
      <c r="G4011" t="e">
        <f>VLOOKUP($H4011,[1]BRT!$1:$1048576,1,0)</f>
        <v>#N/A</v>
      </c>
      <c r="H4011" t="s">
        <v>7005</v>
      </c>
      <c r="I4011">
        <v>37.864989999999999</v>
      </c>
      <c r="J4011">
        <v>-122.258365</v>
      </c>
      <c r="K4011">
        <v>1148</v>
      </c>
      <c r="L4011">
        <v>17.399999999999999</v>
      </c>
      <c r="M4011">
        <v>3.448275862</v>
      </c>
      <c r="N4011">
        <v>70</v>
      </c>
      <c r="O4011">
        <v>91</v>
      </c>
      <c r="P4011">
        <v>161</v>
      </c>
      <c r="Q4011" t="str">
        <f>VLOOKUP($A4011,'[1]SheltersALL_2.17.22'!$1:$1048576,6,0)</f>
        <v>Berkeley</v>
      </c>
      <c r="R4011" t="str">
        <f>VLOOKUP($A4011, [1]FA21_Ridership!$1:$1048576,11, 0)</f>
        <v>BERKELEY</v>
      </c>
      <c r="S4011" t="str">
        <f>VLOOKUP($A4011, [1]FA21_Ridership!$1:$1048576,12, 0)</f>
        <v>ALAMEDA</v>
      </c>
      <c r="T4011">
        <f>VLOOKUP($A4011, [1]FA21_Ridership!$1:$1048576,13, 0)</f>
        <v>2</v>
      </c>
      <c r="U4011">
        <f t="shared" si="311"/>
        <v>2801.3999999999996</v>
      </c>
      <c r="V4011" s="67">
        <f t="shared" si="315"/>
        <v>0.96299999999999997</v>
      </c>
      <c r="W4011">
        <v>0.72374099999999997</v>
      </c>
      <c r="X4011" s="67">
        <f t="shared" si="312"/>
        <v>0.442</v>
      </c>
      <c r="Y4011">
        <v>0.75520299999999996</v>
      </c>
      <c r="Z4011" s="67">
        <f t="shared" si="313"/>
        <v>0.98599999999999999</v>
      </c>
      <c r="AA4011">
        <f>VLOOKUP($C4011,[1]Disability!$1:$1048576,5,FALSE)</f>
        <v>2</v>
      </c>
      <c r="AB4011" s="67">
        <f t="shared" si="314"/>
        <v>0.91600000000000004</v>
      </c>
      <c r="AC4011" t="e">
        <f>VLOOKUP($A4011,#REF!,9,FALSE)</f>
        <v>#REF!</v>
      </c>
    </row>
    <row r="4012" spans="1:29">
      <c r="A4012">
        <v>55671</v>
      </c>
      <c r="B4012">
        <v>4011</v>
      </c>
      <c r="C4012">
        <v>805060</v>
      </c>
      <c r="D4012" t="s">
        <v>4235</v>
      </c>
      <c r="E4012" t="s">
        <v>4236</v>
      </c>
      <c r="G4012" t="e">
        <f>VLOOKUP($H4012,[1]BRT!$1:$1048576,1,0)</f>
        <v>#N/A</v>
      </c>
      <c r="H4012" t="s">
        <v>7006</v>
      </c>
      <c r="I4012">
        <v>37.630704999999999</v>
      </c>
      <c r="J4012">
        <v>-122.09755</v>
      </c>
      <c r="K4012">
        <v>1015</v>
      </c>
      <c r="L4012">
        <v>35</v>
      </c>
      <c r="M4012">
        <v>1.7142857140000001</v>
      </c>
      <c r="N4012">
        <v>20</v>
      </c>
      <c r="O4012">
        <v>61</v>
      </c>
      <c r="P4012">
        <v>81</v>
      </c>
      <c r="Q4012" t="e">
        <f>VLOOKUP($A4012,'[1]SheltersALL_2.17.22'!$1:$1048576,6,0)</f>
        <v>#N/A</v>
      </c>
      <c r="R4012" t="str">
        <f>VLOOKUP($A4012, [1]FA21_Ridership!$1:$1048576,11, 0)</f>
        <v>HAYWARD</v>
      </c>
      <c r="S4012" t="str">
        <f>VLOOKUP($A4012, [1]FA21_Ridership!$1:$1048576,12, 0)</f>
        <v>ALAMEDA</v>
      </c>
      <c r="T4012">
        <f>VLOOKUP($A4012, [1]FA21_Ridership!$1:$1048576,13, 0)</f>
        <v>5</v>
      </c>
      <c r="U4012">
        <f t="shared" si="311"/>
        <v>2835</v>
      </c>
      <c r="V4012" s="67">
        <f t="shared" si="315"/>
        <v>0.96399999999999997</v>
      </c>
      <c r="W4012">
        <v>0.80448200000000003</v>
      </c>
      <c r="X4012" s="67">
        <f t="shared" si="312"/>
        <v>0.59299999999999997</v>
      </c>
      <c r="Y4012">
        <v>0.32534800000000003</v>
      </c>
      <c r="Z4012" s="67">
        <f t="shared" si="313"/>
        <v>0.66200000000000003</v>
      </c>
      <c r="AA4012">
        <f>VLOOKUP($C4012,[1]Disability!$1:$1048576,5,FALSE)</f>
        <v>0</v>
      </c>
      <c r="AB4012" s="67">
        <f t="shared" si="314"/>
        <v>0</v>
      </c>
      <c r="AC4012" t="e">
        <f>VLOOKUP($A4012,#REF!,9,FALSE)</f>
        <v>#REF!</v>
      </c>
    </row>
    <row r="4013" spans="1:29">
      <c r="A4013">
        <v>53336</v>
      </c>
      <c r="B4013">
        <v>4012</v>
      </c>
      <c r="C4013">
        <v>1009400</v>
      </c>
      <c r="D4013" t="s">
        <v>4235</v>
      </c>
      <c r="E4013" t="s">
        <v>4236</v>
      </c>
      <c r="G4013" t="e">
        <f>VLOOKUP($H4013,[1]BRT!$1:$1048576,1,0)</f>
        <v>#N/A</v>
      </c>
      <c r="H4013" t="s">
        <v>7007</v>
      </c>
      <c r="I4013">
        <v>37.799308000000003</v>
      </c>
      <c r="J4013">
        <v>-122.231706</v>
      </c>
      <c r="K4013">
        <v>1079</v>
      </c>
      <c r="L4013">
        <v>20</v>
      </c>
      <c r="M4013">
        <v>3</v>
      </c>
      <c r="N4013">
        <v>96</v>
      </c>
      <c r="O4013">
        <v>47</v>
      </c>
      <c r="P4013">
        <v>143</v>
      </c>
      <c r="Q4013" t="e">
        <f>VLOOKUP($A4013,'[1]SheltersALL_2.17.22'!$1:$1048576,6,0)</f>
        <v>#N/A</v>
      </c>
      <c r="R4013" t="str">
        <f>VLOOKUP($A4013, [1]FA21_Ridership!$1:$1048576,11, 0)</f>
        <v>OAKLAND</v>
      </c>
      <c r="S4013" t="str">
        <f>VLOOKUP($A4013, [1]FA21_Ridership!$1:$1048576,12, 0)</f>
        <v>ALAMEDA</v>
      </c>
      <c r="T4013">
        <f>VLOOKUP($A4013, [1]FA21_Ridership!$1:$1048576,13, 0)</f>
        <v>2</v>
      </c>
      <c r="U4013">
        <f t="shared" si="311"/>
        <v>2860</v>
      </c>
      <c r="V4013" s="67">
        <f t="shared" si="315"/>
        <v>0.96399999999999997</v>
      </c>
      <c r="W4013">
        <v>0.79530599999999996</v>
      </c>
      <c r="X4013" s="67">
        <f t="shared" si="312"/>
        <v>0.57999999999999996</v>
      </c>
      <c r="Y4013">
        <v>0.38852700000000001</v>
      </c>
      <c r="Z4013" s="67">
        <f t="shared" si="313"/>
        <v>0.75</v>
      </c>
      <c r="AA4013">
        <f>VLOOKUP($C4013,[1]Disability!$1:$1048576,5,FALSE)</f>
        <v>2</v>
      </c>
      <c r="AB4013" s="67">
        <f t="shared" si="314"/>
        <v>0.91600000000000004</v>
      </c>
      <c r="AC4013" t="e">
        <f>VLOOKUP($A4013,#REF!,9,FALSE)</f>
        <v>#REF!</v>
      </c>
    </row>
    <row r="4014" spans="1:29">
      <c r="A4014">
        <v>56600</v>
      </c>
      <c r="B4014">
        <v>4013</v>
      </c>
      <c r="C4014">
        <v>1000860</v>
      </c>
      <c r="D4014" t="s">
        <v>4235</v>
      </c>
      <c r="E4014" t="s">
        <v>4236</v>
      </c>
      <c r="F4014" t="s">
        <v>4373</v>
      </c>
      <c r="G4014" t="e">
        <f>VLOOKUP($H4014,[1]BRT!$1:$1048576,1,0)</f>
        <v>#N/A</v>
      </c>
      <c r="H4014" t="s">
        <v>7008</v>
      </c>
      <c r="I4014">
        <v>37.804746999999999</v>
      </c>
      <c r="J4014">
        <v>-122.272012</v>
      </c>
      <c r="K4014">
        <v>1393</v>
      </c>
      <c r="L4014">
        <v>30</v>
      </c>
      <c r="M4014">
        <v>2</v>
      </c>
      <c r="N4014">
        <v>35</v>
      </c>
      <c r="O4014">
        <v>61</v>
      </c>
      <c r="P4014">
        <v>96</v>
      </c>
      <c r="Q4014" t="e">
        <f>VLOOKUP($A4014,'[1]SheltersALL_2.17.22'!$1:$1048576,6,0)</f>
        <v>#N/A</v>
      </c>
      <c r="R4014" t="str">
        <f>VLOOKUP($A4014, [1]FA21_Ridership!$1:$1048576,11, 0)</f>
        <v>OAKLAND</v>
      </c>
      <c r="S4014" t="str">
        <f>VLOOKUP($A4014, [1]FA21_Ridership!$1:$1048576,12, 0)</f>
        <v>ALAMEDA</v>
      </c>
      <c r="T4014">
        <f>VLOOKUP($A4014, [1]FA21_Ridership!$1:$1048576,13, 0)</f>
        <v>2</v>
      </c>
      <c r="U4014">
        <f t="shared" si="311"/>
        <v>2880</v>
      </c>
      <c r="V4014" s="67">
        <f t="shared" si="315"/>
        <v>0.96399999999999997</v>
      </c>
      <c r="W4014">
        <v>0.68016500000000002</v>
      </c>
      <c r="X4014" s="67">
        <f t="shared" si="312"/>
        <v>0.377</v>
      </c>
      <c r="Y4014">
        <v>0.36513400000000001</v>
      </c>
      <c r="Z4014" s="67">
        <f t="shared" si="313"/>
        <v>0.71599999999999997</v>
      </c>
      <c r="AA4014">
        <f>VLOOKUP($C4014,[1]Disability!$1:$1048576,5,FALSE)</f>
        <v>6</v>
      </c>
      <c r="AB4014" s="67">
        <f t="shared" si="314"/>
        <v>0.99199999999999999</v>
      </c>
      <c r="AC4014" t="e">
        <f>VLOOKUP($A4014,#REF!,9,FALSE)</f>
        <v>#REF!</v>
      </c>
    </row>
    <row r="4015" spans="1:29">
      <c r="A4015">
        <v>52995</v>
      </c>
      <c r="B4015">
        <v>4014</v>
      </c>
      <c r="C4015">
        <v>303990</v>
      </c>
      <c r="D4015" t="s">
        <v>4235</v>
      </c>
      <c r="E4015" t="s">
        <v>4236</v>
      </c>
      <c r="F4015" t="s">
        <v>6057</v>
      </c>
      <c r="H4015" t="s">
        <v>7009</v>
      </c>
      <c r="I4015">
        <v>37.869686999999999</v>
      </c>
      <c r="J4015">
        <v>-122.25239000000001</v>
      </c>
      <c r="K4015">
        <v>1110</v>
      </c>
      <c r="L4015">
        <v>30</v>
      </c>
      <c r="M4015">
        <v>2</v>
      </c>
      <c r="N4015">
        <v>21</v>
      </c>
      <c r="O4015">
        <v>75</v>
      </c>
      <c r="P4015">
        <v>96</v>
      </c>
      <c r="Q4015" t="str">
        <f>VLOOKUP($A4015,'[1]SheltersALL_2.17.22'!$1:$1048576,6,0)</f>
        <v>UC Berkeley</v>
      </c>
      <c r="R4015" t="str">
        <f>VLOOKUP($A4015, [1]FA21_Ridership!$1:$1048576,11, 0)</f>
        <v>BERKELEY</v>
      </c>
      <c r="S4015" t="str">
        <f>VLOOKUP($A4015, [1]FA21_Ridership!$1:$1048576,12, 0)</f>
        <v>ALAMEDA</v>
      </c>
      <c r="T4015">
        <f>VLOOKUP($A4015, [1]FA21_Ridership!$1:$1048576,13, 0)</f>
        <v>2</v>
      </c>
      <c r="U4015">
        <f t="shared" si="311"/>
        <v>2880</v>
      </c>
      <c r="V4015" s="67">
        <f t="shared" si="315"/>
        <v>0.96399999999999997</v>
      </c>
      <c r="W4015">
        <v>0.61361500000000002</v>
      </c>
      <c r="X4015" s="67">
        <f t="shared" si="312"/>
        <v>0.29899999999999999</v>
      </c>
      <c r="Y4015">
        <v>6.8492999999999998E-2</v>
      </c>
      <c r="Z4015" s="67">
        <f t="shared" si="313"/>
        <v>0.125</v>
      </c>
      <c r="AA4015">
        <f>VLOOKUP($C4015,[1]Disability!$1:$1048576,5,FALSE)</f>
        <v>0</v>
      </c>
      <c r="AB4015" s="67">
        <f t="shared" si="314"/>
        <v>0</v>
      </c>
      <c r="AC4015" t="e">
        <f>VLOOKUP($A4015,#REF!,9,FALSE)</f>
        <v>#REF!</v>
      </c>
    </row>
    <row r="4016" spans="1:29">
      <c r="A4016">
        <v>51672</v>
      </c>
      <c r="B4016">
        <v>4015</v>
      </c>
      <c r="C4016">
        <v>9903870</v>
      </c>
      <c r="D4016" t="s">
        <v>4235</v>
      </c>
      <c r="E4016" t="s">
        <v>4236</v>
      </c>
      <c r="F4016" t="s">
        <v>4373</v>
      </c>
      <c r="G4016" t="e">
        <f>VLOOKUP($H4016,[1]BRT!$1:$1048576,1,0)</f>
        <v>#N/A</v>
      </c>
      <c r="H4016" t="s">
        <v>6804</v>
      </c>
      <c r="I4016">
        <v>37.936343999999998</v>
      </c>
      <c r="J4016">
        <v>-122.353397</v>
      </c>
      <c r="K4016">
        <v>1073</v>
      </c>
      <c r="L4016">
        <v>39.5</v>
      </c>
      <c r="M4016">
        <v>1.518987342</v>
      </c>
      <c r="N4016">
        <v>29</v>
      </c>
      <c r="O4016">
        <v>44</v>
      </c>
      <c r="P4016">
        <v>73</v>
      </c>
      <c r="Q4016" t="e">
        <f>VLOOKUP($A4016,'[1]SheltersALL_2.17.22'!$1:$1048576,6,0)</f>
        <v>#N/A</v>
      </c>
      <c r="R4016" t="str">
        <f>VLOOKUP($A4016, [1]FA21_Ridership!$1:$1048576,11, 0)</f>
        <v>RICHMOND</v>
      </c>
      <c r="S4016" t="str">
        <f>VLOOKUP($A4016, [1]FA21_Ridership!$1:$1048576,12, 0)</f>
        <v>CONTRA COSTA</v>
      </c>
      <c r="T4016">
        <f>VLOOKUP($A4016, [1]FA21_Ridership!$1:$1048576,13, 0)</f>
        <v>1</v>
      </c>
      <c r="U4016">
        <f t="shared" si="311"/>
        <v>2883.5</v>
      </c>
      <c r="V4016" s="67">
        <f t="shared" si="315"/>
        <v>0.96499999999999997</v>
      </c>
      <c r="W4016">
        <v>0.95234600000000003</v>
      </c>
      <c r="X4016" s="67">
        <f t="shared" si="312"/>
        <v>0.90700000000000003</v>
      </c>
      <c r="Y4016">
        <v>0.51747200000000004</v>
      </c>
      <c r="Z4016" s="67">
        <f t="shared" si="313"/>
        <v>0.874</v>
      </c>
      <c r="AA4016">
        <f>VLOOKUP($C4016,[1]Disability!$1:$1048576,5,FALSE)</f>
        <v>1</v>
      </c>
      <c r="AB4016" s="67">
        <f t="shared" si="314"/>
        <v>0.72499999999999998</v>
      </c>
      <c r="AC4016" t="e">
        <f>VLOOKUP($A4016,#REF!,9,FALSE)</f>
        <v>#REF!</v>
      </c>
    </row>
    <row r="4017" spans="1:29">
      <c r="A4017">
        <v>55519</v>
      </c>
      <c r="B4017">
        <v>4016</v>
      </c>
      <c r="C4017">
        <v>104390</v>
      </c>
      <c r="D4017" t="s">
        <v>4235</v>
      </c>
      <c r="E4017" t="s">
        <v>4236</v>
      </c>
      <c r="G4017" t="e">
        <f>VLOOKUP($H4017,[1]BRT!$1:$1048576,1,0)</f>
        <v>#N/A</v>
      </c>
      <c r="H4017" t="s">
        <v>7010</v>
      </c>
      <c r="I4017">
        <v>37.757067999999997</v>
      </c>
      <c r="J4017">
        <v>-122.249537</v>
      </c>
      <c r="K4017">
        <v>1017</v>
      </c>
      <c r="L4017">
        <v>31.7</v>
      </c>
      <c r="M4017">
        <v>1.8927444790000001</v>
      </c>
      <c r="N4017">
        <v>47</v>
      </c>
      <c r="O4017">
        <v>44</v>
      </c>
      <c r="P4017">
        <v>91</v>
      </c>
      <c r="Q4017" t="e">
        <f>VLOOKUP($A4017,'[1]SheltersALL_2.17.22'!$1:$1048576,6,0)</f>
        <v>#N/A</v>
      </c>
      <c r="R4017" t="str">
        <f>VLOOKUP($A4017, [1]FA21_Ridership!$1:$1048576,11, 0)</f>
        <v>ALAMEDA</v>
      </c>
      <c r="S4017" t="str">
        <f>VLOOKUP($A4017, [1]FA21_Ridership!$1:$1048576,12, 0)</f>
        <v>ALAMEDA</v>
      </c>
      <c r="T4017">
        <f>VLOOKUP($A4017, [1]FA21_Ridership!$1:$1048576,13, 0)</f>
        <v>3</v>
      </c>
      <c r="U4017">
        <f t="shared" si="311"/>
        <v>2884.7</v>
      </c>
      <c r="V4017" s="67">
        <f t="shared" si="315"/>
        <v>0.96499999999999997</v>
      </c>
      <c r="W4017">
        <v>0.57394400000000001</v>
      </c>
      <c r="X4017" s="67">
        <f t="shared" si="312"/>
        <v>0.26</v>
      </c>
      <c r="Y4017">
        <v>8.2741999999999996E-2</v>
      </c>
      <c r="Z4017" s="67">
        <f t="shared" si="313"/>
        <v>0.17899999999999999</v>
      </c>
      <c r="AA4017">
        <f>VLOOKUP($C4017,[1]Disability!$1:$1048576,5,FALSE)</f>
        <v>0</v>
      </c>
      <c r="AB4017" s="67">
        <f t="shared" si="314"/>
        <v>0</v>
      </c>
      <c r="AC4017" t="e">
        <f>VLOOKUP($A4017,#REF!,9,FALSE)</f>
        <v>#REF!</v>
      </c>
    </row>
    <row r="4018" spans="1:29">
      <c r="A4018">
        <v>52591</v>
      </c>
      <c r="B4018">
        <v>4017</v>
      </c>
      <c r="C4018">
        <v>9906690</v>
      </c>
      <c r="D4018" t="s">
        <v>4235</v>
      </c>
      <c r="E4018" t="s">
        <v>4236</v>
      </c>
      <c r="F4018" t="s">
        <v>4215</v>
      </c>
      <c r="G4018" t="str">
        <f>VLOOKUP($H4018,[1]BRT!$1:$1048576,1,0)</f>
        <v>HARRISON SB</v>
      </c>
      <c r="H4018" t="s">
        <v>7011</v>
      </c>
      <c r="I4018">
        <v>37.800431000000003</v>
      </c>
      <c r="J4018">
        <v>-122.26799200000001</v>
      </c>
      <c r="K4018">
        <v>1394</v>
      </c>
      <c r="L4018">
        <v>15</v>
      </c>
      <c r="M4018">
        <v>4</v>
      </c>
      <c r="N4018">
        <v>173</v>
      </c>
      <c r="O4018">
        <v>20</v>
      </c>
      <c r="P4018">
        <v>193</v>
      </c>
      <c r="Q4018" t="e">
        <f>VLOOKUP($A4018,'[1]SheltersALL_2.17.22'!$1:$1048576,6,0)</f>
        <v>#N/A</v>
      </c>
      <c r="R4018" t="str">
        <f>VLOOKUP($A4018, [1]FA21_Ridership!$1:$1048576,11, 0)</f>
        <v>OAKLAND</v>
      </c>
      <c r="S4018" t="str">
        <f>VLOOKUP($A4018, [1]FA21_Ridership!$1:$1048576,12, 0)</f>
        <v>ALAMEDA</v>
      </c>
      <c r="T4018">
        <f>VLOOKUP($A4018, [1]FA21_Ridership!$1:$1048576,13, 0)</f>
        <v>2</v>
      </c>
      <c r="U4018">
        <f t="shared" si="311"/>
        <v>2895</v>
      </c>
      <c r="V4018" s="67">
        <f t="shared" si="315"/>
        <v>0.96499999999999997</v>
      </c>
      <c r="W4018">
        <v>0.95238100000000003</v>
      </c>
      <c r="X4018" s="67">
        <f t="shared" si="312"/>
        <v>0.91100000000000003</v>
      </c>
      <c r="Y4018">
        <v>0.69249400000000005</v>
      </c>
      <c r="Z4018" s="67">
        <f t="shared" si="313"/>
        <v>0.97399999999999998</v>
      </c>
      <c r="AA4018">
        <f>VLOOKUP($C4018,[1]Disability!$1:$1048576,5,FALSE)</f>
        <v>3</v>
      </c>
      <c r="AB4018" s="67">
        <f t="shared" si="314"/>
        <v>0.96499999999999997</v>
      </c>
      <c r="AC4018" t="e">
        <f>VLOOKUP($A4018,#REF!,9,FALSE)</f>
        <v>#REF!</v>
      </c>
    </row>
    <row r="4019" spans="1:29">
      <c r="A4019">
        <v>59713</v>
      </c>
      <c r="B4019">
        <v>4018</v>
      </c>
      <c r="C4019">
        <v>1500540</v>
      </c>
      <c r="D4019" t="s">
        <v>4235</v>
      </c>
      <c r="E4019" t="s">
        <v>4236</v>
      </c>
      <c r="F4019" t="s">
        <v>4373</v>
      </c>
      <c r="G4019" t="e">
        <f>VLOOKUP($H4019,[1]BRT!$1:$1048576,1,0)</f>
        <v>#N/A</v>
      </c>
      <c r="H4019" t="s">
        <v>6977</v>
      </c>
      <c r="I4019">
        <v>37.696787</v>
      </c>
      <c r="J4019">
        <v>-122.126088</v>
      </c>
      <c r="K4019">
        <v>1400</v>
      </c>
      <c r="L4019">
        <v>24.6</v>
      </c>
      <c r="M4019">
        <v>2.4390243900000002</v>
      </c>
      <c r="N4019">
        <v>48</v>
      </c>
      <c r="O4019">
        <v>70</v>
      </c>
      <c r="P4019">
        <v>118</v>
      </c>
      <c r="Q4019" t="e">
        <f>VLOOKUP($A4019,'[1]SheltersALL_2.17.22'!$1:$1048576,6,0)</f>
        <v>#N/A</v>
      </c>
      <c r="R4019" t="str">
        <f>VLOOKUP($A4019, [1]FA21_Ridership!$1:$1048576,11, 0)</f>
        <v>SAN LEANDRO</v>
      </c>
      <c r="S4019" t="str">
        <f>VLOOKUP($A4019, [1]FA21_Ridership!$1:$1048576,12, 0)</f>
        <v>ALAMEDA</v>
      </c>
      <c r="T4019">
        <f>VLOOKUP($A4019, [1]FA21_Ridership!$1:$1048576,13, 0)</f>
        <v>4</v>
      </c>
      <c r="U4019">
        <f t="shared" si="311"/>
        <v>2902.8</v>
      </c>
      <c r="V4019" s="67">
        <f t="shared" si="315"/>
        <v>0.96499999999999997</v>
      </c>
      <c r="W4019">
        <v>0.89005699999999999</v>
      </c>
      <c r="X4019" s="67">
        <f t="shared" si="312"/>
        <v>0.75</v>
      </c>
      <c r="Y4019">
        <v>6.2836000000000003E-2</v>
      </c>
      <c r="Z4019" s="67">
        <f t="shared" si="313"/>
        <v>0.112</v>
      </c>
      <c r="AA4019">
        <f>VLOOKUP($C4019,[1]Disability!$1:$1048576,5,FALSE)</f>
        <v>0</v>
      </c>
      <c r="AB4019" s="67">
        <f t="shared" si="314"/>
        <v>0</v>
      </c>
      <c r="AC4019" t="e">
        <f>VLOOKUP($A4019,#REF!,9,FALSE)</f>
        <v>#REF!</v>
      </c>
    </row>
    <row r="4020" spans="1:29">
      <c r="A4020">
        <v>52444</v>
      </c>
      <c r="B4020">
        <v>4019</v>
      </c>
      <c r="C4020">
        <v>805050</v>
      </c>
      <c r="D4020" t="s">
        <v>4235</v>
      </c>
      <c r="E4020" t="s">
        <v>4236</v>
      </c>
      <c r="G4020" t="e">
        <f>VLOOKUP($H4020,[1]BRT!$1:$1048576,1,0)</f>
        <v>#N/A</v>
      </c>
      <c r="H4020" t="s">
        <v>7012</v>
      </c>
      <c r="I4020">
        <v>37.631</v>
      </c>
      <c r="J4020">
        <v>-122.096062</v>
      </c>
      <c r="K4020">
        <v>1085</v>
      </c>
      <c r="L4020">
        <v>35</v>
      </c>
      <c r="M4020">
        <v>1.7142857140000001</v>
      </c>
      <c r="N4020">
        <v>61</v>
      </c>
      <c r="O4020">
        <v>22</v>
      </c>
      <c r="P4020">
        <v>83</v>
      </c>
      <c r="Q4020" t="str">
        <f>VLOOKUP($A4020,'[1]SheltersALL_2.17.22'!$1:$1048576,6,0)</f>
        <v>Hayward</v>
      </c>
      <c r="R4020" t="str">
        <f>VLOOKUP($A4020, [1]FA21_Ridership!$1:$1048576,11, 0)</f>
        <v>HAYWARD</v>
      </c>
      <c r="S4020" t="str">
        <f>VLOOKUP($A4020, [1]FA21_Ridership!$1:$1048576,12, 0)</f>
        <v>ALAMEDA</v>
      </c>
      <c r="T4020">
        <f>VLOOKUP($A4020, [1]FA21_Ridership!$1:$1048576,13, 0)</f>
        <v>5</v>
      </c>
      <c r="U4020">
        <f t="shared" si="311"/>
        <v>2905</v>
      </c>
      <c r="V4020" s="67">
        <f t="shared" si="315"/>
        <v>0.96599999999999997</v>
      </c>
      <c r="W4020">
        <v>0.92905400000000005</v>
      </c>
      <c r="X4020" s="67">
        <f t="shared" si="312"/>
        <v>0.83399999999999996</v>
      </c>
      <c r="Y4020">
        <v>0.19594600000000001</v>
      </c>
      <c r="Z4020" s="67">
        <f t="shared" si="313"/>
        <v>0.47299999999999998</v>
      </c>
      <c r="AA4020">
        <f>VLOOKUP($C4020,[1]Disability!$1:$1048576,5,FALSE)</f>
        <v>0</v>
      </c>
      <c r="AB4020" s="67">
        <f t="shared" si="314"/>
        <v>0</v>
      </c>
      <c r="AC4020" t="e">
        <f>VLOOKUP($A4020,#REF!,9,FALSE)</f>
        <v>#REF!</v>
      </c>
    </row>
    <row r="4021" spans="1:29">
      <c r="A4021">
        <v>55532</v>
      </c>
      <c r="B4021">
        <v>4020</v>
      </c>
      <c r="C4021">
        <v>802020</v>
      </c>
      <c r="D4021" t="s">
        <v>4235</v>
      </c>
      <c r="E4021" t="s">
        <v>4236</v>
      </c>
      <c r="F4021" t="s">
        <v>4373</v>
      </c>
      <c r="G4021" t="e">
        <f>VLOOKUP($H4021,[1]BRT!$1:$1048576,1,0)</f>
        <v>#N/A</v>
      </c>
      <c r="H4021" t="s">
        <v>6937</v>
      </c>
      <c r="I4021">
        <v>37.670239000000002</v>
      </c>
      <c r="J4021">
        <v>-122.087181</v>
      </c>
      <c r="K4021">
        <v>1413</v>
      </c>
      <c r="L4021">
        <v>30</v>
      </c>
      <c r="M4021">
        <v>2</v>
      </c>
      <c r="N4021">
        <v>3</v>
      </c>
      <c r="O4021">
        <v>94</v>
      </c>
      <c r="P4021">
        <v>97</v>
      </c>
      <c r="Q4021" t="e">
        <f>VLOOKUP($A4021,'[1]SheltersALL_2.17.22'!$1:$1048576,6,0)</f>
        <v>#N/A</v>
      </c>
      <c r="R4021" t="str">
        <f>VLOOKUP($A4021, [1]FA21_Ridership!$1:$1048576,11, 0)</f>
        <v>HAYWARD</v>
      </c>
      <c r="S4021" t="str">
        <f>VLOOKUP($A4021, [1]FA21_Ridership!$1:$1048576,12, 0)</f>
        <v>ALAMEDA</v>
      </c>
      <c r="T4021">
        <f>VLOOKUP($A4021, [1]FA21_Ridership!$1:$1048576,13, 0)</f>
        <v>4</v>
      </c>
      <c r="U4021">
        <f t="shared" si="311"/>
        <v>2910</v>
      </c>
      <c r="V4021" s="67">
        <f t="shared" si="315"/>
        <v>0.96599999999999997</v>
      </c>
      <c r="W4021">
        <v>0.81149700000000002</v>
      </c>
      <c r="X4021" s="67">
        <f t="shared" si="312"/>
        <v>0.60099999999999998</v>
      </c>
      <c r="Y4021">
        <v>0.28488400000000003</v>
      </c>
      <c r="Z4021" s="67">
        <f t="shared" si="313"/>
        <v>0.61199999999999999</v>
      </c>
      <c r="AA4021">
        <f>VLOOKUP($C4021,[1]Disability!$1:$1048576,5,FALSE)</f>
        <v>1</v>
      </c>
      <c r="AB4021" s="67">
        <f t="shared" si="314"/>
        <v>0.72499999999999998</v>
      </c>
      <c r="AC4021" t="e">
        <f>VLOOKUP($A4021,#REF!,9,FALSE)</f>
        <v>#REF!</v>
      </c>
    </row>
    <row r="4022" spans="1:29">
      <c r="A4022">
        <v>54022</v>
      </c>
      <c r="B4022">
        <v>4021</v>
      </c>
      <c r="C4022">
        <v>1303780</v>
      </c>
      <c r="D4022" t="s">
        <v>4235</v>
      </c>
      <c r="E4022" t="s">
        <v>4236</v>
      </c>
      <c r="G4022" t="e">
        <f>VLOOKUP($H4022,[1]BRT!$1:$1048576,1,0)</f>
        <v>#N/A</v>
      </c>
      <c r="H4022" t="s">
        <v>6606</v>
      </c>
      <c r="I4022">
        <v>37.928013999999997</v>
      </c>
      <c r="J4022">
        <v>-122.384057</v>
      </c>
      <c r="K4022">
        <v>1073</v>
      </c>
      <c r="L4022">
        <v>39.5</v>
      </c>
      <c r="M4022">
        <v>1.518987342</v>
      </c>
      <c r="N4022">
        <v>34</v>
      </c>
      <c r="O4022">
        <v>40</v>
      </c>
      <c r="P4022">
        <v>74</v>
      </c>
      <c r="Q4022" t="e">
        <f>VLOOKUP($A4022,'[1]SheltersALL_2.17.22'!$1:$1048576,6,0)</f>
        <v>#N/A</v>
      </c>
      <c r="R4022" t="str">
        <f>VLOOKUP($A4022, [1]FA21_Ridership!$1:$1048576,11, 0)</f>
        <v>RICHMOND</v>
      </c>
      <c r="S4022" t="str">
        <f>VLOOKUP($A4022, [1]FA21_Ridership!$1:$1048576,12, 0)</f>
        <v>CONTRA COSTA</v>
      </c>
      <c r="T4022">
        <f>VLOOKUP($A4022, [1]FA21_Ridership!$1:$1048576,13, 0)</f>
        <v>1</v>
      </c>
      <c r="U4022">
        <f t="shared" si="311"/>
        <v>2923</v>
      </c>
      <c r="V4022" s="67">
        <f t="shared" si="315"/>
        <v>0.96599999999999997</v>
      </c>
      <c r="W4022">
        <v>0.36470599999999997</v>
      </c>
      <c r="X4022" s="67">
        <f t="shared" si="312"/>
        <v>0.10299999999999999</v>
      </c>
      <c r="Y4022">
        <v>0.11235299999999999</v>
      </c>
      <c r="Z4022" s="67">
        <f t="shared" si="313"/>
        <v>0.27800000000000002</v>
      </c>
      <c r="AA4022">
        <f>VLOOKUP($C4022,[1]Disability!$1:$1048576,5,FALSE)</f>
        <v>0</v>
      </c>
      <c r="AB4022" s="67">
        <f t="shared" si="314"/>
        <v>0</v>
      </c>
      <c r="AC4022" t="e">
        <f>VLOOKUP($A4022,#REF!,9,FALSE)</f>
        <v>#REF!</v>
      </c>
    </row>
    <row r="4023" spans="1:29">
      <c r="A4023">
        <v>55005</v>
      </c>
      <c r="B4023">
        <v>4022</v>
      </c>
      <c r="C4023">
        <v>1502810</v>
      </c>
      <c r="D4023" t="s">
        <v>4235</v>
      </c>
      <c r="E4023" t="s">
        <v>4236</v>
      </c>
      <c r="F4023" t="s">
        <v>4373</v>
      </c>
      <c r="G4023" t="str">
        <f>VLOOKUP($H4023,[1]BRT!$1:$1048576,1,0)</f>
        <v>SAN LEANDRO BART</v>
      </c>
      <c r="H4023" t="s">
        <v>6970</v>
      </c>
      <c r="I4023">
        <v>37.721800999999999</v>
      </c>
      <c r="J4023">
        <v>-122.160511</v>
      </c>
      <c r="K4023">
        <v>1033</v>
      </c>
      <c r="L4023">
        <v>17</v>
      </c>
      <c r="M4023">
        <v>3.5294117649999999</v>
      </c>
      <c r="N4023">
        <v>94</v>
      </c>
      <c r="O4023">
        <v>78</v>
      </c>
      <c r="P4023">
        <v>172</v>
      </c>
      <c r="Q4023" t="e">
        <f>VLOOKUP($A4023,'[1]SheltersALL_2.17.22'!$1:$1048576,6,0)</f>
        <v>#N/A</v>
      </c>
      <c r="R4023" t="str">
        <f>VLOOKUP($A4023, [1]FA21_Ridership!$1:$1048576,11, 0)</f>
        <v>SAN LEANDRO</v>
      </c>
      <c r="S4023" t="str">
        <f>VLOOKUP($A4023, [1]FA21_Ridership!$1:$1048576,12, 0)</f>
        <v>ALAMEDA</v>
      </c>
      <c r="T4023">
        <f>VLOOKUP($A4023, [1]FA21_Ridership!$1:$1048576,13, 0)</f>
        <v>3</v>
      </c>
      <c r="U4023">
        <f t="shared" si="311"/>
        <v>2924</v>
      </c>
      <c r="V4023" s="67">
        <f t="shared" si="315"/>
        <v>0.96599999999999997</v>
      </c>
      <c r="W4023">
        <v>0.78025699999999998</v>
      </c>
      <c r="X4023" s="67">
        <f t="shared" si="312"/>
        <v>0.54500000000000004</v>
      </c>
      <c r="Y4023">
        <v>0.19540199999999999</v>
      </c>
      <c r="Z4023" s="67">
        <f t="shared" si="313"/>
        <v>0.46700000000000003</v>
      </c>
      <c r="AA4023">
        <f>VLOOKUP($C4023,[1]Disability!$1:$1048576,5,FALSE)</f>
        <v>2</v>
      </c>
      <c r="AB4023" s="67">
        <f t="shared" si="314"/>
        <v>0.91600000000000004</v>
      </c>
      <c r="AC4023" t="e">
        <f>VLOOKUP($A4023,#REF!,9,FALSE)</f>
        <v>#REF!</v>
      </c>
    </row>
    <row r="4024" spans="1:29">
      <c r="A4024">
        <v>52417</v>
      </c>
      <c r="B4024">
        <v>4023</v>
      </c>
      <c r="C4024">
        <v>1021180</v>
      </c>
      <c r="D4024" t="s">
        <v>4235</v>
      </c>
      <c r="E4024" t="s">
        <v>4236</v>
      </c>
      <c r="F4024" t="s">
        <v>4373</v>
      </c>
      <c r="G4024" t="e">
        <f>VLOOKUP($H4024,[1]BRT!$1:$1048576,1,0)</f>
        <v>#N/A</v>
      </c>
      <c r="H4024" t="s">
        <v>6929</v>
      </c>
      <c r="I4024">
        <v>37.804658000000003</v>
      </c>
      <c r="J4024">
        <v>-122.29510999999999</v>
      </c>
      <c r="K4024">
        <v>1120</v>
      </c>
      <c r="L4024">
        <v>19</v>
      </c>
      <c r="M4024">
        <v>3.1578947369999999</v>
      </c>
      <c r="N4024">
        <v>72</v>
      </c>
      <c r="O4024">
        <v>82</v>
      </c>
      <c r="P4024">
        <v>154</v>
      </c>
      <c r="Q4024" t="e">
        <f>VLOOKUP($A4024,'[1]SheltersALL_2.17.22'!$1:$1048576,6,0)</f>
        <v>#N/A</v>
      </c>
      <c r="R4024" t="str">
        <f>VLOOKUP($A4024, [1]FA21_Ridership!$1:$1048576,11, 0)</f>
        <v>OAKLAND</v>
      </c>
      <c r="S4024" t="str">
        <f>VLOOKUP($A4024, [1]FA21_Ridership!$1:$1048576,12, 0)</f>
        <v>ALAMEDA</v>
      </c>
      <c r="T4024">
        <f>VLOOKUP($A4024, [1]FA21_Ridership!$1:$1048576,13, 0)</f>
        <v>2</v>
      </c>
      <c r="U4024">
        <f t="shared" si="311"/>
        <v>2926</v>
      </c>
      <c r="V4024" s="67">
        <f t="shared" si="315"/>
        <v>0.96699999999999997</v>
      </c>
      <c r="W4024">
        <v>0.55555600000000005</v>
      </c>
      <c r="X4024" s="67">
        <f t="shared" si="312"/>
        <v>0.248</v>
      </c>
      <c r="Y4024">
        <v>0.20155000000000001</v>
      </c>
      <c r="Z4024" s="67">
        <f t="shared" si="313"/>
        <v>0.48</v>
      </c>
      <c r="AA4024">
        <f>VLOOKUP($C4024,[1]Disability!$1:$1048576,5,FALSE)</f>
        <v>0</v>
      </c>
      <c r="AB4024" s="67">
        <f t="shared" si="314"/>
        <v>0</v>
      </c>
      <c r="AC4024" t="e">
        <f>VLOOKUP($A4024,#REF!,9,FALSE)</f>
        <v>#REF!</v>
      </c>
    </row>
    <row r="4025" spans="1:29">
      <c r="A4025">
        <v>52848</v>
      </c>
      <c r="B4025">
        <v>4024</v>
      </c>
      <c r="C4025">
        <v>9907500</v>
      </c>
      <c r="D4025" t="s">
        <v>4235</v>
      </c>
      <c r="E4025" t="s">
        <v>4236</v>
      </c>
      <c r="G4025" t="e">
        <f>VLOOKUP($H4025,[1]BRT!$1:$1048576,1,0)</f>
        <v>#N/A</v>
      </c>
      <c r="H4025" t="s">
        <v>7013</v>
      </c>
      <c r="I4025">
        <v>37.873981000000001</v>
      </c>
      <c r="J4025">
        <v>-122.26698500000001</v>
      </c>
      <c r="K4025">
        <v>1110</v>
      </c>
      <c r="L4025">
        <v>30.3</v>
      </c>
      <c r="M4025">
        <v>1.98019802</v>
      </c>
      <c r="N4025">
        <v>58</v>
      </c>
      <c r="O4025">
        <v>39</v>
      </c>
      <c r="P4025">
        <v>97</v>
      </c>
      <c r="Q4025" t="e">
        <f>VLOOKUP($A4025,'[1]SheltersALL_2.17.22'!$1:$1048576,6,0)</f>
        <v>#N/A</v>
      </c>
      <c r="R4025" t="str">
        <f>VLOOKUP($A4025, [1]FA21_Ridership!$1:$1048576,11, 0)</f>
        <v>BERKELEY</v>
      </c>
      <c r="S4025" t="str">
        <f>VLOOKUP($A4025, [1]FA21_Ridership!$1:$1048576,12, 0)</f>
        <v>ALAMEDA</v>
      </c>
      <c r="T4025">
        <f>VLOOKUP($A4025, [1]FA21_Ridership!$1:$1048576,13, 0)</f>
        <v>1</v>
      </c>
      <c r="U4025">
        <f t="shared" si="311"/>
        <v>2939.1</v>
      </c>
      <c r="V4025" s="67">
        <f t="shared" si="315"/>
        <v>0.96699999999999997</v>
      </c>
      <c r="W4025">
        <v>0.61444100000000001</v>
      </c>
      <c r="X4025" s="67">
        <f t="shared" si="312"/>
        <v>0.30399999999999999</v>
      </c>
      <c r="Y4025">
        <v>0.42000900000000002</v>
      </c>
      <c r="Z4025" s="67">
        <f t="shared" si="313"/>
        <v>0.78200000000000003</v>
      </c>
      <c r="AA4025">
        <f>VLOOKUP($C4025,[1]Disability!$1:$1048576,5,FALSE)</f>
        <v>0</v>
      </c>
      <c r="AB4025" s="67">
        <f t="shared" si="314"/>
        <v>0</v>
      </c>
      <c r="AC4025" t="e">
        <f>VLOOKUP($A4025,#REF!,9,FALSE)</f>
        <v>#REF!</v>
      </c>
    </row>
    <row r="4026" spans="1:29">
      <c r="A4026">
        <v>50300</v>
      </c>
      <c r="B4026">
        <v>4025</v>
      </c>
      <c r="C4026">
        <v>103600</v>
      </c>
      <c r="D4026" t="s">
        <v>4235</v>
      </c>
      <c r="E4026" t="s">
        <v>4236</v>
      </c>
      <c r="G4026" t="e">
        <f>VLOOKUP($H4026,[1]BRT!$1:$1048576,1,0)</f>
        <v>#N/A</v>
      </c>
      <c r="H4026" t="s">
        <v>7014</v>
      </c>
      <c r="I4026">
        <v>37.758682</v>
      </c>
      <c r="J4026">
        <v>-122.25276700000001</v>
      </c>
      <c r="K4026">
        <v>1017</v>
      </c>
      <c r="L4026">
        <v>31.7</v>
      </c>
      <c r="M4026">
        <v>1.8927444790000001</v>
      </c>
      <c r="N4026">
        <v>54</v>
      </c>
      <c r="O4026">
        <v>39</v>
      </c>
      <c r="P4026">
        <v>93</v>
      </c>
      <c r="Q4026" t="e">
        <f>VLOOKUP($A4026,'[1]SheltersALL_2.17.22'!$1:$1048576,6,0)</f>
        <v>#N/A</v>
      </c>
      <c r="R4026" t="str">
        <f>VLOOKUP($A4026, [1]FA21_Ridership!$1:$1048576,11, 0)</f>
        <v>ALAMEDA</v>
      </c>
      <c r="S4026" t="str">
        <f>VLOOKUP($A4026, [1]FA21_Ridership!$1:$1048576,12, 0)</f>
        <v>ALAMEDA</v>
      </c>
      <c r="T4026">
        <f>VLOOKUP($A4026, [1]FA21_Ridership!$1:$1048576,13, 0)</f>
        <v>3</v>
      </c>
      <c r="U4026">
        <f t="shared" si="311"/>
        <v>2948.1</v>
      </c>
      <c r="V4026" s="67">
        <f t="shared" si="315"/>
        <v>0.96699999999999997</v>
      </c>
      <c r="W4026">
        <v>0.57394400000000001</v>
      </c>
      <c r="X4026" s="67">
        <f t="shared" si="312"/>
        <v>0.26</v>
      </c>
      <c r="Y4026">
        <v>8.2741999999999996E-2</v>
      </c>
      <c r="Z4026" s="67">
        <f t="shared" si="313"/>
        <v>0.17899999999999999</v>
      </c>
      <c r="AA4026">
        <f>VLOOKUP($C4026,[1]Disability!$1:$1048576,5,FALSE)</f>
        <v>0</v>
      </c>
      <c r="AB4026" s="67">
        <f t="shared" si="314"/>
        <v>0</v>
      </c>
      <c r="AC4026" t="e">
        <f>VLOOKUP($A4026,#REF!,9,FALSE)</f>
        <v>#REF!</v>
      </c>
    </row>
    <row r="4027" spans="1:29">
      <c r="A4027">
        <v>55667</v>
      </c>
      <c r="B4027">
        <v>4026</v>
      </c>
      <c r="C4027">
        <v>802160</v>
      </c>
      <c r="D4027" t="s">
        <v>4235</v>
      </c>
      <c r="E4027" t="s">
        <v>4236</v>
      </c>
      <c r="F4027" t="s">
        <v>4373</v>
      </c>
      <c r="G4027" t="e">
        <f>VLOOKUP($H4027,[1]BRT!$1:$1048576,1,0)</f>
        <v>#N/A</v>
      </c>
      <c r="H4027" t="s">
        <v>6937</v>
      </c>
      <c r="I4027">
        <v>37.669504000000003</v>
      </c>
      <c r="J4027">
        <v>-122.086192</v>
      </c>
      <c r="K4027">
        <v>996</v>
      </c>
      <c r="L4027">
        <v>41</v>
      </c>
      <c r="M4027">
        <v>1.463414634</v>
      </c>
      <c r="N4027">
        <v>20</v>
      </c>
      <c r="O4027">
        <v>52</v>
      </c>
      <c r="P4027">
        <v>72</v>
      </c>
      <c r="Q4027" t="e">
        <f>VLOOKUP($A4027,'[1]SheltersALL_2.17.22'!$1:$1048576,6,0)</f>
        <v>#N/A</v>
      </c>
      <c r="R4027" t="str">
        <f>VLOOKUP($A4027, [1]FA21_Ridership!$1:$1048576,11, 0)</f>
        <v>HAYWARD</v>
      </c>
      <c r="S4027" t="str">
        <f>VLOOKUP($A4027, [1]FA21_Ridership!$1:$1048576,12, 0)</f>
        <v>ALAMEDA</v>
      </c>
      <c r="T4027">
        <f>VLOOKUP($A4027, [1]FA21_Ridership!$1:$1048576,13, 0)</f>
        <v>4</v>
      </c>
      <c r="U4027">
        <f t="shared" si="311"/>
        <v>2952</v>
      </c>
      <c r="V4027" s="67">
        <f t="shared" si="315"/>
        <v>0.96699999999999997</v>
      </c>
      <c r="W4027">
        <v>0.81149700000000002</v>
      </c>
      <c r="X4027" s="67">
        <f t="shared" si="312"/>
        <v>0.60099999999999998</v>
      </c>
      <c r="Y4027">
        <v>0.28488400000000003</v>
      </c>
      <c r="Z4027" s="67">
        <f t="shared" si="313"/>
        <v>0.61199999999999999</v>
      </c>
      <c r="AA4027">
        <f>VLOOKUP($C4027,[1]Disability!$1:$1048576,5,FALSE)</f>
        <v>1</v>
      </c>
      <c r="AB4027" s="67">
        <f t="shared" si="314"/>
        <v>0.72499999999999998</v>
      </c>
      <c r="AC4027" t="e">
        <f>VLOOKUP($A4027,#REF!,9,FALSE)</f>
        <v>#REF!</v>
      </c>
    </row>
    <row r="4028" spans="1:29">
      <c r="A4028">
        <v>52536</v>
      </c>
      <c r="B4028">
        <v>4027</v>
      </c>
      <c r="C4028">
        <v>9906520</v>
      </c>
      <c r="D4028" t="s">
        <v>4235</v>
      </c>
      <c r="E4028" t="s">
        <v>4236</v>
      </c>
      <c r="F4028" t="s">
        <v>4215</v>
      </c>
      <c r="G4028" t="str">
        <f>VLOOKUP($H4028,[1]BRT!$1:$1048576,1,0)</f>
        <v>14TH AVENUE NB</v>
      </c>
      <c r="H4028" t="s">
        <v>7015</v>
      </c>
      <c r="I4028">
        <v>37.789312000000002</v>
      </c>
      <c r="J4028">
        <v>-122.245784</v>
      </c>
      <c r="K4028">
        <v>1392</v>
      </c>
      <c r="L4028">
        <v>15</v>
      </c>
      <c r="M4028">
        <v>4</v>
      </c>
      <c r="N4028">
        <v>80</v>
      </c>
      <c r="O4028">
        <v>117</v>
      </c>
      <c r="P4028">
        <v>197</v>
      </c>
      <c r="Q4028" t="e">
        <f>VLOOKUP($A4028,'[1]SheltersALL_2.17.22'!$1:$1048576,6,0)</f>
        <v>#N/A</v>
      </c>
      <c r="R4028" t="str">
        <f>VLOOKUP($A4028, [1]FA21_Ridership!$1:$1048576,11, 0)</f>
        <v>OAKLAND</v>
      </c>
      <c r="S4028" t="str">
        <f>VLOOKUP($A4028, [1]FA21_Ridership!$1:$1048576,12, 0)</f>
        <v>ALAMEDA</v>
      </c>
      <c r="T4028">
        <f>VLOOKUP($A4028, [1]FA21_Ridership!$1:$1048576,13, 0)</f>
        <v>2</v>
      </c>
      <c r="U4028">
        <f t="shared" si="311"/>
        <v>2955</v>
      </c>
      <c r="V4028" s="67">
        <f t="shared" si="315"/>
        <v>0.96799999999999997</v>
      </c>
      <c r="W4028">
        <v>0.94699599999999995</v>
      </c>
      <c r="X4028" s="67">
        <f t="shared" si="312"/>
        <v>0.89600000000000002</v>
      </c>
      <c r="Y4028">
        <v>0.41130699999999998</v>
      </c>
      <c r="Z4028" s="67">
        <f t="shared" si="313"/>
        <v>0.77100000000000002</v>
      </c>
      <c r="AA4028">
        <f>VLOOKUP($C4028,[1]Disability!$1:$1048576,5,FALSE)</f>
        <v>1</v>
      </c>
      <c r="AB4028" s="67">
        <f t="shared" si="314"/>
        <v>0.72499999999999998</v>
      </c>
      <c r="AC4028" t="e">
        <f>VLOOKUP($A4028,#REF!,9,FALSE)</f>
        <v>#REF!</v>
      </c>
    </row>
    <row r="4029" spans="1:29">
      <c r="A4029">
        <v>51264</v>
      </c>
      <c r="B4029">
        <v>4028</v>
      </c>
      <c r="C4029">
        <v>9902630</v>
      </c>
      <c r="D4029" t="s">
        <v>4235</v>
      </c>
      <c r="E4029" t="s">
        <v>4236</v>
      </c>
      <c r="G4029" t="e">
        <f>VLOOKUP($H4029,[1]BRT!$1:$1048576,1,0)</f>
        <v>#N/A</v>
      </c>
      <c r="H4029" t="s">
        <v>6589</v>
      </c>
      <c r="I4029">
        <v>37.799881999999997</v>
      </c>
      <c r="J4029">
        <v>-122.216278</v>
      </c>
      <c r="K4029">
        <v>788</v>
      </c>
      <c r="L4029">
        <v>61.7</v>
      </c>
      <c r="M4029">
        <v>0.97244732599999995</v>
      </c>
      <c r="N4029">
        <v>22</v>
      </c>
      <c r="O4029">
        <v>26</v>
      </c>
      <c r="P4029">
        <v>48</v>
      </c>
      <c r="Q4029" t="e">
        <f>VLOOKUP($A4029,'[1]SheltersALL_2.17.22'!$1:$1048576,6,0)</f>
        <v>#N/A</v>
      </c>
      <c r="R4029" t="str">
        <f>VLOOKUP($A4029, [1]FA21_Ridership!$1:$1048576,11, 0)</f>
        <v>OAKLAND</v>
      </c>
      <c r="S4029" t="str">
        <f>VLOOKUP($A4029, [1]FA21_Ridership!$1:$1048576,12, 0)</f>
        <v>ALAMEDA</v>
      </c>
      <c r="T4029">
        <f>VLOOKUP($A4029, [1]FA21_Ridership!$1:$1048576,13, 0)</f>
        <v>3</v>
      </c>
      <c r="U4029">
        <f t="shared" si="311"/>
        <v>2961.6000000000004</v>
      </c>
      <c r="V4029" s="67">
        <f t="shared" si="315"/>
        <v>0.96799999999999997</v>
      </c>
      <c r="W4029">
        <v>0.827928</v>
      </c>
      <c r="X4029" s="67">
        <f t="shared" si="312"/>
        <v>0.624</v>
      </c>
      <c r="Y4029">
        <v>0.24324299999999999</v>
      </c>
      <c r="Z4029" s="67">
        <f t="shared" si="313"/>
        <v>0.55900000000000005</v>
      </c>
      <c r="AA4029">
        <f>VLOOKUP($C4029,[1]Disability!$1:$1048576,5,FALSE)</f>
        <v>0</v>
      </c>
      <c r="AB4029" s="67">
        <f t="shared" si="314"/>
        <v>0</v>
      </c>
      <c r="AC4029" t="e">
        <f>VLOOKUP($A4029,#REF!,9,FALSE)</f>
        <v>#REF!</v>
      </c>
    </row>
    <row r="4030" spans="1:29">
      <c r="A4030">
        <v>51714</v>
      </c>
      <c r="B4030">
        <v>4029</v>
      </c>
      <c r="C4030">
        <v>9904020</v>
      </c>
      <c r="D4030" t="s">
        <v>4235</v>
      </c>
      <c r="E4030" t="s">
        <v>4236</v>
      </c>
      <c r="F4030" t="s">
        <v>4373</v>
      </c>
      <c r="G4030" t="e">
        <f>VLOOKUP($H4030,[1]BRT!$1:$1048576,1,0)</f>
        <v>#N/A</v>
      </c>
      <c r="H4030" t="s">
        <v>6593</v>
      </c>
      <c r="I4030">
        <v>37.502014000000003</v>
      </c>
      <c r="J4030">
        <v>-121.938046</v>
      </c>
      <c r="K4030">
        <v>1022</v>
      </c>
      <c r="L4030">
        <v>28</v>
      </c>
      <c r="M4030">
        <v>2.1428571430000001</v>
      </c>
      <c r="N4030">
        <v>49</v>
      </c>
      <c r="O4030">
        <v>57</v>
      </c>
      <c r="P4030">
        <v>106</v>
      </c>
      <c r="Q4030" t="e">
        <f>VLOOKUP($A4030,'[1]SheltersALL_2.17.22'!$1:$1048576,6,0)</f>
        <v>#N/A</v>
      </c>
      <c r="R4030" t="str">
        <f>VLOOKUP($A4030, [1]FA21_Ridership!$1:$1048576,11, 0)</f>
        <v>FREMONT</v>
      </c>
      <c r="S4030" t="str">
        <f>VLOOKUP($A4030, [1]FA21_Ridership!$1:$1048576,12, 0)</f>
        <v>ALAMEDA</v>
      </c>
      <c r="T4030">
        <f>VLOOKUP($A4030, [1]FA21_Ridership!$1:$1048576,13, 0)</f>
        <v>5</v>
      </c>
      <c r="U4030">
        <f t="shared" si="311"/>
        <v>2968</v>
      </c>
      <c r="V4030" s="67">
        <f t="shared" si="315"/>
        <v>0.96799999999999997</v>
      </c>
      <c r="W4030">
        <v>0.94135500000000005</v>
      </c>
      <c r="X4030" s="67">
        <f t="shared" si="312"/>
        <v>0.86599999999999999</v>
      </c>
      <c r="Y4030">
        <v>7.7732999999999997E-2</v>
      </c>
      <c r="Z4030" s="67">
        <f t="shared" si="313"/>
        <v>0.16</v>
      </c>
      <c r="AA4030">
        <f>VLOOKUP($C4030,[1]Disability!$1:$1048576,5,FALSE)</f>
        <v>0</v>
      </c>
      <c r="AB4030" s="67">
        <f t="shared" si="314"/>
        <v>0</v>
      </c>
      <c r="AC4030" t="e">
        <f>VLOOKUP($A4030,#REF!,9,FALSE)</f>
        <v>#REF!</v>
      </c>
    </row>
    <row r="4031" spans="1:29">
      <c r="A4031">
        <v>51098</v>
      </c>
      <c r="B4031">
        <v>4030</v>
      </c>
      <c r="C4031">
        <v>9902500</v>
      </c>
      <c r="D4031" t="s">
        <v>4235</v>
      </c>
      <c r="E4031" t="s">
        <v>4236</v>
      </c>
      <c r="G4031" t="e">
        <f>VLOOKUP($H4031,[1]BRT!$1:$1048576,1,0)</f>
        <v>#N/A</v>
      </c>
      <c r="H4031" t="s">
        <v>7016</v>
      </c>
      <c r="I4031">
        <v>37.670777000000001</v>
      </c>
      <c r="J4031">
        <v>-122.08287199999999</v>
      </c>
      <c r="K4031">
        <v>1389</v>
      </c>
      <c r="L4031">
        <v>30</v>
      </c>
      <c r="M4031">
        <v>2</v>
      </c>
      <c r="N4031">
        <v>76</v>
      </c>
      <c r="O4031">
        <v>23</v>
      </c>
      <c r="P4031">
        <v>99</v>
      </c>
      <c r="Q4031" t="e">
        <f>VLOOKUP($A4031,'[1]SheltersALL_2.17.22'!$1:$1048576,6,0)</f>
        <v>#N/A</v>
      </c>
      <c r="R4031" t="str">
        <f>VLOOKUP($A4031, [1]FA21_Ridership!$1:$1048576,11, 0)</f>
        <v>HAYWARD</v>
      </c>
      <c r="S4031" t="str">
        <f>VLOOKUP($A4031, [1]FA21_Ridership!$1:$1048576,12, 0)</f>
        <v>ALAMEDA</v>
      </c>
      <c r="T4031">
        <f>VLOOKUP($A4031, [1]FA21_Ridership!$1:$1048576,13, 0)</f>
        <v>4</v>
      </c>
      <c r="U4031">
        <f t="shared" si="311"/>
        <v>2970</v>
      </c>
      <c r="V4031" s="67">
        <f t="shared" si="315"/>
        <v>0.96799999999999997</v>
      </c>
      <c r="W4031">
        <v>0.759494</v>
      </c>
      <c r="X4031" s="67">
        <f t="shared" si="312"/>
        <v>0.501</v>
      </c>
      <c r="Y4031">
        <v>0.35183300000000001</v>
      </c>
      <c r="Z4031" s="67">
        <f t="shared" si="313"/>
        <v>0.69799999999999995</v>
      </c>
      <c r="AA4031">
        <f>VLOOKUP($C4031,[1]Disability!$1:$1048576,5,FALSE)</f>
        <v>1</v>
      </c>
      <c r="AB4031" s="67">
        <f t="shared" si="314"/>
        <v>0.72499999999999998</v>
      </c>
      <c r="AC4031" t="e">
        <f>VLOOKUP($A4031,#REF!,9,FALSE)</f>
        <v>#REF!</v>
      </c>
    </row>
    <row r="4032" spans="1:29">
      <c r="A4032">
        <v>55360</v>
      </c>
      <c r="B4032">
        <v>4031</v>
      </c>
      <c r="C4032">
        <v>801400</v>
      </c>
      <c r="D4032" t="s">
        <v>4235</v>
      </c>
      <c r="E4032" t="s">
        <v>4236</v>
      </c>
      <c r="G4032" t="e">
        <f>VLOOKUP($H4032,[1]BRT!$1:$1048576,1,0)</f>
        <v>#N/A</v>
      </c>
      <c r="H4032" t="s">
        <v>7017</v>
      </c>
      <c r="I4032">
        <v>37.666482999999999</v>
      </c>
      <c r="J4032">
        <v>-122.08761199999999</v>
      </c>
      <c r="K4032">
        <v>1190</v>
      </c>
      <c r="L4032">
        <v>33.9</v>
      </c>
      <c r="M4032">
        <v>1.769911504</v>
      </c>
      <c r="N4032">
        <v>67</v>
      </c>
      <c r="O4032">
        <v>21</v>
      </c>
      <c r="P4032">
        <v>88</v>
      </c>
      <c r="Q4032" t="e">
        <f>VLOOKUP($A4032,'[1]SheltersALL_2.17.22'!$1:$1048576,6,0)</f>
        <v>#N/A</v>
      </c>
      <c r="R4032" t="str">
        <f>VLOOKUP($A4032, [1]FA21_Ridership!$1:$1048576,11, 0)</f>
        <v>HAYWARD</v>
      </c>
      <c r="S4032" t="str">
        <f>VLOOKUP($A4032, [1]FA21_Ridership!$1:$1048576,12, 0)</f>
        <v>ALAMEDA</v>
      </c>
      <c r="T4032">
        <f>VLOOKUP($A4032, [1]FA21_Ridership!$1:$1048576,13, 0)</f>
        <v>4</v>
      </c>
      <c r="U4032">
        <f t="shared" si="311"/>
        <v>2983.2</v>
      </c>
      <c r="V4032" s="67">
        <f t="shared" si="315"/>
        <v>0.96799999999999997</v>
      </c>
      <c r="W4032">
        <v>0.79734000000000005</v>
      </c>
      <c r="X4032" s="67">
        <f t="shared" si="312"/>
        <v>0.58499999999999996</v>
      </c>
      <c r="Y4032">
        <v>0.15904599999999999</v>
      </c>
      <c r="Z4032" s="67">
        <f t="shared" si="313"/>
        <v>0.379</v>
      </c>
      <c r="AA4032">
        <f>VLOOKUP($C4032,[1]Disability!$1:$1048576,5,FALSE)</f>
        <v>0</v>
      </c>
      <c r="AB4032" s="67">
        <f t="shared" si="314"/>
        <v>0</v>
      </c>
      <c r="AC4032" t="e">
        <f>VLOOKUP($A4032,#REF!,9,FALSE)</f>
        <v>#REF!</v>
      </c>
    </row>
    <row r="4033" spans="1:29">
      <c r="A4033">
        <v>55404</v>
      </c>
      <c r="B4033">
        <v>4032</v>
      </c>
      <c r="C4033">
        <v>804560</v>
      </c>
      <c r="D4033" t="s">
        <v>4235</v>
      </c>
      <c r="E4033" t="s">
        <v>4236</v>
      </c>
      <c r="F4033" t="s">
        <v>4373</v>
      </c>
      <c r="G4033" t="e">
        <f>VLOOKUP($H4033,[1]BRT!$1:$1048576,1,0)</f>
        <v>#N/A</v>
      </c>
      <c r="H4033" t="s">
        <v>6943</v>
      </c>
      <c r="I4033">
        <v>37.634556000000003</v>
      </c>
      <c r="J4033">
        <v>-122.05683399999999</v>
      </c>
      <c r="K4033">
        <v>960</v>
      </c>
      <c r="L4033">
        <v>61</v>
      </c>
      <c r="M4033">
        <v>0.98360655699999999</v>
      </c>
      <c r="N4033">
        <v>21</v>
      </c>
      <c r="O4033">
        <v>28</v>
      </c>
      <c r="P4033">
        <v>49</v>
      </c>
      <c r="Q4033" t="e">
        <f>VLOOKUP($A4033,'[1]SheltersALL_2.17.22'!$1:$1048576,6,0)</f>
        <v>#N/A</v>
      </c>
      <c r="R4033" t="str">
        <f>VLOOKUP($A4033, [1]FA21_Ridership!$1:$1048576,11, 0)</f>
        <v>HAYWARD</v>
      </c>
      <c r="S4033" t="str">
        <f>VLOOKUP($A4033, [1]FA21_Ridership!$1:$1048576,12, 0)</f>
        <v>ALAMEDA</v>
      </c>
      <c r="T4033">
        <f>VLOOKUP($A4033, [1]FA21_Ridership!$1:$1048576,13, 0)</f>
        <v>4</v>
      </c>
      <c r="U4033">
        <f t="shared" si="311"/>
        <v>2989</v>
      </c>
      <c r="V4033" s="67">
        <f t="shared" si="315"/>
        <v>0.96899999999999997</v>
      </c>
      <c r="W4033">
        <v>0.88751100000000005</v>
      </c>
      <c r="X4033" s="67">
        <f t="shared" si="312"/>
        <v>0.748</v>
      </c>
      <c r="Y4033">
        <v>0.469252</v>
      </c>
      <c r="Z4033" s="67">
        <f t="shared" si="313"/>
        <v>0.83899999999999997</v>
      </c>
      <c r="AA4033">
        <f>VLOOKUP($C4033,[1]Disability!$1:$1048576,5,FALSE)</f>
        <v>0</v>
      </c>
      <c r="AB4033" s="67">
        <f t="shared" si="314"/>
        <v>0</v>
      </c>
      <c r="AC4033" t="e">
        <f>VLOOKUP($A4033,#REF!,9,FALSE)</f>
        <v>#REF!</v>
      </c>
    </row>
    <row r="4034" spans="1:29">
      <c r="A4034">
        <v>55503</v>
      </c>
      <c r="B4034">
        <v>4033</v>
      </c>
      <c r="C4034">
        <v>1000870</v>
      </c>
      <c r="D4034" t="s">
        <v>4235</v>
      </c>
      <c r="E4034" t="s">
        <v>4236</v>
      </c>
      <c r="F4034" t="s">
        <v>4373</v>
      </c>
      <c r="G4034" t="e">
        <f>VLOOKUP($H4034,[1]BRT!$1:$1048576,1,0)</f>
        <v>#N/A</v>
      </c>
      <c r="H4034" t="s">
        <v>7008</v>
      </c>
      <c r="I4034">
        <v>37.804447000000003</v>
      </c>
      <c r="J4034">
        <v>-122.27174599999999</v>
      </c>
      <c r="K4034">
        <v>1296</v>
      </c>
      <c r="L4034">
        <v>30</v>
      </c>
      <c r="M4034">
        <v>2</v>
      </c>
      <c r="N4034">
        <v>56</v>
      </c>
      <c r="O4034">
        <v>44</v>
      </c>
      <c r="P4034">
        <v>100</v>
      </c>
      <c r="Q4034" t="str">
        <f>VLOOKUP($A4034,'[1]SheltersALL_2.17.22'!$1:$1048576,6,0)</f>
        <v>Oakland</v>
      </c>
      <c r="R4034" t="str">
        <f>VLOOKUP($A4034, [1]FA21_Ridership!$1:$1048576,11, 0)</f>
        <v>OAKLAND</v>
      </c>
      <c r="S4034" t="str">
        <f>VLOOKUP($A4034, [1]FA21_Ridership!$1:$1048576,12, 0)</f>
        <v>ALAMEDA</v>
      </c>
      <c r="T4034">
        <f>VLOOKUP($A4034, [1]FA21_Ridership!$1:$1048576,13, 0)</f>
        <v>2</v>
      </c>
      <c r="U4034">
        <f t="shared" ref="U4034:U4097" si="316">$L4034*$P4034</f>
        <v>3000</v>
      </c>
      <c r="V4034" s="67">
        <f t="shared" si="315"/>
        <v>0.96899999999999997</v>
      </c>
      <c r="W4034">
        <v>0.72156100000000001</v>
      </c>
      <c r="X4034" s="67">
        <f t="shared" ref="X4034:X4097" si="317">_xlfn.PERCENTRANK.INC($W$2:$W$4161,W4034)</f>
        <v>0.434</v>
      </c>
      <c r="Y4034">
        <v>0.41556300000000002</v>
      </c>
      <c r="Z4034" s="67">
        <f t="shared" ref="Z4034:Z4097" si="318">_xlfn.PERCENTRANK.INC($Y$2:$Y$4161,Y4034)</f>
        <v>0.77400000000000002</v>
      </c>
      <c r="AA4034">
        <f>VLOOKUP($C4034,[1]Disability!$1:$1048576,5,FALSE)</f>
        <v>6</v>
      </c>
      <c r="AB4034" s="67">
        <f t="shared" ref="AB4034:AB4097" si="319">_xlfn.PERCENTRANK.INC($AA$2:$AA$4163,AA4034)</f>
        <v>0.99199999999999999</v>
      </c>
      <c r="AC4034" t="e">
        <f>VLOOKUP($A4034,#REF!,9,FALSE)</f>
        <v>#REF!</v>
      </c>
    </row>
    <row r="4035" spans="1:29">
      <c r="A4035">
        <v>57732</v>
      </c>
      <c r="B4035">
        <v>4034</v>
      </c>
      <c r="C4035">
        <v>804060</v>
      </c>
      <c r="D4035" t="s">
        <v>4235</v>
      </c>
      <c r="E4035" t="s">
        <v>4236</v>
      </c>
      <c r="G4035" t="e">
        <f>VLOOKUP($H4035,[1]BRT!$1:$1048576,1,0)</f>
        <v>#N/A</v>
      </c>
      <c r="H4035" t="s">
        <v>7000</v>
      </c>
      <c r="I4035">
        <v>37.656641999999998</v>
      </c>
      <c r="J4035">
        <v>-122.129856</v>
      </c>
      <c r="K4035">
        <v>1190</v>
      </c>
      <c r="L4035">
        <v>35</v>
      </c>
      <c r="M4035">
        <v>1.7142857140000001</v>
      </c>
      <c r="N4035">
        <v>18</v>
      </c>
      <c r="O4035">
        <v>68</v>
      </c>
      <c r="P4035">
        <v>86</v>
      </c>
      <c r="Q4035" t="e">
        <f>VLOOKUP($A4035,'[1]SheltersALL_2.17.22'!$1:$1048576,6,0)</f>
        <v>#N/A</v>
      </c>
      <c r="R4035" t="str">
        <f>VLOOKUP($A4035, [1]FA21_Ridership!$1:$1048576,11, 0)</f>
        <v>HAYWARD</v>
      </c>
      <c r="S4035" t="str">
        <f>VLOOKUP($A4035, [1]FA21_Ridership!$1:$1048576,12, 0)</f>
        <v>ALAMEDA</v>
      </c>
      <c r="T4035">
        <f>VLOOKUP($A4035, [1]FA21_Ridership!$1:$1048576,13, 0)</f>
        <v>5</v>
      </c>
      <c r="U4035">
        <f t="shared" si="316"/>
        <v>3010</v>
      </c>
      <c r="V4035" s="67">
        <f t="shared" si="315"/>
        <v>0.96899999999999997</v>
      </c>
      <c r="W4035">
        <v>0.84332499999999999</v>
      </c>
      <c r="X4035" s="67">
        <f t="shared" si="317"/>
        <v>0.65</v>
      </c>
      <c r="Y4035">
        <v>4.8722000000000001E-2</v>
      </c>
      <c r="Z4035" s="67">
        <f t="shared" si="318"/>
        <v>6.7000000000000004E-2</v>
      </c>
      <c r="AA4035">
        <f>VLOOKUP($C4035,[1]Disability!$1:$1048576,5,FALSE)</f>
        <v>0</v>
      </c>
      <c r="AB4035" s="67">
        <f t="shared" si="319"/>
        <v>0</v>
      </c>
      <c r="AC4035" t="e">
        <f>VLOOKUP($A4035,#REF!,9,FALSE)</f>
        <v>#REF!</v>
      </c>
    </row>
    <row r="4036" spans="1:29">
      <c r="A4036">
        <v>55575</v>
      </c>
      <c r="B4036">
        <v>4035</v>
      </c>
      <c r="C4036">
        <v>1020150</v>
      </c>
      <c r="D4036" t="s">
        <v>4235</v>
      </c>
      <c r="E4036" t="s">
        <v>4236</v>
      </c>
      <c r="G4036" t="e">
        <f>VLOOKUP($H4036,[1]BRT!$1:$1048576,1,0)</f>
        <v>#N/A</v>
      </c>
      <c r="H4036" t="s">
        <v>6997</v>
      </c>
      <c r="I4036">
        <v>37.829498000000001</v>
      </c>
      <c r="J4036">
        <v>-122.26450699999999</v>
      </c>
      <c r="K4036">
        <v>1477</v>
      </c>
      <c r="L4036">
        <v>23.9</v>
      </c>
      <c r="M4036">
        <v>2.510460251</v>
      </c>
      <c r="N4036">
        <v>52</v>
      </c>
      <c r="O4036">
        <v>74</v>
      </c>
      <c r="P4036">
        <v>126</v>
      </c>
      <c r="Q4036" t="e">
        <f>VLOOKUP($A4036,'[1]SheltersALL_2.17.22'!$1:$1048576,6,0)</f>
        <v>#N/A</v>
      </c>
      <c r="R4036" t="str">
        <f>VLOOKUP($A4036, [1]FA21_Ridership!$1:$1048576,11, 0)</f>
        <v>OAKLAND</v>
      </c>
      <c r="S4036" t="str">
        <f>VLOOKUP($A4036, [1]FA21_Ridership!$1:$1048576,12, 0)</f>
        <v>ALAMEDA</v>
      </c>
      <c r="T4036">
        <f>VLOOKUP($A4036, [1]FA21_Ridership!$1:$1048576,13, 0)</f>
        <v>2</v>
      </c>
      <c r="U4036">
        <f t="shared" si="316"/>
        <v>3011.3999999999996</v>
      </c>
      <c r="V4036" s="67">
        <f t="shared" si="315"/>
        <v>0.96899999999999997</v>
      </c>
      <c r="W4036">
        <v>0.422904</v>
      </c>
      <c r="X4036" s="67">
        <f t="shared" si="317"/>
        <v>0.13900000000000001</v>
      </c>
      <c r="Y4036">
        <v>0.31961099999999998</v>
      </c>
      <c r="Z4036" s="67">
        <f t="shared" si="318"/>
        <v>0.65700000000000003</v>
      </c>
      <c r="AA4036">
        <f>VLOOKUP($C4036,[1]Disability!$1:$1048576,5,FALSE)</f>
        <v>0</v>
      </c>
      <c r="AB4036" s="67">
        <f t="shared" si="319"/>
        <v>0</v>
      </c>
      <c r="AC4036" t="e">
        <f>VLOOKUP($A4036,#REF!,9,FALSE)</f>
        <v>#REF!</v>
      </c>
    </row>
    <row r="4037" spans="1:29">
      <c r="A4037">
        <v>55006</v>
      </c>
      <c r="B4037">
        <v>4036</v>
      </c>
      <c r="C4037">
        <v>303120</v>
      </c>
      <c r="D4037" t="s">
        <v>4235</v>
      </c>
      <c r="E4037" t="s">
        <v>4236</v>
      </c>
      <c r="F4037" t="s">
        <v>6057</v>
      </c>
      <c r="H4037" t="s">
        <v>7018</v>
      </c>
      <c r="I4037">
        <v>37.874929999999999</v>
      </c>
      <c r="J4037">
        <v>-122.260552</v>
      </c>
      <c r="K4037">
        <v>1110</v>
      </c>
      <c r="L4037">
        <v>29.9</v>
      </c>
      <c r="M4037">
        <v>2.0066889630000002</v>
      </c>
      <c r="N4037">
        <v>38</v>
      </c>
      <c r="O4037">
        <v>63</v>
      </c>
      <c r="P4037">
        <v>101</v>
      </c>
      <c r="Q4037" t="str">
        <f>VLOOKUP($A4037,'[1]SheltersALL_2.17.22'!$1:$1048576,6,0)</f>
        <v>UC Berkeley</v>
      </c>
      <c r="R4037" t="str">
        <f>VLOOKUP($A4037, [1]FA21_Ridership!$1:$1048576,11, 0)</f>
        <v>BERKELEY</v>
      </c>
      <c r="S4037" t="str">
        <f>VLOOKUP($A4037, [1]FA21_Ridership!$1:$1048576,12, 0)</f>
        <v>ALAMEDA</v>
      </c>
      <c r="T4037">
        <f>VLOOKUP($A4037, [1]FA21_Ridership!$1:$1048576,13, 0)</f>
        <v>2</v>
      </c>
      <c r="U4037">
        <f t="shared" si="316"/>
        <v>3019.8999999999996</v>
      </c>
      <c r="V4037" s="67">
        <f t="shared" si="315"/>
        <v>0.97</v>
      </c>
      <c r="W4037">
        <v>0.61361500000000002</v>
      </c>
      <c r="X4037" s="67">
        <f t="shared" si="317"/>
        <v>0.29899999999999999</v>
      </c>
      <c r="Y4037">
        <v>6.8492999999999998E-2</v>
      </c>
      <c r="Z4037" s="67">
        <f t="shared" si="318"/>
        <v>0.125</v>
      </c>
      <c r="AA4037">
        <f>VLOOKUP($C4037,[1]Disability!$1:$1048576,5,FALSE)</f>
        <v>0</v>
      </c>
      <c r="AB4037" s="67">
        <f t="shared" si="319"/>
        <v>0</v>
      </c>
      <c r="AC4037" t="e">
        <f>VLOOKUP($A4037,#REF!,9,FALSE)</f>
        <v>#REF!</v>
      </c>
    </row>
    <row r="4038" spans="1:29">
      <c r="A4038">
        <v>53553</v>
      </c>
      <c r="B4038">
        <v>4037</v>
      </c>
      <c r="C4038">
        <v>1021190</v>
      </c>
      <c r="D4038" t="s">
        <v>4235</v>
      </c>
      <c r="E4038" t="s">
        <v>4236</v>
      </c>
      <c r="F4038" t="s">
        <v>4373</v>
      </c>
      <c r="G4038" t="e">
        <f>VLOOKUP($H4038,[1]BRT!$1:$1048576,1,0)</f>
        <v>#N/A</v>
      </c>
      <c r="H4038" t="s">
        <v>6929</v>
      </c>
      <c r="I4038">
        <v>37.804698999999999</v>
      </c>
      <c r="J4038">
        <v>-122.295286</v>
      </c>
      <c r="K4038">
        <v>1041</v>
      </c>
      <c r="L4038">
        <v>14</v>
      </c>
      <c r="M4038">
        <v>4.2857142860000002</v>
      </c>
      <c r="N4038">
        <v>109</v>
      </c>
      <c r="O4038">
        <v>109</v>
      </c>
      <c r="P4038">
        <v>218</v>
      </c>
      <c r="Q4038" t="e">
        <f>VLOOKUP($A4038,'[1]SheltersALL_2.17.22'!$1:$1048576,6,0)</f>
        <v>#N/A</v>
      </c>
      <c r="R4038" t="str">
        <f>VLOOKUP($A4038, [1]FA21_Ridership!$1:$1048576,11, 0)</f>
        <v>OAKLAND</v>
      </c>
      <c r="S4038" t="str">
        <f>VLOOKUP($A4038, [1]FA21_Ridership!$1:$1048576,12, 0)</f>
        <v>ALAMEDA</v>
      </c>
      <c r="T4038">
        <f>VLOOKUP($A4038, [1]FA21_Ridership!$1:$1048576,13, 0)</f>
        <v>2</v>
      </c>
      <c r="U4038">
        <f t="shared" si="316"/>
        <v>3052</v>
      </c>
      <c r="V4038" s="67">
        <f t="shared" si="315"/>
        <v>0.97</v>
      </c>
      <c r="W4038">
        <v>0.55555600000000005</v>
      </c>
      <c r="X4038" s="67">
        <f t="shared" si="317"/>
        <v>0.248</v>
      </c>
      <c r="Y4038">
        <v>0.20155000000000001</v>
      </c>
      <c r="Z4038" s="67">
        <f t="shared" si="318"/>
        <v>0.48</v>
      </c>
      <c r="AA4038">
        <f>VLOOKUP($C4038,[1]Disability!$1:$1048576,5,FALSE)</f>
        <v>0</v>
      </c>
      <c r="AB4038" s="67">
        <f t="shared" si="319"/>
        <v>0</v>
      </c>
      <c r="AC4038" t="e">
        <f>VLOOKUP($A4038,#REF!,9,FALSE)</f>
        <v>#REF!</v>
      </c>
    </row>
    <row r="4039" spans="1:29">
      <c r="A4039">
        <v>50937</v>
      </c>
      <c r="B4039">
        <v>4038</v>
      </c>
      <c r="C4039">
        <v>600990</v>
      </c>
      <c r="D4039" t="s">
        <v>4235</v>
      </c>
      <c r="E4039" t="s">
        <v>4236</v>
      </c>
      <c r="G4039" t="e">
        <f>VLOOKUP($H4039,[1]BRT!$1:$1048576,1,0)</f>
        <v>#N/A</v>
      </c>
      <c r="H4039" t="s">
        <v>6969</v>
      </c>
      <c r="I4039">
        <v>37.831074999999998</v>
      </c>
      <c r="J4039">
        <v>-122.279039</v>
      </c>
      <c r="K4039">
        <v>1173</v>
      </c>
      <c r="L4039">
        <v>18</v>
      </c>
      <c r="M4039">
        <v>3.3333333330000001</v>
      </c>
      <c r="N4039">
        <v>150</v>
      </c>
      <c r="O4039">
        <v>20</v>
      </c>
      <c r="P4039">
        <v>170</v>
      </c>
      <c r="Q4039" t="e">
        <f>VLOOKUP($A4039,'[1]SheltersALL_2.17.22'!$1:$1048576,6,0)</f>
        <v>#N/A</v>
      </c>
      <c r="R4039" t="str">
        <f>VLOOKUP($A4039, [1]FA21_Ridership!$1:$1048576,11, 0)</f>
        <v>EMERYVILLE</v>
      </c>
      <c r="S4039" t="str">
        <f>VLOOKUP($A4039, [1]FA21_Ridership!$1:$1048576,12, 0)</f>
        <v>ALAMEDA</v>
      </c>
      <c r="T4039">
        <f>VLOOKUP($A4039, [1]FA21_Ridership!$1:$1048576,13, 0)</f>
        <v>2</v>
      </c>
      <c r="U4039">
        <f t="shared" si="316"/>
        <v>3060</v>
      </c>
      <c r="V4039" s="67">
        <f t="shared" si="315"/>
        <v>0.97</v>
      </c>
      <c r="W4039">
        <v>0.59630099999999997</v>
      </c>
      <c r="X4039" s="67">
        <f t="shared" si="317"/>
        <v>0.28199999999999997</v>
      </c>
      <c r="Y4039">
        <v>0.29230800000000001</v>
      </c>
      <c r="Z4039" s="67">
        <f t="shared" si="318"/>
        <v>0.624</v>
      </c>
      <c r="AA4039">
        <f>VLOOKUP($C4039,[1]Disability!$1:$1048576,5,FALSE)</f>
        <v>1</v>
      </c>
      <c r="AB4039" s="67">
        <f t="shared" si="319"/>
        <v>0.72499999999999998</v>
      </c>
      <c r="AC4039" t="e">
        <f>VLOOKUP($A4039,#REF!,9,FALSE)</f>
        <v>#REF!</v>
      </c>
    </row>
    <row r="4040" spans="1:29">
      <c r="A4040">
        <v>52549</v>
      </c>
      <c r="B4040">
        <v>4039</v>
      </c>
      <c r="C4040">
        <v>9906600</v>
      </c>
      <c r="D4040" t="s">
        <v>4235</v>
      </c>
      <c r="E4040" t="s">
        <v>4236</v>
      </c>
      <c r="F4040" t="s">
        <v>4215</v>
      </c>
      <c r="G4040" t="str">
        <f>VLOOKUP($H4040,[1]BRT!$1:$1048576,1,0)</f>
        <v>2ND AVENUE NB</v>
      </c>
      <c r="H4040" t="s">
        <v>7019</v>
      </c>
      <c r="I4040">
        <v>37.797826000000001</v>
      </c>
      <c r="J4040">
        <v>-122.25611000000001</v>
      </c>
      <c r="K4040">
        <v>1393</v>
      </c>
      <c r="L4040">
        <v>15</v>
      </c>
      <c r="M4040">
        <v>4</v>
      </c>
      <c r="N4040">
        <v>72</v>
      </c>
      <c r="O4040">
        <v>132</v>
      </c>
      <c r="P4040">
        <v>204</v>
      </c>
      <c r="Q4040" t="e">
        <f>VLOOKUP($A4040,'[1]SheltersALL_2.17.22'!$1:$1048576,6,0)</f>
        <v>#N/A</v>
      </c>
      <c r="R4040" t="str">
        <f>VLOOKUP($A4040, [1]FA21_Ridership!$1:$1048576,11, 0)</f>
        <v>OAKLAND</v>
      </c>
      <c r="S4040" t="str">
        <f>VLOOKUP($A4040, [1]FA21_Ridership!$1:$1048576,12, 0)</f>
        <v>ALAMEDA</v>
      </c>
      <c r="T4040">
        <f>VLOOKUP($A4040, [1]FA21_Ridership!$1:$1048576,13, 0)</f>
        <v>2</v>
      </c>
      <c r="U4040">
        <f t="shared" si="316"/>
        <v>3060</v>
      </c>
      <c r="V4040" s="67">
        <f t="shared" si="315"/>
        <v>0.97</v>
      </c>
      <c r="W4040">
        <v>0.60611899999999996</v>
      </c>
      <c r="X4040" s="67">
        <f t="shared" si="317"/>
        <v>0.29099999999999998</v>
      </c>
      <c r="Y4040">
        <v>0.39388099999999998</v>
      </c>
      <c r="Z4040" s="67">
        <f t="shared" si="318"/>
        <v>0.75700000000000001</v>
      </c>
      <c r="AA4040">
        <f>VLOOKUP($C4040,[1]Disability!$1:$1048576,5,FALSE)</f>
        <v>2</v>
      </c>
      <c r="AB4040" s="67">
        <f t="shared" si="319"/>
        <v>0.91600000000000004</v>
      </c>
      <c r="AC4040" t="e">
        <f>VLOOKUP($A4040,#REF!,9,FALSE)</f>
        <v>#REF!</v>
      </c>
    </row>
    <row r="4041" spans="1:29">
      <c r="A4041">
        <v>58883</v>
      </c>
      <c r="B4041">
        <v>4040</v>
      </c>
      <c r="C4041">
        <v>305760</v>
      </c>
      <c r="D4041" t="s">
        <v>4235</v>
      </c>
      <c r="E4041" t="s">
        <v>4236</v>
      </c>
      <c r="G4041" t="e">
        <f>VLOOKUP($H4041,[1]BRT!$1:$1048576,1,0)</f>
        <v>#N/A</v>
      </c>
      <c r="H4041" t="s">
        <v>7020</v>
      </c>
      <c r="I4041">
        <v>37.867274999999999</v>
      </c>
      <c r="J4041">
        <v>-122.30067699999999</v>
      </c>
      <c r="K4041">
        <v>1401</v>
      </c>
      <c r="L4041">
        <v>22.4</v>
      </c>
      <c r="M4041">
        <v>2.6785714289999998</v>
      </c>
      <c r="N4041">
        <v>53</v>
      </c>
      <c r="O4041">
        <v>84</v>
      </c>
      <c r="P4041">
        <v>137</v>
      </c>
      <c r="Q4041" t="e">
        <f>VLOOKUP($A4041,'[1]SheltersALL_2.17.22'!$1:$1048576,6,0)</f>
        <v>#N/A</v>
      </c>
      <c r="R4041" t="str">
        <f>VLOOKUP($A4041, [1]FA21_Ridership!$1:$1048576,11, 0)</f>
        <v>BERKELEY</v>
      </c>
      <c r="S4041" t="str">
        <f>VLOOKUP($A4041, [1]FA21_Ridership!$1:$1048576,12, 0)</f>
        <v>ALAMEDA</v>
      </c>
      <c r="T4041">
        <f>VLOOKUP($A4041, [1]FA21_Ridership!$1:$1048576,13, 0)</f>
        <v>1</v>
      </c>
      <c r="U4041">
        <f t="shared" si="316"/>
        <v>3068.7999999999997</v>
      </c>
      <c r="V4041" s="67">
        <f t="shared" si="315"/>
        <v>0.97099999999999997</v>
      </c>
      <c r="W4041">
        <v>0.31289899999999998</v>
      </c>
      <c r="X4041" s="67">
        <f t="shared" si="317"/>
        <v>7.5999999999999998E-2</v>
      </c>
      <c r="Y4041">
        <v>0.16028100000000001</v>
      </c>
      <c r="Z4041" s="67">
        <f t="shared" si="318"/>
        <v>0.38500000000000001</v>
      </c>
      <c r="AA4041">
        <f>VLOOKUP($C4041,[1]Disability!$1:$1048576,5,FALSE)</f>
        <v>1</v>
      </c>
      <c r="AB4041" s="67">
        <f t="shared" si="319"/>
        <v>0.72499999999999998</v>
      </c>
      <c r="AC4041" t="e">
        <f>VLOOKUP($A4041,#REF!,9,FALSE)</f>
        <v>#REF!</v>
      </c>
    </row>
    <row r="4042" spans="1:29">
      <c r="A4042">
        <v>55523</v>
      </c>
      <c r="B4042">
        <v>4041</v>
      </c>
      <c r="C4042">
        <v>104380</v>
      </c>
      <c r="D4042" t="s">
        <v>4235</v>
      </c>
      <c r="E4042" t="s">
        <v>4236</v>
      </c>
      <c r="G4042" t="e">
        <f>VLOOKUP($H4042,[1]BRT!$1:$1048576,1,0)</f>
        <v>#N/A</v>
      </c>
      <c r="H4042" t="s">
        <v>7010</v>
      </c>
      <c r="I4042">
        <v>37.756777999999997</v>
      </c>
      <c r="J4042">
        <v>-122.249165</v>
      </c>
      <c r="K4042">
        <v>1115</v>
      </c>
      <c r="L4042">
        <v>31</v>
      </c>
      <c r="M4042">
        <v>1.935483871</v>
      </c>
      <c r="N4042">
        <v>69</v>
      </c>
      <c r="O4042">
        <v>30</v>
      </c>
      <c r="P4042">
        <v>99</v>
      </c>
      <c r="Q4042" t="e">
        <f>VLOOKUP($A4042,'[1]SheltersALL_2.17.22'!$1:$1048576,6,0)</f>
        <v>#N/A</v>
      </c>
      <c r="R4042" t="str">
        <f>VLOOKUP($A4042, [1]FA21_Ridership!$1:$1048576,11, 0)</f>
        <v>ALAMEDA</v>
      </c>
      <c r="S4042" t="str">
        <f>VLOOKUP($A4042, [1]FA21_Ridership!$1:$1048576,12, 0)</f>
        <v>ALAMEDA</v>
      </c>
      <c r="T4042">
        <f>VLOOKUP($A4042, [1]FA21_Ridership!$1:$1048576,13, 0)</f>
        <v>3</v>
      </c>
      <c r="U4042">
        <f t="shared" si="316"/>
        <v>3069</v>
      </c>
      <c r="V4042" s="67">
        <f t="shared" si="315"/>
        <v>0.97099999999999997</v>
      </c>
      <c r="W4042">
        <v>0.57394400000000001</v>
      </c>
      <c r="X4042" s="67">
        <f t="shared" si="317"/>
        <v>0.26</v>
      </c>
      <c r="Y4042">
        <v>8.2741999999999996E-2</v>
      </c>
      <c r="Z4042" s="67">
        <f t="shared" si="318"/>
        <v>0.17899999999999999</v>
      </c>
      <c r="AA4042">
        <f>VLOOKUP($C4042,[1]Disability!$1:$1048576,5,FALSE)</f>
        <v>0</v>
      </c>
      <c r="AB4042" s="67">
        <f t="shared" si="319"/>
        <v>0</v>
      </c>
      <c r="AC4042" t="e">
        <f>VLOOKUP($A4042,#REF!,9,FALSE)</f>
        <v>#REF!</v>
      </c>
    </row>
    <row r="4043" spans="1:29">
      <c r="A4043">
        <v>52571</v>
      </c>
      <c r="B4043">
        <v>4042</v>
      </c>
      <c r="C4043">
        <v>9906610</v>
      </c>
      <c r="D4043" t="s">
        <v>4235</v>
      </c>
      <c r="E4043" t="s">
        <v>4236</v>
      </c>
      <c r="F4043" t="s">
        <v>4215</v>
      </c>
      <c r="G4043" t="str">
        <f>VLOOKUP($H4043,[1]BRT!$1:$1048576,1,0)</f>
        <v>MADISON NB</v>
      </c>
      <c r="H4043" t="s">
        <v>7021</v>
      </c>
      <c r="I4043">
        <v>37.800103999999997</v>
      </c>
      <c r="J4043">
        <v>-122.26464199999999</v>
      </c>
      <c r="K4043">
        <v>1393</v>
      </c>
      <c r="L4043">
        <v>15</v>
      </c>
      <c r="M4043">
        <v>4</v>
      </c>
      <c r="N4043">
        <v>40</v>
      </c>
      <c r="O4043">
        <v>167</v>
      </c>
      <c r="P4043">
        <v>207</v>
      </c>
      <c r="Q4043" t="e">
        <f>VLOOKUP($A4043,'[1]SheltersALL_2.17.22'!$1:$1048576,6,0)</f>
        <v>#N/A</v>
      </c>
      <c r="R4043" t="str">
        <f>VLOOKUP($A4043, [1]FA21_Ridership!$1:$1048576,11, 0)</f>
        <v>OAKLAND</v>
      </c>
      <c r="S4043" t="str">
        <f>VLOOKUP($A4043, [1]FA21_Ridership!$1:$1048576,12, 0)</f>
        <v>ALAMEDA</v>
      </c>
      <c r="T4043">
        <f>VLOOKUP($A4043, [1]FA21_Ridership!$1:$1048576,13, 0)</f>
        <v>2</v>
      </c>
      <c r="U4043">
        <f t="shared" si="316"/>
        <v>3105</v>
      </c>
      <c r="V4043" s="67">
        <f t="shared" si="315"/>
        <v>0.97099999999999997</v>
      </c>
      <c r="W4043">
        <v>0.75598500000000002</v>
      </c>
      <c r="X4043" s="67">
        <f t="shared" si="317"/>
        <v>0.49099999999999999</v>
      </c>
      <c r="Y4043">
        <v>0.22559899999999999</v>
      </c>
      <c r="Z4043" s="67">
        <f t="shared" si="318"/>
        <v>0.51800000000000002</v>
      </c>
      <c r="AA4043">
        <f>VLOOKUP($C4043,[1]Disability!$1:$1048576,5,FALSE)</f>
        <v>1</v>
      </c>
      <c r="AB4043" s="67">
        <f t="shared" si="319"/>
        <v>0.72499999999999998</v>
      </c>
      <c r="AC4043" t="e">
        <f>VLOOKUP($A4043,#REF!,9,FALSE)</f>
        <v>#REF!</v>
      </c>
    </row>
    <row r="4044" spans="1:29">
      <c r="A4044">
        <v>56660</v>
      </c>
      <c r="B4044">
        <v>4043</v>
      </c>
      <c r="C4044">
        <v>1010680</v>
      </c>
      <c r="D4044" t="s">
        <v>4235</v>
      </c>
      <c r="E4044" t="s">
        <v>4236</v>
      </c>
      <c r="G4044" t="e">
        <f>VLOOKUP($H4044,[1]BRT!$1:$1048576,1,0)</f>
        <v>#N/A</v>
      </c>
      <c r="H4044" t="s">
        <v>7022</v>
      </c>
      <c r="I4044">
        <v>37.783907999999997</v>
      </c>
      <c r="J4044">
        <v>-122.223033</v>
      </c>
      <c r="K4044">
        <v>1427</v>
      </c>
      <c r="L4044">
        <v>20</v>
      </c>
      <c r="M4044">
        <v>3</v>
      </c>
      <c r="N4044">
        <v>73</v>
      </c>
      <c r="O4044">
        <v>83</v>
      </c>
      <c r="P4044">
        <v>156</v>
      </c>
      <c r="Q4044" t="e">
        <f>VLOOKUP($A4044,'[1]SheltersALL_2.17.22'!$1:$1048576,6,0)</f>
        <v>#N/A</v>
      </c>
      <c r="R4044" t="str">
        <f>VLOOKUP($A4044, [1]FA21_Ridership!$1:$1048576,11, 0)</f>
        <v>OAKLAND</v>
      </c>
      <c r="S4044" t="str">
        <f>VLOOKUP($A4044, [1]FA21_Ridership!$1:$1048576,12, 0)</f>
        <v>ALAMEDA</v>
      </c>
      <c r="T4044">
        <f>VLOOKUP($A4044, [1]FA21_Ridership!$1:$1048576,13, 0)</f>
        <v>2</v>
      </c>
      <c r="U4044">
        <f t="shared" si="316"/>
        <v>3120</v>
      </c>
      <c r="V4044" s="67">
        <f t="shared" si="315"/>
        <v>0.97099999999999997</v>
      </c>
      <c r="W4044">
        <v>0.93815899999999997</v>
      </c>
      <c r="X4044" s="67">
        <f t="shared" si="317"/>
        <v>0.84899999999999998</v>
      </c>
      <c r="Y4044">
        <v>0.49856200000000001</v>
      </c>
      <c r="Z4044" s="67">
        <f t="shared" si="318"/>
        <v>0.85899999999999999</v>
      </c>
      <c r="AA4044">
        <f>VLOOKUP($C4044,[1]Disability!$1:$1048576,5,FALSE)</f>
        <v>1</v>
      </c>
      <c r="AB4044" s="67">
        <f t="shared" si="319"/>
        <v>0.72499999999999998</v>
      </c>
      <c r="AC4044" t="e">
        <f>VLOOKUP($A4044,#REF!,9,FALSE)</f>
        <v>#REF!</v>
      </c>
    </row>
    <row r="4045" spans="1:29">
      <c r="A4045">
        <v>51188</v>
      </c>
      <c r="B4045">
        <v>4044</v>
      </c>
      <c r="C4045">
        <v>1007550</v>
      </c>
      <c r="D4045" t="s">
        <v>4235</v>
      </c>
      <c r="E4045" t="s">
        <v>4236</v>
      </c>
      <c r="F4045" t="s">
        <v>4373</v>
      </c>
      <c r="G4045" t="e">
        <f>VLOOKUP($H4045,[1]BRT!$1:$1048576,1,0)</f>
        <v>#N/A</v>
      </c>
      <c r="H4045" t="s">
        <v>7023</v>
      </c>
      <c r="I4045">
        <v>37.844549999999998</v>
      </c>
      <c r="J4045">
        <v>-122.251687</v>
      </c>
      <c r="K4045">
        <v>1389</v>
      </c>
      <c r="L4045">
        <v>12</v>
      </c>
      <c r="M4045">
        <v>5</v>
      </c>
      <c r="N4045">
        <v>132</v>
      </c>
      <c r="O4045">
        <v>130</v>
      </c>
      <c r="P4045">
        <v>262</v>
      </c>
      <c r="Q4045" t="e">
        <f>VLOOKUP($A4045,'[1]SheltersALL_2.17.22'!$1:$1048576,6,0)</f>
        <v>#N/A</v>
      </c>
      <c r="R4045" t="str">
        <f>VLOOKUP($A4045, [1]FA21_Ridership!$1:$1048576,11, 0)</f>
        <v>OAKLAND</v>
      </c>
      <c r="S4045" t="str">
        <f>VLOOKUP($A4045, [1]FA21_Ridership!$1:$1048576,12, 0)</f>
        <v>ALAMEDA</v>
      </c>
      <c r="T4045">
        <f>VLOOKUP($A4045, [1]FA21_Ridership!$1:$1048576,13, 0)</f>
        <v>2</v>
      </c>
      <c r="U4045">
        <f t="shared" si="316"/>
        <v>3144</v>
      </c>
      <c r="V4045" s="67">
        <f t="shared" si="315"/>
        <v>0.97199999999999998</v>
      </c>
      <c r="W4045">
        <v>0.351852</v>
      </c>
      <c r="X4045" s="67">
        <f t="shared" si="317"/>
        <v>9.6000000000000002E-2</v>
      </c>
      <c r="Y4045">
        <v>2.2046E-2</v>
      </c>
      <c r="Z4045" s="67">
        <f t="shared" si="318"/>
        <v>2.7E-2</v>
      </c>
      <c r="AA4045">
        <f>VLOOKUP($C4045,[1]Disability!$1:$1048576,5,FALSE)</f>
        <v>0</v>
      </c>
      <c r="AB4045" s="67">
        <f t="shared" si="319"/>
        <v>0</v>
      </c>
      <c r="AC4045" t="e">
        <f>VLOOKUP($A4045,#REF!,9,FALSE)</f>
        <v>#REF!</v>
      </c>
    </row>
    <row r="4046" spans="1:29">
      <c r="A4046">
        <v>50798</v>
      </c>
      <c r="B4046">
        <v>4045</v>
      </c>
      <c r="C4046">
        <v>1701250</v>
      </c>
      <c r="D4046" t="s">
        <v>4235</v>
      </c>
      <c r="E4046" t="s">
        <v>4236</v>
      </c>
      <c r="F4046" t="s">
        <v>4373</v>
      </c>
      <c r="G4046" t="e">
        <f>VLOOKUP($H4046,[1]BRT!$1:$1048576,1,0)</f>
        <v>#N/A</v>
      </c>
      <c r="H4046" t="s">
        <v>6900</v>
      </c>
      <c r="I4046">
        <v>37.589874000000002</v>
      </c>
      <c r="J4046">
        <v>-122.016561</v>
      </c>
      <c r="K4046">
        <v>1128</v>
      </c>
      <c r="L4046">
        <v>12</v>
      </c>
      <c r="M4046">
        <v>5</v>
      </c>
      <c r="N4046">
        <v>112</v>
      </c>
      <c r="O4046">
        <v>150</v>
      </c>
      <c r="P4046">
        <v>262</v>
      </c>
      <c r="Q4046" t="e">
        <f>VLOOKUP($A4046,'[1]SheltersALL_2.17.22'!$1:$1048576,6,0)</f>
        <v>#N/A</v>
      </c>
      <c r="R4046" t="str">
        <f>VLOOKUP($A4046, [1]FA21_Ridership!$1:$1048576,11, 0)</f>
        <v>UNION CITY</v>
      </c>
      <c r="S4046" t="str">
        <f>VLOOKUP($A4046, [1]FA21_Ridership!$1:$1048576,12, 0)</f>
        <v>ALAMEDA</v>
      </c>
      <c r="T4046">
        <f>VLOOKUP($A4046, [1]FA21_Ridership!$1:$1048576,13, 0)</f>
        <v>9</v>
      </c>
      <c r="U4046">
        <f t="shared" si="316"/>
        <v>3144</v>
      </c>
      <c r="V4046" s="67">
        <f t="shared" si="315"/>
        <v>0.97199999999999998</v>
      </c>
      <c r="W4046">
        <v>0.87228899999999998</v>
      </c>
      <c r="X4046" s="67">
        <f t="shared" si="317"/>
        <v>0.71699999999999997</v>
      </c>
      <c r="Y4046">
        <v>0.114458</v>
      </c>
      <c r="Z4046" s="67">
        <f t="shared" si="318"/>
        <v>0.28599999999999998</v>
      </c>
      <c r="AA4046">
        <f>VLOOKUP($C4046,[1]Disability!$1:$1048576,5,FALSE)</f>
        <v>0</v>
      </c>
      <c r="AB4046" s="67">
        <f t="shared" si="319"/>
        <v>0</v>
      </c>
      <c r="AC4046" t="e">
        <f>VLOOKUP($A4046,#REF!,9,FALSE)</f>
        <v>#REF!</v>
      </c>
    </row>
    <row r="4047" spans="1:29">
      <c r="A4047">
        <v>55499</v>
      </c>
      <c r="B4047">
        <v>4046</v>
      </c>
      <c r="C4047">
        <v>103590</v>
      </c>
      <c r="D4047" t="s">
        <v>4235</v>
      </c>
      <c r="E4047" t="s">
        <v>4236</v>
      </c>
      <c r="G4047" t="e">
        <f>VLOOKUP($H4047,[1]BRT!$1:$1048576,1,0)</f>
        <v>#N/A</v>
      </c>
      <c r="H4047" t="s">
        <v>7014</v>
      </c>
      <c r="I4047">
        <v>37.758749000000002</v>
      </c>
      <c r="J4047">
        <v>-122.253198</v>
      </c>
      <c r="K4047">
        <v>1111</v>
      </c>
      <c r="L4047">
        <v>31</v>
      </c>
      <c r="M4047">
        <v>1.935483871</v>
      </c>
      <c r="N4047">
        <v>47</v>
      </c>
      <c r="O4047">
        <v>55</v>
      </c>
      <c r="P4047">
        <v>102</v>
      </c>
      <c r="Q4047" t="e">
        <f>VLOOKUP($A4047,'[1]SheltersALL_2.17.22'!$1:$1048576,6,0)</f>
        <v>#N/A</v>
      </c>
      <c r="R4047" t="str">
        <f>VLOOKUP($A4047, [1]FA21_Ridership!$1:$1048576,11, 0)</f>
        <v>ALAMEDA</v>
      </c>
      <c r="S4047" t="str">
        <f>VLOOKUP($A4047, [1]FA21_Ridership!$1:$1048576,12, 0)</f>
        <v>ALAMEDA</v>
      </c>
      <c r="T4047">
        <f>VLOOKUP($A4047, [1]FA21_Ridership!$1:$1048576,13, 0)</f>
        <v>3</v>
      </c>
      <c r="U4047">
        <f t="shared" si="316"/>
        <v>3162</v>
      </c>
      <c r="V4047" s="67">
        <f t="shared" si="315"/>
        <v>0.97199999999999998</v>
      </c>
      <c r="W4047">
        <v>0.57394400000000001</v>
      </c>
      <c r="X4047" s="67">
        <f t="shared" si="317"/>
        <v>0.26</v>
      </c>
      <c r="Y4047">
        <v>8.2741999999999996E-2</v>
      </c>
      <c r="Z4047" s="67">
        <f t="shared" si="318"/>
        <v>0.17899999999999999</v>
      </c>
      <c r="AA4047">
        <f>VLOOKUP($C4047,[1]Disability!$1:$1048576,5,FALSE)</f>
        <v>0</v>
      </c>
      <c r="AB4047" s="67">
        <f t="shared" si="319"/>
        <v>0</v>
      </c>
      <c r="AC4047" t="e">
        <f>VLOOKUP($A4047,#REF!,9,FALSE)</f>
        <v>#REF!</v>
      </c>
    </row>
    <row r="4048" spans="1:29">
      <c r="A4048">
        <v>52583</v>
      </c>
      <c r="B4048">
        <v>4047</v>
      </c>
      <c r="C4048">
        <v>9906660</v>
      </c>
      <c r="D4048" t="s">
        <v>4235</v>
      </c>
      <c r="E4048" t="s">
        <v>4236</v>
      </c>
      <c r="F4048" t="s">
        <v>4215</v>
      </c>
      <c r="G4048" t="str">
        <f>VLOOKUP($H4048,[1]BRT!$1:$1048576,1,0)</f>
        <v>14TH STREET SB</v>
      </c>
      <c r="H4048" t="s">
        <v>7024</v>
      </c>
      <c r="I4048">
        <v>37.804091999999997</v>
      </c>
      <c r="J4048">
        <v>-122.27148800000001</v>
      </c>
      <c r="K4048">
        <v>1394</v>
      </c>
      <c r="L4048">
        <v>15</v>
      </c>
      <c r="M4048">
        <v>4</v>
      </c>
      <c r="N4048">
        <v>191</v>
      </c>
      <c r="O4048">
        <v>20</v>
      </c>
      <c r="P4048">
        <v>211</v>
      </c>
      <c r="Q4048" t="e">
        <f>VLOOKUP($A4048,'[1]SheltersALL_2.17.22'!$1:$1048576,6,0)</f>
        <v>#N/A</v>
      </c>
      <c r="R4048" t="str">
        <f>VLOOKUP($A4048, [1]FA21_Ridership!$1:$1048576,11, 0)</f>
        <v>OAKLAND</v>
      </c>
      <c r="S4048" t="str">
        <f>VLOOKUP($A4048, [1]FA21_Ridership!$1:$1048576,12, 0)</f>
        <v>ALAMEDA</v>
      </c>
      <c r="T4048">
        <f>VLOOKUP($A4048, [1]FA21_Ridership!$1:$1048576,13, 0)</f>
        <v>2</v>
      </c>
      <c r="U4048">
        <f t="shared" si="316"/>
        <v>3165</v>
      </c>
      <c r="V4048" s="67">
        <f t="shared" si="315"/>
        <v>0.97199999999999998</v>
      </c>
      <c r="W4048">
        <v>0.72156100000000001</v>
      </c>
      <c r="X4048" s="67">
        <f t="shared" si="317"/>
        <v>0.434</v>
      </c>
      <c r="Y4048">
        <v>0.41556300000000002</v>
      </c>
      <c r="Z4048" s="67">
        <f t="shared" si="318"/>
        <v>0.77400000000000002</v>
      </c>
      <c r="AA4048">
        <f>VLOOKUP($C4048,[1]Disability!$1:$1048576,5,FALSE)</f>
        <v>7</v>
      </c>
      <c r="AB4048" s="67">
        <f t="shared" si="319"/>
        <v>0.996</v>
      </c>
      <c r="AC4048" t="e">
        <f>VLOOKUP($A4048,#REF!,9,FALSE)</f>
        <v>#REF!</v>
      </c>
    </row>
    <row r="4049" spans="1:29">
      <c r="A4049">
        <v>51679</v>
      </c>
      <c r="B4049">
        <v>4048</v>
      </c>
      <c r="C4049">
        <v>9903900</v>
      </c>
      <c r="D4049" t="s">
        <v>4235</v>
      </c>
      <c r="E4049" t="s">
        <v>4236</v>
      </c>
      <c r="F4049" t="s">
        <v>4373</v>
      </c>
      <c r="G4049" t="e">
        <f>VLOOKUP($H4049,[1]BRT!$1:$1048576,1,0)</f>
        <v>#N/A</v>
      </c>
      <c r="H4049" t="s">
        <v>6804</v>
      </c>
      <c r="I4049">
        <v>37.936188000000001</v>
      </c>
      <c r="J4049">
        <v>-122.353657</v>
      </c>
      <c r="K4049">
        <v>840</v>
      </c>
      <c r="L4049">
        <v>60</v>
      </c>
      <c r="M4049">
        <v>1</v>
      </c>
      <c r="N4049">
        <v>13</v>
      </c>
      <c r="O4049">
        <v>40</v>
      </c>
      <c r="P4049">
        <v>53</v>
      </c>
      <c r="Q4049" t="e">
        <f>VLOOKUP($A4049,'[1]SheltersALL_2.17.22'!$1:$1048576,6,0)</f>
        <v>#N/A</v>
      </c>
      <c r="R4049" t="str">
        <f>VLOOKUP($A4049, [1]FA21_Ridership!$1:$1048576,11, 0)</f>
        <v>RICHMOND</v>
      </c>
      <c r="S4049" t="str">
        <f>VLOOKUP($A4049, [1]FA21_Ridership!$1:$1048576,12, 0)</f>
        <v>CONTRA COSTA</v>
      </c>
      <c r="T4049">
        <f>VLOOKUP($A4049, [1]FA21_Ridership!$1:$1048576,13, 0)</f>
        <v>1</v>
      </c>
      <c r="U4049">
        <f t="shared" si="316"/>
        <v>3180</v>
      </c>
      <c r="V4049" s="67">
        <f t="shared" si="315"/>
        <v>0.97299999999999998</v>
      </c>
      <c r="W4049">
        <v>0.95234600000000003</v>
      </c>
      <c r="X4049" s="67">
        <f t="shared" si="317"/>
        <v>0.90700000000000003</v>
      </c>
      <c r="Y4049">
        <v>0.51747200000000004</v>
      </c>
      <c r="Z4049" s="67">
        <f t="shared" si="318"/>
        <v>0.874</v>
      </c>
      <c r="AA4049">
        <f>VLOOKUP($C4049,[1]Disability!$1:$1048576,5,FALSE)</f>
        <v>1</v>
      </c>
      <c r="AB4049" s="67">
        <f t="shared" si="319"/>
        <v>0.72499999999999998</v>
      </c>
      <c r="AC4049" t="e">
        <f>VLOOKUP($A4049,#REF!,9,FALSE)</f>
        <v>#REF!</v>
      </c>
    </row>
    <row r="4050" spans="1:29">
      <c r="A4050">
        <v>53533</v>
      </c>
      <c r="B4050">
        <v>4049</v>
      </c>
      <c r="C4050">
        <v>1002560</v>
      </c>
      <c r="D4050" t="s">
        <v>4235</v>
      </c>
      <c r="E4050" t="s">
        <v>4236</v>
      </c>
      <c r="F4050" t="s">
        <v>4373</v>
      </c>
      <c r="G4050" t="e">
        <f>VLOOKUP($H4050,[1]BRT!$1:$1048576,1,0)</f>
        <v>#N/A</v>
      </c>
      <c r="H4050" t="s">
        <v>7025</v>
      </c>
      <c r="I4050">
        <v>37.829354000000002</v>
      </c>
      <c r="J4050">
        <v>-122.266482</v>
      </c>
      <c r="K4050">
        <v>1173</v>
      </c>
      <c r="L4050">
        <v>18</v>
      </c>
      <c r="M4050">
        <v>3.3333333330000001</v>
      </c>
      <c r="N4050">
        <v>118</v>
      </c>
      <c r="O4050">
        <v>60</v>
      </c>
      <c r="P4050">
        <v>178</v>
      </c>
      <c r="Q4050" t="e">
        <f>VLOOKUP($A4050,'[1]SheltersALL_2.17.22'!$1:$1048576,6,0)</f>
        <v>#N/A</v>
      </c>
      <c r="R4050" t="str">
        <f>VLOOKUP($A4050, [1]FA21_Ridership!$1:$1048576,11, 0)</f>
        <v>OAKLAND</v>
      </c>
      <c r="S4050" t="str">
        <f>VLOOKUP($A4050, [1]FA21_Ridership!$1:$1048576,12, 0)</f>
        <v>ALAMEDA</v>
      </c>
      <c r="T4050">
        <f>VLOOKUP($A4050, [1]FA21_Ridership!$1:$1048576,13, 0)</f>
        <v>2</v>
      </c>
      <c r="U4050">
        <f t="shared" si="316"/>
        <v>3204</v>
      </c>
      <c r="V4050" s="67">
        <f t="shared" si="315"/>
        <v>0.97299999999999998</v>
      </c>
      <c r="W4050">
        <v>0.422904</v>
      </c>
      <c r="X4050" s="67">
        <f t="shared" si="317"/>
        <v>0.13900000000000001</v>
      </c>
      <c r="Y4050">
        <v>0.31961099999999998</v>
      </c>
      <c r="Z4050" s="67">
        <f t="shared" si="318"/>
        <v>0.65700000000000003</v>
      </c>
      <c r="AA4050">
        <f>VLOOKUP($C4050,[1]Disability!$1:$1048576,5,FALSE)</f>
        <v>0</v>
      </c>
      <c r="AB4050" s="67">
        <f t="shared" si="319"/>
        <v>0</v>
      </c>
      <c r="AC4050" t="e">
        <f>VLOOKUP($A4050,#REF!,9,FALSE)</f>
        <v>#REF!</v>
      </c>
    </row>
    <row r="4051" spans="1:29">
      <c r="A4051">
        <v>55432</v>
      </c>
      <c r="B4051">
        <v>4050</v>
      </c>
      <c r="C4051">
        <v>2200020</v>
      </c>
      <c r="D4051" t="s">
        <v>4235</v>
      </c>
      <c r="E4051" t="s">
        <v>4236</v>
      </c>
      <c r="G4051" t="e">
        <f>VLOOKUP($H4051,[1]BRT!$1:$1048576,1,0)</f>
        <v>#N/A</v>
      </c>
      <c r="H4051" t="s">
        <v>7026</v>
      </c>
      <c r="I4051">
        <v>37.429271999999997</v>
      </c>
      <c r="J4051">
        <v>-122.168925</v>
      </c>
      <c r="K4051">
        <v>662</v>
      </c>
      <c r="L4051">
        <v>53.6</v>
      </c>
      <c r="M4051">
        <v>1.119402985</v>
      </c>
      <c r="N4051">
        <v>34</v>
      </c>
      <c r="O4051">
        <v>26</v>
      </c>
      <c r="P4051">
        <v>60</v>
      </c>
      <c r="Q4051" t="e">
        <f>VLOOKUP($A4051,'[1]SheltersALL_2.17.22'!$1:$1048576,6,0)</f>
        <v>#N/A</v>
      </c>
      <c r="R4051" t="str">
        <f>VLOOKUP($A4051, [1]FA21_Ridership!$1:$1048576,11, 0)</f>
        <v>PALO ALTO</v>
      </c>
      <c r="S4051" t="str">
        <f>VLOOKUP($A4051, [1]FA21_Ridership!$1:$1048576,12, 0)</f>
        <v>SANTA CLARA</v>
      </c>
      <c r="T4051">
        <f>VLOOKUP($A4051, [1]FA21_Ridership!$1:$1048576,13, 0)</f>
        <v>9</v>
      </c>
      <c r="U4051">
        <f t="shared" si="316"/>
        <v>3216</v>
      </c>
      <c r="V4051" s="67">
        <f t="shared" si="315"/>
        <v>0.97299999999999998</v>
      </c>
      <c r="W4051">
        <v>0.53486400000000001</v>
      </c>
      <c r="X4051" s="67">
        <f t="shared" si="317"/>
        <v>0.22900000000000001</v>
      </c>
      <c r="Y4051">
        <v>0.43867899999999999</v>
      </c>
      <c r="Z4051" s="67">
        <f t="shared" si="318"/>
        <v>0.81</v>
      </c>
      <c r="AA4051">
        <f>VLOOKUP($C4051,[1]Disability!$1:$1048576,5,FALSE)</f>
        <v>0</v>
      </c>
      <c r="AB4051" s="67">
        <f t="shared" si="319"/>
        <v>0</v>
      </c>
      <c r="AC4051" t="e">
        <f>VLOOKUP($A4051,#REF!,9,FALSE)</f>
        <v>#REF!</v>
      </c>
    </row>
    <row r="4052" spans="1:29">
      <c r="A4052">
        <v>50927</v>
      </c>
      <c r="B4052">
        <v>4051</v>
      </c>
      <c r="C4052">
        <v>600980</v>
      </c>
      <c r="D4052" t="s">
        <v>4235</v>
      </c>
      <c r="E4052" t="s">
        <v>4236</v>
      </c>
      <c r="G4052" t="e">
        <f>VLOOKUP($H4052,[1]BRT!$1:$1048576,1,0)</f>
        <v>#N/A</v>
      </c>
      <c r="H4052" t="s">
        <v>6969</v>
      </c>
      <c r="I4052">
        <v>37.831029999999998</v>
      </c>
      <c r="J4052">
        <v>-122.27936699999999</v>
      </c>
      <c r="K4052">
        <v>1110</v>
      </c>
      <c r="L4052">
        <v>30.4</v>
      </c>
      <c r="M4052">
        <v>1.9736842109999999</v>
      </c>
      <c r="N4052">
        <v>66</v>
      </c>
      <c r="O4052">
        <v>40</v>
      </c>
      <c r="P4052">
        <v>106</v>
      </c>
      <c r="Q4052" t="e">
        <f>VLOOKUP($A4052,'[1]SheltersALL_2.17.22'!$1:$1048576,6,0)</f>
        <v>#N/A</v>
      </c>
      <c r="R4052" t="str">
        <f>VLOOKUP($A4052, [1]FA21_Ridership!$1:$1048576,11, 0)</f>
        <v>EMERYVILLE</v>
      </c>
      <c r="S4052" t="str">
        <f>VLOOKUP($A4052, [1]FA21_Ridership!$1:$1048576,12, 0)</f>
        <v>ALAMEDA</v>
      </c>
      <c r="T4052">
        <f>VLOOKUP($A4052, [1]FA21_Ridership!$1:$1048576,13, 0)</f>
        <v>2</v>
      </c>
      <c r="U4052">
        <f t="shared" si="316"/>
        <v>3222.3999999999996</v>
      </c>
      <c r="V4052" s="67">
        <f t="shared" si="315"/>
        <v>0.97299999999999998</v>
      </c>
      <c r="W4052">
        <v>0.59630099999999997</v>
      </c>
      <c r="X4052" s="67">
        <f t="shared" si="317"/>
        <v>0.28199999999999997</v>
      </c>
      <c r="Y4052">
        <v>0.29230800000000001</v>
      </c>
      <c r="Z4052" s="67">
        <f t="shared" si="318"/>
        <v>0.624</v>
      </c>
      <c r="AA4052">
        <f>VLOOKUP($C4052,[1]Disability!$1:$1048576,5,FALSE)</f>
        <v>1</v>
      </c>
      <c r="AB4052" s="67">
        <f t="shared" si="319"/>
        <v>0.72499999999999998</v>
      </c>
      <c r="AC4052" t="e">
        <f>VLOOKUP($A4052,#REF!,9,FALSE)</f>
        <v>#REF!</v>
      </c>
    </row>
    <row r="4053" spans="1:29">
      <c r="A4053">
        <v>54329</v>
      </c>
      <c r="B4053">
        <v>4052</v>
      </c>
      <c r="C4053">
        <v>9700030</v>
      </c>
      <c r="D4053" t="s">
        <v>4235</v>
      </c>
      <c r="E4053" t="s">
        <v>4236</v>
      </c>
      <c r="G4053" t="e">
        <f>VLOOKUP($H4053,[1]BRT!$1:$1048576,1,0)</f>
        <v>#N/A</v>
      </c>
      <c r="H4053" t="s">
        <v>7027</v>
      </c>
      <c r="I4053">
        <v>37.432290999999999</v>
      </c>
      <c r="J4053">
        <v>-122.172658</v>
      </c>
      <c r="K4053">
        <v>662</v>
      </c>
      <c r="L4053">
        <v>53.8</v>
      </c>
      <c r="M4053">
        <v>1.1152416359999999</v>
      </c>
      <c r="N4053">
        <v>48</v>
      </c>
      <c r="O4053">
        <v>12</v>
      </c>
      <c r="P4053">
        <v>60</v>
      </c>
      <c r="Q4053" t="e">
        <f>VLOOKUP($A4053,'[1]SheltersALL_2.17.22'!$1:$1048576,6,0)</f>
        <v>#N/A</v>
      </c>
      <c r="R4053" t="str">
        <f>VLOOKUP($A4053, [1]FA21_Ridership!$1:$1048576,11, 0)</f>
        <v>STANFORD</v>
      </c>
      <c r="S4053" t="str">
        <f>VLOOKUP($A4053, [1]FA21_Ridership!$1:$1048576,12, 0)</f>
        <v>SANTA CLARA</v>
      </c>
      <c r="T4053">
        <f>VLOOKUP($A4053, [1]FA21_Ridership!$1:$1048576,13, 0)</f>
        <v>9</v>
      </c>
      <c r="U4053">
        <f t="shared" si="316"/>
        <v>3228</v>
      </c>
      <c r="V4053" s="67">
        <f t="shared" si="315"/>
        <v>0.97399999999999998</v>
      </c>
      <c r="W4053">
        <v>0</v>
      </c>
      <c r="X4053" s="67">
        <f t="shared" si="317"/>
        <v>0</v>
      </c>
      <c r="Y4053">
        <v>0</v>
      </c>
      <c r="Z4053" s="67">
        <f t="shared" si="318"/>
        <v>0</v>
      </c>
      <c r="AA4053">
        <f>VLOOKUP($C4053,[1]Disability!$1:$1048576,5,FALSE)</f>
        <v>0</v>
      </c>
      <c r="AB4053" s="67">
        <f t="shared" si="319"/>
        <v>0</v>
      </c>
      <c r="AC4053" t="e">
        <f>VLOOKUP($A4053,#REF!,9,FALSE)</f>
        <v>#REF!</v>
      </c>
    </row>
    <row r="4054" spans="1:29">
      <c r="A4054">
        <v>56333</v>
      </c>
      <c r="B4054">
        <v>4053</v>
      </c>
      <c r="C4054">
        <v>1500610</v>
      </c>
      <c r="D4054" t="s">
        <v>4235</v>
      </c>
      <c r="E4054" t="s">
        <v>4236</v>
      </c>
      <c r="F4054" t="s">
        <v>4373</v>
      </c>
      <c r="G4054" t="e">
        <f>VLOOKUP($H4054,[1]BRT!$1:$1048576,1,0)</f>
        <v>#N/A</v>
      </c>
      <c r="H4054" t="s">
        <v>7028</v>
      </c>
      <c r="I4054">
        <v>37.696773</v>
      </c>
      <c r="J4054">
        <v>-122.125885</v>
      </c>
      <c r="K4054">
        <v>1198</v>
      </c>
      <c r="L4054">
        <v>20</v>
      </c>
      <c r="M4054">
        <v>3</v>
      </c>
      <c r="N4054">
        <v>3</v>
      </c>
      <c r="O4054">
        <v>159</v>
      </c>
      <c r="P4054">
        <v>162</v>
      </c>
      <c r="Q4054" t="e">
        <f>VLOOKUP($A4054,'[1]SheltersALL_2.17.22'!$1:$1048576,6,0)</f>
        <v>#N/A</v>
      </c>
      <c r="R4054" t="str">
        <f>VLOOKUP($A4054, [1]FA21_Ridership!$1:$1048576,11, 0)</f>
        <v>SAN LEANDRO</v>
      </c>
      <c r="S4054" t="str">
        <f>VLOOKUP($A4054, [1]FA21_Ridership!$1:$1048576,12, 0)</f>
        <v>ALAMEDA</v>
      </c>
      <c r="T4054">
        <f>VLOOKUP($A4054, [1]FA21_Ridership!$1:$1048576,13, 0)</f>
        <v>4</v>
      </c>
      <c r="U4054">
        <f t="shared" si="316"/>
        <v>3240</v>
      </c>
      <c r="V4054" s="67">
        <f t="shared" si="315"/>
        <v>0.97399999999999998</v>
      </c>
      <c r="W4054">
        <v>0.89667699999999995</v>
      </c>
      <c r="X4054" s="67">
        <f t="shared" si="317"/>
        <v>0.76200000000000001</v>
      </c>
      <c r="Y4054">
        <v>0.14246700000000001</v>
      </c>
      <c r="Z4054" s="67">
        <f t="shared" si="318"/>
        <v>0.33900000000000002</v>
      </c>
      <c r="AA4054">
        <f>VLOOKUP($C4054,[1]Disability!$1:$1048576,5,FALSE)</f>
        <v>0</v>
      </c>
      <c r="AB4054" s="67">
        <f t="shared" si="319"/>
        <v>0</v>
      </c>
      <c r="AC4054" t="e">
        <f>VLOOKUP($A4054,#REF!,9,FALSE)</f>
        <v>#REF!</v>
      </c>
    </row>
    <row r="4055" spans="1:29">
      <c r="A4055">
        <v>52519</v>
      </c>
      <c r="B4055">
        <v>4054</v>
      </c>
      <c r="C4055">
        <v>9906500</v>
      </c>
      <c r="D4055" t="s">
        <v>4235</v>
      </c>
      <c r="E4055" t="s">
        <v>4236</v>
      </c>
      <c r="F4055" t="s">
        <v>4215</v>
      </c>
      <c r="G4055" t="str">
        <f>VLOOKUP($H4055,[1]BRT!$1:$1048576,1,0)</f>
        <v>20TH AVENUE</v>
      </c>
      <c r="H4055" t="s">
        <v>7029</v>
      </c>
      <c r="I4055">
        <v>37.785697999999996</v>
      </c>
      <c r="J4055">
        <v>-122.23974200000001</v>
      </c>
      <c r="K4055">
        <v>1391</v>
      </c>
      <c r="L4055">
        <v>15</v>
      </c>
      <c r="M4055">
        <v>4</v>
      </c>
      <c r="N4055">
        <v>87</v>
      </c>
      <c r="O4055">
        <v>130</v>
      </c>
      <c r="P4055">
        <v>217</v>
      </c>
      <c r="Q4055" t="e">
        <f>VLOOKUP($A4055,'[1]SheltersALL_2.17.22'!$1:$1048576,6,0)</f>
        <v>#N/A</v>
      </c>
      <c r="R4055" t="str">
        <f>VLOOKUP($A4055, [1]FA21_Ridership!$1:$1048576,11, 0)</f>
        <v>OAKLAND</v>
      </c>
      <c r="S4055" t="str">
        <f>VLOOKUP($A4055, [1]FA21_Ridership!$1:$1048576,12, 0)</f>
        <v>ALAMEDA</v>
      </c>
      <c r="T4055">
        <f>VLOOKUP($A4055, [1]FA21_Ridership!$1:$1048576,13, 0)</f>
        <v>2</v>
      </c>
      <c r="U4055">
        <f t="shared" si="316"/>
        <v>3255</v>
      </c>
      <c r="V4055" s="67">
        <f t="shared" si="315"/>
        <v>0.97399999999999998</v>
      </c>
      <c r="W4055">
        <v>0.611819</v>
      </c>
      <c r="X4055" s="67">
        <f t="shared" si="317"/>
        <v>0.29599999999999999</v>
      </c>
      <c r="Y4055">
        <v>0.56778700000000004</v>
      </c>
      <c r="Z4055" s="67">
        <f t="shared" si="318"/>
        <v>0.91100000000000003</v>
      </c>
      <c r="AA4055">
        <f>VLOOKUP($C4055,[1]Disability!$1:$1048576,5,FALSE)</f>
        <v>0</v>
      </c>
      <c r="AB4055" s="67">
        <f t="shared" si="319"/>
        <v>0</v>
      </c>
      <c r="AC4055" t="e">
        <f>VLOOKUP($A4055,#REF!,9,FALSE)</f>
        <v>#REF!</v>
      </c>
    </row>
    <row r="4056" spans="1:29">
      <c r="A4056">
        <v>55255</v>
      </c>
      <c r="B4056">
        <v>4055</v>
      </c>
      <c r="C4056">
        <v>802170</v>
      </c>
      <c r="D4056" t="s">
        <v>4235</v>
      </c>
      <c r="E4056" t="s">
        <v>4236</v>
      </c>
      <c r="F4056" t="s">
        <v>4373</v>
      </c>
      <c r="G4056" t="e">
        <f>VLOOKUP($H4056,[1]BRT!$1:$1048576,1,0)</f>
        <v>#N/A</v>
      </c>
      <c r="H4056" t="s">
        <v>6937</v>
      </c>
      <c r="I4056">
        <v>37.669381000000001</v>
      </c>
      <c r="J4056">
        <v>-122.08602999999999</v>
      </c>
      <c r="K4056">
        <v>998</v>
      </c>
      <c r="L4056">
        <v>41</v>
      </c>
      <c r="M4056">
        <v>1.463414634</v>
      </c>
      <c r="N4056">
        <v>16</v>
      </c>
      <c r="O4056">
        <v>64</v>
      </c>
      <c r="P4056">
        <v>80</v>
      </c>
      <c r="Q4056" t="e">
        <f>VLOOKUP($A4056,'[1]SheltersALL_2.17.22'!$1:$1048576,6,0)</f>
        <v>#N/A</v>
      </c>
      <c r="R4056" t="str">
        <f>VLOOKUP($A4056, [1]FA21_Ridership!$1:$1048576,11, 0)</f>
        <v>HAYWARD</v>
      </c>
      <c r="S4056" t="str">
        <f>VLOOKUP($A4056, [1]FA21_Ridership!$1:$1048576,12, 0)</f>
        <v>ALAMEDA</v>
      </c>
      <c r="T4056">
        <f>VLOOKUP($A4056, [1]FA21_Ridership!$1:$1048576,13, 0)</f>
        <v>4</v>
      </c>
      <c r="U4056">
        <f t="shared" si="316"/>
        <v>3280</v>
      </c>
      <c r="V4056" s="67">
        <f t="shared" si="315"/>
        <v>0.97399999999999998</v>
      </c>
      <c r="W4056">
        <v>0.81149700000000002</v>
      </c>
      <c r="X4056" s="67">
        <f t="shared" si="317"/>
        <v>0.60099999999999998</v>
      </c>
      <c r="Y4056">
        <v>0.28488400000000003</v>
      </c>
      <c r="Z4056" s="67">
        <f t="shared" si="318"/>
        <v>0.61199999999999999</v>
      </c>
      <c r="AA4056">
        <f>VLOOKUP($C4056,[1]Disability!$1:$1048576,5,FALSE)</f>
        <v>1</v>
      </c>
      <c r="AB4056" s="67">
        <f t="shared" si="319"/>
        <v>0.72499999999999998</v>
      </c>
      <c r="AC4056" t="e">
        <f>VLOOKUP($A4056,#REF!,9,FALSE)</f>
        <v>#REF!</v>
      </c>
    </row>
    <row r="4057" spans="1:29">
      <c r="A4057">
        <v>55662</v>
      </c>
      <c r="B4057">
        <v>4056</v>
      </c>
      <c r="C4057">
        <v>802130</v>
      </c>
      <c r="D4057" t="s">
        <v>4235</v>
      </c>
      <c r="E4057" t="s">
        <v>4236</v>
      </c>
      <c r="F4057" t="s">
        <v>4373</v>
      </c>
      <c r="G4057" t="e">
        <f>VLOOKUP($H4057,[1]BRT!$1:$1048576,1,0)</f>
        <v>#N/A</v>
      </c>
      <c r="H4057" t="s">
        <v>6937</v>
      </c>
      <c r="I4057">
        <v>37.669832999999997</v>
      </c>
      <c r="J4057">
        <v>-122.086675</v>
      </c>
      <c r="K4057">
        <v>1141</v>
      </c>
      <c r="L4057">
        <v>20</v>
      </c>
      <c r="M4057">
        <v>3</v>
      </c>
      <c r="N4057">
        <v>0</v>
      </c>
      <c r="O4057">
        <v>164</v>
      </c>
      <c r="P4057">
        <v>164</v>
      </c>
      <c r="Q4057" t="e">
        <f>VLOOKUP($A4057,'[1]SheltersALL_2.17.22'!$1:$1048576,6,0)</f>
        <v>#N/A</v>
      </c>
      <c r="R4057" t="str">
        <f>VLOOKUP($A4057, [1]FA21_Ridership!$1:$1048576,11, 0)</f>
        <v>HAYWARD</v>
      </c>
      <c r="S4057" t="str">
        <f>VLOOKUP($A4057, [1]FA21_Ridership!$1:$1048576,12, 0)</f>
        <v>ALAMEDA</v>
      </c>
      <c r="T4057">
        <f>VLOOKUP($A4057, [1]FA21_Ridership!$1:$1048576,13, 0)</f>
        <v>4</v>
      </c>
      <c r="U4057">
        <f t="shared" si="316"/>
        <v>3280</v>
      </c>
      <c r="V4057" s="67">
        <f t="shared" si="315"/>
        <v>0.97399999999999998</v>
      </c>
      <c r="W4057">
        <v>0.81149700000000002</v>
      </c>
      <c r="X4057" s="67">
        <f t="shared" si="317"/>
        <v>0.60099999999999998</v>
      </c>
      <c r="Y4057">
        <v>0.28488400000000003</v>
      </c>
      <c r="Z4057" s="67">
        <f t="shared" si="318"/>
        <v>0.61199999999999999</v>
      </c>
      <c r="AA4057">
        <f>VLOOKUP($C4057,[1]Disability!$1:$1048576,5,FALSE)</f>
        <v>1</v>
      </c>
      <c r="AB4057" s="67">
        <f t="shared" si="319"/>
        <v>0.72499999999999998</v>
      </c>
      <c r="AC4057" t="e">
        <f>VLOOKUP($A4057,#REF!,9,FALSE)</f>
        <v>#REF!</v>
      </c>
    </row>
    <row r="4058" spans="1:29">
      <c r="A4058">
        <v>52606</v>
      </c>
      <c r="B4058">
        <v>4057</v>
      </c>
      <c r="C4058">
        <v>9906770</v>
      </c>
      <c r="D4058" t="s">
        <v>4235</v>
      </c>
      <c r="E4058" t="s">
        <v>4236</v>
      </c>
      <c r="F4058" t="s">
        <v>4215</v>
      </c>
      <c r="G4058" t="str">
        <f>VLOOKUP($H4058,[1]BRT!$1:$1048576,1,0)</f>
        <v>54TH AVENUE</v>
      </c>
      <c r="H4058" t="s">
        <v>7030</v>
      </c>
      <c r="I4058">
        <v>37.768075000000003</v>
      </c>
      <c r="J4058">
        <v>-122.205828</v>
      </c>
      <c r="K4058">
        <v>1389</v>
      </c>
      <c r="L4058">
        <v>15</v>
      </c>
      <c r="M4058">
        <v>4</v>
      </c>
      <c r="N4058">
        <v>136</v>
      </c>
      <c r="O4058">
        <v>84</v>
      </c>
      <c r="P4058">
        <v>220</v>
      </c>
      <c r="Q4058" t="e">
        <f>VLOOKUP($A4058,'[1]SheltersALL_2.17.22'!$1:$1048576,6,0)</f>
        <v>#N/A</v>
      </c>
      <c r="R4058" t="str">
        <f>VLOOKUP($A4058, [1]FA21_Ridership!$1:$1048576,11, 0)</f>
        <v>OAKLAND</v>
      </c>
      <c r="S4058" t="str">
        <f>VLOOKUP($A4058, [1]FA21_Ridership!$1:$1048576,12, 0)</f>
        <v>ALAMEDA</v>
      </c>
      <c r="T4058">
        <f>VLOOKUP($A4058, [1]FA21_Ridership!$1:$1048576,13, 0)</f>
        <v>3</v>
      </c>
      <c r="U4058">
        <f t="shared" si="316"/>
        <v>3300</v>
      </c>
      <c r="V4058" s="67">
        <f t="shared" si="315"/>
        <v>0.97499999999999998</v>
      </c>
      <c r="W4058">
        <v>0.96067800000000003</v>
      </c>
      <c r="X4058" s="67">
        <f t="shared" si="317"/>
        <v>0.92400000000000004</v>
      </c>
      <c r="Y4058">
        <v>0.47095799999999999</v>
      </c>
      <c r="Z4058" s="67">
        <f t="shared" si="318"/>
        <v>0.84</v>
      </c>
      <c r="AA4058">
        <f>VLOOKUP($C4058,[1]Disability!$1:$1048576,5,FALSE)</f>
        <v>0</v>
      </c>
      <c r="AB4058" s="67">
        <f t="shared" si="319"/>
        <v>0</v>
      </c>
      <c r="AC4058" t="e">
        <f>VLOOKUP($A4058,#REF!,9,FALSE)</f>
        <v>#REF!</v>
      </c>
    </row>
    <row r="4059" spans="1:29">
      <c r="A4059">
        <v>55645</v>
      </c>
      <c r="B4059">
        <v>4058</v>
      </c>
      <c r="C4059">
        <v>701900</v>
      </c>
      <c r="D4059" t="s">
        <v>4235</v>
      </c>
      <c r="E4059" t="s">
        <v>4236</v>
      </c>
      <c r="F4059" t="s">
        <v>4373</v>
      </c>
      <c r="G4059" t="e">
        <f>VLOOKUP($H4059,[1]BRT!$1:$1048576,1,0)</f>
        <v>#N/A</v>
      </c>
      <c r="H4059" t="s">
        <v>6759</v>
      </c>
      <c r="I4059">
        <v>37.557205000000003</v>
      </c>
      <c r="J4059">
        <v>-121.97560900000001</v>
      </c>
      <c r="K4059">
        <v>725</v>
      </c>
      <c r="L4059">
        <v>55</v>
      </c>
      <c r="M4059">
        <v>1.0909090910000001</v>
      </c>
      <c r="N4059">
        <v>20</v>
      </c>
      <c r="O4059">
        <v>40</v>
      </c>
      <c r="P4059">
        <v>60</v>
      </c>
      <c r="Q4059" t="e">
        <f>VLOOKUP($A4059,'[1]SheltersALL_2.17.22'!$1:$1048576,6,0)</f>
        <v>#N/A</v>
      </c>
      <c r="R4059" t="str">
        <f>VLOOKUP($A4059, [1]FA21_Ridership!$1:$1048576,11, 0)</f>
        <v>FREMONT</v>
      </c>
      <c r="S4059" t="str">
        <f>VLOOKUP($A4059, [1]FA21_Ridership!$1:$1048576,12, 0)</f>
        <v>ALAMEDA</v>
      </c>
      <c r="T4059">
        <f>VLOOKUP($A4059, [1]FA21_Ridership!$1:$1048576,13, 0)</f>
        <v>5</v>
      </c>
      <c r="U4059">
        <f t="shared" si="316"/>
        <v>3300</v>
      </c>
      <c r="V4059" s="67">
        <f t="shared" si="315"/>
        <v>0.97499999999999998</v>
      </c>
      <c r="W4059">
        <v>0.92372900000000002</v>
      </c>
      <c r="X4059" s="67">
        <f t="shared" si="317"/>
        <v>0.82</v>
      </c>
      <c r="Y4059">
        <v>4.4255999999999997E-2</v>
      </c>
      <c r="Z4059" s="67">
        <f t="shared" si="318"/>
        <v>5.3999999999999999E-2</v>
      </c>
      <c r="AA4059">
        <f>VLOOKUP($C4059,[1]Disability!$1:$1048576,5,FALSE)</f>
        <v>0</v>
      </c>
      <c r="AB4059" s="67">
        <f t="shared" si="319"/>
        <v>0</v>
      </c>
      <c r="AC4059" t="e">
        <f>VLOOKUP($A4059,#REF!,9,FALSE)</f>
        <v>#REF!</v>
      </c>
    </row>
    <row r="4060" spans="1:29">
      <c r="A4060">
        <v>55477</v>
      </c>
      <c r="B4060">
        <v>4059</v>
      </c>
      <c r="C4060">
        <v>701850</v>
      </c>
      <c r="D4060" t="s">
        <v>4235</v>
      </c>
      <c r="E4060" t="s">
        <v>4236</v>
      </c>
      <c r="F4060" t="s">
        <v>4373</v>
      </c>
      <c r="G4060" t="e">
        <f>VLOOKUP($H4060,[1]BRT!$1:$1048576,1,0)</f>
        <v>#N/A</v>
      </c>
      <c r="H4060" t="s">
        <v>6759</v>
      </c>
      <c r="I4060">
        <v>37.557279999999999</v>
      </c>
      <c r="J4060">
        <v>-121.975966</v>
      </c>
      <c r="K4060">
        <v>933</v>
      </c>
      <c r="L4060">
        <v>24</v>
      </c>
      <c r="M4060">
        <v>2.5</v>
      </c>
      <c r="N4060">
        <v>53</v>
      </c>
      <c r="O4060">
        <v>86</v>
      </c>
      <c r="P4060">
        <v>139</v>
      </c>
      <c r="Q4060" t="e">
        <f>VLOOKUP($A4060,'[1]SheltersALL_2.17.22'!$1:$1048576,6,0)</f>
        <v>#N/A</v>
      </c>
      <c r="R4060" t="str">
        <f>VLOOKUP($A4060, [1]FA21_Ridership!$1:$1048576,11, 0)</f>
        <v>FREMONT</v>
      </c>
      <c r="S4060" t="str">
        <f>VLOOKUP($A4060, [1]FA21_Ridership!$1:$1048576,12, 0)</f>
        <v>ALAMEDA</v>
      </c>
      <c r="T4060">
        <f>VLOOKUP($A4060, [1]FA21_Ridership!$1:$1048576,13, 0)</f>
        <v>5</v>
      </c>
      <c r="U4060">
        <f t="shared" si="316"/>
        <v>3336</v>
      </c>
      <c r="V4060" s="67">
        <f t="shared" si="315"/>
        <v>0.97499999999999998</v>
      </c>
      <c r="W4060">
        <v>0.92372900000000002</v>
      </c>
      <c r="X4060" s="67">
        <f t="shared" si="317"/>
        <v>0.82</v>
      </c>
      <c r="Y4060">
        <v>4.4255999999999997E-2</v>
      </c>
      <c r="Z4060" s="67">
        <f t="shared" si="318"/>
        <v>5.3999999999999999E-2</v>
      </c>
      <c r="AA4060">
        <f>VLOOKUP($C4060,[1]Disability!$1:$1048576,5,FALSE)</f>
        <v>1</v>
      </c>
      <c r="AB4060" s="67">
        <f t="shared" si="319"/>
        <v>0.72499999999999998</v>
      </c>
      <c r="AC4060" t="e">
        <f>VLOOKUP($A4060,#REF!,9,FALSE)</f>
        <v>#REF!</v>
      </c>
    </row>
    <row r="4061" spans="1:29">
      <c r="A4061">
        <v>52593</v>
      </c>
      <c r="B4061">
        <v>4060</v>
      </c>
      <c r="C4061">
        <v>9906700</v>
      </c>
      <c r="D4061" t="s">
        <v>4235</v>
      </c>
      <c r="E4061" t="s">
        <v>4236</v>
      </c>
      <c r="F4061" t="s">
        <v>4215</v>
      </c>
      <c r="G4061" t="str">
        <f>VLOOKUP($H4061,[1]BRT!$1:$1048576,1,0)</f>
        <v>HARRISON NB</v>
      </c>
      <c r="H4061" t="s">
        <v>7031</v>
      </c>
      <c r="I4061">
        <v>37.801927999999997</v>
      </c>
      <c r="J4061">
        <v>-122.26940500000001</v>
      </c>
      <c r="K4061">
        <v>1394</v>
      </c>
      <c r="L4061">
        <v>15</v>
      </c>
      <c r="M4061">
        <v>4</v>
      </c>
      <c r="N4061">
        <v>14</v>
      </c>
      <c r="O4061">
        <v>210</v>
      </c>
      <c r="P4061">
        <v>224</v>
      </c>
      <c r="Q4061" t="e">
        <f>VLOOKUP($A4061,'[1]SheltersALL_2.17.22'!$1:$1048576,6,0)</f>
        <v>#N/A</v>
      </c>
      <c r="R4061" t="str">
        <f>VLOOKUP($A4061, [1]FA21_Ridership!$1:$1048576,11, 0)</f>
        <v>OAKLAND</v>
      </c>
      <c r="S4061" t="str">
        <f>VLOOKUP($A4061, [1]FA21_Ridership!$1:$1048576,12, 0)</f>
        <v>ALAMEDA</v>
      </c>
      <c r="T4061">
        <f>VLOOKUP($A4061, [1]FA21_Ridership!$1:$1048576,13, 0)</f>
        <v>2</v>
      </c>
      <c r="U4061">
        <f t="shared" si="316"/>
        <v>3360</v>
      </c>
      <c r="V4061" s="67">
        <f t="shared" si="315"/>
        <v>0.97499999999999998</v>
      </c>
      <c r="W4061">
        <v>0.95238100000000003</v>
      </c>
      <c r="X4061" s="67">
        <f t="shared" si="317"/>
        <v>0.91100000000000003</v>
      </c>
      <c r="Y4061">
        <v>0.69249400000000005</v>
      </c>
      <c r="Z4061" s="67">
        <f t="shared" si="318"/>
        <v>0.97399999999999998</v>
      </c>
      <c r="AA4061">
        <f>VLOOKUP($C4061,[1]Disability!$1:$1048576,5,FALSE)</f>
        <v>7</v>
      </c>
      <c r="AB4061" s="67">
        <f t="shared" si="319"/>
        <v>0.996</v>
      </c>
      <c r="AC4061" t="e">
        <f>VLOOKUP($A4061,#REF!,9,FALSE)</f>
        <v>#REF!</v>
      </c>
    </row>
    <row r="4062" spans="1:29">
      <c r="A4062">
        <v>57222</v>
      </c>
      <c r="B4062">
        <v>4061</v>
      </c>
      <c r="C4062">
        <v>1010670</v>
      </c>
      <c r="D4062" t="s">
        <v>4235</v>
      </c>
      <c r="E4062" t="s">
        <v>4236</v>
      </c>
      <c r="G4062" t="e">
        <f>VLOOKUP($H4062,[1]BRT!$1:$1048576,1,0)</f>
        <v>#N/A</v>
      </c>
      <c r="H4062" t="s">
        <v>7022</v>
      </c>
      <c r="I4062">
        <v>37.783583999999998</v>
      </c>
      <c r="J4062">
        <v>-122.222515</v>
      </c>
      <c r="K4062">
        <v>1397</v>
      </c>
      <c r="L4062">
        <v>20</v>
      </c>
      <c r="M4062">
        <v>3</v>
      </c>
      <c r="N4062">
        <v>96</v>
      </c>
      <c r="O4062">
        <v>73</v>
      </c>
      <c r="P4062">
        <v>169</v>
      </c>
      <c r="Q4062" t="e">
        <f>VLOOKUP($A4062,'[1]SheltersALL_2.17.22'!$1:$1048576,6,0)</f>
        <v>#N/A</v>
      </c>
      <c r="R4062" t="str">
        <f>VLOOKUP($A4062, [1]FA21_Ridership!$1:$1048576,11, 0)</f>
        <v>OAKLAND</v>
      </c>
      <c r="S4062" t="str">
        <f>VLOOKUP($A4062, [1]FA21_Ridership!$1:$1048576,12, 0)</f>
        <v>ALAMEDA</v>
      </c>
      <c r="T4062">
        <f>VLOOKUP($A4062, [1]FA21_Ridership!$1:$1048576,13, 0)</f>
        <v>2</v>
      </c>
      <c r="U4062">
        <f t="shared" si="316"/>
        <v>3380</v>
      </c>
      <c r="V4062" s="67">
        <f t="shared" si="315"/>
        <v>0.97599999999999998</v>
      </c>
      <c r="W4062">
        <v>0.82474199999999998</v>
      </c>
      <c r="X4062" s="67">
        <f t="shared" si="317"/>
        <v>0.61899999999999999</v>
      </c>
      <c r="Y4062">
        <v>0.36908000000000002</v>
      </c>
      <c r="Z4062" s="67">
        <f t="shared" si="318"/>
        <v>0.72399999999999998</v>
      </c>
      <c r="AA4062">
        <f>VLOOKUP($C4062,[1]Disability!$1:$1048576,5,FALSE)</f>
        <v>1</v>
      </c>
      <c r="AB4062" s="67">
        <f t="shared" si="319"/>
        <v>0.72499999999999998</v>
      </c>
      <c r="AC4062" t="e">
        <f>VLOOKUP($A4062,#REF!,9,FALSE)</f>
        <v>#REF!</v>
      </c>
    </row>
    <row r="4063" spans="1:29">
      <c r="A4063">
        <v>53000</v>
      </c>
      <c r="B4063">
        <v>4062</v>
      </c>
      <c r="C4063">
        <v>701840</v>
      </c>
      <c r="D4063" t="s">
        <v>4235</v>
      </c>
      <c r="E4063" t="s">
        <v>4236</v>
      </c>
      <c r="F4063" t="s">
        <v>4373</v>
      </c>
      <c r="G4063" t="e">
        <f>VLOOKUP($H4063,[1]BRT!$1:$1048576,1,0)</f>
        <v>#N/A</v>
      </c>
      <c r="H4063" t="s">
        <v>6759</v>
      </c>
      <c r="I4063">
        <v>37.557496</v>
      </c>
      <c r="J4063">
        <v>-121.97602500000001</v>
      </c>
      <c r="K4063">
        <v>1443</v>
      </c>
      <c r="L4063">
        <v>30</v>
      </c>
      <c r="M4063">
        <v>2</v>
      </c>
      <c r="N4063">
        <v>92</v>
      </c>
      <c r="O4063">
        <v>21</v>
      </c>
      <c r="P4063">
        <v>113</v>
      </c>
      <c r="Q4063" t="e">
        <f>VLOOKUP($A4063,'[1]SheltersALL_2.17.22'!$1:$1048576,6,0)</f>
        <v>#N/A</v>
      </c>
      <c r="R4063" t="str">
        <f>VLOOKUP($A4063, [1]FA21_Ridership!$1:$1048576,11, 0)</f>
        <v>FREMONT</v>
      </c>
      <c r="S4063" t="str">
        <f>VLOOKUP($A4063, [1]FA21_Ridership!$1:$1048576,12, 0)</f>
        <v>ALAMEDA</v>
      </c>
      <c r="T4063">
        <f>VLOOKUP($A4063, [1]FA21_Ridership!$1:$1048576,13, 0)</f>
        <v>5</v>
      </c>
      <c r="U4063">
        <f t="shared" si="316"/>
        <v>3390</v>
      </c>
      <c r="V4063" s="67">
        <f t="shared" si="315"/>
        <v>0.97599999999999998</v>
      </c>
      <c r="W4063">
        <v>0.92372900000000002</v>
      </c>
      <c r="X4063" s="67">
        <f t="shared" si="317"/>
        <v>0.82</v>
      </c>
      <c r="Y4063">
        <v>4.4255999999999997E-2</v>
      </c>
      <c r="Z4063" s="67">
        <f t="shared" si="318"/>
        <v>5.3999999999999999E-2</v>
      </c>
      <c r="AA4063">
        <f>VLOOKUP($C4063,[1]Disability!$1:$1048576,5,FALSE)</f>
        <v>1</v>
      </c>
      <c r="AB4063" s="67">
        <f t="shared" si="319"/>
        <v>0.72499999999999998</v>
      </c>
      <c r="AC4063" t="e">
        <f>VLOOKUP($A4063,#REF!,9,FALSE)</f>
        <v>#REF!</v>
      </c>
    </row>
    <row r="4064" spans="1:29">
      <c r="A4064">
        <v>52531</v>
      </c>
      <c r="B4064">
        <v>4063</v>
      </c>
      <c r="C4064">
        <v>9906510</v>
      </c>
      <c r="D4064" t="s">
        <v>4235</v>
      </c>
      <c r="E4064" t="s">
        <v>4236</v>
      </c>
      <c r="F4064" t="s">
        <v>4215</v>
      </c>
      <c r="G4064" t="str">
        <f>VLOOKUP($H4064,[1]BRT!$1:$1048576,1,0)</f>
        <v>20TH AVENUE</v>
      </c>
      <c r="H4064" t="s">
        <v>7029</v>
      </c>
      <c r="I4064">
        <v>37.785623999999999</v>
      </c>
      <c r="J4064">
        <v>-122.239667</v>
      </c>
      <c r="K4064">
        <v>1395</v>
      </c>
      <c r="L4064">
        <v>15</v>
      </c>
      <c r="M4064">
        <v>4</v>
      </c>
      <c r="N4064">
        <v>150</v>
      </c>
      <c r="O4064">
        <v>76</v>
      </c>
      <c r="P4064">
        <v>226</v>
      </c>
      <c r="Q4064" t="e">
        <f>VLOOKUP($A4064,'[1]SheltersALL_2.17.22'!$1:$1048576,6,0)</f>
        <v>#N/A</v>
      </c>
      <c r="R4064" t="str">
        <f>VLOOKUP($A4064, [1]FA21_Ridership!$1:$1048576,11, 0)</f>
        <v>OAKLAND</v>
      </c>
      <c r="S4064" t="str">
        <f>VLOOKUP($A4064, [1]FA21_Ridership!$1:$1048576,12, 0)</f>
        <v>ALAMEDA</v>
      </c>
      <c r="T4064">
        <f>VLOOKUP($A4064, [1]FA21_Ridership!$1:$1048576,13, 0)</f>
        <v>2</v>
      </c>
      <c r="U4064">
        <f t="shared" si="316"/>
        <v>3390</v>
      </c>
      <c r="V4064" s="67">
        <f t="shared" si="315"/>
        <v>0.97599999999999998</v>
      </c>
      <c r="W4064">
        <v>0.611819</v>
      </c>
      <c r="X4064" s="67">
        <f t="shared" si="317"/>
        <v>0.29599999999999999</v>
      </c>
      <c r="Y4064">
        <v>0.56778700000000004</v>
      </c>
      <c r="Z4064" s="67">
        <f t="shared" si="318"/>
        <v>0.91100000000000003</v>
      </c>
      <c r="AA4064">
        <f>VLOOKUP($C4064,[1]Disability!$1:$1048576,5,FALSE)</f>
        <v>0</v>
      </c>
      <c r="AB4064" s="67">
        <f t="shared" si="319"/>
        <v>0</v>
      </c>
      <c r="AC4064" t="e">
        <f>VLOOKUP($A4064,#REF!,9,FALSE)</f>
        <v>#REF!</v>
      </c>
    </row>
    <row r="4065" spans="1:29">
      <c r="A4065">
        <v>53684</v>
      </c>
      <c r="B4065">
        <v>4064</v>
      </c>
      <c r="C4065">
        <v>1504220</v>
      </c>
      <c r="D4065" t="s">
        <v>4235</v>
      </c>
      <c r="E4065" t="s">
        <v>4236</v>
      </c>
      <c r="F4065" t="s">
        <v>4373</v>
      </c>
      <c r="G4065" t="e">
        <f>VLOOKUP($H4065,[1]BRT!$1:$1048576,1,0)</f>
        <v>#N/A</v>
      </c>
      <c r="H4065" t="s">
        <v>6977</v>
      </c>
      <c r="I4065">
        <v>37.6967</v>
      </c>
      <c r="J4065">
        <v>-122.12571800000001</v>
      </c>
      <c r="K4065">
        <v>1030</v>
      </c>
      <c r="L4065">
        <v>20</v>
      </c>
      <c r="M4065">
        <v>3</v>
      </c>
      <c r="N4065">
        <v>169</v>
      </c>
      <c r="O4065">
        <v>1</v>
      </c>
      <c r="P4065">
        <v>170</v>
      </c>
      <c r="Q4065" t="e">
        <f>VLOOKUP($A4065,'[1]SheltersALL_2.17.22'!$1:$1048576,6,0)</f>
        <v>#N/A</v>
      </c>
      <c r="R4065" t="str">
        <f>VLOOKUP($A4065, [1]FA21_Ridership!$1:$1048576,11, 0)</f>
        <v>SAN LEANDRO</v>
      </c>
      <c r="S4065" t="str">
        <f>VLOOKUP($A4065, [1]FA21_Ridership!$1:$1048576,12, 0)</f>
        <v>ALAMEDA</v>
      </c>
      <c r="T4065">
        <f>VLOOKUP($A4065, [1]FA21_Ridership!$1:$1048576,13, 0)</f>
        <v>4</v>
      </c>
      <c r="U4065">
        <f t="shared" si="316"/>
        <v>3400</v>
      </c>
      <c r="V4065" s="67">
        <f t="shared" si="315"/>
        <v>0.97599999999999998</v>
      </c>
      <c r="W4065">
        <v>0.89667699999999995</v>
      </c>
      <c r="X4065" s="67">
        <f t="shared" si="317"/>
        <v>0.76200000000000001</v>
      </c>
      <c r="Y4065">
        <v>0.14246700000000001</v>
      </c>
      <c r="Z4065" s="67">
        <f t="shared" si="318"/>
        <v>0.33900000000000002</v>
      </c>
      <c r="AA4065">
        <f>VLOOKUP($C4065,[1]Disability!$1:$1048576,5,FALSE)</f>
        <v>0</v>
      </c>
      <c r="AB4065" s="67">
        <f t="shared" si="319"/>
        <v>0</v>
      </c>
      <c r="AC4065" t="e">
        <f>VLOOKUP($A4065,#REF!,9,FALSE)</f>
        <v>#REF!</v>
      </c>
    </row>
    <row r="4066" spans="1:29">
      <c r="A4066">
        <v>52547</v>
      </c>
      <c r="B4066">
        <v>4065</v>
      </c>
      <c r="C4066">
        <v>9906580</v>
      </c>
      <c r="D4066" t="s">
        <v>4235</v>
      </c>
      <c r="E4066" t="s">
        <v>4236</v>
      </c>
      <c r="F4066" t="s">
        <v>4215</v>
      </c>
      <c r="G4066" t="str">
        <f>VLOOKUP($H4066,[1]BRT!$1:$1048576,1,0)</f>
        <v>5TH AVENUE NB</v>
      </c>
      <c r="H4066" t="s">
        <v>7032</v>
      </c>
      <c r="I4066">
        <v>37.795997</v>
      </c>
      <c r="J4066">
        <v>-122.25403300000001</v>
      </c>
      <c r="K4066">
        <v>1392</v>
      </c>
      <c r="L4066">
        <v>15</v>
      </c>
      <c r="M4066">
        <v>4</v>
      </c>
      <c r="N4066">
        <v>99</v>
      </c>
      <c r="O4066">
        <v>128</v>
      </c>
      <c r="P4066">
        <v>227</v>
      </c>
      <c r="Q4066" t="e">
        <f>VLOOKUP($A4066,'[1]SheltersALL_2.17.22'!$1:$1048576,6,0)</f>
        <v>#N/A</v>
      </c>
      <c r="R4066" t="str">
        <f>VLOOKUP($A4066, [1]FA21_Ridership!$1:$1048576,11, 0)</f>
        <v>OAKLAND</v>
      </c>
      <c r="S4066" t="str">
        <f>VLOOKUP($A4066, [1]FA21_Ridership!$1:$1048576,12, 0)</f>
        <v>ALAMEDA</v>
      </c>
      <c r="T4066">
        <f>VLOOKUP($A4066, [1]FA21_Ridership!$1:$1048576,13, 0)</f>
        <v>2</v>
      </c>
      <c r="U4066">
        <f t="shared" si="316"/>
        <v>3405</v>
      </c>
      <c r="V4066" s="67">
        <f t="shared" si="315"/>
        <v>0.97699999999999998</v>
      </c>
      <c r="W4066">
        <v>0.76036199999999998</v>
      </c>
      <c r="X4066" s="67">
        <f t="shared" si="317"/>
        <v>0.51100000000000001</v>
      </c>
      <c r="Y4066">
        <v>0.39035399999999998</v>
      </c>
      <c r="Z4066" s="67">
        <f t="shared" si="318"/>
        <v>0.753</v>
      </c>
      <c r="AA4066">
        <f>VLOOKUP($C4066,[1]Disability!$1:$1048576,5,FALSE)</f>
        <v>1</v>
      </c>
      <c r="AB4066" s="67">
        <f t="shared" si="319"/>
        <v>0.72499999999999998</v>
      </c>
      <c r="AC4066" t="e">
        <f>VLOOKUP($A4066,#REF!,9,FALSE)</f>
        <v>#REF!</v>
      </c>
    </row>
    <row r="4067" spans="1:29">
      <c r="A4067">
        <v>56677</v>
      </c>
      <c r="B4067">
        <v>4066</v>
      </c>
      <c r="C4067">
        <v>804570</v>
      </c>
      <c r="D4067" t="s">
        <v>4235</v>
      </c>
      <c r="E4067" t="s">
        <v>4236</v>
      </c>
      <c r="F4067" t="s">
        <v>4373</v>
      </c>
      <c r="G4067" t="e">
        <f>VLOOKUP($H4067,[1]BRT!$1:$1048576,1,0)</f>
        <v>#N/A</v>
      </c>
      <c r="H4067" t="s">
        <v>6943</v>
      </c>
      <c r="I4067">
        <v>37.634388999999999</v>
      </c>
      <c r="J4067">
        <v>-122.05670499999999</v>
      </c>
      <c r="K4067">
        <v>960</v>
      </c>
      <c r="L4067">
        <v>60</v>
      </c>
      <c r="M4067">
        <v>1</v>
      </c>
      <c r="N4067">
        <v>28</v>
      </c>
      <c r="O4067">
        <v>29</v>
      </c>
      <c r="P4067">
        <v>57</v>
      </c>
      <c r="Q4067" t="e">
        <f>VLOOKUP($A4067,'[1]SheltersALL_2.17.22'!$1:$1048576,6,0)</f>
        <v>#N/A</v>
      </c>
      <c r="R4067" t="str">
        <f>VLOOKUP($A4067, [1]FA21_Ridership!$1:$1048576,11, 0)</f>
        <v>HAYWARD</v>
      </c>
      <c r="S4067" t="str">
        <f>VLOOKUP($A4067, [1]FA21_Ridership!$1:$1048576,12, 0)</f>
        <v>ALAMEDA</v>
      </c>
      <c r="T4067">
        <f>VLOOKUP($A4067, [1]FA21_Ridership!$1:$1048576,13, 0)</f>
        <v>4</v>
      </c>
      <c r="U4067">
        <f t="shared" si="316"/>
        <v>3420</v>
      </c>
      <c r="V4067" s="67">
        <f t="shared" si="315"/>
        <v>0.97699999999999998</v>
      </c>
      <c r="W4067">
        <v>0.88751100000000005</v>
      </c>
      <c r="X4067" s="67">
        <f t="shared" si="317"/>
        <v>0.748</v>
      </c>
      <c r="Y4067">
        <v>0.469252</v>
      </c>
      <c r="Z4067" s="67">
        <f t="shared" si="318"/>
        <v>0.83899999999999997</v>
      </c>
      <c r="AA4067">
        <f>VLOOKUP($C4067,[1]Disability!$1:$1048576,5,FALSE)</f>
        <v>0</v>
      </c>
      <c r="AB4067" s="67">
        <f t="shared" si="319"/>
        <v>0</v>
      </c>
      <c r="AC4067" t="e">
        <f>VLOOKUP($A4067,#REF!,9,FALSE)</f>
        <v>#REF!</v>
      </c>
    </row>
    <row r="4068" spans="1:29">
      <c r="A4068">
        <v>51512</v>
      </c>
      <c r="B4068">
        <v>4067</v>
      </c>
      <c r="C4068">
        <v>701830</v>
      </c>
      <c r="D4068" t="s">
        <v>4235</v>
      </c>
      <c r="E4068" t="s">
        <v>4236</v>
      </c>
      <c r="F4068" t="s">
        <v>4373</v>
      </c>
      <c r="G4068" t="e">
        <f>VLOOKUP($H4068,[1]BRT!$1:$1048576,1,0)</f>
        <v>#N/A</v>
      </c>
      <c r="H4068" t="s">
        <v>6759</v>
      </c>
      <c r="I4068">
        <v>37.557642999999999</v>
      </c>
      <c r="J4068">
        <v>-121.975928</v>
      </c>
      <c r="K4068">
        <v>1075</v>
      </c>
      <c r="L4068">
        <v>21</v>
      </c>
      <c r="M4068">
        <v>2.8571428569999999</v>
      </c>
      <c r="N4068">
        <v>0</v>
      </c>
      <c r="O4068">
        <v>164</v>
      </c>
      <c r="P4068">
        <v>164</v>
      </c>
      <c r="Q4068" t="e">
        <f>VLOOKUP($A4068,'[1]SheltersALL_2.17.22'!$1:$1048576,6,0)</f>
        <v>#N/A</v>
      </c>
      <c r="R4068" t="str">
        <f>VLOOKUP($A4068, [1]FA21_Ridership!$1:$1048576,11, 0)</f>
        <v>FREMONT</v>
      </c>
      <c r="S4068" t="str">
        <f>VLOOKUP($A4068, [1]FA21_Ridership!$1:$1048576,12, 0)</f>
        <v>ALAMEDA</v>
      </c>
      <c r="T4068">
        <f>VLOOKUP($A4068, [1]FA21_Ridership!$1:$1048576,13, 0)</f>
        <v>5</v>
      </c>
      <c r="U4068">
        <f t="shared" si="316"/>
        <v>3444</v>
      </c>
      <c r="V4068" s="67">
        <f t="shared" ref="V4068:V4131" si="320">_xlfn.PERCENTRANK.INC($U$2:$U$4161,U4068)</f>
        <v>0.97699999999999998</v>
      </c>
      <c r="W4068">
        <v>0.92372900000000002</v>
      </c>
      <c r="X4068" s="67">
        <f t="shared" si="317"/>
        <v>0.82</v>
      </c>
      <c r="Y4068">
        <v>4.4255999999999997E-2</v>
      </c>
      <c r="Z4068" s="67">
        <f t="shared" si="318"/>
        <v>5.3999999999999999E-2</v>
      </c>
      <c r="AA4068">
        <f>VLOOKUP($C4068,[1]Disability!$1:$1048576,5,FALSE)</f>
        <v>1</v>
      </c>
      <c r="AB4068" s="67">
        <f t="shared" si="319"/>
        <v>0.72499999999999998</v>
      </c>
      <c r="AC4068" t="e">
        <f>VLOOKUP($A4068,#REF!,9,FALSE)</f>
        <v>#REF!</v>
      </c>
    </row>
    <row r="4069" spans="1:29">
      <c r="A4069">
        <v>52538</v>
      </c>
      <c r="B4069">
        <v>4068</v>
      </c>
      <c r="C4069">
        <v>9906540</v>
      </c>
      <c r="D4069" t="s">
        <v>4235</v>
      </c>
      <c r="E4069" t="s">
        <v>4236</v>
      </c>
      <c r="F4069" t="s">
        <v>4215</v>
      </c>
      <c r="G4069" t="str">
        <f>VLOOKUP($H4069,[1]BRT!$1:$1048576,1,0)</f>
        <v>10TH AVENUE NB</v>
      </c>
      <c r="H4069" t="s">
        <v>7033</v>
      </c>
      <c r="I4069">
        <v>37.791955999999999</v>
      </c>
      <c r="J4069">
        <v>-122.249475</v>
      </c>
      <c r="K4069">
        <v>1392</v>
      </c>
      <c r="L4069">
        <v>15</v>
      </c>
      <c r="M4069">
        <v>4</v>
      </c>
      <c r="N4069">
        <v>97</v>
      </c>
      <c r="O4069">
        <v>134</v>
      </c>
      <c r="P4069">
        <v>231</v>
      </c>
      <c r="Q4069" t="e">
        <f>VLOOKUP($A4069,'[1]SheltersALL_2.17.22'!$1:$1048576,6,0)</f>
        <v>#N/A</v>
      </c>
      <c r="R4069" t="str">
        <f>VLOOKUP($A4069, [1]FA21_Ridership!$1:$1048576,11, 0)</f>
        <v>OAKLAND</v>
      </c>
      <c r="S4069" t="str">
        <f>VLOOKUP($A4069, [1]FA21_Ridership!$1:$1048576,12, 0)</f>
        <v>ALAMEDA</v>
      </c>
      <c r="T4069">
        <f>VLOOKUP($A4069, [1]FA21_Ridership!$1:$1048576,13, 0)</f>
        <v>2</v>
      </c>
      <c r="U4069">
        <f t="shared" si="316"/>
        <v>3465</v>
      </c>
      <c r="V4069" s="67">
        <f t="shared" si="320"/>
        <v>0.97699999999999998</v>
      </c>
      <c r="W4069">
        <v>0.94278499999999998</v>
      </c>
      <c r="X4069" s="67">
        <f t="shared" si="317"/>
        <v>0.879</v>
      </c>
      <c r="Y4069">
        <v>0.47392400000000001</v>
      </c>
      <c r="Z4069" s="67">
        <f t="shared" si="318"/>
        <v>0.84299999999999997</v>
      </c>
      <c r="AA4069">
        <f>VLOOKUP($C4069,[1]Disability!$1:$1048576,5,FALSE)</f>
        <v>1</v>
      </c>
      <c r="AB4069" s="67">
        <f t="shared" si="319"/>
        <v>0.72499999999999998</v>
      </c>
      <c r="AC4069" t="e">
        <f>VLOOKUP($A4069,#REF!,9,FALSE)</f>
        <v>#REF!</v>
      </c>
    </row>
    <row r="4070" spans="1:29">
      <c r="A4070">
        <v>53332</v>
      </c>
      <c r="B4070">
        <v>4069</v>
      </c>
      <c r="C4070">
        <v>1500590</v>
      </c>
      <c r="D4070" t="s">
        <v>4235</v>
      </c>
      <c r="E4070" t="s">
        <v>4236</v>
      </c>
      <c r="F4070" t="s">
        <v>4373</v>
      </c>
      <c r="G4070" t="e">
        <f>VLOOKUP($H4070,[1]BRT!$1:$1048576,1,0)</f>
        <v>#N/A</v>
      </c>
      <c r="H4070" t="s">
        <v>6977</v>
      </c>
      <c r="I4070">
        <v>37.696331999999998</v>
      </c>
      <c r="J4070">
        <v>-122.125117</v>
      </c>
      <c r="K4070">
        <v>908</v>
      </c>
      <c r="L4070">
        <v>19.8</v>
      </c>
      <c r="M4070">
        <v>3.0303030299999998</v>
      </c>
      <c r="N4070">
        <v>66</v>
      </c>
      <c r="O4070">
        <v>109</v>
      </c>
      <c r="P4070">
        <v>175</v>
      </c>
      <c r="Q4070" t="e">
        <f>VLOOKUP($A4070,'[1]SheltersALL_2.17.22'!$1:$1048576,6,0)</f>
        <v>#N/A</v>
      </c>
      <c r="R4070" t="str">
        <f>VLOOKUP($A4070, [1]FA21_Ridership!$1:$1048576,11, 0)</f>
        <v>SAN LEANDRO</v>
      </c>
      <c r="S4070" t="str">
        <f>VLOOKUP($A4070, [1]FA21_Ridership!$1:$1048576,12, 0)</f>
        <v>ALAMEDA</v>
      </c>
      <c r="T4070">
        <f>VLOOKUP($A4070, [1]FA21_Ridership!$1:$1048576,13, 0)</f>
        <v>4</v>
      </c>
      <c r="U4070">
        <f t="shared" si="316"/>
        <v>3465</v>
      </c>
      <c r="V4070" s="67">
        <f t="shared" si="320"/>
        <v>0.97699999999999998</v>
      </c>
      <c r="W4070">
        <v>0.89667699999999995</v>
      </c>
      <c r="X4070" s="67">
        <f t="shared" si="317"/>
        <v>0.76200000000000001</v>
      </c>
      <c r="Y4070">
        <v>0.14246700000000001</v>
      </c>
      <c r="Z4070" s="67">
        <f t="shared" si="318"/>
        <v>0.33900000000000002</v>
      </c>
      <c r="AA4070">
        <f>VLOOKUP($C4070,[1]Disability!$1:$1048576,5,FALSE)</f>
        <v>0</v>
      </c>
      <c r="AB4070" s="67">
        <f t="shared" si="319"/>
        <v>0</v>
      </c>
      <c r="AC4070" t="e">
        <f>VLOOKUP($A4070,#REF!,9,FALSE)</f>
        <v>#REF!</v>
      </c>
    </row>
    <row r="4071" spans="1:29">
      <c r="A4071">
        <v>52507</v>
      </c>
      <c r="B4071">
        <v>4070</v>
      </c>
      <c r="C4071">
        <v>9906420</v>
      </c>
      <c r="D4071" t="s">
        <v>4235</v>
      </c>
      <c r="E4071" t="s">
        <v>4236</v>
      </c>
      <c r="F4071" t="s">
        <v>4215</v>
      </c>
      <c r="G4071" t="str">
        <f>VLOOKUP($H4071,[1]BRT!$1:$1048576,1,0)</f>
        <v>48TH AVENUE</v>
      </c>
      <c r="H4071" t="s">
        <v>7034</v>
      </c>
      <c r="I4071">
        <v>37.769644</v>
      </c>
      <c r="J4071">
        <v>-122.209132</v>
      </c>
      <c r="K4071">
        <v>1389</v>
      </c>
      <c r="L4071">
        <v>15</v>
      </c>
      <c r="M4071">
        <v>4</v>
      </c>
      <c r="N4071">
        <v>141</v>
      </c>
      <c r="O4071">
        <v>92</v>
      </c>
      <c r="P4071">
        <v>233</v>
      </c>
      <c r="Q4071" t="e">
        <f>VLOOKUP($A4071,'[1]SheltersALL_2.17.22'!$1:$1048576,6,0)</f>
        <v>#N/A</v>
      </c>
      <c r="R4071" t="str">
        <f>VLOOKUP($A4071, [1]FA21_Ridership!$1:$1048576,11, 0)</f>
        <v>OAKLAND</v>
      </c>
      <c r="S4071" t="str">
        <f>VLOOKUP($A4071, [1]FA21_Ridership!$1:$1048576,12, 0)</f>
        <v>ALAMEDA</v>
      </c>
      <c r="T4071">
        <f>VLOOKUP($A4071, [1]FA21_Ridership!$1:$1048576,13, 0)</f>
        <v>3</v>
      </c>
      <c r="U4071">
        <f t="shared" si="316"/>
        <v>3495</v>
      </c>
      <c r="V4071" s="67">
        <f t="shared" si="320"/>
        <v>0.97799999999999998</v>
      </c>
      <c r="W4071">
        <v>0.79073899999999997</v>
      </c>
      <c r="X4071" s="67">
        <f t="shared" si="317"/>
        <v>0.57299999999999995</v>
      </c>
      <c r="Y4071">
        <v>0.53606399999999998</v>
      </c>
      <c r="Z4071" s="67">
        <f t="shared" si="318"/>
        <v>0.89100000000000001</v>
      </c>
      <c r="AA4071">
        <f>VLOOKUP($C4071,[1]Disability!$1:$1048576,5,FALSE)</f>
        <v>0</v>
      </c>
      <c r="AB4071" s="67">
        <f t="shared" si="319"/>
        <v>0</v>
      </c>
      <c r="AC4071" t="e">
        <f>VLOOKUP($A4071,#REF!,9,FALSE)</f>
        <v>#REF!</v>
      </c>
    </row>
    <row r="4072" spans="1:29">
      <c r="A4072">
        <v>52615</v>
      </c>
      <c r="B4072">
        <v>4071</v>
      </c>
      <c r="C4072">
        <v>9906780</v>
      </c>
      <c r="D4072" t="s">
        <v>4235</v>
      </c>
      <c r="E4072" t="s">
        <v>4236</v>
      </c>
      <c r="F4072" t="s">
        <v>4215</v>
      </c>
      <c r="G4072" t="str">
        <f>VLOOKUP($H4072,[1]BRT!$1:$1048576,1,0)</f>
        <v>54TH AVENUE</v>
      </c>
      <c r="H4072" t="s">
        <v>7030</v>
      </c>
      <c r="I4072">
        <v>37.768014000000001</v>
      </c>
      <c r="J4072">
        <v>-122.205743</v>
      </c>
      <c r="K4072">
        <v>1397</v>
      </c>
      <c r="L4072">
        <v>15</v>
      </c>
      <c r="M4072">
        <v>4</v>
      </c>
      <c r="N4072">
        <v>86</v>
      </c>
      <c r="O4072">
        <v>148</v>
      </c>
      <c r="P4072">
        <v>234</v>
      </c>
      <c r="Q4072" t="e">
        <f>VLOOKUP($A4072,'[1]SheltersALL_2.17.22'!$1:$1048576,6,0)</f>
        <v>#N/A</v>
      </c>
      <c r="R4072" t="str">
        <f>VLOOKUP($A4072, [1]FA21_Ridership!$1:$1048576,11, 0)</f>
        <v>OAKLAND</v>
      </c>
      <c r="S4072" t="str">
        <f>VLOOKUP($A4072, [1]FA21_Ridership!$1:$1048576,12, 0)</f>
        <v>ALAMEDA</v>
      </c>
      <c r="T4072">
        <f>VLOOKUP($A4072, [1]FA21_Ridership!$1:$1048576,13, 0)</f>
        <v>3</v>
      </c>
      <c r="U4072">
        <f t="shared" si="316"/>
        <v>3510</v>
      </c>
      <c r="V4072" s="67">
        <f t="shared" si="320"/>
        <v>0.97799999999999998</v>
      </c>
      <c r="W4072">
        <v>0.96067800000000003</v>
      </c>
      <c r="X4072" s="67">
        <f t="shared" si="317"/>
        <v>0.92400000000000004</v>
      </c>
      <c r="Y4072">
        <v>0.47095799999999999</v>
      </c>
      <c r="Z4072" s="67">
        <f t="shared" si="318"/>
        <v>0.84</v>
      </c>
      <c r="AA4072">
        <f>VLOOKUP($C4072,[1]Disability!$1:$1048576,5,FALSE)</f>
        <v>0</v>
      </c>
      <c r="AB4072" s="67">
        <f t="shared" si="319"/>
        <v>0</v>
      </c>
      <c r="AC4072" t="e">
        <f>VLOOKUP($A4072,#REF!,9,FALSE)</f>
        <v>#REF!</v>
      </c>
    </row>
    <row r="4073" spans="1:29">
      <c r="A4073">
        <v>57272</v>
      </c>
      <c r="B4073">
        <v>4072</v>
      </c>
      <c r="C4073">
        <v>1502160</v>
      </c>
      <c r="D4073" t="s">
        <v>4235</v>
      </c>
      <c r="E4073" t="s">
        <v>4236</v>
      </c>
      <c r="G4073" t="e">
        <f>VLOOKUP($H4073,[1]BRT!$1:$1048576,1,0)</f>
        <v>#N/A</v>
      </c>
      <c r="H4073" t="s">
        <v>5601</v>
      </c>
      <c r="I4073">
        <v>37.696986000000003</v>
      </c>
      <c r="J4073">
        <v>-122.130143</v>
      </c>
      <c r="K4073">
        <v>1030</v>
      </c>
      <c r="L4073">
        <v>20</v>
      </c>
      <c r="M4073">
        <v>3</v>
      </c>
      <c r="N4073">
        <v>139</v>
      </c>
      <c r="O4073">
        <v>37</v>
      </c>
      <c r="P4073">
        <v>176</v>
      </c>
      <c r="Q4073" t="e">
        <f>VLOOKUP($A4073,'[1]SheltersALL_2.17.22'!$1:$1048576,6,0)</f>
        <v>#N/A</v>
      </c>
      <c r="R4073" t="str">
        <f>VLOOKUP($A4073, [1]FA21_Ridership!$1:$1048576,11, 0)</f>
        <v>SAN LEANDRO</v>
      </c>
      <c r="S4073" t="str">
        <f>VLOOKUP($A4073, [1]FA21_Ridership!$1:$1048576,12, 0)</f>
        <v>ALAMEDA</v>
      </c>
      <c r="T4073">
        <f>VLOOKUP($A4073, [1]FA21_Ridership!$1:$1048576,13, 0)</f>
        <v>4</v>
      </c>
      <c r="U4073">
        <f t="shared" si="316"/>
        <v>3520</v>
      </c>
      <c r="V4073" s="67">
        <f t="shared" si="320"/>
        <v>0.97799999999999998</v>
      </c>
      <c r="W4073">
        <v>0.87326199999999998</v>
      </c>
      <c r="X4073" s="67">
        <f t="shared" si="317"/>
        <v>0.72</v>
      </c>
      <c r="Y4073">
        <v>0.14349999999999999</v>
      </c>
      <c r="Z4073" s="67">
        <f t="shared" si="318"/>
        <v>0.34499999999999997</v>
      </c>
      <c r="AA4073">
        <f>VLOOKUP($C4073,[1]Disability!$1:$1048576,5,FALSE)</f>
        <v>0</v>
      </c>
      <c r="AB4073" s="67">
        <f t="shared" si="319"/>
        <v>0</v>
      </c>
      <c r="AC4073" t="e">
        <f>VLOOKUP($A4073,#REF!,9,FALSE)</f>
        <v>#REF!</v>
      </c>
    </row>
    <row r="4074" spans="1:29">
      <c r="A4074">
        <v>50939</v>
      </c>
      <c r="B4074">
        <v>4073</v>
      </c>
      <c r="C4074">
        <v>9902000</v>
      </c>
      <c r="D4074" t="s">
        <v>4235</v>
      </c>
      <c r="E4074" t="s">
        <v>4236</v>
      </c>
      <c r="F4074" t="s">
        <v>4373</v>
      </c>
      <c r="G4074" t="e">
        <f>VLOOKUP($H4074,[1]BRT!$1:$1048576,1,0)</f>
        <v>#N/A</v>
      </c>
      <c r="H4074" t="s">
        <v>6759</v>
      </c>
      <c r="I4074">
        <v>37.557302</v>
      </c>
      <c r="J4074">
        <v>-121.975707</v>
      </c>
      <c r="K4074">
        <v>801</v>
      </c>
      <c r="L4074">
        <v>25</v>
      </c>
      <c r="M4074">
        <v>2.4</v>
      </c>
      <c r="N4074">
        <v>65</v>
      </c>
      <c r="O4074">
        <v>76</v>
      </c>
      <c r="P4074">
        <v>141</v>
      </c>
      <c r="Q4074" t="e">
        <f>VLOOKUP($A4074,'[1]SheltersALL_2.17.22'!$1:$1048576,6,0)</f>
        <v>#N/A</v>
      </c>
      <c r="R4074" t="str">
        <f>VLOOKUP($A4074, [1]FA21_Ridership!$1:$1048576,11, 0)</f>
        <v>FREMONT</v>
      </c>
      <c r="S4074" t="str">
        <f>VLOOKUP($A4074, [1]FA21_Ridership!$1:$1048576,12, 0)</f>
        <v>ALAMEDA</v>
      </c>
      <c r="T4074">
        <f>VLOOKUP($A4074, [1]FA21_Ridership!$1:$1048576,13, 0)</f>
        <v>5</v>
      </c>
      <c r="U4074">
        <f t="shared" si="316"/>
        <v>3525</v>
      </c>
      <c r="V4074" s="67">
        <f t="shared" si="320"/>
        <v>0.97899999999999998</v>
      </c>
      <c r="W4074">
        <v>0.92372900000000002</v>
      </c>
      <c r="X4074" s="67">
        <f t="shared" si="317"/>
        <v>0.82</v>
      </c>
      <c r="Y4074">
        <v>4.4255999999999997E-2</v>
      </c>
      <c r="Z4074" s="67">
        <f t="shared" si="318"/>
        <v>5.3999999999999999E-2</v>
      </c>
      <c r="AA4074">
        <f>VLOOKUP($C4074,[1]Disability!$1:$1048576,5,FALSE)</f>
        <v>1</v>
      </c>
      <c r="AB4074" s="67">
        <f t="shared" si="319"/>
        <v>0.72499999999999998</v>
      </c>
      <c r="AC4074" t="e">
        <f>VLOOKUP($A4074,#REF!,9,FALSE)</f>
        <v>#REF!</v>
      </c>
    </row>
    <row r="4075" spans="1:29">
      <c r="A4075">
        <v>53333</v>
      </c>
      <c r="B4075">
        <v>4074</v>
      </c>
      <c r="C4075">
        <v>1500550</v>
      </c>
      <c r="D4075" t="s">
        <v>4235</v>
      </c>
      <c r="E4075" t="s">
        <v>4236</v>
      </c>
      <c r="F4075" t="s">
        <v>4373</v>
      </c>
      <c r="G4075" t="e">
        <f>VLOOKUP($H4075,[1]BRT!$1:$1048576,1,0)</f>
        <v>#N/A</v>
      </c>
      <c r="H4075" t="s">
        <v>6977</v>
      </c>
      <c r="I4075">
        <v>37.696663000000001</v>
      </c>
      <c r="J4075">
        <v>-122.12597100000001</v>
      </c>
      <c r="K4075">
        <v>1410</v>
      </c>
      <c r="L4075">
        <v>30</v>
      </c>
      <c r="M4075">
        <v>2</v>
      </c>
      <c r="N4075">
        <v>63</v>
      </c>
      <c r="O4075">
        <v>55</v>
      </c>
      <c r="P4075">
        <v>118</v>
      </c>
      <c r="Q4075" t="e">
        <f>VLOOKUP($A4075,'[1]SheltersALL_2.17.22'!$1:$1048576,6,0)</f>
        <v>#N/A</v>
      </c>
      <c r="R4075" t="str">
        <f>VLOOKUP($A4075, [1]FA21_Ridership!$1:$1048576,11, 0)</f>
        <v>SAN LEANDRO</v>
      </c>
      <c r="S4075" t="str">
        <f>VLOOKUP($A4075, [1]FA21_Ridership!$1:$1048576,12, 0)</f>
        <v>ALAMEDA</v>
      </c>
      <c r="T4075">
        <f>VLOOKUP($A4075, [1]FA21_Ridership!$1:$1048576,13, 0)</f>
        <v>4</v>
      </c>
      <c r="U4075">
        <f t="shared" si="316"/>
        <v>3540</v>
      </c>
      <c r="V4075" s="67">
        <f t="shared" si="320"/>
        <v>0.97899999999999998</v>
      </c>
      <c r="W4075">
        <v>0.89005699999999999</v>
      </c>
      <c r="X4075" s="67">
        <f t="shared" si="317"/>
        <v>0.75</v>
      </c>
      <c r="Y4075">
        <v>6.2836000000000003E-2</v>
      </c>
      <c r="Z4075" s="67">
        <f t="shared" si="318"/>
        <v>0.112</v>
      </c>
      <c r="AA4075">
        <f>VLOOKUP($C4075,[1]Disability!$1:$1048576,5,FALSE)</f>
        <v>0</v>
      </c>
      <c r="AB4075" s="67">
        <f t="shared" si="319"/>
        <v>0</v>
      </c>
      <c r="AC4075" t="e">
        <f>VLOOKUP($A4075,#REF!,9,FALSE)</f>
        <v>#REF!</v>
      </c>
    </row>
    <row r="4076" spans="1:29">
      <c r="A4076">
        <v>51333</v>
      </c>
      <c r="B4076">
        <v>4075</v>
      </c>
      <c r="C4076">
        <v>1011370</v>
      </c>
      <c r="D4076" t="s">
        <v>4235</v>
      </c>
      <c r="E4076" t="s">
        <v>4236</v>
      </c>
      <c r="F4076" t="s">
        <v>4373</v>
      </c>
      <c r="G4076" t="e">
        <f>VLOOKUP($H4076,[1]BRT!$1:$1048576,1,0)</f>
        <v>#N/A</v>
      </c>
      <c r="H4076" t="s">
        <v>6932</v>
      </c>
      <c r="I4076">
        <v>37.774999999999999</v>
      </c>
      <c r="J4076">
        <v>-122.224569</v>
      </c>
      <c r="K4076">
        <v>1466</v>
      </c>
      <c r="L4076">
        <v>12</v>
      </c>
      <c r="M4076">
        <v>5</v>
      </c>
      <c r="N4076">
        <v>138</v>
      </c>
      <c r="O4076">
        <v>160</v>
      </c>
      <c r="P4076">
        <v>298</v>
      </c>
      <c r="Q4076" t="e">
        <f>VLOOKUP($A4076,'[1]SheltersALL_2.17.22'!$1:$1048576,6,0)</f>
        <v>#N/A</v>
      </c>
      <c r="R4076" t="str">
        <f>VLOOKUP($A4076, [1]FA21_Ridership!$1:$1048576,11, 0)</f>
        <v>OAKLAND</v>
      </c>
      <c r="S4076" t="str">
        <f>VLOOKUP($A4076, [1]FA21_Ridership!$1:$1048576,12, 0)</f>
        <v>ALAMEDA</v>
      </c>
      <c r="T4076">
        <f>VLOOKUP($A4076, [1]FA21_Ridership!$1:$1048576,13, 0)</f>
        <v>2</v>
      </c>
      <c r="U4076">
        <f t="shared" si="316"/>
        <v>3576</v>
      </c>
      <c r="V4076" s="67">
        <f t="shared" si="320"/>
        <v>0.97899999999999998</v>
      </c>
      <c r="W4076">
        <v>0.94576300000000002</v>
      </c>
      <c r="X4076" s="67">
        <f t="shared" si="317"/>
        <v>0.88400000000000001</v>
      </c>
      <c r="Y4076">
        <v>0.61525399999999997</v>
      </c>
      <c r="Z4076" s="67">
        <f t="shared" si="318"/>
        <v>0.94099999999999995</v>
      </c>
      <c r="AA4076">
        <f>VLOOKUP($C4076,[1]Disability!$1:$1048576,5,FALSE)</f>
        <v>2</v>
      </c>
      <c r="AB4076" s="67">
        <f t="shared" si="319"/>
        <v>0.91600000000000004</v>
      </c>
      <c r="AC4076" t="e">
        <f>VLOOKUP($A4076,#REF!,9,FALSE)</f>
        <v>#REF!</v>
      </c>
    </row>
    <row r="4077" spans="1:29">
      <c r="A4077">
        <v>52546</v>
      </c>
      <c r="B4077">
        <v>4076</v>
      </c>
      <c r="C4077">
        <v>9906570</v>
      </c>
      <c r="D4077" t="s">
        <v>4235</v>
      </c>
      <c r="E4077" t="s">
        <v>4236</v>
      </c>
      <c r="F4077" t="s">
        <v>4215</v>
      </c>
      <c r="G4077" t="str">
        <f>VLOOKUP($H4077,[1]BRT!$1:$1048576,1,0)</f>
        <v>5TH AVENUE SB</v>
      </c>
      <c r="H4077" t="s">
        <v>7035</v>
      </c>
      <c r="I4077">
        <v>37.793694000000002</v>
      </c>
      <c r="J4077">
        <v>-122.25336</v>
      </c>
      <c r="K4077">
        <v>1394</v>
      </c>
      <c r="L4077">
        <v>15</v>
      </c>
      <c r="M4077">
        <v>4</v>
      </c>
      <c r="N4077">
        <v>132</v>
      </c>
      <c r="O4077">
        <v>107</v>
      </c>
      <c r="P4077">
        <v>239</v>
      </c>
      <c r="Q4077" t="e">
        <f>VLOOKUP($A4077,'[1]SheltersALL_2.17.22'!$1:$1048576,6,0)</f>
        <v>#N/A</v>
      </c>
      <c r="R4077" t="str">
        <f>VLOOKUP($A4077, [1]FA21_Ridership!$1:$1048576,11, 0)</f>
        <v>OAKLAND</v>
      </c>
      <c r="S4077" t="str">
        <f>VLOOKUP($A4077, [1]FA21_Ridership!$1:$1048576,12, 0)</f>
        <v>ALAMEDA</v>
      </c>
      <c r="T4077">
        <f>VLOOKUP($A4077, [1]FA21_Ridership!$1:$1048576,13, 0)</f>
        <v>2</v>
      </c>
      <c r="U4077">
        <f t="shared" si="316"/>
        <v>3585</v>
      </c>
      <c r="V4077" s="67">
        <f t="shared" si="320"/>
        <v>0.97899999999999998</v>
      </c>
      <c r="W4077">
        <v>0.83789199999999997</v>
      </c>
      <c r="X4077" s="67">
        <f t="shared" si="317"/>
        <v>0.63900000000000001</v>
      </c>
      <c r="Y4077">
        <v>0.46792600000000001</v>
      </c>
      <c r="Z4077" s="67">
        <f t="shared" si="318"/>
        <v>0.83699999999999997</v>
      </c>
      <c r="AA4077">
        <f>VLOOKUP($C4077,[1]Disability!$1:$1048576,5,FALSE)</f>
        <v>0</v>
      </c>
      <c r="AB4077" s="67">
        <f t="shared" si="319"/>
        <v>0</v>
      </c>
      <c r="AC4077" t="e">
        <f>VLOOKUP($A4077,#REF!,9,FALSE)</f>
        <v>#REF!</v>
      </c>
    </row>
    <row r="4078" spans="1:29">
      <c r="A4078">
        <v>51643</v>
      </c>
      <c r="B4078">
        <v>4077</v>
      </c>
      <c r="C4078">
        <v>9903850</v>
      </c>
      <c r="D4078" t="s">
        <v>4235</v>
      </c>
      <c r="E4078" t="s">
        <v>4236</v>
      </c>
      <c r="F4078" t="s">
        <v>4373</v>
      </c>
      <c r="G4078" t="e">
        <f>VLOOKUP($H4078,[1]BRT!$1:$1048576,1,0)</f>
        <v>#N/A</v>
      </c>
      <c r="H4078" t="s">
        <v>6804</v>
      </c>
      <c r="I4078">
        <v>37.935915999999999</v>
      </c>
      <c r="J4078">
        <v>-122.353427</v>
      </c>
      <c r="K4078">
        <v>838</v>
      </c>
      <c r="L4078">
        <v>60</v>
      </c>
      <c r="M4078">
        <v>1</v>
      </c>
      <c r="N4078">
        <v>47</v>
      </c>
      <c r="O4078">
        <v>13</v>
      </c>
      <c r="P4078">
        <v>60</v>
      </c>
      <c r="Q4078" t="e">
        <f>VLOOKUP($A4078,'[1]SheltersALL_2.17.22'!$1:$1048576,6,0)</f>
        <v>#N/A</v>
      </c>
      <c r="R4078" t="str">
        <f>VLOOKUP($A4078, [1]FA21_Ridership!$1:$1048576,11, 0)</f>
        <v>RICHMOND</v>
      </c>
      <c r="S4078" t="str">
        <f>VLOOKUP($A4078, [1]FA21_Ridership!$1:$1048576,12, 0)</f>
        <v>CONTRA COSTA</v>
      </c>
      <c r="T4078">
        <f>VLOOKUP($A4078, [1]FA21_Ridership!$1:$1048576,13, 0)</f>
        <v>1</v>
      </c>
      <c r="U4078">
        <f t="shared" si="316"/>
        <v>3600</v>
      </c>
      <c r="V4078" s="67">
        <f t="shared" si="320"/>
        <v>0.98</v>
      </c>
      <c r="W4078">
        <v>0.95234600000000003</v>
      </c>
      <c r="X4078" s="67">
        <f t="shared" si="317"/>
        <v>0.90700000000000003</v>
      </c>
      <c r="Y4078">
        <v>0.51747200000000004</v>
      </c>
      <c r="Z4078" s="67">
        <f t="shared" si="318"/>
        <v>0.874</v>
      </c>
      <c r="AA4078">
        <f>VLOOKUP($C4078,[1]Disability!$1:$1048576,5,FALSE)</f>
        <v>1</v>
      </c>
      <c r="AB4078" s="67">
        <f t="shared" si="319"/>
        <v>0.72499999999999998</v>
      </c>
      <c r="AC4078" t="e">
        <f>VLOOKUP($A4078,#REF!,9,FALSE)</f>
        <v>#REF!</v>
      </c>
    </row>
    <row r="4079" spans="1:29">
      <c r="A4079">
        <v>52462</v>
      </c>
      <c r="B4079">
        <v>4078</v>
      </c>
      <c r="C4079">
        <v>9906220</v>
      </c>
      <c r="D4079" t="s">
        <v>4235</v>
      </c>
      <c r="E4079" t="s">
        <v>4236</v>
      </c>
      <c r="F4079" t="s">
        <v>4215</v>
      </c>
      <c r="G4079" t="str">
        <f>VLOOKUP($H4079,[1]BRT!$1:$1048576,1,0)</f>
        <v>98TH AVENUE</v>
      </c>
      <c r="H4079" t="s">
        <v>7036</v>
      </c>
      <c r="I4079">
        <v>37.743437</v>
      </c>
      <c r="J4079">
        <v>-122.169821</v>
      </c>
      <c r="K4079">
        <v>1388</v>
      </c>
      <c r="L4079">
        <v>15</v>
      </c>
      <c r="M4079">
        <v>4</v>
      </c>
      <c r="N4079">
        <v>160</v>
      </c>
      <c r="O4079">
        <v>83</v>
      </c>
      <c r="P4079">
        <v>243</v>
      </c>
      <c r="Q4079" t="e">
        <f>VLOOKUP($A4079,'[1]SheltersALL_2.17.22'!$1:$1048576,6,0)</f>
        <v>#N/A</v>
      </c>
      <c r="R4079" t="str">
        <f>VLOOKUP($A4079, [1]FA21_Ridership!$1:$1048576,11, 0)</f>
        <v>OAKLAND</v>
      </c>
      <c r="S4079" t="str">
        <f>VLOOKUP($A4079, [1]FA21_Ridership!$1:$1048576,12, 0)</f>
        <v>ALAMEDA</v>
      </c>
      <c r="T4079">
        <f>VLOOKUP($A4079, [1]FA21_Ridership!$1:$1048576,13, 0)</f>
        <v>3</v>
      </c>
      <c r="U4079">
        <f t="shared" si="316"/>
        <v>3645</v>
      </c>
      <c r="V4079" s="67">
        <f t="shared" si="320"/>
        <v>0.98</v>
      </c>
      <c r="W4079">
        <v>0.95180100000000001</v>
      </c>
      <c r="X4079" s="67">
        <f t="shared" si="317"/>
        <v>0.90500000000000003</v>
      </c>
      <c r="Y4079">
        <v>0.58650400000000003</v>
      </c>
      <c r="Z4079" s="67">
        <f t="shared" si="318"/>
        <v>0.92900000000000005</v>
      </c>
      <c r="AA4079">
        <f>VLOOKUP($C4079,[1]Disability!$1:$1048576,5,FALSE)</f>
        <v>1</v>
      </c>
      <c r="AB4079" s="67">
        <f t="shared" si="319"/>
        <v>0.72499999999999998</v>
      </c>
      <c r="AC4079" t="e">
        <f>VLOOKUP($A4079,#REF!,9,FALSE)</f>
        <v>#REF!</v>
      </c>
    </row>
    <row r="4080" spans="1:29">
      <c r="A4080">
        <v>52596</v>
      </c>
      <c r="B4080">
        <v>4079</v>
      </c>
      <c r="C4080">
        <v>9906720</v>
      </c>
      <c r="D4080" t="s">
        <v>4235</v>
      </c>
      <c r="E4080" t="s">
        <v>4236</v>
      </c>
      <c r="F4080" t="s">
        <v>4215</v>
      </c>
      <c r="G4080" t="str">
        <f>VLOOKUP($H4080,[1]BRT!$1:$1048576,1,0)</f>
        <v>31ST AVENUE</v>
      </c>
      <c r="H4080" t="s">
        <v>7037</v>
      </c>
      <c r="I4080">
        <v>37.778070999999997</v>
      </c>
      <c r="J4080">
        <v>-122.226842</v>
      </c>
      <c r="K4080">
        <v>1396</v>
      </c>
      <c r="L4080">
        <v>15</v>
      </c>
      <c r="M4080">
        <v>4</v>
      </c>
      <c r="N4080">
        <v>136</v>
      </c>
      <c r="O4080">
        <v>112</v>
      </c>
      <c r="P4080">
        <v>248</v>
      </c>
      <c r="Q4080" t="e">
        <f>VLOOKUP($A4080,'[1]SheltersALL_2.17.22'!$1:$1048576,6,0)</f>
        <v>#N/A</v>
      </c>
      <c r="R4080" t="str">
        <f>VLOOKUP($A4080, [1]FA21_Ridership!$1:$1048576,11, 0)</f>
        <v>OAKLAND</v>
      </c>
      <c r="S4080" t="str">
        <f>VLOOKUP($A4080, [1]FA21_Ridership!$1:$1048576,12, 0)</f>
        <v>ALAMEDA</v>
      </c>
      <c r="T4080">
        <f>VLOOKUP($A4080, [1]FA21_Ridership!$1:$1048576,13, 0)</f>
        <v>2</v>
      </c>
      <c r="U4080">
        <f t="shared" si="316"/>
        <v>3720</v>
      </c>
      <c r="V4080" s="67">
        <f t="shared" si="320"/>
        <v>0.98</v>
      </c>
      <c r="W4080">
        <v>0.94576300000000002</v>
      </c>
      <c r="X4080" s="67">
        <f t="shared" si="317"/>
        <v>0.88400000000000001</v>
      </c>
      <c r="Y4080">
        <v>0.61525399999999997</v>
      </c>
      <c r="Z4080" s="67">
        <f t="shared" si="318"/>
        <v>0.94099999999999995</v>
      </c>
      <c r="AA4080">
        <f>VLOOKUP($C4080,[1]Disability!$1:$1048576,5,FALSE)</f>
        <v>4</v>
      </c>
      <c r="AB4080" s="67">
        <f t="shared" si="319"/>
        <v>0.97699999999999998</v>
      </c>
      <c r="AC4080" t="e">
        <f>VLOOKUP($A4080,#REF!,9,FALSE)</f>
        <v>#REF!</v>
      </c>
    </row>
    <row r="4081" spans="1:29">
      <c r="A4081">
        <v>50035</v>
      </c>
      <c r="B4081">
        <v>4080</v>
      </c>
      <c r="C4081">
        <v>9905180</v>
      </c>
      <c r="D4081" t="s">
        <v>4235</v>
      </c>
      <c r="E4081" t="s">
        <v>4236</v>
      </c>
      <c r="F4081" t="s">
        <v>5342</v>
      </c>
      <c r="G4081" t="e">
        <f>VLOOKUP($H4081,[1]BRT!$1:$1048576,1,0)</f>
        <v>#N/A</v>
      </c>
      <c r="H4081" t="s">
        <v>7038</v>
      </c>
      <c r="I4081">
        <v>37.790356000000003</v>
      </c>
      <c r="J4081">
        <v>-122.39546900000001</v>
      </c>
      <c r="K4081">
        <v>637</v>
      </c>
      <c r="L4081">
        <v>62</v>
      </c>
      <c r="M4081">
        <v>0.96774193500000005</v>
      </c>
      <c r="N4081">
        <v>15</v>
      </c>
      <c r="O4081">
        <v>45</v>
      </c>
      <c r="P4081">
        <v>60</v>
      </c>
      <c r="Q4081" t="e">
        <f>VLOOKUP($A4081,'[1]SheltersALL_2.17.22'!$1:$1048576,6,0)</f>
        <v>#N/A</v>
      </c>
      <c r="R4081" t="str">
        <f>VLOOKUP($A4081, [1]FA21_Ridership!$1:$1048576,11, 0)</f>
        <v>SAN FRANCISCO</v>
      </c>
      <c r="S4081" t="str">
        <f>VLOOKUP($A4081, [1]FA21_Ridership!$1:$1048576,12, 0)</f>
        <v>SAN FRANCISCO</v>
      </c>
      <c r="T4081">
        <f>VLOOKUP($A4081, [1]FA21_Ridership!$1:$1048576,13, 0)</f>
        <v>9</v>
      </c>
      <c r="U4081">
        <f t="shared" si="316"/>
        <v>3720</v>
      </c>
      <c r="V4081" s="67">
        <f t="shared" si="320"/>
        <v>0.98</v>
      </c>
      <c r="W4081">
        <v>0.49795099999999998</v>
      </c>
      <c r="X4081" s="67">
        <f t="shared" si="317"/>
        <v>0.19500000000000001</v>
      </c>
      <c r="Y4081">
        <v>5.6351999999999999E-2</v>
      </c>
      <c r="Z4081" s="67">
        <f t="shared" si="318"/>
        <v>0.10100000000000001</v>
      </c>
      <c r="AA4081">
        <f>VLOOKUP($C4081,[1]Disability!$1:$1048576,5,FALSE)</f>
        <v>0</v>
      </c>
      <c r="AB4081" s="67">
        <f t="shared" si="319"/>
        <v>0</v>
      </c>
      <c r="AC4081" t="e">
        <f>VLOOKUP($A4081,#REF!,9,FALSE)</f>
        <v>#REF!</v>
      </c>
    </row>
    <row r="4082" spans="1:29">
      <c r="A4082">
        <v>55524</v>
      </c>
      <c r="B4082">
        <v>4081</v>
      </c>
      <c r="C4082">
        <v>500760</v>
      </c>
      <c r="D4082" t="s">
        <v>4235</v>
      </c>
      <c r="E4082" t="s">
        <v>4236</v>
      </c>
      <c r="F4082" t="s">
        <v>4373</v>
      </c>
      <c r="G4082" t="e">
        <f>VLOOKUP($H4082,[1]BRT!$1:$1048576,1,0)</f>
        <v>#N/A</v>
      </c>
      <c r="H4082" t="s">
        <v>7039</v>
      </c>
      <c r="I4082">
        <v>37.924534999999999</v>
      </c>
      <c r="J4082">
        <v>-122.31633100000001</v>
      </c>
      <c r="K4082">
        <v>791</v>
      </c>
      <c r="L4082">
        <v>16.100000000000001</v>
      </c>
      <c r="M4082">
        <v>3.7267080749999999</v>
      </c>
      <c r="N4082">
        <v>78</v>
      </c>
      <c r="O4082">
        <v>154</v>
      </c>
      <c r="P4082">
        <v>232</v>
      </c>
      <c r="Q4082" t="e">
        <f>VLOOKUP($A4082,'[1]SheltersALL_2.17.22'!$1:$1048576,6,0)</f>
        <v>#N/A</v>
      </c>
      <c r="R4082" t="str">
        <f>VLOOKUP($A4082, [1]FA21_Ridership!$1:$1048576,11, 0)</f>
        <v>EL CERRITO</v>
      </c>
      <c r="S4082" t="str">
        <f>VLOOKUP($A4082, [1]FA21_Ridership!$1:$1048576,12, 0)</f>
        <v>CONTRA COSTA</v>
      </c>
      <c r="T4082">
        <f>VLOOKUP($A4082, [1]FA21_Ridership!$1:$1048576,13, 0)</f>
        <v>1</v>
      </c>
      <c r="U4082">
        <f t="shared" si="316"/>
        <v>3735.2000000000003</v>
      </c>
      <c r="V4082" s="67">
        <f t="shared" si="320"/>
        <v>0.98099999999999998</v>
      </c>
      <c r="W4082">
        <v>0.84948500000000005</v>
      </c>
      <c r="X4082" s="67">
        <f t="shared" si="317"/>
        <v>0.67200000000000004</v>
      </c>
      <c r="Y4082">
        <v>0.23814399999999999</v>
      </c>
      <c r="Z4082" s="67">
        <f t="shared" si="318"/>
        <v>0.54100000000000004</v>
      </c>
      <c r="AA4082">
        <f>VLOOKUP($C4082,[1]Disability!$1:$1048576,5,FALSE)</f>
        <v>0</v>
      </c>
      <c r="AB4082" s="67">
        <f t="shared" si="319"/>
        <v>0</v>
      </c>
      <c r="AC4082" t="e">
        <f>VLOOKUP($A4082,#REF!,9,FALSE)</f>
        <v>#REF!</v>
      </c>
    </row>
    <row r="4083" spans="1:29">
      <c r="A4083">
        <v>52594</v>
      </c>
      <c r="B4083">
        <v>4082</v>
      </c>
      <c r="C4083">
        <v>9906710</v>
      </c>
      <c r="D4083" t="s">
        <v>4235</v>
      </c>
      <c r="E4083" t="s">
        <v>4236</v>
      </c>
      <c r="F4083" t="s">
        <v>4215</v>
      </c>
      <c r="G4083" t="str">
        <f>VLOOKUP($H4083,[1]BRT!$1:$1048576,1,0)</f>
        <v>31ST AVENUE</v>
      </c>
      <c r="H4083" t="s">
        <v>7037</v>
      </c>
      <c r="I4083">
        <v>37.778128000000002</v>
      </c>
      <c r="J4083">
        <v>-122.22693099999999</v>
      </c>
      <c r="K4083">
        <v>1390</v>
      </c>
      <c r="L4083">
        <v>15</v>
      </c>
      <c r="M4083">
        <v>4</v>
      </c>
      <c r="N4083">
        <v>129</v>
      </c>
      <c r="O4083">
        <v>121</v>
      </c>
      <c r="P4083">
        <v>250</v>
      </c>
      <c r="Q4083" t="e">
        <f>VLOOKUP($A4083,'[1]SheltersALL_2.17.22'!$1:$1048576,6,0)</f>
        <v>#N/A</v>
      </c>
      <c r="R4083" t="str">
        <f>VLOOKUP($A4083, [1]FA21_Ridership!$1:$1048576,11, 0)</f>
        <v>OAKLAND</v>
      </c>
      <c r="S4083" t="str">
        <f>VLOOKUP($A4083, [1]FA21_Ridership!$1:$1048576,12, 0)</f>
        <v>ALAMEDA</v>
      </c>
      <c r="T4083">
        <f>VLOOKUP($A4083, [1]FA21_Ridership!$1:$1048576,13, 0)</f>
        <v>2</v>
      </c>
      <c r="U4083">
        <f t="shared" si="316"/>
        <v>3750</v>
      </c>
      <c r="V4083" s="67">
        <f t="shared" si="320"/>
        <v>0.98099999999999998</v>
      </c>
      <c r="W4083">
        <v>0.94576300000000002</v>
      </c>
      <c r="X4083" s="67">
        <f t="shared" si="317"/>
        <v>0.88400000000000001</v>
      </c>
      <c r="Y4083">
        <v>0.61525399999999997</v>
      </c>
      <c r="Z4083" s="67">
        <f t="shared" si="318"/>
        <v>0.94099999999999995</v>
      </c>
      <c r="AA4083">
        <f>VLOOKUP($C4083,[1]Disability!$1:$1048576,5,FALSE)</f>
        <v>4</v>
      </c>
      <c r="AB4083" s="67">
        <f t="shared" si="319"/>
        <v>0.97699999999999998</v>
      </c>
      <c r="AC4083" t="e">
        <f>VLOOKUP($A4083,#REF!,9,FALSE)</f>
        <v>#REF!</v>
      </c>
    </row>
    <row r="4084" spans="1:29">
      <c r="A4084">
        <v>51641</v>
      </c>
      <c r="B4084">
        <v>4083</v>
      </c>
      <c r="C4084">
        <v>9903840</v>
      </c>
      <c r="D4084" t="s">
        <v>4235</v>
      </c>
      <c r="E4084" t="s">
        <v>4236</v>
      </c>
      <c r="F4084" t="s">
        <v>4373</v>
      </c>
      <c r="G4084" t="e">
        <f>VLOOKUP($H4084,[1]BRT!$1:$1048576,1,0)</f>
        <v>#N/A</v>
      </c>
      <c r="H4084" t="s">
        <v>6804</v>
      </c>
      <c r="I4084">
        <v>37.935899999999997</v>
      </c>
      <c r="J4084">
        <v>-122.353759</v>
      </c>
      <c r="K4084">
        <v>840</v>
      </c>
      <c r="L4084">
        <v>51</v>
      </c>
      <c r="M4084">
        <v>1.1764705879999999</v>
      </c>
      <c r="N4084">
        <v>50</v>
      </c>
      <c r="O4084">
        <v>24</v>
      </c>
      <c r="P4084">
        <v>74</v>
      </c>
      <c r="Q4084" t="e">
        <f>VLOOKUP($A4084,'[1]SheltersALL_2.17.22'!$1:$1048576,6,0)</f>
        <v>#N/A</v>
      </c>
      <c r="R4084" t="str">
        <f>VLOOKUP($A4084, [1]FA21_Ridership!$1:$1048576,11, 0)</f>
        <v>RICHMOND</v>
      </c>
      <c r="S4084" t="str">
        <f>VLOOKUP($A4084, [1]FA21_Ridership!$1:$1048576,12, 0)</f>
        <v>CONTRA COSTA</v>
      </c>
      <c r="T4084">
        <f>VLOOKUP($A4084, [1]FA21_Ridership!$1:$1048576,13, 0)</f>
        <v>1</v>
      </c>
      <c r="U4084">
        <f t="shared" si="316"/>
        <v>3774</v>
      </c>
      <c r="V4084" s="67">
        <f t="shared" si="320"/>
        <v>0.98099999999999998</v>
      </c>
      <c r="W4084">
        <v>0.95234600000000003</v>
      </c>
      <c r="X4084" s="67">
        <f t="shared" si="317"/>
        <v>0.90700000000000003</v>
      </c>
      <c r="Y4084">
        <v>0.51747200000000004</v>
      </c>
      <c r="Z4084" s="67">
        <f t="shared" si="318"/>
        <v>0.874</v>
      </c>
      <c r="AA4084">
        <f>VLOOKUP($C4084,[1]Disability!$1:$1048576,5,FALSE)</f>
        <v>1</v>
      </c>
      <c r="AB4084" s="67">
        <f t="shared" si="319"/>
        <v>0.72499999999999998</v>
      </c>
      <c r="AC4084" t="e">
        <f>VLOOKUP($A4084,#REF!,9,FALSE)</f>
        <v>#REF!</v>
      </c>
    </row>
    <row r="4085" spans="1:29">
      <c r="A4085">
        <v>51666</v>
      </c>
      <c r="B4085">
        <v>4084</v>
      </c>
      <c r="C4085">
        <v>1009550</v>
      </c>
      <c r="D4085" t="s">
        <v>4235</v>
      </c>
      <c r="E4085" t="s">
        <v>4236</v>
      </c>
      <c r="F4085" t="s">
        <v>5342</v>
      </c>
      <c r="G4085" t="e">
        <f>VLOOKUP($H4085,[1]BRT!$1:$1048576,1,0)</f>
        <v>#N/A</v>
      </c>
      <c r="H4085" t="s">
        <v>6811</v>
      </c>
      <c r="I4085">
        <v>37.768773000000003</v>
      </c>
      <c r="J4085">
        <v>-122.17402199999999</v>
      </c>
      <c r="K4085">
        <v>796</v>
      </c>
      <c r="L4085">
        <v>21</v>
      </c>
      <c r="M4085">
        <v>2.8571428569999999</v>
      </c>
      <c r="N4085">
        <v>39</v>
      </c>
      <c r="O4085">
        <v>141</v>
      </c>
      <c r="P4085">
        <v>180</v>
      </c>
      <c r="Q4085" t="e">
        <f>VLOOKUP($A4085,'[1]SheltersALL_2.17.22'!$1:$1048576,6,0)</f>
        <v>#N/A</v>
      </c>
      <c r="R4085" t="str">
        <f>VLOOKUP($A4085, [1]FA21_Ridership!$1:$1048576,11, 0)</f>
        <v>OAKLAND</v>
      </c>
      <c r="S4085" t="str">
        <f>VLOOKUP($A4085, [1]FA21_Ridership!$1:$1048576,12, 0)</f>
        <v>ALAMEDA</v>
      </c>
      <c r="T4085">
        <f>VLOOKUP($A4085, [1]FA21_Ridership!$1:$1048576,13, 0)</f>
        <v>3</v>
      </c>
      <c r="U4085">
        <f t="shared" si="316"/>
        <v>3780</v>
      </c>
      <c r="V4085" s="67">
        <f t="shared" si="320"/>
        <v>0.98099999999999998</v>
      </c>
      <c r="W4085">
        <v>0.96241399999999999</v>
      </c>
      <c r="X4085" s="67">
        <f t="shared" si="317"/>
        <v>0.92800000000000005</v>
      </c>
      <c r="Y4085">
        <v>0.64087499999999997</v>
      </c>
      <c r="Z4085" s="67">
        <f t="shared" si="318"/>
        <v>0.95899999999999996</v>
      </c>
      <c r="AA4085">
        <f>VLOOKUP($C4085,[1]Disability!$1:$1048576,5,FALSE)</f>
        <v>2</v>
      </c>
      <c r="AB4085" s="67">
        <f t="shared" si="319"/>
        <v>0.91600000000000004</v>
      </c>
      <c r="AC4085" t="e">
        <f>VLOOKUP($A4085,#REF!,9,FALSE)</f>
        <v>#REF!</v>
      </c>
    </row>
    <row r="4086" spans="1:29">
      <c r="A4086">
        <v>52476</v>
      </c>
      <c r="B4086">
        <v>4085</v>
      </c>
      <c r="C4086">
        <v>9906280</v>
      </c>
      <c r="D4086" t="s">
        <v>4235</v>
      </c>
      <c r="E4086" t="s">
        <v>4236</v>
      </c>
      <c r="F4086" t="s">
        <v>4215</v>
      </c>
      <c r="G4086" t="str">
        <f>VLOOKUP($H4086,[1]BRT!$1:$1048576,1,0)</f>
        <v>86TH AVENUE</v>
      </c>
      <c r="H4086" t="s">
        <v>7040</v>
      </c>
      <c r="I4086">
        <v>37.752352999999999</v>
      </c>
      <c r="J4086">
        <v>-122.17641399999999</v>
      </c>
      <c r="K4086">
        <v>1388</v>
      </c>
      <c r="L4086">
        <v>15</v>
      </c>
      <c r="M4086">
        <v>4</v>
      </c>
      <c r="N4086">
        <v>160</v>
      </c>
      <c r="O4086">
        <v>93</v>
      </c>
      <c r="P4086">
        <v>253</v>
      </c>
      <c r="Q4086" t="e">
        <f>VLOOKUP($A4086,'[1]SheltersALL_2.17.22'!$1:$1048576,6,0)</f>
        <v>#N/A</v>
      </c>
      <c r="R4086" t="str">
        <f>VLOOKUP($A4086, [1]FA21_Ridership!$1:$1048576,11, 0)</f>
        <v>OAKLAND</v>
      </c>
      <c r="S4086" t="str">
        <f>VLOOKUP($A4086, [1]FA21_Ridership!$1:$1048576,12, 0)</f>
        <v>ALAMEDA</v>
      </c>
      <c r="T4086">
        <f>VLOOKUP($A4086, [1]FA21_Ridership!$1:$1048576,13, 0)</f>
        <v>3</v>
      </c>
      <c r="U4086">
        <f t="shared" si="316"/>
        <v>3795</v>
      </c>
      <c r="V4086" s="67">
        <f t="shared" si="320"/>
        <v>0.98099999999999998</v>
      </c>
      <c r="W4086">
        <v>0.97766299999999995</v>
      </c>
      <c r="X4086" s="67">
        <f t="shared" si="317"/>
        <v>0.96199999999999997</v>
      </c>
      <c r="Y4086">
        <v>0.65034400000000003</v>
      </c>
      <c r="Z4086" s="67">
        <f t="shared" si="318"/>
        <v>0.96599999999999997</v>
      </c>
      <c r="AA4086">
        <f>VLOOKUP($C4086,[1]Disability!$1:$1048576,5,FALSE)</f>
        <v>0</v>
      </c>
      <c r="AB4086" s="67">
        <f t="shared" si="319"/>
        <v>0</v>
      </c>
      <c r="AC4086" t="e">
        <f>VLOOKUP($A4086,#REF!,9,FALSE)</f>
        <v>#REF!</v>
      </c>
    </row>
    <row r="4087" spans="1:29">
      <c r="A4087">
        <v>56888</v>
      </c>
      <c r="B4087">
        <v>4086</v>
      </c>
      <c r="C4087">
        <v>301180</v>
      </c>
      <c r="D4087" t="s">
        <v>4235</v>
      </c>
      <c r="E4087" t="s">
        <v>4236</v>
      </c>
      <c r="F4087" t="s">
        <v>6057</v>
      </c>
      <c r="H4087" t="s">
        <v>6996</v>
      </c>
      <c r="I4087">
        <v>37.868645999999998</v>
      </c>
      <c r="J4087">
        <v>-122.260255</v>
      </c>
      <c r="K4087">
        <v>1149</v>
      </c>
      <c r="L4087">
        <v>14.5</v>
      </c>
      <c r="M4087">
        <v>4.1379310340000002</v>
      </c>
      <c r="N4087">
        <v>71</v>
      </c>
      <c r="O4087">
        <v>193</v>
      </c>
      <c r="P4087">
        <v>264</v>
      </c>
      <c r="Q4087" t="str">
        <f>VLOOKUP($A4087,'[1]SheltersALL_2.17.22'!$1:$1048576,6,0)</f>
        <v>UC Berkeley</v>
      </c>
      <c r="R4087" t="str">
        <f>VLOOKUP($A4087, [1]FA21_Ridership!$1:$1048576,11, 0)</f>
        <v>BERKELEY</v>
      </c>
      <c r="S4087" t="str">
        <f>VLOOKUP($A4087, [1]FA21_Ridership!$1:$1048576,12, 0)</f>
        <v>ALAMEDA</v>
      </c>
      <c r="T4087">
        <f>VLOOKUP($A4087, [1]FA21_Ridership!$1:$1048576,13, 0)</f>
        <v>2</v>
      </c>
      <c r="U4087">
        <f t="shared" si="316"/>
        <v>3828</v>
      </c>
      <c r="V4087" s="67">
        <f t="shared" si="320"/>
        <v>0.98199999999999998</v>
      </c>
      <c r="W4087">
        <v>0.61361500000000002</v>
      </c>
      <c r="X4087" s="67">
        <f t="shared" si="317"/>
        <v>0.29899999999999999</v>
      </c>
      <c r="Y4087">
        <v>6.8492999999999998E-2</v>
      </c>
      <c r="Z4087" s="67">
        <f t="shared" si="318"/>
        <v>0.125</v>
      </c>
      <c r="AA4087">
        <f>VLOOKUP($C4087,[1]Disability!$1:$1048576,5,FALSE)</f>
        <v>2</v>
      </c>
      <c r="AB4087" s="67">
        <f t="shared" si="319"/>
        <v>0.91600000000000004</v>
      </c>
      <c r="AC4087" t="e">
        <f>VLOOKUP($A4087,#REF!,9,FALSE)</f>
        <v>#REF!</v>
      </c>
    </row>
    <row r="4088" spans="1:29">
      <c r="A4088">
        <v>51731</v>
      </c>
      <c r="B4088">
        <v>4087</v>
      </c>
      <c r="C4088">
        <v>9904090</v>
      </c>
      <c r="D4088" t="s">
        <v>4235</v>
      </c>
      <c r="E4088" t="s">
        <v>4236</v>
      </c>
      <c r="F4088" t="s">
        <v>4373</v>
      </c>
      <c r="G4088" t="e">
        <f>VLOOKUP($H4088,[1]BRT!$1:$1048576,1,0)</f>
        <v>#N/A</v>
      </c>
      <c r="H4088" t="s">
        <v>6929</v>
      </c>
      <c r="I4088">
        <v>37.804499</v>
      </c>
      <c r="J4088">
        <v>-122.29491</v>
      </c>
      <c r="K4088">
        <v>1128</v>
      </c>
      <c r="L4088">
        <v>28</v>
      </c>
      <c r="M4088">
        <v>2.1428571430000001</v>
      </c>
      <c r="N4088">
        <v>65</v>
      </c>
      <c r="O4088">
        <v>72</v>
      </c>
      <c r="P4088">
        <v>137</v>
      </c>
      <c r="Q4088" t="e">
        <f>VLOOKUP($A4088,'[1]SheltersALL_2.17.22'!$1:$1048576,6,0)</f>
        <v>#N/A</v>
      </c>
      <c r="R4088" t="str">
        <f>VLOOKUP($A4088, [1]FA21_Ridership!$1:$1048576,11, 0)</f>
        <v>OAKLAND</v>
      </c>
      <c r="S4088" t="str">
        <f>VLOOKUP($A4088, [1]FA21_Ridership!$1:$1048576,12, 0)</f>
        <v>ALAMEDA</v>
      </c>
      <c r="T4088">
        <f>VLOOKUP($A4088, [1]FA21_Ridership!$1:$1048576,13, 0)</f>
        <v>2</v>
      </c>
      <c r="U4088">
        <f t="shared" si="316"/>
        <v>3836</v>
      </c>
      <c r="V4088" s="67">
        <f t="shared" si="320"/>
        <v>0.98199999999999998</v>
      </c>
      <c r="W4088">
        <v>0.55555600000000005</v>
      </c>
      <c r="X4088" s="67">
        <f t="shared" si="317"/>
        <v>0.248</v>
      </c>
      <c r="Y4088">
        <v>0.20155000000000001</v>
      </c>
      <c r="Z4088" s="67">
        <f t="shared" si="318"/>
        <v>0.48</v>
      </c>
      <c r="AA4088">
        <f>VLOOKUP($C4088,[1]Disability!$1:$1048576,5,FALSE)</f>
        <v>0</v>
      </c>
      <c r="AB4088" s="67">
        <f t="shared" si="319"/>
        <v>0</v>
      </c>
      <c r="AC4088" t="e">
        <f>VLOOKUP($A4088,#REF!,9,FALSE)</f>
        <v>#REF!</v>
      </c>
    </row>
    <row r="4089" spans="1:29">
      <c r="A4089">
        <v>56000</v>
      </c>
      <c r="B4089">
        <v>4088</v>
      </c>
      <c r="C4089">
        <v>1500640</v>
      </c>
      <c r="D4089" t="s">
        <v>4235</v>
      </c>
      <c r="E4089" t="s">
        <v>4236</v>
      </c>
      <c r="F4089" t="s">
        <v>4373</v>
      </c>
      <c r="G4089" t="e">
        <f>VLOOKUP($H4089,[1]BRT!$1:$1048576,1,0)</f>
        <v>#N/A</v>
      </c>
      <c r="H4089" t="s">
        <v>6977</v>
      </c>
      <c r="I4089">
        <v>37.696711000000001</v>
      </c>
      <c r="J4089">
        <v>-122.12556499999999</v>
      </c>
      <c r="K4089">
        <v>960</v>
      </c>
      <c r="L4089">
        <v>60</v>
      </c>
      <c r="M4089">
        <v>1</v>
      </c>
      <c r="N4089">
        <v>64</v>
      </c>
      <c r="O4089">
        <v>0</v>
      </c>
      <c r="P4089">
        <v>64</v>
      </c>
      <c r="Q4089" t="e">
        <f>VLOOKUP($A4089,'[1]SheltersALL_2.17.22'!$1:$1048576,6,0)</f>
        <v>#N/A</v>
      </c>
      <c r="R4089" t="str">
        <f>VLOOKUP($A4089, [1]FA21_Ridership!$1:$1048576,11, 0)</f>
        <v>SAN LEANDRO</v>
      </c>
      <c r="S4089" t="str">
        <f>VLOOKUP($A4089, [1]FA21_Ridership!$1:$1048576,12, 0)</f>
        <v>ALAMEDA</v>
      </c>
      <c r="T4089">
        <f>VLOOKUP($A4089, [1]FA21_Ridership!$1:$1048576,13, 0)</f>
        <v>4</v>
      </c>
      <c r="U4089">
        <f t="shared" si="316"/>
        <v>3840</v>
      </c>
      <c r="V4089" s="67">
        <f t="shared" si="320"/>
        <v>0.98199999999999998</v>
      </c>
      <c r="W4089">
        <v>0.89667699999999995</v>
      </c>
      <c r="X4089" s="67">
        <f t="shared" si="317"/>
        <v>0.76200000000000001</v>
      </c>
      <c r="Y4089">
        <v>0.14246700000000001</v>
      </c>
      <c r="Z4089" s="67">
        <f t="shared" si="318"/>
        <v>0.33900000000000002</v>
      </c>
      <c r="AA4089">
        <f>VLOOKUP($C4089,[1]Disability!$1:$1048576,5,FALSE)</f>
        <v>0</v>
      </c>
      <c r="AB4089" s="67">
        <f t="shared" si="319"/>
        <v>0</v>
      </c>
      <c r="AC4089" t="e">
        <f>VLOOKUP($A4089,#REF!,9,FALSE)</f>
        <v>#REF!</v>
      </c>
    </row>
    <row r="4090" spans="1:29">
      <c r="A4090">
        <v>55550</v>
      </c>
      <c r="B4090">
        <v>4089</v>
      </c>
      <c r="C4090">
        <v>1011350</v>
      </c>
      <c r="D4090" t="s">
        <v>4235</v>
      </c>
      <c r="E4090" t="s">
        <v>4236</v>
      </c>
      <c r="F4090" t="s">
        <v>4373</v>
      </c>
      <c r="G4090" t="e">
        <f>VLOOKUP($H4090,[1]BRT!$1:$1048576,1,0)</f>
        <v>#N/A</v>
      </c>
      <c r="H4090" t="s">
        <v>6932</v>
      </c>
      <c r="I4090">
        <v>37.775196000000001</v>
      </c>
      <c r="J4090">
        <v>-122.22489</v>
      </c>
      <c r="K4090">
        <v>1010</v>
      </c>
      <c r="L4090">
        <v>12</v>
      </c>
      <c r="M4090">
        <v>5</v>
      </c>
      <c r="N4090">
        <v>136</v>
      </c>
      <c r="O4090">
        <v>184</v>
      </c>
      <c r="P4090">
        <v>320</v>
      </c>
      <c r="Q4090" t="e">
        <f>VLOOKUP($A4090,'[1]SheltersALL_2.17.22'!$1:$1048576,6,0)</f>
        <v>#N/A</v>
      </c>
      <c r="R4090" t="str">
        <f>VLOOKUP($A4090, [1]FA21_Ridership!$1:$1048576,11, 0)</f>
        <v>OAKLAND</v>
      </c>
      <c r="S4090" t="str">
        <f>VLOOKUP($A4090, [1]FA21_Ridership!$1:$1048576,12, 0)</f>
        <v>ALAMEDA</v>
      </c>
      <c r="T4090">
        <f>VLOOKUP($A4090, [1]FA21_Ridership!$1:$1048576,13, 0)</f>
        <v>2</v>
      </c>
      <c r="U4090">
        <f t="shared" si="316"/>
        <v>3840</v>
      </c>
      <c r="V4090" s="67">
        <f t="shared" si="320"/>
        <v>0.98199999999999998</v>
      </c>
      <c r="W4090">
        <v>0.94576300000000002</v>
      </c>
      <c r="X4090" s="67">
        <f t="shared" si="317"/>
        <v>0.88400000000000001</v>
      </c>
      <c r="Y4090">
        <v>0.61525399999999997</v>
      </c>
      <c r="Z4090" s="67">
        <f t="shared" si="318"/>
        <v>0.94099999999999995</v>
      </c>
      <c r="AA4090">
        <f>VLOOKUP($C4090,[1]Disability!$1:$1048576,5,FALSE)</f>
        <v>2</v>
      </c>
      <c r="AB4090" s="67">
        <f t="shared" si="319"/>
        <v>0.91600000000000004</v>
      </c>
      <c r="AC4090" t="e">
        <f>VLOOKUP($A4090,#REF!,9,FALSE)</f>
        <v>#REF!</v>
      </c>
    </row>
    <row r="4091" spans="1:29">
      <c r="A4091">
        <v>59114</v>
      </c>
      <c r="B4091">
        <v>4090</v>
      </c>
      <c r="C4091">
        <v>306150</v>
      </c>
      <c r="D4091" t="s">
        <v>4235</v>
      </c>
      <c r="E4091" t="s">
        <v>4236</v>
      </c>
      <c r="G4091" t="e">
        <f>VLOOKUP($H4091,[1]BRT!$1:$1048576,1,0)</f>
        <v>#N/A</v>
      </c>
      <c r="H4091" t="s">
        <v>7041</v>
      </c>
      <c r="I4091">
        <v>37.864243000000002</v>
      </c>
      <c r="J4091">
        <v>-122.25039099999999</v>
      </c>
      <c r="K4091">
        <v>851</v>
      </c>
      <c r="L4091">
        <v>34.6</v>
      </c>
      <c r="M4091">
        <v>1.7341040459999999</v>
      </c>
      <c r="N4091">
        <v>4</v>
      </c>
      <c r="O4091">
        <v>107</v>
      </c>
      <c r="P4091">
        <v>111</v>
      </c>
      <c r="Q4091" t="e">
        <f>VLOOKUP($A4091,'[1]SheltersALL_2.17.22'!$1:$1048576,6,0)</f>
        <v>#N/A</v>
      </c>
      <c r="R4091" t="str">
        <f>VLOOKUP($A4091, [1]FA21_Ridership!$1:$1048576,11, 0)</f>
        <v>BERKELEY</v>
      </c>
      <c r="S4091" t="str">
        <f>VLOOKUP($A4091, [1]FA21_Ridership!$1:$1048576,12, 0)</f>
        <v>ALAMEDA</v>
      </c>
      <c r="T4091">
        <f>VLOOKUP($A4091, [1]FA21_Ridership!$1:$1048576,13, 0)</f>
        <v>2</v>
      </c>
      <c r="U4091">
        <f t="shared" si="316"/>
        <v>3840.6000000000004</v>
      </c>
      <c r="V4091" s="67">
        <f t="shared" si="320"/>
        <v>0.98299999999999998</v>
      </c>
      <c r="W4091">
        <v>0.43359900000000001</v>
      </c>
      <c r="X4091" s="67">
        <f t="shared" si="317"/>
        <v>0.14699999999999999</v>
      </c>
      <c r="Y4091">
        <v>0.35601100000000002</v>
      </c>
      <c r="Z4091" s="67">
        <f t="shared" si="318"/>
        <v>0.70499999999999996</v>
      </c>
      <c r="AA4091">
        <f>VLOOKUP($C4091,[1]Disability!$1:$1048576,5,FALSE)</f>
        <v>0</v>
      </c>
      <c r="AB4091" s="67">
        <f t="shared" si="319"/>
        <v>0</v>
      </c>
      <c r="AC4091" t="e">
        <f>VLOOKUP($A4091,#REF!,9,FALSE)</f>
        <v>#REF!</v>
      </c>
    </row>
    <row r="4092" spans="1:29">
      <c r="A4092">
        <v>52494</v>
      </c>
      <c r="B4092">
        <v>4091</v>
      </c>
      <c r="C4092">
        <v>9906360</v>
      </c>
      <c r="D4092" t="s">
        <v>4235</v>
      </c>
      <c r="E4092" t="s">
        <v>4236</v>
      </c>
      <c r="F4092" t="s">
        <v>4215</v>
      </c>
      <c r="G4092" t="str">
        <f>VLOOKUP($H4092,[1]BRT!$1:$1048576,1,0)</f>
        <v>67TH AVENUE</v>
      </c>
      <c r="H4092" t="s">
        <v>7042</v>
      </c>
      <c r="I4092">
        <v>37.761369999999999</v>
      </c>
      <c r="J4092">
        <v>-122.191592</v>
      </c>
      <c r="K4092">
        <v>1389</v>
      </c>
      <c r="L4092">
        <v>15</v>
      </c>
      <c r="M4092">
        <v>4</v>
      </c>
      <c r="N4092">
        <v>155</v>
      </c>
      <c r="O4092">
        <v>103</v>
      </c>
      <c r="P4092">
        <v>258</v>
      </c>
      <c r="Q4092" t="e">
        <f>VLOOKUP($A4092,'[1]SheltersALL_2.17.22'!$1:$1048576,6,0)</f>
        <v>#N/A</v>
      </c>
      <c r="R4092" t="str">
        <f>VLOOKUP($A4092, [1]FA21_Ridership!$1:$1048576,11, 0)</f>
        <v>OAKLAND</v>
      </c>
      <c r="S4092" t="str">
        <f>VLOOKUP($A4092, [1]FA21_Ridership!$1:$1048576,12, 0)</f>
        <v>ALAMEDA</v>
      </c>
      <c r="T4092">
        <f>VLOOKUP($A4092, [1]FA21_Ridership!$1:$1048576,13, 0)</f>
        <v>3</v>
      </c>
      <c r="U4092">
        <f t="shared" si="316"/>
        <v>3870</v>
      </c>
      <c r="V4092" s="67">
        <f t="shared" si="320"/>
        <v>0.98299999999999998</v>
      </c>
      <c r="W4092">
        <v>0.98965499999999995</v>
      </c>
      <c r="X4092" s="67">
        <f t="shared" si="317"/>
        <v>0.98499999999999999</v>
      </c>
      <c r="Y4092">
        <v>0.698851</v>
      </c>
      <c r="Z4092" s="67">
        <f t="shared" si="318"/>
        <v>0.97899999999999998</v>
      </c>
      <c r="AA4092">
        <f>VLOOKUP($C4092,[1]Disability!$1:$1048576,5,FALSE)</f>
        <v>0</v>
      </c>
      <c r="AB4092" s="67">
        <f t="shared" si="319"/>
        <v>0</v>
      </c>
      <c r="AC4092" t="e">
        <f>VLOOKUP($A4092,#REF!,9,FALSE)</f>
        <v>#REF!</v>
      </c>
    </row>
    <row r="4093" spans="1:29">
      <c r="A4093">
        <v>51768</v>
      </c>
      <c r="B4093">
        <v>4092</v>
      </c>
      <c r="C4093">
        <v>9904240</v>
      </c>
      <c r="D4093" t="s">
        <v>4235</v>
      </c>
      <c r="E4093" t="s">
        <v>4236</v>
      </c>
      <c r="G4093" t="e">
        <f>VLOOKUP($H4093,[1]BRT!$1:$1048576,1,0)</f>
        <v>#N/A</v>
      </c>
      <c r="H4093" t="s">
        <v>6726</v>
      </c>
      <c r="I4093">
        <v>37.884365000000003</v>
      </c>
      <c r="J4093">
        <v>-122.298857</v>
      </c>
      <c r="K4093">
        <v>718</v>
      </c>
      <c r="L4093">
        <v>20</v>
      </c>
      <c r="M4093">
        <v>3</v>
      </c>
      <c r="N4093">
        <v>80</v>
      </c>
      <c r="O4093">
        <v>115</v>
      </c>
      <c r="P4093">
        <v>195</v>
      </c>
      <c r="Q4093" t="e">
        <f>VLOOKUP($A4093,'[1]SheltersALL_2.17.22'!$1:$1048576,6,0)</f>
        <v>#N/A</v>
      </c>
      <c r="R4093" t="str">
        <f>VLOOKUP($A4093, [1]FA21_Ridership!$1:$1048576,11, 0)</f>
        <v>ALBANY</v>
      </c>
      <c r="S4093" t="str">
        <f>VLOOKUP($A4093, [1]FA21_Ridership!$1:$1048576,12, 0)</f>
        <v>ALAMEDA</v>
      </c>
      <c r="T4093">
        <f>VLOOKUP($A4093, [1]FA21_Ridership!$1:$1048576,13, 0)</f>
        <v>1</v>
      </c>
      <c r="U4093">
        <f t="shared" si="316"/>
        <v>3900</v>
      </c>
      <c r="V4093" s="67">
        <f t="shared" si="320"/>
        <v>0.98299999999999998</v>
      </c>
      <c r="W4093">
        <v>0.68288700000000002</v>
      </c>
      <c r="X4093" s="67">
        <f t="shared" si="317"/>
        <v>0.39</v>
      </c>
      <c r="Y4093">
        <v>0.44023499999999999</v>
      </c>
      <c r="Z4093" s="67">
        <f t="shared" si="318"/>
        <v>0.81</v>
      </c>
      <c r="AA4093">
        <f>VLOOKUP($C4093,[1]Disability!$1:$1048576,5,FALSE)</f>
        <v>1</v>
      </c>
      <c r="AB4093" s="67">
        <f t="shared" si="319"/>
        <v>0.72499999999999998</v>
      </c>
      <c r="AC4093" t="e">
        <f>VLOOKUP($A4093,#REF!,9,FALSE)</f>
        <v>#REF!</v>
      </c>
    </row>
    <row r="4094" spans="1:29">
      <c r="A4094">
        <v>52464</v>
      </c>
      <c r="B4094">
        <v>4093</v>
      </c>
      <c r="C4094">
        <v>9906230</v>
      </c>
      <c r="D4094" t="s">
        <v>4235</v>
      </c>
      <c r="E4094" t="s">
        <v>4236</v>
      </c>
      <c r="F4094" t="s">
        <v>4215</v>
      </c>
      <c r="G4094" t="str">
        <f>VLOOKUP($H4094,[1]BRT!$1:$1048576,1,0)</f>
        <v>98TH AVENUE</v>
      </c>
      <c r="H4094" t="s">
        <v>7036</v>
      </c>
      <c r="I4094">
        <v>37.743343000000003</v>
      </c>
      <c r="J4094">
        <v>-122.169794</v>
      </c>
      <c r="K4094">
        <v>1401</v>
      </c>
      <c r="L4094">
        <v>15</v>
      </c>
      <c r="M4094">
        <v>4</v>
      </c>
      <c r="N4094">
        <v>96</v>
      </c>
      <c r="O4094">
        <v>165</v>
      </c>
      <c r="P4094">
        <v>261</v>
      </c>
      <c r="Q4094" t="e">
        <f>VLOOKUP($A4094,'[1]SheltersALL_2.17.22'!$1:$1048576,6,0)</f>
        <v>#N/A</v>
      </c>
      <c r="R4094" t="str">
        <f>VLOOKUP($A4094, [1]FA21_Ridership!$1:$1048576,11, 0)</f>
        <v>OAKLAND</v>
      </c>
      <c r="S4094" t="str">
        <f>VLOOKUP($A4094, [1]FA21_Ridership!$1:$1048576,12, 0)</f>
        <v>ALAMEDA</v>
      </c>
      <c r="T4094">
        <f>VLOOKUP($A4094, [1]FA21_Ridership!$1:$1048576,13, 0)</f>
        <v>3</v>
      </c>
      <c r="U4094">
        <f t="shared" si="316"/>
        <v>3915</v>
      </c>
      <c r="V4094" s="67">
        <f t="shared" si="320"/>
        <v>0.98299999999999998</v>
      </c>
      <c r="W4094">
        <v>0.95180100000000001</v>
      </c>
      <c r="X4094" s="67">
        <f t="shared" si="317"/>
        <v>0.90500000000000003</v>
      </c>
      <c r="Y4094">
        <v>0.58650400000000003</v>
      </c>
      <c r="Z4094" s="67">
        <f t="shared" si="318"/>
        <v>0.92900000000000005</v>
      </c>
      <c r="AA4094">
        <f>VLOOKUP($C4094,[1]Disability!$1:$1048576,5,FALSE)</f>
        <v>1</v>
      </c>
      <c r="AB4094" s="67">
        <f t="shared" si="319"/>
        <v>0.72499999999999998</v>
      </c>
      <c r="AC4094" t="e">
        <f>VLOOKUP($A4094,#REF!,9,FALSE)</f>
        <v>#REF!</v>
      </c>
    </row>
    <row r="4095" spans="1:29">
      <c r="A4095">
        <v>50555</v>
      </c>
      <c r="B4095">
        <v>4094</v>
      </c>
      <c r="C4095">
        <v>802040</v>
      </c>
      <c r="D4095" t="s">
        <v>4235</v>
      </c>
      <c r="E4095" t="s">
        <v>4236</v>
      </c>
      <c r="F4095" t="s">
        <v>4373</v>
      </c>
      <c r="G4095" t="e">
        <f>VLOOKUP($H4095,[1]BRT!$1:$1048576,1,0)</f>
        <v>#N/A</v>
      </c>
      <c r="H4095" t="s">
        <v>6937</v>
      </c>
      <c r="I4095">
        <v>37.669891999999997</v>
      </c>
      <c r="J4095">
        <v>-122.08695</v>
      </c>
      <c r="K4095">
        <v>1039</v>
      </c>
      <c r="L4095">
        <v>40.4</v>
      </c>
      <c r="M4095">
        <v>1.4851485149999999</v>
      </c>
      <c r="N4095">
        <v>46</v>
      </c>
      <c r="O4095">
        <v>51</v>
      </c>
      <c r="P4095">
        <v>97</v>
      </c>
      <c r="Q4095" t="e">
        <f>VLOOKUP($A4095,'[1]SheltersALL_2.17.22'!$1:$1048576,6,0)</f>
        <v>#N/A</v>
      </c>
      <c r="R4095" t="str">
        <f>VLOOKUP($A4095, [1]FA21_Ridership!$1:$1048576,11, 0)</f>
        <v>HAYWARD</v>
      </c>
      <c r="S4095" t="str">
        <f>VLOOKUP($A4095, [1]FA21_Ridership!$1:$1048576,12, 0)</f>
        <v>ALAMEDA</v>
      </c>
      <c r="T4095">
        <f>VLOOKUP($A4095, [1]FA21_Ridership!$1:$1048576,13, 0)</f>
        <v>4</v>
      </c>
      <c r="U4095">
        <f t="shared" si="316"/>
        <v>3918.7999999999997</v>
      </c>
      <c r="V4095" s="67">
        <f t="shared" si="320"/>
        <v>0.98399999999999999</v>
      </c>
      <c r="W4095">
        <v>0.81149700000000002</v>
      </c>
      <c r="X4095" s="67">
        <f t="shared" si="317"/>
        <v>0.60099999999999998</v>
      </c>
      <c r="Y4095">
        <v>0.28488400000000003</v>
      </c>
      <c r="Z4095" s="67">
        <f t="shared" si="318"/>
        <v>0.61199999999999999</v>
      </c>
      <c r="AA4095">
        <f>VLOOKUP($C4095,[1]Disability!$1:$1048576,5,FALSE)</f>
        <v>1</v>
      </c>
      <c r="AB4095" s="67">
        <f t="shared" si="319"/>
        <v>0.72499999999999998</v>
      </c>
      <c r="AC4095" t="e">
        <f>VLOOKUP($A4095,#REF!,9,FALSE)</f>
        <v>#REF!</v>
      </c>
    </row>
    <row r="4096" spans="1:29">
      <c r="A4096">
        <v>52548</v>
      </c>
      <c r="B4096">
        <v>4095</v>
      </c>
      <c r="C4096">
        <v>9906590</v>
      </c>
      <c r="D4096" t="s">
        <v>4235</v>
      </c>
      <c r="E4096" t="s">
        <v>4236</v>
      </c>
      <c r="F4096" t="s">
        <v>4215</v>
      </c>
      <c r="G4096" t="str">
        <f>VLOOKUP($H4096,[1]BRT!$1:$1048576,1,0)</f>
        <v>2ND AVENUE SB</v>
      </c>
      <c r="H4096" t="s">
        <v>7043</v>
      </c>
      <c r="I4096">
        <v>37.796970999999999</v>
      </c>
      <c r="J4096">
        <v>-122.257104</v>
      </c>
      <c r="K4096">
        <v>1394</v>
      </c>
      <c r="L4096">
        <v>15</v>
      </c>
      <c r="M4096">
        <v>4</v>
      </c>
      <c r="N4096">
        <v>167</v>
      </c>
      <c r="O4096">
        <v>96</v>
      </c>
      <c r="P4096">
        <v>263</v>
      </c>
      <c r="Q4096" t="e">
        <f>VLOOKUP($A4096,'[1]SheltersALL_2.17.22'!$1:$1048576,6,0)</f>
        <v>#N/A</v>
      </c>
      <c r="R4096" t="str">
        <f>VLOOKUP($A4096, [1]FA21_Ridership!$1:$1048576,11, 0)</f>
        <v>OAKLAND</v>
      </c>
      <c r="S4096" t="str">
        <f>VLOOKUP($A4096, [1]FA21_Ridership!$1:$1048576,12, 0)</f>
        <v>ALAMEDA</v>
      </c>
      <c r="T4096">
        <f>VLOOKUP($A4096, [1]FA21_Ridership!$1:$1048576,13, 0)</f>
        <v>2</v>
      </c>
      <c r="U4096">
        <f t="shared" si="316"/>
        <v>3945</v>
      </c>
      <c r="V4096" s="67">
        <f t="shared" si="320"/>
        <v>0.98399999999999999</v>
      </c>
      <c r="W4096">
        <v>0.83789199999999997</v>
      </c>
      <c r="X4096" s="67">
        <f t="shared" si="317"/>
        <v>0.63900000000000001</v>
      </c>
      <c r="Y4096">
        <v>0.46792600000000001</v>
      </c>
      <c r="Z4096" s="67">
        <f t="shared" si="318"/>
        <v>0.83699999999999997</v>
      </c>
      <c r="AA4096">
        <f>VLOOKUP($C4096,[1]Disability!$1:$1048576,5,FALSE)</f>
        <v>2</v>
      </c>
      <c r="AB4096" s="67">
        <f t="shared" si="319"/>
        <v>0.91600000000000004</v>
      </c>
      <c r="AC4096" t="e">
        <f>VLOOKUP($A4096,#REF!,9,FALSE)</f>
        <v>#REF!</v>
      </c>
    </row>
    <row r="4097" spans="1:29">
      <c r="A4097">
        <v>52508</v>
      </c>
      <c r="B4097">
        <v>4096</v>
      </c>
      <c r="C4097">
        <v>9906430</v>
      </c>
      <c r="D4097" t="s">
        <v>4235</v>
      </c>
      <c r="E4097" t="s">
        <v>4236</v>
      </c>
      <c r="F4097" t="s">
        <v>4215</v>
      </c>
      <c r="G4097" t="str">
        <f>VLOOKUP($H4097,[1]BRT!$1:$1048576,1,0)</f>
        <v>48TH AVENUE</v>
      </c>
      <c r="H4097" t="s">
        <v>7034</v>
      </c>
      <c r="I4097">
        <v>37.769573999999999</v>
      </c>
      <c r="J4097">
        <v>-122.20904899999999</v>
      </c>
      <c r="K4097">
        <v>1397</v>
      </c>
      <c r="L4097">
        <v>15</v>
      </c>
      <c r="M4097">
        <v>4</v>
      </c>
      <c r="N4097">
        <v>117</v>
      </c>
      <c r="O4097">
        <v>148</v>
      </c>
      <c r="P4097">
        <v>265</v>
      </c>
      <c r="Q4097" t="e">
        <f>VLOOKUP($A4097,'[1]SheltersALL_2.17.22'!$1:$1048576,6,0)</f>
        <v>#N/A</v>
      </c>
      <c r="R4097" t="str">
        <f>VLOOKUP($A4097, [1]FA21_Ridership!$1:$1048576,11, 0)</f>
        <v>OAKLAND</v>
      </c>
      <c r="S4097" t="str">
        <f>VLOOKUP($A4097, [1]FA21_Ridership!$1:$1048576,12, 0)</f>
        <v>ALAMEDA</v>
      </c>
      <c r="T4097">
        <f>VLOOKUP($A4097, [1]FA21_Ridership!$1:$1048576,13, 0)</f>
        <v>3</v>
      </c>
      <c r="U4097">
        <f t="shared" si="316"/>
        <v>3975</v>
      </c>
      <c r="V4097" s="67">
        <f t="shared" si="320"/>
        <v>0.98399999999999999</v>
      </c>
      <c r="W4097">
        <v>0.79073899999999997</v>
      </c>
      <c r="X4097" s="67">
        <f t="shared" si="317"/>
        <v>0.57299999999999995</v>
      </c>
      <c r="Y4097">
        <v>0.53606399999999998</v>
      </c>
      <c r="Z4097" s="67">
        <f t="shared" si="318"/>
        <v>0.89100000000000001</v>
      </c>
      <c r="AA4097">
        <f>VLOOKUP($C4097,[1]Disability!$1:$1048576,5,FALSE)</f>
        <v>0</v>
      </c>
      <c r="AB4097" s="67">
        <f t="shared" si="319"/>
        <v>0</v>
      </c>
      <c r="AC4097" t="e">
        <f>VLOOKUP($A4097,#REF!,9,FALSE)</f>
        <v>#REF!</v>
      </c>
    </row>
    <row r="4098" spans="1:29">
      <c r="A4098">
        <v>52478</v>
      </c>
      <c r="B4098">
        <v>4097</v>
      </c>
      <c r="C4098">
        <v>9906290</v>
      </c>
      <c r="D4098" t="s">
        <v>4235</v>
      </c>
      <c r="E4098" t="s">
        <v>4236</v>
      </c>
      <c r="F4098" t="s">
        <v>4215</v>
      </c>
      <c r="G4098" t="str">
        <f>VLOOKUP($H4098,[1]BRT!$1:$1048576,1,0)</f>
        <v>86TH AVENUE</v>
      </c>
      <c r="H4098" t="s">
        <v>7040</v>
      </c>
      <c r="I4098">
        <v>37.752257999999998</v>
      </c>
      <c r="J4098">
        <v>-122.17638599999999</v>
      </c>
      <c r="K4098">
        <v>1400</v>
      </c>
      <c r="L4098">
        <v>15</v>
      </c>
      <c r="M4098">
        <v>4</v>
      </c>
      <c r="N4098">
        <v>92</v>
      </c>
      <c r="O4098">
        <v>173</v>
      </c>
      <c r="P4098">
        <v>265</v>
      </c>
      <c r="Q4098" t="e">
        <f>VLOOKUP($A4098,'[1]SheltersALL_2.17.22'!$1:$1048576,6,0)</f>
        <v>#N/A</v>
      </c>
      <c r="R4098" t="str">
        <f>VLOOKUP($A4098, [1]FA21_Ridership!$1:$1048576,11, 0)</f>
        <v>OAKLAND</v>
      </c>
      <c r="S4098" t="str">
        <f>VLOOKUP($A4098, [1]FA21_Ridership!$1:$1048576,12, 0)</f>
        <v>ALAMEDA</v>
      </c>
      <c r="T4098">
        <f>VLOOKUP($A4098, [1]FA21_Ridership!$1:$1048576,13, 0)</f>
        <v>3</v>
      </c>
      <c r="U4098">
        <f t="shared" ref="U4098:U4163" si="321">$L4098*$P4098</f>
        <v>3975</v>
      </c>
      <c r="V4098" s="67">
        <f t="shared" si="320"/>
        <v>0.98399999999999999</v>
      </c>
      <c r="W4098">
        <v>0.97766299999999995</v>
      </c>
      <c r="X4098" s="67">
        <f t="shared" ref="X4098:X4161" si="322">_xlfn.PERCENTRANK.INC($W$2:$W$4161,W4098)</f>
        <v>0.96199999999999997</v>
      </c>
      <c r="Y4098">
        <v>0.65034400000000003</v>
      </c>
      <c r="Z4098" s="67">
        <f t="shared" ref="Z4098:Z4161" si="323">_xlfn.PERCENTRANK.INC($Y$2:$Y$4161,Y4098)</f>
        <v>0.96599999999999997</v>
      </c>
      <c r="AA4098">
        <f>VLOOKUP($C4098,[1]Disability!$1:$1048576,5,FALSE)</f>
        <v>0</v>
      </c>
      <c r="AB4098" s="67">
        <f t="shared" ref="AB4098:AB4161" si="324">_xlfn.PERCENTRANK.INC($AA$2:$AA$4163,AA4098)</f>
        <v>0</v>
      </c>
      <c r="AC4098" t="e">
        <f>VLOOKUP($A4098,#REF!,9,FALSE)</f>
        <v>#REF!</v>
      </c>
    </row>
    <row r="4099" spans="1:29">
      <c r="A4099">
        <v>50786</v>
      </c>
      <c r="B4099">
        <v>4098</v>
      </c>
      <c r="C4099">
        <v>1701220</v>
      </c>
      <c r="D4099" t="s">
        <v>4235</v>
      </c>
      <c r="E4099" t="s">
        <v>4236</v>
      </c>
      <c r="F4099" t="s">
        <v>4373</v>
      </c>
      <c r="G4099" t="e">
        <f>VLOOKUP($H4099,[1]BRT!$1:$1048576,1,0)</f>
        <v>#N/A</v>
      </c>
      <c r="H4099" t="s">
        <v>6900</v>
      </c>
      <c r="I4099">
        <v>37.590398</v>
      </c>
      <c r="J4099">
        <v>-122.017262</v>
      </c>
      <c r="K4099">
        <v>1087</v>
      </c>
      <c r="L4099">
        <v>18</v>
      </c>
      <c r="M4099">
        <v>3.3333333330000001</v>
      </c>
      <c r="N4099">
        <v>88</v>
      </c>
      <c r="O4099">
        <v>133</v>
      </c>
      <c r="P4099">
        <v>221</v>
      </c>
      <c r="Q4099" t="e">
        <f>VLOOKUP($A4099,'[1]SheltersALL_2.17.22'!$1:$1048576,6,0)</f>
        <v>#N/A</v>
      </c>
      <c r="R4099" t="str">
        <f>VLOOKUP($A4099, [1]FA21_Ridership!$1:$1048576,11, 0)</f>
        <v>UNION CITY</v>
      </c>
      <c r="S4099" t="str">
        <f>VLOOKUP($A4099, [1]FA21_Ridership!$1:$1048576,12, 0)</f>
        <v>ALAMEDA</v>
      </c>
      <c r="T4099">
        <f>VLOOKUP($A4099, [1]FA21_Ridership!$1:$1048576,13, 0)</f>
        <v>9</v>
      </c>
      <c r="U4099">
        <f t="shared" si="321"/>
        <v>3978</v>
      </c>
      <c r="V4099" s="67">
        <f t="shared" si="320"/>
        <v>0.98499999999999999</v>
      </c>
      <c r="W4099">
        <v>0.87228899999999998</v>
      </c>
      <c r="X4099" s="67">
        <f t="shared" si="322"/>
        <v>0.71699999999999997</v>
      </c>
      <c r="Y4099">
        <v>0.114458</v>
      </c>
      <c r="Z4099" s="67">
        <f t="shared" si="323"/>
        <v>0.28599999999999998</v>
      </c>
      <c r="AA4099">
        <f>VLOOKUP($C4099,[1]Disability!$1:$1048576,5,FALSE)</f>
        <v>0</v>
      </c>
      <c r="AB4099" s="67">
        <f t="shared" si="324"/>
        <v>0</v>
      </c>
      <c r="AC4099" t="e">
        <f>VLOOKUP($A4099,#REF!,9,FALSE)</f>
        <v>#REF!</v>
      </c>
    </row>
    <row r="4100" spans="1:29">
      <c r="A4100">
        <v>52495</v>
      </c>
      <c r="B4100">
        <v>4099</v>
      </c>
      <c r="C4100">
        <v>9906370</v>
      </c>
      <c r="D4100" t="s">
        <v>4235</v>
      </c>
      <c r="E4100" t="s">
        <v>4236</v>
      </c>
      <c r="F4100" t="s">
        <v>4215</v>
      </c>
      <c r="G4100" t="str">
        <f>VLOOKUP($H4100,[1]BRT!$1:$1048576,1,0)</f>
        <v>67TH AVENUE</v>
      </c>
      <c r="H4100" t="s">
        <v>7042</v>
      </c>
      <c r="I4100">
        <v>37.761301000000003</v>
      </c>
      <c r="J4100">
        <v>-122.191508</v>
      </c>
      <c r="K4100">
        <v>1399</v>
      </c>
      <c r="L4100">
        <v>15</v>
      </c>
      <c r="M4100">
        <v>4</v>
      </c>
      <c r="N4100">
        <v>121</v>
      </c>
      <c r="O4100">
        <v>146</v>
      </c>
      <c r="P4100">
        <v>267</v>
      </c>
      <c r="Q4100" t="e">
        <f>VLOOKUP($A4100,'[1]SheltersALL_2.17.22'!$1:$1048576,6,0)</f>
        <v>#N/A</v>
      </c>
      <c r="R4100" t="str">
        <f>VLOOKUP($A4100, [1]FA21_Ridership!$1:$1048576,11, 0)</f>
        <v>OAKLAND</v>
      </c>
      <c r="S4100" t="str">
        <f>VLOOKUP($A4100, [1]FA21_Ridership!$1:$1048576,12, 0)</f>
        <v>ALAMEDA</v>
      </c>
      <c r="T4100">
        <f>VLOOKUP($A4100, [1]FA21_Ridership!$1:$1048576,13, 0)</f>
        <v>3</v>
      </c>
      <c r="U4100">
        <f t="shared" si="321"/>
        <v>4005</v>
      </c>
      <c r="V4100" s="67">
        <f t="shared" si="320"/>
        <v>0.98499999999999999</v>
      </c>
      <c r="W4100">
        <v>0.98965499999999995</v>
      </c>
      <c r="X4100" s="67">
        <f t="shared" si="322"/>
        <v>0.98499999999999999</v>
      </c>
      <c r="Y4100">
        <v>0.698851</v>
      </c>
      <c r="Z4100" s="67">
        <f t="shared" si="323"/>
        <v>0.97899999999999998</v>
      </c>
      <c r="AA4100">
        <f>VLOOKUP($C4100,[1]Disability!$1:$1048576,5,FALSE)</f>
        <v>0</v>
      </c>
      <c r="AB4100" s="67">
        <f t="shared" si="324"/>
        <v>0</v>
      </c>
      <c r="AC4100" t="e">
        <f>VLOOKUP($A4100,#REF!,9,FALSE)</f>
        <v>#REF!</v>
      </c>
    </row>
    <row r="4101" spans="1:29">
      <c r="A4101">
        <v>52949</v>
      </c>
      <c r="B4101">
        <v>4100</v>
      </c>
      <c r="C4101">
        <v>9907810</v>
      </c>
      <c r="D4101" t="s">
        <v>4235</v>
      </c>
      <c r="E4101" t="s">
        <v>4236</v>
      </c>
      <c r="F4101" t="s">
        <v>4373</v>
      </c>
      <c r="G4101" t="e">
        <f>VLOOKUP($H4101,[1]BRT!$1:$1048576,1,0)</f>
        <v>#N/A</v>
      </c>
      <c r="H4101" t="s">
        <v>7044</v>
      </c>
      <c r="I4101">
        <v>37.924553000000003</v>
      </c>
      <c r="J4101">
        <v>-122.31657300000001</v>
      </c>
      <c r="K4101">
        <v>792</v>
      </c>
      <c r="L4101">
        <v>15</v>
      </c>
      <c r="M4101">
        <v>4</v>
      </c>
      <c r="N4101">
        <v>190</v>
      </c>
      <c r="O4101">
        <v>78</v>
      </c>
      <c r="P4101">
        <v>268</v>
      </c>
      <c r="Q4101" t="e">
        <f>VLOOKUP($A4101,'[1]SheltersALL_2.17.22'!$1:$1048576,6,0)</f>
        <v>#N/A</v>
      </c>
      <c r="R4101" t="str">
        <f>VLOOKUP($A4101, [1]FA21_Ridership!$1:$1048576,11, 0)</f>
        <v>EL CERRITO</v>
      </c>
      <c r="S4101" t="str">
        <f>VLOOKUP($A4101, [1]FA21_Ridership!$1:$1048576,12, 0)</f>
        <v>CONTRA COSTA</v>
      </c>
      <c r="T4101">
        <f>VLOOKUP($A4101, [1]FA21_Ridership!$1:$1048576,13, 0)</f>
        <v>1</v>
      </c>
      <c r="U4101">
        <f t="shared" si="321"/>
        <v>4020</v>
      </c>
      <c r="V4101" s="67">
        <f t="shared" si="320"/>
        <v>0.98499999999999999</v>
      </c>
      <c r="W4101">
        <v>0.84948500000000005</v>
      </c>
      <c r="X4101" s="67">
        <f t="shared" si="322"/>
        <v>0.67200000000000004</v>
      </c>
      <c r="Y4101">
        <v>0.23814399999999999</v>
      </c>
      <c r="Z4101" s="67">
        <f t="shared" si="323"/>
        <v>0.54100000000000004</v>
      </c>
      <c r="AA4101">
        <f>VLOOKUP($C4101,[1]Disability!$1:$1048576,5,FALSE)</f>
        <v>0</v>
      </c>
      <c r="AB4101" s="67">
        <f t="shared" si="324"/>
        <v>0</v>
      </c>
      <c r="AC4101" t="e">
        <f>VLOOKUP($A4101,#REF!,9,FALSE)</f>
        <v>#REF!</v>
      </c>
    </row>
    <row r="4102" spans="1:29">
      <c r="A4102">
        <v>52485</v>
      </c>
      <c r="B4102">
        <v>4101</v>
      </c>
      <c r="C4102">
        <v>9906320</v>
      </c>
      <c r="D4102" t="s">
        <v>4235</v>
      </c>
      <c r="E4102" t="s">
        <v>4236</v>
      </c>
      <c r="F4102" t="s">
        <v>4215</v>
      </c>
      <c r="G4102" t="str">
        <f>VLOOKUP($H4102,[1]BRT!$1:$1048576,1,0)</f>
        <v>77TH AVENUE</v>
      </c>
      <c r="H4102" t="s">
        <v>7045</v>
      </c>
      <c r="I4102">
        <v>37.758101000000003</v>
      </c>
      <c r="J4102">
        <v>-122.184737</v>
      </c>
      <c r="K4102">
        <v>1389</v>
      </c>
      <c r="L4102">
        <v>15</v>
      </c>
      <c r="M4102">
        <v>4</v>
      </c>
      <c r="N4102">
        <v>175</v>
      </c>
      <c r="O4102">
        <v>95</v>
      </c>
      <c r="P4102">
        <v>270</v>
      </c>
      <c r="Q4102" t="e">
        <f>VLOOKUP($A4102,'[1]SheltersALL_2.17.22'!$1:$1048576,6,0)</f>
        <v>#N/A</v>
      </c>
      <c r="R4102" t="str">
        <f>VLOOKUP($A4102, [1]FA21_Ridership!$1:$1048576,11, 0)</f>
        <v>OAKLAND</v>
      </c>
      <c r="S4102" t="str">
        <f>VLOOKUP($A4102, [1]FA21_Ridership!$1:$1048576,12, 0)</f>
        <v>ALAMEDA</v>
      </c>
      <c r="T4102">
        <f>VLOOKUP($A4102, [1]FA21_Ridership!$1:$1048576,13, 0)</f>
        <v>3</v>
      </c>
      <c r="U4102">
        <f t="shared" si="321"/>
        <v>4050</v>
      </c>
      <c r="V4102" s="67">
        <f t="shared" si="320"/>
        <v>0.98499999999999999</v>
      </c>
      <c r="W4102">
        <v>0.93321299999999996</v>
      </c>
      <c r="X4102" s="67">
        <f t="shared" si="322"/>
        <v>0.84</v>
      </c>
      <c r="Y4102">
        <v>0.456679</v>
      </c>
      <c r="Z4102" s="67">
        <f t="shared" si="323"/>
        <v>0.82199999999999995</v>
      </c>
      <c r="AA4102">
        <f>VLOOKUP($C4102,[1]Disability!$1:$1048576,5,FALSE)</f>
        <v>0</v>
      </c>
      <c r="AB4102" s="67">
        <f t="shared" si="324"/>
        <v>0</v>
      </c>
      <c r="AC4102" t="e">
        <f>VLOOKUP($A4102,#REF!,9,FALSE)</f>
        <v>#REF!</v>
      </c>
    </row>
    <row r="4103" spans="1:29">
      <c r="A4103">
        <v>52808</v>
      </c>
      <c r="B4103">
        <v>4102</v>
      </c>
      <c r="C4103">
        <v>9907380</v>
      </c>
      <c r="D4103" t="s">
        <v>4235</v>
      </c>
      <c r="E4103" t="s">
        <v>4236</v>
      </c>
      <c r="G4103" t="e">
        <f>VLOOKUP($H4103,[1]BRT!$1:$1048576,1,0)</f>
        <v>#N/A</v>
      </c>
      <c r="H4103" t="s">
        <v>6993</v>
      </c>
      <c r="I4103">
        <v>37.869880000000002</v>
      </c>
      <c r="J4103">
        <v>-122.267802</v>
      </c>
      <c r="K4103">
        <v>1134</v>
      </c>
      <c r="L4103">
        <v>20</v>
      </c>
      <c r="M4103">
        <v>3</v>
      </c>
      <c r="N4103">
        <v>116</v>
      </c>
      <c r="O4103">
        <v>87</v>
      </c>
      <c r="P4103">
        <v>203</v>
      </c>
      <c r="Q4103" t="e">
        <f>VLOOKUP($A4103,'[1]SheltersALL_2.17.22'!$1:$1048576,6,0)</f>
        <v>#N/A</v>
      </c>
      <c r="R4103" t="str">
        <f>VLOOKUP($A4103, [1]FA21_Ridership!$1:$1048576,11, 0)</f>
        <v>BERKELEY</v>
      </c>
      <c r="S4103" t="str">
        <f>VLOOKUP($A4103, [1]FA21_Ridership!$1:$1048576,12, 0)</f>
        <v>ALAMEDA</v>
      </c>
      <c r="T4103">
        <f>VLOOKUP($A4103, [1]FA21_Ridership!$1:$1048576,13, 0)</f>
        <v>1</v>
      </c>
      <c r="U4103">
        <f t="shared" si="321"/>
        <v>4060</v>
      </c>
      <c r="V4103" s="67">
        <f t="shared" si="320"/>
        <v>0.98599999999999999</v>
      </c>
      <c r="W4103">
        <v>0.66142800000000002</v>
      </c>
      <c r="X4103" s="67">
        <f t="shared" si="322"/>
        <v>0.34699999999999998</v>
      </c>
      <c r="Y4103">
        <v>0.56815899999999997</v>
      </c>
      <c r="Z4103" s="67">
        <f t="shared" si="323"/>
        <v>0.91300000000000003</v>
      </c>
      <c r="AA4103">
        <f>VLOOKUP($C4103,[1]Disability!$1:$1048576,5,FALSE)</f>
        <v>1</v>
      </c>
      <c r="AB4103" s="67">
        <f t="shared" si="324"/>
        <v>0.72499999999999998</v>
      </c>
      <c r="AC4103" t="e">
        <f>VLOOKUP($A4103,#REF!,9,FALSE)</f>
        <v>#REF!</v>
      </c>
    </row>
    <row r="4104" spans="1:29">
      <c r="A4104">
        <v>55500</v>
      </c>
      <c r="B4104">
        <v>4103</v>
      </c>
      <c r="C4104">
        <v>802050</v>
      </c>
      <c r="D4104" t="s">
        <v>4235</v>
      </c>
      <c r="E4104" t="s">
        <v>4236</v>
      </c>
      <c r="F4104" t="s">
        <v>4373</v>
      </c>
      <c r="G4104" t="e">
        <f>VLOOKUP($H4104,[1]BRT!$1:$1048576,1,0)</f>
        <v>#N/A</v>
      </c>
      <c r="H4104" t="s">
        <v>6937</v>
      </c>
      <c r="I4104">
        <v>37.669744000000001</v>
      </c>
      <c r="J4104">
        <v>-122.08677400000001</v>
      </c>
      <c r="K4104">
        <v>1043</v>
      </c>
      <c r="L4104">
        <v>40</v>
      </c>
      <c r="M4104">
        <v>1.5</v>
      </c>
      <c r="N4104">
        <v>52</v>
      </c>
      <c r="O4104">
        <v>50</v>
      </c>
      <c r="P4104">
        <v>102</v>
      </c>
      <c r="Q4104" t="e">
        <f>VLOOKUP($A4104,'[1]SheltersALL_2.17.22'!$1:$1048576,6,0)</f>
        <v>#N/A</v>
      </c>
      <c r="R4104" t="str">
        <f>VLOOKUP($A4104, [1]FA21_Ridership!$1:$1048576,11, 0)</f>
        <v>HAYWARD</v>
      </c>
      <c r="S4104" t="str">
        <f>VLOOKUP($A4104, [1]FA21_Ridership!$1:$1048576,12, 0)</f>
        <v>ALAMEDA</v>
      </c>
      <c r="T4104">
        <f>VLOOKUP($A4104, [1]FA21_Ridership!$1:$1048576,13, 0)</f>
        <v>4</v>
      </c>
      <c r="U4104">
        <f t="shared" si="321"/>
        <v>4080</v>
      </c>
      <c r="V4104" s="67">
        <f t="shared" si="320"/>
        <v>0.98599999999999999</v>
      </c>
      <c r="W4104">
        <v>0.81149700000000002</v>
      </c>
      <c r="X4104" s="67">
        <f t="shared" si="322"/>
        <v>0.60099999999999998</v>
      </c>
      <c r="Y4104">
        <v>0.28488400000000003</v>
      </c>
      <c r="Z4104" s="67">
        <f t="shared" si="323"/>
        <v>0.61199999999999999</v>
      </c>
      <c r="AA4104">
        <f>VLOOKUP($C4104,[1]Disability!$1:$1048576,5,FALSE)</f>
        <v>1</v>
      </c>
      <c r="AB4104" s="67">
        <f t="shared" si="324"/>
        <v>0.72499999999999998</v>
      </c>
      <c r="AC4104" t="e">
        <f>VLOOKUP($A4104,#REF!,9,FALSE)</f>
        <v>#REF!</v>
      </c>
    </row>
    <row r="4105" spans="1:29">
      <c r="A4105">
        <v>55664</v>
      </c>
      <c r="B4105">
        <v>4104</v>
      </c>
      <c r="C4105">
        <v>306140</v>
      </c>
      <c r="D4105" t="s">
        <v>4235</v>
      </c>
      <c r="E4105" t="s">
        <v>4236</v>
      </c>
      <c r="G4105" t="e">
        <f>VLOOKUP($H4105,[1]BRT!$1:$1048576,1,0)</f>
        <v>#N/A</v>
      </c>
      <c r="H4105" t="s">
        <v>7041</v>
      </c>
      <c r="I4105">
        <v>37.864539000000001</v>
      </c>
      <c r="J4105">
        <v>-122.250266</v>
      </c>
      <c r="K4105">
        <v>852</v>
      </c>
      <c r="L4105">
        <v>35.6</v>
      </c>
      <c r="M4105">
        <v>1.6853932579999999</v>
      </c>
      <c r="N4105">
        <v>112</v>
      </c>
      <c r="O4105">
        <v>3</v>
      </c>
      <c r="P4105">
        <v>115</v>
      </c>
      <c r="Q4105" t="e">
        <f>VLOOKUP($A4105,'[1]SheltersALL_2.17.22'!$1:$1048576,6,0)</f>
        <v>#N/A</v>
      </c>
      <c r="R4105" t="str">
        <f>VLOOKUP($A4105, [1]FA21_Ridership!$1:$1048576,11, 0)</f>
        <v>BERKELEY</v>
      </c>
      <c r="S4105" t="str">
        <f>VLOOKUP($A4105, [1]FA21_Ridership!$1:$1048576,12, 0)</f>
        <v>ALAMEDA</v>
      </c>
      <c r="T4105">
        <f>VLOOKUP($A4105, [1]FA21_Ridership!$1:$1048576,13, 0)</f>
        <v>2</v>
      </c>
      <c r="U4105">
        <f t="shared" si="321"/>
        <v>4094</v>
      </c>
      <c r="V4105" s="67">
        <f t="shared" si="320"/>
        <v>0.98599999999999999</v>
      </c>
      <c r="W4105">
        <v>0.43359900000000001</v>
      </c>
      <c r="X4105" s="67">
        <f t="shared" si="322"/>
        <v>0.14699999999999999</v>
      </c>
      <c r="Y4105">
        <v>0.35601100000000002</v>
      </c>
      <c r="Z4105" s="67">
        <f t="shared" si="323"/>
        <v>0.70499999999999996</v>
      </c>
      <c r="AA4105">
        <f>VLOOKUP($C4105,[1]Disability!$1:$1048576,5,FALSE)</f>
        <v>0</v>
      </c>
      <c r="AB4105" s="67">
        <f t="shared" si="324"/>
        <v>0</v>
      </c>
      <c r="AC4105" t="e">
        <f>VLOOKUP($A4105,#REF!,9,FALSE)</f>
        <v>#REF!</v>
      </c>
    </row>
    <row r="4106" spans="1:29">
      <c r="A4106">
        <v>52514</v>
      </c>
      <c r="B4106">
        <v>4105</v>
      </c>
      <c r="C4106">
        <v>9906460</v>
      </c>
      <c r="D4106" t="s">
        <v>4235</v>
      </c>
      <c r="E4106" t="s">
        <v>4236</v>
      </c>
      <c r="F4106" t="s">
        <v>4215</v>
      </c>
      <c r="G4106" t="str">
        <f>VLOOKUP($H4106,[1]BRT!$1:$1048576,1,0)</f>
        <v>28TH AVENUE</v>
      </c>
      <c r="H4106" t="s">
        <v>7046</v>
      </c>
      <c r="I4106">
        <v>37.780067000000003</v>
      </c>
      <c r="J4106">
        <v>-122.230334</v>
      </c>
      <c r="K4106">
        <v>1391</v>
      </c>
      <c r="L4106">
        <v>15</v>
      </c>
      <c r="M4106">
        <v>4</v>
      </c>
      <c r="N4106">
        <v>132</v>
      </c>
      <c r="O4106">
        <v>149</v>
      </c>
      <c r="P4106">
        <v>281</v>
      </c>
      <c r="Q4106" t="e">
        <f>VLOOKUP($A4106,'[1]SheltersALL_2.17.22'!$1:$1048576,6,0)</f>
        <v>#N/A</v>
      </c>
      <c r="R4106" t="str">
        <f>VLOOKUP($A4106, [1]FA21_Ridership!$1:$1048576,11, 0)</f>
        <v>OAKLAND</v>
      </c>
      <c r="S4106" t="str">
        <f>VLOOKUP($A4106, [1]FA21_Ridership!$1:$1048576,12, 0)</f>
        <v>ALAMEDA</v>
      </c>
      <c r="T4106">
        <f>VLOOKUP($A4106, [1]FA21_Ridership!$1:$1048576,13, 0)</f>
        <v>2</v>
      </c>
      <c r="U4106">
        <f t="shared" si="321"/>
        <v>4215</v>
      </c>
      <c r="V4106" s="67">
        <f t="shared" si="320"/>
        <v>0.98599999999999999</v>
      </c>
      <c r="W4106">
        <v>0.94604299999999997</v>
      </c>
      <c r="X4106" s="67">
        <f t="shared" si="322"/>
        <v>0.89200000000000002</v>
      </c>
      <c r="Y4106">
        <v>0.65169699999999997</v>
      </c>
      <c r="Z4106" s="67">
        <f t="shared" si="323"/>
        <v>0.96699999999999997</v>
      </c>
      <c r="AA4106">
        <f>VLOOKUP($C4106,[1]Disability!$1:$1048576,5,FALSE)</f>
        <v>1</v>
      </c>
      <c r="AB4106" s="67">
        <f t="shared" si="324"/>
        <v>0.72499999999999998</v>
      </c>
      <c r="AC4106" t="e">
        <f>VLOOKUP($A4106,#REF!,9,FALSE)</f>
        <v>#REF!</v>
      </c>
    </row>
    <row r="4107" spans="1:29">
      <c r="A4107">
        <v>55911</v>
      </c>
      <c r="B4107">
        <v>4106</v>
      </c>
      <c r="C4107">
        <v>802060</v>
      </c>
      <c r="D4107" t="s">
        <v>4235</v>
      </c>
      <c r="E4107" t="s">
        <v>4236</v>
      </c>
      <c r="F4107" t="s">
        <v>4373</v>
      </c>
      <c r="G4107" t="e">
        <f>VLOOKUP($H4107,[1]BRT!$1:$1048576,1,0)</f>
        <v>#N/A</v>
      </c>
      <c r="H4107" t="s">
        <v>6937</v>
      </c>
      <c r="I4107">
        <v>37.669626999999998</v>
      </c>
      <c r="J4107">
        <v>-122.086608</v>
      </c>
      <c r="K4107">
        <v>1040</v>
      </c>
      <c r="L4107">
        <v>40</v>
      </c>
      <c r="M4107">
        <v>1.5</v>
      </c>
      <c r="N4107">
        <v>53</v>
      </c>
      <c r="O4107">
        <v>54</v>
      </c>
      <c r="P4107">
        <v>107</v>
      </c>
      <c r="Q4107" t="e">
        <f>VLOOKUP($A4107,'[1]SheltersALL_2.17.22'!$1:$1048576,6,0)</f>
        <v>#N/A</v>
      </c>
      <c r="R4107" t="str">
        <f>VLOOKUP($A4107, [1]FA21_Ridership!$1:$1048576,11, 0)</f>
        <v>HAYWARD</v>
      </c>
      <c r="S4107" t="str">
        <f>VLOOKUP($A4107, [1]FA21_Ridership!$1:$1048576,12, 0)</f>
        <v>ALAMEDA</v>
      </c>
      <c r="T4107">
        <f>VLOOKUP($A4107, [1]FA21_Ridership!$1:$1048576,13, 0)</f>
        <v>4</v>
      </c>
      <c r="U4107">
        <f t="shared" si="321"/>
        <v>4280</v>
      </c>
      <c r="V4107" s="67">
        <f t="shared" si="320"/>
        <v>0.98699999999999999</v>
      </c>
      <c r="W4107">
        <v>0.81149700000000002</v>
      </c>
      <c r="X4107" s="67">
        <f t="shared" si="322"/>
        <v>0.60099999999999998</v>
      </c>
      <c r="Y4107">
        <v>0.28488400000000003</v>
      </c>
      <c r="Z4107" s="67">
        <f t="shared" si="323"/>
        <v>0.61199999999999999</v>
      </c>
      <c r="AA4107">
        <f>VLOOKUP($C4107,[1]Disability!$1:$1048576,5,FALSE)</f>
        <v>1</v>
      </c>
      <c r="AB4107" s="67">
        <f t="shared" si="324"/>
        <v>0.72499999999999998</v>
      </c>
      <c r="AC4107" t="e">
        <f>VLOOKUP($A4107,#REF!,9,FALSE)</f>
        <v>#REF!</v>
      </c>
    </row>
    <row r="4108" spans="1:29">
      <c r="A4108">
        <v>52516</v>
      </c>
      <c r="B4108">
        <v>4107</v>
      </c>
      <c r="C4108">
        <v>9906470</v>
      </c>
      <c r="D4108" t="s">
        <v>4235</v>
      </c>
      <c r="E4108" t="s">
        <v>4236</v>
      </c>
      <c r="F4108" t="s">
        <v>4215</v>
      </c>
      <c r="G4108" t="str">
        <f>VLOOKUP($H4108,[1]BRT!$1:$1048576,1,0)</f>
        <v>28TH AVENUE</v>
      </c>
      <c r="H4108" t="s">
        <v>7046</v>
      </c>
      <c r="I4108">
        <v>37.779958999999998</v>
      </c>
      <c r="J4108">
        <v>-122.230205</v>
      </c>
      <c r="K4108">
        <v>1396</v>
      </c>
      <c r="L4108">
        <v>15</v>
      </c>
      <c r="M4108">
        <v>4</v>
      </c>
      <c r="N4108">
        <v>165</v>
      </c>
      <c r="O4108">
        <v>124</v>
      </c>
      <c r="P4108">
        <v>289</v>
      </c>
      <c r="Q4108" t="e">
        <f>VLOOKUP($A4108,'[1]SheltersALL_2.17.22'!$1:$1048576,6,0)</f>
        <v>#N/A</v>
      </c>
      <c r="R4108" t="str">
        <f>VLOOKUP($A4108, [1]FA21_Ridership!$1:$1048576,11, 0)</f>
        <v>OAKLAND</v>
      </c>
      <c r="S4108" t="str">
        <f>VLOOKUP($A4108, [1]FA21_Ridership!$1:$1048576,12, 0)</f>
        <v>ALAMEDA</v>
      </c>
      <c r="T4108">
        <f>VLOOKUP($A4108, [1]FA21_Ridership!$1:$1048576,13, 0)</f>
        <v>2</v>
      </c>
      <c r="U4108">
        <f t="shared" si="321"/>
        <v>4335</v>
      </c>
      <c r="V4108" s="67">
        <f t="shared" si="320"/>
        <v>0.98699999999999999</v>
      </c>
      <c r="W4108">
        <v>0.94604299999999997</v>
      </c>
      <c r="X4108" s="67">
        <f t="shared" si="322"/>
        <v>0.89200000000000002</v>
      </c>
      <c r="Y4108">
        <v>0.65169699999999997</v>
      </c>
      <c r="Z4108" s="67">
        <f t="shared" si="323"/>
        <v>0.96699999999999997</v>
      </c>
      <c r="AA4108">
        <f>VLOOKUP($C4108,[1]Disability!$1:$1048576,5,FALSE)</f>
        <v>1</v>
      </c>
      <c r="AB4108" s="67">
        <f t="shared" si="324"/>
        <v>0.72499999999999998</v>
      </c>
      <c r="AC4108" t="e">
        <f>VLOOKUP($A4108,#REF!,9,FALSE)</f>
        <v>#REF!</v>
      </c>
    </row>
    <row r="4109" spans="1:29">
      <c r="A4109">
        <v>51636</v>
      </c>
      <c r="B4109">
        <v>4108</v>
      </c>
      <c r="C4109">
        <v>9903830</v>
      </c>
      <c r="D4109" t="s">
        <v>4235</v>
      </c>
      <c r="E4109" t="s">
        <v>4236</v>
      </c>
      <c r="G4109" t="e">
        <f>VLOOKUP($H4109,[1]BRT!$1:$1048576,1,0)</f>
        <v>#N/A</v>
      </c>
      <c r="H4109" t="s">
        <v>7047</v>
      </c>
      <c r="I4109">
        <v>37.802253999999998</v>
      </c>
      <c r="J4109">
        <v>-122.274456</v>
      </c>
      <c r="K4109">
        <v>1194</v>
      </c>
      <c r="L4109">
        <v>12</v>
      </c>
      <c r="M4109">
        <v>5</v>
      </c>
      <c r="N4109">
        <v>133</v>
      </c>
      <c r="O4109">
        <v>230</v>
      </c>
      <c r="P4109">
        <v>363</v>
      </c>
      <c r="Q4109" t="e">
        <f>VLOOKUP($A4109,'[1]SheltersALL_2.17.22'!$1:$1048576,6,0)</f>
        <v>#N/A</v>
      </c>
      <c r="R4109" t="str">
        <f>VLOOKUP($A4109, [1]FA21_Ridership!$1:$1048576,11, 0)</f>
        <v>OAKLAND</v>
      </c>
      <c r="S4109" t="str">
        <f>VLOOKUP($A4109, [1]FA21_Ridership!$1:$1048576,12, 0)</f>
        <v>ALAMEDA</v>
      </c>
      <c r="T4109">
        <f>VLOOKUP($A4109, [1]FA21_Ridership!$1:$1048576,13, 0)</f>
        <v>2</v>
      </c>
      <c r="U4109">
        <f t="shared" si="321"/>
        <v>4356</v>
      </c>
      <c r="V4109" s="67">
        <f t="shared" si="320"/>
        <v>0.98699999999999999</v>
      </c>
      <c r="W4109">
        <v>0.72156100000000001</v>
      </c>
      <c r="X4109" s="67">
        <f t="shared" si="322"/>
        <v>0.434</v>
      </c>
      <c r="Y4109">
        <v>0.41556300000000002</v>
      </c>
      <c r="Z4109" s="67">
        <f t="shared" si="323"/>
        <v>0.77400000000000002</v>
      </c>
      <c r="AA4109">
        <f>VLOOKUP($C4109,[1]Disability!$1:$1048576,5,FALSE)</f>
        <v>4</v>
      </c>
      <c r="AB4109" s="67">
        <f t="shared" si="324"/>
        <v>0.97699999999999998</v>
      </c>
      <c r="AC4109" t="e">
        <f>VLOOKUP($A4109,#REF!,9,FALSE)</f>
        <v>#REF!</v>
      </c>
    </row>
    <row r="4110" spans="1:29">
      <c r="A4110">
        <v>52435</v>
      </c>
      <c r="B4110">
        <v>4109</v>
      </c>
      <c r="C4110">
        <v>9906200</v>
      </c>
      <c r="D4110" t="s">
        <v>4235</v>
      </c>
      <c r="E4110" t="s">
        <v>4236</v>
      </c>
      <c r="F4110" t="s">
        <v>4215</v>
      </c>
      <c r="G4110" t="str">
        <f>VLOOKUP($H4110,[1]BRT!$1:$1048576,1,0)</f>
        <v>103RD AVENUE</v>
      </c>
      <c r="H4110" t="s">
        <v>7048</v>
      </c>
      <c r="I4110">
        <v>37.740732999999999</v>
      </c>
      <c r="J4110">
        <v>-122.16778499999999</v>
      </c>
      <c r="K4110">
        <v>1388</v>
      </c>
      <c r="L4110">
        <v>15</v>
      </c>
      <c r="M4110">
        <v>4</v>
      </c>
      <c r="N4110">
        <v>183</v>
      </c>
      <c r="O4110">
        <v>108</v>
      </c>
      <c r="P4110">
        <v>291</v>
      </c>
      <c r="Q4110" t="e">
        <f>VLOOKUP($A4110,'[1]SheltersALL_2.17.22'!$1:$1048576,6,0)</f>
        <v>#N/A</v>
      </c>
      <c r="R4110" t="str">
        <f>VLOOKUP($A4110, [1]FA21_Ridership!$1:$1048576,11, 0)</f>
        <v>OAKLAND</v>
      </c>
      <c r="S4110" t="str">
        <f>VLOOKUP($A4110, [1]FA21_Ridership!$1:$1048576,12, 0)</f>
        <v>ALAMEDA</v>
      </c>
      <c r="T4110">
        <f>VLOOKUP($A4110, [1]FA21_Ridership!$1:$1048576,13, 0)</f>
        <v>3</v>
      </c>
      <c r="U4110">
        <f t="shared" si="321"/>
        <v>4365</v>
      </c>
      <c r="V4110" s="67">
        <f t="shared" si="320"/>
        <v>0.98699999999999999</v>
      </c>
      <c r="W4110">
        <v>0.95180100000000001</v>
      </c>
      <c r="X4110" s="67">
        <f t="shared" si="322"/>
        <v>0.90500000000000003</v>
      </c>
      <c r="Y4110">
        <v>0.58650400000000003</v>
      </c>
      <c r="Z4110" s="67">
        <f t="shared" si="323"/>
        <v>0.92900000000000005</v>
      </c>
      <c r="AA4110">
        <f>VLOOKUP($C4110,[1]Disability!$1:$1048576,5,FALSE)</f>
        <v>0</v>
      </c>
      <c r="AB4110" s="67">
        <f t="shared" si="324"/>
        <v>0</v>
      </c>
      <c r="AC4110" t="e">
        <f>VLOOKUP($A4110,#REF!,9,FALSE)</f>
        <v>#REF!</v>
      </c>
    </row>
    <row r="4111" spans="1:29">
      <c r="A4111">
        <v>52437</v>
      </c>
      <c r="B4111">
        <v>4110</v>
      </c>
      <c r="C4111">
        <v>9906210</v>
      </c>
      <c r="D4111" t="s">
        <v>4235</v>
      </c>
      <c r="E4111" t="s">
        <v>4236</v>
      </c>
      <c r="F4111" t="s">
        <v>4215</v>
      </c>
      <c r="G4111" t="str">
        <f>VLOOKUP($H4111,[1]BRT!$1:$1048576,1,0)</f>
        <v>103RD AVENUE</v>
      </c>
      <c r="H4111" t="s">
        <v>7048</v>
      </c>
      <c r="I4111">
        <v>37.740639000000002</v>
      </c>
      <c r="J4111">
        <v>-122.16775699999999</v>
      </c>
      <c r="K4111">
        <v>1401</v>
      </c>
      <c r="L4111">
        <v>15</v>
      </c>
      <c r="M4111">
        <v>4</v>
      </c>
      <c r="N4111">
        <v>100</v>
      </c>
      <c r="O4111">
        <v>191</v>
      </c>
      <c r="P4111">
        <v>291</v>
      </c>
      <c r="Q4111" t="e">
        <f>VLOOKUP($A4111,'[1]SheltersALL_2.17.22'!$1:$1048576,6,0)</f>
        <v>#N/A</v>
      </c>
      <c r="R4111" t="str">
        <f>VLOOKUP($A4111, [1]FA21_Ridership!$1:$1048576,11, 0)</f>
        <v>OAKLAND</v>
      </c>
      <c r="S4111" t="str">
        <f>VLOOKUP($A4111, [1]FA21_Ridership!$1:$1048576,12, 0)</f>
        <v>ALAMEDA</v>
      </c>
      <c r="T4111">
        <f>VLOOKUP($A4111, [1]FA21_Ridership!$1:$1048576,13, 0)</f>
        <v>3</v>
      </c>
      <c r="U4111">
        <f t="shared" si="321"/>
        <v>4365</v>
      </c>
      <c r="V4111" s="67">
        <f t="shared" si="320"/>
        <v>0.98699999999999999</v>
      </c>
      <c r="W4111">
        <v>0.95180100000000001</v>
      </c>
      <c r="X4111" s="67">
        <f t="shared" si="322"/>
        <v>0.90500000000000003</v>
      </c>
      <c r="Y4111">
        <v>0.58650400000000003</v>
      </c>
      <c r="Z4111" s="67">
        <f t="shared" si="323"/>
        <v>0.92900000000000005</v>
      </c>
      <c r="AA4111">
        <f>VLOOKUP($C4111,[1]Disability!$1:$1048576,5,FALSE)</f>
        <v>0</v>
      </c>
      <c r="AB4111" s="67">
        <f t="shared" si="324"/>
        <v>0</v>
      </c>
      <c r="AC4111" t="e">
        <f>VLOOKUP($A4111,#REF!,9,FALSE)</f>
        <v>#REF!</v>
      </c>
    </row>
    <row r="4112" spans="1:29">
      <c r="A4112">
        <v>52487</v>
      </c>
      <c r="B4112">
        <v>4111</v>
      </c>
      <c r="C4112">
        <v>9906330</v>
      </c>
      <c r="D4112" t="s">
        <v>4235</v>
      </c>
      <c r="E4112" t="s">
        <v>4236</v>
      </c>
      <c r="F4112" t="s">
        <v>4215</v>
      </c>
      <c r="G4112" t="str">
        <f>VLOOKUP($H4112,[1]BRT!$1:$1048576,1,0)</f>
        <v>77TH AVENUE</v>
      </c>
      <c r="H4112" t="s">
        <v>7045</v>
      </c>
      <c r="I4112">
        <v>37.758032</v>
      </c>
      <c r="J4112">
        <v>-122.18465</v>
      </c>
      <c r="K4112">
        <v>1399</v>
      </c>
      <c r="L4112">
        <v>15</v>
      </c>
      <c r="M4112">
        <v>4</v>
      </c>
      <c r="N4112">
        <v>108</v>
      </c>
      <c r="O4112">
        <v>184</v>
      </c>
      <c r="P4112">
        <v>292</v>
      </c>
      <c r="Q4112" t="e">
        <f>VLOOKUP($A4112,'[1]SheltersALL_2.17.22'!$1:$1048576,6,0)</f>
        <v>#N/A</v>
      </c>
      <c r="R4112" t="str">
        <f>VLOOKUP($A4112, [1]FA21_Ridership!$1:$1048576,11, 0)</f>
        <v>OAKLAND</v>
      </c>
      <c r="S4112" t="str">
        <f>VLOOKUP($A4112, [1]FA21_Ridership!$1:$1048576,12, 0)</f>
        <v>ALAMEDA</v>
      </c>
      <c r="T4112">
        <f>VLOOKUP($A4112, [1]FA21_Ridership!$1:$1048576,13, 0)</f>
        <v>3</v>
      </c>
      <c r="U4112">
        <f t="shared" si="321"/>
        <v>4380</v>
      </c>
      <c r="V4112" s="67">
        <f t="shared" si="320"/>
        <v>0.98799999999999999</v>
      </c>
      <c r="W4112">
        <v>0.93321299999999996</v>
      </c>
      <c r="X4112" s="67">
        <f t="shared" si="322"/>
        <v>0.84</v>
      </c>
      <c r="Y4112">
        <v>0.456679</v>
      </c>
      <c r="Z4112" s="67">
        <f t="shared" si="323"/>
        <v>0.82199999999999995</v>
      </c>
      <c r="AA4112">
        <f>VLOOKUP($C4112,[1]Disability!$1:$1048576,5,FALSE)</f>
        <v>0</v>
      </c>
      <c r="AB4112" s="67">
        <f t="shared" si="324"/>
        <v>0</v>
      </c>
      <c r="AC4112" t="e">
        <f>VLOOKUP($A4112,#REF!,9,FALSE)</f>
        <v>#REF!</v>
      </c>
    </row>
    <row r="4113" spans="1:29">
      <c r="A4113">
        <v>54139</v>
      </c>
      <c r="B4113">
        <v>4112</v>
      </c>
      <c r="C4113">
        <v>301540</v>
      </c>
      <c r="D4113" t="s">
        <v>4235</v>
      </c>
      <c r="E4113" t="s">
        <v>4236</v>
      </c>
      <c r="F4113" t="s">
        <v>4373</v>
      </c>
      <c r="G4113" t="e">
        <f>VLOOKUP($H4113,[1]BRT!$1:$1048576,1,0)</f>
        <v>#N/A</v>
      </c>
      <c r="H4113" t="s">
        <v>7049</v>
      </c>
      <c r="I4113">
        <v>37.870311999999998</v>
      </c>
      <c r="J4113">
        <v>-122.26857</v>
      </c>
      <c r="K4113">
        <v>996</v>
      </c>
      <c r="L4113">
        <v>19</v>
      </c>
      <c r="M4113">
        <v>3.1578947369999999</v>
      </c>
      <c r="N4113">
        <v>105</v>
      </c>
      <c r="O4113">
        <v>126</v>
      </c>
      <c r="P4113">
        <v>231</v>
      </c>
      <c r="Q4113" t="e">
        <f>VLOOKUP($A4113,'[1]SheltersALL_2.17.22'!$1:$1048576,6,0)</f>
        <v>#N/A</v>
      </c>
      <c r="R4113" t="str">
        <f>VLOOKUP($A4113, [1]FA21_Ridership!$1:$1048576,11, 0)</f>
        <v>BERKELEY</v>
      </c>
      <c r="S4113" t="str">
        <f>VLOOKUP($A4113, [1]FA21_Ridership!$1:$1048576,12, 0)</f>
        <v>ALAMEDA</v>
      </c>
      <c r="T4113">
        <f>VLOOKUP($A4113, [1]FA21_Ridership!$1:$1048576,13, 0)</f>
        <v>1</v>
      </c>
      <c r="U4113">
        <f t="shared" si="321"/>
        <v>4389</v>
      </c>
      <c r="V4113" s="67">
        <f t="shared" si="320"/>
        <v>0.98799999999999999</v>
      </c>
      <c r="W4113">
        <v>0.66142800000000002</v>
      </c>
      <c r="X4113" s="67">
        <f t="shared" si="322"/>
        <v>0.34699999999999998</v>
      </c>
      <c r="Y4113">
        <v>0.56815899999999997</v>
      </c>
      <c r="Z4113" s="67">
        <f t="shared" si="323"/>
        <v>0.91300000000000003</v>
      </c>
      <c r="AA4113">
        <f>VLOOKUP($C4113,[1]Disability!$1:$1048576,5,FALSE)</f>
        <v>1</v>
      </c>
      <c r="AB4113" s="67">
        <f t="shared" si="324"/>
        <v>0.72499999999999998</v>
      </c>
      <c r="AC4113" t="e">
        <f>VLOOKUP($A4113,#REF!,9,FALSE)</f>
        <v>#REF!</v>
      </c>
    </row>
    <row r="4114" spans="1:29">
      <c r="A4114">
        <v>51637</v>
      </c>
      <c r="B4114">
        <v>4113</v>
      </c>
      <c r="C4114">
        <v>601050</v>
      </c>
      <c r="D4114" t="s">
        <v>4235</v>
      </c>
      <c r="E4114" t="s">
        <v>4236</v>
      </c>
      <c r="G4114" t="e">
        <f>VLOOKUP($H4114,[1]BRT!$1:$1048576,1,0)</f>
        <v>#N/A</v>
      </c>
      <c r="H4114" t="s">
        <v>6969</v>
      </c>
      <c r="I4114">
        <v>37.831201999999998</v>
      </c>
      <c r="J4114">
        <v>-122.279611</v>
      </c>
      <c r="K4114">
        <v>1231</v>
      </c>
      <c r="L4114">
        <v>18</v>
      </c>
      <c r="M4114">
        <v>3.3333333330000001</v>
      </c>
      <c r="N4114">
        <v>40</v>
      </c>
      <c r="O4114">
        <v>204</v>
      </c>
      <c r="P4114">
        <v>244</v>
      </c>
      <c r="Q4114" t="e">
        <f>VLOOKUP($A4114,'[1]SheltersALL_2.17.22'!$1:$1048576,6,0)</f>
        <v>#N/A</v>
      </c>
      <c r="R4114" t="str">
        <f>VLOOKUP($A4114, [1]FA21_Ridership!$1:$1048576,11, 0)</f>
        <v>EMERYVILLE</v>
      </c>
      <c r="S4114" t="str">
        <f>VLOOKUP($A4114, [1]FA21_Ridership!$1:$1048576,12, 0)</f>
        <v>ALAMEDA</v>
      </c>
      <c r="T4114">
        <f>VLOOKUP($A4114, [1]FA21_Ridership!$1:$1048576,13, 0)</f>
        <v>2</v>
      </c>
      <c r="U4114">
        <f t="shared" si="321"/>
        <v>4392</v>
      </c>
      <c r="V4114" s="67">
        <f t="shared" si="320"/>
        <v>0.98799999999999999</v>
      </c>
      <c r="W4114">
        <v>0.67326200000000003</v>
      </c>
      <c r="X4114" s="67">
        <f t="shared" si="322"/>
        <v>0.36</v>
      </c>
      <c r="Y4114">
        <v>0.37696600000000002</v>
      </c>
      <c r="Z4114" s="67">
        <f t="shared" si="323"/>
        <v>0.73499999999999999</v>
      </c>
      <c r="AA4114">
        <f>VLOOKUP($C4114,[1]Disability!$1:$1048576,5,FALSE)</f>
        <v>1</v>
      </c>
      <c r="AB4114" s="67">
        <f t="shared" si="324"/>
        <v>0.72499999999999998</v>
      </c>
      <c r="AC4114" t="e">
        <f>VLOOKUP($A4114,#REF!,9,FALSE)</f>
        <v>#REF!</v>
      </c>
    </row>
    <row r="4115" spans="1:29">
      <c r="A4115">
        <v>52574</v>
      </c>
      <c r="B4115">
        <v>4114</v>
      </c>
      <c r="C4115">
        <v>9906630</v>
      </c>
      <c r="D4115" t="s">
        <v>4235</v>
      </c>
      <c r="E4115" t="s">
        <v>4236</v>
      </c>
      <c r="F4115" t="s">
        <v>4215</v>
      </c>
      <c r="G4115" t="str">
        <f>VLOOKUP($H4115,[1]BRT!$1:$1048576,1,0)</f>
        <v>UPTOWN OAKLAND NB</v>
      </c>
      <c r="H4115" t="s">
        <v>7050</v>
      </c>
      <c r="I4115">
        <v>37.807371000000003</v>
      </c>
      <c r="J4115">
        <v>-122.26918999999999</v>
      </c>
      <c r="K4115">
        <v>1395</v>
      </c>
      <c r="L4115">
        <v>15</v>
      </c>
      <c r="M4115">
        <v>4</v>
      </c>
      <c r="N4115">
        <v>1</v>
      </c>
      <c r="O4115">
        <v>295</v>
      </c>
      <c r="P4115">
        <v>296</v>
      </c>
      <c r="Q4115" t="e">
        <f>VLOOKUP($A4115,'[1]SheltersALL_2.17.22'!$1:$1048576,6,0)</f>
        <v>#N/A</v>
      </c>
      <c r="R4115" t="str">
        <f>VLOOKUP($A4115, [1]FA21_Ridership!$1:$1048576,11, 0)</f>
        <v>OAKLAND</v>
      </c>
      <c r="S4115" t="str">
        <f>VLOOKUP($A4115, [1]FA21_Ridership!$1:$1048576,12, 0)</f>
        <v>ALAMEDA</v>
      </c>
      <c r="T4115">
        <f>VLOOKUP($A4115, [1]FA21_Ridership!$1:$1048576,13, 0)</f>
        <v>2</v>
      </c>
      <c r="U4115">
        <f t="shared" si="321"/>
        <v>4440</v>
      </c>
      <c r="V4115" s="67">
        <f t="shared" si="320"/>
        <v>0.98799999999999999</v>
      </c>
      <c r="W4115">
        <v>0.78449500000000005</v>
      </c>
      <c r="X4115" s="67">
        <f t="shared" si="322"/>
        <v>0.55800000000000005</v>
      </c>
      <c r="Y4115">
        <v>0.50342699999999996</v>
      </c>
      <c r="Z4115" s="67">
        <f t="shared" si="323"/>
        <v>0.86099999999999999</v>
      </c>
      <c r="AA4115">
        <f>VLOOKUP($C4115,[1]Disability!$1:$1048576,5,FALSE)</f>
        <v>8</v>
      </c>
      <c r="AB4115" s="67">
        <f t="shared" si="324"/>
        <v>0.999</v>
      </c>
      <c r="AC4115" t="e">
        <f>VLOOKUP($A4115,#REF!,9,FALSE)</f>
        <v>#REF!</v>
      </c>
    </row>
    <row r="4116" spans="1:29">
      <c r="A4116">
        <v>51555</v>
      </c>
      <c r="B4116">
        <v>4115</v>
      </c>
      <c r="C4116">
        <v>305510</v>
      </c>
      <c r="D4116" t="s">
        <v>4235</v>
      </c>
      <c r="E4116" t="s">
        <v>4236</v>
      </c>
      <c r="G4116" t="e">
        <f>VLOOKUP($H4116,[1]BRT!$1:$1048576,1,0)</f>
        <v>#N/A</v>
      </c>
      <c r="H4116" t="s">
        <v>7005</v>
      </c>
      <c r="I4116">
        <v>37.864507000000003</v>
      </c>
      <c r="J4116">
        <v>-122.25862100000001</v>
      </c>
      <c r="K4116">
        <v>1173</v>
      </c>
      <c r="L4116">
        <v>20</v>
      </c>
      <c r="M4116">
        <v>3</v>
      </c>
      <c r="N4116">
        <v>160</v>
      </c>
      <c r="O4116">
        <v>64</v>
      </c>
      <c r="P4116">
        <v>224</v>
      </c>
      <c r="Q4116" t="str">
        <f>VLOOKUP($A4116,'[1]SheltersALL_2.17.22'!$1:$1048576,6,0)</f>
        <v>Berkeley</v>
      </c>
      <c r="R4116" t="str">
        <f>VLOOKUP($A4116, [1]FA21_Ridership!$1:$1048576,11, 0)</f>
        <v>BERKELEY</v>
      </c>
      <c r="S4116" t="str">
        <f>VLOOKUP($A4116, [1]FA21_Ridership!$1:$1048576,12, 0)</f>
        <v>ALAMEDA</v>
      </c>
      <c r="T4116">
        <f>VLOOKUP($A4116, [1]FA21_Ridership!$1:$1048576,13, 0)</f>
        <v>2</v>
      </c>
      <c r="U4116">
        <f t="shared" si="321"/>
        <v>4480</v>
      </c>
      <c r="V4116" s="67">
        <f t="shared" si="320"/>
        <v>0.98899999999999999</v>
      </c>
      <c r="W4116">
        <v>0.56086499999999995</v>
      </c>
      <c r="X4116" s="67">
        <f t="shared" si="322"/>
        <v>0.252</v>
      </c>
      <c r="Y4116">
        <v>0.56637700000000002</v>
      </c>
      <c r="Z4116" s="67">
        <f t="shared" si="323"/>
        <v>0.90900000000000003</v>
      </c>
      <c r="AA4116">
        <f>VLOOKUP($C4116,[1]Disability!$1:$1048576,5,FALSE)</f>
        <v>2</v>
      </c>
      <c r="AB4116" s="67">
        <f t="shared" si="324"/>
        <v>0.91600000000000004</v>
      </c>
      <c r="AC4116" t="e">
        <f>VLOOKUP($A4116,#REF!,9,FALSE)</f>
        <v>#REF!</v>
      </c>
    </row>
    <row r="4117" spans="1:29">
      <c r="A4117">
        <v>51397</v>
      </c>
      <c r="B4117">
        <v>4116</v>
      </c>
      <c r="C4117">
        <v>707350</v>
      </c>
      <c r="D4117" t="s">
        <v>4235</v>
      </c>
      <c r="E4117" t="s">
        <v>4236</v>
      </c>
      <c r="G4117" t="e">
        <f>VLOOKUP($H4117,[1]BRT!$1:$1048576,1,0)</f>
        <v>#N/A</v>
      </c>
      <c r="H4117" t="s">
        <v>7051</v>
      </c>
      <c r="I4117">
        <v>37.551335000000002</v>
      </c>
      <c r="J4117">
        <v>-122.05483599999999</v>
      </c>
      <c r="K4117">
        <v>747</v>
      </c>
      <c r="L4117">
        <v>49.4</v>
      </c>
      <c r="M4117">
        <v>1.214574899</v>
      </c>
      <c r="N4117">
        <v>42</v>
      </c>
      <c r="O4117">
        <v>49</v>
      </c>
      <c r="P4117">
        <v>91</v>
      </c>
      <c r="Q4117" t="str">
        <f>VLOOKUP($A4117,'[1]SheltersALL_2.17.22'!$1:$1048576,6,0)</f>
        <v>Fremont</v>
      </c>
      <c r="R4117" t="str">
        <f>VLOOKUP($A4117, [1]FA21_Ridership!$1:$1048576,11, 0)</f>
        <v>FREMONT</v>
      </c>
      <c r="S4117" t="str">
        <f>VLOOKUP($A4117, [1]FA21_Ridership!$1:$1048576,12, 0)</f>
        <v>ALAMEDA</v>
      </c>
      <c r="T4117">
        <f>VLOOKUP($A4117, [1]FA21_Ridership!$1:$1048576,13, 0)</f>
        <v>5</v>
      </c>
      <c r="U4117">
        <f t="shared" si="321"/>
        <v>4495.3999999999996</v>
      </c>
      <c r="V4117" s="67">
        <f t="shared" si="320"/>
        <v>0.98899999999999999</v>
      </c>
      <c r="W4117">
        <v>0.87904199999999999</v>
      </c>
      <c r="X4117" s="67">
        <f t="shared" si="322"/>
        <v>0.72699999999999998</v>
      </c>
      <c r="Y4117">
        <v>3.1137999999999999E-2</v>
      </c>
      <c r="Z4117" s="67">
        <f t="shared" si="323"/>
        <v>3.9E-2</v>
      </c>
      <c r="AA4117">
        <f>VLOOKUP($C4117,[1]Disability!$1:$1048576,5,FALSE)</f>
        <v>0</v>
      </c>
      <c r="AB4117" s="67">
        <f t="shared" si="324"/>
        <v>0</v>
      </c>
      <c r="AC4117" t="e">
        <f>VLOOKUP($A4117,#REF!,9,FALSE)</f>
        <v>#REF!</v>
      </c>
    </row>
    <row r="4118" spans="1:29">
      <c r="A4118">
        <v>53520</v>
      </c>
      <c r="B4118">
        <v>4117</v>
      </c>
      <c r="C4118">
        <v>1504230</v>
      </c>
      <c r="D4118" t="s">
        <v>4235</v>
      </c>
      <c r="E4118" t="s">
        <v>4236</v>
      </c>
      <c r="F4118" t="s">
        <v>4373</v>
      </c>
      <c r="G4118" t="e">
        <f>VLOOKUP($H4118,[1]BRT!$1:$1048576,1,0)</f>
        <v>#N/A</v>
      </c>
      <c r="H4118" t="s">
        <v>6977</v>
      </c>
      <c r="I4118">
        <v>37.696872999999997</v>
      </c>
      <c r="J4118">
        <v>-122.125776</v>
      </c>
      <c r="K4118">
        <v>960</v>
      </c>
      <c r="L4118">
        <v>60</v>
      </c>
      <c r="M4118">
        <v>1</v>
      </c>
      <c r="N4118">
        <v>1</v>
      </c>
      <c r="O4118">
        <v>74</v>
      </c>
      <c r="P4118">
        <v>75</v>
      </c>
      <c r="Q4118" t="e">
        <f>VLOOKUP($A4118,'[1]SheltersALL_2.17.22'!$1:$1048576,6,0)</f>
        <v>#N/A</v>
      </c>
      <c r="R4118" t="str">
        <f>VLOOKUP($A4118, [1]FA21_Ridership!$1:$1048576,11, 0)</f>
        <v>SAN LEANDRO</v>
      </c>
      <c r="S4118" t="str">
        <f>VLOOKUP($A4118, [1]FA21_Ridership!$1:$1048576,12, 0)</f>
        <v>ALAMEDA</v>
      </c>
      <c r="T4118">
        <f>VLOOKUP($A4118, [1]FA21_Ridership!$1:$1048576,13, 0)</f>
        <v>4</v>
      </c>
      <c r="U4118">
        <f t="shared" si="321"/>
        <v>4500</v>
      </c>
      <c r="V4118" s="67">
        <f t="shared" si="320"/>
        <v>0.98899999999999999</v>
      </c>
      <c r="W4118">
        <v>0.89667699999999995</v>
      </c>
      <c r="X4118" s="67">
        <f t="shared" si="322"/>
        <v>0.76200000000000001</v>
      </c>
      <c r="Y4118">
        <v>0.14246700000000001</v>
      </c>
      <c r="Z4118" s="67">
        <f t="shared" si="323"/>
        <v>0.33900000000000002</v>
      </c>
      <c r="AA4118">
        <f>VLOOKUP($C4118,[1]Disability!$1:$1048576,5,FALSE)</f>
        <v>0</v>
      </c>
      <c r="AB4118" s="67">
        <f t="shared" si="324"/>
        <v>0</v>
      </c>
      <c r="AC4118" t="e">
        <f>VLOOKUP($A4118,#REF!,9,FALSE)</f>
        <v>#REF!</v>
      </c>
    </row>
    <row r="4119" spans="1:29">
      <c r="A4119">
        <v>52498</v>
      </c>
      <c r="B4119">
        <v>4118</v>
      </c>
      <c r="C4119">
        <v>9906380</v>
      </c>
      <c r="D4119" t="s">
        <v>4235</v>
      </c>
      <c r="E4119" t="s">
        <v>4236</v>
      </c>
      <c r="F4119" t="s">
        <v>4215</v>
      </c>
      <c r="G4119" t="str">
        <f>VLOOKUP($H4119,[1]BRT!$1:$1048576,1,0)</f>
        <v>63RD AVENUE</v>
      </c>
      <c r="H4119" t="s">
        <v>7052</v>
      </c>
      <c r="I4119">
        <v>37.763503</v>
      </c>
      <c r="J4119">
        <v>-122.19613200000001</v>
      </c>
      <c r="K4119">
        <v>1389</v>
      </c>
      <c r="L4119">
        <v>15</v>
      </c>
      <c r="M4119">
        <v>4</v>
      </c>
      <c r="N4119">
        <v>192</v>
      </c>
      <c r="O4119">
        <v>111</v>
      </c>
      <c r="P4119">
        <v>303</v>
      </c>
      <c r="Q4119" t="e">
        <f>VLOOKUP($A4119,'[1]SheltersALL_2.17.22'!$1:$1048576,6,0)</f>
        <v>#N/A</v>
      </c>
      <c r="R4119" t="str">
        <f>VLOOKUP($A4119, [1]FA21_Ridership!$1:$1048576,11, 0)</f>
        <v>OAKLAND</v>
      </c>
      <c r="S4119" t="str">
        <f>VLOOKUP($A4119, [1]FA21_Ridership!$1:$1048576,12, 0)</f>
        <v>ALAMEDA</v>
      </c>
      <c r="T4119">
        <f>VLOOKUP($A4119, [1]FA21_Ridership!$1:$1048576,13, 0)</f>
        <v>3</v>
      </c>
      <c r="U4119">
        <f t="shared" si="321"/>
        <v>4545</v>
      </c>
      <c r="V4119" s="67">
        <f t="shared" si="320"/>
        <v>0.98899999999999999</v>
      </c>
      <c r="W4119">
        <v>1</v>
      </c>
      <c r="X4119" s="67">
        <f t="shared" si="322"/>
        <v>0.98899999999999999</v>
      </c>
      <c r="Y4119">
        <v>0.592283</v>
      </c>
      <c r="Z4119" s="67">
        <f t="shared" si="323"/>
        <v>0.93400000000000005</v>
      </c>
      <c r="AA4119">
        <f>VLOOKUP($C4119,[1]Disability!$1:$1048576,5,FALSE)</f>
        <v>0</v>
      </c>
      <c r="AB4119" s="67">
        <f t="shared" si="324"/>
        <v>0</v>
      </c>
      <c r="AC4119" t="e">
        <f>VLOOKUP($A4119,#REF!,9,FALSE)</f>
        <v>#REF!</v>
      </c>
    </row>
    <row r="4120" spans="1:29">
      <c r="A4120">
        <v>52671</v>
      </c>
      <c r="B4120">
        <v>4119</v>
      </c>
      <c r="C4120">
        <v>9906890</v>
      </c>
      <c r="D4120" t="s">
        <v>4235</v>
      </c>
      <c r="E4120" t="s">
        <v>4236</v>
      </c>
      <c r="F4120" t="s">
        <v>4373</v>
      </c>
      <c r="G4120" t="e">
        <f>VLOOKUP($H4120,[1]BRT!$1:$1048576,1,0)</f>
        <v>#N/A</v>
      </c>
      <c r="H4120" t="s">
        <v>7053</v>
      </c>
      <c r="I4120">
        <v>37.409768</v>
      </c>
      <c r="J4120">
        <v>-121.891745</v>
      </c>
      <c r="K4120">
        <v>902</v>
      </c>
      <c r="L4120">
        <v>22</v>
      </c>
      <c r="M4120">
        <v>2.7272727269999999</v>
      </c>
      <c r="N4120">
        <v>108</v>
      </c>
      <c r="O4120">
        <v>99</v>
      </c>
      <c r="P4120">
        <v>207</v>
      </c>
      <c r="Q4120" t="e">
        <f>VLOOKUP($A4120,'[1]SheltersALL_2.17.22'!$1:$1048576,6,0)</f>
        <v>#N/A</v>
      </c>
      <c r="R4120" t="str">
        <f>VLOOKUP($A4120, [1]FA21_Ridership!$1:$1048576,11, 0)</f>
        <v>MILPITAS</v>
      </c>
      <c r="S4120" t="str">
        <f>VLOOKUP($A4120, [1]FA21_Ridership!$1:$1048576,12, 0)</f>
        <v>SANTA CLARA</v>
      </c>
      <c r="T4120">
        <f>VLOOKUP($A4120, [1]FA21_Ridership!$1:$1048576,13, 0)</f>
        <v>9</v>
      </c>
      <c r="U4120">
        <f t="shared" si="321"/>
        <v>4554</v>
      </c>
      <c r="V4120" s="67">
        <f t="shared" si="320"/>
        <v>0.99</v>
      </c>
      <c r="W4120">
        <v>0.93840699999999999</v>
      </c>
      <c r="X4120" s="67">
        <f t="shared" si="322"/>
        <v>0.85799999999999998</v>
      </c>
      <c r="Y4120">
        <v>0.149865</v>
      </c>
      <c r="Z4120" s="67">
        <f t="shared" si="323"/>
        <v>0.35499999999999998</v>
      </c>
      <c r="AA4120">
        <f>VLOOKUP($C4120,[1]Disability!$1:$1048576,5,FALSE)</f>
        <v>0</v>
      </c>
      <c r="AB4120" s="67">
        <f t="shared" si="324"/>
        <v>0</v>
      </c>
      <c r="AC4120" t="e">
        <f>VLOOKUP($A4120,#REF!,9,FALSE)</f>
        <v>#REF!</v>
      </c>
    </row>
    <row r="4121" spans="1:29">
      <c r="A4121">
        <v>52602</v>
      </c>
      <c r="B4121">
        <v>4120</v>
      </c>
      <c r="C4121">
        <v>9906750</v>
      </c>
      <c r="D4121" t="s">
        <v>4235</v>
      </c>
      <c r="E4121" t="s">
        <v>4236</v>
      </c>
      <c r="F4121" t="s">
        <v>4215</v>
      </c>
      <c r="G4121" t="str">
        <f>VLOOKUP($H4121,[1]BRT!$1:$1048576,1,0)</f>
        <v>39TH AVENUE</v>
      </c>
      <c r="H4121" t="s">
        <v>7054</v>
      </c>
      <c r="I4121">
        <v>37.774503000000003</v>
      </c>
      <c r="J4121">
        <v>-122.219345</v>
      </c>
      <c r="K4121">
        <v>1390</v>
      </c>
      <c r="L4121">
        <v>15</v>
      </c>
      <c r="M4121">
        <v>4</v>
      </c>
      <c r="N4121">
        <v>143</v>
      </c>
      <c r="O4121">
        <v>162</v>
      </c>
      <c r="P4121">
        <v>305</v>
      </c>
      <c r="Q4121" t="e">
        <f>VLOOKUP($A4121,'[1]SheltersALL_2.17.22'!$1:$1048576,6,0)</f>
        <v>#N/A</v>
      </c>
      <c r="R4121" t="str">
        <f>VLOOKUP($A4121, [1]FA21_Ridership!$1:$1048576,11, 0)</f>
        <v>OAKLAND</v>
      </c>
      <c r="S4121" t="str">
        <f>VLOOKUP($A4121, [1]FA21_Ridership!$1:$1048576,12, 0)</f>
        <v>ALAMEDA</v>
      </c>
      <c r="T4121">
        <f>VLOOKUP($A4121, [1]FA21_Ridership!$1:$1048576,13, 0)</f>
        <v>2</v>
      </c>
      <c r="U4121">
        <f t="shared" si="321"/>
        <v>4575</v>
      </c>
      <c r="V4121" s="67">
        <f t="shared" si="320"/>
        <v>0.99</v>
      </c>
      <c r="W4121">
        <v>0.94576300000000002</v>
      </c>
      <c r="X4121" s="67">
        <f t="shared" si="322"/>
        <v>0.88400000000000001</v>
      </c>
      <c r="Y4121">
        <v>0.61525399999999997</v>
      </c>
      <c r="Z4121" s="67">
        <f t="shared" si="323"/>
        <v>0.94099999999999995</v>
      </c>
      <c r="AA4121">
        <f>VLOOKUP($C4121,[1]Disability!$1:$1048576,5,FALSE)</f>
        <v>0</v>
      </c>
      <c r="AB4121" s="67">
        <f t="shared" si="324"/>
        <v>0</v>
      </c>
      <c r="AC4121" t="e">
        <f>VLOOKUP($A4121,#REF!,9,FALSE)</f>
        <v>#REF!</v>
      </c>
    </row>
    <row r="4122" spans="1:29">
      <c r="A4122">
        <v>52474</v>
      </c>
      <c r="B4122">
        <v>4121</v>
      </c>
      <c r="C4122">
        <v>9906260</v>
      </c>
      <c r="D4122" t="s">
        <v>4235</v>
      </c>
      <c r="E4122" t="s">
        <v>4236</v>
      </c>
      <c r="F4122" t="s">
        <v>4215</v>
      </c>
      <c r="G4122" t="str">
        <f>VLOOKUP($H4122,[1]BRT!$1:$1048576,1,0)</f>
        <v>90TH AVENUE</v>
      </c>
      <c r="H4122" t="s">
        <v>7055</v>
      </c>
      <c r="I4122">
        <v>37.749397000000002</v>
      </c>
      <c r="J4122">
        <v>-122.174229</v>
      </c>
      <c r="K4122">
        <v>1388</v>
      </c>
      <c r="L4122">
        <v>15</v>
      </c>
      <c r="M4122">
        <v>4</v>
      </c>
      <c r="N4122">
        <v>206</v>
      </c>
      <c r="O4122">
        <v>104</v>
      </c>
      <c r="P4122">
        <v>310</v>
      </c>
      <c r="Q4122" t="e">
        <f>VLOOKUP($A4122,'[1]SheltersALL_2.17.22'!$1:$1048576,6,0)</f>
        <v>#N/A</v>
      </c>
      <c r="R4122" t="str">
        <f>VLOOKUP($A4122, [1]FA21_Ridership!$1:$1048576,11, 0)</f>
        <v>OAKLAND</v>
      </c>
      <c r="S4122" t="str">
        <f>VLOOKUP($A4122, [1]FA21_Ridership!$1:$1048576,12, 0)</f>
        <v>ALAMEDA</v>
      </c>
      <c r="T4122">
        <f>VLOOKUP($A4122, [1]FA21_Ridership!$1:$1048576,13, 0)</f>
        <v>3</v>
      </c>
      <c r="U4122">
        <f t="shared" si="321"/>
        <v>4650</v>
      </c>
      <c r="V4122" s="67">
        <f t="shared" si="320"/>
        <v>0.99</v>
      </c>
      <c r="W4122">
        <v>0.963453</v>
      </c>
      <c r="X4122" s="67">
        <f t="shared" si="322"/>
        <v>0.93200000000000005</v>
      </c>
      <c r="Y4122">
        <v>0.58135800000000004</v>
      </c>
      <c r="Z4122" s="67">
        <f t="shared" si="323"/>
        <v>0.92500000000000004</v>
      </c>
      <c r="AA4122">
        <f>VLOOKUP($C4122,[1]Disability!$1:$1048576,5,FALSE)</f>
        <v>0</v>
      </c>
      <c r="AB4122" s="67">
        <f t="shared" si="324"/>
        <v>0</v>
      </c>
      <c r="AC4122" t="e">
        <f>VLOOKUP($A4122,#REF!,9,FALSE)</f>
        <v>#REF!</v>
      </c>
    </row>
    <row r="4123" spans="1:29">
      <c r="A4123">
        <v>58555</v>
      </c>
      <c r="B4123">
        <v>4122</v>
      </c>
      <c r="C4123">
        <v>1009490</v>
      </c>
      <c r="D4123" t="s">
        <v>4235</v>
      </c>
      <c r="E4123" t="s">
        <v>4236</v>
      </c>
      <c r="F4123" t="s">
        <v>5342</v>
      </c>
      <c r="G4123" t="e">
        <f>VLOOKUP($H4123,[1]BRT!$1:$1048576,1,0)</f>
        <v>#N/A</v>
      </c>
      <c r="H4123" t="s">
        <v>6811</v>
      </c>
      <c r="I4123">
        <v>37.769295999999997</v>
      </c>
      <c r="J4123">
        <v>-122.174358</v>
      </c>
      <c r="K4123">
        <v>1042</v>
      </c>
      <c r="L4123">
        <v>17</v>
      </c>
      <c r="M4123">
        <v>3.5294117649999999</v>
      </c>
      <c r="N4123">
        <v>123</v>
      </c>
      <c r="O4123">
        <v>154</v>
      </c>
      <c r="P4123">
        <v>277</v>
      </c>
      <c r="Q4123" t="e">
        <f>VLOOKUP($A4123,'[1]SheltersALL_2.17.22'!$1:$1048576,6,0)</f>
        <v>#N/A</v>
      </c>
      <c r="R4123" t="str">
        <f>VLOOKUP($A4123, [1]FA21_Ridership!$1:$1048576,11, 0)</f>
        <v>OAKLAND</v>
      </c>
      <c r="S4123" t="str">
        <f>VLOOKUP($A4123, [1]FA21_Ridership!$1:$1048576,12, 0)</f>
        <v>ALAMEDA</v>
      </c>
      <c r="T4123">
        <f>VLOOKUP($A4123, [1]FA21_Ridership!$1:$1048576,13, 0)</f>
        <v>3</v>
      </c>
      <c r="U4123">
        <f t="shared" si="321"/>
        <v>4709</v>
      </c>
      <c r="V4123" s="67">
        <f t="shared" si="320"/>
        <v>0.99</v>
      </c>
      <c r="W4123">
        <v>0.96241399999999999</v>
      </c>
      <c r="X4123" s="67">
        <f t="shared" si="322"/>
        <v>0.92800000000000005</v>
      </c>
      <c r="Y4123">
        <v>0.64087499999999997</v>
      </c>
      <c r="Z4123" s="67">
        <f t="shared" si="323"/>
        <v>0.95899999999999996</v>
      </c>
      <c r="AA4123">
        <f>VLOOKUP($C4123,[1]Disability!$1:$1048576,5,FALSE)</f>
        <v>2</v>
      </c>
      <c r="AB4123" s="67">
        <f t="shared" si="324"/>
        <v>0.91600000000000004</v>
      </c>
      <c r="AC4123" t="e">
        <f>VLOOKUP($A4123,#REF!,9,FALSE)</f>
        <v>#REF!</v>
      </c>
    </row>
    <row r="4124" spans="1:29">
      <c r="A4124">
        <v>55996</v>
      </c>
      <c r="B4124">
        <v>4123</v>
      </c>
      <c r="C4124">
        <v>304670</v>
      </c>
      <c r="D4124" t="s">
        <v>4235</v>
      </c>
      <c r="E4124" t="s">
        <v>4236</v>
      </c>
      <c r="G4124" t="e">
        <f>VLOOKUP($H4124,[1]BRT!$1:$1048576,1,0)</f>
        <v>#N/A</v>
      </c>
      <c r="H4124" t="s">
        <v>4420</v>
      </c>
      <c r="I4124">
        <v>37.869064000000002</v>
      </c>
      <c r="J4124">
        <v>-122.291725</v>
      </c>
      <c r="K4124">
        <v>1371</v>
      </c>
      <c r="L4124">
        <v>24</v>
      </c>
      <c r="M4124">
        <v>2.5</v>
      </c>
      <c r="N4124">
        <v>183</v>
      </c>
      <c r="O4124">
        <v>14</v>
      </c>
      <c r="P4124">
        <v>197</v>
      </c>
      <c r="Q4124" t="e">
        <f>VLOOKUP($A4124,'[1]SheltersALL_2.17.22'!$1:$1048576,6,0)</f>
        <v>#N/A</v>
      </c>
      <c r="R4124" t="str">
        <f>VLOOKUP($A4124, [1]FA21_Ridership!$1:$1048576,11, 0)</f>
        <v>BERKELEY</v>
      </c>
      <c r="S4124" t="str">
        <f>VLOOKUP($A4124, [1]FA21_Ridership!$1:$1048576,12, 0)</f>
        <v>ALAMEDA</v>
      </c>
      <c r="T4124">
        <f>VLOOKUP($A4124, [1]FA21_Ridership!$1:$1048576,13, 0)</f>
        <v>1</v>
      </c>
      <c r="U4124">
        <f t="shared" si="321"/>
        <v>4728</v>
      </c>
      <c r="V4124" s="67">
        <f t="shared" si="320"/>
        <v>0.99099999999999999</v>
      </c>
      <c r="W4124">
        <v>0.53398599999999996</v>
      </c>
      <c r="X4124" s="67">
        <f t="shared" si="322"/>
        <v>0.22700000000000001</v>
      </c>
      <c r="Y4124">
        <v>0.38097900000000001</v>
      </c>
      <c r="Z4124" s="67">
        <f t="shared" si="323"/>
        <v>0.74099999999999999</v>
      </c>
      <c r="AA4124">
        <f>VLOOKUP($C4124,[1]Disability!$1:$1048576,5,FALSE)</f>
        <v>0</v>
      </c>
      <c r="AB4124" s="67">
        <f t="shared" si="324"/>
        <v>0</v>
      </c>
      <c r="AC4124" t="e">
        <f>VLOOKUP($A4124,#REF!,9,FALSE)</f>
        <v>#REF!</v>
      </c>
    </row>
    <row r="4125" spans="1:29">
      <c r="A4125">
        <v>52467</v>
      </c>
      <c r="B4125">
        <v>4124</v>
      </c>
      <c r="C4125">
        <v>9906240</v>
      </c>
      <c r="D4125" t="s">
        <v>4235</v>
      </c>
      <c r="E4125" t="s">
        <v>4236</v>
      </c>
      <c r="F4125" t="s">
        <v>4215</v>
      </c>
      <c r="G4125" t="str">
        <f>VLOOKUP($H4125,[1]BRT!$1:$1048576,1,0)</f>
        <v>95TH AVENUE</v>
      </c>
      <c r="H4125" t="s">
        <v>7056</v>
      </c>
      <c r="I4125">
        <v>37.746071999999998</v>
      </c>
      <c r="J4125">
        <v>-122.17176000000001</v>
      </c>
      <c r="K4125">
        <v>1388</v>
      </c>
      <c r="L4125">
        <v>15</v>
      </c>
      <c r="M4125">
        <v>4</v>
      </c>
      <c r="N4125">
        <v>229</v>
      </c>
      <c r="O4125">
        <v>87</v>
      </c>
      <c r="P4125">
        <v>316</v>
      </c>
      <c r="Q4125" t="e">
        <f>VLOOKUP($A4125,'[1]SheltersALL_2.17.22'!$1:$1048576,6,0)</f>
        <v>#N/A</v>
      </c>
      <c r="R4125" t="str">
        <f>VLOOKUP($A4125, [1]FA21_Ridership!$1:$1048576,11, 0)</f>
        <v>OAKLAND</v>
      </c>
      <c r="S4125" t="str">
        <f>VLOOKUP($A4125, [1]FA21_Ridership!$1:$1048576,12, 0)</f>
        <v>ALAMEDA</v>
      </c>
      <c r="T4125">
        <f>VLOOKUP($A4125, [1]FA21_Ridership!$1:$1048576,13, 0)</f>
        <v>3</v>
      </c>
      <c r="U4125">
        <f t="shared" si="321"/>
        <v>4740</v>
      </c>
      <c r="V4125" s="67">
        <f t="shared" si="320"/>
        <v>0.99099999999999999</v>
      </c>
      <c r="W4125">
        <v>1</v>
      </c>
      <c r="X4125" s="67">
        <f t="shared" si="322"/>
        <v>0.98899999999999999</v>
      </c>
      <c r="Y4125">
        <v>0.35618699999999998</v>
      </c>
      <c r="Z4125" s="67">
        <f t="shared" si="323"/>
        <v>0.70699999999999996</v>
      </c>
      <c r="AA4125">
        <f>VLOOKUP($C4125,[1]Disability!$1:$1048576,5,FALSE)</f>
        <v>1</v>
      </c>
      <c r="AB4125" s="67">
        <f t="shared" si="324"/>
        <v>0.72499999999999998</v>
      </c>
      <c r="AC4125" t="e">
        <f>VLOOKUP($A4125,#REF!,9,FALSE)</f>
        <v>#REF!</v>
      </c>
    </row>
    <row r="4126" spans="1:29">
      <c r="A4126">
        <v>52475</v>
      </c>
      <c r="B4126">
        <v>4125</v>
      </c>
      <c r="C4126">
        <v>9906270</v>
      </c>
      <c r="D4126" t="s">
        <v>4235</v>
      </c>
      <c r="E4126" t="s">
        <v>4236</v>
      </c>
      <c r="F4126" t="s">
        <v>4215</v>
      </c>
      <c r="G4126" t="str">
        <f>VLOOKUP($H4126,[1]BRT!$1:$1048576,1,0)</f>
        <v>90TH AVENUE</v>
      </c>
      <c r="H4126" t="s">
        <v>7055</v>
      </c>
      <c r="I4126">
        <v>37.749302999999998</v>
      </c>
      <c r="J4126">
        <v>-122.174198</v>
      </c>
      <c r="K4126">
        <v>1400</v>
      </c>
      <c r="L4126">
        <v>15</v>
      </c>
      <c r="M4126">
        <v>4</v>
      </c>
      <c r="N4126">
        <v>104</v>
      </c>
      <c r="O4126">
        <v>212</v>
      </c>
      <c r="P4126">
        <v>316</v>
      </c>
      <c r="Q4126" t="e">
        <f>VLOOKUP($A4126,'[1]SheltersALL_2.17.22'!$1:$1048576,6,0)</f>
        <v>#N/A</v>
      </c>
      <c r="R4126" t="str">
        <f>VLOOKUP($A4126, [1]FA21_Ridership!$1:$1048576,11, 0)</f>
        <v>OAKLAND</v>
      </c>
      <c r="S4126" t="str">
        <f>VLOOKUP($A4126, [1]FA21_Ridership!$1:$1048576,12, 0)</f>
        <v>ALAMEDA</v>
      </c>
      <c r="T4126">
        <f>VLOOKUP($A4126, [1]FA21_Ridership!$1:$1048576,13, 0)</f>
        <v>3</v>
      </c>
      <c r="U4126">
        <f t="shared" si="321"/>
        <v>4740</v>
      </c>
      <c r="V4126" s="67">
        <f t="shared" si="320"/>
        <v>0.99099999999999999</v>
      </c>
      <c r="W4126">
        <v>0.963453</v>
      </c>
      <c r="X4126" s="67">
        <f t="shared" si="322"/>
        <v>0.93200000000000005</v>
      </c>
      <c r="Y4126">
        <v>0.58135800000000004</v>
      </c>
      <c r="Z4126" s="67">
        <f t="shared" si="323"/>
        <v>0.92500000000000004</v>
      </c>
      <c r="AA4126">
        <f>VLOOKUP($C4126,[1]Disability!$1:$1048576,5,FALSE)</f>
        <v>0</v>
      </c>
      <c r="AB4126" s="67">
        <f t="shared" si="324"/>
        <v>0</v>
      </c>
      <c r="AC4126" t="e">
        <f>VLOOKUP($A4126,#REF!,9,FALSE)</f>
        <v>#REF!</v>
      </c>
    </row>
    <row r="4127" spans="1:29">
      <c r="A4127">
        <v>52472</v>
      </c>
      <c r="B4127">
        <v>4126</v>
      </c>
      <c r="C4127">
        <v>9906250</v>
      </c>
      <c r="D4127" t="s">
        <v>4235</v>
      </c>
      <c r="E4127" t="s">
        <v>4236</v>
      </c>
      <c r="F4127" t="s">
        <v>4215</v>
      </c>
      <c r="G4127" t="str">
        <f>VLOOKUP($H4127,[1]BRT!$1:$1048576,1,0)</f>
        <v>95TH AVENUE</v>
      </c>
      <c r="H4127" t="s">
        <v>7056</v>
      </c>
      <c r="I4127">
        <v>37.745978999999998</v>
      </c>
      <c r="J4127">
        <v>-122.17173200000001</v>
      </c>
      <c r="K4127">
        <v>1401</v>
      </c>
      <c r="L4127">
        <v>15</v>
      </c>
      <c r="M4127">
        <v>4</v>
      </c>
      <c r="N4127">
        <v>85</v>
      </c>
      <c r="O4127">
        <v>239</v>
      </c>
      <c r="P4127">
        <v>324</v>
      </c>
      <c r="Q4127" t="e">
        <f>VLOOKUP($A4127,'[1]SheltersALL_2.17.22'!$1:$1048576,6,0)</f>
        <v>#N/A</v>
      </c>
      <c r="R4127" t="str">
        <f>VLOOKUP($A4127, [1]FA21_Ridership!$1:$1048576,11, 0)</f>
        <v>OAKLAND</v>
      </c>
      <c r="S4127" t="str">
        <f>VLOOKUP($A4127, [1]FA21_Ridership!$1:$1048576,12, 0)</f>
        <v>ALAMEDA</v>
      </c>
      <c r="T4127">
        <f>VLOOKUP($A4127, [1]FA21_Ridership!$1:$1048576,13, 0)</f>
        <v>3</v>
      </c>
      <c r="U4127">
        <f t="shared" si="321"/>
        <v>4860</v>
      </c>
      <c r="V4127" s="67">
        <f t="shared" si="320"/>
        <v>0.99099999999999999</v>
      </c>
      <c r="W4127">
        <v>1</v>
      </c>
      <c r="X4127" s="67">
        <f t="shared" si="322"/>
        <v>0.98899999999999999</v>
      </c>
      <c r="Y4127">
        <v>0.35618699999999998</v>
      </c>
      <c r="Z4127" s="67">
        <f t="shared" si="323"/>
        <v>0.70699999999999996</v>
      </c>
      <c r="AA4127">
        <f>VLOOKUP($C4127,[1]Disability!$1:$1048576,5,FALSE)</f>
        <v>1</v>
      </c>
      <c r="AB4127" s="67">
        <f t="shared" si="324"/>
        <v>0.72499999999999998</v>
      </c>
      <c r="AC4127" t="e">
        <f>VLOOKUP($A4127,#REF!,9,FALSE)</f>
        <v>#REF!</v>
      </c>
    </row>
    <row r="4128" spans="1:29">
      <c r="A4128">
        <v>51209</v>
      </c>
      <c r="B4128">
        <v>4127</v>
      </c>
      <c r="C4128">
        <v>9902560</v>
      </c>
      <c r="D4128" t="s">
        <v>4235</v>
      </c>
      <c r="E4128" t="s">
        <v>4236</v>
      </c>
      <c r="F4128" t="s">
        <v>4373</v>
      </c>
      <c r="G4128" t="e">
        <f>VLOOKUP($H4128,[1]BRT!$1:$1048576,1,0)</f>
        <v>#N/A</v>
      </c>
      <c r="H4128" t="s">
        <v>6937</v>
      </c>
      <c r="I4128">
        <v>37.669511</v>
      </c>
      <c r="J4128">
        <v>-122.08641</v>
      </c>
      <c r="K4128">
        <v>1190</v>
      </c>
      <c r="L4128">
        <v>20</v>
      </c>
      <c r="M4128">
        <v>3</v>
      </c>
      <c r="N4128">
        <v>99</v>
      </c>
      <c r="O4128">
        <v>145</v>
      </c>
      <c r="P4128">
        <v>244</v>
      </c>
      <c r="Q4128" t="e">
        <f>VLOOKUP($A4128,'[1]SheltersALL_2.17.22'!$1:$1048576,6,0)</f>
        <v>#N/A</v>
      </c>
      <c r="R4128" t="str">
        <f>VLOOKUP($A4128, [1]FA21_Ridership!$1:$1048576,11, 0)</f>
        <v>HAYWARD</v>
      </c>
      <c r="S4128" t="str">
        <f>VLOOKUP($A4128, [1]FA21_Ridership!$1:$1048576,12, 0)</f>
        <v>ALAMEDA</v>
      </c>
      <c r="T4128">
        <f>VLOOKUP($A4128, [1]FA21_Ridership!$1:$1048576,13, 0)</f>
        <v>4</v>
      </c>
      <c r="U4128">
        <f t="shared" si="321"/>
        <v>4880</v>
      </c>
      <c r="V4128" s="67">
        <f t="shared" si="320"/>
        <v>0.99199999999999999</v>
      </c>
      <c r="W4128">
        <v>0.81149700000000002</v>
      </c>
      <c r="X4128" s="67">
        <f t="shared" si="322"/>
        <v>0.60099999999999998</v>
      </c>
      <c r="Y4128">
        <v>0.28488400000000003</v>
      </c>
      <c r="Z4128" s="67">
        <f t="shared" si="323"/>
        <v>0.61199999999999999</v>
      </c>
      <c r="AA4128">
        <f>VLOOKUP($C4128,[1]Disability!$1:$1048576,5,FALSE)</f>
        <v>1</v>
      </c>
      <c r="AB4128" s="67">
        <f t="shared" si="324"/>
        <v>0.72499999999999998</v>
      </c>
      <c r="AC4128" t="e">
        <f>VLOOKUP($A4128,#REF!,9,FALSE)</f>
        <v>#REF!</v>
      </c>
    </row>
    <row r="4129" spans="1:29">
      <c r="A4129">
        <v>56760</v>
      </c>
      <c r="B4129">
        <v>4128</v>
      </c>
      <c r="C4129">
        <v>801960</v>
      </c>
      <c r="D4129" t="s">
        <v>4235</v>
      </c>
      <c r="E4129" t="s">
        <v>4236</v>
      </c>
      <c r="G4129" t="e">
        <f>VLOOKUP($H4129,[1]BRT!$1:$1048576,1,0)</f>
        <v>#N/A</v>
      </c>
      <c r="H4129" t="s">
        <v>4823</v>
      </c>
      <c r="I4129">
        <v>37.665573999999999</v>
      </c>
      <c r="J4129">
        <v>-122.086415</v>
      </c>
      <c r="K4129">
        <v>960</v>
      </c>
      <c r="L4129">
        <v>60</v>
      </c>
      <c r="M4129">
        <v>1</v>
      </c>
      <c r="N4129">
        <v>61</v>
      </c>
      <c r="O4129">
        <v>21</v>
      </c>
      <c r="P4129">
        <v>82</v>
      </c>
      <c r="Q4129" t="e">
        <f>VLOOKUP($A4129,'[1]SheltersALL_2.17.22'!$1:$1048576,6,0)</f>
        <v>#N/A</v>
      </c>
      <c r="R4129" t="str">
        <f>VLOOKUP($A4129, [1]FA21_Ridership!$1:$1048576,11, 0)</f>
        <v>HAYWARD</v>
      </c>
      <c r="S4129" t="str">
        <f>VLOOKUP($A4129, [1]FA21_Ridership!$1:$1048576,12, 0)</f>
        <v>ALAMEDA</v>
      </c>
      <c r="T4129">
        <f>VLOOKUP($A4129, [1]FA21_Ridership!$1:$1048576,13, 0)</f>
        <v>4</v>
      </c>
      <c r="U4129">
        <f t="shared" si="321"/>
        <v>4920</v>
      </c>
      <c r="V4129" s="67">
        <f t="shared" si="320"/>
        <v>0.99199999999999999</v>
      </c>
      <c r="W4129">
        <v>0.79734000000000005</v>
      </c>
      <c r="X4129" s="67">
        <f t="shared" si="322"/>
        <v>0.58499999999999996</v>
      </c>
      <c r="Y4129">
        <v>0.15904599999999999</v>
      </c>
      <c r="Z4129" s="67">
        <f t="shared" si="323"/>
        <v>0.379</v>
      </c>
      <c r="AA4129">
        <f>VLOOKUP($C4129,[1]Disability!$1:$1048576,5,FALSE)</f>
        <v>0</v>
      </c>
      <c r="AB4129" s="67">
        <f t="shared" si="324"/>
        <v>0</v>
      </c>
      <c r="AC4129" t="e">
        <f>VLOOKUP($A4129,#REF!,9,FALSE)</f>
        <v>#REF!</v>
      </c>
    </row>
    <row r="4130" spans="1:29">
      <c r="A4130">
        <v>52503</v>
      </c>
      <c r="B4130">
        <v>4129</v>
      </c>
      <c r="C4130">
        <v>9906390</v>
      </c>
      <c r="D4130" t="s">
        <v>4235</v>
      </c>
      <c r="E4130" t="s">
        <v>4236</v>
      </c>
      <c r="F4130" t="s">
        <v>4215</v>
      </c>
      <c r="G4130" t="str">
        <f>VLOOKUP($H4130,[1]BRT!$1:$1048576,1,0)</f>
        <v>63RD AVENUE</v>
      </c>
      <c r="H4130" t="s">
        <v>7052</v>
      </c>
      <c r="I4130">
        <v>37.763435999999999</v>
      </c>
      <c r="J4130">
        <v>-122.196046</v>
      </c>
      <c r="K4130">
        <v>1398</v>
      </c>
      <c r="L4130">
        <v>15</v>
      </c>
      <c r="M4130">
        <v>4</v>
      </c>
      <c r="N4130">
        <v>132</v>
      </c>
      <c r="O4130">
        <v>200</v>
      </c>
      <c r="P4130">
        <v>332</v>
      </c>
      <c r="Q4130" t="e">
        <f>VLOOKUP($A4130,'[1]SheltersALL_2.17.22'!$1:$1048576,6,0)</f>
        <v>#N/A</v>
      </c>
      <c r="R4130" t="str">
        <f>VLOOKUP($A4130, [1]FA21_Ridership!$1:$1048576,11, 0)</f>
        <v>OAKLAND</v>
      </c>
      <c r="S4130" t="str">
        <f>VLOOKUP($A4130, [1]FA21_Ridership!$1:$1048576,12, 0)</f>
        <v>ALAMEDA</v>
      </c>
      <c r="T4130">
        <f>VLOOKUP($A4130, [1]FA21_Ridership!$1:$1048576,13, 0)</f>
        <v>3</v>
      </c>
      <c r="U4130">
        <f t="shared" si="321"/>
        <v>4980</v>
      </c>
      <c r="V4130" s="67">
        <f t="shared" si="320"/>
        <v>0.99199999999999999</v>
      </c>
      <c r="W4130">
        <v>1</v>
      </c>
      <c r="X4130" s="67">
        <f t="shared" si="322"/>
        <v>0.98899999999999999</v>
      </c>
      <c r="Y4130">
        <v>0.592283</v>
      </c>
      <c r="Z4130" s="67">
        <f t="shared" si="323"/>
        <v>0.93400000000000005</v>
      </c>
      <c r="AA4130">
        <f>VLOOKUP($C4130,[1]Disability!$1:$1048576,5,FALSE)</f>
        <v>0</v>
      </c>
      <c r="AB4130" s="67">
        <f t="shared" si="324"/>
        <v>0</v>
      </c>
      <c r="AC4130" t="e">
        <f>VLOOKUP($A4130,#REF!,9,FALSE)</f>
        <v>#REF!</v>
      </c>
    </row>
    <row r="4131" spans="1:29">
      <c r="A4131">
        <v>52605</v>
      </c>
      <c r="B4131">
        <v>4130</v>
      </c>
      <c r="C4131">
        <v>9906760</v>
      </c>
      <c r="D4131" t="s">
        <v>4235</v>
      </c>
      <c r="E4131" t="s">
        <v>4236</v>
      </c>
      <c r="F4131" t="s">
        <v>4215</v>
      </c>
      <c r="G4131" t="str">
        <f>VLOOKUP($H4131,[1]BRT!$1:$1048576,1,0)</f>
        <v>39TH AVENUE</v>
      </c>
      <c r="H4131" t="s">
        <v>7054</v>
      </c>
      <c r="I4131">
        <v>37.774450000000002</v>
      </c>
      <c r="J4131">
        <v>-122.21928200000001</v>
      </c>
      <c r="K4131">
        <v>1396</v>
      </c>
      <c r="L4131">
        <v>15</v>
      </c>
      <c r="M4131">
        <v>4</v>
      </c>
      <c r="N4131">
        <v>198</v>
      </c>
      <c r="O4131">
        <v>152</v>
      </c>
      <c r="P4131">
        <v>350</v>
      </c>
      <c r="Q4131" t="e">
        <f>VLOOKUP($A4131,'[1]SheltersALL_2.17.22'!$1:$1048576,6,0)</f>
        <v>#N/A</v>
      </c>
      <c r="R4131" t="str">
        <f>VLOOKUP($A4131, [1]FA21_Ridership!$1:$1048576,11, 0)</f>
        <v>OAKLAND</v>
      </c>
      <c r="S4131" t="str">
        <f>VLOOKUP($A4131, [1]FA21_Ridership!$1:$1048576,12, 0)</f>
        <v>ALAMEDA</v>
      </c>
      <c r="T4131">
        <f>VLOOKUP($A4131, [1]FA21_Ridership!$1:$1048576,13, 0)</f>
        <v>2</v>
      </c>
      <c r="U4131">
        <f t="shared" si="321"/>
        <v>5250</v>
      </c>
      <c r="V4131" s="67">
        <f t="shared" si="320"/>
        <v>0.99199999999999999</v>
      </c>
      <c r="W4131">
        <v>0.94576300000000002</v>
      </c>
      <c r="X4131" s="67">
        <f t="shared" si="322"/>
        <v>0.88400000000000001</v>
      </c>
      <c r="Y4131">
        <v>0.61525399999999997</v>
      </c>
      <c r="Z4131" s="67">
        <f t="shared" si="323"/>
        <v>0.94099999999999995</v>
      </c>
      <c r="AA4131">
        <f>VLOOKUP($C4131,[1]Disability!$1:$1048576,5,FALSE)</f>
        <v>0</v>
      </c>
      <c r="AB4131" s="67">
        <f t="shared" si="324"/>
        <v>0</v>
      </c>
      <c r="AC4131" t="e">
        <f>VLOOKUP($A4131,#REF!,9,FALSE)</f>
        <v>#REF!</v>
      </c>
    </row>
    <row r="4132" spans="1:29">
      <c r="A4132">
        <v>52482</v>
      </c>
      <c r="B4132">
        <v>4131</v>
      </c>
      <c r="C4132">
        <v>9906300</v>
      </c>
      <c r="D4132" t="s">
        <v>4235</v>
      </c>
      <c r="E4132" t="s">
        <v>4236</v>
      </c>
      <c r="F4132" t="s">
        <v>4215</v>
      </c>
      <c r="G4132" t="str">
        <f>VLOOKUP($H4132,[1]BRT!$1:$1048576,1,0)</f>
        <v>82ND AVENUE</v>
      </c>
      <c r="H4132" t="s">
        <v>7057</v>
      </c>
      <c r="I4132">
        <v>37.755763000000002</v>
      </c>
      <c r="J4132">
        <v>-122.179821</v>
      </c>
      <c r="K4132">
        <v>1388</v>
      </c>
      <c r="L4132">
        <v>15</v>
      </c>
      <c r="M4132">
        <v>4</v>
      </c>
      <c r="N4132">
        <v>235</v>
      </c>
      <c r="O4132">
        <v>122</v>
      </c>
      <c r="P4132">
        <v>357</v>
      </c>
      <c r="Q4132" t="e">
        <f>VLOOKUP($A4132,'[1]SheltersALL_2.17.22'!$1:$1048576,6,0)</f>
        <v>#N/A</v>
      </c>
      <c r="R4132" t="str">
        <f>VLOOKUP($A4132, [1]FA21_Ridership!$1:$1048576,11, 0)</f>
        <v>OAKLAND</v>
      </c>
      <c r="S4132" t="str">
        <f>VLOOKUP($A4132, [1]FA21_Ridership!$1:$1048576,12, 0)</f>
        <v>ALAMEDA</v>
      </c>
      <c r="T4132">
        <f>VLOOKUP($A4132, [1]FA21_Ridership!$1:$1048576,13, 0)</f>
        <v>3</v>
      </c>
      <c r="U4132">
        <f t="shared" si="321"/>
        <v>5355</v>
      </c>
      <c r="V4132" s="67">
        <f t="shared" ref="V4132:V4163" si="325">_xlfn.PERCENTRANK.INC($U$2:$U$4161,U4132)</f>
        <v>0.99299999999999999</v>
      </c>
      <c r="W4132">
        <v>0.96603000000000006</v>
      </c>
      <c r="X4132" s="67">
        <f t="shared" si="322"/>
        <v>0.93500000000000005</v>
      </c>
      <c r="Y4132">
        <v>0.60172199999999998</v>
      </c>
      <c r="Z4132" s="67">
        <f t="shared" si="323"/>
        <v>0.93700000000000006</v>
      </c>
      <c r="AA4132">
        <f>VLOOKUP($C4132,[1]Disability!$1:$1048576,5,FALSE)</f>
        <v>1</v>
      </c>
      <c r="AB4132" s="67">
        <f t="shared" si="324"/>
        <v>0.72499999999999998</v>
      </c>
      <c r="AC4132" t="e">
        <f>VLOOKUP($A4132,#REF!,9,FALSE)</f>
        <v>#REF!</v>
      </c>
    </row>
    <row r="4133" spans="1:29">
      <c r="A4133">
        <v>53700</v>
      </c>
      <c r="B4133">
        <v>4132</v>
      </c>
      <c r="C4133">
        <v>302670</v>
      </c>
      <c r="D4133" t="s">
        <v>4235</v>
      </c>
      <c r="E4133" t="s">
        <v>4236</v>
      </c>
      <c r="F4133" t="s">
        <v>6057</v>
      </c>
      <c r="H4133" t="s">
        <v>7058</v>
      </c>
      <c r="I4133">
        <v>37.873472</v>
      </c>
      <c r="J4133">
        <v>-122.255228</v>
      </c>
      <c r="K4133">
        <v>1109</v>
      </c>
      <c r="L4133">
        <v>30</v>
      </c>
      <c r="M4133">
        <v>2</v>
      </c>
      <c r="N4133">
        <v>67</v>
      </c>
      <c r="O4133">
        <v>113</v>
      </c>
      <c r="P4133">
        <v>180</v>
      </c>
      <c r="Q4133" t="str">
        <f>VLOOKUP($A4133,'[1]SheltersALL_2.17.22'!$1:$1048576,6,0)</f>
        <v>UC Berkeley</v>
      </c>
      <c r="R4133" t="str">
        <f>VLOOKUP($A4133, [1]FA21_Ridership!$1:$1048576,11, 0)</f>
        <v>BERKELEY</v>
      </c>
      <c r="S4133" t="str">
        <f>VLOOKUP($A4133, [1]FA21_Ridership!$1:$1048576,12, 0)</f>
        <v>ALAMEDA</v>
      </c>
      <c r="T4133">
        <f>VLOOKUP($A4133, [1]FA21_Ridership!$1:$1048576,13, 0)</f>
        <v>2</v>
      </c>
      <c r="U4133">
        <f t="shared" si="321"/>
        <v>5400</v>
      </c>
      <c r="V4133" s="67">
        <f t="shared" si="325"/>
        <v>0.99299999999999999</v>
      </c>
      <c r="W4133">
        <v>0.61361500000000002</v>
      </c>
      <c r="X4133" s="67">
        <f t="shared" si="322"/>
        <v>0.29899999999999999</v>
      </c>
      <c r="Y4133">
        <v>6.8492999999999998E-2</v>
      </c>
      <c r="Z4133" s="67">
        <f t="shared" si="323"/>
        <v>0.125</v>
      </c>
      <c r="AA4133">
        <f>VLOOKUP($C4133,[1]Disability!$1:$1048576,5,FALSE)</f>
        <v>0</v>
      </c>
      <c r="AB4133" s="67">
        <f t="shared" si="324"/>
        <v>0</v>
      </c>
      <c r="AC4133" t="e">
        <f>VLOOKUP($A4133,#REF!,9,FALSE)</f>
        <v>#REF!</v>
      </c>
    </row>
    <row r="4134" spans="1:29">
      <c r="A4134">
        <v>55886</v>
      </c>
      <c r="B4134">
        <v>4133</v>
      </c>
      <c r="C4134">
        <v>1011320</v>
      </c>
      <c r="D4134" t="s">
        <v>4235</v>
      </c>
      <c r="E4134" t="s">
        <v>4236</v>
      </c>
      <c r="F4134" t="s">
        <v>4373</v>
      </c>
      <c r="G4134" t="e">
        <f>VLOOKUP($H4134,[1]BRT!$1:$1048576,1,0)</f>
        <v>#N/A</v>
      </c>
      <c r="H4134" t="s">
        <v>6932</v>
      </c>
      <c r="I4134">
        <v>37.775517999999998</v>
      </c>
      <c r="J4134">
        <v>-122.225458</v>
      </c>
      <c r="K4134">
        <v>1092</v>
      </c>
      <c r="L4134">
        <v>13</v>
      </c>
      <c r="M4134">
        <v>4.615384615</v>
      </c>
      <c r="N4134">
        <v>193</v>
      </c>
      <c r="O4134">
        <v>224</v>
      </c>
      <c r="P4134">
        <v>417</v>
      </c>
      <c r="Q4134" t="e">
        <f>VLOOKUP($A4134,'[1]SheltersALL_2.17.22'!$1:$1048576,6,0)</f>
        <v>#N/A</v>
      </c>
      <c r="R4134" t="str">
        <f>VLOOKUP($A4134, [1]FA21_Ridership!$1:$1048576,11, 0)</f>
        <v>OAKLAND</v>
      </c>
      <c r="S4134" t="str">
        <f>VLOOKUP($A4134, [1]FA21_Ridership!$1:$1048576,12, 0)</f>
        <v>ALAMEDA</v>
      </c>
      <c r="T4134">
        <f>VLOOKUP($A4134, [1]FA21_Ridership!$1:$1048576,13, 0)</f>
        <v>2</v>
      </c>
      <c r="U4134">
        <f t="shared" si="321"/>
        <v>5421</v>
      </c>
      <c r="V4134" s="67">
        <f t="shared" si="325"/>
        <v>0.99299999999999999</v>
      </c>
      <c r="W4134">
        <v>0.94576300000000002</v>
      </c>
      <c r="X4134" s="67">
        <f t="shared" si="322"/>
        <v>0.88400000000000001</v>
      </c>
      <c r="Y4134">
        <v>0.61525399999999997</v>
      </c>
      <c r="Z4134" s="67">
        <f t="shared" si="323"/>
        <v>0.94099999999999995</v>
      </c>
      <c r="AA4134">
        <f>VLOOKUP($C4134,[1]Disability!$1:$1048576,5,FALSE)</f>
        <v>4</v>
      </c>
      <c r="AB4134" s="67">
        <f t="shared" si="324"/>
        <v>0.97699999999999998</v>
      </c>
      <c r="AC4134" t="e">
        <f>VLOOKUP($A4134,#REF!,9,FALSE)</f>
        <v>#REF!</v>
      </c>
    </row>
    <row r="4135" spans="1:29">
      <c r="A4135">
        <v>52405</v>
      </c>
      <c r="B4135">
        <v>4134</v>
      </c>
      <c r="C4135">
        <v>9906130</v>
      </c>
      <c r="D4135" t="s">
        <v>4235</v>
      </c>
      <c r="E4135" t="s">
        <v>4236</v>
      </c>
      <c r="F4135" t="s">
        <v>4215</v>
      </c>
      <c r="G4135" t="str">
        <f>VLOOKUP($H4135,[1]BRT!$1:$1048576,1,0)</f>
        <v>DOWNTOWN SAN LEANDRO SB</v>
      </c>
      <c r="H4135" t="s">
        <v>7059</v>
      </c>
      <c r="I4135">
        <v>37.725439999999999</v>
      </c>
      <c r="J4135">
        <v>-122.15792500000001</v>
      </c>
      <c r="K4135">
        <v>1403</v>
      </c>
      <c r="L4135">
        <v>15</v>
      </c>
      <c r="M4135">
        <v>4</v>
      </c>
      <c r="N4135">
        <v>22</v>
      </c>
      <c r="O4135">
        <v>341</v>
      </c>
      <c r="P4135">
        <v>363</v>
      </c>
      <c r="Q4135" t="e">
        <f>VLOOKUP($A4135,'[1]SheltersALL_2.17.22'!$1:$1048576,6,0)</f>
        <v>#N/A</v>
      </c>
      <c r="R4135" t="str">
        <f>VLOOKUP($A4135, [1]FA21_Ridership!$1:$1048576,11, 0)</f>
        <v>SAN LEANDRO</v>
      </c>
      <c r="S4135" t="str">
        <f>VLOOKUP($A4135, [1]FA21_Ridership!$1:$1048576,12, 0)</f>
        <v>ALAMEDA</v>
      </c>
      <c r="T4135">
        <f>VLOOKUP($A4135, [1]FA21_Ridership!$1:$1048576,13, 0)</f>
        <v>3</v>
      </c>
      <c r="U4135">
        <f t="shared" si="321"/>
        <v>5445</v>
      </c>
      <c r="V4135" s="67">
        <f t="shared" si="325"/>
        <v>0.99299999999999999</v>
      </c>
      <c r="W4135">
        <v>0.78025699999999998</v>
      </c>
      <c r="X4135" s="67">
        <f t="shared" si="322"/>
        <v>0.54500000000000004</v>
      </c>
      <c r="Y4135">
        <v>0.19540199999999999</v>
      </c>
      <c r="Z4135" s="67">
        <f t="shared" si="323"/>
        <v>0.46700000000000003</v>
      </c>
      <c r="AA4135">
        <f>VLOOKUP($C4135,[1]Disability!$1:$1048576,5,FALSE)</f>
        <v>2</v>
      </c>
      <c r="AB4135" s="67">
        <f t="shared" si="324"/>
        <v>0.91600000000000004</v>
      </c>
      <c r="AC4135" t="e">
        <f>VLOOKUP($A4135,#REF!,9,FALSE)</f>
        <v>#REF!</v>
      </c>
    </row>
    <row r="4136" spans="1:29">
      <c r="A4136">
        <v>50484</v>
      </c>
      <c r="B4136">
        <v>4135</v>
      </c>
      <c r="C4136">
        <v>1031890</v>
      </c>
      <c r="D4136" t="s">
        <v>4235</v>
      </c>
      <c r="E4136" t="s">
        <v>4236</v>
      </c>
      <c r="G4136" t="e">
        <f>VLOOKUP($H4136,[1]BRT!$1:$1048576,1,0)</f>
        <v>#N/A</v>
      </c>
      <c r="H4136" t="s">
        <v>7060</v>
      </c>
      <c r="I4136">
        <v>37.844096</v>
      </c>
      <c r="J4136">
        <v>-122.25143300000001</v>
      </c>
      <c r="K4136">
        <v>1129</v>
      </c>
      <c r="L4136">
        <v>18.600000000000001</v>
      </c>
      <c r="M4136">
        <v>3.225806452</v>
      </c>
      <c r="N4136">
        <v>0</v>
      </c>
      <c r="O4136">
        <v>294</v>
      </c>
      <c r="P4136">
        <v>294</v>
      </c>
      <c r="Q4136" t="e">
        <f>VLOOKUP($A4136,'[1]SheltersALL_2.17.22'!$1:$1048576,6,0)</f>
        <v>#N/A</v>
      </c>
      <c r="R4136" t="str">
        <f>VLOOKUP($A4136, [1]FA21_Ridership!$1:$1048576,11, 0)</f>
        <v>OAKLAND</v>
      </c>
      <c r="S4136" t="str">
        <f>VLOOKUP($A4136, [1]FA21_Ridership!$1:$1048576,12, 0)</f>
        <v>ALAMEDA</v>
      </c>
      <c r="T4136">
        <f>VLOOKUP($A4136, [1]FA21_Ridership!$1:$1048576,13, 0)</f>
        <v>2</v>
      </c>
      <c r="U4136">
        <f t="shared" si="321"/>
        <v>5468.4000000000005</v>
      </c>
      <c r="V4136" s="67">
        <f t="shared" si="325"/>
        <v>0.99299999999999999</v>
      </c>
      <c r="W4136">
        <v>0.351852</v>
      </c>
      <c r="X4136" s="67">
        <f t="shared" si="322"/>
        <v>9.6000000000000002E-2</v>
      </c>
      <c r="Y4136">
        <v>2.2046E-2</v>
      </c>
      <c r="Z4136" s="67">
        <f t="shared" si="323"/>
        <v>2.7E-2</v>
      </c>
      <c r="AA4136">
        <f>VLOOKUP($C4136,[1]Disability!$1:$1048576,5,FALSE)</f>
        <v>0</v>
      </c>
      <c r="AB4136" s="67">
        <f t="shared" si="324"/>
        <v>0</v>
      </c>
      <c r="AC4136" t="e">
        <f>VLOOKUP($A4136,#REF!,9,FALSE)</f>
        <v>#REF!</v>
      </c>
    </row>
    <row r="4137" spans="1:29">
      <c r="A4137">
        <v>55504</v>
      </c>
      <c r="B4137">
        <v>4136</v>
      </c>
      <c r="C4137">
        <v>1502840</v>
      </c>
      <c r="D4137" t="s">
        <v>4235</v>
      </c>
      <c r="E4137" t="s">
        <v>4236</v>
      </c>
      <c r="F4137" t="s">
        <v>4373</v>
      </c>
      <c r="G4137" t="str">
        <f>VLOOKUP($H4137,[1]BRT!$1:$1048576,1,0)</f>
        <v>SAN LEANDRO BART</v>
      </c>
      <c r="H4137" t="s">
        <v>6970</v>
      </c>
      <c r="I4137">
        <v>37.721266</v>
      </c>
      <c r="J4137">
        <v>-122.160202</v>
      </c>
      <c r="K4137">
        <v>1153</v>
      </c>
      <c r="L4137">
        <v>15</v>
      </c>
      <c r="M4137">
        <v>4</v>
      </c>
      <c r="N4137">
        <v>133</v>
      </c>
      <c r="O4137">
        <v>237</v>
      </c>
      <c r="P4137">
        <v>370</v>
      </c>
      <c r="Q4137" t="e">
        <f>VLOOKUP($A4137,'[1]SheltersALL_2.17.22'!$1:$1048576,6,0)</f>
        <v>#N/A</v>
      </c>
      <c r="R4137" t="str">
        <f>VLOOKUP($A4137, [1]FA21_Ridership!$1:$1048576,11, 0)</f>
        <v>SAN LEANDRO</v>
      </c>
      <c r="S4137" t="str">
        <f>VLOOKUP($A4137, [1]FA21_Ridership!$1:$1048576,12, 0)</f>
        <v>ALAMEDA</v>
      </c>
      <c r="T4137">
        <f>VLOOKUP($A4137, [1]FA21_Ridership!$1:$1048576,13, 0)</f>
        <v>3</v>
      </c>
      <c r="U4137">
        <f t="shared" si="321"/>
        <v>5550</v>
      </c>
      <c r="V4137" s="67">
        <f t="shared" si="325"/>
        <v>0.99399999999999999</v>
      </c>
      <c r="W4137">
        <v>0.78025699999999998</v>
      </c>
      <c r="X4137" s="67">
        <f t="shared" si="322"/>
        <v>0.54500000000000004</v>
      </c>
      <c r="Y4137">
        <v>0.19540199999999999</v>
      </c>
      <c r="Z4137" s="67">
        <f t="shared" si="323"/>
        <v>0.46700000000000003</v>
      </c>
      <c r="AA4137">
        <f>VLOOKUP($C4137,[1]Disability!$1:$1048576,5,FALSE)</f>
        <v>1</v>
      </c>
      <c r="AB4137" s="67">
        <f t="shared" si="324"/>
        <v>0.72499999999999998</v>
      </c>
      <c r="AC4137" t="e">
        <f>VLOOKUP($A4137,#REF!,9,FALSE)</f>
        <v>#REF!</v>
      </c>
    </row>
    <row r="4138" spans="1:29">
      <c r="A4138">
        <v>52484</v>
      </c>
      <c r="B4138">
        <v>4137</v>
      </c>
      <c r="C4138">
        <v>9906310</v>
      </c>
      <c r="D4138" t="s">
        <v>4235</v>
      </c>
      <c r="E4138" t="s">
        <v>4236</v>
      </c>
      <c r="F4138" t="s">
        <v>4215</v>
      </c>
      <c r="G4138" t="str">
        <f>VLOOKUP($H4138,[1]BRT!$1:$1048576,1,0)</f>
        <v>82ND AVENUE</v>
      </c>
      <c r="H4138" t="s">
        <v>7057</v>
      </c>
      <c r="I4138">
        <v>37.755696999999998</v>
      </c>
      <c r="J4138">
        <v>-122.179737</v>
      </c>
      <c r="K4138">
        <v>1400</v>
      </c>
      <c r="L4138">
        <v>15</v>
      </c>
      <c r="M4138">
        <v>4</v>
      </c>
      <c r="N4138">
        <v>129</v>
      </c>
      <c r="O4138">
        <v>245</v>
      </c>
      <c r="P4138">
        <v>374</v>
      </c>
      <c r="Q4138" t="e">
        <f>VLOOKUP($A4138,'[1]SheltersALL_2.17.22'!$1:$1048576,6,0)</f>
        <v>#N/A</v>
      </c>
      <c r="R4138" t="str">
        <f>VLOOKUP($A4138, [1]FA21_Ridership!$1:$1048576,11, 0)</f>
        <v>OAKLAND</v>
      </c>
      <c r="S4138" t="str">
        <f>VLOOKUP($A4138, [1]FA21_Ridership!$1:$1048576,12, 0)</f>
        <v>ALAMEDA</v>
      </c>
      <c r="T4138">
        <f>VLOOKUP($A4138, [1]FA21_Ridership!$1:$1048576,13, 0)</f>
        <v>3</v>
      </c>
      <c r="U4138">
        <f t="shared" si="321"/>
        <v>5610</v>
      </c>
      <c r="V4138" s="67">
        <f t="shared" si="325"/>
        <v>0.99399999999999999</v>
      </c>
      <c r="W4138">
        <v>0.96603000000000006</v>
      </c>
      <c r="X4138" s="67">
        <f t="shared" si="322"/>
        <v>0.93500000000000005</v>
      </c>
      <c r="Y4138">
        <v>0.60172199999999998</v>
      </c>
      <c r="Z4138" s="67">
        <f t="shared" si="323"/>
        <v>0.93700000000000006</v>
      </c>
      <c r="AA4138">
        <f>VLOOKUP($C4138,[1]Disability!$1:$1048576,5,FALSE)</f>
        <v>1</v>
      </c>
      <c r="AB4138" s="67">
        <f t="shared" si="324"/>
        <v>0.72499999999999998</v>
      </c>
      <c r="AC4138" t="e">
        <f>VLOOKUP($A4138,#REF!,9,FALSE)</f>
        <v>#REF!</v>
      </c>
    </row>
    <row r="4139" spans="1:29">
      <c r="A4139">
        <v>52504</v>
      </c>
      <c r="B4139">
        <v>4138</v>
      </c>
      <c r="C4139">
        <v>9906400</v>
      </c>
      <c r="D4139" t="s">
        <v>4235</v>
      </c>
      <c r="E4139" t="s">
        <v>4236</v>
      </c>
      <c r="F4139" t="s">
        <v>4215</v>
      </c>
      <c r="G4139" t="str">
        <f>VLOOKUP($H4139,[1]BRT!$1:$1048576,1,0)</f>
        <v>SEMINARY</v>
      </c>
      <c r="H4139" t="s">
        <v>7061</v>
      </c>
      <c r="I4139">
        <v>37.765656999999997</v>
      </c>
      <c r="J4139">
        <v>-122.200637</v>
      </c>
      <c r="K4139">
        <v>1389</v>
      </c>
      <c r="L4139">
        <v>15</v>
      </c>
      <c r="M4139">
        <v>4</v>
      </c>
      <c r="N4139">
        <v>260</v>
      </c>
      <c r="O4139">
        <v>124</v>
      </c>
      <c r="P4139">
        <v>384</v>
      </c>
      <c r="Q4139" t="e">
        <f>VLOOKUP($A4139,'[1]SheltersALL_2.17.22'!$1:$1048576,6,0)</f>
        <v>#N/A</v>
      </c>
      <c r="R4139" t="str">
        <f>VLOOKUP($A4139, [1]FA21_Ridership!$1:$1048576,11, 0)</f>
        <v>OAKLAND</v>
      </c>
      <c r="S4139" t="str">
        <f>VLOOKUP($A4139, [1]FA21_Ridership!$1:$1048576,12, 0)</f>
        <v>ALAMEDA</v>
      </c>
      <c r="T4139">
        <f>VLOOKUP($A4139, [1]FA21_Ridership!$1:$1048576,13, 0)</f>
        <v>3</v>
      </c>
      <c r="U4139">
        <f t="shared" si="321"/>
        <v>5760</v>
      </c>
      <c r="V4139" s="67">
        <f t="shared" si="325"/>
        <v>0.99399999999999999</v>
      </c>
      <c r="W4139">
        <v>0.96067800000000003</v>
      </c>
      <c r="X4139" s="67">
        <f t="shared" si="322"/>
        <v>0.92400000000000004</v>
      </c>
      <c r="Y4139">
        <v>0.47095799999999999</v>
      </c>
      <c r="Z4139" s="67">
        <f t="shared" si="323"/>
        <v>0.84</v>
      </c>
      <c r="AA4139">
        <f>VLOOKUP($C4139,[1]Disability!$1:$1048576,5,FALSE)</f>
        <v>0</v>
      </c>
      <c r="AB4139" s="67">
        <f t="shared" si="324"/>
        <v>0</v>
      </c>
      <c r="AC4139" t="e">
        <f>VLOOKUP($A4139,#REF!,9,FALSE)</f>
        <v>#REF!</v>
      </c>
    </row>
    <row r="4140" spans="1:29">
      <c r="A4140">
        <v>57400</v>
      </c>
      <c r="B4140">
        <v>4139</v>
      </c>
      <c r="C4140">
        <v>804590</v>
      </c>
      <c r="D4140" t="s">
        <v>4235</v>
      </c>
      <c r="E4140" t="s">
        <v>4236</v>
      </c>
      <c r="F4140" t="s">
        <v>4373</v>
      </c>
      <c r="G4140" t="e">
        <f>VLOOKUP($H4140,[1]BRT!$1:$1048576,1,0)</f>
        <v>#N/A</v>
      </c>
      <c r="H4140" t="s">
        <v>6943</v>
      </c>
      <c r="I4140">
        <v>37.634624000000002</v>
      </c>
      <c r="J4140">
        <v>-122.056697</v>
      </c>
      <c r="K4140">
        <v>1085</v>
      </c>
      <c r="L4140">
        <v>24</v>
      </c>
      <c r="M4140">
        <v>2.5</v>
      </c>
      <c r="N4140">
        <v>107</v>
      </c>
      <c r="O4140">
        <v>133</v>
      </c>
      <c r="P4140">
        <v>240</v>
      </c>
      <c r="Q4140" t="e">
        <f>VLOOKUP($A4140,'[1]SheltersALL_2.17.22'!$1:$1048576,6,0)</f>
        <v>#N/A</v>
      </c>
      <c r="R4140" t="str">
        <f>VLOOKUP($A4140, [1]FA21_Ridership!$1:$1048576,11, 0)</f>
        <v>HAYWARD</v>
      </c>
      <c r="S4140" t="str">
        <f>VLOOKUP($A4140, [1]FA21_Ridership!$1:$1048576,12, 0)</f>
        <v>ALAMEDA</v>
      </c>
      <c r="T4140">
        <f>VLOOKUP($A4140, [1]FA21_Ridership!$1:$1048576,13, 0)</f>
        <v>4</v>
      </c>
      <c r="U4140">
        <f t="shared" si="321"/>
        <v>5760</v>
      </c>
      <c r="V4140" s="67">
        <f t="shared" si="325"/>
        <v>0.99399999999999999</v>
      </c>
      <c r="W4140">
        <v>0.88751100000000005</v>
      </c>
      <c r="X4140" s="67">
        <f t="shared" si="322"/>
        <v>0.748</v>
      </c>
      <c r="Y4140">
        <v>0.469252</v>
      </c>
      <c r="Z4140" s="67">
        <f t="shared" si="323"/>
        <v>0.83899999999999997</v>
      </c>
      <c r="AA4140">
        <f>VLOOKUP($C4140,[1]Disability!$1:$1048576,5,FALSE)</f>
        <v>0</v>
      </c>
      <c r="AB4140" s="67">
        <f t="shared" si="324"/>
        <v>0</v>
      </c>
      <c r="AC4140" t="e">
        <f>VLOOKUP($A4140,#REF!,9,FALSE)</f>
        <v>#REF!</v>
      </c>
    </row>
    <row r="4141" spans="1:29">
      <c r="A4141">
        <v>52506</v>
      </c>
      <c r="B4141">
        <v>4140</v>
      </c>
      <c r="C4141">
        <v>9906410</v>
      </c>
      <c r="D4141" t="s">
        <v>4235</v>
      </c>
      <c r="E4141" t="s">
        <v>4236</v>
      </c>
      <c r="F4141" t="s">
        <v>4215</v>
      </c>
      <c r="G4141" t="str">
        <f>VLOOKUP($H4141,[1]BRT!$1:$1048576,1,0)</f>
        <v>SEMINARY</v>
      </c>
      <c r="H4141" t="s">
        <v>7061</v>
      </c>
      <c r="I4141">
        <v>37.765590000000003</v>
      </c>
      <c r="J4141">
        <v>-122.200553</v>
      </c>
      <c r="K4141">
        <v>1398</v>
      </c>
      <c r="L4141">
        <v>15</v>
      </c>
      <c r="M4141">
        <v>4</v>
      </c>
      <c r="N4141">
        <v>123</v>
      </c>
      <c r="O4141">
        <v>266</v>
      </c>
      <c r="P4141">
        <v>389</v>
      </c>
      <c r="Q4141" t="e">
        <f>VLOOKUP($A4141,'[1]SheltersALL_2.17.22'!$1:$1048576,6,0)</f>
        <v>#N/A</v>
      </c>
      <c r="R4141" t="str">
        <f>VLOOKUP($A4141, [1]FA21_Ridership!$1:$1048576,11, 0)</f>
        <v>OAKLAND</v>
      </c>
      <c r="S4141" t="str">
        <f>VLOOKUP($A4141, [1]FA21_Ridership!$1:$1048576,12, 0)</f>
        <v>ALAMEDA</v>
      </c>
      <c r="T4141">
        <f>VLOOKUP($A4141, [1]FA21_Ridership!$1:$1048576,13, 0)</f>
        <v>3</v>
      </c>
      <c r="U4141">
        <f t="shared" si="321"/>
        <v>5835</v>
      </c>
      <c r="V4141" s="67">
        <f t="shared" si="325"/>
        <v>0.995</v>
      </c>
      <c r="W4141">
        <v>0.96067800000000003</v>
      </c>
      <c r="X4141" s="67">
        <f t="shared" si="322"/>
        <v>0.92400000000000004</v>
      </c>
      <c r="Y4141">
        <v>0.47095799999999999</v>
      </c>
      <c r="Z4141" s="67">
        <f t="shared" si="323"/>
        <v>0.84</v>
      </c>
      <c r="AA4141">
        <f>VLOOKUP($C4141,[1]Disability!$1:$1048576,5,FALSE)</f>
        <v>0</v>
      </c>
      <c r="AB4141" s="67">
        <f t="shared" si="324"/>
        <v>0</v>
      </c>
      <c r="AC4141" t="e">
        <f>VLOOKUP($A4141,#REF!,9,FALSE)</f>
        <v>#REF!</v>
      </c>
    </row>
    <row r="4142" spans="1:29">
      <c r="A4142">
        <v>52517</v>
      </c>
      <c r="B4142">
        <v>4141</v>
      </c>
      <c r="C4142">
        <v>9906480</v>
      </c>
      <c r="D4142" t="s">
        <v>4235</v>
      </c>
      <c r="E4142" t="s">
        <v>4236</v>
      </c>
      <c r="F4142" t="s">
        <v>4215</v>
      </c>
      <c r="G4142" t="str">
        <f>VLOOKUP($H4142,[1]BRT!$1:$1048576,1,0)</f>
        <v>24TH AVENUE</v>
      </c>
      <c r="H4142" t="s">
        <v>7062</v>
      </c>
      <c r="I4142">
        <v>37.782620999999999</v>
      </c>
      <c r="J4142">
        <v>-122.234602</v>
      </c>
      <c r="K4142">
        <v>1391</v>
      </c>
      <c r="L4142">
        <v>15</v>
      </c>
      <c r="M4142">
        <v>4</v>
      </c>
      <c r="N4142">
        <v>157</v>
      </c>
      <c r="O4142">
        <v>234</v>
      </c>
      <c r="P4142">
        <v>391</v>
      </c>
      <c r="Q4142" t="e">
        <f>VLOOKUP($A4142,'[1]SheltersALL_2.17.22'!$1:$1048576,6,0)</f>
        <v>#N/A</v>
      </c>
      <c r="R4142" t="str">
        <f>VLOOKUP($A4142, [1]FA21_Ridership!$1:$1048576,11, 0)</f>
        <v>OAKLAND</v>
      </c>
      <c r="S4142" t="str">
        <f>VLOOKUP($A4142, [1]FA21_Ridership!$1:$1048576,12, 0)</f>
        <v>ALAMEDA</v>
      </c>
      <c r="T4142">
        <f>VLOOKUP($A4142, [1]FA21_Ridership!$1:$1048576,13, 0)</f>
        <v>2</v>
      </c>
      <c r="U4142">
        <f t="shared" si="321"/>
        <v>5865</v>
      </c>
      <c r="V4142" s="67">
        <f t="shared" si="325"/>
        <v>0.995</v>
      </c>
      <c r="W4142">
        <v>0.94604299999999997</v>
      </c>
      <c r="X4142" s="67">
        <f t="shared" si="322"/>
        <v>0.89200000000000002</v>
      </c>
      <c r="Y4142">
        <v>0.65169699999999997</v>
      </c>
      <c r="Z4142" s="67">
        <f t="shared" si="323"/>
        <v>0.96699999999999997</v>
      </c>
      <c r="AA4142">
        <f>VLOOKUP($C4142,[1]Disability!$1:$1048576,5,FALSE)</f>
        <v>0</v>
      </c>
      <c r="AB4142" s="67">
        <f t="shared" si="324"/>
        <v>0</v>
      </c>
      <c r="AC4142" t="e">
        <f>VLOOKUP($A4142,#REF!,9,FALSE)</f>
        <v>#REF!</v>
      </c>
    </row>
    <row r="4143" spans="1:29">
      <c r="A4143">
        <v>52518</v>
      </c>
      <c r="B4143">
        <v>4142</v>
      </c>
      <c r="C4143">
        <v>9906490</v>
      </c>
      <c r="D4143" t="s">
        <v>4235</v>
      </c>
      <c r="E4143" t="s">
        <v>4236</v>
      </c>
      <c r="F4143" t="s">
        <v>4215</v>
      </c>
      <c r="G4143" t="str">
        <f>VLOOKUP($H4143,[1]BRT!$1:$1048576,1,0)</f>
        <v>24TH AVENUE</v>
      </c>
      <c r="H4143" t="s">
        <v>7062</v>
      </c>
      <c r="I4143">
        <v>37.782547000000001</v>
      </c>
      <c r="J4143">
        <v>-122.234526</v>
      </c>
      <c r="K4143">
        <v>1395</v>
      </c>
      <c r="L4143">
        <v>15</v>
      </c>
      <c r="M4143">
        <v>4</v>
      </c>
      <c r="N4143">
        <v>249</v>
      </c>
      <c r="O4143">
        <v>148</v>
      </c>
      <c r="P4143">
        <v>397</v>
      </c>
      <c r="Q4143" t="e">
        <f>VLOOKUP($A4143,'[1]SheltersALL_2.17.22'!$1:$1048576,6,0)</f>
        <v>#N/A</v>
      </c>
      <c r="R4143" t="str">
        <f>VLOOKUP($A4143, [1]FA21_Ridership!$1:$1048576,11, 0)</f>
        <v>OAKLAND</v>
      </c>
      <c r="S4143" t="str">
        <f>VLOOKUP($A4143, [1]FA21_Ridership!$1:$1048576,12, 0)</f>
        <v>ALAMEDA</v>
      </c>
      <c r="T4143">
        <f>VLOOKUP($A4143, [1]FA21_Ridership!$1:$1048576,13, 0)</f>
        <v>2</v>
      </c>
      <c r="U4143">
        <f t="shared" si="321"/>
        <v>5955</v>
      </c>
      <c r="V4143" s="67">
        <f t="shared" si="325"/>
        <v>0.995</v>
      </c>
      <c r="W4143">
        <v>0.94604299999999997</v>
      </c>
      <c r="X4143" s="67">
        <f t="shared" si="322"/>
        <v>0.89200000000000002</v>
      </c>
      <c r="Y4143">
        <v>0.65169699999999997</v>
      </c>
      <c r="Z4143" s="67">
        <f t="shared" si="323"/>
        <v>0.96699999999999997</v>
      </c>
      <c r="AA4143">
        <f>VLOOKUP($C4143,[1]Disability!$1:$1048576,5,FALSE)</f>
        <v>0</v>
      </c>
      <c r="AB4143" s="67">
        <f t="shared" si="324"/>
        <v>0</v>
      </c>
      <c r="AC4143" t="e">
        <f>VLOOKUP($A4143,#REF!,9,FALSE)</f>
        <v>#REF!</v>
      </c>
    </row>
    <row r="4144" spans="1:29">
      <c r="A4144">
        <v>54455</v>
      </c>
      <c r="B4144">
        <v>4143</v>
      </c>
      <c r="C4144">
        <v>301170</v>
      </c>
      <c r="D4144" t="s">
        <v>4235</v>
      </c>
      <c r="E4144" t="s">
        <v>4236</v>
      </c>
      <c r="F4144" t="s">
        <v>6057</v>
      </c>
      <c r="H4144" t="s">
        <v>6996</v>
      </c>
      <c r="I4144">
        <v>37.868659999999998</v>
      </c>
      <c r="J4144">
        <v>-122.25990899999999</v>
      </c>
      <c r="K4144">
        <v>1392</v>
      </c>
      <c r="L4144">
        <v>14</v>
      </c>
      <c r="M4144">
        <v>4.2857142860000002</v>
      </c>
      <c r="N4144">
        <v>291</v>
      </c>
      <c r="O4144">
        <v>135</v>
      </c>
      <c r="P4144">
        <v>426</v>
      </c>
      <c r="Q4144" t="str">
        <f>VLOOKUP($A4144,'[1]SheltersALL_2.17.22'!$1:$1048576,6,0)</f>
        <v>UC Berkeley</v>
      </c>
      <c r="R4144" t="str">
        <f>VLOOKUP($A4144, [1]FA21_Ridership!$1:$1048576,11, 0)</f>
        <v>BERKELEY</v>
      </c>
      <c r="S4144" t="str">
        <f>VLOOKUP($A4144, [1]FA21_Ridership!$1:$1048576,12, 0)</f>
        <v>ALAMEDA</v>
      </c>
      <c r="T4144">
        <f>VLOOKUP($A4144, [1]FA21_Ridership!$1:$1048576,13, 0)</f>
        <v>2</v>
      </c>
      <c r="U4144">
        <f t="shared" si="321"/>
        <v>5964</v>
      </c>
      <c r="V4144" s="67">
        <f t="shared" si="325"/>
        <v>0.995</v>
      </c>
      <c r="W4144">
        <v>0.61361500000000002</v>
      </c>
      <c r="X4144" s="67">
        <f t="shared" si="322"/>
        <v>0.29899999999999999</v>
      </c>
      <c r="Y4144">
        <v>6.8492999999999998E-2</v>
      </c>
      <c r="Z4144" s="67">
        <f t="shared" si="323"/>
        <v>0.125</v>
      </c>
      <c r="AA4144">
        <f>VLOOKUP($C4144,[1]Disability!$1:$1048576,5,FALSE)</f>
        <v>2</v>
      </c>
      <c r="AB4144" s="67">
        <f t="shared" si="324"/>
        <v>0.91600000000000004</v>
      </c>
      <c r="AC4144" t="e">
        <f>VLOOKUP($A4144,#REF!,9,FALSE)</f>
        <v>#REF!</v>
      </c>
    </row>
    <row r="4145" spans="1:29">
      <c r="A4145">
        <v>50030</v>
      </c>
      <c r="B4145">
        <v>4144</v>
      </c>
      <c r="C4145">
        <v>9905130</v>
      </c>
      <c r="D4145" t="s">
        <v>4235</v>
      </c>
      <c r="E4145" t="s">
        <v>4236</v>
      </c>
      <c r="F4145" t="s">
        <v>5342</v>
      </c>
      <c r="G4145" t="e">
        <f>VLOOKUP($H4145,[1]BRT!$1:$1048576,1,0)</f>
        <v>#N/A</v>
      </c>
      <c r="H4145" t="s">
        <v>7063</v>
      </c>
      <c r="I4145">
        <v>37.7898</v>
      </c>
      <c r="J4145">
        <v>-122.395854</v>
      </c>
      <c r="K4145">
        <v>1112</v>
      </c>
      <c r="L4145">
        <v>17</v>
      </c>
      <c r="M4145">
        <v>3.5294117649999999</v>
      </c>
      <c r="N4145">
        <v>164</v>
      </c>
      <c r="O4145">
        <v>194</v>
      </c>
      <c r="P4145">
        <v>358</v>
      </c>
      <c r="Q4145" t="e">
        <f>VLOOKUP($A4145,'[1]SheltersALL_2.17.22'!$1:$1048576,6,0)</f>
        <v>#N/A</v>
      </c>
      <c r="R4145" t="str">
        <f>VLOOKUP($A4145, [1]FA21_Ridership!$1:$1048576,11, 0)</f>
        <v>SAN FRANCISCO</v>
      </c>
      <c r="S4145" t="str">
        <f>VLOOKUP($A4145, [1]FA21_Ridership!$1:$1048576,12, 0)</f>
        <v>SAN FRANCISCO</v>
      </c>
      <c r="T4145">
        <f>VLOOKUP($A4145, [1]FA21_Ridership!$1:$1048576,13, 0)</f>
        <v>9</v>
      </c>
      <c r="U4145">
        <f t="shared" si="321"/>
        <v>6086</v>
      </c>
      <c r="V4145" s="67">
        <f t="shared" si="325"/>
        <v>0.996</v>
      </c>
      <c r="W4145">
        <v>0.49795099999999998</v>
      </c>
      <c r="X4145" s="67">
        <f t="shared" si="322"/>
        <v>0.19500000000000001</v>
      </c>
      <c r="Y4145">
        <v>5.6351999999999999E-2</v>
      </c>
      <c r="Z4145" s="67">
        <f t="shared" si="323"/>
        <v>0.10100000000000001</v>
      </c>
      <c r="AA4145">
        <f>VLOOKUP($C4145,[1]Disability!$1:$1048576,5,FALSE)</f>
        <v>0</v>
      </c>
      <c r="AB4145" s="67">
        <f t="shared" si="324"/>
        <v>0</v>
      </c>
      <c r="AC4145" t="e">
        <f>VLOOKUP($A4145,#REF!,9,FALSE)</f>
        <v>#REF!</v>
      </c>
    </row>
    <row r="4146" spans="1:29">
      <c r="A4146">
        <v>50028</v>
      </c>
      <c r="B4146">
        <v>4145</v>
      </c>
      <c r="C4146">
        <v>9905110</v>
      </c>
      <c r="D4146" t="s">
        <v>4235</v>
      </c>
      <c r="E4146" t="s">
        <v>4236</v>
      </c>
      <c r="F4146" t="s">
        <v>5342</v>
      </c>
      <c r="G4146" t="e">
        <f>VLOOKUP($H4146,[1]BRT!$1:$1048576,1,0)</f>
        <v>#N/A</v>
      </c>
      <c r="H4146" t="s">
        <v>7064</v>
      </c>
      <c r="I4146">
        <v>37.789650000000002</v>
      </c>
      <c r="J4146">
        <v>-122.396049</v>
      </c>
      <c r="K4146">
        <v>981</v>
      </c>
      <c r="L4146">
        <v>22</v>
      </c>
      <c r="M4146">
        <v>2.7272727269999999</v>
      </c>
      <c r="N4146">
        <v>115</v>
      </c>
      <c r="O4146">
        <v>166</v>
      </c>
      <c r="P4146">
        <v>281</v>
      </c>
      <c r="Q4146" t="e">
        <f>VLOOKUP($A4146,'[1]SheltersALL_2.17.22'!$1:$1048576,6,0)</f>
        <v>#N/A</v>
      </c>
      <c r="R4146" t="str">
        <f>VLOOKUP($A4146, [1]FA21_Ridership!$1:$1048576,11, 0)</f>
        <v>SAN FRANCISCO</v>
      </c>
      <c r="S4146" t="str">
        <f>VLOOKUP($A4146, [1]FA21_Ridership!$1:$1048576,12, 0)</f>
        <v>SAN FRANCISCO</v>
      </c>
      <c r="T4146">
        <f>VLOOKUP($A4146, [1]FA21_Ridership!$1:$1048576,13, 0)</f>
        <v>9</v>
      </c>
      <c r="U4146">
        <f t="shared" si="321"/>
        <v>6182</v>
      </c>
      <c r="V4146" s="67">
        <f t="shared" si="325"/>
        <v>0.996</v>
      </c>
      <c r="W4146">
        <v>0.49795099999999998</v>
      </c>
      <c r="X4146" s="67">
        <f t="shared" si="322"/>
        <v>0.19500000000000001</v>
      </c>
      <c r="Y4146">
        <v>5.6351999999999999E-2</v>
      </c>
      <c r="Z4146" s="67">
        <f t="shared" si="323"/>
        <v>0.10100000000000001</v>
      </c>
      <c r="AA4146">
        <f>VLOOKUP($C4146,[1]Disability!$1:$1048576,5,FALSE)</f>
        <v>0</v>
      </c>
      <c r="AB4146" s="67">
        <f t="shared" si="324"/>
        <v>0</v>
      </c>
      <c r="AC4146" t="e">
        <f>VLOOKUP($A4146,#REF!,9,FALSE)</f>
        <v>#REF!</v>
      </c>
    </row>
    <row r="4147" spans="1:29">
      <c r="A4147">
        <v>52581</v>
      </c>
      <c r="B4147">
        <v>4146</v>
      </c>
      <c r="C4147">
        <v>9906650</v>
      </c>
      <c r="D4147" t="s">
        <v>4235</v>
      </c>
      <c r="E4147" t="s">
        <v>4236</v>
      </c>
      <c r="F4147" t="s">
        <v>4215</v>
      </c>
      <c r="G4147" t="str">
        <f>VLOOKUP($H4147,[1]BRT!$1:$1048576,1,0)</f>
        <v>14TH STREET NB</v>
      </c>
      <c r="H4147" t="s">
        <v>7065</v>
      </c>
      <c r="I4147">
        <v>37.804575999999997</v>
      </c>
      <c r="J4147">
        <v>-122.270895</v>
      </c>
      <c r="K4147">
        <v>1395</v>
      </c>
      <c r="L4147">
        <v>15</v>
      </c>
      <c r="M4147">
        <v>4</v>
      </c>
      <c r="N4147">
        <v>24</v>
      </c>
      <c r="O4147">
        <v>411</v>
      </c>
      <c r="P4147">
        <v>435</v>
      </c>
      <c r="Q4147" t="e">
        <f>VLOOKUP($A4147,'[1]SheltersALL_2.17.22'!$1:$1048576,6,0)</f>
        <v>#N/A</v>
      </c>
      <c r="R4147" t="str">
        <f>VLOOKUP($A4147, [1]FA21_Ridership!$1:$1048576,11, 0)</f>
        <v>OAKLAND</v>
      </c>
      <c r="S4147" t="str">
        <f>VLOOKUP($A4147, [1]FA21_Ridership!$1:$1048576,12, 0)</f>
        <v>ALAMEDA</v>
      </c>
      <c r="T4147">
        <f>VLOOKUP($A4147, [1]FA21_Ridership!$1:$1048576,13, 0)</f>
        <v>2</v>
      </c>
      <c r="U4147">
        <f t="shared" si="321"/>
        <v>6525</v>
      </c>
      <c r="V4147" s="67">
        <f t="shared" si="325"/>
        <v>0.996</v>
      </c>
      <c r="W4147">
        <v>0.78449500000000005</v>
      </c>
      <c r="X4147" s="67">
        <f t="shared" si="322"/>
        <v>0.55800000000000005</v>
      </c>
      <c r="Y4147">
        <v>0.50342699999999996</v>
      </c>
      <c r="Z4147" s="67">
        <f t="shared" si="323"/>
        <v>0.86099999999999999</v>
      </c>
      <c r="AA4147">
        <f>VLOOKUP($C4147,[1]Disability!$1:$1048576,5,FALSE)</f>
        <v>7</v>
      </c>
      <c r="AB4147" s="67">
        <f t="shared" si="324"/>
        <v>0.996</v>
      </c>
      <c r="AC4147" t="e">
        <f>VLOOKUP($A4147,#REF!,9,FALSE)</f>
        <v>#REF!</v>
      </c>
    </row>
    <row r="4148" spans="1:29">
      <c r="A4148">
        <v>57555</v>
      </c>
      <c r="B4148">
        <v>4147</v>
      </c>
      <c r="C4148">
        <v>301990</v>
      </c>
      <c r="D4148" t="s">
        <v>4235</v>
      </c>
      <c r="E4148" t="s">
        <v>4236</v>
      </c>
      <c r="G4148" t="e">
        <f>VLOOKUP($H4148,[1]BRT!$1:$1048576,1,0)</f>
        <v>#N/A</v>
      </c>
      <c r="H4148" t="s">
        <v>6744</v>
      </c>
      <c r="I4148">
        <v>37.867421999999998</v>
      </c>
      <c r="J4148">
        <v>-122.26141699999999</v>
      </c>
      <c r="K4148">
        <v>1172</v>
      </c>
      <c r="L4148">
        <v>20</v>
      </c>
      <c r="M4148">
        <v>3</v>
      </c>
      <c r="N4148">
        <v>279</v>
      </c>
      <c r="O4148">
        <v>52</v>
      </c>
      <c r="P4148">
        <v>331</v>
      </c>
      <c r="Q4148" t="str">
        <f>VLOOKUP($A4148,'[1]SheltersALL_2.17.22'!$1:$1048576,6,0)</f>
        <v>Berkeley</v>
      </c>
      <c r="R4148" t="str">
        <f>VLOOKUP($A4148, [1]FA21_Ridership!$1:$1048576,11, 0)</f>
        <v>BERKELEY</v>
      </c>
      <c r="S4148" t="str">
        <f>VLOOKUP($A4148, [1]FA21_Ridership!$1:$1048576,12, 0)</f>
        <v>ALAMEDA</v>
      </c>
      <c r="T4148">
        <f>VLOOKUP($A4148, [1]FA21_Ridership!$1:$1048576,13, 0)</f>
        <v>2</v>
      </c>
      <c r="U4148">
        <f t="shared" si="321"/>
        <v>6620</v>
      </c>
      <c r="V4148" s="67">
        <f t="shared" si="325"/>
        <v>0.996</v>
      </c>
      <c r="W4148">
        <v>0.66128299999999995</v>
      </c>
      <c r="X4148" s="67">
        <f t="shared" si="322"/>
        <v>0.34599999999999997</v>
      </c>
      <c r="Y4148">
        <v>0.75912400000000002</v>
      </c>
      <c r="Z4148" s="67">
        <f t="shared" si="323"/>
        <v>0.98599999999999999</v>
      </c>
      <c r="AA4148">
        <f>VLOOKUP($C4148,[1]Disability!$1:$1048576,5,FALSE)</f>
        <v>2</v>
      </c>
      <c r="AB4148" s="67">
        <f t="shared" si="324"/>
        <v>0.91600000000000004</v>
      </c>
      <c r="AC4148" t="e">
        <f>VLOOKUP($A4148,#REF!,9,FALSE)</f>
        <v>#REF!</v>
      </c>
    </row>
    <row r="4149" spans="1:29">
      <c r="A4149">
        <v>52492</v>
      </c>
      <c r="B4149">
        <v>4148</v>
      </c>
      <c r="C4149">
        <v>9906350</v>
      </c>
      <c r="D4149" t="s">
        <v>4235</v>
      </c>
      <c r="E4149" t="s">
        <v>4236</v>
      </c>
      <c r="F4149" t="s">
        <v>4215</v>
      </c>
      <c r="G4149" t="str">
        <f>VLOOKUP($H4149,[1]BRT!$1:$1048576,1,0)</f>
        <v>73RD AVENUE</v>
      </c>
      <c r="H4149" t="s">
        <v>7066</v>
      </c>
      <c r="I4149">
        <v>37.759805</v>
      </c>
      <c r="J4149">
        <v>-122.18838</v>
      </c>
      <c r="K4149">
        <v>1399</v>
      </c>
      <c r="L4149">
        <v>15</v>
      </c>
      <c r="M4149">
        <v>4</v>
      </c>
      <c r="N4149">
        <v>161</v>
      </c>
      <c r="O4149">
        <v>282</v>
      </c>
      <c r="P4149">
        <v>443</v>
      </c>
      <c r="Q4149" t="e">
        <f>VLOOKUP($A4149,'[1]SheltersALL_2.17.22'!$1:$1048576,6,0)</f>
        <v>#N/A</v>
      </c>
      <c r="R4149" t="str">
        <f>VLOOKUP($A4149, [1]FA21_Ridership!$1:$1048576,11, 0)</f>
        <v>OAKLAND</v>
      </c>
      <c r="S4149" t="str">
        <f>VLOOKUP($A4149, [1]FA21_Ridership!$1:$1048576,12, 0)</f>
        <v>ALAMEDA</v>
      </c>
      <c r="T4149">
        <f>VLOOKUP($A4149, [1]FA21_Ridership!$1:$1048576,13, 0)</f>
        <v>3</v>
      </c>
      <c r="U4149">
        <f t="shared" si="321"/>
        <v>6645</v>
      </c>
      <c r="V4149" s="67">
        <f t="shared" si="325"/>
        <v>0.997</v>
      </c>
      <c r="W4149">
        <v>0.99349100000000001</v>
      </c>
      <c r="X4149" s="67">
        <f t="shared" si="322"/>
        <v>0.98699999999999999</v>
      </c>
      <c r="Y4149">
        <v>0.539053</v>
      </c>
      <c r="Z4149" s="67">
        <f t="shared" si="323"/>
        <v>0.89400000000000002</v>
      </c>
      <c r="AA4149">
        <f>VLOOKUP($C4149,[1]Disability!$1:$1048576,5,FALSE)</f>
        <v>0</v>
      </c>
      <c r="AB4149" s="67">
        <f t="shared" si="324"/>
        <v>0</v>
      </c>
      <c r="AC4149" t="e">
        <f>VLOOKUP($A4149,#REF!,9,FALSE)</f>
        <v>#REF!</v>
      </c>
    </row>
    <row r="4150" spans="1:29">
      <c r="A4150">
        <v>52489</v>
      </c>
      <c r="B4150">
        <v>4149</v>
      </c>
      <c r="C4150">
        <v>9906340</v>
      </c>
      <c r="D4150" t="s">
        <v>4235</v>
      </c>
      <c r="E4150" t="s">
        <v>4236</v>
      </c>
      <c r="F4150" t="s">
        <v>4215</v>
      </c>
      <c r="G4150" t="str">
        <f>VLOOKUP($H4150,[1]BRT!$1:$1048576,1,0)</f>
        <v>73RD AVENUE</v>
      </c>
      <c r="H4150" t="s">
        <v>7066</v>
      </c>
      <c r="I4150">
        <v>37.759900000000002</v>
      </c>
      <c r="J4150">
        <v>-122.188523</v>
      </c>
      <c r="K4150">
        <v>1389</v>
      </c>
      <c r="L4150">
        <v>15</v>
      </c>
      <c r="M4150">
        <v>4</v>
      </c>
      <c r="N4150">
        <v>282</v>
      </c>
      <c r="O4150">
        <v>164</v>
      </c>
      <c r="P4150">
        <v>446</v>
      </c>
      <c r="Q4150" t="e">
        <f>VLOOKUP($A4150,'[1]SheltersALL_2.17.22'!$1:$1048576,6,0)</f>
        <v>#N/A</v>
      </c>
      <c r="R4150" t="str">
        <f>VLOOKUP($A4150, [1]FA21_Ridership!$1:$1048576,11, 0)</f>
        <v>OAKLAND</v>
      </c>
      <c r="S4150" t="str">
        <f>VLOOKUP($A4150, [1]FA21_Ridership!$1:$1048576,12, 0)</f>
        <v>ALAMEDA</v>
      </c>
      <c r="T4150">
        <f>VLOOKUP($A4150, [1]FA21_Ridership!$1:$1048576,13, 0)</f>
        <v>3</v>
      </c>
      <c r="U4150">
        <f t="shared" si="321"/>
        <v>6690</v>
      </c>
      <c r="V4150" s="67">
        <f t="shared" si="325"/>
        <v>0.997</v>
      </c>
      <c r="W4150">
        <v>0.99349100000000001</v>
      </c>
      <c r="X4150" s="67">
        <f t="shared" si="322"/>
        <v>0.98699999999999999</v>
      </c>
      <c r="Y4150">
        <v>0.539053</v>
      </c>
      <c r="Z4150" s="67">
        <f t="shared" si="323"/>
        <v>0.89400000000000002</v>
      </c>
      <c r="AA4150">
        <f>VLOOKUP($C4150,[1]Disability!$1:$1048576,5,FALSE)</f>
        <v>0</v>
      </c>
      <c r="AB4150" s="67">
        <f t="shared" si="324"/>
        <v>0</v>
      </c>
      <c r="AC4150" t="e">
        <f>VLOOKUP($A4150,#REF!,9,FALSE)</f>
        <v>#REF!</v>
      </c>
    </row>
    <row r="4151" spans="1:29">
      <c r="A4151">
        <v>50032</v>
      </c>
      <c r="B4151">
        <v>4150</v>
      </c>
      <c r="C4151">
        <v>9905150</v>
      </c>
      <c r="D4151" t="s">
        <v>4235</v>
      </c>
      <c r="E4151" t="s">
        <v>4236</v>
      </c>
      <c r="F4151" t="s">
        <v>5342</v>
      </c>
      <c r="G4151" t="e">
        <f>VLOOKUP($H4151,[1]BRT!$1:$1048576,1,0)</f>
        <v>#N/A</v>
      </c>
      <c r="H4151" t="s">
        <v>7067</v>
      </c>
      <c r="I4151">
        <v>37.789949</v>
      </c>
      <c r="J4151">
        <v>-122.395668</v>
      </c>
      <c r="K4151">
        <v>1177</v>
      </c>
      <c r="L4151">
        <v>26.3</v>
      </c>
      <c r="M4151">
        <v>2.281368821</v>
      </c>
      <c r="N4151">
        <v>114</v>
      </c>
      <c r="O4151">
        <v>146</v>
      </c>
      <c r="P4151">
        <v>260</v>
      </c>
      <c r="Q4151" t="e">
        <f>VLOOKUP($A4151,'[1]SheltersALL_2.17.22'!$1:$1048576,6,0)</f>
        <v>#N/A</v>
      </c>
      <c r="R4151" t="str">
        <f>VLOOKUP($A4151, [1]FA21_Ridership!$1:$1048576,11, 0)</f>
        <v>SAN FRANCISCO</v>
      </c>
      <c r="S4151" t="str">
        <f>VLOOKUP($A4151, [1]FA21_Ridership!$1:$1048576,12, 0)</f>
        <v>SAN FRANCISCO</v>
      </c>
      <c r="T4151">
        <f>VLOOKUP($A4151, [1]FA21_Ridership!$1:$1048576,13, 0)</f>
        <v>9</v>
      </c>
      <c r="U4151">
        <f t="shared" si="321"/>
        <v>6838</v>
      </c>
      <c r="V4151" s="67">
        <f t="shared" si="325"/>
        <v>0.997</v>
      </c>
      <c r="W4151">
        <v>0.49795099999999998</v>
      </c>
      <c r="X4151" s="67">
        <f t="shared" si="322"/>
        <v>0.19500000000000001</v>
      </c>
      <c r="Y4151">
        <v>5.6351999999999999E-2</v>
      </c>
      <c r="Z4151" s="67">
        <f t="shared" si="323"/>
        <v>0.10100000000000001</v>
      </c>
      <c r="AA4151">
        <f>VLOOKUP($C4151,[1]Disability!$1:$1048576,5,FALSE)</f>
        <v>0</v>
      </c>
      <c r="AB4151" s="67">
        <f t="shared" si="324"/>
        <v>0</v>
      </c>
      <c r="AC4151" t="e">
        <f>VLOOKUP($A4151,#REF!,9,FALSE)</f>
        <v>#REF!</v>
      </c>
    </row>
    <row r="4152" spans="1:29">
      <c r="A4152">
        <v>52584</v>
      </c>
      <c r="B4152">
        <v>4151</v>
      </c>
      <c r="C4152">
        <v>9906670</v>
      </c>
      <c r="D4152" t="s">
        <v>4235</v>
      </c>
      <c r="E4152" t="s">
        <v>4236</v>
      </c>
      <c r="F4152" t="s">
        <v>4215</v>
      </c>
      <c r="G4152" t="str">
        <f>VLOOKUP($H4152,[1]BRT!$1:$1048576,1,0)</f>
        <v>CITY CENTER NB</v>
      </c>
      <c r="H4152" t="s">
        <v>7068</v>
      </c>
      <c r="I4152">
        <v>37.802815000000002</v>
      </c>
      <c r="J4152">
        <v>-122.271508</v>
      </c>
      <c r="K4152">
        <v>1394</v>
      </c>
      <c r="L4152">
        <v>15</v>
      </c>
      <c r="M4152">
        <v>4</v>
      </c>
      <c r="N4152">
        <v>15</v>
      </c>
      <c r="O4152">
        <v>447</v>
      </c>
      <c r="P4152">
        <v>462</v>
      </c>
      <c r="Q4152" t="e">
        <f>VLOOKUP($A4152,'[1]SheltersALL_2.17.22'!$1:$1048576,6,0)</f>
        <v>#N/A</v>
      </c>
      <c r="R4152" t="str">
        <f>VLOOKUP($A4152, [1]FA21_Ridership!$1:$1048576,11, 0)</f>
        <v>OAKLAND</v>
      </c>
      <c r="S4152" t="str">
        <f>VLOOKUP($A4152, [1]FA21_Ridership!$1:$1048576,12, 0)</f>
        <v>ALAMEDA</v>
      </c>
      <c r="T4152">
        <f>VLOOKUP($A4152, [1]FA21_Ridership!$1:$1048576,13, 0)</f>
        <v>2</v>
      </c>
      <c r="U4152">
        <f t="shared" si="321"/>
        <v>6930</v>
      </c>
      <c r="V4152" s="67">
        <f t="shared" si="325"/>
        <v>0.997</v>
      </c>
      <c r="W4152">
        <v>0.92196900000000004</v>
      </c>
      <c r="X4152" s="67">
        <f t="shared" si="322"/>
        <v>0.81200000000000006</v>
      </c>
      <c r="Y4152">
        <v>0.43517400000000001</v>
      </c>
      <c r="Z4152" s="67">
        <f t="shared" si="323"/>
        <v>0.80200000000000005</v>
      </c>
      <c r="AA4152">
        <f>VLOOKUP($C4152,[1]Disability!$1:$1048576,5,FALSE)</f>
        <v>7</v>
      </c>
      <c r="AB4152" s="67">
        <f t="shared" si="324"/>
        <v>0.996</v>
      </c>
      <c r="AC4152" t="e">
        <f>VLOOKUP($A4152,#REF!,9,FALSE)</f>
        <v>#REF!</v>
      </c>
    </row>
    <row r="4153" spans="1:29">
      <c r="A4153">
        <v>55577</v>
      </c>
      <c r="B4153">
        <v>4152</v>
      </c>
      <c r="C4153">
        <v>1018220</v>
      </c>
      <c r="D4153" t="s">
        <v>4235</v>
      </c>
      <c r="E4153" t="s">
        <v>4236</v>
      </c>
      <c r="F4153" t="s">
        <v>4373</v>
      </c>
      <c r="G4153" t="e">
        <f>VLOOKUP($H4153,[1]BRT!$1:$1048576,1,0)</f>
        <v>#N/A</v>
      </c>
      <c r="H4153" t="s">
        <v>6873</v>
      </c>
      <c r="I4153">
        <v>37.753539000000004</v>
      </c>
      <c r="J4153">
        <v>-122.196867</v>
      </c>
      <c r="K4153">
        <v>990</v>
      </c>
      <c r="L4153">
        <v>30</v>
      </c>
      <c r="M4153">
        <v>2</v>
      </c>
      <c r="N4153">
        <v>124</v>
      </c>
      <c r="O4153">
        <v>108</v>
      </c>
      <c r="P4153">
        <v>232</v>
      </c>
      <c r="Q4153" t="str">
        <f>VLOOKUP($A4153,'[1]SheltersALL_2.17.22'!$1:$1048576,6,0)</f>
        <v>Oakland</v>
      </c>
      <c r="R4153" t="str">
        <f>VLOOKUP($A4153, [1]FA21_Ridership!$1:$1048576,11, 0)</f>
        <v>OAKLAND</v>
      </c>
      <c r="S4153" t="str">
        <f>VLOOKUP($A4153, [1]FA21_Ridership!$1:$1048576,12, 0)</f>
        <v>ALAMEDA</v>
      </c>
      <c r="T4153">
        <f>VLOOKUP($A4153, [1]FA21_Ridership!$1:$1048576,13, 0)</f>
        <v>3</v>
      </c>
      <c r="U4153">
        <f t="shared" si="321"/>
        <v>6960</v>
      </c>
      <c r="V4153" s="67">
        <f t="shared" si="325"/>
        <v>0.998</v>
      </c>
      <c r="W4153">
        <v>0.84946699999999997</v>
      </c>
      <c r="X4153" s="67">
        <f t="shared" si="322"/>
        <v>0.66900000000000004</v>
      </c>
      <c r="Y4153">
        <v>0.76672200000000001</v>
      </c>
      <c r="Z4153" s="67">
        <f t="shared" si="323"/>
        <v>0.98699999999999999</v>
      </c>
      <c r="AA4153">
        <f>VLOOKUP($C4153,[1]Disability!$1:$1048576,5,FALSE)</f>
        <v>0</v>
      </c>
      <c r="AB4153" s="67">
        <f t="shared" si="324"/>
        <v>0</v>
      </c>
      <c r="AC4153" t="e">
        <f>VLOOKUP($A4153,#REF!,9,FALSE)</f>
        <v>#REF!</v>
      </c>
    </row>
    <row r="4154" spans="1:29">
      <c r="A4154">
        <v>52586</v>
      </c>
      <c r="B4154">
        <v>4153</v>
      </c>
      <c r="C4154">
        <v>9906680</v>
      </c>
      <c r="D4154" t="s">
        <v>4235</v>
      </c>
      <c r="E4154" t="s">
        <v>4236</v>
      </c>
      <c r="F4154" t="s">
        <v>4215</v>
      </c>
      <c r="G4154" t="str">
        <f>VLOOKUP($H4154,[1]BRT!$1:$1048576,1,0)</f>
        <v>CITY CENTER SB</v>
      </c>
      <c r="H4154" t="s">
        <v>7069</v>
      </c>
      <c r="I4154">
        <v>37.80189</v>
      </c>
      <c r="J4154">
        <v>-122.27179700000001</v>
      </c>
      <c r="K4154">
        <v>1394</v>
      </c>
      <c r="L4154">
        <v>15</v>
      </c>
      <c r="M4154">
        <v>4</v>
      </c>
      <c r="N4154">
        <v>468</v>
      </c>
      <c r="O4154">
        <v>30</v>
      </c>
      <c r="P4154">
        <v>498</v>
      </c>
      <c r="Q4154" t="e">
        <f>VLOOKUP($A4154,'[1]SheltersALL_2.17.22'!$1:$1048576,6,0)</f>
        <v>#N/A</v>
      </c>
      <c r="R4154" t="str">
        <f>VLOOKUP($A4154, [1]FA21_Ridership!$1:$1048576,11, 0)</f>
        <v>OAKLAND</v>
      </c>
      <c r="S4154" t="str">
        <f>VLOOKUP($A4154, [1]FA21_Ridership!$1:$1048576,12, 0)</f>
        <v>ALAMEDA</v>
      </c>
      <c r="T4154">
        <f>VLOOKUP($A4154, [1]FA21_Ridership!$1:$1048576,13, 0)</f>
        <v>2</v>
      </c>
      <c r="U4154">
        <f t="shared" si="321"/>
        <v>7470</v>
      </c>
      <c r="V4154" s="67">
        <f t="shared" si="325"/>
        <v>0.998</v>
      </c>
      <c r="W4154">
        <v>0.92196900000000004</v>
      </c>
      <c r="X4154" s="67">
        <f t="shared" si="322"/>
        <v>0.81200000000000006</v>
      </c>
      <c r="Y4154">
        <v>0.43517400000000001</v>
      </c>
      <c r="Z4154" s="67">
        <f t="shared" si="323"/>
        <v>0.80200000000000005</v>
      </c>
      <c r="AA4154">
        <f>VLOOKUP($C4154,[1]Disability!$1:$1048576,5,FALSE)</f>
        <v>6</v>
      </c>
      <c r="AB4154" s="67">
        <f t="shared" si="324"/>
        <v>0.99199999999999999</v>
      </c>
      <c r="AC4154" t="e">
        <f>VLOOKUP($A4154,#REF!,9,FALSE)</f>
        <v>#REF!</v>
      </c>
    </row>
    <row r="4155" spans="1:29">
      <c r="A4155">
        <v>52509</v>
      </c>
      <c r="B4155">
        <v>4154</v>
      </c>
      <c r="C4155">
        <v>9906440</v>
      </c>
      <c r="D4155" t="s">
        <v>4235</v>
      </c>
      <c r="E4155" t="s">
        <v>4236</v>
      </c>
      <c r="F4155" t="s">
        <v>4215</v>
      </c>
      <c r="G4155" t="str">
        <f>VLOOKUP($H4155,[1]BRT!$1:$1048576,1,0)</f>
        <v>HIGH STREET</v>
      </c>
      <c r="H4155" t="s">
        <v>7070</v>
      </c>
      <c r="I4155">
        <v>37.771642999999997</v>
      </c>
      <c r="J4155">
        <v>-122.213326</v>
      </c>
      <c r="K4155">
        <v>1389</v>
      </c>
      <c r="L4155">
        <v>15</v>
      </c>
      <c r="M4155">
        <v>4</v>
      </c>
      <c r="N4155">
        <v>248</v>
      </c>
      <c r="O4155">
        <v>295</v>
      </c>
      <c r="P4155">
        <v>543</v>
      </c>
      <c r="Q4155" t="e">
        <f>VLOOKUP($A4155,'[1]SheltersALL_2.17.22'!$1:$1048576,6,0)</f>
        <v>#N/A</v>
      </c>
      <c r="R4155" t="str">
        <f>VLOOKUP($A4155, [1]FA21_Ridership!$1:$1048576,11, 0)</f>
        <v>OAKLAND</v>
      </c>
      <c r="S4155" t="str">
        <f>VLOOKUP($A4155, [1]FA21_Ridership!$1:$1048576,12, 0)</f>
        <v>ALAMEDA</v>
      </c>
      <c r="T4155">
        <f>VLOOKUP($A4155, [1]FA21_Ridership!$1:$1048576,13, 0)</f>
        <v>3</v>
      </c>
      <c r="U4155">
        <f t="shared" si="321"/>
        <v>8145</v>
      </c>
      <c r="V4155" s="67">
        <f t="shared" si="325"/>
        <v>0.998</v>
      </c>
      <c r="W4155">
        <v>0.79073899999999997</v>
      </c>
      <c r="X4155" s="67">
        <f t="shared" si="322"/>
        <v>0.57299999999999995</v>
      </c>
      <c r="Y4155">
        <v>0.53606399999999998</v>
      </c>
      <c r="Z4155" s="67">
        <f t="shared" si="323"/>
        <v>0.89100000000000001</v>
      </c>
      <c r="AA4155">
        <f>VLOOKUP($C4155,[1]Disability!$1:$1048576,5,FALSE)</f>
        <v>0</v>
      </c>
      <c r="AB4155" s="67">
        <f t="shared" si="324"/>
        <v>0</v>
      </c>
      <c r="AC4155" t="e">
        <f>VLOOKUP($A4155,#REF!,9,FALSE)</f>
        <v>#REF!</v>
      </c>
    </row>
    <row r="4156" spans="1:29">
      <c r="A4156">
        <v>57955</v>
      </c>
      <c r="B4156">
        <v>4155</v>
      </c>
      <c r="C4156">
        <v>303140</v>
      </c>
      <c r="D4156" t="s">
        <v>4235</v>
      </c>
      <c r="E4156" t="s">
        <v>4236</v>
      </c>
      <c r="F4156" t="s">
        <v>6057</v>
      </c>
      <c r="H4156" t="s">
        <v>7071</v>
      </c>
      <c r="I4156">
        <v>37.875298000000001</v>
      </c>
      <c r="J4156">
        <v>-122.25797</v>
      </c>
      <c r="K4156">
        <v>1109</v>
      </c>
      <c r="L4156">
        <v>30</v>
      </c>
      <c r="M4156">
        <v>2</v>
      </c>
      <c r="N4156">
        <v>91</v>
      </c>
      <c r="O4156">
        <v>200</v>
      </c>
      <c r="P4156">
        <v>291</v>
      </c>
      <c r="Q4156" t="str">
        <f>VLOOKUP($A4156,'[1]SheltersALL_2.17.22'!$1:$1048576,6,0)</f>
        <v>UC Berkeley</v>
      </c>
      <c r="R4156" t="str">
        <f>VLOOKUP($A4156, [1]FA21_Ridership!$1:$1048576,11, 0)</f>
        <v>BERKELEY</v>
      </c>
      <c r="S4156" t="str">
        <f>VLOOKUP($A4156, [1]FA21_Ridership!$1:$1048576,12, 0)</f>
        <v>ALAMEDA</v>
      </c>
      <c r="T4156">
        <f>VLOOKUP($A4156, [1]FA21_Ridership!$1:$1048576,13, 0)</f>
        <v>2</v>
      </c>
      <c r="U4156">
        <f t="shared" si="321"/>
        <v>8730</v>
      </c>
      <c r="V4156" s="67">
        <f t="shared" si="325"/>
        <v>0.998</v>
      </c>
      <c r="W4156">
        <v>0.61361500000000002</v>
      </c>
      <c r="X4156" s="67">
        <f t="shared" si="322"/>
        <v>0.29899999999999999</v>
      </c>
      <c r="Y4156">
        <v>6.8492999999999998E-2</v>
      </c>
      <c r="Z4156" s="67">
        <f t="shared" si="323"/>
        <v>0.125</v>
      </c>
      <c r="AA4156">
        <f>VLOOKUP($C4156,[1]Disability!$1:$1048576,5,FALSE)</f>
        <v>0</v>
      </c>
      <c r="AB4156" s="67">
        <f t="shared" si="324"/>
        <v>0</v>
      </c>
      <c r="AC4156" t="e">
        <f>VLOOKUP($A4156,#REF!,9,FALSE)</f>
        <v>#REF!</v>
      </c>
    </row>
    <row r="4157" spans="1:29">
      <c r="A4157">
        <v>52513</v>
      </c>
      <c r="B4157">
        <v>4156</v>
      </c>
      <c r="C4157">
        <v>9906450</v>
      </c>
      <c r="D4157" t="s">
        <v>4235</v>
      </c>
      <c r="E4157" t="s">
        <v>4236</v>
      </c>
      <c r="F4157" t="s">
        <v>4215</v>
      </c>
      <c r="G4157" t="str">
        <f>VLOOKUP($H4157,[1]BRT!$1:$1048576,1,0)</f>
        <v>HIGH STREET</v>
      </c>
      <c r="H4157" t="s">
        <v>7070</v>
      </c>
      <c r="I4157">
        <v>37.771538</v>
      </c>
      <c r="J4157">
        <v>-122.213176</v>
      </c>
      <c r="K4157">
        <v>1397</v>
      </c>
      <c r="L4157">
        <v>15</v>
      </c>
      <c r="M4157">
        <v>4</v>
      </c>
      <c r="N4157">
        <v>305</v>
      </c>
      <c r="O4157">
        <v>292</v>
      </c>
      <c r="P4157">
        <v>597</v>
      </c>
      <c r="Q4157" t="e">
        <f>VLOOKUP($A4157,'[1]SheltersALL_2.17.22'!$1:$1048576,6,0)</f>
        <v>#N/A</v>
      </c>
      <c r="R4157" t="str">
        <f>VLOOKUP($A4157, [1]FA21_Ridership!$1:$1048576,11, 0)</f>
        <v>OAKLAND</v>
      </c>
      <c r="S4157" t="str">
        <f>VLOOKUP($A4157, [1]FA21_Ridership!$1:$1048576,12, 0)</f>
        <v>ALAMEDA</v>
      </c>
      <c r="T4157">
        <f>VLOOKUP($A4157, [1]FA21_Ridership!$1:$1048576,13, 0)</f>
        <v>3</v>
      </c>
      <c r="U4157">
        <f t="shared" si="321"/>
        <v>8955</v>
      </c>
      <c r="V4157" s="67">
        <f t="shared" si="325"/>
        <v>0.999</v>
      </c>
      <c r="W4157">
        <v>0.79073899999999997</v>
      </c>
      <c r="X4157" s="67">
        <f t="shared" si="322"/>
        <v>0.57299999999999995</v>
      </c>
      <c r="Y4157">
        <v>0.53606399999999998</v>
      </c>
      <c r="Z4157" s="67">
        <f t="shared" si="323"/>
        <v>0.89100000000000001</v>
      </c>
      <c r="AA4157">
        <f>VLOOKUP($C4157,[1]Disability!$1:$1048576,5,FALSE)</f>
        <v>0</v>
      </c>
      <c r="AB4157" s="67">
        <f t="shared" si="324"/>
        <v>0</v>
      </c>
      <c r="AC4157" t="e">
        <f>VLOOKUP($A4157,#REF!,9,FALSE)</f>
        <v>#REF!</v>
      </c>
    </row>
    <row r="4158" spans="1:29">
      <c r="A4158">
        <v>52404</v>
      </c>
      <c r="B4158">
        <v>4157</v>
      </c>
      <c r="C4158">
        <v>9906120</v>
      </c>
      <c r="D4158" t="s">
        <v>4235</v>
      </c>
      <c r="E4158" t="s">
        <v>4236</v>
      </c>
      <c r="F4158" t="s">
        <v>4215</v>
      </c>
      <c r="G4158" t="str">
        <f>VLOOKUP($H4158,[1]BRT!$1:$1048576,1,0)</f>
        <v>DOWNTOWN SAN LEANDRO NB</v>
      </c>
      <c r="H4158" t="s">
        <v>7072</v>
      </c>
      <c r="I4158">
        <v>37.725382000000003</v>
      </c>
      <c r="J4158">
        <v>-122.157569</v>
      </c>
      <c r="K4158">
        <v>1388</v>
      </c>
      <c r="L4158">
        <v>15</v>
      </c>
      <c r="M4158">
        <v>4</v>
      </c>
      <c r="N4158">
        <v>488</v>
      </c>
      <c r="O4158">
        <v>110</v>
      </c>
      <c r="P4158">
        <v>598</v>
      </c>
      <c r="Q4158" t="e">
        <f>VLOOKUP($A4158,'[1]SheltersALL_2.17.22'!$1:$1048576,6,0)</f>
        <v>#N/A</v>
      </c>
      <c r="R4158" t="str">
        <f>VLOOKUP($A4158, [1]FA21_Ridership!$1:$1048576,11, 0)</f>
        <v>SAN LEANDRO</v>
      </c>
      <c r="S4158" t="str">
        <f>VLOOKUP($A4158, [1]FA21_Ridership!$1:$1048576,12, 0)</f>
        <v>ALAMEDA</v>
      </c>
      <c r="T4158">
        <f>VLOOKUP($A4158, [1]FA21_Ridership!$1:$1048576,13, 0)</f>
        <v>3</v>
      </c>
      <c r="U4158">
        <f t="shared" si="321"/>
        <v>8970</v>
      </c>
      <c r="V4158" s="67">
        <f t="shared" si="325"/>
        <v>0.999</v>
      </c>
      <c r="W4158">
        <v>0.78025699999999998</v>
      </c>
      <c r="X4158" s="67">
        <f t="shared" si="322"/>
        <v>0.54500000000000004</v>
      </c>
      <c r="Y4158">
        <v>0.19540199999999999</v>
      </c>
      <c r="Z4158" s="67">
        <f t="shared" si="323"/>
        <v>0.46700000000000003</v>
      </c>
      <c r="AA4158">
        <f>VLOOKUP($C4158,[1]Disability!$1:$1048576,5,FALSE)</f>
        <v>2</v>
      </c>
      <c r="AB4158" s="67">
        <f t="shared" si="324"/>
        <v>0.91600000000000004</v>
      </c>
      <c r="AC4158" t="e">
        <f>VLOOKUP($A4158,#REF!,9,FALSE)</f>
        <v>#REF!</v>
      </c>
    </row>
    <row r="4159" spans="1:29">
      <c r="A4159">
        <v>52728</v>
      </c>
      <c r="B4159">
        <v>4158</v>
      </c>
      <c r="C4159">
        <v>9907100</v>
      </c>
      <c r="D4159" t="s">
        <v>4235</v>
      </c>
      <c r="E4159" t="s">
        <v>4236</v>
      </c>
      <c r="G4159" t="e">
        <f>VLOOKUP($H4159,[1]BRT!$1:$1048576,1,0)</f>
        <v>#N/A</v>
      </c>
      <c r="H4159" t="s">
        <v>7073</v>
      </c>
      <c r="I4159">
        <v>37.802031999999997</v>
      </c>
      <c r="J4159">
        <v>-122.272189</v>
      </c>
      <c r="K4159">
        <v>1080</v>
      </c>
      <c r="L4159">
        <v>20</v>
      </c>
      <c r="M4159">
        <v>3</v>
      </c>
      <c r="N4159">
        <v>461</v>
      </c>
      <c r="O4159">
        <v>16</v>
      </c>
      <c r="P4159">
        <v>477</v>
      </c>
      <c r="Q4159" t="e">
        <f>VLOOKUP($A4159,'[1]SheltersALL_2.17.22'!$1:$1048576,6,0)</f>
        <v>#N/A</v>
      </c>
      <c r="R4159" t="str">
        <f>VLOOKUP($A4159, [1]FA21_Ridership!$1:$1048576,11, 0)</f>
        <v>OAKLAND</v>
      </c>
      <c r="S4159" t="str">
        <f>VLOOKUP($A4159, [1]FA21_Ridership!$1:$1048576,12, 0)</f>
        <v>ALAMEDA</v>
      </c>
      <c r="T4159">
        <f>VLOOKUP($A4159, [1]FA21_Ridership!$1:$1048576,13, 0)</f>
        <v>2</v>
      </c>
      <c r="U4159">
        <f t="shared" si="321"/>
        <v>9540</v>
      </c>
      <c r="V4159" s="67">
        <f t="shared" si="325"/>
        <v>0.999</v>
      </c>
      <c r="W4159">
        <v>0.92196900000000004</v>
      </c>
      <c r="X4159" s="67">
        <f t="shared" si="322"/>
        <v>0.81200000000000006</v>
      </c>
      <c r="Y4159">
        <v>0.43517400000000001</v>
      </c>
      <c r="Z4159" s="67">
        <f t="shared" si="323"/>
        <v>0.80200000000000005</v>
      </c>
      <c r="AA4159">
        <f>VLOOKUP($C4159,[1]Disability!$1:$1048576,5,FALSE)</f>
        <v>7</v>
      </c>
      <c r="AB4159" s="67">
        <f t="shared" si="324"/>
        <v>0.996</v>
      </c>
      <c r="AC4159" t="e">
        <f>VLOOKUP($A4159,#REF!,9,FALSE)</f>
        <v>#REF!</v>
      </c>
    </row>
    <row r="4160" spans="1:29">
      <c r="A4160">
        <v>52579</v>
      </c>
      <c r="B4160">
        <v>4159</v>
      </c>
      <c r="C4160">
        <v>9906640</v>
      </c>
      <c r="D4160" t="s">
        <v>4235</v>
      </c>
      <c r="E4160" t="s">
        <v>4236</v>
      </c>
      <c r="F4160" t="s">
        <v>4215</v>
      </c>
      <c r="G4160" t="str">
        <f>VLOOKUP($H4160,[1]BRT!$1:$1048576,1,0)</f>
        <v>UPTOWN OAKLAND SB</v>
      </c>
      <c r="H4160" t="s">
        <v>7074</v>
      </c>
      <c r="I4160">
        <v>37.808537999999999</v>
      </c>
      <c r="J4160">
        <v>-122.268681</v>
      </c>
      <c r="K4160">
        <v>1393</v>
      </c>
      <c r="L4160">
        <v>15</v>
      </c>
      <c r="M4160">
        <v>4</v>
      </c>
      <c r="N4160">
        <v>637</v>
      </c>
      <c r="O4160">
        <v>1</v>
      </c>
      <c r="P4160">
        <v>638</v>
      </c>
      <c r="Q4160" t="e">
        <f>VLOOKUP($A4160,'[1]SheltersALL_2.17.22'!$1:$1048576,6,0)</f>
        <v>#N/A</v>
      </c>
      <c r="R4160" t="str">
        <f>VLOOKUP($A4160, [1]FA21_Ridership!$1:$1048576,11, 0)</f>
        <v>OAKLAND</v>
      </c>
      <c r="S4160" t="str">
        <f>VLOOKUP($A4160, [1]FA21_Ridership!$1:$1048576,12, 0)</f>
        <v>ALAMEDA</v>
      </c>
      <c r="T4160">
        <f>VLOOKUP($A4160, [1]FA21_Ridership!$1:$1048576,13, 0)</f>
        <v>2</v>
      </c>
      <c r="U4160">
        <f t="shared" si="321"/>
        <v>9570</v>
      </c>
      <c r="V4160" s="67">
        <f t="shared" si="325"/>
        <v>0.999</v>
      </c>
      <c r="W4160">
        <v>0.68016500000000002</v>
      </c>
      <c r="X4160" s="67">
        <f t="shared" si="322"/>
        <v>0.377</v>
      </c>
      <c r="Y4160">
        <v>0.36513400000000001</v>
      </c>
      <c r="Z4160" s="67">
        <f t="shared" si="323"/>
        <v>0.71599999999999997</v>
      </c>
      <c r="AA4160">
        <f>VLOOKUP($C4160,[1]Disability!$1:$1048576,5,FALSE)</f>
        <v>2</v>
      </c>
      <c r="AB4160" s="67">
        <f t="shared" si="324"/>
        <v>0.91600000000000004</v>
      </c>
      <c r="AC4160" t="e">
        <f>VLOOKUP($A4160,#REF!,9,FALSE)</f>
        <v>#REF!</v>
      </c>
    </row>
    <row r="4161" spans="1:29">
      <c r="A4161">
        <v>52541</v>
      </c>
      <c r="B4161">
        <v>4160</v>
      </c>
      <c r="C4161">
        <v>9906560</v>
      </c>
      <c r="D4161" t="s">
        <v>4235</v>
      </c>
      <c r="E4161" t="s">
        <v>4236</v>
      </c>
      <c r="F4161" t="s">
        <v>4373</v>
      </c>
      <c r="G4161" t="str">
        <f>VLOOKUP($H4161,[1]BRT!$1:$1048576,1,0)</f>
        <v>SAN LEANDRO BART</v>
      </c>
      <c r="H4161" t="s">
        <v>6970</v>
      </c>
      <c r="I4161">
        <v>37.721569000000002</v>
      </c>
      <c r="J4161">
        <v>-122.160166</v>
      </c>
      <c r="K4161">
        <v>1436</v>
      </c>
      <c r="L4161">
        <v>10</v>
      </c>
      <c r="M4161">
        <v>6</v>
      </c>
      <c r="N4161">
        <v>561</v>
      </c>
      <c r="O4161">
        <v>693</v>
      </c>
      <c r="P4161">
        <v>1254</v>
      </c>
      <c r="Q4161" t="e">
        <f>VLOOKUP($A4161,'[1]SheltersALL_2.17.22'!$1:$1048576,6,0)</f>
        <v>#N/A</v>
      </c>
      <c r="R4161" t="str">
        <f>VLOOKUP($A4161, [1]FA21_Ridership!$1:$1048576,11, 0)</f>
        <v>SAN LEANDRO</v>
      </c>
      <c r="S4161" t="str">
        <f>VLOOKUP($A4161, [1]FA21_Ridership!$1:$1048576,12, 0)</f>
        <v>ALAMEDA</v>
      </c>
      <c r="T4161">
        <f>VLOOKUP($A4161, [1]FA21_Ridership!$1:$1048576,13, 0)</f>
        <v>3</v>
      </c>
      <c r="U4161">
        <f t="shared" si="321"/>
        <v>12540</v>
      </c>
      <c r="V4161" s="67">
        <f t="shared" si="325"/>
        <v>1</v>
      </c>
      <c r="W4161">
        <v>0.78025699999999998</v>
      </c>
      <c r="X4161" s="67">
        <f t="shared" si="322"/>
        <v>0.54500000000000004</v>
      </c>
      <c r="Y4161">
        <v>0.19540199999999999</v>
      </c>
      <c r="Z4161" s="67">
        <f t="shared" si="323"/>
        <v>0.46700000000000003</v>
      </c>
      <c r="AA4161">
        <f>VLOOKUP($C4161,[1]Disability!$1:$1048576,5,FALSE)</f>
        <v>1</v>
      </c>
      <c r="AB4161" s="67">
        <f t="shared" si="324"/>
        <v>0.72499999999999998</v>
      </c>
      <c r="AC4161" t="e">
        <f>VLOOKUP($A4161,#REF!,9,FALSE)</f>
        <v>#REF!</v>
      </c>
    </row>
    <row r="4162" spans="1:29">
      <c r="A4162">
        <v>52601</v>
      </c>
      <c r="B4162">
        <v>4161</v>
      </c>
      <c r="C4162">
        <v>9906740</v>
      </c>
      <c r="D4162" t="s">
        <v>4235</v>
      </c>
      <c r="E4162" t="s">
        <v>4236</v>
      </c>
      <c r="F4162" t="s">
        <v>4215</v>
      </c>
      <c r="G4162" t="str">
        <f>VLOOKUP($H4162,[1]BRT!$1:$1048576,1,0)</f>
        <v>FRUITVALE</v>
      </c>
      <c r="H4162" t="s">
        <v>7075</v>
      </c>
      <c r="I4162">
        <v>37.776437999999999</v>
      </c>
      <c r="J4162">
        <v>-122.223443</v>
      </c>
      <c r="K4162">
        <v>1396</v>
      </c>
      <c r="L4162">
        <v>15</v>
      </c>
      <c r="M4162">
        <v>4</v>
      </c>
      <c r="N4162">
        <v>657</v>
      </c>
      <c r="O4162">
        <v>334</v>
      </c>
      <c r="P4162">
        <v>991</v>
      </c>
      <c r="Q4162" t="e">
        <f>VLOOKUP($A4162,'[1]SheltersALL_2.17.22'!$1:$1048576,6,0)</f>
        <v>#N/A</v>
      </c>
      <c r="R4162" t="str">
        <f>VLOOKUP($A4162, [1]FA21_Ridership!$1:$1048576,11, 0)</f>
        <v>OAKLAND</v>
      </c>
      <c r="S4162" t="str">
        <f>VLOOKUP($A4162, [1]FA21_Ridership!$1:$1048576,12, 0)</f>
        <v>ALAMEDA</v>
      </c>
      <c r="T4162">
        <f>VLOOKUP($A4162, [1]FA21_Ridership!$1:$1048576,13, 0)</f>
        <v>2</v>
      </c>
      <c r="U4162">
        <f t="shared" si="321"/>
        <v>14865</v>
      </c>
      <c r="V4162" s="67" t="e">
        <f t="shared" si="325"/>
        <v>#N/A</v>
      </c>
      <c r="W4162">
        <v>0.94576300000000002</v>
      </c>
      <c r="X4162" s="67">
        <f t="shared" ref="X4162:X4163" si="326">_xlfn.PERCENTRANK.INC($W$2:$W$4161,W4162)</f>
        <v>0.88400000000000001</v>
      </c>
      <c r="Y4162">
        <v>0.61525399999999997</v>
      </c>
      <c r="Z4162" s="67">
        <f t="shared" ref="Z4162:Z4163" si="327">_xlfn.PERCENTRANK.INC($Y$2:$Y$4161,Y4162)</f>
        <v>0.94099999999999995</v>
      </c>
      <c r="AA4162">
        <f>VLOOKUP($C4162,[1]Disability!$1:$1048576,5,FALSE)</f>
        <v>3</v>
      </c>
      <c r="AB4162" s="67">
        <f t="shared" ref="AB4162:AB4163" si="328">_xlfn.PERCENTRANK.INC($AA$2:$AA$4163,AA4162)</f>
        <v>0.96499999999999997</v>
      </c>
      <c r="AC4162" t="e">
        <f>VLOOKUP($A4162,#REF!,9,FALSE)</f>
        <v>#REF!</v>
      </c>
    </row>
    <row r="4163" spans="1:29">
      <c r="A4163">
        <v>52597</v>
      </c>
      <c r="B4163">
        <v>4162</v>
      </c>
      <c r="C4163">
        <v>9906730</v>
      </c>
      <c r="D4163" t="s">
        <v>4235</v>
      </c>
      <c r="E4163" t="s">
        <v>4236</v>
      </c>
      <c r="F4163" t="s">
        <v>4215</v>
      </c>
      <c r="G4163" t="str">
        <f>VLOOKUP($H4163,[1]BRT!$1:$1048576,1,0)</f>
        <v>FRUITVALE</v>
      </c>
      <c r="H4163" t="s">
        <v>7075</v>
      </c>
      <c r="I4163">
        <v>37.776536</v>
      </c>
      <c r="J4163">
        <v>-122.22358</v>
      </c>
      <c r="K4163">
        <v>1390</v>
      </c>
      <c r="L4163">
        <v>15</v>
      </c>
      <c r="M4163">
        <v>4</v>
      </c>
      <c r="N4163">
        <v>327</v>
      </c>
      <c r="O4163">
        <v>703</v>
      </c>
      <c r="P4163">
        <v>1030</v>
      </c>
      <c r="Q4163" t="e">
        <f>VLOOKUP($A4163,'[1]SheltersALL_2.17.22'!$1:$1048576,6,0)</f>
        <v>#N/A</v>
      </c>
      <c r="R4163" t="str">
        <f>VLOOKUP($A4163, [1]FA21_Ridership!$1:$1048576,11, 0)</f>
        <v>OAKLAND</v>
      </c>
      <c r="S4163" t="str">
        <f>VLOOKUP($A4163, [1]FA21_Ridership!$1:$1048576,12, 0)</f>
        <v>ALAMEDA</v>
      </c>
      <c r="T4163">
        <f>VLOOKUP($A4163, [1]FA21_Ridership!$1:$1048576,13, 0)</f>
        <v>2</v>
      </c>
      <c r="U4163">
        <f t="shared" si="321"/>
        <v>15450</v>
      </c>
      <c r="V4163" s="67" t="e">
        <f t="shared" si="325"/>
        <v>#N/A</v>
      </c>
      <c r="W4163">
        <v>0.94576300000000002</v>
      </c>
      <c r="X4163" s="67">
        <f t="shared" si="326"/>
        <v>0.88400000000000001</v>
      </c>
      <c r="Y4163">
        <v>0.61525399999999997</v>
      </c>
      <c r="Z4163" s="67">
        <f t="shared" si="327"/>
        <v>0.94099999999999995</v>
      </c>
      <c r="AA4163">
        <f>VLOOKUP($C4163,[1]Disability!$1:$1048576,5,FALSE)</f>
        <v>3</v>
      </c>
      <c r="AB4163" s="67">
        <f t="shared" si="328"/>
        <v>0.96499999999999997</v>
      </c>
      <c r="AC4163" t="e">
        <f>VLOOKUP($A4163,#REF!,9,FALSE)</f>
        <v>#REF!</v>
      </c>
    </row>
  </sheetData>
  <autoFilter ref="A1:AC4163" xr:uid="{EA578EFE-EA03-4911-A806-310C1F50CA5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F404-D633-4769-B54A-FFE237FDFE59}">
  <dimension ref="A1:AC277"/>
  <sheetViews>
    <sheetView zoomScale="80" zoomScaleNormal="80" workbookViewId="0">
      <pane xSplit="6" ySplit="1" topLeftCell="T2" activePane="bottomRight" state="frozen"/>
      <selection pane="bottomRight" activeCell="F6" sqref="F6"/>
      <selection pane="bottomLeft" activeCell="A2" sqref="A2"/>
      <selection pane="topRight" activeCell="I1" sqref="I1"/>
    </sheetView>
  </sheetViews>
  <sheetFormatPr defaultColWidth="8.5703125" defaultRowHeight="14.45"/>
  <cols>
    <col min="1" max="1" width="11.42578125" style="34" customWidth="1"/>
    <col min="2" max="5" width="8.5703125" style="9"/>
    <col min="6" max="6" width="50.5703125" style="9" bestFit="1" customWidth="1"/>
    <col min="7" max="19" width="8.5703125" style="9"/>
    <col min="20" max="20" width="10.42578125" style="9" bestFit="1" customWidth="1"/>
    <col min="21" max="21" width="11.85546875" style="9" bestFit="1" customWidth="1"/>
    <col min="22" max="23" width="11.5703125" style="10" customWidth="1"/>
    <col min="24" max="24" width="11.140625" style="9" customWidth="1"/>
    <col min="25" max="25" width="12.85546875" style="11" customWidth="1"/>
    <col min="26" max="27" width="8.5703125" style="9"/>
    <col min="28" max="28" width="39" style="10" customWidth="1"/>
    <col min="29" max="16384" width="8.5703125" style="9"/>
  </cols>
  <sheetData>
    <row r="1" spans="1:29" s="63" customFormat="1" ht="46.5">
      <c r="A1" s="76" t="s">
        <v>7</v>
      </c>
      <c r="B1" s="4" t="s">
        <v>7076</v>
      </c>
      <c r="C1" s="4" t="s">
        <v>7077</v>
      </c>
      <c r="D1" s="5" t="s">
        <v>19</v>
      </c>
      <c r="E1" s="5" t="s">
        <v>18</v>
      </c>
      <c r="F1" s="4" t="s">
        <v>10</v>
      </c>
      <c r="G1" s="4" t="s">
        <v>7078</v>
      </c>
      <c r="H1" s="4" t="s">
        <v>9</v>
      </c>
      <c r="I1" s="4" t="s">
        <v>7079</v>
      </c>
      <c r="J1" s="4" t="s">
        <v>7080</v>
      </c>
      <c r="K1" s="4" t="s">
        <v>7081</v>
      </c>
      <c r="L1" s="5" t="s">
        <v>22</v>
      </c>
      <c r="M1" s="4" t="s">
        <v>23</v>
      </c>
      <c r="N1" s="6" t="s">
        <v>24</v>
      </c>
      <c r="O1" s="7" t="s">
        <v>7082</v>
      </c>
      <c r="P1" s="6" t="s">
        <v>26</v>
      </c>
      <c r="Q1" s="7" t="s">
        <v>27</v>
      </c>
      <c r="R1" s="4" t="s">
        <v>20</v>
      </c>
      <c r="S1" s="4" t="s">
        <v>21</v>
      </c>
      <c r="T1" s="4" t="s">
        <v>11</v>
      </c>
      <c r="U1" s="4" t="s">
        <v>12</v>
      </c>
      <c r="V1" s="8" t="s">
        <v>7083</v>
      </c>
      <c r="W1" s="8" t="s">
        <v>28</v>
      </c>
      <c r="X1" s="8" t="s">
        <v>13</v>
      </c>
      <c r="Y1" s="8" t="s">
        <v>7084</v>
      </c>
      <c r="Z1" s="8" t="s">
        <v>15</v>
      </c>
      <c r="AA1" s="8" t="s">
        <v>16</v>
      </c>
      <c r="AB1" s="5" t="s">
        <v>30</v>
      </c>
      <c r="AC1" s="63" t="s">
        <v>14</v>
      </c>
    </row>
    <row r="2" spans="1:29" ht="29.1">
      <c r="A2" s="18">
        <v>55722</v>
      </c>
      <c r="B2" s="15"/>
      <c r="C2" s="16"/>
      <c r="D2" s="15"/>
      <c r="E2" s="17"/>
      <c r="F2" s="18" t="s">
        <v>974</v>
      </c>
      <c r="G2" s="18" t="s">
        <v>973</v>
      </c>
      <c r="H2" s="18" t="s">
        <v>182</v>
      </c>
      <c r="I2" s="18"/>
      <c r="J2" s="19"/>
      <c r="K2" s="19"/>
      <c r="L2" s="15" t="s">
        <v>42</v>
      </c>
      <c r="M2" s="20"/>
      <c r="N2" s="20"/>
      <c r="O2" s="21" t="s">
        <v>42</v>
      </c>
      <c r="P2" s="22"/>
      <c r="Q2" s="22"/>
      <c r="R2" s="23"/>
      <c r="S2" s="23"/>
      <c r="T2" s="24" t="s">
        <v>975</v>
      </c>
      <c r="U2" s="24" t="s">
        <v>976</v>
      </c>
      <c r="V2" s="25"/>
      <c r="W2" s="25" t="s">
        <v>986</v>
      </c>
      <c r="X2" s="26" t="s">
        <v>44</v>
      </c>
      <c r="Y2" s="13" t="s">
        <v>39</v>
      </c>
      <c r="Z2" s="26" t="s">
        <v>37</v>
      </c>
      <c r="AA2" s="26"/>
      <c r="AB2" s="27" t="s">
        <v>7085</v>
      </c>
      <c r="AC2" s="9">
        <f>VLOOKUP($A2,'SP23'!$1:$1048576,7,0)</f>
        <v>151</v>
      </c>
    </row>
    <row r="3" spans="1:29" ht="29.1">
      <c r="A3" s="18">
        <v>52566</v>
      </c>
      <c r="B3" s="15"/>
      <c r="C3" s="16"/>
      <c r="D3" s="15"/>
      <c r="E3" s="17"/>
      <c r="F3" s="18" t="s">
        <v>978</v>
      </c>
      <c r="G3" s="18" t="s">
        <v>973</v>
      </c>
      <c r="H3" s="18" t="s">
        <v>227</v>
      </c>
      <c r="I3" s="18"/>
      <c r="J3" s="19"/>
      <c r="K3" s="19"/>
      <c r="L3" s="15" t="s">
        <v>42</v>
      </c>
      <c r="M3" s="20"/>
      <c r="N3" s="20"/>
      <c r="O3" s="21" t="s">
        <v>42</v>
      </c>
      <c r="P3" s="22"/>
      <c r="Q3" s="22"/>
      <c r="R3" s="23"/>
      <c r="S3" s="23"/>
      <c r="T3" s="24" t="s">
        <v>979</v>
      </c>
      <c r="U3" s="24" t="s">
        <v>980</v>
      </c>
      <c r="V3" s="25"/>
      <c r="W3" s="25" t="s">
        <v>986</v>
      </c>
      <c r="X3" s="26" t="s">
        <v>44</v>
      </c>
      <c r="Y3" s="13" t="s">
        <v>39</v>
      </c>
      <c r="Z3" s="26" t="s">
        <v>981</v>
      </c>
      <c r="AA3" s="26"/>
      <c r="AB3" s="27" t="s">
        <v>7085</v>
      </c>
      <c r="AC3" s="9">
        <f>VLOOKUP($A3,'SP23'!$1:$1048576,7,0)</f>
        <v>350</v>
      </c>
    </row>
    <row r="4" spans="1:29" ht="24">
      <c r="A4" s="18">
        <v>50156</v>
      </c>
      <c r="B4" s="15" t="s">
        <v>7086</v>
      </c>
      <c r="C4" s="16" t="s">
        <v>7087</v>
      </c>
      <c r="D4" s="15" t="s">
        <v>84</v>
      </c>
      <c r="E4" s="17" t="s">
        <v>994</v>
      </c>
      <c r="F4" s="18" t="s">
        <v>155</v>
      </c>
      <c r="G4" s="18" t="s">
        <v>31</v>
      </c>
      <c r="H4" s="18" t="s">
        <v>32</v>
      </c>
      <c r="I4" s="18" t="s">
        <v>7088</v>
      </c>
      <c r="J4" s="19">
        <v>39462</v>
      </c>
      <c r="K4" s="19">
        <v>438292</v>
      </c>
      <c r="L4" s="15" t="s">
        <v>42</v>
      </c>
      <c r="M4" s="20"/>
      <c r="N4" s="20"/>
      <c r="O4" s="21" t="s">
        <v>42</v>
      </c>
      <c r="P4" s="22" t="s">
        <v>51</v>
      </c>
      <c r="Q4" s="22" t="s">
        <v>44</v>
      </c>
      <c r="R4" s="23">
        <v>69</v>
      </c>
      <c r="S4" s="23">
        <v>48</v>
      </c>
      <c r="T4" s="24" t="s">
        <v>156</v>
      </c>
      <c r="U4" s="24" t="s">
        <v>157</v>
      </c>
      <c r="V4" s="25"/>
      <c r="W4" s="25"/>
      <c r="X4" s="26" t="s">
        <v>44</v>
      </c>
      <c r="Y4" s="13" t="s">
        <v>39</v>
      </c>
      <c r="Z4" s="26" t="s">
        <v>37</v>
      </c>
      <c r="AA4" s="26" t="s">
        <v>38</v>
      </c>
      <c r="AB4" s="27"/>
      <c r="AC4" s="9">
        <f>VLOOKUP($A4,'SP23'!$1:$1048576,7,0)</f>
        <v>1</v>
      </c>
    </row>
    <row r="5" spans="1:29" ht="36">
      <c r="A5" s="18">
        <v>50163</v>
      </c>
      <c r="B5" s="18" t="s">
        <v>7089</v>
      </c>
      <c r="C5" s="18" t="s">
        <v>7090</v>
      </c>
      <c r="D5" s="15" t="s">
        <v>50</v>
      </c>
      <c r="E5" s="17" t="s">
        <v>995</v>
      </c>
      <c r="F5" s="18" t="s">
        <v>160</v>
      </c>
      <c r="G5" s="18" t="s">
        <v>158</v>
      </c>
      <c r="H5" s="18" t="s">
        <v>159</v>
      </c>
      <c r="I5" s="18" t="s">
        <v>7088</v>
      </c>
      <c r="J5" s="19">
        <v>40084</v>
      </c>
      <c r="K5" s="19">
        <v>438292</v>
      </c>
      <c r="L5" s="18" t="s">
        <v>42</v>
      </c>
      <c r="M5" s="20"/>
      <c r="N5" s="20"/>
      <c r="O5" s="21" t="s">
        <v>42</v>
      </c>
      <c r="P5" s="27" t="s">
        <v>163</v>
      </c>
      <c r="Q5" s="15" t="s">
        <v>44</v>
      </c>
      <c r="R5" s="23">
        <v>69</v>
      </c>
      <c r="S5" s="23">
        <v>48</v>
      </c>
      <c r="T5" s="18" t="s">
        <v>161</v>
      </c>
      <c r="U5" s="18" t="s">
        <v>162</v>
      </c>
      <c r="V5" s="25"/>
      <c r="W5" s="25"/>
      <c r="X5" s="26" t="s">
        <v>44</v>
      </c>
      <c r="Y5" s="13" t="s">
        <v>39</v>
      </c>
      <c r="Z5" s="26" t="s">
        <v>158</v>
      </c>
      <c r="AA5" s="26"/>
      <c r="AB5" s="28"/>
      <c r="AC5" s="9">
        <f>VLOOKUP($A5,'SP23'!$1:$1048576,7,0)</f>
        <v>60</v>
      </c>
    </row>
    <row r="6" spans="1:29" ht="24">
      <c r="A6" s="18">
        <v>51761</v>
      </c>
      <c r="B6" s="15" t="s">
        <v>7091</v>
      </c>
      <c r="C6" s="18" t="s">
        <v>7092</v>
      </c>
      <c r="D6" s="15" t="s">
        <v>84</v>
      </c>
      <c r="E6" s="17" t="s">
        <v>994</v>
      </c>
      <c r="F6" s="18" t="s">
        <v>164</v>
      </c>
      <c r="G6" s="18" t="s">
        <v>61</v>
      </c>
      <c r="H6" s="18" t="s">
        <v>97</v>
      </c>
      <c r="I6" s="18" t="s">
        <v>7088</v>
      </c>
      <c r="J6" s="19">
        <v>39462</v>
      </c>
      <c r="K6" s="19">
        <v>438292</v>
      </c>
      <c r="L6" s="18" t="s">
        <v>42</v>
      </c>
      <c r="M6" s="20"/>
      <c r="N6" s="20"/>
      <c r="O6" s="18" t="s">
        <v>42</v>
      </c>
      <c r="P6" s="27" t="s">
        <v>51</v>
      </c>
      <c r="Q6" s="15" t="s">
        <v>44</v>
      </c>
      <c r="R6" s="23">
        <v>69</v>
      </c>
      <c r="S6" s="23">
        <v>48</v>
      </c>
      <c r="T6" s="18" t="s">
        <v>165</v>
      </c>
      <c r="U6" s="18" t="s">
        <v>166</v>
      </c>
      <c r="V6" s="25"/>
      <c r="W6" s="25"/>
      <c r="X6" s="26" t="s">
        <v>44</v>
      </c>
      <c r="Y6" s="13" t="s">
        <v>39</v>
      </c>
      <c r="Z6" s="26" t="s">
        <v>37</v>
      </c>
      <c r="AA6" s="26" t="s">
        <v>38</v>
      </c>
      <c r="AB6" s="27"/>
      <c r="AC6" s="9">
        <f>VLOOKUP($A6,'SP23'!$1:$1048576,7,0)</f>
        <v>1</v>
      </c>
    </row>
    <row r="7" spans="1:29" ht="43.5">
      <c r="A7" s="18">
        <v>50502</v>
      </c>
      <c r="B7" s="15" t="s">
        <v>7093</v>
      </c>
      <c r="C7" s="18" t="s">
        <v>7094</v>
      </c>
      <c r="D7" s="15" t="s">
        <v>84</v>
      </c>
      <c r="E7" s="17" t="s">
        <v>994</v>
      </c>
      <c r="F7" s="18" t="s">
        <v>169</v>
      </c>
      <c r="G7" s="18" t="s">
        <v>167</v>
      </c>
      <c r="H7" s="18" t="s">
        <v>168</v>
      </c>
      <c r="I7" s="18" t="s">
        <v>7088</v>
      </c>
      <c r="J7" s="19">
        <v>39462</v>
      </c>
      <c r="K7" s="19">
        <v>438292</v>
      </c>
      <c r="L7" s="18" t="s">
        <v>42</v>
      </c>
      <c r="M7" s="20"/>
      <c r="N7" s="20"/>
      <c r="O7" s="18" t="s">
        <v>42</v>
      </c>
      <c r="P7" s="27" t="s">
        <v>43</v>
      </c>
      <c r="Q7" s="15" t="s">
        <v>42</v>
      </c>
      <c r="R7" s="23">
        <v>69</v>
      </c>
      <c r="S7" s="23">
        <v>48</v>
      </c>
      <c r="T7" s="18" t="s">
        <v>170</v>
      </c>
      <c r="U7" s="18" t="s">
        <v>171</v>
      </c>
      <c r="V7" s="25" t="s">
        <v>7095</v>
      </c>
      <c r="W7" s="25"/>
      <c r="X7" s="26" t="s">
        <v>44</v>
      </c>
      <c r="Y7" s="13" t="s">
        <v>39</v>
      </c>
      <c r="Z7" s="26" t="s">
        <v>37</v>
      </c>
      <c r="AA7" s="26" t="s">
        <v>38</v>
      </c>
      <c r="AB7" s="27"/>
      <c r="AC7" s="9">
        <f>VLOOKUP($A7,'SP23'!$1:$1048576,7,0)</f>
        <v>38</v>
      </c>
    </row>
    <row r="8" spans="1:29" ht="36">
      <c r="A8" s="18">
        <v>55197</v>
      </c>
      <c r="B8" s="15" t="s">
        <v>7096</v>
      </c>
      <c r="C8" s="18" t="s">
        <v>7097</v>
      </c>
      <c r="D8" s="15" t="s">
        <v>41</v>
      </c>
      <c r="E8" s="17" t="s">
        <v>995</v>
      </c>
      <c r="F8" s="18" t="s">
        <v>172</v>
      </c>
      <c r="G8" s="18" t="s">
        <v>31</v>
      </c>
      <c r="H8" s="18" t="s">
        <v>32</v>
      </c>
      <c r="I8" s="29" t="s">
        <v>7098</v>
      </c>
      <c r="J8" s="30">
        <v>39462</v>
      </c>
      <c r="K8" s="30">
        <v>438292</v>
      </c>
      <c r="L8" s="18" t="s">
        <v>42</v>
      </c>
      <c r="M8" s="20"/>
      <c r="N8" s="20"/>
      <c r="O8" s="18" t="s">
        <v>42</v>
      </c>
      <c r="P8" s="27" t="s">
        <v>43</v>
      </c>
      <c r="Q8" s="15" t="s">
        <v>44</v>
      </c>
      <c r="R8" s="31">
        <v>69</v>
      </c>
      <c r="S8" s="31">
        <v>48</v>
      </c>
      <c r="T8" s="33" t="s">
        <v>173</v>
      </c>
      <c r="U8" s="18" t="s">
        <v>174</v>
      </c>
      <c r="V8" s="25"/>
      <c r="W8" s="25"/>
      <c r="X8" s="26" t="s">
        <v>44</v>
      </c>
      <c r="Y8" s="13" t="s">
        <v>39</v>
      </c>
      <c r="Z8" s="26" t="s">
        <v>37</v>
      </c>
      <c r="AA8" s="26" t="s">
        <v>38</v>
      </c>
      <c r="AB8" s="27"/>
      <c r="AC8" s="9">
        <f>VLOOKUP($A8,'SP23'!$1:$1048576,7,0)</f>
        <v>5</v>
      </c>
    </row>
    <row r="9" spans="1:29" ht="36">
      <c r="A9" s="18">
        <v>55492</v>
      </c>
      <c r="B9" s="15" t="s">
        <v>7099</v>
      </c>
      <c r="C9" s="18" t="s">
        <v>7100</v>
      </c>
      <c r="D9" s="15" t="s">
        <v>41</v>
      </c>
      <c r="E9" s="17" t="s">
        <v>995</v>
      </c>
      <c r="F9" s="18" t="s">
        <v>175</v>
      </c>
      <c r="G9" s="18" t="s">
        <v>61</v>
      </c>
      <c r="H9" s="18" t="s">
        <v>62</v>
      </c>
      <c r="I9" s="29" t="s">
        <v>7098</v>
      </c>
      <c r="J9" s="30">
        <v>39462</v>
      </c>
      <c r="K9" s="30">
        <v>438292</v>
      </c>
      <c r="L9" s="18" t="s">
        <v>42</v>
      </c>
      <c r="M9" s="20"/>
      <c r="N9" s="20"/>
      <c r="O9" s="18" t="s">
        <v>42</v>
      </c>
      <c r="P9" s="27" t="s">
        <v>51</v>
      </c>
      <c r="Q9" s="15" t="s">
        <v>44</v>
      </c>
      <c r="R9" s="31">
        <v>69</v>
      </c>
      <c r="S9" s="31">
        <v>48</v>
      </c>
      <c r="T9" s="78" t="s">
        <v>176</v>
      </c>
      <c r="U9" s="18" t="s">
        <v>177</v>
      </c>
      <c r="V9" s="25"/>
      <c r="W9" s="25"/>
      <c r="X9" s="26" t="s">
        <v>44</v>
      </c>
      <c r="Y9" s="13" t="s">
        <v>39</v>
      </c>
      <c r="Z9" s="26" t="s">
        <v>37</v>
      </c>
      <c r="AA9" s="26" t="s">
        <v>38</v>
      </c>
      <c r="AB9" s="27"/>
      <c r="AC9" s="9">
        <f>VLOOKUP($A9,'SP23'!$1:$1048576,7,0)</f>
        <v>1</v>
      </c>
    </row>
    <row r="10" spans="1:29" ht="24">
      <c r="A10" s="18">
        <v>53119</v>
      </c>
      <c r="B10" s="15" t="s">
        <v>7101</v>
      </c>
      <c r="C10" s="18" t="s">
        <v>7102</v>
      </c>
      <c r="D10" s="15" t="s">
        <v>84</v>
      </c>
      <c r="E10" s="17" t="s">
        <v>994</v>
      </c>
      <c r="F10" s="18" t="s">
        <v>178</v>
      </c>
      <c r="G10" s="18" t="s">
        <v>45</v>
      </c>
      <c r="H10" s="18" t="s">
        <v>120</v>
      </c>
      <c r="I10" s="18" t="s">
        <v>7088</v>
      </c>
      <c r="J10" s="19">
        <v>39462</v>
      </c>
      <c r="K10" s="19">
        <v>438292</v>
      </c>
      <c r="L10" s="18" t="s">
        <v>42</v>
      </c>
      <c r="M10" s="20"/>
      <c r="N10" s="20"/>
      <c r="O10" s="18" t="s">
        <v>42</v>
      </c>
      <c r="P10" s="27" t="s">
        <v>51</v>
      </c>
      <c r="Q10" s="15" t="s">
        <v>44</v>
      </c>
      <c r="R10" s="23">
        <v>0</v>
      </c>
      <c r="S10" s="23">
        <v>0</v>
      </c>
      <c r="T10" s="18" t="s">
        <v>179</v>
      </c>
      <c r="U10" s="18" t="s">
        <v>180</v>
      </c>
      <c r="V10" s="25"/>
      <c r="W10" s="25"/>
      <c r="X10" s="26" t="s">
        <v>44</v>
      </c>
      <c r="Y10" s="13" t="s">
        <v>39</v>
      </c>
      <c r="Z10" s="26" t="s">
        <v>37</v>
      </c>
      <c r="AA10" s="26" t="s">
        <v>38</v>
      </c>
      <c r="AB10" s="27"/>
      <c r="AC10" s="9">
        <f>VLOOKUP($A10,'SP23'!$1:$1048576,7,0)</f>
        <v>2</v>
      </c>
    </row>
    <row r="11" spans="1:29" ht="36">
      <c r="A11" s="18">
        <v>50544</v>
      </c>
      <c r="B11" s="15" t="s">
        <v>7103</v>
      </c>
      <c r="C11" s="18" t="s">
        <v>7104</v>
      </c>
      <c r="D11" s="18" t="s">
        <v>50</v>
      </c>
      <c r="E11" s="17" t="s">
        <v>995</v>
      </c>
      <c r="F11" s="18" t="s">
        <v>183</v>
      </c>
      <c r="G11" s="18" t="s">
        <v>181</v>
      </c>
      <c r="H11" s="18" t="s">
        <v>182</v>
      </c>
      <c r="I11" s="29" t="s">
        <v>7098</v>
      </c>
      <c r="J11" s="30">
        <v>39462</v>
      </c>
      <c r="K11" s="30">
        <v>438292</v>
      </c>
      <c r="L11" s="18" t="s">
        <v>42</v>
      </c>
      <c r="M11" s="20"/>
      <c r="N11" s="20"/>
      <c r="O11" s="18" t="s">
        <v>42</v>
      </c>
      <c r="P11" s="27" t="s">
        <v>66</v>
      </c>
      <c r="Q11" s="15" t="s">
        <v>44</v>
      </c>
      <c r="R11" s="31">
        <v>69</v>
      </c>
      <c r="S11" s="31">
        <v>48</v>
      </c>
      <c r="T11" s="18" t="s">
        <v>184</v>
      </c>
      <c r="U11" s="18" t="s">
        <v>185</v>
      </c>
      <c r="V11" s="25"/>
      <c r="W11" s="25"/>
      <c r="X11" s="26" t="s">
        <v>44</v>
      </c>
      <c r="Y11" s="13" t="s">
        <v>39</v>
      </c>
      <c r="Z11" s="26" t="s">
        <v>37</v>
      </c>
      <c r="AA11" s="26" t="s">
        <v>38</v>
      </c>
      <c r="AB11" s="27"/>
      <c r="AC11" s="9">
        <f>VLOOKUP($A11,'SP23'!$1:$1048576,7,0)</f>
        <v>25</v>
      </c>
    </row>
    <row r="12" spans="1:29" ht="36">
      <c r="A12" s="18">
        <v>53532</v>
      </c>
      <c r="B12" s="15" t="s">
        <v>7105</v>
      </c>
      <c r="C12" s="18" t="s">
        <v>7106</v>
      </c>
      <c r="D12" s="15" t="s">
        <v>50</v>
      </c>
      <c r="E12" s="17" t="s">
        <v>995</v>
      </c>
      <c r="F12" s="18" t="s">
        <v>187</v>
      </c>
      <c r="G12" s="18" t="s">
        <v>45</v>
      </c>
      <c r="H12" s="18" t="s">
        <v>186</v>
      </c>
      <c r="I12" s="29" t="s">
        <v>7098</v>
      </c>
      <c r="J12" s="30">
        <v>39462</v>
      </c>
      <c r="K12" s="30">
        <v>438292</v>
      </c>
      <c r="L12" s="18" t="s">
        <v>42</v>
      </c>
      <c r="M12" s="20"/>
      <c r="N12" s="20"/>
      <c r="O12" s="18" t="s">
        <v>42</v>
      </c>
      <c r="P12" s="27" t="s">
        <v>51</v>
      </c>
      <c r="Q12" s="15" t="s">
        <v>44</v>
      </c>
      <c r="R12" s="31">
        <v>69</v>
      </c>
      <c r="S12" s="31">
        <v>48</v>
      </c>
      <c r="T12" s="18" t="s">
        <v>188</v>
      </c>
      <c r="U12" s="18" t="s">
        <v>189</v>
      </c>
      <c r="V12" s="25"/>
      <c r="W12" s="25"/>
      <c r="X12" s="26" t="s">
        <v>44</v>
      </c>
      <c r="Y12" s="13" t="s">
        <v>39</v>
      </c>
      <c r="Z12" s="26" t="s">
        <v>37</v>
      </c>
      <c r="AA12" s="26" t="s">
        <v>38</v>
      </c>
      <c r="AB12" s="27"/>
      <c r="AC12" s="9">
        <f>VLOOKUP($A12,'SP23'!$1:$1048576,7,0)</f>
        <v>2</v>
      </c>
    </row>
    <row r="13" spans="1:29" ht="36">
      <c r="A13" s="18">
        <v>52107</v>
      </c>
      <c r="B13" s="15" t="s">
        <v>7107</v>
      </c>
      <c r="C13" s="18" t="s">
        <v>7108</v>
      </c>
      <c r="D13" s="15" t="s">
        <v>41</v>
      </c>
      <c r="E13" s="17" t="s">
        <v>995</v>
      </c>
      <c r="F13" s="18" t="s">
        <v>190</v>
      </c>
      <c r="G13" s="18" t="s">
        <v>61</v>
      </c>
      <c r="H13" s="18" t="s">
        <v>62</v>
      </c>
      <c r="I13" s="29" t="s">
        <v>7098</v>
      </c>
      <c r="J13" s="30">
        <v>39462</v>
      </c>
      <c r="K13" s="30">
        <v>438292</v>
      </c>
      <c r="L13" s="18" t="s">
        <v>42</v>
      </c>
      <c r="M13" s="20"/>
      <c r="N13" s="20"/>
      <c r="O13" s="18" t="s">
        <v>42</v>
      </c>
      <c r="P13" s="27" t="s">
        <v>51</v>
      </c>
      <c r="Q13" s="15" t="s">
        <v>44</v>
      </c>
      <c r="R13" s="31">
        <v>69</v>
      </c>
      <c r="S13" s="31">
        <v>48</v>
      </c>
      <c r="T13" s="18" t="s">
        <v>191</v>
      </c>
      <c r="U13" s="18" t="s">
        <v>192</v>
      </c>
      <c r="V13" s="25"/>
      <c r="W13" s="25"/>
      <c r="X13" s="26" t="s">
        <v>44</v>
      </c>
      <c r="Y13" s="13" t="s">
        <v>39</v>
      </c>
      <c r="Z13" s="26" t="s">
        <v>37</v>
      </c>
      <c r="AA13" s="26" t="s">
        <v>38</v>
      </c>
      <c r="AC13" s="9">
        <f>VLOOKUP($A13,'SP23'!$1:$1048576,7,0)</f>
        <v>4</v>
      </c>
    </row>
    <row r="14" spans="1:29" ht="36">
      <c r="A14" s="18">
        <v>50869</v>
      </c>
      <c r="B14" s="34" t="s">
        <v>7109</v>
      </c>
      <c r="C14" s="18" t="s">
        <v>7110</v>
      </c>
      <c r="D14" s="15" t="s">
        <v>50</v>
      </c>
      <c r="E14" s="17" t="s">
        <v>995</v>
      </c>
      <c r="F14" s="18" t="s">
        <v>47</v>
      </c>
      <c r="G14" s="18" t="s">
        <v>45</v>
      </c>
      <c r="H14" s="18" t="s">
        <v>46</v>
      </c>
      <c r="I14" s="29" t="s">
        <v>7098</v>
      </c>
      <c r="J14" s="30">
        <v>39462</v>
      </c>
      <c r="K14" s="30">
        <v>438292</v>
      </c>
      <c r="L14" s="18" t="s">
        <v>42</v>
      </c>
      <c r="M14" s="20"/>
      <c r="N14" s="20"/>
      <c r="O14" s="18" t="s">
        <v>42</v>
      </c>
      <c r="P14" s="27" t="s">
        <v>51</v>
      </c>
      <c r="Q14" s="15" t="s">
        <v>44</v>
      </c>
      <c r="R14" s="31">
        <v>69</v>
      </c>
      <c r="S14" s="31">
        <v>48</v>
      </c>
      <c r="T14" s="18" t="s">
        <v>48</v>
      </c>
      <c r="U14" s="18" t="s">
        <v>49</v>
      </c>
      <c r="V14" s="25"/>
      <c r="W14" s="25"/>
      <c r="X14" s="26" t="s">
        <v>42</v>
      </c>
      <c r="Y14" s="13" t="s">
        <v>39</v>
      </c>
      <c r="Z14" s="26" t="s">
        <v>37</v>
      </c>
      <c r="AA14" s="26" t="s">
        <v>38</v>
      </c>
      <c r="AB14" s="27" t="s">
        <v>53</v>
      </c>
      <c r="AC14" s="9" t="e">
        <f>VLOOKUP($A14,'SP23'!$1:$1048576,7,0)</f>
        <v>#N/A</v>
      </c>
    </row>
    <row r="15" spans="1:29" ht="36">
      <c r="A15" s="18">
        <v>54734</v>
      </c>
      <c r="B15" s="15" t="s">
        <v>7111</v>
      </c>
      <c r="C15" s="18" t="s">
        <v>7112</v>
      </c>
      <c r="D15" s="15" t="s">
        <v>41</v>
      </c>
      <c r="E15" s="17" t="s">
        <v>995</v>
      </c>
      <c r="F15" s="18" t="s">
        <v>193</v>
      </c>
      <c r="G15" s="18" t="s">
        <v>61</v>
      </c>
      <c r="H15" s="18" t="s">
        <v>62</v>
      </c>
      <c r="I15" s="29" t="s">
        <v>7098</v>
      </c>
      <c r="J15" s="30">
        <v>39462</v>
      </c>
      <c r="K15" s="30">
        <v>438292</v>
      </c>
      <c r="L15" s="18" t="s">
        <v>42</v>
      </c>
      <c r="M15" s="20"/>
      <c r="N15" s="20"/>
      <c r="O15" s="18" t="s">
        <v>42</v>
      </c>
      <c r="P15" s="27" t="s">
        <v>51</v>
      </c>
      <c r="Q15" s="15" t="s">
        <v>44</v>
      </c>
      <c r="R15" s="31">
        <v>69</v>
      </c>
      <c r="S15" s="31">
        <v>48</v>
      </c>
      <c r="T15" s="18" t="s">
        <v>194</v>
      </c>
      <c r="U15" s="18" t="s">
        <v>195</v>
      </c>
      <c r="V15" s="25"/>
      <c r="W15" s="25"/>
      <c r="X15" s="26" t="s">
        <v>44</v>
      </c>
      <c r="Y15" s="13" t="s">
        <v>39</v>
      </c>
      <c r="Z15" s="26" t="s">
        <v>37</v>
      </c>
      <c r="AA15" s="26" t="s">
        <v>38</v>
      </c>
      <c r="AB15" s="27"/>
      <c r="AC15" s="9">
        <f>VLOOKUP($A15,'SP23'!$1:$1048576,7,0)</f>
        <v>4</v>
      </c>
    </row>
    <row r="16" spans="1:29" ht="43.5">
      <c r="A16" s="18">
        <v>58447</v>
      </c>
      <c r="B16" s="15" t="s">
        <v>7113</v>
      </c>
      <c r="C16" s="18" t="s">
        <v>7114</v>
      </c>
      <c r="D16" s="15" t="s">
        <v>41</v>
      </c>
      <c r="E16" s="17" t="s">
        <v>995</v>
      </c>
      <c r="F16" s="18" t="s">
        <v>196</v>
      </c>
      <c r="G16" s="18" t="s">
        <v>61</v>
      </c>
      <c r="H16" s="18" t="s">
        <v>62</v>
      </c>
      <c r="I16" s="29" t="s">
        <v>7098</v>
      </c>
      <c r="J16" s="30">
        <v>39462</v>
      </c>
      <c r="K16" s="30">
        <v>438292</v>
      </c>
      <c r="L16" s="18" t="s">
        <v>42</v>
      </c>
      <c r="M16" s="20"/>
      <c r="N16" s="20"/>
      <c r="O16" s="18" t="s">
        <v>42</v>
      </c>
      <c r="P16" s="40" t="s">
        <v>66</v>
      </c>
      <c r="Q16" s="15" t="s">
        <v>44</v>
      </c>
      <c r="R16" s="31">
        <v>69</v>
      </c>
      <c r="S16" s="31">
        <v>48</v>
      </c>
      <c r="T16" s="18" t="s">
        <v>197</v>
      </c>
      <c r="U16" s="18" t="s">
        <v>198</v>
      </c>
      <c r="V16" s="25" t="s">
        <v>7115</v>
      </c>
      <c r="W16" s="25"/>
      <c r="X16" s="26" t="s">
        <v>44</v>
      </c>
      <c r="Y16" s="13" t="s">
        <v>39</v>
      </c>
      <c r="Z16" s="26" t="s">
        <v>37</v>
      </c>
      <c r="AA16" s="26" t="s">
        <v>38</v>
      </c>
      <c r="AB16" s="27"/>
      <c r="AC16" s="9">
        <f>VLOOKUP($A16,'SP23'!$1:$1048576,7,0)</f>
        <v>5</v>
      </c>
    </row>
    <row r="17" spans="1:29" ht="36">
      <c r="A17" s="18">
        <v>50919</v>
      </c>
      <c r="B17" s="15" t="s">
        <v>7116</v>
      </c>
      <c r="C17" s="35" t="s">
        <v>7117</v>
      </c>
      <c r="D17" s="15" t="s">
        <v>50</v>
      </c>
      <c r="E17" s="17" t="s">
        <v>995</v>
      </c>
      <c r="F17" s="18" t="s">
        <v>200</v>
      </c>
      <c r="G17" s="18" t="s">
        <v>199</v>
      </c>
      <c r="H17" s="18" t="s">
        <v>67</v>
      </c>
      <c r="I17" s="29" t="s">
        <v>7098</v>
      </c>
      <c r="J17" s="30">
        <v>43696</v>
      </c>
      <c r="K17" s="30">
        <v>438292</v>
      </c>
      <c r="L17" s="18" t="s">
        <v>42</v>
      </c>
      <c r="M17" s="20"/>
      <c r="N17" s="20"/>
      <c r="O17" s="18" t="s">
        <v>42</v>
      </c>
      <c r="P17" s="27" t="s">
        <v>51</v>
      </c>
      <c r="Q17" s="15" t="s">
        <v>44</v>
      </c>
      <c r="R17" s="31">
        <v>69</v>
      </c>
      <c r="S17" s="31">
        <v>48</v>
      </c>
      <c r="T17" s="18" t="s">
        <v>201</v>
      </c>
      <c r="U17" s="18" t="s">
        <v>202</v>
      </c>
      <c r="V17" s="25"/>
      <c r="W17" s="25"/>
      <c r="X17" s="26" t="s">
        <v>44</v>
      </c>
      <c r="Y17" s="13" t="s">
        <v>39</v>
      </c>
      <c r="Z17" s="26" t="s">
        <v>37</v>
      </c>
      <c r="AA17" s="26" t="s">
        <v>38</v>
      </c>
      <c r="AB17" s="27"/>
      <c r="AC17" s="9">
        <f>VLOOKUP($A17,'SP23'!$1:$1048576,7,0)</f>
        <v>98</v>
      </c>
    </row>
    <row r="18" spans="1:29" ht="36">
      <c r="A18" s="18">
        <v>50922</v>
      </c>
      <c r="B18" s="15" t="s">
        <v>7118</v>
      </c>
      <c r="C18" s="18" t="s">
        <v>7119</v>
      </c>
      <c r="D18" s="18" t="s">
        <v>50</v>
      </c>
      <c r="E18" s="17" t="s">
        <v>995</v>
      </c>
      <c r="F18" s="18" t="s">
        <v>204</v>
      </c>
      <c r="G18" s="18" t="s">
        <v>181</v>
      </c>
      <c r="H18" s="18" t="s">
        <v>203</v>
      </c>
      <c r="I18" s="29" t="s">
        <v>7098</v>
      </c>
      <c r="J18" s="30">
        <v>39462</v>
      </c>
      <c r="K18" s="30">
        <v>438292</v>
      </c>
      <c r="L18" s="18" t="s">
        <v>42</v>
      </c>
      <c r="M18" s="21" t="s">
        <v>57</v>
      </c>
      <c r="N18" s="20">
        <v>1005713246</v>
      </c>
      <c r="O18" s="18" t="s">
        <v>42</v>
      </c>
      <c r="P18" s="27" t="s">
        <v>66</v>
      </c>
      <c r="Q18" s="15" t="s">
        <v>44</v>
      </c>
      <c r="R18" s="31">
        <v>69</v>
      </c>
      <c r="S18" s="31">
        <v>48</v>
      </c>
      <c r="T18" s="18" t="s">
        <v>205</v>
      </c>
      <c r="U18" s="18" t="s">
        <v>206</v>
      </c>
      <c r="V18" s="25"/>
      <c r="W18" s="25"/>
      <c r="X18" s="26" t="s">
        <v>44</v>
      </c>
      <c r="Y18" s="13" t="s">
        <v>39</v>
      </c>
      <c r="Z18" s="26" t="s">
        <v>37</v>
      </c>
      <c r="AA18" s="26" t="s">
        <v>38</v>
      </c>
      <c r="AB18" s="27"/>
      <c r="AC18" s="9">
        <f>VLOOKUP($A18,'SP23'!$1:$1048576,7,0)</f>
        <v>34</v>
      </c>
    </row>
    <row r="19" spans="1:29" ht="36">
      <c r="A19" s="18">
        <v>50952</v>
      </c>
      <c r="B19" s="34" t="s">
        <v>7120</v>
      </c>
      <c r="C19" s="18" t="s">
        <v>7121</v>
      </c>
      <c r="D19" s="15" t="s">
        <v>41</v>
      </c>
      <c r="E19" s="17" t="s">
        <v>995</v>
      </c>
      <c r="F19" s="18" t="s">
        <v>208</v>
      </c>
      <c r="G19" s="18" t="s">
        <v>31</v>
      </c>
      <c r="H19" s="18" t="s">
        <v>207</v>
      </c>
      <c r="I19" s="29" t="s">
        <v>7098</v>
      </c>
      <c r="J19" s="30">
        <v>43290</v>
      </c>
      <c r="K19" s="30">
        <v>438292</v>
      </c>
      <c r="L19" s="18" t="s">
        <v>42</v>
      </c>
      <c r="M19" s="20"/>
      <c r="N19" s="20"/>
      <c r="O19" s="18" t="s">
        <v>42</v>
      </c>
      <c r="P19" s="27" t="s">
        <v>51</v>
      </c>
      <c r="Q19" s="15" t="s">
        <v>44</v>
      </c>
      <c r="R19" s="31">
        <v>69</v>
      </c>
      <c r="S19" s="31">
        <v>48</v>
      </c>
      <c r="T19" s="18" t="s">
        <v>209</v>
      </c>
      <c r="U19" s="18" t="s">
        <v>210</v>
      </c>
      <c r="V19" s="25"/>
      <c r="W19" s="25"/>
      <c r="X19" s="26" t="s">
        <v>44</v>
      </c>
      <c r="Y19" s="13" t="s">
        <v>39</v>
      </c>
      <c r="Z19" s="26" t="s">
        <v>37</v>
      </c>
      <c r="AA19" s="26" t="s">
        <v>38</v>
      </c>
      <c r="AB19" s="27"/>
      <c r="AC19" s="9">
        <f>VLOOKUP($A19,'SP23'!$1:$1048576,7,0)</f>
        <v>8</v>
      </c>
    </row>
    <row r="20" spans="1:29" ht="36">
      <c r="A20" s="18">
        <v>50944</v>
      </c>
      <c r="B20" s="15" t="s">
        <v>7122</v>
      </c>
      <c r="C20" s="18" t="s">
        <v>7123</v>
      </c>
      <c r="D20" s="15" t="s">
        <v>41</v>
      </c>
      <c r="E20" s="17" t="s">
        <v>995</v>
      </c>
      <c r="F20" s="18" t="s">
        <v>211</v>
      </c>
      <c r="G20" s="18" t="s">
        <v>31</v>
      </c>
      <c r="H20" s="18" t="s">
        <v>32</v>
      </c>
      <c r="I20" s="29" t="s">
        <v>7098</v>
      </c>
      <c r="J20" s="30">
        <v>39462</v>
      </c>
      <c r="K20" s="30">
        <v>438292</v>
      </c>
      <c r="L20" s="18" t="s">
        <v>42</v>
      </c>
      <c r="M20" s="20"/>
      <c r="N20" s="20"/>
      <c r="O20" s="18" t="s">
        <v>42</v>
      </c>
      <c r="P20" s="27" t="s">
        <v>51</v>
      </c>
      <c r="Q20" s="15" t="s">
        <v>44</v>
      </c>
      <c r="R20" s="31">
        <v>69</v>
      </c>
      <c r="S20" s="31">
        <v>48</v>
      </c>
      <c r="T20" s="18" t="s">
        <v>212</v>
      </c>
      <c r="U20" s="18" t="s">
        <v>213</v>
      </c>
      <c r="V20" s="25"/>
      <c r="W20" s="25"/>
      <c r="X20" s="26" t="s">
        <v>44</v>
      </c>
      <c r="Y20" s="13" t="s">
        <v>39</v>
      </c>
      <c r="Z20" s="26" t="s">
        <v>37</v>
      </c>
      <c r="AA20" s="26" t="s">
        <v>38</v>
      </c>
      <c r="AB20" s="27"/>
      <c r="AC20" s="9">
        <f>VLOOKUP($A20,'SP23'!$1:$1048576,7,0)</f>
        <v>12</v>
      </c>
    </row>
    <row r="21" spans="1:29" ht="36">
      <c r="A21" s="18">
        <v>51011</v>
      </c>
      <c r="B21" s="15" t="s">
        <v>7124</v>
      </c>
      <c r="C21" s="18" t="s">
        <v>7125</v>
      </c>
      <c r="D21" s="15" t="s">
        <v>41</v>
      </c>
      <c r="E21" s="17" t="s">
        <v>995</v>
      </c>
      <c r="F21" s="18" t="s">
        <v>214</v>
      </c>
      <c r="G21" s="18" t="s">
        <v>31</v>
      </c>
      <c r="H21" s="18" t="s">
        <v>32</v>
      </c>
      <c r="I21" s="29" t="s">
        <v>7098</v>
      </c>
      <c r="J21" s="30">
        <v>39462</v>
      </c>
      <c r="K21" s="30">
        <v>438292</v>
      </c>
      <c r="L21" s="18" t="s">
        <v>42</v>
      </c>
      <c r="M21" s="20"/>
      <c r="N21" s="20"/>
      <c r="O21" s="18" t="s">
        <v>42</v>
      </c>
      <c r="P21" s="27" t="s">
        <v>43</v>
      </c>
      <c r="Q21" s="15" t="s">
        <v>44</v>
      </c>
      <c r="R21" s="31">
        <v>69</v>
      </c>
      <c r="S21" s="31">
        <v>48</v>
      </c>
      <c r="T21" s="18" t="s">
        <v>215</v>
      </c>
      <c r="U21" s="18" t="s">
        <v>216</v>
      </c>
      <c r="V21" s="25"/>
      <c r="W21" s="25"/>
      <c r="X21" s="26" t="s">
        <v>44</v>
      </c>
      <c r="Y21" s="13" t="s">
        <v>39</v>
      </c>
      <c r="Z21" s="26" t="s">
        <v>37</v>
      </c>
      <c r="AA21" s="26" t="s">
        <v>38</v>
      </c>
      <c r="AB21" s="27"/>
      <c r="AC21" s="9">
        <f>VLOOKUP($A21,'SP23'!$1:$1048576,7,0)</f>
        <v>55</v>
      </c>
    </row>
    <row r="22" spans="1:29" ht="36">
      <c r="A22" s="18">
        <v>51101</v>
      </c>
      <c r="B22" s="15" t="s">
        <v>7126</v>
      </c>
      <c r="C22" s="18" t="s">
        <v>7127</v>
      </c>
      <c r="D22" s="18" t="s">
        <v>50</v>
      </c>
      <c r="E22" s="17" t="s">
        <v>995</v>
      </c>
      <c r="F22" s="18" t="s">
        <v>218</v>
      </c>
      <c r="G22" s="18" t="s">
        <v>181</v>
      </c>
      <c r="H22" s="18" t="s">
        <v>217</v>
      </c>
      <c r="I22" s="29" t="s">
        <v>7098</v>
      </c>
      <c r="J22" s="30">
        <v>39462</v>
      </c>
      <c r="K22" s="30">
        <v>438292</v>
      </c>
      <c r="L22" s="18" t="s">
        <v>42</v>
      </c>
      <c r="M22" s="20"/>
      <c r="N22" s="20"/>
      <c r="O22" s="18" t="s">
        <v>42</v>
      </c>
      <c r="P22" s="27" t="s">
        <v>163</v>
      </c>
      <c r="Q22" s="15" t="s">
        <v>44</v>
      </c>
      <c r="R22" s="31">
        <v>69</v>
      </c>
      <c r="S22" s="31">
        <v>48</v>
      </c>
      <c r="T22" s="18" t="s">
        <v>219</v>
      </c>
      <c r="U22" s="18" t="s">
        <v>220</v>
      </c>
      <c r="V22" s="25"/>
      <c r="W22" s="25"/>
      <c r="X22" s="26" t="s">
        <v>44</v>
      </c>
      <c r="Y22" s="13" t="s">
        <v>39</v>
      </c>
      <c r="Z22" s="26" t="s">
        <v>37</v>
      </c>
      <c r="AA22" s="26" t="s">
        <v>38</v>
      </c>
      <c r="AB22" s="36"/>
      <c r="AC22" s="9">
        <f>VLOOKUP($A22,'SP23'!$1:$1048576,7,0)</f>
        <v>54</v>
      </c>
    </row>
    <row r="23" spans="1:29" ht="29.1">
      <c r="A23" s="18">
        <v>51114</v>
      </c>
      <c r="B23" s="15" t="s">
        <v>7128</v>
      </c>
      <c r="C23" s="18" t="s">
        <v>7129</v>
      </c>
      <c r="D23" s="15" t="s">
        <v>84</v>
      </c>
      <c r="E23" s="17" t="s">
        <v>994</v>
      </c>
      <c r="F23" s="18" t="s">
        <v>221</v>
      </c>
      <c r="G23" s="18" t="s">
        <v>181</v>
      </c>
      <c r="H23" s="18" t="s">
        <v>217</v>
      </c>
      <c r="I23" s="29" t="s">
        <v>7088</v>
      </c>
      <c r="J23" s="30">
        <v>39995</v>
      </c>
      <c r="K23" s="30">
        <v>438292</v>
      </c>
      <c r="L23" s="18" t="s">
        <v>44</v>
      </c>
      <c r="M23" s="20" t="s">
        <v>224</v>
      </c>
      <c r="N23" s="20">
        <v>1007274062</v>
      </c>
      <c r="O23" s="18" t="s">
        <v>44</v>
      </c>
      <c r="P23" s="27" t="s">
        <v>225</v>
      </c>
      <c r="Q23" s="15" t="s">
        <v>44</v>
      </c>
      <c r="R23" s="23">
        <v>69</v>
      </c>
      <c r="S23" s="23">
        <v>48</v>
      </c>
      <c r="T23" s="18" t="s">
        <v>222</v>
      </c>
      <c r="U23" s="18" t="s">
        <v>223</v>
      </c>
      <c r="V23" s="25"/>
      <c r="W23" s="25" t="s">
        <v>52</v>
      </c>
      <c r="X23" s="26" t="s">
        <v>44</v>
      </c>
      <c r="Y23" s="13" t="s">
        <v>39</v>
      </c>
      <c r="Z23" s="26" t="s">
        <v>37</v>
      </c>
      <c r="AA23" s="26" t="s">
        <v>38</v>
      </c>
      <c r="AB23" s="27" t="s">
        <v>226</v>
      </c>
      <c r="AC23" s="9">
        <f>VLOOKUP($A23,'SP23'!$1:$1048576,7,0)</f>
        <v>82</v>
      </c>
    </row>
    <row r="24" spans="1:29" ht="36">
      <c r="A24" s="18">
        <v>51117</v>
      </c>
      <c r="B24" s="15" t="s">
        <v>7130</v>
      </c>
      <c r="C24" s="18" t="s">
        <v>7131</v>
      </c>
      <c r="D24" s="18" t="s">
        <v>50</v>
      </c>
      <c r="E24" s="17" t="s">
        <v>995</v>
      </c>
      <c r="F24" s="18" t="s">
        <v>228</v>
      </c>
      <c r="G24" s="18" t="s">
        <v>181</v>
      </c>
      <c r="H24" s="18" t="s">
        <v>227</v>
      </c>
      <c r="I24" s="29" t="s">
        <v>7098</v>
      </c>
      <c r="J24" s="30">
        <v>39462</v>
      </c>
      <c r="K24" s="30">
        <v>438292</v>
      </c>
      <c r="L24" s="18" t="s">
        <v>44</v>
      </c>
      <c r="M24" s="21"/>
      <c r="N24" s="20"/>
      <c r="O24" s="18" t="s">
        <v>44</v>
      </c>
      <c r="P24" s="27" t="s">
        <v>225</v>
      </c>
      <c r="Q24" s="15" t="s">
        <v>44</v>
      </c>
      <c r="R24" s="31">
        <v>69</v>
      </c>
      <c r="S24" s="31">
        <v>48</v>
      </c>
      <c r="T24" s="18" t="s">
        <v>229</v>
      </c>
      <c r="U24" s="18" t="s">
        <v>230</v>
      </c>
      <c r="V24" s="25"/>
      <c r="W24" s="25"/>
      <c r="X24" s="26" t="s">
        <v>44</v>
      </c>
      <c r="Y24" s="13" t="s">
        <v>39</v>
      </c>
      <c r="Z24" s="26" t="s">
        <v>37</v>
      </c>
      <c r="AA24" s="26" t="s">
        <v>38</v>
      </c>
      <c r="AB24" s="27"/>
      <c r="AC24" s="9">
        <f>VLOOKUP($A24,'SP23'!$1:$1048576,7,0)</f>
        <v>147</v>
      </c>
    </row>
    <row r="25" spans="1:29" ht="36">
      <c r="A25" s="18">
        <v>51130</v>
      </c>
      <c r="B25" s="15" t="s">
        <v>7132</v>
      </c>
      <c r="C25" s="18" t="s">
        <v>7133</v>
      </c>
      <c r="D25" s="15" t="s">
        <v>41</v>
      </c>
      <c r="E25" s="17" t="s">
        <v>995</v>
      </c>
      <c r="F25" s="18" t="s">
        <v>233</v>
      </c>
      <c r="G25" s="18" t="s">
        <v>231</v>
      </c>
      <c r="H25" s="18" t="s">
        <v>232</v>
      </c>
      <c r="I25" s="29" t="s">
        <v>7098</v>
      </c>
      <c r="J25" s="30">
        <v>39462</v>
      </c>
      <c r="K25" s="30">
        <v>438292</v>
      </c>
      <c r="L25" s="18" t="s">
        <v>42</v>
      </c>
      <c r="M25" s="20"/>
      <c r="N25" s="20"/>
      <c r="O25" s="18" t="s">
        <v>42</v>
      </c>
      <c r="P25" s="27" t="s">
        <v>43</v>
      </c>
      <c r="Q25" s="15" t="s">
        <v>44</v>
      </c>
      <c r="R25" s="31">
        <v>69</v>
      </c>
      <c r="S25" s="31">
        <v>48</v>
      </c>
      <c r="T25" s="18" t="s">
        <v>234</v>
      </c>
      <c r="U25" s="18" t="s">
        <v>235</v>
      </c>
      <c r="V25" s="25"/>
      <c r="W25" s="25"/>
      <c r="X25" s="26" t="s">
        <v>44</v>
      </c>
      <c r="Y25" s="13" t="s">
        <v>39</v>
      </c>
      <c r="Z25" s="26" t="s">
        <v>37</v>
      </c>
      <c r="AA25" s="26" t="s">
        <v>38</v>
      </c>
      <c r="AB25" s="27"/>
      <c r="AC25" s="9">
        <f>VLOOKUP($A25,'SP23'!$1:$1048576,7,0)</f>
        <v>5</v>
      </c>
    </row>
    <row r="26" spans="1:29" ht="36">
      <c r="A26" s="18">
        <v>51158</v>
      </c>
      <c r="B26" s="15" t="s">
        <v>7134</v>
      </c>
      <c r="C26" s="18" t="s">
        <v>7135</v>
      </c>
      <c r="D26" s="15" t="s">
        <v>41</v>
      </c>
      <c r="E26" s="17" t="s">
        <v>995</v>
      </c>
      <c r="F26" s="18" t="s">
        <v>236</v>
      </c>
      <c r="G26" s="18" t="s">
        <v>231</v>
      </c>
      <c r="H26" s="18" t="s">
        <v>232</v>
      </c>
      <c r="I26" s="29" t="s">
        <v>7098</v>
      </c>
      <c r="J26" s="30">
        <v>39462</v>
      </c>
      <c r="K26" s="30">
        <v>438292</v>
      </c>
      <c r="L26" s="18" t="s">
        <v>42</v>
      </c>
      <c r="M26" s="20"/>
      <c r="N26" s="20"/>
      <c r="O26" s="18" t="s">
        <v>42</v>
      </c>
      <c r="P26" s="27" t="s">
        <v>239</v>
      </c>
      <c r="Q26" s="15" t="s">
        <v>44</v>
      </c>
      <c r="R26" s="31">
        <v>69</v>
      </c>
      <c r="S26" s="31">
        <v>48</v>
      </c>
      <c r="T26" s="18" t="s">
        <v>237</v>
      </c>
      <c r="U26" s="18" t="s">
        <v>238</v>
      </c>
      <c r="V26" s="25"/>
      <c r="W26" s="25"/>
      <c r="X26" s="26" t="s">
        <v>44</v>
      </c>
      <c r="Y26" s="13" t="s">
        <v>39</v>
      </c>
      <c r="Z26" s="26" t="s">
        <v>37</v>
      </c>
      <c r="AA26" s="26" t="s">
        <v>38</v>
      </c>
      <c r="AB26" s="27"/>
      <c r="AC26" s="9">
        <f>VLOOKUP($A26,'SP23'!$1:$1048576,7,0)</f>
        <v>5</v>
      </c>
    </row>
    <row r="27" spans="1:29" ht="36">
      <c r="A27" s="18">
        <v>54785</v>
      </c>
      <c r="B27" s="77" t="s">
        <v>7136</v>
      </c>
      <c r="C27" s="18" t="s">
        <v>7137</v>
      </c>
      <c r="D27" s="77" t="s">
        <v>41</v>
      </c>
      <c r="E27" s="79" t="s">
        <v>995</v>
      </c>
      <c r="F27" s="78" t="s">
        <v>240</v>
      </c>
      <c r="G27" s="78" t="s">
        <v>61</v>
      </c>
      <c r="H27" s="78" t="s">
        <v>97</v>
      </c>
      <c r="I27" s="80" t="s">
        <v>7098</v>
      </c>
      <c r="J27" s="81">
        <v>39462</v>
      </c>
      <c r="K27" s="81">
        <v>438292</v>
      </c>
      <c r="L27" s="78" t="s">
        <v>42</v>
      </c>
      <c r="M27" s="77"/>
      <c r="N27" s="77"/>
      <c r="O27" s="18" t="s">
        <v>42</v>
      </c>
      <c r="P27" s="27" t="s">
        <v>51</v>
      </c>
      <c r="Q27" s="15" t="s">
        <v>44</v>
      </c>
      <c r="R27" s="83">
        <v>69</v>
      </c>
      <c r="S27" s="83">
        <v>48</v>
      </c>
      <c r="T27" s="78" t="s">
        <v>241</v>
      </c>
      <c r="U27" s="78" t="s">
        <v>242</v>
      </c>
      <c r="V27" s="25"/>
      <c r="W27" s="25"/>
      <c r="X27" s="26" t="s">
        <v>44</v>
      </c>
      <c r="Y27" s="13" t="s">
        <v>39</v>
      </c>
      <c r="Z27" s="26" t="s">
        <v>37</v>
      </c>
      <c r="AA27" s="26" t="s">
        <v>38</v>
      </c>
      <c r="AB27" s="82"/>
      <c r="AC27" s="9">
        <f>VLOOKUP($A27,'SP23'!$1:$1048576,7,0)</f>
        <v>6</v>
      </c>
    </row>
    <row r="28" spans="1:29" ht="36">
      <c r="A28" s="18">
        <v>51199</v>
      </c>
      <c r="B28" s="15" t="s">
        <v>7138</v>
      </c>
      <c r="C28" s="18" t="s">
        <v>7139</v>
      </c>
      <c r="D28" s="18" t="s">
        <v>50</v>
      </c>
      <c r="E28" s="17" t="s">
        <v>995</v>
      </c>
      <c r="F28" s="18" t="s">
        <v>243</v>
      </c>
      <c r="G28" s="18" t="s">
        <v>181</v>
      </c>
      <c r="H28" s="18" t="s">
        <v>217</v>
      </c>
      <c r="I28" s="29" t="s">
        <v>7098</v>
      </c>
      <c r="J28" s="30">
        <v>39462</v>
      </c>
      <c r="K28" s="30">
        <v>438292</v>
      </c>
      <c r="L28" s="18" t="s">
        <v>42</v>
      </c>
      <c r="M28" s="20"/>
      <c r="N28" s="20"/>
      <c r="O28" s="18" t="s">
        <v>42</v>
      </c>
      <c r="P28" s="27" t="s">
        <v>51</v>
      </c>
      <c r="Q28" s="15" t="s">
        <v>44</v>
      </c>
      <c r="R28" s="31">
        <v>69</v>
      </c>
      <c r="S28" s="31">
        <v>48</v>
      </c>
      <c r="T28" s="18" t="s">
        <v>244</v>
      </c>
      <c r="U28" s="18" t="s">
        <v>245</v>
      </c>
      <c r="V28" s="25"/>
      <c r="W28" s="25"/>
      <c r="X28" s="26" t="s">
        <v>44</v>
      </c>
      <c r="Y28" s="13" t="s">
        <v>39</v>
      </c>
      <c r="Z28" s="26" t="s">
        <v>37</v>
      </c>
      <c r="AA28" s="26" t="s">
        <v>38</v>
      </c>
      <c r="AB28" s="27"/>
      <c r="AC28" s="9">
        <f>VLOOKUP($A28,'SP23'!$1:$1048576,7,0)</f>
        <v>133</v>
      </c>
    </row>
    <row r="29" spans="1:29" ht="36">
      <c r="A29" s="18">
        <v>51211</v>
      </c>
      <c r="B29" s="15" t="s">
        <v>7140</v>
      </c>
      <c r="C29" s="18" t="s">
        <v>7141</v>
      </c>
      <c r="D29" s="15" t="s">
        <v>50</v>
      </c>
      <c r="E29" s="17" t="s">
        <v>995</v>
      </c>
      <c r="F29" s="18" t="s">
        <v>54</v>
      </c>
      <c r="G29" s="18" t="s">
        <v>45</v>
      </c>
      <c r="H29" s="18" t="s">
        <v>46</v>
      </c>
      <c r="I29" s="29" t="s">
        <v>7098</v>
      </c>
      <c r="J29" s="30">
        <v>39462</v>
      </c>
      <c r="K29" s="30">
        <v>438292</v>
      </c>
      <c r="L29" s="18" t="s">
        <v>42</v>
      </c>
      <c r="M29" s="43" t="s">
        <v>57</v>
      </c>
      <c r="N29" s="20"/>
      <c r="O29" s="18" t="s">
        <v>42</v>
      </c>
      <c r="P29" s="27" t="s">
        <v>43</v>
      </c>
      <c r="Q29" s="15" t="s">
        <v>44</v>
      </c>
      <c r="R29" s="31">
        <v>69</v>
      </c>
      <c r="S29" s="31">
        <v>48</v>
      </c>
      <c r="T29" s="18" t="s">
        <v>55</v>
      </c>
      <c r="U29" s="18" t="s">
        <v>56</v>
      </c>
      <c r="V29" s="25"/>
      <c r="W29" s="25"/>
      <c r="X29" s="26" t="s">
        <v>42</v>
      </c>
      <c r="Y29" s="13" t="s">
        <v>39</v>
      </c>
      <c r="Z29" s="26" t="s">
        <v>37</v>
      </c>
      <c r="AA29" s="26" t="s">
        <v>38</v>
      </c>
      <c r="AB29" s="27" t="s">
        <v>53</v>
      </c>
      <c r="AC29" s="9" t="e">
        <f>VLOOKUP($A29,'SP23'!$1:$1048576,7,0)</f>
        <v>#N/A</v>
      </c>
    </row>
    <row r="30" spans="1:29" ht="36">
      <c r="A30" s="18">
        <v>51279</v>
      </c>
      <c r="B30" s="15" t="s">
        <v>7142</v>
      </c>
      <c r="C30" s="18" t="s">
        <v>7143</v>
      </c>
      <c r="D30" s="15" t="s">
        <v>41</v>
      </c>
      <c r="E30" s="17" t="s">
        <v>995</v>
      </c>
      <c r="F30" s="18" t="s">
        <v>246</v>
      </c>
      <c r="G30" s="18" t="s">
        <v>31</v>
      </c>
      <c r="H30" s="18" t="s">
        <v>32</v>
      </c>
      <c r="I30" s="29" t="s">
        <v>7098</v>
      </c>
      <c r="J30" s="30">
        <v>39462</v>
      </c>
      <c r="K30" s="30">
        <v>438292</v>
      </c>
      <c r="L30" s="18" t="s">
        <v>42</v>
      </c>
      <c r="M30" s="20"/>
      <c r="N30" s="20"/>
      <c r="O30" s="18" t="s">
        <v>42</v>
      </c>
      <c r="P30" s="27" t="s">
        <v>51</v>
      </c>
      <c r="Q30" s="15" t="s">
        <v>44</v>
      </c>
      <c r="R30" s="31">
        <v>69</v>
      </c>
      <c r="S30" s="31">
        <v>48</v>
      </c>
      <c r="T30" s="18" t="s">
        <v>247</v>
      </c>
      <c r="U30" s="18" t="s">
        <v>248</v>
      </c>
      <c r="V30" s="25"/>
      <c r="W30" s="25"/>
      <c r="X30" s="26" t="s">
        <v>44</v>
      </c>
      <c r="Y30" s="13" t="s">
        <v>39</v>
      </c>
      <c r="Z30" s="26" t="s">
        <v>37</v>
      </c>
      <c r="AA30" s="26" t="s">
        <v>38</v>
      </c>
      <c r="AB30" s="27"/>
      <c r="AC30" s="9">
        <f>VLOOKUP($A30,'SP23'!$1:$1048576,7,0)</f>
        <v>12</v>
      </c>
    </row>
    <row r="31" spans="1:29" ht="36">
      <c r="A31" s="18">
        <v>57633</v>
      </c>
      <c r="B31" s="15" t="s">
        <v>7144</v>
      </c>
      <c r="C31" s="18" t="s">
        <v>7145</v>
      </c>
      <c r="D31" s="15" t="s">
        <v>50</v>
      </c>
      <c r="E31" s="17" t="s">
        <v>995</v>
      </c>
      <c r="F31" s="18" t="s">
        <v>249</v>
      </c>
      <c r="G31" s="18" t="s">
        <v>45</v>
      </c>
      <c r="H31" s="18" t="s">
        <v>186</v>
      </c>
      <c r="I31" s="29" t="s">
        <v>7098</v>
      </c>
      <c r="J31" s="30">
        <v>39462</v>
      </c>
      <c r="K31" s="30">
        <v>438292</v>
      </c>
      <c r="L31" s="18" t="s">
        <v>42</v>
      </c>
      <c r="M31" s="20"/>
      <c r="N31" s="20"/>
      <c r="O31" s="18" t="s">
        <v>42</v>
      </c>
      <c r="P31" s="27" t="s">
        <v>51</v>
      </c>
      <c r="Q31" s="15" t="s">
        <v>44</v>
      </c>
      <c r="R31" s="31">
        <v>69</v>
      </c>
      <c r="S31" s="31">
        <v>48</v>
      </c>
      <c r="T31" s="18" t="s">
        <v>250</v>
      </c>
      <c r="U31" s="18" t="s">
        <v>251</v>
      </c>
      <c r="V31" s="25"/>
      <c r="W31" s="25"/>
      <c r="X31" s="26" t="s">
        <v>44</v>
      </c>
      <c r="Y31" s="13" t="s">
        <v>39</v>
      </c>
      <c r="Z31" s="26" t="s">
        <v>37</v>
      </c>
      <c r="AA31" s="26" t="s">
        <v>38</v>
      </c>
      <c r="AB31" s="27"/>
      <c r="AC31" s="9">
        <f>VLOOKUP($A31,'SP23'!$1:$1048576,7,0)</f>
        <v>6</v>
      </c>
    </row>
    <row r="32" spans="1:29" ht="36">
      <c r="A32" s="18">
        <v>51330</v>
      </c>
      <c r="B32" s="15" t="s">
        <v>7146</v>
      </c>
      <c r="C32" s="18" t="s">
        <v>7147</v>
      </c>
      <c r="D32" s="15" t="s">
        <v>41</v>
      </c>
      <c r="E32" s="17" t="s">
        <v>995</v>
      </c>
      <c r="F32" s="18" t="s">
        <v>252</v>
      </c>
      <c r="G32" s="18" t="s">
        <v>231</v>
      </c>
      <c r="H32" s="18" t="s">
        <v>232</v>
      </c>
      <c r="I32" s="29" t="s">
        <v>7098</v>
      </c>
      <c r="J32" s="30">
        <v>39462</v>
      </c>
      <c r="K32" s="30">
        <v>438292</v>
      </c>
      <c r="L32" s="18" t="s">
        <v>42</v>
      </c>
      <c r="M32" s="20"/>
      <c r="N32" s="20"/>
      <c r="O32" s="18" t="s">
        <v>42</v>
      </c>
      <c r="P32" s="27" t="s">
        <v>51</v>
      </c>
      <c r="Q32" s="15" t="s">
        <v>44</v>
      </c>
      <c r="R32" s="31">
        <v>69</v>
      </c>
      <c r="S32" s="31">
        <v>48</v>
      </c>
      <c r="T32" s="18" t="s">
        <v>253</v>
      </c>
      <c r="U32" s="18" t="s">
        <v>254</v>
      </c>
      <c r="V32" s="25"/>
      <c r="W32" s="25"/>
      <c r="X32" s="26" t="s">
        <v>44</v>
      </c>
      <c r="Y32" s="13" t="s">
        <v>39</v>
      </c>
      <c r="Z32" s="26" t="s">
        <v>37</v>
      </c>
      <c r="AA32" s="26" t="s">
        <v>38</v>
      </c>
      <c r="AB32" s="27"/>
      <c r="AC32" s="9">
        <f>VLOOKUP($A32,'SP23'!$1:$1048576,7,0)</f>
        <v>19</v>
      </c>
    </row>
    <row r="33" spans="1:29" ht="43.5">
      <c r="A33" s="18">
        <v>51397</v>
      </c>
      <c r="B33" s="15" t="s">
        <v>7148</v>
      </c>
      <c r="C33" s="18" t="s">
        <v>7149</v>
      </c>
      <c r="D33" s="18" t="s">
        <v>50</v>
      </c>
      <c r="E33" s="17" t="s">
        <v>995</v>
      </c>
      <c r="F33" s="18" t="s">
        <v>256</v>
      </c>
      <c r="G33" s="18" t="s">
        <v>31</v>
      </c>
      <c r="H33" s="18" t="s">
        <v>255</v>
      </c>
      <c r="I33" s="29" t="s">
        <v>7098</v>
      </c>
      <c r="J33" s="30">
        <v>39974</v>
      </c>
      <c r="K33" s="30">
        <v>438292</v>
      </c>
      <c r="L33" s="18" t="s">
        <v>44</v>
      </c>
      <c r="M33" s="21"/>
      <c r="N33" s="20"/>
      <c r="O33" s="18" t="s">
        <v>44</v>
      </c>
      <c r="P33" s="27" t="s">
        <v>163</v>
      </c>
      <c r="Q33" s="15" t="s">
        <v>42</v>
      </c>
      <c r="R33" s="31">
        <v>69</v>
      </c>
      <c r="S33" s="31">
        <v>48</v>
      </c>
      <c r="T33" s="18" t="s">
        <v>257</v>
      </c>
      <c r="U33" s="18" t="s">
        <v>258</v>
      </c>
      <c r="V33" s="25"/>
      <c r="W33" s="25"/>
      <c r="X33" s="26" t="s">
        <v>44</v>
      </c>
      <c r="Y33" s="13" t="s">
        <v>39</v>
      </c>
      <c r="Z33" s="26" t="s">
        <v>37</v>
      </c>
      <c r="AA33" s="26" t="s">
        <v>38</v>
      </c>
      <c r="AB33" s="40" t="s">
        <v>259</v>
      </c>
      <c r="AC33" s="9">
        <f>VLOOKUP($A33,'SP23'!$1:$1048576,7,0)</f>
        <v>123</v>
      </c>
    </row>
    <row r="34" spans="1:29" ht="43.5">
      <c r="A34" s="18">
        <v>51397</v>
      </c>
      <c r="B34" s="15" t="s">
        <v>7148</v>
      </c>
      <c r="C34" s="18" t="s">
        <v>7149</v>
      </c>
      <c r="D34" s="18" t="s">
        <v>50</v>
      </c>
      <c r="E34" s="17" t="s">
        <v>995</v>
      </c>
      <c r="F34" s="18" t="s">
        <v>256</v>
      </c>
      <c r="G34" s="18" t="s">
        <v>31</v>
      </c>
      <c r="H34" s="18" t="s">
        <v>255</v>
      </c>
      <c r="I34" s="29" t="s">
        <v>7098</v>
      </c>
      <c r="J34" s="30">
        <v>39974</v>
      </c>
      <c r="K34" s="30">
        <v>438292</v>
      </c>
      <c r="L34" s="18" t="s">
        <v>44</v>
      </c>
      <c r="M34" s="21"/>
      <c r="N34" s="20"/>
      <c r="O34" s="18" t="s">
        <v>44</v>
      </c>
      <c r="P34" s="27" t="s">
        <v>163</v>
      </c>
      <c r="Q34" s="15" t="s">
        <v>42</v>
      </c>
      <c r="R34" s="31">
        <v>69</v>
      </c>
      <c r="S34" s="31">
        <v>48</v>
      </c>
      <c r="T34" s="44">
        <v>37.551397999999999</v>
      </c>
      <c r="U34" s="44">
        <v>-122.054866</v>
      </c>
      <c r="V34" s="25"/>
      <c r="W34" s="25"/>
      <c r="X34" s="26" t="s">
        <v>44</v>
      </c>
      <c r="Y34" s="13" t="s">
        <v>39</v>
      </c>
      <c r="Z34" s="26" t="s">
        <v>37</v>
      </c>
      <c r="AA34" s="26" t="s">
        <v>38</v>
      </c>
      <c r="AB34" s="40" t="s">
        <v>259</v>
      </c>
      <c r="AC34" s="9">
        <f>VLOOKUP($A34,'SP23'!$1:$1048576,7,0)</f>
        <v>123</v>
      </c>
    </row>
    <row r="35" spans="1:29" ht="36">
      <c r="A35" s="18">
        <v>51450</v>
      </c>
      <c r="B35" s="15" t="s">
        <v>7150</v>
      </c>
      <c r="C35" s="18" t="s">
        <v>7151</v>
      </c>
      <c r="D35" s="15" t="s">
        <v>50</v>
      </c>
      <c r="E35" s="17" t="s">
        <v>995</v>
      </c>
      <c r="F35" s="18" t="s">
        <v>260</v>
      </c>
      <c r="G35" s="18" t="s">
        <v>45</v>
      </c>
      <c r="H35" s="18" t="s">
        <v>46</v>
      </c>
      <c r="I35" s="29" t="s">
        <v>7098</v>
      </c>
      <c r="J35" s="30">
        <v>39462</v>
      </c>
      <c r="K35" s="30">
        <v>438292</v>
      </c>
      <c r="L35" s="18" t="s">
        <v>42</v>
      </c>
      <c r="M35" s="15"/>
      <c r="N35" s="15"/>
      <c r="O35" s="18" t="s">
        <v>42</v>
      </c>
      <c r="P35" s="27" t="s">
        <v>51</v>
      </c>
      <c r="Q35" s="15" t="s">
        <v>44</v>
      </c>
      <c r="R35" s="31">
        <v>69</v>
      </c>
      <c r="S35" s="31">
        <v>48</v>
      </c>
      <c r="T35" s="18" t="s">
        <v>261</v>
      </c>
      <c r="U35" s="18" t="s">
        <v>262</v>
      </c>
      <c r="V35" s="25"/>
      <c r="W35" s="25"/>
      <c r="X35" s="26" t="s">
        <v>44</v>
      </c>
      <c r="Y35" s="13" t="s">
        <v>39</v>
      </c>
      <c r="Z35" s="26" t="s">
        <v>37</v>
      </c>
      <c r="AA35" s="26" t="s">
        <v>38</v>
      </c>
      <c r="AB35" s="27"/>
      <c r="AC35" s="9">
        <f>VLOOKUP($A35,'SP23'!$1:$1048576,7,0)</f>
        <v>7</v>
      </c>
    </row>
    <row r="36" spans="1:29" ht="24">
      <c r="A36" s="18">
        <v>51510</v>
      </c>
      <c r="B36" s="15" t="s">
        <v>7152</v>
      </c>
      <c r="C36" s="15">
        <v>703541</v>
      </c>
      <c r="D36" s="15" t="s">
        <v>84</v>
      </c>
      <c r="E36" s="17" t="s">
        <v>994</v>
      </c>
      <c r="F36" s="18" t="s">
        <v>263</v>
      </c>
      <c r="G36" s="18" t="s">
        <v>181</v>
      </c>
      <c r="H36" s="18" t="s">
        <v>217</v>
      </c>
      <c r="I36" s="18" t="s">
        <v>7088</v>
      </c>
      <c r="J36" s="19">
        <v>43759</v>
      </c>
      <c r="K36" s="19">
        <v>438292</v>
      </c>
      <c r="L36" s="18" t="s">
        <v>42</v>
      </c>
      <c r="M36" s="20"/>
      <c r="N36" s="20"/>
      <c r="O36" s="18" t="s">
        <v>42</v>
      </c>
      <c r="P36" s="40" t="s">
        <v>66</v>
      </c>
      <c r="Q36" s="18" t="s">
        <v>42</v>
      </c>
      <c r="R36" s="23">
        <v>69</v>
      </c>
      <c r="S36" s="23">
        <v>48</v>
      </c>
      <c r="T36" s="18" t="s">
        <v>264</v>
      </c>
      <c r="U36" s="18" t="s">
        <v>265</v>
      </c>
      <c r="V36" s="25"/>
      <c r="W36" s="25"/>
      <c r="X36" s="26" t="s">
        <v>44</v>
      </c>
      <c r="Y36" s="13" t="s">
        <v>39</v>
      </c>
      <c r="Z36" s="26" t="s">
        <v>37</v>
      </c>
      <c r="AA36" s="26" t="s">
        <v>38</v>
      </c>
      <c r="AB36" s="36"/>
      <c r="AC36" s="9">
        <f>VLOOKUP($A36,'SP23'!$1:$1048576,7,0)</f>
        <v>51</v>
      </c>
    </row>
    <row r="37" spans="1:29" ht="36">
      <c r="A37" s="18">
        <v>51511</v>
      </c>
      <c r="B37" s="15" t="s">
        <v>7153</v>
      </c>
      <c r="C37" s="18" t="s">
        <v>7154</v>
      </c>
      <c r="D37" s="15" t="s">
        <v>41</v>
      </c>
      <c r="E37" s="17" t="s">
        <v>995</v>
      </c>
      <c r="F37" s="18" t="s">
        <v>58</v>
      </c>
      <c r="G37" s="18" t="s">
        <v>31</v>
      </c>
      <c r="H37" s="18" t="s">
        <v>32</v>
      </c>
      <c r="I37" s="29" t="s">
        <v>7098</v>
      </c>
      <c r="J37" s="30">
        <v>39462</v>
      </c>
      <c r="K37" s="30">
        <v>438292</v>
      </c>
      <c r="L37" s="18" t="s">
        <v>42</v>
      </c>
      <c r="M37" s="20"/>
      <c r="N37" s="20"/>
      <c r="O37" s="18" t="s">
        <v>42</v>
      </c>
      <c r="P37" s="27" t="s">
        <v>51</v>
      </c>
      <c r="Q37" s="15" t="s">
        <v>44</v>
      </c>
      <c r="R37" s="31">
        <v>69</v>
      </c>
      <c r="S37" s="31">
        <v>48</v>
      </c>
      <c r="T37" s="18" t="s">
        <v>59</v>
      </c>
      <c r="U37" s="18" t="s">
        <v>60</v>
      </c>
      <c r="V37" s="25"/>
      <c r="W37" s="25"/>
      <c r="X37" s="26" t="s">
        <v>42</v>
      </c>
      <c r="Y37" s="13" t="s">
        <v>39</v>
      </c>
      <c r="Z37" s="26" t="s">
        <v>37</v>
      </c>
      <c r="AA37" s="26" t="s">
        <v>38</v>
      </c>
      <c r="AB37" s="27"/>
      <c r="AC37" s="9">
        <f>VLOOKUP($A37,'SP23'!$1:$1048576,7,0)</f>
        <v>74</v>
      </c>
    </row>
    <row r="38" spans="1:29" ht="36">
      <c r="A38" s="18">
        <v>56628</v>
      </c>
      <c r="B38" s="15" t="s">
        <v>7155</v>
      </c>
      <c r="C38" s="18" t="s">
        <v>7156</v>
      </c>
      <c r="D38" s="18" t="s">
        <v>50</v>
      </c>
      <c r="E38" s="17" t="s">
        <v>995</v>
      </c>
      <c r="F38" s="18" t="s">
        <v>266</v>
      </c>
      <c r="G38" s="18" t="s">
        <v>107</v>
      </c>
      <c r="H38" s="18" t="s">
        <v>108</v>
      </c>
      <c r="I38" s="29" t="s">
        <v>7098</v>
      </c>
      <c r="J38" s="30">
        <v>39462</v>
      </c>
      <c r="K38" s="30">
        <v>438292</v>
      </c>
      <c r="L38" s="18" t="s">
        <v>42</v>
      </c>
      <c r="M38" s="20"/>
      <c r="N38" s="20"/>
      <c r="O38" s="18" t="s">
        <v>42</v>
      </c>
      <c r="P38" s="27" t="s">
        <v>51</v>
      </c>
      <c r="Q38" s="15" t="s">
        <v>42</v>
      </c>
      <c r="R38" s="31">
        <v>69</v>
      </c>
      <c r="S38" s="31">
        <v>48</v>
      </c>
      <c r="T38" s="18" t="s">
        <v>267</v>
      </c>
      <c r="U38" s="18" t="s">
        <v>268</v>
      </c>
      <c r="V38" s="25"/>
      <c r="W38" s="25"/>
      <c r="X38" s="26" t="s">
        <v>44</v>
      </c>
      <c r="Y38" s="13" t="s">
        <v>39</v>
      </c>
      <c r="Z38" s="26" t="s">
        <v>37</v>
      </c>
      <c r="AA38" s="26" t="s">
        <v>38</v>
      </c>
      <c r="AB38" s="27"/>
      <c r="AC38" s="9">
        <f>VLOOKUP($A38,'SP23'!$1:$1048576,7,0)</f>
        <v>7</v>
      </c>
    </row>
    <row r="39" spans="1:29" ht="36">
      <c r="A39" s="18">
        <v>51555</v>
      </c>
      <c r="B39" s="15" t="s">
        <v>7157</v>
      </c>
      <c r="C39" s="18" t="s">
        <v>7158</v>
      </c>
      <c r="D39" s="18" t="s">
        <v>50</v>
      </c>
      <c r="E39" s="17" t="s">
        <v>995</v>
      </c>
      <c r="F39" s="18" t="s">
        <v>270</v>
      </c>
      <c r="G39" s="18" t="s">
        <v>181</v>
      </c>
      <c r="H39" s="18" t="s">
        <v>269</v>
      </c>
      <c r="I39" s="29" t="s">
        <v>7098</v>
      </c>
      <c r="J39" s="30">
        <v>39462</v>
      </c>
      <c r="K39" s="30">
        <v>438292</v>
      </c>
      <c r="L39" s="18" t="s">
        <v>44</v>
      </c>
      <c r="M39" s="21" t="s">
        <v>57</v>
      </c>
      <c r="N39" s="43" t="s">
        <v>273</v>
      </c>
      <c r="O39" s="18" t="s">
        <v>44</v>
      </c>
      <c r="P39" s="27" t="s">
        <v>163</v>
      </c>
      <c r="Q39" s="15" t="s">
        <v>42</v>
      </c>
      <c r="R39" s="31">
        <v>69</v>
      </c>
      <c r="S39" s="31">
        <v>48</v>
      </c>
      <c r="T39" s="18" t="s">
        <v>271</v>
      </c>
      <c r="U39" s="18" t="s">
        <v>272</v>
      </c>
      <c r="V39" s="25"/>
      <c r="W39" s="25"/>
      <c r="X39" s="26" t="s">
        <v>44</v>
      </c>
      <c r="Y39" s="13" t="s">
        <v>39</v>
      </c>
      <c r="Z39" s="26" t="s">
        <v>37</v>
      </c>
      <c r="AA39" s="26" t="s">
        <v>38</v>
      </c>
      <c r="AB39" s="27"/>
      <c r="AC39" s="9">
        <f>VLOOKUP($A39,'SP23'!$1:$1048576,7,0)</f>
        <v>268</v>
      </c>
    </row>
    <row r="40" spans="1:29" ht="36">
      <c r="A40" s="18">
        <v>51579</v>
      </c>
      <c r="B40" s="15" t="s">
        <v>7159</v>
      </c>
      <c r="C40" s="18" t="s">
        <v>7160</v>
      </c>
      <c r="D40" s="18" t="s">
        <v>50</v>
      </c>
      <c r="E40" s="17" t="s">
        <v>995</v>
      </c>
      <c r="F40" s="18" t="s">
        <v>274</v>
      </c>
      <c r="G40" s="18" t="s">
        <v>181</v>
      </c>
      <c r="H40" s="18" t="s">
        <v>269</v>
      </c>
      <c r="I40" s="29" t="s">
        <v>7098</v>
      </c>
      <c r="J40" s="30">
        <v>39462</v>
      </c>
      <c r="K40" s="30">
        <v>438292</v>
      </c>
      <c r="L40" s="18" t="s">
        <v>42</v>
      </c>
      <c r="M40" s="20"/>
      <c r="N40" s="20"/>
      <c r="O40" s="18" t="s">
        <v>42</v>
      </c>
      <c r="P40" s="27" t="s">
        <v>163</v>
      </c>
      <c r="Q40" s="15" t="s">
        <v>44</v>
      </c>
      <c r="R40" s="31">
        <v>69</v>
      </c>
      <c r="S40" s="31">
        <v>48</v>
      </c>
      <c r="T40" s="18" t="s">
        <v>275</v>
      </c>
      <c r="U40" s="18" t="s">
        <v>276</v>
      </c>
      <c r="V40" s="25"/>
      <c r="W40" s="25"/>
      <c r="X40" s="26" t="s">
        <v>44</v>
      </c>
      <c r="Y40" s="13" t="s">
        <v>39</v>
      </c>
      <c r="Z40" s="26" t="s">
        <v>37</v>
      </c>
      <c r="AA40" s="26" t="s">
        <v>38</v>
      </c>
      <c r="AB40" s="27"/>
      <c r="AC40" s="9">
        <f>VLOOKUP($A40,'SP23'!$1:$1048576,7,0)</f>
        <v>1305</v>
      </c>
    </row>
    <row r="41" spans="1:29" ht="36">
      <c r="A41" s="18">
        <v>51697</v>
      </c>
      <c r="B41" s="18" t="s">
        <v>7161</v>
      </c>
      <c r="C41" s="18" t="s">
        <v>7162</v>
      </c>
      <c r="D41" s="15" t="s">
        <v>50</v>
      </c>
      <c r="E41" s="17" t="s">
        <v>995</v>
      </c>
      <c r="F41" s="18" t="s">
        <v>277</v>
      </c>
      <c r="G41" s="18" t="s">
        <v>158</v>
      </c>
      <c r="H41" s="18" t="s">
        <v>159</v>
      </c>
      <c r="I41" s="18" t="s">
        <v>7088</v>
      </c>
      <c r="J41" s="19">
        <v>39924</v>
      </c>
      <c r="K41" s="19">
        <v>438292</v>
      </c>
      <c r="L41" s="18" t="s">
        <v>42</v>
      </c>
      <c r="M41" s="20"/>
      <c r="N41" s="20"/>
      <c r="O41" s="18" t="s">
        <v>42</v>
      </c>
      <c r="P41" s="27" t="s">
        <v>163</v>
      </c>
      <c r="Q41" s="15" t="s">
        <v>44</v>
      </c>
      <c r="R41" s="23">
        <v>69</v>
      </c>
      <c r="S41" s="23">
        <v>48</v>
      </c>
      <c r="T41" s="18" t="s">
        <v>278</v>
      </c>
      <c r="U41" s="18" t="s">
        <v>279</v>
      </c>
      <c r="V41" s="25"/>
      <c r="W41" s="25"/>
      <c r="X41" s="26" t="s">
        <v>44</v>
      </c>
      <c r="Y41" s="13" t="s">
        <v>39</v>
      </c>
      <c r="Z41" s="26" t="s">
        <v>158</v>
      </c>
      <c r="AA41" s="26"/>
      <c r="AB41" s="40"/>
      <c r="AC41" s="9">
        <f>VLOOKUP($A41,'SP23'!$1:$1048576,7,0)</f>
        <v>165</v>
      </c>
    </row>
    <row r="42" spans="1:29" ht="36">
      <c r="A42" s="18">
        <v>51757</v>
      </c>
      <c r="B42" s="15" t="s">
        <v>7163</v>
      </c>
      <c r="C42" s="18" t="s">
        <v>7164</v>
      </c>
      <c r="D42" s="15" t="s">
        <v>50</v>
      </c>
      <c r="E42" s="17" t="s">
        <v>995</v>
      </c>
      <c r="F42" s="18" t="s">
        <v>282</v>
      </c>
      <c r="G42" s="18" t="s">
        <v>280</v>
      </c>
      <c r="H42" s="18" t="s">
        <v>281</v>
      </c>
      <c r="I42" s="29" t="s">
        <v>7098</v>
      </c>
      <c r="J42" s="30">
        <v>39462</v>
      </c>
      <c r="K42" s="30">
        <v>438292</v>
      </c>
      <c r="L42" s="18" t="s">
        <v>44</v>
      </c>
      <c r="M42" s="20"/>
      <c r="N42" s="20"/>
      <c r="O42" s="18" t="s">
        <v>44</v>
      </c>
      <c r="P42" s="27" t="s">
        <v>225</v>
      </c>
      <c r="Q42" s="18" t="s">
        <v>44</v>
      </c>
      <c r="R42" s="31">
        <v>69</v>
      </c>
      <c r="S42" s="31">
        <v>48</v>
      </c>
      <c r="T42" s="18" t="s">
        <v>283</v>
      </c>
      <c r="U42" s="18" t="s">
        <v>284</v>
      </c>
      <c r="V42" s="25"/>
      <c r="W42" s="25"/>
      <c r="X42" s="26" t="s">
        <v>44</v>
      </c>
      <c r="Y42" s="13" t="s">
        <v>39</v>
      </c>
      <c r="Z42" s="26" t="s">
        <v>37</v>
      </c>
      <c r="AA42" s="26" t="s">
        <v>38</v>
      </c>
      <c r="AB42" s="36"/>
      <c r="AC42" s="9">
        <f>VLOOKUP($A42,'SP23'!$1:$1048576,7,0)</f>
        <v>139</v>
      </c>
    </row>
    <row r="43" spans="1:29" ht="24">
      <c r="A43" s="18">
        <v>59569</v>
      </c>
      <c r="B43" s="15" t="s">
        <v>7165</v>
      </c>
      <c r="C43" s="18" t="s">
        <v>7166</v>
      </c>
      <c r="D43" s="15" t="s">
        <v>84</v>
      </c>
      <c r="E43" s="17" t="s">
        <v>994</v>
      </c>
      <c r="F43" s="18" t="s">
        <v>285</v>
      </c>
      <c r="G43" s="18" t="s">
        <v>45</v>
      </c>
      <c r="H43" s="18" t="s">
        <v>186</v>
      </c>
      <c r="I43" s="18" t="s">
        <v>7088</v>
      </c>
      <c r="J43" s="19">
        <v>39462</v>
      </c>
      <c r="K43" s="19">
        <v>438292</v>
      </c>
      <c r="L43" s="18" t="s">
        <v>42</v>
      </c>
      <c r="M43" s="20"/>
      <c r="N43" s="20"/>
      <c r="O43" s="18" t="s">
        <v>42</v>
      </c>
      <c r="P43" s="27" t="s">
        <v>51</v>
      </c>
      <c r="Q43" s="15" t="s">
        <v>42</v>
      </c>
      <c r="R43" s="23">
        <v>0</v>
      </c>
      <c r="S43" s="23">
        <v>0</v>
      </c>
      <c r="T43" s="18" t="s">
        <v>286</v>
      </c>
      <c r="U43" s="18" t="s">
        <v>287</v>
      </c>
      <c r="V43" s="25"/>
      <c r="W43" s="25"/>
      <c r="X43" s="26" t="s">
        <v>44</v>
      </c>
      <c r="Y43" s="13" t="s">
        <v>39</v>
      </c>
      <c r="Z43" s="26" t="s">
        <v>37</v>
      </c>
      <c r="AA43" s="26" t="s">
        <v>38</v>
      </c>
      <c r="AB43" s="27"/>
      <c r="AC43" s="9">
        <f>VLOOKUP($A43,'SP23'!$1:$1048576,7,0)</f>
        <v>7</v>
      </c>
    </row>
    <row r="44" spans="1:29" ht="36">
      <c r="A44" s="18">
        <v>51778</v>
      </c>
      <c r="B44" s="15" t="s">
        <v>7167</v>
      </c>
      <c r="C44" s="18" t="s">
        <v>7168</v>
      </c>
      <c r="D44" s="15" t="s">
        <v>50</v>
      </c>
      <c r="E44" s="17" t="s">
        <v>995</v>
      </c>
      <c r="F44" s="18" t="s">
        <v>288</v>
      </c>
      <c r="G44" s="18" t="s">
        <v>199</v>
      </c>
      <c r="H44" s="18" t="s">
        <v>67</v>
      </c>
      <c r="I44" s="29" t="s">
        <v>7098</v>
      </c>
      <c r="J44" s="30">
        <v>41562</v>
      </c>
      <c r="K44" s="30">
        <v>438292</v>
      </c>
      <c r="L44" s="18" t="s">
        <v>42</v>
      </c>
      <c r="M44" s="20"/>
      <c r="N44" s="20"/>
      <c r="O44" s="18" t="s">
        <v>42</v>
      </c>
      <c r="P44" s="27" t="s">
        <v>43</v>
      </c>
      <c r="Q44" s="15" t="s">
        <v>42</v>
      </c>
      <c r="R44" s="31">
        <v>69</v>
      </c>
      <c r="S44" s="31">
        <v>48</v>
      </c>
      <c r="T44" s="18" t="s">
        <v>289</v>
      </c>
      <c r="U44" s="18" t="s">
        <v>290</v>
      </c>
      <c r="V44" s="25"/>
      <c r="W44" s="25"/>
      <c r="X44" s="26" t="s">
        <v>44</v>
      </c>
      <c r="Y44" s="13" t="s">
        <v>39</v>
      </c>
      <c r="Z44" s="26" t="s">
        <v>37</v>
      </c>
      <c r="AA44" s="26" t="s">
        <v>38</v>
      </c>
      <c r="AB44" s="36"/>
      <c r="AC44" s="9">
        <f>VLOOKUP($A44,'SP23'!$1:$1048576,7,0)</f>
        <v>47</v>
      </c>
    </row>
    <row r="45" spans="1:29" ht="36">
      <c r="A45" s="18">
        <v>51788</v>
      </c>
      <c r="B45" s="15" t="s">
        <v>7169</v>
      </c>
      <c r="C45" s="18" t="s">
        <v>7170</v>
      </c>
      <c r="D45" s="15" t="s">
        <v>41</v>
      </c>
      <c r="E45" s="17" t="s">
        <v>995</v>
      </c>
      <c r="F45" s="18" t="s">
        <v>291</v>
      </c>
      <c r="G45" s="18" t="s">
        <v>31</v>
      </c>
      <c r="H45" s="18" t="s">
        <v>32</v>
      </c>
      <c r="I45" s="29" t="s">
        <v>7098</v>
      </c>
      <c r="J45" s="30">
        <v>39462</v>
      </c>
      <c r="K45" s="30">
        <v>438292</v>
      </c>
      <c r="L45" s="18" t="s">
        <v>42</v>
      </c>
      <c r="M45" s="20"/>
      <c r="N45" s="20"/>
      <c r="O45" s="18" t="s">
        <v>42</v>
      </c>
      <c r="P45" s="27" t="s">
        <v>51</v>
      </c>
      <c r="Q45" s="15" t="s">
        <v>44</v>
      </c>
      <c r="R45" s="31">
        <v>69</v>
      </c>
      <c r="S45" s="31">
        <v>48</v>
      </c>
      <c r="T45" s="18" t="s">
        <v>292</v>
      </c>
      <c r="U45" s="18" t="s">
        <v>293</v>
      </c>
      <c r="V45" s="25"/>
      <c r="W45" s="25"/>
      <c r="X45" s="26" t="s">
        <v>44</v>
      </c>
      <c r="Y45" s="13" t="s">
        <v>39</v>
      </c>
      <c r="Z45" s="26" t="s">
        <v>37</v>
      </c>
      <c r="AA45" s="26" t="s">
        <v>38</v>
      </c>
      <c r="AB45" s="27"/>
      <c r="AC45" s="9">
        <f>VLOOKUP($A45,'SP23'!$1:$1048576,7,0)</f>
        <v>72</v>
      </c>
    </row>
    <row r="46" spans="1:29" ht="36">
      <c r="A46" s="18">
        <v>59690</v>
      </c>
      <c r="B46" s="15" t="s">
        <v>7171</v>
      </c>
      <c r="C46" s="18" t="s">
        <v>7172</v>
      </c>
      <c r="D46" s="18" t="s">
        <v>50</v>
      </c>
      <c r="E46" s="17" t="s">
        <v>995</v>
      </c>
      <c r="F46" s="18" t="s">
        <v>294</v>
      </c>
      <c r="G46" s="18" t="s">
        <v>107</v>
      </c>
      <c r="H46" s="18" t="s">
        <v>108</v>
      </c>
      <c r="I46" s="29" t="s">
        <v>7098</v>
      </c>
      <c r="J46" s="30">
        <v>41429</v>
      </c>
      <c r="K46" s="30">
        <v>438292</v>
      </c>
      <c r="L46" s="18" t="s">
        <v>42</v>
      </c>
      <c r="M46" s="20"/>
      <c r="N46" s="20"/>
      <c r="O46" s="18" t="s">
        <v>42</v>
      </c>
      <c r="P46" s="27" t="s">
        <v>66</v>
      </c>
      <c r="Q46" s="15" t="s">
        <v>42</v>
      </c>
      <c r="R46" s="31">
        <v>69</v>
      </c>
      <c r="S46" s="31">
        <v>48</v>
      </c>
      <c r="T46" s="18" t="s">
        <v>295</v>
      </c>
      <c r="U46" s="18" t="s">
        <v>296</v>
      </c>
      <c r="V46" s="25"/>
      <c r="W46" s="25"/>
      <c r="X46" s="26" t="s">
        <v>44</v>
      </c>
      <c r="Y46" s="13" t="s">
        <v>39</v>
      </c>
      <c r="Z46" s="26" t="s">
        <v>37</v>
      </c>
      <c r="AA46" s="26" t="s">
        <v>38</v>
      </c>
      <c r="AB46" s="36"/>
      <c r="AC46" s="9">
        <f>VLOOKUP($A46,'SP23'!$1:$1048576,7,0)</f>
        <v>7</v>
      </c>
    </row>
    <row r="47" spans="1:29" ht="36">
      <c r="A47" s="18">
        <v>58366</v>
      </c>
      <c r="B47" s="15" t="s">
        <v>7173</v>
      </c>
      <c r="C47" s="18" t="s">
        <v>7174</v>
      </c>
      <c r="D47" s="18" t="s">
        <v>50</v>
      </c>
      <c r="E47" s="17" t="s">
        <v>995</v>
      </c>
      <c r="F47" s="18" t="s">
        <v>297</v>
      </c>
      <c r="G47" s="18" t="s">
        <v>107</v>
      </c>
      <c r="H47" s="18" t="s">
        <v>108</v>
      </c>
      <c r="I47" s="29" t="s">
        <v>7098</v>
      </c>
      <c r="J47" s="30">
        <v>41429</v>
      </c>
      <c r="K47" s="30">
        <v>438292</v>
      </c>
      <c r="L47" s="18" t="s">
        <v>42</v>
      </c>
      <c r="M47" s="20"/>
      <c r="N47" s="20"/>
      <c r="O47" s="18" t="s">
        <v>42</v>
      </c>
      <c r="P47" s="27" t="s">
        <v>163</v>
      </c>
      <c r="Q47" s="15" t="s">
        <v>44</v>
      </c>
      <c r="R47" s="31">
        <v>69</v>
      </c>
      <c r="S47" s="31">
        <v>48</v>
      </c>
      <c r="T47" s="18" t="s">
        <v>298</v>
      </c>
      <c r="U47" s="18" t="s">
        <v>299</v>
      </c>
      <c r="V47" s="25"/>
      <c r="W47" s="25"/>
      <c r="X47" s="26" t="s">
        <v>44</v>
      </c>
      <c r="Y47" s="13" t="s">
        <v>39</v>
      </c>
      <c r="Z47" s="26" t="s">
        <v>37</v>
      </c>
      <c r="AA47" s="26" t="s">
        <v>38</v>
      </c>
      <c r="AB47" s="36"/>
      <c r="AC47" s="9">
        <f>VLOOKUP($A47,'SP23'!$1:$1048576,7,0)</f>
        <v>8</v>
      </c>
    </row>
    <row r="48" spans="1:29" ht="36">
      <c r="A48" s="18">
        <v>59887</v>
      </c>
      <c r="B48" s="15" t="s">
        <v>7175</v>
      </c>
      <c r="C48" s="18" t="s">
        <v>7176</v>
      </c>
      <c r="D48" s="18" t="s">
        <v>50</v>
      </c>
      <c r="E48" s="17" t="s">
        <v>995</v>
      </c>
      <c r="F48" s="18" t="s">
        <v>300</v>
      </c>
      <c r="G48" s="18" t="s">
        <v>107</v>
      </c>
      <c r="H48" s="18" t="s">
        <v>108</v>
      </c>
      <c r="I48" s="29" t="s">
        <v>7098</v>
      </c>
      <c r="J48" s="30">
        <v>41429</v>
      </c>
      <c r="K48" s="30">
        <v>438292</v>
      </c>
      <c r="L48" s="18" t="s">
        <v>42</v>
      </c>
      <c r="M48" s="15"/>
      <c r="N48" s="15"/>
      <c r="O48" s="18" t="s">
        <v>42</v>
      </c>
      <c r="P48" s="27" t="s">
        <v>66</v>
      </c>
      <c r="Q48" s="15" t="s">
        <v>42</v>
      </c>
      <c r="R48" s="31">
        <v>69</v>
      </c>
      <c r="S48" s="31">
        <v>48</v>
      </c>
      <c r="T48" s="18" t="s">
        <v>301</v>
      </c>
      <c r="U48" s="18" t="s">
        <v>302</v>
      </c>
      <c r="V48" s="25"/>
      <c r="W48" s="25"/>
      <c r="X48" s="26" t="s">
        <v>44</v>
      </c>
      <c r="Y48" s="13" t="s">
        <v>39</v>
      </c>
      <c r="Z48" s="26" t="s">
        <v>37</v>
      </c>
      <c r="AA48" s="26" t="s">
        <v>38</v>
      </c>
      <c r="AB48" s="36"/>
      <c r="AC48" s="9">
        <f>VLOOKUP($A48,'SP23'!$1:$1048576,7,0)</f>
        <v>8</v>
      </c>
    </row>
    <row r="49" spans="1:29" ht="36">
      <c r="A49" s="18">
        <v>50515</v>
      </c>
      <c r="B49" s="15" t="s">
        <v>7177</v>
      </c>
      <c r="C49" s="18" t="s">
        <v>7178</v>
      </c>
      <c r="D49" s="18" t="s">
        <v>50</v>
      </c>
      <c r="E49" s="17" t="s">
        <v>995</v>
      </c>
      <c r="F49" s="18" t="s">
        <v>303</v>
      </c>
      <c r="G49" s="18" t="s">
        <v>107</v>
      </c>
      <c r="H49" s="18" t="s">
        <v>108</v>
      </c>
      <c r="I49" s="29" t="s">
        <v>7098</v>
      </c>
      <c r="J49" s="30">
        <v>39462</v>
      </c>
      <c r="K49" s="30">
        <v>438292</v>
      </c>
      <c r="L49" s="18" t="s">
        <v>42</v>
      </c>
      <c r="M49" s="20"/>
      <c r="N49" s="20"/>
      <c r="O49" s="18" t="s">
        <v>42</v>
      </c>
      <c r="P49" s="27" t="s">
        <v>163</v>
      </c>
      <c r="Q49" s="15" t="s">
        <v>42</v>
      </c>
      <c r="R49" s="31">
        <v>69</v>
      </c>
      <c r="S49" s="31">
        <v>48</v>
      </c>
      <c r="T49" s="18" t="s">
        <v>304</v>
      </c>
      <c r="U49" s="18" t="s">
        <v>305</v>
      </c>
      <c r="V49" s="25"/>
      <c r="W49" s="25"/>
      <c r="X49" s="26" t="s">
        <v>44</v>
      </c>
      <c r="Y49" s="13" t="s">
        <v>39</v>
      </c>
      <c r="Z49" s="26" t="s">
        <v>37</v>
      </c>
      <c r="AA49" s="26" t="s">
        <v>38</v>
      </c>
      <c r="AB49" s="27"/>
      <c r="AC49" s="9">
        <f>VLOOKUP($A49,'SP23'!$1:$1048576,7,0)</f>
        <v>9</v>
      </c>
    </row>
    <row r="50" spans="1:29" ht="36">
      <c r="A50" s="18">
        <v>52112</v>
      </c>
      <c r="B50" s="15" t="s">
        <v>7179</v>
      </c>
      <c r="C50" s="18" t="s">
        <v>7180</v>
      </c>
      <c r="D50" s="15" t="s">
        <v>41</v>
      </c>
      <c r="E50" s="17" t="s">
        <v>995</v>
      </c>
      <c r="F50" s="18" t="s">
        <v>306</v>
      </c>
      <c r="G50" s="18" t="s">
        <v>31</v>
      </c>
      <c r="H50" s="18" t="s">
        <v>207</v>
      </c>
      <c r="I50" s="29" t="s">
        <v>7098</v>
      </c>
      <c r="J50" s="30">
        <v>39462</v>
      </c>
      <c r="K50" s="30">
        <v>438292</v>
      </c>
      <c r="L50" s="18" t="s">
        <v>42</v>
      </c>
      <c r="M50" s="20"/>
      <c r="N50" s="20"/>
      <c r="O50" s="18" t="s">
        <v>42</v>
      </c>
      <c r="P50" s="27" t="s">
        <v>51</v>
      </c>
      <c r="Q50" s="15" t="s">
        <v>44</v>
      </c>
      <c r="R50" s="31">
        <v>69</v>
      </c>
      <c r="S50" s="31">
        <v>48</v>
      </c>
      <c r="T50" s="18" t="s">
        <v>307</v>
      </c>
      <c r="U50" s="18" t="s">
        <v>308</v>
      </c>
      <c r="V50" s="25"/>
      <c r="W50" s="25"/>
      <c r="X50" s="26" t="s">
        <v>44</v>
      </c>
      <c r="Y50" s="13" t="s">
        <v>39</v>
      </c>
      <c r="Z50" s="26" t="s">
        <v>37</v>
      </c>
      <c r="AA50" s="26" t="s">
        <v>38</v>
      </c>
      <c r="AB50" s="27"/>
      <c r="AC50" s="9">
        <f>VLOOKUP($A50,'SP23'!$1:$1048576,7,0)</f>
        <v>43</v>
      </c>
    </row>
    <row r="51" spans="1:29" ht="36">
      <c r="A51" s="18">
        <v>52160</v>
      </c>
      <c r="B51" s="15" t="s">
        <v>7181</v>
      </c>
      <c r="C51" s="18" t="s">
        <v>7182</v>
      </c>
      <c r="D51" s="15" t="s">
        <v>41</v>
      </c>
      <c r="E51" s="17" t="s">
        <v>995</v>
      </c>
      <c r="F51" s="18" t="s">
        <v>63</v>
      </c>
      <c r="G51" s="18" t="s">
        <v>61</v>
      </c>
      <c r="H51" s="18" t="s">
        <v>62</v>
      </c>
      <c r="I51" s="29" t="s">
        <v>7098</v>
      </c>
      <c r="J51" s="30">
        <v>39462</v>
      </c>
      <c r="K51" s="30">
        <v>438292</v>
      </c>
      <c r="L51" s="18" t="s">
        <v>42</v>
      </c>
      <c r="M51" s="20"/>
      <c r="N51" s="20"/>
      <c r="O51" s="18" t="s">
        <v>42</v>
      </c>
      <c r="P51" s="27" t="s">
        <v>66</v>
      </c>
      <c r="Q51" s="15" t="s">
        <v>44</v>
      </c>
      <c r="R51" s="31">
        <v>69</v>
      </c>
      <c r="S51" s="31">
        <v>48</v>
      </c>
      <c r="T51" s="18" t="s">
        <v>64</v>
      </c>
      <c r="U51" s="18" t="s">
        <v>65</v>
      </c>
      <c r="V51" s="25"/>
      <c r="W51" s="25"/>
      <c r="X51" s="26" t="s">
        <v>42</v>
      </c>
      <c r="Y51" s="13" t="s">
        <v>39</v>
      </c>
      <c r="Z51" s="26" t="s">
        <v>37</v>
      </c>
      <c r="AA51" s="26" t="s">
        <v>38</v>
      </c>
      <c r="AB51" s="27" t="s">
        <v>53</v>
      </c>
      <c r="AC51" s="9" t="e">
        <f>VLOOKUP($A51,'SP23'!$1:$1048576,7,0)</f>
        <v>#N/A</v>
      </c>
    </row>
    <row r="52" spans="1:29" ht="36">
      <c r="A52" s="18">
        <v>52212</v>
      </c>
      <c r="B52" s="15" t="s">
        <v>7183</v>
      </c>
      <c r="C52" s="18" t="s">
        <v>7184</v>
      </c>
      <c r="D52" s="15" t="s">
        <v>41</v>
      </c>
      <c r="E52" s="17" t="s">
        <v>995</v>
      </c>
      <c r="F52" s="18" t="s">
        <v>309</v>
      </c>
      <c r="G52" s="18" t="s">
        <v>31</v>
      </c>
      <c r="H52" s="18" t="s">
        <v>32</v>
      </c>
      <c r="I52" s="29" t="s">
        <v>7098</v>
      </c>
      <c r="J52" s="30">
        <v>39462</v>
      </c>
      <c r="K52" s="30">
        <v>438292</v>
      </c>
      <c r="L52" s="18" t="s">
        <v>42</v>
      </c>
      <c r="M52" s="20"/>
      <c r="N52" s="20"/>
      <c r="O52" s="18" t="s">
        <v>42</v>
      </c>
      <c r="P52" s="27" t="s">
        <v>51</v>
      </c>
      <c r="Q52" s="15" t="s">
        <v>44</v>
      </c>
      <c r="R52" s="31">
        <v>69</v>
      </c>
      <c r="S52" s="31">
        <v>48</v>
      </c>
      <c r="T52" s="18" t="s">
        <v>310</v>
      </c>
      <c r="U52" s="18" t="s">
        <v>311</v>
      </c>
      <c r="V52" s="25"/>
      <c r="W52" s="25"/>
      <c r="X52" s="26" t="s">
        <v>44</v>
      </c>
      <c r="Y52" s="13" t="s">
        <v>39</v>
      </c>
      <c r="Z52" s="26" t="s">
        <v>37</v>
      </c>
      <c r="AA52" s="26" t="s">
        <v>38</v>
      </c>
      <c r="AB52" s="27"/>
      <c r="AC52" s="9">
        <f>VLOOKUP($A52,'SP23'!$1:$1048576,7,0)</f>
        <v>28</v>
      </c>
    </row>
    <row r="53" spans="1:29" ht="43.5">
      <c r="A53" s="18">
        <v>52213</v>
      </c>
      <c r="B53" s="15" t="s">
        <v>7185</v>
      </c>
      <c r="C53" s="18" t="s">
        <v>7186</v>
      </c>
      <c r="D53" s="15" t="s">
        <v>41</v>
      </c>
      <c r="E53" s="17" t="s">
        <v>995</v>
      </c>
      <c r="F53" s="18" t="s">
        <v>68</v>
      </c>
      <c r="G53" s="18" t="s">
        <v>61</v>
      </c>
      <c r="H53" s="18" t="s">
        <v>67</v>
      </c>
      <c r="I53" s="29" t="s">
        <v>7098</v>
      </c>
      <c r="J53" s="30">
        <v>39462</v>
      </c>
      <c r="K53" s="30">
        <v>438292</v>
      </c>
      <c r="L53" s="18" t="s">
        <v>42</v>
      </c>
      <c r="M53" s="20"/>
      <c r="N53" s="20"/>
      <c r="O53" s="18" t="s">
        <v>42</v>
      </c>
      <c r="P53" s="27" t="s">
        <v>71</v>
      </c>
      <c r="Q53" s="15" t="s">
        <v>44</v>
      </c>
      <c r="R53" s="31">
        <v>69</v>
      </c>
      <c r="S53" s="31">
        <v>48</v>
      </c>
      <c r="T53" s="18" t="s">
        <v>69</v>
      </c>
      <c r="U53" s="18" t="s">
        <v>70</v>
      </c>
      <c r="V53" s="25"/>
      <c r="W53" s="25" t="s">
        <v>72</v>
      </c>
      <c r="X53" s="26" t="s">
        <v>42</v>
      </c>
      <c r="Y53" s="13" t="s">
        <v>39</v>
      </c>
      <c r="Z53" s="26" t="s">
        <v>37</v>
      </c>
      <c r="AA53" s="26" t="s">
        <v>38</v>
      </c>
      <c r="AB53" s="27" t="s">
        <v>73</v>
      </c>
      <c r="AC53" s="9" t="e">
        <f>VLOOKUP($A53,'SP23'!$1:$1048576,7,0)</f>
        <v>#N/A</v>
      </c>
    </row>
    <row r="54" spans="1:29" ht="24">
      <c r="A54" s="18">
        <v>52221</v>
      </c>
      <c r="B54" s="15" t="s">
        <v>7187</v>
      </c>
      <c r="C54" s="18" t="s">
        <v>7188</v>
      </c>
      <c r="D54" s="15" t="s">
        <v>84</v>
      </c>
      <c r="E54" s="17" t="s">
        <v>994</v>
      </c>
      <c r="F54" s="18" t="s">
        <v>314</v>
      </c>
      <c r="G54" s="18" t="s">
        <v>312</v>
      </c>
      <c r="H54" s="18" t="s">
        <v>313</v>
      </c>
      <c r="I54" s="18" t="s">
        <v>7088</v>
      </c>
      <c r="J54" s="19">
        <v>39462</v>
      </c>
      <c r="K54" s="19">
        <v>438292</v>
      </c>
      <c r="L54" s="18" t="s">
        <v>44</v>
      </c>
      <c r="M54" s="21" t="s">
        <v>57</v>
      </c>
      <c r="N54" s="20">
        <v>1005711702</v>
      </c>
      <c r="O54" s="18" t="s">
        <v>44</v>
      </c>
      <c r="P54" s="27" t="s">
        <v>163</v>
      </c>
      <c r="Q54" s="15" t="s">
        <v>44</v>
      </c>
      <c r="R54" s="23">
        <v>0</v>
      </c>
      <c r="S54" s="23">
        <v>0</v>
      </c>
      <c r="T54" s="18" t="s">
        <v>315</v>
      </c>
      <c r="U54" s="18" t="s">
        <v>316</v>
      </c>
      <c r="V54" s="25"/>
      <c r="W54" s="25"/>
      <c r="X54" s="26" t="s">
        <v>44</v>
      </c>
      <c r="Y54" s="13" t="s">
        <v>317</v>
      </c>
      <c r="Z54" s="26" t="s">
        <v>37</v>
      </c>
      <c r="AA54" s="26" t="s">
        <v>38</v>
      </c>
      <c r="AB54" s="36"/>
      <c r="AC54" s="9">
        <f>VLOOKUP($A54,'SP23'!$1:$1048576,7,0)</f>
        <v>242</v>
      </c>
    </row>
    <row r="55" spans="1:29" ht="36">
      <c r="A55" s="18">
        <v>52224</v>
      </c>
      <c r="B55" s="15" t="s">
        <v>7189</v>
      </c>
      <c r="C55" s="18" t="s">
        <v>7190</v>
      </c>
      <c r="D55" s="15" t="s">
        <v>41</v>
      </c>
      <c r="E55" s="17" t="s">
        <v>995</v>
      </c>
      <c r="F55" s="18" t="s">
        <v>318</v>
      </c>
      <c r="G55" s="18" t="s">
        <v>231</v>
      </c>
      <c r="H55" s="18" t="s">
        <v>232</v>
      </c>
      <c r="I55" s="29" t="s">
        <v>7098</v>
      </c>
      <c r="J55" s="30">
        <v>39462</v>
      </c>
      <c r="K55" s="30">
        <v>438292</v>
      </c>
      <c r="L55" s="18" t="s">
        <v>42</v>
      </c>
      <c r="M55" s="20"/>
      <c r="N55" s="20"/>
      <c r="O55" s="18" t="s">
        <v>42</v>
      </c>
      <c r="P55" s="27" t="s">
        <v>239</v>
      </c>
      <c r="Q55" s="15" t="s">
        <v>44</v>
      </c>
      <c r="R55" s="31">
        <v>69</v>
      </c>
      <c r="S55" s="31">
        <v>48</v>
      </c>
      <c r="T55" s="18" t="s">
        <v>319</v>
      </c>
      <c r="U55" s="18" t="s">
        <v>320</v>
      </c>
      <c r="V55" s="25"/>
      <c r="W55" s="25"/>
      <c r="X55" s="26" t="s">
        <v>44</v>
      </c>
      <c r="Y55" s="13" t="s">
        <v>39</v>
      </c>
      <c r="Z55" s="26" t="s">
        <v>37</v>
      </c>
      <c r="AA55" s="26" t="s">
        <v>38</v>
      </c>
      <c r="AB55" s="27"/>
      <c r="AC55" s="9">
        <f>VLOOKUP($A55,'SP23'!$1:$1048576,7,0)</f>
        <v>2</v>
      </c>
    </row>
    <row r="56" spans="1:29" ht="36">
      <c r="A56" s="18">
        <v>52228</v>
      </c>
      <c r="B56" s="15" t="s">
        <v>7191</v>
      </c>
      <c r="C56" s="18" t="s">
        <v>7192</v>
      </c>
      <c r="D56" s="18" t="s">
        <v>50</v>
      </c>
      <c r="E56" s="17" t="s">
        <v>995</v>
      </c>
      <c r="F56" s="18" t="s">
        <v>321</v>
      </c>
      <c r="G56" s="18" t="s">
        <v>181</v>
      </c>
      <c r="H56" s="18" t="s">
        <v>227</v>
      </c>
      <c r="I56" s="18" t="s">
        <v>7088</v>
      </c>
      <c r="J56" s="19">
        <v>39462</v>
      </c>
      <c r="K56" s="19">
        <v>438292</v>
      </c>
      <c r="L56" s="18" t="s">
        <v>42</v>
      </c>
      <c r="M56" s="20"/>
      <c r="N56" s="20"/>
      <c r="O56" s="18" t="s">
        <v>42</v>
      </c>
      <c r="P56" s="27" t="s">
        <v>163</v>
      </c>
      <c r="Q56" s="15" t="s">
        <v>44</v>
      </c>
      <c r="R56" s="23">
        <v>69</v>
      </c>
      <c r="S56" s="23">
        <v>48</v>
      </c>
      <c r="T56" s="18" t="s">
        <v>322</v>
      </c>
      <c r="U56" s="18" t="s">
        <v>323</v>
      </c>
      <c r="V56" s="25"/>
      <c r="W56" s="25" t="s">
        <v>72</v>
      </c>
      <c r="X56" s="26" t="s">
        <v>44</v>
      </c>
      <c r="Y56" s="13" t="s">
        <v>39</v>
      </c>
      <c r="Z56" s="26" t="s">
        <v>37</v>
      </c>
      <c r="AA56" s="26" t="s">
        <v>38</v>
      </c>
      <c r="AB56" s="27"/>
      <c r="AC56" s="9">
        <f>VLOOKUP($A56,'SP23'!$1:$1048576,7,0)</f>
        <v>143</v>
      </c>
    </row>
    <row r="57" spans="1:29" ht="36">
      <c r="A57" s="18">
        <v>52250</v>
      </c>
      <c r="B57" s="15" t="s">
        <v>7193</v>
      </c>
      <c r="C57" s="18" t="s">
        <v>7194</v>
      </c>
      <c r="D57" s="18" t="s">
        <v>50</v>
      </c>
      <c r="E57" s="17" t="s">
        <v>995</v>
      </c>
      <c r="F57" s="18" t="s">
        <v>324</v>
      </c>
      <c r="G57" s="18" t="s">
        <v>181</v>
      </c>
      <c r="H57" s="18" t="s">
        <v>269</v>
      </c>
      <c r="I57" s="29" t="s">
        <v>7098</v>
      </c>
      <c r="J57" s="30">
        <v>39462</v>
      </c>
      <c r="K57" s="30">
        <v>438292</v>
      </c>
      <c r="L57" s="18" t="s">
        <v>42</v>
      </c>
      <c r="M57" s="20"/>
      <c r="N57" s="20"/>
      <c r="O57" s="18" t="s">
        <v>42</v>
      </c>
      <c r="P57" s="27" t="s">
        <v>163</v>
      </c>
      <c r="Q57" s="15" t="s">
        <v>44</v>
      </c>
      <c r="R57" s="31">
        <v>69</v>
      </c>
      <c r="S57" s="31">
        <v>48</v>
      </c>
      <c r="T57" s="18" t="s">
        <v>325</v>
      </c>
      <c r="U57" s="18" t="s">
        <v>326</v>
      </c>
      <c r="V57" s="25"/>
      <c r="W57" s="25" t="s">
        <v>52</v>
      </c>
      <c r="X57" s="26" t="s">
        <v>44</v>
      </c>
      <c r="Y57" s="13" t="s">
        <v>39</v>
      </c>
      <c r="Z57" s="26" t="s">
        <v>37</v>
      </c>
      <c r="AA57" s="26" t="s">
        <v>38</v>
      </c>
      <c r="AB57" s="27" t="s">
        <v>226</v>
      </c>
      <c r="AC57" s="9">
        <f>VLOOKUP($A57,'SP23'!$1:$1048576,7,0)</f>
        <v>159</v>
      </c>
    </row>
    <row r="58" spans="1:29" ht="36">
      <c r="A58" s="18">
        <v>52251</v>
      </c>
      <c r="B58" s="15" t="s">
        <v>7195</v>
      </c>
      <c r="C58" s="18" t="s">
        <v>7196</v>
      </c>
      <c r="D58" s="15" t="s">
        <v>50</v>
      </c>
      <c r="E58" s="17" t="s">
        <v>995</v>
      </c>
      <c r="F58" s="18" t="s">
        <v>327</v>
      </c>
      <c r="G58" s="18" t="s">
        <v>280</v>
      </c>
      <c r="H58" s="18" t="s">
        <v>281</v>
      </c>
      <c r="I58" s="29" t="s">
        <v>7098</v>
      </c>
      <c r="J58" s="30">
        <v>39462</v>
      </c>
      <c r="K58" s="30">
        <v>438292</v>
      </c>
      <c r="L58" s="18" t="s">
        <v>42</v>
      </c>
      <c r="M58" s="20"/>
      <c r="N58" s="20"/>
      <c r="O58" s="18" t="s">
        <v>42</v>
      </c>
      <c r="P58" s="40" t="s">
        <v>43</v>
      </c>
      <c r="Q58" s="15" t="s">
        <v>44</v>
      </c>
      <c r="R58" s="31">
        <v>69</v>
      </c>
      <c r="S58" s="31">
        <v>48</v>
      </c>
      <c r="T58" s="18" t="s">
        <v>328</v>
      </c>
      <c r="U58" s="18" t="s">
        <v>329</v>
      </c>
      <c r="V58" s="25"/>
      <c r="W58" s="25"/>
      <c r="X58" s="26" t="s">
        <v>44</v>
      </c>
      <c r="Y58" s="13" t="s">
        <v>39</v>
      </c>
      <c r="Z58" s="26" t="s">
        <v>37</v>
      </c>
      <c r="AA58" s="26" t="s">
        <v>38</v>
      </c>
      <c r="AB58" s="27"/>
      <c r="AC58" s="9">
        <f>VLOOKUP($A58,'SP23'!$1:$1048576,7,0)</f>
        <v>17</v>
      </c>
    </row>
    <row r="59" spans="1:29" ht="36">
      <c r="A59" s="18">
        <v>52272</v>
      </c>
      <c r="B59" s="15" t="s">
        <v>7197</v>
      </c>
      <c r="C59" s="18" t="s">
        <v>7198</v>
      </c>
      <c r="D59" s="15" t="s">
        <v>41</v>
      </c>
      <c r="E59" s="17" t="s">
        <v>995</v>
      </c>
      <c r="F59" s="18" t="s">
        <v>330</v>
      </c>
      <c r="G59" s="18" t="s">
        <v>31</v>
      </c>
      <c r="H59" s="18" t="s">
        <v>255</v>
      </c>
      <c r="I59" s="29" t="s">
        <v>7098</v>
      </c>
      <c r="J59" s="30">
        <v>39462</v>
      </c>
      <c r="K59" s="30">
        <v>438292</v>
      </c>
      <c r="L59" s="18" t="s">
        <v>42</v>
      </c>
      <c r="M59" s="15"/>
      <c r="N59" s="15"/>
      <c r="O59" s="18" t="s">
        <v>42</v>
      </c>
      <c r="P59" s="27" t="s">
        <v>51</v>
      </c>
      <c r="Q59" s="15" t="s">
        <v>44</v>
      </c>
      <c r="R59" s="31">
        <v>69</v>
      </c>
      <c r="S59" s="31">
        <v>48</v>
      </c>
      <c r="T59" s="18" t="s">
        <v>331</v>
      </c>
      <c r="U59" s="18" t="s">
        <v>332</v>
      </c>
      <c r="V59" s="25"/>
      <c r="W59" s="25"/>
      <c r="X59" s="26" t="s">
        <v>44</v>
      </c>
      <c r="Y59" s="13" t="s">
        <v>39</v>
      </c>
      <c r="Z59" s="26" t="s">
        <v>37</v>
      </c>
      <c r="AA59" s="26" t="s">
        <v>38</v>
      </c>
      <c r="AB59" s="27"/>
      <c r="AC59" s="9">
        <f>VLOOKUP($A59,'SP23'!$1:$1048576,7,0)</f>
        <v>39</v>
      </c>
    </row>
    <row r="60" spans="1:29" ht="36">
      <c r="A60" s="18">
        <v>52289</v>
      </c>
      <c r="B60" s="15" t="s">
        <v>7199</v>
      </c>
      <c r="C60" s="18" t="s">
        <v>7200</v>
      </c>
      <c r="D60" s="15" t="s">
        <v>41</v>
      </c>
      <c r="E60" s="17" t="s">
        <v>995</v>
      </c>
      <c r="F60" s="18" t="s">
        <v>333</v>
      </c>
      <c r="G60" s="18" t="s">
        <v>31</v>
      </c>
      <c r="H60" s="18" t="s">
        <v>32</v>
      </c>
      <c r="I60" s="29" t="s">
        <v>7098</v>
      </c>
      <c r="J60" s="30">
        <v>39462</v>
      </c>
      <c r="K60" s="30">
        <v>438292</v>
      </c>
      <c r="L60" s="18" t="s">
        <v>42</v>
      </c>
      <c r="M60" s="20"/>
      <c r="N60" s="20"/>
      <c r="O60" s="18" t="s">
        <v>42</v>
      </c>
      <c r="P60" s="27" t="s">
        <v>51</v>
      </c>
      <c r="Q60" s="15" t="s">
        <v>44</v>
      </c>
      <c r="R60" s="31">
        <v>69</v>
      </c>
      <c r="S60" s="31">
        <v>48</v>
      </c>
      <c r="T60" s="18" t="s">
        <v>334</v>
      </c>
      <c r="U60" s="18" t="s">
        <v>335</v>
      </c>
      <c r="V60" s="25"/>
      <c r="W60" s="25"/>
      <c r="X60" s="26" t="s">
        <v>44</v>
      </c>
      <c r="Y60" s="13" t="s">
        <v>39</v>
      </c>
      <c r="Z60" s="26" t="s">
        <v>37</v>
      </c>
      <c r="AA60" s="26" t="s">
        <v>38</v>
      </c>
      <c r="AB60" s="27"/>
      <c r="AC60" s="9">
        <f>VLOOKUP($A60,'SP23'!$1:$1048576,7,0)</f>
        <v>43</v>
      </c>
    </row>
    <row r="61" spans="1:29" ht="36">
      <c r="A61" s="18">
        <v>52343</v>
      </c>
      <c r="B61" s="15" t="s">
        <v>7201</v>
      </c>
      <c r="C61" s="18" t="s">
        <v>7202</v>
      </c>
      <c r="D61" s="18" t="s">
        <v>50</v>
      </c>
      <c r="E61" s="17" t="s">
        <v>995</v>
      </c>
      <c r="F61" s="18" t="s">
        <v>336</v>
      </c>
      <c r="G61" s="18" t="s">
        <v>107</v>
      </c>
      <c r="H61" s="18" t="s">
        <v>108</v>
      </c>
      <c r="I61" s="29" t="s">
        <v>7098</v>
      </c>
      <c r="J61" s="30">
        <v>41429</v>
      </c>
      <c r="K61" s="30">
        <v>438292</v>
      </c>
      <c r="L61" s="18" t="s">
        <v>42</v>
      </c>
      <c r="M61" s="20"/>
      <c r="N61" s="20"/>
      <c r="O61" s="18" t="s">
        <v>42</v>
      </c>
      <c r="P61" s="27" t="s">
        <v>66</v>
      </c>
      <c r="Q61" s="15" t="s">
        <v>42</v>
      </c>
      <c r="R61" s="31">
        <v>69</v>
      </c>
      <c r="S61" s="31">
        <v>48</v>
      </c>
      <c r="T61" s="18" t="s">
        <v>337</v>
      </c>
      <c r="U61" s="18" t="s">
        <v>299</v>
      </c>
      <c r="V61" s="25"/>
      <c r="W61" s="25"/>
      <c r="X61" s="26" t="s">
        <v>44</v>
      </c>
      <c r="Y61" s="13" t="s">
        <v>39</v>
      </c>
      <c r="Z61" s="26" t="s">
        <v>37</v>
      </c>
      <c r="AA61" s="26" t="s">
        <v>38</v>
      </c>
      <c r="AB61" s="36"/>
      <c r="AC61" s="9">
        <f>VLOOKUP($A61,'SP23'!$1:$1048576,7,0)</f>
        <v>9</v>
      </c>
    </row>
    <row r="62" spans="1:29" ht="36">
      <c r="A62" s="18">
        <v>53045</v>
      </c>
      <c r="B62" s="15" t="s">
        <v>7203</v>
      </c>
      <c r="C62" s="18" t="s">
        <v>7204</v>
      </c>
      <c r="D62" s="15" t="s">
        <v>50</v>
      </c>
      <c r="E62" s="17" t="s">
        <v>995</v>
      </c>
      <c r="F62" s="18" t="s">
        <v>338</v>
      </c>
      <c r="G62" s="18" t="s">
        <v>45</v>
      </c>
      <c r="H62" s="18" t="s">
        <v>186</v>
      </c>
      <c r="I62" s="29" t="s">
        <v>7098</v>
      </c>
      <c r="J62" s="30">
        <v>39462</v>
      </c>
      <c r="K62" s="30">
        <v>438292</v>
      </c>
      <c r="L62" s="18" t="s">
        <v>42</v>
      </c>
      <c r="M62" s="20"/>
      <c r="N62" s="20"/>
      <c r="O62" s="18" t="s">
        <v>42</v>
      </c>
      <c r="P62" s="27" t="s">
        <v>51</v>
      </c>
      <c r="Q62" s="15" t="s">
        <v>44</v>
      </c>
      <c r="R62" s="31">
        <v>69</v>
      </c>
      <c r="S62" s="31">
        <v>48</v>
      </c>
      <c r="T62" s="18" t="s">
        <v>339</v>
      </c>
      <c r="U62" s="18" t="s">
        <v>340</v>
      </c>
      <c r="V62" s="25"/>
      <c r="W62" s="25"/>
      <c r="X62" s="26" t="s">
        <v>44</v>
      </c>
      <c r="Y62" s="13" t="s">
        <v>39</v>
      </c>
      <c r="Z62" s="26" t="s">
        <v>37</v>
      </c>
      <c r="AA62" s="26" t="s">
        <v>38</v>
      </c>
      <c r="AB62" s="27"/>
      <c r="AC62" s="9">
        <f>VLOOKUP($A62,'SP23'!$1:$1048576,7,0)</f>
        <v>10</v>
      </c>
    </row>
    <row r="63" spans="1:29" ht="36">
      <c r="A63" s="18">
        <v>51810</v>
      </c>
      <c r="B63" s="15" t="s">
        <v>7205</v>
      </c>
      <c r="C63" s="18" t="s">
        <v>7206</v>
      </c>
      <c r="D63" s="15" t="s">
        <v>50</v>
      </c>
      <c r="E63" s="17" t="s">
        <v>995</v>
      </c>
      <c r="F63" s="18" t="s">
        <v>341</v>
      </c>
      <c r="G63" s="18" t="s">
        <v>45</v>
      </c>
      <c r="H63" s="18" t="s">
        <v>46</v>
      </c>
      <c r="I63" s="29" t="s">
        <v>7098</v>
      </c>
      <c r="J63" s="30">
        <v>39462</v>
      </c>
      <c r="K63" s="30">
        <v>438292</v>
      </c>
      <c r="L63" s="18" t="s">
        <v>42</v>
      </c>
      <c r="M63" s="20"/>
      <c r="N63" s="20"/>
      <c r="O63" s="18" t="s">
        <v>42</v>
      </c>
      <c r="P63" s="27" t="s">
        <v>51</v>
      </c>
      <c r="Q63" s="15" t="s">
        <v>44</v>
      </c>
      <c r="R63" s="31">
        <v>69</v>
      </c>
      <c r="S63" s="31">
        <v>48</v>
      </c>
      <c r="T63" s="18" t="s">
        <v>342</v>
      </c>
      <c r="U63" s="18" t="s">
        <v>343</v>
      </c>
      <c r="V63" s="25"/>
      <c r="W63" s="25"/>
      <c r="X63" s="26" t="s">
        <v>44</v>
      </c>
      <c r="Y63" s="13" t="s">
        <v>39</v>
      </c>
      <c r="Z63" s="26" t="s">
        <v>37</v>
      </c>
      <c r="AA63" s="26" t="s">
        <v>38</v>
      </c>
      <c r="AB63" s="27"/>
      <c r="AC63" s="9">
        <f>VLOOKUP($A63,'SP23'!$1:$1048576,7,0)</f>
        <v>11</v>
      </c>
    </row>
    <row r="64" spans="1:29" ht="36">
      <c r="A64" s="18">
        <v>52344</v>
      </c>
      <c r="B64" s="15" t="s">
        <v>7207</v>
      </c>
      <c r="C64" s="18" t="s">
        <v>7208</v>
      </c>
      <c r="D64" s="15" t="s">
        <v>41</v>
      </c>
      <c r="E64" s="17" t="s">
        <v>995</v>
      </c>
      <c r="F64" s="18" t="s">
        <v>344</v>
      </c>
      <c r="G64" s="18" t="s">
        <v>231</v>
      </c>
      <c r="H64" s="18" t="s">
        <v>232</v>
      </c>
      <c r="I64" s="29" t="s">
        <v>7098</v>
      </c>
      <c r="J64" s="30">
        <v>39462</v>
      </c>
      <c r="K64" s="30">
        <v>438292</v>
      </c>
      <c r="L64" s="18" t="s">
        <v>42</v>
      </c>
      <c r="M64" s="20"/>
      <c r="N64" s="20"/>
      <c r="O64" s="18" t="s">
        <v>42</v>
      </c>
      <c r="P64" s="27" t="s">
        <v>51</v>
      </c>
      <c r="Q64" s="15" t="s">
        <v>44</v>
      </c>
      <c r="R64" s="31">
        <v>69</v>
      </c>
      <c r="S64" s="31">
        <v>48</v>
      </c>
      <c r="T64" s="18" t="s">
        <v>345</v>
      </c>
      <c r="U64" s="18" t="s">
        <v>346</v>
      </c>
      <c r="V64" s="25"/>
      <c r="W64" s="25"/>
      <c r="X64" s="26" t="s">
        <v>44</v>
      </c>
      <c r="Y64" s="13" t="s">
        <v>39</v>
      </c>
      <c r="Z64" s="26" t="s">
        <v>37</v>
      </c>
      <c r="AA64" s="26" t="s">
        <v>38</v>
      </c>
      <c r="AB64" s="27"/>
      <c r="AC64" s="9">
        <f>VLOOKUP($A64,'SP23'!$1:$1048576,7,0)</f>
        <v>2</v>
      </c>
    </row>
    <row r="65" spans="1:29" ht="36">
      <c r="A65" s="18">
        <v>52353</v>
      </c>
      <c r="B65" s="15" t="s">
        <v>7209</v>
      </c>
      <c r="C65" s="18" t="s">
        <v>7210</v>
      </c>
      <c r="D65" s="15" t="s">
        <v>41</v>
      </c>
      <c r="E65" s="17" t="s">
        <v>995</v>
      </c>
      <c r="F65" s="18" t="s">
        <v>33</v>
      </c>
      <c r="G65" s="18" t="s">
        <v>31</v>
      </c>
      <c r="H65" s="18" t="s">
        <v>32</v>
      </c>
      <c r="I65" s="29" t="s">
        <v>7098</v>
      </c>
      <c r="J65" s="30">
        <v>39462</v>
      </c>
      <c r="K65" s="30">
        <v>438292</v>
      </c>
      <c r="L65" s="18" t="s">
        <v>42</v>
      </c>
      <c r="M65" s="20"/>
      <c r="N65" s="20"/>
      <c r="O65" s="18" t="s">
        <v>42</v>
      </c>
      <c r="P65" s="27" t="s">
        <v>43</v>
      </c>
      <c r="Q65" s="15" t="s">
        <v>44</v>
      </c>
      <c r="R65" s="31">
        <v>69</v>
      </c>
      <c r="S65" s="31">
        <v>48</v>
      </c>
      <c r="T65" s="18" t="s">
        <v>34</v>
      </c>
      <c r="U65" s="18" t="s">
        <v>35</v>
      </c>
      <c r="V65" s="25"/>
      <c r="W65" s="25"/>
      <c r="X65" s="25" t="s">
        <v>36</v>
      </c>
      <c r="Y65" s="13" t="s">
        <v>39</v>
      </c>
      <c r="Z65" s="26" t="s">
        <v>37</v>
      </c>
      <c r="AA65" s="26" t="s">
        <v>38</v>
      </c>
      <c r="AB65" s="27"/>
      <c r="AC65" s="9">
        <f>VLOOKUP($A65,'SP23'!$1:$1048576,7,0)</f>
        <v>63</v>
      </c>
    </row>
    <row r="66" spans="1:29" ht="36">
      <c r="A66" s="18">
        <v>51878</v>
      </c>
      <c r="B66" s="15" t="s">
        <v>7211</v>
      </c>
      <c r="C66" s="18" t="s">
        <v>7212</v>
      </c>
      <c r="D66" s="15" t="s">
        <v>50</v>
      </c>
      <c r="E66" s="17" t="s">
        <v>995</v>
      </c>
      <c r="F66" s="18" t="s">
        <v>347</v>
      </c>
      <c r="G66" s="18" t="s">
        <v>45</v>
      </c>
      <c r="H66" s="18" t="s">
        <v>46</v>
      </c>
      <c r="I66" s="29" t="s">
        <v>7098</v>
      </c>
      <c r="J66" s="30">
        <v>39462</v>
      </c>
      <c r="K66" s="30">
        <v>438292</v>
      </c>
      <c r="L66" s="18" t="s">
        <v>42</v>
      </c>
      <c r="M66" s="20"/>
      <c r="N66" s="20"/>
      <c r="O66" s="18" t="s">
        <v>42</v>
      </c>
      <c r="P66" s="27" t="s">
        <v>51</v>
      </c>
      <c r="Q66" s="15" t="s">
        <v>44</v>
      </c>
      <c r="R66" s="31">
        <v>69</v>
      </c>
      <c r="S66" s="31">
        <v>48</v>
      </c>
      <c r="T66" s="18" t="s">
        <v>348</v>
      </c>
      <c r="U66" s="18" t="s">
        <v>349</v>
      </c>
      <c r="V66" s="25"/>
      <c r="W66" s="25"/>
      <c r="X66" s="26" t="s">
        <v>44</v>
      </c>
      <c r="Y66" s="13" t="s">
        <v>39</v>
      </c>
      <c r="Z66" s="26" t="s">
        <v>37</v>
      </c>
      <c r="AA66" s="26" t="s">
        <v>38</v>
      </c>
      <c r="AB66" s="27"/>
      <c r="AC66" s="9">
        <f>VLOOKUP($A66,'SP23'!$1:$1048576,7,0)</f>
        <v>11</v>
      </c>
    </row>
    <row r="67" spans="1:29" ht="36">
      <c r="A67" s="34">
        <v>52085</v>
      </c>
      <c r="B67" s="15" t="s">
        <v>7213</v>
      </c>
      <c r="C67" s="18" t="s">
        <v>7214</v>
      </c>
      <c r="D67" s="15" t="s">
        <v>50</v>
      </c>
      <c r="E67" s="17" t="s">
        <v>995</v>
      </c>
      <c r="F67" s="18" t="s">
        <v>350</v>
      </c>
      <c r="G67" s="18" t="s">
        <v>45</v>
      </c>
      <c r="H67" s="18" t="s">
        <v>46</v>
      </c>
      <c r="I67" s="29" t="s">
        <v>7098</v>
      </c>
      <c r="J67" s="30">
        <v>39462</v>
      </c>
      <c r="K67" s="30">
        <v>438292</v>
      </c>
      <c r="L67" s="18" t="s">
        <v>42</v>
      </c>
      <c r="M67" s="20"/>
      <c r="N67" s="20"/>
      <c r="O67" s="18" t="s">
        <v>42</v>
      </c>
      <c r="P67" s="27" t="s">
        <v>163</v>
      </c>
      <c r="Q67" s="15" t="s">
        <v>44</v>
      </c>
      <c r="R67" s="31">
        <v>69</v>
      </c>
      <c r="S67" s="31">
        <v>48</v>
      </c>
      <c r="T67" s="18" t="s">
        <v>351</v>
      </c>
      <c r="U67" s="18" t="s">
        <v>352</v>
      </c>
      <c r="V67" s="25"/>
      <c r="W67" s="25"/>
      <c r="X67" s="26" t="s">
        <v>44</v>
      </c>
      <c r="Y67" s="13" t="s">
        <v>39</v>
      </c>
      <c r="Z67" s="26" t="s">
        <v>37</v>
      </c>
      <c r="AA67" s="26" t="s">
        <v>38</v>
      </c>
      <c r="AB67" s="27" t="s">
        <v>353</v>
      </c>
      <c r="AC67" s="9">
        <f>VLOOKUP($A67,'SP23'!$1:$1048576,7,0)</f>
        <v>26</v>
      </c>
    </row>
    <row r="68" spans="1:29" ht="36">
      <c r="A68" s="18">
        <v>52600</v>
      </c>
      <c r="B68" s="15" t="s">
        <v>7215</v>
      </c>
      <c r="C68" s="18" t="s">
        <v>7216</v>
      </c>
      <c r="D68" s="15" t="s">
        <v>41</v>
      </c>
      <c r="E68" s="17" t="s">
        <v>995</v>
      </c>
      <c r="F68" s="18" t="s">
        <v>354</v>
      </c>
      <c r="G68" s="18" t="s">
        <v>31</v>
      </c>
      <c r="H68" s="18" t="s">
        <v>32</v>
      </c>
      <c r="I68" s="29" t="s">
        <v>7098</v>
      </c>
      <c r="J68" s="30">
        <v>39462</v>
      </c>
      <c r="K68" s="30">
        <v>438292</v>
      </c>
      <c r="L68" s="18" t="s">
        <v>42</v>
      </c>
      <c r="M68" s="20"/>
      <c r="N68" s="20"/>
      <c r="O68" s="18" t="s">
        <v>42</v>
      </c>
      <c r="P68" s="27" t="s">
        <v>43</v>
      </c>
      <c r="Q68" s="15" t="s">
        <v>44</v>
      </c>
      <c r="R68" s="31">
        <v>69</v>
      </c>
      <c r="S68" s="31">
        <v>48</v>
      </c>
      <c r="T68" s="18" t="s">
        <v>355</v>
      </c>
      <c r="U68" s="18" t="s">
        <v>356</v>
      </c>
      <c r="V68" s="25"/>
      <c r="W68" s="25"/>
      <c r="X68" s="26" t="s">
        <v>44</v>
      </c>
      <c r="Y68" s="13" t="s">
        <v>39</v>
      </c>
      <c r="Z68" s="26" t="s">
        <v>37</v>
      </c>
      <c r="AA68" s="26" t="s">
        <v>38</v>
      </c>
      <c r="AB68" s="27"/>
      <c r="AC68" s="9">
        <f>VLOOKUP($A68,'SP23'!$1:$1048576,7,0)</f>
        <v>87</v>
      </c>
    </row>
    <row r="69" spans="1:29" ht="36">
      <c r="A69" s="18">
        <v>50558</v>
      </c>
      <c r="B69" s="15" t="s">
        <v>7217</v>
      </c>
      <c r="C69" s="18" t="s">
        <v>7218</v>
      </c>
      <c r="D69" s="15" t="s">
        <v>50</v>
      </c>
      <c r="E69" s="17" t="s">
        <v>995</v>
      </c>
      <c r="F69" s="18" t="s">
        <v>357</v>
      </c>
      <c r="G69" s="18" t="s">
        <v>45</v>
      </c>
      <c r="H69" s="18" t="s">
        <v>46</v>
      </c>
      <c r="I69" s="29" t="s">
        <v>7098</v>
      </c>
      <c r="J69" s="30">
        <v>39462</v>
      </c>
      <c r="K69" s="30">
        <v>438292</v>
      </c>
      <c r="L69" s="18" t="s">
        <v>42</v>
      </c>
      <c r="M69" s="15"/>
      <c r="N69" s="15"/>
      <c r="O69" s="18" t="s">
        <v>42</v>
      </c>
      <c r="P69" s="27" t="s">
        <v>51</v>
      </c>
      <c r="Q69" s="15" t="s">
        <v>44</v>
      </c>
      <c r="R69" s="31">
        <v>69</v>
      </c>
      <c r="S69" s="31">
        <v>48</v>
      </c>
      <c r="T69" s="18" t="s">
        <v>358</v>
      </c>
      <c r="U69" s="18" t="s">
        <v>359</v>
      </c>
      <c r="V69" s="25"/>
      <c r="W69" s="25"/>
      <c r="X69" s="26" t="s">
        <v>44</v>
      </c>
      <c r="Y69" s="13" t="s">
        <v>39</v>
      </c>
      <c r="Z69" s="26" t="s">
        <v>37</v>
      </c>
      <c r="AA69" s="26" t="s">
        <v>38</v>
      </c>
      <c r="AB69" s="27"/>
      <c r="AC69" s="9">
        <f>VLOOKUP($A69,'SP23'!$1:$1048576,7,0)</f>
        <v>12</v>
      </c>
    </row>
    <row r="70" spans="1:29" ht="36">
      <c r="A70" s="18">
        <v>52725</v>
      </c>
      <c r="B70" s="15" t="s">
        <v>7219</v>
      </c>
      <c r="C70" s="24" t="s">
        <v>7220</v>
      </c>
      <c r="D70" s="15" t="s">
        <v>41</v>
      </c>
      <c r="E70" s="37" t="s">
        <v>995</v>
      </c>
      <c r="F70" s="24" t="s">
        <v>361</v>
      </c>
      <c r="G70" s="24" t="s">
        <v>31</v>
      </c>
      <c r="H70" s="24" t="s">
        <v>360</v>
      </c>
      <c r="I70" s="38" t="s">
        <v>7098</v>
      </c>
      <c r="J70" s="39">
        <v>39462</v>
      </c>
      <c r="K70" s="39">
        <v>438292</v>
      </c>
      <c r="L70" s="18" t="s">
        <v>42</v>
      </c>
      <c r="M70" s="20"/>
      <c r="N70" s="20"/>
      <c r="O70" s="18" t="s">
        <v>42</v>
      </c>
      <c r="P70" s="27" t="s">
        <v>51</v>
      </c>
      <c r="Q70" s="15" t="s">
        <v>44</v>
      </c>
      <c r="R70" s="41">
        <v>69</v>
      </c>
      <c r="S70" s="41">
        <v>48</v>
      </c>
      <c r="T70" s="24" t="s">
        <v>362</v>
      </c>
      <c r="U70" s="24" t="s">
        <v>363</v>
      </c>
      <c r="V70" s="25"/>
      <c r="W70" s="25"/>
      <c r="X70" s="26" t="s">
        <v>44</v>
      </c>
      <c r="Y70" s="13" t="s">
        <v>39</v>
      </c>
      <c r="Z70" s="26" t="s">
        <v>37</v>
      </c>
      <c r="AA70" s="26" t="s">
        <v>38</v>
      </c>
      <c r="AB70" s="42"/>
      <c r="AC70" s="9">
        <f>VLOOKUP($A70,'SP23'!$1:$1048576,7,0)</f>
        <v>8</v>
      </c>
    </row>
    <row r="71" spans="1:29" ht="36">
      <c r="A71" s="18">
        <v>55489</v>
      </c>
      <c r="B71" s="15" t="s">
        <v>7221</v>
      </c>
      <c r="C71" s="18" t="s">
        <v>7222</v>
      </c>
      <c r="D71" s="15" t="s">
        <v>41</v>
      </c>
      <c r="E71" s="17" t="s">
        <v>995</v>
      </c>
      <c r="F71" s="18" t="s">
        <v>364</v>
      </c>
      <c r="G71" s="18" t="s">
        <v>61</v>
      </c>
      <c r="H71" s="18" t="s">
        <v>97</v>
      </c>
      <c r="I71" s="29" t="s">
        <v>7098</v>
      </c>
      <c r="J71" s="30">
        <v>39462</v>
      </c>
      <c r="K71" s="30">
        <v>438292</v>
      </c>
      <c r="L71" s="18" t="s">
        <v>42</v>
      </c>
      <c r="M71" s="20"/>
      <c r="N71" s="20"/>
      <c r="O71" s="18" t="s">
        <v>42</v>
      </c>
      <c r="P71" s="27" t="s">
        <v>51</v>
      </c>
      <c r="Q71" s="15" t="s">
        <v>44</v>
      </c>
      <c r="R71" s="31">
        <v>69</v>
      </c>
      <c r="S71" s="31">
        <v>48</v>
      </c>
      <c r="T71" s="18" t="s">
        <v>365</v>
      </c>
      <c r="U71" s="18" t="s">
        <v>366</v>
      </c>
      <c r="V71" s="25"/>
      <c r="W71" s="25"/>
      <c r="X71" s="26" t="s">
        <v>44</v>
      </c>
      <c r="Y71" s="13" t="s">
        <v>39</v>
      </c>
      <c r="Z71" s="26" t="s">
        <v>37</v>
      </c>
      <c r="AA71" s="26" t="s">
        <v>38</v>
      </c>
      <c r="AB71" s="27"/>
      <c r="AC71" s="9">
        <f>VLOOKUP($A71,'SP23'!$1:$1048576,7,0)</f>
        <v>12</v>
      </c>
    </row>
    <row r="72" spans="1:29" ht="24">
      <c r="A72" s="18">
        <v>50630</v>
      </c>
      <c r="B72" s="15" t="s">
        <v>7223</v>
      </c>
      <c r="C72" s="18" t="s">
        <v>7224</v>
      </c>
      <c r="D72" s="15" t="s">
        <v>84</v>
      </c>
      <c r="E72" s="17" t="s">
        <v>994</v>
      </c>
      <c r="F72" s="18" t="s">
        <v>367</v>
      </c>
      <c r="G72" s="18" t="s">
        <v>61</v>
      </c>
      <c r="H72" s="18" t="s">
        <v>62</v>
      </c>
      <c r="I72" s="18" t="s">
        <v>7088</v>
      </c>
      <c r="J72" s="19">
        <v>39462</v>
      </c>
      <c r="K72" s="19">
        <v>438292</v>
      </c>
      <c r="L72" s="18" t="s">
        <v>42</v>
      </c>
      <c r="M72" s="15"/>
      <c r="N72" s="15"/>
      <c r="O72" s="18" t="s">
        <v>42</v>
      </c>
      <c r="P72" s="27" t="s">
        <v>66</v>
      </c>
      <c r="Q72" s="15" t="s">
        <v>44</v>
      </c>
      <c r="R72" s="23">
        <v>69</v>
      </c>
      <c r="S72" s="23">
        <v>48</v>
      </c>
      <c r="T72" s="18" t="s">
        <v>368</v>
      </c>
      <c r="U72" s="18" t="s">
        <v>369</v>
      </c>
      <c r="V72" s="25"/>
      <c r="W72" s="25"/>
      <c r="X72" s="26" t="s">
        <v>44</v>
      </c>
      <c r="Y72" s="13" t="s">
        <v>39</v>
      </c>
      <c r="Z72" s="26" t="s">
        <v>37</v>
      </c>
      <c r="AA72" s="26" t="s">
        <v>38</v>
      </c>
      <c r="AB72" s="27"/>
      <c r="AC72" s="9">
        <f>VLOOKUP($A72,'SP23'!$1:$1048576,7,0)</f>
        <v>13</v>
      </c>
    </row>
    <row r="73" spans="1:29" ht="36">
      <c r="A73" s="18">
        <v>52996</v>
      </c>
      <c r="B73" s="15" t="s">
        <v>7225</v>
      </c>
      <c r="C73" s="18" t="s">
        <v>7226</v>
      </c>
      <c r="D73" s="15" t="s">
        <v>50</v>
      </c>
      <c r="E73" s="17" t="s">
        <v>995</v>
      </c>
      <c r="F73" s="18" t="s">
        <v>370</v>
      </c>
      <c r="G73" s="18" t="s">
        <v>45</v>
      </c>
      <c r="H73" s="18" t="s">
        <v>120</v>
      </c>
      <c r="I73" s="29" t="s">
        <v>7098</v>
      </c>
      <c r="J73" s="30">
        <v>39462</v>
      </c>
      <c r="K73" s="30">
        <v>438292</v>
      </c>
      <c r="L73" s="18" t="s">
        <v>42</v>
      </c>
      <c r="M73" s="15"/>
      <c r="N73" s="15"/>
      <c r="O73" s="18" t="s">
        <v>42</v>
      </c>
      <c r="P73" s="27" t="s">
        <v>43</v>
      </c>
      <c r="Q73" s="15" t="s">
        <v>44</v>
      </c>
      <c r="R73" s="31">
        <v>69</v>
      </c>
      <c r="S73" s="31">
        <v>48</v>
      </c>
      <c r="T73" s="18" t="s">
        <v>371</v>
      </c>
      <c r="U73" s="18" t="s">
        <v>372</v>
      </c>
      <c r="V73" s="25"/>
      <c r="W73" s="25"/>
      <c r="X73" s="26" t="s">
        <v>44</v>
      </c>
      <c r="Y73" s="13" t="s">
        <v>39</v>
      </c>
      <c r="Z73" s="26" t="s">
        <v>37</v>
      </c>
      <c r="AA73" s="26" t="s">
        <v>38</v>
      </c>
      <c r="AB73" s="27"/>
      <c r="AC73" s="9">
        <f>VLOOKUP($A73,'SP23'!$1:$1048576,7,0)</f>
        <v>13</v>
      </c>
    </row>
    <row r="74" spans="1:29" ht="36">
      <c r="A74" s="18">
        <v>55713</v>
      </c>
      <c r="B74" s="15" t="s">
        <v>7227</v>
      </c>
      <c r="C74" s="18" t="s">
        <v>7228</v>
      </c>
      <c r="D74" s="15" t="s">
        <v>41</v>
      </c>
      <c r="E74" s="17" t="s">
        <v>995</v>
      </c>
      <c r="F74" s="18" t="s">
        <v>373</v>
      </c>
      <c r="G74" s="18" t="s">
        <v>61</v>
      </c>
      <c r="H74" s="18" t="s">
        <v>62</v>
      </c>
      <c r="I74" s="29" t="s">
        <v>7098</v>
      </c>
      <c r="J74" s="30">
        <v>39462</v>
      </c>
      <c r="K74" s="30">
        <v>438292</v>
      </c>
      <c r="L74" s="18" t="s">
        <v>42</v>
      </c>
      <c r="M74" s="15"/>
      <c r="N74" s="77"/>
      <c r="O74" s="18" t="s">
        <v>42</v>
      </c>
      <c r="P74" s="27" t="s">
        <v>51</v>
      </c>
      <c r="Q74" s="15" t="s">
        <v>44</v>
      </c>
      <c r="R74" s="31">
        <v>69</v>
      </c>
      <c r="S74" s="31">
        <v>48</v>
      </c>
      <c r="T74" s="18" t="s">
        <v>374</v>
      </c>
      <c r="U74" s="18" t="s">
        <v>375</v>
      </c>
      <c r="V74" s="25"/>
      <c r="W74" s="25"/>
      <c r="X74" s="26" t="s">
        <v>44</v>
      </c>
      <c r="Y74" s="13" t="s">
        <v>39</v>
      </c>
      <c r="Z74" s="26" t="s">
        <v>37</v>
      </c>
      <c r="AA74" s="26" t="s">
        <v>38</v>
      </c>
      <c r="AB74" s="27"/>
      <c r="AC74" s="9">
        <f>VLOOKUP($A74,'SP23'!$1:$1048576,7,0)</f>
        <v>13</v>
      </c>
    </row>
    <row r="75" spans="1:29" ht="36">
      <c r="A75" s="18">
        <v>53030</v>
      </c>
      <c r="B75" s="15" t="s">
        <v>7229</v>
      </c>
      <c r="C75" s="18" t="s">
        <v>7230</v>
      </c>
      <c r="D75" s="15" t="s">
        <v>41</v>
      </c>
      <c r="E75" s="17" t="s">
        <v>995</v>
      </c>
      <c r="F75" s="18" t="s">
        <v>376</v>
      </c>
      <c r="G75" s="18" t="s">
        <v>31</v>
      </c>
      <c r="H75" s="18" t="s">
        <v>32</v>
      </c>
      <c r="I75" s="29" t="s">
        <v>7098</v>
      </c>
      <c r="J75" s="30">
        <v>39462</v>
      </c>
      <c r="K75" s="30">
        <v>438292</v>
      </c>
      <c r="L75" s="18" t="s">
        <v>42</v>
      </c>
      <c r="M75" s="20"/>
      <c r="N75" s="20"/>
      <c r="O75" s="18" t="s">
        <v>42</v>
      </c>
      <c r="P75" s="27" t="s">
        <v>43</v>
      </c>
      <c r="Q75" s="15" t="s">
        <v>44</v>
      </c>
      <c r="R75" s="31">
        <v>69</v>
      </c>
      <c r="S75" s="31">
        <v>48</v>
      </c>
      <c r="T75" s="18" t="s">
        <v>377</v>
      </c>
      <c r="U75" s="18" t="s">
        <v>378</v>
      </c>
      <c r="V75" s="25"/>
      <c r="W75" s="25"/>
      <c r="X75" s="26" t="s">
        <v>44</v>
      </c>
      <c r="Y75" s="13" t="s">
        <v>39</v>
      </c>
      <c r="Z75" s="26" t="s">
        <v>37</v>
      </c>
      <c r="AA75" s="26" t="s">
        <v>38</v>
      </c>
      <c r="AB75" s="27"/>
      <c r="AC75" s="9">
        <f>VLOOKUP($A75,'SP23'!$1:$1048576,7,0)</f>
        <v>23</v>
      </c>
    </row>
    <row r="76" spans="1:29" ht="36">
      <c r="A76" s="18">
        <v>58001</v>
      </c>
      <c r="B76" s="15" t="s">
        <v>7231</v>
      </c>
      <c r="C76" s="18" t="s">
        <v>7232</v>
      </c>
      <c r="D76" s="15" t="s">
        <v>50</v>
      </c>
      <c r="E76" s="17" t="s">
        <v>995</v>
      </c>
      <c r="F76" s="18" t="s">
        <v>379</v>
      </c>
      <c r="G76" s="18" t="s">
        <v>45</v>
      </c>
      <c r="H76" s="18" t="s">
        <v>186</v>
      </c>
      <c r="I76" s="29" t="s">
        <v>7098</v>
      </c>
      <c r="J76" s="30">
        <v>39462</v>
      </c>
      <c r="K76" s="30">
        <v>438292</v>
      </c>
      <c r="L76" s="18" t="s">
        <v>42</v>
      </c>
      <c r="M76" s="20"/>
      <c r="N76" s="20"/>
      <c r="O76" s="18" t="s">
        <v>42</v>
      </c>
      <c r="P76" s="27" t="s">
        <v>51</v>
      </c>
      <c r="Q76" s="15" t="s">
        <v>44</v>
      </c>
      <c r="R76" s="31">
        <v>69</v>
      </c>
      <c r="S76" s="31">
        <v>48</v>
      </c>
      <c r="T76" s="18" t="s">
        <v>380</v>
      </c>
      <c r="U76" s="18" t="s">
        <v>381</v>
      </c>
      <c r="V76" s="25"/>
      <c r="W76" s="25"/>
      <c r="X76" s="26" t="s">
        <v>44</v>
      </c>
      <c r="Y76" s="13" t="s">
        <v>39</v>
      </c>
      <c r="Z76" s="26" t="s">
        <v>37</v>
      </c>
      <c r="AA76" s="26" t="s">
        <v>38</v>
      </c>
      <c r="AB76" s="27"/>
      <c r="AC76" s="9">
        <f>VLOOKUP($A76,'SP23'!$1:$1048576,7,0)</f>
        <v>13</v>
      </c>
    </row>
    <row r="77" spans="1:29" ht="36">
      <c r="A77" s="18">
        <v>53106</v>
      </c>
      <c r="B77" s="15" t="s">
        <v>7233</v>
      </c>
      <c r="C77" s="18" t="s">
        <v>7234</v>
      </c>
      <c r="D77" s="15" t="s">
        <v>41</v>
      </c>
      <c r="E77" s="17" t="s">
        <v>995</v>
      </c>
      <c r="F77" s="18" t="s">
        <v>382</v>
      </c>
      <c r="G77" s="18" t="s">
        <v>31</v>
      </c>
      <c r="H77" s="18" t="s">
        <v>32</v>
      </c>
      <c r="I77" s="29" t="s">
        <v>7098</v>
      </c>
      <c r="J77" s="30">
        <v>44461</v>
      </c>
      <c r="K77" s="30">
        <v>438292</v>
      </c>
      <c r="L77" s="18" t="s">
        <v>42</v>
      </c>
      <c r="M77" s="20"/>
      <c r="N77" s="20"/>
      <c r="O77" s="18" t="s">
        <v>42</v>
      </c>
      <c r="P77" s="27" t="s">
        <v>51</v>
      </c>
      <c r="Q77" s="45" t="s">
        <v>42</v>
      </c>
      <c r="R77" s="31">
        <v>69</v>
      </c>
      <c r="S77" s="31">
        <v>48</v>
      </c>
      <c r="T77" s="18" t="s">
        <v>383</v>
      </c>
      <c r="U77" s="18" t="s">
        <v>384</v>
      </c>
      <c r="V77" s="25"/>
      <c r="W77" s="25"/>
      <c r="X77" s="26" t="s">
        <v>44</v>
      </c>
      <c r="Y77" s="13" t="s">
        <v>39</v>
      </c>
      <c r="Z77" s="26" t="s">
        <v>37</v>
      </c>
      <c r="AA77" s="26" t="s">
        <v>38</v>
      </c>
      <c r="AB77" s="27" t="s">
        <v>385</v>
      </c>
      <c r="AC77" s="9">
        <f>VLOOKUP($A77,'SP23'!$1:$1048576,7,0)</f>
        <v>5</v>
      </c>
    </row>
    <row r="78" spans="1:29" ht="24">
      <c r="A78" s="18">
        <v>53351</v>
      </c>
      <c r="B78" s="15" t="s">
        <v>7235</v>
      </c>
      <c r="C78" s="18" t="s">
        <v>7236</v>
      </c>
      <c r="D78" s="15" t="s">
        <v>84</v>
      </c>
      <c r="E78" s="17" t="s">
        <v>994</v>
      </c>
      <c r="F78" s="18" t="s">
        <v>386</v>
      </c>
      <c r="G78" s="18" t="s">
        <v>45</v>
      </c>
      <c r="H78" s="18" t="s">
        <v>120</v>
      </c>
      <c r="I78" s="18" t="s">
        <v>7088</v>
      </c>
      <c r="J78" s="19">
        <v>39462</v>
      </c>
      <c r="K78" s="19">
        <v>438292</v>
      </c>
      <c r="L78" s="18" t="s">
        <v>42</v>
      </c>
      <c r="M78" s="20"/>
      <c r="N78" s="20"/>
      <c r="O78" s="18" t="s">
        <v>42</v>
      </c>
      <c r="P78" s="27" t="s">
        <v>163</v>
      </c>
      <c r="Q78" s="15" t="s">
        <v>42</v>
      </c>
      <c r="R78" s="23">
        <v>0</v>
      </c>
      <c r="S78" s="23">
        <v>0</v>
      </c>
      <c r="T78" s="18" t="s">
        <v>387</v>
      </c>
      <c r="U78" s="18" t="s">
        <v>388</v>
      </c>
      <c r="V78" s="25"/>
      <c r="W78" s="25"/>
      <c r="X78" s="26" t="s">
        <v>44</v>
      </c>
      <c r="Y78" s="13" t="s">
        <v>39</v>
      </c>
      <c r="Z78" s="26" t="s">
        <v>37</v>
      </c>
      <c r="AA78" s="26" t="s">
        <v>38</v>
      </c>
      <c r="AB78" s="36"/>
      <c r="AC78" s="9">
        <f>VLOOKUP($A78,'SP23'!$1:$1048576,7,0)</f>
        <v>14</v>
      </c>
    </row>
    <row r="79" spans="1:29" ht="24">
      <c r="A79" s="18">
        <v>55484</v>
      </c>
      <c r="B79" s="15" t="s">
        <v>7237</v>
      </c>
      <c r="C79" s="18" t="s">
        <v>7238</v>
      </c>
      <c r="D79" s="15" t="s">
        <v>84</v>
      </c>
      <c r="E79" s="17" t="s">
        <v>994</v>
      </c>
      <c r="F79" s="18" t="s">
        <v>389</v>
      </c>
      <c r="G79" s="18" t="s">
        <v>61</v>
      </c>
      <c r="H79" s="18" t="s">
        <v>62</v>
      </c>
      <c r="I79" s="18" t="s">
        <v>7088</v>
      </c>
      <c r="J79" s="19">
        <v>39462</v>
      </c>
      <c r="K79" s="19">
        <v>438292</v>
      </c>
      <c r="L79" s="18" t="s">
        <v>42</v>
      </c>
      <c r="M79" s="20"/>
      <c r="N79" s="20"/>
      <c r="O79" s="18" t="s">
        <v>42</v>
      </c>
      <c r="P79" s="27" t="s">
        <v>71</v>
      </c>
      <c r="Q79" s="15" t="s">
        <v>44</v>
      </c>
      <c r="R79" s="23">
        <v>69</v>
      </c>
      <c r="S79" s="23">
        <v>48</v>
      </c>
      <c r="T79" s="18" t="s">
        <v>390</v>
      </c>
      <c r="U79" s="18" t="s">
        <v>391</v>
      </c>
      <c r="V79" s="25"/>
      <c r="W79" s="25"/>
      <c r="X79" s="26" t="s">
        <v>44</v>
      </c>
      <c r="Y79" s="13" t="s">
        <v>39</v>
      </c>
      <c r="Z79" s="26" t="s">
        <v>37</v>
      </c>
      <c r="AA79" s="26" t="s">
        <v>38</v>
      </c>
      <c r="AB79" s="27"/>
      <c r="AC79" s="9">
        <f>VLOOKUP($A79,'SP23'!$1:$1048576,7,0)</f>
        <v>14</v>
      </c>
    </row>
    <row r="80" spans="1:29" ht="36">
      <c r="A80" s="18">
        <v>53199</v>
      </c>
      <c r="B80" s="15" t="s">
        <v>7239</v>
      </c>
      <c r="C80" s="18" t="s">
        <v>7240</v>
      </c>
      <c r="D80" s="15" t="s">
        <v>41</v>
      </c>
      <c r="E80" s="17" t="s">
        <v>995</v>
      </c>
      <c r="F80" s="18" t="s">
        <v>392</v>
      </c>
      <c r="G80" s="18" t="s">
        <v>31</v>
      </c>
      <c r="H80" s="18" t="s">
        <v>360</v>
      </c>
      <c r="I80" s="29" t="s">
        <v>7098</v>
      </c>
      <c r="J80" s="30">
        <v>39462</v>
      </c>
      <c r="K80" s="30">
        <v>438292</v>
      </c>
      <c r="L80" s="18" t="s">
        <v>42</v>
      </c>
      <c r="M80" s="20"/>
      <c r="N80" s="20"/>
      <c r="O80" s="18" t="s">
        <v>42</v>
      </c>
      <c r="P80" s="27" t="s">
        <v>51</v>
      </c>
      <c r="Q80" s="15" t="s">
        <v>44</v>
      </c>
      <c r="R80" s="31">
        <v>69</v>
      </c>
      <c r="S80" s="31">
        <v>48</v>
      </c>
      <c r="T80" s="18" t="s">
        <v>393</v>
      </c>
      <c r="U80" s="18" t="s">
        <v>394</v>
      </c>
      <c r="V80" s="25"/>
      <c r="W80" s="25"/>
      <c r="X80" s="26" t="s">
        <v>44</v>
      </c>
      <c r="Y80" s="13" t="s">
        <v>39</v>
      </c>
      <c r="Z80" s="26" t="s">
        <v>37</v>
      </c>
      <c r="AA80" s="26" t="s">
        <v>38</v>
      </c>
      <c r="AB80" s="36"/>
      <c r="AC80" s="9">
        <f>VLOOKUP($A80,'SP23'!$1:$1048576,7,0)</f>
        <v>5</v>
      </c>
    </row>
    <row r="81" spans="1:29" ht="29.1">
      <c r="A81" s="18">
        <v>51513</v>
      </c>
      <c r="B81" s="15" t="s">
        <v>7241</v>
      </c>
      <c r="C81" s="18" t="s">
        <v>7242</v>
      </c>
      <c r="D81" s="15" t="s">
        <v>84</v>
      </c>
      <c r="E81" s="17" t="s">
        <v>994</v>
      </c>
      <c r="F81" s="18" t="s">
        <v>395</v>
      </c>
      <c r="G81" s="18" t="s">
        <v>45</v>
      </c>
      <c r="H81" s="18" t="s">
        <v>120</v>
      </c>
      <c r="I81" s="18" t="s">
        <v>7088</v>
      </c>
      <c r="J81" s="19">
        <v>39462</v>
      </c>
      <c r="K81" s="19">
        <v>438292</v>
      </c>
      <c r="L81" s="18" t="s">
        <v>42</v>
      </c>
      <c r="M81" s="20"/>
      <c r="N81" s="20"/>
      <c r="O81" s="18" t="s">
        <v>42</v>
      </c>
      <c r="P81" s="27" t="s">
        <v>43</v>
      </c>
      <c r="Q81" s="15" t="s">
        <v>42</v>
      </c>
      <c r="R81" s="23">
        <v>0</v>
      </c>
      <c r="S81" s="23">
        <v>0</v>
      </c>
      <c r="T81" s="18" t="s">
        <v>396</v>
      </c>
      <c r="U81" s="18" t="s">
        <v>397</v>
      </c>
      <c r="V81" s="25"/>
      <c r="W81" s="25"/>
      <c r="X81" s="26" t="s">
        <v>44</v>
      </c>
      <c r="Y81" s="13" t="s">
        <v>39</v>
      </c>
      <c r="Z81" s="26" t="s">
        <v>37</v>
      </c>
      <c r="AA81" s="26" t="s">
        <v>38</v>
      </c>
      <c r="AB81" s="36"/>
      <c r="AC81" s="9">
        <f>VLOOKUP($A81,'SP23'!$1:$1048576,7,0)</f>
        <v>15</v>
      </c>
    </row>
    <row r="82" spans="1:29" ht="36">
      <c r="A82" s="18">
        <v>53302</v>
      </c>
      <c r="B82" s="15" t="s">
        <v>7243</v>
      </c>
      <c r="C82" s="18" t="s">
        <v>7244</v>
      </c>
      <c r="D82" s="15" t="s">
        <v>50</v>
      </c>
      <c r="E82" s="17" t="s">
        <v>995</v>
      </c>
      <c r="F82" s="18" t="s">
        <v>74</v>
      </c>
      <c r="G82" s="18" t="s">
        <v>45</v>
      </c>
      <c r="H82" s="18" t="s">
        <v>46</v>
      </c>
      <c r="I82" s="29" t="s">
        <v>7098</v>
      </c>
      <c r="J82" s="30">
        <v>39462</v>
      </c>
      <c r="K82" s="30">
        <v>438292</v>
      </c>
      <c r="L82" s="18" t="s">
        <v>42</v>
      </c>
      <c r="M82" s="20"/>
      <c r="N82" s="20"/>
      <c r="O82" s="18" t="s">
        <v>42</v>
      </c>
      <c r="P82" s="27" t="s">
        <v>51</v>
      </c>
      <c r="Q82" s="15" t="s">
        <v>44</v>
      </c>
      <c r="R82" s="31">
        <v>69</v>
      </c>
      <c r="S82" s="31">
        <v>48</v>
      </c>
      <c r="T82" s="18" t="s">
        <v>75</v>
      </c>
      <c r="U82" s="18" t="s">
        <v>76</v>
      </c>
      <c r="V82" s="25"/>
      <c r="W82" s="25" t="s">
        <v>77</v>
      </c>
      <c r="X82" s="26" t="s">
        <v>42</v>
      </c>
      <c r="Y82" s="13" t="s">
        <v>39</v>
      </c>
      <c r="Z82" s="26" t="s">
        <v>37</v>
      </c>
      <c r="AA82" s="26" t="s">
        <v>38</v>
      </c>
      <c r="AB82" s="27" t="s">
        <v>78</v>
      </c>
      <c r="AC82" s="9" t="e">
        <f>VLOOKUP($A82,'SP23'!$1:$1048576,7,0)</f>
        <v>#N/A</v>
      </c>
    </row>
    <row r="83" spans="1:29" ht="36">
      <c r="A83" s="18">
        <v>51799</v>
      </c>
      <c r="B83" s="15" t="s">
        <v>7245</v>
      </c>
      <c r="C83" s="18" t="s">
        <v>7246</v>
      </c>
      <c r="D83" s="15" t="s">
        <v>50</v>
      </c>
      <c r="E83" s="17" t="s">
        <v>995</v>
      </c>
      <c r="F83" s="18" t="s">
        <v>398</v>
      </c>
      <c r="G83" s="18" t="s">
        <v>45</v>
      </c>
      <c r="H83" s="18" t="s">
        <v>186</v>
      </c>
      <c r="I83" s="29" t="s">
        <v>7098</v>
      </c>
      <c r="J83" s="30">
        <v>39462</v>
      </c>
      <c r="K83" s="30">
        <v>438292</v>
      </c>
      <c r="L83" s="18" t="s">
        <v>42</v>
      </c>
      <c r="M83" s="20"/>
      <c r="N83" s="20"/>
      <c r="O83" s="18" t="s">
        <v>42</v>
      </c>
      <c r="P83" s="27" t="s">
        <v>51</v>
      </c>
      <c r="Q83" s="15" t="s">
        <v>44</v>
      </c>
      <c r="R83" s="31">
        <v>69</v>
      </c>
      <c r="S83" s="31">
        <v>48</v>
      </c>
      <c r="T83" s="18" t="s">
        <v>399</v>
      </c>
      <c r="U83" s="18" t="s">
        <v>400</v>
      </c>
      <c r="V83" s="25"/>
      <c r="W83" s="25"/>
      <c r="X83" s="26" t="s">
        <v>44</v>
      </c>
      <c r="Y83" s="13" t="s">
        <v>39</v>
      </c>
      <c r="Z83" s="26" t="s">
        <v>37</v>
      </c>
      <c r="AA83" s="26" t="s">
        <v>38</v>
      </c>
      <c r="AB83" s="27"/>
      <c r="AC83" s="9">
        <f>VLOOKUP($A83,'SP23'!$1:$1048576,7,0)</f>
        <v>17</v>
      </c>
    </row>
    <row r="84" spans="1:29" ht="36">
      <c r="A84" s="18">
        <v>52710</v>
      </c>
      <c r="B84" s="15" t="s">
        <v>7247</v>
      </c>
      <c r="C84" s="18" t="s">
        <v>7248</v>
      </c>
      <c r="D84" s="15" t="s">
        <v>50</v>
      </c>
      <c r="E84" s="17" t="s">
        <v>995</v>
      </c>
      <c r="F84" s="18" t="s">
        <v>401</v>
      </c>
      <c r="G84" s="18" t="s">
        <v>45</v>
      </c>
      <c r="H84" s="18" t="s">
        <v>46</v>
      </c>
      <c r="I84" s="29" t="s">
        <v>7098</v>
      </c>
      <c r="J84" s="30">
        <v>39462</v>
      </c>
      <c r="K84" s="30">
        <v>438292</v>
      </c>
      <c r="L84" s="18" t="s">
        <v>42</v>
      </c>
      <c r="M84" s="20"/>
      <c r="N84" s="20"/>
      <c r="O84" s="18" t="s">
        <v>42</v>
      </c>
      <c r="P84" s="27" t="s">
        <v>51</v>
      </c>
      <c r="Q84" s="15" t="s">
        <v>44</v>
      </c>
      <c r="R84" s="31">
        <v>69</v>
      </c>
      <c r="S84" s="31">
        <v>48</v>
      </c>
      <c r="T84" s="18" t="s">
        <v>402</v>
      </c>
      <c r="U84" s="18" t="s">
        <v>403</v>
      </c>
      <c r="V84" s="25"/>
      <c r="W84" s="25"/>
      <c r="X84" s="26" t="s">
        <v>44</v>
      </c>
      <c r="Y84" s="13" t="s">
        <v>39</v>
      </c>
      <c r="Z84" s="26" t="s">
        <v>37</v>
      </c>
      <c r="AA84" s="26" t="s">
        <v>38</v>
      </c>
      <c r="AB84" s="27"/>
      <c r="AC84" s="9">
        <f>VLOOKUP($A84,'SP23'!$1:$1048576,7,0)</f>
        <v>17</v>
      </c>
    </row>
    <row r="85" spans="1:29" ht="36">
      <c r="A85" s="18">
        <v>53388</v>
      </c>
      <c r="B85" s="15" t="s">
        <v>7249</v>
      </c>
      <c r="C85" s="18" t="s">
        <v>7250</v>
      </c>
      <c r="D85" s="15" t="s">
        <v>50</v>
      </c>
      <c r="E85" s="17" t="s">
        <v>995</v>
      </c>
      <c r="F85" s="18" t="s">
        <v>404</v>
      </c>
      <c r="G85" s="18" t="s">
        <v>167</v>
      </c>
      <c r="H85" s="18" t="s">
        <v>168</v>
      </c>
      <c r="I85" s="29" t="s">
        <v>7098</v>
      </c>
      <c r="J85" s="30">
        <v>39462</v>
      </c>
      <c r="K85" s="30">
        <v>438292</v>
      </c>
      <c r="L85" s="18" t="s">
        <v>44</v>
      </c>
      <c r="M85" s="21" t="s">
        <v>57</v>
      </c>
      <c r="N85" s="20"/>
      <c r="O85" s="18" t="s">
        <v>44</v>
      </c>
      <c r="P85" s="27" t="s">
        <v>407</v>
      </c>
      <c r="Q85" s="15" t="s">
        <v>44</v>
      </c>
      <c r="R85" s="31">
        <v>69</v>
      </c>
      <c r="S85" s="31">
        <v>48</v>
      </c>
      <c r="T85" s="18" t="s">
        <v>405</v>
      </c>
      <c r="U85" s="18" t="s">
        <v>406</v>
      </c>
      <c r="V85" s="25"/>
      <c r="W85" s="25"/>
      <c r="X85" s="26" t="s">
        <v>44</v>
      </c>
      <c r="Y85" s="13" t="s">
        <v>39</v>
      </c>
      <c r="Z85" s="26" t="s">
        <v>37</v>
      </c>
      <c r="AA85" s="26" t="s">
        <v>38</v>
      </c>
      <c r="AB85" s="36"/>
      <c r="AC85" s="9">
        <f>VLOOKUP($A85,'SP23'!$1:$1048576,7,0)</f>
        <v>170</v>
      </c>
    </row>
    <row r="86" spans="1:29" ht="43.5">
      <c r="A86" s="18">
        <v>53391</v>
      </c>
      <c r="B86" s="15" t="s">
        <v>7251</v>
      </c>
      <c r="C86" s="18" t="s">
        <v>7252</v>
      </c>
      <c r="D86" s="15" t="s">
        <v>84</v>
      </c>
      <c r="E86" s="17" t="s">
        <v>994</v>
      </c>
      <c r="F86" s="18" t="s">
        <v>80</v>
      </c>
      <c r="G86" s="18" t="s">
        <v>45</v>
      </c>
      <c r="H86" s="18" t="s">
        <v>79</v>
      </c>
      <c r="I86" s="18" t="s">
        <v>7088</v>
      </c>
      <c r="J86" s="19">
        <v>39462</v>
      </c>
      <c r="K86" s="19">
        <v>438292</v>
      </c>
      <c r="L86" s="18" t="s">
        <v>42</v>
      </c>
      <c r="M86" s="20"/>
      <c r="N86" s="20"/>
      <c r="O86" s="18" t="s">
        <v>42</v>
      </c>
      <c r="P86" s="15" t="s">
        <v>51</v>
      </c>
      <c r="Q86" s="15" t="s">
        <v>44</v>
      </c>
      <c r="R86" s="23">
        <v>0</v>
      </c>
      <c r="S86" s="23">
        <v>0</v>
      </c>
      <c r="T86" s="18" t="s">
        <v>81</v>
      </c>
      <c r="U86" s="18" t="s">
        <v>82</v>
      </c>
      <c r="V86" s="25" t="s">
        <v>7253</v>
      </c>
      <c r="W86" s="25" t="s">
        <v>52</v>
      </c>
      <c r="X86" s="26" t="s">
        <v>42</v>
      </c>
      <c r="Y86" s="13" t="s">
        <v>39</v>
      </c>
      <c r="Z86" s="26" t="s">
        <v>37</v>
      </c>
      <c r="AA86" s="26" t="s">
        <v>38</v>
      </c>
      <c r="AB86" s="27" t="s">
        <v>85</v>
      </c>
      <c r="AC86" s="9" t="e">
        <f>VLOOKUP($A86,'SP23'!$1:$1048576,7,0)</f>
        <v>#N/A</v>
      </c>
    </row>
    <row r="87" spans="1:29" ht="36">
      <c r="A87" s="18">
        <v>53395</v>
      </c>
      <c r="B87" s="15" t="s">
        <v>7254</v>
      </c>
      <c r="C87" s="18" t="s">
        <v>7255</v>
      </c>
      <c r="D87" s="15" t="s">
        <v>41</v>
      </c>
      <c r="E87" s="17" t="s">
        <v>995</v>
      </c>
      <c r="F87" s="18" t="s">
        <v>408</v>
      </c>
      <c r="G87" s="18" t="s">
        <v>231</v>
      </c>
      <c r="H87" s="18" t="s">
        <v>232</v>
      </c>
      <c r="I87" s="29" t="s">
        <v>7098</v>
      </c>
      <c r="J87" s="30">
        <v>39462</v>
      </c>
      <c r="K87" s="30">
        <v>438292</v>
      </c>
      <c r="L87" s="18" t="s">
        <v>42</v>
      </c>
      <c r="M87" s="20"/>
      <c r="N87" s="20"/>
      <c r="O87" s="18" t="s">
        <v>42</v>
      </c>
      <c r="P87" s="27" t="s">
        <v>51</v>
      </c>
      <c r="Q87" s="15" t="s">
        <v>44</v>
      </c>
      <c r="R87" s="31">
        <v>69</v>
      </c>
      <c r="S87" s="31">
        <v>48</v>
      </c>
      <c r="T87" s="18" t="s">
        <v>409</v>
      </c>
      <c r="U87" s="18" t="s">
        <v>410</v>
      </c>
      <c r="V87" s="25"/>
      <c r="W87" s="25"/>
      <c r="X87" s="26" t="s">
        <v>44</v>
      </c>
      <c r="Y87" s="13" t="s">
        <v>39</v>
      </c>
      <c r="Z87" s="26" t="s">
        <v>37</v>
      </c>
      <c r="AA87" s="26" t="s">
        <v>38</v>
      </c>
      <c r="AB87" s="27"/>
      <c r="AC87" s="9">
        <f>VLOOKUP($A87,'SP23'!$1:$1048576,7,0)</f>
        <v>8</v>
      </c>
    </row>
    <row r="88" spans="1:29" ht="36">
      <c r="A88" s="18">
        <v>53239</v>
      </c>
      <c r="B88" s="15" t="s">
        <v>7256</v>
      </c>
      <c r="C88" s="18" t="s">
        <v>7257</v>
      </c>
      <c r="D88" s="15" t="s">
        <v>41</v>
      </c>
      <c r="E88" s="17" t="s">
        <v>995</v>
      </c>
      <c r="F88" s="18" t="s">
        <v>411</v>
      </c>
      <c r="G88" s="18" t="s">
        <v>61</v>
      </c>
      <c r="H88" s="18" t="s">
        <v>62</v>
      </c>
      <c r="I88" s="29" t="s">
        <v>7098</v>
      </c>
      <c r="J88" s="30">
        <v>39462</v>
      </c>
      <c r="K88" s="30">
        <v>438292</v>
      </c>
      <c r="L88" s="18" t="s">
        <v>42</v>
      </c>
      <c r="M88" s="20"/>
      <c r="N88" s="20"/>
      <c r="O88" s="18" t="s">
        <v>42</v>
      </c>
      <c r="P88" s="27" t="s">
        <v>51</v>
      </c>
      <c r="Q88" s="15" t="s">
        <v>44</v>
      </c>
      <c r="R88" s="31">
        <v>69</v>
      </c>
      <c r="S88" s="31">
        <v>48</v>
      </c>
      <c r="T88" s="18" t="s">
        <v>412</v>
      </c>
      <c r="U88" s="18" t="s">
        <v>413</v>
      </c>
      <c r="V88" s="25"/>
      <c r="W88" s="25"/>
      <c r="X88" s="26" t="s">
        <v>44</v>
      </c>
      <c r="Y88" s="13" t="s">
        <v>39</v>
      </c>
      <c r="Z88" s="26" t="s">
        <v>37</v>
      </c>
      <c r="AA88" s="26" t="s">
        <v>38</v>
      </c>
      <c r="AB88" s="27"/>
      <c r="AC88" s="9">
        <f>VLOOKUP($A88,'SP23'!$1:$1048576,7,0)</f>
        <v>18</v>
      </c>
    </row>
    <row r="89" spans="1:29" ht="36">
      <c r="A89" s="18">
        <v>53456</v>
      </c>
      <c r="B89" s="15" t="s">
        <v>7258</v>
      </c>
      <c r="C89" s="18" t="s">
        <v>7259</v>
      </c>
      <c r="D89" s="15" t="s">
        <v>41</v>
      </c>
      <c r="E89" s="17" t="s">
        <v>995</v>
      </c>
      <c r="F89" s="18" t="s">
        <v>414</v>
      </c>
      <c r="G89" s="18" t="s">
        <v>231</v>
      </c>
      <c r="H89" s="18" t="s">
        <v>232</v>
      </c>
      <c r="I89" s="29" t="s">
        <v>7098</v>
      </c>
      <c r="J89" s="30">
        <v>39462</v>
      </c>
      <c r="K89" s="30">
        <v>438292</v>
      </c>
      <c r="L89" s="18" t="s">
        <v>42</v>
      </c>
      <c r="M89" s="20"/>
      <c r="N89" s="20"/>
      <c r="O89" s="18" t="s">
        <v>42</v>
      </c>
      <c r="P89" s="27" t="s">
        <v>51</v>
      </c>
      <c r="Q89" s="15" t="s">
        <v>44</v>
      </c>
      <c r="R89" s="31">
        <v>69</v>
      </c>
      <c r="S89" s="31">
        <v>48</v>
      </c>
      <c r="T89" s="18" t="s">
        <v>415</v>
      </c>
      <c r="U89" s="18" t="s">
        <v>416</v>
      </c>
      <c r="V89" s="25"/>
      <c r="W89" s="25"/>
      <c r="X89" s="26" t="s">
        <v>44</v>
      </c>
      <c r="Y89" s="13" t="s">
        <v>39</v>
      </c>
      <c r="Z89" s="26" t="s">
        <v>37</v>
      </c>
      <c r="AA89" s="26" t="s">
        <v>38</v>
      </c>
      <c r="AB89" s="27"/>
      <c r="AC89" s="9">
        <f>VLOOKUP($A89,'SP23'!$1:$1048576,7,0)</f>
        <v>70</v>
      </c>
    </row>
    <row r="90" spans="1:29" ht="57.95">
      <c r="A90" s="18">
        <v>53515</v>
      </c>
      <c r="B90" s="15" t="s">
        <v>7260</v>
      </c>
      <c r="C90" s="18" t="s">
        <v>7261</v>
      </c>
      <c r="D90" s="15" t="s">
        <v>50</v>
      </c>
      <c r="E90" s="17" t="s">
        <v>995</v>
      </c>
      <c r="F90" s="18" t="s">
        <v>417</v>
      </c>
      <c r="G90" s="18" t="s">
        <v>45</v>
      </c>
      <c r="H90" s="18" t="s">
        <v>186</v>
      </c>
      <c r="I90" s="29" t="s">
        <v>7098</v>
      </c>
      <c r="J90" s="30">
        <v>39462</v>
      </c>
      <c r="K90" s="30">
        <v>438292</v>
      </c>
      <c r="L90" s="18" t="s">
        <v>42</v>
      </c>
      <c r="M90" s="20"/>
      <c r="N90" s="20"/>
      <c r="O90" s="18" t="s">
        <v>42</v>
      </c>
      <c r="P90" s="27" t="s">
        <v>43</v>
      </c>
      <c r="Q90" s="15" t="s">
        <v>44</v>
      </c>
      <c r="R90" s="31">
        <v>69</v>
      </c>
      <c r="S90" s="31">
        <v>48</v>
      </c>
      <c r="T90" s="18" t="s">
        <v>418</v>
      </c>
      <c r="U90" s="18" t="s">
        <v>419</v>
      </c>
      <c r="V90" s="25"/>
      <c r="W90" s="25" t="s">
        <v>124</v>
      </c>
      <c r="X90" s="26" t="s">
        <v>44</v>
      </c>
      <c r="Y90" s="13" t="s">
        <v>39</v>
      </c>
      <c r="Z90" s="26" t="s">
        <v>37</v>
      </c>
      <c r="AA90" s="26" t="s">
        <v>38</v>
      </c>
      <c r="AB90" s="27" t="s">
        <v>420</v>
      </c>
      <c r="AC90" s="9">
        <f>VLOOKUP($A90,'SP23'!$1:$1048576,7,0)</f>
        <v>5</v>
      </c>
    </row>
    <row r="91" spans="1:29" ht="36">
      <c r="A91" s="18">
        <v>51165</v>
      </c>
      <c r="B91" s="15" t="s">
        <v>7262</v>
      </c>
      <c r="C91" s="18" t="s">
        <v>7263</v>
      </c>
      <c r="D91" s="15" t="s">
        <v>41</v>
      </c>
      <c r="E91" s="17" t="s">
        <v>995</v>
      </c>
      <c r="F91" s="18" t="s">
        <v>421</v>
      </c>
      <c r="G91" s="18" t="s">
        <v>61</v>
      </c>
      <c r="H91" s="18" t="s">
        <v>62</v>
      </c>
      <c r="I91" s="29" t="s">
        <v>7098</v>
      </c>
      <c r="J91" s="30">
        <v>39462</v>
      </c>
      <c r="K91" s="30">
        <v>438292</v>
      </c>
      <c r="L91" s="18" t="s">
        <v>42</v>
      </c>
      <c r="M91" s="20"/>
      <c r="N91" s="20"/>
      <c r="O91" s="18" t="s">
        <v>42</v>
      </c>
      <c r="P91" s="40" t="s">
        <v>43</v>
      </c>
      <c r="Q91" s="27" t="s">
        <v>44</v>
      </c>
      <c r="R91" s="31">
        <v>69</v>
      </c>
      <c r="S91" s="31">
        <v>48</v>
      </c>
      <c r="T91" s="18" t="s">
        <v>422</v>
      </c>
      <c r="U91" s="18" t="s">
        <v>423</v>
      </c>
      <c r="V91" s="25"/>
      <c r="W91" s="25"/>
      <c r="X91" s="26" t="s">
        <v>44</v>
      </c>
      <c r="Y91" s="13" t="s">
        <v>39</v>
      </c>
      <c r="Z91" s="26" t="s">
        <v>37</v>
      </c>
      <c r="AA91" s="26" t="s">
        <v>38</v>
      </c>
      <c r="AB91" s="27"/>
      <c r="AC91" s="9">
        <f>VLOOKUP($A91,'SP23'!$1:$1048576,7,0)</f>
        <v>19</v>
      </c>
    </row>
    <row r="92" spans="1:29" ht="36">
      <c r="A92" s="18">
        <v>53536</v>
      </c>
      <c r="B92" s="15" t="s">
        <v>7264</v>
      </c>
      <c r="C92" s="18" t="s">
        <v>7265</v>
      </c>
      <c r="D92" s="18" t="s">
        <v>50</v>
      </c>
      <c r="E92" s="17" t="s">
        <v>995</v>
      </c>
      <c r="F92" s="18" t="s">
        <v>425</v>
      </c>
      <c r="G92" s="18" t="s">
        <v>181</v>
      </c>
      <c r="H92" s="18" t="s">
        <v>424</v>
      </c>
      <c r="I92" s="29" t="s">
        <v>7098</v>
      </c>
      <c r="J92" s="30">
        <v>39462</v>
      </c>
      <c r="K92" s="30">
        <v>438292</v>
      </c>
      <c r="L92" s="18" t="s">
        <v>42</v>
      </c>
      <c r="M92" s="20"/>
      <c r="N92" s="20"/>
      <c r="O92" s="18" t="s">
        <v>42</v>
      </c>
      <c r="P92" s="27" t="s">
        <v>43</v>
      </c>
      <c r="Q92" s="18" t="s">
        <v>44</v>
      </c>
      <c r="R92" s="31">
        <v>69</v>
      </c>
      <c r="S92" s="31">
        <v>48</v>
      </c>
      <c r="T92" s="18" t="s">
        <v>426</v>
      </c>
      <c r="U92" s="18" t="s">
        <v>427</v>
      </c>
      <c r="V92" s="25"/>
      <c r="W92" s="25"/>
      <c r="X92" s="26" t="s">
        <v>44</v>
      </c>
      <c r="Y92" s="13" t="s">
        <v>39</v>
      </c>
      <c r="Z92" s="26" t="s">
        <v>37</v>
      </c>
      <c r="AA92" s="26" t="s">
        <v>38</v>
      </c>
      <c r="AB92" s="27"/>
      <c r="AC92" s="9">
        <f>VLOOKUP($A92,'SP23'!$1:$1048576,7,0)</f>
        <v>22</v>
      </c>
    </row>
    <row r="93" spans="1:29" ht="36">
      <c r="A93" s="18">
        <v>53556</v>
      </c>
      <c r="B93" s="15" t="s">
        <v>7266</v>
      </c>
      <c r="C93" s="18" t="s">
        <v>7267</v>
      </c>
      <c r="D93" s="18" t="s">
        <v>50</v>
      </c>
      <c r="E93" s="17" t="s">
        <v>995</v>
      </c>
      <c r="F93" s="18" t="s">
        <v>428</v>
      </c>
      <c r="G93" s="18" t="s">
        <v>181</v>
      </c>
      <c r="H93" s="18" t="s">
        <v>182</v>
      </c>
      <c r="I93" s="29" t="s">
        <v>7098</v>
      </c>
      <c r="J93" s="30">
        <v>39462</v>
      </c>
      <c r="K93" s="30">
        <v>438292</v>
      </c>
      <c r="L93" s="18" t="s">
        <v>42</v>
      </c>
      <c r="M93" s="20"/>
      <c r="N93" s="20"/>
      <c r="O93" s="18" t="s">
        <v>42</v>
      </c>
      <c r="P93" s="27" t="s">
        <v>43</v>
      </c>
      <c r="Q93" s="15" t="s">
        <v>44</v>
      </c>
      <c r="R93" s="31">
        <v>69</v>
      </c>
      <c r="S93" s="31">
        <v>48</v>
      </c>
      <c r="T93" s="18" t="s">
        <v>429</v>
      </c>
      <c r="U93" s="18" t="s">
        <v>430</v>
      </c>
      <c r="V93" s="25"/>
      <c r="W93" s="25"/>
      <c r="X93" s="26" t="s">
        <v>44</v>
      </c>
      <c r="Y93" s="13" t="s">
        <v>39</v>
      </c>
      <c r="Z93" s="26" t="s">
        <v>37</v>
      </c>
      <c r="AA93" s="26" t="s">
        <v>38</v>
      </c>
      <c r="AB93" s="36"/>
      <c r="AC93" s="9">
        <f>VLOOKUP($A93,'SP23'!$1:$1048576,7,0)</f>
        <v>59</v>
      </c>
    </row>
    <row r="94" spans="1:29" ht="36">
      <c r="A94" s="18">
        <v>53573</v>
      </c>
      <c r="B94" s="15" t="s">
        <v>7268</v>
      </c>
      <c r="C94" s="18" t="s">
        <v>7269</v>
      </c>
      <c r="D94" s="15" t="s">
        <v>41</v>
      </c>
      <c r="E94" s="17" t="s">
        <v>995</v>
      </c>
      <c r="F94" s="18" t="s">
        <v>431</v>
      </c>
      <c r="G94" s="18" t="s">
        <v>231</v>
      </c>
      <c r="H94" s="18" t="s">
        <v>232</v>
      </c>
      <c r="I94" s="29" t="s">
        <v>7098</v>
      </c>
      <c r="J94" s="30">
        <v>39462</v>
      </c>
      <c r="K94" s="30">
        <v>438292</v>
      </c>
      <c r="L94" s="18" t="s">
        <v>42</v>
      </c>
      <c r="M94" s="20"/>
      <c r="N94" s="20"/>
      <c r="O94" s="18" t="s">
        <v>42</v>
      </c>
      <c r="P94" s="27" t="s">
        <v>51</v>
      </c>
      <c r="Q94" s="15" t="s">
        <v>44</v>
      </c>
      <c r="R94" s="31">
        <v>69</v>
      </c>
      <c r="S94" s="31">
        <v>48</v>
      </c>
      <c r="T94" s="18" t="s">
        <v>432</v>
      </c>
      <c r="U94" s="18" t="s">
        <v>433</v>
      </c>
      <c r="V94" s="25"/>
      <c r="W94" s="25"/>
      <c r="X94" s="26" t="s">
        <v>44</v>
      </c>
      <c r="Y94" s="13" t="s">
        <v>39</v>
      </c>
      <c r="Z94" s="26" t="s">
        <v>37</v>
      </c>
      <c r="AA94" s="26" t="s">
        <v>38</v>
      </c>
      <c r="AB94" s="27"/>
      <c r="AC94" s="9">
        <f>VLOOKUP($A94,'SP23'!$1:$1048576,7,0)</f>
        <v>59</v>
      </c>
    </row>
    <row r="95" spans="1:29" ht="36">
      <c r="A95" s="18">
        <v>53884</v>
      </c>
      <c r="B95" s="15" t="s">
        <v>7270</v>
      </c>
      <c r="C95" s="18" t="s">
        <v>7271</v>
      </c>
      <c r="D95" s="15" t="s">
        <v>41</v>
      </c>
      <c r="E95" s="17" t="s">
        <v>995</v>
      </c>
      <c r="F95" s="18" t="s">
        <v>86</v>
      </c>
      <c r="G95" s="18" t="s">
        <v>61</v>
      </c>
      <c r="H95" s="18" t="s">
        <v>62</v>
      </c>
      <c r="I95" s="29" t="s">
        <v>7098</v>
      </c>
      <c r="J95" s="30">
        <v>39462</v>
      </c>
      <c r="K95" s="30">
        <v>438292</v>
      </c>
      <c r="L95" s="18" t="s">
        <v>42</v>
      </c>
      <c r="M95" s="20"/>
      <c r="N95" s="20"/>
      <c r="O95" s="18" t="s">
        <v>42</v>
      </c>
      <c r="P95" s="40" t="s">
        <v>51</v>
      </c>
      <c r="Q95" s="15" t="s">
        <v>44</v>
      </c>
      <c r="R95" s="31">
        <v>69</v>
      </c>
      <c r="S95" s="31">
        <v>48</v>
      </c>
      <c r="T95" s="18" t="s">
        <v>87</v>
      </c>
      <c r="U95" s="18" t="s">
        <v>88</v>
      </c>
      <c r="V95" s="25"/>
      <c r="W95" s="25"/>
      <c r="X95" s="26" t="s">
        <v>42</v>
      </c>
      <c r="Y95" s="13" t="s">
        <v>39</v>
      </c>
      <c r="Z95" s="26" t="s">
        <v>37</v>
      </c>
      <c r="AA95" s="26" t="s">
        <v>38</v>
      </c>
      <c r="AB95" s="27" t="s">
        <v>89</v>
      </c>
      <c r="AC95" s="9" t="e">
        <f>VLOOKUP($A95,'SP23'!$1:$1048576,7,0)</f>
        <v>#N/A</v>
      </c>
    </row>
    <row r="96" spans="1:29" ht="29.1">
      <c r="A96" s="18">
        <v>53900</v>
      </c>
      <c r="B96" s="34" t="s">
        <v>7272</v>
      </c>
      <c r="C96" s="18" t="s">
        <v>7273</v>
      </c>
      <c r="D96" s="15" t="s">
        <v>84</v>
      </c>
      <c r="E96" s="17" t="s">
        <v>994</v>
      </c>
      <c r="F96" s="18" t="s">
        <v>90</v>
      </c>
      <c r="G96" s="18" t="s">
        <v>61</v>
      </c>
      <c r="H96" s="18" t="s">
        <v>62</v>
      </c>
      <c r="I96" s="18" t="s">
        <v>7088</v>
      </c>
      <c r="J96" s="19">
        <v>43497</v>
      </c>
      <c r="K96" s="19">
        <v>438292</v>
      </c>
      <c r="L96" s="18" t="s">
        <v>42</v>
      </c>
      <c r="M96" s="46"/>
      <c r="N96" s="47"/>
      <c r="O96" s="45"/>
      <c r="P96" s="40" t="s">
        <v>51</v>
      </c>
      <c r="Q96" s="15" t="s">
        <v>42</v>
      </c>
      <c r="R96" s="23">
        <v>69</v>
      </c>
      <c r="S96" s="23">
        <v>48</v>
      </c>
      <c r="T96" s="18" t="s">
        <v>91</v>
      </c>
      <c r="U96" s="18" t="s">
        <v>92</v>
      </c>
      <c r="V96" s="25"/>
      <c r="W96" s="74" t="s">
        <v>52</v>
      </c>
      <c r="X96" s="26" t="s">
        <v>42</v>
      </c>
      <c r="Y96" s="13" t="s">
        <v>39</v>
      </c>
      <c r="Z96" s="26" t="s">
        <v>37</v>
      </c>
      <c r="AA96" s="26" t="s">
        <v>38</v>
      </c>
      <c r="AB96" s="27" t="s">
        <v>93</v>
      </c>
      <c r="AC96" s="9" t="e">
        <f>VLOOKUP($A96,'SP23'!$1:$1048576,7,0)</f>
        <v>#N/A</v>
      </c>
    </row>
    <row r="97" spans="1:29" ht="36">
      <c r="A97" s="34">
        <v>54040</v>
      </c>
      <c r="B97" s="15" t="s">
        <v>7274</v>
      </c>
      <c r="C97" s="18" t="s">
        <v>7275</v>
      </c>
      <c r="D97" s="15" t="s">
        <v>50</v>
      </c>
      <c r="E97" s="17" t="s">
        <v>995</v>
      </c>
      <c r="F97" s="18" t="s">
        <v>434</v>
      </c>
      <c r="G97" s="18" t="s">
        <v>280</v>
      </c>
      <c r="H97" s="18" t="s">
        <v>281</v>
      </c>
      <c r="I97" s="29" t="s">
        <v>7098</v>
      </c>
      <c r="J97" s="30">
        <v>39462</v>
      </c>
      <c r="K97" s="30">
        <v>438292</v>
      </c>
      <c r="L97" s="18" t="s">
        <v>42</v>
      </c>
      <c r="M97" s="20"/>
      <c r="N97" s="20"/>
      <c r="O97" s="18" t="s">
        <v>42</v>
      </c>
      <c r="P97" s="27" t="s">
        <v>51</v>
      </c>
      <c r="Q97" s="18" t="s">
        <v>44</v>
      </c>
      <c r="R97" s="31">
        <v>69</v>
      </c>
      <c r="S97" s="31">
        <v>48</v>
      </c>
      <c r="T97" s="18" t="s">
        <v>435</v>
      </c>
      <c r="U97" s="18" t="s">
        <v>436</v>
      </c>
      <c r="V97" s="25"/>
      <c r="W97" s="25" t="s">
        <v>72</v>
      </c>
      <c r="X97" s="26" t="s">
        <v>44</v>
      </c>
      <c r="Y97" s="13" t="s">
        <v>39</v>
      </c>
      <c r="Z97" s="26" t="s">
        <v>37</v>
      </c>
      <c r="AA97" s="26" t="s">
        <v>38</v>
      </c>
      <c r="AB97" s="27"/>
      <c r="AC97" s="9" t="e">
        <f>VLOOKUP($A97,'SP23'!$1:$1048576,7,0)</f>
        <v>#N/A</v>
      </c>
    </row>
    <row r="98" spans="1:29" ht="36">
      <c r="A98" s="18">
        <v>53396</v>
      </c>
      <c r="B98" s="15" t="s">
        <v>7276</v>
      </c>
      <c r="C98" s="18" t="s">
        <v>7277</v>
      </c>
      <c r="D98" s="15" t="s">
        <v>50</v>
      </c>
      <c r="E98" s="17" t="s">
        <v>995</v>
      </c>
      <c r="F98" s="18" t="s">
        <v>437</v>
      </c>
      <c r="G98" s="18" t="s">
        <v>45</v>
      </c>
      <c r="H98" s="18" t="s">
        <v>46</v>
      </c>
      <c r="I98" s="29" t="s">
        <v>7098</v>
      </c>
      <c r="J98" s="30">
        <v>39462</v>
      </c>
      <c r="K98" s="30">
        <v>438292</v>
      </c>
      <c r="L98" s="18" t="s">
        <v>42</v>
      </c>
      <c r="M98" s="20"/>
      <c r="N98" s="20"/>
      <c r="O98" s="18" t="s">
        <v>42</v>
      </c>
      <c r="P98" s="27" t="s">
        <v>51</v>
      </c>
      <c r="Q98" s="15" t="s">
        <v>44</v>
      </c>
      <c r="R98" s="31">
        <v>69</v>
      </c>
      <c r="S98" s="31">
        <v>48</v>
      </c>
      <c r="T98" s="18" t="s">
        <v>438</v>
      </c>
      <c r="U98" s="18" t="s">
        <v>439</v>
      </c>
      <c r="V98" s="25"/>
      <c r="W98" s="25"/>
      <c r="X98" s="26" t="s">
        <v>44</v>
      </c>
      <c r="Y98" s="13" t="s">
        <v>39</v>
      </c>
      <c r="Z98" s="26" t="s">
        <v>37</v>
      </c>
      <c r="AA98" s="26" t="s">
        <v>38</v>
      </c>
      <c r="AB98" s="27"/>
      <c r="AC98" s="9">
        <f>VLOOKUP($A98,'SP23'!$1:$1048576,7,0)</f>
        <v>21</v>
      </c>
    </row>
    <row r="99" spans="1:29" ht="36">
      <c r="A99" s="18">
        <v>54077</v>
      </c>
      <c r="B99" s="15" t="s">
        <v>7278</v>
      </c>
      <c r="C99" s="18" t="s">
        <v>7279</v>
      </c>
      <c r="D99" s="15" t="s">
        <v>41</v>
      </c>
      <c r="E99" s="17" t="s">
        <v>995</v>
      </c>
      <c r="F99" s="18" t="s">
        <v>440</v>
      </c>
      <c r="G99" s="18" t="s">
        <v>231</v>
      </c>
      <c r="H99" s="18" t="s">
        <v>232</v>
      </c>
      <c r="I99" s="29" t="s">
        <v>7098</v>
      </c>
      <c r="J99" s="30">
        <v>39462</v>
      </c>
      <c r="K99" s="30">
        <v>438292</v>
      </c>
      <c r="L99" s="18" t="s">
        <v>42</v>
      </c>
      <c r="M99" s="20"/>
      <c r="N99" s="20"/>
      <c r="O99" s="18" t="s">
        <v>42</v>
      </c>
      <c r="P99" s="27" t="s">
        <v>51</v>
      </c>
      <c r="Q99" s="15" t="s">
        <v>44</v>
      </c>
      <c r="R99" s="31">
        <v>69</v>
      </c>
      <c r="S99" s="31">
        <v>48</v>
      </c>
      <c r="T99" s="18" t="s">
        <v>441</v>
      </c>
      <c r="U99" s="18" t="s">
        <v>442</v>
      </c>
      <c r="V99" s="25"/>
      <c r="W99" s="25"/>
      <c r="X99" s="26" t="s">
        <v>44</v>
      </c>
      <c r="Y99" s="13" t="s">
        <v>39</v>
      </c>
      <c r="Z99" s="26" t="s">
        <v>37</v>
      </c>
      <c r="AA99" s="26" t="s">
        <v>38</v>
      </c>
      <c r="AB99" s="27"/>
      <c r="AC99" s="9">
        <f>VLOOKUP($A99,'SP23'!$1:$1048576,7,0)</f>
        <v>3</v>
      </c>
    </row>
    <row r="100" spans="1:29" ht="36">
      <c r="A100" s="18">
        <v>54114</v>
      </c>
      <c r="B100" s="15" t="s">
        <v>7280</v>
      </c>
      <c r="C100" s="18" t="s">
        <v>7281</v>
      </c>
      <c r="D100" s="15" t="s">
        <v>41</v>
      </c>
      <c r="E100" s="17" t="s">
        <v>995</v>
      </c>
      <c r="F100" s="18" t="s">
        <v>443</v>
      </c>
      <c r="G100" s="18" t="s">
        <v>31</v>
      </c>
      <c r="H100" s="18" t="s">
        <v>32</v>
      </c>
      <c r="I100" s="29" t="s">
        <v>7098</v>
      </c>
      <c r="J100" s="30">
        <v>39462</v>
      </c>
      <c r="K100" s="30">
        <v>438292</v>
      </c>
      <c r="L100" s="18" t="s">
        <v>42</v>
      </c>
      <c r="M100" s="20"/>
      <c r="N100" s="20"/>
      <c r="O100" s="18" t="s">
        <v>42</v>
      </c>
      <c r="P100" s="27" t="s">
        <v>43</v>
      </c>
      <c r="Q100" s="15" t="s">
        <v>44</v>
      </c>
      <c r="R100" s="31">
        <v>69</v>
      </c>
      <c r="S100" s="31">
        <v>48</v>
      </c>
      <c r="T100" s="18" t="s">
        <v>444</v>
      </c>
      <c r="U100" s="18" t="s">
        <v>445</v>
      </c>
      <c r="V100" s="25"/>
      <c r="W100" s="25"/>
      <c r="X100" s="26" t="s">
        <v>44</v>
      </c>
      <c r="Y100" s="13" t="s">
        <v>39</v>
      </c>
      <c r="Z100" s="26" t="s">
        <v>37</v>
      </c>
      <c r="AA100" s="26" t="s">
        <v>38</v>
      </c>
      <c r="AB100" s="27"/>
      <c r="AC100" s="9">
        <f>VLOOKUP($A100,'SP23'!$1:$1048576,7,0)</f>
        <v>64</v>
      </c>
    </row>
    <row r="101" spans="1:29" ht="24">
      <c r="A101" s="18">
        <v>54311</v>
      </c>
      <c r="B101" s="15" t="s">
        <v>7282</v>
      </c>
      <c r="C101" s="18" t="s">
        <v>7283</v>
      </c>
      <c r="D101" s="15" t="s">
        <v>84</v>
      </c>
      <c r="E101" s="17" t="s">
        <v>994</v>
      </c>
      <c r="F101" s="18" t="s">
        <v>446</v>
      </c>
      <c r="G101" s="18" t="s">
        <v>167</v>
      </c>
      <c r="H101" s="18" t="s">
        <v>168</v>
      </c>
      <c r="I101" s="18" t="s">
        <v>7088</v>
      </c>
      <c r="J101" s="19">
        <v>39462</v>
      </c>
      <c r="K101" s="19">
        <v>438292</v>
      </c>
      <c r="L101" s="18" t="s">
        <v>42</v>
      </c>
      <c r="M101" s="20"/>
      <c r="N101" s="20"/>
      <c r="O101" s="18" t="s">
        <v>42</v>
      </c>
      <c r="P101" s="27" t="s">
        <v>163</v>
      </c>
      <c r="Q101" s="15" t="s">
        <v>42</v>
      </c>
      <c r="R101" s="23">
        <v>69</v>
      </c>
      <c r="S101" s="23">
        <v>48</v>
      </c>
      <c r="T101" s="18" t="s">
        <v>447</v>
      </c>
      <c r="U101" s="18" t="s">
        <v>448</v>
      </c>
      <c r="V101" s="25"/>
      <c r="W101" s="25"/>
      <c r="X101" s="26" t="s">
        <v>44</v>
      </c>
      <c r="Y101" s="13" t="s">
        <v>39</v>
      </c>
      <c r="Z101" s="26" t="s">
        <v>37</v>
      </c>
      <c r="AA101" s="26" t="s">
        <v>38</v>
      </c>
      <c r="AB101" s="27"/>
      <c r="AC101" s="9">
        <f>VLOOKUP($A101,'SP23'!$1:$1048576,7,0)</f>
        <v>23</v>
      </c>
    </row>
    <row r="102" spans="1:29" ht="36">
      <c r="A102" s="18">
        <v>51305</v>
      </c>
      <c r="B102" s="15" t="s">
        <v>7284</v>
      </c>
      <c r="C102" s="18" t="s">
        <v>7285</v>
      </c>
      <c r="D102" s="15" t="s">
        <v>50</v>
      </c>
      <c r="E102" s="17" t="s">
        <v>995</v>
      </c>
      <c r="F102" s="18" t="s">
        <v>449</v>
      </c>
      <c r="G102" s="18" t="s">
        <v>45</v>
      </c>
      <c r="H102" s="18" t="s">
        <v>79</v>
      </c>
      <c r="I102" s="29" t="s">
        <v>7098</v>
      </c>
      <c r="J102" s="30">
        <v>39462</v>
      </c>
      <c r="K102" s="30">
        <v>438292</v>
      </c>
      <c r="L102" s="18" t="s">
        <v>42</v>
      </c>
      <c r="M102" s="20"/>
      <c r="N102" s="20"/>
      <c r="O102" s="18" t="s">
        <v>42</v>
      </c>
      <c r="P102" s="27" t="s">
        <v>51</v>
      </c>
      <c r="Q102" s="15" t="s">
        <v>44</v>
      </c>
      <c r="R102" s="31">
        <v>69</v>
      </c>
      <c r="S102" s="31">
        <v>48</v>
      </c>
      <c r="T102" s="18" t="s">
        <v>450</v>
      </c>
      <c r="U102" s="18" t="s">
        <v>451</v>
      </c>
      <c r="V102" s="25"/>
      <c r="W102" s="25"/>
      <c r="X102" s="26" t="s">
        <v>44</v>
      </c>
      <c r="Y102" s="13" t="s">
        <v>39</v>
      </c>
      <c r="Z102" s="26" t="s">
        <v>37</v>
      </c>
      <c r="AA102" s="26" t="s">
        <v>38</v>
      </c>
      <c r="AB102" s="27"/>
      <c r="AC102" s="9">
        <f>VLOOKUP($A102,'SP23'!$1:$1048576,7,0)</f>
        <v>27</v>
      </c>
    </row>
    <row r="103" spans="1:29" ht="36">
      <c r="A103" s="34">
        <v>54420</v>
      </c>
      <c r="B103" s="15" t="s">
        <v>7286</v>
      </c>
      <c r="C103" s="18" t="s">
        <v>7287</v>
      </c>
      <c r="D103" s="15" t="s">
        <v>50</v>
      </c>
      <c r="E103" s="17" t="s">
        <v>995</v>
      </c>
      <c r="F103" s="18" t="s">
        <v>452</v>
      </c>
      <c r="G103" s="18" t="s">
        <v>45</v>
      </c>
      <c r="H103" s="18" t="s">
        <v>46</v>
      </c>
      <c r="I103" s="29" t="s">
        <v>7098</v>
      </c>
      <c r="J103" s="30">
        <v>39462</v>
      </c>
      <c r="K103" s="30">
        <v>438292</v>
      </c>
      <c r="L103" s="18" t="s">
        <v>42</v>
      </c>
      <c r="M103" s="20"/>
      <c r="N103" s="20"/>
      <c r="O103" s="18" t="s">
        <v>42</v>
      </c>
      <c r="P103" s="27" t="s">
        <v>51</v>
      </c>
      <c r="Q103" s="15" t="s">
        <v>44</v>
      </c>
      <c r="R103" s="31">
        <v>69</v>
      </c>
      <c r="S103" s="31">
        <v>48</v>
      </c>
      <c r="T103" s="18" t="s">
        <v>453</v>
      </c>
      <c r="U103" s="18" t="s">
        <v>454</v>
      </c>
      <c r="V103" s="25"/>
      <c r="W103" s="25"/>
      <c r="X103" s="26" t="s">
        <v>44</v>
      </c>
      <c r="Y103" s="13" t="s">
        <v>39</v>
      </c>
      <c r="Z103" s="26" t="s">
        <v>37</v>
      </c>
      <c r="AA103" s="26" t="s">
        <v>38</v>
      </c>
      <c r="AB103" s="27" t="s">
        <v>455</v>
      </c>
      <c r="AC103" s="9" t="e">
        <f>VLOOKUP($A103,'SP23'!$1:$1048576,7,0)</f>
        <v>#N/A</v>
      </c>
    </row>
    <row r="104" spans="1:29" ht="36">
      <c r="A104" s="18">
        <v>53359</v>
      </c>
      <c r="B104" s="15" t="s">
        <v>7288</v>
      </c>
      <c r="C104" s="18" t="s">
        <v>7289</v>
      </c>
      <c r="D104" s="15" t="s">
        <v>50</v>
      </c>
      <c r="E104" s="17" t="s">
        <v>995</v>
      </c>
      <c r="F104" s="18" t="s">
        <v>456</v>
      </c>
      <c r="G104" s="18" t="s">
        <v>45</v>
      </c>
      <c r="H104" s="18" t="s">
        <v>186</v>
      </c>
      <c r="I104" s="29" t="s">
        <v>7098</v>
      </c>
      <c r="J104" s="30">
        <v>39462</v>
      </c>
      <c r="K104" s="30">
        <v>438292</v>
      </c>
      <c r="L104" s="18" t="s">
        <v>459</v>
      </c>
      <c r="M104" s="20"/>
      <c r="N104" s="20"/>
      <c r="O104" s="18" t="s">
        <v>42</v>
      </c>
      <c r="P104" s="15" t="s">
        <v>51</v>
      </c>
      <c r="Q104" s="15" t="s">
        <v>459</v>
      </c>
      <c r="R104" s="31">
        <v>69</v>
      </c>
      <c r="S104" s="31">
        <v>48</v>
      </c>
      <c r="T104" s="18" t="s">
        <v>457</v>
      </c>
      <c r="U104" s="18" t="s">
        <v>458</v>
      </c>
      <c r="V104" s="25"/>
      <c r="W104" s="25"/>
      <c r="X104" s="26" t="s">
        <v>44</v>
      </c>
      <c r="Y104" s="13" t="s">
        <v>39</v>
      </c>
      <c r="Z104" s="26" t="s">
        <v>37</v>
      </c>
      <c r="AA104" s="26" t="s">
        <v>38</v>
      </c>
      <c r="AB104" s="27"/>
      <c r="AC104" s="9">
        <f>VLOOKUP($A104,'SP23'!$1:$1048576,7,0)</f>
        <v>27</v>
      </c>
    </row>
    <row r="105" spans="1:29" s="12" customFormat="1" ht="36">
      <c r="A105" s="18">
        <v>54454</v>
      </c>
      <c r="B105" s="15" t="s">
        <v>7290</v>
      </c>
      <c r="C105" s="18" t="s">
        <v>7291</v>
      </c>
      <c r="D105" s="18" t="s">
        <v>50</v>
      </c>
      <c r="E105" s="17" t="s">
        <v>995</v>
      </c>
      <c r="F105" s="18" t="s">
        <v>460</v>
      </c>
      <c r="G105" s="18" t="s">
        <v>181</v>
      </c>
      <c r="H105" s="18" t="s">
        <v>269</v>
      </c>
      <c r="I105" s="29" t="s">
        <v>7098</v>
      </c>
      <c r="J105" s="30">
        <v>39462</v>
      </c>
      <c r="K105" s="30">
        <v>438292</v>
      </c>
      <c r="L105" s="18" t="s">
        <v>42</v>
      </c>
      <c r="M105" s="20"/>
      <c r="N105" s="20"/>
      <c r="O105" s="18" t="s">
        <v>42</v>
      </c>
      <c r="P105" s="27" t="s">
        <v>43</v>
      </c>
      <c r="Q105" s="15" t="s">
        <v>44</v>
      </c>
      <c r="R105" s="31">
        <v>69</v>
      </c>
      <c r="S105" s="31">
        <v>48</v>
      </c>
      <c r="T105" s="18" t="s">
        <v>461</v>
      </c>
      <c r="U105" s="18" t="s">
        <v>462</v>
      </c>
      <c r="V105" s="25"/>
      <c r="W105" s="25"/>
      <c r="X105" s="26" t="s">
        <v>44</v>
      </c>
      <c r="Y105" s="13" t="s">
        <v>39</v>
      </c>
      <c r="Z105" s="26" t="s">
        <v>37</v>
      </c>
      <c r="AA105" s="26" t="s">
        <v>38</v>
      </c>
      <c r="AB105" s="27"/>
      <c r="AC105" s="9">
        <f>VLOOKUP($A105,'SP23'!$1:$1048576,7,0)</f>
        <v>143</v>
      </c>
    </row>
    <row r="106" spans="1:29" s="12" customFormat="1" ht="36">
      <c r="A106" s="18">
        <v>54466</v>
      </c>
      <c r="B106" s="15" t="s">
        <v>7292</v>
      </c>
      <c r="C106" s="18" t="s">
        <v>7293</v>
      </c>
      <c r="D106" s="18" t="s">
        <v>50</v>
      </c>
      <c r="E106" s="17" t="s">
        <v>995</v>
      </c>
      <c r="F106" s="18" t="s">
        <v>463</v>
      </c>
      <c r="G106" s="18" t="s">
        <v>181</v>
      </c>
      <c r="H106" s="18" t="s">
        <v>269</v>
      </c>
      <c r="I106" s="29" t="s">
        <v>7098</v>
      </c>
      <c r="J106" s="30">
        <v>39462</v>
      </c>
      <c r="K106" s="30">
        <v>438292</v>
      </c>
      <c r="L106" s="18" t="s">
        <v>42</v>
      </c>
      <c r="M106" s="20"/>
      <c r="N106" s="20"/>
      <c r="O106" s="18" t="s">
        <v>42</v>
      </c>
      <c r="P106" s="27" t="s">
        <v>51</v>
      </c>
      <c r="Q106" s="15" t="s">
        <v>42</v>
      </c>
      <c r="R106" s="31">
        <v>69</v>
      </c>
      <c r="S106" s="31">
        <v>48</v>
      </c>
      <c r="T106" s="18" t="s">
        <v>464</v>
      </c>
      <c r="U106" s="18" t="s">
        <v>465</v>
      </c>
      <c r="V106" s="25"/>
      <c r="W106" s="25"/>
      <c r="X106" s="26" t="s">
        <v>44</v>
      </c>
      <c r="Y106" s="13" t="s">
        <v>39</v>
      </c>
      <c r="Z106" s="26" t="s">
        <v>37</v>
      </c>
      <c r="AA106" s="26" t="s">
        <v>38</v>
      </c>
      <c r="AB106" s="36"/>
      <c r="AC106" s="9">
        <f>VLOOKUP($A106,'SP23'!$1:$1048576,7,0)</f>
        <v>578</v>
      </c>
    </row>
    <row r="107" spans="1:29" ht="36">
      <c r="A107" s="34">
        <v>54480</v>
      </c>
      <c r="B107" s="15" t="s">
        <v>7294</v>
      </c>
      <c r="C107" s="18" t="s">
        <v>7295</v>
      </c>
      <c r="D107" s="15" t="s">
        <v>50</v>
      </c>
      <c r="E107" s="17" t="s">
        <v>995</v>
      </c>
      <c r="F107" s="18" t="s">
        <v>466</v>
      </c>
      <c r="G107" s="18" t="s">
        <v>45</v>
      </c>
      <c r="H107" s="18" t="s">
        <v>46</v>
      </c>
      <c r="I107" s="29" t="s">
        <v>7098</v>
      </c>
      <c r="J107" s="30">
        <v>39462</v>
      </c>
      <c r="K107" s="30">
        <v>438292</v>
      </c>
      <c r="L107" s="18" t="s">
        <v>42</v>
      </c>
      <c r="M107" s="20"/>
      <c r="N107" s="20"/>
      <c r="O107" s="18" t="s">
        <v>42</v>
      </c>
      <c r="P107" s="27" t="s">
        <v>51</v>
      </c>
      <c r="Q107" s="15" t="s">
        <v>44</v>
      </c>
      <c r="R107" s="31">
        <v>69</v>
      </c>
      <c r="S107" s="31">
        <v>48</v>
      </c>
      <c r="T107" s="18" t="s">
        <v>467</v>
      </c>
      <c r="U107" s="18" t="s">
        <v>468</v>
      </c>
      <c r="V107" s="25"/>
      <c r="W107" s="25"/>
      <c r="X107" s="26" t="s">
        <v>44</v>
      </c>
      <c r="Y107" s="13" t="s">
        <v>39</v>
      </c>
      <c r="Z107" s="26" t="s">
        <v>37</v>
      </c>
      <c r="AA107" s="26" t="s">
        <v>38</v>
      </c>
      <c r="AB107" s="27" t="s">
        <v>469</v>
      </c>
      <c r="AC107" s="9" t="e">
        <f>VLOOKUP($A107,'SP23'!$1:$1048576,7,0)</f>
        <v>#N/A</v>
      </c>
    </row>
    <row r="108" spans="1:29" ht="36">
      <c r="A108" s="18">
        <v>56526</v>
      </c>
      <c r="B108" s="15" t="s">
        <v>7296</v>
      </c>
      <c r="C108" s="18" t="s">
        <v>7297</v>
      </c>
      <c r="D108" s="15" t="s">
        <v>50</v>
      </c>
      <c r="E108" s="17" t="s">
        <v>995</v>
      </c>
      <c r="F108" s="18" t="s">
        <v>470</v>
      </c>
      <c r="G108" s="18" t="s">
        <v>45</v>
      </c>
      <c r="H108" s="18" t="s">
        <v>120</v>
      </c>
      <c r="I108" s="29" t="s">
        <v>7098</v>
      </c>
      <c r="J108" s="30">
        <v>39462</v>
      </c>
      <c r="K108" s="30">
        <v>438292</v>
      </c>
      <c r="L108" s="18" t="s">
        <v>42</v>
      </c>
      <c r="M108" s="20"/>
      <c r="N108" s="20"/>
      <c r="O108" s="18" t="s">
        <v>42</v>
      </c>
      <c r="P108" s="27" t="s">
        <v>51</v>
      </c>
      <c r="Q108" s="15" t="s">
        <v>44</v>
      </c>
      <c r="R108" s="31">
        <v>69</v>
      </c>
      <c r="S108" s="31">
        <v>48</v>
      </c>
      <c r="T108" s="18" t="s">
        <v>471</v>
      </c>
      <c r="U108" s="18" t="s">
        <v>472</v>
      </c>
      <c r="V108" s="25"/>
      <c r="W108" s="25"/>
      <c r="X108" s="26" t="s">
        <v>44</v>
      </c>
      <c r="Y108" s="13" t="s">
        <v>39</v>
      </c>
      <c r="Z108" s="26" t="s">
        <v>37</v>
      </c>
      <c r="AA108" s="26" t="s">
        <v>38</v>
      </c>
      <c r="AB108" s="27"/>
      <c r="AC108" s="9">
        <f>VLOOKUP($A108,'SP23'!$1:$1048576,7,0)</f>
        <v>27</v>
      </c>
    </row>
    <row r="109" spans="1:29" ht="36">
      <c r="A109" s="18">
        <v>53110</v>
      </c>
      <c r="B109" s="15" t="s">
        <v>7298</v>
      </c>
      <c r="C109" s="18" t="s">
        <v>7299</v>
      </c>
      <c r="D109" s="15" t="s">
        <v>41</v>
      </c>
      <c r="E109" s="17" t="s">
        <v>995</v>
      </c>
      <c r="F109" s="18" t="s">
        <v>473</v>
      </c>
      <c r="G109" s="18" t="s">
        <v>61</v>
      </c>
      <c r="H109" s="18" t="s">
        <v>97</v>
      </c>
      <c r="I109" s="29" t="s">
        <v>7098</v>
      </c>
      <c r="J109" s="30">
        <v>39462</v>
      </c>
      <c r="K109" s="30">
        <v>438292</v>
      </c>
      <c r="L109" s="18" t="s">
        <v>42</v>
      </c>
      <c r="M109" s="20"/>
      <c r="N109" s="20"/>
      <c r="O109" s="18" t="s">
        <v>42</v>
      </c>
      <c r="P109" s="27" t="s">
        <v>51</v>
      </c>
      <c r="Q109" s="15" t="s">
        <v>44</v>
      </c>
      <c r="R109" s="31">
        <v>69</v>
      </c>
      <c r="S109" s="31">
        <v>48</v>
      </c>
      <c r="T109" s="18" t="s">
        <v>474</v>
      </c>
      <c r="U109" s="18" t="s">
        <v>475</v>
      </c>
      <c r="V109" s="25"/>
      <c r="W109" s="25"/>
      <c r="X109" s="26" t="s">
        <v>44</v>
      </c>
      <c r="Y109" s="13" t="s">
        <v>39</v>
      </c>
      <c r="Z109" s="26" t="s">
        <v>37</v>
      </c>
      <c r="AA109" s="26" t="s">
        <v>38</v>
      </c>
      <c r="AB109" s="27"/>
      <c r="AC109" s="9">
        <f>VLOOKUP($A109,'SP23'!$1:$1048576,7,0)</f>
        <v>32</v>
      </c>
    </row>
    <row r="110" spans="1:29" ht="36">
      <c r="A110" s="18">
        <v>53110</v>
      </c>
      <c r="B110" s="15" t="s">
        <v>7300</v>
      </c>
      <c r="C110" s="18" t="s">
        <v>7301</v>
      </c>
      <c r="D110" s="15" t="s">
        <v>41</v>
      </c>
      <c r="E110" s="17" t="s">
        <v>995</v>
      </c>
      <c r="F110" s="18" t="s">
        <v>476</v>
      </c>
      <c r="G110" s="18" t="s">
        <v>61</v>
      </c>
      <c r="H110" s="18" t="s">
        <v>97</v>
      </c>
      <c r="I110" s="29" t="s">
        <v>7098</v>
      </c>
      <c r="J110" s="30">
        <v>39462</v>
      </c>
      <c r="K110" s="30">
        <v>438292</v>
      </c>
      <c r="L110" s="18" t="s">
        <v>42</v>
      </c>
      <c r="M110" s="20"/>
      <c r="N110" s="20"/>
      <c r="O110" s="18" t="s">
        <v>42</v>
      </c>
      <c r="P110" s="27" t="s">
        <v>51</v>
      </c>
      <c r="Q110" s="15" t="s">
        <v>44</v>
      </c>
      <c r="R110" s="31">
        <v>69</v>
      </c>
      <c r="S110" s="31">
        <v>48</v>
      </c>
      <c r="T110" s="18" t="s">
        <v>477</v>
      </c>
      <c r="U110" s="18" t="s">
        <v>478</v>
      </c>
      <c r="V110" s="25"/>
      <c r="W110" s="25"/>
      <c r="X110" s="26" t="s">
        <v>44</v>
      </c>
      <c r="Y110" s="13" t="s">
        <v>39</v>
      </c>
      <c r="Z110" s="26" t="s">
        <v>37</v>
      </c>
      <c r="AA110" s="26" t="s">
        <v>38</v>
      </c>
      <c r="AB110" s="27"/>
      <c r="AC110" s="9">
        <f>VLOOKUP($A110,'SP23'!$1:$1048576,7,0)</f>
        <v>32</v>
      </c>
    </row>
    <row r="111" spans="1:29" ht="36">
      <c r="A111" s="18">
        <v>54771</v>
      </c>
      <c r="B111" s="15" t="s">
        <v>7302</v>
      </c>
      <c r="C111" s="18" t="s">
        <v>7303</v>
      </c>
      <c r="D111" s="15" t="s">
        <v>41</v>
      </c>
      <c r="E111" s="17" t="s">
        <v>995</v>
      </c>
      <c r="F111" s="18" t="s">
        <v>479</v>
      </c>
      <c r="G111" s="18" t="s">
        <v>31</v>
      </c>
      <c r="H111" s="18" t="s">
        <v>32</v>
      </c>
      <c r="I111" s="29" t="s">
        <v>7098</v>
      </c>
      <c r="J111" s="30">
        <v>39462</v>
      </c>
      <c r="K111" s="30">
        <v>438292</v>
      </c>
      <c r="L111" s="18" t="s">
        <v>42</v>
      </c>
      <c r="M111" s="15"/>
      <c r="N111" s="15"/>
      <c r="O111" s="18" t="s">
        <v>42</v>
      </c>
      <c r="P111" s="27" t="s">
        <v>51</v>
      </c>
      <c r="Q111" s="15" t="s">
        <v>44</v>
      </c>
      <c r="R111" s="31">
        <v>69</v>
      </c>
      <c r="S111" s="31">
        <v>48</v>
      </c>
      <c r="T111" s="18" t="s">
        <v>480</v>
      </c>
      <c r="U111" s="18" t="s">
        <v>481</v>
      </c>
      <c r="V111" s="25"/>
      <c r="W111" s="25"/>
      <c r="X111" s="26" t="s">
        <v>44</v>
      </c>
      <c r="Y111" s="13" t="s">
        <v>39</v>
      </c>
      <c r="Z111" s="26" t="s">
        <v>37</v>
      </c>
      <c r="AA111" s="26" t="s">
        <v>38</v>
      </c>
      <c r="AB111" s="27"/>
      <c r="AC111" s="9">
        <f>VLOOKUP($A111,'SP23'!$1:$1048576,7,0)</f>
        <v>15</v>
      </c>
    </row>
    <row r="112" spans="1:29" ht="36">
      <c r="A112" s="18">
        <v>50880</v>
      </c>
      <c r="B112" s="15" t="s">
        <v>7304</v>
      </c>
      <c r="C112" s="18" t="s">
        <v>7305</v>
      </c>
      <c r="D112" s="15" t="s">
        <v>50</v>
      </c>
      <c r="E112" s="17" t="s">
        <v>995</v>
      </c>
      <c r="F112" s="18" t="s">
        <v>482</v>
      </c>
      <c r="G112" s="18" t="s">
        <v>45</v>
      </c>
      <c r="H112" s="18" t="s">
        <v>120</v>
      </c>
      <c r="I112" s="29" t="s">
        <v>7098</v>
      </c>
      <c r="J112" s="30">
        <v>39462</v>
      </c>
      <c r="K112" s="30">
        <v>438292</v>
      </c>
      <c r="L112" s="18" t="s">
        <v>42</v>
      </c>
      <c r="M112" s="20"/>
      <c r="N112" s="20"/>
      <c r="O112" s="18" t="s">
        <v>42</v>
      </c>
      <c r="P112" s="27" t="s">
        <v>51</v>
      </c>
      <c r="Q112" s="15" t="s">
        <v>44</v>
      </c>
      <c r="R112" s="31">
        <v>69</v>
      </c>
      <c r="S112" s="31">
        <v>48</v>
      </c>
      <c r="T112" s="18" t="s">
        <v>483</v>
      </c>
      <c r="U112" s="18" t="s">
        <v>484</v>
      </c>
      <c r="V112" s="25"/>
      <c r="W112" s="25"/>
      <c r="X112" s="26" t="s">
        <v>44</v>
      </c>
      <c r="Y112" s="13" t="s">
        <v>39</v>
      </c>
      <c r="Z112" s="26" t="s">
        <v>37</v>
      </c>
      <c r="AA112" s="26" t="s">
        <v>38</v>
      </c>
      <c r="AB112" s="27"/>
      <c r="AC112" s="9">
        <f>VLOOKUP($A112,'SP23'!$1:$1048576,7,0)</f>
        <v>36</v>
      </c>
    </row>
    <row r="113" spans="1:29" ht="21" customHeight="1">
      <c r="A113" s="18">
        <v>57822</v>
      </c>
      <c r="B113" s="15" t="s">
        <v>7306</v>
      </c>
      <c r="C113" s="18" t="s">
        <v>7307</v>
      </c>
      <c r="D113" s="15" t="s">
        <v>50</v>
      </c>
      <c r="E113" s="17" t="s">
        <v>995</v>
      </c>
      <c r="F113" s="18" t="s">
        <v>485</v>
      </c>
      <c r="G113" s="18" t="s">
        <v>45</v>
      </c>
      <c r="H113" s="18" t="s">
        <v>46</v>
      </c>
      <c r="I113" s="29" t="s">
        <v>7098</v>
      </c>
      <c r="J113" s="30">
        <v>39462</v>
      </c>
      <c r="K113" s="30">
        <v>438292</v>
      </c>
      <c r="L113" s="18" t="s">
        <v>42</v>
      </c>
      <c r="M113" s="15"/>
      <c r="N113" s="15"/>
      <c r="O113" s="18" t="s">
        <v>42</v>
      </c>
      <c r="P113" s="27" t="s">
        <v>51</v>
      </c>
      <c r="Q113" s="15" t="s">
        <v>44</v>
      </c>
      <c r="R113" s="31">
        <v>69</v>
      </c>
      <c r="S113" s="31">
        <v>48</v>
      </c>
      <c r="T113" s="18" t="s">
        <v>486</v>
      </c>
      <c r="U113" s="18" t="s">
        <v>487</v>
      </c>
      <c r="V113" s="25"/>
      <c r="W113" s="25"/>
      <c r="X113" s="26" t="s">
        <v>44</v>
      </c>
      <c r="Y113" s="13" t="s">
        <v>39</v>
      </c>
      <c r="Z113" s="26" t="s">
        <v>37</v>
      </c>
      <c r="AA113" s="26" t="s">
        <v>38</v>
      </c>
      <c r="AB113" s="27"/>
      <c r="AC113" s="9">
        <f>VLOOKUP($A113,'SP23'!$1:$1048576,7,0)</f>
        <v>36</v>
      </c>
    </row>
    <row r="114" spans="1:29" ht="36">
      <c r="A114" s="18">
        <v>57552</v>
      </c>
      <c r="B114" s="15" t="s">
        <v>7308</v>
      </c>
      <c r="C114" s="78" t="s">
        <v>7309</v>
      </c>
      <c r="D114" s="15" t="s">
        <v>50</v>
      </c>
      <c r="E114" s="17" t="s">
        <v>995</v>
      </c>
      <c r="F114" s="18" t="s">
        <v>488</v>
      </c>
      <c r="G114" s="18" t="s">
        <v>45</v>
      </c>
      <c r="H114" s="18" t="s">
        <v>46</v>
      </c>
      <c r="I114" s="29" t="s">
        <v>7098</v>
      </c>
      <c r="J114" s="30">
        <v>39462</v>
      </c>
      <c r="K114" s="30">
        <v>438292</v>
      </c>
      <c r="L114" s="18" t="s">
        <v>42</v>
      </c>
      <c r="M114" s="20"/>
      <c r="N114" s="20"/>
      <c r="O114" s="18" t="s">
        <v>42</v>
      </c>
      <c r="P114" s="82" t="s">
        <v>51</v>
      </c>
      <c r="Q114" s="77" t="s">
        <v>44</v>
      </c>
      <c r="R114" s="31">
        <v>69</v>
      </c>
      <c r="S114" s="31">
        <v>48</v>
      </c>
      <c r="T114" s="18" t="s">
        <v>489</v>
      </c>
      <c r="U114" s="18" t="s">
        <v>490</v>
      </c>
      <c r="V114" s="25"/>
      <c r="W114" s="25"/>
      <c r="X114" s="26" t="s">
        <v>44</v>
      </c>
      <c r="Y114" s="13" t="s">
        <v>39</v>
      </c>
      <c r="Z114" s="26" t="s">
        <v>37</v>
      </c>
      <c r="AA114" s="26" t="s">
        <v>38</v>
      </c>
      <c r="AB114" s="27"/>
      <c r="AC114" s="9">
        <f>VLOOKUP($A114,'SP23'!$1:$1048576,7,0)</f>
        <v>39</v>
      </c>
    </row>
    <row r="115" spans="1:29" ht="36">
      <c r="A115" s="18">
        <v>54980</v>
      </c>
      <c r="B115" s="15" t="s">
        <v>7310</v>
      </c>
      <c r="C115" s="18" t="s">
        <v>7311</v>
      </c>
      <c r="D115" s="15" t="s">
        <v>41</v>
      </c>
      <c r="E115" s="17" t="s">
        <v>995</v>
      </c>
      <c r="F115" s="18" t="s">
        <v>491</v>
      </c>
      <c r="G115" s="18" t="s">
        <v>31</v>
      </c>
      <c r="H115" s="18" t="s">
        <v>32</v>
      </c>
      <c r="I115" s="29" t="s">
        <v>7098</v>
      </c>
      <c r="J115" s="30">
        <v>39462</v>
      </c>
      <c r="K115" s="30">
        <v>438292</v>
      </c>
      <c r="L115" s="18" t="s">
        <v>42</v>
      </c>
      <c r="M115" s="20"/>
      <c r="N115" s="20"/>
      <c r="O115" s="18" t="s">
        <v>42</v>
      </c>
      <c r="P115" s="27" t="s">
        <v>66</v>
      </c>
      <c r="Q115" s="15" t="s">
        <v>44</v>
      </c>
      <c r="R115" s="31">
        <v>69</v>
      </c>
      <c r="S115" s="31">
        <v>48</v>
      </c>
      <c r="T115" s="18" t="s">
        <v>492</v>
      </c>
      <c r="U115" s="18" t="s">
        <v>493</v>
      </c>
      <c r="V115" s="25"/>
      <c r="W115" s="25"/>
      <c r="X115" s="26" t="s">
        <v>44</v>
      </c>
      <c r="Y115" s="13" t="s">
        <v>39</v>
      </c>
      <c r="Z115" s="26" t="s">
        <v>37</v>
      </c>
      <c r="AA115" s="26" t="s">
        <v>38</v>
      </c>
      <c r="AB115" s="27"/>
      <c r="AC115" s="9">
        <f>VLOOKUP($A115,'SP23'!$1:$1048576,7,0)</f>
        <v>11</v>
      </c>
    </row>
    <row r="116" spans="1:29" ht="36">
      <c r="A116" s="18">
        <v>56559</v>
      </c>
      <c r="B116" s="15" t="s">
        <v>7312</v>
      </c>
      <c r="C116" s="18" t="s">
        <v>7313</v>
      </c>
      <c r="D116" s="15" t="s">
        <v>50</v>
      </c>
      <c r="E116" s="17" t="s">
        <v>995</v>
      </c>
      <c r="F116" s="18" t="s">
        <v>494</v>
      </c>
      <c r="G116" s="18" t="s">
        <v>45</v>
      </c>
      <c r="H116" s="18" t="s">
        <v>186</v>
      </c>
      <c r="I116" s="29" t="s">
        <v>7098</v>
      </c>
      <c r="J116" s="30">
        <v>39462</v>
      </c>
      <c r="K116" s="30">
        <v>438292</v>
      </c>
      <c r="L116" s="18" t="s">
        <v>42</v>
      </c>
      <c r="M116" s="20"/>
      <c r="N116" s="20"/>
      <c r="O116" s="18" t="s">
        <v>42</v>
      </c>
      <c r="P116" s="27" t="s">
        <v>51</v>
      </c>
      <c r="Q116" s="15" t="s">
        <v>44</v>
      </c>
      <c r="R116" s="31">
        <v>69</v>
      </c>
      <c r="S116" s="31">
        <v>48</v>
      </c>
      <c r="T116" s="18" t="s">
        <v>495</v>
      </c>
      <c r="U116" s="18" t="s">
        <v>496</v>
      </c>
      <c r="V116" s="25"/>
      <c r="W116" s="25"/>
      <c r="X116" s="26" t="s">
        <v>44</v>
      </c>
      <c r="Y116" s="13" t="s">
        <v>39</v>
      </c>
      <c r="Z116" s="26" t="s">
        <v>37</v>
      </c>
      <c r="AA116" s="26" t="s">
        <v>38</v>
      </c>
      <c r="AB116" s="27"/>
      <c r="AC116" s="9">
        <f>VLOOKUP($A116,'SP23'!$1:$1048576,7,0)</f>
        <v>40</v>
      </c>
    </row>
    <row r="117" spans="1:29" ht="36">
      <c r="A117" s="18">
        <v>55009</v>
      </c>
      <c r="B117" s="15" t="s">
        <v>7314</v>
      </c>
      <c r="C117" s="18" t="s">
        <v>7315</v>
      </c>
      <c r="D117" s="15" t="s">
        <v>41</v>
      </c>
      <c r="E117" s="17" t="s">
        <v>995</v>
      </c>
      <c r="F117" s="18" t="s">
        <v>497</v>
      </c>
      <c r="G117" s="18" t="s">
        <v>31</v>
      </c>
      <c r="H117" s="18" t="s">
        <v>32</v>
      </c>
      <c r="I117" s="29" t="s">
        <v>7098</v>
      </c>
      <c r="J117" s="30">
        <v>39462</v>
      </c>
      <c r="K117" s="30">
        <v>438292</v>
      </c>
      <c r="L117" s="18" t="s">
        <v>42</v>
      </c>
      <c r="M117" s="20"/>
      <c r="N117" s="20"/>
      <c r="O117" s="18" t="s">
        <v>42</v>
      </c>
      <c r="P117" s="27" t="s">
        <v>51</v>
      </c>
      <c r="Q117" s="15" t="s">
        <v>44</v>
      </c>
      <c r="R117" s="31">
        <v>69</v>
      </c>
      <c r="S117" s="31">
        <v>48</v>
      </c>
      <c r="T117" s="18" t="s">
        <v>498</v>
      </c>
      <c r="U117" s="18" t="s">
        <v>499</v>
      </c>
      <c r="V117" s="25"/>
      <c r="W117" s="25"/>
      <c r="X117" s="26" t="s">
        <v>44</v>
      </c>
      <c r="Y117" s="13" t="s">
        <v>39</v>
      </c>
      <c r="Z117" s="26" t="s">
        <v>37</v>
      </c>
      <c r="AA117" s="26" t="s">
        <v>38</v>
      </c>
      <c r="AB117" s="27"/>
      <c r="AC117" s="9">
        <f>VLOOKUP($A117,'SP23'!$1:$1048576,7,0)</f>
        <v>82</v>
      </c>
    </row>
    <row r="118" spans="1:29" ht="36">
      <c r="A118" s="18">
        <v>55011</v>
      </c>
      <c r="B118" s="15" t="s">
        <v>7316</v>
      </c>
      <c r="C118" s="18" t="s">
        <v>7317</v>
      </c>
      <c r="D118" s="15" t="s">
        <v>41</v>
      </c>
      <c r="E118" s="17" t="s">
        <v>995</v>
      </c>
      <c r="F118" s="18" t="s">
        <v>500</v>
      </c>
      <c r="G118" s="18" t="s">
        <v>31</v>
      </c>
      <c r="H118" s="18" t="s">
        <v>207</v>
      </c>
      <c r="I118" s="29" t="s">
        <v>7098</v>
      </c>
      <c r="J118" s="30">
        <v>39462</v>
      </c>
      <c r="K118" s="30">
        <v>438292</v>
      </c>
      <c r="L118" s="18" t="s">
        <v>42</v>
      </c>
      <c r="M118" s="20"/>
      <c r="N118" s="20"/>
      <c r="O118" s="18" t="s">
        <v>42</v>
      </c>
      <c r="P118" s="27" t="s">
        <v>43</v>
      </c>
      <c r="Q118" s="15" t="s">
        <v>44</v>
      </c>
      <c r="R118" s="31">
        <v>69</v>
      </c>
      <c r="S118" s="31">
        <v>48</v>
      </c>
      <c r="T118" s="18" t="s">
        <v>501</v>
      </c>
      <c r="U118" s="18" t="s">
        <v>502</v>
      </c>
      <c r="V118" s="25"/>
      <c r="W118" s="25"/>
      <c r="X118" s="26" t="s">
        <v>44</v>
      </c>
      <c r="Y118" s="13" t="s">
        <v>39</v>
      </c>
      <c r="Z118" s="26" t="s">
        <v>37</v>
      </c>
      <c r="AA118" s="26" t="s">
        <v>38</v>
      </c>
      <c r="AB118" s="27"/>
      <c r="AC118" s="9">
        <f>VLOOKUP($A118,'SP23'!$1:$1048576,7,0)</f>
        <v>91</v>
      </c>
    </row>
    <row r="119" spans="1:29" ht="36">
      <c r="A119" s="18">
        <v>50522</v>
      </c>
      <c r="B119" s="15" t="s">
        <v>7318</v>
      </c>
      <c r="C119" s="18" t="s">
        <v>7319</v>
      </c>
      <c r="D119" s="15" t="s">
        <v>50</v>
      </c>
      <c r="E119" s="17" t="s">
        <v>995</v>
      </c>
      <c r="F119" s="18" t="s">
        <v>503</v>
      </c>
      <c r="G119" s="18" t="s">
        <v>45</v>
      </c>
      <c r="H119" s="18" t="s">
        <v>46</v>
      </c>
      <c r="I119" s="29" t="s">
        <v>7098</v>
      </c>
      <c r="J119" s="30">
        <v>39462</v>
      </c>
      <c r="K119" s="30">
        <v>438292</v>
      </c>
      <c r="L119" s="18" t="s">
        <v>42</v>
      </c>
      <c r="M119" s="20"/>
      <c r="N119" s="20"/>
      <c r="O119" s="18" t="s">
        <v>42</v>
      </c>
      <c r="P119" s="27" t="s">
        <v>66</v>
      </c>
      <c r="Q119" s="15" t="s">
        <v>44</v>
      </c>
      <c r="R119" s="31">
        <v>69</v>
      </c>
      <c r="S119" s="31">
        <v>48</v>
      </c>
      <c r="T119" s="18" t="s">
        <v>504</v>
      </c>
      <c r="U119" s="18" t="s">
        <v>505</v>
      </c>
      <c r="V119" s="25"/>
      <c r="W119" s="25"/>
      <c r="X119" s="26" t="s">
        <v>44</v>
      </c>
      <c r="Y119" s="13" t="s">
        <v>39</v>
      </c>
      <c r="Z119" s="26" t="s">
        <v>37</v>
      </c>
      <c r="AA119" s="26" t="s">
        <v>38</v>
      </c>
      <c r="AB119" s="27"/>
      <c r="AC119" s="9">
        <f>VLOOKUP($A119,'SP23'!$1:$1048576,7,0)</f>
        <v>41</v>
      </c>
    </row>
    <row r="120" spans="1:29" ht="24">
      <c r="A120" s="18">
        <v>55501</v>
      </c>
      <c r="B120" s="15" t="s">
        <v>7320</v>
      </c>
      <c r="C120" s="18" t="s">
        <v>7321</v>
      </c>
      <c r="D120" s="15" t="s">
        <v>84</v>
      </c>
      <c r="E120" s="17" t="s">
        <v>994</v>
      </c>
      <c r="F120" s="18" t="s">
        <v>507</v>
      </c>
      <c r="G120" s="18" t="s">
        <v>181</v>
      </c>
      <c r="H120" s="18" t="s">
        <v>506</v>
      </c>
      <c r="I120" s="29" t="s">
        <v>7088</v>
      </c>
      <c r="J120" s="30">
        <v>39462</v>
      </c>
      <c r="K120" s="30">
        <v>438292</v>
      </c>
      <c r="L120" s="18" t="s">
        <v>42</v>
      </c>
      <c r="M120" s="21" t="s">
        <v>57</v>
      </c>
      <c r="N120" s="43" t="s">
        <v>510</v>
      </c>
      <c r="O120" s="18" t="s">
        <v>42</v>
      </c>
      <c r="P120" s="27" t="s">
        <v>163</v>
      </c>
      <c r="Q120" s="15" t="s">
        <v>44</v>
      </c>
      <c r="R120" s="23">
        <v>69</v>
      </c>
      <c r="S120" s="23">
        <v>48</v>
      </c>
      <c r="T120" s="18" t="s">
        <v>508</v>
      </c>
      <c r="U120" s="18" t="s">
        <v>509</v>
      </c>
      <c r="V120" s="25"/>
      <c r="W120" s="25"/>
      <c r="X120" s="26" t="s">
        <v>44</v>
      </c>
      <c r="Y120" s="13" t="s">
        <v>39</v>
      </c>
      <c r="Z120" s="26" t="s">
        <v>37</v>
      </c>
      <c r="AA120" s="26" t="s">
        <v>38</v>
      </c>
      <c r="AB120" s="27"/>
      <c r="AC120" s="9">
        <f>VLOOKUP($A120,'SP23'!$1:$1048576,7,0)</f>
        <v>361</v>
      </c>
    </row>
    <row r="121" spans="1:29" ht="36">
      <c r="A121" s="18">
        <v>55111</v>
      </c>
      <c r="B121" s="15" t="s">
        <v>7322</v>
      </c>
      <c r="C121" s="18" t="s">
        <v>7323</v>
      </c>
      <c r="D121" s="18" t="s">
        <v>50</v>
      </c>
      <c r="E121" s="17" t="s">
        <v>995</v>
      </c>
      <c r="F121" s="18" t="s">
        <v>511</v>
      </c>
      <c r="G121" s="18" t="s">
        <v>181</v>
      </c>
      <c r="H121" s="18" t="s">
        <v>227</v>
      </c>
      <c r="I121" s="29" t="s">
        <v>7098</v>
      </c>
      <c r="J121" s="30">
        <v>39462</v>
      </c>
      <c r="K121" s="30">
        <v>438292</v>
      </c>
      <c r="L121" s="18" t="s">
        <v>44</v>
      </c>
      <c r="M121" s="21"/>
      <c r="N121" s="20"/>
      <c r="O121" s="18" t="s">
        <v>44</v>
      </c>
      <c r="P121" s="27" t="s">
        <v>163</v>
      </c>
      <c r="Q121" s="15" t="s">
        <v>44</v>
      </c>
      <c r="R121" s="31">
        <v>69</v>
      </c>
      <c r="S121" s="31">
        <v>48</v>
      </c>
      <c r="T121" s="18" t="s">
        <v>512</v>
      </c>
      <c r="U121" s="18" t="s">
        <v>513</v>
      </c>
      <c r="V121" s="25"/>
      <c r="W121" s="25"/>
      <c r="X121" s="26" t="s">
        <v>44</v>
      </c>
      <c r="Y121" s="13" t="s">
        <v>39</v>
      </c>
      <c r="Z121" s="26" t="s">
        <v>37</v>
      </c>
      <c r="AA121" s="26" t="s">
        <v>38</v>
      </c>
      <c r="AB121" s="27"/>
      <c r="AC121" s="9">
        <f>VLOOKUP($A121,'SP23'!$1:$1048576,7,0)</f>
        <v>478</v>
      </c>
    </row>
    <row r="122" spans="1:29" s="12" customFormat="1" ht="24">
      <c r="A122" s="18">
        <v>55117</v>
      </c>
      <c r="B122" s="15" t="s">
        <v>7324</v>
      </c>
      <c r="C122" s="18" t="s">
        <v>7325</v>
      </c>
      <c r="D122" s="15" t="s">
        <v>84</v>
      </c>
      <c r="E122" s="17" t="s">
        <v>994</v>
      </c>
      <c r="F122" s="18" t="s">
        <v>514</v>
      </c>
      <c r="G122" s="18" t="s">
        <v>312</v>
      </c>
      <c r="H122" s="18" t="s">
        <v>313</v>
      </c>
      <c r="I122" s="18" t="s">
        <v>7088</v>
      </c>
      <c r="J122" s="19">
        <v>39462</v>
      </c>
      <c r="K122" s="19">
        <v>438292</v>
      </c>
      <c r="L122" s="18" t="s">
        <v>44</v>
      </c>
      <c r="M122" s="21" t="s">
        <v>57</v>
      </c>
      <c r="N122" s="20">
        <v>1009129051</v>
      </c>
      <c r="O122" s="18" t="s">
        <v>44</v>
      </c>
      <c r="P122" s="27" t="s">
        <v>66</v>
      </c>
      <c r="Q122" s="15" t="s">
        <v>44</v>
      </c>
      <c r="R122" s="23">
        <v>0</v>
      </c>
      <c r="S122" s="23">
        <v>0</v>
      </c>
      <c r="T122" s="18" t="s">
        <v>515</v>
      </c>
      <c r="U122" s="18" t="s">
        <v>516</v>
      </c>
      <c r="V122" s="25"/>
      <c r="W122" s="25"/>
      <c r="X122" s="26" t="s">
        <v>44</v>
      </c>
      <c r="Y122" s="13" t="s">
        <v>317</v>
      </c>
      <c r="Z122" s="26" t="s">
        <v>37</v>
      </c>
      <c r="AA122" s="26" t="s">
        <v>38</v>
      </c>
      <c r="AB122" s="36"/>
      <c r="AC122" s="9">
        <f>VLOOKUP($A122,'SP23'!$1:$1048576,7,0)</f>
        <v>123</v>
      </c>
    </row>
    <row r="123" spans="1:29" s="12" customFormat="1" ht="43.5">
      <c r="A123" s="18">
        <v>59009</v>
      </c>
      <c r="B123" s="15" t="s">
        <v>7326</v>
      </c>
      <c r="C123" s="18" t="s">
        <v>7327</v>
      </c>
      <c r="D123" s="15" t="s">
        <v>50</v>
      </c>
      <c r="E123" s="17" t="s">
        <v>995</v>
      </c>
      <c r="F123" s="18" t="s">
        <v>517</v>
      </c>
      <c r="G123" s="18" t="s">
        <v>45</v>
      </c>
      <c r="H123" s="18" t="s">
        <v>79</v>
      </c>
      <c r="I123" s="29" t="s">
        <v>7098</v>
      </c>
      <c r="J123" s="30">
        <v>39462</v>
      </c>
      <c r="K123" s="30">
        <v>438292</v>
      </c>
      <c r="L123" s="18" t="s">
        <v>42</v>
      </c>
      <c r="M123" s="20"/>
      <c r="N123" s="20"/>
      <c r="O123" s="18" t="s">
        <v>42</v>
      </c>
      <c r="P123" s="27" t="s">
        <v>43</v>
      </c>
      <c r="Q123" s="15" t="s">
        <v>44</v>
      </c>
      <c r="R123" s="31">
        <v>69</v>
      </c>
      <c r="S123" s="31">
        <v>48</v>
      </c>
      <c r="T123" s="78" t="s">
        <v>518</v>
      </c>
      <c r="U123" s="18" t="s">
        <v>519</v>
      </c>
      <c r="V123" s="25" t="s">
        <v>7328</v>
      </c>
      <c r="W123" s="25"/>
      <c r="X123" s="26" t="s">
        <v>44</v>
      </c>
      <c r="Y123" s="13" t="s">
        <v>39</v>
      </c>
      <c r="Z123" s="26" t="s">
        <v>37</v>
      </c>
      <c r="AA123" s="26" t="s">
        <v>38</v>
      </c>
      <c r="AB123" s="27"/>
      <c r="AC123" s="9">
        <f>VLOOKUP($A123,'SP23'!$1:$1048576,7,0)</f>
        <v>41</v>
      </c>
    </row>
    <row r="124" spans="1:29" ht="36">
      <c r="A124" s="18">
        <v>55156</v>
      </c>
      <c r="B124" s="15" t="s">
        <v>7329</v>
      </c>
      <c r="C124" s="18" t="s">
        <v>7330</v>
      </c>
      <c r="D124" s="15" t="s">
        <v>41</v>
      </c>
      <c r="E124" s="17" t="s">
        <v>995</v>
      </c>
      <c r="F124" s="18" t="s">
        <v>520</v>
      </c>
      <c r="G124" s="18" t="s">
        <v>231</v>
      </c>
      <c r="H124" s="18" t="s">
        <v>232</v>
      </c>
      <c r="I124" s="29" t="s">
        <v>7098</v>
      </c>
      <c r="J124" s="30">
        <v>39462</v>
      </c>
      <c r="K124" s="30">
        <v>438292</v>
      </c>
      <c r="L124" s="18" t="s">
        <v>42</v>
      </c>
      <c r="M124" s="20"/>
      <c r="N124" s="20"/>
      <c r="O124" s="18" t="s">
        <v>42</v>
      </c>
      <c r="P124" s="27" t="s">
        <v>51</v>
      </c>
      <c r="Q124" s="15" t="s">
        <v>44</v>
      </c>
      <c r="R124" s="31">
        <v>69</v>
      </c>
      <c r="S124" s="31">
        <v>48</v>
      </c>
      <c r="T124" s="18" t="s">
        <v>521</v>
      </c>
      <c r="U124" s="18" t="s">
        <v>522</v>
      </c>
      <c r="V124" s="25"/>
      <c r="W124" s="25"/>
      <c r="X124" s="26" t="s">
        <v>44</v>
      </c>
      <c r="Y124" s="13" t="s">
        <v>39</v>
      </c>
      <c r="Z124" s="26" t="s">
        <v>37</v>
      </c>
      <c r="AA124" s="26" t="s">
        <v>38</v>
      </c>
      <c r="AB124" s="27"/>
      <c r="AC124" s="9">
        <f>VLOOKUP($A124,'SP23'!$1:$1048576,7,0)</f>
        <v>155</v>
      </c>
    </row>
    <row r="125" spans="1:29" ht="36">
      <c r="A125" s="18">
        <v>55179</v>
      </c>
      <c r="B125" s="15" t="s">
        <v>7331</v>
      </c>
      <c r="C125" s="18" t="s">
        <v>7332</v>
      </c>
      <c r="D125" s="15" t="s">
        <v>41</v>
      </c>
      <c r="E125" s="17" t="s">
        <v>995</v>
      </c>
      <c r="F125" s="18" t="s">
        <v>523</v>
      </c>
      <c r="G125" s="18" t="s">
        <v>31</v>
      </c>
      <c r="H125" s="18" t="s">
        <v>207</v>
      </c>
      <c r="I125" s="29" t="s">
        <v>7098</v>
      </c>
      <c r="J125" s="30">
        <v>39462</v>
      </c>
      <c r="K125" s="30">
        <v>438292</v>
      </c>
      <c r="L125" s="18" t="s">
        <v>42</v>
      </c>
      <c r="M125" s="20"/>
      <c r="N125" s="20"/>
      <c r="O125" s="18" t="s">
        <v>42</v>
      </c>
      <c r="P125" s="27" t="s">
        <v>51</v>
      </c>
      <c r="Q125" s="15" t="s">
        <v>44</v>
      </c>
      <c r="R125" s="31">
        <v>69</v>
      </c>
      <c r="S125" s="31">
        <v>48</v>
      </c>
      <c r="T125" s="18" t="s">
        <v>524</v>
      </c>
      <c r="U125" s="18" t="s">
        <v>525</v>
      </c>
      <c r="V125" s="25"/>
      <c r="W125" s="25"/>
      <c r="X125" s="26" t="s">
        <v>44</v>
      </c>
      <c r="Y125" s="13" t="s">
        <v>39</v>
      </c>
      <c r="Z125" s="26" t="s">
        <v>37</v>
      </c>
      <c r="AA125" s="26" t="s">
        <v>38</v>
      </c>
      <c r="AB125" s="27"/>
      <c r="AC125" s="9">
        <f>VLOOKUP($A125,'SP23'!$1:$1048576,7,0)</f>
        <v>1</v>
      </c>
    </row>
    <row r="126" spans="1:29" ht="36">
      <c r="A126" s="18">
        <v>55197</v>
      </c>
      <c r="B126" s="15" t="s">
        <v>7333</v>
      </c>
      <c r="C126" s="18" t="s">
        <v>7334</v>
      </c>
      <c r="D126" s="15" t="s">
        <v>41</v>
      </c>
      <c r="E126" s="17" t="s">
        <v>995</v>
      </c>
      <c r="F126" s="18" t="s">
        <v>526</v>
      </c>
      <c r="G126" s="18" t="s">
        <v>31</v>
      </c>
      <c r="H126" s="18" t="s">
        <v>32</v>
      </c>
      <c r="I126" s="29" t="s">
        <v>7098</v>
      </c>
      <c r="J126" s="30">
        <v>39462</v>
      </c>
      <c r="K126" s="30">
        <v>438292</v>
      </c>
      <c r="L126" s="18" t="s">
        <v>42</v>
      </c>
      <c r="M126" s="20"/>
      <c r="N126" s="20"/>
      <c r="O126" s="18" t="s">
        <v>42</v>
      </c>
      <c r="P126" s="27" t="s">
        <v>51</v>
      </c>
      <c r="Q126" s="15" t="s">
        <v>44</v>
      </c>
      <c r="R126" s="31">
        <v>69</v>
      </c>
      <c r="S126" s="31">
        <v>48</v>
      </c>
      <c r="T126" s="18" t="s">
        <v>527</v>
      </c>
      <c r="U126" s="18" t="s">
        <v>528</v>
      </c>
      <c r="V126" s="25"/>
      <c r="W126" s="25"/>
      <c r="X126" s="26" t="s">
        <v>44</v>
      </c>
      <c r="Y126" s="13" t="s">
        <v>39</v>
      </c>
      <c r="Z126" s="26" t="s">
        <v>37</v>
      </c>
      <c r="AA126" s="26" t="s">
        <v>38</v>
      </c>
      <c r="AB126" s="27"/>
      <c r="AC126" s="9">
        <f>VLOOKUP($A126,'SP23'!$1:$1048576,7,0)</f>
        <v>5</v>
      </c>
    </row>
    <row r="127" spans="1:29" ht="36">
      <c r="A127" s="18">
        <v>55213</v>
      </c>
      <c r="B127" s="15" t="s">
        <v>7335</v>
      </c>
      <c r="C127" s="18" t="s">
        <v>7336</v>
      </c>
      <c r="D127" s="15" t="s">
        <v>41</v>
      </c>
      <c r="E127" s="17" t="s">
        <v>995</v>
      </c>
      <c r="F127" s="18" t="s">
        <v>94</v>
      </c>
      <c r="G127" s="18" t="s">
        <v>61</v>
      </c>
      <c r="H127" s="18" t="s">
        <v>67</v>
      </c>
      <c r="I127" s="29" t="s">
        <v>7098</v>
      </c>
      <c r="J127" s="30">
        <v>39462</v>
      </c>
      <c r="K127" s="30">
        <v>438292</v>
      </c>
      <c r="L127" s="18" t="s">
        <v>42</v>
      </c>
      <c r="M127" s="20"/>
      <c r="N127" s="20"/>
      <c r="O127" s="18" t="s">
        <v>42</v>
      </c>
      <c r="P127" s="27" t="s">
        <v>51</v>
      </c>
      <c r="Q127" s="15" t="s">
        <v>44</v>
      </c>
      <c r="R127" s="31">
        <v>69</v>
      </c>
      <c r="S127" s="31">
        <v>48</v>
      </c>
      <c r="T127" s="18" t="s">
        <v>95</v>
      </c>
      <c r="U127" s="18" t="s">
        <v>96</v>
      </c>
      <c r="V127" s="25"/>
      <c r="W127" s="25"/>
      <c r="X127" s="26" t="s">
        <v>42</v>
      </c>
      <c r="Y127" s="13" t="s">
        <v>39</v>
      </c>
      <c r="Z127" s="26" t="s">
        <v>37</v>
      </c>
      <c r="AA127" s="26" t="s">
        <v>38</v>
      </c>
      <c r="AB127" s="27" t="s">
        <v>53</v>
      </c>
      <c r="AC127" s="9" t="e">
        <f>VLOOKUP($A127,'SP23'!$1:$1048576,7,0)</f>
        <v>#N/A</v>
      </c>
    </row>
    <row r="128" spans="1:29" ht="36">
      <c r="A128" s="18">
        <v>55215</v>
      </c>
      <c r="B128" s="15" t="s">
        <v>7337</v>
      </c>
      <c r="C128" s="18" t="s">
        <v>7338</v>
      </c>
      <c r="D128" s="15" t="s">
        <v>41</v>
      </c>
      <c r="E128" s="17" t="s">
        <v>995</v>
      </c>
      <c r="F128" s="18" t="s">
        <v>529</v>
      </c>
      <c r="G128" s="18" t="s">
        <v>31</v>
      </c>
      <c r="H128" s="18" t="s">
        <v>207</v>
      </c>
      <c r="I128" s="29" t="s">
        <v>7098</v>
      </c>
      <c r="J128" s="30">
        <v>39462</v>
      </c>
      <c r="K128" s="30">
        <v>438292</v>
      </c>
      <c r="L128" s="18" t="s">
        <v>42</v>
      </c>
      <c r="M128" s="15"/>
      <c r="N128" s="15"/>
      <c r="O128" s="18" t="s">
        <v>42</v>
      </c>
      <c r="P128" s="27" t="s">
        <v>51</v>
      </c>
      <c r="Q128" s="15" t="s">
        <v>44</v>
      </c>
      <c r="R128" s="31">
        <v>69</v>
      </c>
      <c r="S128" s="31">
        <v>48</v>
      </c>
      <c r="T128" s="18" t="s">
        <v>530</v>
      </c>
      <c r="U128" s="18" t="s">
        <v>531</v>
      </c>
      <c r="V128" s="25"/>
      <c r="W128" s="25"/>
      <c r="X128" s="26" t="s">
        <v>44</v>
      </c>
      <c r="Y128" s="13" t="s">
        <v>39</v>
      </c>
      <c r="Z128" s="26" t="s">
        <v>37</v>
      </c>
      <c r="AA128" s="26" t="s">
        <v>38</v>
      </c>
      <c r="AB128" s="27"/>
      <c r="AC128" s="9">
        <f>VLOOKUP($A128,'SP23'!$1:$1048576,7,0)</f>
        <v>23</v>
      </c>
    </row>
    <row r="129" spans="1:29" ht="36">
      <c r="A129" s="18">
        <v>55228</v>
      </c>
      <c r="B129" s="15" t="s">
        <v>7339</v>
      </c>
      <c r="C129" s="18" t="s">
        <v>7340</v>
      </c>
      <c r="D129" s="15" t="s">
        <v>50</v>
      </c>
      <c r="E129" s="17" t="s">
        <v>995</v>
      </c>
      <c r="F129" s="18" t="s">
        <v>532</v>
      </c>
      <c r="G129" s="18" t="s">
        <v>167</v>
      </c>
      <c r="H129" s="18" t="s">
        <v>281</v>
      </c>
      <c r="I129" s="29" t="s">
        <v>7098</v>
      </c>
      <c r="J129" s="30">
        <v>39462</v>
      </c>
      <c r="K129" s="30">
        <v>438292</v>
      </c>
      <c r="L129" s="18" t="s">
        <v>42</v>
      </c>
      <c r="M129" s="20"/>
      <c r="N129" s="20"/>
      <c r="O129" s="18" t="s">
        <v>42</v>
      </c>
      <c r="P129" s="27" t="s">
        <v>163</v>
      </c>
      <c r="Q129" s="15" t="s">
        <v>42</v>
      </c>
      <c r="R129" s="31">
        <v>69</v>
      </c>
      <c r="S129" s="31">
        <v>48</v>
      </c>
      <c r="T129" s="18" t="s">
        <v>533</v>
      </c>
      <c r="U129" s="18" t="s">
        <v>534</v>
      </c>
      <c r="V129" s="25"/>
      <c r="W129" s="25"/>
      <c r="X129" s="26" t="s">
        <v>44</v>
      </c>
      <c r="Y129" s="13" t="s">
        <v>39</v>
      </c>
      <c r="Z129" s="26" t="s">
        <v>37</v>
      </c>
      <c r="AA129" s="26" t="s">
        <v>38</v>
      </c>
      <c r="AB129" s="27"/>
      <c r="AC129" s="9">
        <f>VLOOKUP($A129,'SP23'!$1:$1048576,7,0)</f>
        <v>79</v>
      </c>
    </row>
    <row r="130" spans="1:29" ht="36">
      <c r="A130" s="18">
        <v>55229</v>
      </c>
      <c r="B130" s="15" t="s">
        <v>7341</v>
      </c>
      <c r="C130" s="18" t="s">
        <v>7342</v>
      </c>
      <c r="D130" s="15" t="s">
        <v>41</v>
      </c>
      <c r="E130" s="17" t="s">
        <v>995</v>
      </c>
      <c r="F130" s="18" t="s">
        <v>535</v>
      </c>
      <c r="G130" s="18" t="s">
        <v>31</v>
      </c>
      <c r="H130" s="18" t="s">
        <v>207</v>
      </c>
      <c r="I130" s="29" t="s">
        <v>7098</v>
      </c>
      <c r="J130" s="30">
        <v>39462</v>
      </c>
      <c r="K130" s="30">
        <v>438292</v>
      </c>
      <c r="L130" s="18" t="s">
        <v>42</v>
      </c>
      <c r="M130" s="20"/>
      <c r="N130" s="20"/>
      <c r="O130" s="18" t="s">
        <v>42</v>
      </c>
      <c r="P130" s="27" t="s">
        <v>51</v>
      </c>
      <c r="Q130" s="15" t="s">
        <v>44</v>
      </c>
      <c r="R130" s="31">
        <v>69</v>
      </c>
      <c r="S130" s="31">
        <v>48</v>
      </c>
      <c r="T130" s="18" t="s">
        <v>536</v>
      </c>
      <c r="U130" s="18" t="s">
        <v>537</v>
      </c>
      <c r="V130" s="25"/>
      <c r="W130" s="25"/>
      <c r="X130" s="26" t="s">
        <v>44</v>
      </c>
      <c r="Y130" s="13" t="s">
        <v>39</v>
      </c>
      <c r="Z130" s="26" t="s">
        <v>37</v>
      </c>
      <c r="AA130" s="26" t="s">
        <v>38</v>
      </c>
      <c r="AB130" s="27"/>
      <c r="AC130" s="9">
        <f>VLOOKUP($A130,'SP23'!$1:$1048576,7,0)</f>
        <v>77</v>
      </c>
    </row>
    <row r="131" spans="1:29" ht="43.5">
      <c r="A131" s="18">
        <v>55299</v>
      </c>
      <c r="B131" s="15" t="s">
        <v>7343</v>
      </c>
      <c r="C131" s="18" t="s">
        <v>7344</v>
      </c>
      <c r="D131" s="15" t="s">
        <v>50</v>
      </c>
      <c r="E131" s="17" t="s">
        <v>995</v>
      </c>
      <c r="F131" s="18" t="s">
        <v>538</v>
      </c>
      <c r="G131" s="18" t="s">
        <v>280</v>
      </c>
      <c r="H131" s="18" t="s">
        <v>281</v>
      </c>
      <c r="I131" s="29" t="s">
        <v>7098</v>
      </c>
      <c r="J131" s="30">
        <v>39462</v>
      </c>
      <c r="K131" s="30">
        <v>438292</v>
      </c>
      <c r="L131" s="18" t="s">
        <v>44</v>
      </c>
      <c r="M131" s="43" t="s">
        <v>57</v>
      </c>
      <c r="N131" s="20">
        <v>1009164347</v>
      </c>
      <c r="O131" s="18" t="s">
        <v>44</v>
      </c>
      <c r="P131" s="27" t="s">
        <v>66</v>
      </c>
      <c r="Q131" s="15" t="s">
        <v>44</v>
      </c>
      <c r="R131" s="31">
        <v>69</v>
      </c>
      <c r="S131" s="31">
        <v>48</v>
      </c>
      <c r="T131" s="18" t="s">
        <v>539</v>
      </c>
      <c r="U131" s="18" t="s">
        <v>540</v>
      </c>
      <c r="V131" s="25" t="s">
        <v>7345</v>
      </c>
      <c r="W131" s="25"/>
      <c r="X131" s="26" t="s">
        <v>44</v>
      </c>
      <c r="Y131" s="13" t="s">
        <v>317</v>
      </c>
      <c r="Z131" s="26" t="s">
        <v>37</v>
      </c>
      <c r="AA131" s="26" t="s">
        <v>38</v>
      </c>
      <c r="AB131" s="36"/>
      <c r="AC131" s="9">
        <f>VLOOKUP($A131,'SP23'!$1:$1048576,7,0)</f>
        <v>348</v>
      </c>
    </row>
    <row r="132" spans="1:29" ht="43.5">
      <c r="A132" s="18">
        <v>56866</v>
      </c>
      <c r="B132" s="15" t="s">
        <v>7346</v>
      </c>
      <c r="C132" s="18" t="s">
        <v>7347</v>
      </c>
      <c r="D132" s="15" t="s">
        <v>50</v>
      </c>
      <c r="E132" s="17" t="s">
        <v>995</v>
      </c>
      <c r="F132" s="18" t="s">
        <v>541</v>
      </c>
      <c r="G132" s="18" t="s">
        <v>45</v>
      </c>
      <c r="H132" s="18" t="s">
        <v>186</v>
      </c>
      <c r="I132" s="29" t="s">
        <v>7098</v>
      </c>
      <c r="J132" s="30">
        <v>39462</v>
      </c>
      <c r="K132" s="30">
        <v>438292</v>
      </c>
      <c r="L132" s="18" t="s">
        <v>42</v>
      </c>
      <c r="M132" s="20"/>
      <c r="N132" s="20"/>
      <c r="O132" s="18" t="s">
        <v>42</v>
      </c>
      <c r="P132" s="27" t="s">
        <v>51</v>
      </c>
      <c r="Q132" s="15" t="s">
        <v>44</v>
      </c>
      <c r="R132" s="31">
        <v>69</v>
      </c>
      <c r="S132" s="31">
        <v>48</v>
      </c>
      <c r="T132" s="18" t="s">
        <v>542</v>
      </c>
      <c r="U132" s="18" t="s">
        <v>543</v>
      </c>
      <c r="V132" s="25" t="s">
        <v>7345</v>
      </c>
      <c r="W132" s="25"/>
      <c r="X132" s="26" t="s">
        <v>44</v>
      </c>
      <c r="Y132" s="13" t="s">
        <v>39</v>
      </c>
      <c r="Z132" s="26" t="s">
        <v>37</v>
      </c>
      <c r="AA132" s="26" t="s">
        <v>38</v>
      </c>
      <c r="AB132" s="27"/>
      <c r="AC132" s="9">
        <f>VLOOKUP($A132,'SP23'!$1:$1048576,7,0)</f>
        <v>42</v>
      </c>
    </row>
    <row r="133" spans="1:29" ht="36">
      <c r="A133" s="18">
        <v>55330</v>
      </c>
      <c r="B133" s="15" t="s">
        <v>7348</v>
      </c>
      <c r="C133" s="18" t="s">
        <v>7349</v>
      </c>
      <c r="D133" s="15" t="s">
        <v>41</v>
      </c>
      <c r="E133" s="17" t="s">
        <v>995</v>
      </c>
      <c r="F133" s="18" t="s">
        <v>98</v>
      </c>
      <c r="G133" s="18" t="s">
        <v>61</v>
      </c>
      <c r="H133" s="18" t="s">
        <v>97</v>
      </c>
      <c r="I133" s="29" t="s">
        <v>7098</v>
      </c>
      <c r="J133" s="30">
        <v>39462</v>
      </c>
      <c r="K133" s="30">
        <v>438292</v>
      </c>
      <c r="L133" s="18" t="s">
        <v>42</v>
      </c>
      <c r="M133" s="20"/>
      <c r="N133" s="20"/>
      <c r="O133" s="18" t="s">
        <v>42</v>
      </c>
      <c r="P133" s="27" t="s">
        <v>71</v>
      </c>
      <c r="Q133" s="18" t="s">
        <v>44</v>
      </c>
      <c r="R133" s="31">
        <v>69</v>
      </c>
      <c r="S133" s="31">
        <v>48</v>
      </c>
      <c r="T133" s="18" t="s">
        <v>99</v>
      </c>
      <c r="U133" s="18" t="s">
        <v>100</v>
      </c>
      <c r="V133" s="25"/>
      <c r="W133" s="25"/>
      <c r="X133" s="26" t="s">
        <v>42</v>
      </c>
      <c r="Y133" s="13" t="s">
        <v>39</v>
      </c>
      <c r="Z133" s="26" t="s">
        <v>37</v>
      </c>
      <c r="AA133" s="26" t="s">
        <v>38</v>
      </c>
      <c r="AB133" s="27" t="s">
        <v>53</v>
      </c>
      <c r="AC133" s="9" t="e">
        <f>VLOOKUP($A133,'SP23'!$1:$1048576,7,0)</f>
        <v>#N/A</v>
      </c>
    </row>
    <row r="134" spans="1:29" ht="36">
      <c r="A134" s="18">
        <v>55338</v>
      </c>
      <c r="B134" s="15" t="s">
        <v>7350</v>
      </c>
      <c r="C134" s="18" t="s">
        <v>7351</v>
      </c>
      <c r="D134" s="15" t="s">
        <v>41</v>
      </c>
      <c r="E134" s="17" t="s">
        <v>995</v>
      </c>
      <c r="F134" s="18" t="s">
        <v>544</v>
      </c>
      <c r="G134" s="18" t="s">
        <v>31</v>
      </c>
      <c r="H134" s="18" t="s">
        <v>360</v>
      </c>
      <c r="I134" s="29" t="s">
        <v>7098</v>
      </c>
      <c r="J134" s="30">
        <v>39462</v>
      </c>
      <c r="K134" s="30">
        <v>438292</v>
      </c>
      <c r="L134" s="18" t="s">
        <v>42</v>
      </c>
      <c r="M134" s="20"/>
      <c r="N134" s="20"/>
      <c r="O134" s="18" t="s">
        <v>42</v>
      </c>
      <c r="P134" s="27" t="s">
        <v>51</v>
      </c>
      <c r="Q134" s="15" t="s">
        <v>44</v>
      </c>
      <c r="R134" s="31">
        <v>69</v>
      </c>
      <c r="S134" s="31">
        <v>48</v>
      </c>
      <c r="T134" s="18" t="s">
        <v>545</v>
      </c>
      <c r="U134" s="18" t="s">
        <v>546</v>
      </c>
      <c r="V134" s="25"/>
      <c r="W134" s="25"/>
      <c r="X134" s="26" t="s">
        <v>44</v>
      </c>
      <c r="Y134" s="13" t="s">
        <v>39</v>
      </c>
      <c r="Z134" s="26" t="s">
        <v>37</v>
      </c>
      <c r="AA134" s="26" t="s">
        <v>38</v>
      </c>
      <c r="AB134" s="40"/>
      <c r="AC134" s="9">
        <f>VLOOKUP($A134,'SP23'!$1:$1048576,7,0)</f>
        <v>26</v>
      </c>
    </row>
    <row r="135" spans="1:29" ht="24">
      <c r="A135" s="18">
        <v>55347</v>
      </c>
      <c r="B135" s="15" t="s">
        <v>7352</v>
      </c>
      <c r="C135" s="18" t="s">
        <v>7353</v>
      </c>
      <c r="D135" s="15" t="s">
        <v>84</v>
      </c>
      <c r="E135" s="17" t="s">
        <v>994</v>
      </c>
      <c r="F135" s="18" t="s">
        <v>547</v>
      </c>
      <c r="G135" s="18" t="s">
        <v>231</v>
      </c>
      <c r="H135" s="18" t="s">
        <v>232</v>
      </c>
      <c r="I135" s="18" t="s">
        <v>7088</v>
      </c>
      <c r="J135" s="19">
        <v>39462</v>
      </c>
      <c r="K135" s="19">
        <v>438292</v>
      </c>
      <c r="L135" s="18" t="s">
        <v>42</v>
      </c>
      <c r="M135" s="20"/>
      <c r="N135" s="20"/>
      <c r="O135" s="18" t="s">
        <v>42</v>
      </c>
      <c r="P135" s="27" t="s">
        <v>51</v>
      </c>
      <c r="Q135" s="15" t="s">
        <v>44</v>
      </c>
      <c r="R135" s="23">
        <v>0</v>
      </c>
      <c r="S135" s="23">
        <v>0</v>
      </c>
      <c r="T135" s="18" t="s">
        <v>548</v>
      </c>
      <c r="U135" s="18" t="s">
        <v>549</v>
      </c>
      <c r="V135" s="25"/>
      <c r="W135" s="25"/>
      <c r="X135" s="26" t="s">
        <v>44</v>
      </c>
      <c r="Y135" s="13" t="s">
        <v>39</v>
      </c>
      <c r="Z135" s="26" t="s">
        <v>37</v>
      </c>
      <c r="AA135" s="26" t="s">
        <v>38</v>
      </c>
      <c r="AB135" s="27"/>
      <c r="AC135" s="9">
        <f>VLOOKUP($A135,'SP23'!$1:$1048576,7,0)</f>
        <v>3</v>
      </c>
    </row>
    <row r="136" spans="1:29" ht="36">
      <c r="A136" s="34">
        <v>55365</v>
      </c>
      <c r="B136" s="15" t="s">
        <v>7354</v>
      </c>
      <c r="C136" s="18" t="s">
        <v>7355</v>
      </c>
      <c r="D136" s="18" t="s">
        <v>50</v>
      </c>
      <c r="E136" s="17" t="s">
        <v>995</v>
      </c>
      <c r="F136" s="18" t="s">
        <v>550</v>
      </c>
      <c r="G136" s="18" t="s">
        <v>181</v>
      </c>
      <c r="H136" s="18" t="s">
        <v>203</v>
      </c>
      <c r="I136" s="29" t="s">
        <v>7098</v>
      </c>
      <c r="J136" s="30">
        <v>39462</v>
      </c>
      <c r="K136" s="30">
        <v>438292</v>
      </c>
      <c r="L136" s="18" t="s">
        <v>42</v>
      </c>
      <c r="M136" s="20"/>
      <c r="N136" s="20"/>
      <c r="O136" s="18" t="s">
        <v>42</v>
      </c>
      <c r="P136" s="27" t="s">
        <v>43</v>
      </c>
      <c r="Q136" s="15" t="s">
        <v>44</v>
      </c>
      <c r="R136" s="31">
        <v>69</v>
      </c>
      <c r="S136" s="31">
        <v>48</v>
      </c>
      <c r="T136" s="18" t="s">
        <v>551</v>
      </c>
      <c r="U136" s="18" t="s">
        <v>552</v>
      </c>
      <c r="V136" s="25"/>
      <c r="W136" s="25" t="s">
        <v>52</v>
      </c>
      <c r="X136" s="26" t="s">
        <v>44</v>
      </c>
      <c r="Y136" s="13" t="s">
        <v>39</v>
      </c>
      <c r="Z136" s="26" t="s">
        <v>37</v>
      </c>
      <c r="AA136" s="26" t="s">
        <v>38</v>
      </c>
      <c r="AB136" s="36" t="s">
        <v>553</v>
      </c>
      <c r="AC136" s="9" t="e">
        <f>VLOOKUP($A136,'SP23'!$1:$1048576,7,0)</f>
        <v>#N/A</v>
      </c>
    </row>
    <row r="137" spans="1:29" ht="36">
      <c r="A137" s="18">
        <v>55366</v>
      </c>
      <c r="B137" s="18" t="s">
        <v>7356</v>
      </c>
      <c r="C137" s="18" t="s">
        <v>7357</v>
      </c>
      <c r="D137" s="15" t="s">
        <v>50</v>
      </c>
      <c r="E137" s="17" t="s">
        <v>995</v>
      </c>
      <c r="F137" s="18" t="s">
        <v>556</v>
      </c>
      <c r="G137" s="18" t="s">
        <v>554</v>
      </c>
      <c r="H137" s="18" t="s">
        <v>555</v>
      </c>
      <c r="I137" s="18" t="s">
        <v>7088</v>
      </c>
      <c r="J137" s="19">
        <v>39462</v>
      </c>
      <c r="K137" s="19">
        <v>438292</v>
      </c>
      <c r="L137" s="18" t="s">
        <v>42</v>
      </c>
      <c r="M137" s="20"/>
      <c r="N137" s="20"/>
      <c r="O137" s="18" t="s">
        <v>42</v>
      </c>
      <c r="P137" s="27" t="s">
        <v>43</v>
      </c>
      <c r="Q137" s="15" t="s">
        <v>44</v>
      </c>
      <c r="R137" s="23">
        <v>69</v>
      </c>
      <c r="S137" s="23">
        <v>48</v>
      </c>
      <c r="T137" s="18" t="s">
        <v>557</v>
      </c>
      <c r="U137" s="18" t="s">
        <v>558</v>
      </c>
      <c r="V137" s="25"/>
      <c r="W137" s="25"/>
      <c r="X137" s="26" t="s">
        <v>44</v>
      </c>
      <c r="Y137" s="13" t="s">
        <v>39</v>
      </c>
      <c r="Z137" s="26" t="s">
        <v>37</v>
      </c>
      <c r="AA137" s="26" t="s">
        <v>38</v>
      </c>
      <c r="AB137" s="27"/>
      <c r="AC137" s="9">
        <f>VLOOKUP($A137,'SP23'!$1:$1048576,7,0)</f>
        <v>45</v>
      </c>
    </row>
    <row r="138" spans="1:29" ht="36">
      <c r="A138" s="18">
        <v>55401</v>
      </c>
      <c r="B138" s="15" t="s">
        <v>7358</v>
      </c>
      <c r="C138" s="18" t="s">
        <v>7359</v>
      </c>
      <c r="D138" s="15" t="s">
        <v>41</v>
      </c>
      <c r="E138" s="17" t="s">
        <v>995</v>
      </c>
      <c r="F138" s="18" t="s">
        <v>559</v>
      </c>
      <c r="G138" s="18" t="s">
        <v>199</v>
      </c>
      <c r="H138" s="18" t="s">
        <v>67</v>
      </c>
      <c r="I138" s="29" t="s">
        <v>7098</v>
      </c>
      <c r="J138" s="30">
        <v>39462</v>
      </c>
      <c r="K138" s="30">
        <v>438292</v>
      </c>
      <c r="L138" s="18" t="s">
        <v>42</v>
      </c>
      <c r="M138" s="20"/>
      <c r="N138" s="20"/>
      <c r="O138" s="18" t="s">
        <v>42</v>
      </c>
      <c r="P138" s="27" t="s">
        <v>51</v>
      </c>
      <c r="Q138" s="15" t="s">
        <v>44</v>
      </c>
      <c r="R138" s="31">
        <v>69</v>
      </c>
      <c r="S138" s="31">
        <v>48</v>
      </c>
      <c r="T138" s="18" t="s">
        <v>560</v>
      </c>
      <c r="U138" s="18" t="s">
        <v>561</v>
      </c>
      <c r="V138" s="25"/>
      <c r="W138" s="25"/>
      <c r="X138" s="26" t="s">
        <v>44</v>
      </c>
      <c r="Y138" s="13" t="s">
        <v>39</v>
      </c>
      <c r="Z138" s="26" t="s">
        <v>37</v>
      </c>
      <c r="AA138" s="26" t="s">
        <v>38</v>
      </c>
      <c r="AB138" s="27"/>
      <c r="AC138" s="9">
        <f>VLOOKUP($A138,'SP23'!$1:$1048576,7,0)</f>
        <v>55</v>
      </c>
    </row>
    <row r="139" spans="1:29" ht="36">
      <c r="A139" s="18">
        <v>54959</v>
      </c>
      <c r="B139" s="15" t="s">
        <v>7360</v>
      </c>
      <c r="C139" s="18" t="s">
        <v>7361</v>
      </c>
      <c r="D139" s="15" t="s">
        <v>41</v>
      </c>
      <c r="E139" s="17" t="s">
        <v>995</v>
      </c>
      <c r="F139" s="18" t="s">
        <v>562</v>
      </c>
      <c r="G139" s="18" t="s">
        <v>61</v>
      </c>
      <c r="H139" s="18" t="s">
        <v>62</v>
      </c>
      <c r="I139" s="29" t="s">
        <v>7098</v>
      </c>
      <c r="J139" s="30">
        <v>39462</v>
      </c>
      <c r="K139" s="30">
        <v>438292</v>
      </c>
      <c r="L139" s="18" t="s">
        <v>42</v>
      </c>
      <c r="M139" s="20"/>
      <c r="N139" s="20"/>
      <c r="O139" s="18" t="s">
        <v>42</v>
      </c>
      <c r="P139" s="27" t="s">
        <v>51</v>
      </c>
      <c r="Q139" s="15" t="s">
        <v>44</v>
      </c>
      <c r="R139" s="31">
        <v>69</v>
      </c>
      <c r="S139" s="31">
        <v>48</v>
      </c>
      <c r="T139" s="18" t="s">
        <v>563</v>
      </c>
      <c r="U139" s="18" t="s">
        <v>564</v>
      </c>
      <c r="V139" s="25"/>
      <c r="W139" s="25"/>
      <c r="X139" s="26" t="s">
        <v>44</v>
      </c>
      <c r="Y139" s="13" t="s">
        <v>39</v>
      </c>
      <c r="Z139" s="26" t="s">
        <v>37</v>
      </c>
      <c r="AA139" s="26" t="s">
        <v>38</v>
      </c>
      <c r="AB139" s="27"/>
      <c r="AC139" s="9">
        <f>VLOOKUP($A139,'SP23'!$1:$1048576,7,0)</f>
        <v>43</v>
      </c>
    </row>
    <row r="140" spans="1:29" ht="36">
      <c r="A140" s="18">
        <v>54511</v>
      </c>
      <c r="B140" s="15" t="s">
        <v>7362</v>
      </c>
      <c r="C140" s="18" t="s">
        <v>7363</v>
      </c>
      <c r="D140" s="15" t="s">
        <v>50</v>
      </c>
      <c r="E140" s="17" t="s">
        <v>995</v>
      </c>
      <c r="F140" s="18" t="s">
        <v>565</v>
      </c>
      <c r="G140" s="18" t="s">
        <v>45</v>
      </c>
      <c r="H140" s="18" t="s">
        <v>46</v>
      </c>
      <c r="I140" s="29" t="s">
        <v>7098</v>
      </c>
      <c r="J140" s="30">
        <v>39462</v>
      </c>
      <c r="K140" s="30">
        <v>438292</v>
      </c>
      <c r="L140" s="18" t="s">
        <v>42</v>
      </c>
      <c r="M140" s="20"/>
      <c r="N140" s="20"/>
      <c r="O140" s="18" t="s">
        <v>42</v>
      </c>
      <c r="P140" s="27" t="s">
        <v>51</v>
      </c>
      <c r="Q140" s="15" t="s">
        <v>44</v>
      </c>
      <c r="R140" s="31">
        <v>69</v>
      </c>
      <c r="S140" s="31">
        <v>48</v>
      </c>
      <c r="T140" s="18" t="s">
        <v>566</v>
      </c>
      <c r="U140" s="18" t="s">
        <v>567</v>
      </c>
      <c r="V140" s="25"/>
      <c r="W140" s="25"/>
      <c r="X140" s="26" t="s">
        <v>44</v>
      </c>
      <c r="Y140" s="13" t="s">
        <v>39</v>
      </c>
      <c r="Z140" s="26" t="s">
        <v>37</v>
      </c>
      <c r="AA140" s="26" t="s">
        <v>38</v>
      </c>
      <c r="AB140" s="27"/>
      <c r="AC140" s="9">
        <f>VLOOKUP($A140,'SP23'!$1:$1048576,7,0)</f>
        <v>52</v>
      </c>
    </row>
    <row r="141" spans="1:29" ht="36">
      <c r="A141" s="18">
        <v>54994</v>
      </c>
      <c r="B141" s="15" t="s">
        <v>7364</v>
      </c>
      <c r="C141" s="18" t="s">
        <v>7365</v>
      </c>
      <c r="D141" s="15" t="s">
        <v>50</v>
      </c>
      <c r="E141" s="17" t="s">
        <v>995</v>
      </c>
      <c r="F141" s="18" t="s">
        <v>568</v>
      </c>
      <c r="G141" s="18" t="s">
        <v>45</v>
      </c>
      <c r="H141" s="18" t="s">
        <v>186</v>
      </c>
      <c r="I141" s="29" t="s">
        <v>7098</v>
      </c>
      <c r="J141" s="30">
        <v>39462</v>
      </c>
      <c r="K141" s="30">
        <v>438292</v>
      </c>
      <c r="L141" s="18" t="s">
        <v>42</v>
      </c>
      <c r="M141" s="20"/>
      <c r="N141" s="20"/>
      <c r="O141" s="18" t="s">
        <v>42</v>
      </c>
      <c r="P141" s="27" t="s">
        <v>51</v>
      </c>
      <c r="Q141" s="15" t="s">
        <v>44</v>
      </c>
      <c r="R141" s="31">
        <v>69</v>
      </c>
      <c r="S141" s="31">
        <v>48</v>
      </c>
      <c r="T141" s="18" t="s">
        <v>569</v>
      </c>
      <c r="U141" s="18" t="s">
        <v>570</v>
      </c>
      <c r="V141" s="25"/>
      <c r="W141" s="25"/>
      <c r="X141" s="26" t="s">
        <v>44</v>
      </c>
      <c r="Y141" s="13" t="s">
        <v>39</v>
      </c>
      <c r="Z141" s="26" t="s">
        <v>37</v>
      </c>
      <c r="AA141" s="26" t="s">
        <v>38</v>
      </c>
      <c r="AB141" s="27"/>
      <c r="AC141" s="9">
        <f>VLOOKUP($A141,'SP23'!$1:$1048576,7,0)</f>
        <v>52</v>
      </c>
    </row>
    <row r="142" spans="1:29" ht="29.1">
      <c r="A142" s="18">
        <v>56166</v>
      </c>
      <c r="B142" s="15" t="s">
        <v>7366</v>
      </c>
      <c r="C142" s="18" t="s">
        <v>7367</v>
      </c>
      <c r="D142" s="18" t="s">
        <v>84</v>
      </c>
      <c r="E142" s="17" t="s">
        <v>994</v>
      </c>
      <c r="F142" s="18" t="s">
        <v>571</v>
      </c>
      <c r="G142" s="18" t="s">
        <v>45</v>
      </c>
      <c r="H142" s="18" t="s">
        <v>46</v>
      </c>
      <c r="I142" s="18" t="s">
        <v>7088</v>
      </c>
      <c r="J142" s="19">
        <v>39462</v>
      </c>
      <c r="K142" s="19">
        <v>438292</v>
      </c>
      <c r="L142" s="18" t="s">
        <v>42</v>
      </c>
      <c r="M142" s="20"/>
      <c r="N142" s="20"/>
      <c r="O142" s="18" t="s">
        <v>42</v>
      </c>
      <c r="P142" s="27" t="s">
        <v>43</v>
      </c>
      <c r="Q142" s="15" t="s">
        <v>42</v>
      </c>
      <c r="R142" s="23">
        <v>0</v>
      </c>
      <c r="S142" s="23">
        <v>0</v>
      </c>
      <c r="T142" s="18" t="s">
        <v>572</v>
      </c>
      <c r="U142" s="18" t="s">
        <v>573</v>
      </c>
      <c r="V142" s="25"/>
      <c r="W142" s="25"/>
      <c r="X142" s="26" t="s">
        <v>44</v>
      </c>
      <c r="Y142" s="13" t="s">
        <v>39</v>
      </c>
      <c r="Z142" s="26" t="s">
        <v>37</v>
      </c>
      <c r="AA142" s="26" t="s">
        <v>38</v>
      </c>
      <c r="AB142" s="27"/>
      <c r="AC142" s="9">
        <f>VLOOKUP($A142,'SP23'!$1:$1048576,7,0)</f>
        <v>52</v>
      </c>
    </row>
    <row r="143" spans="1:29" ht="36">
      <c r="A143" s="18">
        <v>55501</v>
      </c>
      <c r="B143" s="15" t="s">
        <v>7368</v>
      </c>
      <c r="C143" s="18" t="s">
        <v>7369</v>
      </c>
      <c r="D143" s="18" t="s">
        <v>50</v>
      </c>
      <c r="E143" s="17" t="s">
        <v>995</v>
      </c>
      <c r="F143" s="18" t="s">
        <v>574</v>
      </c>
      <c r="G143" s="18" t="s">
        <v>181</v>
      </c>
      <c r="H143" s="18" t="s">
        <v>227</v>
      </c>
      <c r="I143" s="29" t="s">
        <v>7098</v>
      </c>
      <c r="J143" s="30">
        <v>39462</v>
      </c>
      <c r="K143" s="30">
        <v>438292</v>
      </c>
      <c r="L143" s="18" t="s">
        <v>42</v>
      </c>
      <c r="M143" s="21" t="s">
        <v>576</v>
      </c>
      <c r="N143" s="20" t="s">
        <v>577</v>
      </c>
      <c r="O143" s="18" t="s">
        <v>42</v>
      </c>
      <c r="P143" s="27" t="s">
        <v>163</v>
      </c>
      <c r="Q143" s="15" t="s">
        <v>44</v>
      </c>
      <c r="R143" s="31">
        <v>69</v>
      </c>
      <c r="S143" s="31">
        <v>48</v>
      </c>
      <c r="T143" s="33">
        <v>37.880234999999999</v>
      </c>
      <c r="U143" s="18" t="s">
        <v>575</v>
      </c>
      <c r="V143" s="25"/>
      <c r="W143" s="25"/>
      <c r="X143" s="26" t="s">
        <v>44</v>
      </c>
      <c r="Y143" s="13" t="s">
        <v>39</v>
      </c>
      <c r="Z143" s="26" t="s">
        <v>37</v>
      </c>
      <c r="AA143" s="26" t="s">
        <v>38</v>
      </c>
      <c r="AB143" s="27"/>
      <c r="AC143" s="9">
        <f>VLOOKUP($A143,'SP23'!$1:$1048576,7,0)</f>
        <v>361</v>
      </c>
    </row>
    <row r="144" spans="1:29" ht="24">
      <c r="A144" s="18">
        <v>55505</v>
      </c>
      <c r="B144" s="15" t="s">
        <v>7370</v>
      </c>
      <c r="C144" s="18" t="s">
        <v>7371</v>
      </c>
      <c r="D144" s="15" t="s">
        <v>84</v>
      </c>
      <c r="E144" s="17" t="s">
        <v>994</v>
      </c>
      <c r="F144" s="18" t="s">
        <v>578</v>
      </c>
      <c r="G144" s="18" t="s">
        <v>158</v>
      </c>
      <c r="H144" s="18" t="s">
        <v>159</v>
      </c>
      <c r="I144" s="18" t="s">
        <v>7088</v>
      </c>
      <c r="J144" s="19">
        <v>43495</v>
      </c>
      <c r="K144" s="19">
        <v>438292</v>
      </c>
      <c r="L144" s="18" t="s">
        <v>42</v>
      </c>
      <c r="M144" s="20"/>
      <c r="N144" s="20"/>
      <c r="O144" s="18" t="s">
        <v>42</v>
      </c>
      <c r="P144" s="27" t="s">
        <v>66</v>
      </c>
      <c r="Q144" s="15" t="s">
        <v>42</v>
      </c>
      <c r="R144" s="23">
        <v>0</v>
      </c>
      <c r="S144" s="23">
        <v>0</v>
      </c>
      <c r="T144" s="18" t="s">
        <v>579</v>
      </c>
      <c r="U144" s="18" t="s">
        <v>580</v>
      </c>
      <c r="V144" s="25"/>
      <c r="W144" s="25"/>
      <c r="X144" s="26" t="s">
        <v>44</v>
      </c>
      <c r="Y144" s="13" t="s">
        <v>39</v>
      </c>
      <c r="Z144" s="26" t="s">
        <v>158</v>
      </c>
      <c r="AA144" s="26"/>
      <c r="AB144" s="36"/>
      <c r="AC144" s="9">
        <f>VLOOKUP($A144,'SP23'!$1:$1048576,7,0)</f>
        <v>544</v>
      </c>
    </row>
    <row r="145" spans="1:29" ht="24">
      <c r="A145" s="18">
        <v>55506</v>
      </c>
      <c r="B145" s="15" t="s">
        <v>7372</v>
      </c>
      <c r="C145" s="18" t="s">
        <v>7373</v>
      </c>
      <c r="D145" s="15" t="s">
        <v>84</v>
      </c>
      <c r="E145" s="17" t="s">
        <v>994</v>
      </c>
      <c r="F145" s="18" t="s">
        <v>581</v>
      </c>
      <c r="G145" s="18" t="s">
        <v>312</v>
      </c>
      <c r="H145" s="18" t="s">
        <v>313</v>
      </c>
      <c r="I145" s="18" t="s">
        <v>7088</v>
      </c>
      <c r="J145" s="19">
        <v>39462</v>
      </c>
      <c r="K145" s="19">
        <v>438292</v>
      </c>
      <c r="L145" s="18" t="s">
        <v>44</v>
      </c>
      <c r="M145" s="21" t="s">
        <v>57</v>
      </c>
      <c r="N145" s="20">
        <v>1009129823</v>
      </c>
      <c r="O145" s="18" t="s">
        <v>44</v>
      </c>
      <c r="P145" s="27" t="s">
        <v>225</v>
      </c>
      <c r="Q145" s="15" t="s">
        <v>44</v>
      </c>
      <c r="R145" s="23">
        <v>0</v>
      </c>
      <c r="S145" s="23">
        <v>0</v>
      </c>
      <c r="T145" s="18" t="s">
        <v>582</v>
      </c>
      <c r="U145" s="18" t="s">
        <v>583</v>
      </c>
      <c r="V145" s="25"/>
      <c r="W145" s="25"/>
      <c r="X145" s="26" t="s">
        <v>44</v>
      </c>
      <c r="Y145" s="13" t="s">
        <v>317</v>
      </c>
      <c r="Z145" s="26" t="s">
        <v>37</v>
      </c>
      <c r="AA145" s="26" t="s">
        <v>38</v>
      </c>
      <c r="AB145" s="36"/>
      <c r="AC145" s="9">
        <f>VLOOKUP($A145,'SP23'!$1:$1048576,7,0)</f>
        <v>114</v>
      </c>
    </row>
    <row r="146" spans="1:29" ht="36">
      <c r="A146" s="18">
        <v>55525</v>
      </c>
      <c r="B146" s="15" t="s">
        <v>7374</v>
      </c>
      <c r="C146" s="18" t="s">
        <v>7375</v>
      </c>
      <c r="D146" s="18" t="s">
        <v>50</v>
      </c>
      <c r="E146" s="17" t="s">
        <v>995</v>
      </c>
      <c r="F146" s="18" t="s">
        <v>584</v>
      </c>
      <c r="G146" s="18" t="s">
        <v>181</v>
      </c>
      <c r="H146" s="18" t="s">
        <v>203</v>
      </c>
      <c r="I146" s="29" t="s">
        <v>7098</v>
      </c>
      <c r="J146" s="30">
        <v>39462</v>
      </c>
      <c r="K146" s="30">
        <v>438292</v>
      </c>
      <c r="L146" s="18" t="s">
        <v>42</v>
      </c>
      <c r="M146" s="20"/>
      <c r="N146" s="20"/>
      <c r="O146" s="18" t="s">
        <v>42</v>
      </c>
      <c r="P146" s="27" t="s">
        <v>66</v>
      </c>
      <c r="Q146" s="15" t="s">
        <v>44</v>
      </c>
      <c r="R146" s="31">
        <v>69</v>
      </c>
      <c r="S146" s="31">
        <v>48</v>
      </c>
      <c r="T146" s="18" t="s">
        <v>585</v>
      </c>
      <c r="U146" s="18" t="s">
        <v>586</v>
      </c>
      <c r="V146" s="25"/>
      <c r="W146" s="25"/>
      <c r="X146" s="26" t="s">
        <v>44</v>
      </c>
      <c r="Y146" s="13" t="s">
        <v>39</v>
      </c>
      <c r="Z146" s="26" t="s">
        <v>37</v>
      </c>
      <c r="AA146" s="26" t="s">
        <v>38</v>
      </c>
      <c r="AB146" s="27"/>
      <c r="AC146" s="9">
        <f>VLOOKUP($A146,'SP23'!$1:$1048576,7,0)</f>
        <v>430</v>
      </c>
    </row>
    <row r="147" spans="1:29" ht="43.5">
      <c r="A147" s="18">
        <v>55529</v>
      </c>
      <c r="B147" s="15" t="s">
        <v>7376</v>
      </c>
      <c r="C147" s="18" t="s">
        <v>7377</v>
      </c>
      <c r="D147" s="18" t="s">
        <v>50</v>
      </c>
      <c r="E147" s="17" t="s">
        <v>995</v>
      </c>
      <c r="F147" s="18" t="s">
        <v>587</v>
      </c>
      <c r="G147" s="18" t="s">
        <v>181</v>
      </c>
      <c r="H147" s="18" t="s">
        <v>217</v>
      </c>
      <c r="I147" s="29" t="s">
        <v>7098</v>
      </c>
      <c r="J147" s="30">
        <v>39462</v>
      </c>
      <c r="K147" s="30">
        <v>438292</v>
      </c>
      <c r="L147" s="18" t="s">
        <v>44</v>
      </c>
      <c r="M147" s="20"/>
      <c r="N147" s="20"/>
      <c r="O147" s="18" t="s">
        <v>44</v>
      </c>
      <c r="P147" s="27" t="s">
        <v>43</v>
      </c>
      <c r="Q147" s="15" t="s">
        <v>42</v>
      </c>
      <c r="R147" s="31">
        <v>69</v>
      </c>
      <c r="S147" s="31">
        <v>48</v>
      </c>
      <c r="T147" s="18" t="s">
        <v>588</v>
      </c>
      <c r="U147" s="18" t="s">
        <v>589</v>
      </c>
      <c r="V147" s="25" t="s">
        <v>7378</v>
      </c>
      <c r="W147" s="25"/>
      <c r="X147" s="26" t="s">
        <v>44</v>
      </c>
      <c r="Y147" s="13" t="s">
        <v>39</v>
      </c>
      <c r="Z147" s="26" t="s">
        <v>37</v>
      </c>
      <c r="AA147" s="26" t="s">
        <v>38</v>
      </c>
      <c r="AB147" s="25"/>
      <c r="AC147" s="9">
        <f>VLOOKUP($A147,'SP23'!$1:$1048576,7,0)</f>
        <v>151</v>
      </c>
    </row>
    <row r="148" spans="1:29" ht="36">
      <c r="A148" s="18">
        <v>55530</v>
      </c>
      <c r="B148" s="15" t="s">
        <v>7379</v>
      </c>
      <c r="C148" s="18" t="s">
        <v>7380</v>
      </c>
      <c r="D148" s="15" t="s">
        <v>50</v>
      </c>
      <c r="E148" s="17" t="s">
        <v>995</v>
      </c>
      <c r="F148" s="18" t="s">
        <v>590</v>
      </c>
      <c r="G148" s="18" t="s">
        <v>167</v>
      </c>
      <c r="H148" s="18" t="s">
        <v>168</v>
      </c>
      <c r="I148" s="29" t="s">
        <v>7098</v>
      </c>
      <c r="J148" s="30">
        <v>39462</v>
      </c>
      <c r="K148" s="30">
        <v>438292</v>
      </c>
      <c r="L148" s="18" t="s">
        <v>42</v>
      </c>
      <c r="M148" s="20"/>
      <c r="N148" s="20"/>
      <c r="O148" s="18" t="s">
        <v>42</v>
      </c>
      <c r="P148" s="27" t="s">
        <v>225</v>
      </c>
      <c r="Q148" s="15" t="s">
        <v>44</v>
      </c>
      <c r="R148" s="31">
        <v>69</v>
      </c>
      <c r="S148" s="31">
        <v>48</v>
      </c>
      <c r="T148" s="18" t="s">
        <v>591</v>
      </c>
      <c r="U148" s="18" t="s">
        <v>592</v>
      </c>
      <c r="V148" s="25"/>
      <c r="W148" s="25"/>
      <c r="X148" s="26" t="s">
        <v>44</v>
      </c>
      <c r="Y148" s="13" t="s">
        <v>593</v>
      </c>
      <c r="Z148" s="26" t="s">
        <v>37</v>
      </c>
      <c r="AA148" s="26" t="s">
        <v>38</v>
      </c>
      <c r="AB148" s="36"/>
      <c r="AC148" s="9">
        <f>VLOOKUP($A148,'SP23'!$1:$1048576,7,0)</f>
        <v>169</v>
      </c>
    </row>
    <row r="149" spans="1:29" ht="24">
      <c r="A149" s="18">
        <v>55535</v>
      </c>
      <c r="B149" s="15" t="s">
        <v>7381</v>
      </c>
      <c r="C149" s="18" t="s">
        <v>7373</v>
      </c>
      <c r="D149" s="15" t="s">
        <v>84</v>
      </c>
      <c r="E149" s="17" t="s">
        <v>994</v>
      </c>
      <c r="F149" s="18" t="s">
        <v>594</v>
      </c>
      <c r="G149" s="18" t="s">
        <v>158</v>
      </c>
      <c r="H149" s="18" t="s">
        <v>159</v>
      </c>
      <c r="I149" s="18" t="s">
        <v>7088</v>
      </c>
      <c r="J149" s="19">
        <v>39462</v>
      </c>
      <c r="K149" s="19">
        <v>438292</v>
      </c>
      <c r="L149" s="18" t="s">
        <v>44</v>
      </c>
      <c r="M149" s="21" t="s">
        <v>57</v>
      </c>
      <c r="N149" s="20">
        <v>1009129823</v>
      </c>
      <c r="O149" s="18" t="s">
        <v>44</v>
      </c>
      <c r="P149" s="27" t="s">
        <v>225</v>
      </c>
      <c r="Q149" s="15" t="s">
        <v>44</v>
      </c>
      <c r="R149" s="23">
        <v>0</v>
      </c>
      <c r="S149" s="23">
        <v>0</v>
      </c>
      <c r="T149" s="18" t="s">
        <v>595</v>
      </c>
      <c r="U149" s="18" t="s">
        <v>596</v>
      </c>
      <c r="V149" s="25"/>
      <c r="W149" s="25"/>
      <c r="X149" s="26" t="s">
        <v>44</v>
      </c>
      <c r="Y149" s="13" t="s">
        <v>39</v>
      </c>
      <c r="Z149" s="26" t="s">
        <v>158</v>
      </c>
      <c r="AA149" s="26"/>
      <c r="AB149" s="36"/>
      <c r="AC149" s="9">
        <f>VLOOKUP($A149,'SP23'!$1:$1048576,7,0)</f>
        <v>566</v>
      </c>
    </row>
    <row r="150" spans="1:29" ht="36">
      <c r="A150" s="18">
        <v>57676</v>
      </c>
      <c r="B150" s="15" t="s">
        <v>7382</v>
      </c>
      <c r="C150" s="18" t="s">
        <v>7383</v>
      </c>
      <c r="D150" s="15" t="s">
        <v>50</v>
      </c>
      <c r="E150" s="17" t="s">
        <v>995</v>
      </c>
      <c r="F150" s="18" t="s">
        <v>597</v>
      </c>
      <c r="G150" s="18" t="s">
        <v>45</v>
      </c>
      <c r="H150" s="18" t="s">
        <v>186</v>
      </c>
      <c r="I150" s="29" t="s">
        <v>7098</v>
      </c>
      <c r="J150" s="30">
        <v>39462</v>
      </c>
      <c r="K150" s="30">
        <v>438292</v>
      </c>
      <c r="L150" s="18" t="s">
        <v>42</v>
      </c>
      <c r="M150" s="20"/>
      <c r="N150" s="20"/>
      <c r="O150" s="18" t="s">
        <v>42</v>
      </c>
      <c r="P150" s="27" t="s">
        <v>43</v>
      </c>
      <c r="Q150" s="15" t="s">
        <v>44</v>
      </c>
      <c r="R150" s="31">
        <v>69</v>
      </c>
      <c r="S150" s="31">
        <v>48</v>
      </c>
      <c r="T150" s="18" t="s">
        <v>598</v>
      </c>
      <c r="U150" s="18" t="s">
        <v>599</v>
      </c>
      <c r="V150" s="25"/>
      <c r="W150" s="25"/>
      <c r="X150" s="26" t="s">
        <v>44</v>
      </c>
      <c r="Y150" s="13" t="s">
        <v>39</v>
      </c>
      <c r="Z150" s="26" t="s">
        <v>37</v>
      </c>
      <c r="AA150" s="26" t="s">
        <v>38</v>
      </c>
      <c r="AB150" s="27"/>
      <c r="AC150" s="9">
        <f>VLOOKUP($A150,'SP23'!$1:$1048576,7,0)</f>
        <v>55</v>
      </c>
    </row>
    <row r="151" spans="1:29" ht="36">
      <c r="A151" s="18">
        <v>55559</v>
      </c>
      <c r="B151" s="15" t="s">
        <v>7384</v>
      </c>
      <c r="C151" s="18" t="s">
        <v>7385</v>
      </c>
      <c r="D151" s="18" t="s">
        <v>50</v>
      </c>
      <c r="E151" s="17" t="s">
        <v>995</v>
      </c>
      <c r="F151" s="18" t="s">
        <v>600</v>
      </c>
      <c r="G151" s="18" t="s">
        <v>181</v>
      </c>
      <c r="H151" s="18" t="s">
        <v>269</v>
      </c>
      <c r="I151" s="29" t="s">
        <v>7098</v>
      </c>
      <c r="J151" s="30">
        <v>43832</v>
      </c>
      <c r="K151" s="30">
        <v>438292</v>
      </c>
      <c r="L151" s="18" t="s">
        <v>44</v>
      </c>
      <c r="M151" s="20"/>
      <c r="N151" s="20"/>
      <c r="O151" s="15" t="s">
        <v>42</v>
      </c>
      <c r="P151" s="27" t="s">
        <v>66</v>
      </c>
      <c r="Q151" s="15" t="s">
        <v>42</v>
      </c>
      <c r="R151" s="31">
        <v>69</v>
      </c>
      <c r="S151" s="31">
        <v>48</v>
      </c>
      <c r="T151" s="49">
        <v>37.870193999999998</v>
      </c>
      <c r="U151" s="49">
        <v>122.26773</v>
      </c>
      <c r="V151" s="25"/>
      <c r="W151" s="25"/>
      <c r="X151" s="26" t="s">
        <v>44</v>
      </c>
      <c r="Y151" s="13" t="s">
        <v>39</v>
      </c>
      <c r="Z151" s="26" t="s">
        <v>37</v>
      </c>
      <c r="AA151" s="26" t="s">
        <v>38</v>
      </c>
      <c r="AB151" s="27"/>
      <c r="AC151" s="9">
        <f>VLOOKUP($A151,'SP23'!$1:$1048576,7,0)</f>
        <v>1233</v>
      </c>
    </row>
    <row r="152" spans="1:29" ht="24">
      <c r="A152" s="18">
        <v>55562</v>
      </c>
      <c r="B152" s="15" t="s">
        <v>7386</v>
      </c>
      <c r="C152" s="18" t="s">
        <v>7387</v>
      </c>
      <c r="D152" s="15" t="s">
        <v>84</v>
      </c>
      <c r="E152" s="17" t="s">
        <v>994</v>
      </c>
      <c r="F152" s="18" t="s">
        <v>601</v>
      </c>
      <c r="G152" s="18" t="s">
        <v>312</v>
      </c>
      <c r="H152" s="18" t="s">
        <v>313</v>
      </c>
      <c r="I152" s="18" t="s">
        <v>7088</v>
      </c>
      <c r="J152" s="19">
        <v>39462</v>
      </c>
      <c r="K152" s="19">
        <v>438292</v>
      </c>
      <c r="L152" s="18" t="s">
        <v>44</v>
      </c>
      <c r="M152" s="21" t="s">
        <v>57</v>
      </c>
      <c r="N152" s="20">
        <v>1008863749</v>
      </c>
      <c r="O152" s="18" t="s">
        <v>44</v>
      </c>
      <c r="P152" s="27" t="s">
        <v>225</v>
      </c>
      <c r="Q152" s="15" t="s">
        <v>44</v>
      </c>
      <c r="R152" s="23">
        <v>0</v>
      </c>
      <c r="S152" s="23">
        <v>0</v>
      </c>
      <c r="T152" s="18" t="s">
        <v>602</v>
      </c>
      <c r="U152" s="18" t="s">
        <v>603</v>
      </c>
      <c r="V152" s="25"/>
      <c r="W152" s="25"/>
      <c r="X152" s="26" t="s">
        <v>44</v>
      </c>
      <c r="Y152" s="13" t="s">
        <v>39</v>
      </c>
      <c r="Z152" s="26" t="s">
        <v>37</v>
      </c>
      <c r="AA152" s="26" t="s">
        <v>38</v>
      </c>
      <c r="AB152" s="50"/>
      <c r="AC152" s="9">
        <f>VLOOKUP($A152,'SP23'!$1:$1048576,7,0)</f>
        <v>271</v>
      </c>
    </row>
    <row r="153" spans="1:29" ht="36">
      <c r="A153" s="18">
        <v>55578</v>
      </c>
      <c r="B153" s="15" t="s">
        <v>7388</v>
      </c>
      <c r="C153" s="18" t="s">
        <v>7389</v>
      </c>
      <c r="D153" s="15" t="s">
        <v>50</v>
      </c>
      <c r="E153" s="17" t="s">
        <v>995</v>
      </c>
      <c r="F153" s="18" t="s">
        <v>604</v>
      </c>
      <c r="G153" s="18" t="s">
        <v>280</v>
      </c>
      <c r="H153" s="18" t="s">
        <v>281</v>
      </c>
      <c r="I153" s="29" t="s">
        <v>7098</v>
      </c>
      <c r="J153" s="30">
        <v>39462</v>
      </c>
      <c r="K153" s="30">
        <v>438292</v>
      </c>
      <c r="L153" s="18" t="s">
        <v>44</v>
      </c>
      <c r="M153" s="21" t="s">
        <v>57</v>
      </c>
      <c r="N153" s="20">
        <v>1009291591</v>
      </c>
      <c r="O153" s="18" t="s">
        <v>44</v>
      </c>
      <c r="P153" s="27" t="s">
        <v>225</v>
      </c>
      <c r="Q153" s="15" t="s">
        <v>44</v>
      </c>
      <c r="R153" s="31">
        <v>69</v>
      </c>
      <c r="S153" s="31">
        <v>48</v>
      </c>
      <c r="T153" s="18" t="s">
        <v>605</v>
      </c>
      <c r="U153" s="18" t="s">
        <v>606</v>
      </c>
      <c r="V153" s="25"/>
      <c r="W153" s="25"/>
      <c r="X153" s="26" t="s">
        <v>44</v>
      </c>
      <c r="Y153" s="13" t="s">
        <v>317</v>
      </c>
      <c r="Z153" s="26" t="s">
        <v>37</v>
      </c>
      <c r="AA153" s="26" t="s">
        <v>38</v>
      </c>
      <c r="AB153" s="36"/>
      <c r="AC153" s="9">
        <f>VLOOKUP($A153,'SP23'!$1:$1048576,7,0)</f>
        <v>217</v>
      </c>
    </row>
    <row r="154" spans="1:29" ht="36">
      <c r="A154" s="18">
        <v>55585</v>
      </c>
      <c r="B154" s="15" t="s">
        <v>7390</v>
      </c>
      <c r="C154" s="18" t="s">
        <v>7391</v>
      </c>
      <c r="D154" s="18" t="s">
        <v>50</v>
      </c>
      <c r="E154" s="17" t="s">
        <v>995</v>
      </c>
      <c r="F154" s="18" t="s">
        <v>607</v>
      </c>
      <c r="G154" s="18" t="s">
        <v>181</v>
      </c>
      <c r="H154" s="18" t="s">
        <v>269</v>
      </c>
      <c r="I154" s="29" t="s">
        <v>7098</v>
      </c>
      <c r="J154" s="30">
        <v>39462</v>
      </c>
      <c r="K154" s="30">
        <v>438292</v>
      </c>
      <c r="L154" s="18" t="s">
        <v>42</v>
      </c>
      <c r="M154" s="20"/>
      <c r="N154" s="20"/>
      <c r="O154" s="18" t="s">
        <v>42</v>
      </c>
      <c r="P154" s="27" t="s">
        <v>163</v>
      </c>
      <c r="Q154" s="15" t="s">
        <v>44</v>
      </c>
      <c r="R154" s="31">
        <v>69</v>
      </c>
      <c r="S154" s="31">
        <v>48</v>
      </c>
      <c r="T154" s="18" t="s">
        <v>608</v>
      </c>
      <c r="U154" s="18" t="s">
        <v>609</v>
      </c>
      <c r="V154" s="25"/>
      <c r="W154" s="25"/>
      <c r="X154" s="26" t="s">
        <v>44</v>
      </c>
      <c r="Y154" s="13" t="s">
        <v>39</v>
      </c>
      <c r="Z154" s="26" t="s">
        <v>37</v>
      </c>
      <c r="AA154" s="26" t="s">
        <v>38</v>
      </c>
      <c r="AB154" s="27"/>
      <c r="AC154" s="9">
        <f>VLOOKUP($A154,'SP23'!$1:$1048576,7,0)</f>
        <v>47</v>
      </c>
    </row>
    <row r="155" spans="1:29" ht="36">
      <c r="A155" s="18">
        <v>55586</v>
      </c>
      <c r="B155" s="15" t="s">
        <v>7392</v>
      </c>
      <c r="C155" s="35" t="s">
        <v>7393</v>
      </c>
      <c r="D155" s="15" t="s">
        <v>50</v>
      </c>
      <c r="E155" s="17" t="s">
        <v>995</v>
      </c>
      <c r="F155" s="18" t="s">
        <v>610</v>
      </c>
      <c r="G155" s="18" t="s">
        <v>199</v>
      </c>
      <c r="H155" s="18" t="s">
        <v>67</v>
      </c>
      <c r="I155" s="29" t="s">
        <v>7098</v>
      </c>
      <c r="J155" s="30">
        <v>43696</v>
      </c>
      <c r="K155" s="30">
        <v>438292</v>
      </c>
      <c r="L155" s="18" t="s">
        <v>42</v>
      </c>
      <c r="M155" s="20"/>
      <c r="N155" s="20"/>
      <c r="O155" s="18" t="s">
        <v>42</v>
      </c>
      <c r="P155" s="27" t="s">
        <v>51</v>
      </c>
      <c r="Q155" s="15" t="s">
        <v>459</v>
      </c>
      <c r="R155" s="31">
        <v>69</v>
      </c>
      <c r="S155" s="31">
        <v>48</v>
      </c>
      <c r="T155" s="18" t="s">
        <v>611</v>
      </c>
      <c r="U155" s="18" t="s">
        <v>612</v>
      </c>
      <c r="V155" s="25"/>
      <c r="W155" s="25"/>
      <c r="X155" s="26" t="s">
        <v>44</v>
      </c>
      <c r="Y155" s="13" t="s">
        <v>39</v>
      </c>
      <c r="Z155" s="26" t="s">
        <v>37</v>
      </c>
      <c r="AA155" s="26" t="s">
        <v>38</v>
      </c>
      <c r="AB155" s="27"/>
      <c r="AC155" s="9">
        <f>VLOOKUP($A155,'SP23'!$1:$1048576,7,0)</f>
        <v>43</v>
      </c>
    </row>
    <row r="156" spans="1:29">
      <c r="A156" s="18">
        <v>55594</v>
      </c>
      <c r="B156" s="15" t="s">
        <v>7394</v>
      </c>
      <c r="C156" s="18" t="s">
        <v>7389</v>
      </c>
      <c r="D156" s="15" t="s">
        <v>84</v>
      </c>
      <c r="E156" s="17" t="s">
        <v>617</v>
      </c>
      <c r="F156" s="18" t="s">
        <v>614</v>
      </c>
      <c r="G156" s="18" t="s">
        <v>312</v>
      </c>
      <c r="H156" s="18" t="s">
        <v>613</v>
      </c>
      <c r="I156" s="18" t="s">
        <v>7088</v>
      </c>
      <c r="J156" s="19">
        <v>39462</v>
      </c>
      <c r="K156" s="19">
        <v>438292</v>
      </c>
      <c r="L156" s="18" t="s">
        <v>44</v>
      </c>
      <c r="M156" s="21" t="s">
        <v>57</v>
      </c>
      <c r="N156" s="20">
        <v>1009291591</v>
      </c>
      <c r="O156" s="18" t="s">
        <v>44</v>
      </c>
      <c r="P156" s="27" t="s">
        <v>225</v>
      </c>
      <c r="Q156" s="15" t="s">
        <v>44</v>
      </c>
      <c r="R156" s="23">
        <v>0</v>
      </c>
      <c r="S156" s="23">
        <v>0</v>
      </c>
      <c r="T156" s="18" t="s">
        <v>615</v>
      </c>
      <c r="U156" s="18" t="s">
        <v>616</v>
      </c>
      <c r="V156" s="25"/>
      <c r="W156" s="25"/>
      <c r="X156" s="26" t="s">
        <v>44</v>
      </c>
      <c r="Y156" s="14" t="s">
        <v>617</v>
      </c>
      <c r="Z156" s="26" t="s">
        <v>37</v>
      </c>
      <c r="AA156" s="26" t="s">
        <v>38</v>
      </c>
      <c r="AB156" s="36" t="s">
        <v>618</v>
      </c>
      <c r="AC156" s="9">
        <f>VLOOKUP($A156,'SP23'!$1:$1048576,7,0)</f>
        <v>154</v>
      </c>
    </row>
    <row r="157" spans="1:29" ht="36">
      <c r="A157" s="18">
        <v>55618</v>
      </c>
      <c r="B157" s="15" t="s">
        <v>7395</v>
      </c>
      <c r="C157" s="18" t="s">
        <v>7396</v>
      </c>
      <c r="D157" s="15" t="s">
        <v>41</v>
      </c>
      <c r="E157" s="17" t="s">
        <v>995</v>
      </c>
      <c r="F157" s="18" t="s">
        <v>101</v>
      </c>
      <c r="G157" s="18" t="s">
        <v>61</v>
      </c>
      <c r="H157" s="18" t="s">
        <v>67</v>
      </c>
      <c r="I157" s="29" t="s">
        <v>7098</v>
      </c>
      <c r="J157" s="30">
        <v>39462</v>
      </c>
      <c r="K157" s="30">
        <v>438292</v>
      </c>
      <c r="L157" s="18" t="s">
        <v>42</v>
      </c>
      <c r="M157" s="20"/>
      <c r="N157" s="20"/>
      <c r="O157" s="18" t="s">
        <v>42</v>
      </c>
      <c r="P157" s="27" t="s">
        <v>43</v>
      </c>
      <c r="Q157" s="15" t="s">
        <v>44</v>
      </c>
      <c r="R157" s="31">
        <v>69</v>
      </c>
      <c r="S157" s="31">
        <v>48</v>
      </c>
      <c r="T157" s="18" t="s">
        <v>102</v>
      </c>
      <c r="U157" s="18" t="s">
        <v>103</v>
      </c>
      <c r="V157" s="25"/>
      <c r="W157" s="25"/>
      <c r="X157" s="26" t="s">
        <v>42</v>
      </c>
      <c r="Y157" s="13" t="s">
        <v>39</v>
      </c>
      <c r="Z157" s="26" t="s">
        <v>37</v>
      </c>
      <c r="AA157" s="26" t="s">
        <v>38</v>
      </c>
      <c r="AB157" s="27" t="s">
        <v>53</v>
      </c>
      <c r="AC157" s="9" t="e">
        <f>VLOOKUP($A157,'SP23'!$1:$1048576,7,0)</f>
        <v>#N/A</v>
      </c>
    </row>
    <row r="158" spans="1:29" s="12" customFormat="1" ht="36">
      <c r="A158" s="18">
        <v>55625</v>
      </c>
      <c r="B158" s="15" t="s">
        <v>7397</v>
      </c>
      <c r="C158" s="18" t="s">
        <v>7398</v>
      </c>
      <c r="D158" s="18" t="s">
        <v>50</v>
      </c>
      <c r="E158" s="17" t="s">
        <v>995</v>
      </c>
      <c r="F158" s="18" t="s">
        <v>619</v>
      </c>
      <c r="G158" s="18" t="s">
        <v>181</v>
      </c>
      <c r="H158" s="18" t="s">
        <v>182</v>
      </c>
      <c r="I158" s="29" t="s">
        <v>7098</v>
      </c>
      <c r="J158" s="30">
        <v>39462</v>
      </c>
      <c r="K158" s="30">
        <v>438292</v>
      </c>
      <c r="L158" s="18" t="s">
        <v>42</v>
      </c>
      <c r="M158" s="20"/>
      <c r="N158" s="20"/>
      <c r="O158" s="18" t="s">
        <v>42</v>
      </c>
      <c r="P158" s="27" t="s">
        <v>51</v>
      </c>
      <c r="Q158" s="15" t="s">
        <v>44</v>
      </c>
      <c r="R158" s="31">
        <v>69</v>
      </c>
      <c r="S158" s="31">
        <v>48</v>
      </c>
      <c r="T158" s="18" t="s">
        <v>620</v>
      </c>
      <c r="U158" s="18" t="s">
        <v>621</v>
      </c>
      <c r="V158" s="25"/>
      <c r="W158" s="25"/>
      <c r="X158" s="26" t="s">
        <v>44</v>
      </c>
      <c r="Y158" s="13" t="s">
        <v>39</v>
      </c>
      <c r="Z158" s="26" t="s">
        <v>37</v>
      </c>
      <c r="AA158" s="26" t="s">
        <v>38</v>
      </c>
      <c r="AB158" s="27"/>
      <c r="AC158" s="9">
        <f>VLOOKUP($A158,'SP23'!$1:$1048576,7,0)</f>
        <v>25</v>
      </c>
    </row>
    <row r="159" spans="1:29" s="12" customFormat="1" ht="36">
      <c r="A159" s="18">
        <v>55638</v>
      </c>
      <c r="B159" s="15" t="s">
        <v>7399</v>
      </c>
      <c r="C159" s="18" t="s">
        <v>7400</v>
      </c>
      <c r="D159" s="15" t="s">
        <v>41</v>
      </c>
      <c r="E159" s="17" t="s">
        <v>995</v>
      </c>
      <c r="F159" s="18" t="s">
        <v>622</v>
      </c>
      <c r="G159" s="18" t="s">
        <v>199</v>
      </c>
      <c r="H159" s="18" t="s">
        <v>67</v>
      </c>
      <c r="I159" s="29" t="s">
        <v>7098</v>
      </c>
      <c r="J159" s="30">
        <v>39462</v>
      </c>
      <c r="K159" s="30">
        <v>438292</v>
      </c>
      <c r="L159" s="18" t="s">
        <v>42</v>
      </c>
      <c r="M159" s="20"/>
      <c r="N159" s="20"/>
      <c r="O159" s="18" t="s">
        <v>42</v>
      </c>
      <c r="P159" s="27" t="s">
        <v>51</v>
      </c>
      <c r="Q159" s="15" t="s">
        <v>44</v>
      </c>
      <c r="R159" s="31">
        <v>69</v>
      </c>
      <c r="S159" s="31">
        <v>48</v>
      </c>
      <c r="T159" s="18" t="s">
        <v>623</v>
      </c>
      <c r="U159" s="18" t="s">
        <v>624</v>
      </c>
      <c r="V159" s="25"/>
      <c r="W159" s="25"/>
      <c r="X159" s="26" t="s">
        <v>44</v>
      </c>
      <c r="Y159" s="13" t="s">
        <v>39</v>
      </c>
      <c r="Z159" s="26" t="s">
        <v>37</v>
      </c>
      <c r="AA159" s="26" t="s">
        <v>38</v>
      </c>
      <c r="AB159" s="27"/>
      <c r="AC159" s="9">
        <f>VLOOKUP($A159,'SP23'!$1:$1048576,7,0)</f>
        <v>27</v>
      </c>
    </row>
    <row r="160" spans="1:29" ht="29.1">
      <c r="A160" s="18">
        <v>55669</v>
      </c>
      <c r="B160" s="51" t="s">
        <v>7401</v>
      </c>
      <c r="C160" s="18" t="s">
        <v>7402</v>
      </c>
      <c r="D160" s="15" t="s">
        <v>84</v>
      </c>
      <c r="E160" s="17" t="s">
        <v>617</v>
      </c>
      <c r="F160" s="18" t="s">
        <v>625</v>
      </c>
      <c r="G160" s="18" t="s">
        <v>61</v>
      </c>
      <c r="H160" s="18" t="s">
        <v>67</v>
      </c>
      <c r="I160" s="18" t="s">
        <v>7088</v>
      </c>
      <c r="J160" s="19">
        <v>39462</v>
      </c>
      <c r="K160" s="19">
        <v>39884</v>
      </c>
      <c r="L160" s="18" t="s">
        <v>42</v>
      </c>
      <c r="M160" s="43" t="s">
        <v>628</v>
      </c>
      <c r="N160" s="43" t="s">
        <v>629</v>
      </c>
      <c r="O160" s="18" t="s">
        <v>44</v>
      </c>
      <c r="P160" s="27" t="s">
        <v>66</v>
      </c>
      <c r="Q160" s="27" t="s">
        <v>42</v>
      </c>
      <c r="R160" s="23">
        <v>0</v>
      </c>
      <c r="S160" s="23">
        <v>0</v>
      </c>
      <c r="T160" s="18" t="s">
        <v>626</v>
      </c>
      <c r="U160" s="18" t="s">
        <v>627</v>
      </c>
      <c r="V160" s="25"/>
      <c r="W160" s="25"/>
      <c r="X160" s="26" t="s">
        <v>44</v>
      </c>
      <c r="Y160" s="14" t="s">
        <v>617</v>
      </c>
      <c r="Z160" s="26" t="s">
        <v>37</v>
      </c>
      <c r="AA160" s="26" t="s">
        <v>38</v>
      </c>
      <c r="AB160" s="27" t="s">
        <v>7403</v>
      </c>
      <c r="AC160" s="9">
        <f>VLOOKUP($A160,'SP23'!$1:$1048576,7,0)</f>
        <v>83</v>
      </c>
    </row>
    <row r="161" spans="1:29" ht="36">
      <c r="A161" s="18">
        <v>55691</v>
      </c>
      <c r="B161" s="18" t="s">
        <v>7404</v>
      </c>
      <c r="C161" s="18" t="s">
        <v>7405</v>
      </c>
      <c r="D161" s="15" t="s">
        <v>50</v>
      </c>
      <c r="E161" s="17" t="s">
        <v>995</v>
      </c>
      <c r="F161" s="18" t="s">
        <v>630</v>
      </c>
      <c r="G161" s="18" t="s">
        <v>158</v>
      </c>
      <c r="H161" s="18" t="s">
        <v>159</v>
      </c>
      <c r="I161" s="18" t="s">
        <v>7088</v>
      </c>
      <c r="J161" s="19">
        <v>40084</v>
      </c>
      <c r="K161" s="19">
        <v>438292</v>
      </c>
      <c r="L161" s="18" t="s">
        <v>42</v>
      </c>
      <c r="M161" s="20"/>
      <c r="N161" s="20"/>
      <c r="O161" s="18" t="s">
        <v>42</v>
      </c>
      <c r="P161" s="27" t="s">
        <v>163</v>
      </c>
      <c r="Q161" s="15" t="s">
        <v>44</v>
      </c>
      <c r="R161" s="23">
        <v>69</v>
      </c>
      <c r="S161" s="23">
        <v>48</v>
      </c>
      <c r="T161" s="18" t="s">
        <v>631</v>
      </c>
      <c r="U161" s="18" t="s">
        <v>632</v>
      </c>
      <c r="V161" s="25"/>
      <c r="W161" s="25"/>
      <c r="X161" s="26" t="s">
        <v>44</v>
      </c>
      <c r="Y161" s="13" t="s">
        <v>39</v>
      </c>
      <c r="Z161" s="26" t="s">
        <v>158</v>
      </c>
      <c r="AA161" s="26"/>
      <c r="AB161" s="40"/>
      <c r="AC161" s="9">
        <f>VLOOKUP($A161,'SP23'!$1:$1048576,7,0)</f>
        <v>7</v>
      </c>
    </row>
    <row r="162" spans="1:29" ht="36">
      <c r="A162" s="18">
        <v>54433</v>
      </c>
      <c r="B162" s="15" t="s">
        <v>7406</v>
      </c>
      <c r="C162" s="18" t="s">
        <v>7407</v>
      </c>
      <c r="D162" s="15" t="s">
        <v>41</v>
      </c>
      <c r="E162" s="17" t="s">
        <v>995</v>
      </c>
      <c r="F162" s="18" t="s">
        <v>633</v>
      </c>
      <c r="G162" s="18" t="s">
        <v>45</v>
      </c>
      <c r="H162" s="18" t="s">
        <v>46</v>
      </c>
      <c r="I162" s="29" t="s">
        <v>7098</v>
      </c>
      <c r="J162" s="30">
        <v>39462</v>
      </c>
      <c r="K162" s="30">
        <v>438292</v>
      </c>
      <c r="L162" s="18" t="s">
        <v>42</v>
      </c>
      <c r="M162" s="20"/>
      <c r="N162" s="20"/>
      <c r="O162" s="18" t="s">
        <v>42</v>
      </c>
      <c r="P162" s="27" t="s">
        <v>51</v>
      </c>
      <c r="Q162" s="18" t="s">
        <v>42</v>
      </c>
      <c r="R162" s="31">
        <v>69</v>
      </c>
      <c r="S162" s="31">
        <v>48</v>
      </c>
      <c r="T162" s="18" t="s">
        <v>634</v>
      </c>
      <c r="U162" s="18" t="s">
        <v>635</v>
      </c>
      <c r="V162" s="25"/>
      <c r="W162" s="25"/>
      <c r="X162" s="26" t="s">
        <v>44</v>
      </c>
      <c r="Y162" s="13" t="s">
        <v>636</v>
      </c>
      <c r="Z162" s="26" t="s">
        <v>37</v>
      </c>
      <c r="AA162" s="26" t="s">
        <v>38</v>
      </c>
      <c r="AB162" s="36"/>
      <c r="AC162" s="9">
        <f>VLOOKUP($A162,'SP23'!$1:$1048576,7,0)</f>
        <v>65</v>
      </c>
    </row>
    <row r="163" spans="1:29" ht="36">
      <c r="A163" s="18">
        <v>52299</v>
      </c>
      <c r="B163" s="15" t="s">
        <v>7408</v>
      </c>
      <c r="C163" s="18" t="s">
        <v>7409</v>
      </c>
      <c r="D163" s="15" t="s">
        <v>50</v>
      </c>
      <c r="E163" s="17" t="s">
        <v>995</v>
      </c>
      <c r="F163" s="18" t="s">
        <v>637</v>
      </c>
      <c r="G163" s="18" t="s">
        <v>45</v>
      </c>
      <c r="H163" s="18" t="s">
        <v>46</v>
      </c>
      <c r="I163" s="29" t="s">
        <v>7098</v>
      </c>
      <c r="J163" s="30">
        <v>39462</v>
      </c>
      <c r="K163" s="30">
        <v>438292</v>
      </c>
      <c r="L163" s="18" t="s">
        <v>42</v>
      </c>
      <c r="M163" s="20"/>
      <c r="N163" s="20"/>
      <c r="O163" s="18" t="s">
        <v>42</v>
      </c>
      <c r="P163" s="27" t="s">
        <v>43</v>
      </c>
      <c r="Q163" s="15" t="s">
        <v>44</v>
      </c>
      <c r="R163" s="31">
        <v>69</v>
      </c>
      <c r="S163" s="31">
        <v>48</v>
      </c>
      <c r="T163" s="18" t="s">
        <v>638</v>
      </c>
      <c r="U163" s="18" t="s">
        <v>639</v>
      </c>
      <c r="V163" s="25"/>
      <c r="W163" s="25"/>
      <c r="X163" s="26" t="s">
        <v>44</v>
      </c>
      <c r="Y163" s="13" t="s">
        <v>39</v>
      </c>
      <c r="Z163" s="26" t="s">
        <v>37</v>
      </c>
      <c r="AA163" s="26" t="s">
        <v>38</v>
      </c>
      <c r="AB163" s="27"/>
      <c r="AC163" s="9">
        <f>VLOOKUP($A163,'SP23'!$1:$1048576,7,0)</f>
        <v>66</v>
      </c>
    </row>
    <row r="164" spans="1:29" ht="29.1">
      <c r="A164" s="18">
        <v>55811</v>
      </c>
      <c r="B164" s="15" t="s">
        <v>7410</v>
      </c>
      <c r="C164" s="18" t="s">
        <v>7411</v>
      </c>
      <c r="D164" s="15" t="s">
        <v>84</v>
      </c>
      <c r="E164" s="17" t="s">
        <v>994</v>
      </c>
      <c r="F164" s="18" t="s">
        <v>640</v>
      </c>
      <c r="G164" s="18" t="s">
        <v>280</v>
      </c>
      <c r="H164" s="18" t="s">
        <v>281</v>
      </c>
      <c r="I164" s="29" t="s">
        <v>7088</v>
      </c>
      <c r="J164" s="30">
        <v>39462</v>
      </c>
      <c r="K164" s="30">
        <v>438292</v>
      </c>
      <c r="L164" s="18" t="s">
        <v>44</v>
      </c>
      <c r="M164" s="21" t="s">
        <v>57</v>
      </c>
      <c r="N164" s="20">
        <v>1009073460</v>
      </c>
      <c r="O164" s="18" t="s">
        <v>44</v>
      </c>
      <c r="P164" s="27" t="s">
        <v>407</v>
      </c>
      <c r="Q164" s="15" t="s">
        <v>44</v>
      </c>
      <c r="R164" s="23">
        <v>59</v>
      </c>
      <c r="S164" s="23">
        <v>30.5</v>
      </c>
      <c r="T164" s="18" t="s">
        <v>641</v>
      </c>
      <c r="U164" s="18" t="s">
        <v>642</v>
      </c>
      <c r="V164" s="25"/>
      <c r="W164" s="25"/>
      <c r="X164" s="26" t="s">
        <v>44</v>
      </c>
      <c r="Y164" s="13" t="s">
        <v>317</v>
      </c>
      <c r="Z164" s="26" t="s">
        <v>37</v>
      </c>
      <c r="AA164" s="26" t="s">
        <v>38</v>
      </c>
      <c r="AB164" s="36"/>
      <c r="AC164" s="9">
        <f>VLOOKUP($A164,'SP23'!$1:$1048576,7,0)</f>
        <v>143</v>
      </c>
    </row>
    <row r="165" spans="1:29" ht="36">
      <c r="A165" s="18">
        <v>55821</v>
      </c>
      <c r="B165" s="15" t="s">
        <v>7412</v>
      </c>
      <c r="C165" s="18" t="s">
        <v>7413</v>
      </c>
      <c r="D165" s="15" t="s">
        <v>41</v>
      </c>
      <c r="E165" s="17" t="s">
        <v>995</v>
      </c>
      <c r="F165" s="18" t="s">
        <v>104</v>
      </c>
      <c r="G165" s="18" t="s">
        <v>61</v>
      </c>
      <c r="H165" s="18" t="s">
        <v>97</v>
      </c>
      <c r="I165" s="29" t="s">
        <v>7098</v>
      </c>
      <c r="J165" s="30">
        <v>39462</v>
      </c>
      <c r="K165" s="30">
        <v>438292</v>
      </c>
      <c r="L165" s="18" t="s">
        <v>42</v>
      </c>
      <c r="M165" s="20"/>
      <c r="N165" s="20"/>
      <c r="O165" s="18" t="s">
        <v>42</v>
      </c>
      <c r="P165" s="27" t="s">
        <v>51</v>
      </c>
      <c r="Q165" s="15" t="s">
        <v>44</v>
      </c>
      <c r="R165" s="31">
        <v>69</v>
      </c>
      <c r="S165" s="31">
        <v>48</v>
      </c>
      <c r="T165" s="18" t="s">
        <v>105</v>
      </c>
      <c r="U165" s="18" t="s">
        <v>106</v>
      </c>
      <c r="V165" s="25"/>
      <c r="W165" s="25"/>
      <c r="X165" s="26" t="s">
        <v>42</v>
      </c>
      <c r="Y165" s="13" t="s">
        <v>39</v>
      </c>
      <c r="Z165" s="26" t="s">
        <v>37</v>
      </c>
      <c r="AA165" s="26" t="s">
        <v>38</v>
      </c>
      <c r="AB165" s="27" t="s">
        <v>53</v>
      </c>
      <c r="AC165" s="9" t="e">
        <f>VLOOKUP($A165,'SP23'!$1:$1048576,7,0)</f>
        <v>#N/A</v>
      </c>
    </row>
    <row r="166" spans="1:29" ht="43.5">
      <c r="A166" s="18">
        <v>55880</v>
      </c>
      <c r="B166" s="15" t="s">
        <v>7414</v>
      </c>
      <c r="C166" s="18" t="s">
        <v>7415</v>
      </c>
      <c r="D166" s="18" t="s">
        <v>50</v>
      </c>
      <c r="E166" s="17" t="s">
        <v>995</v>
      </c>
      <c r="F166" s="18" t="s">
        <v>643</v>
      </c>
      <c r="G166" s="18" t="s">
        <v>181</v>
      </c>
      <c r="H166" s="18" t="s">
        <v>203</v>
      </c>
      <c r="I166" s="29" t="s">
        <v>7088</v>
      </c>
      <c r="J166" s="30">
        <v>39462</v>
      </c>
      <c r="K166" s="30">
        <v>438292</v>
      </c>
      <c r="L166" s="18" t="s">
        <v>44</v>
      </c>
      <c r="M166" s="21"/>
      <c r="N166" s="20"/>
      <c r="O166" s="18" t="s">
        <v>44</v>
      </c>
      <c r="P166" s="27" t="s">
        <v>66</v>
      </c>
      <c r="Q166" s="15" t="s">
        <v>44</v>
      </c>
      <c r="R166" s="31">
        <v>69</v>
      </c>
      <c r="S166" s="31">
        <v>48</v>
      </c>
      <c r="T166" s="18" t="s">
        <v>644</v>
      </c>
      <c r="U166" s="18" t="s">
        <v>645</v>
      </c>
      <c r="V166" s="25"/>
      <c r="W166" s="25" t="s">
        <v>646</v>
      </c>
      <c r="X166" s="26" t="s">
        <v>44</v>
      </c>
      <c r="Y166" s="14" t="s">
        <v>39</v>
      </c>
      <c r="Z166" s="26" t="s">
        <v>37</v>
      </c>
      <c r="AA166" s="26" t="s">
        <v>38</v>
      </c>
      <c r="AB166" s="27" t="s">
        <v>647</v>
      </c>
      <c r="AC166" s="9">
        <f>VLOOKUP($A166,'SP23'!$1:$1048576,7,0)</f>
        <v>105</v>
      </c>
    </row>
    <row r="167" spans="1:29" ht="36">
      <c r="A167" s="18">
        <v>55899</v>
      </c>
      <c r="B167" s="15" t="s">
        <v>7416</v>
      </c>
      <c r="C167" s="18" t="s">
        <v>7417</v>
      </c>
      <c r="D167" s="15" t="s">
        <v>41</v>
      </c>
      <c r="E167" s="17" t="s">
        <v>995</v>
      </c>
      <c r="F167" s="18" t="s">
        <v>648</v>
      </c>
      <c r="G167" s="18" t="s">
        <v>31</v>
      </c>
      <c r="H167" s="18" t="s">
        <v>207</v>
      </c>
      <c r="I167" s="29" t="s">
        <v>7098</v>
      </c>
      <c r="J167" s="30">
        <v>39462</v>
      </c>
      <c r="K167" s="30">
        <v>438292</v>
      </c>
      <c r="L167" s="18" t="s">
        <v>42</v>
      </c>
      <c r="M167" s="20"/>
      <c r="N167" s="20"/>
      <c r="O167" s="18" t="s">
        <v>42</v>
      </c>
      <c r="P167" s="27" t="s">
        <v>43</v>
      </c>
      <c r="Q167" s="15" t="s">
        <v>44</v>
      </c>
      <c r="R167" s="31">
        <v>69</v>
      </c>
      <c r="S167" s="31">
        <v>48</v>
      </c>
      <c r="T167" s="18" t="s">
        <v>649</v>
      </c>
      <c r="U167" s="18" t="s">
        <v>650</v>
      </c>
      <c r="V167" s="25"/>
      <c r="W167" s="25"/>
      <c r="X167" s="26" t="s">
        <v>44</v>
      </c>
      <c r="Y167" s="13" t="s">
        <v>39</v>
      </c>
      <c r="Z167" s="26" t="s">
        <v>37</v>
      </c>
      <c r="AA167" s="26" t="s">
        <v>38</v>
      </c>
      <c r="AB167" s="27"/>
      <c r="AC167" s="9">
        <f>VLOOKUP($A167,'SP23'!$1:$1048576,7,0)</f>
        <v>64</v>
      </c>
    </row>
    <row r="168" spans="1:29" ht="36">
      <c r="A168" s="18">
        <v>55928</v>
      </c>
      <c r="B168" s="15" t="s">
        <v>7418</v>
      </c>
      <c r="C168" s="18" t="s">
        <v>7419</v>
      </c>
      <c r="D168" s="18" t="s">
        <v>50</v>
      </c>
      <c r="E168" s="17" t="s">
        <v>995</v>
      </c>
      <c r="F168" s="18" t="s">
        <v>109</v>
      </c>
      <c r="G168" s="18" t="s">
        <v>107</v>
      </c>
      <c r="H168" s="18" t="s">
        <v>108</v>
      </c>
      <c r="I168" s="29" t="s">
        <v>7098</v>
      </c>
      <c r="J168" s="30">
        <v>39462</v>
      </c>
      <c r="K168" s="30">
        <v>438292</v>
      </c>
      <c r="L168" s="18" t="s">
        <v>42</v>
      </c>
      <c r="M168" s="20"/>
      <c r="N168" s="20"/>
      <c r="O168" s="18" t="s">
        <v>42</v>
      </c>
      <c r="P168" s="27" t="s">
        <v>43</v>
      </c>
      <c r="Q168" s="15" t="s">
        <v>44</v>
      </c>
      <c r="R168" s="31">
        <v>69</v>
      </c>
      <c r="S168" s="31">
        <v>48</v>
      </c>
      <c r="T168" s="18" t="s">
        <v>110</v>
      </c>
      <c r="U168" s="18" t="s">
        <v>111</v>
      </c>
      <c r="V168" s="25"/>
      <c r="W168" s="25"/>
      <c r="X168" s="26" t="s">
        <v>42</v>
      </c>
      <c r="Y168" s="13" t="s">
        <v>39</v>
      </c>
      <c r="Z168" s="26" t="s">
        <v>37</v>
      </c>
      <c r="AA168" s="26" t="s">
        <v>38</v>
      </c>
      <c r="AB168" s="27" t="s">
        <v>53</v>
      </c>
      <c r="AC168" s="9" t="e">
        <f>VLOOKUP($A168,'SP23'!$1:$1048576,7,0)</f>
        <v>#N/A</v>
      </c>
    </row>
    <row r="169" spans="1:29" ht="36">
      <c r="A169" s="18">
        <v>55935</v>
      </c>
      <c r="B169" s="15" t="s">
        <v>7420</v>
      </c>
      <c r="C169" s="18" t="s">
        <v>7421</v>
      </c>
      <c r="D169" s="18" t="s">
        <v>50</v>
      </c>
      <c r="E169" s="17" t="s">
        <v>995</v>
      </c>
      <c r="F169" s="18" t="s">
        <v>651</v>
      </c>
      <c r="G169" s="18" t="s">
        <v>181</v>
      </c>
      <c r="H169" s="18" t="s">
        <v>269</v>
      </c>
      <c r="I169" s="29" t="s">
        <v>7098</v>
      </c>
      <c r="J169" s="30">
        <v>39462</v>
      </c>
      <c r="K169" s="30">
        <v>438292</v>
      </c>
      <c r="L169" s="18" t="s">
        <v>42</v>
      </c>
      <c r="M169" s="20"/>
      <c r="N169" s="20"/>
      <c r="O169" s="18" t="s">
        <v>42</v>
      </c>
      <c r="P169" s="27" t="s">
        <v>51</v>
      </c>
      <c r="Q169" s="15" t="s">
        <v>44</v>
      </c>
      <c r="R169" s="31">
        <v>69</v>
      </c>
      <c r="S169" s="31">
        <v>48</v>
      </c>
      <c r="T169" s="18" t="s">
        <v>652</v>
      </c>
      <c r="U169" s="18" t="s">
        <v>653</v>
      </c>
      <c r="V169" s="25"/>
      <c r="W169" s="25"/>
      <c r="X169" s="26" t="s">
        <v>44</v>
      </c>
      <c r="Y169" s="13" t="s">
        <v>39</v>
      </c>
      <c r="Z169" s="26" t="s">
        <v>37</v>
      </c>
      <c r="AA169" s="26" t="s">
        <v>38</v>
      </c>
      <c r="AB169" s="27"/>
      <c r="AC169" s="9">
        <f>VLOOKUP($A169,'SP23'!$1:$1048576,7,0)</f>
        <v>77</v>
      </c>
    </row>
    <row r="170" spans="1:29" ht="36">
      <c r="A170" s="34">
        <v>55948</v>
      </c>
      <c r="B170" s="15" t="s">
        <v>7422</v>
      </c>
      <c r="C170" s="18" t="s">
        <v>7423</v>
      </c>
      <c r="D170" s="18" t="s">
        <v>50</v>
      </c>
      <c r="E170" s="17" t="s">
        <v>995</v>
      </c>
      <c r="F170" s="18" t="s">
        <v>112</v>
      </c>
      <c r="G170" s="18" t="s">
        <v>107</v>
      </c>
      <c r="H170" s="18" t="s">
        <v>108</v>
      </c>
      <c r="I170" s="29" t="s">
        <v>7098</v>
      </c>
      <c r="J170" s="30">
        <v>39462</v>
      </c>
      <c r="K170" s="30">
        <v>438292</v>
      </c>
      <c r="L170" s="18" t="s">
        <v>42</v>
      </c>
      <c r="M170" s="20"/>
      <c r="N170" s="20"/>
      <c r="O170" s="18" t="s">
        <v>42</v>
      </c>
      <c r="P170" s="27" t="s">
        <v>43</v>
      </c>
      <c r="Q170" s="15" t="s">
        <v>42</v>
      </c>
      <c r="R170" s="31">
        <v>69</v>
      </c>
      <c r="S170" s="31">
        <v>48</v>
      </c>
      <c r="T170" s="18" t="s">
        <v>113</v>
      </c>
      <c r="U170" s="18" t="s">
        <v>114</v>
      </c>
      <c r="V170" s="25"/>
      <c r="W170" s="25"/>
      <c r="X170" s="26" t="s">
        <v>42</v>
      </c>
      <c r="Y170" s="13" t="s">
        <v>39</v>
      </c>
      <c r="Z170" s="26" t="s">
        <v>37</v>
      </c>
      <c r="AA170" s="26" t="s">
        <v>38</v>
      </c>
      <c r="AB170" s="27" t="s">
        <v>115</v>
      </c>
      <c r="AC170" s="9" t="e">
        <f>VLOOKUP($A170,'SP23'!$1:$1048576,7,0)</f>
        <v>#N/A</v>
      </c>
    </row>
    <row r="171" spans="1:29" ht="36">
      <c r="A171" s="18">
        <v>55965</v>
      </c>
      <c r="B171" s="15" t="s">
        <v>7424</v>
      </c>
      <c r="C171" s="18" t="s">
        <v>7425</v>
      </c>
      <c r="D171" s="15" t="s">
        <v>41</v>
      </c>
      <c r="E171" s="17" t="s">
        <v>995</v>
      </c>
      <c r="F171" s="18" t="s">
        <v>654</v>
      </c>
      <c r="G171" s="18" t="s">
        <v>31</v>
      </c>
      <c r="H171" s="18" t="s">
        <v>32</v>
      </c>
      <c r="I171" s="29" t="s">
        <v>7098</v>
      </c>
      <c r="J171" s="30">
        <v>39462</v>
      </c>
      <c r="K171" s="30">
        <v>438292</v>
      </c>
      <c r="L171" s="18" t="s">
        <v>42</v>
      </c>
      <c r="M171" s="20"/>
      <c r="N171" s="20"/>
      <c r="O171" s="18" t="s">
        <v>42</v>
      </c>
      <c r="P171" s="27" t="s">
        <v>51</v>
      </c>
      <c r="Q171" s="15" t="s">
        <v>44</v>
      </c>
      <c r="R171" s="31">
        <v>69</v>
      </c>
      <c r="S171" s="31">
        <v>48</v>
      </c>
      <c r="T171" s="18" t="s">
        <v>655</v>
      </c>
      <c r="U171" s="18" t="s">
        <v>656</v>
      </c>
      <c r="V171" s="25"/>
      <c r="W171" s="25"/>
      <c r="X171" s="26" t="s">
        <v>44</v>
      </c>
      <c r="Y171" s="13" t="s">
        <v>39</v>
      </c>
      <c r="Z171" s="26" t="s">
        <v>37</v>
      </c>
      <c r="AA171" s="26" t="s">
        <v>38</v>
      </c>
      <c r="AB171" s="27"/>
      <c r="AC171" s="9">
        <f>VLOOKUP($A171,'SP23'!$1:$1048576,7,0)</f>
        <v>17</v>
      </c>
    </row>
    <row r="172" spans="1:29" ht="36">
      <c r="A172" s="18">
        <v>55998</v>
      </c>
      <c r="B172" s="15" t="s">
        <v>7426</v>
      </c>
      <c r="C172" s="18" t="s">
        <v>7427</v>
      </c>
      <c r="D172" s="18" t="s">
        <v>50</v>
      </c>
      <c r="E172" s="17" t="s">
        <v>995</v>
      </c>
      <c r="F172" s="18" t="s">
        <v>657</v>
      </c>
      <c r="G172" s="18" t="s">
        <v>181</v>
      </c>
      <c r="H172" s="18" t="s">
        <v>203</v>
      </c>
      <c r="I172" s="29" t="s">
        <v>7098</v>
      </c>
      <c r="J172" s="30">
        <v>39462</v>
      </c>
      <c r="K172" s="30">
        <v>438292</v>
      </c>
      <c r="L172" s="18" t="s">
        <v>42</v>
      </c>
      <c r="M172" s="20"/>
      <c r="N172" s="20"/>
      <c r="O172" s="18" t="s">
        <v>42</v>
      </c>
      <c r="P172" s="27" t="s">
        <v>43</v>
      </c>
      <c r="Q172" s="15" t="s">
        <v>44</v>
      </c>
      <c r="R172" s="31">
        <v>69</v>
      </c>
      <c r="S172" s="31">
        <v>48</v>
      </c>
      <c r="T172" s="18" t="s">
        <v>658</v>
      </c>
      <c r="U172" s="18" t="s">
        <v>659</v>
      </c>
      <c r="V172" s="25"/>
      <c r="W172" s="25"/>
      <c r="X172" s="26" t="s">
        <v>44</v>
      </c>
      <c r="Y172" s="13" t="s">
        <v>39</v>
      </c>
      <c r="Z172" s="26" t="s">
        <v>37</v>
      </c>
      <c r="AA172" s="26" t="s">
        <v>38</v>
      </c>
      <c r="AB172" s="27"/>
      <c r="AC172" s="9">
        <f>VLOOKUP($A172,'SP23'!$1:$1048576,7,0)</f>
        <v>63</v>
      </c>
    </row>
    <row r="173" spans="1:29" ht="36">
      <c r="A173" s="18">
        <v>55999</v>
      </c>
      <c r="B173" s="15" t="s">
        <v>7428</v>
      </c>
      <c r="C173" s="18" t="s">
        <v>7429</v>
      </c>
      <c r="D173" s="18" t="s">
        <v>50</v>
      </c>
      <c r="E173" s="17" t="s">
        <v>995</v>
      </c>
      <c r="F173" s="18" t="s">
        <v>660</v>
      </c>
      <c r="G173" s="18" t="s">
        <v>181</v>
      </c>
      <c r="H173" s="18" t="s">
        <v>269</v>
      </c>
      <c r="I173" s="29" t="s">
        <v>7098</v>
      </c>
      <c r="J173" s="30">
        <v>39462</v>
      </c>
      <c r="K173" s="30">
        <v>438292</v>
      </c>
      <c r="L173" s="18" t="s">
        <v>42</v>
      </c>
      <c r="M173" s="15"/>
      <c r="N173" s="15"/>
      <c r="O173" s="18" t="s">
        <v>42</v>
      </c>
      <c r="P173" s="27" t="s">
        <v>163</v>
      </c>
      <c r="Q173" s="15" t="s">
        <v>44</v>
      </c>
      <c r="R173" s="31">
        <v>69</v>
      </c>
      <c r="S173" s="31">
        <v>48</v>
      </c>
      <c r="T173" s="18" t="s">
        <v>661</v>
      </c>
      <c r="U173" s="18" t="s">
        <v>662</v>
      </c>
      <c r="V173" s="25"/>
      <c r="W173" s="25"/>
      <c r="X173" s="26" t="s">
        <v>44</v>
      </c>
      <c r="Y173" s="13" t="s">
        <v>39</v>
      </c>
      <c r="Z173" s="26" t="s">
        <v>37</v>
      </c>
      <c r="AA173" s="26" t="s">
        <v>38</v>
      </c>
      <c r="AB173" s="27"/>
      <c r="AC173" s="9">
        <f>VLOOKUP($A173,'SP23'!$1:$1048576,7,0)</f>
        <v>374</v>
      </c>
    </row>
    <row r="174" spans="1:29" ht="36">
      <c r="A174" s="18">
        <v>56055</v>
      </c>
      <c r="B174" s="15" t="s">
        <v>7430</v>
      </c>
      <c r="C174" s="18" t="s">
        <v>7431</v>
      </c>
      <c r="D174" s="15" t="s">
        <v>41</v>
      </c>
      <c r="E174" s="17" t="s">
        <v>995</v>
      </c>
      <c r="F174" s="18" t="s">
        <v>663</v>
      </c>
      <c r="G174" s="18" t="s">
        <v>31</v>
      </c>
      <c r="H174" s="18" t="s">
        <v>207</v>
      </c>
      <c r="I174" s="29" t="s">
        <v>7098</v>
      </c>
      <c r="J174" s="30">
        <v>39462</v>
      </c>
      <c r="K174" s="30">
        <v>438292</v>
      </c>
      <c r="L174" s="18" t="s">
        <v>42</v>
      </c>
      <c r="M174" s="20"/>
      <c r="N174" s="20"/>
      <c r="O174" s="18" t="s">
        <v>42</v>
      </c>
      <c r="P174" s="27" t="s">
        <v>43</v>
      </c>
      <c r="Q174" s="15" t="s">
        <v>44</v>
      </c>
      <c r="R174" s="31">
        <v>69</v>
      </c>
      <c r="S174" s="31">
        <v>48</v>
      </c>
      <c r="T174" s="18" t="s">
        <v>664</v>
      </c>
      <c r="U174" s="18" t="s">
        <v>665</v>
      </c>
      <c r="V174" s="25"/>
      <c r="W174" s="25"/>
      <c r="X174" s="26" t="s">
        <v>44</v>
      </c>
      <c r="Y174" s="13" t="s">
        <v>39</v>
      </c>
      <c r="Z174" s="26" t="s">
        <v>37</v>
      </c>
      <c r="AA174" s="26" t="s">
        <v>38</v>
      </c>
      <c r="AB174" s="27"/>
      <c r="AC174" s="9">
        <f>VLOOKUP($A174,'SP23'!$1:$1048576,7,0)</f>
        <v>65</v>
      </c>
    </row>
    <row r="175" spans="1:29" ht="36">
      <c r="A175" s="18">
        <v>56111</v>
      </c>
      <c r="B175" s="15" t="s">
        <v>7432</v>
      </c>
      <c r="C175" s="18" t="s">
        <v>7325</v>
      </c>
      <c r="D175" s="15" t="s">
        <v>50</v>
      </c>
      <c r="E175" s="17" t="s">
        <v>995</v>
      </c>
      <c r="F175" s="18" t="s">
        <v>666</v>
      </c>
      <c r="G175" s="18" t="s">
        <v>280</v>
      </c>
      <c r="H175" s="18" t="s">
        <v>281</v>
      </c>
      <c r="I175" s="29" t="s">
        <v>7098</v>
      </c>
      <c r="J175" s="30">
        <v>39462</v>
      </c>
      <c r="K175" s="30">
        <v>438292</v>
      </c>
      <c r="L175" s="18" t="s">
        <v>42</v>
      </c>
      <c r="M175" s="21" t="s">
        <v>57</v>
      </c>
      <c r="N175" s="20">
        <v>1009129051</v>
      </c>
      <c r="O175" s="18" t="s">
        <v>44</v>
      </c>
      <c r="P175" s="27" t="s">
        <v>66</v>
      </c>
      <c r="Q175" s="15" t="s">
        <v>44</v>
      </c>
      <c r="R175" s="31">
        <v>69</v>
      </c>
      <c r="S175" s="31">
        <v>48</v>
      </c>
      <c r="T175" s="18" t="s">
        <v>667</v>
      </c>
      <c r="U175" s="18" t="s">
        <v>668</v>
      </c>
      <c r="V175" s="25"/>
      <c r="W175" s="25"/>
      <c r="X175" s="26" t="s">
        <v>44</v>
      </c>
      <c r="Y175" s="13" t="s">
        <v>317</v>
      </c>
      <c r="Z175" s="26" t="s">
        <v>37</v>
      </c>
      <c r="AA175" s="26" t="s">
        <v>38</v>
      </c>
      <c r="AB175" s="36" t="s">
        <v>669</v>
      </c>
      <c r="AC175" s="9">
        <f>VLOOKUP($A175,'SP23'!$1:$1048576,7,0)</f>
        <v>295</v>
      </c>
    </row>
    <row r="176" spans="1:29" s="12" customFormat="1" ht="36">
      <c r="A176" s="75">
        <v>56113</v>
      </c>
      <c r="B176" s="15" t="s">
        <v>7433</v>
      </c>
      <c r="C176" s="18" t="s">
        <v>7434</v>
      </c>
      <c r="D176" s="15" t="s">
        <v>50</v>
      </c>
      <c r="E176" s="17" t="s">
        <v>995</v>
      </c>
      <c r="F176" s="18" t="s">
        <v>670</v>
      </c>
      <c r="G176" s="18" t="s">
        <v>280</v>
      </c>
      <c r="H176" s="18" t="s">
        <v>281</v>
      </c>
      <c r="I176" s="29" t="s">
        <v>7098</v>
      </c>
      <c r="J176" s="30">
        <v>39462</v>
      </c>
      <c r="K176" s="30">
        <v>438292</v>
      </c>
      <c r="L176" s="18" t="s">
        <v>42</v>
      </c>
      <c r="M176" s="20"/>
      <c r="N176" s="20"/>
      <c r="O176" s="18" t="s">
        <v>42</v>
      </c>
      <c r="P176" s="27" t="s">
        <v>51</v>
      </c>
      <c r="Q176" s="18" t="s">
        <v>44</v>
      </c>
      <c r="R176" s="31">
        <v>69</v>
      </c>
      <c r="S176" s="31">
        <v>48</v>
      </c>
      <c r="T176" s="18">
        <v>37.958506</v>
      </c>
      <c r="U176" s="18" t="s">
        <v>671</v>
      </c>
      <c r="V176" s="25"/>
      <c r="W176" s="25" t="s">
        <v>77</v>
      </c>
      <c r="X176" s="26" t="s">
        <v>44</v>
      </c>
      <c r="Y176" s="14" t="s">
        <v>39</v>
      </c>
      <c r="Z176" s="26" t="s">
        <v>37</v>
      </c>
      <c r="AA176" s="26" t="s">
        <v>38</v>
      </c>
      <c r="AB176" s="27"/>
      <c r="AC176" s="9">
        <f>VLOOKUP($A176,'SP23'!$1:$1048576,7,0)</f>
        <v>22</v>
      </c>
    </row>
    <row r="177" spans="1:29" s="12" customFormat="1" ht="43.5">
      <c r="A177" s="34">
        <v>54325</v>
      </c>
      <c r="B177" s="15" t="s">
        <v>7435</v>
      </c>
      <c r="C177" s="18" t="s">
        <v>7436</v>
      </c>
      <c r="D177" s="15" t="s">
        <v>50</v>
      </c>
      <c r="E177" s="17" t="s">
        <v>995</v>
      </c>
      <c r="F177" s="18" t="s">
        <v>672</v>
      </c>
      <c r="G177" s="18" t="s">
        <v>45</v>
      </c>
      <c r="H177" s="18" t="s">
        <v>46</v>
      </c>
      <c r="I177" s="29" t="s">
        <v>7098</v>
      </c>
      <c r="J177" s="30">
        <v>39462</v>
      </c>
      <c r="K177" s="30">
        <v>438292</v>
      </c>
      <c r="L177" s="18" t="s">
        <v>42</v>
      </c>
      <c r="M177" s="20"/>
      <c r="N177" s="20"/>
      <c r="O177" s="18" t="s">
        <v>42</v>
      </c>
      <c r="P177" s="27" t="s">
        <v>51</v>
      </c>
      <c r="Q177" s="15" t="s">
        <v>44</v>
      </c>
      <c r="R177" s="31">
        <v>69</v>
      </c>
      <c r="S177" s="31">
        <v>48</v>
      </c>
      <c r="T177" s="18" t="s">
        <v>673</v>
      </c>
      <c r="U177" s="18" t="s">
        <v>674</v>
      </c>
      <c r="V177" s="25" t="s">
        <v>7437</v>
      </c>
      <c r="W177" s="25"/>
      <c r="X177" s="26" t="s">
        <v>44</v>
      </c>
      <c r="Y177" s="13" t="s">
        <v>39</v>
      </c>
      <c r="Z177" s="26" t="s">
        <v>37</v>
      </c>
      <c r="AA177" s="26" t="s">
        <v>38</v>
      </c>
      <c r="AB177" s="27"/>
      <c r="AC177" s="9">
        <v>66</v>
      </c>
    </row>
    <row r="178" spans="1:29" ht="36">
      <c r="A178" s="18">
        <v>56200</v>
      </c>
      <c r="B178" s="15" t="s">
        <v>7438</v>
      </c>
      <c r="C178" s="18" t="s">
        <v>7439</v>
      </c>
      <c r="D178" s="18" t="s">
        <v>50</v>
      </c>
      <c r="E178" s="17" t="s">
        <v>995</v>
      </c>
      <c r="F178" s="18" t="s">
        <v>675</v>
      </c>
      <c r="G178" s="18" t="s">
        <v>181</v>
      </c>
      <c r="H178" s="18" t="s">
        <v>203</v>
      </c>
      <c r="I178" s="29" t="s">
        <v>7098</v>
      </c>
      <c r="J178" s="30">
        <v>39462</v>
      </c>
      <c r="K178" s="30">
        <v>438292</v>
      </c>
      <c r="L178" s="18" t="s">
        <v>42</v>
      </c>
      <c r="M178" s="20" t="s">
        <v>678</v>
      </c>
      <c r="N178" s="20">
        <v>1005363009</v>
      </c>
      <c r="O178" s="18" t="s">
        <v>42</v>
      </c>
      <c r="P178" s="27" t="s">
        <v>66</v>
      </c>
      <c r="Q178" s="15" t="s">
        <v>44</v>
      </c>
      <c r="R178" s="31">
        <v>69</v>
      </c>
      <c r="S178" s="31">
        <v>48</v>
      </c>
      <c r="T178" s="18" t="s">
        <v>676</v>
      </c>
      <c r="U178" s="18" t="s">
        <v>677</v>
      </c>
      <c r="V178" s="25"/>
      <c r="W178" s="25"/>
      <c r="X178" s="26" t="s">
        <v>44</v>
      </c>
      <c r="Y178" s="13" t="s">
        <v>39</v>
      </c>
      <c r="Z178" s="26" t="s">
        <v>37</v>
      </c>
      <c r="AA178" s="26" t="s">
        <v>38</v>
      </c>
      <c r="AB178" s="27"/>
      <c r="AC178" s="9">
        <f>VLOOKUP($A178,'SP23'!$1:$1048576,7,0)</f>
        <v>37</v>
      </c>
    </row>
    <row r="179" spans="1:29" ht="36">
      <c r="A179" s="18">
        <v>56331</v>
      </c>
      <c r="B179" s="15" t="s">
        <v>7440</v>
      </c>
      <c r="C179" s="18" t="s">
        <v>7441</v>
      </c>
      <c r="D179" s="15" t="s">
        <v>41</v>
      </c>
      <c r="E179" s="17" t="s">
        <v>995</v>
      </c>
      <c r="F179" s="18" t="s">
        <v>679</v>
      </c>
      <c r="G179" s="18" t="s">
        <v>31</v>
      </c>
      <c r="H179" s="18" t="s">
        <v>207</v>
      </c>
      <c r="I179" s="29" t="s">
        <v>7098</v>
      </c>
      <c r="J179" s="30">
        <v>39462</v>
      </c>
      <c r="K179" s="30">
        <v>438292</v>
      </c>
      <c r="L179" s="18" t="s">
        <v>42</v>
      </c>
      <c r="M179" s="20"/>
      <c r="N179" s="20"/>
      <c r="O179" s="18" t="s">
        <v>42</v>
      </c>
      <c r="P179" s="27" t="s">
        <v>51</v>
      </c>
      <c r="Q179" s="15" t="s">
        <v>44</v>
      </c>
      <c r="R179" s="31">
        <v>69</v>
      </c>
      <c r="S179" s="31">
        <v>48</v>
      </c>
      <c r="T179" s="18" t="s">
        <v>680</v>
      </c>
      <c r="U179" s="18" t="s">
        <v>681</v>
      </c>
      <c r="V179" s="25"/>
      <c r="W179" s="25"/>
      <c r="X179" s="26" t="s">
        <v>44</v>
      </c>
      <c r="Y179" s="13" t="s">
        <v>39</v>
      </c>
      <c r="Z179" s="26" t="s">
        <v>37</v>
      </c>
      <c r="AA179" s="26" t="s">
        <v>38</v>
      </c>
      <c r="AB179" s="27"/>
      <c r="AC179" s="9">
        <f>VLOOKUP($A179,'SP23'!$1:$1048576,7,0)</f>
        <v>4</v>
      </c>
    </row>
    <row r="180" spans="1:29" ht="36">
      <c r="A180" s="18">
        <v>56445</v>
      </c>
      <c r="B180" s="15" t="s">
        <v>7442</v>
      </c>
      <c r="C180" s="18" t="s">
        <v>7443</v>
      </c>
      <c r="D180" s="15" t="s">
        <v>41</v>
      </c>
      <c r="E180" s="17" t="s">
        <v>995</v>
      </c>
      <c r="F180" s="18" t="s">
        <v>682</v>
      </c>
      <c r="G180" s="18" t="s">
        <v>31</v>
      </c>
      <c r="H180" s="18" t="s">
        <v>32</v>
      </c>
      <c r="I180" s="29" t="s">
        <v>7098</v>
      </c>
      <c r="J180" s="30">
        <v>39462</v>
      </c>
      <c r="K180" s="30">
        <v>438292</v>
      </c>
      <c r="L180" s="18" t="s">
        <v>42</v>
      </c>
      <c r="M180" s="20"/>
      <c r="N180" s="20"/>
      <c r="O180" s="18" t="s">
        <v>42</v>
      </c>
      <c r="P180" s="27" t="s">
        <v>43</v>
      </c>
      <c r="Q180" s="15" t="s">
        <v>44</v>
      </c>
      <c r="R180" s="31">
        <v>69</v>
      </c>
      <c r="S180" s="31">
        <v>48</v>
      </c>
      <c r="T180" s="18" t="s">
        <v>683</v>
      </c>
      <c r="U180" s="18" t="s">
        <v>684</v>
      </c>
      <c r="V180" s="25"/>
      <c r="W180" s="25"/>
      <c r="X180" s="26" t="s">
        <v>44</v>
      </c>
      <c r="Y180" s="13" t="s">
        <v>39</v>
      </c>
      <c r="Z180" s="26" t="s">
        <v>37</v>
      </c>
      <c r="AA180" s="26" t="s">
        <v>38</v>
      </c>
      <c r="AB180" s="27"/>
      <c r="AC180" s="9">
        <f>VLOOKUP($A180,'SP23'!$1:$1048576,7,0)</f>
        <v>61</v>
      </c>
    </row>
    <row r="181" spans="1:29" ht="36">
      <c r="A181" s="18">
        <v>56505</v>
      </c>
      <c r="B181" s="15" t="s">
        <v>7444</v>
      </c>
      <c r="C181" s="18" t="s">
        <v>7445</v>
      </c>
      <c r="D181" s="15" t="s">
        <v>41</v>
      </c>
      <c r="E181" s="17" t="s">
        <v>995</v>
      </c>
      <c r="F181" s="18" t="s">
        <v>685</v>
      </c>
      <c r="G181" s="18" t="s">
        <v>31</v>
      </c>
      <c r="H181" s="18" t="s">
        <v>207</v>
      </c>
      <c r="I181" s="29" t="s">
        <v>7098</v>
      </c>
      <c r="J181" s="30">
        <v>39462</v>
      </c>
      <c r="K181" s="30">
        <v>438292</v>
      </c>
      <c r="L181" s="18" t="s">
        <v>42</v>
      </c>
      <c r="M181" s="20"/>
      <c r="N181" s="20"/>
      <c r="O181" s="18" t="s">
        <v>42</v>
      </c>
      <c r="P181" s="27" t="s">
        <v>43</v>
      </c>
      <c r="Q181" s="15" t="s">
        <v>44</v>
      </c>
      <c r="R181" s="31">
        <v>69</v>
      </c>
      <c r="S181" s="31">
        <v>48</v>
      </c>
      <c r="T181" s="18" t="s">
        <v>686</v>
      </c>
      <c r="U181" s="18" t="s">
        <v>687</v>
      </c>
      <c r="V181" s="25"/>
      <c r="W181" s="25"/>
      <c r="X181" s="26" t="s">
        <v>44</v>
      </c>
      <c r="Y181" s="13" t="s">
        <v>39</v>
      </c>
      <c r="Z181" s="26" t="s">
        <v>37</v>
      </c>
      <c r="AA181" s="26" t="s">
        <v>38</v>
      </c>
      <c r="AB181" s="27"/>
      <c r="AC181" s="9">
        <f>VLOOKUP($A181,'SP23'!$1:$1048576,7,0)</f>
        <v>20</v>
      </c>
    </row>
    <row r="182" spans="1:29" ht="36">
      <c r="A182" s="18">
        <v>55050</v>
      </c>
      <c r="B182" s="15" t="s">
        <v>7446</v>
      </c>
      <c r="C182" s="18" t="s">
        <v>7447</v>
      </c>
      <c r="D182" s="15" t="s">
        <v>50</v>
      </c>
      <c r="E182" s="17" t="s">
        <v>995</v>
      </c>
      <c r="F182" s="18" t="s">
        <v>688</v>
      </c>
      <c r="G182" s="18" t="s">
        <v>45</v>
      </c>
      <c r="H182" s="18" t="s">
        <v>120</v>
      </c>
      <c r="I182" s="29" t="s">
        <v>7098</v>
      </c>
      <c r="J182" s="30">
        <v>44201</v>
      </c>
      <c r="K182" s="30">
        <v>438292</v>
      </c>
      <c r="L182" s="15" t="s">
        <v>44</v>
      </c>
      <c r="M182" s="20"/>
      <c r="N182" s="20"/>
      <c r="O182" s="18" t="s">
        <v>42</v>
      </c>
      <c r="P182" s="15" t="s">
        <v>163</v>
      </c>
      <c r="Q182" s="19" t="s">
        <v>44</v>
      </c>
      <c r="R182" s="31">
        <v>69</v>
      </c>
      <c r="S182" s="31">
        <v>48</v>
      </c>
      <c r="T182" s="18" t="s">
        <v>689</v>
      </c>
      <c r="U182" s="18" t="s">
        <v>690</v>
      </c>
      <c r="V182" s="25"/>
      <c r="W182" s="25"/>
      <c r="X182" s="26" t="s">
        <v>44</v>
      </c>
      <c r="Y182" s="13" t="s">
        <v>39</v>
      </c>
      <c r="Z182" s="26" t="s">
        <v>37</v>
      </c>
      <c r="AA182" s="26" t="s">
        <v>38</v>
      </c>
      <c r="AB182" s="27"/>
      <c r="AC182" s="9">
        <f>VLOOKUP($A182,'SP23'!$1:$1048576,7,0)</f>
        <v>71</v>
      </c>
    </row>
    <row r="183" spans="1:29" ht="36">
      <c r="A183" s="18">
        <v>56530</v>
      </c>
      <c r="B183" s="15" t="s">
        <v>7448</v>
      </c>
      <c r="C183" s="18" t="s">
        <v>7449</v>
      </c>
      <c r="D183" s="15" t="s">
        <v>41</v>
      </c>
      <c r="E183" s="17" t="s">
        <v>995</v>
      </c>
      <c r="F183" s="18" t="s">
        <v>691</v>
      </c>
      <c r="G183" s="18" t="s">
        <v>31</v>
      </c>
      <c r="H183" s="18" t="s">
        <v>360</v>
      </c>
      <c r="I183" s="29" t="s">
        <v>7098</v>
      </c>
      <c r="J183" s="30">
        <v>39462</v>
      </c>
      <c r="K183" s="30">
        <v>438292</v>
      </c>
      <c r="L183" s="18" t="s">
        <v>42</v>
      </c>
      <c r="M183" s="20"/>
      <c r="N183" s="20"/>
      <c r="O183" s="18" t="s">
        <v>42</v>
      </c>
      <c r="P183" s="27" t="s">
        <v>51</v>
      </c>
      <c r="Q183" s="15" t="s">
        <v>44</v>
      </c>
      <c r="R183" s="31">
        <v>69</v>
      </c>
      <c r="S183" s="31">
        <v>48</v>
      </c>
      <c r="T183" s="18" t="s">
        <v>692</v>
      </c>
      <c r="U183" s="18" t="s">
        <v>693</v>
      </c>
      <c r="V183" s="25"/>
      <c r="W183" s="25"/>
      <c r="X183" s="26" t="s">
        <v>44</v>
      </c>
      <c r="Y183" s="13" t="s">
        <v>39</v>
      </c>
      <c r="Z183" s="26" t="s">
        <v>37</v>
      </c>
      <c r="AA183" s="26" t="s">
        <v>38</v>
      </c>
      <c r="AB183" s="36"/>
      <c r="AC183" s="9">
        <f>VLOOKUP($A183,'SP23'!$1:$1048576,7,0)</f>
        <v>3</v>
      </c>
    </row>
    <row r="184" spans="1:29">
      <c r="A184" s="18">
        <v>56533</v>
      </c>
      <c r="B184" s="18"/>
      <c r="C184" s="18" t="s">
        <v>7450</v>
      </c>
      <c r="D184" s="18" t="s">
        <v>697</v>
      </c>
      <c r="E184" s="17" t="s">
        <v>617</v>
      </c>
      <c r="F184" s="18" t="s">
        <v>694</v>
      </c>
      <c r="G184" s="18" t="s">
        <v>61</v>
      </c>
      <c r="H184" s="18" t="s">
        <v>62</v>
      </c>
      <c r="I184" s="18" t="s">
        <v>7088</v>
      </c>
      <c r="J184" s="19">
        <v>39462</v>
      </c>
      <c r="K184" s="19">
        <v>39884</v>
      </c>
      <c r="L184" s="18" t="s">
        <v>44</v>
      </c>
      <c r="M184" s="46"/>
      <c r="N184" s="47"/>
      <c r="O184" s="45" t="s">
        <v>44</v>
      </c>
      <c r="P184" s="27" t="s">
        <v>66</v>
      </c>
      <c r="Q184" s="15" t="s">
        <v>44</v>
      </c>
      <c r="R184" s="23">
        <v>69</v>
      </c>
      <c r="S184" s="23">
        <v>48</v>
      </c>
      <c r="T184" s="18" t="s">
        <v>695</v>
      </c>
      <c r="U184" s="18" t="s">
        <v>696</v>
      </c>
      <c r="V184" s="25"/>
      <c r="W184" s="25"/>
      <c r="X184" s="26" t="s">
        <v>44</v>
      </c>
      <c r="Y184" s="13" t="s">
        <v>617</v>
      </c>
      <c r="Z184" s="26" t="s">
        <v>37</v>
      </c>
      <c r="AA184" s="26" t="s">
        <v>38</v>
      </c>
      <c r="AB184" s="27" t="s">
        <v>698</v>
      </c>
      <c r="AC184" s="9">
        <f>VLOOKUP($A184,'SP23'!$1:$1048576,7,0)</f>
        <v>41</v>
      </c>
    </row>
    <row r="185" spans="1:29" ht="24">
      <c r="A185" s="18">
        <v>56546</v>
      </c>
      <c r="B185" s="15" t="s">
        <v>7451</v>
      </c>
      <c r="C185" s="18" t="s">
        <v>7452</v>
      </c>
      <c r="D185" s="15" t="s">
        <v>84</v>
      </c>
      <c r="E185" s="17" t="s">
        <v>994</v>
      </c>
      <c r="F185" s="18" t="s">
        <v>699</v>
      </c>
      <c r="G185" s="18" t="s">
        <v>181</v>
      </c>
      <c r="H185" s="18" t="s">
        <v>182</v>
      </c>
      <c r="I185" s="29" t="s">
        <v>7088</v>
      </c>
      <c r="J185" s="30">
        <v>39462</v>
      </c>
      <c r="K185" s="30">
        <v>438292</v>
      </c>
      <c r="L185" s="18" t="s">
        <v>42</v>
      </c>
      <c r="M185" s="20"/>
      <c r="N185" s="20"/>
      <c r="O185" s="18" t="s">
        <v>42</v>
      </c>
      <c r="P185" s="27" t="s">
        <v>66</v>
      </c>
      <c r="Q185" s="15" t="s">
        <v>44</v>
      </c>
      <c r="R185" s="23">
        <v>69</v>
      </c>
      <c r="S185" s="23">
        <v>48</v>
      </c>
      <c r="T185" s="18" t="s">
        <v>700</v>
      </c>
      <c r="U185" s="18" t="s">
        <v>701</v>
      </c>
      <c r="V185" s="25"/>
      <c r="W185" s="25"/>
      <c r="X185" s="26" t="s">
        <v>44</v>
      </c>
      <c r="Y185" s="13" t="s">
        <v>39</v>
      </c>
      <c r="Z185" s="26" t="s">
        <v>37</v>
      </c>
      <c r="AA185" s="26" t="s">
        <v>38</v>
      </c>
      <c r="AB185" s="27"/>
      <c r="AC185" s="9">
        <f>VLOOKUP($A185,'SP23'!$1:$1048576,7,0)</f>
        <v>26</v>
      </c>
    </row>
    <row r="186" spans="1:29" ht="36">
      <c r="A186" s="18">
        <v>56551</v>
      </c>
      <c r="B186" s="15" t="s">
        <v>7453</v>
      </c>
      <c r="C186" s="18" t="s">
        <v>7454</v>
      </c>
      <c r="D186" s="15" t="s">
        <v>41</v>
      </c>
      <c r="E186" s="17" t="s">
        <v>995</v>
      </c>
      <c r="F186" s="18" t="s">
        <v>702</v>
      </c>
      <c r="G186" s="18" t="s">
        <v>31</v>
      </c>
      <c r="H186" s="18" t="s">
        <v>32</v>
      </c>
      <c r="I186" s="29" t="s">
        <v>7098</v>
      </c>
      <c r="J186" s="30">
        <v>39462</v>
      </c>
      <c r="K186" s="30">
        <v>438292</v>
      </c>
      <c r="L186" s="18" t="s">
        <v>42</v>
      </c>
      <c r="M186" s="20"/>
      <c r="N186" s="20"/>
      <c r="O186" s="18" t="s">
        <v>42</v>
      </c>
      <c r="P186" s="27" t="s">
        <v>43</v>
      </c>
      <c r="Q186" s="15" t="s">
        <v>44</v>
      </c>
      <c r="R186" s="31">
        <v>69</v>
      </c>
      <c r="S186" s="31">
        <v>48</v>
      </c>
      <c r="T186" s="18" t="s">
        <v>703</v>
      </c>
      <c r="U186" s="18" t="s">
        <v>704</v>
      </c>
      <c r="V186" s="25"/>
      <c r="W186" s="25"/>
      <c r="X186" s="26" t="s">
        <v>44</v>
      </c>
      <c r="Y186" s="13" t="s">
        <v>39</v>
      </c>
      <c r="Z186" s="26" t="s">
        <v>37</v>
      </c>
      <c r="AA186" s="26" t="s">
        <v>38</v>
      </c>
      <c r="AB186" s="27"/>
      <c r="AC186" s="9">
        <f>VLOOKUP($A186,'SP23'!$1:$1048576,7,0)</f>
        <v>50</v>
      </c>
    </row>
    <row r="187" spans="1:29" ht="36">
      <c r="A187" s="18">
        <v>51835</v>
      </c>
      <c r="B187" s="15" t="s">
        <v>7455</v>
      </c>
      <c r="C187" s="18" t="s">
        <v>7456</v>
      </c>
      <c r="D187" s="18" t="s">
        <v>50</v>
      </c>
      <c r="E187" s="17" t="s">
        <v>995</v>
      </c>
      <c r="F187" s="18" t="s">
        <v>705</v>
      </c>
      <c r="G187" s="18" t="s">
        <v>181</v>
      </c>
      <c r="H187" s="18" t="s">
        <v>269</v>
      </c>
      <c r="I187" s="29" t="s">
        <v>7098</v>
      </c>
      <c r="J187" s="30">
        <v>39462</v>
      </c>
      <c r="K187" s="30">
        <v>438292</v>
      </c>
      <c r="L187" s="18" t="s">
        <v>42</v>
      </c>
      <c r="M187" s="20"/>
      <c r="N187" s="20"/>
      <c r="O187" s="18" t="s">
        <v>42</v>
      </c>
      <c r="P187" s="27" t="s">
        <v>51</v>
      </c>
      <c r="Q187" s="15" t="s">
        <v>44</v>
      </c>
      <c r="R187" s="31">
        <v>69</v>
      </c>
      <c r="S187" s="31">
        <v>48</v>
      </c>
      <c r="T187" s="18" t="s">
        <v>706</v>
      </c>
      <c r="U187" s="18" t="s">
        <v>707</v>
      </c>
      <c r="V187" s="25"/>
      <c r="W187" s="25"/>
      <c r="X187" s="26" t="s">
        <v>44</v>
      </c>
      <c r="Y187" s="13" t="s">
        <v>39</v>
      </c>
      <c r="Z187" s="26" t="s">
        <v>37</v>
      </c>
      <c r="AA187" s="26" t="s">
        <v>38</v>
      </c>
      <c r="AB187" s="27"/>
      <c r="AC187" s="9">
        <f>VLOOKUP($A187,'SP23'!$1:$1048576,7,0)</f>
        <v>766</v>
      </c>
    </row>
    <row r="188" spans="1:29" ht="36">
      <c r="A188" s="18">
        <v>52983</v>
      </c>
      <c r="B188" s="15" t="s">
        <v>7457</v>
      </c>
      <c r="C188" s="18" t="s">
        <v>7458</v>
      </c>
      <c r="D188" s="15" t="s">
        <v>50</v>
      </c>
      <c r="E188" s="17" t="s">
        <v>995</v>
      </c>
      <c r="F188" s="18" t="s">
        <v>708</v>
      </c>
      <c r="G188" s="18" t="s">
        <v>61</v>
      </c>
      <c r="H188" s="18" t="s">
        <v>67</v>
      </c>
      <c r="I188" s="29" t="s">
        <v>7098</v>
      </c>
      <c r="J188" s="30">
        <v>44629</v>
      </c>
      <c r="K188" s="30">
        <v>438292</v>
      </c>
      <c r="L188" s="15" t="s">
        <v>42</v>
      </c>
      <c r="M188" s="20"/>
      <c r="N188" s="20"/>
      <c r="O188" s="18" t="s">
        <v>42</v>
      </c>
      <c r="P188" s="27" t="s">
        <v>163</v>
      </c>
      <c r="Q188" s="15" t="s">
        <v>44</v>
      </c>
      <c r="R188" s="31">
        <v>69</v>
      </c>
      <c r="S188" s="31">
        <v>48</v>
      </c>
      <c r="T188" s="18" t="s">
        <v>709</v>
      </c>
      <c r="U188" s="18" t="s">
        <v>710</v>
      </c>
      <c r="V188" s="25"/>
      <c r="W188" s="25"/>
      <c r="X188" s="26" t="s">
        <v>44</v>
      </c>
      <c r="Y188" s="13" t="s">
        <v>39</v>
      </c>
      <c r="Z188" s="26" t="s">
        <v>37</v>
      </c>
      <c r="AA188" s="26" t="s">
        <v>38</v>
      </c>
      <c r="AB188" s="27"/>
      <c r="AC188" s="9">
        <f>VLOOKUP($A188,'SP23'!$1:$1048576,7,0)</f>
        <v>73</v>
      </c>
    </row>
    <row r="189" spans="1:29" ht="43.5">
      <c r="A189" s="34">
        <v>56621</v>
      </c>
      <c r="B189" s="18" t="s">
        <v>7459</v>
      </c>
      <c r="C189" s="18" t="s">
        <v>7460</v>
      </c>
      <c r="D189" s="15" t="s">
        <v>84</v>
      </c>
      <c r="E189" s="17" t="s">
        <v>994</v>
      </c>
      <c r="F189" s="18" t="s">
        <v>116</v>
      </c>
      <c r="G189" s="18" t="s">
        <v>61</v>
      </c>
      <c r="H189" s="18" t="s">
        <v>62</v>
      </c>
      <c r="I189" s="18" t="s">
        <v>7088</v>
      </c>
      <c r="J189" s="19">
        <v>43497</v>
      </c>
      <c r="K189" s="19">
        <v>438292</v>
      </c>
      <c r="L189" s="18" t="s">
        <v>42</v>
      </c>
      <c r="M189" s="46"/>
      <c r="N189" s="47"/>
      <c r="O189" s="45"/>
      <c r="P189" s="27" t="s">
        <v>51</v>
      </c>
      <c r="Q189" s="15" t="s">
        <v>42</v>
      </c>
      <c r="R189" s="23">
        <v>69</v>
      </c>
      <c r="S189" s="23">
        <v>48</v>
      </c>
      <c r="T189" s="18" t="s">
        <v>117</v>
      </c>
      <c r="U189" s="18" t="s">
        <v>118</v>
      </c>
      <c r="V189" s="25"/>
      <c r="W189" s="25"/>
      <c r="X189" s="26" t="s">
        <v>42</v>
      </c>
      <c r="Y189" s="13" t="s">
        <v>39</v>
      </c>
      <c r="Z189" s="26" t="s">
        <v>37</v>
      </c>
      <c r="AA189" s="26" t="s">
        <v>38</v>
      </c>
      <c r="AB189" s="27" t="s">
        <v>119</v>
      </c>
      <c r="AC189" s="9" t="e">
        <f>VLOOKUP($A189,'SP23'!$1:$1048576,7,0)</f>
        <v>#N/A</v>
      </c>
    </row>
    <row r="190" spans="1:29" ht="36">
      <c r="A190" s="18">
        <v>56625</v>
      </c>
      <c r="B190" s="15" t="s">
        <v>7461</v>
      </c>
      <c r="C190" s="18" t="s">
        <v>7462</v>
      </c>
      <c r="D190" s="15" t="s">
        <v>41</v>
      </c>
      <c r="E190" s="17" t="s">
        <v>995</v>
      </c>
      <c r="F190" s="18" t="s">
        <v>711</v>
      </c>
      <c r="G190" s="18" t="s">
        <v>31</v>
      </c>
      <c r="H190" s="18" t="s">
        <v>207</v>
      </c>
      <c r="I190" s="29" t="s">
        <v>7098</v>
      </c>
      <c r="J190" s="30">
        <v>39462</v>
      </c>
      <c r="K190" s="30">
        <v>438292</v>
      </c>
      <c r="L190" s="18" t="s">
        <v>42</v>
      </c>
      <c r="M190" s="20"/>
      <c r="N190" s="20"/>
      <c r="O190" s="18" t="s">
        <v>42</v>
      </c>
      <c r="P190" s="27" t="s">
        <v>51</v>
      </c>
      <c r="Q190" s="15" t="s">
        <v>44</v>
      </c>
      <c r="R190" s="31">
        <v>69</v>
      </c>
      <c r="S190" s="31">
        <v>48</v>
      </c>
      <c r="T190" s="18" t="s">
        <v>712</v>
      </c>
      <c r="U190" s="18" t="s">
        <v>713</v>
      </c>
      <c r="V190" s="25"/>
      <c r="W190" s="25"/>
      <c r="X190" s="26" t="s">
        <v>44</v>
      </c>
      <c r="Y190" s="13" t="s">
        <v>39</v>
      </c>
      <c r="Z190" s="26" t="s">
        <v>37</v>
      </c>
      <c r="AA190" s="26" t="s">
        <v>38</v>
      </c>
      <c r="AB190" s="27"/>
      <c r="AC190" s="9">
        <f>VLOOKUP($A190,'SP23'!$1:$1048576,7,0)</f>
        <v>64</v>
      </c>
    </row>
    <row r="191" spans="1:29" ht="36">
      <c r="A191" s="18">
        <v>54646</v>
      </c>
      <c r="B191" s="15" t="s">
        <v>7463</v>
      </c>
      <c r="C191" s="18" t="s">
        <v>7464</v>
      </c>
      <c r="D191" s="15" t="s">
        <v>50</v>
      </c>
      <c r="E191" s="17" t="s">
        <v>995</v>
      </c>
      <c r="F191" s="18" t="s">
        <v>714</v>
      </c>
      <c r="G191" s="18" t="s">
        <v>45</v>
      </c>
      <c r="H191" s="18" t="s">
        <v>46</v>
      </c>
      <c r="I191" s="29" t="s">
        <v>7098</v>
      </c>
      <c r="J191" s="30">
        <v>39462</v>
      </c>
      <c r="K191" s="30">
        <v>438292</v>
      </c>
      <c r="L191" s="18" t="s">
        <v>42</v>
      </c>
      <c r="M191" s="20"/>
      <c r="N191" s="20"/>
      <c r="O191" s="18" t="s">
        <v>42</v>
      </c>
      <c r="P191" s="27" t="s">
        <v>51</v>
      </c>
      <c r="Q191" s="15" t="s">
        <v>44</v>
      </c>
      <c r="R191" s="31">
        <v>69</v>
      </c>
      <c r="S191" s="31">
        <v>48</v>
      </c>
      <c r="T191" s="18" t="s">
        <v>715</v>
      </c>
      <c r="U191" s="18" t="s">
        <v>716</v>
      </c>
      <c r="V191" s="25"/>
      <c r="W191" s="25"/>
      <c r="X191" s="26" t="s">
        <v>44</v>
      </c>
      <c r="Y191" s="13" t="s">
        <v>39</v>
      </c>
      <c r="Z191" s="26" t="s">
        <v>37</v>
      </c>
      <c r="AA191" s="26" t="s">
        <v>38</v>
      </c>
      <c r="AB191" s="27"/>
      <c r="AC191" s="9">
        <f>VLOOKUP($A191,'SP23'!$1:$1048576,7,0)</f>
        <v>74</v>
      </c>
    </row>
    <row r="192" spans="1:29" s="12" customFormat="1" ht="36">
      <c r="A192" s="18">
        <v>55538</v>
      </c>
      <c r="B192" s="15" t="s">
        <v>7465</v>
      </c>
      <c r="C192" s="18" t="s">
        <v>7466</v>
      </c>
      <c r="D192" s="15" t="s">
        <v>50</v>
      </c>
      <c r="E192" s="17" t="s">
        <v>995</v>
      </c>
      <c r="F192" s="18" t="s">
        <v>717</v>
      </c>
      <c r="G192" s="18" t="s">
        <v>61</v>
      </c>
      <c r="H192" s="18" t="s">
        <v>67</v>
      </c>
      <c r="I192" s="29" t="s">
        <v>7098</v>
      </c>
      <c r="J192" s="30">
        <v>39462</v>
      </c>
      <c r="K192" s="30">
        <v>438292</v>
      </c>
      <c r="L192" s="18" t="s">
        <v>44</v>
      </c>
      <c r="M192" s="43" t="s">
        <v>57</v>
      </c>
      <c r="N192" s="43" t="s">
        <v>720</v>
      </c>
      <c r="O192" s="18" t="s">
        <v>44</v>
      </c>
      <c r="P192" s="48" t="s">
        <v>721</v>
      </c>
      <c r="Q192" s="15" t="s">
        <v>44</v>
      </c>
      <c r="R192" s="31">
        <v>69</v>
      </c>
      <c r="S192" s="31">
        <v>48</v>
      </c>
      <c r="T192" s="18" t="s">
        <v>718</v>
      </c>
      <c r="U192" s="18" t="s">
        <v>719</v>
      </c>
      <c r="V192" s="25"/>
      <c r="W192" s="25"/>
      <c r="X192" s="26" t="s">
        <v>44</v>
      </c>
      <c r="Y192" s="13" t="s">
        <v>39</v>
      </c>
      <c r="Z192" s="26" t="s">
        <v>37</v>
      </c>
      <c r="AA192" s="26" t="s">
        <v>38</v>
      </c>
      <c r="AB192" s="27"/>
      <c r="AC192" s="9">
        <f>VLOOKUP($A192,'SP23'!$1:$1048576,7,0)</f>
        <v>78</v>
      </c>
    </row>
    <row r="193" spans="1:29" s="12" customFormat="1" ht="36">
      <c r="A193" s="18">
        <v>56664</v>
      </c>
      <c r="B193" s="18" t="s">
        <v>7467</v>
      </c>
      <c r="C193" s="18" t="s">
        <v>7468</v>
      </c>
      <c r="D193" s="15" t="s">
        <v>50</v>
      </c>
      <c r="E193" s="17" t="s">
        <v>995</v>
      </c>
      <c r="F193" s="18" t="s">
        <v>722</v>
      </c>
      <c r="G193" s="18" t="s">
        <v>167</v>
      </c>
      <c r="H193" s="18" t="s">
        <v>281</v>
      </c>
      <c r="I193" s="29" t="s">
        <v>7098</v>
      </c>
      <c r="J193" s="30">
        <v>39462</v>
      </c>
      <c r="K193" s="30">
        <v>438292</v>
      </c>
      <c r="L193" s="18" t="s">
        <v>42</v>
      </c>
      <c r="M193" s="15"/>
      <c r="N193" s="15"/>
      <c r="O193" s="18" t="s">
        <v>42</v>
      </c>
      <c r="P193" s="27" t="s">
        <v>163</v>
      </c>
      <c r="Q193" s="15" t="s">
        <v>42</v>
      </c>
      <c r="R193" s="31">
        <v>69</v>
      </c>
      <c r="S193" s="31">
        <v>48</v>
      </c>
      <c r="T193" s="18" t="s">
        <v>723</v>
      </c>
      <c r="U193" s="18" t="s">
        <v>724</v>
      </c>
      <c r="V193" s="25"/>
      <c r="W193" s="25"/>
      <c r="X193" s="26" t="s">
        <v>44</v>
      </c>
      <c r="Y193" s="13" t="s">
        <v>39</v>
      </c>
      <c r="Z193" s="26" t="s">
        <v>37</v>
      </c>
      <c r="AA193" s="26" t="s">
        <v>38</v>
      </c>
      <c r="AB193" s="27"/>
      <c r="AC193" s="9">
        <f>VLOOKUP($A193,'SP23'!$1:$1048576,7,0)</f>
        <v>192</v>
      </c>
    </row>
    <row r="194" spans="1:29" ht="36">
      <c r="A194" s="18">
        <v>56667</v>
      </c>
      <c r="B194" s="15" t="s">
        <v>7469</v>
      </c>
      <c r="C194" s="18" t="s">
        <v>7470</v>
      </c>
      <c r="D194" s="18" t="s">
        <v>50</v>
      </c>
      <c r="E194" s="17" t="s">
        <v>995</v>
      </c>
      <c r="F194" s="18" t="s">
        <v>725</v>
      </c>
      <c r="G194" s="18" t="s">
        <v>181</v>
      </c>
      <c r="H194" s="18" t="s">
        <v>182</v>
      </c>
      <c r="I194" s="29" t="s">
        <v>7098</v>
      </c>
      <c r="J194" s="30">
        <v>39462</v>
      </c>
      <c r="K194" s="30">
        <v>438292</v>
      </c>
      <c r="L194" s="18" t="s">
        <v>42</v>
      </c>
      <c r="M194" s="20"/>
      <c r="N194" s="20"/>
      <c r="O194" s="18" t="s">
        <v>42</v>
      </c>
      <c r="P194" s="27" t="s">
        <v>43</v>
      </c>
      <c r="Q194" s="15" t="s">
        <v>44</v>
      </c>
      <c r="R194" s="31">
        <v>69</v>
      </c>
      <c r="S194" s="31">
        <v>48</v>
      </c>
      <c r="T194" s="18" t="s">
        <v>726</v>
      </c>
      <c r="U194" s="18" t="s">
        <v>727</v>
      </c>
      <c r="V194" s="25"/>
      <c r="W194" s="25"/>
      <c r="X194" s="26" t="s">
        <v>44</v>
      </c>
      <c r="Y194" s="13" t="s">
        <v>39</v>
      </c>
      <c r="Z194" s="26" t="s">
        <v>37</v>
      </c>
      <c r="AA194" s="26" t="s">
        <v>38</v>
      </c>
      <c r="AB194" s="27"/>
      <c r="AC194" s="9">
        <f>VLOOKUP($A194,'SP23'!$1:$1048576,7,0)</f>
        <v>248</v>
      </c>
    </row>
    <row r="195" spans="1:29" ht="36">
      <c r="A195" s="18">
        <v>56700</v>
      </c>
      <c r="B195" s="15" t="s">
        <v>7471</v>
      </c>
      <c r="C195" s="18" t="s">
        <v>7472</v>
      </c>
      <c r="D195" s="15" t="s">
        <v>41</v>
      </c>
      <c r="E195" s="17" t="s">
        <v>995</v>
      </c>
      <c r="F195" s="18" t="s">
        <v>728</v>
      </c>
      <c r="G195" s="18" t="s">
        <v>31</v>
      </c>
      <c r="H195" s="18" t="s">
        <v>207</v>
      </c>
      <c r="I195" s="29" t="s">
        <v>7098</v>
      </c>
      <c r="J195" s="30">
        <v>39462</v>
      </c>
      <c r="K195" s="30">
        <v>438292</v>
      </c>
      <c r="L195" s="18" t="s">
        <v>42</v>
      </c>
      <c r="M195" s="20"/>
      <c r="N195" s="20"/>
      <c r="O195" s="18" t="s">
        <v>42</v>
      </c>
      <c r="P195" s="27" t="s">
        <v>43</v>
      </c>
      <c r="Q195" s="15" t="s">
        <v>44</v>
      </c>
      <c r="R195" s="31">
        <v>69</v>
      </c>
      <c r="S195" s="31">
        <v>48</v>
      </c>
      <c r="T195" s="18" t="s">
        <v>729</v>
      </c>
      <c r="U195" s="18" t="s">
        <v>730</v>
      </c>
      <c r="V195" s="25"/>
      <c r="W195" s="25"/>
      <c r="X195" s="26" t="s">
        <v>44</v>
      </c>
      <c r="Y195" s="13" t="s">
        <v>39</v>
      </c>
      <c r="Z195" s="26" t="s">
        <v>37</v>
      </c>
      <c r="AA195" s="26" t="s">
        <v>38</v>
      </c>
      <c r="AB195" s="27"/>
      <c r="AC195" s="9">
        <f>VLOOKUP($A195,'SP23'!$1:$1048576,7,0)</f>
        <v>94</v>
      </c>
    </row>
    <row r="196" spans="1:29" ht="36">
      <c r="A196" s="18">
        <v>56780</v>
      </c>
      <c r="B196" s="15" t="s">
        <v>7473</v>
      </c>
      <c r="C196" s="18" t="s">
        <v>7474</v>
      </c>
      <c r="D196" s="15" t="s">
        <v>50</v>
      </c>
      <c r="E196" s="17" t="s">
        <v>995</v>
      </c>
      <c r="F196" s="18" t="s">
        <v>731</v>
      </c>
      <c r="G196" s="18" t="s">
        <v>167</v>
      </c>
      <c r="H196" s="18" t="s">
        <v>281</v>
      </c>
      <c r="I196" s="18" t="s">
        <v>7088</v>
      </c>
      <c r="J196" s="19">
        <v>39462</v>
      </c>
      <c r="K196" s="19">
        <v>438292</v>
      </c>
      <c r="L196" s="18" t="s">
        <v>44</v>
      </c>
      <c r="M196" s="20"/>
      <c r="N196" s="20"/>
      <c r="O196" s="18" t="s">
        <v>42</v>
      </c>
      <c r="P196" s="27" t="s">
        <v>163</v>
      </c>
      <c r="Q196" s="15" t="s">
        <v>42</v>
      </c>
      <c r="R196" s="23">
        <v>69</v>
      </c>
      <c r="S196" s="23">
        <v>48</v>
      </c>
      <c r="T196" s="18" t="s">
        <v>732</v>
      </c>
      <c r="U196" s="18" t="s">
        <v>733</v>
      </c>
      <c r="V196" s="25"/>
      <c r="W196" s="25"/>
      <c r="X196" s="26" t="s">
        <v>44</v>
      </c>
      <c r="Y196" s="13" t="s">
        <v>39</v>
      </c>
      <c r="Z196" s="26" t="s">
        <v>37</v>
      </c>
      <c r="AA196" s="26" t="s">
        <v>38</v>
      </c>
      <c r="AB196" s="27"/>
      <c r="AC196" s="9">
        <f>VLOOKUP($A196,'SP23'!$1:$1048576,7,0)</f>
        <v>139</v>
      </c>
    </row>
    <row r="197" spans="1:29" s="12" customFormat="1" ht="43.5">
      <c r="A197" s="18">
        <v>56788</v>
      </c>
      <c r="B197" s="15" t="s">
        <v>7475</v>
      </c>
      <c r="C197" s="18" t="s">
        <v>7476</v>
      </c>
      <c r="D197" s="15" t="s">
        <v>41</v>
      </c>
      <c r="E197" s="17" t="s">
        <v>995</v>
      </c>
      <c r="F197" s="18" t="s">
        <v>734</v>
      </c>
      <c r="G197" s="18" t="s">
        <v>31</v>
      </c>
      <c r="H197" s="18" t="s">
        <v>32</v>
      </c>
      <c r="I197" s="29" t="s">
        <v>7098</v>
      </c>
      <c r="J197" s="30">
        <v>39462</v>
      </c>
      <c r="K197" s="30">
        <v>438292</v>
      </c>
      <c r="L197" s="18" t="s">
        <v>42</v>
      </c>
      <c r="M197" s="20"/>
      <c r="N197" s="20"/>
      <c r="O197" s="18" t="s">
        <v>42</v>
      </c>
      <c r="P197" s="27" t="s">
        <v>43</v>
      </c>
      <c r="Q197" s="15" t="s">
        <v>44</v>
      </c>
      <c r="R197" s="31">
        <v>69</v>
      </c>
      <c r="S197" s="31">
        <v>48</v>
      </c>
      <c r="T197" s="18" t="s">
        <v>735</v>
      </c>
      <c r="U197" s="18" t="s">
        <v>736</v>
      </c>
      <c r="V197" s="25" t="s">
        <v>7345</v>
      </c>
      <c r="W197" s="25"/>
      <c r="X197" s="26" t="s">
        <v>44</v>
      </c>
      <c r="Y197" s="13" t="s">
        <v>39</v>
      </c>
      <c r="Z197" s="26" t="s">
        <v>37</v>
      </c>
      <c r="AA197" s="26" t="s">
        <v>38</v>
      </c>
      <c r="AB197" s="27"/>
      <c r="AC197" s="9">
        <f>VLOOKUP($A197,'SP23'!$1:$1048576,7,0)</f>
        <v>142</v>
      </c>
    </row>
    <row r="198" spans="1:29" s="12" customFormat="1" ht="36">
      <c r="A198" s="18">
        <v>50200</v>
      </c>
      <c r="B198" s="15" t="s">
        <v>7477</v>
      </c>
      <c r="C198" s="18" t="s">
        <v>7478</v>
      </c>
      <c r="D198" s="15" t="s">
        <v>41</v>
      </c>
      <c r="E198" s="17" t="s">
        <v>995</v>
      </c>
      <c r="F198" s="18" t="s">
        <v>737</v>
      </c>
      <c r="G198" s="18" t="s">
        <v>61</v>
      </c>
      <c r="H198" s="18" t="s">
        <v>67</v>
      </c>
      <c r="I198" s="29" t="s">
        <v>7098</v>
      </c>
      <c r="J198" s="30">
        <v>39462</v>
      </c>
      <c r="K198" s="30">
        <v>438292</v>
      </c>
      <c r="L198" s="18" t="s">
        <v>42</v>
      </c>
      <c r="M198" s="20"/>
      <c r="N198" s="20"/>
      <c r="O198" s="18" t="s">
        <v>42</v>
      </c>
      <c r="P198" s="27" t="s">
        <v>66</v>
      </c>
      <c r="Q198" s="15" t="s">
        <v>44</v>
      </c>
      <c r="R198" s="31">
        <v>69</v>
      </c>
      <c r="S198" s="31">
        <v>48</v>
      </c>
      <c r="T198" s="18" t="s">
        <v>738</v>
      </c>
      <c r="U198" s="18" t="s">
        <v>739</v>
      </c>
      <c r="V198" s="25"/>
      <c r="W198" s="25"/>
      <c r="X198" s="26" t="s">
        <v>44</v>
      </c>
      <c r="Y198" s="13" t="s">
        <v>39</v>
      </c>
      <c r="Z198" s="26" t="s">
        <v>37</v>
      </c>
      <c r="AA198" s="26" t="s">
        <v>38</v>
      </c>
      <c r="AB198" s="27"/>
      <c r="AC198" s="9">
        <f>VLOOKUP($A198,'SP23'!$1:$1048576,7,0)</f>
        <v>91</v>
      </c>
    </row>
    <row r="199" spans="1:29" ht="43.5">
      <c r="A199" s="18">
        <v>57006</v>
      </c>
      <c r="B199" s="15" t="s">
        <v>7479</v>
      </c>
      <c r="C199" s="18" t="s">
        <v>7480</v>
      </c>
      <c r="D199" s="15" t="s">
        <v>50</v>
      </c>
      <c r="E199" s="17" t="s">
        <v>995</v>
      </c>
      <c r="F199" s="18" t="s">
        <v>121</v>
      </c>
      <c r="G199" s="18" t="s">
        <v>45</v>
      </c>
      <c r="H199" s="18" t="s">
        <v>120</v>
      </c>
      <c r="I199" s="29" t="s">
        <v>7098</v>
      </c>
      <c r="J199" s="30">
        <v>39462</v>
      </c>
      <c r="K199" s="30">
        <v>438292</v>
      </c>
      <c r="L199" s="18" t="s">
        <v>42</v>
      </c>
      <c r="M199" s="20"/>
      <c r="N199" s="20"/>
      <c r="O199" s="18" t="s">
        <v>42</v>
      </c>
      <c r="P199" s="27" t="s">
        <v>51</v>
      </c>
      <c r="Q199" s="15" t="s">
        <v>44</v>
      </c>
      <c r="R199" s="31">
        <v>69</v>
      </c>
      <c r="S199" s="31">
        <v>48</v>
      </c>
      <c r="T199" s="18" t="s">
        <v>122</v>
      </c>
      <c r="U199" s="18" t="s">
        <v>123</v>
      </c>
      <c r="V199" s="25"/>
      <c r="W199" s="25"/>
      <c r="X199" s="26" t="s">
        <v>42</v>
      </c>
      <c r="Y199" s="13" t="s">
        <v>39</v>
      </c>
      <c r="Z199" s="26" t="s">
        <v>37</v>
      </c>
      <c r="AA199" s="26" t="s">
        <v>38</v>
      </c>
      <c r="AB199" s="27" t="s">
        <v>125</v>
      </c>
      <c r="AC199" s="9" t="e">
        <f>VLOOKUP($A199,'SP23'!$1:$1048576,7,0)</f>
        <v>#N/A</v>
      </c>
    </row>
    <row r="200" spans="1:29" ht="36">
      <c r="A200" s="18">
        <v>57088</v>
      </c>
      <c r="B200" s="15" t="s">
        <v>7481</v>
      </c>
      <c r="C200" s="18" t="s">
        <v>7482</v>
      </c>
      <c r="D200" s="18" t="s">
        <v>50</v>
      </c>
      <c r="E200" s="17" t="s">
        <v>995</v>
      </c>
      <c r="F200" s="18" t="s">
        <v>740</v>
      </c>
      <c r="G200" s="18" t="s">
        <v>181</v>
      </c>
      <c r="H200" s="18" t="s">
        <v>217</v>
      </c>
      <c r="I200" s="29" t="s">
        <v>7098</v>
      </c>
      <c r="J200" s="30">
        <v>39462</v>
      </c>
      <c r="K200" s="30">
        <v>438292</v>
      </c>
      <c r="L200" s="18" t="s">
        <v>42</v>
      </c>
      <c r="M200" s="20"/>
      <c r="N200" s="20"/>
      <c r="O200" s="18" t="s">
        <v>42</v>
      </c>
      <c r="P200" s="27" t="s">
        <v>163</v>
      </c>
      <c r="Q200" s="15" t="s">
        <v>44</v>
      </c>
      <c r="R200" s="31">
        <v>69</v>
      </c>
      <c r="S200" s="31">
        <v>48</v>
      </c>
      <c r="T200" s="18" t="s">
        <v>741</v>
      </c>
      <c r="U200" s="18" t="s">
        <v>742</v>
      </c>
      <c r="V200" s="25"/>
      <c r="W200" s="25" t="s">
        <v>52</v>
      </c>
      <c r="X200" s="26" t="s">
        <v>44</v>
      </c>
      <c r="Y200" s="13" t="s">
        <v>39</v>
      </c>
      <c r="Z200" s="26" t="s">
        <v>37</v>
      </c>
      <c r="AA200" s="26" t="s">
        <v>38</v>
      </c>
      <c r="AB200" s="27" t="s">
        <v>226</v>
      </c>
      <c r="AC200" s="9">
        <f>VLOOKUP($A200,'SP23'!$1:$1048576,7,0)</f>
        <v>86</v>
      </c>
    </row>
    <row r="201" spans="1:29" ht="24">
      <c r="A201" s="18">
        <v>57116</v>
      </c>
      <c r="B201" s="15" t="s">
        <v>7483</v>
      </c>
      <c r="C201" s="18" t="s">
        <v>7484</v>
      </c>
      <c r="D201" s="15" t="s">
        <v>84</v>
      </c>
      <c r="E201" s="17" t="s">
        <v>994</v>
      </c>
      <c r="F201" s="18" t="s">
        <v>743</v>
      </c>
      <c r="G201" s="18" t="s">
        <v>231</v>
      </c>
      <c r="H201" s="18" t="s">
        <v>232</v>
      </c>
      <c r="I201" s="18" t="s">
        <v>7088</v>
      </c>
      <c r="J201" s="19">
        <v>39462</v>
      </c>
      <c r="K201" s="19">
        <v>438292</v>
      </c>
      <c r="L201" s="18" t="s">
        <v>42</v>
      </c>
      <c r="M201" s="20"/>
      <c r="N201" s="20"/>
      <c r="O201" s="18" t="s">
        <v>42</v>
      </c>
      <c r="P201" s="27" t="s">
        <v>51</v>
      </c>
      <c r="Q201" s="15" t="s">
        <v>44</v>
      </c>
      <c r="R201" s="23">
        <v>0</v>
      </c>
      <c r="S201" s="23">
        <v>0</v>
      </c>
      <c r="T201" s="18" t="s">
        <v>744</v>
      </c>
      <c r="U201" s="18" t="s">
        <v>745</v>
      </c>
      <c r="V201" s="25"/>
      <c r="W201" s="25"/>
      <c r="X201" s="26" t="s">
        <v>44</v>
      </c>
      <c r="Y201" s="13" t="s">
        <v>39</v>
      </c>
      <c r="Z201" s="26" t="s">
        <v>37</v>
      </c>
      <c r="AA201" s="26" t="s">
        <v>38</v>
      </c>
      <c r="AB201" s="27"/>
      <c r="AC201" s="9">
        <f>VLOOKUP($A201,'SP23'!$1:$1048576,7,0)</f>
        <v>5</v>
      </c>
    </row>
    <row r="202" spans="1:29" ht="36">
      <c r="A202" s="18">
        <v>57260</v>
      </c>
      <c r="B202" s="15" t="s">
        <v>7485</v>
      </c>
      <c r="C202" s="18" t="s">
        <v>7486</v>
      </c>
      <c r="D202" s="15" t="s">
        <v>41</v>
      </c>
      <c r="E202" s="17" t="s">
        <v>995</v>
      </c>
      <c r="F202" s="18" t="s">
        <v>746</v>
      </c>
      <c r="G202" s="18" t="s">
        <v>31</v>
      </c>
      <c r="H202" s="18" t="s">
        <v>360</v>
      </c>
      <c r="I202" s="29" t="s">
        <v>7098</v>
      </c>
      <c r="J202" s="30">
        <v>39462</v>
      </c>
      <c r="K202" s="30">
        <v>438292</v>
      </c>
      <c r="L202" s="18" t="s">
        <v>42</v>
      </c>
      <c r="M202" s="20"/>
      <c r="N202" s="20"/>
      <c r="O202" s="18" t="s">
        <v>42</v>
      </c>
      <c r="P202" s="27" t="s">
        <v>51</v>
      </c>
      <c r="Q202" s="15" t="s">
        <v>44</v>
      </c>
      <c r="R202" s="31">
        <v>69</v>
      </c>
      <c r="S202" s="31">
        <v>48</v>
      </c>
      <c r="T202" s="18" t="s">
        <v>747</v>
      </c>
      <c r="U202" s="18" t="s">
        <v>748</v>
      </c>
      <c r="V202" s="25"/>
      <c r="W202" s="25"/>
      <c r="X202" s="26" t="s">
        <v>44</v>
      </c>
      <c r="Y202" s="13" t="s">
        <v>39</v>
      </c>
      <c r="Z202" s="26" t="s">
        <v>37</v>
      </c>
      <c r="AA202" s="26" t="s">
        <v>38</v>
      </c>
      <c r="AB202" s="36"/>
      <c r="AC202" s="9">
        <f>VLOOKUP($A202,'SP23'!$1:$1048576,7,0)</f>
        <v>1</v>
      </c>
    </row>
    <row r="203" spans="1:29" ht="36">
      <c r="A203" s="18">
        <v>57380</v>
      </c>
      <c r="B203" s="15" t="s">
        <v>7487</v>
      </c>
      <c r="C203" s="18" t="s">
        <v>7488</v>
      </c>
      <c r="D203" s="15" t="s">
        <v>41</v>
      </c>
      <c r="E203" s="17" t="s">
        <v>995</v>
      </c>
      <c r="F203" s="18" t="s">
        <v>126</v>
      </c>
      <c r="G203" s="18" t="s">
        <v>31</v>
      </c>
      <c r="H203" s="18" t="s">
        <v>32</v>
      </c>
      <c r="I203" s="29" t="s">
        <v>7098</v>
      </c>
      <c r="J203" s="30">
        <v>39462</v>
      </c>
      <c r="K203" s="30">
        <v>438292</v>
      </c>
      <c r="L203" s="18" t="s">
        <v>42</v>
      </c>
      <c r="M203" s="20"/>
      <c r="N203" s="20"/>
      <c r="O203" s="18" t="s">
        <v>42</v>
      </c>
      <c r="P203" s="27" t="s">
        <v>51</v>
      </c>
      <c r="Q203" s="15" t="s">
        <v>44</v>
      </c>
      <c r="R203" s="31">
        <v>69</v>
      </c>
      <c r="S203" s="31">
        <v>48</v>
      </c>
      <c r="T203" s="18" t="s">
        <v>127</v>
      </c>
      <c r="U203" s="18" t="s">
        <v>128</v>
      </c>
      <c r="V203" s="25"/>
      <c r="W203" s="25"/>
      <c r="X203" s="26" t="s">
        <v>42</v>
      </c>
      <c r="Y203" s="13" t="s">
        <v>39</v>
      </c>
      <c r="Z203" s="26" t="s">
        <v>37</v>
      </c>
      <c r="AA203" s="26" t="s">
        <v>38</v>
      </c>
      <c r="AB203" s="27"/>
      <c r="AC203" s="9">
        <f>VLOOKUP($A203,'SP23'!$1:$1048576,7,0)</f>
        <v>1</v>
      </c>
    </row>
    <row r="204" spans="1:29" ht="36">
      <c r="A204" s="18">
        <v>57455</v>
      </c>
      <c r="B204" s="15" t="s">
        <v>7489</v>
      </c>
      <c r="C204" s="18" t="s">
        <v>7490</v>
      </c>
      <c r="D204" s="15" t="s">
        <v>50</v>
      </c>
      <c r="E204" s="17" t="s">
        <v>995</v>
      </c>
      <c r="F204" s="18" t="s">
        <v>749</v>
      </c>
      <c r="G204" s="18" t="s">
        <v>280</v>
      </c>
      <c r="H204" s="18" t="s">
        <v>281</v>
      </c>
      <c r="I204" s="29" t="s">
        <v>7098</v>
      </c>
      <c r="J204" s="30">
        <v>39884</v>
      </c>
      <c r="K204" s="30">
        <v>438292</v>
      </c>
      <c r="L204" s="18" t="s">
        <v>42</v>
      </c>
      <c r="M204" s="15"/>
      <c r="N204" s="15"/>
      <c r="O204" s="18" t="s">
        <v>42</v>
      </c>
      <c r="P204" s="27" t="s">
        <v>51</v>
      </c>
      <c r="Q204" s="15" t="s">
        <v>44</v>
      </c>
      <c r="R204" s="31">
        <v>69</v>
      </c>
      <c r="S204" s="31">
        <v>48</v>
      </c>
      <c r="T204" s="18" t="s">
        <v>750</v>
      </c>
      <c r="U204" s="18" t="s">
        <v>751</v>
      </c>
      <c r="V204" s="25"/>
      <c r="W204" s="25"/>
      <c r="X204" s="26" t="s">
        <v>44</v>
      </c>
      <c r="Y204" s="13" t="s">
        <v>39</v>
      </c>
      <c r="Z204" s="26" t="s">
        <v>37</v>
      </c>
      <c r="AA204" s="26" t="s">
        <v>38</v>
      </c>
      <c r="AB204" s="36"/>
      <c r="AC204" s="9">
        <f>VLOOKUP($A204,'SP23'!$1:$1048576,7,0)</f>
        <v>40</v>
      </c>
    </row>
    <row r="205" spans="1:29" ht="36">
      <c r="A205" s="18">
        <v>53014</v>
      </c>
      <c r="B205" s="15" t="s">
        <v>7491</v>
      </c>
      <c r="C205" s="18" t="s">
        <v>7492</v>
      </c>
      <c r="D205" s="15" t="s">
        <v>50</v>
      </c>
      <c r="E205" s="17" t="s">
        <v>995</v>
      </c>
      <c r="F205" s="18" t="s">
        <v>752</v>
      </c>
      <c r="G205" s="18" t="s">
        <v>61</v>
      </c>
      <c r="H205" s="18" t="s">
        <v>67</v>
      </c>
      <c r="I205" s="18" t="s">
        <v>7088</v>
      </c>
      <c r="J205" s="19">
        <v>44629</v>
      </c>
      <c r="K205" s="19">
        <v>438292</v>
      </c>
      <c r="L205" s="15" t="s">
        <v>42</v>
      </c>
      <c r="M205" s="20"/>
      <c r="N205" s="20"/>
      <c r="O205" s="18" t="s">
        <v>42</v>
      </c>
      <c r="P205" s="27" t="s">
        <v>163</v>
      </c>
      <c r="Q205" s="15" t="s">
        <v>44</v>
      </c>
      <c r="R205" s="23">
        <v>69</v>
      </c>
      <c r="S205" s="23">
        <v>48</v>
      </c>
      <c r="T205" s="18" t="s">
        <v>753</v>
      </c>
      <c r="U205" s="18" t="s">
        <v>754</v>
      </c>
      <c r="V205" s="25"/>
      <c r="W205" s="25"/>
      <c r="X205" s="26" t="s">
        <v>44</v>
      </c>
      <c r="Y205" s="13" t="s">
        <v>39</v>
      </c>
      <c r="Z205" s="26" t="s">
        <v>37</v>
      </c>
      <c r="AA205" s="26" t="s">
        <v>38</v>
      </c>
      <c r="AB205" s="27"/>
      <c r="AC205" s="9">
        <f>VLOOKUP($A205,'SP23'!$1:$1048576,7,0)</f>
        <v>91</v>
      </c>
    </row>
    <row r="206" spans="1:29" ht="36">
      <c r="A206" s="18">
        <v>57555</v>
      </c>
      <c r="B206" s="15" t="s">
        <v>7493</v>
      </c>
      <c r="C206" s="18" t="s">
        <v>7494</v>
      </c>
      <c r="D206" s="18" t="s">
        <v>50</v>
      </c>
      <c r="E206" s="17" t="s">
        <v>995</v>
      </c>
      <c r="F206" s="18" t="s">
        <v>755</v>
      </c>
      <c r="G206" s="18" t="s">
        <v>181</v>
      </c>
      <c r="H206" s="18" t="s">
        <v>269</v>
      </c>
      <c r="I206" s="29" t="s">
        <v>7098</v>
      </c>
      <c r="J206" s="30">
        <v>39462</v>
      </c>
      <c r="K206" s="30">
        <v>438292</v>
      </c>
      <c r="L206" s="18" t="s">
        <v>44</v>
      </c>
      <c r="M206" s="21"/>
      <c r="N206" s="20"/>
      <c r="O206" s="18" t="s">
        <v>44</v>
      </c>
      <c r="P206" s="27" t="s">
        <v>163</v>
      </c>
      <c r="Q206" s="15" t="s">
        <v>42</v>
      </c>
      <c r="R206" s="31">
        <v>69</v>
      </c>
      <c r="S206" s="31">
        <v>48</v>
      </c>
      <c r="T206" s="18" t="s">
        <v>756</v>
      </c>
      <c r="U206" s="18" t="s">
        <v>757</v>
      </c>
      <c r="V206" s="25"/>
      <c r="W206" s="25" t="s">
        <v>52</v>
      </c>
      <c r="X206" s="26" t="s">
        <v>44</v>
      </c>
      <c r="Y206" s="13" t="s">
        <v>39</v>
      </c>
      <c r="Z206" s="26" t="s">
        <v>37</v>
      </c>
      <c r="AA206" s="26" t="s">
        <v>38</v>
      </c>
      <c r="AB206" s="27" t="s">
        <v>226</v>
      </c>
      <c r="AC206" s="9">
        <f>VLOOKUP($A206,'SP23'!$1:$1048576,7,0)</f>
        <v>396</v>
      </c>
    </row>
    <row r="207" spans="1:29" ht="36">
      <c r="A207" s="18">
        <v>57560</v>
      </c>
      <c r="B207" s="15" t="s">
        <v>7495</v>
      </c>
      <c r="C207" s="18" t="s">
        <v>7496</v>
      </c>
      <c r="D207" s="15" t="s">
        <v>41</v>
      </c>
      <c r="E207" s="17" t="s">
        <v>995</v>
      </c>
      <c r="F207" s="18" t="s">
        <v>759</v>
      </c>
      <c r="G207" s="18" t="s">
        <v>31</v>
      </c>
      <c r="H207" s="18" t="s">
        <v>207</v>
      </c>
      <c r="I207" s="29" t="s">
        <v>7098</v>
      </c>
      <c r="J207" s="30">
        <v>39462</v>
      </c>
      <c r="K207" s="30">
        <v>438292</v>
      </c>
      <c r="L207" s="18" t="s">
        <v>42</v>
      </c>
      <c r="M207" s="20"/>
      <c r="N207" s="20"/>
      <c r="O207" s="18" t="s">
        <v>42</v>
      </c>
      <c r="P207" s="27" t="s">
        <v>239</v>
      </c>
      <c r="Q207" s="15" t="s">
        <v>44</v>
      </c>
      <c r="R207" s="31">
        <v>69</v>
      </c>
      <c r="S207" s="31">
        <v>48</v>
      </c>
      <c r="T207" s="18" t="s">
        <v>760</v>
      </c>
      <c r="U207" s="18" t="s">
        <v>761</v>
      </c>
      <c r="V207" s="25"/>
      <c r="W207" s="25"/>
      <c r="X207" s="26" t="s">
        <v>44</v>
      </c>
      <c r="Y207" s="13" t="s">
        <v>39</v>
      </c>
      <c r="Z207" s="26" t="s">
        <v>37</v>
      </c>
      <c r="AA207" s="26" t="s">
        <v>38</v>
      </c>
      <c r="AB207" s="27"/>
      <c r="AC207" s="9">
        <f>VLOOKUP($A207,'SP23'!$1:$1048576,7,0)</f>
        <v>1</v>
      </c>
    </row>
    <row r="208" spans="1:29" ht="36">
      <c r="A208" s="18">
        <v>57600</v>
      </c>
      <c r="B208" s="15" t="s">
        <v>7497</v>
      </c>
      <c r="C208" s="18" t="s">
        <v>7498</v>
      </c>
      <c r="D208" s="15" t="s">
        <v>41</v>
      </c>
      <c r="E208" s="17" t="s">
        <v>995</v>
      </c>
      <c r="F208" s="18" t="s">
        <v>762</v>
      </c>
      <c r="G208" s="18" t="s">
        <v>554</v>
      </c>
      <c r="H208" s="18" t="s">
        <v>555</v>
      </c>
      <c r="I208" s="29" t="s">
        <v>7098</v>
      </c>
      <c r="J208" s="30">
        <v>39462</v>
      </c>
      <c r="K208" s="30">
        <v>438292</v>
      </c>
      <c r="L208" s="18" t="s">
        <v>42</v>
      </c>
      <c r="M208" s="20"/>
      <c r="N208" s="20"/>
      <c r="O208" s="18" t="s">
        <v>42</v>
      </c>
      <c r="P208" s="27" t="s">
        <v>43</v>
      </c>
      <c r="Q208" s="15" t="s">
        <v>44</v>
      </c>
      <c r="R208" s="31">
        <v>69</v>
      </c>
      <c r="S208" s="31">
        <v>48</v>
      </c>
      <c r="T208" s="18" t="s">
        <v>763</v>
      </c>
      <c r="U208" s="18" t="s">
        <v>764</v>
      </c>
      <c r="V208" s="25"/>
      <c r="W208" s="25"/>
      <c r="X208" s="26" t="s">
        <v>44</v>
      </c>
      <c r="Y208" s="13" t="s">
        <v>39</v>
      </c>
      <c r="Z208" s="26" t="s">
        <v>37</v>
      </c>
      <c r="AA208" s="26" t="s">
        <v>38</v>
      </c>
      <c r="AB208" s="27"/>
      <c r="AC208" s="9">
        <f>VLOOKUP($A208,'SP23'!$1:$1048576,7,0)</f>
        <v>53</v>
      </c>
    </row>
    <row r="209" spans="1:29" ht="36">
      <c r="A209" s="18">
        <v>55756</v>
      </c>
      <c r="B209" s="15" t="s">
        <v>7499</v>
      </c>
      <c r="C209" s="18" t="s">
        <v>7500</v>
      </c>
      <c r="D209" s="15" t="s">
        <v>50</v>
      </c>
      <c r="E209" s="17" t="s">
        <v>995</v>
      </c>
      <c r="F209" s="18" t="s">
        <v>765</v>
      </c>
      <c r="G209" s="18" t="s">
        <v>45</v>
      </c>
      <c r="H209" s="18" t="s">
        <v>46</v>
      </c>
      <c r="I209" s="29" t="s">
        <v>7098</v>
      </c>
      <c r="J209" s="30">
        <v>39462</v>
      </c>
      <c r="K209" s="30">
        <v>438292</v>
      </c>
      <c r="L209" s="18" t="s">
        <v>42</v>
      </c>
      <c r="M209" s="15"/>
      <c r="N209" s="15"/>
      <c r="O209" s="18" t="s">
        <v>42</v>
      </c>
      <c r="P209" s="27" t="s">
        <v>51</v>
      </c>
      <c r="Q209" s="15" t="s">
        <v>44</v>
      </c>
      <c r="R209" s="31">
        <v>69</v>
      </c>
      <c r="S209" s="31">
        <v>48</v>
      </c>
      <c r="T209" s="18" t="s">
        <v>766</v>
      </c>
      <c r="U209" s="18" t="s">
        <v>767</v>
      </c>
      <c r="V209" s="25"/>
      <c r="W209" s="25"/>
      <c r="X209" s="26" t="s">
        <v>44</v>
      </c>
      <c r="Y209" s="13" t="s">
        <v>39</v>
      </c>
      <c r="Z209" s="26" t="s">
        <v>37</v>
      </c>
      <c r="AA209" s="26" t="s">
        <v>38</v>
      </c>
      <c r="AB209" s="27"/>
      <c r="AC209" s="9">
        <f>VLOOKUP($A209,'SP23'!$1:$1048576,7,0)</f>
        <v>94</v>
      </c>
    </row>
    <row r="210" spans="1:29" ht="36">
      <c r="A210" s="18">
        <v>57663</v>
      </c>
      <c r="B210" s="15" t="s">
        <v>7501</v>
      </c>
      <c r="C210" s="24" t="s">
        <v>7502</v>
      </c>
      <c r="D210" s="18" t="s">
        <v>50</v>
      </c>
      <c r="E210" s="37" t="s">
        <v>995</v>
      </c>
      <c r="F210" s="24" t="s">
        <v>768</v>
      </c>
      <c r="G210" s="18" t="s">
        <v>181</v>
      </c>
      <c r="H210" s="24" t="s">
        <v>182</v>
      </c>
      <c r="I210" s="38" t="s">
        <v>7098</v>
      </c>
      <c r="J210" s="39">
        <v>39462</v>
      </c>
      <c r="K210" s="39">
        <v>438292</v>
      </c>
      <c r="L210" s="18" t="s">
        <v>42</v>
      </c>
      <c r="M210" s="20"/>
      <c r="N210" s="20"/>
      <c r="O210" s="18" t="s">
        <v>42</v>
      </c>
      <c r="P210" s="27" t="s">
        <v>51</v>
      </c>
      <c r="Q210" s="15" t="s">
        <v>44</v>
      </c>
      <c r="R210" s="41">
        <v>69</v>
      </c>
      <c r="S210" s="41">
        <v>48</v>
      </c>
      <c r="T210" s="24" t="s">
        <v>769</v>
      </c>
      <c r="U210" s="24" t="s">
        <v>770</v>
      </c>
      <c r="V210" s="25"/>
      <c r="W210" s="25"/>
      <c r="X210" s="26" t="s">
        <v>44</v>
      </c>
      <c r="Y210" s="13" t="s">
        <v>39</v>
      </c>
      <c r="Z210" s="26" t="s">
        <v>37</v>
      </c>
      <c r="AA210" s="26" t="s">
        <v>38</v>
      </c>
      <c r="AB210" s="42"/>
      <c r="AC210" s="9">
        <f>VLOOKUP($A210,'SP23'!$1:$1048576,7,0)</f>
        <v>39</v>
      </c>
    </row>
    <row r="211" spans="1:29" ht="36">
      <c r="A211" s="18">
        <v>54055</v>
      </c>
      <c r="B211" s="15" t="s">
        <v>7503</v>
      </c>
      <c r="C211" s="18" t="s">
        <v>7504</v>
      </c>
      <c r="D211" s="15" t="s">
        <v>50</v>
      </c>
      <c r="E211" s="17" t="s">
        <v>995</v>
      </c>
      <c r="F211" s="18" t="s">
        <v>771</v>
      </c>
      <c r="G211" s="18" t="s">
        <v>45</v>
      </c>
      <c r="H211" s="18" t="s">
        <v>46</v>
      </c>
      <c r="I211" s="29" t="s">
        <v>7098</v>
      </c>
      <c r="J211" s="30">
        <v>39462</v>
      </c>
      <c r="K211" s="30">
        <v>438292</v>
      </c>
      <c r="L211" s="18" t="s">
        <v>42</v>
      </c>
      <c r="M211" s="20"/>
      <c r="N211" s="20"/>
      <c r="O211" s="18" t="s">
        <v>42</v>
      </c>
      <c r="P211" s="27" t="s">
        <v>51</v>
      </c>
      <c r="Q211" s="15" t="s">
        <v>44</v>
      </c>
      <c r="R211" s="31">
        <v>69</v>
      </c>
      <c r="S211" s="31">
        <v>48</v>
      </c>
      <c r="T211" s="18" t="s">
        <v>772</v>
      </c>
      <c r="U211" s="18" t="s">
        <v>773</v>
      </c>
      <c r="V211" s="25"/>
      <c r="W211" s="25"/>
      <c r="X211" s="26" t="s">
        <v>44</v>
      </c>
      <c r="Y211" s="13" t="s">
        <v>39</v>
      </c>
      <c r="Z211" s="26" t="s">
        <v>37</v>
      </c>
      <c r="AA211" s="26" t="s">
        <v>38</v>
      </c>
      <c r="AB211" s="27"/>
      <c r="AC211" s="9">
        <f>VLOOKUP($A211,'SP23'!$1:$1048576,7,0)</f>
        <v>98</v>
      </c>
    </row>
    <row r="212" spans="1:29" ht="36">
      <c r="A212" s="18">
        <v>57685</v>
      </c>
      <c r="B212" s="15" t="s">
        <v>7505</v>
      </c>
      <c r="C212" s="18" t="s">
        <v>7506</v>
      </c>
      <c r="D212" s="15" t="s">
        <v>41</v>
      </c>
      <c r="E212" s="17" t="s">
        <v>995</v>
      </c>
      <c r="F212" s="18" t="s">
        <v>129</v>
      </c>
      <c r="G212" s="18" t="s">
        <v>61</v>
      </c>
      <c r="H212" s="18" t="s">
        <v>62</v>
      </c>
      <c r="I212" s="29" t="s">
        <v>7098</v>
      </c>
      <c r="J212" s="30">
        <v>39462</v>
      </c>
      <c r="K212" s="30">
        <v>438292</v>
      </c>
      <c r="L212" s="18" t="s">
        <v>42</v>
      </c>
      <c r="M212" s="20"/>
      <c r="N212" s="20"/>
      <c r="O212" s="18" t="s">
        <v>42</v>
      </c>
      <c r="P212" s="40" t="s">
        <v>51</v>
      </c>
      <c r="Q212" s="15" t="s">
        <v>44</v>
      </c>
      <c r="R212" s="31">
        <v>69</v>
      </c>
      <c r="S212" s="31">
        <v>48</v>
      </c>
      <c r="T212" s="18" t="s">
        <v>130</v>
      </c>
      <c r="U212" s="18" t="s">
        <v>131</v>
      </c>
      <c r="V212" s="25"/>
      <c r="W212" s="25"/>
      <c r="X212" s="26" t="s">
        <v>42</v>
      </c>
      <c r="Y212" s="13" t="s">
        <v>39</v>
      </c>
      <c r="Z212" s="26" t="s">
        <v>37</v>
      </c>
      <c r="AA212" s="26" t="s">
        <v>38</v>
      </c>
      <c r="AB212" s="27" t="s">
        <v>53</v>
      </c>
      <c r="AC212" s="9" t="e">
        <f>VLOOKUP($A212,'SP23'!$1:$1048576,7,0)</f>
        <v>#N/A</v>
      </c>
    </row>
    <row r="213" spans="1:29" ht="36">
      <c r="A213" s="18">
        <v>57686</v>
      </c>
      <c r="B213" s="15" t="s">
        <v>7507</v>
      </c>
      <c r="C213" s="18" t="s">
        <v>7508</v>
      </c>
      <c r="D213" s="15" t="s">
        <v>41</v>
      </c>
      <c r="E213" s="17" t="s">
        <v>995</v>
      </c>
      <c r="F213" s="18" t="s">
        <v>132</v>
      </c>
      <c r="G213" s="18" t="s">
        <v>61</v>
      </c>
      <c r="H213" s="18" t="s">
        <v>62</v>
      </c>
      <c r="I213" s="29" t="s">
        <v>7098</v>
      </c>
      <c r="J213" s="30">
        <v>39462</v>
      </c>
      <c r="K213" s="30">
        <v>438292</v>
      </c>
      <c r="L213" s="18" t="s">
        <v>42</v>
      </c>
      <c r="M213" s="20"/>
      <c r="N213" s="20"/>
      <c r="O213" s="18" t="s">
        <v>42</v>
      </c>
      <c r="P213" s="40" t="s">
        <v>66</v>
      </c>
      <c r="Q213" s="15" t="s">
        <v>44</v>
      </c>
      <c r="R213" s="31">
        <v>69</v>
      </c>
      <c r="S213" s="31">
        <v>48</v>
      </c>
      <c r="T213" s="18" t="s">
        <v>133</v>
      </c>
      <c r="U213" s="18" t="s">
        <v>134</v>
      </c>
      <c r="V213" s="25"/>
      <c r="W213" s="25"/>
      <c r="X213" s="26" t="s">
        <v>42</v>
      </c>
      <c r="Y213" s="13" t="s">
        <v>39</v>
      </c>
      <c r="Z213" s="26" t="s">
        <v>37</v>
      </c>
      <c r="AA213" s="26" t="s">
        <v>38</v>
      </c>
      <c r="AB213" s="27" t="s">
        <v>53</v>
      </c>
      <c r="AC213" s="9" t="e">
        <f>VLOOKUP($A213,'SP23'!$1:$1048576,7,0)</f>
        <v>#N/A</v>
      </c>
    </row>
    <row r="214" spans="1:29" ht="36">
      <c r="A214" s="18">
        <v>57709</v>
      </c>
      <c r="B214" s="15" t="s">
        <v>7509</v>
      </c>
      <c r="C214" s="52" t="s">
        <v>7510</v>
      </c>
      <c r="D214" s="52" t="s">
        <v>50</v>
      </c>
      <c r="E214" s="53" t="s">
        <v>995</v>
      </c>
      <c r="F214" s="52" t="s">
        <v>774</v>
      </c>
      <c r="G214" s="18" t="s">
        <v>45</v>
      </c>
      <c r="H214" s="18" t="s">
        <v>120</v>
      </c>
      <c r="I214" s="18" t="s">
        <v>7088</v>
      </c>
      <c r="J214" s="19">
        <v>39462</v>
      </c>
      <c r="K214" s="19">
        <v>438292</v>
      </c>
      <c r="L214" s="18" t="s">
        <v>42</v>
      </c>
      <c r="M214" s="20"/>
      <c r="N214" s="20"/>
      <c r="O214" s="18" t="s">
        <v>42</v>
      </c>
      <c r="P214" s="27" t="s">
        <v>51</v>
      </c>
      <c r="Q214" s="15" t="s">
        <v>44</v>
      </c>
      <c r="R214" s="23">
        <v>69</v>
      </c>
      <c r="S214" s="23">
        <v>48</v>
      </c>
      <c r="T214" s="18" t="s">
        <v>775</v>
      </c>
      <c r="U214" s="18" t="s">
        <v>776</v>
      </c>
      <c r="V214" s="25"/>
      <c r="W214" s="25" t="s">
        <v>72</v>
      </c>
      <c r="X214" s="26" t="s">
        <v>44</v>
      </c>
      <c r="Y214" s="13" t="s">
        <v>39</v>
      </c>
      <c r="Z214" s="26" t="s">
        <v>37</v>
      </c>
      <c r="AA214" s="26" t="s">
        <v>38</v>
      </c>
      <c r="AB214" s="27" t="s">
        <v>777</v>
      </c>
      <c r="AC214" s="9">
        <f>VLOOKUP($A214,'SP23'!$1:$1048576,7,0)</f>
        <v>2</v>
      </c>
    </row>
    <row r="215" spans="1:29">
      <c r="A215" s="18">
        <v>57711</v>
      </c>
      <c r="B215" s="15" t="s">
        <v>7511</v>
      </c>
      <c r="C215" s="18" t="s">
        <v>7512</v>
      </c>
      <c r="D215" s="15" t="s">
        <v>84</v>
      </c>
      <c r="E215" s="17" t="s">
        <v>617</v>
      </c>
      <c r="F215" s="18" t="s">
        <v>778</v>
      </c>
      <c r="G215" s="18" t="s">
        <v>181</v>
      </c>
      <c r="H215" s="18" t="s">
        <v>269</v>
      </c>
      <c r="I215" s="18" t="s">
        <v>7088</v>
      </c>
      <c r="J215" s="19">
        <v>39462</v>
      </c>
      <c r="K215" s="19">
        <v>438292</v>
      </c>
      <c r="L215" s="18" t="s">
        <v>42</v>
      </c>
      <c r="M215" s="15"/>
      <c r="N215" s="15"/>
      <c r="O215" s="18" t="s">
        <v>42</v>
      </c>
      <c r="P215" s="27" t="s">
        <v>163</v>
      </c>
      <c r="Q215" s="15" t="s">
        <v>44</v>
      </c>
      <c r="R215" s="23">
        <v>69</v>
      </c>
      <c r="S215" s="23">
        <v>48</v>
      </c>
      <c r="T215" s="18" t="s">
        <v>779</v>
      </c>
      <c r="U215" s="18" t="s">
        <v>780</v>
      </c>
      <c r="V215" s="25"/>
      <c r="W215" s="25"/>
      <c r="X215" s="26" t="s">
        <v>44</v>
      </c>
      <c r="Y215" s="13" t="s">
        <v>617</v>
      </c>
      <c r="Z215" s="26" t="s">
        <v>37</v>
      </c>
      <c r="AA215" s="26" t="s">
        <v>38</v>
      </c>
      <c r="AB215" s="27" t="s">
        <v>781</v>
      </c>
      <c r="AC215" s="9">
        <f>VLOOKUP($A215,'SP23'!$1:$1048576,7,0)</f>
        <v>187</v>
      </c>
    </row>
    <row r="216" spans="1:29" ht="36">
      <c r="A216" s="18">
        <v>57755</v>
      </c>
      <c r="B216" s="15" t="s">
        <v>7513</v>
      </c>
      <c r="C216" s="18" t="s">
        <v>7514</v>
      </c>
      <c r="D216" s="18" t="s">
        <v>50</v>
      </c>
      <c r="E216" s="17" t="s">
        <v>995</v>
      </c>
      <c r="F216" s="18" t="s">
        <v>782</v>
      </c>
      <c r="G216" s="18" t="s">
        <v>181</v>
      </c>
      <c r="H216" s="18" t="s">
        <v>227</v>
      </c>
      <c r="I216" s="29" t="s">
        <v>7098</v>
      </c>
      <c r="J216" s="30">
        <v>39462</v>
      </c>
      <c r="K216" s="30">
        <v>438292</v>
      </c>
      <c r="L216" s="18" t="s">
        <v>44</v>
      </c>
      <c r="M216" s="18" t="s">
        <v>57</v>
      </c>
      <c r="N216" s="54" t="s">
        <v>785</v>
      </c>
      <c r="O216" s="18" t="s">
        <v>44</v>
      </c>
      <c r="P216" s="27" t="s">
        <v>66</v>
      </c>
      <c r="Q216" s="15" t="s">
        <v>44</v>
      </c>
      <c r="R216" s="31">
        <v>69</v>
      </c>
      <c r="S216" s="31">
        <v>48</v>
      </c>
      <c r="T216" s="18" t="s">
        <v>783</v>
      </c>
      <c r="U216" s="18" t="s">
        <v>784</v>
      </c>
      <c r="V216" s="25"/>
      <c r="W216" s="25"/>
      <c r="X216" s="26" t="s">
        <v>44</v>
      </c>
      <c r="Y216" s="13" t="s">
        <v>39</v>
      </c>
      <c r="Z216" s="26" t="s">
        <v>37</v>
      </c>
      <c r="AA216" s="26" t="s">
        <v>38</v>
      </c>
      <c r="AB216" s="40"/>
      <c r="AC216" s="9">
        <f>VLOOKUP($A216,'SP23'!$1:$1048576,7,0)</f>
        <v>128</v>
      </c>
    </row>
    <row r="217" spans="1:29" ht="36">
      <c r="A217" s="18">
        <v>57799</v>
      </c>
      <c r="B217" s="15" t="s">
        <v>7515</v>
      </c>
      <c r="C217" s="18" t="s">
        <v>7516</v>
      </c>
      <c r="D217" s="18" t="s">
        <v>50</v>
      </c>
      <c r="E217" s="17" t="s">
        <v>995</v>
      </c>
      <c r="F217" s="18" t="s">
        <v>786</v>
      </c>
      <c r="G217" s="18" t="s">
        <v>181</v>
      </c>
      <c r="H217" s="18" t="s">
        <v>424</v>
      </c>
      <c r="I217" s="29" t="s">
        <v>7098</v>
      </c>
      <c r="J217" s="30">
        <v>39462</v>
      </c>
      <c r="K217" s="30">
        <v>438292</v>
      </c>
      <c r="L217" s="18" t="s">
        <v>42</v>
      </c>
      <c r="M217" s="20"/>
      <c r="N217" s="20"/>
      <c r="O217" s="18" t="s">
        <v>42</v>
      </c>
      <c r="P217" s="27" t="s">
        <v>43</v>
      </c>
      <c r="Q217" s="15" t="s">
        <v>44</v>
      </c>
      <c r="R217" s="31">
        <v>69</v>
      </c>
      <c r="S217" s="31">
        <v>48</v>
      </c>
      <c r="T217" s="18" t="s">
        <v>787</v>
      </c>
      <c r="U217" s="18" t="s">
        <v>788</v>
      </c>
      <c r="V217" s="25"/>
      <c r="W217" s="25"/>
      <c r="X217" s="26" t="s">
        <v>44</v>
      </c>
      <c r="Y217" s="13" t="s">
        <v>39</v>
      </c>
      <c r="Z217" s="26" t="s">
        <v>37</v>
      </c>
      <c r="AA217" s="26" t="s">
        <v>38</v>
      </c>
      <c r="AB217" s="36"/>
      <c r="AC217" s="9">
        <f>VLOOKUP($A217,'SP23'!$1:$1048576,7,0)</f>
        <v>113</v>
      </c>
    </row>
    <row r="218" spans="1:29" ht="36">
      <c r="A218" s="18">
        <v>59589</v>
      </c>
      <c r="B218" s="15" t="s">
        <v>7517</v>
      </c>
      <c r="C218" s="18" t="s">
        <v>7518</v>
      </c>
      <c r="D218" s="15" t="s">
        <v>41</v>
      </c>
      <c r="E218" s="17" t="s">
        <v>995</v>
      </c>
      <c r="F218" s="18" t="s">
        <v>789</v>
      </c>
      <c r="G218" s="18" t="s">
        <v>61</v>
      </c>
      <c r="H218" s="18" t="s">
        <v>67</v>
      </c>
      <c r="I218" s="29" t="s">
        <v>7098</v>
      </c>
      <c r="J218" s="30">
        <v>39462</v>
      </c>
      <c r="K218" s="30">
        <v>438292</v>
      </c>
      <c r="L218" s="18" t="s">
        <v>42</v>
      </c>
      <c r="M218" s="20"/>
      <c r="N218" s="20"/>
      <c r="O218" s="18" t="s">
        <v>42</v>
      </c>
      <c r="P218" s="40" t="s">
        <v>43</v>
      </c>
      <c r="Q218" s="15" t="s">
        <v>44</v>
      </c>
      <c r="R218" s="31">
        <v>69</v>
      </c>
      <c r="S218" s="31">
        <v>48</v>
      </c>
      <c r="T218" s="18" t="s">
        <v>790</v>
      </c>
      <c r="U218" s="18" t="s">
        <v>791</v>
      </c>
      <c r="V218" s="25"/>
      <c r="W218" s="25"/>
      <c r="X218" s="26" t="s">
        <v>44</v>
      </c>
      <c r="Y218" s="13" t="s">
        <v>39</v>
      </c>
      <c r="Z218" s="26" t="s">
        <v>37</v>
      </c>
      <c r="AA218" s="26" t="s">
        <v>38</v>
      </c>
      <c r="AB218" s="27"/>
      <c r="AC218" s="9">
        <f>VLOOKUP($A218,'SP23'!$1:$1048576,7,0)</f>
        <v>100</v>
      </c>
    </row>
    <row r="219" spans="1:29" ht="36">
      <c r="A219" s="18">
        <v>57880</v>
      </c>
      <c r="B219" s="15" t="s">
        <v>7519</v>
      </c>
      <c r="C219" s="18" t="s">
        <v>7520</v>
      </c>
      <c r="D219" s="15" t="s">
        <v>41</v>
      </c>
      <c r="E219" s="17" t="s">
        <v>995</v>
      </c>
      <c r="F219" s="18" t="s">
        <v>792</v>
      </c>
      <c r="G219" s="18" t="s">
        <v>31</v>
      </c>
      <c r="H219" s="18" t="s">
        <v>32</v>
      </c>
      <c r="I219" s="29" t="s">
        <v>7098</v>
      </c>
      <c r="J219" s="30">
        <v>39462</v>
      </c>
      <c r="K219" s="30">
        <v>438292</v>
      </c>
      <c r="L219" s="18" t="s">
        <v>42</v>
      </c>
      <c r="M219" s="20"/>
      <c r="N219" s="20"/>
      <c r="O219" s="18" t="s">
        <v>42</v>
      </c>
      <c r="P219" s="27" t="s">
        <v>51</v>
      </c>
      <c r="Q219" s="15" t="s">
        <v>44</v>
      </c>
      <c r="R219" s="31">
        <v>69</v>
      </c>
      <c r="S219" s="31">
        <v>48</v>
      </c>
      <c r="T219" s="18" t="s">
        <v>793</v>
      </c>
      <c r="U219" s="18" t="s">
        <v>794</v>
      </c>
      <c r="V219" s="25"/>
      <c r="W219" s="25"/>
      <c r="X219" s="26" t="s">
        <v>44</v>
      </c>
      <c r="Y219" s="13" t="s">
        <v>39</v>
      </c>
      <c r="Z219" s="26" t="s">
        <v>37</v>
      </c>
      <c r="AA219" s="26" t="s">
        <v>38</v>
      </c>
      <c r="AB219" s="27"/>
      <c r="AC219" s="9">
        <f>VLOOKUP($A219,'SP23'!$1:$1048576,7,0)</f>
        <v>34</v>
      </c>
    </row>
    <row r="220" spans="1:29" ht="36">
      <c r="A220" s="18">
        <v>57992</v>
      </c>
      <c r="B220" s="15" t="s">
        <v>7521</v>
      </c>
      <c r="C220" s="18" t="s">
        <v>7522</v>
      </c>
      <c r="D220" s="15" t="s">
        <v>41</v>
      </c>
      <c r="E220" s="17" t="s">
        <v>995</v>
      </c>
      <c r="F220" s="18" t="s">
        <v>795</v>
      </c>
      <c r="G220" s="18" t="s">
        <v>31</v>
      </c>
      <c r="H220" s="18" t="s">
        <v>207</v>
      </c>
      <c r="I220" s="29" t="s">
        <v>7098</v>
      </c>
      <c r="J220" s="30">
        <v>43326</v>
      </c>
      <c r="K220" s="30">
        <v>438292</v>
      </c>
      <c r="L220" s="18" t="s">
        <v>42</v>
      </c>
      <c r="M220" s="20"/>
      <c r="N220" s="20"/>
      <c r="O220" s="18" t="s">
        <v>42</v>
      </c>
      <c r="P220" s="27" t="s">
        <v>163</v>
      </c>
      <c r="Q220" s="15" t="s">
        <v>42</v>
      </c>
      <c r="R220" s="31">
        <v>69</v>
      </c>
      <c r="S220" s="31">
        <v>48</v>
      </c>
      <c r="T220" s="18" t="s">
        <v>796</v>
      </c>
      <c r="U220" s="18" t="s">
        <v>797</v>
      </c>
      <c r="V220" s="25"/>
      <c r="W220" s="25"/>
      <c r="X220" s="26" t="s">
        <v>44</v>
      </c>
      <c r="Y220" s="13" t="s">
        <v>39</v>
      </c>
      <c r="Z220" s="26" t="s">
        <v>37</v>
      </c>
      <c r="AA220" s="26" t="s">
        <v>38</v>
      </c>
      <c r="AB220" s="27"/>
      <c r="AC220" s="9">
        <f>VLOOKUP($A220,'SP23'!$1:$1048576,7,0)</f>
        <v>10</v>
      </c>
    </row>
    <row r="221" spans="1:29" ht="36">
      <c r="A221" s="18">
        <v>52986</v>
      </c>
      <c r="B221" s="15" t="s">
        <v>7523</v>
      </c>
      <c r="C221" s="18" t="s">
        <v>7524</v>
      </c>
      <c r="D221" s="15" t="s">
        <v>50</v>
      </c>
      <c r="E221" s="17" t="s">
        <v>995</v>
      </c>
      <c r="F221" s="18" t="s">
        <v>798</v>
      </c>
      <c r="G221" s="18" t="s">
        <v>61</v>
      </c>
      <c r="H221" s="18" t="s">
        <v>67</v>
      </c>
      <c r="I221" s="29" t="s">
        <v>7098</v>
      </c>
      <c r="J221" s="30">
        <v>44629</v>
      </c>
      <c r="K221" s="30">
        <v>438292</v>
      </c>
      <c r="L221" s="15" t="s">
        <v>42</v>
      </c>
      <c r="M221" s="20"/>
      <c r="N221" s="20"/>
      <c r="O221" s="18" t="s">
        <v>42</v>
      </c>
      <c r="P221" s="27" t="s">
        <v>163</v>
      </c>
      <c r="Q221" s="15" t="s">
        <v>44</v>
      </c>
      <c r="R221" s="31">
        <v>69</v>
      </c>
      <c r="S221" s="31">
        <v>48</v>
      </c>
      <c r="T221" s="18" t="s">
        <v>799</v>
      </c>
      <c r="U221" s="18" t="s">
        <v>800</v>
      </c>
      <c r="V221" s="25"/>
      <c r="W221" s="25"/>
      <c r="X221" s="26" t="s">
        <v>44</v>
      </c>
      <c r="Y221" s="13" t="s">
        <v>39</v>
      </c>
      <c r="Z221" s="26" t="s">
        <v>37</v>
      </c>
      <c r="AA221" s="26" t="s">
        <v>38</v>
      </c>
      <c r="AB221" s="27"/>
      <c r="AC221" s="9">
        <f>VLOOKUP($A221,'SP23'!$1:$1048576,7,0)</f>
        <v>102</v>
      </c>
    </row>
    <row r="222" spans="1:29" ht="36">
      <c r="A222" s="18">
        <v>58111</v>
      </c>
      <c r="B222" s="15" t="s">
        <v>7525</v>
      </c>
      <c r="C222" s="18" t="s">
        <v>7526</v>
      </c>
      <c r="D222" s="15" t="s">
        <v>50</v>
      </c>
      <c r="E222" s="17" t="s">
        <v>995</v>
      </c>
      <c r="F222" s="18" t="s">
        <v>802</v>
      </c>
      <c r="G222" s="18" t="s">
        <v>280</v>
      </c>
      <c r="H222" s="18" t="s">
        <v>801</v>
      </c>
      <c r="I222" s="29" t="s">
        <v>7098</v>
      </c>
      <c r="J222" s="30">
        <v>39462</v>
      </c>
      <c r="K222" s="30">
        <v>438292</v>
      </c>
      <c r="L222" s="18" t="s">
        <v>44</v>
      </c>
      <c r="M222" s="43" t="s">
        <v>805</v>
      </c>
      <c r="N222" s="20">
        <v>1009672676</v>
      </c>
      <c r="O222" s="18" t="s">
        <v>44</v>
      </c>
      <c r="P222" s="40" t="s">
        <v>66</v>
      </c>
      <c r="Q222" s="18" t="s">
        <v>44</v>
      </c>
      <c r="R222" s="31">
        <v>69</v>
      </c>
      <c r="S222" s="31">
        <v>48</v>
      </c>
      <c r="T222" s="18" t="s">
        <v>803</v>
      </c>
      <c r="U222" s="18" t="s">
        <v>804</v>
      </c>
      <c r="V222" s="25"/>
      <c r="W222" s="25"/>
      <c r="X222" s="26" t="s">
        <v>44</v>
      </c>
      <c r="Y222" s="13" t="s">
        <v>39</v>
      </c>
      <c r="Z222" s="26" t="s">
        <v>37</v>
      </c>
      <c r="AA222" s="26" t="s">
        <v>38</v>
      </c>
      <c r="AB222" s="36"/>
      <c r="AC222" s="9">
        <f>VLOOKUP($A222,'SP23'!$1:$1048576,7,0)</f>
        <v>263</v>
      </c>
    </row>
    <row r="223" spans="1:29" ht="36">
      <c r="A223" s="18">
        <v>58115</v>
      </c>
      <c r="B223" s="15" t="s">
        <v>7527</v>
      </c>
      <c r="C223" s="18" t="s">
        <v>7528</v>
      </c>
      <c r="D223" s="18" t="s">
        <v>50</v>
      </c>
      <c r="E223" s="17" t="s">
        <v>995</v>
      </c>
      <c r="F223" s="18" t="s">
        <v>806</v>
      </c>
      <c r="G223" s="18" t="s">
        <v>181</v>
      </c>
      <c r="H223" s="18" t="s">
        <v>182</v>
      </c>
      <c r="I223" s="29" t="s">
        <v>7098</v>
      </c>
      <c r="J223" s="30">
        <v>39462</v>
      </c>
      <c r="K223" s="30">
        <v>438292</v>
      </c>
      <c r="L223" s="18" t="s">
        <v>42</v>
      </c>
      <c r="M223" s="15"/>
      <c r="N223" s="15"/>
      <c r="O223" s="18" t="s">
        <v>42</v>
      </c>
      <c r="P223" s="27" t="s">
        <v>51</v>
      </c>
      <c r="Q223" s="15" t="s">
        <v>44</v>
      </c>
      <c r="R223" s="31">
        <v>69</v>
      </c>
      <c r="S223" s="31">
        <v>48</v>
      </c>
      <c r="T223" s="18" t="s">
        <v>807</v>
      </c>
      <c r="U223" s="18" t="s">
        <v>808</v>
      </c>
      <c r="V223" s="25"/>
      <c r="W223" s="25"/>
      <c r="X223" s="26" t="s">
        <v>44</v>
      </c>
      <c r="Y223" s="13" t="s">
        <v>39</v>
      </c>
      <c r="Z223" s="26" t="s">
        <v>37</v>
      </c>
      <c r="AA223" s="26" t="s">
        <v>38</v>
      </c>
      <c r="AB223" s="27"/>
      <c r="AC223" s="9">
        <f>VLOOKUP($A223,'SP23'!$1:$1048576,7,0)</f>
        <v>25</v>
      </c>
    </row>
    <row r="224" spans="1:29">
      <c r="A224" s="18">
        <v>58300</v>
      </c>
      <c r="B224" s="15" t="s">
        <v>7529</v>
      </c>
      <c r="C224" s="18" t="s">
        <v>7530</v>
      </c>
      <c r="D224" s="18" t="s">
        <v>84</v>
      </c>
      <c r="E224" s="17" t="s">
        <v>617</v>
      </c>
      <c r="F224" s="18" t="s">
        <v>809</v>
      </c>
      <c r="G224" s="18" t="s">
        <v>167</v>
      </c>
      <c r="H224" s="18" t="s">
        <v>168</v>
      </c>
      <c r="I224" s="29" t="s">
        <v>7098</v>
      </c>
      <c r="J224" s="30">
        <v>39462</v>
      </c>
      <c r="K224" s="30">
        <v>438292</v>
      </c>
      <c r="L224" s="18" t="s">
        <v>44</v>
      </c>
      <c r="M224" s="21" t="s">
        <v>57</v>
      </c>
      <c r="N224" s="55">
        <v>1009162679</v>
      </c>
      <c r="O224" s="18" t="s">
        <v>42</v>
      </c>
      <c r="P224" s="27" t="s">
        <v>163</v>
      </c>
      <c r="Q224" s="15" t="s">
        <v>44</v>
      </c>
      <c r="R224" s="31">
        <v>69</v>
      </c>
      <c r="S224" s="31">
        <v>48</v>
      </c>
      <c r="T224" s="18" t="s">
        <v>810</v>
      </c>
      <c r="U224" s="18" t="s">
        <v>811</v>
      </c>
      <c r="V224" s="25"/>
      <c r="W224" s="25"/>
      <c r="X224" s="26" t="s">
        <v>44</v>
      </c>
      <c r="Y224" s="13" t="s">
        <v>617</v>
      </c>
      <c r="Z224" s="26" t="s">
        <v>37</v>
      </c>
      <c r="AA224" s="26" t="s">
        <v>38</v>
      </c>
      <c r="AB224" s="36" t="s">
        <v>812</v>
      </c>
      <c r="AC224" s="9">
        <f>VLOOKUP($A224,'SP23'!$1:$1048576,7,0)</f>
        <v>149</v>
      </c>
    </row>
    <row r="225" spans="1:29" ht="29.1">
      <c r="A225" s="18">
        <v>55325</v>
      </c>
      <c r="B225" s="15" t="s">
        <v>7531</v>
      </c>
      <c r="C225" s="18" t="s">
        <v>7532</v>
      </c>
      <c r="D225" s="15" t="s">
        <v>84</v>
      </c>
      <c r="E225" s="17" t="s">
        <v>994</v>
      </c>
      <c r="F225" s="18" t="s">
        <v>813</v>
      </c>
      <c r="G225" s="18" t="s">
        <v>45</v>
      </c>
      <c r="H225" s="18" t="s">
        <v>120</v>
      </c>
      <c r="I225" s="18" t="s">
        <v>7088</v>
      </c>
      <c r="J225" s="19">
        <v>39462</v>
      </c>
      <c r="K225" s="19">
        <v>438292</v>
      </c>
      <c r="L225" s="18" t="s">
        <v>42</v>
      </c>
      <c r="M225" s="15"/>
      <c r="N225" s="15"/>
      <c r="O225" s="18" t="s">
        <v>42</v>
      </c>
      <c r="P225" s="27" t="s">
        <v>43</v>
      </c>
      <c r="Q225" s="15" t="s">
        <v>42</v>
      </c>
      <c r="R225" s="23">
        <v>69</v>
      </c>
      <c r="S225" s="23">
        <v>48</v>
      </c>
      <c r="T225" s="18" t="s">
        <v>814</v>
      </c>
      <c r="U225" s="18" t="s">
        <v>815</v>
      </c>
      <c r="V225" s="25"/>
      <c r="W225" s="25"/>
      <c r="X225" s="26" t="s">
        <v>44</v>
      </c>
      <c r="Y225" s="13" t="s">
        <v>39</v>
      </c>
      <c r="Z225" s="26" t="s">
        <v>37</v>
      </c>
      <c r="AA225" s="26" t="s">
        <v>38</v>
      </c>
      <c r="AB225" s="27"/>
      <c r="AC225" s="9">
        <f>VLOOKUP($A225,'SP23'!$1:$1048576,7,0)</f>
        <v>103</v>
      </c>
    </row>
    <row r="226" spans="1:29" ht="36">
      <c r="A226" s="18">
        <v>50900</v>
      </c>
      <c r="B226" s="15" t="s">
        <v>7533</v>
      </c>
      <c r="C226" s="18" t="s">
        <v>7534</v>
      </c>
      <c r="D226" s="15" t="s">
        <v>50</v>
      </c>
      <c r="E226" s="17" t="s">
        <v>995</v>
      </c>
      <c r="F226" s="18" t="s">
        <v>816</v>
      </c>
      <c r="G226" s="18" t="s">
        <v>45</v>
      </c>
      <c r="H226" s="18" t="s">
        <v>120</v>
      </c>
      <c r="I226" s="29" t="s">
        <v>7098</v>
      </c>
      <c r="J226" s="30">
        <v>39462</v>
      </c>
      <c r="K226" s="30">
        <v>438292</v>
      </c>
      <c r="L226" s="18" t="s">
        <v>42</v>
      </c>
      <c r="M226" s="15"/>
      <c r="N226" s="15"/>
      <c r="O226" s="18" t="s">
        <v>42</v>
      </c>
      <c r="P226" s="27" t="s">
        <v>43</v>
      </c>
      <c r="Q226" s="15" t="s">
        <v>44</v>
      </c>
      <c r="R226" s="31">
        <v>69</v>
      </c>
      <c r="S226" s="31">
        <v>48</v>
      </c>
      <c r="T226" s="18" t="s">
        <v>817</v>
      </c>
      <c r="U226" s="18" t="s">
        <v>818</v>
      </c>
      <c r="V226" s="25"/>
      <c r="W226" s="25"/>
      <c r="X226" s="26" t="s">
        <v>44</v>
      </c>
      <c r="Y226" s="13" t="s">
        <v>39</v>
      </c>
      <c r="Z226" s="26" t="s">
        <v>37</v>
      </c>
      <c r="AA226" s="26" t="s">
        <v>38</v>
      </c>
      <c r="AB226" s="27"/>
      <c r="AC226" s="9">
        <f>VLOOKUP($A226,'SP23'!$1:$1048576,7,0)</f>
        <v>105</v>
      </c>
    </row>
    <row r="227" spans="1:29" ht="36">
      <c r="A227" s="18">
        <v>58544</v>
      </c>
      <c r="B227" s="15" t="s">
        <v>7535</v>
      </c>
      <c r="C227" s="18" t="s">
        <v>7536</v>
      </c>
      <c r="D227" s="18" t="s">
        <v>50</v>
      </c>
      <c r="E227" s="17" t="s">
        <v>995</v>
      </c>
      <c r="F227" s="18" t="s">
        <v>819</v>
      </c>
      <c r="G227" s="18" t="s">
        <v>199</v>
      </c>
      <c r="H227" s="18" t="s">
        <v>555</v>
      </c>
      <c r="I227" s="29" t="s">
        <v>7098</v>
      </c>
      <c r="J227" s="30">
        <v>39462</v>
      </c>
      <c r="K227" s="30">
        <v>438292</v>
      </c>
      <c r="L227" s="18" t="s">
        <v>42</v>
      </c>
      <c r="M227" s="20"/>
      <c r="N227" s="20"/>
      <c r="O227" s="18" t="s">
        <v>42</v>
      </c>
      <c r="P227" s="27" t="s">
        <v>51</v>
      </c>
      <c r="Q227" s="15" t="s">
        <v>44</v>
      </c>
      <c r="R227" s="31">
        <v>69</v>
      </c>
      <c r="S227" s="31">
        <v>48</v>
      </c>
      <c r="T227" s="18" t="s">
        <v>820</v>
      </c>
      <c r="U227" s="18" t="s">
        <v>821</v>
      </c>
      <c r="V227" s="25"/>
      <c r="W227" s="25"/>
      <c r="X227" s="26" t="s">
        <v>44</v>
      </c>
      <c r="Y227" s="13" t="s">
        <v>39</v>
      </c>
      <c r="Z227" s="26" t="s">
        <v>37</v>
      </c>
      <c r="AA227" s="26" t="s">
        <v>38</v>
      </c>
      <c r="AB227" s="27"/>
      <c r="AC227" s="9">
        <f>VLOOKUP($A227,'SP23'!$1:$1048576,7,0)</f>
        <v>32</v>
      </c>
    </row>
    <row r="228" spans="1:29" ht="36">
      <c r="A228" s="18">
        <v>58553</v>
      </c>
      <c r="B228" s="15" t="s">
        <v>7537</v>
      </c>
      <c r="C228" s="18" t="s">
        <v>7538</v>
      </c>
      <c r="D228" s="15" t="s">
        <v>41</v>
      </c>
      <c r="E228" s="17" t="s">
        <v>995</v>
      </c>
      <c r="F228" s="18" t="s">
        <v>822</v>
      </c>
      <c r="G228" s="18" t="s">
        <v>31</v>
      </c>
      <c r="H228" s="18" t="s">
        <v>207</v>
      </c>
      <c r="I228" s="29" t="s">
        <v>7098</v>
      </c>
      <c r="J228" s="30">
        <v>39462</v>
      </c>
      <c r="K228" s="30">
        <v>438292</v>
      </c>
      <c r="L228" s="18" t="s">
        <v>42</v>
      </c>
      <c r="M228" s="20"/>
      <c r="N228" s="20"/>
      <c r="O228" s="18" t="s">
        <v>42</v>
      </c>
      <c r="P228" s="27" t="s">
        <v>43</v>
      </c>
      <c r="Q228" s="15" t="s">
        <v>44</v>
      </c>
      <c r="R228" s="31">
        <v>69</v>
      </c>
      <c r="S228" s="31">
        <v>48</v>
      </c>
      <c r="T228" s="18" t="s">
        <v>823</v>
      </c>
      <c r="U228" s="18" t="s">
        <v>824</v>
      </c>
      <c r="V228" s="25"/>
      <c r="W228" s="25"/>
      <c r="X228" s="26" t="s">
        <v>44</v>
      </c>
      <c r="Y228" s="13" t="s">
        <v>39</v>
      </c>
      <c r="Z228" s="26" t="s">
        <v>37</v>
      </c>
      <c r="AA228" s="26" t="s">
        <v>38</v>
      </c>
      <c r="AB228" s="27"/>
      <c r="AC228" s="9">
        <f>VLOOKUP($A228,'SP23'!$1:$1048576,7,0)</f>
        <v>26</v>
      </c>
    </row>
    <row r="229" spans="1:29" ht="36">
      <c r="A229" s="18">
        <v>58733</v>
      </c>
      <c r="B229" s="15" t="s">
        <v>7539</v>
      </c>
      <c r="C229" s="18" t="s">
        <v>7540</v>
      </c>
      <c r="D229" s="15" t="s">
        <v>41</v>
      </c>
      <c r="E229" s="17" t="s">
        <v>995</v>
      </c>
      <c r="F229" s="18" t="s">
        <v>825</v>
      </c>
      <c r="G229" s="18" t="s">
        <v>31</v>
      </c>
      <c r="H229" s="18" t="s">
        <v>32</v>
      </c>
      <c r="I229" s="29" t="s">
        <v>7098</v>
      </c>
      <c r="J229" s="30">
        <v>39462</v>
      </c>
      <c r="K229" s="30">
        <v>438292</v>
      </c>
      <c r="L229" s="18" t="s">
        <v>42</v>
      </c>
      <c r="M229" s="20"/>
      <c r="N229" s="20"/>
      <c r="O229" s="18" t="s">
        <v>42</v>
      </c>
      <c r="P229" s="27" t="s">
        <v>43</v>
      </c>
      <c r="Q229" s="15" t="s">
        <v>44</v>
      </c>
      <c r="R229" s="31">
        <v>69</v>
      </c>
      <c r="S229" s="31">
        <v>48</v>
      </c>
      <c r="T229" s="18" t="s">
        <v>826</v>
      </c>
      <c r="U229" s="18" t="s">
        <v>827</v>
      </c>
      <c r="V229" s="25"/>
      <c r="W229" s="25"/>
      <c r="X229" s="26" t="s">
        <v>44</v>
      </c>
      <c r="Y229" s="13" t="s">
        <v>39</v>
      </c>
      <c r="Z229" s="26" t="s">
        <v>37</v>
      </c>
      <c r="AA229" s="26" t="s">
        <v>38</v>
      </c>
      <c r="AB229" s="27"/>
      <c r="AC229" s="9">
        <f>VLOOKUP($A229,'SP23'!$1:$1048576,7,0)</f>
        <v>31</v>
      </c>
    </row>
    <row r="230" spans="1:29" ht="36">
      <c r="A230" s="18">
        <v>54949</v>
      </c>
      <c r="B230" s="15" t="s">
        <v>7541</v>
      </c>
      <c r="C230" s="18" t="s">
        <v>7542</v>
      </c>
      <c r="D230" s="15" t="s">
        <v>50</v>
      </c>
      <c r="E230" s="17" t="s">
        <v>995</v>
      </c>
      <c r="F230" s="18" t="s">
        <v>828</v>
      </c>
      <c r="G230" s="18" t="s">
        <v>45</v>
      </c>
      <c r="H230" s="18" t="s">
        <v>46</v>
      </c>
      <c r="I230" s="29" t="s">
        <v>7098</v>
      </c>
      <c r="J230" s="30">
        <v>39462</v>
      </c>
      <c r="K230" s="30">
        <v>438292</v>
      </c>
      <c r="L230" s="18" t="s">
        <v>42</v>
      </c>
      <c r="M230" s="20"/>
      <c r="N230" s="20"/>
      <c r="O230" s="18" t="s">
        <v>42</v>
      </c>
      <c r="P230" s="27" t="s">
        <v>43</v>
      </c>
      <c r="Q230" s="15" t="s">
        <v>44</v>
      </c>
      <c r="R230" s="31">
        <v>69</v>
      </c>
      <c r="S230" s="31">
        <v>48</v>
      </c>
      <c r="T230" s="18" t="s">
        <v>829</v>
      </c>
      <c r="U230" s="18" t="s">
        <v>830</v>
      </c>
      <c r="V230" s="25"/>
      <c r="W230" s="25"/>
      <c r="X230" s="26" t="s">
        <v>44</v>
      </c>
      <c r="Y230" s="13" t="s">
        <v>39</v>
      </c>
      <c r="Z230" s="26" t="s">
        <v>37</v>
      </c>
      <c r="AA230" s="26" t="s">
        <v>38</v>
      </c>
      <c r="AB230" s="27"/>
      <c r="AC230" s="9">
        <f>VLOOKUP($A230,'SP23'!$1:$1048576,7,0)</f>
        <v>107</v>
      </c>
    </row>
    <row r="231" spans="1:29" ht="36">
      <c r="A231" s="18">
        <v>55422</v>
      </c>
      <c r="B231" s="15" t="s">
        <v>7543</v>
      </c>
      <c r="C231" s="18" t="s">
        <v>7544</v>
      </c>
      <c r="D231" s="15" t="s">
        <v>41</v>
      </c>
      <c r="E231" s="17" t="s">
        <v>995</v>
      </c>
      <c r="F231" s="18" t="s">
        <v>831</v>
      </c>
      <c r="G231" s="18" t="s">
        <v>45</v>
      </c>
      <c r="H231" s="18" t="s">
        <v>46</v>
      </c>
      <c r="I231" s="29" t="s">
        <v>7098</v>
      </c>
      <c r="J231" s="30">
        <v>39462</v>
      </c>
      <c r="K231" s="30">
        <v>438292</v>
      </c>
      <c r="L231" s="18" t="s">
        <v>42</v>
      </c>
      <c r="M231" s="43" t="s">
        <v>834</v>
      </c>
      <c r="N231" s="20"/>
      <c r="O231" s="18"/>
      <c r="P231" s="27" t="s">
        <v>43</v>
      </c>
      <c r="Q231" s="15" t="s">
        <v>44</v>
      </c>
      <c r="R231" s="31">
        <v>69</v>
      </c>
      <c r="S231" s="31">
        <v>48</v>
      </c>
      <c r="T231" s="18" t="s">
        <v>832</v>
      </c>
      <c r="U231" s="18" t="s">
        <v>833</v>
      </c>
      <c r="V231" s="25"/>
      <c r="W231" s="25"/>
      <c r="X231" s="26" t="s">
        <v>44</v>
      </c>
      <c r="Y231" s="14" t="s">
        <v>39</v>
      </c>
      <c r="Z231" s="26" t="s">
        <v>37</v>
      </c>
      <c r="AA231" s="26" t="s">
        <v>38</v>
      </c>
      <c r="AB231" s="27"/>
      <c r="AC231" s="9">
        <f>VLOOKUP($A231,'SP23'!$1:$1048576,7,0)</f>
        <v>109</v>
      </c>
    </row>
    <row r="232" spans="1:29" ht="36">
      <c r="A232" s="18">
        <v>58800</v>
      </c>
      <c r="B232" s="15" t="s">
        <v>7545</v>
      </c>
      <c r="C232" s="18" t="s">
        <v>7546</v>
      </c>
      <c r="D232" s="15" t="s">
        <v>41</v>
      </c>
      <c r="E232" s="17" t="s">
        <v>995</v>
      </c>
      <c r="F232" s="18" t="s">
        <v>835</v>
      </c>
      <c r="G232" s="18" t="s">
        <v>231</v>
      </c>
      <c r="H232" s="18" t="s">
        <v>232</v>
      </c>
      <c r="I232" s="29" t="s">
        <v>7098</v>
      </c>
      <c r="J232" s="30">
        <v>39462</v>
      </c>
      <c r="K232" s="30">
        <v>438292</v>
      </c>
      <c r="L232" s="18" t="s">
        <v>42</v>
      </c>
      <c r="M232" s="20"/>
      <c r="N232" s="20"/>
      <c r="O232" s="18" t="s">
        <v>42</v>
      </c>
      <c r="P232" s="27" t="s">
        <v>43</v>
      </c>
      <c r="Q232" s="15" t="s">
        <v>44</v>
      </c>
      <c r="R232" s="31">
        <v>69</v>
      </c>
      <c r="S232" s="31">
        <v>48</v>
      </c>
      <c r="T232" s="18" t="s">
        <v>836</v>
      </c>
      <c r="U232" s="18" t="s">
        <v>837</v>
      </c>
      <c r="V232" s="25"/>
      <c r="W232" s="25"/>
      <c r="X232" s="26" t="s">
        <v>44</v>
      </c>
      <c r="Y232" s="13" t="s">
        <v>39</v>
      </c>
      <c r="Z232" s="26" t="s">
        <v>37</v>
      </c>
      <c r="AA232" s="26" t="s">
        <v>38</v>
      </c>
      <c r="AB232" s="27"/>
      <c r="AC232" s="9">
        <f>VLOOKUP($A232,'SP23'!$1:$1048576,7,0)</f>
        <v>74</v>
      </c>
    </row>
    <row r="233" spans="1:29" ht="36">
      <c r="A233" s="18">
        <v>55422</v>
      </c>
      <c r="B233" s="15" t="s">
        <v>7547</v>
      </c>
      <c r="C233" s="18" t="s">
        <v>7548</v>
      </c>
      <c r="D233" s="15" t="s">
        <v>50</v>
      </c>
      <c r="E233" s="17" t="s">
        <v>995</v>
      </c>
      <c r="F233" s="18" t="s">
        <v>838</v>
      </c>
      <c r="G233" s="18" t="s">
        <v>45</v>
      </c>
      <c r="H233" s="18" t="s">
        <v>46</v>
      </c>
      <c r="I233" s="29" t="s">
        <v>7098</v>
      </c>
      <c r="J233" s="30">
        <v>39462</v>
      </c>
      <c r="K233" s="30">
        <v>438292</v>
      </c>
      <c r="L233" s="18" t="s">
        <v>42</v>
      </c>
      <c r="M233" s="20"/>
      <c r="N233" s="20"/>
      <c r="O233" s="18" t="s">
        <v>42</v>
      </c>
      <c r="P233" s="27" t="s">
        <v>43</v>
      </c>
      <c r="Q233" s="15" t="s">
        <v>44</v>
      </c>
      <c r="R233" s="31">
        <v>69</v>
      </c>
      <c r="S233" s="31">
        <v>48</v>
      </c>
      <c r="T233" s="18" t="s">
        <v>839</v>
      </c>
      <c r="U233" s="18" t="s">
        <v>840</v>
      </c>
      <c r="V233" s="25"/>
      <c r="W233" s="25"/>
      <c r="X233" s="26" t="s">
        <v>44</v>
      </c>
      <c r="Y233" s="13" t="s">
        <v>39</v>
      </c>
      <c r="Z233" s="26" t="s">
        <v>37</v>
      </c>
      <c r="AA233" s="26" t="s">
        <v>38</v>
      </c>
      <c r="AB233" s="27"/>
      <c r="AC233" s="9">
        <f>VLOOKUP($A233,'SP23'!$1:$1048576,7,0)</f>
        <v>109</v>
      </c>
    </row>
    <row r="234" spans="1:29" ht="36">
      <c r="A234" s="18">
        <v>58835</v>
      </c>
      <c r="B234" s="15" t="s">
        <v>7549</v>
      </c>
      <c r="C234" s="18" t="s">
        <v>7550</v>
      </c>
      <c r="D234" s="18" t="s">
        <v>50</v>
      </c>
      <c r="E234" s="17" t="s">
        <v>995</v>
      </c>
      <c r="F234" s="18" t="s">
        <v>841</v>
      </c>
      <c r="G234" s="18" t="s">
        <v>181</v>
      </c>
      <c r="H234" s="18" t="s">
        <v>269</v>
      </c>
      <c r="I234" s="29" t="s">
        <v>7098</v>
      </c>
      <c r="J234" s="30">
        <v>39462</v>
      </c>
      <c r="K234" s="30">
        <v>438292</v>
      </c>
      <c r="L234" s="18" t="s">
        <v>42</v>
      </c>
      <c r="M234" s="20"/>
      <c r="N234" s="20"/>
      <c r="O234" s="18" t="s">
        <v>42</v>
      </c>
      <c r="P234" s="27" t="s">
        <v>43</v>
      </c>
      <c r="Q234" s="15" t="s">
        <v>44</v>
      </c>
      <c r="R234" s="31">
        <v>69</v>
      </c>
      <c r="S234" s="31">
        <v>48</v>
      </c>
      <c r="T234" s="18" t="s">
        <v>842</v>
      </c>
      <c r="U234" s="18" t="s">
        <v>843</v>
      </c>
      <c r="V234" s="25"/>
      <c r="W234" s="25" t="s">
        <v>52</v>
      </c>
      <c r="X234" s="26" t="s">
        <v>44</v>
      </c>
      <c r="Y234" s="13" t="s">
        <v>39</v>
      </c>
      <c r="Z234" s="26" t="s">
        <v>37</v>
      </c>
      <c r="AA234" s="26" t="s">
        <v>38</v>
      </c>
      <c r="AB234" s="27" t="s">
        <v>226</v>
      </c>
      <c r="AC234" s="9">
        <f>VLOOKUP($A234,'SP23'!$1:$1048576,7,0)</f>
        <v>144</v>
      </c>
    </row>
    <row r="235" spans="1:29" ht="36">
      <c r="A235" s="18">
        <v>58853</v>
      </c>
      <c r="B235" s="15" t="s">
        <v>7551</v>
      </c>
      <c r="C235" s="18" t="s">
        <v>7552</v>
      </c>
      <c r="D235" s="15" t="s">
        <v>41</v>
      </c>
      <c r="E235" s="17" t="s">
        <v>995</v>
      </c>
      <c r="F235" s="18" t="s">
        <v>844</v>
      </c>
      <c r="G235" s="18" t="s">
        <v>31</v>
      </c>
      <c r="H235" s="18" t="s">
        <v>255</v>
      </c>
      <c r="I235" s="29" t="s">
        <v>7098</v>
      </c>
      <c r="J235" s="30">
        <v>39462</v>
      </c>
      <c r="K235" s="30">
        <v>438292</v>
      </c>
      <c r="L235" s="18" t="s">
        <v>42</v>
      </c>
      <c r="M235" s="20"/>
      <c r="N235" s="20"/>
      <c r="O235" s="18" t="s">
        <v>42</v>
      </c>
      <c r="P235" s="27" t="s">
        <v>51</v>
      </c>
      <c r="Q235" s="15" t="s">
        <v>44</v>
      </c>
      <c r="R235" s="31">
        <v>69</v>
      </c>
      <c r="S235" s="31">
        <v>48</v>
      </c>
      <c r="T235" s="18" t="s">
        <v>845</v>
      </c>
      <c r="U235" s="18" t="s">
        <v>846</v>
      </c>
      <c r="V235" s="25"/>
      <c r="W235" s="25"/>
      <c r="X235" s="26" t="s">
        <v>44</v>
      </c>
      <c r="Y235" s="13" t="s">
        <v>39</v>
      </c>
      <c r="Z235" s="26" t="s">
        <v>37</v>
      </c>
      <c r="AA235" s="26" t="s">
        <v>38</v>
      </c>
      <c r="AB235" s="27"/>
      <c r="AC235" s="9">
        <f>VLOOKUP($A235,'SP23'!$1:$1048576,7,0)</f>
        <v>7</v>
      </c>
    </row>
    <row r="236" spans="1:29" ht="29.1">
      <c r="A236" s="18">
        <v>58855</v>
      </c>
      <c r="B236" s="15" t="s">
        <v>7553</v>
      </c>
      <c r="C236" s="18" t="s">
        <v>7411</v>
      </c>
      <c r="D236" s="15" t="s">
        <v>84</v>
      </c>
      <c r="E236" s="37" t="s">
        <v>994</v>
      </c>
      <c r="F236" s="24" t="s">
        <v>847</v>
      </c>
      <c r="G236" s="24" t="s">
        <v>312</v>
      </c>
      <c r="H236" s="24" t="s">
        <v>313</v>
      </c>
      <c r="I236" s="24" t="s">
        <v>7088</v>
      </c>
      <c r="J236" s="56">
        <v>39462</v>
      </c>
      <c r="K236" s="56">
        <v>438292</v>
      </c>
      <c r="L236" s="18" t="s">
        <v>44</v>
      </c>
      <c r="M236" s="18" t="s">
        <v>57</v>
      </c>
      <c r="N236" s="15">
        <v>1009073460</v>
      </c>
      <c r="O236" s="18" t="s">
        <v>44</v>
      </c>
      <c r="P236" s="27" t="s">
        <v>407</v>
      </c>
      <c r="Q236" s="15" t="s">
        <v>44</v>
      </c>
      <c r="R236" s="23">
        <v>0</v>
      </c>
      <c r="S236" s="23">
        <v>0</v>
      </c>
      <c r="T236" s="24" t="s">
        <v>848</v>
      </c>
      <c r="U236" s="24" t="s">
        <v>849</v>
      </c>
      <c r="V236" s="25"/>
      <c r="W236" s="25"/>
      <c r="X236" s="26" t="s">
        <v>44</v>
      </c>
      <c r="Y236" s="13" t="s">
        <v>39</v>
      </c>
      <c r="Z236" s="26" t="s">
        <v>37</v>
      </c>
      <c r="AA236" s="26" t="s">
        <v>38</v>
      </c>
      <c r="AB236" s="57"/>
      <c r="AC236" s="9">
        <f>VLOOKUP($A236,'SP23'!$1:$1048576,7,0)</f>
        <v>195</v>
      </c>
    </row>
    <row r="237" spans="1:29">
      <c r="A237" s="18">
        <v>58884</v>
      </c>
      <c r="B237" s="15" t="s">
        <v>7554</v>
      </c>
      <c r="C237" s="18" t="s">
        <v>7555</v>
      </c>
      <c r="D237" s="18" t="s">
        <v>84</v>
      </c>
      <c r="E237" s="17" t="s">
        <v>617</v>
      </c>
      <c r="F237" s="18" t="s">
        <v>850</v>
      </c>
      <c r="G237" s="18" t="s">
        <v>167</v>
      </c>
      <c r="H237" s="18" t="s">
        <v>168</v>
      </c>
      <c r="I237" s="29" t="s">
        <v>7098</v>
      </c>
      <c r="J237" s="30">
        <v>39884</v>
      </c>
      <c r="K237" s="30">
        <v>438292</v>
      </c>
      <c r="L237" s="18" t="s">
        <v>44</v>
      </c>
      <c r="M237" s="15"/>
      <c r="N237" s="15"/>
      <c r="O237" s="18" t="s">
        <v>44</v>
      </c>
      <c r="P237" s="27" t="s">
        <v>66</v>
      </c>
      <c r="Q237" s="15" t="s">
        <v>44</v>
      </c>
      <c r="R237" s="31">
        <v>69</v>
      </c>
      <c r="S237" s="31">
        <v>48</v>
      </c>
      <c r="T237" s="18" t="s">
        <v>851</v>
      </c>
      <c r="U237" s="18" t="s">
        <v>852</v>
      </c>
      <c r="V237" s="25"/>
      <c r="W237" s="25"/>
      <c r="X237" s="26" t="s">
        <v>44</v>
      </c>
      <c r="Y237" s="13" t="s">
        <v>617</v>
      </c>
      <c r="Z237" s="26" t="s">
        <v>37</v>
      </c>
      <c r="AA237" s="26" t="s">
        <v>38</v>
      </c>
      <c r="AB237" s="36" t="s">
        <v>853</v>
      </c>
      <c r="AC237" s="9">
        <f>VLOOKUP($A237,'SP23'!$1:$1048576,7,0)</f>
        <v>142</v>
      </c>
    </row>
    <row r="238" spans="1:29" ht="36">
      <c r="A238" s="18">
        <v>58959</v>
      </c>
      <c r="B238" s="15" t="s">
        <v>7556</v>
      </c>
      <c r="C238" s="18" t="s">
        <v>7557</v>
      </c>
      <c r="D238" s="18" t="s">
        <v>50</v>
      </c>
      <c r="E238" s="17" t="s">
        <v>995</v>
      </c>
      <c r="F238" s="18" t="s">
        <v>854</v>
      </c>
      <c r="G238" s="18" t="s">
        <v>181</v>
      </c>
      <c r="H238" s="18" t="s">
        <v>182</v>
      </c>
      <c r="I238" s="29" t="s">
        <v>7098</v>
      </c>
      <c r="J238" s="30">
        <v>39462</v>
      </c>
      <c r="K238" s="30">
        <v>438292</v>
      </c>
      <c r="L238" s="18" t="s">
        <v>42</v>
      </c>
      <c r="M238" s="15"/>
      <c r="N238" s="15"/>
      <c r="O238" s="18" t="s">
        <v>42</v>
      </c>
      <c r="P238" s="27" t="s">
        <v>43</v>
      </c>
      <c r="Q238" s="15" t="s">
        <v>44</v>
      </c>
      <c r="R238" s="31">
        <v>69</v>
      </c>
      <c r="S238" s="31">
        <v>48</v>
      </c>
      <c r="T238" s="18" t="s">
        <v>855</v>
      </c>
      <c r="U238" s="18" t="s">
        <v>856</v>
      </c>
      <c r="V238" s="25"/>
      <c r="W238" s="25"/>
      <c r="X238" s="26" t="s">
        <v>44</v>
      </c>
      <c r="Y238" s="13" t="s">
        <v>39</v>
      </c>
      <c r="Z238" s="26" t="s">
        <v>37</v>
      </c>
      <c r="AA238" s="26" t="s">
        <v>38</v>
      </c>
      <c r="AB238" s="27"/>
      <c r="AC238" s="9">
        <f>VLOOKUP($A238,'SP23'!$1:$1048576,7,0)</f>
        <v>51</v>
      </c>
    </row>
    <row r="239" spans="1:29" ht="36">
      <c r="A239" s="18">
        <v>52332</v>
      </c>
      <c r="B239" s="15" t="s">
        <v>7558</v>
      </c>
      <c r="C239" s="18" t="s">
        <v>7559</v>
      </c>
      <c r="D239" s="15" t="s">
        <v>41</v>
      </c>
      <c r="E239" s="17" t="s">
        <v>995</v>
      </c>
      <c r="F239" s="18" t="s">
        <v>857</v>
      </c>
      <c r="G239" s="18" t="s">
        <v>45</v>
      </c>
      <c r="H239" s="18" t="s">
        <v>46</v>
      </c>
      <c r="I239" s="29" t="s">
        <v>7098</v>
      </c>
      <c r="J239" s="30">
        <v>39462</v>
      </c>
      <c r="K239" s="30">
        <v>438292</v>
      </c>
      <c r="L239" s="18" t="s">
        <v>42</v>
      </c>
      <c r="M239" s="15"/>
      <c r="N239" s="15"/>
      <c r="O239" s="18" t="s">
        <v>42</v>
      </c>
      <c r="P239" s="27" t="s">
        <v>51</v>
      </c>
      <c r="Q239" s="15" t="s">
        <v>44</v>
      </c>
      <c r="R239" s="31">
        <v>69</v>
      </c>
      <c r="S239" s="31">
        <v>48</v>
      </c>
      <c r="T239" s="18" t="s">
        <v>858</v>
      </c>
      <c r="U239" s="18" t="s">
        <v>859</v>
      </c>
      <c r="V239" s="25"/>
      <c r="W239" s="25"/>
      <c r="X239" s="26" t="s">
        <v>44</v>
      </c>
      <c r="Y239" s="13" t="s">
        <v>39</v>
      </c>
      <c r="Z239" s="26" t="s">
        <v>37</v>
      </c>
      <c r="AA239" s="26" t="s">
        <v>38</v>
      </c>
      <c r="AB239" s="36"/>
      <c r="AC239" s="9">
        <f>VLOOKUP($A239,'SP23'!$1:$1048576,7,0)</f>
        <v>113</v>
      </c>
    </row>
    <row r="240" spans="1:29" ht="36">
      <c r="A240" s="18">
        <v>59059</v>
      </c>
      <c r="B240" s="15" t="s">
        <v>7560</v>
      </c>
      <c r="C240" s="18" t="s">
        <v>7561</v>
      </c>
      <c r="D240" s="15" t="s">
        <v>41</v>
      </c>
      <c r="E240" s="17" t="s">
        <v>995</v>
      </c>
      <c r="F240" s="18" t="s">
        <v>860</v>
      </c>
      <c r="G240" s="18" t="s">
        <v>231</v>
      </c>
      <c r="H240" s="18" t="s">
        <v>232</v>
      </c>
      <c r="I240" s="29" t="s">
        <v>7098</v>
      </c>
      <c r="J240" s="30">
        <v>39462</v>
      </c>
      <c r="K240" s="30">
        <v>438292</v>
      </c>
      <c r="L240" s="18" t="s">
        <v>42</v>
      </c>
      <c r="M240" s="15"/>
      <c r="N240" s="15"/>
      <c r="O240" s="18" t="s">
        <v>42</v>
      </c>
      <c r="P240" s="27" t="s">
        <v>51</v>
      </c>
      <c r="Q240" s="15" t="s">
        <v>44</v>
      </c>
      <c r="R240" s="31">
        <v>69</v>
      </c>
      <c r="S240" s="31">
        <v>48</v>
      </c>
      <c r="T240" s="18" t="s">
        <v>861</v>
      </c>
      <c r="U240" s="18" t="s">
        <v>862</v>
      </c>
      <c r="V240" s="25"/>
      <c r="W240" s="25"/>
      <c r="X240" s="26" t="s">
        <v>44</v>
      </c>
      <c r="Y240" s="13" t="s">
        <v>39</v>
      </c>
      <c r="Z240" s="26" t="s">
        <v>37</v>
      </c>
      <c r="AA240" s="26" t="s">
        <v>38</v>
      </c>
      <c r="AB240" s="27"/>
      <c r="AC240" s="9">
        <f>VLOOKUP($A240,'SP23'!$1:$1048576,7,0)</f>
        <v>19</v>
      </c>
    </row>
    <row r="241" spans="1:29" ht="36">
      <c r="A241" s="18">
        <v>59332</v>
      </c>
      <c r="B241" s="15" t="s">
        <v>7562</v>
      </c>
      <c r="C241" s="18" t="s">
        <v>7563</v>
      </c>
      <c r="D241" s="18" t="s">
        <v>50</v>
      </c>
      <c r="E241" s="17" t="s">
        <v>995</v>
      </c>
      <c r="F241" s="18" t="s">
        <v>135</v>
      </c>
      <c r="G241" s="18" t="s">
        <v>107</v>
      </c>
      <c r="H241" s="18" t="s">
        <v>108</v>
      </c>
      <c r="I241" s="29" t="s">
        <v>7098</v>
      </c>
      <c r="J241" s="30">
        <v>39462</v>
      </c>
      <c r="K241" s="30">
        <v>438292</v>
      </c>
      <c r="L241" s="18" t="s">
        <v>42</v>
      </c>
      <c r="M241" s="15"/>
      <c r="N241" s="15"/>
      <c r="O241" s="18" t="s">
        <v>42</v>
      </c>
      <c r="P241" s="27" t="s">
        <v>43</v>
      </c>
      <c r="Q241" s="15" t="s">
        <v>44</v>
      </c>
      <c r="R241" s="31">
        <v>69</v>
      </c>
      <c r="S241" s="31">
        <v>48</v>
      </c>
      <c r="T241" s="18" t="s">
        <v>136</v>
      </c>
      <c r="U241" s="18" t="s">
        <v>137</v>
      </c>
      <c r="V241" s="25"/>
      <c r="W241" s="25"/>
      <c r="X241" s="26" t="s">
        <v>42</v>
      </c>
      <c r="Y241" s="13" t="s">
        <v>39</v>
      </c>
      <c r="Z241" s="26" t="s">
        <v>37</v>
      </c>
      <c r="AA241" s="26" t="s">
        <v>38</v>
      </c>
      <c r="AB241" s="27" t="s">
        <v>53</v>
      </c>
      <c r="AC241" s="9" t="e">
        <f>VLOOKUP($A241,'SP23'!$1:$1048576,7,0)</f>
        <v>#N/A</v>
      </c>
    </row>
    <row r="242" spans="1:29" ht="36">
      <c r="A242" s="18">
        <v>59558</v>
      </c>
      <c r="B242" s="15" t="s">
        <v>7564</v>
      </c>
      <c r="C242" s="18" t="s">
        <v>7565</v>
      </c>
      <c r="D242" s="15" t="s">
        <v>41</v>
      </c>
      <c r="E242" s="17" t="s">
        <v>995</v>
      </c>
      <c r="F242" s="18" t="s">
        <v>863</v>
      </c>
      <c r="G242" s="18" t="s">
        <v>31</v>
      </c>
      <c r="H242" s="18" t="s">
        <v>360</v>
      </c>
      <c r="I242" s="29" t="s">
        <v>7098</v>
      </c>
      <c r="J242" s="30">
        <v>39462</v>
      </c>
      <c r="K242" s="30">
        <v>438292</v>
      </c>
      <c r="L242" s="18" t="s">
        <v>42</v>
      </c>
      <c r="M242" s="20"/>
      <c r="N242" s="20"/>
      <c r="O242" s="18" t="s">
        <v>42</v>
      </c>
      <c r="P242" s="27" t="s">
        <v>51</v>
      </c>
      <c r="Q242" s="15" t="s">
        <v>44</v>
      </c>
      <c r="R242" s="31">
        <v>69</v>
      </c>
      <c r="S242" s="31">
        <v>48</v>
      </c>
      <c r="T242" s="18" t="s">
        <v>864</v>
      </c>
      <c r="U242" s="18" t="s">
        <v>865</v>
      </c>
      <c r="V242" s="25"/>
      <c r="W242" s="25"/>
      <c r="X242" s="26" t="s">
        <v>44</v>
      </c>
      <c r="Y242" s="13" t="s">
        <v>39</v>
      </c>
      <c r="Z242" s="26" t="s">
        <v>37</v>
      </c>
      <c r="AA242" s="26" t="s">
        <v>38</v>
      </c>
      <c r="AB242" s="27"/>
      <c r="AC242" s="9">
        <f>VLOOKUP($A242,'SP23'!$1:$1048576,7,0)</f>
        <v>16</v>
      </c>
    </row>
    <row r="243" spans="1:29" ht="36">
      <c r="A243" s="18">
        <v>55122</v>
      </c>
      <c r="B243" s="15" t="s">
        <v>7566</v>
      </c>
      <c r="C243" s="18" t="s">
        <v>7567</v>
      </c>
      <c r="D243" s="15" t="s">
        <v>50</v>
      </c>
      <c r="E243" s="17" t="s">
        <v>995</v>
      </c>
      <c r="F243" s="18" t="s">
        <v>866</v>
      </c>
      <c r="G243" s="18" t="s">
        <v>45</v>
      </c>
      <c r="H243" s="18" t="s">
        <v>120</v>
      </c>
      <c r="I243" s="29" t="s">
        <v>7098</v>
      </c>
      <c r="J243" s="30">
        <v>39462</v>
      </c>
      <c r="K243" s="30">
        <v>438292</v>
      </c>
      <c r="L243" s="18" t="s">
        <v>42</v>
      </c>
      <c r="M243" s="15"/>
      <c r="N243" s="15"/>
      <c r="O243" s="18" t="s">
        <v>42</v>
      </c>
      <c r="P243" s="27" t="s">
        <v>51</v>
      </c>
      <c r="Q243" s="15" t="s">
        <v>44</v>
      </c>
      <c r="R243" s="31">
        <v>69</v>
      </c>
      <c r="S243" s="31">
        <v>48</v>
      </c>
      <c r="T243" s="18" t="s">
        <v>867</v>
      </c>
      <c r="U243" s="18" t="s">
        <v>868</v>
      </c>
      <c r="V243" s="25"/>
      <c r="W243" s="25"/>
      <c r="X243" s="26" t="s">
        <v>44</v>
      </c>
      <c r="Y243" s="13" t="s">
        <v>39</v>
      </c>
      <c r="Z243" s="26" t="s">
        <v>37</v>
      </c>
      <c r="AA243" s="26" t="s">
        <v>38</v>
      </c>
      <c r="AB243" s="27"/>
      <c r="AC243" s="9">
        <f>VLOOKUP($A243,'SP23'!$1:$1048576,7,0)</f>
        <v>115</v>
      </c>
    </row>
    <row r="244" spans="1:29" ht="36">
      <c r="A244" s="18">
        <v>52444</v>
      </c>
      <c r="B244" s="15" t="s">
        <v>7568</v>
      </c>
      <c r="C244" s="18" t="s">
        <v>7569</v>
      </c>
      <c r="D244" s="15" t="s">
        <v>50</v>
      </c>
      <c r="E244" s="17" t="s">
        <v>995</v>
      </c>
      <c r="F244" s="18" t="s">
        <v>869</v>
      </c>
      <c r="G244" s="18" t="s">
        <v>45</v>
      </c>
      <c r="H244" s="18" t="s">
        <v>46</v>
      </c>
      <c r="I244" s="29" t="s">
        <v>7098</v>
      </c>
      <c r="J244" s="30">
        <v>39462</v>
      </c>
      <c r="K244" s="30">
        <v>438292</v>
      </c>
      <c r="L244" s="18" t="s">
        <v>42</v>
      </c>
      <c r="M244" s="15"/>
      <c r="N244" s="15"/>
      <c r="O244" s="18" t="s">
        <v>42</v>
      </c>
      <c r="P244" s="27" t="s">
        <v>51</v>
      </c>
      <c r="Q244" s="15" t="s">
        <v>44</v>
      </c>
      <c r="R244" s="31">
        <v>69</v>
      </c>
      <c r="S244" s="31">
        <v>48</v>
      </c>
      <c r="T244" s="18" t="s">
        <v>870</v>
      </c>
      <c r="U244" s="18" t="s">
        <v>871</v>
      </c>
      <c r="V244" s="25"/>
      <c r="W244" s="25"/>
      <c r="X244" s="26" t="s">
        <v>44</v>
      </c>
      <c r="Y244" s="13" t="s">
        <v>39</v>
      </c>
      <c r="Z244" s="26" t="s">
        <v>37</v>
      </c>
      <c r="AA244" s="26" t="s">
        <v>38</v>
      </c>
      <c r="AB244" s="27"/>
      <c r="AC244" s="9">
        <f>VLOOKUP($A244,'SP23'!$1:$1048576,7,0)</f>
        <v>120</v>
      </c>
    </row>
    <row r="245" spans="1:29" ht="57.95">
      <c r="A245" s="34">
        <v>59656</v>
      </c>
      <c r="B245" s="15" t="s">
        <v>7570</v>
      </c>
      <c r="C245" s="18" t="s">
        <v>7571</v>
      </c>
      <c r="D245" s="15" t="s">
        <v>50</v>
      </c>
      <c r="E245" s="17" t="s">
        <v>995</v>
      </c>
      <c r="F245" s="18" t="s">
        <v>872</v>
      </c>
      <c r="G245" s="18" t="s">
        <v>199</v>
      </c>
      <c r="H245" s="18" t="s">
        <v>67</v>
      </c>
      <c r="I245" s="29" t="s">
        <v>7098</v>
      </c>
      <c r="J245" s="30">
        <v>39462</v>
      </c>
      <c r="K245" s="30">
        <v>438292</v>
      </c>
      <c r="L245" s="18" t="s">
        <v>42</v>
      </c>
      <c r="M245" s="15"/>
      <c r="N245" s="15"/>
      <c r="O245" s="18" t="s">
        <v>42</v>
      </c>
      <c r="P245" s="27" t="s">
        <v>43</v>
      </c>
      <c r="Q245" s="15" t="s">
        <v>44</v>
      </c>
      <c r="R245" s="31">
        <v>69</v>
      </c>
      <c r="S245" s="31">
        <v>48</v>
      </c>
      <c r="T245" s="18" t="s">
        <v>873</v>
      </c>
      <c r="U245" s="18" t="s">
        <v>874</v>
      </c>
      <c r="V245" s="25"/>
      <c r="W245" s="25"/>
      <c r="X245" s="26" t="s">
        <v>44</v>
      </c>
      <c r="Y245" s="13" t="s">
        <v>39</v>
      </c>
      <c r="Z245" s="26" t="s">
        <v>37</v>
      </c>
      <c r="AA245" s="26" t="s">
        <v>38</v>
      </c>
      <c r="AB245" s="27" t="s">
        <v>875</v>
      </c>
      <c r="AC245" s="9" t="e">
        <f>VLOOKUP($A245,'SP23'!$1:$1048576,7,0)</f>
        <v>#N/A</v>
      </c>
    </row>
    <row r="246" spans="1:29" ht="36">
      <c r="A246" s="18">
        <v>58808</v>
      </c>
      <c r="B246" s="15" t="s">
        <v>7572</v>
      </c>
      <c r="C246" s="18" t="s">
        <v>7573</v>
      </c>
      <c r="D246" s="15" t="s">
        <v>41</v>
      </c>
      <c r="E246" s="17" t="s">
        <v>995</v>
      </c>
      <c r="F246" s="18" t="s">
        <v>876</v>
      </c>
      <c r="G246" s="18" t="s">
        <v>61</v>
      </c>
      <c r="H246" s="18" t="s">
        <v>67</v>
      </c>
      <c r="I246" s="29" t="s">
        <v>7098</v>
      </c>
      <c r="J246" s="30">
        <v>39462</v>
      </c>
      <c r="K246" s="30">
        <v>438292</v>
      </c>
      <c r="L246" s="18" t="s">
        <v>42</v>
      </c>
      <c r="M246" s="15"/>
      <c r="N246" s="15"/>
      <c r="O246" s="18" t="s">
        <v>42</v>
      </c>
      <c r="P246" s="27" t="s">
        <v>51</v>
      </c>
      <c r="Q246" s="15" t="s">
        <v>44</v>
      </c>
      <c r="R246" s="31">
        <v>69</v>
      </c>
      <c r="S246" s="31">
        <v>48</v>
      </c>
      <c r="T246" s="18" t="s">
        <v>877</v>
      </c>
      <c r="U246" s="18" t="s">
        <v>878</v>
      </c>
      <c r="V246" s="25"/>
      <c r="W246" s="25"/>
      <c r="X246" s="26" t="s">
        <v>44</v>
      </c>
      <c r="Y246" s="13" t="s">
        <v>39</v>
      </c>
      <c r="Z246" s="26" t="s">
        <v>37</v>
      </c>
      <c r="AA246" s="26" t="s">
        <v>38</v>
      </c>
      <c r="AB246" s="27"/>
      <c r="AC246" s="9">
        <f>VLOOKUP($A246,'SP23'!$1:$1048576,7,0)</f>
        <v>121</v>
      </c>
    </row>
    <row r="247" spans="1:29" ht="36">
      <c r="A247" s="34">
        <v>59880</v>
      </c>
      <c r="B247" s="15" t="s">
        <v>7574</v>
      </c>
      <c r="C247" s="18" t="s">
        <v>7575</v>
      </c>
      <c r="D247" s="18" t="s">
        <v>50</v>
      </c>
      <c r="E247" s="17" t="s">
        <v>995</v>
      </c>
      <c r="F247" s="18" t="s">
        <v>138</v>
      </c>
      <c r="G247" s="18" t="s">
        <v>107</v>
      </c>
      <c r="H247" s="18" t="s">
        <v>108</v>
      </c>
      <c r="I247" s="29" t="s">
        <v>7098</v>
      </c>
      <c r="J247" s="30">
        <v>39462</v>
      </c>
      <c r="K247" s="30">
        <v>438292</v>
      </c>
      <c r="L247" s="18" t="s">
        <v>42</v>
      </c>
      <c r="M247" s="15"/>
      <c r="N247" s="15"/>
      <c r="O247" s="18" t="s">
        <v>42</v>
      </c>
      <c r="P247" s="27" t="s">
        <v>43</v>
      </c>
      <c r="Q247" s="15" t="s">
        <v>42</v>
      </c>
      <c r="R247" s="31">
        <v>69</v>
      </c>
      <c r="S247" s="31">
        <v>48</v>
      </c>
      <c r="T247" s="18" t="s">
        <v>139</v>
      </c>
      <c r="U247" s="18" t="s">
        <v>140</v>
      </c>
      <c r="V247" s="25"/>
      <c r="W247" s="25"/>
      <c r="X247" s="26" t="s">
        <v>42</v>
      </c>
      <c r="Y247" s="13" t="s">
        <v>39</v>
      </c>
      <c r="Z247" s="26" t="s">
        <v>37</v>
      </c>
      <c r="AA247" s="26" t="s">
        <v>38</v>
      </c>
      <c r="AB247" s="27" t="s">
        <v>141</v>
      </c>
      <c r="AC247" s="9" t="e">
        <f>VLOOKUP($A247,'SP23'!$1:$1048576,7,0)</f>
        <v>#N/A</v>
      </c>
    </row>
    <row r="248" spans="1:29" ht="36">
      <c r="A248" s="18">
        <v>56651</v>
      </c>
      <c r="B248" s="15" t="s">
        <v>7576</v>
      </c>
      <c r="C248" s="18" t="s">
        <v>7577</v>
      </c>
      <c r="D248" s="15" t="s">
        <v>50</v>
      </c>
      <c r="E248" s="17" t="s">
        <v>995</v>
      </c>
      <c r="F248" s="18" t="s">
        <v>879</v>
      </c>
      <c r="G248" s="18" t="s">
        <v>45</v>
      </c>
      <c r="H248" s="18" t="s">
        <v>186</v>
      </c>
      <c r="I248" s="29" t="s">
        <v>7098</v>
      </c>
      <c r="J248" s="30">
        <v>39462</v>
      </c>
      <c r="K248" s="30">
        <v>438292</v>
      </c>
      <c r="L248" s="18" t="s">
        <v>42</v>
      </c>
      <c r="M248" s="15"/>
      <c r="N248" s="15"/>
      <c r="O248" s="18" t="s">
        <v>42</v>
      </c>
      <c r="P248" s="27" t="s">
        <v>43</v>
      </c>
      <c r="Q248" s="15" t="s">
        <v>44</v>
      </c>
      <c r="R248" s="31">
        <v>69</v>
      </c>
      <c r="S248" s="31">
        <v>48</v>
      </c>
      <c r="T248" s="18" t="s">
        <v>880</v>
      </c>
      <c r="U248" s="18" t="s">
        <v>881</v>
      </c>
      <c r="V248" s="25"/>
      <c r="W248" s="25"/>
      <c r="X248" s="26" t="s">
        <v>44</v>
      </c>
      <c r="Y248" s="13" t="s">
        <v>39</v>
      </c>
      <c r="Z248" s="26" t="s">
        <v>37</v>
      </c>
      <c r="AA248" s="26" t="s">
        <v>38</v>
      </c>
      <c r="AB248" s="27"/>
      <c r="AC248" s="9">
        <f>VLOOKUP($A248,'SP23'!$1:$1048576,7,0)</f>
        <v>129</v>
      </c>
    </row>
    <row r="249" spans="1:29" ht="36">
      <c r="A249" s="18">
        <v>59954</v>
      </c>
      <c r="B249" s="15" t="s">
        <v>7578</v>
      </c>
      <c r="C249" s="18" t="s">
        <v>7579</v>
      </c>
      <c r="D249" s="18" t="s">
        <v>50</v>
      </c>
      <c r="E249" s="17" t="s">
        <v>995</v>
      </c>
      <c r="F249" s="18" t="s">
        <v>882</v>
      </c>
      <c r="G249" s="18" t="s">
        <v>181</v>
      </c>
      <c r="H249" s="18" t="s">
        <v>182</v>
      </c>
      <c r="I249" s="29" t="s">
        <v>7098</v>
      </c>
      <c r="J249" s="30">
        <v>39462</v>
      </c>
      <c r="K249" s="30">
        <v>438292</v>
      </c>
      <c r="L249" s="18" t="s">
        <v>42</v>
      </c>
      <c r="M249" s="15"/>
      <c r="N249" s="15"/>
      <c r="O249" s="18" t="s">
        <v>42</v>
      </c>
      <c r="P249" s="27" t="s">
        <v>51</v>
      </c>
      <c r="Q249" s="15" t="s">
        <v>44</v>
      </c>
      <c r="R249" s="31">
        <v>69</v>
      </c>
      <c r="S249" s="31">
        <v>48</v>
      </c>
      <c r="T249" s="18" t="s">
        <v>883</v>
      </c>
      <c r="U249" s="18" t="s">
        <v>884</v>
      </c>
      <c r="V249" s="25"/>
      <c r="W249" s="25"/>
      <c r="X249" s="26" t="s">
        <v>44</v>
      </c>
      <c r="Y249" s="13" t="s">
        <v>39</v>
      </c>
      <c r="Z249" s="26" t="s">
        <v>37</v>
      </c>
      <c r="AA249" s="26" t="s">
        <v>38</v>
      </c>
      <c r="AB249" s="27"/>
      <c r="AC249" s="9">
        <f>VLOOKUP($A249,'SP23'!$1:$1048576,7,0)</f>
        <v>51</v>
      </c>
    </row>
    <row r="250" spans="1:29" ht="36">
      <c r="A250" s="18">
        <v>59958</v>
      </c>
      <c r="B250" s="15" t="s">
        <v>7580</v>
      </c>
      <c r="C250" s="18" t="s">
        <v>7581</v>
      </c>
      <c r="D250" s="15" t="s">
        <v>41</v>
      </c>
      <c r="E250" s="17" t="s">
        <v>995</v>
      </c>
      <c r="F250" s="18" t="s">
        <v>885</v>
      </c>
      <c r="G250" s="18" t="s">
        <v>31</v>
      </c>
      <c r="H250" s="18" t="s">
        <v>255</v>
      </c>
      <c r="I250" s="29" t="s">
        <v>7098</v>
      </c>
      <c r="J250" s="30">
        <v>39462</v>
      </c>
      <c r="K250" s="30">
        <v>438292</v>
      </c>
      <c r="L250" s="18" t="s">
        <v>42</v>
      </c>
      <c r="M250" s="15"/>
      <c r="N250" s="15"/>
      <c r="O250" s="18" t="s">
        <v>42</v>
      </c>
      <c r="P250" s="27" t="s">
        <v>51</v>
      </c>
      <c r="Q250" s="15" t="s">
        <v>44</v>
      </c>
      <c r="R250" s="31">
        <v>69</v>
      </c>
      <c r="S250" s="31">
        <v>48</v>
      </c>
      <c r="T250" s="18" t="s">
        <v>886</v>
      </c>
      <c r="U250" s="18" t="s">
        <v>887</v>
      </c>
      <c r="V250" s="25"/>
      <c r="W250" s="25"/>
      <c r="X250" s="26" t="s">
        <v>44</v>
      </c>
      <c r="Y250" s="13" t="s">
        <v>39</v>
      </c>
      <c r="Z250" s="26" t="s">
        <v>37</v>
      </c>
      <c r="AA250" s="26" t="s">
        <v>38</v>
      </c>
      <c r="AB250" s="27"/>
      <c r="AC250" s="9">
        <f>VLOOKUP($A250,'SP23'!$1:$1048576,7,0)</f>
        <v>16</v>
      </c>
    </row>
    <row r="251" spans="1:29" ht="43.5">
      <c r="A251" s="34" t="s">
        <v>888</v>
      </c>
      <c r="B251" s="15" t="s">
        <v>7582</v>
      </c>
      <c r="C251" s="18" t="s">
        <v>7583</v>
      </c>
      <c r="D251" s="15" t="s">
        <v>50</v>
      </c>
      <c r="E251" s="17" t="s">
        <v>995</v>
      </c>
      <c r="F251" s="18" t="s">
        <v>889</v>
      </c>
      <c r="G251" s="18" t="s">
        <v>45</v>
      </c>
      <c r="H251" s="18" t="s">
        <v>46</v>
      </c>
      <c r="I251" s="29" t="s">
        <v>7098</v>
      </c>
      <c r="J251" s="30">
        <v>39462</v>
      </c>
      <c r="K251" s="30">
        <v>438292</v>
      </c>
      <c r="L251" s="18" t="s">
        <v>42</v>
      </c>
      <c r="M251" s="15"/>
      <c r="N251" s="15"/>
      <c r="O251" s="18" t="s">
        <v>42</v>
      </c>
      <c r="P251" s="27" t="s">
        <v>66</v>
      </c>
      <c r="Q251" s="15" t="s">
        <v>44</v>
      </c>
      <c r="R251" s="31">
        <v>69</v>
      </c>
      <c r="S251" s="31">
        <v>48</v>
      </c>
      <c r="T251" s="18" t="s">
        <v>890</v>
      </c>
      <c r="U251" s="18" t="s">
        <v>891</v>
      </c>
      <c r="V251" s="25"/>
      <c r="W251" s="25"/>
      <c r="X251" s="26" t="s">
        <v>44</v>
      </c>
      <c r="Y251" s="13" t="s">
        <v>39</v>
      </c>
      <c r="Z251" s="26" t="s">
        <v>37</v>
      </c>
      <c r="AA251" s="26" t="s">
        <v>38</v>
      </c>
      <c r="AB251" s="27" t="s">
        <v>892</v>
      </c>
      <c r="AC251" s="9" t="e">
        <f>VLOOKUP($A251,'SP23'!$1:$1048576,7,0)</f>
        <v>#N/A</v>
      </c>
    </row>
    <row r="252" spans="1:29" ht="43.5">
      <c r="A252" s="34" t="s">
        <v>893</v>
      </c>
      <c r="B252" s="15" t="s">
        <v>7584</v>
      </c>
      <c r="C252" s="18" t="s">
        <v>7585</v>
      </c>
      <c r="D252" s="15" t="s">
        <v>50</v>
      </c>
      <c r="E252" s="17" t="s">
        <v>995</v>
      </c>
      <c r="F252" s="18" t="s">
        <v>889</v>
      </c>
      <c r="G252" s="18" t="s">
        <v>45</v>
      </c>
      <c r="H252" s="18" t="s">
        <v>46</v>
      </c>
      <c r="I252" s="29" t="s">
        <v>7098</v>
      </c>
      <c r="J252" s="30">
        <v>39462</v>
      </c>
      <c r="K252" s="30">
        <v>438292</v>
      </c>
      <c r="L252" s="18" t="s">
        <v>42</v>
      </c>
      <c r="M252" s="20"/>
      <c r="N252" s="20"/>
      <c r="O252" s="18" t="s">
        <v>42</v>
      </c>
      <c r="P252" s="27" t="s">
        <v>66</v>
      </c>
      <c r="Q252" s="15" t="s">
        <v>44</v>
      </c>
      <c r="R252" s="31">
        <v>69</v>
      </c>
      <c r="S252" s="31">
        <v>48</v>
      </c>
      <c r="T252" s="18" t="s">
        <v>894</v>
      </c>
      <c r="U252" s="18" t="s">
        <v>895</v>
      </c>
      <c r="V252" s="25"/>
      <c r="W252" s="25"/>
      <c r="X252" s="26" t="s">
        <v>44</v>
      </c>
      <c r="Y252" s="13" t="s">
        <v>39</v>
      </c>
      <c r="Z252" s="26" t="s">
        <v>37</v>
      </c>
      <c r="AA252" s="26" t="s">
        <v>38</v>
      </c>
      <c r="AB252" s="27" t="s">
        <v>896</v>
      </c>
      <c r="AC252" s="9" t="e">
        <f>VLOOKUP($A252,'SP23'!$1:$1048576,7,0)</f>
        <v>#N/A</v>
      </c>
    </row>
    <row r="253" spans="1:29" ht="36">
      <c r="A253" s="75">
        <v>51166</v>
      </c>
      <c r="B253" s="15" t="s">
        <v>7586</v>
      </c>
      <c r="C253" s="18" t="s">
        <v>7587</v>
      </c>
      <c r="D253" s="18" t="s">
        <v>50</v>
      </c>
      <c r="E253" s="17" t="s">
        <v>995</v>
      </c>
      <c r="F253" s="18" t="s">
        <v>898</v>
      </c>
      <c r="G253" s="18" t="s">
        <v>897</v>
      </c>
      <c r="H253" s="18" t="s">
        <v>506</v>
      </c>
      <c r="I253" s="29" t="s">
        <v>7098</v>
      </c>
      <c r="J253" s="30">
        <v>39462</v>
      </c>
      <c r="K253" s="30">
        <v>438292</v>
      </c>
      <c r="L253" s="18" t="s">
        <v>42</v>
      </c>
      <c r="M253" s="20"/>
      <c r="N253" s="20"/>
      <c r="O253" s="18" t="s">
        <v>42</v>
      </c>
      <c r="P253" s="27" t="s">
        <v>163</v>
      </c>
      <c r="Q253" s="15" t="s">
        <v>44</v>
      </c>
      <c r="R253" s="31">
        <v>69</v>
      </c>
      <c r="S253" s="31">
        <v>48</v>
      </c>
      <c r="T253" s="18" t="s">
        <v>899</v>
      </c>
      <c r="U253" s="18" t="s">
        <v>900</v>
      </c>
      <c r="V253" s="25"/>
      <c r="W253" s="25"/>
      <c r="X253" s="26" t="s">
        <v>44</v>
      </c>
      <c r="Y253" s="13" t="s">
        <v>39</v>
      </c>
      <c r="Z253" s="26" t="s">
        <v>37</v>
      </c>
      <c r="AA253" s="26" t="s">
        <v>38</v>
      </c>
      <c r="AB253" s="27"/>
      <c r="AC253" s="9">
        <f>VLOOKUP($A253,'SP23'!$1:$1048576,7,0)</f>
        <v>37</v>
      </c>
    </row>
    <row r="254" spans="1:29" ht="36">
      <c r="A254" s="75">
        <v>51915</v>
      </c>
      <c r="B254" s="34" t="s">
        <v>7588</v>
      </c>
      <c r="C254" s="18" t="s">
        <v>7589</v>
      </c>
      <c r="D254" s="18" t="s">
        <v>50</v>
      </c>
      <c r="E254" s="17" t="s">
        <v>995</v>
      </c>
      <c r="F254" s="18" t="s">
        <v>901</v>
      </c>
      <c r="G254" s="18" t="s">
        <v>897</v>
      </c>
      <c r="H254" s="18" t="s">
        <v>506</v>
      </c>
      <c r="I254" s="29" t="s">
        <v>7098</v>
      </c>
      <c r="J254" s="30">
        <v>39462</v>
      </c>
      <c r="K254" s="30">
        <v>438292</v>
      </c>
      <c r="L254" s="18" t="s">
        <v>42</v>
      </c>
      <c r="M254" s="20"/>
      <c r="N254" s="20"/>
      <c r="O254" s="18" t="s">
        <v>42</v>
      </c>
      <c r="P254" s="27" t="s">
        <v>163</v>
      </c>
      <c r="Q254" s="15" t="s">
        <v>44</v>
      </c>
      <c r="R254" s="31">
        <v>69</v>
      </c>
      <c r="S254" s="31">
        <v>48</v>
      </c>
      <c r="T254" s="18" t="s">
        <v>902</v>
      </c>
      <c r="U254" s="18" t="s">
        <v>903</v>
      </c>
      <c r="V254" s="25"/>
      <c r="W254" s="25"/>
      <c r="X254" s="26" t="s">
        <v>44</v>
      </c>
      <c r="Y254" s="13" t="s">
        <v>39</v>
      </c>
      <c r="Z254" s="26" t="s">
        <v>37</v>
      </c>
      <c r="AA254" s="26" t="s">
        <v>38</v>
      </c>
      <c r="AB254" s="27"/>
      <c r="AC254" s="9">
        <f>VLOOKUP($A254,'SP23'!$1:$1048576,7,0)</f>
        <v>24</v>
      </c>
    </row>
    <row r="255" spans="1:29" ht="36">
      <c r="A255" s="75">
        <v>52252</v>
      </c>
      <c r="B255" s="34" t="s">
        <v>7590</v>
      </c>
      <c r="C255" s="18" t="s">
        <v>7591</v>
      </c>
      <c r="D255" s="18" t="s">
        <v>50</v>
      </c>
      <c r="E255" s="17" t="s">
        <v>995</v>
      </c>
      <c r="F255" s="18" t="s">
        <v>904</v>
      </c>
      <c r="G255" s="18" t="s">
        <v>181</v>
      </c>
      <c r="H255" s="18" t="s">
        <v>182</v>
      </c>
      <c r="I255" s="29" t="s">
        <v>7098</v>
      </c>
      <c r="J255" s="30">
        <v>39462</v>
      </c>
      <c r="K255" s="30">
        <v>438292</v>
      </c>
      <c r="L255" s="18" t="s">
        <v>42</v>
      </c>
      <c r="M255" s="20"/>
      <c r="N255" s="20"/>
      <c r="O255" s="18" t="s">
        <v>42</v>
      </c>
      <c r="P255" s="27" t="s">
        <v>43</v>
      </c>
      <c r="Q255" s="15" t="s">
        <v>44</v>
      </c>
      <c r="R255" s="31">
        <v>69</v>
      </c>
      <c r="S255" s="31">
        <v>48</v>
      </c>
      <c r="T255" s="18" t="s">
        <v>905</v>
      </c>
      <c r="U255" s="18" t="s">
        <v>906</v>
      </c>
      <c r="V255" s="25"/>
      <c r="W255" s="25"/>
      <c r="X255" s="26" t="s">
        <v>44</v>
      </c>
      <c r="Y255" s="13" t="s">
        <v>39</v>
      </c>
      <c r="Z255" s="26" t="s">
        <v>37</v>
      </c>
      <c r="AA255" s="26" t="s">
        <v>38</v>
      </c>
      <c r="AB255" s="36"/>
      <c r="AC255" s="9">
        <f>VLOOKUP($A255,'SP23'!$1:$1048576,7,0)</f>
        <v>81</v>
      </c>
    </row>
    <row r="256" spans="1:29" ht="36">
      <c r="A256" s="75">
        <v>52525</v>
      </c>
      <c r="B256" s="34" t="s">
        <v>7592</v>
      </c>
      <c r="C256" s="18" t="s">
        <v>7593</v>
      </c>
      <c r="D256" s="18" t="s">
        <v>50</v>
      </c>
      <c r="E256" s="17" t="s">
        <v>995</v>
      </c>
      <c r="F256" s="18" t="s">
        <v>907</v>
      </c>
      <c r="G256" s="18" t="s">
        <v>181</v>
      </c>
      <c r="H256" s="18" t="s">
        <v>182</v>
      </c>
      <c r="I256" s="29" t="s">
        <v>7098</v>
      </c>
      <c r="J256" s="30">
        <v>39462</v>
      </c>
      <c r="K256" s="30">
        <v>438292</v>
      </c>
      <c r="L256" s="18" t="s">
        <v>42</v>
      </c>
      <c r="M256" s="20"/>
      <c r="N256" s="20"/>
      <c r="O256" s="18" t="s">
        <v>42</v>
      </c>
      <c r="P256" s="27" t="s">
        <v>163</v>
      </c>
      <c r="Q256" s="15" t="s">
        <v>44</v>
      </c>
      <c r="R256" s="31">
        <v>69</v>
      </c>
      <c r="S256" s="31">
        <v>48</v>
      </c>
      <c r="T256" s="18" t="s">
        <v>908</v>
      </c>
      <c r="U256" s="18" t="s">
        <v>909</v>
      </c>
      <c r="V256" s="25"/>
      <c r="W256" s="25"/>
      <c r="X256" s="26" t="s">
        <v>44</v>
      </c>
      <c r="Y256" s="13" t="s">
        <v>39</v>
      </c>
      <c r="Z256" s="26" t="s">
        <v>37</v>
      </c>
      <c r="AA256" s="26" t="s">
        <v>38</v>
      </c>
      <c r="AB256" s="36"/>
      <c r="AC256" s="9">
        <f>VLOOKUP($A256,'SP23'!$1:$1048576,7,0)</f>
        <v>76</v>
      </c>
    </row>
    <row r="257" spans="1:29" ht="36">
      <c r="A257" s="75">
        <v>52599</v>
      </c>
      <c r="B257" s="34" t="s">
        <v>7594</v>
      </c>
      <c r="C257" s="18" t="s">
        <v>7595</v>
      </c>
      <c r="D257" s="18" t="s">
        <v>50</v>
      </c>
      <c r="E257" s="17" t="s">
        <v>995</v>
      </c>
      <c r="F257" s="18" t="s">
        <v>910</v>
      </c>
      <c r="G257" s="18" t="s">
        <v>181</v>
      </c>
      <c r="H257" s="18" t="s">
        <v>227</v>
      </c>
      <c r="I257" s="29" t="s">
        <v>7098</v>
      </c>
      <c r="J257" s="30">
        <v>39462</v>
      </c>
      <c r="K257" s="30">
        <v>438292</v>
      </c>
      <c r="L257" s="18" t="s">
        <v>42</v>
      </c>
      <c r="M257" s="20"/>
      <c r="N257" s="20"/>
      <c r="O257" s="18" t="s">
        <v>42</v>
      </c>
      <c r="P257" s="27" t="s">
        <v>51</v>
      </c>
      <c r="Q257" s="15" t="s">
        <v>44</v>
      </c>
      <c r="R257" s="31">
        <v>69</v>
      </c>
      <c r="S257" s="31">
        <v>48</v>
      </c>
      <c r="T257" s="18" t="s">
        <v>911</v>
      </c>
      <c r="U257" s="18" t="s">
        <v>912</v>
      </c>
      <c r="V257" s="25"/>
      <c r="W257" s="25"/>
      <c r="X257" s="26" t="s">
        <v>44</v>
      </c>
      <c r="Y257" s="13" t="s">
        <v>39</v>
      </c>
      <c r="Z257" s="26" t="s">
        <v>37</v>
      </c>
      <c r="AA257" s="26" t="s">
        <v>38</v>
      </c>
      <c r="AB257" s="27"/>
      <c r="AC257" s="9">
        <f>VLOOKUP($A257,'SP23'!$1:$1048576,7,0)</f>
        <v>10</v>
      </c>
    </row>
    <row r="258" spans="1:29" ht="36">
      <c r="A258" s="75">
        <v>54344</v>
      </c>
      <c r="B258" s="15" t="s">
        <v>7596</v>
      </c>
      <c r="C258" s="18" t="s">
        <v>7597</v>
      </c>
      <c r="D258" s="18" t="s">
        <v>50</v>
      </c>
      <c r="E258" s="17" t="s">
        <v>995</v>
      </c>
      <c r="F258" s="18" t="s">
        <v>913</v>
      </c>
      <c r="G258" s="18" t="s">
        <v>897</v>
      </c>
      <c r="H258" s="18" t="s">
        <v>506</v>
      </c>
      <c r="I258" s="29" t="s">
        <v>7098</v>
      </c>
      <c r="J258" s="30">
        <v>39462</v>
      </c>
      <c r="K258" s="30">
        <v>438292</v>
      </c>
      <c r="L258" s="18" t="s">
        <v>42</v>
      </c>
      <c r="M258" s="20"/>
      <c r="N258" s="20"/>
      <c r="O258" s="18" t="s">
        <v>42</v>
      </c>
      <c r="P258" s="27" t="s">
        <v>51</v>
      </c>
      <c r="Q258" s="15" t="s">
        <v>916</v>
      </c>
      <c r="R258" s="31">
        <v>69</v>
      </c>
      <c r="S258" s="31">
        <v>48</v>
      </c>
      <c r="T258" s="18" t="s">
        <v>914</v>
      </c>
      <c r="U258" s="18" t="s">
        <v>915</v>
      </c>
      <c r="V258" s="25"/>
      <c r="W258" s="25"/>
      <c r="X258" s="26" t="s">
        <v>44</v>
      </c>
      <c r="Y258" s="13" t="s">
        <v>39</v>
      </c>
      <c r="Z258" s="26" t="s">
        <v>37</v>
      </c>
      <c r="AA258" s="26" t="s">
        <v>38</v>
      </c>
      <c r="AB258" s="27"/>
      <c r="AC258" s="9">
        <f>VLOOKUP($A258,'SP23'!$1:$1048576,7,0)</f>
        <v>216</v>
      </c>
    </row>
    <row r="259" spans="1:29" ht="43.5">
      <c r="A259" s="34" t="s">
        <v>917</v>
      </c>
      <c r="B259" s="35" t="s">
        <v>7598</v>
      </c>
      <c r="C259" s="35" t="s">
        <v>7599</v>
      </c>
      <c r="D259" s="15" t="s">
        <v>84</v>
      </c>
      <c r="E259" s="17" t="s">
        <v>994</v>
      </c>
      <c r="F259" s="18" t="s">
        <v>918</v>
      </c>
      <c r="G259" s="18" t="s">
        <v>45</v>
      </c>
      <c r="H259" s="18" t="s">
        <v>120</v>
      </c>
      <c r="I259" s="18" t="s">
        <v>7088</v>
      </c>
      <c r="J259" s="19">
        <v>44048</v>
      </c>
      <c r="K259" s="19">
        <v>438292</v>
      </c>
      <c r="L259" s="58" t="s">
        <v>42</v>
      </c>
      <c r="M259" s="20"/>
      <c r="N259" s="20"/>
      <c r="O259" s="18" t="s">
        <v>42</v>
      </c>
      <c r="P259" s="35" t="s">
        <v>921</v>
      </c>
      <c r="Q259" s="35" t="s">
        <v>44</v>
      </c>
      <c r="R259" s="23">
        <v>59.5</v>
      </c>
      <c r="S259" s="23">
        <v>30.5</v>
      </c>
      <c r="T259" s="18" t="s">
        <v>919</v>
      </c>
      <c r="U259" s="18" t="s">
        <v>920</v>
      </c>
      <c r="V259" s="25"/>
      <c r="W259" s="25"/>
      <c r="X259" s="26" t="s">
        <v>44</v>
      </c>
      <c r="Y259" s="13" t="s">
        <v>39</v>
      </c>
      <c r="Z259" s="26" t="s">
        <v>37</v>
      </c>
      <c r="AA259" s="26" t="s">
        <v>38</v>
      </c>
      <c r="AB259" s="27" t="s">
        <v>922</v>
      </c>
      <c r="AC259" s="9" t="e">
        <f>VLOOKUP($A259,'SP23'!$1:$1048576,7,0)</f>
        <v>#N/A</v>
      </c>
    </row>
    <row r="260" spans="1:29" ht="36">
      <c r="A260" s="75">
        <v>55133</v>
      </c>
      <c r="B260" s="34" t="s">
        <v>7600</v>
      </c>
      <c r="C260" s="18" t="s">
        <v>7601</v>
      </c>
      <c r="D260" s="18" t="s">
        <v>50</v>
      </c>
      <c r="E260" s="17" t="s">
        <v>995</v>
      </c>
      <c r="F260" s="18" t="s">
        <v>923</v>
      </c>
      <c r="G260" s="18" t="s">
        <v>897</v>
      </c>
      <c r="H260" s="18" t="s">
        <v>506</v>
      </c>
      <c r="I260" s="29" t="s">
        <v>7098</v>
      </c>
      <c r="J260" s="30">
        <v>39462</v>
      </c>
      <c r="K260" s="30">
        <v>438292</v>
      </c>
      <c r="L260" s="18" t="s">
        <v>42</v>
      </c>
      <c r="M260" s="20"/>
      <c r="N260" s="20"/>
      <c r="O260" s="18" t="s">
        <v>42</v>
      </c>
      <c r="P260" s="27" t="s">
        <v>43</v>
      </c>
      <c r="Q260" s="15" t="s">
        <v>44</v>
      </c>
      <c r="R260" s="31">
        <v>69</v>
      </c>
      <c r="S260" s="31">
        <v>48</v>
      </c>
      <c r="T260" s="18" t="s">
        <v>924</v>
      </c>
      <c r="U260" s="18" t="s">
        <v>925</v>
      </c>
      <c r="V260" s="25"/>
      <c r="W260" s="25"/>
      <c r="X260" s="26" t="s">
        <v>44</v>
      </c>
      <c r="Y260" s="13" t="s">
        <v>39</v>
      </c>
      <c r="Z260" s="26" t="s">
        <v>37</v>
      </c>
      <c r="AA260" s="26" t="s">
        <v>38</v>
      </c>
      <c r="AB260" s="27"/>
      <c r="AC260" s="9">
        <f>VLOOKUP($A260,'SP23'!$1:$1048576,7,0)</f>
        <v>41</v>
      </c>
    </row>
    <row r="261" spans="1:29" ht="36">
      <c r="A261" s="34" t="s">
        <v>926</v>
      </c>
      <c r="B261" s="34" t="s">
        <v>7602</v>
      </c>
      <c r="C261" s="18" t="s">
        <v>7603</v>
      </c>
      <c r="D261" s="15" t="s">
        <v>50</v>
      </c>
      <c r="E261" s="17" t="s">
        <v>995</v>
      </c>
      <c r="F261" s="18" t="s">
        <v>927</v>
      </c>
      <c r="G261" s="18" t="s">
        <v>45</v>
      </c>
      <c r="H261" s="18" t="s">
        <v>46</v>
      </c>
      <c r="I261" s="29" t="s">
        <v>7098</v>
      </c>
      <c r="J261" s="30">
        <v>39462</v>
      </c>
      <c r="K261" s="30">
        <v>438292</v>
      </c>
      <c r="L261" s="18" t="s">
        <v>42</v>
      </c>
      <c r="M261" s="20"/>
      <c r="N261" s="20"/>
      <c r="O261" s="18" t="s">
        <v>42</v>
      </c>
      <c r="P261" s="27" t="s">
        <v>51</v>
      </c>
      <c r="Q261" s="15" t="s">
        <v>44</v>
      </c>
      <c r="R261" s="31">
        <v>69</v>
      </c>
      <c r="S261" s="31">
        <v>48</v>
      </c>
      <c r="T261" s="18" t="s">
        <v>928</v>
      </c>
      <c r="U261" s="18" t="s">
        <v>929</v>
      </c>
      <c r="V261" s="25"/>
      <c r="W261" s="25"/>
      <c r="X261" s="26" t="s">
        <v>44</v>
      </c>
      <c r="Y261" s="13" t="s">
        <v>39</v>
      </c>
      <c r="Z261" s="26" t="s">
        <v>37</v>
      </c>
      <c r="AA261" s="26" t="s">
        <v>38</v>
      </c>
      <c r="AB261" s="27" t="s">
        <v>469</v>
      </c>
      <c r="AC261" s="9" t="e">
        <f>VLOOKUP($A261,'SP23'!$1:$1048576,7,0)</f>
        <v>#N/A</v>
      </c>
    </row>
    <row r="262" spans="1:29" ht="36">
      <c r="A262" s="75">
        <v>56606</v>
      </c>
      <c r="B262" s="15" t="s">
        <v>7604</v>
      </c>
      <c r="C262" s="18" t="s">
        <v>7605</v>
      </c>
      <c r="D262" s="18" t="s">
        <v>50</v>
      </c>
      <c r="E262" s="17" t="s">
        <v>995</v>
      </c>
      <c r="F262" s="18" t="s">
        <v>930</v>
      </c>
      <c r="G262" s="18" t="s">
        <v>897</v>
      </c>
      <c r="H262" s="18" t="s">
        <v>506</v>
      </c>
      <c r="I262" s="29" t="s">
        <v>7098</v>
      </c>
      <c r="J262" s="30">
        <v>39462</v>
      </c>
      <c r="K262" s="30">
        <v>438292</v>
      </c>
      <c r="L262" s="18" t="s">
        <v>42</v>
      </c>
      <c r="M262" s="20"/>
      <c r="N262" s="20"/>
      <c r="O262" s="18" t="s">
        <v>42</v>
      </c>
      <c r="P262" s="27" t="s">
        <v>43</v>
      </c>
      <c r="Q262" s="15" t="s">
        <v>44</v>
      </c>
      <c r="R262" s="31">
        <v>69</v>
      </c>
      <c r="S262" s="31">
        <v>48</v>
      </c>
      <c r="T262" s="18" t="s">
        <v>931</v>
      </c>
      <c r="U262" s="18" t="s">
        <v>932</v>
      </c>
      <c r="V262" s="25"/>
      <c r="W262" s="25"/>
      <c r="X262" s="26" t="s">
        <v>44</v>
      </c>
      <c r="Y262" s="13" t="s">
        <v>39</v>
      </c>
      <c r="Z262" s="26" t="s">
        <v>37</v>
      </c>
      <c r="AA262" s="26" t="s">
        <v>38</v>
      </c>
      <c r="AB262" s="27"/>
      <c r="AC262" s="9">
        <f>VLOOKUP($A262,'SP23'!$1:$1048576,7,0)</f>
        <v>15</v>
      </c>
    </row>
    <row r="263" spans="1:29" ht="36">
      <c r="A263" s="75">
        <v>56688</v>
      </c>
      <c r="B263" s="15" t="s">
        <v>7606</v>
      </c>
      <c r="C263" s="18" t="s">
        <v>7607</v>
      </c>
      <c r="D263" s="18" t="s">
        <v>50</v>
      </c>
      <c r="E263" s="17" t="s">
        <v>995</v>
      </c>
      <c r="F263" s="18" t="s">
        <v>933</v>
      </c>
      <c r="G263" s="18" t="s">
        <v>897</v>
      </c>
      <c r="H263" s="18" t="s">
        <v>506</v>
      </c>
      <c r="I263" s="29" t="s">
        <v>7098</v>
      </c>
      <c r="J263" s="30">
        <v>39462</v>
      </c>
      <c r="K263" s="30">
        <v>438292</v>
      </c>
      <c r="L263" s="18" t="s">
        <v>44</v>
      </c>
      <c r="M263" s="21" t="s">
        <v>57</v>
      </c>
      <c r="N263" s="20">
        <v>1009075245</v>
      </c>
      <c r="O263" s="18" t="s">
        <v>44</v>
      </c>
      <c r="P263" s="27" t="s">
        <v>407</v>
      </c>
      <c r="Q263" s="15" t="s">
        <v>44</v>
      </c>
      <c r="R263" s="31">
        <v>69</v>
      </c>
      <c r="S263" s="31">
        <v>48</v>
      </c>
      <c r="T263" s="18" t="s">
        <v>934</v>
      </c>
      <c r="U263" s="18" t="s">
        <v>935</v>
      </c>
      <c r="V263" s="25"/>
      <c r="W263" s="25"/>
      <c r="X263" s="26" t="s">
        <v>44</v>
      </c>
      <c r="Y263" s="13" t="s">
        <v>39</v>
      </c>
      <c r="Z263" s="26" t="s">
        <v>37</v>
      </c>
      <c r="AA263" s="26" t="s">
        <v>38</v>
      </c>
      <c r="AB263" s="27"/>
      <c r="AC263" s="9">
        <f>VLOOKUP($A263,'SP23'!$1:$1048576,7,0)</f>
        <v>187</v>
      </c>
    </row>
    <row r="264" spans="1:29" ht="36">
      <c r="A264" s="75">
        <v>56858</v>
      </c>
      <c r="B264" s="34" t="s">
        <v>7608</v>
      </c>
      <c r="C264" s="18" t="s">
        <v>7609</v>
      </c>
      <c r="D264" s="18" t="s">
        <v>50</v>
      </c>
      <c r="E264" s="17" t="s">
        <v>995</v>
      </c>
      <c r="F264" s="18" t="s">
        <v>936</v>
      </c>
      <c r="G264" s="18" t="s">
        <v>181</v>
      </c>
      <c r="H264" s="18" t="s">
        <v>182</v>
      </c>
      <c r="I264" s="18" t="s">
        <v>7088</v>
      </c>
      <c r="J264" s="19">
        <v>39462</v>
      </c>
      <c r="K264" s="19">
        <v>438292</v>
      </c>
      <c r="L264" s="18" t="s">
        <v>42</v>
      </c>
      <c r="M264" s="20"/>
      <c r="N264" s="20"/>
      <c r="O264" s="18" t="s">
        <v>42</v>
      </c>
      <c r="P264" s="27" t="s">
        <v>43</v>
      </c>
      <c r="Q264" s="15" t="s">
        <v>44</v>
      </c>
      <c r="R264" s="23">
        <v>69</v>
      </c>
      <c r="S264" s="23">
        <v>48</v>
      </c>
      <c r="T264" s="18" t="s">
        <v>937</v>
      </c>
      <c r="U264" s="18" t="s">
        <v>938</v>
      </c>
      <c r="V264" s="25"/>
      <c r="W264" s="25" t="s">
        <v>646</v>
      </c>
      <c r="X264" s="26" t="s">
        <v>44</v>
      </c>
      <c r="Y264" s="13" t="s">
        <v>39</v>
      </c>
      <c r="Z264" s="26" t="s">
        <v>37</v>
      </c>
      <c r="AA264" s="26" t="s">
        <v>38</v>
      </c>
      <c r="AB264" s="27" t="s">
        <v>939</v>
      </c>
      <c r="AC264" s="9">
        <f>VLOOKUP($A264,'SP23'!$1:$1048576,7,0)</f>
        <v>4</v>
      </c>
    </row>
    <row r="265" spans="1:29" ht="36">
      <c r="A265" s="75">
        <v>57220</v>
      </c>
      <c r="B265" s="34" t="s">
        <v>7610</v>
      </c>
      <c r="C265" s="18" t="s">
        <v>7611</v>
      </c>
      <c r="D265" s="18" t="s">
        <v>50</v>
      </c>
      <c r="E265" s="17" t="s">
        <v>995</v>
      </c>
      <c r="F265" s="18" t="s">
        <v>940</v>
      </c>
      <c r="G265" s="18" t="s">
        <v>181</v>
      </c>
      <c r="H265" s="18" t="s">
        <v>182</v>
      </c>
      <c r="I265" s="29" t="s">
        <v>7098</v>
      </c>
      <c r="J265" s="30">
        <v>39462</v>
      </c>
      <c r="K265" s="30">
        <v>438292</v>
      </c>
      <c r="L265" s="18" t="s">
        <v>42</v>
      </c>
      <c r="M265" s="20"/>
      <c r="N265" s="20"/>
      <c r="O265" s="18" t="s">
        <v>42</v>
      </c>
      <c r="P265" s="27" t="s">
        <v>51</v>
      </c>
      <c r="Q265" s="15" t="s">
        <v>44</v>
      </c>
      <c r="R265" s="31">
        <v>69</v>
      </c>
      <c r="S265" s="31">
        <v>48</v>
      </c>
      <c r="T265" s="18" t="s">
        <v>941</v>
      </c>
      <c r="U265" s="18" t="s">
        <v>942</v>
      </c>
      <c r="V265" s="25"/>
      <c r="W265" s="25"/>
      <c r="X265" s="26" t="s">
        <v>44</v>
      </c>
      <c r="Y265" s="13" t="s">
        <v>39</v>
      </c>
      <c r="Z265" s="26" t="s">
        <v>37</v>
      </c>
      <c r="AA265" s="26" t="s">
        <v>38</v>
      </c>
      <c r="AB265" s="27"/>
      <c r="AC265" s="9">
        <f>VLOOKUP($A265,'SP23'!$1:$1048576,7,0)</f>
        <v>53</v>
      </c>
    </row>
    <row r="266" spans="1:29" ht="36">
      <c r="A266" s="75">
        <v>57330</v>
      </c>
      <c r="B266" s="34" t="s">
        <v>7612</v>
      </c>
      <c r="C266" s="18" t="s">
        <v>7613</v>
      </c>
      <c r="D266" s="18" t="s">
        <v>41</v>
      </c>
      <c r="E266" s="17" t="s">
        <v>995</v>
      </c>
      <c r="F266" s="18" t="s">
        <v>943</v>
      </c>
      <c r="G266" s="18" t="s">
        <v>181</v>
      </c>
      <c r="H266" s="18" t="s">
        <v>182</v>
      </c>
      <c r="I266" s="29" t="s">
        <v>7098</v>
      </c>
      <c r="J266" s="30">
        <v>39462</v>
      </c>
      <c r="K266" s="30">
        <v>438292</v>
      </c>
      <c r="L266" s="18" t="s">
        <v>42</v>
      </c>
      <c r="M266" s="20"/>
      <c r="N266" s="20"/>
      <c r="O266" s="18" t="s">
        <v>42</v>
      </c>
      <c r="P266" s="27" t="s">
        <v>43</v>
      </c>
      <c r="Q266" s="15" t="s">
        <v>44</v>
      </c>
      <c r="R266" s="31">
        <v>69</v>
      </c>
      <c r="S266" s="31">
        <v>48</v>
      </c>
      <c r="T266" s="18" t="s">
        <v>944</v>
      </c>
      <c r="U266" s="18" t="s">
        <v>945</v>
      </c>
      <c r="V266" s="25"/>
      <c r="W266" s="25"/>
      <c r="X266" s="26" t="s">
        <v>44</v>
      </c>
      <c r="Y266" s="13" t="s">
        <v>39</v>
      </c>
      <c r="Z266" s="26" t="s">
        <v>37</v>
      </c>
      <c r="AA266" s="26" t="s">
        <v>38</v>
      </c>
      <c r="AB266" s="27"/>
      <c r="AC266" s="9">
        <f>VLOOKUP($A266,'SP23'!$1:$1048576,7,0)</f>
        <v>57</v>
      </c>
    </row>
    <row r="267" spans="1:29" ht="43.5">
      <c r="A267" s="34" t="s">
        <v>946</v>
      </c>
      <c r="B267" s="15" t="s">
        <v>7614</v>
      </c>
      <c r="C267" s="18" t="s">
        <v>7615</v>
      </c>
      <c r="D267" s="15" t="s">
        <v>84</v>
      </c>
      <c r="E267" s="17" t="s">
        <v>994</v>
      </c>
      <c r="F267" s="18" t="s">
        <v>947</v>
      </c>
      <c r="G267" s="18" t="s">
        <v>45</v>
      </c>
      <c r="H267" s="18" t="s">
        <v>46</v>
      </c>
      <c r="I267" s="18" t="s">
        <v>7088</v>
      </c>
      <c r="J267" s="19">
        <v>39462</v>
      </c>
      <c r="K267" s="19">
        <v>438292</v>
      </c>
      <c r="L267" s="18" t="s">
        <v>42</v>
      </c>
      <c r="M267" s="20"/>
      <c r="N267" s="20"/>
      <c r="O267" s="18" t="s">
        <v>42</v>
      </c>
      <c r="P267" s="27" t="s">
        <v>51</v>
      </c>
      <c r="Q267" s="15" t="s">
        <v>44</v>
      </c>
      <c r="R267" s="23">
        <v>69</v>
      </c>
      <c r="S267" s="23">
        <v>48</v>
      </c>
      <c r="T267" s="18" t="s">
        <v>948</v>
      </c>
      <c r="U267" s="18" t="s">
        <v>949</v>
      </c>
      <c r="V267" s="25"/>
      <c r="W267" s="25" t="s">
        <v>72</v>
      </c>
      <c r="X267" s="26" t="s">
        <v>44</v>
      </c>
      <c r="Y267" s="13" t="s">
        <v>39</v>
      </c>
      <c r="Z267" s="26" t="s">
        <v>37</v>
      </c>
      <c r="AA267" s="26" t="s">
        <v>38</v>
      </c>
      <c r="AB267" s="27" t="s">
        <v>950</v>
      </c>
      <c r="AC267" s="9" t="e">
        <f>VLOOKUP($A267,'SP23'!$1:$1048576,7,0)</f>
        <v>#N/A</v>
      </c>
    </row>
    <row r="268" spans="1:29" ht="36">
      <c r="A268" s="75">
        <v>57887</v>
      </c>
      <c r="B268" s="34" t="s">
        <v>7616</v>
      </c>
      <c r="C268" s="18" t="s">
        <v>7617</v>
      </c>
      <c r="D268" s="18" t="s">
        <v>50</v>
      </c>
      <c r="E268" s="17" t="s">
        <v>995</v>
      </c>
      <c r="F268" s="18" t="s">
        <v>951</v>
      </c>
      <c r="G268" s="18" t="s">
        <v>181</v>
      </c>
      <c r="H268" s="18" t="s">
        <v>424</v>
      </c>
      <c r="I268" s="29" t="s">
        <v>7098</v>
      </c>
      <c r="J268" s="30">
        <v>39462</v>
      </c>
      <c r="K268" s="30">
        <v>438292</v>
      </c>
      <c r="L268" s="18" t="s">
        <v>42</v>
      </c>
      <c r="M268" s="20"/>
      <c r="N268" s="20"/>
      <c r="O268" s="18" t="s">
        <v>42</v>
      </c>
      <c r="P268" s="27" t="s">
        <v>51</v>
      </c>
      <c r="Q268" s="18" t="s">
        <v>44</v>
      </c>
      <c r="R268" s="31">
        <v>69</v>
      </c>
      <c r="S268" s="31">
        <v>48</v>
      </c>
      <c r="T268" s="18" t="s">
        <v>952</v>
      </c>
      <c r="U268" s="18" t="s">
        <v>953</v>
      </c>
      <c r="V268" s="25"/>
      <c r="W268" s="25"/>
      <c r="X268" s="26" t="s">
        <v>44</v>
      </c>
      <c r="Y268" s="13" t="s">
        <v>39</v>
      </c>
      <c r="Z268" s="26" t="s">
        <v>37</v>
      </c>
      <c r="AA268" s="26" t="s">
        <v>38</v>
      </c>
      <c r="AB268" s="27"/>
      <c r="AC268" s="9">
        <f>VLOOKUP($A268,'SP23'!$1:$1048576,7,0)</f>
        <v>41</v>
      </c>
    </row>
    <row r="269" spans="1:29" ht="36">
      <c r="A269" s="75">
        <v>57957</v>
      </c>
      <c r="B269" s="34" t="s">
        <v>7618</v>
      </c>
      <c r="C269" s="18" t="s">
        <v>7619</v>
      </c>
      <c r="D269" s="18" t="s">
        <v>50</v>
      </c>
      <c r="E269" s="17" t="s">
        <v>995</v>
      </c>
      <c r="F269" s="18" t="s">
        <v>954</v>
      </c>
      <c r="G269" s="18" t="s">
        <v>897</v>
      </c>
      <c r="H269" s="18" t="s">
        <v>506</v>
      </c>
      <c r="I269" s="29" t="s">
        <v>7098</v>
      </c>
      <c r="J269" s="30">
        <v>39462</v>
      </c>
      <c r="K269" s="30">
        <v>438292</v>
      </c>
      <c r="L269" s="18" t="s">
        <v>42</v>
      </c>
      <c r="M269" s="15"/>
      <c r="N269" s="15"/>
      <c r="O269" s="18" t="s">
        <v>42</v>
      </c>
      <c r="P269" s="27" t="s">
        <v>51</v>
      </c>
      <c r="Q269" s="15" t="s">
        <v>44</v>
      </c>
      <c r="R269" s="31">
        <v>69</v>
      </c>
      <c r="S269" s="31">
        <v>48</v>
      </c>
      <c r="T269" s="18" t="s">
        <v>955</v>
      </c>
      <c r="U269" s="18" t="s">
        <v>956</v>
      </c>
      <c r="V269" s="25"/>
      <c r="W269" s="25"/>
      <c r="X269" s="26" t="s">
        <v>44</v>
      </c>
      <c r="Y269" s="13" t="s">
        <v>39</v>
      </c>
      <c r="Z269" s="26" t="s">
        <v>37</v>
      </c>
      <c r="AA269" s="26" t="s">
        <v>38</v>
      </c>
      <c r="AB269" s="27"/>
      <c r="AC269" s="9">
        <f>VLOOKUP($A269,'SP23'!$1:$1048576,7,0)</f>
        <v>42</v>
      </c>
    </row>
    <row r="270" spans="1:29" ht="36">
      <c r="A270" s="75">
        <v>58977</v>
      </c>
      <c r="B270" s="34" t="s">
        <v>7620</v>
      </c>
      <c r="C270" s="18" t="s">
        <v>7621</v>
      </c>
      <c r="D270" s="18" t="s">
        <v>50</v>
      </c>
      <c r="E270" s="17" t="s">
        <v>995</v>
      </c>
      <c r="F270" s="18" t="s">
        <v>957</v>
      </c>
      <c r="G270" s="18" t="s">
        <v>897</v>
      </c>
      <c r="H270" s="18" t="s">
        <v>506</v>
      </c>
      <c r="I270" s="29" t="s">
        <v>7098</v>
      </c>
      <c r="J270" s="30">
        <v>39462</v>
      </c>
      <c r="K270" s="30">
        <v>438292</v>
      </c>
      <c r="L270" s="18" t="s">
        <v>42</v>
      </c>
      <c r="M270" s="32"/>
      <c r="N270" s="15"/>
      <c r="O270" s="18" t="s">
        <v>42</v>
      </c>
      <c r="P270" s="27" t="s">
        <v>51</v>
      </c>
      <c r="Q270" s="15" t="s">
        <v>44</v>
      </c>
      <c r="R270" s="31">
        <v>69</v>
      </c>
      <c r="S270" s="31">
        <v>48</v>
      </c>
      <c r="T270" s="18" t="s">
        <v>958</v>
      </c>
      <c r="U270" s="18" t="s">
        <v>959</v>
      </c>
      <c r="V270" s="25"/>
      <c r="W270" s="25"/>
      <c r="X270" s="26" t="s">
        <v>44</v>
      </c>
      <c r="Y270" s="13" t="s">
        <v>39</v>
      </c>
      <c r="Z270" s="26" t="s">
        <v>37</v>
      </c>
      <c r="AA270" s="26" t="s">
        <v>38</v>
      </c>
      <c r="AB270" s="27"/>
      <c r="AC270" s="9">
        <f>VLOOKUP($A270,'SP23'!$1:$1048576,7,0)</f>
        <v>37</v>
      </c>
    </row>
    <row r="271" spans="1:29" ht="36">
      <c r="A271" s="75">
        <v>59300</v>
      </c>
      <c r="B271" s="51" t="s">
        <v>7622</v>
      </c>
      <c r="C271" s="18" t="s">
        <v>7623</v>
      </c>
      <c r="D271" s="18" t="s">
        <v>50</v>
      </c>
      <c r="E271" s="17" t="s">
        <v>995</v>
      </c>
      <c r="F271" s="18" t="s">
        <v>960</v>
      </c>
      <c r="G271" s="18" t="s">
        <v>181</v>
      </c>
      <c r="H271" s="18" t="s">
        <v>217</v>
      </c>
      <c r="I271" s="29" t="s">
        <v>7098</v>
      </c>
      <c r="J271" s="30">
        <v>39462</v>
      </c>
      <c r="K271" s="30">
        <v>438292</v>
      </c>
      <c r="L271" s="18" t="s">
        <v>42</v>
      </c>
      <c r="M271" s="15"/>
      <c r="N271" s="15"/>
      <c r="O271" s="18" t="s">
        <v>42</v>
      </c>
      <c r="P271" s="27" t="s">
        <v>51</v>
      </c>
      <c r="Q271" s="15" t="s">
        <v>44</v>
      </c>
      <c r="R271" s="31">
        <v>69</v>
      </c>
      <c r="S271" s="31">
        <v>48</v>
      </c>
      <c r="T271" s="18" t="s">
        <v>961</v>
      </c>
      <c r="U271" s="18" t="s">
        <v>962</v>
      </c>
      <c r="V271" s="25"/>
      <c r="W271" s="25"/>
      <c r="X271" s="26" t="s">
        <v>44</v>
      </c>
      <c r="Y271" s="13" t="s">
        <v>39</v>
      </c>
      <c r="Z271" s="26" t="s">
        <v>37</v>
      </c>
      <c r="AA271" s="26" t="s">
        <v>38</v>
      </c>
      <c r="AB271" s="27"/>
      <c r="AC271" s="9">
        <f>VLOOKUP($A271,'SP23'!$1:$1048576,7,0)</f>
        <v>3</v>
      </c>
    </row>
    <row r="272" spans="1:29" ht="36">
      <c r="B272" s="15" t="s">
        <v>7624</v>
      </c>
      <c r="C272" s="18" t="s">
        <v>7625</v>
      </c>
      <c r="D272" s="15" t="s">
        <v>41</v>
      </c>
      <c r="E272" s="17" t="s">
        <v>995</v>
      </c>
      <c r="F272" s="18" t="s">
        <v>142</v>
      </c>
      <c r="G272" s="18" t="s">
        <v>61</v>
      </c>
      <c r="H272" s="18" t="s">
        <v>62</v>
      </c>
      <c r="I272" s="29" t="s">
        <v>7098</v>
      </c>
      <c r="J272" s="30">
        <v>39462</v>
      </c>
      <c r="K272" s="30">
        <v>438292</v>
      </c>
      <c r="L272" s="18" t="s">
        <v>42</v>
      </c>
      <c r="M272" s="20"/>
      <c r="N272" s="20"/>
      <c r="O272" s="18" t="s">
        <v>42</v>
      </c>
      <c r="P272" s="27" t="s">
        <v>66</v>
      </c>
      <c r="Q272" s="15" t="s">
        <v>44</v>
      </c>
      <c r="R272" s="31">
        <v>69</v>
      </c>
      <c r="S272" s="31">
        <v>48</v>
      </c>
      <c r="T272" s="18" t="s">
        <v>143</v>
      </c>
      <c r="U272" s="18" t="s">
        <v>144</v>
      </c>
      <c r="V272" s="25"/>
      <c r="W272" s="25"/>
      <c r="X272" s="26" t="s">
        <v>42</v>
      </c>
      <c r="Y272" s="13" t="s">
        <v>39</v>
      </c>
      <c r="Z272" s="26" t="s">
        <v>37</v>
      </c>
      <c r="AA272" s="26" t="s">
        <v>38</v>
      </c>
      <c r="AB272" s="27" t="s">
        <v>145</v>
      </c>
      <c r="AC272" s="9" t="e">
        <f>VLOOKUP($A272,'SP23'!$1:$1048576,7,0)</f>
        <v>#N/A</v>
      </c>
    </row>
    <row r="273" spans="1:29" ht="36">
      <c r="A273" s="18"/>
      <c r="B273" s="15" t="s">
        <v>7626</v>
      </c>
      <c r="C273" s="18" t="s">
        <v>7627</v>
      </c>
      <c r="D273" s="15" t="s">
        <v>50</v>
      </c>
      <c r="E273" s="17" t="s">
        <v>995</v>
      </c>
      <c r="F273" s="18" t="s">
        <v>146</v>
      </c>
      <c r="G273" s="18" t="s">
        <v>45</v>
      </c>
      <c r="H273" s="18" t="s">
        <v>46</v>
      </c>
      <c r="I273" s="29" t="s">
        <v>7098</v>
      </c>
      <c r="J273" s="30">
        <v>39462</v>
      </c>
      <c r="K273" s="30">
        <v>438292</v>
      </c>
      <c r="L273" s="18" t="s">
        <v>42</v>
      </c>
      <c r="M273" s="20"/>
      <c r="N273" s="20"/>
      <c r="O273" s="18" t="s">
        <v>42</v>
      </c>
      <c r="P273" s="27" t="s">
        <v>51</v>
      </c>
      <c r="Q273" s="15" t="s">
        <v>44</v>
      </c>
      <c r="R273" s="31">
        <v>69</v>
      </c>
      <c r="S273" s="31">
        <v>48</v>
      </c>
      <c r="T273" s="18" t="s">
        <v>147</v>
      </c>
      <c r="U273" s="18" t="s">
        <v>148</v>
      </c>
      <c r="V273" s="25"/>
      <c r="W273" s="25"/>
      <c r="X273" s="26" t="s">
        <v>42</v>
      </c>
      <c r="Y273" s="13" t="s">
        <v>39</v>
      </c>
      <c r="Z273" s="26" t="s">
        <v>37</v>
      </c>
      <c r="AA273" s="26" t="s">
        <v>38</v>
      </c>
      <c r="AB273" s="27" t="s">
        <v>53</v>
      </c>
      <c r="AC273" s="9" t="e">
        <f>VLOOKUP($A273,'SP23'!$1:$1048576,7,0)</f>
        <v>#N/A</v>
      </c>
    </row>
    <row r="274" spans="1:29" ht="24">
      <c r="A274" s="18"/>
      <c r="B274" s="15" t="s">
        <v>7628</v>
      </c>
      <c r="C274" s="18" t="s">
        <v>7629</v>
      </c>
      <c r="D274" s="18" t="s">
        <v>84</v>
      </c>
      <c r="E274" s="17" t="s">
        <v>994</v>
      </c>
      <c r="F274" s="18" t="s">
        <v>149</v>
      </c>
      <c r="G274" s="18" t="s">
        <v>45</v>
      </c>
      <c r="H274" s="18" t="s">
        <v>120</v>
      </c>
      <c r="I274" s="18" t="s">
        <v>7088</v>
      </c>
      <c r="J274" s="19">
        <v>39462</v>
      </c>
      <c r="K274" s="19">
        <v>438292</v>
      </c>
      <c r="L274" s="18" t="s">
        <v>42</v>
      </c>
      <c r="M274" s="20"/>
      <c r="N274" s="20"/>
      <c r="O274" s="18" t="s">
        <v>42</v>
      </c>
      <c r="P274" s="27" t="s">
        <v>51</v>
      </c>
      <c r="Q274" s="15" t="s">
        <v>44</v>
      </c>
      <c r="R274" s="23">
        <v>0</v>
      </c>
      <c r="S274" s="23">
        <v>0</v>
      </c>
      <c r="T274" s="18" t="s">
        <v>150</v>
      </c>
      <c r="U274" s="18" t="s">
        <v>151</v>
      </c>
      <c r="V274" s="25"/>
      <c r="W274" s="25"/>
      <c r="X274" s="26" t="s">
        <v>42</v>
      </c>
      <c r="Y274" s="13" t="s">
        <v>39</v>
      </c>
      <c r="Z274" s="26" t="s">
        <v>37</v>
      </c>
      <c r="AA274" s="26" t="s">
        <v>38</v>
      </c>
      <c r="AB274" s="27" t="s">
        <v>53</v>
      </c>
      <c r="AC274" s="9" t="e">
        <f>VLOOKUP($A274,'SP23'!$1:$1048576,7,0)</f>
        <v>#N/A</v>
      </c>
    </row>
    <row r="275" spans="1:29" ht="36">
      <c r="B275" s="18" t="s">
        <v>7630</v>
      </c>
      <c r="C275" s="18" t="s">
        <v>7631</v>
      </c>
      <c r="D275" s="15" t="s">
        <v>50</v>
      </c>
      <c r="E275" s="17" t="s">
        <v>995</v>
      </c>
      <c r="F275" s="18" t="s">
        <v>963</v>
      </c>
      <c r="G275" s="18" t="s">
        <v>158</v>
      </c>
      <c r="H275" s="18" t="s">
        <v>159</v>
      </c>
      <c r="I275" s="18" t="s">
        <v>7088</v>
      </c>
      <c r="J275" s="19">
        <v>39918</v>
      </c>
      <c r="K275" s="19">
        <v>438292</v>
      </c>
      <c r="L275" s="18" t="s">
        <v>42</v>
      </c>
      <c r="M275" s="20"/>
      <c r="N275" s="20"/>
      <c r="O275" s="18" t="s">
        <v>42</v>
      </c>
      <c r="P275" s="27" t="s">
        <v>163</v>
      </c>
      <c r="Q275" s="15" t="s">
        <v>44</v>
      </c>
      <c r="R275" s="23">
        <v>69</v>
      </c>
      <c r="S275" s="23">
        <v>48</v>
      </c>
      <c r="T275" s="18" t="s">
        <v>964</v>
      </c>
      <c r="U275" s="18" t="s">
        <v>965</v>
      </c>
      <c r="V275" s="25"/>
      <c r="W275" s="25"/>
      <c r="X275" s="26" t="s">
        <v>44</v>
      </c>
      <c r="Y275" s="13" t="s">
        <v>39</v>
      </c>
      <c r="Z275" s="26" t="s">
        <v>158</v>
      </c>
      <c r="AA275" s="26"/>
      <c r="AB275" s="36" t="s">
        <v>966</v>
      </c>
      <c r="AC275" s="9" t="e">
        <f>VLOOKUP($A275,'SP23'!$1:$1048576,7,0)</f>
        <v>#N/A</v>
      </c>
    </row>
    <row r="276" spans="1:29" ht="24">
      <c r="A276" s="18"/>
      <c r="B276" s="15" t="s">
        <v>7632</v>
      </c>
      <c r="C276" s="18" t="s">
        <v>7633</v>
      </c>
      <c r="D276" s="18"/>
      <c r="E276" s="17" t="s">
        <v>994</v>
      </c>
      <c r="F276" s="18" t="s">
        <v>152</v>
      </c>
      <c r="G276" s="18" t="s">
        <v>61</v>
      </c>
      <c r="H276" s="18" t="s">
        <v>62</v>
      </c>
      <c r="I276" s="18" t="s">
        <v>7634</v>
      </c>
      <c r="J276" s="19">
        <v>43605</v>
      </c>
      <c r="K276" s="19">
        <v>438292</v>
      </c>
      <c r="L276" s="45"/>
      <c r="M276" s="47"/>
      <c r="N276" s="47"/>
      <c r="O276" s="45"/>
      <c r="P276" s="45"/>
      <c r="Q276" s="45"/>
      <c r="R276" s="23">
        <v>59.5</v>
      </c>
      <c r="S276" s="23">
        <v>30.5</v>
      </c>
      <c r="T276" s="18" t="s">
        <v>153</v>
      </c>
      <c r="U276" s="18" t="s">
        <v>154</v>
      </c>
      <c r="V276" s="25"/>
      <c r="W276" s="25"/>
      <c r="X276" s="26" t="s">
        <v>42</v>
      </c>
      <c r="Y276" s="13" t="s">
        <v>39</v>
      </c>
      <c r="Z276" s="26" t="s">
        <v>37</v>
      </c>
      <c r="AA276" s="26" t="s">
        <v>38</v>
      </c>
      <c r="AB276" s="27" t="s">
        <v>53</v>
      </c>
      <c r="AC276" s="9" t="e">
        <f>VLOOKUP($A276,'SP23'!$1:$1048576,7,0)</f>
        <v>#N/A</v>
      </c>
    </row>
    <row r="277" spans="1:29" ht="29.1">
      <c r="A277" s="18">
        <v>57553</v>
      </c>
      <c r="B277" s="51"/>
      <c r="C277" s="18"/>
      <c r="D277" s="18"/>
      <c r="E277" s="17" t="s">
        <v>994</v>
      </c>
      <c r="F277" s="18" t="s">
        <v>967</v>
      </c>
      <c r="G277" s="18" t="s">
        <v>45</v>
      </c>
      <c r="H277" s="18">
        <v>94544</v>
      </c>
      <c r="I277" s="18"/>
      <c r="J277" s="19"/>
      <c r="K277" s="19"/>
      <c r="L277" s="18"/>
      <c r="M277" s="20"/>
      <c r="N277" s="20"/>
      <c r="O277" s="18"/>
      <c r="P277" s="27" t="s">
        <v>66</v>
      </c>
      <c r="Q277" s="15" t="s">
        <v>42</v>
      </c>
      <c r="R277" s="23"/>
      <c r="S277" s="23"/>
      <c r="T277" s="18">
        <v>37.614319999999999</v>
      </c>
      <c r="U277" s="18">
        <v>-122.02946</v>
      </c>
      <c r="V277" s="25"/>
      <c r="W277" s="25" t="s">
        <v>969</v>
      </c>
      <c r="X277" s="26" t="s">
        <v>44</v>
      </c>
      <c r="Y277" s="13" t="s">
        <v>39</v>
      </c>
      <c r="Z277" s="26" t="s">
        <v>37</v>
      </c>
      <c r="AA277" s="26" t="s">
        <v>968</v>
      </c>
      <c r="AB277" s="36" t="s">
        <v>970</v>
      </c>
      <c r="AC277" s="9">
        <f>VLOOKUP($A277,'SP23'!$1:$1048576,7,0)</f>
        <v>31</v>
      </c>
    </row>
  </sheetData>
  <autoFilter ref="A1:AC277" xr:uid="{F8A7F404-D633-4769-B54A-FFE237FDFE59}">
    <sortState xmlns:xlrd2="http://schemas.microsoft.com/office/spreadsheetml/2017/richdata2" ref="A6:AC248">
      <sortCondition ref="AC1:AC277"/>
    </sortState>
  </autoFilter>
  <phoneticPr fontId="15"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07E7D3634F9C468D13C17378ACAC31" ma:contentTypeVersion="16" ma:contentTypeDescription="Create a new document." ma:contentTypeScope="" ma:versionID="35b46ab033e86c5e51a5a077cdde61f1">
  <xsd:schema xmlns:xsd="http://www.w3.org/2001/XMLSchema" xmlns:xs="http://www.w3.org/2001/XMLSchema" xmlns:p="http://schemas.microsoft.com/office/2006/metadata/properties" xmlns:ns1="http://schemas.microsoft.com/sharepoint/v3" xmlns:ns2="a9c90f53-8563-4771-9e20-a642778066ca" xmlns:ns3="0733a028-d5c9-4c61-9269-699098283c49" targetNamespace="http://schemas.microsoft.com/office/2006/metadata/properties" ma:root="true" ma:fieldsID="474684598f17d557e0edf1a9e487b156" ns1:_="" ns2:_="" ns3:_="">
    <xsd:import namespace="http://schemas.microsoft.com/sharepoint/v3"/>
    <xsd:import namespace="a9c90f53-8563-4771-9e20-a642778066ca"/>
    <xsd:import namespace="0733a028-d5c9-4c61-9269-699098283c4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SearchProperties" minOccurs="0"/>
                <xsd:element ref="ns2:lcf76f155ced4ddcb4097134ff3c332f" minOccurs="0"/>
                <xsd:element ref="ns3:TaxCatchAll" minOccurs="0"/>
                <xsd:element ref="ns2:MediaServiceDateTake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c90f53-8563-4771-9e20-a642778066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f56e16d-c432-4cf6-8b33-9e930b53c5f2" ma:termSetId="09814cd3-568e-fe90-9814-8d621ff8fb84" ma:anchorId="fba54fb3-c3e1-fe81-a776-ca4b69148c4d" ma:open="true" ma:isKeyword="false">
      <xsd:complexType>
        <xsd:sequence>
          <xsd:element ref="pc:Terms" minOccurs="0" maxOccurs="1"/>
        </xsd:sequence>
      </xsd:complex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733a028-d5c9-4c61-9269-699098283c4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39bdb486-2331-446a-9ff0-bef8b0226652}" ma:internalName="TaxCatchAll" ma:showField="CatchAllData" ma:web="0733a028-d5c9-4c61-9269-699098283c4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733a028-d5c9-4c61-9269-699098283c49" xsi:nil="true"/>
    <lcf76f155ced4ddcb4097134ff3c332f xmlns="a9c90f53-8563-4771-9e20-a642778066ca">
      <Terms xmlns="http://schemas.microsoft.com/office/infopath/2007/PartnerControls"/>
    </lcf76f155ced4ddcb4097134ff3c332f>
    <SharedWithUsers xmlns="0733a028-d5c9-4c61-9269-699098283c49">
      <UserInfo>
        <DisplayName>Alyssa Hurtado</DisplayName>
        <AccountId>1800</AccountId>
        <AccountType/>
      </UserInfo>
      <UserInfo>
        <DisplayName>Skylar G. Higgins</DisplayName>
        <AccountId>2196</AccountId>
        <AccountType/>
      </UserInfo>
      <UserInfo>
        <DisplayName>Michael Eshleman</DisplayName>
        <AccountId>349</AccountId>
        <AccountType/>
      </UserInfo>
      <UserInfo>
        <DisplayName>Carissa Lee</DisplayName>
        <AccountId>346</AccountId>
        <AccountType/>
      </UserInfo>
      <UserInfo>
        <DisplayName>Jim Cunradi</DisplayName>
        <AccountId>34</AccountId>
        <AccountType/>
      </UserInfo>
      <UserInfo>
        <DisplayName>Crystal Wang</DisplayName>
        <AccountId>1113</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B32372-F7ED-4D02-ACE0-8649CFC981DF}"/>
</file>

<file path=customXml/itemProps2.xml><?xml version="1.0" encoding="utf-8"?>
<ds:datastoreItem xmlns:ds="http://schemas.openxmlformats.org/officeDocument/2006/customXml" ds:itemID="{5796838A-BB9C-4710-81EC-D5979BB7EB72}"/>
</file>

<file path=customXml/itemProps3.xml><?xml version="1.0" encoding="utf-8"?>
<ds:datastoreItem xmlns:ds="http://schemas.openxmlformats.org/officeDocument/2006/customXml" ds:itemID="{9BF0A94B-CAE5-4804-92B3-561F37092A5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Durant</dc:creator>
  <cp:keywords/>
  <dc:description/>
  <cp:lastModifiedBy>Fojas, Uriel@DOT</cp:lastModifiedBy>
  <cp:revision/>
  <dcterms:created xsi:type="dcterms:W3CDTF">2024-02-28T23:02:53Z</dcterms:created>
  <dcterms:modified xsi:type="dcterms:W3CDTF">2024-11-26T18:51:42Z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0x010100D207E7D3634F9C468D13C17378ACAC31</vt:lpwstr>
  </property>
  <property fmtid="{D5CDD505-2E9C-101B-9397-08002B2CF9AE}" pid="3" name="MediaServiceImageTags">
    <vt:lpwstr/>
  </property>
</Properties>
</file>